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2.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3.xml" ContentType="application/vnd.openxmlformats-officedocument.spreadsheetml.pivotTab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91770\Desktop\Excel Project\"/>
    </mc:Choice>
  </mc:AlternateContent>
  <xr:revisionPtr revIDLastSave="0" documentId="13_ncr:1_{E108098B-745E-40F8-88C8-A44C04489217}" xr6:coauthVersionLast="47" xr6:coauthVersionMax="47" xr10:uidLastSave="{00000000-0000-0000-0000-000000000000}"/>
  <bookViews>
    <workbookView xWindow="-110" yWindow="-110" windowWidth="19420" windowHeight="11020" firstSheet="2" activeTab="2" xr2:uid="{00000000-000D-0000-FFFF-FFFF00000000}"/>
  </bookViews>
  <sheets>
    <sheet name="Products" sheetId="4" state="hidden" r:id="rId1"/>
    <sheet name="Return" sheetId="3" state="hidden" r:id="rId2"/>
    <sheet name="Dashboard" sheetId="1" r:id="rId3"/>
    <sheet name="Analysis" sheetId="14" r:id="rId4"/>
    <sheet name="EDA questions" sheetId="7" r:id="rId5"/>
    <sheet name="Quaterly Sales Trend" sheetId="13" r:id="rId6"/>
    <sheet name="SalesData" sheetId="2" r:id="rId7"/>
    <sheet name="Return %" sheetId="8" r:id="rId8"/>
    <sheet name="Profit &amp; Sales by Region" sheetId="5" r:id="rId9"/>
    <sheet name="Avg Profit Margin by Brand" sheetId="6" r:id="rId10"/>
  </sheets>
  <definedNames>
    <definedName name="_xlnm._FilterDatabase" localSheetId="6" hidden="1">SalesData!$M$1:$M$11201</definedName>
    <definedName name="ExternalData_1" localSheetId="6" hidden="1">SalesData!$A$1:$T$11201</definedName>
    <definedName name="ExternalData_2" localSheetId="8" hidden="1">'Profit &amp; Sales by Region'!$A$1:$C$5</definedName>
    <definedName name="ExternalData_3" localSheetId="9" hidden="1">'Avg Profit Margin by Brand'!$A$1:$B$14</definedName>
    <definedName name="_xlnm.Extract" localSheetId="2">Dashboard!$B$4</definedName>
    <definedName name="_xlnm.Extract" localSheetId="4">'EDA questions'!$C$107</definedName>
    <definedName name="Slicer_Brand">#N/A</definedName>
    <definedName name="Slicer_Category">#N/A</definedName>
    <definedName name="Slicer_Region_Clean">#N/A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H5" i="14"/>
  <c r="I5" i="14"/>
  <c r="M4" i="1"/>
  <c r="K4" i="1"/>
  <c r="H4" i="1"/>
  <c r="E4" i="1"/>
  <c r="B4" i="1"/>
  <c r="I23" i="14"/>
  <c r="H23" i="14"/>
  <c r="J23" i="14" s="1"/>
  <c r="I4" i="1" s="1"/>
  <c r="I15" i="14"/>
  <c r="H15" i="14"/>
  <c r="J15" i="14" s="1"/>
  <c r="F4" i="1" s="1"/>
  <c r="O13" i="13"/>
  <c r="P13" i="13" s="1"/>
  <c r="Q13" i="13" s="1"/>
  <c r="O12" i="13"/>
  <c r="P12" i="13" s="1"/>
  <c r="Q12" i="13" s="1"/>
  <c r="O11" i="13"/>
  <c r="P11" i="13" s="1"/>
  <c r="Q11" i="13" s="1"/>
  <c r="O10" i="13"/>
  <c r="P10" i="13" s="1"/>
  <c r="Q10" i="13" s="1"/>
  <c r="O9" i="13"/>
  <c r="P9" i="13" s="1"/>
  <c r="Q9" i="13" s="1"/>
  <c r="O8" i="13"/>
  <c r="P8" i="13" s="1"/>
  <c r="Q8" i="13" s="1"/>
  <c r="O7" i="13"/>
  <c r="P7" i="13" s="1"/>
  <c r="Q7" i="13" s="1"/>
  <c r="O6" i="13"/>
  <c r="P6" i="13" s="1"/>
  <c r="Q6" i="13" s="1"/>
  <c r="O5" i="13"/>
  <c r="P5" i="13" s="1"/>
  <c r="Q5" i="13" s="1"/>
  <c r="O4" i="13"/>
  <c r="P4" i="13" s="1"/>
  <c r="Q4" i="13"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V9996" i="2"/>
  <c r="V9997" i="2"/>
  <c r="V9998" i="2"/>
  <c r="V9999" i="2"/>
  <c r="V10000" i="2"/>
  <c r="V10001" i="2"/>
  <c r="V10002" i="2"/>
  <c r="V10003" i="2"/>
  <c r="V10004" i="2"/>
  <c r="V10005" i="2"/>
  <c r="V10006" i="2"/>
  <c r="V10007" i="2"/>
  <c r="V10008" i="2"/>
  <c r="V10009" i="2"/>
  <c r="V10010" i="2"/>
  <c r="V10011" i="2"/>
  <c r="V10012" i="2"/>
  <c r="V10013" i="2"/>
  <c r="V10014" i="2"/>
  <c r="V10015" i="2"/>
  <c r="V10016" i="2"/>
  <c r="V10017" i="2"/>
  <c r="V10018" i="2"/>
  <c r="V10019" i="2"/>
  <c r="V10020" i="2"/>
  <c r="V10021" i="2"/>
  <c r="V10022" i="2"/>
  <c r="V10023" i="2"/>
  <c r="V10024" i="2"/>
  <c r="V10025" i="2"/>
  <c r="V10026" i="2"/>
  <c r="V10027" i="2"/>
  <c r="V10028" i="2"/>
  <c r="V10029" i="2"/>
  <c r="V10030" i="2"/>
  <c r="V10031" i="2"/>
  <c r="V10032" i="2"/>
  <c r="V10033" i="2"/>
  <c r="V10034" i="2"/>
  <c r="V10035" i="2"/>
  <c r="V10036" i="2"/>
  <c r="V10037" i="2"/>
  <c r="V10038" i="2"/>
  <c r="V10039" i="2"/>
  <c r="V10040" i="2"/>
  <c r="V10041" i="2"/>
  <c r="V10042" i="2"/>
  <c r="V10043" i="2"/>
  <c r="V10044" i="2"/>
  <c r="V10045" i="2"/>
  <c r="V10046" i="2"/>
  <c r="V10047" i="2"/>
  <c r="V10048" i="2"/>
  <c r="V10049" i="2"/>
  <c r="V10050" i="2"/>
  <c r="V10051" i="2"/>
  <c r="V10052" i="2"/>
  <c r="V10053" i="2"/>
  <c r="V10054" i="2"/>
  <c r="V10055" i="2"/>
  <c r="V10056" i="2"/>
  <c r="V10057" i="2"/>
  <c r="V10058" i="2"/>
  <c r="V10059" i="2"/>
  <c r="V10060" i="2"/>
  <c r="V10061" i="2"/>
  <c r="V10062" i="2"/>
  <c r="V10063" i="2"/>
  <c r="V10064" i="2"/>
  <c r="V10065" i="2"/>
  <c r="V10066" i="2"/>
  <c r="V10067" i="2"/>
  <c r="V10068" i="2"/>
  <c r="V10069" i="2"/>
  <c r="V10070" i="2"/>
  <c r="V10071" i="2"/>
  <c r="V10072" i="2"/>
  <c r="V10073" i="2"/>
  <c r="V10074" i="2"/>
  <c r="V10075" i="2"/>
  <c r="V10076" i="2"/>
  <c r="V10077" i="2"/>
  <c r="V10078" i="2"/>
  <c r="V10079" i="2"/>
  <c r="V10080" i="2"/>
  <c r="V10081" i="2"/>
  <c r="V10082" i="2"/>
  <c r="V10083" i="2"/>
  <c r="V10084" i="2"/>
  <c r="V10085" i="2"/>
  <c r="V10086" i="2"/>
  <c r="V10087" i="2"/>
  <c r="V10088" i="2"/>
  <c r="V10089" i="2"/>
  <c r="V10090" i="2"/>
  <c r="V10091" i="2"/>
  <c r="V10092" i="2"/>
  <c r="V10093" i="2"/>
  <c r="V10094" i="2"/>
  <c r="V10095" i="2"/>
  <c r="V10096" i="2"/>
  <c r="V10097" i="2"/>
  <c r="V10098" i="2"/>
  <c r="V10099" i="2"/>
  <c r="V10100" i="2"/>
  <c r="V10101" i="2"/>
  <c r="V10102" i="2"/>
  <c r="V10103" i="2"/>
  <c r="V10104" i="2"/>
  <c r="V10105" i="2"/>
  <c r="V10106" i="2"/>
  <c r="V10107" i="2"/>
  <c r="V10108" i="2"/>
  <c r="V10109" i="2"/>
  <c r="V10110" i="2"/>
  <c r="V10111" i="2"/>
  <c r="V10112" i="2"/>
  <c r="V10113" i="2"/>
  <c r="V10114" i="2"/>
  <c r="V10115" i="2"/>
  <c r="V10116" i="2"/>
  <c r="V10117" i="2"/>
  <c r="V10118" i="2"/>
  <c r="V10119" i="2"/>
  <c r="V10120" i="2"/>
  <c r="V10121" i="2"/>
  <c r="V10122" i="2"/>
  <c r="V10123" i="2"/>
  <c r="V10124" i="2"/>
  <c r="V10125" i="2"/>
  <c r="V10126" i="2"/>
  <c r="V10127" i="2"/>
  <c r="V10128" i="2"/>
  <c r="V10129" i="2"/>
  <c r="V10130" i="2"/>
  <c r="V10131" i="2"/>
  <c r="V10132" i="2"/>
  <c r="V10133" i="2"/>
  <c r="V10134" i="2"/>
  <c r="V10135" i="2"/>
  <c r="V10136" i="2"/>
  <c r="V10137" i="2"/>
  <c r="V10138" i="2"/>
  <c r="V10139" i="2"/>
  <c r="V10140" i="2"/>
  <c r="V10141" i="2"/>
  <c r="V10142" i="2"/>
  <c r="V10143" i="2"/>
  <c r="V10144" i="2"/>
  <c r="V10145" i="2"/>
  <c r="V10146" i="2"/>
  <c r="V10147" i="2"/>
  <c r="V10148" i="2"/>
  <c r="V10149" i="2"/>
  <c r="V10150" i="2"/>
  <c r="V10151" i="2"/>
  <c r="V10152" i="2"/>
  <c r="V10153" i="2"/>
  <c r="V10154" i="2"/>
  <c r="V10155" i="2"/>
  <c r="V10156" i="2"/>
  <c r="V10157" i="2"/>
  <c r="V10158" i="2"/>
  <c r="V10159" i="2"/>
  <c r="V10160" i="2"/>
  <c r="V10161" i="2"/>
  <c r="V10162" i="2"/>
  <c r="V10163" i="2"/>
  <c r="V10164" i="2"/>
  <c r="V10165" i="2"/>
  <c r="V10166" i="2"/>
  <c r="V10167" i="2"/>
  <c r="V10168" i="2"/>
  <c r="V10169" i="2"/>
  <c r="V10170" i="2"/>
  <c r="V10171" i="2"/>
  <c r="V10172" i="2"/>
  <c r="V10173" i="2"/>
  <c r="V10174" i="2"/>
  <c r="V10175" i="2"/>
  <c r="V10176" i="2"/>
  <c r="V10177" i="2"/>
  <c r="V10178" i="2"/>
  <c r="V10179" i="2"/>
  <c r="V10180" i="2"/>
  <c r="V10181" i="2"/>
  <c r="V10182" i="2"/>
  <c r="V10183" i="2"/>
  <c r="V10184" i="2"/>
  <c r="V10185" i="2"/>
  <c r="V10186" i="2"/>
  <c r="V10187" i="2"/>
  <c r="V10188" i="2"/>
  <c r="V10189" i="2"/>
  <c r="V10190" i="2"/>
  <c r="V10191" i="2"/>
  <c r="V10192" i="2"/>
  <c r="V10193" i="2"/>
  <c r="V10194" i="2"/>
  <c r="V10195" i="2"/>
  <c r="V10196" i="2"/>
  <c r="V10197" i="2"/>
  <c r="V10198" i="2"/>
  <c r="V10199" i="2"/>
  <c r="V10200" i="2"/>
  <c r="V10201" i="2"/>
  <c r="V10202" i="2"/>
  <c r="V10203" i="2"/>
  <c r="V10204" i="2"/>
  <c r="V10205" i="2"/>
  <c r="V10206" i="2"/>
  <c r="V10207" i="2"/>
  <c r="V10208" i="2"/>
  <c r="V10209" i="2"/>
  <c r="V10210" i="2"/>
  <c r="V10211" i="2"/>
  <c r="V10212" i="2"/>
  <c r="V10213" i="2"/>
  <c r="V10214" i="2"/>
  <c r="V10215" i="2"/>
  <c r="V10216" i="2"/>
  <c r="V10217" i="2"/>
  <c r="V10218" i="2"/>
  <c r="V10219" i="2"/>
  <c r="V10220" i="2"/>
  <c r="V10221" i="2"/>
  <c r="V10222" i="2"/>
  <c r="V10223" i="2"/>
  <c r="V10224" i="2"/>
  <c r="V10225" i="2"/>
  <c r="V10226" i="2"/>
  <c r="V10227" i="2"/>
  <c r="V10228" i="2"/>
  <c r="V10229" i="2"/>
  <c r="V10230" i="2"/>
  <c r="V10231" i="2"/>
  <c r="V10232" i="2"/>
  <c r="V10233" i="2"/>
  <c r="V10234" i="2"/>
  <c r="V10235" i="2"/>
  <c r="V10236" i="2"/>
  <c r="V10237" i="2"/>
  <c r="V10238" i="2"/>
  <c r="V10239" i="2"/>
  <c r="V10240" i="2"/>
  <c r="V10241" i="2"/>
  <c r="V10242" i="2"/>
  <c r="V10243" i="2"/>
  <c r="V10244" i="2"/>
  <c r="V10245" i="2"/>
  <c r="V10246" i="2"/>
  <c r="V10247" i="2"/>
  <c r="V10248" i="2"/>
  <c r="V10249" i="2"/>
  <c r="V10250" i="2"/>
  <c r="V10251" i="2"/>
  <c r="V10252" i="2"/>
  <c r="V10253" i="2"/>
  <c r="V10254" i="2"/>
  <c r="V10255" i="2"/>
  <c r="V10256" i="2"/>
  <c r="V10257" i="2"/>
  <c r="V10258" i="2"/>
  <c r="V10259" i="2"/>
  <c r="V10260" i="2"/>
  <c r="V10261" i="2"/>
  <c r="V10262" i="2"/>
  <c r="V10263" i="2"/>
  <c r="V10264" i="2"/>
  <c r="V10265" i="2"/>
  <c r="V10266" i="2"/>
  <c r="V10267" i="2"/>
  <c r="V10268" i="2"/>
  <c r="V10269" i="2"/>
  <c r="V10270" i="2"/>
  <c r="V10271" i="2"/>
  <c r="V10272" i="2"/>
  <c r="V10273" i="2"/>
  <c r="V10274" i="2"/>
  <c r="V10275" i="2"/>
  <c r="V10276" i="2"/>
  <c r="V10277" i="2"/>
  <c r="V10278" i="2"/>
  <c r="V10279" i="2"/>
  <c r="V10280" i="2"/>
  <c r="V10281" i="2"/>
  <c r="V10282" i="2"/>
  <c r="V10283" i="2"/>
  <c r="V10284" i="2"/>
  <c r="V10285" i="2"/>
  <c r="V10286" i="2"/>
  <c r="V10287" i="2"/>
  <c r="V10288" i="2"/>
  <c r="V10289" i="2"/>
  <c r="V10290" i="2"/>
  <c r="V10291" i="2"/>
  <c r="V10292" i="2"/>
  <c r="V10293" i="2"/>
  <c r="V10294" i="2"/>
  <c r="V10295" i="2"/>
  <c r="V10296" i="2"/>
  <c r="V10297" i="2"/>
  <c r="V10298" i="2"/>
  <c r="V10299" i="2"/>
  <c r="V10300" i="2"/>
  <c r="V10301" i="2"/>
  <c r="V10302" i="2"/>
  <c r="V10303" i="2"/>
  <c r="V10304" i="2"/>
  <c r="V10305" i="2"/>
  <c r="V10306" i="2"/>
  <c r="V10307" i="2"/>
  <c r="V10308" i="2"/>
  <c r="V10309" i="2"/>
  <c r="V10310" i="2"/>
  <c r="V10311" i="2"/>
  <c r="V10312" i="2"/>
  <c r="V10313" i="2"/>
  <c r="V10314" i="2"/>
  <c r="V10315" i="2"/>
  <c r="V10316" i="2"/>
  <c r="V10317" i="2"/>
  <c r="V10318" i="2"/>
  <c r="V10319" i="2"/>
  <c r="V10320" i="2"/>
  <c r="V10321" i="2"/>
  <c r="V10322" i="2"/>
  <c r="V10323" i="2"/>
  <c r="V10324" i="2"/>
  <c r="V10325" i="2"/>
  <c r="V10326" i="2"/>
  <c r="V10327" i="2"/>
  <c r="V10328" i="2"/>
  <c r="V10329" i="2"/>
  <c r="V10330" i="2"/>
  <c r="V10331" i="2"/>
  <c r="V10332" i="2"/>
  <c r="V10333" i="2"/>
  <c r="V10334" i="2"/>
  <c r="V10335" i="2"/>
  <c r="V10336" i="2"/>
  <c r="V10337" i="2"/>
  <c r="V10338" i="2"/>
  <c r="V10339" i="2"/>
  <c r="V10340" i="2"/>
  <c r="V10341" i="2"/>
  <c r="V10342" i="2"/>
  <c r="V10343" i="2"/>
  <c r="V10344" i="2"/>
  <c r="V10345" i="2"/>
  <c r="V10346" i="2"/>
  <c r="V10347" i="2"/>
  <c r="V10348" i="2"/>
  <c r="V10349" i="2"/>
  <c r="V10350" i="2"/>
  <c r="V10351" i="2"/>
  <c r="V10352" i="2"/>
  <c r="V10353" i="2"/>
  <c r="V10354" i="2"/>
  <c r="V10355" i="2"/>
  <c r="V10356" i="2"/>
  <c r="V10357" i="2"/>
  <c r="V10358" i="2"/>
  <c r="V10359" i="2"/>
  <c r="V10360" i="2"/>
  <c r="V10361" i="2"/>
  <c r="V10362" i="2"/>
  <c r="V10363" i="2"/>
  <c r="V10364" i="2"/>
  <c r="V10365" i="2"/>
  <c r="V10366" i="2"/>
  <c r="V10367" i="2"/>
  <c r="V10368" i="2"/>
  <c r="V10369" i="2"/>
  <c r="V10370" i="2"/>
  <c r="V10371" i="2"/>
  <c r="V10372" i="2"/>
  <c r="V10373" i="2"/>
  <c r="V10374" i="2"/>
  <c r="V10375" i="2"/>
  <c r="V10376" i="2"/>
  <c r="V10377" i="2"/>
  <c r="V10378" i="2"/>
  <c r="V10379" i="2"/>
  <c r="V10380" i="2"/>
  <c r="V10381" i="2"/>
  <c r="V10382" i="2"/>
  <c r="V10383" i="2"/>
  <c r="V10384" i="2"/>
  <c r="V10385" i="2"/>
  <c r="V10386" i="2"/>
  <c r="V10387" i="2"/>
  <c r="V10388" i="2"/>
  <c r="V10389" i="2"/>
  <c r="V10390" i="2"/>
  <c r="V10391" i="2"/>
  <c r="V10392" i="2"/>
  <c r="V10393" i="2"/>
  <c r="V10394" i="2"/>
  <c r="V10395" i="2"/>
  <c r="V10396" i="2"/>
  <c r="V10397" i="2"/>
  <c r="V10398" i="2"/>
  <c r="V10399" i="2"/>
  <c r="V10400" i="2"/>
  <c r="V10401" i="2"/>
  <c r="V10402" i="2"/>
  <c r="V10403" i="2"/>
  <c r="V10404" i="2"/>
  <c r="V10405" i="2"/>
  <c r="V10406" i="2"/>
  <c r="V10407" i="2"/>
  <c r="V10408" i="2"/>
  <c r="V10409" i="2"/>
  <c r="V10410" i="2"/>
  <c r="V10411" i="2"/>
  <c r="V10412" i="2"/>
  <c r="V10413" i="2"/>
  <c r="V10414" i="2"/>
  <c r="V10415" i="2"/>
  <c r="V10416" i="2"/>
  <c r="V10417" i="2"/>
  <c r="V10418" i="2"/>
  <c r="V10419" i="2"/>
  <c r="V10420" i="2"/>
  <c r="V10421" i="2"/>
  <c r="V10422" i="2"/>
  <c r="V10423" i="2"/>
  <c r="V10424" i="2"/>
  <c r="V10425" i="2"/>
  <c r="V10426" i="2"/>
  <c r="V10427" i="2"/>
  <c r="V10428" i="2"/>
  <c r="V10429" i="2"/>
  <c r="V10430" i="2"/>
  <c r="V10431" i="2"/>
  <c r="V10432" i="2"/>
  <c r="V10433" i="2"/>
  <c r="V10434" i="2"/>
  <c r="V10435" i="2"/>
  <c r="V10436" i="2"/>
  <c r="V10437" i="2"/>
  <c r="V10438" i="2"/>
  <c r="V10439" i="2"/>
  <c r="V10440" i="2"/>
  <c r="V10441" i="2"/>
  <c r="V10442" i="2"/>
  <c r="V10443" i="2"/>
  <c r="V10444" i="2"/>
  <c r="V10445" i="2"/>
  <c r="V10446" i="2"/>
  <c r="V10447" i="2"/>
  <c r="V10448" i="2"/>
  <c r="V10449" i="2"/>
  <c r="V10450" i="2"/>
  <c r="V10451" i="2"/>
  <c r="V10452" i="2"/>
  <c r="V10453" i="2"/>
  <c r="V10454" i="2"/>
  <c r="V10455" i="2"/>
  <c r="V10456" i="2"/>
  <c r="V10457" i="2"/>
  <c r="V10458" i="2"/>
  <c r="V10459" i="2"/>
  <c r="V10460" i="2"/>
  <c r="V10461" i="2"/>
  <c r="V10462" i="2"/>
  <c r="V10463" i="2"/>
  <c r="V10464" i="2"/>
  <c r="V10465" i="2"/>
  <c r="V10466" i="2"/>
  <c r="V10467" i="2"/>
  <c r="V10468" i="2"/>
  <c r="V10469" i="2"/>
  <c r="V10470" i="2"/>
  <c r="V10471" i="2"/>
  <c r="V10472" i="2"/>
  <c r="V10473" i="2"/>
  <c r="V10474" i="2"/>
  <c r="V10475" i="2"/>
  <c r="V10476" i="2"/>
  <c r="V10477" i="2"/>
  <c r="V10478" i="2"/>
  <c r="V10479" i="2"/>
  <c r="V10480" i="2"/>
  <c r="V10481" i="2"/>
  <c r="V10482" i="2"/>
  <c r="V10483" i="2"/>
  <c r="V10484" i="2"/>
  <c r="V10485" i="2"/>
  <c r="V10486" i="2"/>
  <c r="V10487" i="2"/>
  <c r="V10488" i="2"/>
  <c r="V10489" i="2"/>
  <c r="V10490" i="2"/>
  <c r="V10491" i="2"/>
  <c r="V10492" i="2"/>
  <c r="V10493" i="2"/>
  <c r="V10494" i="2"/>
  <c r="V10495" i="2"/>
  <c r="V10496" i="2"/>
  <c r="V10497" i="2"/>
  <c r="V10498" i="2"/>
  <c r="V10499" i="2"/>
  <c r="V10500" i="2"/>
  <c r="V10501" i="2"/>
  <c r="V10502" i="2"/>
  <c r="V10503" i="2"/>
  <c r="V10504" i="2"/>
  <c r="V10505" i="2"/>
  <c r="V10506" i="2"/>
  <c r="V10507" i="2"/>
  <c r="V10508" i="2"/>
  <c r="V10509" i="2"/>
  <c r="V10510" i="2"/>
  <c r="V10511" i="2"/>
  <c r="V10512" i="2"/>
  <c r="V10513" i="2"/>
  <c r="V10514" i="2"/>
  <c r="V10515" i="2"/>
  <c r="V10516" i="2"/>
  <c r="V10517" i="2"/>
  <c r="V10518" i="2"/>
  <c r="V10519" i="2"/>
  <c r="V10520" i="2"/>
  <c r="V10521" i="2"/>
  <c r="V10522" i="2"/>
  <c r="V10523" i="2"/>
  <c r="V10524" i="2"/>
  <c r="V10525" i="2"/>
  <c r="V10526" i="2"/>
  <c r="V10527" i="2"/>
  <c r="V10528" i="2"/>
  <c r="V10529" i="2"/>
  <c r="V10530" i="2"/>
  <c r="V10531" i="2"/>
  <c r="V10532" i="2"/>
  <c r="V10533" i="2"/>
  <c r="V10534" i="2"/>
  <c r="V10535" i="2"/>
  <c r="V10536" i="2"/>
  <c r="V10537" i="2"/>
  <c r="V10538" i="2"/>
  <c r="V10539" i="2"/>
  <c r="V10540" i="2"/>
  <c r="V10541" i="2"/>
  <c r="V10542" i="2"/>
  <c r="V10543" i="2"/>
  <c r="V10544" i="2"/>
  <c r="V10545" i="2"/>
  <c r="V10546" i="2"/>
  <c r="V10547" i="2"/>
  <c r="V10548" i="2"/>
  <c r="V10549" i="2"/>
  <c r="V10550" i="2"/>
  <c r="V10551" i="2"/>
  <c r="V10552" i="2"/>
  <c r="V10553" i="2"/>
  <c r="V10554" i="2"/>
  <c r="V10555" i="2"/>
  <c r="V10556" i="2"/>
  <c r="V10557" i="2"/>
  <c r="V10558" i="2"/>
  <c r="V10559" i="2"/>
  <c r="V10560" i="2"/>
  <c r="V10561" i="2"/>
  <c r="V10562" i="2"/>
  <c r="V10563" i="2"/>
  <c r="V10564" i="2"/>
  <c r="V10565" i="2"/>
  <c r="V10566" i="2"/>
  <c r="V10567" i="2"/>
  <c r="V10568" i="2"/>
  <c r="V10569" i="2"/>
  <c r="V10570" i="2"/>
  <c r="V10571" i="2"/>
  <c r="V10572" i="2"/>
  <c r="V10573" i="2"/>
  <c r="V10574" i="2"/>
  <c r="V10575" i="2"/>
  <c r="V10576" i="2"/>
  <c r="V10577" i="2"/>
  <c r="V10578" i="2"/>
  <c r="V10579" i="2"/>
  <c r="V10580" i="2"/>
  <c r="V10581" i="2"/>
  <c r="V10582" i="2"/>
  <c r="V10583" i="2"/>
  <c r="V10584" i="2"/>
  <c r="V10585" i="2"/>
  <c r="V10586" i="2"/>
  <c r="V10587" i="2"/>
  <c r="V10588" i="2"/>
  <c r="V10589" i="2"/>
  <c r="V10590" i="2"/>
  <c r="V10591" i="2"/>
  <c r="V10592" i="2"/>
  <c r="V10593" i="2"/>
  <c r="V10594" i="2"/>
  <c r="V10595" i="2"/>
  <c r="V10596" i="2"/>
  <c r="V10597" i="2"/>
  <c r="V10598" i="2"/>
  <c r="V10599" i="2"/>
  <c r="V10600" i="2"/>
  <c r="V10601" i="2"/>
  <c r="V10602" i="2"/>
  <c r="V10603" i="2"/>
  <c r="V10604" i="2"/>
  <c r="V10605" i="2"/>
  <c r="V10606" i="2"/>
  <c r="V10607" i="2"/>
  <c r="V10608" i="2"/>
  <c r="V10609" i="2"/>
  <c r="V10610" i="2"/>
  <c r="V10611" i="2"/>
  <c r="V10612" i="2"/>
  <c r="V10613" i="2"/>
  <c r="V10614" i="2"/>
  <c r="V10615" i="2"/>
  <c r="V10616" i="2"/>
  <c r="V10617" i="2"/>
  <c r="V10618" i="2"/>
  <c r="V10619" i="2"/>
  <c r="V10620" i="2"/>
  <c r="V10621" i="2"/>
  <c r="V10622" i="2"/>
  <c r="V10623" i="2"/>
  <c r="V10624" i="2"/>
  <c r="V10625" i="2"/>
  <c r="V10626" i="2"/>
  <c r="V10627" i="2"/>
  <c r="V10628" i="2"/>
  <c r="V10629" i="2"/>
  <c r="V10630" i="2"/>
  <c r="V10631" i="2"/>
  <c r="V10632" i="2"/>
  <c r="V10633" i="2"/>
  <c r="V10634" i="2"/>
  <c r="V10635" i="2"/>
  <c r="V10636" i="2"/>
  <c r="V10637" i="2"/>
  <c r="V10638" i="2"/>
  <c r="V10639" i="2"/>
  <c r="V10640" i="2"/>
  <c r="V10641" i="2"/>
  <c r="V10642" i="2"/>
  <c r="V10643" i="2"/>
  <c r="V10644" i="2"/>
  <c r="V10645" i="2"/>
  <c r="V10646" i="2"/>
  <c r="V10647" i="2"/>
  <c r="V10648" i="2"/>
  <c r="V10649" i="2"/>
  <c r="V10650" i="2"/>
  <c r="V10651" i="2"/>
  <c r="V10652" i="2"/>
  <c r="V10653" i="2"/>
  <c r="V10654" i="2"/>
  <c r="V10655" i="2"/>
  <c r="V10656" i="2"/>
  <c r="V10657" i="2"/>
  <c r="V10658" i="2"/>
  <c r="V10659" i="2"/>
  <c r="V10660" i="2"/>
  <c r="V10661" i="2"/>
  <c r="V10662" i="2"/>
  <c r="V10663" i="2"/>
  <c r="V10664" i="2"/>
  <c r="V10665" i="2"/>
  <c r="V10666" i="2"/>
  <c r="V10667" i="2"/>
  <c r="V10668" i="2"/>
  <c r="V10669" i="2"/>
  <c r="V10670" i="2"/>
  <c r="V10671" i="2"/>
  <c r="V10672" i="2"/>
  <c r="V10673" i="2"/>
  <c r="V10674" i="2"/>
  <c r="V10675" i="2"/>
  <c r="V10676" i="2"/>
  <c r="V10677" i="2"/>
  <c r="V10678" i="2"/>
  <c r="V10679" i="2"/>
  <c r="V10680" i="2"/>
  <c r="V10681" i="2"/>
  <c r="V10682" i="2"/>
  <c r="V10683" i="2"/>
  <c r="V10684" i="2"/>
  <c r="V10685" i="2"/>
  <c r="V10686" i="2"/>
  <c r="V10687" i="2"/>
  <c r="V10688" i="2"/>
  <c r="V10689" i="2"/>
  <c r="V10690" i="2"/>
  <c r="V10691" i="2"/>
  <c r="V10692" i="2"/>
  <c r="V10693" i="2"/>
  <c r="V10694" i="2"/>
  <c r="V10695" i="2"/>
  <c r="V10696" i="2"/>
  <c r="V10697" i="2"/>
  <c r="V10698" i="2"/>
  <c r="V10699" i="2"/>
  <c r="V10700" i="2"/>
  <c r="V10701" i="2"/>
  <c r="V10702" i="2"/>
  <c r="V10703" i="2"/>
  <c r="V10704" i="2"/>
  <c r="V10705" i="2"/>
  <c r="V10706" i="2"/>
  <c r="V10707" i="2"/>
  <c r="V10708" i="2"/>
  <c r="V10709" i="2"/>
  <c r="V10710" i="2"/>
  <c r="V10711" i="2"/>
  <c r="V10712" i="2"/>
  <c r="V10713" i="2"/>
  <c r="V10714" i="2"/>
  <c r="V10715" i="2"/>
  <c r="V10716" i="2"/>
  <c r="V10717" i="2"/>
  <c r="V10718" i="2"/>
  <c r="V10719" i="2"/>
  <c r="V10720" i="2"/>
  <c r="V10721" i="2"/>
  <c r="V10722" i="2"/>
  <c r="V10723" i="2"/>
  <c r="V10724" i="2"/>
  <c r="V10725" i="2"/>
  <c r="V10726" i="2"/>
  <c r="V10727" i="2"/>
  <c r="V10728" i="2"/>
  <c r="V10729" i="2"/>
  <c r="V10730" i="2"/>
  <c r="V10731" i="2"/>
  <c r="V10732" i="2"/>
  <c r="V10733" i="2"/>
  <c r="V10734" i="2"/>
  <c r="V10735" i="2"/>
  <c r="V10736" i="2"/>
  <c r="V10737" i="2"/>
  <c r="V10738" i="2"/>
  <c r="V10739" i="2"/>
  <c r="V10740" i="2"/>
  <c r="V10741" i="2"/>
  <c r="V10742" i="2"/>
  <c r="V10743" i="2"/>
  <c r="V10744" i="2"/>
  <c r="V10745" i="2"/>
  <c r="V10746" i="2"/>
  <c r="V10747" i="2"/>
  <c r="V10748" i="2"/>
  <c r="V10749" i="2"/>
  <c r="V10750" i="2"/>
  <c r="V10751" i="2"/>
  <c r="V10752" i="2"/>
  <c r="V10753" i="2"/>
  <c r="V10754" i="2"/>
  <c r="V10755" i="2"/>
  <c r="V10756" i="2"/>
  <c r="V10757" i="2"/>
  <c r="V10758" i="2"/>
  <c r="V10759" i="2"/>
  <c r="V10760" i="2"/>
  <c r="V10761" i="2"/>
  <c r="V10762" i="2"/>
  <c r="V10763" i="2"/>
  <c r="V10764" i="2"/>
  <c r="V10765" i="2"/>
  <c r="V10766" i="2"/>
  <c r="V10767" i="2"/>
  <c r="V10768" i="2"/>
  <c r="V10769" i="2"/>
  <c r="V10770" i="2"/>
  <c r="V10771" i="2"/>
  <c r="V10772" i="2"/>
  <c r="V10773" i="2"/>
  <c r="V10774" i="2"/>
  <c r="V10775" i="2"/>
  <c r="V10776" i="2"/>
  <c r="V10777" i="2"/>
  <c r="V10778" i="2"/>
  <c r="V10779" i="2"/>
  <c r="V10780" i="2"/>
  <c r="V10781" i="2"/>
  <c r="V10782" i="2"/>
  <c r="V10783" i="2"/>
  <c r="V10784" i="2"/>
  <c r="V10785" i="2"/>
  <c r="V10786" i="2"/>
  <c r="V10787" i="2"/>
  <c r="V10788" i="2"/>
  <c r="V10789" i="2"/>
  <c r="V10790" i="2"/>
  <c r="V10791" i="2"/>
  <c r="V10792" i="2"/>
  <c r="V10793" i="2"/>
  <c r="V10794" i="2"/>
  <c r="V10795" i="2"/>
  <c r="V10796" i="2"/>
  <c r="V10797" i="2"/>
  <c r="V10798" i="2"/>
  <c r="V10799" i="2"/>
  <c r="V10800" i="2"/>
  <c r="V10801" i="2"/>
  <c r="V10802" i="2"/>
  <c r="V10803" i="2"/>
  <c r="V10804" i="2"/>
  <c r="V10805" i="2"/>
  <c r="V10806" i="2"/>
  <c r="V10807" i="2"/>
  <c r="V10808" i="2"/>
  <c r="V10809" i="2"/>
  <c r="V10810" i="2"/>
  <c r="V10811" i="2"/>
  <c r="V10812" i="2"/>
  <c r="V10813" i="2"/>
  <c r="V10814" i="2"/>
  <c r="V10815" i="2"/>
  <c r="V10816" i="2"/>
  <c r="V10817" i="2"/>
  <c r="V10818" i="2"/>
  <c r="V10819" i="2"/>
  <c r="V10820" i="2"/>
  <c r="V10821" i="2"/>
  <c r="V10822" i="2"/>
  <c r="V10823" i="2"/>
  <c r="V10824" i="2"/>
  <c r="V10825" i="2"/>
  <c r="V10826" i="2"/>
  <c r="V10827" i="2"/>
  <c r="V10828" i="2"/>
  <c r="V10829" i="2"/>
  <c r="V10830" i="2"/>
  <c r="V10831" i="2"/>
  <c r="V10832" i="2"/>
  <c r="V10833" i="2"/>
  <c r="V10834" i="2"/>
  <c r="V10835" i="2"/>
  <c r="V10836" i="2"/>
  <c r="V10837" i="2"/>
  <c r="V10838" i="2"/>
  <c r="V10839" i="2"/>
  <c r="V10840" i="2"/>
  <c r="V10841" i="2"/>
  <c r="V10842" i="2"/>
  <c r="V10843" i="2"/>
  <c r="V10844" i="2"/>
  <c r="V10845" i="2"/>
  <c r="V10846" i="2"/>
  <c r="V10847" i="2"/>
  <c r="V10848" i="2"/>
  <c r="V10849" i="2"/>
  <c r="V10850" i="2"/>
  <c r="V10851" i="2"/>
  <c r="V10852" i="2"/>
  <c r="V10853" i="2"/>
  <c r="V10854" i="2"/>
  <c r="V10855" i="2"/>
  <c r="V10856" i="2"/>
  <c r="V10857" i="2"/>
  <c r="V10858" i="2"/>
  <c r="V10859" i="2"/>
  <c r="V10860" i="2"/>
  <c r="V10861" i="2"/>
  <c r="V10862" i="2"/>
  <c r="V10863" i="2"/>
  <c r="V10864" i="2"/>
  <c r="V10865" i="2"/>
  <c r="V10866" i="2"/>
  <c r="V10867" i="2"/>
  <c r="V10868" i="2"/>
  <c r="V10869" i="2"/>
  <c r="V10870" i="2"/>
  <c r="V10871" i="2"/>
  <c r="V10872" i="2"/>
  <c r="V10873" i="2"/>
  <c r="V10874" i="2"/>
  <c r="V10875" i="2"/>
  <c r="V10876" i="2"/>
  <c r="V10877" i="2"/>
  <c r="V10878" i="2"/>
  <c r="V10879" i="2"/>
  <c r="V10880" i="2"/>
  <c r="V10881" i="2"/>
  <c r="V10882" i="2"/>
  <c r="V10883" i="2"/>
  <c r="V10884" i="2"/>
  <c r="V10885" i="2"/>
  <c r="V10886" i="2"/>
  <c r="V10887" i="2"/>
  <c r="V10888" i="2"/>
  <c r="V10889" i="2"/>
  <c r="V10890" i="2"/>
  <c r="V10891" i="2"/>
  <c r="V10892" i="2"/>
  <c r="V10893" i="2"/>
  <c r="V10894" i="2"/>
  <c r="V10895" i="2"/>
  <c r="V10896" i="2"/>
  <c r="V10897" i="2"/>
  <c r="V10898" i="2"/>
  <c r="V10899" i="2"/>
  <c r="V10900" i="2"/>
  <c r="V10901" i="2"/>
  <c r="V10902" i="2"/>
  <c r="V10903" i="2"/>
  <c r="V10904" i="2"/>
  <c r="V10905" i="2"/>
  <c r="V10906" i="2"/>
  <c r="V10907" i="2"/>
  <c r="V10908" i="2"/>
  <c r="V10909" i="2"/>
  <c r="V10910" i="2"/>
  <c r="V10911" i="2"/>
  <c r="V10912" i="2"/>
  <c r="V10913" i="2"/>
  <c r="V10914" i="2"/>
  <c r="V10915" i="2"/>
  <c r="V10916" i="2"/>
  <c r="V10917" i="2"/>
  <c r="V10918" i="2"/>
  <c r="V10919" i="2"/>
  <c r="V10920" i="2"/>
  <c r="V10921" i="2"/>
  <c r="V10922" i="2"/>
  <c r="V10923" i="2"/>
  <c r="V10924" i="2"/>
  <c r="V10925" i="2"/>
  <c r="V10926" i="2"/>
  <c r="V10927" i="2"/>
  <c r="V10928" i="2"/>
  <c r="V10929" i="2"/>
  <c r="V10930" i="2"/>
  <c r="V10931" i="2"/>
  <c r="V10932" i="2"/>
  <c r="V10933" i="2"/>
  <c r="V10934" i="2"/>
  <c r="V10935" i="2"/>
  <c r="V10936" i="2"/>
  <c r="V10937" i="2"/>
  <c r="V10938" i="2"/>
  <c r="V10939" i="2"/>
  <c r="V10940" i="2"/>
  <c r="V10941" i="2"/>
  <c r="V10942" i="2"/>
  <c r="V10943" i="2"/>
  <c r="V10944" i="2"/>
  <c r="V10945" i="2"/>
  <c r="V10946" i="2"/>
  <c r="V10947" i="2"/>
  <c r="V10948" i="2"/>
  <c r="V10949" i="2"/>
  <c r="V10950" i="2"/>
  <c r="V10951" i="2"/>
  <c r="V10952" i="2"/>
  <c r="V10953" i="2"/>
  <c r="V10954" i="2"/>
  <c r="V10955" i="2"/>
  <c r="V10956" i="2"/>
  <c r="V10957" i="2"/>
  <c r="V10958" i="2"/>
  <c r="V10959" i="2"/>
  <c r="V10960" i="2"/>
  <c r="V10961" i="2"/>
  <c r="V10962" i="2"/>
  <c r="V10963" i="2"/>
  <c r="V10964" i="2"/>
  <c r="V10965" i="2"/>
  <c r="V10966" i="2"/>
  <c r="V10967" i="2"/>
  <c r="V10968" i="2"/>
  <c r="V10969" i="2"/>
  <c r="V10970" i="2"/>
  <c r="V10971" i="2"/>
  <c r="V10972" i="2"/>
  <c r="V10973" i="2"/>
  <c r="V10974" i="2"/>
  <c r="V10975" i="2"/>
  <c r="V10976" i="2"/>
  <c r="V10977" i="2"/>
  <c r="V10978" i="2"/>
  <c r="V10979" i="2"/>
  <c r="V10980" i="2"/>
  <c r="V10981" i="2"/>
  <c r="V10982" i="2"/>
  <c r="V10983" i="2"/>
  <c r="V10984" i="2"/>
  <c r="V10985" i="2"/>
  <c r="V10986" i="2"/>
  <c r="V10987" i="2"/>
  <c r="V10988" i="2"/>
  <c r="V10989" i="2"/>
  <c r="V10990" i="2"/>
  <c r="V10991" i="2"/>
  <c r="V10992" i="2"/>
  <c r="V10993" i="2"/>
  <c r="V10994" i="2"/>
  <c r="V10995" i="2"/>
  <c r="V10996" i="2"/>
  <c r="V10997" i="2"/>
  <c r="V10998" i="2"/>
  <c r="V10999" i="2"/>
  <c r="V11000" i="2"/>
  <c r="V11001" i="2"/>
  <c r="V11002" i="2"/>
  <c r="V11003" i="2"/>
  <c r="V11004" i="2"/>
  <c r="V11005" i="2"/>
  <c r="V11006" i="2"/>
  <c r="V11007" i="2"/>
  <c r="V11008" i="2"/>
  <c r="V11009" i="2"/>
  <c r="V11010" i="2"/>
  <c r="V11011" i="2"/>
  <c r="V11012" i="2"/>
  <c r="V11013" i="2"/>
  <c r="V11014" i="2"/>
  <c r="V11015" i="2"/>
  <c r="V11016" i="2"/>
  <c r="V11017" i="2"/>
  <c r="V11018" i="2"/>
  <c r="V11019" i="2"/>
  <c r="V11020" i="2"/>
  <c r="V11021" i="2"/>
  <c r="V11022" i="2"/>
  <c r="V11023" i="2"/>
  <c r="V11024" i="2"/>
  <c r="V11025" i="2"/>
  <c r="V11026" i="2"/>
  <c r="V11027" i="2"/>
  <c r="V11028" i="2"/>
  <c r="V11029" i="2"/>
  <c r="V11030" i="2"/>
  <c r="V11031" i="2"/>
  <c r="V11032" i="2"/>
  <c r="V11033" i="2"/>
  <c r="V11034" i="2"/>
  <c r="V11035" i="2"/>
  <c r="V11036" i="2"/>
  <c r="V11037" i="2"/>
  <c r="V11038" i="2"/>
  <c r="V11039" i="2"/>
  <c r="V11040" i="2"/>
  <c r="V11041" i="2"/>
  <c r="V11042" i="2"/>
  <c r="V11043" i="2"/>
  <c r="V11044" i="2"/>
  <c r="V11045" i="2"/>
  <c r="V11046" i="2"/>
  <c r="V11047" i="2"/>
  <c r="V11048" i="2"/>
  <c r="V11049" i="2"/>
  <c r="V11050" i="2"/>
  <c r="V11051" i="2"/>
  <c r="V11052" i="2"/>
  <c r="V11053" i="2"/>
  <c r="V11054" i="2"/>
  <c r="V11055" i="2"/>
  <c r="V11056" i="2"/>
  <c r="V11057" i="2"/>
  <c r="V11058" i="2"/>
  <c r="V11059" i="2"/>
  <c r="V11060" i="2"/>
  <c r="V11061" i="2"/>
  <c r="V11062" i="2"/>
  <c r="V11063" i="2"/>
  <c r="V11064" i="2"/>
  <c r="V11065" i="2"/>
  <c r="V11066" i="2"/>
  <c r="V11067" i="2"/>
  <c r="V11068" i="2"/>
  <c r="V11069" i="2"/>
  <c r="V11070" i="2"/>
  <c r="V11071" i="2"/>
  <c r="V11072" i="2"/>
  <c r="V11073" i="2"/>
  <c r="V11074" i="2"/>
  <c r="V11075" i="2"/>
  <c r="V11076" i="2"/>
  <c r="V11077" i="2"/>
  <c r="V11078" i="2"/>
  <c r="V11079" i="2"/>
  <c r="V11080" i="2"/>
  <c r="V11081" i="2"/>
  <c r="V11082" i="2"/>
  <c r="V11083" i="2"/>
  <c r="V11084" i="2"/>
  <c r="V11085" i="2"/>
  <c r="V11086" i="2"/>
  <c r="V11087" i="2"/>
  <c r="V11088" i="2"/>
  <c r="V11089" i="2"/>
  <c r="V11090" i="2"/>
  <c r="V11091" i="2"/>
  <c r="V11092" i="2"/>
  <c r="V11093" i="2"/>
  <c r="V11094" i="2"/>
  <c r="V11095" i="2"/>
  <c r="V11096" i="2"/>
  <c r="V11097" i="2"/>
  <c r="V11098" i="2"/>
  <c r="V11099" i="2"/>
  <c r="V11100" i="2"/>
  <c r="V11101" i="2"/>
  <c r="V11102" i="2"/>
  <c r="V11103" i="2"/>
  <c r="V11104" i="2"/>
  <c r="V11105" i="2"/>
  <c r="V11106" i="2"/>
  <c r="V11107" i="2"/>
  <c r="V11108" i="2"/>
  <c r="V11109" i="2"/>
  <c r="V11110" i="2"/>
  <c r="V11111" i="2"/>
  <c r="V11112" i="2"/>
  <c r="V11113" i="2"/>
  <c r="V11114" i="2"/>
  <c r="V11115" i="2"/>
  <c r="V11116" i="2"/>
  <c r="V11117" i="2"/>
  <c r="V11118" i="2"/>
  <c r="V11119" i="2"/>
  <c r="V11120" i="2"/>
  <c r="V11121" i="2"/>
  <c r="V11122" i="2"/>
  <c r="V11123" i="2"/>
  <c r="V11124" i="2"/>
  <c r="V11125" i="2"/>
  <c r="V11126" i="2"/>
  <c r="V11127" i="2"/>
  <c r="V11128" i="2"/>
  <c r="V11129" i="2"/>
  <c r="V11130" i="2"/>
  <c r="V11131" i="2"/>
  <c r="V11132" i="2"/>
  <c r="V11133" i="2"/>
  <c r="V11134" i="2"/>
  <c r="V11135" i="2"/>
  <c r="V11136" i="2"/>
  <c r="V11137" i="2"/>
  <c r="V11138" i="2"/>
  <c r="V11139" i="2"/>
  <c r="V11140" i="2"/>
  <c r="V11141" i="2"/>
  <c r="V11142" i="2"/>
  <c r="V11143" i="2"/>
  <c r="V11144" i="2"/>
  <c r="V11145" i="2"/>
  <c r="V11146" i="2"/>
  <c r="V11147" i="2"/>
  <c r="V11148" i="2"/>
  <c r="V11149" i="2"/>
  <c r="V11150" i="2"/>
  <c r="V11151" i="2"/>
  <c r="V11152" i="2"/>
  <c r="V11153" i="2"/>
  <c r="V11154" i="2"/>
  <c r="V11155" i="2"/>
  <c r="V11156" i="2"/>
  <c r="V11157" i="2"/>
  <c r="V11158" i="2"/>
  <c r="V11159" i="2"/>
  <c r="V11160" i="2"/>
  <c r="V11161" i="2"/>
  <c r="V11162" i="2"/>
  <c r="V11163" i="2"/>
  <c r="V11164" i="2"/>
  <c r="V11165" i="2"/>
  <c r="V11166" i="2"/>
  <c r="V11167" i="2"/>
  <c r="V11168" i="2"/>
  <c r="V11169" i="2"/>
  <c r="V11170" i="2"/>
  <c r="V11171" i="2"/>
  <c r="V11172" i="2"/>
  <c r="V11173" i="2"/>
  <c r="V11174" i="2"/>
  <c r="V11175" i="2"/>
  <c r="V11176" i="2"/>
  <c r="V11177" i="2"/>
  <c r="V11178" i="2"/>
  <c r="V11179" i="2"/>
  <c r="V11180" i="2"/>
  <c r="V11181" i="2"/>
  <c r="V11182" i="2"/>
  <c r="V11183" i="2"/>
  <c r="V11184" i="2"/>
  <c r="V11185" i="2"/>
  <c r="V11186" i="2"/>
  <c r="V11187" i="2"/>
  <c r="V11188" i="2"/>
  <c r="V11189" i="2"/>
  <c r="V11190" i="2"/>
  <c r="V11191" i="2"/>
  <c r="V11192" i="2"/>
  <c r="V11193" i="2"/>
  <c r="V11194" i="2"/>
  <c r="V11195" i="2"/>
  <c r="V11196" i="2"/>
  <c r="V11197" i="2"/>
  <c r="V11198" i="2"/>
  <c r="V11199" i="2"/>
  <c r="V11200" i="2"/>
  <c r="V11201" i="2"/>
  <c r="E109" i="7"/>
  <c r="E110" i="7"/>
  <c r="E111" i="7"/>
  <c r="E108" i="7"/>
  <c r="D109" i="7"/>
  <c r="D110" i="7"/>
  <c r="D111" i="7"/>
  <c r="F111" i="7" s="1"/>
  <c r="D108" i="7"/>
  <c r="F108" i="7" s="1"/>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 r="U9996" i="2"/>
  <c r="U9997" i="2"/>
  <c r="U9998" i="2"/>
  <c r="U9999" i="2"/>
  <c r="U10000" i="2"/>
  <c r="U10001" i="2"/>
  <c r="U10002" i="2"/>
  <c r="U10003" i="2"/>
  <c r="U10004" i="2"/>
  <c r="U10005" i="2"/>
  <c r="U10006" i="2"/>
  <c r="U10007" i="2"/>
  <c r="U10008" i="2"/>
  <c r="U10009" i="2"/>
  <c r="U10010" i="2"/>
  <c r="U10011" i="2"/>
  <c r="U10012" i="2"/>
  <c r="U10013" i="2"/>
  <c r="U10014" i="2"/>
  <c r="U10015" i="2"/>
  <c r="U10016" i="2"/>
  <c r="U10017" i="2"/>
  <c r="U10018" i="2"/>
  <c r="U10019" i="2"/>
  <c r="U10020" i="2"/>
  <c r="U10021" i="2"/>
  <c r="U10022" i="2"/>
  <c r="U10023" i="2"/>
  <c r="U10024" i="2"/>
  <c r="U10025" i="2"/>
  <c r="U10026" i="2"/>
  <c r="U10027" i="2"/>
  <c r="U10028" i="2"/>
  <c r="U10029" i="2"/>
  <c r="U10030" i="2"/>
  <c r="U10031" i="2"/>
  <c r="U10032" i="2"/>
  <c r="U10033" i="2"/>
  <c r="U10034" i="2"/>
  <c r="U10035" i="2"/>
  <c r="U10036" i="2"/>
  <c r="U10037" i="2"/>
  <c r="U10038" i="2"/>
  <c r="U10039" i="2"/>
  <c r="U10040" i="2"/>
  <c r="U10041" i="2"/>
  <c r="U10042" i="2"/>
  <c r="U10043" i="2"/>
  <c r="U10044" i="2"/>
  <c r="U10045" i="2"/>
  <c r="U10046" i="2"/>
  <c r="U10047" i="2"/>
  <c r="U10048" i="2"/>
  <c r="U10049" i="2"/>
  <c r="U10050" i="2"/>
  <c r="U10051" i="2"/>
  <c r="U10052" i="2"/>
  <c r="U10053" i="2"/>
  <c r="U10054" i="2"/>
  <c r="U10055" i="2"/>
  <c r="U10056" i="2"/>
  <c r="U10057" i="2"/>
  <c r="U10058" i="2"/>
  <c r="U10059" i="2"/>
  <c r="U10060" i="2"/>
  <c r="U10061" i="2"/>
  <c r="U10062" i="2"/>
  <c r="U10063" i="2"/>
  <c r="U10064" i="2"/>
  <c r="U10065" i="2"/>
  <c r="U10066" i="2"/>
  <c r="U10067" i="2"/>
  <c r="U10068" i="2"/>
  <c r="U10069" i="2"/>
  <c r="U10070" i="2"/>
  <c r="U10071" i="2"/>
  <c r="U10072" i="2"/>
  <c r="U10073" i="2"/>
  <c r="U10074" i="2"/>
  <c r="U10075" i="2"/>
  <c r="U10076" i="2"/>
  <c r="U10077" i="2"/>
  <c r="U10078" i="2"/>
  <c r="U10079" i="2"/>
  <c r="U10080" i="2"/>
  <c r="U10081" i="2"/>
  <c r="U10082" i="2"/>
  <c r="U10083" i="2"/>
  <c r="U10084" i="2"/>
  <c r="U10085" i="2"/>
  <c r="U10086" i="2"/>
  <c r="U10087" i="2"/>
  <c r="U10088" i="2"/>
  <c r="U10089" i="2"/>
  <c r="U10090" i="2"/>
  <c r="U10091" i="2"/>
  <c r="U10092" i="2"/>
  <c r="U10093" i="2"/>
  <c r="U10094" i="2"/>
  <c r="U10095" i="2"/>
  <c r="U10096" i="2"/>
  <c r="U10097" i="2"/>
  <c r="U10098" i="2"/>
  <c r="U10099" i="2"/>
  <c r="U10100" i="2"/>
  <c r="U10101" i="2"/>
  <c r="U10102" i="2"/>
  <c r="U10103" i="2"/>
  <c r="U10104" i="2"/>
  <c r="U10105" i="2"/>
  <c r="U10106" i="2"/>
  <c r="U10107" i="2"/>
  <c r="U10108" i="2"/>
  <c r="U10109" i="2"/>
  <c r="U10110" i="2"/>
  <c r="U10111" i="2"/>
  <c r="U10112" i="2"/>
  <c r="U10113" i="2"/>
  <c r="U10114" i="2"/>
  <c r="U10115" i="2"/>
  <c r="U10116" i="2"/>
  <c r="U10117" i="2"/>
  <c r="U10118" i="2"/>
  <c r="U10119" i="2"/>
  <c r="U10120" i="2"/>
  <c r="U10121" i="2"/>
  <c r="U10122" i="2"/>
  <c r="U10123" i="2"/>
  <c r="U10124" i="2"/>
  <c r="U10125" i="2"/>
  <c r="U10126" i="2"/>
  <c r="U10127" i="2"/>
  <c r="U10128" i="2"/>
  <c r="U10129" i="2"/>
  <c r="U10130" i="2"/>
  <c r="U10131" i="2"/>
  <c r="U10132" i="2"/>
  <c r="U10133" i="2"/>
  <c r="U10134" i="2"/>
  <c r="U10135" i="2"/>
  <c r="U10136" i="2"/>
  <c r="U10137" i="2"/>
  <c r="U10138" i="2"/>
  <c r="U10139" i="2"/>
  <c r="U10140" i="2"/>
  <c r="U10141" i="2"/>
  <c r="U10142" i="2"/>
  <c r="U10143" i="2"/>
  <c r="U10144" i="2"/>
  <c r="U10145" i="2"/>
  <c r="U10146" i="2"/>
  <c r="U10147" i="2"/>
  <c r="U10148" i="2"/>
  <c r="U10149" i="2"/>
  <c r="U10150" i="2"/>
  <c r="U10151" i="2"/>
  <c r="U10152" i="2"/>
  <c r="U10153" i="2"/>
  <c r="U10154" i="2"/>
  <c r="U10155" i="2"/>
  <c r="U10156" i="2"/>
  <c r="U10157" i="2"/>
  <c r="U10158" i="2"/>
  <c r="U10159" i="2"/>
  <c r="U10160" i="2"/>
  <c r="U10161" i="2"/>
  <c r="U10162" i="2"/>
  <c r="U10163" i="2"/>
  <c r="U10164" i="2"/>
  <c r="U10165" i="2"/>
  <c r="U10166" i="2"/>
  <c r="U10167" i="2"/>
  <c r="U10168" i="2"/>
  <c r="U10169" i="2"/>
  <c r="U10170" i="2"/>
  <c r="U10171" i="2"/>
  <c r="U10172" i="2"/>
  <c r="U10173" i="2"/>
  <c r="U10174" i="2"/>
  <c r="U10175" i="2"/>
  <c r="U10176" i="2"/>
  <c r="U10177" i="2"/>
  <c r="U10178" i="2"/>
  <c r="U10179" i="2"/>
  <c r="U10180" i="2"/>
  <c r="U10181" i="2"/>
  <c r="U10182" i="2"/>
  <c r="U10183" i="2"/>
  <c r="U10184" i="2"/>
  <c r="U10185" i="2"/>
  <c r="U10186" i="2"/>
  <c r="U10187" i="2"/>
  <c r="U10188" i="2"/>
  <c r="U10189" i="2"/>
  <c r="U10190" i="2"/>
  <c r="U10191" i="2"/>
  <c r="U10192" i="2"/>
  <c r="U10193" i="2"/>
  <c r="U10194" i="2"/>
  <c r="U10195" i="2"/>
  <c r="U10196" i="2"/>
  <c r="U10197" i="2"/>
  <c r="U10198" i="2"/>
  <c r="U10199" i="2"/>
  <c r="U10200" i="2"/>
  <c r="U10201" i="2"/>
  <c r="U10202" i="2"/>
  <c r="U10203" i="2"/>
  <c r="U10204" i="2"/>
  <c r="U10205" i="2"/>
  <c r="U10206" i="2"/>
  <c r="U10207" i="2"/>
  <c r="U10208" i="2"/>
  <c r="U10209" i="2"/>
  <c r="U10210" i="2"/>
  <c r="U10211" i="2"/>
  <c r="U10212" i="2"/>
  <c r="U10213" i="2"/>
  <c r="U10214" i="2"/>
  <c r="U10215" i="2"/>
  <c r="U10216" i="2"/>
  <c r="U10217" i="2"/>
  <c r="U10218" i="2"/>
  <c r="U10219" i="2"/>
  <c r="U10220" i="2"/>
  <c r="U10221" i="2"/>
  <c r="U10222" i="2"/>
  <c r="U10223" i="2"/>
  <c r="U10224" i="2"/>
  <c r="U10225" i="2"/>
  <c r="U10226" i="2"/>
  <c r="U10227" i="2"/>
  <c r="U10228" i="2"/>
  <c r="U10229" i="2"/>
  <c r="U10230" i="2"/>
  <c r="U10231" i="2"/>
  <c r="U10232" i="2"/>
  <c r="U10233" i="2"/>
  <c r="U10234" i="2"/>
  <c r="U10235" i="2"/>
  <c r="U10236" i="2"/>
  <c r="U10237" i="2"/>
  <c r="U10238" i="2"/>
  <c r="U10239" i="2"/>
  <c r="U10240" i="2"/>
  <c r="U10241" i="2"/>
  <c r="U10242" i="2"/>
  <c r="U10243" i="2"/>
  <c r="U10244" i="2"/>
  <c r="U10245" i="2"/>
  <c r="U10246" i="2"/>
  <c r="U10247" i="2"/>
  <c r="U10248" i="2"/>
  <c r="U10249" i="2"/>
  <c r="U10250" i="2"/>
  <c r="U10251" i="2"/>
  <c r="U10252" i="2"/>
  <c r="U10253" i="2"/>
  <c r="U10254" i="2"/>
  <c r="U10255" i="2"/>
  <c r="U10256" i="2"/>
  <c r="U10257" i="2"/>
  <c r="U10258" i="2"/>
  <c r="U10259" i="2"/>
  <c r="U10260" i="2"/>
  <c r="U10261" i="2"/>
  <c r="U10262" i="2"/>
  <c r="U10263" i="2"/>
  <c r="U10264" i="2"/>
  <c r="U10265" i="2"/>
  <c r="U10266" i="2"/>
  <c r="U10267" i="2"/>
  <c r="U10268" i="2"/>
  <c r="U10269" i="2"/>
  <c r="U10270" i="2"/>
  <c r="U10271" i="2"/>
  <c r="U10272" i="2"/>
  <c r="U10273" i="2"/>
  <c r="U10274" i="2"/>
  <c r="U10275" i="2"/>
  <c r="U10276" i="2"/>
  <c r="U10277" i="2"/>
  <c r="U10278" i="2"/>
  <c r="U10279" i="2"/>
  <c r="U10280" i="2"/>
  <c r="U10281" i="2"/>
  <c r="U10282" i="2"/>
  <c r="U10283" i="2"/>
  <c r="U10284" i="2"/>
  <c r="U10285" i="2"/>
  <c r="U10286" i="2"/>
  <c r="U10287" i="2"/>
  <c r="U10288" i="2"/>
  <c r="U10289" i="2"/>
  <c r="U10290" i="2"/>
  <c r="U10291" i="2"/>
  <c r="U10292" i="2"/>
  <c r="U10293" i="2"/>
  <c r="U10294" i="2"/>
  <c r="U10295" i="2"/>
  <c r="U10296" i="2"/>
  <c r="U10297" i="2"/>
  <c r="U10298" i="2"/>
  <c r="U10299" i="2"/>
  <c r="U10300" i="2"/>
  <c r="U10301" i="2"/>
  <c r="U10302" i="2"/>
  <c r="U10303" i="2"/>
  <c r="U10304" i="2"/>
  <c r="U10305" i="2"/>
  <c r="U10306" i="2"/>
  <c r="U10307" i="2"/>
  <c r="U10308" i="2"/>
  <c r="U10309" i="2"/>
  <c r="U10310" i="2"/>
  <c r="U10311" i="2"/>
  <c r="U10312" i="2"/>
  <c r="U10313" i="2"/>
  <c r="U10314" i="2"/>
  <c r="U10315" i="2"/>
  <c r="U10316" i="2"/>
  <c r="U10317" i="2"/>
  <c r="U10318" i="2"/>
  <c r="U10319" i="2"/>
  <c r="U10320" i="2"/>
  <c r="U10321" i="2"/>
  <c r="U10322" i="2"/>
  <c r="U10323" i="2"/>
  <c r="U10324" i="2"/>
  <c r="U10325" i="2"/>
  <c r="U10326" i="2"/>
  <c r="U10327" i="2"/>
  <c r="U10328" i="2"/>
  <c r="U10329" i="2"/>
  <c r="U10330" i="2"/>
  <c r="U10331" i="2"/>
  <c r="U10332" i="2"/>
  <c r="U10333" i="2"/>
  <c r="U10334" i="2"/>
  <c r="U10335" i="2"/>
  <c r="U10336" i="2"/>
  <c r="U10337" i="2"/>
  <c r="U10338" i="2"/>
  <c r="U10339" i="2"/>
  <c r="U10340" i="2"/>
  <c r="U10341" i="2"/>
  <c r="U10342" i="2"/>
  <c r="U10343" i="2"/>
  <c r="U10344" i="2"/>
  <c r="U10345" i="2"/>
  <c r="U10346" i="2"/>
  <c r="U10347" i="2"/>
  <c r="U10348" i="2"/>
  <c r="U10349" i="2"/>
  <c r="U10350" i="2"/>
  <c r="U10351" i="2"/>
  <c r="U10352" i="2"/>
  <c r="U10353" i="2"/>
  <c r="U10354" i="2"/>
  <c r="U10355" i="2"/>
  <c r="U10356" i="2"/>
  <c r="U10357" i="2"/>
  <c r="U10358" i="2"/>
  <c r="U10359" i="2"/>
  <c r="U10360" i="2"/>
  <c r="U10361" i="2"/>
  <c r="U10362" i="2"/>
  <c r="U10363" i="2"/>
  <c r="U10364" i="2"/>
  <c r="U10365" i="2"/>
  <c r="U10366" i="2"/>
  <c r="U10367" i="2"/>
  <c r="U10368" i="2"/>
  <c r="U10369" i="2"/>
  <c r="U10370" i="2"/>
  <c r="U10371" i="2"/>
  <c r="U10372" i="2"/>
  <c r="U10373" i="2"/>
  <c r="U10374" i="2"/>
  <c r="U10375" i="2"/>
  <c r="U10376" i="2"/>
  <c r="U10377" i="2"/>
  <c r="U10378" i="2"/>
  <c r="U10379" i="2"/>
  <c r="U10380" i="2"/>
  <c r="U10381" i="2"/>
  <c r="U10382" i="2"/>
  <c r="U10383" i="2"/>
  <c r="U10384" i="2"/>
  <c r="U10385" i="2"/>
  <c r="U10386" i="2"/>
  <c r="U10387" i="2"/>
  <c r="U10388" i="2"/>
  <c r="U10389" i="2"/>
  <c r="U10390" i="2"/>
  <c r="U10391" i="2"/>
  <c r="U10392" i="2"/>
  <c r="U10393" i="2"/>
  <c r="U10394" i="2"/>
  <c r="U10395" i="2"/>
  <c r="U10396" i="2"/>
  <c r="U10397" i="2"/>
  <c r="U10398" i="2"/>
  <c r="U10399" i="2"/>
  <c r="U10400" i="2"/>
  <c r="U10401" i="2"/>
  <c r="U10402" i="2"/>
  <c r="U10403" i="2"/>
  <c r="U10404" i="2"/>
  <c r="U10405" i="2"/>
  <c r="U10406" i="2"/>
  <c r="U10407" i="2"/>
  <c r="U10408" i="2"/>
  <c r="U10409" i="2"/>
  <c r="U10410" i="2"/>
  <c r="U10411" i="2"/>
  <c r="U10412" i="2"/>
  <c r="U10413" i="2"/>
  <c r="U10414" i="2"/>
  <c r="U10415" i="2"/>
  <c r="U10416" i="2"/>
  <c r="U10417" i="2"/>
  <c r="U10418" i="2"/>
  <c r="U10419" i="2"/>
  <c r="U10420" i="2"/>
  <c r="U10421" i="2"/>
  <c r="U10422" i="2"/>
  <c r="U10423" i="2"/>
  <c r="U10424" i="2"/>
  <c r="U10425" i="2"/>
  <c r="U10426" i="2"/>
  <c r="U10427" i="2"/>
  <c r="U10428" i="2"/>
  <c r="U10429" i="2"/>
  <c r="U10430" i="2"/>
  <c r="U10431" i="2"/>
  <c r="U10432" i="2"/>
  <c r="U10433" i="2"/>
  <c r="U10434" i="2"/>
  <c r="U10435" i="2"/>
  <c r="U10436" i="2"/>
  <c r="U10437" i="2"/>
  <c r="U10438" i="2"/>
  <c r="U10439" i="2"/>
  <c r="U10440" i="2"/>
  <c r="U10441" i="2"/>
  <c r="U10442" i="2"/>
  <c r="U10443" i="2"/>
  <c r="U10444" i="2"/>
  <c r="U10445" i="2"/>
  <c r="U10446" i="2"/>
  <c r="U10447" i="2"/>
  <c r="U10448" i="2"/>
  <c r="U10449" i="2"/>
  <c r="U10450" i="2"/>
  <c r="U10451" i="2"/>
  <c r="U10452" i="2"/>
  <c r="U10453" i="2"/>
  <c r="U10454" i="2"/>
  <c r="U10455" i="2"/>
  <c r="U10456" i="2"/>
  <c r="U10457" i="2"/>
  <c r="U10458" i="2"/>
  <c r="U10459" i="2"/>
  <c r="U10460" i="2"/>
  <c r="U10461" i="2"/>
  <c r="U10462" i="2"/>
  <c r="U10463" i="2"/>
  <c r="U10464" i="2"/>
  <c r="U10465" i="2"/>
  <c r="U10466" i="2"/>
  <c r="U10467" i="2"/>
  <c r="U10468" i="2"/>
  <c r="U10469" i="2"/>
  <c r="U10470" i="2"/>
  <c r="U10471" i="2"/>
  <c r="U10472" i="2"/>
  <c r="U10473" i="2"/>
  <c r="U10474" i="2"/>
  <c r="U10475" i="2"/>
  <c r="U10476" i="2"/>
  <c r="U10477" i="2"/>
  <c r="U10478" i="2"/>
  <c r="U10479" i="2"/>
  <c r="U10480" i="2"/>
  <c r="U10481" i="2"/>
  <c r="U10482" i="2"/>
  <c r="U10483" i="2"/>
  <c r="U10484" i="2"/>
  <c r="U10485" i="2"/>
  <c r="U10486" i="2"/>
  <c r="U10487" i="2"/>
  <c r="U10488" i="2"/>
  <c r="U10489" i="2"/>
  <c r="U10490" i="2"/>
  <c r="U10491" i="2"/>
  <c r="U10492" i="2"/>
  <c r="U10493" i="2"/>
  <c r="U10494" i="2"/>
  <c r="U10495" i="2"/>
  <c r="U10496" i="2"/>
  <c r="U10497" i="2"/>
  <c r="U10498" i="2"/>
  <c r="U10499" i="2"/>
  <c r="U10500" i="2"/>
  <c r="U10501" i="2"/>
  <c r="U10502" i="2"/>
  <c r="U10503" i="2"/>
  <c r="U10504" i="2"/>
  <c r="U10505" i="2"/>
  <c r="U10506" i="2"/>
  <c r="U10507" i="2"/>
  <c r="U10508" i="2"/>
  <c r="U10509" i="2"/>
  <c r="U10510" i="2"/>
  <c r="U10511" i="2"/>
  <c r="U10512" i="2"/>
  <c r="U10513" i="2"/>
  <c r="U10514" i="2"/>
  <c r="U10515" i="2"/>
  <c r="U10516" i="2"/>
  <c r="U10517" i="2"/>
  <c r="U10518" i="2"/>
  <c r="U10519" i="2"/>
  <c r="U10520" i="2"/>
  <c r="U10521" i="2"/>
  <c r="U10522" i="2"/>
  <c r="U10523" i="2"/>
  <c r="U10524" i="2"/>
  <c r="U10525" i="2"/>
  <c r="U10526" i="2"/>
  <c r="U10527" i="2"/>
  <c r="U10528" i="2"/>
  <c r="U10529" i="2"/>
  <c r="U10530" i="2"/>
  <c r="U10531" i="2"/>
  <c r="U10532" i="2"/>
  <c r="U10533" i="2"/>
  <c r="U10534" i="2"/>
  <c r="U10535" i="2"/>
  <c r="U10536" i="2"/>
  <c r="U10537" i="2"/>
  <c r="U10538" i="2"/>
  <c r="U10539" i="2"/>
  <c r="U10540" i="2"/>
  <c r="U10541" i="2"/>
  <c r="U10542" i="2"/>
  <c r="U10543" i="2"/>
  <c r="U10544" i="2"/>
  <c r="U10545" i="2"/>
  <c r="U10546" i="2"/>
  <c r="U10547" i="2"/>
  <c r="U10548" i="2"/>
  <c r="U10549" i="2"/>
  <c r="U10550" i="2"/>
  <c r="U10551" i="2"/>
  <c r="U10552" i="2"/>
  <c r="U10553" i="2"/>
  <c r="U10554" i="2"/>
  <c r="U10555" i="2"/>
  <c r="U10556" i="2"/>
  <c r="U10557" i="2"/>
  <c r="U10558" i="2"/>
  <c r="U10559" i="2"/>
  <c r="U10560" i="2"/>
  <c r="U10561" i="2"/>
  <c r="U10562" i="2"/>
  <c r="U10563" i="2"/>
  <c r="U10564" i="2"/>
  <c r="U10565" i="2"/>
  <c r="U10566" i="2"/>
  <c r="U10567" i="2"/>
  <c r="U10568" i="2"/>
  <c r="U10569" i="2"/>
  <c r="U10570" i="2"/>
  <c r="U10571" i="2"/>
  <c r="U10572" i="2"/>
  <c r="U10573" i="2"/>
  <c r="U10574" i="2"/>
  <c r="U10575" i="2"/>
  <c r="U10576" i="2"/>
  <c r="U10577" i="2"/>
  <c r="U10578" i="2"/>
  <c r="U10579" i="2"/>
  <c r="U10580" i="2"/>
  <c r="U10581" i="2"/>
  <c r="U10582" i="2"/>
  <c r="U10583" i="2"/>
  <c r="U10584" i="2"/>
  <c r="U10585" i="2"/>
  <c r="U10586" i="2"/>
  <c r="U10587" i="2"/>
  <c r="U10588" i="2"/>
  <c r="U10589" i="2"/>
  <c r="U10590" i="2"/>
  <c r="U10591" i="2"/>
  <c r="U10592" i="2"/>
  <c r="U10593" i="2"/>
  <c r="U10594" i="2"/>
  <c r="U10595" i="2"/>
  <c r="U10596" i="2"/>
  <c r="U10597" i="2"/>
  <c r="U10598" i="2"/>
  <c r="U10599" i="2"/>
  <c r="U10600" i="2"/>
  <c r="U10601" i="2"/>
  <c r="U10602" i="2"/>
  <c r="U10603" i="2"/>
  <c r="U10604" i="2"/>
  <c r="U10605" i="2"/>
  <c r="U10606" i="2"/>
  <c r="U10607" i="2"/>
  <c r="U10608" i="2"/>
  <c r="U10609" i="2"/>
  <c r="U10610" i="2"/>
  <c r="U10611" i="2"/>
  <c r="U10612" i="2"/>
  <c r="U10613" i="2"/>
  <c r="U10614" i="2"/>
  <c r="U10615" i="2"/>
  <c r="U10616" i="2"/>
  <c r="U10617" i="2"/>
  <c r="U10618" i="2"/>
  <c r="U10619" i="2"/>
  <c r="U10620" i="2"/>
  <c r="U10621" i="2"/>
  <c r="U10622" i="2"/>
  <c r="U10623" i="2"/>
  <c r="U10624" i="2"/>
  <c r="U10625" i="2"/>
  <c r="U10626" i="2"/>
  <c r="U10627" i="2"/>
  <c r="U10628" i="2"/>
  <c r="U10629" i="2"/>
  <c r="U10630" i="2"/>
  <c r="U10631" i="2"/>
  <c r="U10632" i="2"/>
  <c r="U10633" i="2"/>
  <c r="U10634" i="2"/>
  <c r="U10635" i="2"/>
  <c r="U10636" i="2"/>
  <c r="U10637" i="2"/>
  <c r="U10638" i="2"/>
  <c r="U10639" i="2"/>
  <c r="U10640" i="2"/>
  <c r="U10641" i="2"/>
  <c r="U10642" i="2"/>
  <c r="U10643" i="2"/>
  <c r="U10644" i="2"/>
  <c r="U10645" i="2"/>
  <c r="U10646" i="2"/>
  <c r="U10647" i="2"/>
  <c r="U10648" i="2"/>
  <c r="U10649" i="2"/>
  <c r="U10650" i="2"/>
  <c r="U10651" i="2"/>
  <c r="U10652" i="2"/>
  <c r="U10653" i="2"/>
  <c r="U10654" i="2"/>
  <c r="U10655" i="2"/>
  <c r="U10656" i="2"/>
  <c r="U10657" i="2"/>
  <c r="U10658" i="2"/>
  <c r="U10659" i="2"/>
  <c r="U10660" i="2"/>
  <c r="U10661" i="2"/>
  <c r="U10662" i="2"/>
  <c r="U10663" i="2"/>
  <c r="U10664" i="2"/>
  <c r="U10665" i="2"/>
  <c r="U10666" i="2"/>
  <c r="U10667" i="2"/>
  <c r="U10668" i="2"/>
  <c r="U10669" i="2"/>
  <c r="U10670" i="2"/>
  <c r="U10671" i="2"/>
  <c r="U10672" i="2"/>
  <c r="U10673" i="2"/>
  <c r="U10674" i="2"/>
  <c r="U10675" i="2"/>
  <c r="U10676" i="2"/>
  <c r="U10677" i="2"/>
  <c r="U10678" i="2"/>
  <c r="U10679" i="2"/>
  <c r="U10680" i="2"/>
  <c r="U10681" i="2"/>
  <c r="U10682" i="2"/>
  <c r="U10683" i="2"/>
  <c r="U10684" i="2"/>
  <c r="U10685" i="2"/>
  <c r="U10686" i="2"/>
  <c r="U10687" i="2"/>
  <c r="U10688" i="2"/>
  <c r="U10689" i="2"/>
  <c r="U10690" i="2"/>
  <c r="U10691" i="2"/>
  <c r="U10692" i="2"/>
  <c r="U10693" i="2"/>
  <c r="U10694" i="2"/>
  <c r="U10695" i="2"/>
  <c r="U10696" i="2"/>
  <c r="U10697" i="2"/>
  <c r="U10698" i="2"/>
  <c r="U10699" i="2"/>
  <c r="U10700" i="2"/>
  <c r="U10701" i="2"/>
  <c r="U10702" i="2"/>
  <c r="U10703" i="2"/>
  <c r="U10704" i="2"/>
  <c r="U10705" i="2"/>
  <c r="U10706" i="2"/>
  <c r="U10707" i="2"/>
  <c r="U10708" i="2"/>
  <c r="U10709" i="2"/>
  <c r="U10710" i="2"/>
  <c r="U10711" i="2"/>
  <c r="U10712" i="2"/>
  <c r="U10713" i="2"/>
  <c r="U10714" i="2"/>
  <c r="U10715" i="2"/>
  <c r="U10716" i="2"/>
  <c r="U10717" i="2"/>
  <c r="U10718" i="2"/>
  <c r="U10719" i="2"/>
  <c r="U10720" i="2"/>
  <c r="U10721" i="2"/>
  <c r="U10722" i="2"/>
  <c r="U10723" i="2"/>
  <c r="U10724" i="2"/>
  <c r="U10725" i="2"/>
  <c r="U10726" i="2"/>
  <c r="U10727" i="2"/>
  <c r="U10728" i="2"/>
  <c r="U10729" i="2"/>
  <c r="U10730" i="2"/>
  <c r="U10731" i="2"/>
  <c r="U10732" i="2"/>
  <c r="U10733" i="2"/>
  <c r="U10734" i="2"/>
  <c r="U10735" i="2"/>
  <c r="U10736" i="2"/>
  <c r="U10737" i="2"/>
  <c r="U10738" i="2"/>
  <c r="U10739" i="2"/>
  <c r="U10740" i="2"/>
  <c r="U10741" i="2"/>
  <c r="U10742" i="2"/>
  <c r="U10743" i="2"/>
  <c r="U10744" i="2"/>
  <c r="U10745" i="2"/>
  <c r="U10746" i="2"/>
  <c r="U10747" i="2"/>
  <c r="U10748" i="2"/>
  <c r="U10749" i="2"/>
  <c r="U10750" i="2"/>
  <c r="U10751" i="2"/>
  <c r="U10752" i="2"/>
  <c r="U10753" i="2"/>
  <c r="U10754" i="2"/>
  <c r="U10755" i="2"/>
  <c r="U10756" i="2"/>
  <c r="U10757" i="2"/>
  <c r="U10758" i="2"/>
  <c r="U10759" i="2"/>
  <c r="U10760" i="2"/>
  <c r="U10761" i="2"/>
  <c r="U10762" i="2"/>
  <c r="U10763" i="2"/>
  <c r="U10764" i="2"/>
  <c r="U10765" i="2"/>
  <c r="U10766" i="2"/>
  <c r="U10767" i="2"/>
  <c r="U10768" i="2"/>
  <c r="U10769" i="2"/>
  <c r="U10770" i="2"/>
  <c r="U10771" i="2"/>
  <c r="U10772" i="2"/>
  <c r="U10773" i="2"/>
  <c r="U10774" i="2"/>
  <c r="U10775" i="2"/>
  <c r="U10776" i="2"/>
  <c r="U10777" i="2"/>
  <c r="U10778" i="2"/>
  <c r="U10779" i="2"/>
  <c r="U10780" i="2"/>
  <c r="U10781" i="2"/>
  <c r="U10782" i="2"/>
  <c r="U10783" i="2"/>
  <c r="U10784" i="2"/>
  <c r="U10785" i="2"/>
  <c r="U10786" i="2"/>
  <c r="U10787" i="2"/>
  <c r="U10788" i="2"/>
  <c r="U10789" i="2"/>
  <c r="U10790" i="2"/>
  <c r="U10791" i="2"/>
  <c r="U10792" i="2"/>
  <c r="U10793" i="2"/>
  <c r="U10794" i="2"/>
  <c r="U10795" i="2"/>
  <c r="U10796" i="2"/>
  <c r="U10797" i="2"/>
  <c r="U10798" i="2"/>
  <c r="U10799" i="2"/>
  <c r="U10800" i="2"/>
  <c r="U10801" i="2"/>
  <c r="U10802" i="2"/>
  <c r="U10803" i="2"/>
  <c r="U10804" i="2"/>
  <c r="U10805" i="2"/>
  <c r="U10806" i="2"/>
  <c r="U10807" i="2"/>
  <c r="U10808" i="2"/>
  <c r="U10809" i="2"/>
  <c r="U10810" i="2"/>
  <c r="U10811" i="2"/>
  <c r="U10812" i="2"/>
  <c r="U10813" i="2"/>
  <c r="U10814" i="2"/>
  <c r="U10815" i="2"/>
  <c r="U10816" i="2"/>
  <c r="U10817" i="2"/>
  <c r="U10818" i="2"/>
  <c r="U10819" i="2"/>
  <c r="U10820" i="2"/>
  <c r="U10821" i="2"/>
  <c r="U10822" i="2"/>
  <c r="U10823" i="2"/>
  <c r="U10824" i="2"/>
  <c r="U10825" i="2"/>
  <c r="U10826" i="2"/>
  <c r="U10827" i="2"/>
  <c r="U10828" i="2"/>
  <c r="U10829" i="2"/>
  <c r="U10830" i="2"/>
  <c r="U10831" i="2"/>
  <c r="U10832" i="2"/>
  <c r="U10833" i="2"/>
  <c r="U10834" i="2"/>
  <c r="U10835" i="2"/>
  <c r="U10836" i="2"/>
  <c r="U10837" i="2"/>
  <c r="U10838" i="2"/>
  <c r="U10839" i="2"/>
  <c r="U10840" i="2"/>
  <c r="U10841" i="2"/>
  <c r="U10842" i="2"/>
  <c r="U10843" i="2"/>
  <c r="U10844" i="2"/>
  <c r="U10845" i="2"/>
  <c r="U10846" i="2"/>
  <c r="U10847" i="2"/>
  <c r="U10848" i="2"/>
  <c r="U10849" i="2"/>
  <c r="U10850" i="2"/>
  <c r="U10851" i="2"/>
  <c r="U10852" i="2"/>
  <c r="U10853" i="2"/>
  <c r="U10854" i="2"/>
  <c r="U10855" i="2"/>
  <c r="U10856" i="2"/>
  <c r="U10857" i="2"/>
  <c r="U10858" i="2"/>
  <c r="U10859" i="2"/>
  <c r="U10860" i="2"/>
  <c r="U10861" i="2"/>
  <c r="U10862" i="2"/>
  <c r="U10863" i="2"/>
  <c r="U10864" i="2"/>
  <c r="U10865" i="2"/>
  <c r="U10866" i="2"/>
  <c r="U10867" i="2"/>
  <c r="U10868" i="2"/>
  <c r="U10869" i="2"/>
  <c r="U10870" i="2"/>
  <c r="U10871" i="2"/>
  <c r="U10872" i="2"/>
  <c r="U10873" i="2"/>
  <c r="U10874" i="2"/>
  <c r="U10875" i="2"/>
  <c r="U10876" i="2"/>
  <c r="U10877" i="2"/>
  <c r="U10878" i="2"/>
  <c r="U10879" i="2"/>
  <c r="U10880" i="2"/>
  <c r="U10881" i="2"/>
  <c r="U10882" i="2"/>
  <c r="U10883" i="2"/>
  <c r="U10884" i="2"/>
  <c r="U10885" i="2"/>
  <c r="U10886" i="2"/>
  <c r="U10887" i="2"/>
  <c r="U10888" i="2"/>
  <c r="U10889" i="2"/>
  <c r="U10890" i="2"/>
  <c r="U10891" i="2"/>
  <c r="U10892" i="2"/>
  <c r="U10893" i="2"/>
  <c r="U10894" i="2"/>
  <c r="U10895" i="2"/>
  <c r="U10896" i="2"/>
  <c r="U10897" i="2"/>
  <c r="U10898" i="2"/>
  <c r="U10899" i="2"/>
  <c r="U10900" i="2"/>
  <c r="U10901" i="2"/>
  <c r="U10902" i="2"/>
  <c r="U10903" i="2"/>
  <c r="U10904" i="2"/>
  <c r="U10905" i="2"/>
  <c r="U10906" i="2"/>
  <c r="U10907" i="2"/>
  <c r="U10908" i="2"/>
  <c r="U10909" i="2"/>
  <c r="U10910" i="2"/>
  <c r="U10911" i="2"/>
  <c r="U10912" i="2"/>
  <c r="U10913" i="2"/>
  <c r="U10914" i="2"/>
  <c r="U10915" i="2"/>
  <c r="U10916" i="2"/>
  <c r="U10917" i="2"/>
  <c r="U10918" i="2"/>
  <c r="U10919" i="2"/>
  <c r="U10920" i="2"/>
  <c r="U10921" i="2"/>
  <c r="U10922" i="2"/>
  <c r="U10923" i="2"/>
  <c r="U10924" i="2"/>
  <c r="U10925" i="2"/>
  <c r="U10926" i="2"/>
  <c r="U10927" i="2"/>
  <c r="U10928" i="2"/>
  <c r="U10929" i="2"/>
  <c r="U10930" i="2"/>
  <c r="U10931" i="2"/>
  <c r="U10932" i="2"/>
  <c r="U10933" i="2"/>
  <c r="U10934" i="2"/>
  <c r="U10935" i="2"/>
  <c r="U10936" i="2"/>
  <c r="U10937" i="2"/>
  <c r="U10938" i="2"/>
  <c r="U10939" i="2"/>
  <c r="U10940" i="2"/>
  <c r="U10941" i="2"/>
  <c r="U10942" i="2"/>
  <c r="U10943" i="2"/>
  <c r="U10944" i="2"/>
  <c r="U10945" i="2"/>
  <c r="U10946" i="2"/>
  <c r="U10947" i="2"/>
  <c r="U10948" i="2"/>
  <c r="U10949" i="2"/>
  <c r="U10950" i="2"/>
  <c r="U10951" i="2"/>
  <c r="U10952" i="2"/>
  <c r="U10953" i="2"/>
  <c r="U10954" i="2"/>
  <c r="U10955" i="2"/>
  <c r="U10956" i="2"/>
  <c r="U10957" i="2"/>
  <c r="U10958" i="2"/>
  <c r="U10959" i="2"/>
  <c r="U10960" i="2"/>
  <c r="U10961" i="2"/>
  <c r="U10962" i="2"/>
  <c r="U10963" i="2"/>
  <c r="U10964" i="2"/>
  <c r="U10965" i="2"/>
  <c r="U10966" i="2"/>
  <c r="U10967" i="2"/>
  <c r="U10968" i="2"/>
  <c r="U10969" i="2"/>
  <c r="U10970" i="2"/>
  <c r="U10971" i="2"/>
  <c r="U10972" i="2"/>
  <c r="U10973" i="2"/>
  <c r="U10974" i="2"/>
  <c r="U10975" i="2"/>
  <c r="U10976" i="2"/>
  <c r="U10977" i="2"/>
  <c r="U10978" i="2"/>
  <c r="U10979" i="2"/>
  <c r="U10980" i="2"/>
  <c r="U10981" i="2"/>
  <c r="U10982" i="2"/>
  <c r="U10983" i="2"/>
  <c r="U10984" i="2"/>
  <c r="U10985" i="2"/>
  <c r="U10986" i="2"/>
  <c r="U10987" i="2"/>
  <c r="U10988" i="2"/>
  <c r="U10989" i="2"/>
  <c r="U10990" i="2"/>
  <c r="U10991" i="2"/>
  <c r="U10992" i="2"/>
  <c r="U10993" i="2"/>
  <c r="U10994" i="2"/>
  <c r="U10995" i="2"/>
  <c r="U10996" i="2"/>
  <c r="U10997" i="2"/>
  <c r="U10998" i="2"/>
  <c r="U10999" i="2"/>
  <c r="U11000" i="2"/>
  <c r="U11001" i="2"/>
  <c r="U11002" i="2"/>
  <c r="U11003" i="2"/>
  <c r="U11004" i="2"/>
  <c r="U11005" i="2"/>
  <c r="U11006" i="2"/>
  <c r="U11007" i="2"/>
  <c r="U11008" i="2"/>
  <c r="U11009" i="2"/>
  <c r="U11010" i="2"/>
  <c r="U11011" i="2"/>
  <c r="U11012" i="2"/>
  <c r="U11013" i="2"/>
  <c r="U11014" i="2"/>
  <c r="U11015" i="2"/>
  <c r="U11016" i="2"/>
  <c r="U11017" i="2"/>
  <c r="U11018" i="2"/>
  <c r="U11019" i="2"/>
  <c r="U11020" i="2"/>
  <c r="U11021" i="2"/>
  <c r="U11022" i="2"/>
  <c r="U11023" i="2"/>
  <c r="U11024" i="2"/>
  <c r="U11025" i="2"/>
  <c r="U11026" i="2"/>
  <c r="U11027" i="2"/>
  <c r="U11028" i="2"/>
  <c r="U11029" i="2"/>
  <c r="U11030" i="2"/>
  <c r="U11031" i="2"/>
  <c r="U11032" i="2"/>
  <c r="U11033" i="2"/>
  <c r="U11034" i="2"/>
  <c r="U11035" i="2"/>
  <c r="U11036" i="2"/>
  <c r="U11037" i="2"/>
  <c r="U11038" i="2"/>
  <c r="U11039" i="2"/>
  <c r="U11040" i="2"/>
  <c r="U11041" i="2"/>
  <c r="U11042" i="2"/>
  <c r="U11043" i="2"/>
  <c r="U11044" i="2"/>
  <c r="U11045" i="2"/>
  <c r="U11046" i="2"/>
  <c r="U11047" i="2"/>
  <c r="U11048" i="2"/>
  <c r="U11049" i="2"/>
  <c r="U11050" i="2"/>
  <c r="U11051" i="2"/>
  <c r="U11052" i="2"/>
  <c r="U11053" i="2"/>
  <c r="U11054" i="2"/>
  <c r="U11055" i="2"/>
  <c r="U11056" i="2"/>
  <c r="U11057" i="2"/>
  <c r="U11058" i="2"/>
  <c r="U11059" i="2"/>
  <c r="U11060" i="2"/>
  <c r="U11061" i="2"/>
  <c r="U11062" i="2"/>
  <c r="U11063" i="2"/>
  <c r="U11064" i="2"/>
  <c r="U11065" i="2"/>
  <c r="U11066" i="2"/>
  <c r="U11067" i="2"/>
  <c r="U11068" i="2"/>
  <c r="U11069" i="2"/>
  <c r="U11070" i="2"/>
  <c r="U11071" i="2"/>
  <c r="U11072" i="2"/>
  <c r="U11073" i="2"/>
  <c r="U11074" i="2"/>
  <c r="U11075" i="2"/>
  <c r="U11076" i="2"/>
  <c r="U11077" i="2"/>
  <c r="U11078" i="2"/>
  <c r="U11079" i="2"/>
  <c r="U11080" i="2"/>
  <c r="U11081" i="2"/>
  <c r="U11082" i="2"/>
  <c r="U11083" i="2"/>
  <c r="U11084" i="2"/>
  <c r="U11085" i="2"/>
  <c r="U11086" i="2"/>
  <c r="U11087" i="2"/>
  <c r="U11088" i="2"/>
  <c r="U11089" i="2"/>
  <c r="U11090" i="2"/>
  <c r="U11091" i="2"/>
  <c r="U11092" i="2"/>
  <c r="U11093" i="2"/>
  <c r="U11094" i="2"/>
  <c r="U11095" i="2"/>
  <c r="U11096" i="2"/>
  <c r="U11097" i="2"/>
  <c r="U11098" i="2"/>
  <c r="U11099" i="2"/>
  <c r="U11100" i="2"/>
  <c r="U11101" i="2"/>
  <c r="U11102" i="2"/>
  <c r="U11103" i="2"/>
  <c r="U11104" i="2"/>
  <c r="U11105" i="2"/>
  <c r="U11106" i="2"/>
  <c r="U11107" i="2"/>
  <c r="U11108" i="2"/>
  <c r="U11109" i="2"/>
  <c r="U11110" i="2"/>
  <c r="U11111" i="2"/>
  <c r="U11112" i="2"/>
  <c r="U11113" i="2"/>
  <c r="U11114" i="2"/>
  <c r="U11115" i="2"/>
  <c r="U11116" i="2"/>
  <c r="U11117" i="2"/>
  <c r="U11118" i="2"/>
  <c r="U11119" i="2"/>
  <c r="U11120" i="2"/>
  <c r="U11121" i="2"/>
  <c r="U11122" i="2"/>
  <c r="U11123" i="2"/>
  <c r="U11124" i="2"/>
  <c r="U11125" i="2"/>
  <c r="U11126" i="2"/>
  <c r="U11127" i="2"/>
  <c r="U11128" i="2"/>
  <c r="U11129" i="2"/>
  <c r="U11130" i="2"/>
  <c r="U11131" i="2"/>
  <c r="U11132" i="2"/>
  <c r="U11133" i="2"/>
  <c r="U11134" i="2"/>
  <c r="U11135" i="2"/>
  <c r="U11136" i="2"/>
  <c r="U11137" i="2"/>
  <c r="U11138" i="2"/>
  <c r="U11139" i="2"/>
  <c r="U11140" i="2"/>
  <c r="U11141" i="2"/>
  <c r="U11142" i="2"/>
  <c r="U11143" i="2"/>
  <c r="U11144" i="2"/>
  <c r="U11145" i="2"/>
  <c r="U11146" i="2"/>
  <c r="U11147" i="2"/>
  <c r="U11148" i="2"/>
  <c r="U11149" i="2"/>
  <c r="U11150" i="2"/>
  <c r="U11151" i="2"/>
  <c r="U11152" i="2"/>
  <c r="U11153" i="2"/>
  <c r="U11154" i="2"/>
  <c r="U11155" i="2"/>
  <c r="U11156" i="2"/>
  <c r="U11157" i="2"/>
  <c r="U11158" i="2"/>
  <c r="U11159" i="2"/>
  <c r="U11160" i="2"/>
  <c r="U11161" i="2"/>
  <c r="U11162" i="2"/>
  <c r="U11163" i="2"/>
  <c r="U11164" i="2"/>
  <c r="U11165" i="2"/>
  <c r="U11166" i="2"/>
  <c r="U11167" i="2"/>
  <c r="U11168" i="2"/>
  <c r="U11169" i="2"/>
  <c r="U11170" i="2"/>
  <c r="U11171" i="2"/>
  <c r="U11172" i="2"/>
  <c r="U11173" i="2"/>
  <c r="U11174" i="2"/>
  <c r="U11175" i="2"/>
  <c r="U11176" i="2"/>
  <c r="U11177" i="2"/>
  <c r="U11178" i="2"/>
  <c r="U11179" i="2"/>
  <c r="U11180" i="2"/>
  <c r="U11181" i="2"/>
  <c r="U11182" i="2"/>
  <c r="U11183" i="2"/>
  <c r="U11184" i="2"/>
  <c r="U11185" i="2"/>
  <c r="U11186" i="2"/>
  <c r="U11187" i="2"/>
  <c r="U11188" i="2"/>
  <c r="U11189" i="2"/>
  <c r="U11190" i="2"/>
  <c r="U11191" i="2"/>
  <c r="U11192" i="2"/>
  <c r="U11193" i="2"/>
  <c r="U11194" i="2"/>
  <c r="U11195" i="2"/>
  <c r="U11196" i="2"/>
  <c r="U11197" i="2"/>
  <c r="U11198" i="2"/>
  <c r="U11199" i="2"/>
  <c r="U11200" i="2"/>
  <c r="U11201" i="2"/>
  <c r="F109" i="7" l="1"/>
  <c r="F110" i="7"/>
  <c r="J5" i="14"/>
  <c r="C4"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254015-A6E4-4344-84BB-94458CE482F8}" keepAlive="1" name="Query - Avg Profit Margin by Brand" description="Connection to the 'Avg Profit Margin by Brand' query in the workbook." type="5" refreshedVersion="8" background="1" saveData="1">
    <dbPr connection="Provider=Microsoft.Mashup.OleDb.1;Data Source=$Workbook$;Location=&quot;Avg Profit Margin by Brand&quot;;Extended Properties=&quot;&quot;" command="SELECT * FROM [Avg Profit Margin by Brand]"/>
  </connection>
  <connection id="2" xr16:uid="{AE563023-2335-4053-935A-B05B6AAD279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29E31344-FF58-40F2-BC34-9D49CB7311D6}"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91B6CB54-4179-42D2-9D77-188FDC8CC731}"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5" xr16:uid="{08E2BC72-4870-4A76-87A3-8249FD368A6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7F75285E-95B8-4847-8A27-4D7D983EF033}" keepAlive="1" name="Query - Profit &amp; Sales by Region" description="Connection to the 'Profit &amp; Sales by Region' query in the workbook." type="5" refreshedVersion="8" background="1" saveData="1">
    <dbPr connection="Provider=Microsoft.Mashup.OleDb.1;Data Source=$Workbook$;Location=&quot;Profit &amp; Sales by Region&quot;;Extended Properties=&quot;&quot;" command="SELECT * FROM [Profit &amp; Sales by Region]"/>
  </connection>
  <connection id="7" xr16:uid="{B09F2D57-660C-4DE3-957F-056249034AD4}"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8" xr16:uid="{73A7E972-D074-472F-A800-093B41C5BF6F}"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9" xr16:uid="{C09C0EFA-B898-4145-A3BC-E482B7FBCE2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96488BFC-607E-4728-97C9-3CB006EAAA3C}"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1" xr16:uid="{CBE59225-EEDF-4C99-8D45-1A9313124381}"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12" xr16:uid="{A3FBCABC-B29E-433C-B59D-BEB31985AA0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D8E97CD3-8946-4635-8F08-E92923549576}"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4" xr16:uid="{BF2E03FD-D4A3-410F-984E-533F2F96DC18}"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5" xr16:uid="{161BEF07-4A32-4787-971E-E80C0D7F4B4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6" xr16:uid="{6B73B8EE-6237-4EDF-B817-588FAA9C5895}"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7" xr16:uid="{D3DBFCE3-EFB0-42C7-B8B3-B48D85CE31C4}"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s>
</file>

<file path=xl/sharedStrings.xml><?xml version="1.0" encoding="utf-8"?>
<sst xmlns="http://schemas.openxmlformats.org/spreadsheetml/2006/main" count="135767" uniqueCount="11446">
  <si>
    <t>OrderID</t>
  </si>
  <si>
    <t>Customer Name</t>
  </si>
  <si>
    <t>City</t>
  </si>
  <si>
    <t>Phone Number</t>
  </si>
  <si>
    <t>Product</t>
  </si>
  <si>
    <t>ProductCode</t>
  </si>
  <si>
    <t>Brand</t>
  </si>
  <si>
    <t>Category</t>
  </si>
  <si>
    <t>Region</t>
  </si>
  <si>
    <t>Sales</t>
  </si>
  <si>
    <t>Profit</t>
  </si>
  <si>
    <t>ORD-202301-00001</t>
  </si>
  <si>
    <t>Lina  Gomez</t>
  </si>
  <si>
    <t>Mumbai</t>
  </si>
  <si>
    <t>jacket</t>
  </si>
  <si>
    <t>PRD-108-JAC</t>
  </si>
  <si>
    <t>NorthFace</t>
  </si>
  <si>
    <t>Fashion</t>
  </si>
  <si>
    <t>N</t>
  </si>
  <si>
    <t>North</t>
  </si>
  <si>
    <t>ORD-202301-00002</t>
  </si>
  <si>
    <t>Eva  Adams</t>
  </si>
  <si>
    <t xml:space="preserve"> Shirt</t>
  </si>
  <si>
    <t>PRD-101-SHI</t>
  </si>
  <si>
    <t>Adidas</t>
  </si>
  <si>
    <t>ORD-202301-00003</t>
  </si>
  <si>
    <t>Nikhil  Roy</t>
  </si>
  <si>
    <t>Hyderabad</t>
  </si>
  <si>
    <t>PHONE</t>
  </si>
  <si>
    <t>PRD-106-PHO</t>
  </si>
  <si>
    <t>Apple</t>
  </si>
  <si>
    <t>Electronics</t>
  </si>
  <si>
    <t>ORD-202301-00004</t>
  </si>
  <si>
    <t>SUNGLASSES</t>
  </si>
  <si>
    <t>PRD-109-SUN</t>
  </si>
  <si>
    <t>RayBan</t>
  </si>
  <si>
    <t>Accessories</t>
  </si>
  <si>
    <t>ORD-202301-00005</t>
  </si>
  <si>
    <t>Grace  Chen</t>
  </si>
  <si>
    <t>Ahmedabad</t>
  </si>
  <si>
    <t xml:space="preserve"> Tablet</t>
  </si>
  <si>
    <t>Samsung</t>
  </si>
  <si>
    <t>W</t>
  </si>
  <si>
    <t>West</t>
  </si>
  <si>
    <t>ORD-202301-00006</t>
  </si>
  <si>
    <t>Ishan  Kapoor</t>
  </si>
  <si>
    <t>New Delhi</t>
  </si>
  <si>
    <t>SHIRT</t>
  </si>
  <si>
    <t>ORD-202301-00007</t>
  </si>
  <si>
    <t>David Lee</t>
  </si>
  <si>
    <t>Sunglasses</t>
  </si>
  <si>
    <t>ORD-202301-00008</t>
  </si>
  <si>
    <t>Ishan Kapoor</t>
  </si>
  <si>
    <t>Camera</t>
  </si>
  <si>
    <t>PRD-110-CAM</t>
  </si>
  <si>
    <t>Canon</t>
  </si>
  <si>
    <t>ORD-202301-00009</t>
  </si>
  <si>
    <t>Charlie  Brown</t>
  </si>
  <si>
    <t>HEADPHONES</t>
  </si>
  <si>
    <t>PRD-103-HEA</t>
  </si>
  <si>
    <t>Sony</t>
  </si>
  <si>
    <t>S</t>
  </si>
  <si>
    <t>South</t>
  </si>
  <si>
    <t>ORD-202301-00010</t>
  </si>
  <si>
    <t>Jacket</t>
  </si>
  <si>
    <t>East</t>
  </si>
  <si>
    <t>ORD-202301-00011</t>
  </si>
  <si>
    <t>Jaya Rao</t>
  </si>
  <si>
    <t>Tablet</t>
  </si>
  <si>
    <t>PRD-107-TAB</t>
  </si>
  <si>
    <t>ORD-202301-00012</t>
  </si>
  <si>
    <t>Frank  Miller</t>
  </si>
  <si>
    <t>Kolkata</t>
  </si>
  <si>
    <t xml:space="preserve"> Watch</t>
  </si>
  <si>
    <t>PRD-104-WAT</t>
  </si>
  <si>
    <t>Fossil</t>
  </si>
  <si>
    <t>ORD-202301-00013</t>
  </si>
  <si>
    <t>Karan Singh</t>
  </si>
  <si>
    <t>JACKET</t>
  </si>
  <si>
    <t>ORD-202301-00014</t>
  </si>
  <si>
    <t>Pune</t>
  </si>
  <si>
    <t>watch</t>
  </si>
  <si>
    <t>ORD-202301-00015</t>
  </si>
  <si>
    <t>Laptop</t>
  </si>
  <si>
    <t>PRD-102-LAP</t>
  </si>
  <si>
    <t>Dell</t>
  </si>
  <si>
    <t>ORD-202301-00016</t>
  </si>
  <si>
    <t>Bob Johnson</t>
  </si>
  <si>
    <t>charger</t>
  </si>
  <si>
    <t>PRD-111-CHA</t>
  </si>
  <si>
    <t>Anker</t>
  </si>
  <si>
    <t>ORD-202301-00017</t>
  </si>
  <si>
    <t>Lina Gomez</t>
  </si>
  <si>
    <t>ORD-202301-00018</t>
  </si>
  <si>
    <t>Karan  Singh</t>
  </si>
  <si>
    <t>Headphones</t>
  </si>
  <si>
    <t>ORD-202301-00019</t>
  </si>
  <si>
    <t>Olivia Li</t>
  </si>
  <si>
    <t>ORD-202301-00020</t>
  </si>
  <si>
    <t>Chennai</t>
  </si>
  <si>
    <t xml:space="preserve"> Sunglasses</t>
  </si>
  <si>
    <t xml:space="preserve">PRD-109-SUN </t>
  </si>
  <si>
    <t>ORD-202301-00021</t>
  </si>
  <si>
    <t>shirt</t>
  </si>
  <si>
    <t>ORD-202301-00022</t>
  </si>
  <si>
    <t>ORD-202301-00023</t>
  </si>
  <si>
    <t>Eva Adams</t>
  </si>
  <si>
    <t xml:space="preserve"> Jacket</t>
  </si>
  <si>
    <t>ORD-202301-00024</t>
  </si>
  <si>
    <t>headphones</t>
  </si>
  <si>
    <t>ORD-202301-00025</t>
  </si>
  <si>
    <t>Frank Miller</t>
  </si>
  <si>
    <t>ORD-202301-00026</t>
  </si>
  <si>
    <t>Hina Patel</t>
  </si>
  <si>
    <t xml:space="preserve"> Headphones</t>
  </si>
  <si>
    <t>ORD-202301-00027</t>
  </si>
  <si>
    <t>Watch</t>
  </si>
  <si>
    <t>ORD-202301-00028</t>
  </si>
  <si>
    <t>ORD-202301-00029</t>
  </si>
  <si>
    <t>ORD-202301-00030</t>
  </si>
  <si>
    <t>Shoes</t>
  </si>
  <si>
    <t>Nike</t>
  </si>
  <si>
    <t>ORD-202301-00031</t>
  </si>
  <si>
    <t>ORD-202301-00032</t>
  </si>
  <si>
    <t>Nikhil Roy</t>
  </si>
  <si>
    <t>ORD-202301-00033</t>
  </si>
  <si>
    <t>ORD-202301-00034</t>
  </si>
  <si>
    <t>phone</t>
  </si>
  <si>
    <t>ORD-202301-00035</t>
  </si>
  <si>
    <t>camera</t>
  </si>
  <si>
    <t>ORD-202301-00036</t>
  </si>
  <si>
    <t>ORD-202301-00037</t>
  </si>
  <si>
    <t>Charlie Brown</t>
  </si>
  <si>
    <t>CHARGER</t>
  </si>
  <si>
    <t>ORD-202301-00038</t>
  </si>
  <si>
    <t>ORD-202301-00039</t>
  </si>
  <si>
    <t>ORD-202301-00040</t>
  </si>
  <si>
    <t>sunglasses</t>
  </si>
  <si>
    <t>ORD-202301-00041</t>
  </si>
  <si>
    <t>Bob  Johnson</t>
  </si>
  <si>
    <t>shoes</t>
  </si>
  <si>
    <t>PRD-100-SHO</t>
  </si>
  <si>
    <t>ORD-202301-00042</t>
  </si>
  <si>
    <t>ORD-202301-00043</t>
  </si>
  <si>
    <t>Maya  Desai</t>
  </si>
  <si>
    <t>Bengaluru</t>
  </si>
  <si>
    <t>ORD-202301-00044</t>
  </si>
  <si>
    <t xml:space="preserve"> Laptop</t>
  </si>
  <si>
    <t>ORD-202301-00045</t>
  </si>
  <si>
    <t>Maya Desai</t>
  </si>
  <si>
    <t>ORD-202301-00046</t>
  </si>
  <si>
    <t>ORD-202301-00047</t>
  </si>
  <si>
    <t>Shirt</t>
  </si>
  <si>
    <t>ORD-202301-00048</t>
  </si>
  <si>
    <t>Phone</t>
  </si>
  <si>
    <t>ORD-202301-00049</t>
  </si>
  <si>
    <t>LAPTOP</t>
  </si>
  <si>
    <t>ORD-202301-00050</t>
  </si>
  <si>
    <t>ORD-202301-00051</t>
  </si>
  <si>
    <t>laptop</t>
  </si>
  <si>
    <t>ORD-202301-00052</t>
  </si>
  <si>
    <t>ORD-202301-00053</t>
  </si>
  <si>
    <t>Olivia  Li</t>
  </si>
  <si>
    <t>bag</t>
  </si>
  <si>
    <t>PRD-105-BAG</t>
  </si>
  <si>
    <t>Samsonite</t>
  </si>
  <si>
    <t>ORD-202301-00054</t>
  </si>
  <si>
    <t>ORD-202301-00055</t>
  </si>
  <si>
    <t>CAMERA</t>
  </si>
  <si>
    <t>ORD-202301-00056</t>
  </si>
  <si>
    <t>tablet</t>
  </si>
  <si>
    <t>ORD-202301-00057</t>
  </si>
  <si>
    <t xml:space="preserve"> Shoes</t>
  </si>
  <si>
    <t>ORD-202301-00058</t>
  </si>
  <si>
    <t>ORD-202301-00059</t>
  </si>
  <si>
    <t>ORD-202301-00060</t>
  </si>
  <si>
    <t>Alice Smith</t>
  </si>
  <si>
    <t>ORD-202301-00061</t>
  </si>
  <si>
    <t>ORD-202301-00062</t>
  </si>
  <si>
    <t>ORD-202301-00063</t>
  </si>
  <si>
    <t>ORD-202301-00064</t>
  </si>
  <si>
    <t xml:space="preserve"> Camera</t>
  </si>
  <si>
    <t>ORD-202301-00065</t>
  </si>
  <si>
    <t>ORD-202301-00066</t>
  </si>
  <si>
    <t>Hina  Patel</t>
  </si>
  <si>
    <t xml:space="preserve"> Bag</t>
  </si>
  <si>
    <t>ORD-202301-00067</t>
  </si>
  <si>
    <t>ORD-202301-00068</t>
  </si>
  <si>
    <t>Grace Chen</t>
  </si>
  <si>
    <t>ORD-202301-00069</t>
  </si>
  <si>
    <t>ORD-202301-00070</t>
  </si>
  <si>
    <t>ORD-202301-00071</t>
  </si>
  <si>
    <t>ORD-202301-00072</t>
  </si>
  <si>
    <t>ORD-202301-00073</t>
  </si>
  <si>
    <t>Alice  Smith</t>
  </si>
  <si>
    <t>ORD-202301-00074</t>
  </si>
  <si>
    <t>ORD-202301-00075</t>
  </si>
  <si>
    <t>ORD-202301-00076</t>
  </si>
  <si>
    <t>ORD-202301-00077</t>
  </si>
  <si>
    <t>ORD-202301-00078</t>
  </si>
  <si>
    <t>ORD-202301-00079</t>
  </si>
  <si>
    <t>ORD-202301-00080</t>
  </si>
  <si>
    <t>ORD-202301-00081</t>
  </si>
  <si>
    <t>ORD-202301-00082</t>
  </si>
  <si>
    <t>ORD-202301-00083</t>
  </si>
  <si>
    <t>David  Lee</t>
  </si>
  <si>
    <t xml:space="preserve"> Charger</t>
  </si>
  <si>
    <t>ORD-202301-00084</t>
  </si>
  <si>
    <t>ORD-202301-00085</t>
  </si>
  <si>
    <t>ORD-202301-00086</t>
  </si>
  <si>
    <t>ORD-202301-00087</t>
  </si>
  <si>
    <t>ORD-202301-00088</t>
  </si>
  <si>
    <t xml:space="preserve">PRD-101-SHI </t>
  </si>
  <si>
    <t>ORD-202301-00089</t>
  </si>
  <si>
    <t>ORD-202301-00090</t>
  </si>
  <si>
    <t>ORD-202301-00091</t>
  </si>
  <si>
    <t>ORD-202301-00092</t>
  </si>
  <si>
    <t>ORD-202301-00093</t>
  </si>
  <si>
    <t>ORD-202301-00094</t>
  </si>
  <si>
    <t>ORD-202301-00095</t>
  </si>
  <si>
    <t>ORD-202301-00096</t>
  </si>
  <si>
    <t>ORD-202301-00097</t>
  </si>
  <si>
    <t>Bag</t>
  </si>
  <si>
    <t>ORD-202301-00098</t>
  </si>
  <si>
    <t>ORD-202301-00099</t>
  </si>
  <si>
    <t>ORD-202301-00100</t>
  </si>
  <si>
    <t>ORD-202301-00101</t>
  </si>
  <si>
    <t>ORD-202301-00102</t>
  </si>
  <si>
    <t>ORD-202301-00103</t>
  </si>
  <si>
    <t>ORD-202301-00104</t>
  </si>
  <si>
    <t>ORD-202301-00105</t>
  </si>
  <si>
    <t>ORD-202301-00106</t>
  </si>
  <si>
    <t>ORD-202301-00107</t>
  </si>
  <si>
    <t>ORD-202301-00108</t>
  </si>
  <si>
    <t>ORD-202301-00109</t>
  </si>
  <si>
    <t>ORD-202301-00110</t>
  </si>
  <si>
    <t xml:space="preserve">PRD-100-SHO </t>
  </si>
  <si>
    <t>ORD-202301-00111</t>
  </si>
  <si>
    <t>WATCH</t>
  </si>
  <si>
    <t>ORD-202301-00112</t>
  </si>
  <si>
    <t>ORD-202301-00113</t>
  </si>
  <si>
    <t>ORD-202301-00114</t>
  </si>
  <si>
    <t>ORD-202301-00115</t>
  </si>
  <si>
    <t>ORD-202301-00116</t>
  </si>
  <si>
    <t>ORD-202301-00117</t>
  </si>
  <si>
    <t>ORD-202301-00118</t>
  </si>
  <si>
    <t>ORD-202301-00119</t>
  </si>
  <si>
    <t>ORD-202301-00120</t>
  </si>
  <si>
    <t>ORD-202301-00121</t>
  </si>
  <si>
    <t>ORD-202301-00122</t>
  </si>
  <si>
    <t>ORD-202301-00123</t>
  </si>
  <si>
    <t xml:space="preserve">PRD-102-LAP </t>
  </si>
  <si>
    <t>ORD-202301-00124</t>
  </si>
  <si>
    <t>ORD-202301-00125</t>
  </si>
  <si>
    <t>ORD-202301-00126</t>
  </si>
  <si>
    <t>ORD-202301-00127</t>
  </si>
  <si>
    <t>ORD-202301-00128</t>
  </si>
  <si>
    <t>ORD-202301-00129</t>
  </si>
  <si>
    <t>ORD-202301-00130</t>
  </si>
  <si>
    <t>ORD-202301-00131</t>
  </si>
  <si>
    <t>ORD-202301-00132</t>
  </si>
  <si>
    <t>ORD-202301-00133</t>
  </si>
  <si>
    <t>ORD-202301-00134</t>
  </si>
  <si>
    <t>ORD-202301-00135</t>
  </si>
  <si>
    <t>ORD-202301-00136</t>
  </si>
  <si>
    <t>ORD-202301-00137</t>
  </si>
  <si>
    <t xml:space="preserve">PRD-105-BAG </t>
  </si>
  <si>
    <t>ORD-202301-00138</t>
  </si>
  <si>
    <t>ORD-202301-00139</t>
  </si>
  <si>
    <t>ORD-202301-00140</t>
  </si>
  <si>
    <t>ORD-202301-00141</t>
  </si>
  <si>
    <t>ORD-202301-00142</t>
  </si>
  <si>
    <t>ORD-202301-00143</t>
  </si>
  <si>
    <t>ORD-202301-00144</t>
  </si>
  <si>
    <t>ORD-202301-00145</t>
  </si>
  <si>
    <t>ORD-202301-00146</t>
  </si>
  <si>
    <t>ORD-202301-00147</t>
  </si>
  <si>
    <t>ORD-202301-00148</t>
  </si>
  <si>
    <t>ORD-202301-00149</t>
  </si>
  <si>
    <t>ORD-202301-00150</t>
  </si>
  <si>
    <t xml:space="preserve">PRD-103-HEA </t>
  </si>
  <si>
    <t>ORD-202301-00151</t>
  </si>
  <si>
    <t>ORD-202301-00152</t>
  </si>
  <si>
    <t>ORD-202301-00153</t>
  </si>
  <si>
    <t>ORD-202301-00154</t>
  </si>
  <si>
    <t>ORD-202301-00155</t>
  </si>
  <si>
    <t>ORD-202301-00156</t>
  </si>
  <si>
    <t>ORD-202301-00157</t>
  </si>
  <si>
    <t>ORD-202301-00158</t>
  </si>
  <si>
    <t>ORD-202301-00159</t>
  </si>
  <si>
    <t>ORD-202301-00160</t>
  </si>
  <si>
    <t>ORD-202301-00161</t>
  </si>
  <si>
    <t>TABLET</t>
  </si>
  <si>
    <t>ORD-202301-00162</t>
  </si>
  <si>
    <t>ORD-202301-00163</t>
  </si>
  <si>
    <t>ORD-202301-00164</t>
  </si>
  <si>
    <t>ORD-202301-00165</t>
  </si>
  <si>
    <t>ORD-202301-00166</t>
  </si>
  <si>
    <t>ORD-202301-00167</t>
  </si>
  <si>
    <t>ORD-202301-00168</t>
  </si>
  <si>
    <t>ORD-202301-00169</t>
  </si>
  <si>
    <t>ORD-202301-00170</t>
  </si>
  <si>
    <t>ORD-202301-00171</t>
  </si>
  <si>
    <t>ORD-202301-00172</t>
  </si>
  <si>
    <t>ORD-202301-00173</t>
  </si>
  <si>
    <t>ORD-202301-00174</t>
  </si>
  <si>
    <t>ORD-202301-00175</t>
  </si>
  <si>
    <t>ORD-202301-00176</t>
  </si>
  <si>
    <t>ORD-202301-00177</t>
  </si>
  <si>
    <t>ORD-202301-00178</t>
  </si>
  <si>
    <t>ORD-202301-00179</t>
  </si>
  <si>
    <t>ORD-202301-00180</t>
  </si>
  <si>
    <t>SHOES</t>
  </si>
  <si>
    <t>ORD-202301-00181</t>
  </si>
  <si>
    <t>ORD-202301-00182</t>
  </si>
  <si>
    <t>ORD-202301-00183</t>
  </si>
  <si>
    <t>ORD-202301-00184</t>
  </si>
  <si>
    <t>ORD-202301-00185</t>
  </si>
  <si>
    <t>ORD-202301-00186</t>
  </si>
  <si>
    <t>ORD-202301-00187</t>
  </si>
  <si>
    <t>ORD-202301-00188</t>
  </si>
  <si>
    <t>ORD-202301-00189</t>
  </si>
  <si>
    <t>ORD-202301-00190</t>
  </si>
  <si>
    <t>ORD-202301-00191</t>
  </si>
  <si>
    <t>ORD-202301-00192</t>
  </si>
  <si>
    <t>Jaya  Rao</t>
  </si>
  <si>
    <t>ORD-202301-00193</t>
  </si>
  <si>
    <t>ORD-202301-00194</t>
  </si>
  <si>
    <t>ORD-202301-00195</t>
  </si>
  <si>
    <t>ORD-202301-00196</t>
  </si>
  <si>
    <t>ORD-202301-00197</t>
  </si>
  <si>
    <t>ORD-202301-00198</t>
  </si>
  <si>
    <t>ORD-202301-00199</t>
  </si>
  <si>
    <t>ORD-202301-00200</t>
  </si>
  <si>
    <t>ORD-202301-00201</t>
  </si>
  <si>
    <t>ORD-202301-00202</t>
  </si>
  <si>
    <t>ORD-202301-00203</t>
  </si>
  <si>
    <t>ORD-202301-00204</t>
  </si>
  <si>
    <t>ORD-202301-00205</t>
  </si>
  <si>
    <t>ORD-202301-00206</t>
  </si>
  <si>
    <t>ORD-202301-00207</t>
  </si>
  <si>
    <t>ORD-202301-00208</t>
  </si>
  <si>
    <t>ORD-202301-00209</t>
  </si>
  <si>
    <t>ORD-202301-00210</t>
  </si>
  <si>
    <t>ORD-202301-00211</t>
  </si>
  <si>
    <t>ORD-202301-00212</t>
  </si>
  <si>
    <t>ORD-202301-00213</t>
  </si>
  <si>
    <t>ORD-202301-00214</t>
  </si>
  <si>
    <t>ORD-202301-00215</t>
  </si>
  <si>
    <t>ORD-202301-00216</t>
  </si>
  <si>
    <t>ORD-202301-00217</t>
  </si>
  <si>
    <t>ORD-202301-00218</t>
  </si>
  <si>
    <t>ORD-202301-00219</t>
  </si>
  <si>
    <t>ORD-202301-00220</t>
  </si>
  <si>
    <t>ORD-202301-00221</t>
  </si>
  <si>
    <t>ORD-202301-00222</t>
  </si>
  <si>
    <t>ORD-202301-00223</t>
  </si>
  <si>
    <t>BAG</t>
  </si>
  <si>
    <t>ORD-202301-00224</t>
  </si>
  <si>
    <t>ORD-202301-00225</t>
  </si>
  <si>
    <t>ORD-202301-00226</t>
  </si>
  <si>
    <t>ORD-202301-00227</t>
  </si>
  <si>
    <t>ORD-202301-00228</t>
  </si>
  <si>
    <t>ORD-202301-00229</t>
  </si>
  <si>
    <t>ORD-202301-00230</t>
  </si>
  <si>
    <t>ORD-202301-00231</t>
  </si>
  <si>
    <t>ORD-202301-00232</t>
  </si>
  <si>
    <t>ORD-202301-00233</t>
  </si>
  <si>
    <t>ORD-202301-00234</t>
  </si>
  <si>
    <t>ORD-202301-00235</t>
  </si>
  <si>
    <t>ORD-202301-00236</t>
  </si>
  <si>
    <t>ORD-202301-00237</t>
  </si>
  <si>
    <t>ORD-202301-00238</t>
  </si>
  <si>
    <t>ORD-202301-00239</t>
  </si>
  <si>
    <t>ORD-202301-00240</t>
  </si>
  <si>
    <t>ORD-202301-00241</t>
  </si>
  <si>
    <t>ORD-202301-00242</t>
  </si>
  <si>
    <t>ORD-202301-00243</t>
  </si>
  <si>
    <t>ORD-202301-00244</t>
  </si>
  <si>
    <t>ORD-202301-00245</t>
  </si>
  <si>
    <t>ORD-202301-00246</t>
  </si>
  <si>
    <t>ORD-202301-00247</t>
  </si>
  <si>
    <t>ORD-202301-00248</t>
  </si>
  <si>
    <t>ORD-202301-00249</t>
  </si>
  <si>
    <t>ORD-202301-00250</t>
  </si>
  <si>
    <t>ORD-202301-00251</t>
  </si>
  <si>
    <t>ORD-202301-00252</t>
  </si>
  <si>
    <t>Charger</t>
  </si>
  <si>
    <t>ORD-202301-00253</t>
  </si>
  <si>
    <t>ORD-202301-00254</t>
  </si>
  <si>
    <t>ORD-202301-00255</t>
  </si>
  <si>
    <t>ORD-202301-00256</t>
  </si>
  <si>
    <t>ORD-202301-00257</t>
  </si>
  <si>
    <t>ORD-202301-00258</t>
  </si>
  <si>
    <t>ORD-202301-00259</t>
  </si>
  <si>
    <t>ORD-202301-00260</t>
  </si>
  <si>
    <t>ORD-202301-00261</t>
  </si>
  <si>
    <t>ORD-202301-00262</t>
  </si>
  <si>
    <t>ORD-202301-00263</t>
  </si>
  <si>
    <t>ORD-202301-00264</t>
  </si>
  <si>
    <t>ORD-202301-00265</t>
  </si>
  <si>
    <t>ORD-202301-00266</t>
  </si>
  <si>
    <t>ORD-202301-00267</t>
  </si>
  <si>
    <t>ORD-202301-00268</t>
  </si>
  <si>
    <t>ORD-202301-00269</t>
  </si>
  <si>
    <t>ORD-202301-00270</t>
  </si>
  <si>
    <t>ORD-202301-00271</t>
  </si>
  <si>
    <t>ORD-202301-00272</t>
  </si>
  <si>
    <t>ORD-202301-00273</t>
  </si>
  <si>
    <t>ORD-202301-00274</t>
  </si>
  <si>
    <t xml:space="preserve"> Phone</t>
  </si>
  <si>
    <t>ORD-202301-00275</t>
  </si>
  <si>
    <t>ORD-202301-00276</t>
  </si>
  <si>
    <t>ORD-202301-00277</t>
  </si>
  <si>
    <t>ORD-202301-00278</t>
  </si>
  <si>
    <t>ORD-202301-00279</t>
  </si>
  <si>
    <t>ORD-202301-00280</t>
  </si>
  <si>
    <t>ORD-202301-00281</t>
  </si>
  <si>
    <t>ORD-202301-00282</t>
  </si>
  <si>
    <t>ORD-202301-00283</t>
  </si>
  <si>
    <t>ORD-202301-00284</t>
  </si>
  <si>
    <t>ORD-202301-00285</t>
  </si>
  <si>
    <t>ORD-202301-00286</t>
  </si>
  <si>
    <t>ORD-202301-00287</t>
  </si>
  <si>
    <t>ORD-202301-00288</t>
  </si>
  <si>
    <t>ORD-202301-00289</t>
  </si>
  <si>
    <t>ORD-202301-00290</t>
  </si>
  <si>
    <t>ORD-202301-00291</t>
  </si>
  <si>
    <t>ORD-202301-00292</t>
  </si>
  <si>
    <t>ORD-202301-00293</t>
  </si>
  <si>
    <t>ORD-202301-00294</t>
  </si>
  <si>
    <t>ORD-202301-00295</t>
  </si>
  <si>
    <t>ORD-202301-00296</t>
  </si>
  <si>
    <t>ORD-202301-00297</t>
  </si>
  <si>
    <t>ORD-202301-00298</t>
  </si>
  <si>
    <t>ORD-202301-00299</t>
  </si>
  <si>
    <t>ORD-202301-00300</t>
  </si>
  <si>
    <t>ORD-202301-00301</t>
  </si>
  <si>
    <t>ORD-202301-00302</t>
  </si>
  <si>
    <t>ORD-202301-00303</t>
  </si>
  <si>
    <t>ORD-202301-00304</t>
  </si>
  <si>
    <t>ORD-202301-00305</t>
  </si>
  <si>
    <t>ORD-202301-00306</t>
  </si>
  <si>
    <t>ORD-202301-00307</t>
  </si>
  <si>
    <t>ORD-202301-00308</t>
  </si>
  <si>
    <t>ORD-202301-00309</t>
  </si>
  <si>
    <t>ORD-202301-00310</t>
  </si>
  <si>
    <t>ORD-202301-00311</t>
  </si>
  <si>
    <t>ORD-202301-00312</t>
  </si>
  <si>
    <t>ORD-202301-00313</t>
  </si>
  <si>
    <t>ORD-202301-00314</t>
  </si>
  <si>
    <t>ORD-202301-00315</t>
  </si>
  <si>
    <t>ORD-202301-00316</t>
  </si>
  <si>
    <t>ORD-202301-00317</t>
  </si>
  <si>
    <t>ORD-202301-00318</t>
  </si>
  <si>
    <t>ORD-202301-00319</t>
  </si>
  <si>
    <t>ORD-202301-00320</t>
  </si>
  <si>
    <t xml:space="preserve">PRD-107-TAB </t>
  </si>
  <si>
    <t>ORD-202301-00321</t>
  </si>
  <si>
    <t>ORD-202301-00322</t>
  </si>
  <si>
    <t>ORD-202301-00323</t>
  </si>
  <si>
    <t>ORD-202301-00324</t>
  </si>
  <si>
    <t>ORD-202301-00325</t>
  </si>
  <si>
    <t>ORD-202301-00326</t>
  </si>
  <si>
    <t>ORD-202301-00327</t>
  </si>
  <si>
    <t>ORD-202301-00328</t>
  </si>
  <si>
    <t>ORD-202301-00329</t>
  </si>
  <si>
    <t>ORD-202301-00330</t>
  </si>
  <si>
    <t>ORD-202301-00331</t>
  </si>
  <si>
    <t>ORD-202301-00332</t>
  </si>
  <si>
    <t>ORD-202301-00333</t>
  </si>
  <si>
    <t>ORD-202301-00334</t>
  </si>
  <si>
    <t>ORD-202301-00335</t>
  </si>
  <si>
    <t>ORD-202301-00336</t>
  </si>
  <si>
    <t>ORD-202301-00337</t>
  </si>
  <si>
    <t>ORD-202301-00338</t>
  </si>
  <si>
    <t>ORD-202301-00339</t>
  </si>
  <si>
    <t>ORD-202301-00340</t>
  </si>
  <si>
    <t>ORD-202301-00341</t>
  </si>
  <si>
    <t>ORD-202301-00342</t>
  </si>
  <si>
    <t>ORD-202301-00343</t>
  </si>
  <si>
    <t>ORD-202301-00344</t>
  </si>
  <si>
    <t>ORD-202301-00345</t>
  </si>
  <si>
    <t>ORD-202301-00346</t>
  </si>
  <si>
    <t>ORD-202301-00347</t>
  </si>
  <si>
    <t>ORD-202301-00348</t>
  </si>
  <si>
    <t>ORD-202301-00349</t>
  </si>
  <si>
    <t>ORD-202301-00350</t>
  </si>
  <si>
    <t>ORD-202301-00351</t>
  </si>
  <si>
    <t>ORD-202301-00352</t>
  </si>
  <si>
    <t>ORD-202301-00353</t>
  </si>
  <si>
    <t>ORD-202301-00354</t>
  </si>
  <si>
    <t>ORD-202301-00355</t>
  </si>
  <si>
    <t>ORD-202301-00356</t>
  </si>
  <si>
    <t>ORD-202301-00357</t>
  </si>
  <si>
    <t>ORD-202301-00358</t>
  </si>
  <si>
    <t>ORD-202301-00359</t>
  </si>
  <si>
    <t>ORD-202301-00360</t>
  </si>
  <si>
    <t>ORD-202301-00361</t>
  </si>
  <si>
    <t>ORD-202301-00362</t>
  </si>
  <si>
    <t>ORD-202301-00363</t>
  </si>
  <si>
    <t>ORD-202301-00364</t>
  </si>
  <si>
    <t>ORD-202301-00365</t>
  </si>
  <si>
    <t>ORD-202301-00366</t>
  </si>
  <si>
    <t>ORD-202301-00367</t>
  </si>
  <si>
    <t xml:space="preserve">PRD-110-CAM </t>
  </si>
  <si>
    <t>ORD-202301-00368</t>
  </si>
  <si>
    <t>ORD-202301-00369</t>
  </si>
  <si>
    <t>ORD-202301-00370</t>
  </si>
  <si>
    <t>ORD-202301-00371</t>
  </si>
  <si>
    <t>ORD-202301-00372</t>
  </si>
  <si>
    <t>ORD-202301-00373</t>
  </si>
  <si>
    <t>ORD-202301-00374</t>
  </si>
  <si>
    <t>ORD-202301-00375</t>
  </si>
  <si>
    <t>ORD-202301-00376</t>
  </si>
  <si>
    <t>ORD-202301-00377</t>
  </si>
  <si>
    <t>ORD-202301-00378</t>
  </si>
  <si>
    <t>ORD-202301-00379</t>
  </si>
  <si>
    <t>ORD-202301-00380</t>
  </si>
  <si>
    <t>ORD-202301-00381</t>
  </si>
  <si>
    <t>ORD-202301-00382</t>
  </si>
  <si>
    <t>ORD-202301-00383</t>
  </si>
  <si>
    <t>ORD-202301-00384</t>
  </si>
  <si>
    <t>ORD-202301-00385</t>
  </si>
  <si>
    <t>ORD-202301-00386</t>
  </si>
  <si>
    <t>ORD-202301-00387</t>
  </si>
  <si>
    <t>ORD-202301-00388</t>
  </si>
  <si>
    <t>ORD-202301-00389</t>
  </si>
  <si>
    <t>ORD-202301-00390</t>
  </si>
  <si>
    <t>ORD-202301-00391</t>
  </si>
  <si>
    <t>ORD-202301-00392</t>
  </si>
  <si>
    <t>ORD-202301-00393</t>
  </si>
  <si>
    <t>ORD-202301-00394</t>
  </si>
  <si>
    <t>ORD-202301-00395</t>
  </si>
  <si>
    <t>ORD-202301-00396</t>
  </si>
  <si>
    <t>ORD-202301-00397</t>
  </si>
  <si>
    <t>ORD-202301-00398</t>
  </si>
  <si>
    <t>ORD-202301-00399</t>
  </si>
  <si>
    <t xml:space="preserve">PRD-111-CHA </t>
  </si>
  <si>
    <t>ORD-202301-00400</t>
  </si>
  <si>
    <t>ORD-202301-00401</t>
  </si>
  <si>
    <t>ORD-202301-00402</t>
  </si>
  <si>
    <t>ORD-202301-00403</t>
  </si>
  <si>
    <t>ORD-202301-00404</t>
  </si>
  <si>
    <t>ORD-202301-00405</t>
  </si>
  <si>
    <t xml:space="preserve">PRD-104-WAT </t>
  </si>
  <si>
    <t>ORD-202301-00406</t>
  </si>
  <si>
    <t>ORD-202301-00407</t>
  </si>
  <si>
    <t>ORD-202301-00408</t>
  </si>
  <si>
    <t>ORD-202301-00409</t>
  </si>
  <si>
    <t>ORD-202301-00410</t>
  </si>
  <si>
    <t>ORD-202301-00411</t>
  </si>
  <si>
    <t>ORD-202301-00412</t>
  </si>
  <si>
    <t>ORD-202301-00413</t>
  </si>
  <si>
    <t>ORD-202301-00414</t>
  </si>
  <si>
    <t>ORD-202301-00415</t>
  </si>
  <si>
    <t>ORD-202301-00416</t>
  </si>
  <si>
    <t>ORD-202301-00417</t>
  </si>
  <si>
    <t>ORD-202301-00418</t>
  </si>
  <si>
    <t>ORD-202301-00419</t>
  </si>
  <si>
    <t>ORD-202301-00420</t>
  </si>
  <si>
    <t>ORD-202301-00421</t>
  </si>
  <si>
    <t>ORD-202301-00422</t>
  </si>
  <si>
    <t>ORD-202301-00423</t>
  </si>
  <si>
    <t>ORD-202301-00424</t>
  </si>
  <si>
    <t>ORD-202301-00425</t>
  </si>
  <si>
    <t>ORD-202301-00426</t>
  </si>
  <si>
    <t>ORD-202301-00427</t>
  </si>
  <si>
    <t>ORD-202301-00428</t>
  </si>
  <si>
    <t>ORD-202301-00429</t>
  </si>
  <si>
    <t>ORD-202301-00430</t>
  </si>
  <si>
    <t>ORD-202301-00431</t>
  </si>
  <si>
    <t>ORD-202301-00432</t>
  </si>
  <si>
    <t>ORD-202301-00433</t>
  </si>
  <si>
    <t>ORD-202301-00434</t>
  </si>
  <si>
    <t>ORD-202301-00435</t>
  </si>
  <si>
    <t>ORD-202301-00436</t>
  </si>
  <si>
    <t>ORD-202301-00437</t>
  </si>
  <si>
    <t>ORD-202301-00438</t>
  </si>
  <si>
    <t>ORD-202301-00439</t>
  </si>
  <si>
    <t>ORD-202301-00440</t>
  </si>
  <si>
    <t>ORD-202301-00441</t>
  </si>
  <si>
    <t>ORD-202301-00442</t>
  </si>
  <si>
    <t>ORD-202301-00443</t>
  </si>
  <si>
    <t>ORD-202301-00444</t>
  </si>
  <si>
    <t>ORD-202301-00445</t>
  </si>
  <si>
    <t>ORD-202301-00446</t>
  </si>
  <si>
    <t>ORD-202301-00447</t>
  </si>
  <si>
    <t>ORD-202301-00448</t>
  </si>
  <si>
    <t>ORD-202301-00449</t>
  </si>
  <si>
    <t>ORD-202301-00450</t>
  </si>
  <si>
    <t>ORD-202301-00451</t>
  </si>
  <si>
    <t>ORD-202301-00452</t>
  </si>
  <si>
    <t>ORD-202301-00453</t>
  </si>
  <si>
    <t>ORD-202301-00454</t>
  </si>
  <si>
    <t>ORD-202301-00455</t>
  </si>
  <si>
    <t>ORD-202301-00456</t>
  </si>
  <si>
    <t>ORD-202301-00457</t>
  </si>
  <si>
    <t>ORD-202301-00458</t>
  </si>
  <si>
    <t>ORD-202301-00459</t>
  </si>
  <si>
    <t>ORD-202301-00460</t>
  </si>
  <si>
    <t>ORD-202301-00461</t>
  </si>
  <si>
    <t>ORD-202301-00462</t>
  </si>
  <si>
    <t>ORD-202301-00463</t>
  </si>
  <si>
    <t>ORD-202301-00464</t>
  </si>
  <si>
    <t>ORD-202301-00465</t>
  </si>
  <si>
    <t>ORD-202301-00466</t>
  </si>
  <si>
    <t>ORD-202301-00467</t>
  </si>
  <si>
    <t>ORD-202301-00468</t>
  </si>
  <si>
    <t>ORD-202301-00469</t>
  </si>
  <si>
    <t>ORD-202301-00470</t>
  </si>
  <si>
    <t>ORD-202301-00471</t>
  </si>
  <si>
    <t>ORD-202301-00472</t>
  </si>
  <si>
    <t>ORD-202301-00473</t>
  </si>
  <si>
    <t>ORD-202301-00474</t>
  </si>
  <si>
    <t>ORD-202301-00475</t>
  </si>
  <si>
    <t>ORD-202301-00476</t>
  </si>
  <si>
    <t>ORD-202301-00477</t>
  </si>
  <si>
    <t>ORD-202301-00478</t>
  </si>
  <si>
    <t>ORD-202301-00479</t>
  </si>
  <si>
    <t>ORD-202301-00480</t>
  </si>
  <si>
    <t>ORD-202301-00481</t>
  </si>
  <si>
    <t>ORD-202301-00482</t>
  </si>
  <si>
    <t>ORD-202301-00483</t>
  </si>
  <si>
    <t>ORD-202301-00484</t>
  </si>
  <si>
    <t>ORD-202301-00485</t>
  </si>
  <si>
    <t>ORD-202301-00486</t>
  </si>
  <si>
    <t>ORD-202301-00487</t>
  </si>
  <si>
    <t>ORD-202301-00488</t>
  </si>
  <si>
    <t>ORD-202301-00489</t>
  </si>
  <si>
    <t>ORD-202301-00490</t>
  </si>
  <si>
    <t>ORD-202301-00491</t>
  </si>
  <si>
    <t>ORD-202301-00492</t>
  </si>
  <si>
    <t>ORD-202301-00493</t>
  </si>
  <si>
    <t>ORD-202301-00494</t>
  </si>
  <si>
    <t>ORD-202301-00495</t>
  </si>
  <si>
    <t>ORD-202301-00496</t>
  </si>
  <si>
    <t>ORD-202301-00497</t>
  </si>
  <si>
    <t>ORD-202301-00498</t>
  </si>
  <si>
    <t>ORD-202301-00499</t>
  </si>
  <si>
    <t>ORD-202301-00500</t>
  </si>
  <si>
    <t>ORD-202301-00501</t>
  </si>
  <si>
    <t>ORD-202301-00502</t>
  </si>
  <si>
    <t>ORD-202301-00503</t>
  </si>
  <si>
    <t>ORD-202301-00504</t>
  </si>
  <si>
    <t>ORD-202301-00505</t>
  </si>
  <si>
    <t>ORD-202301-00506</t>
  </si>
  <si>
    <t>ORD-202301-00507</t>
  </si>
  <si>
    <t>ORD-202301-00508</t>
  </si>
  <si>
    <t>ORD-202301-00509</t>
  </si>
  <si>
    <t>ORD-202301-00510</t>
  </si>
  <si>
    <t>ORD-202301-00511</t>
  </si>
  <si>
    <t>ORD-202301-00512</t>
  </si>
  <si>
    <t>ORD-202301-00513</t>
  </si>
  <si>
    <t>ORD-202301-00514</t>
  </si>
  <si>
    <t>ORD-202301-00515</t>
  </si>
  <si>
    <t>ORD-202301-00516</t>
  </si>
  <si>
    <t>ORD-202301-00517</t>
  </si>
  <si>
    <t>ORD-202301-00518</t>
  </si>
  <si>
    <t>ORD-202301-00519</t>
  </si>
  <si>
    <t>ORD-202301-00520</t>
  </si>
  <si>
    <t>ORD-202301-00521</t>
  </si>
  <si>
    <t>ORD-202301-00522</t>
  </si>
  <si>
    <t>ORD-202301-00523</t>
  </si>
  <si>
    <t>ORD-202301-00524</t>
  </si>
  <si>
    <t>ORD-202301-00525</t>
  </si>
  <si>
    <t>ORD-202301-00526</t>
  </si>
  <si>
    <t>ORD-202301-00527</t>
  </si>
  <si>
    <t>ORD-202301-00528</t>
  </si>
  <si>
    <t>ORD-202301-00529</t>
  </si>
  <si>
    <t>ORD-202301-00530</t>
  </si>
  <si>
    <t>ORD-202301-00531</t>
  </si>
  <si>
    <t>ORD-202301-00532</t>
  </si>
  <si>
    <t>ORD-202301-00533</t>
  </si>
  <si>
    <t>ORD-202301-00534</t>
  </si>
  <si>
    <t>ORD-202301-00535</t>
  </si>
  <si>
    <t>ORD-202301-00536</t>
  </si>
  <si>
    <t>ORD-202301-00537</t>
  </si>
  <si>
    <t>ORD-202301-00538</t>
  </si>
  <si>
    <t>ORD-202301-00539</t>
  </si>
  <si>
    <t>ORD-202301-00540</t>
  </si>
  <si>
    <t>ORD-202301-00541</t>
  </si>
  <si>
    <t>ORD-202301-00542</t>
  </si>
  <si>
    <t>ORD-202301-00543</t>
  </si>
  <si>
    <t>ORD-202301-00544</t>
  </si>
  <si>
    <t>ORD-202301-00545</t>
  </si>
  <si>
    <t>ORD-202301-00546</t>
  </si>
  <si>
    <t>ORD-202301-00547</t>
  </si>
  <si>
    <t>ORD-202301-00548</t>
  </si>
  <si>
    <t>ORD-202301-00549</t>
  </si>
  <si>
    <t>ORD-202301-00550</t>
  </si>
  <si>
    <t>ORD-202301-00551</t>
  </si>
  <si>
    <t>ORD-202301-00552</t>
  </si>
  <si>
    <t>ORD-202301-00553</t>
  </si>
  <si>
    <t>ORD-202301-00554</t>
  </si>
  <si>
    <t>ORD-202301-00555</t>
  </si>
  <si>
    <t>ORD-202301-00556</t>
  </si>
  <si>
    <t>ORD-202301-00557</t>
  </si>
  <si>
    <t>ORD-202301-00558</t>
  </si>
  <si>
    <t>ORD-202301-00559</t>
  </si>
  <si>
    <t>ORD-202301-00560</t>
  </si>
  <si>
    <t>ORD-202301-00561</t>
  </si>
  <si>
    <t>ORD-202301-00562</t>
  </si>
  <si>
    <t>ORD-202301-00563</t>
  </si>
  <si>
    <t>ORD-202301-00564</t>
  </si>
  <si>
    <t>ORD-202301-00565</t>
  </si>
  <si>
    <t>ORD-202301-00566</t>
  </si>
  <si>
    <t>ORD-202301-00567</t>
  </si>
  <si>
    <t>ORD-202301-00568</t>
  </si>
  <si>
    <t>ORD-202301-00569</t>
  </si>
  <si>
    <t>ORD-202301-00570</t>
  </si>
  <si>
    <t>ORD-202301-00571</t>
  </si>
  <si>
    <t>ORD-202301-00572</t>
  </si>
  <si>
    <t>ORD-202301-00573</t>
  </si>
  <si>
    <t>ORD-202301-00574</t>
  </si>
  <si>
    <t>ORD-202301-00575</t>
  </si>
  <si>
    <t>ORD-202301-00576</t>
  </si>
  <si>
    <t>ORD-202301-00577</t>
  </si>
  <si>
    <t>ORD-202301-00578</t>
  </si>
  <si>
    <t>ORD-202301-00579</t>
  </si>
  <si>
    <t>ORD-202301-00580</t>
  </si>
  <si>
    <t>ORD-202301-00581</t>
  </si>
  <si>
    <t>ORD-202301-00582</t>
  </si>
  <si>
    <t>ORD-202301-00583</t>
  </si>
  <si>
    <t>ORD-202301-00584</t>
  </si>
  <si>
    <t>ORD-202301-00585</t>
  </si>
  <si>
    <t>ORD-202301-00586</t>
  </si>
  <si>
    <t>ORD-202301-00587</t>
  </si>
  <si>
    <t>ORD-202301-00588</t>
  </si>
  <si>
    <t>ORD-202301-00589</t>
  </si>
  <si>
    <t>ORD-202301-00590</t>
  </si>
  <si>
    <t>ORD-202301-00591</t>
  </si>
  <si>
    <t>ORD-202301-00592</t>
  </si>
  <si>
    <t>ORD-202301-00593</t>
  </si>
  <si>
    <t>ORD-202301-00594</t>
  </si>
  <si>
    <t>ORD-202301-00595</t>
  </si>
  <si>
    <t>ORD-202301-00596</t>
  </si>
  <si>
    <t>ORD-202301-00597</t>
  </si>
  <si>
    <t>ORD-202301-00598</t>
  </si>
  <si>
    <t>ORD-202301-00599</t>
  </si>
  <si>
    <t>ORD-202301-00600</t>
  </si>
  <si>
    <t>ORD-202301-00601</t>
  </si>
  <si>
    <t>ORD-202301-00602</t>
  </si>
  <si>
    <t>ORD-202301-00603</t>
  </si>
  <si>
    <t>ORD-202301-00604</t>
  </si>
  <si>
    <t>ORD-202301-00605</t>
  </si>
  <si>
    <t>ORD-202301-00606</t>
  </si>
  <si>
    <t>ORD-202301-00607</t>
  </si>
  <si>
    <t>ORD-202301-00608</t>
  </si>
  <si>
    <t>ORD-202301-00609</t>
  </si>
  <si>
    <t>ORD-202301-00610</t>
  </si>
  <si>
    <t>ORD-202301-00611</t>
  </si>
  <si>
    <t>ORD-202301-00612</t>
  </si>
  <si>
    <t>ORD-202301-00613</t>
  </si>
  <si>
    <t>ORD-202301-00614</t>
  </si>
  <si>
    <t>ORD-202301-00615</t>
  </si>
  <si>
    <t>ORD-202301-00616</t>
  </si>
  <si>
    <t>ORD-202301-00617</t>
  </si>
  <si>
    <t>ORD-202301-00618</t>
  </si>
  <si>
    <t>ORD-202301-00619</t>
  </si>
  <si>
    <t>ORD-202301-00620</t>
  </si>
  <si>
    <t>ORD-202301-00621</t>
  </si>
  <si>
    <t>ORD-202301-00622</t>
  </si>
  <si>
    <t>ORD-202301-00623</t>
  </si>
  <si>
    <t>ORD-202301-00624</t>
  </si>
  <si>
    <t>ORD-202301-00625</t>
  </si>
  <si>
    <t>ORD-202301-00626</t>
  </si>
  <si>
    <t>ORD-202301-00627</t>
  </si>
  <si>
    <t>ORD-202301-00628</t>
  </si>
  <si>
    <t>ORD-202301-00629</t>
  </si>
  <si>
    <t>ORD-202301-00630</t>
  </si>
  <si>
    <t>ORD-202301-00631</t>
  </si>
  <si>
    <t>ORD-202301-00632</t>
  </si>
  <si>
    <t>ORD-202301-00633</t>
  </si>
  <si>
    <t>ORD-202301-00634</t>
  </si>
  <si>
    <t>ORD-202301-00635</t>
  </si>
  <si>
    <t>ORD-202301-00636</t>
  </si>
  <si>
    <t>ORD-202301-00637</t>
  </si>
  <si>
    <t>ORD-202301-00638</t>
  </si>
  <si>
    <t>ORD-202301-00639</t>
  </si>
  <si>
    <t>ORD-202301-00640</t>
  </si>
  <si>
    <t>ORD-202301-00641</t>
  </si>
  <si>
    <t>ORD-202301-00642</t>
  </si>
  <si>
    <t>ORD-202301-00643</t>
  </si>
  <si>
    <t>ORD-202301-00644</t>
  </si>
  <si>
    <t>ORD-202301-00645</t>
  </si>
  <si>
    <t>ORD-202301-00646</t>
  </si>
  <si>
    <t>ORD-202301-00647</t>
  </si>
  <si>
    <t>ORD-202301-00648</t>
  </si>
  <si>
    <t>ORD-202301-00649</t>
  </si>
  <si>
    <t>ORD-202301-00650</t>
  </si>
  <si>
    <t>ORD-202301-00651</t>
  </si>
  <si>
    <t>ORD-202301-00652</t>
  </si>
  <si>
    <t>ORD-202301-00653</t>
  </si>
  <si>
    <t>ORD-202301-00654</t>
  </si>
  <si>
    <t>ORD-202301-00655</t>
  </si>
  <si>
    <t>ORD-202301-00656</t>
  </si>
  <si>
    <t>ORD-202301-00657</t>
  </si>
  <si>
    <t>ORD-202301-00658</t>
  </si>
  <si>
    <t>ORD-202301-00659</t>
  </si>
  <si>
    <t>ORD-202301-00660</t>
  </si>
  <si>
    <t>ORD-202301-00661</t>
  </si>
  <si>
    <t>ORD-202301-00662</t>
  </si>
  <si>
    <t>ORD-202301-00663</t>
  </si>
  <si>
    <t>ORD-202301-00664</t>
  </si>
  <si>
    <t>ORD-202301-00665</t>
  </si>
  <si>
    <t>ORD-202301-00666</t>
  </si>
  <si>
    <t>ORD-202301-00667</t>
  </si>
  <si>
    <t>ORD-202301-00668</t>
  </si>
  <si>
    <t>ORD-202301-00669</t>
  </si>
  <si>
    <t>ORD-202301-00670</t>
  </si>
  <si>
    <t>ORD-202301-00671</t>
  </si>
  <si>
    <t>ORD-202301-00672</t>
  </si>
  <si>
    <t>ORD-202301-00673</t>
  </si>
  <si>
    <t>ORD-202301-00674</t>
  </si>
  <si>
    <t>ORD-202301-00675</t>
  </si>
  <si>
    <t>ORD-202301-00676</t>
  </si>
  <si>
    <t>ORD-202301-00677</t>
  </si>
  <si>
    <t>ORD-202301-00678</t>
  </si>
  <si>
    <t>ORD-202301-00679</t>
  </si>
  <si>
    <t>ORD-202301-00680</t>
  </si>
  <si>
    <t>ORD-202301-00681</t>
  </si>
  <si>
    <t>ORD-202301-00682</t>
  </si>
  <si>
    <t>ORD-202301-00683</t>
  </si>
  <si>
    <t>ORD-202301-00684</t>
  </si>
  <si>
    <t>ORD-202301-00685</t>
  </si>
  <si>
    <t>ORD-202301-00686</t>
  </si>
  <si>
    <t>ORD-202301-00687</t>
  </si>
  <si>
    <t>ORD-202301-00688</t>
  </si>
  <si>
    <t>ORD-202301-00689</t>
  </si>
  <si>
    <t>ORD-202301-00690</t>
  </si>
  <si>
    <t>ORD-202301-00691</t>
  </si>
  <si>
    <t>ORD-202301-00692</t>
  </si>
  <si>
    <t>ORD-202301-00693</t>
  </si>
  <si>
    <t>ORD-202301-00694</t>
  </si>
  <si>
    <t>ORD-202301-00695</t>
  </si>
  <si>
    <t>ORD-202301-00696</t>
  </si>
  <si>
    <t>ORD-202301-00697</t>
  </si>
  <si>
    <t>ORD-202301-00698</t>
  </si>
  <si>
    <t>ORD-202301-00699</t>
  </si>
  <si>
    <t>ORD-202301-00700</t>
  </si>
  <si>
    <t>ORD-202301-00701</t>
  </si>
  <si>
    <t>ORD-202301-00702</t>
  </si>
  <si>
    <t>ORD-202301-00703</t>
  </si>
  <si>
    <t>ORD-202301-00704</t>
  </si>
  <si>
    <t>ORD-202301-00705</t>
  </si>
  <si>
    <t>ORD-202301-00706</t>
  </si>
  <si>
    <t>ORD-202301-00707</t>
  </si>
  <si>
    <t>ORD-202301-00708</t>
  </si>
  <si>
    <t>ORD-202301-00709</t>
  </si>
  <si>
    <t>ORD-202301-00710</t>
  </si>
  <si>
    <t>ORD-202301-00711</t>
  </si>
  <si>
    <t>ORD-202301-00712</t>
  </si>
  <si>
    <t>ORD-202301-00713</t>
  </si>
  <si>
    <t>ORD-202301-00714</t>
  </si>
  <si>
    <t>ORD-202301-00715</t>
  </si>
  <si>
    <t>ORD-202301-00716</t>
  </si>
  <si>
    <t>ORD-202301-00717</t>
  </si>
  <si>
    <t>ORD-202301-00718</t>
  </si>
  <si>
    <t xml:space="preserve">PRD-108-JAC </t>
  </si>
  <si>
    <t>ORD-202301-00719</t>
  </si>
  <si>
    <t>ORD-202301-00720</t>
  </si>
  <si>
    <t>ORD-202301-00721</t>
  </si>
  <si>
    <t>ORD-202301-00722</t>
  </si>
  <si>
    <t>ORD-202301-00723</t>
  </si>
  <si>
    <t>ORD-202301-00724</t>
  </si>
  <si>
    <t>ORD-202301-00725</t>
  </si>
  <si>
    <t>ORD-202301-00726</t>
  </si>
  <si>
    <t>ORD-202301-00727</t>
  </si>
  <si>
    <t>ORD-202301-00728</t>
  </si>
  <si>
    <t>ORD-202301-00729</t>
  </si>
  <si>
    <t>ORD-202301-00730</t>
  </si>
  <si>
    <t>ORD-202301-00731</t>
  </si>
  <si>
    <t>ORD-202301-00732</t>
  </si>
  <si>
    <t>ORD-202301-00733</t>
  </si>
  <si>
    <t>ORD-202301-00734</t>
  </si>
  <si>
    <t>ORD-202301-00735</t>
  </si>
  <si>
    <t>ORD-202301-00736</t>
  </si>
  <si>
    <t>ORD-202301-00737</t>
  </si>
  <si>
    <t>ORD-202301-00738</t>
  </si>
  <si>
    <t>ORD-202301-00739</t>
  </si>
  <si>
    <t>ORD-202301-00740</t>
  </si>
  <si>
    <t>ORD-202301-00741</t>
  </si>
  <si>
    <t>ORD-202301-00742</t>
  </si>
  <si>
    <t>ORD-202301-00743</t>
  </si>
  <si>
    <t>ORD-202301-00744</t>
  </si>
  <si>
    <t>ORD-202301-00745</t>
  </si>
  <si>
    <t>ORD-202301-00746</t>
  </si>
  <si>
    <t>ORD-202301-00747</t>
  </si>
  <si>
    <t>ORD-202301-00748</t>
  </si>
  <si>
    <t>ORD-202301-00749</t>
  </si>
  <si>
    <t>ORD-202301-00750</t>
  </si>
  <si>
    <t>ORD-202301-00751</t>
  </si>
  <si>
    <t>ORD-202301-00752</t>
  </si>
  <si>
    <t>ORD-202301-00753</t>
  </si>
  <si>
    <t>ORD-202301-00754</t>
  </si>
  <si>
    <t>ORD-202301-00755</t>
  </si>
  <si>
    <t>ORD-202301-00756</t>
  </si>
  <si>
    <t>ORD-202301-00757</t>
  </si>
  <si>
    <t>ORD-202301-00758</t>
  </si>
  <si>
    <t>ORD-202301-00759</t>
  </si>
  <si>
    <t>ORD-202301-00760</t>
  </si>
  <si>
    <t>ORD-202301-00761</t>
  </si>
  <si>
    <t>ORD-202301-00762</t>
  </si>
  <si>
    <t>ORD-202301-00763</t>
  </si>
  <si>
    <t>ORD-202301-00764</t>
  </si>
  <si>
    <t>ORD-202301-00765</t>
  </si>
  <si>
    <t>ORD-202301-00766</t>
  </si>
  <si>
    <t>ORD-202301-00767</t>
  </si>
  <si>
    <t>ORD-202301-00768</t>
  </si>
  <si>
    <t>ORD-202301-00769</t>
  </si>
  <si>
    <t>ORD-202301-00770</t>
  </si>
  <si>
    <t>ORD-202301-00771</t>
  </si>
  <si>
    <t>ORD-202301-00772</t>
  </si>
  <si>
    <t>ORD-202301-00773</t>
  </si>
  <si>
    <t>ORD-202301-00774</t>
  </si>
  <si>
    <t>ORD-202301-00775</t>
  </si>
  <si>
    <t>ORD-202301-00776</t>
  </si>
  <si>
    <t>ORD-202301-00777</t>
  </si>
  <si>
    <t>ORD-202301-00778</t>
  </si>
  <si>
    <t>ORD-202301-00779</t>
  </si>
  <si>
    <t>ORD-202301-00780</t>
  </si>
  <si>
    <t>ORD-202301-00781</t>
  </si>
  <si>
    <t>ORD-202301-00782</t>
  </si>
  <si>
    <t>ORD-202301-00783</t>
  </si>
  <si>
    <t>ORD-202301-00784</t>
  </si>
  <si>
    <t>ORD-202301-00785</t>
  </si>
  <si>
    <t>ORD-202301-00786</t>
  </si>
  <si>
    <t>ORD-202301-00787</t>
  </si>
  <si>
    <t>ORD-202301-00788</t>
  </si>
  <si>
    <t>ORD-202301-00789</t>
  </si>
  <si>
    <t>ORD-202301-00790</t>
  </si>
  <si>
    <t>ORD-202301-00791</t>
  </si>
  <si>
    <t>ORD-202301-00792</t>
  </si>
  <si>
    <t>ORD-202301-00793</t>
  </si>
  <si>
    <t>ORD-202301-00794</t>
  </si>
  <si>
    <t>ORD-202301-00795</t>
  </si>
  <si>
    <t>ORD-202301-00796</t>
  </si>
  <si>
    <t>ORD-202301-00797</t>
  </si>
  <si>
    <t>ORD-202301-00798</t>
  </si>
  <si>
    <t>ORD-202301-00799</t>
  </si>
  <si>
    <t>ORD-202301-00800</t>
  </si>
  <si>
    <t>ORD-202302-00801</t>
  </si>
  <si>
    <t>ORD-202302-00802</t>
  </si>
  <si>
    <t>ORD-202302-00803</t>
  </si>
  <si>
    <t>ORD-202302-00804</t>
  </si>
  <si>
    <t>ORD-202302-00805</t>
  </si>
  <si>
    <t>ORD-202302-00806</t>
  </si>
  <si>
    <t>ORD-202302-00807</t>
  </si>
  <si>
    <t>ORD-202302-00808</t>
  </si>
  <si>
    <t>ORD-202302-00809</t>
  </si>
  <si>
    <t>ORD-202302-00810</t>
  </si>
  <si>
    <t>ORD-202302-00811</t>
  </si>
  <si>
    <t>ORD-202302-00812</t>
  </si>
  <si>
    <t>ORD-202302-00813</t>
  </si>
  <si>
    <t>ORD-202302-00814</t>
  </si>
  <si>
    <t>ORD-202302-00815</t>
  </si>
  <si>
    <t>ORD-202302-00816</t>
  </si>
  <si>
    <t>ORD-202302-00817</t>
  </si>
  <si>
    <t>ORD-202302-00818</t>
  </si>
  <si>
    <t>ORD-202302-00819</t>
  </si>
  <si>
    <t>ORD-202302-00820</t>
  </si>
  <si>
    <t>ORD-202302-00821</t>
  </si>
  <si>
    <t>ORD-202302-00822</t>
  </si>
  <si>
    <t>ORD-202302-00823</t>
  </si>
  <si>
    <t>ORD-202302-00824</t>
  </si>
  <si>
    <t>ORD-202302-00825</t>
  </si>
  <si>
    <t>ORD-202302-00826</t>
  </si>
  <si>
    <t>ORD-202302-00827</t>
  </si>
  <si>
    <t>ORD-202302-00828</t>
  </si>
  <si>
    <t>ORD-202302-00829</t>
  </si>
  <si>
    <t>ORD-202302-00830</t>
  </si>
  <si>
    <t>ORD-202302-00831</t>
  </si>
  <si>
    <t>ORD-202302-00832</t>
  </si>
  <si>
    <t>ORD-202302-00833</t>
  </si>
  <si>
    <t>ORD-202302-00834</t>
  </si>
  <si>
    <t>ORD-202302-00835</t>
  </si>
  <si>
    <t>ORD-202302-00836</t>
  </si>
  <si>
    <t>ORD-202302-00837</t>
  </si>
  <si>
    <t>ORD-202302-00838</t>
  </si>
  <si>
    <t>ORD-202302-00839</t>
  </si>
  <si>
    <t>ORD-202302-00840</t>
  </si>
  <si>
    <t>ORD-202302-00841</t>
  </si>
  <si>
    <t>ORD-202302-00842</t>
  </si>
  <si>
    <t>ORD-202302-00843</t>
  </si>
  <si>
    <t>ORD-202302-00844</t>
  </si>
  <si>
    <t>ORD-202302-00845</t>
  </si>
  <si>
    <t>ORD-202302-00846</t>
  </si>
  <si>
    <t>ORD-202302-00847</t>
  </si>
  <si>
    <t>ORD-202302-00848</t>
  </si>
  <si>
    <t>ORD-202302-00849</t>
  </si>
  <si>
    <t>ORD-202302-00850</t>
  </si>
  <si>
    <t>ORD-202302-00851</t>
  </si>
  <si>
    <t>ORD-202302-00852</t>
  </si>
  <si>
    <t>ORD-202302-00853</t>
  </si>
  <si>
    <t>ORD-202302-00854</t>
  </si>
  <si>
    <t>ORD-202302-00855</t>
  </si>
  <si>
    <t>ORD-202302-00856</t>
  </si>
  <si>
    <t>ORD-202302-00857</t>
  </si>
  <si>
    <t>ORD-202302-00858</t>
  </si>
  <si>
    <t>ORD-202302-00859</t>
  </si>
  <si>
    <t>ORD-202302-00860</t>
  </si>
  <si>
    <t>ORD-202302-00861</t>
  </si>
  <si>
    <t>ORD-202302-00862</t>
  </si>
  <si>
    <t>ORD-202302-00863</t>
  </si>
  <si>
    <t>ORD-202302-00864</t>
  </si>
  <si>
    <t>ORD-202302-00865</t>
  </si>
  <si>
    <t>ORD-202302-00866</t>
  </si>
  <si>
    <t>ORD-202302-00867</t>
  </si>
  <si>
    <t>ORD-202302-00868</t>
  </si>
  <si>
    <t>ORD-202302-00869</t>
  </si>
  <si>
    <t>ORD-202302-00870</t>
  </si>
  <si>
    <t>ORD-202302-00871</t>
  </si>
  <si>
    <t xml:space="preserve">PRD-106-PHO </t>
  </si>
  <si>
    <t>ORD-202302-00872</t>
  </si>
  <si>
    <t>ORD-202302-00873</t>
  </si>
  <si>
    <t>ORD-202302-00874</t>
  </si>
  <si>
    <t>ORD-202302-00875</t>
  </si>
  <si>
    <t>ORD-202302-00876</t>
  </si>
  <si>
    <t>ORD-202302-00877</t>
  </si>
  <si>
    <t>ORD-202302-00878</t>
  </si>
  <si>
    <t>ORD-202302-00879</t>
  </si>
  <si>
    <t>ORD-202302-00880</t>
  </si>
  <si>
    <t>ORD-202302-00881</t>
  </si>
  <si>
    <t>ORD-202302-00882</t>
  </si>
  <si>
    <t>ORD-202302-00883</t>
  </si>
  <si>
    <t>ORD-202302-00884</t>
  </si>
  <si>
    <t>ORD-202302-00885</t>
  </si>
  <si>
    <t>ORD-202302-00886</t>
  </si>
  <si>
    <t>ORD-202302-00887</t>
  </si>
  <si>
    <t>ORD-202302-00888</t>
  </si>
  <si>
    <t>ORD-202302-00889</t>
  </si>
  <si>
    <t>ORD-202302-00890</t>
  </si>
  <si>
    <t>ORD-202302-00891</t>
  </si>
  <si>
    <t>ORD-202302-00892</t>
  </si>
  <si>
    <t>ORD-202302-00893</t>
  </si>
  <si>
    <t>ORD-202302-00894</t>
  </si>
  <si>
    <t>ORD-202302-00895</t>
  </si>
  <si>
    <t>ORD-202302-00896</t>
  </si>
  <si>
    <t>ORD-202302-00897</t>
  </si>
  <si>
    <t>ORD-202302-00898</t>
  </si>
  <si>
    <t>ORD-202302-00899</t>
  </si>
  <si>
    <t>ORD-202302-00900</t>
  </si>
  <si>
    <t>ORD-202302-00901</t>
  </si>
  <si>
    <t>ORD-202302-00902</t>
  </si>
  <si>
    <t>ORD-202302-00903</t>
  </si>
  <si>
    <t>ORD-202302-00904</t>
  </si>
  <si>
    <t>ORD-202302-00905</t>
  </si>
  <si>
    <t>ORD-202302-00906</t>
  </si>
  <si>
    <t>ORD-202302-00907</t>
  </si>
  <si>
    <t>ORD-202302-00908</t>
  </si>
  <si>
    <t>ORD-202302-00909</t>
  </si>
  <si>
    <t>ORD-202302-00910</t>
  </si>
  <si>
    <t>ORD-202302-00911</t>
  </si>
  <si>
    <t>ORD-202302-00912</t>
  </si>
  <si>
    <t>ORD-202302-00913</t>
  </si>
  <si>
    <t>ORD-202302-00914</t>
  </si>
  <si>
    <t>ORD-202302-00915</t>
  </si>
  <si>
    <t>ORD-202302-00916</t>
  </si>
  <si>
    <t>ORD-202302-00917</t>
  </si>
  <si>
    <t>ORD-202302-00918</t>
  </si>
  <si>
    <t>ORD-202302-00919</t>
  </si>
  <si>
    <t>ORD-202302-00920</t>
  </si>
  <si>
    <t>ORD-202302-00921</t>
  </si>
  <si>
    <t>ORD-202302-00922</t>
  </si>
  <si>
    <t>ORD-202302-00923</t>
  </si>
  <si>
    <t>ORD-202302-00924</t>
  </si>
  <si>
    <t>ORD-202302-00925</t>
  </si>
  <si>
    <t>ORD-202302-00926</t>
  </si>
  <si>
    <t>ORD-202302-00927</t>
  </si>
  <si>
    <t>ORD-202302-00928</t>
  </si>
  <si>
    <t>ORD-202302-00929</t>
  </si>
  <si>
    <t>ORD-202302-00930</t>
  </si>
  <si>
    <t>ORD-202302-00931</t>
  </si>
  <si>
    <t>ORD-202302-00932</t>
  </si>
  <si>
    <t>ORD-202302-00933</t>
  </si>
  <si>
    <t>ORD-202302-00934</t>
  </si>
  <si>
    <t>ORD-202302-00935</t>
  </si>
  <si>
    <t>ORD-202302-00936</t>
  </si>
  <si>
    <t>ORD-202302-00937</t>
  </si>
  <si>
    <t>ORD-202302-00938</t>
  </si>
  <si>
    <t>ORD-202302-00939</t>
  </si>
  <si>
    <t>ORD-202302-00940</t>
  </si>
  <si>
    <t>ORD-202302-00941</t>
  </si>
  <si>
    <t>ORD-202302-00942</t>
  </si>
  <si>
    <t>ORD-202302-00943</t>
  </si>
  <si>
    <t>ORD-202302-00944</t>
  </si>
  <si>
    <t>ORD-202302-00945</t>
  </si>
  <si>
    <t>ORD-202302-00946</t>
  </si>
  <si>
    <t>ORD-202302-00947</t>
  </si>
  <si>
    <t>ORD-202302-00948</t>
  </si>
  <si>
    <t>ORD-202302-00949</t>
  </si>
  <si>
    <t>ORD-202302-00950</t>
  </si>
  <si>
    <t>ORD-202302-00951</t>
  </si>
  <si>
    <t>ORD-202302-00952</t>
  </si>
  <si>
    <t>ORD-202302-00953</t>
  </si>
  <si>
    <t>ORD-202302-00954</t>
  </si>
  <si>
    <t>ORD-202302-00955</t>
  </si>
  <si>
    <t>ORD-202302-00956</t>
  </si>
  <si>
    <t>ORD-202302-00957</t>
  </si>
  <si>
    <t>ORD-202302-00958</t>
  </si>
  <si>
    <t>ORD-202302-00959</t>
  </si>
  <si>
    <t>ORD-202302-00960</t>
  </si>
  <si>
    <t>ORD-202302-00961</t>
  </si>
  <si>
    <t>ORD-202302-00962</t>
  </si>
  <si>
    <t>ORD-202302-00963</t>
  </si>
  <si>
    <t>ORD-202302-00964</t>
  </si>
  <si>
    <t>ORD-202302-00965</t>
  </si>
  <si>
    <t>ORD-202302-00966</t>
  </si>
  <si>
    <t>ORD-202302-00967</t>
  </si>
  <si>
    <t>ORD-202302-00968</t>
  </si>
  <si>
    <t>ORD-202302-00969</t>
  </si>
  <si>
    <t>ORD-202302-00970</t>
  </si>
  <si>
    <t>ORD-202302-00971</t>
  </si>
  <si>
    <t>ORD-202302-00972</t>
  </si>
  <si>
    <t>ORD-202302-00973</t>
  </si>
  <si>
    <t>ORD-202302-00974</t>
  </si>
  <si>
    <t>ORD-202302-00975</t>
  </si>
  <si>
    <t>ORD-202302-00976</t>
  </si>
  <si>
    <t>ORD-202302-00977</t>
  </si>
  <si>
    <t>ORD-202302-00978</t>
  </si>
  <si>
    <t>ORD-202302-00979</t>
  </si>
  <si>
    <t>ORD-202302-00980</t>
  </si>
  <si>
    <t>ORD-202302-00981</t>
  </si>
  <si>
    <t>ORD-202302-00982</t>
  </si>
  <si>
    <t>ORD-202302-00983</t>
  </si>
  <si>
    <t>ORD-202302-00984</t>
  </si>
  <si>
    <t>ORD-202302-00985</t>
  </si>
  <si>
    <t>ORD-202302-00986</t>
  </si>
  <si>
    <t>ORD-202302-00987</t>
  </si>
  <si>
    <t>ORD-202302-00988</t>
  </si>
  <si>
    <t>ORD-202302-00989</t>
  </si>
  <si>
    <t>ORD-202302-00990</t>
  </si>
  <si>
    <t>ORD-202302-00991</t>
  </si>
  <si>
    <t>ORD-202302-00992</t>
  </si>
  <si>
    <t>ORD-202302-00993</t>
  </si>
  <si>
    <t>ORD-202302-00994</t>
  </si>
  <si>
    <t>ORD-202302-00995</t>
  </si>
  <si>
    <t>ORD-202302-00996</t>
  </si>
  <si>
    <t>ORD-202302-00997</t>
  </si>
  <si>
    <t>ORD-202302-00998</t>
  </si>
  <si>
    <t>ORD-202302-00999</t>
  </si>
  <si>
    <t>ORD-202302-01000</t>
  </si>
  <si>
    <t>ORD-202302-01001</t>
  </si>
  <si>
    <t>ORD-202302-01002</t>
  </si>
  <si>
    <t>ORD-202302-01003</t>
  </si>
  <si>
    <t>ORD-202302-01004</t>
  </si>
  <si>
    <t>ORD-202302-01005</t>
  </si>
  <si>
    <t>ORD-202302-01006</t>
  </si>
  <si>
    <t>ORD-202302-01007</t>
  </si>
  <si>
    <t>ORD-202302-01008</t>
  </si>
  <si>
    <t>ORD-202302-01009</t>
  </si>
  <si>
    <t>ORD-202302-01010</t>
  </si>
  <si>
    <t>ORD-202302-01011</t>
  </si>
  <si>
    <t>ORD-202302-01012</t>
  </si>
  <si>
    <t>ORD-202302-01013</t>
  </si>
  <si>
    <t>ORD-202302-01014</t>
  </si>
  <si>
    <t>ORD-202302-01015</t>
  </si>
  <si>
    <t>ORD-202302-01016</t>
  </si>
  <si>
    <t>ORD-202302-01017</t>
  </si>
  <si>
    <t>ORD-202302-01018</t>
  </si>
  <si>
    <t>ORD-202302-01019</t>
  </si>
  <si>
    <t>ORD-202302-01020</t>
  </si>
  <si>
    <t>ORD-202302-01021</t>
  </si>
  <si>
    <t>ORD-202302-01022</t>
  </si>
  <si>
    <t>ORD-202302-01023</t>
  </si>
  <si>
    <t>ORD-202302-01024</t>
  </si>
  <si>
    <t>ORD-202302-01025</t>
  </si>
  <si>
    <t>ORD-202302-01026</t>
  </si>
  <si>
    <t>ORD-202302-01027</t>
  </si>
  <si>
    <t>ORD-202302-01028</t>
  </si>
  <si>
    <t>ORD-202302-01029</t>
  </si>
  <si>
    <t>ORD-202302-01030</t>
  </si>
  <si>
    <t>ORD-202302-01031</t>
  </si>
  <si>
    <t>ORD-202302-01032</t>
  </si>
  <si>
    <t>ORD-202302-01033</t>
  </si>
  <si>
    <t>ORD-202302-01034</t>
  </si>
  <si>
    <t>ORD-202302-01035</t>
  </si>
  <si>
    <t>ORD-202302-01036</t>
  </si>
  <si>
    <t>ORD-202302-01037</t>
  </si>
  <si>
    <t>ORD-202302-01038</t>
  </si>
  <si>
    <t>ORD-202302-01039</t>
  </si>
  <si>
    <t>ORD-202302-01040</t>
  </si>
  <si>
    <t>ORD-202302-01041</t>
  </si>
  <si>
    <t>ORD-202302-01042</t>
  </si>
  <si>
    <t>ORD-202302-01043</t>
  </si>
  <si>
    <t>ORD-202302-01044</t>
  </si>
  <si>
    <t>ORD-202302-01045</t>
  </si>
  <si>
    <t>ORD-202302-01046</t>
  </si>
  <si>
    <t>ORD-202302-01047</t>
  </si>
  <si>
    <t>ORD-202302-01048</t>
  </si>
  <si>
    <t>ORD-202302-01049</t>
  </si>
  <si>
    <t>ORD-202302-01050</t>
  </si>
  <si>
    <t>ORD-202302-01051</t>
  </si>
  <si>
    <t>ORD-202302-01052</t>
  </si>
  <si>
    <t>ORD-202302-01053</t>
  </si>
  <si>
    <t>ORD-202302-01054</t>
  </si>
  <si>
    <t>ORD-202302-01055</t>
  </si>
  <si>
    <t>ORD-202302-01056</t>
  </si>
  <si>
    <t>ORD-202302-01057</t>
  </si>
  <si>
    <t>ORD-202302-01058</t>
  </si>
  <si>
    <t>ORD-202302-01059</t>
  </si>
  <si>
    <t>ORD-202302-01060</t>
  </si>
  <si>
    <t>ORD-202302-01061</t>
  </si>
  <si>
    <t>ORD-202302-01062</t>
  </si>
  <si>
    <t>ORD-202302-01063</t>
  </si>
  <si>
    <t>ORD-202302-01064</t>
  </si>
  <si>
    <t>ORD-202302-01065</t>
  </si>
  <si>
    <t>ORD-202302-01066</t>
  </si>
  <si>
    <t>ORD-202302-01067</t>
  </si>
  <si>
    <t>ORD-202302-01068</t>
  </si>
  <si>
    <t>ORD-202302-01069</t>
  </si>
  <si>
    <t>ORD-202302-01070</t>
  </si>
  <si>
    <t>ORD-202302-01071</t>
  </si>
  <si>
    <t>ORD-202302-01072</t>
  </si>
  <si>
    <t>ORD-202302-01073</t>
  </si>
  <si>
    <t>ORD-202302-01074</t>
  </si>
  <si>
    <t>ORD-202302-01075</t>
  </si>
  <si>
    <t>ORD-202302-01076</t>
  </si>
  <si>
    <t>ORD-202302-01077</t>
  </si>
  <si>
    <t>ORD-202302-01078</t>
  </si>
  <si>
    <t>ORD-202302-01079</t>
  </si>
  <si>
    <t>ORD-202302-01080</t>
  </si>
  <si>
    <t>ORD-202302-01081</t>
  </si>
  <si>
    <t>ORD-202302-01082</t>
  </si>
  <si>
    <t>ORD-202302-01083</t>
  </si>
  <si>
    <t>ORD-202302-01084</t>
  </si>
  <si>
    <t>ORD-202302-01085</t>
  </si>
  <si>
    <t>ORD-202302-01086</t>
  </si>
  <si>
    <t>ORD-202302-01087</t>
  </si>
  <si>
    <t>ORD-202302-01088</t>
  </si>
  <si>
    <t>ORD-202302-01089</t>
  </si>
  <si>
    <t>ORD-202302-01090</t>
  </si>
  <si>
    <t>ORD-202302-01091</t>
  </si>
  <si>
    <t>ORD-202302-01092</t>
  </si>
  <si>
    <t>ORD-202302-01093</t>
  </si>
  <si>
    <t>ORD-202302-01094</t>
  </si>
  <si>
    <t>ORD-202302-01095</t>
  </si>
  <si>
    <t>ORD-202302-01096</t>
  </si>
  <si>
    <t>ORD-202302-01097</t>
  </si>
  <si>
    <t>ORD-202302-01098</t>
  </si>
  <si>
    <t>ORD-202302-01099</t>
  </si>
  <si>
    <t>ORD-202302-01100</t>
  </si>
  <si>
    <t>ORD-202302-01101</t>
  </si>
  <si>
    <t>ORD-202302-01102</t>
  </si>
  <si>
    <t>ORD-202302-01103</t>
  </si>
  <si>
    <t>ORD-202302-01104</t>
  </si>
  <si>
    <t>ORD-202302-01105</t>
  </si>
  <si>
    <t>ORD-202302-01106</t>
  </si>
  <si>
    <t>ORD-202302-01107</t>
  </si>
  <si>
    <t>ORD-202302-01108</t>
  </si>
  <si>
    <t>ORD-202302-01109</t>
  </si>
  <si>
    <t>ORD-202302-01110</t>
  </si>
  <si>
    <t>ORD-202302-01111</t>
  </si>
  <si>
    <t>ORD-202302-01112</t>
  </si>
  <si>
    <t>ORD-202302-01113</t>
  </si>
  <si>
    <t>ORD-202302-01114</t>
  </si>
  <si>
    <t>ORD-202302-01115</t>
  </si>
  <si>
    <t>ORD-202302-01116</t>
  </si>
  <si>
    <t>ORD-202302-01117</t>
  </si>
  <si>
    <t>ORD-202302-01118</t>
  </si>
  <si>
    <t>ORD-202302-01119</t>
  </si>
  <si>
    <t>ORD-202302-01120</t>
  </si>
  <si>
    <t>ORD-202302-01121</t>
  </si>
  <si>
    <t>ORD-202302-01122</t>
  </si>
  <si>
    <t>ORD-202302-01123</t>
  </si>
  <si>
    <t>ORD-202302-01124</t>
  </si>
  <si>
    <t>ORD-202302-01125</t>
  </si>
  <si>
    <t>ORD-202302-01126</t>
  </si>
  <si>
    <t>ORD-202302-01127</t>
  </si>
  <si>
    <t>ORD-202302-01128</t>
  </si>
  <si>
    <t>ORD-202302-01129</t>
  </si>
  <si>
    <t>ORD-202302-01130</t>
  </si>
  <si>
    <t>ORD-202302-01131</t>
  </si>
  <si>
    <t>ORD-202302-01132</t>
  </si>
  <si>
    <t>ORD-202302-01133</t>
  </si>
  <si>
    <t>ORD-202302-01134</t>
  </si>
  <si>
    <t>ORD-202302-01135</t>
  </si>
  <si>
    <t>ORD-202302-01136</t>
  </si>
  <si>
    <t>ORD-202302-01137</t>
  </si>
  <si>
    <t>ORD-202302-01138</t>
  </si>
  <si>
    <t>ORD-202302-01139</t>
  </si>
  <si>
    <t>ORD-202302-01140</t>
  </si>
  <si>
    <t>ORD-202302-01141</t>
  </si>
  <si>
    <t>ORD-202302-01142</t>
  </si>
  <si>
    <t>ORD-202302-01143</t>
  </si>
  <si>
    <t>ORD-202302-01144</t>
  </si>
  <si>
    <t>ORD-202302-01145</t>
  </si>
  <si>
    <t>ORD-202302-01146</t>
  </si>
  <si>
    <t>ORD-202302-01147</t>
  </si>
  <si>
    <t>ORD-202302-01148</t>
  </si>
  <si>
    <t>ORD-202302-01149</t>
  </si>
  <si>
    <t>ORD-202302-01150</t>
  </si>
  <si>
    <t>ORD-202302-01151</t>
  </si>
  <si>
    <t>ORD-202302-01152</t>
  </si>
  <si>
    <t>ORD-202302-01153</t>
  </si>
  <si>
    <t>ORD-202302-01154</t>
  </si>
  <si>
    <t>ORD-202302-01155</t>
  </si>
  <si>
    <t>ORD-202302-01156</t>
  </si>
  <si>
    <t>ORD-202302-01157</t>
  </si>
  <si>
    <t>ORD-202302-01158</t>
  </si>
  <si>
    <t>ORD-202302-01159</t>
  </si>
  <si>
    <t>ORD-202302-01160</t>
  </si>
  <si>
    <t>ORD-202302-01161</t>
  </si>
  <si>
    <t>ORD-202302-01162</t>
  </si>
  <si>
    <t>ORD-202302-01163</t>
  </si>
  <si>
    <t>ORD-202302-01164</t>
  </si>
  <si>
    <t>ORD-202302-01165</t>
  </si>
  <si>
    <t>ORD-202302-01166</t>
  </si>
  <si>
    <t>ORD-202302-01167</t>
  </si>
  <si>
    <t>ORD-202302-01168</t>
  </si>
  <si>
    <t>ORD-202302-01169</t>
  </si>
  <si>
    <t>ORD-202302-01170</t>
  </si>
  <si>
    <t>ORD-202302-01171</t>
  </si>
  <si>
    <t>ORD-202302-01172</t>
  </si>
  <si>
    <t>ORD-202302-01173</t>
  </si>
  <si>
    <t>ORD-202302-01174</t>
  </si>
  <si>
    <t>ORD-202302-01175</t>
  </si>
  <si>
    <t>ORD-202302-01176</t>
  </si>
  <si>
    <t>ORD-202302-01177</t>
  </si>
  <si>
    <t>ORD-202302-01178</t>
  </si>
  <si>
    <t>ORD-202302-01179</t>
  </si>
  <si>
    <t>ORD-202302-01180</t>
  </si>
  <si>
    <t>ORD-202302-01181</t>
  </si>
  <si>
    <t>ORD-202302-01182</t>
  </si>
  <si>
    <t>ORD-202302-01183</t>
  </si>
  <si>
    <t>ORD-202302-01184</t>
  </si>
  <si>
    <t>ORD-202302-01185</t>
  </si>
  <si>
    <t>ORD-202302-01186</t>
  </si>
  <si>
    <t>ORD-202302-01187</t>
  </si>
  <si>
    <t>ORD-202302-01188</t>
  </si>
  <si>
    <t>ORD-202302-01189</t>
  </si>
  <si>
    <t>ORD-202302-01190</t>
  </si>
  <si>
    <t>ORD-202302-01191</t>
  </si>
  <si>
    <t>ORD-202302-01192</t>
  </si>
  <si>
    <t>ORD-202302-01193</t>
  </si>
  <si>
    <t>ORD-202302-01194</t>
  </si>
  <si>
    <t>ORD-202302-01195</t>
  </si>
  <si>
    <t>ORD-202302-01196</t>
  </si>
  <si>
    <t>ORD-202302-01197</t>
  </si>
  <si>
    <t>ORD-202302-01198</t>
  </si>
  <si>
    <t>ORD-202302-01199</t>
  </si>
  <si>
    <t>ORD-202302-01200</t>
  </si>
  <si>
    <t>ORD-202302-01201</t>
  </si>
  <si>
    <t>ORD-202302-01202</t>
  </si>
  <si>
    <t>ORD-202302-01203</t>
  </si>
  <si>
    <t>ORD-202302-01204</t>
  </si>
  <si>
    <t>ORD-202302-01205</t>
  </si>
  <si>
    <t>ORD-202302-01206</t>
  </si>
  <si>
    <t>ORD-202302-01207</t>
  </si>
  <si>
    <t>ORD-202302-01208</t>
  </si>
  <si>
    <t>ORD-202302-01209</t>
  </si>
  <si>
    <t>ORD-202302-01210</t>
  </si>
  <si>
    <t>ORD-202302-01211</t>
  </si>
  <si>
    <t>ORD-202302-01212</t>
  </si>
  <si>
    <t>ORD-202302-01213</t>
  </si>
  <si>
    <t>ORD-202302-01214</t>
  </si>
  <si>
    <t>ORD-202302-01215</t>
  </si>
  <si>
    <t>ORD-202302-01216</t>
  </si>
  <si>
    <t>ORD-202302-01217</t>
  </si>
  <si>
    <t>ORD-202302-01218</t>
  </si>
  <si>
    <t>ORD-202302-01219</t>
  </si>
  <si>
    <t>ORD-202302-01220</t>
  </si>
  <si>
    <t>ORD-202302-01221</t>
  </si>
  <si>
    <t>ORD-202302-01222</t>
  </si>
  <si>
    <t>ORD-202302-01223</t>
  </si>
  <si>
    <t>ORD-202302-01224</t>
  </si>
  <si>
    <t>ORD-202302-01225</t>
  </si>
  <si>
    <t>ORD-202302-01226</t>
  </si>
  <si>
    <t>ORD-202302-01227</t>
  </si>
  <si>
    <t>ORD-202302-01228</t>
  </si>
  <si>
    <t>ORD-202302-01229</t>
  </si>
  <si>
    <t>ORD-202302-01230</t>
  </si>
  <si>
    <t>ORD-202302-01231</t>
  </si>
  <si>
    <t>ORD-202302-01232</t>
  </si>
  <si>
    <t>ORD-202302-01233</t>
  </si>
  <si>
    <t>ORD-202302-01234</t>
  </si>
  <si>
    <t>ORD-202302-01235</t>
  </si>
  <si>
    <t>ORD-202302-01236</t>
  </si>
  <si>
    <t>ORD-202302-01237</t>
  </si>
  <si>
    <t>ORD-202302-01238</t>
  </si>
  <si>
    <t>ORD-202302-01239</t>
  </si>
  <si>
    <t>ORD-202302-01240</t>
  </si>
  <si>
    <t>ORD-202302-01241</t>
  </si>
  <si>
    <t>ORD-202302-01242</t>
  </si>
  <si>
    <t>ORD-202302-01243</t>
  </si>
  <si>
    <t>ORD-202302-01244</t>
  </si>
  <si>
    <t>ORD-202302-01245</t>
  </si>
  <si>
    <t>ORD-202302-01246</t>
  </si>
  <si>
    <t>ORD-202302-01247</t>
  </si>
  <si>
    <t>ORD-202302-01248</t>
  </si>
  <si>
    <t>ORD-202302-01249</t>
  </si>
  <si>
    <t>ORD-202302-01250</t>
  </si>
  <si>
    <t>ORD-202302-01251</t>
  </si>
  <si>
    <t>ORD-202302-01252</t>
  </si>
  <si>
    <t>ORD-202302-01253</t>
  </si>
  <si>
    <t>ORD-202302-01254</t>
  </si>
  <si>
    <t>ORD-202302-01255</t>
  </si>
  <si>
    <t>ORD-202302-01256</t>
  </si>
  <si>
    <t>ORD-202302-01257</t>
  </si>
  <si>
    <t>ORD-202302-01258</t>
  </si>
  <si>
    <t>ORD-202302-01259</t>
  </si>
  <si>
    <t>ORD-202302-01260</t>
  </si>
  <si>
    <t>ORD-202302-01261</t>
  </si>
  <si>
    <t>ORD-202302-01262</t>
  </si>
  <si>
    <t>ORD-202302-01263</t>
  </si>
  <si>
    <t>ORD-202302-01264</t>
  </si>
  <si>
    <t>ORD-202302-01265</t>
  </si>
  <si>
    <t>ORD-202302-01266</t>
  </si>
  <si>
    <t>ORD-202302-01267</t>
  </si>
  <si>
    <t>ORD-202302-01268</t>
  </si>
  <si>
    <t>ORD-202302-01269</t>
  </si>
  <si>
    <t>ORD-202302-01270</t>
  </si>
  <si>
    <t>ORD-202302-01271</t>
  </si>
  <si>
    <t>ORD-202302-01272</t>
  </si>
  <si>
    <t>ORD-202302-01273</t>
  </si>
  <si>
    <t>ORD-202302-01274</t>
  </si>
  <si>
    <t>ORD-202302-01275</t>
  </si>
  <si>
    <t>ORD-202302-01276</t>
  </si>
  <si>
    <t>ORD-202302-01277</t>
  </si>
  <si>
    <t>ORD-202302-01278</t>
  </si>
  <si>
    <t>ORD-202302-01279</t>
  </si>
  <si>
    <t>ORD-202302-01280</t>
  </si>
  <si>
    <t>ORD-202302-01281</t>
  </si>
  <si>
    <t>ORD-202302-01282</t>
  </si>
  <si>
    <t>ORD-202302-01283</t>
  </si>
  <si>
    <t>ORD-202302-01284</t>
  </si>
  <si>
    <t>ORD-202302-01285</t>
  </si>
  <si>
    <t>ORD-202302-01286</t>
  </si>
  <si>
    <t>ORD-202302-01287</t>
  </si>
  <si>
    <t>ORD-202302-01288</t>
  </si>
  <si>
    <t>ORD-202302-01289</t>
  </si>
  <si>
    <t>ORD-202302-01290</t>
  </si>
  <si>
    <t>ORD-202302-01291</t>
  </si>
  <si>
    <t>ORD-202302-01292</t>
  </si>
  <si>
    <t>ORD-202302-01293</t>
  </si>
  <si>
    <t>ORD-202302-01294</t>
  </si>
  <si>
    <t>ORD-202302-01295</t>
  </si>
  <si>
    <t>ORD-202302-01296</t>
  </si>
  <si>
    <t>ORD-202302-01297</t>
  </si>
  <si>
    <t>ORD-202302-01298</t>
  </si>
  <si>
    <t>ORD-202302-01299</t>
  </si>
  <si>
    <t>ORD-202302-01300</t>
  </si>
  <si>
    <t>ORD-202302-01301</t>
  </si>
  <si>
    <t>ORD-202302-01302</t>
  </si>
  <si>
    <t>ORD-202302-01303</t>
  </si>
  <si>
    <t>ORD-202302-01304</t>
  </si>
  <si>
    <t>ORD-202302-01305</t>
  </si>
  <si>
    <t>ORD-202302-01306</t>
  </si>
  <si>
    <t>ORD-202302-01307</t>
  </si>
  <si>
    <t>ORD-202302-01308</t>
  </si>
  <si>
    <t>ORD-202302-01309</t>
  </si>
  <si>
    <t>ORD-202302-01310</t>
  </si>
  <si>
    <t>ORD-202302-01311</t>
  </si>
  <si>
    <t>ORD-202302-01312</t>
  </si>
  <si>
    <t>ORD-202302-01313</t>
  </si>
  <si>
    <t>ORD-202302-01314</t>
  </si>
  <si>
    <t>ORD-202302-01315</t>
  </si>
  <si>
    <t>ORD-202302-01316</t>
  </si>
  <si>
    <t>ORD-202302-01317</t>
  </si>
  <si>
    <t>ORD-202302-01318</t>
  </si>
  <si>
    <t>ORD-202302-01319</t>
  </si>
  <si>
    <t>ORD-202302-01320</t>
  </si>
  <si>
    <t>ORD-202302-01321</t>
  </si>
  <si>
    <t>ORD-202302-01322</t>
  </si>
  <si>
    <t>ORD-202302-01323</t>
  </si>
  <si>
    <t>ORD-202302-01324</t>
  </si>
  <si>
    <t>ORD-202302-01325</t>
  </si>
  <si>
    <t>ORD-202302-01326</t>
  </si>
  <si>
    <t>ORD-202302-01327</t>
  </si>
  <si>
    <t>ORD-202302-01328</t>
  </si>
  <si>
    <t>ORD-202302-01329</t>
  </si>
  <si>
    <t>ORD-202302-01330</t>
  </si>
  <si>
    <t>ORD-202302-01331</t>
  </si>
  <si>
    <t>ORD-202302-01332</t>
  </si>
  <si>
    <t>ORD-202302-01333</t>
  </si>
  <si>
    <t>ORD-202302-01334</t>
  </si>
  <si>
    <t>ORD-202302-01335</t>
  </si>
  <si>
    <t>ORD-202302-01336</t>
  </si>
  <si>
    <t>ORD-202302-01337</t>
  </si>
  <si>
    <t>ORD-202302-01338</t>
  </si>
  <si>
    <t>ORD-202302-01339</t>
  </si>
  <si>
    <t>ORD-202302-01340</t>
  </si>
  <si>
    <t>ORD-202302-01341</t>
  </si>
  <si>
    <t>ORD-202302-01342</t>
  </si>
  <si>
    <t>ORD-202302-01343</t>
  </si>
  <si>
    <t>ORD-202302-01344</t>
  </si>
  <si>
    <t>ORD-202302-01345</t>
  </si>
  <si>
    <t>ORD-202302-01346</t>
  </si>
  <si>
    <t>ORD-202302-01347</t>
  </si>
  <si>
    <t>ORD-202302-01348</t>
  </si>
  <si>
    <t>ORD-202302-01349</t>
  </si>
  <si>
    <t>ORD-202302-01350</t>
  </si>
  <si>
    <t>ORD-202302-01351</t>
  </si>
  <si>
    <t>ORD-202302-01352</t>
  </si>
  <si>
    <t>ORD-202302-01353</t>
  </si>
  <si>
    <t>ORD-202302-01354</t>
  </si>
  <si>
    <t>ORD-202302-01355</t>
  </si>
  <si>
    <t>ORD-202302-01356</t>
  </si>
  <si>
    <t>ORD-202302-01357</t>
  </si>
  <si>
    <t>ORD-202302-01358</t>
  </si>
  <si>
    <t>ORD-202302-01359</t>
  </si>
  <si>
    <t>ORD-202302-01360</t>
  </si>
  <si>
    <t>ORD-202302-01361</t>
  </si>
  <si>
    <t>ORD-202302-01362</t>
  </si>
  <si>
    <t>ORD-202302-01363</t>
  </si>
  <si>
    <t>ORD-202302-01364</t>
  </si>
  <si>
    <t>ORD-202302-01365</t>
  </si>
  <si>
    <t>ORD-202302-01366</t>
  </si>
  <si>
    <t>ORD-202302-01367</t>
  </si>
  <si>
    <t>ORD-202302-01368</t>
  </si>
  <si>
    <t>ORD-202302-01369</t>
  </si>
  <si>
    <t>ORD-202302-01370</t>
  </si>
  <si>
    <t>ORD-202302-01371</t>
  </si>
  <si>
    <t>ORD-202302-01372</t>
  </si>
  <si>
    <t>ORD-202302-01373</t>
  </si>
  <si>
    <t>ORD-202302-01374</t>
  </si>
  <si>
    <t>ORD-202302-01375</t>
  </si>
  <si>
    <t>ORD-202302-01376</t>
  </si>
  <si>
    <t>ORD-202302-01377</t>
  </si>
  <si>
    <t>ORD-202302-01378</t>
  </si>
  <si>
    <t>ORD-202302-01379</t>
  </si>
  <si>
    <t>ORD-202302-01380</t>
  </si>
  <si>
    <t>ORD-202302-01381</t>
  </si>
  <si>
    <t>ORD-202302-01382</t>
  </si>
  <si>
    <t>ORD-202302-01383</t>
  </si>
  <si>
    <t>ORD-202302-01384</t>
  </si>
  <si>
    <t>ORD-202302-01385</t>
  </si>
  <si>
    <t>ORD-202302-01386</t>
  </si>
  <si>
    <t>ORD-202302-01387</t>
  </si>
  <si>
    <t>ORD-202302-01388</t>
  </si>
  <si>
    <t>ORD-202302-01389</t>
  </si>
  <si>
    <t>ORD-202302-01390</t>
  </si>
  <si>
    <t>ORD-202302-01391</t>
  </si>
  <si>
    <t>ORD-202302-01392</t>
  </si>
  <si>
    <t>ORD-202302-01393</t>
  </si>
  <si>
    <t>ORD-202302-01394</t>
  </si>
  <si>
    <t>ORD-202302-01395</t>
  </si>
  <si>
    <t>ORD-202302-01396</t>
  </si>
  <si>
    <t>ORD-202302-01397</t>
  </si>
  <si>
    <t>ORD-202302-01398</t>
  </si>
  <si>
    <t>ORD-202302-01399</t>
  </si>
  <si>
    <t>ORD-202302-01400</t>
  </si>
  <si>
    <t>ORD-202302-01401</t>
  </si>
  <si>
    <t>ORD-202302-01402</t>
  </si>
  <si>
    <t>ORD-202302-01403</t>
  </si>
  <si>
    <t>ORD-202302-01404</t>
  </si>
  <si>
    <t>ORD-202302-01405</t>
  </si>
  <si>
    <t>ORD-202302-01406</t>
  </si>
  <si>
    <t>ORD-202302-01407</t>
  </si>
  <si>
    <t>ORD-202302-01408</t>
  </si>
  <si>
    <t>ORD-202302-01409</t>
  </si>
  <si>
    <t>ORD-202302-01410</t>
  </si>
  <si>
    <t>ORD-202302-01411</t>
  </si>
  <si>
    <t>ORD-202302-01412</t>
  </si>
  <si>
    <t>ORD-202302-01413</t>
  </si>
  <si>
    <t>ORD-202302-01414</t>
  </si>
  <si>
    <t>ORD-202302-01415</t>
  </si>
  <si>
    <t>ORD-202302-01416</t>
  </si>
  <si>
    <t>ORD-202302-01417</t>
  </si>
  <si>
    <t>ORD-202302-01418</t>
  </si>
  <si>
    <t>ORD-202302-01419</t>
  </si>
  <si>
    <t>ORD-202302-01420</t>
  </si>
  <si>
    <t>ORD-202302-01421</t>
  </si>
  <si>
    <t>ORD-202302-01422</t>
  </si>
  <si>
    <t>ORD-202302-01423</t>
  </si>
  <si>
    <t>ORD-202302-01424</t>
  </si>
  <si>
    <t>ORD-202302-01425</t>
  </si>
  <si>
    <t>ORD-202302-01426</t>
  </si>
  <si>
    <t>ORD-202302-01427</t>
  </si>
  <si>
    <t>ORD-202302-01428</t>
  </si>
  <si>
    <t>ORD-202302-01429</t>
  </si>
  <si>
    <t>ORD-202302-01430</t>
  </si>
  <si>
    <t>ORD-202302-01431</t>
  </si>
  <si>
    <t>ORD-202302-01432</t>
  </si>
  <si>
    <t>ORD-202302-01433</t>
  </si>
  <si>
    <t>ORD-202302-01434</t>
  </si>
  <si>
    <t>ORD-202302-01435</t>
  </si>
  <si>
    <t>ORD-202302-01436</t>
  </si>
  <si>
    <t>ORD-202302-01437</t>
  </si>
  <si>
    <t>ORD-202302-01438</t>
  </si>
  <si>
    <t>ORD-202302-01439</t>
  </si>
  <si>
    <t>ORD-202302-01440</t>
  </si>
  <si>
    <t>ORD-202302-01441</t>
  </si>
  <si>
    <t>ORD-202302-01442</t>
  </si>
  <si>
    <t>ORD-202302-01443</t>
  </si>
  <si>
    <t>ORD-202302-01444</t>
  </si>
  <si>
    <t>ORD-202302-01445</t>
  </si>
  <si>
    <t>ORD-202302-01446</t>
  </si>
  <si>
    <t>ORD-202302-01447</t>
  </si>
  <si>
    <t>ORD-202302-01448</t>
  </si>
  <si>
    <t>ORD-202302-01449</t>
  </si>
  <si>
    <t>ORD-202302-01450</t>
  </si>
  <si>
    <t>ORD-202302-01451</t>
  </si>
  <si>
    <t>ORD-202302-01452</t>
  </si>
  <si>
    <t>ORD-202302-01453</t>
  </si>
  <si>
    <t>ORD-202302-01454</t>
  </si>
  <si>
    <t>ORD-202302-01455</t>
  </si>
  <si>
    <t>ORD-202302-01456</t>
  </si>
  <si>
    <t>ORD-202302-01457</t>
  </si>
  <si>
    <t>ORD-202302-01458</t>
  </si>
  <si>
    <t>ORD-202302-01459</t>
  </si>
  <si>
    <t>ORD-202302-01460</t>
  </si>
  <si>
    <t>ORD-202302-01461</t>
  </si>
  <si>
    <t>ORD-202302-01462</t>
  </si>
  <si>
    <t>ORD-202302-01463</t>
  </si>
  <si>
    <t>ORD-202302-01464</t>
  </si>
  <si>
    <t>ORD-202302-01465</t>
  </si>
  <si>
    <t>ORD-202302-01466</t>
  </si>
  <si>
    <t>ORD-202302-01467</t>
  </si>
  <si>
    <t>ORD-202302-01468</t>
  </si>
  <si>
    <t>ORD-202302-01469</t>
  </si>
  <si>
    <t>ORD-202302-01470</t>
  </si>
  <si>
    <t>ORD-202302-01471</t>
  </si>
  <si>
    <t>ORD-202302-01472</t>
  </si>
  <si>
    <t>ORD-202302-01473</t>
  </si>
  <si>
    <t>ORD-202302-01474</t>
  </si>
  <si>
    <t>ORD-202302-01475</t>
  </si>
  <si>
    <t>ORD-202302-01476</t>
  </si>
  <si>
    <t>ORD-202302-01477</t>
  </si>
  <si>
    <t>ORD-202302-01478</t>
  </si>
  <si>
    <t>ORD-202302-01479</t>
  </si>
  <si>
    <t>ORD-202302-01480</t>
  </si>
  <si>
    <t>ORD-202302-01481</t>
  </si>
  <si>
    <t>ORD-202302-01482</t>
  </si>
  <si>
    <t>ORD-202302-01483</t>
  </si>
  <si>
    <t>ORD-202302-01484</t>
  </si>
  <si>
    <t>ORD-202302-01485</t>
  </si>
  <si>
    <t>ORD-202302-01486</t>
  </si>
  <si>
    <t>ORD-202302-01487</t>
  </si>
  <si>
    <t>ORD-202302-01488</t>
  </si>
  <si>
    <t>ORD-202302-01489</t>
  </si>
  <si>
    <t>ORD-202302-01490</t>
  </si>
  <si>
    <t>ORD-202302-01491</t>
  </si>
  <si>
    <t>ORD-202302-01492</t>
  </si>
  <si>
    <t>ORD-202302-01493</t>
  </si>
  <si>
    <t>ORD-202302-01494</t>
  </si>
  <si>
    <t>ORD-202302-01495</t>
  </si>
  <si>
    <t>ORD-202302-01496</t>
  </si>
  <si>
    <t>ORD-202302-01497</t>
  </si>
  <si>
    <t>ORD-202302-01498</t>
  </si>
  <si>
    <t>ORD-202302-01499</t>
  </si>
  <si>
    <t>ORD-202302-01500</t>
  </si>
  <si>
    <t>ORD-202302-01501</t>
  </si>
  <si>
    <t>ORD-202302-01502</t>
  </si>
  <si>
    <t>ORD-202302-01503</t>
  </si>
  <si>
    <t>ORD-202302-01504</t>
  </si>
  <si>
    <t>ORD-202302-01505</t>
  </si>
  <si>
    <t>ORD-202302-01506</t>
  </si>
  <si>
    <t>ORD-202302-01507</t>
  </si>
  <si>
    <t>ORD-202302-01508</t>
  </si>
  <si>
    <t>ORD-202302-01509</t>
  </si>
  <si>
    <t>ORD-202302-01510</t>
  </si>
  <si>
    <t>ORD-202302-01511</t>
  </si>
  <si>
    <t>ORD-202302-01512</t>
  </si>
  <si>
    <t>ORD-202302-01513</t>
  </si>
  <si>
    <t>ORD-202302-01514</t>
  </si>
  <si>
    <t>ORD-202302-01515</t>
  </si>
  <si>
    <t>ORD-202302-01516</t>
  </si>
  <si>
    <t>ORD-202302-01517</t>
  </si>
  <si>
    <t>ORD-202302-01518</t>
  </si>
  <si>
    <t>ORD-202302-01519</t>
  </si>
  <si>
    <t>ORD-202302-01520</t>
  </si>
  <si>
    <t>ORD-202302-01521</t>
  </si>
  <si>
    <t>ORD-202302-01522</t>
  </si>
  <si>
    <t>ORD-202302-01523</t>
  </si>
  <si>
    <t>ORD-202302-01524</t>
  </si>
  <si>
    <t>ORD-202302-01525</t>
  </si>
  <si>
    <t>ORD-202302-01526</t>
  </si>
  <si>
    <t>ORD-202302-01527</t>
  </si>
  <si>
    <t>ORD-202302-01528</t>
  </si>
  <si>
    <t>ORD-202302-01529</t>
  </si>
  <si>
    <t>ORD-202302-01530</t>
  </si>
  <si>
    <t>ORD-202302-01531</t>
  </si>
  <si>
    <t>ORD-202302-01532</t>
  </si>
  <si>
    <t>ORD-202302-01533</t>
  </si>
  <si>
    <t>ORD-202302-01534</t>
  </si>
  <si>
    <t>ORD-202302-01535</t>
  </si>
  <si>
    <t>ORD-202302-01536</t>
  </si>
  <si>
    <t>ORD-202302-01537</t>
  </si>
  <si>
    <t>ORD-202302-01538</t>
  </si>
  <si>
    <t>ORD-202302-01539</t>
  </si>
  <si>
    <t>ORD-202302-01540</t>
  </si>
  <si>
    <t>ORD-202302-01541</t>
  </si>
  <si>
    <t>ORD-202302-01542</t>
  </si>
  <si>
    <t>ORD-202302-01543</t>
  </si>
  <si>
    <t>ORD-202302-01544</t>
  </si>
  <si>
    <t>ORD-202302-01545</t>
  </si>
  <si>
    <t>ORD-202302-01546</t>
  </si>
  <si>
    <t>ORD-202302-01547</t>
  </si>
  <si>
    <t>ORD-202302-01548</t>
  </si>
  <si>
    <t>ORD-202302-01549</t>
  </si>
  <si>
    <t>ORD-202302-01550</t>
  </si>
  <si>
    <t>ORD-202302-01551</t>
  </si>
  <si>
    <t>ORD-202302-01552</t>
  </si>
  <si>
    <t>ORD-202302-01553</t>
  </si>
  <si>
    <t>ORD-202302-01554</t>
  </si>
  <si>
    <t>ORD-202302-01555</t>
  </si>
  <si>
    <t>ORD-202302-01556</t>
  </si>
  <si>
    <t>ORD-202302-01557</t>
  </si>
  <si>
    <t>ORD-202302-01558</t>
  </si>
  <si>
    <t>ORD-202302-01559</t>
  </si>
  <si>
    <t>ORD-202302-01560</t>
  </si>
  <si>
    <t>ORD-202302-01561</t>
  </si>
  <si>
    <t>ORD-202302-01562</t>
  </si>
  <si>
    <t>ORD-202302-01563</t>
  </si>
  <si>
    <t>ORD-202302-01564</t>
  </si>
  <si>
    <t>ORD-202302-01565</t>
  </si>
  <si>
    <t>ORD-202302-01566</t>
  </si>
  <si>
    <t>ORD-202302-01567</t>
  </si>
  <si>
    <t>ORD-202302-01568</t>
  </si>
  <si>
    <t>ORD-202302-01569</t>
  </si>
  <si>
    <t>ORD-202302-01570</t>
  </si>
  <si>
    <t>ORD-202302-01571</t>
  </si>
  <si>
    <t>ORD-202302-01572</t>
  </si>
  <si>
    <t>ORD-202302-01573</t>
  </si>
  <si>
    <t>ORD-202302-01574</t>
  </si>
  <si>
    <t>ORD-202302-01575</t>
  </si>
  <si>
    <t>ORD-202302-01576</t>
  </si>
  <si>
    <t>ORD-202302-01577</t>
  </si>
  <si>
    <t>ORD-202302-01578</t>
  </si>
  <si>
    <t>ORD-202302-01579</t>
  </si>
  <si>
    <t>ORD-202302-01580</t>
  </si>
  <si>
    <t>ORD-202302-01581</t>
  </si>
  <si>
    <t>ORD-202302-01582</t>
  </si>
  <si>
    <t>ORD-202302-01583</t>
  </si>
  <si>
    <t>ORD-202302-01584</t>
  </si>
  <si>
    <t>ORD-202302-01585</t>
  </si>
  <si>
    <t>ORD-202302-01586</t>
  </si>
  <si>
    <t>ORD-202302-01587</t>
  </si>
  <si>
    <t>ORD-202302-01588</t>
  </si>
  <si>
    <t>ORD-202302-01589</t>
  </si>
  <si>
    <t>ORD-202302-01590</t>
  </si>
  <si>
    <t>ORD-202302-01591</t>
  </si>
  <si>
    <t>ORD-202302-01592</t>
  </si>
  <si>
    <t>ORD-202302-01593</t>
  </si>
  <si>
    <t>ORD-202302-01594</t>
  </si>
  <si>
    <t>ORD-202302-01595</t>
  </si>
  <si>
    <t>ORD-202302-01596</t>
  </si>
  <si>
    <t>ORD-202302-01597</t>
  </si>
  <si>
    <t>ORD-202302-01598</t>
  </si>
  <si>
    <t>ORD-202302-01599</t>
  </si>
  <si>
    <t>ORD-202302-01600</t>
  </si>
  <si>
    <t>ORD-202303-01601</t>
  </si>
  <si>
    <t>ORD-202303-01602</t>
  </si>
  <si>
    <t>ORD-202303-01603</t>
  </si>
  <si>
    <t>ORD-202303-01604</t>
  </si>
  <si>
    <t>ORD-202303-01605</t>
  </si>
  <si>
    <t>ORD-202303-01606</t>
  </si>
  <si>
    <t>ORD-202303-01607</t>
  </si>
  <si>
    <t>ORD-202303-01608</t>
  </si>
  <si>
    <t>ORD-202303-01609</t>
  </si>
  <si>
    <t>ORD-202303-01610</t>
  </si>
  <si>
    <t>ORD-202303-01611</t>
  </si>
  <si>
    <t>ORD-202303-01612</t>
  </si>
  <si>
    <t>ORD-202303-01613</t>
  </si>
  <si>
    <t>ORD-202303-01614</t>
  </si>
  <si>
    <t>ORD-202303-01615</t>
  </si>
  <si>
    <t>ORD-202303-01616</t>
  </si>
  <si>
    <t>ORD-202303-01617</t>
  </si>
  <si>
    <t>ORD-202303-01618</t>
  </si>
  <si>
    <t>ORD-202303-01619</t>
  </si>
  <si>
    <t>ORD-202303-01620</t>
  </si>
  <si>
    <t>ORD-202303-01621</t>
  </si>
  <si>
    <t>ORD-202303-01622</t>
  </si>
  <si>
    <t>ORD-202303-01623</t>
  </si>
  <si>
    <t>ORD-202303-01624</t>
  </si>
  <si>
    <t>ORD-202303-01625</t>
  </si>
  <si>
    <t>ORD-202303-01626</t>
  </si>
  <si>
    <t>ORD-202303-01627</t>
  </si>
  <si>
    <t>ORD-202303-01628</t>
  </si>
  <si>
    <t>ORD-202303-01629</t>
  </si>
  <si>
    <t>ORD-202303-01630</t>
  </si>
  <si>
    <t>ORD-202303-01631</t>
  </si>
  <si>
    <t>ORD-202303-01632</t>
  </si>
  <si>
    <t>ORD-202303-01633</t>
  </si>
  <si>
    <t>ORD-202303-01634</t>
  </si>
  <si>
    <t>ORD-202303-01635</t>
  </si>
  <si>
    <t>ORD-202303-01636</t>
  </si>
  <si>
    <t>ORD-202303-01637</t>
  </si>
  <si>
    <t>ORD-202303-01638</t>
  </si>
  <si>
    <t>ORD-202303-01639</t>
  </si>
  <si>
    <t>ORD-202303-01640</t>
  </si>
  <si>
    <t>ORD-202303-01641</t>
  </si>
  <si>
    <t>ORD-202303-01642</t>
  </si>
  <si>
    <t>ORD-202303-01643</t>
  </si>
  <si>
    <t>ORD-202303-01644</t>
  </si>
  <si>
    <t>ORD-202303-01645</t>
  </si>
  <si>
    <t>ORD-202303-01646</t>
  </si>
  <si>
    <t>ORD-202303-01647</t>
  </si>
  <si>
    <t>ORD-202303-01648</t>
  </si>
  <si>
    <t>ORD-202303-01649</t>
  </si>
  <si>
    <t>ORD-202303-01650</t>
  </si>
  <si>
    <t>ORD-202303-01651</t>
  </si>
  <si>
    <t>ORD-202303-01652</t>
  </si>
  <si>
    <t>ORD-202303-01653</t>
  </si>
  <si>
    <t>ORD-202303-01654</t>
  </si>
  <si>
    <t>ORD-202303-01655</t>
  </si>
  <si>
    <t>ORD-202303-01656</t>
  </si>
  <si>
    <t>ORD-202303-01657</t>
  </si>
  <si>
    <t>ORD-202303-01658</t>
  </si>
  <si>
    <t>ORD-202303-01659</t>
  </si>
  <si>
    <t>ORD-202303-01660</t>
  </si>
  <si>
    <t>ORD-202303-01661</t>
  </si>
  <si>
    <t>ORD-202303-01662</t>
  </si>
  <si>
    <t>ORD-202303-01663</t>
  </si>
  <si>
    <t>ORD-202303-01664</t>
  </si>
  <si>
    <t>ORD-202303-01665</t>
  </si>
  <si>
    <t>ORD-202303-01666</t>
  </si>
  <si>
    <t>ORD-202303-01667</t>
  </si>
  <si>
    <t>ORD-202303-01668</t>
  </si>
  <si>
    <t>ORD-202303-01669</t>
  </si>
  <si>
    <t>ORD-202303-01670</t>
  </si>
  <si>
    <t>ORD-202303-01671</t>
  </si>
  <si>
    <t>ORD-202303-01672</t>
  </si>
  <si>
    <t>ORD-202303-01673</t>
  </si>
  <si>
    <t>ORD-202303-01674</t>
  </si>
  <si>
    <t>ORD-202303-01675</t>
  </si>
  <si>
    <t>ORD-202303-01676</t>
  </si>
  <si>
    <t>ORD-202303-01677</t>
  </si>
  <si>
    <t>ORD-202303-01678</t>
  </si>
  <si>
    <t>ORD-202303-01679</t>
  </si>
  <si>
    <t>ORD-202303-01680</t>
  </si>
  <si>
    <t>ORD-202303-01681</t>
  </si>
  <si>
    <t>ORD-202303-01682</t>
  </si>
  <si>
    <t>ORD-202303-01683</t>
  </si>
  <si>
    <t>ORD-202303-01684</t>
  </si>
  <si>
    <t>ORD-202303-01685</t>
  </si>
  <si>
    <t>ORD-202303-01686</t>
  </si>
  <si>
    <t>ORD-202303-01687</t>
  </si>
  <si>
    <t>ORD-202303-01688</t>
  </si>
  <si>
    <t>ORD-202303-01689</t>
  </si>
  <si>
    <t>ORD-202303-01690</t>
  </si>
  <si>
    <t>ORD-202303-01691</t>
  </si>
  <si>
    <t>ORD-202303-01692</t>
  </si>
  <si>
    <t>ORD-202303-01693</t>
  </si>
  <si>
    <t>ORD-202303-01694</t>
  </si>
  <si>
    <t>ORD-202303-01695</t>
  </si>
  <si>
    <t>ORD-202303-01696</t>
  </si>
  <si>
    <t>ORD-202303-01697</t>
  </si>
  <si>
    <t>ORD-202303-01698</t>
  </si>
  <si>
    <t>ORD-202303-01699</t>
  </si>
  <si>
    <t>ORD-202303-01700</t>
  </si>
  <si>
    <t>ORD-202303-01701</t>
  </si>
  <si>
    <t>ORD-202303-01702</t>
  </si>
  <si>
    <t>ORD-202303-01703</t>
  </si>
  <si>
    <t>ORD-202303-01704</t>
  </si>
  <si>
    <t>ORD-202303-01705</t>
  </si>
  <si>
    <t>ORD-202303-01706</t>
  </si>
  <si>
    <t>ORD-202303-01707</t>
  </si>
  <si>
    <t>ORD-202303-01708</t>
  </si>
  <si>
    <t>ORD-202303-01709</t>
  </si>
  <si>
    <t>ORD-202303-01710</t>
  </si>
  <si>
    <t>ORD-202303-01711</t>
  </si>
  <si>
    <t>ORD-202303-01712</t>
  </si>
  <si>
    <t>ORD-202303-01713</t>
  </si>
  <si>
    <t>ORD-202303-01714</t>
  </si>
  <si>
    <t>ORD-202303-01715</t>
  </si>
  <si>
    <t>ORD-202303-01716</t>
  </si>
  <si>
    <t>ORD-202303-01717</t>
  </si>
  <si>
    <t>ORD-202303-01718</t>
  </si>
  <si>
    <t>ORD-202303-01719</t>
  </si>
  <si>
    <t>ORD-202303-01720</t>
  </si>
  <si>
    <t>ORD-202303-01721</t>
  </si>
  <si>
    <t>ORD-202303-01722</t>
  </si>
  <si>
    <t>ORD-202303-01723</t>
  </si>
  <si>
    <t>ORD-202303-01724</t>
  </si>
  <si>
    <t>ORD-202303-01725</t>
  </si>
  <si>
    <t>ORD-202303-01726</t>
  </si>
  <si>
    <t>ORD-202303-01727</t>
  </si>
  <si>
    <t>ORD-202303-01728</t>
  </si>
  <si>
    <t>ORD-202303-01729</t>
  </si>
  <si>
    <t>ORD-202303-01730</t>
  </si>
  <si>
    <t>ORD-202303-01731</t>
  </si>
  <si>
    <t>ORD-202303-01732</t>
  </si>
  <si>
    <t>ORD-202303-01733</t>
  </si>
  <si>
    <t>ORD-202303-01734</t>
  </si>
  <si>
    <t>ORD-202303-01735</t>
  </si>
  <si>
    <t>ORD-202303-01736</t>
  </si>
  <si>
    <t>ORD-202303-01737</t>
  </si>
  <si>
    <t>ORD-202303-01738</t>
  </si>
  <si>
    <t>ORD-202303-01739</t>
  </si>
  <si>
    <t>ORD-202303-01740</t>
  </si>
  <si>
    <t>ORD-202303-01741</t>
  </si>
  <si>
    <t>ORD-202303-01742</t>
  </si>
  <si>
    <t>ORD-202303-01743</t>
  </si>
  <si>
    <t>ORD-202303-01744</t>
  </si>
  <si>
    <t>ORD-202303-01745</t>
  </si>
  <si>
    <t>ORD-202303-01746</t>
  </si>
  <si>
    <t>ORD-202303-01747</t>
  </si>
  <si>
    <t>ORD-202303-01748</t>
  </si>
  <si>
    <t>ORD-202303-01749</t>
  </si>
  <si>
    <t>ORD-202303-01750</t>
  </si>
  <si>
    <t>ORD-202303-01751</t>
  </si>
  <si>
    <t>ORD-202303-01752</t>
  </si>
  <si>
    <t>ORD-202303-01753</t>
  </si>
  <si>
    <t>ORD-202303-01754</t>
  </si>
  <si>
    <t>ORD-202303-01755</t>
  </si>
  <si>
    <t>ORD-202303-01756</t>
  </si>
  <si>
    <t>ORD-202303-01757</t>
  </si>
  <si>
    <t>ORD-202303-01758</t>
  </si>
  <si>
    <t>ORD-202303-01759</t>
  </si>
  <si>
    <t>ORD-202303-01760</t>
  </si>
  <si>
    <t>ORD-202303-01761</t>
  </si>
  <si>
    <t>ORD-202303-01762</t>
  </si>
  <si>
    <t>ORD-202303-01763</t>
  </si>
  <si>
    <t>ORD-202303-01764</t>
  </si>
  <si>
    <t>ORD-202303-01765</t>
  </si>
  <si>
    <t>ORD-202303-01766</t>
  </si>
  <si>
    <t>ORD-202303-01767</t>
  </si>
  <si>
    <t>ORD-202303-01768</t>
  </si>
  <si>
    <t>ORD-202303-01769</t>
  </si>
  <si>
    <t>ORD-202303-01770</t>
  </si>
  <si>
    <t>ORD-202303-01771</t>
  </si>
  <si>
    <t>ORD-202303-01772</t>
  </si>
  <si>
    <t>ORD-202303-01773</t>
  </si>
  <si>
    <t>ORD-202303-01774</t>
  </si>
  <si>
    <t>ORD-202303-01775</t>
  </si>
  <si>
    <t>ORD-202303-01776</t>
  </si>
  <si>
    <t>ORD-202303-01777</t>
  </si>
  <si>
    <t>ORD-202303-01778</t>
  </si>
  <si>
    <t>ORD-202303-01779</t>
  </si>
  <si>
    <t>ORD-202303-01780</t>
  </si>
  <si>
    <t>ORD-202303-01781</t>
  </si>
  <si>
    <t>ORD-202303-01782</t>
  </si>
  <si>
    <t>ORD-202303-01783</t>
  </si>
  <si>
    <t>ORD-202303-01784</t>
  </si>
  <si>
    <t>ORD-202303-01785</t>
  </si>
  <si>
    <t>ORD-202303-01786</t>
  </si>
  <si>
    <t>ORD-202303-01787</t>
  </si>
  <si>
    <t>ORD-202303-01788</t>
  </si>
  <si>
    <t>ORD-202303-01789</t>
  </si>
  <si>
    <t>ORD-202303-01790</t>
  </si>
  <si>
    <t>ORD-202303-01791</t>
  </si>
  <si>
    <t>ORD-202303-01792</t>
  </si>
  <si>
    <t>ORD-202303-01793</t>
  </si>
  <si>
    <t>ORD-202303-01794</t>
  </si>
  <si>
    <t>ORD-202303-01795</t>
  </si>
  <si>
    <t>ORD-202303-01796</t>
  </si>
  <si>
    <t>ORD-202303-01797</t>
  </si>
  <si>
    <t>ORD-202303-01798</t>
  </si>
  <si>
    <t>ORD-202303-01799</t>
  </si>
  <si>
    <t>ORD-202303-01800</t>
  </si>
  <si>
    <t>ORD-202303-01801</t>
  </si>
  <si>
    <t>ORD-202303-01802</t>
  </si>
  <si>
    <t>ORD-202303-01803</t>
  </si>
  <si>
    <t>ORD-202303-01804</t>
  </si>
  <si>
    <t>ORD-202303-01805</t>
  </si>
  <si>
    <t>ORD-202303-01806</t>
  </si>
  <si>
    <t>ORD-202303-01807</t>
  </si>
  <si>
    <t>ORD-202303-01808</t>
  </si>
  <si>
    <t>ORD-202303-01809</t>
  </si>
  <si>
    <t>ORD-202303-01810</t>
  </si>
  <si>
    <t>ORD-202303-01811</t>
  </si>
  <si>
    <t>ORD-202303-01812</t>
  </si>
  <si>
    <t>ORD-202303-01813</t>
  </si>
  <si>
    <t>ORD-202303-01814</t>
  </si>
  <si>
    <t>ORD-202303-01815</t>
  </si>
  <si>
    <t>ORD-202303-01816</t>
  </si>
  <si>
    <t>ORD-202303-01817</t>
  </si>
  <si>
    <t>ORD-202303-01818</t>
  </si>
  <si>
    <t>ORD-202303-01819</t>
  </si>
  <si>
    <t>ORD-202303-01820</t>
  </si>
  <si>
    <t>ORD-202303-01821</t>
  </si>
  <si>
    <t>ORD-202303-01822</t>
  </si>
  <si>
    <t>ORD-202303-01823</t>
  </si>
  <si>
    <t>ORD-202303-01824</t>
  </si>
  <si>
    <t>ORD-202303-01825</t>
  </si>
  <si>
    <t>ORD-202303-01826</t>
  </si>
  <si>
    <t>ORD-202303-01827</t>
  </si>
  <si>
    <t>ORD-202303-01828</t>
  </si>
  <si>
    <t>ORD-202303-01829</t>
  </si>
  <si>
    <t>ORD-202303-01830</t>
  </si>
  <si>
    <t>ORD-202303-01831</t>
  </si>
  <si>
    <t>ORD-202303-01832</t>
  </si>
  <si>
    <t>ORD-202303-01833</t>
  </si>
  <si>
    <t>ORD-202303-01834</t>
  </si>
  <si>
    <t>ORD-202303-01835</t>
  </si>
  <si>
    <t>ORD-202303-01836</t>
  </si>
  <si>
    <t>ORD-202303-01837</t>
  </si>
  <si>
    <t>ORD-202303-01838</t>
  </si>
  <si>
    <t>ORD-202303-01839</t>
  </si>
  <si>
    <t>ORD-202303-01840</t>
  </si>
  <si>
    <t>ORD-202303-01841</t>
  </si>
  <si>
    <t>ORD-202303-01842</t>
  </si>
  <si>
    <t>ORD-202303-01843</t>
  </si>
  <si>
    <t>ORD-202303-01844</t>
  </si>
  <si>
    <t>ORD-202303-01845</t>
  </si>
  <si>
    <t>ORD-202303-01846</t>
  </si>
  <si>
    <t>ORD-202303-01847</t>
  </si>
  <si>
    <t>ORD-202303-01848</t>
  </si>
  <si>
    <t>ORD-202303-01849</t>
  </si>
  <si>
    <t>ORD-202303-01850</t>
  </si>
  <si>
    <t>ORD-202303-01851</t>
  </si>
  <si>
    <t>ORD-202303-01852</t>
  </si>
  <si>
    <t>ORD-202303-01853</t>
  </si>
  <si>
    <t>ORD-202303-01854</t>
  </si>
  <si>
    <t>ORD-202303-01855</t>
  </si>
  <si>
    <t>ORD-202303-01856</t>
  </si>
  <si>
    <t>ORD-202303-01857</t>
  </si>
  <si>
    <t>ORD-202303-01858</t>
  </si>
  <si>
    <t>ORD-202303-01859</t>
  </si>
  <si>
    <t>ORD-202303-01860</t>
  </si>
  <si>
    <t>ORD-202303-01861</t>
  </si>
  <si>
    <t>ORD-202303-01862</t>
  </si>
  <si>
    <t>ORD-202303-01863</t>
  </si>
  <si>
    <t>ORD-202303-01864</t>
  </si>
  <si>
    <t>ORD-202303-01865</t>
  </si>
  <si>
    <t>ORD-202303-01866</t>
  </si>
  <si>
    <t>ORD-202303-01867</t>
  </si>
  <si>
    <t>ORD-202303-01868</t>
  </si>
  <si>
    <t>ORD-202303-01869</t>
  </si>
  <si>
    <t>ORD-202303-01870</t>
  </si>
  <si>
    <t>ORD-202303-01871</t>
  </si>
  <si>
    <t>ORD-202303-01872</t>
  </si>
  <si>
    <t>ORD-202303-01873</t>
  </si>
  <si>
    <t>ORD-202303-01874</t>
  </si>
  <si>
    <t>ORD-202303-01875</t>
  </si>
  <si>
    <t>ORD-202303-01876</t>
  </si>
  <si>
    <t>ORD-202303-01877</t>
  </si>
  <si>
    <t>ORD-202303-01878</t>
  </si>
  <si>
    <t>ORD-202303-01879</t>
  </si>
  <si>
    <t>ORD-202303-01880</t>
  </si>
  <si>
    <t>ORD-202303-01881</t>
  </si>
  <si>
    <t>ORD-202303-01882</t>
  </si>
  <si>
    <t>ORD-202303-01883</t>
  </si>
  <si>
    <t>ORD-202303-01884</t>
  </si>
  <si>
    <t>ORD-202303-01885</t>
  </si>
  <si>
    <t>ORD-202303-01886</t>
  </si>
  <si>
    <t>ORD-202303-01887</t>
  </si>
  <si>
    <t>ORD-202303-01888</t>
  </si>
  <si>
    <t>ORD-202303-01889</t>
  </si>
  <si>
    <t>ORD-202303-01890</t>
  </si>
  <si>
    <t>ORD-202303-01891</t>
  </si>
  <si>
    <t>ORD-202303-01892</t>
  </si>
  <si>
    <t>ORD-202303-01893</t>
  </si>
  <si>
    <t>ORD-202303-01894</t>
  </si>
  <si>
    <t>ORD-202303-01895</t>
  </si>
  <si>
    <t>ORD-202303-01896</t>
  </si>
  <si>
    <t>ORD-202303-01897</t>
  </si>
  <si>
    <t>ORD-202303-01898</t>
  </si>
  <si>
    <t>ORD-202303-01899</t>
  </si>
  <si>
    <t>ORD-202303-01900</t>
  </si>
  <si>
    <t>ORD-202303-01901</t>
  </si>
  <si>
    <t>ORD-202303-01902</t>
  </si>
  <si>
    <t>ORD-202303-01903</t>
  </si>
  <si>
    <t>ORD-202303-01904</t>
  </si>
  <si>
    <t>ORD-202303-01905</t>
  </si>
  <si>
    <t>ORD-202303-01906</t>
  </si>
  <si>
    <t>ORD-202303-01907</t>
  </si>
  <si>
    <t>ORD-202303-01908</t>
  </si>
  <si>
    <t>ORD-202303-01909</t>
  </si>
  <si>
    <t>ORD-202303-01910</t>
  </si>
  <si>
    <t>ORD-202303-01911</t>
  </si>
  <si>
    <t>ORD-202303-01912</t>
  </si>
  <si>
    <t>ORD-202303-01913</t>
  </si>
  <si>
    <t>ORD-202303-01914</t>
  </si>
  <si>
    <t>ORD-202303-01915</t>
  </si>
  <si>
    <t>ORD-202303-01916</t>
  </si>
  <si>
    <t>ORD-202303-01917</t>
  </si>
  <si>
    <t>ORD-202303-01918</t>
  </si>
  <si>
    <t>ORD-202303-01919</t>
  </si>
  <si>
    <t>ORD-202303-01920</t>
  </si>
  <si>
    <t>ORD-202303-01921</t>
  </si>
  <si>
    <t>ORD-202303-01922</t>
  </si>
  <si>
    <t>ORD-202303-01923</t>
  </si>
  <si>
    <t>ORD-202303-01924</t>
  </si>
  <si>
    <t>ORD-202303-01925</t>
  </si>
  <si>
    <t>ORD-202303-01926</t>
  </si>
  <si>
    <t>ORD-202303-01927</t>
  </si>
  <si>
    <t>ORD-202303-01928</t>
  </si>
  <si>
    <t>ORD-202303-01929</t>
  </si>
  <si>
    <t>ORD-202303-01930</t>
  </si>
  <si>
    <t>ORD-202303-01931</t>
  </si>
  <si>
    <t>ORD-202303-01932</t>
  </si>
  <si>
    <t>ORD-202303-01933</t>
  </si>
  <si>
    <t>ORD-202303-01934</t>
  </si>
  <si>
    <t>ORD-202303-01935</t>
  </si>
  <si>
    <t>ORD-202303-01936</t>
  </si>
  <si>
    <t>ORD-202303-01937</t>
  </si>
  <si>
    <t>ORD-202303-01938</t>
  </si>
  <si>
    <t>ORD-202303-01939</t>
  </si>
  <si>
    <t>ORD-202303-01940</t>
  </si>
  <si>
    <t>ORD-202303-01941</t>
  </si>
  <si>
    <t>ORD-202303-01942</t>
  </si>
  <si>
    <t>ORD-202303-01943</t>
  </si>
  <si>
    <t>ORD-202303-01944</t>
  </si>
  <si>
    <t>ORD-202303-01945</t>
  </si>
  <si>
    <t>ORD-202303-01946</t>
  </si>
  <si>
    <t>ORD-202303-01947</t>
  </si>
  <si>
    <t>ORD-202303-01948</t>
  </si>
  <si>
    <t>ORD-202303-01949</t>
  </si>
  <si>
    <t>ORD-202303-01950</t>
  </si>
  <si>
    <t>ORD-202303-01951</t>
  </si>
  <si>
    <t>ORD-202303-01952</t>
  </si>
  <si>
    <t>ORD-202303-01953</t>
  </si>
  <si>
    <t>ORD-202303-01954</t>
  </si>
  <si>
    <t>ORD-202303-01955</t>
  </si>
  <si>
    <t>ORD-202303-01956</t>
  </si>
  <si>
    <t>ORD-202303-01957</t>
  </si>
  <si>
    <t>ORD-202303-01958</t>
  </si>
  <si>
    <t>ORD-202303-01959</t>
  </si>
  <si>
    <t>ORD-202303-01960</t>
  </si>
  <si>
    <t>ORD-202303-01961</t>
  </si>
  <si>
    <t>ORD-202303-01962</t>
  </si>
  <si>
    <t>ORD-202303-01963</t>
  </si>
  <si>
    <t>ORD-202303-01964</t>
  </si>
  <si>
    <t>ORD-202303-01965</t>
  </si>
  <si>
    <t>ORD-202303-01966</t>
  </si>
  <si>
    <t>ORD-202303-01967</t>
  </si>
  <si>
    <t>ORD-202303-01968</t>
  </si>
  <si>
    <t>ORD-202303-01969</t>
  </si>
  <si>
    <t>ORD-202303-01970</t>
  </si>
  <si>
    <t>ORD-202303-01971</t>
  </si>
  <si>
    <t>ORD-202303-01972</t>
  </si>
  <si>
    <t>ORD-202303-01973</t>
  </si>
  <si>
    <t>ORD-202303-01974</t>
  </si>
  <si>
    <t>ORD-202303-01975</t>
  </si>
  <si>
    <t>ORD-202303-01976</t>
  </si>
  <si>
    <t>ORD-202303-01977</t>
  </si>
  <si>
    <t>ORD-202303-01978</t>
  </si>
  <si>
    <t>ORD-202303-01979</t>
  </si>
  <si>
    <t>ORD-202303-01980</t>
  </si>
  <si>
    <t>ORD-202303-01981</t>
  </si>
  <si>
    <t>ORD-202303-01982</t>
  </si>
  <si>
    <t>ORD-202303-01983</t>
  </si>
  <si>
    <t>ORD-202303-01984</t>
  </si>
  <si>
    <t>ORD-202303-01985</t>
  </si>
  <si>
    <t>ORD-202303-01986</t>
  </si>
  <si>
    <t>ORD-202303-01987</t>
  </si>
  <si>
    <t>ORD-202303-01988</t>
  </si>
  <si>
    <t>ORD-202303-01989</t>
  </si>
  <si>
    <t>ORD-202303-01990</t>
  </si>
  <si>
    <t>ORD-202303-01991</t>
  </si>
  <si>
    <t>ORD-202303-01992</t>
  </si>
  <si>
    <t>ORD-202303-01993</t>
  </si>
  <si>
    <t>ORD-202303-01994</t>
  </si>
  <si>
    <t>ORD-202303-01995</t>
  </si>
  <si>
    <t>ORD-202303-01996</t>
  </si>
  <si>
    <t>ORD-202303-01997</t>
  </si>
  <si>
    <t>ORD-202303-01998</t>
  </si>
  <si>
    <t>ORD-202303-01999</t>
  </si>
  <si>
    <t>ORD-202303-02000</t>
  </si>
  <si>
    <t>ORD-202303-02001</t>
  </si>
  <si>
    <t>ORD-202303-02002</t>
  </si>
  <si>
    <t>ORD-202303-02003</t>
  </si>
  <si>
    <t>ORD-202303-02004</t>
  </si>
  <si>
    <t>ORD-202303-02005</t>
  </si>
  <si>
    <t>ORD-202303-02006</t>
  </si>
  <si>
    <t>ORD-202303-02007</t>
  </si>
  <si>
    <t>ORD-202303-02008</t>
  </si>
  <si>
    <t>ORD-202303-02009</t>
  </si>
  <si>
    <t>ORD-202303-02010</t>
  </si>
  <si>
    <t>ORD-202303-02011</t>
  </si>
  <si>
    <t>ORD-202303-02012</t>
  </si>
  <si>
    <t>ORD-202303-02013</t>
  </si>
  <si>
    <t>ORD-202303-02014</t>
  </si>
  <si>
    <t>ORD-202303-02015</t>
  </si>
  <si>
    <t>ORD-202303-02016</t>
  </si>
  <si>
    <t>ORD-202303-02017</t>
  </si>
  <si>
    <t>ORD-202303-02018</t>
  </si>
  <si>
    <t>ORD-202303-02019</t>
  </si>
  <si>
    <t>ORD-202303-02020</t>
  </si>
  <si>
    <t>ORD-202303-02021</t>
  </si>
  <si>
    <t>ORD-202303-02022</t>
  </si>
  <si>
    <t>ORD-202303-02023</t>
  </si>
  <si>
    <t>ORD-202303-02024</t>
  </si>
  <si>
    <t>ORD-202303-02025</t>
  </si>
  <si>
    <t>ORD-202303-02026</t>
  </si>
  <si>
    <t>ORD-202303-02027</t>
  </si>
  <si>
    <t>ORD-202303-02028</t>
  </si>
  <si>
    <t>ORD-202303-02029</t>
  </si>
  <si>
    <t>ORD-202303-02030</t>
  </si>
  <si>
    <t>ORD-202303-02031</t>
  </si>
  <si>
    <t>ORD-202303-02032</t>
  </si>
  <si>
    <t>ORD-202303-02033</t>
  </si>
  <si>
    <t>ORD-202303-02034</t>
  </si>
  <si>
    <t>ORD-202303-02035</t>
  </si>
  <si>
    <t>ORD-202303-02036</t>
  </si>
  <si>
    <t>ORD-202303-02037</t>
  </si>
  <si>
    <t>ORD-202303-02038</t>
  </si>
  <si>
    <t>ORD-202303-02039</t>
  </si>
  <si>
    <t>ORD-202303-02040</t>
  </si>
  <si>
    <t>ORD-202303-02041</t>
  </si>
  <si>
    <t>ORD-202303-02042</t>
  </si>
  <si>
    <t>ORD-202303-02043</t>
  </si>
  <si>
    <t>ORD-202303-02044</t>
  </si>
  <si>
    <t>ORD-202303-02045</t>
  </si>
  <si>
    <t>ORD-202303-02046</t>
  </si>
  <si>
    <t>ORD-202303-02047</t>
  </si>
  <si>
    <t>ORD-202303-02048</t>
  </si>
  <si>
    <t>ORD-202303-02049</t>
  </si>
  <si>
    <t>ORD-202303-02050</t>
  </si>
  <si>
    <t>ORD-202303-02051</t>
  </si>
  <si>
    <t>ORD-202303-02052</t>
  </si>
  <si>
    <t>ORD-202303-02053</t>
  </si>
  <si>
    <t>ORD-202303-02054</t>
  </si>
  <si>
    <t>ORD-202303-02055</t>
  </si>
  <si>
    <t>ORD-202303-02056</t>
  </si>
  <si>
    <t>ORD-202303-02057</t>
  </si>
  <si>
    <t>ORD-202303-02058</t>
  </si>
  <si>
    <t>ORD-202303-02059</t>
  </si>
  <si>
    <t>ORD-202303-02060</t>
  </si>
  <si>
    <t>ORD-202303-02061</t>
  </si>
  <si>
    <t>ORD-202303-02062</t>
  </si>
  <si>
    <t>ORD-202303-02063</t>
  </si>
  <si>
    <t>ORD-202303-02064</t>
  </si>
  <si>
    <t>ORD-202303-02065</t>
  </si>
  <si>
    <t>ORD-202303-02066</t>
  </si>
  <si>
    <t>ORD-202303-02067</t>
  </si>
  <si>
    <t>ORD-202303-02068</t>
  </si>
  <si>
    <t>ORD-202303-02069</t>
  </si>
  <si>
    <t>ORD-202303-02070</t>
  </si>
  <si>
    <t>ORD-202303-02071</t>
  </si>
  <si>
    <t>ORD-202303-02072</t>
  </si>
  <si>
    <t>ORD-202303-02073</t>
  </si>
  <si>
    <t>ORD-202303-02074</t>
  </si>
  <si>
    <t>ORD-202303-02075</t>
  </si>
  <si>
    <t>ORD-202303-02076</t>
  </si>
  <si>
    <t>ORD-202303-02077</t>
  </si>
  <si>
    <t>ORD-202303-02078</t>
  </si>
  <si>
    <t>ORD-202303-02079</t>
  </si>
  <si>
    <t>ORD-202303-02080</t>
  </si>
  <si>
    <t>ORD-202303-02081</t>
  </si>
  <si>
    <t>ORD-202303-02082</t>
  </si>
  <si>
    <t>ORD-202303-02083</t>
  </si>
  <si>
    <t>ORD-202303-02084</t>
  </si>
  <si>
    <t>ORD-202303-02085</t>
  </si>
  <si>
    <t>ORD-202303-02086</t>
  </si>
  <si>
    <t>ORD-202303-02087</t>
  </si>
  <si>
    <t>ORD-202303-02088</t>
  </si>
  <si>
    <t>ORD-202303-02089</t>
  </si>
  <si>
    <t>ORD-202303-02090</t>
  </si>
  <si>
    <t>ORD-202303-02091</t>
  </si>
  <si>
    <t>ORD-202303-02092</t>
  </si>
  <si>
    <t>ORD-202303-02093</t>
  </si>
  <si>
    <t>ORD-202303-02094</t>
  </si>
  <si>
    <t>ORD-202303-02095</t>
  </si>
  <si>
    <t>ORD-202303-02096</t>
  </si>
  <si>
    <t>ORD-202303-02097</t>
  </si>
  <si>
    <t>ORD-202303-02098</t>
  </si>
  <si>
    <t>ORD-202303-02099</t>
  </si>
  <si>
    <t>ORD-202303-02100</t>
  </si>
  <si>
    <t>ORD-202303-02101</t>
  </si>
  <si>
    <t>ORD-202303-02102</t>
  </si>
  <si>
    <t>ORD-202303-02103</t>
  </si>
  <si>
    <t>ORD-202303-02104</t>
  </si>
  <si>
    <t>ORD-202303-02105</t>
  </si>
  <si>
    <t>ORD-202303-02106</t>
  </si>
  <si>
    <t>ORD-202303-02107</t>
  </si>
  <si>
    <t>ORD-202303-02108</t>
  </si>
  <si>
    <t>ORD-202303-02109</t>
  </si>
  <si>
    <t>ORD-202303-02110</t>
  </si>
  <si>
    <t>ORD-202303-02111</t>
  </si>
  <si>
    <t>ORD-202303-02112</t>
  </si>
  <si>
    <t>ORD-202303-02113</t>
  </si>
  <si>
    <t>ORD-202303-02114</t>
  </si>
  <si>
    <t>ORD-202303-02115</t>
  </si>
  <si>
    <t>ORD-202303-02116</t>
  </si>
  <si>
    <t>ORD-202303-02117</t>
  </si>
  <si>
    <t>ORD-202303-02118</t>
  </si>
  <si>
    <t>ORD-202303-02119</t>
  </si>
  <si>
    <t>ORD-202303-02120</t>
  </si>
  <si>
    <t>ORD-202303-02121</t>
  </si>
  <si>
    <t>ORD-202303-02122</t>
  </si>
  <si>
    <t>ORD-202303-02123</t>
  </si>
  <si>
    <t>ORD-202303-02124</t>
  </si>
  <si>
    <t>ORD-202303-02125</t>
  </si>
  <si>
    <t>ORD-202303-02126</t>
  </si>
  <si>
    <t>ORD-202303-02127</t>
  </si>
  <si>
    <t>ORD-202303-02128</t>
  </si>
  <si>
    <t>ORD-202303-02129</t>
  </si>
  <si>
    <t>ORD-202303-02130</t>
  </si>
  <si>
    <t>ORD-202303-02131</t>
  </si>
  <si>
    <t>ORD-202303-02132</t>
  </si>
  <si>
    <t>ORD-202303-02133</t>
  </si>
  <si>
    <t>ORD-202303-02134</t>
  </si>
  <si>
    <t>ORD-202303-02135</t>
  </si>
  <si>
    <t>ORD-202303-02136</t>
  </si>
  <si>
    <t>ORD-202303-02137</t>
  </si>
  <si>
    <t>ORD-202303-02138</t>
  </si>
  <si>
    <t>ORD-202303-02139</t>
  </si>
  <si>
    <t>ORD-202303-02140</t>
  </si>
  <si>
    <t>ORD-202303-02141</t>
  </si>
  <si>
    <t>ORD-202303-02142</t>
  </si>
  <si>
    <t>ORD-202303-02143</t>
  </si>
  <si>
    <t>ORD-202303-02144</t>
  </si>
  <si>
    <t>ORD-202303-02145</t>
  </si>
  <si>
    <t>ORD-202303-02146</t>
  </si>
  <si>
    <t>ORD-202303-02147</t>
  </si>
  <si>
    <t>ORD-202303-02148</t>
  </si>
  <si>
    <t>ORD-202303-02149</t>
  </si>
  <si>
    <t>ORD-202303-02150</t>
  </si>
  <si>
    <t>ORD-202303-02151</t>
  </si>
  <si>
    <t>ORD-202303-02152</t>
  </si>
  <si>
    <t>ORD-202303-02153</t>
  </si>
  <si>
    <t>ORD-202303-02154</t>
  </si>
  <si>
    <t>ORD-202303-02155</t>
  </si>
  <si>
    <t>ORD-202303-02156</t>
  </si>
  <si>
    <t>ORD-202303-02157</t>
  </si>
  <si>
    <t>ORD-202303-02158</t>
  </si>
  <si>
    <t>ORD-202303-02159</t>
  </si>
  <si>
    <t>ORD-202303-02160</t>
  </si>
  <si>
    <t>ORD-202303-02161</t>
  </si>
  <si>
    <t>ORD-202303-02162</t>
  </si>
  <si>
    <t>ORD-202303-02163</t>
  </si>
  <si>
    <t>ORD-202303-02164</t>
  </si>
  <si>
    <t>ORD-202303-02165</t>
  </si>
  <si>
    <t>ORD-202303-02166</t>
  </si>
  <si>
    <t>ORD-202303-02167</t>
  </si>
  <si>
    <t>ORD-202303-02168</t>
  </si>
  <si>
    <t>ORD-202303-02169</t>
  </si>
  <si>
    <t>ORD-202303-02170</t>
  </si>
  <si>
    <t>ORD-202303-02171</t>
  </si>
  <si>
    <t>ORD-202303-02172</t>
  </si>
  <si>
    <t>ORD-202303-02173</t>
  </si>
  <si>
    <t>ORD-202303-02174</t>
  </si>
  <si>
    <t>ORD-202303-02175</t>
  </si>
  <si>
    <t>ORD-202303-02176</t>
  </si>
  <si>
    <t>ORD-202303-02177</t>
  </si>
  <si>
    <t>ORD-202303-02178</t>
  </si>
  <si>
    <t>ORD-202303-02179</t>
  </si>
  <si>
    <t>ORD-202303-02180</t>
  </si>
  <si>
    <t>ORD-202303-02181</t>
  </si>
  <si>
    <t>ORD-202303-02182</t>
  </si>
  <si>
    <t>ORD-202303-02183</t>
  </si>
  <si>
    <t>ORD-202303-02184</t>
  </si>
  <si>
    <t>ORD-202303-02185</t>
  </si>
  <si>
    <t>ORD-202303-02186</t>
  </si>
  <si>
    <t>ORD-202303-02187</t>
  </si>
  <si>
    <t>ORD-202303-02188</t>
  </si>
  <si>
    <t>ORD-202303-02189</t>
  </si>
  <si>
    <t>ORD-202303-02190</t>
  </si>
  <si>
    <t>ORD-202303-02191</t>
  </si>
  <si>
    <t>ORD-202303-02192</t>
  </si>
  <si>
    <t>ORD-202303-02193</t>
  </si>
  <si>
    <t>ORD-202303-02194</t>
  </si>
  <si>
    <t>ORD-202303-02195</t>
  </si>
  <si>
    <t>ORD-202303-02196</t>
  </si>
  <si>
    <t>ORD-202303-02197</t>
  </si>
  <si>
    <t>ORD-202303-02198</t>
  </si>
  <si>
    <t>ORD-202303-02199</t>
  </si>
  <si>
    <t>ORD-202303-02200</t>
  </si>
  <si>
    <t>ORD-202303-02201</t>
  </si>
  <si>
    <t>ORD-202303-02202</t>
  </si>
  <si>
    <t>ORD-202303-02203</t>
  </si>
  <si>
    <t>ORD-202303-02204</t>
  </si>
  <si>
    <t>ORD-202303-02205</t>
  </si>
  <si>
    <t>ORD-202303-02206</t>
  </si>
  <si>
    <t>ORD-202303-02207</t>
  </si>
  <si>
    <t>ORD-202303-02208</t>
  </si>
  <si>
    <t>ORD-202303-02209</t>
  </si>
  <si>
    <t>ORD-202303-02210</t>
  </si>
  <si>
    <t>ORD-202303-02211</t>
  </si>
  <si>
    <t>ORD-202303-02212</t>
  </si>
  <si>
    <t>ORD-202303-02213</t>
  </si>
  <si>
    <t>ORD-202303-02214</t>
  </si>
  <si>
    <t>ORD-202303-02215</t>
  </si>
  <si>
    <t>ORD-202303-02216</t>
  </si>
  <si>
    <t>ORD-202303-02217</t>
  </si>
  <si>
    <t>ORD-202303-02218</t>
  </si>
  <si>
    <t>ORD-202303-02219</t>
  </si>
  <si>
    <t>ORD-202303-02220</t>
  </si>
  <si>
    <t>ORD-202303-02221</t>
  </si>
  <si>
    <t>ORD-202303-02222</t>
  </si>
  <si>
    <t>ORD-202303-02223</t>
  </si>
  <si>
    <t>ORD-202303-02224</t>
  </si>
  <si>
    <t>ORD-202303-02225</t>
  </si>
  <si>
    <t>ORD-202303-02226</t>
  </si>
  <si>
    <t>ORD-202303-02227</t>
  </si>
  <si>
    <t>ORD-202303-02228</t>
  </si>
  <si>
    <t>ORD-202303-02229</t>
  </si>
  <si>
    <t>ORD-202303-02230</t>
  </si>
  <si>
    <t>ORD-202303-02231</t>
  </si>
  <si>
    <t>ORD-202303-02232</t>
  </si>
  <si>
    <t>ORD-202303-02233</t>
  </si>
  <si>
    <t>ORD-202303-02234</t>
  </si>
  <si>
    <t>ORD-202303-02235</t>
  </si>
  <si>
    <t>ORD-202303-02236</t>
  </si>
  <si>
    <t>ORD-202303-02237</t>
  </si>
  <si>
    <t>ORD-202303-02238</t>
  </si>
  <si>
    <t>ORD-202303-02239</t>
  </si>
  <si>
    <t>ORD-202303-02240</t>
  </si>
  <si>
    <t>ORD-202303-02241</t>
  </si>
  <si>
    <t>ORD-202303-02242</t>
  </si>
  <si>
    <t>ORD-202303-02243</t>
  </si>
  <si>
    <t>ORD-202303-02244</t>
  </si>
  <si>
    <t>ORD-202303-02245</t>
  </si>
  <si>
    <t>ORD-202303-02246</t>
  </si>
  <si>
    <t>ORD-202303-02247</t>
  </si>
  <si>
    <t>ORD-202303-02248</t>
  </si>
  <si>
    <t>ORD-202303-02249</t>
  </si>
  <si>
    <t>ORD-202303-02250</t>
  </si>
  <si>
    <t>ORD-202303-02251</t>
  </si>
  <si>
    <t>ORD-202303-02252</t>
  </si>
  <si>
    <t>ORD-202303-02253</t>
  </si>
  <si>
    <t>ORD-202303-02254</t>
  </si>
  <si>
    <t>ORD-202303-02255</t>
  </si>
  <si>
    <t>ORD-202303-02256</t>
  </si>
  <si>
    <t>ORD-202303-02257</t>
  </si>
  <si>
    <t>ORD-202303-02258</t>
  </si>
  <si>
    <t>ORD-202303-02259</t>
  </si>
  <si>
    <t>ORD-202303-02260</t>
  </si>
  <si>
    <t>ORD-202303-02261</t>
  </si>
  <si>
    <t>ORD-202303-02262</t>
  </si>
  <si>
    <t>ORD-202303-02263</t>
  </si>
  <si>
    <t>ORD-202303-02264</t>
  </si>
  <si>
    <t>ORD-202303-02265</t>
  </si>
  <si>
    <t>ORD-202303-02266</t>
  </si>
  <si>
    <t>ORD-202303-02267</t>
  </si>
  <si>
    <t>ORD-202303-02268</t>
  </si>
  <si>
    <t>ORD-202303-02269</t>
  </si>
  <si>
    <t>ORD-202303-02270</t>
  </si>
  <si>
    <t>ORD-202303-02271</t>
  </si>
  <si>
    <t>ORD-202303-02272</t>
  </si>
  <si>
    <t>ORD-202303-02273</t>
  </si>
  <si>
    <t>ORD-202303-02274</t>
  </si>
  <si>
    <t>ORD-202303-02275</t>
  </si>
  <si>
    <t>ORD-202303-02276</t>
  </si>
  <si>
    <t>ORD-202303-02277</t>
  </si>
  <si>
    <t>ORD-202303-02278</t>
  </si>
  <si>
    <t>ORD-202303-02279</t>
  </si>
  <si>
    <t>ORD-202303-02280</t>
  </si>
  <si>
    <t>ORD-202303-02281</t>
  </si>
  <si>
    <t>ORD-202303-02282</t>
  </si>
  <si>
    <t>ORD-202303-02283</t>
  </si>
  <si>
    <t>ORD-202303-02284</t>
  </si>
  <si>
    <t>ORD-202303-02285</t>
  </si>
  <si>
    <t>ORD-202303-02286</t>
  </si>
  <si>
    <t>ORD-202303-02287</t>
  </si>
  <si>
    <t>ORD-202303-02288</t>
  </si>
  <si>
    <t>ORD-202303-02289</t>
  </si>
  <si>
    <t>ORD-202303-02290</t>
  </si>
  <si>
    <t>ORD-202303-02291</t>
  </si>
  <si>
    <t>ORD-202303-02292</t>
  </si>
  <si>
    <t>ORD-202303-02293</t>
  </si>
  <si>
    <t>ORD-202303-02294</t>
  </si>
  <si>
    <t>ORD-202303-02295</t>
  </si>
  <si>
    <t>ORD-202303-02296</t>
  </si>
  <si>
    <t>ORD-202303-02297</t>
  </si>
  <si>
    <t>ORD-202303-02298</t>
  </si>
  <si>
    <t>ORD-202303-02299</t>
  </si>
  <si>
    <t>ORD-202303-02300</t>
  </si>
  <si>
    <t>ORD-202303-02301</t>
  </si>
  <si>
    <t>ORD-202303-02302</t>
  </si>
  <si>
    <t>ORD-202303-02303</t>
  </si>
  <si>
    <t>ORD-202303-02304</t>
  </si>
  <si>
    <t>ORD-202303-02305</t>
  </si>
  <si>
    <t>ORD-202303-02306</t>
  </si>
  <si>
    <t>ORD-202303-02307</t>
  </si>
  <si>
    <t>ORD-202303-02308</t>
  </si>
  <si>
    <t>ORD-202303-02309</t>
  </si>
  <si>
    <t>ORD-202303-02310</t>
  </si>
  <si>
    <t>ORD-202303-02311</t>
  </si>
  <si>
    <t>ORD-202303-02312</t>
  </si>
  <si>
    <t>ORD-202303-02313</t>
  </si>
  <si>
    <t>ORD-202303-02314</t>
  </si>
  <si>
    <t>ORD-202303-02315</t>
  </si>
  <si>
    <t>ORD-202303-02316</t>
  </si>
  <si>
    <t>ORD-202303-02317</t>
  </si>
  <si>
    <t>ORD-202303-02318</t>
  </si>
  <si>
    <t>ORD-202303-02319</t>
  </si>
  <si>
    <t>ORD-202303-02320</t>
  </si>
  <si>
    <t>ORD-202303-02321</t>
  </si>
  <si>
    <t>ORD-202303-02322</t>
  </si>
  <si>
    <t>ORD-202303-02323</t>
  </si>
  <si>
    <t>ORD-202303-02324</t>
  </si>
  <si>
    <t>ORD-202303-02325</t>
  </si>
  <si>
    <t>ORD-202303-02326</t>
  </si>
  <si>
    <t>ORD-202303-02327</t>
  </si>
  <si>
    <t>ORD-202303-02328</t>
  </si>
  <si>
    <t>ORD-202303-02329</t>
  </si>
  <si>
    <t>ORD-202303-02330</t>
  </si>
  <si>
    <t>ORD-202303-02331</t>
  </si>
  <si>
    <t>ORD-202303-02332</t>
  </si>
  <si>
    <t>ORD-202303-02333</t>
  </si>
  <si>
    <t>ORD-202303-02334</t>
  </si>
  <si>
    <t>ORD-202303-02335</t>
  </si>
  <si>
    <t>ORD-202303-02336</t>
  </si>
  <si>
    <t>ORD-202303-02337</t>
  </si>
  <si>
    <t>ORD-202303-02338</t>
  </si>
  <si>
    <t>ORD-202303-02339</t>
  </si>
  <si>
    <t>ORD-202303-02340</t>
  </si>
  <si>
    <t>ORD-202303-02341</t>
  </si>
  <si>
    <t>ORD-202303-02342</t>
  </si>
  <si>
    <t>ORD-202303-02343</t>
  </si>
  <si>
    <t>ORD-202303-02344</t>
  </si>
  <si>
    <t>ORD-202303-02345</t>
  </si>
  <si>
    <t>ORD-202303-02346</t>
  </si>
  <si>
    <t>ORD-202303-02347</t>
  </si>
  <si>
    <t>ORD-202303-02348</t>
  </si>
  <si>
    <t>ORD-202303-02349</t>
  </si>
  <si>
    <t>ORD-202303-02350</t>
  </si>
  <si>
    <t>ORD-202303-02351</t>
  </si>
  <si>
    <t>ORD-202303-02352</t>
  </si>
  <si>
    <t>ORD-202303-02353</t>
  </si>
  <si>
    <t>ORD-202303-02354</t>
  </si>
  <si>
    <t>ORD-202303-02355</t>
  </si>
  <si>
    <t>ORD-202303-02356</t>
  </si>
  <si>
    <t>ORD-202303-02357</t>
  </si>
  <si>
    <t>ORD-202303-02358</t>
  </si>
  <si>
    <t>ORD-202303-02359</t>
  </si>
  <si>
    <t>ORD-202303-02360</t>
  </si>
  <si>
    <t>ORD-202303-02361</t>
  </si>
  <si>
    <t>ORD-202303-02362</t>
  </si>
  <si>
    <t>ORD-202303-02363</t>
  </si>
  <si>
    <t>ORD-202303-02364</t>
  </si>
  <si>
    <t>ORD-202303-02365</t>
  </si>
  <si>
    <t>ORD-202303-02366</t>
  </si>
  <si>
    <t>ORD-202303-02367</t>
  </si>
  <si>
    <t>ORD-202303-02368</t>
  </si>
  <si>
    <t>ORD-202303-02369</t>
  </si>
  <si>
    <t>ORD-202303-02370</t>
  </si>
  <si>
    <t>ORD-202303-02371</t>
  </si>
  <si>
    <t>ORD-202303-02372</t>
  </si>
  <si>
    <t>ORD-202303-02373</t>
  </si>
  <si>
    <t>ORD-202303-02374</t>
  </si>
  <si>
    <t>ORD-202303-02375</t>
  </si>
  <si>
    <t>ORD-202303-02376</t>
  </si>
  <si>
    <t>ORD-202303-02377</t>
  </si>
  <si>
    <t>ORD-202303-02378</t>
  </si>
  <si>
    <t>ORD-202303-02379</t>
  </si>
  <si>
    <t>ORD-202303-02380</t>
  </si>
  <si>
    <t>ORD-202303-02381</t>
  </si>
  <si>
    <t>ORD-202303-02382</t>
  </si>
  <si>
    <t>ORD-202303-02383</t>
  </si>
  <si>
    <t>ORD-202303-02384</t>
  </si>
  <si>
    <t>ORD-202303-02385</t>
  </si>
  <si>
    <t>ORD-202303-02386</t>
  </si>
  <si>
    <t>ORD-202303-02387</t>
  </si>
  <si>
    <t>ORD-202303-02388</t>
  </si>
  <si>
    <t>ORD-202303-02389</t>
  </si>
  <si>
    <t>ORD-202303-02390</t>
  </si>
  <si>
    <t>ORD-202303-02391</t>
  </si>
  <si>
    <t>ORD-202303-02392</t>
  </si>
  <si>
    <t>ORD-202303-02393</t>
  </si>
  <si>
    <t>ORD-202303-02394</t>
  </si>
  <si>
    <t>ORD-202303-02395</t>
  </si>
  <si>
    <t>ORD-202303-02396</t>
  </si>
  <si>
    <t>ORD-202303-02397</t>
  </si>
  <si>
    <t>ORD-202303-02398</t>
  </si>
  <si>
    <t>ORD-202303-02399</t>
  </si>
  <si>
    <t>ORD-202303-02400</t>
  </si>
  <si>
    <t>ORD-202304-02401</t>
  </si>
  <si>
    <t>ORD-202304-02402</t>
  </si>
  <si>
    <t>ORD-202304-02403</t>
  </si>
  <si>
    <t>ORD-202304-02404</t>
  </si>
  <si>
    <t>ORD-202304-02405</t>
  </si>
  <si>
    <t>ORD-202304-02406</t>
  </si>
  <si>
    <t>ORD-202304-02407</t>
  </si>
  <si>
    <t>ORD-202304-02408</t>
  </si>
  <si>
    <t>ORD-202304-02409</t>
  </si>
  <si>
    <t>ORD-202304-02410</t>
  </si>
  <si>
    <t>ORD-202304-02411</t>
  </si>
  <si>
    <t>ORD-202304-02412</t>
  </si>
  <si>
    <t>ORD-202304-02413</t>
  </si>
  <si>
    <t>ORD-202304-02414</t>
  </si>
  <si>
    <t>ORD-202304-02415</t>
  </si>
  <si>
    <t>ORD-202304-02416</t>
  </si>
  <si>
    <t>ORD-202304-02417</t>
  </si>
  <si>
    <t>ORD-202304-02418</t>
  </si>
  <si>
    <t>ORD-202304-02419</t>
  </si>
  <si>
    <t>ORD-202304-02420</t>
  </si>
  <si>
    <t>ORD-202304-02421</t>
  </si>
  <si>
    <t>ORD-202304-02422</t>
  </si>
  <si>
    <t>ORD-202304-02423</t>
  </si>
  <si>
    <t>ORD-202304-02424</t>
  </si>
  <si>
    <t>ORD-202304-02425</t>
  </si>
  <si>
    <t>ORD-202304-02426</t>
  </si>
  <si>
    <t>ORD-202304-02427</t>
  </si>
  <si>
    <t>ORD-202304-02428</t>
  </si>
  <si>
    <t>ORD-202304-02429</t>
  </si>
  <si>
    <t>ORD-202304-02430</t>
  </si>
  <si>
    <t>ORD-202304-02431</t>
  </si>
  <si>
    <t>ORD-202304-02432</t>
  </si>
  <si>
    <t>ORD-202304-02433</t>
  </si>
  <si>
    <t>ORD-202304-02434</t>
  </si>
  <si>
    <t>ORD-202304-02435</t>
  </si>
  <si>
    <t>ORD-202304-02436</t>
  </si>
  <si>
    <t>ORD-202304-02437</t>
  </si>
  <si>
    <t>ORD-202304-02438</t>
  </si>
  <si>
    <t>ORD-202304-02439</t>
  </si>
  <si>
    <t>ORD-202304-02440</t>
  </si>
  <si>
    <t>ORD-202304-02441</t>
  </si>
  <si>
    <t>ORD-202304-02442</t>
  </si>
  <si>
    <t>ORD-202304-02443</t>
  </si>
  <si>
    <t>ORD-202304-02444</t>
  </si>
  <si>
    <t>ORD-202304-02445</t>
  </si>
  <si>
    <t>ORD-202304-02446</t>
  </si>
  <si>
    <t>ORD-202304-02447</t>
  </si>
  <si>
    <t>ORD-202304-02448</t>
  </si>
  <si>
    <t>ORD-202304-02449</t>
  </si>
  <si>
    <t>ORD-202304-02450</t>
  </si>
  <si>
    <t>ORD-202304-02451</t>
  </si>
  <si>
    <t>ORD-202304-02452</t>
  </si>
  <si>
    <t>ORD-202304-02453</t>
  </si>
  <si>
    <t>ORD-202304-02454</t>
  </si>
  <si>
    <t>ORD-202304-02455</t>
  </si>
  <si>
    <t>ORD-202304-02456</t>
  </si>
  <si>
    <t>ORD-202304-02457</t>
  </si>
  <si>
    <t>ORD-202304-02458</t>
  </si>
  <si>
    <t>ORD-202304-02459</t>
  </si>
  <si>
    <t>ORD-202304-02460</t>
  </si>
  <si>
    <t>ORD-202304-02461</t>
  </si>
  <si>
    <t>ORD-202304-02462</t>
  </si>
  <si>
    <t>ORD-202304-02463</t>
  </si>
  <si>
    <t>ORD-202304-02464</t>
  </si>
  <si>
    <t>ORD-202304-02465</t>
  </si>
  <si>
    <t>ORD-202304-02466</t>
  </si>
  <si>
    <t>ORD-202304-02467</t>
  </si>
  <si>
    <t>ORD-202304-02468</t>
  </si>
  <si>
    <t>ORD-202304-02469</t>
  </si>
  <si>
    <t>ORD-202304-02470</t>
  </si>
  <si>
    <t>ORD-202304-02471</t>
  </si>
  <si>
    <t>ORD-202304-02472</t>
  </si>
  <si>
    <t>ORD-202304-02473</t>
  </si>
  <si>
    <t>ORD-202304-02474</t>
  </si>
  <si>
    <t>ORD-202304-02475</t>
  </si>
  <si>
    <t>ORD-202304-02476</t>
  </si>
  <si>
    <t>ORD-202304-02477</t>
  </si>
  <si>
    <t>ORD-202304-02478</t>
  </si>
  <si>
    <t>ORD-202304-02479</t>
  </si>
  <si>
    <t>ORD-202304-02480</t>
  </si>
  <si>
    <t>ORD-202304-02481</t>
  </si>
  <si>
    <t>ORD-202304-02482</t>
  </si>
  <si>
    <t>ORD-202304-02483</t>
  </si>
  <si>
    <t>ORD-202304-02484</t>
  </si>
  <si>
    <t>ORD-202304-02485</t>
  </si>
  <si>
    <t>ORD-202304-02486</t>
  </si>
  <si>
    <t>ORD-202304-02487</t>
  </si>
  <si>
    <t>ORD-202304-02488</t>
  </si>
  <si>
    <t>ORD-202304-02489</t>
  </si>
  <si>
    <t>ORD-202304-02490</t>
  </si>
  <si>
    <t>ORD-202304-02491</t>
  </si>
  <si>
    <t>ORD-202304-02492</t>
  </si>
  <si>
    <t>ORD-202304-02493</t>
  </si>
  <si>
    <t>ORD-202304-02494</t>
  </si>
  <si>
    <t>ORD-202304-02495</t>
  </si>
  <si>
    <t>ORD-202304-02496</t>
  </si>
  <si>
    <t>ORD-202304-02497</t>
  </si>
  <si>
    <t>ORD-202304-02498</t>
  </si>
  <si>
    <t>ORD-202304-02499</t>
  </si>
  <si>
    <t>ORD-202304-02500</t>
  </si>
  <si>
    <t>ORD-202304-02501</t>
  </si>
  <si>
    <t>ORD-202304-02502</t>
  </si>
  <si>
    <t>ORD-202304-02503</t>
  </si>
  <si>
    <t>ORD-202304-02504</t>
  </si>
  <si>
    <t>ORD-202304-02505</t>
  </si>
  <si>
    <t>ORD-202304-02506</t>
  </si>
  <si>
    <t>ORD-202304-02507</t>
  </si>
  <si>
    <t>ORD-202304-02508</t>
  </si>
  <si>
    <t>ORD-202304-02509</t>
  </si>
  <si>
    <t>ORD-202304-02510</t>
  </si>
  <si>
    <t>ORD-202304-02511</t>
  </si>
  <si>
    <t>ORD-202304-02512</t>
  </si>
  <si>
    <t>ORD-202304-02513</t>
  </si>
  <si>
    <t>ORD-202304-02514</t>
  </si>
  <si>
    <t>ORD-202304-02515</t>
  </si>
  <si>
    <t>ORD-202304-02516</t>
  </si>
  <si>
    <t>ORD-202304-02517</t>
  </si>
  <si>
    <t>ORD-202304-02518</t>
  </si>
  <si>
    <t>ORD-202304-02519</t>
  </si>
  <si>
    <t>ORD-202304-02520</t>
  </si>
  <si>
    <t>ORD-202304-02521</t>
  </si>
  <si>
    <t>ORD-202304-02522</t>
  </si>
  <si>
    <t>ORD-202304-02523</t>
  </si>
  <si>
    <t>ORD-202304-02524</t>
  </si>
  <si>
    <t>ORD-202304-02525</t>
  </si>
  <si>
    <t>ORD-202304-02526</t>
  </si>
  <si>
    <t>ORD-202304-02527</t>
  </si>
  <si>
    <t>ORD-202304-02528</t>
  </si>
  <si>
    <t>ORD-202304-02529</t>
  </si>
  <si>
    <t>ORD-202304-02530</t>
  </si>
  <si>
    <t>ORD-202304-02531</t>
  </si>
  <si>
    <t>ORD-202304-02532</t>
  </si>
  <si>
    <t>ORD-202304-02533</t>
  </si>
  <si>
    <t>ORD-202304-02534</t>
  </si>
  <si>
    <t>ORD-202304-02535</t>
  </si>
  <si>
    <t>ORD-202304-02536</t>
  </si>
  <si>
    <t>ORD-202304-02537</t>
  </si>
  <si>
    <t>ORD-202304-02538</t>
  </si>
  <si>
    <t>ORD-202304-02539</t>
  </si>
  <si>
    <t>ORD-202304-02540</t>
  </si>
  <si>
    <t>ORD-202304-02541</t>
  </si>
  <si>
    <t>ORD-202304-02542</t>
  </si>
  <si>
    <t>ORD-202304-02543</t>
  </si>
  <si>
    <t>ORD-202304-02544</t>
  </si>
  <si>
    <t>ORD-202304-02545</t>
  </si>
  <si>
    <t>ORD-202304-02546</t>
  </si>
  <si>
    <t>ORD-202304-02547</t>
  </si>
  <si>
    <t>ORD-202304-02548</t>
  </si>
  <si>
    <t>ORD-202304-02549</t>
  </si>
  <si>
    <t>ORD-202304-02550</t>
  </si>
  <si>
    <t>ORD-202304-02551</t>
  </si>
  <si>
    <t>ORD-202304-02552</t>
  </si>
  <si>
    <t>ORD-202304-02553</t>
  </si>
  <si>
    <t>ORD-202304-02554</t>
  </si>
  <si>
    <t>ORD-202304-02555</t>
  </si>
  <si>
    <t>ORD-202304-02556</t>
  </si>
  <si>
    <t>ORD-202304-02557</t>
  </si>
  <si>
    <t>ORD-202304-02558</t>
  </si>
  <si>
    <t>ORD-202304-02559</t>
  </si>
  <si>
    <t>ORD-202304-02560</t>
  </si>
  <si>
    <t>ORD-202304-02561</t>
  </si>
  <si>
    <t>ORD-202304-02562</t>
  </si>
  <si>
    <t>ORD-202304-02563</t>
  </si>
  <si>
    <t>ORD-202304-02564</t>
  </si>
  <si>
    <t>ORD-202304-02565</t>
  </si>
  <si>
    <t>ORD-202304-02566</t>
  </si>
  <si>
    <t>ORD-202304-02567</t>
  </si>
  <si>
    <t>ORD-202304-02568</t>
  </si>
  <si>
    <t>ORD-202304-02569</t>
  </si>
  <si>
    <t>ORD-202304-02570</t>
  </si>
  <si>
    <t>ORD-202304-02571</t>
  </si>
  <si>
    <t>ORD-202304-02572</t>
  </si>
  <si>
    <t>ORD-202304-02573</t>
  </si>
  <si>
    <t>ORD-202304-02574</t>
  </si>
  <si>
    <t>ORD-202304-02575</t>
  </si>
  <si>
    <t>ORD-202304-02576</t>
  </si>
  <si>
    <t>ORD-202304-02577</t>
  </si>
  <si>
    <t>ORD-202304-02578</t>
  </si>
  <si>
    <t>ORD-202304-02579</t>
  </si>
  <si>
    <t>ORD-202304-02580</t>
  </si>
  <si>
    <t>ORD-202304-02581</t>
  </si>
  <si>
    <t>ORD-202304-02582</t>
  </si>
  <si>
    <t>ORD-202304-02583</t>
  </si>
  <si>
    <t>ORD-202304-02584</t>
  </si>
  <si>
    <t>ORD-202304-02585</t>
  </si>
  <si>
    <t>ORD-202304-02586</t>
  </si>
  <si>
    <t>ORD-202304-02587</t>
  </si>
  <si>
    <t>ORD-202304-02588</t>
  </si>
  <si>
    <t>ORD-202304-02589</t>
  </si>
  <si>
    <t>ORD-202304-02590</t>
  </si>
  <si>
    <t>ORD-202304-02591</t>
  </si>
  <si>
    <t>ORD-202304-02592</t>
  </si>
  <si>
    <t>ORD-202304-02593</t>
  </si>
  <si>
    <t>ORD-202304-02594</t>
  </si>
  <si>
    <t>ORD-202304-02595</t>
  </si>
  <si>
    <t>ORD-202304-02596</t>
  </si>
  <si>
    <t>ORD-202304-02597</t>
  </si>
  <si>
    <t>ORD-202304-02598</t>
  </si>
  <si>
    <t>ORD-202304-02599</t>
  </si>
  <si>
    <t>ORD-202304-02600</t>
  </si>
  <si>
    <t>ORD-202304-02601</t>
  </si>
  <si>
    <t>ORD-202304-02602</t>
  </si>
  <si>
    <t>ORD-202304-02603</t>
  </si>
  <si>
    <t>ORD-202304-02604</t>
  </si>
  <si>
    <t>ORD-202304-02605</t>
  </si>
  <si>
    <t>ORD-202304-02606</t>
  </si>
  <si>
    <t>ORD-202304-02607</t>
  </si>
  <si>
    <t>ORD-202304-02608</t>
  </si>
  <si>
    <t>ORD-202304-02609</t>
  </si>
  <si>
    <t>ORD-202304-02610</t>
  </si>
  <si>
    <t>ORD-202304-02611</t>
  </si>
  <si>
    <t>ORD-202304-02612</t>
  </si>
  <si>
    <t>ORD-202304-02613</t>
  </si>
  <si>
    <t>ORD-202304-02614</t>
  </si>
  <si>
    <t>ORD-202304-02615</t>
  </si>
  <si>
    <t>ORD-202304-02616</t>
  </si>
  <si>
    <t>ORD-202304-02617</t>
  </si>
  <si>
    <t>ORD-202304-02618</t>
  </si>
  <si>
    <t>ORD-202304-02619</t>
  </si>
  <si>
    <t>ORD-202304-02620</t>
  </si>
  <si>
    <t>ORD-202304-02621</t>
  </si>
  <si>
    <t>ORD-202304-02622</t>
  </si>
  <si>
    <t>ORD-202304-02623</t>
  </si>
  <si>
    <t>ORD-202304-02624</t>
  </si>
  <si>
    <t>ORD-202304-02625</t>
  </si>
  <si>
    <t>ORD-202304-02626</t>
  </si>
  <si>
    <t>ORD-202304-02627</t>
  </si>
  <si>
    <t>ORD-202304-02628</t>
  </si>
  <si>
    <t>ORD-202304-02629</t>
  </si>
  <si>
    <t>ORD-202304-02630</t>
  </si>
  <si>
    <t>ORD-202304-02631</t>
  </si>
  <si>
    <t>ORD-202304-02632</t>
  </si>
  <si>
    <t>ORD-202304-02633</t>
  </si>
  <si>
    <t>ORD-202304-02634</t>
  </si>
  <si>
    <t>ORD-202304-02635</t>
  </si>
  <si>
    <t>ORD-202304-02636</t>
  </si>
  <si>
    <t>ORD-202304-02637</t>
  </si>
  <si>
    <t>ORD-202304-02638</t>
  </si>
  <si>
    <t>ORD-202304-02639</t>
  </si>
  <si>
    <t>ORD-202304-02640</t>
  </si>
  <si>
    <t>ORD-202304-02641</t>
  </si>
  <si>
    <t>ORD-202304-02642</t>
  </si>
  <si>
    <t>ORD-202304-02643</t>
  </si>
  <si>
    <t>ORD-202304-02644</t>
  </si>
  <si>
    <t>ORD-202304-02645</t>
  </si>
  <si>
    <t>ORD-202304-02646</t>
  </si>
  <si>
    <t>ORD-202304-02647</t>
  </si>
  <si>
    <t>ORD-202304-02648</t>
  </si>
  <si>
    <t>ORD-202304-02649</t>
  </si>
  <si>
    <t>ORD-202304-02650</t>
  </si>
  <si>
    <t>ORD-202304-02651</t>
  </si>
  <si>
    <t>ORD-202304-02652</t>
  </si>
  <si>
    <t>ORD-202304-02653</t>
  </si>
  <si>
    <t>ORD-202304-02654</t>
  </si>
  <si>
    <t>ORD-202304-02655</t>
  </si>
  <si>
    <t>ORD-202304-02656</t>
  </si>
  <si>
    <t>ORD-202304-02657</t>
  </si>
  <si>
    <t>ORD-202304-02658</t>
  </si>
  <si>
    <t>ORD-202304-02659</t>
  </si>
  <si>
    <t>ORD-202304-02660</t>
  </si>
  <si>
    <t>ORD-202304-02661</t>
  </si>
  <si>
    <t>ORD-202304-02662</t>
  </si>
  <si>
    <t>ORD-202304-02663</t>
  </si>
  <si>
    <t>ORD-202304-02664</t>
  </si>
  <si>
    <t>ORD-202304-02665</t>
  </si>
  <si>
    <t>ORD-202304-02666</t>
  </si>
  <si>
    <t>ORD-202304-02667</t>
  </si>
  <si>
    <t>ORD-202304-02668</t>
  </si>
  <si>
    <t>ORD-202304-02669</t>
  </si>
  <si>
    <t>ORD-202304-02670</t>
  </si>
  <si>
    <t>ORD-202304-02671</t>
  </si>
  <si>
    <t>ORD-202304-02672</t>
  </si>
  <si>
    <t>ORD-202304-02673</t>
  </si>
  <si>
    <t>ORD-202304-02674</t>
  </si>
  <si>
    <t>ORD-202304-02675</t>
  </si>
  <si>
    <t>ORD-202304-02676</t>
  </si>
  <si>
    <t>ORD-202304-02677</t>
  </si>
  <si>
    <t>ORD-202304-02678</t>
  </si>
  <si>
    <t>ORD-202304-02679</t>
  </si>
  <si>
    <t>ORD-202304-02680</t>
  </si>
  <si>
    <t>ORD-202304-02681</t>
  </si>
  <si>
    <t>ORD-202304-02682</t>
  </si>
  <si>
    <t>ORD-202304-02683</t>
  </si>
  <si>
    <t>ORD-202304-02684</t>
  </si>
  <si>
    <t>ORD-202304-02685</t>
  </si>
  <si>
    <t>ORD-202304-02686</t>
  </si>
  <si>
    <t>ORD-202304-02687</t>
  </si>
  <si>
    <t>ORD-202304-02688</t>
  </si>
  <si>
    <t>ORD-202304-02689</t>
  </si>
  <si>
    <t>ORD-202304-02690</t>
  </si>
  <si>
    <t>ORD-202304-02691</t>
  </si>
  <si>
    <t>ORD-202304-02692</t>
  </si>
  <si>
    <t>ORD-202304-02693</t>
  </si>
  <si>
    <t>ORD-202304-02694</t>
  </si>
  <si>
    <t>ORD-202304-02695</t>
  </si>
  <si>
    <t>ORD-202304-02696</t>
  </si>
  <si>
    <t>ORD-202304-02697</t>
  </si>
  <si>
    <t>ORD-202304-02698</t>
  </si>
  <si>
    <t>ORD-202304-02699</t>
  </si>
  <si>
    <t>ORD-202304-02700</t>
  </si>
  <si>
    <t>ORD-202304-02701</t>
  </si>
  <si>
    <t>ORD-202304-02702</t>
  </si>
  <si>
    <t>ORD-202304-02703</t>
  </si>
  <si>
    <t>ORD-202304-02704</t>
  </si>
  <si>
    <t>ORD-202304-02705</t>
  </si>
  <si>
    <t>ORD-202304-02706</t>
  </si>
  <si>
    <t>ORD-202304-02707</t>
  </si>
  <si>
    <t>ORD-202304-02708</t>
  </si>
  <si>
    <t>ORD-202304-02709</t>
  </si>
  <si>
    <t>ORD-202304-02710</t>
  </si>
  <si>
    <t>ORD-202304-02711</t>
  </si>
  <si>
    <t>ORD-202304-02712</t>
  </si>
  <si>
    <t>ORD-202304-02713</t>
  </si>
  <si>
    <t>ORD-202304-02714</t>
  </si>
  <si>
    <t>ORD-202304-02715</t>
  </si>
  <si>
    <t>ORD-202304-02716</t>
  </si>
  <si>
    <t>ORD-202304-02717</t>
  </si>
  <si>
    <t>ORD-202304-02718</t>
  </si>
  <si>
    <t>ORD-202304-02719</t>
  </si>
  <si>
    <t>ORD-202304-02720</t>
  </si>
  <si>
    <t>ORD-202304-02721</t>
  </si>
  <si>
    <t>ORD-202304-02722</t>
  </si>
  <si>
    <t>ORD-202304-02723</t>
  </si>
  <si>
    <t>ORD-202304-02724</t>
  </si>
  <si>
    <t>ORD-202304-02725</t>
  </si>
  <si>
    <t>ORD-202304-02726</t>
  </si>
  <si>
    <t>ORD-202304-02727</t>
  </si>
  <si>
    <t>ORD-202304-02728</t>
  </si>
  <si>
    <t>ORD-202304-02729</t>
  </si>
  <si>
    <t>ORD-202304-02730</t>
  </si>
  <si>
    <t>ORD-202304-02731</t>
  </si>
  <si>
    <t>ORD-202304-02732</t>
  </si>
  <si>
    <t>ORD-202304-02733</t>
  </si>
  <si>
    <t>ORD-202304-02734</t>
  </si>
  <si>
    <t>ORD-202304-02735</t>
  </si>
  <si>
    <t>ORD-202304-02736</t>
  </si>
  <si>
    <t>ORD-202304-02737</t>
  </si>
  <si>
    <t>ORD-202304-02738</t>
  </si>
  <si>
    <t>ORD-202304-02739</t>
  </si>
  <si>
    <t>ORD-202304-02740</t>
  </si>
  <si>
    <t>ORD-202304-02741</t>
  </si>
  <si>
    <t>ORD-202304-02742</t>
  </si>
  <si>
    <t>ORD-202304-02743</t>
  </si>
  <si>
    <t>ORD-202304-02744</t>
  </si>
  <si>
    <t>ORD-202304-02745</t>
  </si>
  <si>
    <t>ORD-202304-02746</t>
  </si>
  <si>
    <t>ORD-202304-02747</t>
  </si>
  <si>
    <t>ORD-202304-02748</t>
  </si>
  <si>
    <t>ORD-202304-02749</t>
  </si>
  <si>
    <t>ORD-202304-02750</t>
  </si>
  <si>
    <t>ORD-202304-02751</t>
  </si>
  <si>
    <t>ORD-202304-02752</t>
  </si>
  <si>
    <t>ORD-202304-02753</t>
  </si>
  <si>
    <t>ORD-202304-02754</t>
  </si>
  <si>
    <t>ORD-202304-02755</t>
  </si>
  <si>
    <t>ORD-202304-02756</t>
  </si>
  <si>
    <t>ORD-202304-02757</t>
  </si>
  <si>
    <t>ORD-202304-02758</t>
  </si>
  <si>
    <t>ORD-202304-02759</t>
  </si>
  <si>
    <t>ORD-202304-02760</t>
  </si>
  <si>
    <t>ORD-202304-02761</t>
  </si>
  <si>
    <t>ORD-202304-02762</t>
  </si>
  <si>
    <t>ORD-202304-02763</t>
  </si>
  <si>
    <t>ORD-202304-02764</t>
  </si>
  <si>
    <t>ORD-202304-02765</t>
  </si>
  <si>
    <t>ORD-202304-02766</t>
  </si>
  <si>
    <t>ORD-202304-02767</t>
  </si>
  <si>
    <t>ORD-202304-02768</t>
  </si>
  <si>
    <t>ORD-202304-02769</t>
  </si>
  <si>
    <t>ORD-202304-02770</t>
  </si>
  <si>
    <t>ORD-202304-02771</t>
  </si>
  <si>
    <t>ORD-202304-02772</t>
  </si>
  <si>
    <t>ORD-202304-02773</t>
  </si>
  <si>
    <t>ORD-202304-02774</t>
  </si>
  <si>
    <t>ORD-202304-02775</t>
  </si>
  <si>
    <t>ORD-202304-02776</t>
  </si>
  <si>
    <t>ORD-202304-02777</t>
  </si>
  <si>
    <t>ORD-202304-02778</t>
  </si>
  <si>
    <t>ORD-202304-02779</t>
  </si>
  <si>
    <t>ORD-202304-02780</t>
  </si>
  <si>
    <t>ORD-202304-02781</t>
  </si>
  <si>
    <t>ORD-202304-02782</t>
  </si>
  <si>
    <t>ORD-202304-02783</t>
  </si>
  <si>
    <t>ORD-202304-02784</t>
  </si>
  <si>
    <t>ORD-202304-02785</t>
  </si>
  <si>
    <t>ORD-202304-02786</t>
  </si>
  <si>
    <t>ORD-202304-02787</t>
  </si>
  <si>
    <t>ORD-202304-02788</t>
  </si>
  <si>
    <t>ORD-202304-02789</t>
  </si>
  <si>
    <t>ORD-202304-02790</t>
  </si>
  <si>
    <t>ORD-202304-02791</t>
  </si>
  <si>
    <t>ORD-202304-02792</t>
  </si>
  <si>
    <t>ORD-202304-02793</t>
  </si>
  <si>
    <t>ORD-202304-02794</t>
  </si>
  <si>
    <t>ORD-202304-02795</t>
  </si>
  <si>
    <t>ORD-202304-02796</t>
  </si>
  <si>
    <t>ORD-202304-02797</t>
  </si>
  <si>
    <t>ORD-202304-02798</t>
  </si>
  <si>
    <t>ORD-202304-02799</t>
  </si>
  <si>
    <t>ORD-202304-02800</t>
  </si>
  <si>
    <t>ORD-202304-02801</t>
  </si>
  <si>
    <t>ORD-202304-02802</t>
  </si>
  <si>
    <t>ORD-202304-02803</t>
  </si>
  <si>
    <t>ORD-202304-02804</t>
  </si>
  <si>
    <t>ORD-202304-02805</t>
  </si>
  <si>
    <t>ORD-202304-02806</t>
  </si>
  <si>
    <t>ORD-202304-02807</t>
  </si>
  <si>
    <t>ORD-202304-02808</t>
  </si>
  <si>
    <t>ORD-202304-02809</t>
  </si>
  <si>
    <t>ORD-202304-02810</t>
  </si>
  <si>
    <t>ORD-202304-02811</t>
  </si>
  <si>
    <t>ORD-202304-02812</t>
  </si>
  <si>
    <t>ORD-202304-02813</t>
  </si>
  <si>
    <t>ORD-202304-02814</t>
  </si>
  <si>
    <t>ORD-202304-02815</t>
  </si>
  <si>
    <t>ORD-202304-02816</t>
  </si>
  <si>
    <t>ORD-202304-02817</t>
  </si>
  <si>
    <t>ORD-202304-02818</t>
  </si>
  <si>
    <t>ORD-202304-02819</t>
  </si>
  <si>
    <t>ORD-202304-02820</t>
  </si>
  <si>
    <t>ORD-202304-02821</t>
  </si>
  <si>
    <t>ORD-202304-02822</t>
  </si>
  <si>
    <t>ORD-202304-02823</t>
  </si>
  <si>
    <t>ORD-202304-02824</t>
  </si>
  <si>
    <t>ORD-202304-02825</t>
  </si>
  <si>
    <t>ORD-202304-02826</t>
  </si>
  <si>
    <t>ORD-202304-02827</t>
  </si>
  <si>
    <t>ORD-202304-02828</t>
  </si>
  <si>
    <t>ORD-202304-02829</t>
  </si>
  <si>
    <t>ORD-202304-02830</t>
  </si>
  <si>
    <t>ORD-202304-02831</t>
  </si>
  <si>
    <t>ORD-202304-02832</t>
  </si>
  <si>
    <t>ORD-202304-02833</t>
  </si>
  <si>
    <t>ORD-202304-02834</t>
  </si>
  <si>
    <t>ORD-202304-02835</t>
  </si>
  <si>
    <t>ORD-202304-02836</t>
  </si>
  <si>
    <t>ORD-202304-02837</t>
  </si>
  <si>
    <t>ORD-202304-02838</t>
  </si>
  <si>
    <t>ORD-202304-02839</t>
  </si>
  <si>
    <t>ORD-202304-02840</t>
  </si>
  <si>
    <t>ORD-202304-02841</t>
  </si>
  <si>
    <t>ORD-202304-02842</t>
  </si>
  <si>
    <t>ORD-202304-02843</t>
  </si>
  <si>
    <t>ORD-202304-02844</t>
  </si>
  <si>
    <t>ORD-202304-02845</t>
  </si>
  <si>
    <t>ORD-202304-02846</t>
  </si>
  <si>
    <t>ORD-202304-02847</t>
  </si>
  <si>
    <t>ORD-202304-02848</t>
  </si>
  <si>
    <t>ORD-202304-02849</t>
  </si>
  <si>
    <t>ORD-202304-02850</t>
  </si>
  <si>
    <t>ORD-202304-02851</t>
  </si>
  <si>
    <t>ORD-202304-02852</t>
  </si>
  <si>
    <t>ORD-202304-02853</t>
  </si>
  <si>
    <t>ORD-202304-02854</t>
  </si>
  <si>
    <t>ORD-202304-02855</t>
  </si>
  <si>
    <t>ORD-202304-02856</t>
  </si>
  <si>
    <t>ORD-202304-02857</t>
  </si>
  <si>
    <t>ORD-202304-02858</t>
  </si>
  <si>
    <t>ORD-202304-02859</t>
  </si>
  <si>
    <t>ORD-202304-02860</t>
  </si>
  <si>
    <t>ORD-202304-02861</t>
  </si>
  <si>
    <t>ORD-202304-02862</t>
  </si>
  <si>
    <t>ORD-202304-02863</t>
  </si>
  <si>
    <t>ORD-202304-02864</t>
  </si>
  <si>
    <t>ORD-202304-02865</t>
  </si>
  <si>
    <t>ORD-202304-02866</t>
  </si>
  <si>
    <t>ORD-202304-02867</t>
  </si>
  <si>
    <t>ORD-202304-02868</t>
  </si>
  <si>
    <t>ORD-202304-02869</t>
  </si>
  <si>
    <t>ORD-202304-02870</t>
  </si>
  <si>
    <t>ORD-202304-02871</t>
  </si>
  <si>
    <t>ORD-202304-02872</t>
  </si>
  <si>
    <t>ORD-202304-02873</t>
  </si>
  <si>
    <t>ORD-202304-02874</t>
  </si>
  <si>
    <t>ORD-202304-02875</t>
  </si>
  <si>
    <t>ORD-202304-02876</t>
  </si>
  <si>
    <t>ORD-202304-02877</t>
  </si>
  <si>
    <t>ORD-202304-02878</t>
  </si>
  <si>
    <t>ORD-202304-02879</t>
  </si>
  <si>
    <t>ORD-202304-02880</t>
  </si>
  <si>
    <t>ORD-202304-02881</t>
  </si>
  <si>
    <t>ORD-202304-02882</t>
  </si>
  <si>
    <t>ORD-202304-02883</t>
  </si>
  <si>
    <t>ORD-202304-02884</t>
  </si>
  <si>
    <t>ORD-202304-02885</t>
  </si>
  <si>
    <t>ORD-202304-02886</t>
  </si>
  <si>
    <t>ORD-202304-02887</t>
  </si>
  <si>
    <t>ORD-202304-02888</t>
  </si>
  <si>
    <t>ORD-202304-02889</t>
  </si>
  <si>
    <t>ORD-202304-02890</t>
  </si>
  <si>
    <t>ORD-202304-02891</t>
  </si>
  <si>
    <t>ORD-202304-02892</t>
  </si>
  <si>
    <t>ORD-202304-02893</t>
  </si>
  <si>
    <t>ORD-202304-02894</t>
  </si>
  <si>
    <t>ORD-202304-02895</t>
  </si>
  <si>
    <t>ORD-202304-02896</t>
  </si>
  <si>
    <t>ORD-202304-02897</t>
  </si>
  <si>
    <t>ORD-202304-02898</t>
  </si>
  <si>
    <t>ORD-202304-02899</t>
  </si>
  <si>
    <t>ORD-202304-02900</t>
  </si>
  <si>
    <t>ORD-202304-02901</t>
  </si>
  <si>
    <t>ORD-202304-02902</t>
  </si>
  <si>
    <t>ORD-202304-02903</t>
  </si>
  <si>
    <t>ORD-202304-02904</t>
  </si>
  <si>
    <t>ORD-202304-02905</t>
  </si>
  <si>
    <t>ORD-202304-02906</t>
  </si>
  <si>
    <t>ORD-202304-02907</t>
  </si>
  <si>
    <t>ORD-202304-02908</t>
  </si>
  <si>
    <t>ORD-202304-02909</t>
  </si>
  <si>
    <t>ORD-202304-02910</t>
  </si>
  <si>
    <t>ORD-202304-02911</t>
  </si>
  <si>
    <t>ORD-202304-02912</t>
  </si>
  <si>
    <t>ORD-202304-02913</t>
  </si>
  <si>
    <t>ORD-202304-02914</t>
  </si>
  <si>
    <t>ORD-202304-02915</t>
  </si>
  <si>
    <t>ORD-202304-02916</t>
  </si>
  <si>
    <t>ORD-202304-02917</t>
  </si>
  <si>
    <t>ORD-202304-02918</t>
  </si>
  <si>
    <t>ORD-202304-02919</t>
  </si>
  <si>
    <t>ORD-202304-02920</t>
  </si>
  <si>
    <t>ORD-202304-02921</t>
  </si>
  <si>
    <t>ORD-202304-02922</t>
  </si>
  <si>
    <t>ORD-202304-02923</t>
  </si>
  <si>
    <t>ORD-202304-02924</t>
  </si>
  <si>
    <t>ORD-202304-02925</t>
  </si>
  <si>
    <t>ORD-202304-02926</t>
  </si>
  <si>
    <t>ORD-202304-02927</t>
  </si>
  <si>
    <t>ORD-202304-02928</t>
  </si>
  <si>
    <t>ORD-202304-02929</t>
  </si>
  <si>
    <t>ORD-202304-02930</t>
  </si>
  <si>
    <t>ORD-202304-02931</t>
  </si>
  <si>
    <t>ORD-202304-02932</t>
  </si>
  <si>
    <t>ORD-202304-02933</t>
  </si>
  <si>
    <t>ORD-202304-02934</t>
  </si>
  <si>
    <t>ORD-202304-02935</t>
  </si>
  <si>
    <t>ORD-202304-02936</t>
  </si>
  <si>
    <t>ORD-202304-02937</t>
  </si>
  <si>
    <t>ORD-202304-02938</t>
  </si>
  <si>
    <t>ORD-202304-02939</t>
  </si>
  <si>
    <t>ORD-202304-02940</t>
  </si>
  <si>
    <t>ORD-202304-02941</t>
  </si>
  <si>
    <t>ORD-202304-02942</t>
  </si>
  <si>
    <t>ORD-202304-02943</t>
  </si>
  <si>
    <t>ORD-202304-02944</t>
  </si>
  <si>
    <t>ORD-202304-02945</t>
  </si>
  <si>
    <t>ORD-202304-02946</t>
  </si>
  <si>
    <t>ORD-202304-02947</t>
  </si>
  <si>
    <t>ORD-202304-02948</t>
  </si>
  <si>
    <t>ORD-202304-02949</t>
  </si>
  <si>
    <t>ORD-202304-02950</t>
  </si>
  <si>
    <t>ORD-202304-02951</t>
  </si>
  <si>
    <t>ORD-202304-02952</t>
  </si>
  <si>
    <t>ORD-202304-02953</t>
  </si>
  <si>
    <t>ORD-202304-02954</t>
  </si>
  <si>
    <t>ORD-202304-02955</t>
  </si>
  <si>
    <t>ORD-202304-02956</t>
  </si>
  <si>
    <t>ORD-202304-02957</t>
  </si>
  <si>
    <t>ORD-202304-02958</t>
  </si>
  <si>
    <t>ORD-202304-02959</t>
  </si>
  <si>
    <t>ORD-202304-02960</t>
  </si>
  <si>
    <t>ORD-202304-02961</t>
  </si>
  <si>
    <t>ORD-202304-02962</t>
  </si>
  <si>
    <t>ORD-202304-02963</t>
  </si>
  <si>
    <t>ORD-202304-02964</t>
  </si>
  <si>
    <t>ORD-202304-02965</t>
  </si>
  <si>
    <t>ORD-202304-02966</t>
  </si>
  <si>
    <t>ORD-202304-02967</t>
  </si>
  <si>
    <t>ORD-202304-02968</t>
  </si>
  <si>
    <t>ORD-202304-02969</t>
  </si>
  <si>
    <t>ORD-202304-02970</t>
  </si>
  <si>
    <t>ORD-202304-02971</t>
  </si>
  <si>
    <t>ORD-202304-02972</t>
  </si>
  <si>
    <t>ORD-202304-02973</t>
  </si>
  <si>
    <t>ORD-202304-02974</t>
  </si>
  <si>
    <t>ORD-202304-02975</t>
  </si>
  <si>
    <t>ORD-202304-02976</t>
  </si>
  <si>
    <t>ORD-202304-02977</t>
  </si>
  <si>
    <t>ORD-202304-02978</t>
  </si>
  <si>
    <t>ORD-202304-02979</t>
  </si>
  <si>
    <t>ORD-202304-02980</t>
  </si>
  <si>
    <t>ORD-202304-02981</t>
  </si>
  <si>
    <t>ORD-202304-02982</t>
  </si>
  <si>
    <t>ORD-202304-02983</t>
  </si>
  <si>
    <t>ORD-202304-02984</t>
  </si>
  <si>
    <t>ORD-202304-02985</t>
  </si>
  <si>
    <t>ORD-202304-02986</t>
  </si>
  <si>
    <t>ORD-202304-02987</t>
  </si>
  <si>
    <t>ORD-202304-02988</t>
  </si>
  <si>
    <t>ORD-202304-02989</t>
  </si>
  <si>
    <t>ORD-202304-02990</t>
  </si>
  <si>
    <t>ORD-202304-02991</t>
  </si>
  <si>
    <t>ORD-202304-02992</t>
  </si>
  <si>
    <t>ORD-202304-02993</t>
  </si>
  <si>
    <t>ORD-202304-02994</t>
  </si>
  <si>
    <t>ORD-202304-02995</t>
  </si>
  <si>
    <t>ORD-202304-02996</t>
  </si>
  <si>
    <t>ORD-202304-02997</t>
  </si>
  <si>
    <t>ORD-202304-02998</t>
  </si>
  <si>
    <t>ORD-202304-02999</t>
  </si>
  <si>
    <t>ORD-202304-03000</t>
  </si>
  <si>
    <t>ORD-202304-03001</t>
  </si>
  <si>
    <t>ORD-202304-03002</t>
  </si>
  <si>
    <t>ORD-202304-03003</t>
  </si>
  <si>
    <t>ORD-202304-03004</t>
  </si>
  <si>
    <t>ORD-202304-03005</t>
  </si>
  <si>
    <t>ORD-202304-03006</t>
  </si>
  <si>
    <t>ORD-202304-03007</t>
  </si>
  <si>
    <t>ORD-202304-03008</t>
  </si>
  <si>
    <t>ORD-202304-03009</t>
  </si>
  <si>
    <t>ORD-202304-03010</t>
  </si>
  <si>
    <t>ORD-202304-03011</t>
  </si>
  <si>
    <t>ORD-202304-03012</t>
  </si>
  <si>
    <t>ORD-202304-03013</t>
  </si>
  <si>
    <t>ORD-202304-03014</t>
  </si>
  <si>
    <t>ORD-202304-03015</t>
  </si>
  <si>
    <t>ORD-202304-03016</t>
  </si>
  <si>
    <t>ORD-202304-03017</t>
  </si>
  <si>
    <t>ORD-202304-03018</t>
  </si>
  <si>
    <t>ORD-202304-03019</t>
  </si>
  <si>
    <t>ORD-202304-03020</t>
  </si>
  <si>
    <t>ORD-202304-03021</t>
  </si>
  <si>
    <t>ORD-202304-03022</t>
  </si>
  <si>
    <t>ORD-202304-03023</t>
  </si>
  <si>
    <t>ORD-202304-03024</t>
  </si>
  <si>
    <t>ORD-202304-03025</t>
  </si>
  <si>
    <t>ORD-202304-03026</t>
  </si>
  <si>
    <t>ORD-202304-03027</t>
  </si>
  <si>
    <t>ORD-202304-03028</t>
  </si>
  <si>
    <t>ORD-202304-03029</t>
  </si>
  <si>
    <t>ORD-202304-03030</t>
  </si>
  <si>
    <t>ORD-202304-03031</t>
  </si>
  <si>
    <t>ORD-202304-03032</t>
  </si>
  <si>
    <t>ORD-202304-03033</t>
  </si>
  <si>
    <t>ORD-202304-03034</t>
  </si>
  <si>
    <t>ORD-202304-03035</t>
  </si>
  <si>
    <t>ORD-202304-03036</t>
  </si>
  <si>
    <t>ORD-202304-03037</t>
  </si>
  <si>
    <t>ORD-202304-03038</t>
  </si>
  <si>
    <t>ORD-202304-03039</t>
  </si>
  <si>
    <t>ORD-202304-03040</t>
  </si>
  <si>
    <t>ORD-202304-03041</t>
  </si>
  <si>
    <t>ORD-202304-03042</t>
  </si>
  <si>
    <t>ORD-202304-03043</t>
  </si>
  <si>
    <t>ORD-202304-03044</t>
  </si>
  <si>
    <t>ORD-202304-03045</t>
  </si>
  <si>
    <t>ORD-202304-03046</t>
  </si>
  <si>
    <t>ORD-202304-03047</t>
  </si>
  <si>
    <t>ORD-202304-03048</t>
  </si>
  <si>
    <t>ORD-202304-03049</t>
  </si>
  <si>
    <t>ORD-202304-03050</t>
  </si>
  <si>
    <t>ORD-202304-03051</t>
  </si>
  <si>
    <t>ORD-202304-03052</t>
  </si>
  <si>
    <t>ORD-202304-03053</t>
  </si>
  <si>
    <t>ORD-202304-03054</t>
  </si>
  <si>
    <t>ORD-202304-03055</t>
  </si>
  <si>
    <t>ORD-202304-03056</t>
  </si>
  <si>
    <t>ORD-202304-03057</t>
  </si>
  <si>
    <t>ORD-202304-03058</t>
  </si>
  <si>
    <t>ORD-202304-03059</t>
  </si>
  <si>
    <t>ORD-202304-03060</t>
  </si>
  <si>
    <t>ORD-202304-03061</t>
  </si>
  <si>
    <t>ORD-202304-03062</t>
  </si>
  <si>
    <t>ORD-202304-03063</t>
  </si>
  <si>
    <t>ORD-202304-03064</t>
  </si>
  <si>
    <t>ORD-202304-03065</t>
  </si>
  <si>
    <t>ORD-202304-03066</t>
  </si>
  <si>
    <t>ORD-202304-03067</t>
  </si>
  <si>
    <t>ORD-202304-03068</t>
  </si>
  <si>
    <t>ORD-202304-03069</t>
  </si>
  <si>
    <t>ORD-202304-03070</t>
  </si>
  <si>
    <t>ORD-202304-03071</t>
  </si>
  <si>
    <t>ORD-202304-03072</t>
  </si>
  <si>
    <t>ORD-202304-03073</t>
  </si>
  <si>
    <t>ORD-202304-03074</t>
  </si>
  <si>
    <t>ORD-202304-03075</t>
  </si>
  <si>
    <t>ORD-202304-03076</t>
  </si>
  <si>
    <t>ORD-202304-03077</t>
  </si>
  <si>
    <t>ORD-202304-03078</t>
  </si>
  <si>
    <t>ORD-202304-03079</t>
  </si>
  <si>
    <t>ORD-202304-03080</t>
  </si>
  <si>
    <t>ORD-202304-03081</t>
  </si>
  <si>
    <t>ORD-202304-03082</t>
  </si>
  <si>
    <t>ORD-202304-03083</t>
  </si>
  <si>
    <t>ORD-202304-03084</t>
  </si>
  <si>
    <t>ORD-202304-03085</t>
  </si>
  <si>
    <t>ORD-202304-03086</t>
  </si>
  <si>
    <t>ORD-202304-03087</t>
  </si>
  <si>
    <t>ORD-202304-03088</t>
  </si>
  <si>
    <t>ORD-202304-03089</t>
  </si>
  <si>
    <t>ORD-202304-03090</t>
  </si>
  <si>
    <t>ORD-202304-03091</t>
  </si>
  <si>
    <t>ORD-202304-03092</t>
  </si>
  <si>
    <t>ORD-202304-03093</t>
  </si>
  <si>
    <t>ORD-202304-03094</t>
  </si>
  <si>
    <t>ORD-202304-03095</t>
  </si>
  <si>
    <t>ORD-202304-03096</t>
  </si>
  <si>
    <t>ORD-202304-03097</t>
  </si>
  <si>
    <t>ORD-202304-03098</t>
  </si>
  <si>
    <t>ORD-202304-03099</t>
  </si>
  <si>
    <t>ORD-202304-03100</t>
  </si>
  <si>
    <t>ORD-202304-03101</t>
  </si>
  <si>
    <t>ORD-202304-03102</t>
  </si>
  <si>
    <t>ORD-202304-03103</t>
  </si>
  <si>
    <t>ORD-202304-03104</t>
  </si>
  <si>
    <t>ORD-202304-03105</t>
  </si>
  <si>
    <t>ORD-202304-03106</t>
  </si>
  <si>
    <t>ORD-202304-03107</t>
  </si>
  <si>
    <t>ORD-202304-03108</t>
  </si>
  <si>
    <t>ORD-202304-03109</t>
  </si>
  <si>
    <t>ORD-202304-03110</t>
  </si>
  <si>
    <t>ORD-202304-03111</t>
  </si>
  <si>
    <t>ORD-202304-03112</t>
  </si>
  <si>
    <t>ORD-202304-03113</t>
  </si>
  <si>
    <t>ORD-202304-03114</t>
  </si>
  <si>
    <t>ORD-202304-03115</t>
  </si>
  <si>
    <t>ORD-202304-03116</t>
  </si>
  <si>
    <t>ORD-202304-03117</t>
  </si>
  <si>
    <t>ORD-202304-03118</t>
  </si>
  <si>
    <t>ORD-202304-03119</t>
  </si>
  <si>
    <t>ORD-202304-03120</t>
  </si>
  <si>
    <t>ORD-202304-03121</t>
  </si>
  <si>
    <t>ORD-202304-03122</t>
  </si>
  <si>
    <t>ORD-202304-03123</t>
  </si>
  <si>
    <t>ORD-202304-03124</t>
  </si>
  <si>
    <t>ORD-202304-03125</t>
  </si>
  <si>
    <t>ORD-202304-03126</t>
  </si>
  <si>
    <t>ORD-202304-03127</t>
  </si>
  <si>
    <t>ORD-202304-03128</t>
  </si>
  <si>
    <t>ORD-202304-03129</t>
  </si>
  <si>
    <t>ORD-202304-03130</t>
  </si>
  <si>
    <t>ORD-202304-03131</t>
  </si>
  <si>
    <t>ORD-202304-03132</t>
  </si>
  <si>
    <t>ORD-202304-03133</t>
  </si>
  <si>
    <t>ORD-202304-03134</t>
  </si>
  <si>
    <t>ORD-202304-03135</t>
  </si>
  <si>
    <t>ORD-202304-03136</t>
  </si>
  <si>
    <t>ORD-202304-03137</t>
  </si>
  <si>
    <t>ORD-202304-03138</t>
  </si>
  <si>
    <t>ORD-202304-03139</t>
  </si>
  <si>
    <t>ORD-202304-03140</t>
  </si>
  <si>
    <t>ORD-202304-03141</t>
  </si>
  <si>
    <t>ORD-202304-03142</t>
  </si>
  <si>
    <t>ORD-202304-03143</t>
  </si>
  <si>
    <t>ORD-202304-03144</t>
  </si>
  <si>
    <t>ORD-202304-03145</t>
  </si>
  <si>
    <t>ORD-202304-03146</t>
  </si>
  <si>
    <t>ORD-202304-03147</t>
  </si>
  <si>
    <t>ORD-202304-03148</t>
  </si>
  <si>
    <t>ORD-202304-03149</t>
  </si>
  <si>
    <t>ORD-202304-03150</t>
  </si>
  <si>
    <t>ORD-202304-03151</t>
  </si>
  <si>
    <t>ORD-202304-03152</t>
  </si>
  <si>
    <t>ORD-202304-03153</t>
  </si>
  <si>
    <t>ORD-202304-03154</t>
  </si>
  <si>
    <t>ORD-202304-03155</t>
  </si>
  <si>
    <t>ORD-202304-03156</t>
  </si>
  <si>
    <t>ORD-202304-03157</t>
  </si>
  <si>
    <t>ORD-202304-03158</t>
  </si>
  <si>
    <t>ORD-202304-03159</t>
  </si>
  <si>
    <t>ORD-202304-03160</t>
  </si>
  <si>
    <t>ORD-202304-03161</t>
  </si>
  <si>
    <t>ORD-202304-03162</t>
  </si>
  <si>
    <t>ORD-202304-03163</t>
  </si>
  <si>
    <t>ORD-202304-03164</t>
  </si>
  <si>
    <t>ORD-202304-03165</t>
  </si>
  <si>
    <t>ORD-202304-03166</t>
  </si>
  <si>
    <t>ORD-202304-03167</t>
  </si>
  <si>
    <t>ORD-202304-03168</t>
  </si>
  <si>
    <t>ORD-202304-03169</t>
  </si>
  <si>
    <t>ORD-202304-03170</t>
  </si>
  <si>
    <t>ORD-202304-03171</t>
  </si>
  <si>
    <t>ORD-202304-03172</t>
  </si>
  <si>
    <t>ORD-202304-03173</t>
  </si>
  <si>
    <t>ORD-202304-03174</t>
  </si>
  <si>
    <t>ORD-202304-03175</t>
  </si>
  <si>
    <t>ORD-202304-03176</t>
  </si>
  <si>
    <t>ORD-202304-03177</t>
  </si>
  <si>
    <t>ORD-202304-03178</t>
  </si>
  <si>
    <t>ORD-202304-03179</t>
  </si>
  <si>
    <t>ORD-202304-03180</t>
  </si>
  <si>
    <t>ORD-202304-03181</t>
  </si>
  <si>
    <t>ORD-202304-03182</t>
  </si>
  <si>
    <t>ORD-202304-03183</t>
  </si>
  <si>
    <t>ORD-202304-03184</t>
  </si>
  <si>
    <t>ORD-202304-03185</t>
  </si>
  <si>
    <t>ORD-202304-03186</t>
  </si>
  <si>
    <t>ORD-202304-03187</t>
  </si>
  <si>
    <t>ORD-202304-03188</t>
  </si>
  <si>
    <t>ORD-202304-03189</t>
  </si>
  <si>
    <t>ORD-202304-03190</t>
  </si>
  <si>
    <t>ORD-202304-03191</t>
  </si>
  <si>
    <t>ORD-202304-03192</t>
  </si>
  <si>
    <t>ORD-202304-03193</t>
  </si>
  <si>
    <t>ORD-202304-03194</t>
  </si>
  <si>
    <t>ORD-202304-03195</t>
  </si>
  <si>
    <t>ORD-202304-03196</t>
  </si>
  <si>
    <t>ORD-202304-03197</t>
  </si>
  <si>
    <t>ORD-202304-03198</t>
  </si>
  <si>
    <t>ORD-202304-03199</t>
  </si>
  <si>
    <t>ORD-202304-03200</t>
  </si>
  <si>
    <t>ORD-202305-03201</t>
  </si>
  <si>
    <t>ORD-202305-03202</t>
  </si>
  <si>
    <t>ORD-202305-03203</t>
  </si>
  <si>
    <t>ORD-202305-03204</t>
  </si>
  <si>
    <t>ORD-202305-03205</t>
  </si>
  <si>
    <t>ORD-202305-03206</t>
  </si>
  <si>
    <t>ORD-202305-03207</t>
  </si>
  <si>
    <t>ORD-202305-03208</t>
  </si>
  <si>
    <t>ORD-202305-03209</t>
  </si>
  <si>
    <t>ORD-202305-03210</t>
  </si>
  <si>
    <t>ORD-202305-03211</t>
  </si>
  <si>
    <t>ORD-202305-03212</t>
  </si>
  <si>
    <t>ORD-202305-03213</t>
  </si>
  <si>
    <t>ORD-202305-03214</t>
  </si>
  <si>
    <t>ORD-202305-03215</t>
  </si>
  <si>
    <t>ORD-202305-03216</t>
  </si>
  <si>
    <t>ORD-202305-03217</t>
  </si>
  <si>
    <t>ORD-202305-03218</t>
  </si>
  <si>
    <t>ORD-202305-03219</t>
  </si>
  <si>
    <t>ORD-202305-03220</t>
  </si>
  <si>
    <t>ORD-202305-03221</t>
  </si>
  <si>
    <t>ORD-202305-03222</t>
  </si>
  <si>
    <t>ORD-202305-03223</t>
  </si>
  <si>
    <t>ORD-202305-03224</t>
  </si>
  <si>
    <t>ORD-202305-03225</t>
  </si>
  <si>
    <t>ORD-202305-03226</t>
  </si>
  <si>
    <t>ORD-202305-03227</t>
  </si>
  <si>
    <t>ORD-202305-03228</t>
  </si>
  <si>
    <t>ORD-202305-03229</t>
  </si>
  <si>
    <t>ORD-202305-03230</t>
  </si>
  <si>
    <t>ORD-202305-03231</t>
  </si>
  <si>
    <t>ORD-202305-03232</t>
  </si>
  <si>
    <t>ORD-202305-03233</t>
  </si>
  <si>
    <t>ORD-202305-03234</t>
  </si>
  <si>
    <t>ORD-202305-03235</t>
  </si>
  <si>
    <t>ORD-202305-03236</t>
  </si>
  <si>
    <t>ORD-202305-03237</t>
  </si>
  <si>
    <t>ORD-202305-03238</t>
  </si>
  <si>
    <t>ORD-202305-03239</t>
  </si>
  <si>
    <t>ORD-202305-03240</t>
  </si>
  <si>
    <t>ORD-202305-03241</t>
  </si>
  <si>
    <t>ORD-202305-03242</t>
  </si>
  <si>
    <t>ORD-202305-03243</t>
  </si>
  <si>
    <t>ORD-202305-03244</t>
  </si>
  <si>
    <t>ORD-202305-03245</t>
  </si>
  <si>
    <t>ORD-202305-03246</t>
  </si>
  <si>
    <t>ORD-202305-03247</t>
  </si>
  <si>
    <t>ORD-202305-03248</t>
  </si>
  <si>
    <t>ORD-202305-03249</t>
  </si>
  <si>
    <t>ORD-202305-03250</t>
  </si>
  <si>
    <t>ORD-202305-03251</t>
  </si>
  <si>
    <t>ORD-202305-03252</t>
  </si>
  <si>
    <t>ORD-202305-03253</t>
  </si>
  <si>
    <t>ORD-202305-03254</t>
  </si>
  <si>
    <t>ORD-202305-03255</t>
  </si>
  <si>
    <t>ORD-202305-03256</t>
  </si>
  <si>
    <t>ORD-202305-03257</t>
  </si>
  <si>
    <t>ORD-202305-03258</t>
  </si>
  <si>
    <t>ORD-202305-03259</t>
  </si>
  <si>
    <t>ORD-202305-03260</t>
  </si>
  <si>
    <t>ORD-202305-03261</t>
  </si>
  <si>
    <t>ORD-202305-03262</t>
  </si>
  <si>
    <t>ORD-202305-03263</t>
  </si>
  <si>
    <t>ORD-202305-03264</t>
  </si>
  <si>
    <t>ORD-202305-03265</t>
  </si>
  <si>
    <t>ORD-202305-03266</t>
  </si>
  <si>
    <t>ORD-202305-03267</t>
  </si>
  <si>
    <t>ORD-202305-03268</t>
  </si>
  <si>
    <t>ORD-202305-03269</t>
  </si>
  <si>
    <t>ORD-202305-03270</t>
  </si>
  <si>
    <t>ORD-202305-03271</t>
  </si>
  <si>
    <t>ORD-202305-03272</t>
  </si>
  <si>
    <t>ORD-202305-03273</t>
  </si>
  <si>
    <t>ORD-202305-03274</t>
  </si>
  <si>
    <t>ORD-202305-03275</t>
  </si>
  <si>
    <t>ORD-202305-03276</t>
  </si>
  <si>
    <t>ORD-202305-03277</t>
  </si>
  <si>
    <t>ORD-202305-03278</t>
  </si>
  <si>
    <t>ORD-202305-03279</t>
  </si>
  <si>
    <t>ORD-202305-03280</t>
  </si>
  <si>
    <t>ORD-202305-03281</t>
  </si>
  <si>
    <t>ORD-202305-03282</t>
  </si>
  <si>
    <t>ORD-202305-03283</t>
  </si>
  <si>
    <t>ORD-202305-03284</t>
  </si>
  <si>
    <t>ORD-202305-03285</t>
  </si>
  <si>
    <t>ORD-202305-03286</t>
  </si>
  <si>
    <t>ORD-202305-03287</t>
  </si>
  <si>
    <t>ORD-202305-03288</t>
  </si>
  <si>
    <t>ORD-202305-03289</t>
  </si>
  <si>
    <t>ORD-202305-03290</t>
  </si>
  <si>
    <t>ORD-202305-03291</t>
  </si>
  <si>
    <t>ORD-202305-03292</t>
  </si>
  <si>
    <t>ORD-202305-03293</t>
  </si>
  <si>
    <t>ORD-202305-03294</t>
  </si>
  <si>
    <t>ORD-202305-03295</t>
  </si>
  <si>
    <t>ORD-202305-03296</t>
  </si>
  <si>
    <t>ORD-202305-03297</t>
  </si>
  <si>
    <t>ORD-202305-03298</t>
  </si>
  <si>
    <t>ORD-202305-03299</t>
  </si>
  <si>
    <t>ORD-202305-03300</t>
  </si>
  <si>
    <t>ORD-202305-03301</t>
  </si>
  <si>
    <t>ORD-202305-03302</t>
  </si>
  <si>
    <t>ORD-202305-03303</t>
  </si>
  <si>
    <t>ORD-202305-03304</t>
  </si>
  <si>
    <t>ORD-202305-03305</t>
  </si>
  <si>
    <t>ORD-202305-03306</t>
  </si>
  <si>
    <t>ORD-202305-03307</t>
  </si>
  <si>
    <t>ORD-202305-03308</t>
  </si>
  <si>
    <t>ORD-202305-03309</t>
  </si>
  <si>
    <t>ORD-202305-03310</t>
  </si>
  <si>
    <t>ORD-202305-03311</t>
  </si>
  <si>
    <t>ORD-202305-03312</t>
  </si>
  <si>
    <t>ORD-202305-03313</t>
  </si>
  <si>
    <t>ORD-202305-03314</t>
  </si>
  <si>
    <t>ORD-202305-03315</t>
  </si>
  <si>
    <t>ORD-202305-03316</t>
  </si>
  <si>
    <t>ORD-202305-03317</t>
  </si>
  <si>
    <t>ORD-202305-03318</t>
  </si>
  <si>
    <t>ORD-202305-03319</t>
  </si>
  <si>
    <t>ORD-202305-03320</t>
  </si>
  <si>
    <t>ORD-202305-03321</t>
  </si>
  <si>
    <t>ORD-202305-03322</t>
  </si>
  <si>
    <t>ORD-202305-03323</t>
  </si>
  <si>
    <t>ORD-202305-03324</t>
  </si>
  <si>
    <t>ORD-202305-03325</t>
  </si>
  <si>
    <t>ORD-202305-03326</t>
  </si>
  <si>
    <t>ORD-202305-03327</t>
  </si>
  <si>
    <t>ORD-202305-03328</t>
  </si>
  <si>
    <t>ORD-202305-03329</t>
  </si>
  <si>
    <t>ORD-202305-03330</t>
  </si>
  <si>
    <t>ORD-202305-03331</t>
  </si>
  <si>
    <t>ORD-202305-03332</t>
  </si>
  <si>
    <t>ORD-202305-03333</t>
  </si>
  <si>
    <t>ORD-202305-03334</t>
  </si>
  <si>
    <t>ORD-202305-03335</t>
  </si>
  <si>
    <t>ORD-202305-03336</t>
  </si>
  <si>
    <t>ORD-202305-03337</t>
  </si>
  <si>
    <t>ORD-202305-03338</t>
  </si>
  <si>
    <t>ORD-202305-03339</t>
  </si>
  <si>
    <t>ORD-202305-03340</t>
  </si>
  <si>
    <t>ORD-202305-03341</t>
  </si>
  <si>
    <t>ORD-202305-03342</t>
  </si>
  <si>
    <t>ORD-202305-03343</t>
  </si>
  <si>
    <t>ORD-202305-03344</t>
  </si>
  <si>
    <t>ORD-202305-03345</t>
  </si>
  <si>
    <t>ORD-202305-03346</t>
  </si>
  <si>
    <t>ORD-202305-03347</t>
  </si>
  <si>
    <t>ORD-202305-03348</t>
  </si>
  <si>
    <t>ORD-202305-03349</t>
  </si>
  <si>
    <t>ORD-202305-03350</t>
  </si>
  <si>
    <t>ORD-202305-03351</t>
  </si>
  <si>
    <t>ORD-202305-03352</t>
  </si>
  <si>
    <t>ORD-202305-03353</t>
  </si>
  <si>
    <t>ORD-202305-03354</t>
  </si>
  <si>
    <t>ORD-202305-03355</t>
  </si>
  <si>
    <t>ORD-202305-03356</t>
  </si>
  <si>
    <t>ORD-202305-03357</t>
  </si>
  <si>
    <t>ORD-202305-03358</t>
  </si>
  <si>
    <t>ORD-202305-03359</t>
  </si>
  <si>
    <t>ORD-202305-03360</t>
  </si>
  <si>
    <t>ORD-202305-03361</t>
  </si>
  <si>
    <t>ORD-202305-03362</t>
  </si>
  <si>
    <t>ORD-202305-03363</t>
  </si>
  <si>
    <t>ORD-202305-03364</t>
  </si>
  <si>
    <t>ORD-202305-03365</t>
  </si>
  <si>
    <t>ORD-202305-03366</t>
  </si>
  <si>
    <t>ORD-202305-03367</t>
  </si>
  <si>
    <t>ORD-202305-03368</t>
  </si>
  <si>
    <t>ORD-202305-03369</t>
  </si>
  <si>
    <t>ORD-202305-03370</t>
  </si>
  <si>
    <t>ORD-202305-03371</t>
  </si>
  <si>
    <t>ORD-202305-03372</t>
  </si>
  <si>
    <t>ORD-202305-03373</t>
  </si>
  <si>
    <t>ORD-202305-03374</t>
  </si>
  <si>
    <t>ORD-202305-03375</t>
  </si>
  <si>
    <t>ORD-202305-03376</t>
  </si>
  <si>
    <t>ORD-202305-03377</t>
  </si>
  <si>
    <t>ORD-202305-03378</t>
  </si>
  <si>
    <t>ORD-202305-03379</t>
  </si>
  <si>
    <t>ORD-202305-03380</t>
  </si>
  <si>
    <t>ORD-202305-03381</t>
  </si>
  <si>
    <t>ORD-202305-03382</t>
  </si>
  <si>
    <t>ORD-202305-03383</t>
  </si>
  <si>
    <t>ORD-202305-03384</t>
  </si>
  <si>
    <t>ORD-202305-03385</t>
  </si>
  <si>
    <t>ORD-202305-03386</t>
  </si>
  <si>
    <t>ORD-202305-03387</t>
  </si>
  <si>
    <t>ORD-202305-03388</t>
  </si>
  <si>
    <t>ORD-202305-03389</t>
  </si>
  <si>
    <t>ORD-202305-03390</t>
  </si>
  <si>
    <t>ORD-202305-03391</t>
  </si>
  <si>
    <t>ORD-202305-03392</t>
  </si>
  <si>
    <t>ORD-202305-03393</t>
  </si>
  <si>
    <t>ORD-202305-03394</t>
  </si>
  <si>
    <t>ORD-202305-03395</t>
  </si>
  <si>
    <t>ORD-202305-03396</t>
  </si>
  <si>
    <t>ORD-202305-03397</t>
  </si>
  <si>
    <t>ORD-202305-03398</t>
  </si>
  <si>
    <t>ORD-202305-03399</t>
  </si>
  <si>
    <t>ORD-202305-03400</t>
  </si>
  <si>
    <t>ORD-202305-03401</t>
  </si>
  <si>
    <t>ORD-202305-03402</t>
  </si>
  <si>
    <t>ORD-202305-03403</t>
  </si>
  <si>
    <t>ORD-202305-03404</t>
  </si>
  <si>
    <t>ORD-202305-03405</t>
  </si>
  <si>
    <t>ORD-202305-03406</t>
  </si>
  <si>
    <t>ORD-202305-03407</t>
  </si>
  <si>
    <t>ORD-202305-03408</t>
  </si>
  <si>
    <t>ORD-202305-03409</t>
  </si>
  <si>
    <t>ORD-202305-03410</t>
  </si>
  <si>
    <t>ORD-202305-03411</t>
  </si>
  <si>
    <t>ORD-202305-03412</t>
  </si>
  <si>
    <t>ORD-202305-03413</t>
  </si>
  <si>
    <t>ORD-202305-03414</t>
  </si>
  <si>
    <t>ORD-202305-03415</t>
  </si>
  <si>
    <t>ORD-202305-03416</t>
  </si>
  <si>
    <t>ORD-202305-03417</t>
  </si>
  <si>
    <t>ORD-202305-03418</t>
  </si>
  <si>
    <t>ORD-202305-03419</t>
  </si>
  <si>
    <t>ORD-202305-03420</t>
  </si>
  <si>
    <t>ORD-202305-03421</t>
  </si>
  <si>
    <t>ORD-202305-03422</t>
  </si>
  <si>
    <t>ORD-202305-03423</t>
  </si>
  <si>
    <t>ORD-202305-03424</t>
  </si>
  <si>
    <t>ORD-202305-03425</t>
  </si>
  <si>
    <t>ORD-202305-03426</t>
  </si>
  <si>
    <t>ORD-202305-03427</t>
  </si>
  <si>
    <t>ORD-202305-03428</t>
  </si>
  <si>
    <t>ORD-202305-03429</t>
  </si>
  <si>
    <t>ORD-202305-03430</t>
  </si>
  <si>
    <t>ORD-202305-03431</t>
  </si>
  <si>
    <t>ORD-202305-03432</t>
  </si>
  <si>
    <t>ORD-202305-03433</t>
  </si>
  <si>
    <t>ORD-202305-03434</t>
  </si>
  <si>
    <t>ORD-202305-03435</t>
  </si>
  <si>
    <t>ORD-202305-03436</t>
  </si>
  <si>
    <t>ORD-202305-03437</t>
  </si>
  <si>
    <t>ORD-202305-03438</t>
  </si>
  <si>
    <t>ORD-202305-03439</t>
  </si>
  <si>
    <t>ORD-202305-03440</t>
  </si>
  <si>
    <t>ORD-202305-03441</t>
  </si>
  <si>
    <t>ORD-202305-03442</t>
  </si>
  <si>
    <t>ORD-202305-03443</t>
  </si>
  <si>
    <t>ORD-202305-03444</t>
  </si>
  <si>
    <t>ORD-202305-03445</t>
  </si>
  <si>
    <t>ORD-202305-03446</t>
  </si>
  <si>
    <t>ORD-202305-03447</t>
  </si>
  <si>
    <t>ORD-202305-03448</t>
  </si>
  <si>
    <t>ORD-202305-03449</t>
  </si>
  <si>
    <t>ORD-202305-03450</t>
  </si>
  <si>
    <t>ORD-202305-03451</t>
  </si>
  <si>
    <t>ORD-202305-03452</t>
  </si>
  <si>
    <t>ORD-202305-03453</t>
  </si>
  <si>
    <t>ORD-202305-03454</t>
  </si>
  <si>
    <t>ORD-202305-03455</t>
  </si>
  <si>
    <t>ORD-202305-03456</t>
  </si>
  <si>
    <t>ORD-202305-03457</t>
  </si>
  <si>
    <t>ORD-202305-03458</t>
  </si>
  <si>
    <t>ORD-202305-03459</t>
  </si>
  <si>
    <t>ORD-202305-03460</t>
  </si>
  <si>
    <t>ORD-202305-03461</t>
  </si>
  <si>
    <t>ORD-202305-03462</t>
  </si>
  <si>
    <t>ORD-202305-03463</t>
  </si>
  <si>
    <t>ORD-202305-03464</t>
  </si>
  <si>
    <t>ORD-202305-03465</t>
  </si>
  <si>
    <t>ORD-202305-03466</t>
  </si>
  <si>
    <t>ORD-202305-03467</t>
  </si>
  <si>
    <t>ORD-202305-03468</t>
  </si>
  <si>
    <t>ORD-202305-03469</t>
  </si>
  <si>
    <t>ORD-202305-03470</t>
  </si>
  <si>
    <t>ORD-202305-03471</t>
  </si>
  <si>
    <t>ORD-202305-03472</t>
  </si>
  <si>
    <t>ORD-202305-03473</t>
  </si>
  <si>
    <t>ORD-202305-03474</t>
  </si>
  <si>
    <t>ORD-202305-03475</t>
  </si>
  <si>
    <t>ORD-202305-03476</t>
  </si>
  <si>
    <t>ORD-202305-03477</t>
  </si>
  <si>
    <t>ORD-202305-03478</t>
  </si>
  <si>
    <t>ORD-202305-03479</t>
  </si>
  <si>
    <t>ORD-202305-03480</t>
  </si>
  <si>
    <t>ORD-202305-03481</t>
  </si>
  <si>
    <t>ORD-202305-03482</t>
  </si>
  <si>
    <t>ORD-202305-03483</t>
  </si>
  <si>
    <t>ORD-202305-03484</t>
  </si>
  <si>
    <t>ORD-202305-03485</t>
  </si>
  <si>
    <t>ORD-202305-03486</t>
  </si>
  <si>
    <t>ORD-202305-03487</t>
  </si>
  <si>
    <t>ORD-202305-03488</t>
  </si>
  <si>
    <t>ORD-202305-03489</t>
  </si>
  <si>
    <t>ORD-202305-03490</t>
  </si>
  <si>
    <t>ORD-202305-03491</t>
  </si>
  <si>
    <t>ORD-202305-03492</t>
  </si>
  <si>
    <t>ORD-202305-03493</t>
  </si>
  <si>
    <t>ORD-202305-03494</t>
  </si>
  <si>
    <t>ORD-202305-03495</t>
  </si>
  <si>
    <t>ORD-202305-03496</t>
  </si>
  <si>
    <t>ORD-202305-03497</t>
  </si>
  <si>
    <t>ORD-202305-03498</t>
  </si>
  <si>
    <t>ORD-202305-03499</t>
  </si>
  <si>
    <t>ORD-202305-03500</t>
  </si>
  <si>
    <t>ORD-202305-03501</t>
  </si>
  <si>
    <t>ORD-202305-03502</t>
  </si>
  <si>
    <t>ORD-202305-03503</t>
  </si>
  <si>
    <t>ORD-202305-03504</t>
  </si>
  <si>
    <t>ORD-202305-03505</t>
  </si>
  <si>
    <t>ORD-202305-03506</t>
  </si>
  <si>
    <t>ORD-202305-03507</t>
  </si>
  <si>
    <t>ORD-202305-03508</t>
  </si>
  <si>
    <t>ORD-202305-03509</t>
  </si>
  <si>
    <t>ORD-202305-03510</t>
  </si>
  <si>
    <t>ORD-202305-03511</t>
  </si>
  <si>
    <t>ORD-202305-03512</t>
  </si>
  <si>
    <t>ORD-202305-03513</t>
  </si>
  <si>
    <t>ORD-202305-03514</t>
  </si>
  <si>
    <t>ORD-202305-03515</t>
  </si>
  <si>
    <t>ORD-202305-03516</t>
  </si>
  <si>
    <t>ORD-202305-03517</t>
  </si>
  <si>
    <t>ORD-202305-03518</t>
  </si>
  <si>
    <t>ORD-202305-03519</t>
  </si>
  <si>
    <t>ORD-202305-03520</t>
  </si>
  <si>
    <t>ORD-202305-03521</t>
  </si>
  <si>
    <t>ORD-202305-03522</t>
  </si>
  <si>
    <t>ORD-202305-03523</t>
  </si>
  <si>
    <t>ORD-202305-03524</t>
  </si>
  <si>
    <t>ORD-202305-03525</t>
  </si>
  <si>
    <t>ORD-202305-03526</t>
  </si>
  <si>
    <t>ORD-202305-03527</t>
  </si>
  <si>
    <t>ORD-202305-03528</t>
  </si>
  <si>
    <t>ORD-202305-03529</t>
  </si>
  <si>
    <t>ORD-202305-03530</t>
  </si>
  <si>
    <t>ORD-202305-03531</t>
  </si>
  <si>
    <t>ORD-202305-03532</t>
  </si>
  <si>
    <t>ORD-202305-03533</t>
  </si>
  <si>
    <t>ORD-202305-03534</t>
  </si>
  <si>
    <t>ORD-202305-03535</t>
  </si>
  <si>
    <t>ORD-202305-03536</t>
  </si>
  <si>
    <t>ORD-202305-03537</t>
  </si>
  <si>
    <t>ORD-202305-03538</t>
  </si>
  <si>
    <t>ORD-202305-03539</t>
  </si>
  <si>
    <t>ORD-202305-03540</t>
  </si>
  <si>
    <t>ORD-202305-03541</t>
  </si>
  <si>
    <t>ORD-202305-03542</t>
  </si>
  <si>
    <t>ORD-202305-03543</t>
  </si>
  <si>
    <t>ORD-202305-03544</t>
  </si>
  <si>
    <t>ORD-202305-03545</t>
  </si>
  <si>
    <t>ORD-202305-03546</t>
  </si>
  <si>
    <t>ORD-202305-03547</t>
  </si>
  <si>
    <t>ORD-202305-03548</t>
  </si>
  <si>
    <t>ORD-202305-03549</t>
  </si>
  <si>
    <t>ORD-202305-03550</t>
  </si>
  <si>
    <t>ORD-202305-03551</t>
  </si>
  <si>
    <t>ORD-202305-03552</t>
  </si>
  <si>
    <t>ORD-202305-03553</t>
  </si>
  <si>
    <t>ORD-202305-03554</t>
  </si>
  <si>
    <t>ORD-202305-03555</t>
  </si>
  <si>
    <t>ORD-202305-03556</t>
  </si>
  <si>
    <t>ORD-202305-03557</t>
  </si>
  <si>
    <t>ORD-202305-03558</t>
  </si>
  <si>
    <t>ORD-202305-03559</t>
  </si>
  <si>
    <t>ORD-202305-03560</t>
  </si>
  <si>
    <t>ORD-202305-03561</t>
  </si>
  <si>
    <t>ORD-202305-03562</t>
  </si>
  <si>
    <t>ORD-202305-03563</t>
  </si>
  <si>
    <t>ORD-202305-03564</t>
  </si>
  <si>
    <t>ORD-202305-03565</t>
  </si>
  <si>
    <t>ORD-202305-03566</t>
  </si>
  <si>
    <t>ORD-202305-03567</t>
  </si>
  <si>
    <t>ORD-202305-03568</t>
  </si>
  <si>
    <t>ORD-202305-03569</t>
  </si>
  <si>
    <t>ORD-202305-03570</t>
  </si>
  <si>
    <t>ORD-202305-03571</t>
  </si>
  <si>
    <t>ORD-202305-03572</t>
  </si>
  <si>
    <t>ORD-202305-03573</t>
  </si>
  <si>
    <t>ORD-202305-03574</t>
  </si>
  <si>
    <t>ORD-202305-03575</t>
  </si>
  <si>
    <t>ORD-202305-03576</t>
  </si>
  <si>
    <t>ORD-202305-03577</t>
  </si>
  <si>
    <t>ORD-202305-03578</t>
  </si>
  <si>
    <t>ORD-202305-03579</t>
  </si>
  <si>
    <t>ORD-202305-03580</t>
  </si>
  <si>
    <t>ORD-202305-03581</t>
  </si>
  <si>
    <t>ORD-202305-03582</t>
  </si>
  <si>
    <t>ORD-202305-03583</t>
  </si>
  <si>
    <t>ORD-202305-03584</t>
  </si>
  <si>
    <t>ORD-202305-03585</t>
  </si>
  <si>
    <t>ORD-202305-03586</t>
  </si>
  <si>
    <t>ORD-202305-03587</t>
  </si>
  <si>
    <t>ORD-202305-03588</t>
  </si>
  <si>
    <t>ORD-202305-03589</t>
  </si>
  <si>
    <t>ORD-202305-03590</t>
  </si>
  <si>
    <t>ORD-202305-03591</t>
  </si>
  <si>
    <t>ORD-202305-03592</t>
  </si>
  <si>
    <t>ORD-202305-03593</t>
  </si>
  <si>
    <t>ORD-202305-03594</t>
  </si>
  <si>
    <t>ORD-202305-03595</t>
  </si>
  <si>
    <t>ORD-202305-03596</t>
  </si>
  <si>
    <t>ORD-202305-03597</t>
  </si>
  <si>
    <t>ORD-202305-03598</t>
  </si>
  <si>
    <t>ORD-202305-03599</t>
  </si>
  <si>
    <t>ORD-202305-03600</t>
  </si>
  <si>
    <t>ORD-202305-03601</t>
  </si>
  <si>
    <t>ORD-202305-03602</t>
  </si>
  <si>
    <t>ORD-202305-03603</t>
  </si>
  <si>
    <t>ORD-202305-03604</t>
  </si>
  <si>
    <t>ORD-202305-03605</t>
  </si>
  <si>
    <t>ORD-202305-03606</t>
  </si>
  <si>
    <t>ORD-202305-03607</t>
  </si>
  <si>
    <t>ORD-202305-03608</t>
  </si>
  <si>
    <t>ORD-202305-03609</t>
  </si>
  <si>
    <t>ORD-202305-03610</t>
  </si>
  <si>
    <t>ORD-202305-03611</t>
  </si>
  <si>
    <t>ORD-202305-03612</t>
  </si>
  <si>
    <t>ORD-202305-03613</t>
  </si>
  <si>
    <t>ORD-202305-03614</t>
  </si>
  <si>
    <t>ORD-202305-03615</t>
  </si>
  <si>
    <t>ORD-202305-03616</t>
  </si>
  <si>
    <t>ORD-202305-03617</t>
  </si>
  <si>
    <t>ORD-202305-03618</t>
  </si>
  <si>
    <t>ORD-202305-03619</t>
  </si>
  <si>
    <t>ORD-202305-03620</t>
  </si>
  <si>
    <t>ORD-202305-03621</t>
  </si>
  <si>
    <t>ORD-202305-03622</t>
  </si>
  <si>
    <t>ORD-202305-03623</t>
  </si>
  <si>
    <t>ORD-202305-03624</t>
  </si>
  <si>
    <t>ORD-202305-03625</t>
  </si>
  <si>
    <t>ORD-202305-03626</t>
  </si>
  <si>
    <t>ORD-202305-03627</t>
  </si>
  <si>
    <t>ORD-202305-03628</t>
  </si>
  <si>
    <t>ORD-202305-03629</t>
  </si>
  <si>
    <t>ORD-202305-03630</t>
  </si>
  <si>
    <t>ORD-202305-03631</t>
  </si>
  <si>
    <t>ORD-202305-03632</t>
  </si>
  <si>
    <t>ORD-202305-03633</t>
  </si>
  <si>
    <t>ORD-202305-03634</t>
  </si>
  <si>
    <t>ORD-202305-03635</t>
  </si>
  <si>
    <t>ORD-202305-03636</t>
  </si>
  <si>
    <t>ORD-202305-03637</t>
  </si>
  <si>
    <t>ORD-202305-03638</t>
  </si>
  <si>
    <t>ORD-202305-03639</t>
  </si>
  <si>
    <t>ORD-202305-03640</t>
  </si>
  <si>
    <t>ORD-202305-03641</t>
  </si>
  <si>
    <t>ORD-202305-03642</t>
  </si>
  <si>
    <t>ORD-202305-03643</t>
  </si>
  <si>
    <t>ORD-202305-03644</t>
  </si>
  <si>
    <t>ORD-202305-03645</t>
  </si>
  <si>
    <t>ORD-202305-03646</t>
  </si>
  <si>
    <t>ORD-202305-03647</t>
  </si>
  <si>
    <t>ORD-202305-03648</t>
  </si>
  <si>
    <t>ORD-202305-03649</t>
  </si>
  <si>
    <t>ORD-202305-03650</t>
  </si>
  <si>
    <t>ORD-202305-03651</t>
  </si>
  <si>
    <t>ORD-202305-03652</t>
  </si>
  <si>
    <t>ORD-202305-03653</t>
  </si>
  <si>
    <t>ORD-202305-03654</t>
  </si>
  <si>
    <t>ORD-202305-03655</t>
  </si>
  <si>
    <t>ORD-202305-03656</t>
  </si>
  <si>
    <t>ORD-202305-03657</t>
  </si>
  <si>
    <t>ORD-202305-03658</t>
  </si>
  <si>
    <t>ORD-202305-03659</t>
  </si>
  <si>
    <t>ORD-202305-03660</t>
  </si>
  <si>
    <t>ORD-202305-03661</t>
  </si>
  <si>
    <t>ORD-202305-03662</t>
  </si>
  <si>
    <t>ORD-202305-03663</t>
  </si>
  <si>
    <t>ORD-202305-03664</t>
  </si>
  <si>
    <t>ORD-202305-03665</t>
  </si>
  <si>
    <t>ORD-202305-03666</t>
  </si>
  <si>
    <t>ORD-202305-03667</t>
  </si>
  <si>
    <t>ORD-202305-03668</t>
  </si>
  <si>
    <t>ORD-202305-03669</t>
  </si>
  <si>
    <t>ORD-202305-03670</t>
  </si>
  <si>
    <t>ORD-202305-03671</t>
  </si>
  <si>
    <t>ORD-202305-03672</t>
  </si>
  <si>
    <t>ORD-202305-03673</t>
  </si>
  <si>
    <t>ORD-202305-03674</t>
  </si>
  <si>
    <t>ORD-202305-03675</t>
  </si>
  <si>
    <t>ORD-202305-03676</t>
  </si>
  <si>
    <t>ORD-202305-03677</t>
  </si>
  <si>
    <t>ORD-202305-03678</t>
  </si>
  <si>
    <t>ORD-202305-03679</t>
  </si>
  <si>
    <t>ORD-202305-03680</t>
  </si>
  <si>
    <t>ORD-202305-03681</t>
  </si>
  <si>
    <t>ORD-202305-03682</t>
  </si>
  <si>
    <t>ORD-202305-03683</t>
  </si>
  <si>
    <t>ORD-202305-03684</t>
  </si>
  <si>
    <t>ORD-202305-03685</t>
  </si>
  <si>
    <t>ORD-202305-03686</t>
  </si>
  <si>
    <t>ORD-202305-03687</t>
  </si>
  <si>
    <t>ORD-202305-03688</t>
  </si>
  <si>
    <t>ORD-202305-03689</t>
  </si>
  <si>
    <t>ORD-202305-03690</t>
  </si>
  <si>
    <t>ORD-202305-03691</t>
  </si>
  <si>
    <t>ORD-202305-03692</t>
  </si>
  <si>
    <t>ORD-202305-03693</t>
  </si>
  <si>
    <t>ORD-202305-03694</t>
  </si>
  <si>
    <t>ORD-202305-03695</t>
  </si>
  <si>
    <t>ORD-202305-03696</t>
  </si>
  <si>
    <t>ORD-202305-03697</t>
  </si>
  <si>
    <t>ORD-202305-03698</t>
  </si>
  <si>
    <t>ORD-202305-03699</t>
  </si>
  <si>
    <t>ORD-202305-03700</t>
  </si>
  <si>
    <t>ORD-202305-03701</t>
  </si>
  <si>
    <t>ORD-202305-03702</t>
  </si>
  <si>
    <t>ORD-202305-03703</t>
  </si>
  <si>
    <t>ORD-202305-03704</t>
  </si>
  <si>
    <t>ORD-202305-03705</t>
  </si>
  <si>
    <t>ORD-202305-03706</t>
  </si>
  <si>
    <t>ORD-202305-03707</t>
  </si>
  <si>
    <t>ORD-202305-03708</t>
  </si>
  <si>
    <t>ORD-202305-03709</t>
  </si>
  <si>
    <t>ORD-202305-03710</t>
  </si>
  <si>
    <t>ORD-202305-03711</t>
  </si>
  <si>
    <t>ORD-202305-03712</t>
  </si>
  <si>
    <t>ORD-202305-03713</t>
  </si>
  <si>
    <t>ORD-202305-03714</t>
  </si>
  <si>
    <t>ORD-202305-03715</t>
  </si>
  <si>
    <t>ORD-202305-03716</t>
  </si>
  <si>
    <t>ORD-202305-03717</t>
  </si>
  <si>
    <t>ORD-202305-03718</t>
  </si>
  <si>
    <t>ORD-202305-03719</t>
  </si>
  <si>
    <t>ORD-202305-03720</t>
  </si>
  <si>
    <t>ORD-202305-03721</t>
  </si>
  <si>
    <t>ORD-202305-03722</t>
  </si>
  <si>
    <t>ORD-202305-03723</t>
  </si>
  <si>
    <t>ORD-202305-03724</t>
  </si>
  <si>
    <t>ORD-202305-03725</t>
  </si>
  <si>
    <t>ORD-202305-03726</t>
  </si>
  <si>
    <t>ORD-202305-03727</t>
  </si>
  <si>
    <t>ORD-202305-03728</t>
  </si>
  <si>
    <t>ORD-202305-03729</t>
  </si>
  <si>
    <t>ORD-202305-03730</t>
  </si>
  <si>
    <t>ORD-202305-03731</t>
  </si>
  <si>
    <t>ORD-202305-03732</t>
  </si>
  <si>
    <t>ORD-202305-03733</t>
  </si>
  <si>
    <t>ORD-202305-03734</t>
  </si>
  <si>
    <t>ORD-202305-03735</t>
  </si>
  <si>
    <t>ORD-202305-03736</t>
  </si>
  <si>
    <t>ORD-202305-03737</t>
  </si>
  <si>
    <t>ORD-202305-03738</t>
  </si>
  <si>
    <t>ORD-202305-03739</t>
  </si>
  <si>
    <t>ORD-202305-03740</t>
  </si>
  <si>
    <t>ORD-202305-03741</t>
  </si>
  <si>
    <t>ORD-202305-03742</t>
  </si>
  <si>
    <t>ORD-202305-03743</t>
  </si>
  <si>
    <t>ORD-202305-03744</t>
  </si>
  <si>
    <t>ORD-202305-03745</t>
  </si>
  <si>
    <t>ORD-202305-03746</t>
  </si>
  <si>
    <t>ORD-202305-03747</t>
  </si>
  <si>
    <t>ORD-202305-03748</t>
  </si>
  <si>
    <t>ORD-202305-03749</t>
  </si>
  <si>
    <t>ORD-202305-03750</t>
  </si>
  <si>
    <t>ORD-202305-03751</t>
  </si>
  <si>
    <t>ORD-202305-03752</t>
  </si>
  <si>
    <t>ORD-202305-03753</t>
  </si>
  <si>
    <t>ORD-202305-03754</t>
  </si>
  <si>
    <t>ORD-202305-03755</t>
  </si>
  <si>
    <t>ORD-202305-03756</t>
  </si>
  <si>
    <t>ORD-202305-03757</t>
  </si>
  <si>
    <t>ORD-202305-03758</t>
  </si>
  <si>
    <t>ORD-202305-03759</t>
  </si>
  <si>
    <t>ORD-202305-03760</t>
  </si>
  <si>
    <t>ORD-202305-03761</t>
  </si>
  <si>
    <t>ORD-202305-03762</t>
  </si>
  <si>
    <t>ORD-202305-03763</t>
  </si>
  <si>
    <t>ORD-202305-03764</t>
  </si>
  <si>
    <t>ORD-202305-03765</t>
  </si>
  <si>
    <t>ORD-202305-03766</t>
  </si>
  <si>
    <t>ORD-202305-03767</t>
  </si>
  <si>
    <t>ORD-202305-03768</t>
  </si>
  <si>
    <t>ORD-202305-03769</t>
  </si>
  <si>
    <t>ORD-202305-03770</t>
  </si>
  <si>
    <t>ORD-202305-03771</t>
  </si>
  <si>
    <t>ORD-202305-03772</t>
  </si>
  <si>
    <t>ORD-202305-03773</t>
  </si>
  <si>
    <t>ORD-202305-03774</t>
  </si>
  <si>
    <t>ORD-202305-03775</t>
  </si>
  <si>
    <t>ORD-202305-03776</t>
  </si>
  <si>
    <t>ORD-202305-03777</t>
  </si>
  <si>
    <t>ORD-202305-03778</t>
  </si>
  <si>
    <t>ORD-202305-03779</t>
  </si>
  <si>
    <t>ORD-202305-03780</t>
  </si>
  <si>
    <t>ORD-202305-03781</t>
  </si>
  <si>
    <t>ORD-202305-03782</t>
  </si>
  <si>
    <t>ORD-202305-03783</t>
  </si>
  <si>
    <t>ORD-202305-03784</t>
  </si>
  <si>
    <t>ORD-202305-03785</t>
  </si>
  <si>
    <t>ORD-202305-03786</t>
  </si>
  <si>
    <t>ORD-202305-03787</t>
  </si>
  <si>
    <t>ORD-202305-03788</t>
  </si>
  <si>
    <t>ORD-202305-03789</t>
  </si>
  <si>
    <t>ORD-202305-03790</t>
  </si>
  <si>
    <t>ORD-202305-03791</t>
  </si>
  <si>
    <t>ORD-202305-03792</t>
  </si>
  <si>
    <t>ORD-202305-03793</t>
  </si>
  <si>
    <t>ORD-202305-03794</t>
  </si>
  <si>
    <t>ORD-202305-03795</t>
  </si>
  <si>
    <t>ORD-202305-03796</t>
  </si>
  <si>
    <t>ORD-202305-03797</t>
  </si>
  <si>
    <t>ORD-202305-03798</t>
  </si>
  <si>
    <t>ORD-202305-03799</t>
  </si>
  <si>
    <t>ORD-202305-03800</t>
  </si>
  <si>
    <t>ORD-202305-03801</t>
  </si>
  <si>
    <t>ORD-202305-03802</t>
  </si>
  <si>
    <t>ORD-202305-03803</t>
  </si>
  <si>
    <t>ORD-202305-03804</t>
  </si>
  <si>
    <t>ORD-202305-03805</t>
  </si>
  <si>
    <t>ORD-202305-03806</t>
  </si>
  <si>
    <t>ORD-202305-03807</t>
  </si>
  <si>
    <t>ORD-202305-03808</t>
  </si>
  <si>
    <t>ORD-202305-03809</t>
  </si>
  <si>
    <t>ORD-202305-03810</t>
  </si>
  <si>
    <t>ORD-202305-03811</t>
  </si>
  <si>
    <t>ORD-202305-03812</t>
  </si>
  <si>
    <t>ORD-202305-03813</t>
  </si>
  <si>
    <t>ORD-202305-03814</t>
  </si>
  <si>
    <t>ORD-202305-03815</t>
  </si>
  <si>
    <t>ORD-202305-03816</t>
  </si>
  <si>
    <t>ORD-202305-03817</t>
  </si>
  <si>
    <t>ORD-202305-03818</t>
  </si>
  <si>
    <t>ORD-202305-03819</t>
  </si>
  <si>
    <t>ORD-202305-03820</t>
  </si>
  <si>
    <t>ORD-202305-03821</t>
  </si>
  <si>
    <t>ORD-202305-03822</t>
  </si>
  <si>
    <t>ORD-202305-03823</t>
  </si>
  <si>
    <t>ORD-202305-03824</t>
  </si>
  <si>
    <t>ORD-202305-03825</t>
  </si>
  <si>
    <t>ORD-202305-03826</t>
  </si>
  <si>
    <t>ORD-202305-03827</t>
  </si>
  <si>
    <t>ORD-202305-03828</t>
  </si>
  <si>
    <t>ORD-202305-03829</t>
  </si>
  <si>
    <t>ORD-202305-03830</t>
  </si>
  <si>
    <t>ORD-202305-03831</t>
  </si>
  <si>
    <t>ORD-202305-03832</t>
  </si>
  <si>
    <t>ORD-202305-03833</t>
  </si>
  <si>
    <t>ORD-202305-03834</t>
  </si>
  <si>
    <t>ORD-202305-03835</t>
  </si>
  <si>
    <t>ORD-202305-03836</t>
  </si>
  <si>
    <t>ORD-202305-03837</t>
  </si>
  <si>
    <t>ORD-202305-03838</t>
  </si>
  <si>
    <t>ORD-202305-03839</t>
  </si>
  <si>
    <t>ORD-202305-03840</t>
  </si>
  <si>
    <t>ORD-202305-03841</t>
  </si>
  <si>
    <t>ORD-202305-03842</t>
  </si>
  <si>
    <t>ORD-202305-03843</t>
  </si>
  <si>
    <t>ORD-202305-03844</t>
  </si>
  <si>
    <t>ORD-202305-03845</t>
  </si>
  <si>
    <t>ORD-202305-03846</t>
  </si>
  <si>
    <t>ORD-202305-03847</t>
  </si>
  <si>
    <t>ORD-202305-03848</t>
  </si>
  <si>
    <t>ORD-202305-03849</t>
  </si>
  <si>
    <t>ORD-202305-03850</t>
  </si>
  <si>
    <t>ORD-202305-03851</t>
  </si>
  <si>
    <t>ORD-202305-03852</t>
  </si>
  <si>
    <t>ORD-202305-03853</t>
  </si>
  <si>
    <t>ORD-202305-03854</t>
  </si>
  <si>
    <t>ORD-202305-03855</t>
  </si>
  <si>
    <t>ORD-202305-03856</t>
  </si>
  <si>
    <t>ORD-202305-03857</t>
  </si>
  <si>
    <t>ORD-202305-03858</t>
  </si>
  <si>
    <t>ORD-202305-03859</t>
  </si>
  <si>
    <t>ORD-202305-03860</t>
  </si>
  <si>
    <t>ORD-202305-03861</t>
  </si>
  <si>
    <t>ORD-202305-03862</t>
  </si>
  <si>
    <t>ORD-202305-03863</t>
  </si>
  <si>
    <t>ORD-202305-03864</t>
  </si>
  <si>
    <t>ORD-202305-03865</t>
  </si>
  <si>
    <t>ORD-202305-03866</t>
  </si>
  <si>
    <t>ORD-202305-03867</t>
  </si>
  <si>
    <t>ORD-202305-03868</t>
  </si>
  <si>
    <t>ORD-202305-03869</t>
  </si>
  <si>
    <t>ORD-202305-03870</t>
  </si>
  <si>
    <t>ORD-202305-03871</t>
  </si>
  <si>
    <t>ORD-202305-03872</t>
  </si>
  <si>
    <t>ORD-202305-03873</t>
  </si>
  <si>
    <t>ORD-202305-03874</t>
  </si>
  <si>
    <t>ORD-202305-03875</t>
  </si>
  <si>
    <t>ORD-202305-03876</t>
  </si>
  <si>
    <t>ORD-202305-03877</t>
  </si>
  <si>
    <t>ORD-202305-03878</t>
  </si>
  <si>
    <t>ORD-202305-03879</t>
  </si>
  <si>
    <t>ORD-202305-03880</t>
  </si>
  <si>
    <t>ORD-202305-03881</t>
  </si>
  <si>
    <t>ORD-202305-03882</t>
  </si>
  <si>
    <t>ORD-202305-03883</t>
  </si>
  <si>
    <t>ORD-202305-03884</t>
  </si>
  <si>
    <t>ORD-202305-03885</t>
  </si>
  <si>
    <t>ORD-202305-03886</t>
  </si>
  <si>
    <t>ORD-202305-03887</t>
  </si>
  <si>
    <t>ORD-202305-03888</t>
  </si>
  <si>
    <t>ORD-202305-03889</t>
  </si>
  <si>
    <t>ORD-202305-03890</t>
  </si>
  <si>
    <t>ORD-202305-03891</t>
  </si>
  <si>
    <t>ORD-202305-03892</t>
  </si>
  <si>
    <t>ORD-202305-03893</t>
  </si>
  <si>
    <t>ORD-202305-03894</t>
  </si>
  <si>
    <t>ORD-202305-03895</t>
  </si>
  <si>
    <t>ORD-202305-03896</t>
  </si>
  <si>
    <t>ORD-202305-03897</t>
  </si>
  <si>
    <t>ORD-202305-03898</t>
  </si>
  <si>
    <t>ORD-202305-03899</t>
  </si>
  <si>
    <t>ORD-202305-03900</t>
  </si>
  <si>
    <t>ORD-202305-03901</t>
  </si>
  <si>
    <t>ORD-202305-03902</t>
  </si>
  <si>
    <t>ORD-202305-03903</t>
  </si>
  <si>
    <t>ORD-202305-03904</t>
  </si>
  <si>
    <t>ORD-202305-03905</t>
  </si>
  <si>
    <t>ORD-202305-03906</t>
  </si>
  <si>
    <t>ORD-202305-03907</t>
  </si>
  <si>
    <t>ORD-202305-03908</t>
  </si>
  <si>
    <t>ORD-202305-03909</t>
  </si>
  <si>
    <t>ORD-202305-03910</t>
  </si>
  <si>
    <t>ORD-202305-03911</t>
  </si>
  <si>
    <t>ORD-202305-03912</t>
  </si>
  <si>
    <t>ORD-202305-03913</t>
  </si>
  <si>
    <t>ORD-202305-03914</t>
  </si>
  <si>
    <t>ORD-202305-03915</t>
  </si>
  <si>
    <t>ORD-202305-03916</t>
  </si>
  <si>
    <t>ORD-202305-03917</t>
  </si>
  <si>
    <t>ORD-202305-03918</t>
  </si>
  <si>
    <t>ORD-202305-03919</t>
  </si>
  <si>
    <t>ORD-202305-03920</t>
  </si>
  <si>
    <t>ORD-202305-03921</t>
  </si>
  <si>
    <t>ORD-202305-03922</t>
  </si>
  <si>
    <t>ORD-202305-03923</t>
  </si>
  <si>
    <t>ORD-202305-03924</t>
  </si>
  <si>
    <t>ORD-202305-03925</t>
  </si>
  <si>
    <t>ORD-202305-03926</t>
  </si>
  <si>
    <t>ORD-202305-03927</t>
  </si>
  <si>
    <t>ORD-202305-03928</t>
  </si>
  <si>
    <t>ORD-202305-03929</t>
  </si>
  <si>
    <t>ORD-202305-03930</t>
  </si>
  <si>
    <t>ORD-202305-03931</t>
  </si>
  <si>
    <t>ORD-202305-03932</t>
  </si>
  <si>
    <t>ORD-202305-03933</t>
  </si>
  <si>
    <t>ORD-202305-03934</t>
  </si>
  <si>
    <t>ORD-202305-03935</t>
  </si>
  <si>
    <t>ORD-202305-03936</t>
  </si>
  <si>
    <t>ORD-202305-03937</t>
  </si>
  <si>
    <t>ORD-202305-03938</t>
  </si>
  <si>
    <t>ORD-202305-03939</t>
  </si>
  <si>
    <t>ORD-202305-03940</t>
  </si>
  <si>
    <t>ORD-202305-03941</t>
  </si>
  <si>
    <t>ORD-202305-03942</t>
  </si>
  <si>
    <t>ORD-202305-03943</t>
  </si>
  <si>
    <t>ORD-202305-03944</t>
  </si>
  <si>
    <t>ORD-202305-03945</t>
  </si>
  <si>
    <t>ORD-202305-03946</t>
  </si>
  <si>
    <t>ORD-202305-03947</t>
  </si>
  <si>
    <t>ORD-202305-03948</t>
  </si>
  <si>
    <t>ORD-202305-03949</t>
  </si>
  <si>
    <t>ORD-202305-03950</t>
  </si>
  <si>
    <t>ORD-202305-03951</t>
  </si>
  <si>
    <t>ORD-202305-03952</t>
  </si>
  <si>
    <t>ORD-202305-03953</t>
  </si>
  <si>
    <t>ORD-202305-03954</t>
  </si>
  <si>
    <t>ORD-202305-03955</t>
  </si>
  <si>
    <t>ORD-202305-03956</t>
  </si>
  <si>
    <t>ORD-202305-03957</t>
  </si>
  <si>
    <t>ORD-202305-03958</t>
  </si>
  <si>
    <t>ORD-202305-03959</t>
  </si>
  <si>
    <t>ORD-202305-03960</t>
  </si>
  <si>
    <t>ORD-202305-03961</t>
  </si>
  <si>
    <t>ORD-202305-03962</t>
  </si>
  <si>
    <t>ORD-202305-03963</t>
  </si>
  <si>
    <t>ORD-202305-03964</t>
  </si>
  <si>
    <t>ORD-202305-03965</t>
  </si>
  <si>
    <t>ORD-202305-03966</t>
  </si>
  <si>
    <t>ORD-202305-03967</t>
  </si>
  <si>
    <t>ORD-202305-03968</t>
  </si>
  <si>
    <t>ORD-202305-03969</t>
  </si>
  <si>
    <t>ORD-202305-03970</t>
  </si>
  <si>
    <t>ORD-202305-03971</t>
  </si>
  <si>
    <t>ORD-202305-03972</t>
  </si>
  <si>
    <t>ORD-202305-03973</t>
  </si>
  <si>
    <t>ORD-202305-03974</t>
  </si>
  <si>
    <t>ORD-202305-03975</t>
  </si>
  <si>
    <t>ORD-202305-03976</t>
  </si>
  <si>
    <t>ORD-202305-03977</t>
  </si>
  <si>
    <t>ORD-202305-03978</t>
  </si>
  <si>
    <t>ORD-202305-03979</t>
  </si>
  <si>
    <t>ORD-202305-03980</t>
  </si>
  <si>
    <t>ORD-202305-03981</t>
  </si>
  <si>
    <t>ORD-202305-03982</t>
  </si>
  <si>
    <t>ORD-202305-03983</t>
  </si>
  <si>
    <t>ORD-202305-03984</t>
  </si>
  <si>
    <t>ORD-202305-03985</t>
  </si>
  <si>
    <t>ORD-202305-03986</t>
  </si>
  <si>
    <t>ORD-202305-03987</t>
  </si>
  <si>
    <t>ORD-202305-03988</t>
  </si>
  <si>
    <t>ORD-202305-03989</t>
  </si>
  <si>
    <t>ORD-202305-03990</t>
  </si>
  <si>
    <t>ORD-202305-03991</t>
  </si>
  <si>
    <t>ORD-202305-03992</t>
  </si>
  <si>
    <t>ORD-202305-03993</t>
  </si>
  <si>
    <t>ORD-202305-03994</t>
  </si>
  <si>
    <t>ORD-202305-03995</t>
  </si>
  <si>
    <t>ORD-202305-03996</t>
  </si>
  <si>
    <t>ORD-202305-03997</t>
  </si>
  <si>
    <t>ORD-202305-03998</t>
  </si>
  <si>
    <t>ORD-202305-03999</t>
  </si>
  <si>
    <t>ORD-202305-04000</t>
  </si>
  <si>
    <t>ORD-202306-04001</t>
  </si>
  <si>
    <t>ORD-202306-04002</t>
  </si>
  <si>
    <t>ORD-202306-04003</t>
  </si>
  <si>
    <t>ORD-202306-04004</t>
  </si>
  <si>
    <t>ORD-202306-04005</t>
  </si>
  <si>
    <t>ORD-202306-04006</t>
  </si>
  <si>
    <t>ORD-202306-04007</t>
  </si>
  <si>
    <t>ORD-202306-04008</t>
  </si>
  <si>
    <t>ORD-202306-04009</t>
  </si>
  <si>
    <t>ORD-202306-04010</t>
  </si>
  <si>
    <t>ORD-202306-04011</t>
  </si>
  <si>
    <t>ORD-202306-04012</t>
  </si>
  <si>
    <t>ORD-202306-04013</t>
  </si>
  <si>
    <t>ORD-202306-04014</t>
  </si>
  <si>
    <t>ORD-202306-04015</t>
  </si>
  <si>
    <t>ORD-202306-04016</t>
  </si>
  <si>
    <t>ORD-202306-04017</t>
  </si>
  <si>
    <t>ORD-202306-04018</t>
  </si>
  <si>
    <t>ORD-202306-04019</t>
  </si>
  <si>
    <t>ORD-202306-04020</t>
  </si>
  <si>
    <t>ORD-202306-04021</t>
  </si>
  <si>
    <t>ORD-202306-04022</t>
  </si>
  <si>
    <t>ORD-202306-04023</t>
  </si>
  <si>
    <t>ORD-202306-04024</t>
  </si>
  <si>
    <t>ORD-202306-04025</t>
  </si>
  <si>
    <t>ORD-202306-04026</t>
  </si>
  <si>
    <t>ORD-202306-04027</t>
  </si>
  <si>
    <t>ORD-202306-04028</t>
  </si>
  <si>
    <t>ORD-202306-04029</t>
  </si>
  <si>
    <t>ORD-202306-04030</t>
  </si>
  <si>
    <t>ORD-202306-04031</t>
  </si>
  <si>
    <t>ORD-202306-04032</t>
  </si>
  <si>
    <t>ORD-202306-04033</t>
  </si>
  <si>
    <t>ORD-202306-04034</t>
  </si>
  <si>
    <t>ORD-202306-04035</t>
  </si>
  <si>
    <t>ORD-202306-04036</t>
  </si>
  <si>
    <t>ORD-202306-04037</t>
  </si>
  <si>
    <t>ORD-202306-04038</t>
  </si>
  <si>
    <t>ORD-202306-04039</t>
  </si>
  <si>
    <t>ORD-202306-04040</t>
  </si>
  <si>
    <t>ORD-202306-04041</t>
  </si>
  <si>
    <t>ORD-202306-04042</t>
  </si>
  <si>
    <t>ORD-202306-04043</t>
  </si>
  <si>
    <t>ORD-202306-04044</t>
  </si>
  <si>
    <t>ORD-202306-04045</t>
  </si>
  <si>
    <t>ORD-202306-04046</t>
  </si>
  <si>
    <t>ORD-202306-04047</t>
  </si>
  <si>
    <t>ORD-202306-04048</t>
  </si>
  <si>
    <t>ORD-202306-04049</t>
  </si>
  <si>
    <t>ORD-202306-04050</t>
  </si>
  <si>
    <t>ORD-202306-04051</t>
  </si>
  <si>
    <t>ORD-202306-04052</t>
  </si>
  <si>
    <t>ORD-202306-04053</t>
  </si>
  <si>
    <t>ORD-202306-04054</t>
  </si>
  <si>
    <t>ORD-202306-04055</t>
  </si>
  <si>
    <t>ORD-202306-04056</t>
  </si>
  <si>
    <t>ORD-202306-04057</t>
  </si>
  <si>
    <t>ORD-202306-04058</t>
  </si>
  <si>
    <t>ORD-202306-04059</t>
  </si>
  <si>
    <t>ORD-202306-04060</t>
  </si>
  <si>
    <t>ORD-202306-04061</t>
  </si>
  <si>
    <t>ORD-202306-04062</t>
  </si>
  <si>
    <t>ORD-202306-04063</t>
  </si>
  <si>
    <t>ORD-202306-04064</t>
  </si>
  <si>
    <t>ORD-202306-04065</t>
  </si>
  <si>
    <t>ORD-202306-04066</t>
  </si>
  <si>
    <t>ORD-202306-04067</t>
  </si>
  <si>
    <t>ORD-202306-04068</t>
  </si>
  <si>
    <t>ORD-202306-04069</t>
  </si>
  <si>
    <t>ORD-202306-04070</t>
  </si>
  <si>
    <t>ORD-202306-04071</t>
  </si>
  <si>
    <t>ORD-202306-04072</t>
  </si>
  <si>
    <t>ORD-202306-04073</t>
  </si>
  <si>
    <t>ORD-202306-04074</t>
  </si>
  <si>
    <t>ORD-202306-04075</t>
  </si>
  <si>
    <t>ORD-202306-04076</t>
  </si>
  <si>
    <t>ORD-202306-04077</t>
  </si>
  <si>
    <t>ORD-202306-04078</t>
  </si>
  <si>
    <t>ORD-202306-04079</t>
  </si>
  <si>
    <t>ORD-202306-04080</t>
  </si>
  <si>
    <t>ORD-202306-04081</t>
  </si>
  <si>
    <t>ORD-202306-04082</t>
  </si>
  <si>
    <t>ORD-202306-04083</t>
  </si>
  <si>
    <t>ORD-202306-04084</t>
  </si>
  <si>
    <t>ORD-202306-04085</t>
  </si>
  <si>
    <t>ORD-202306-04086</t>
  </si>
  <si>
    <t>ORD-202306-04087</t>
  </si>
  <si>
    <t>ORD-202306-04088</t>
  </si>
  <si>
    <t>ORD-202306-04089</t>
  </si>
  <si>
    <t>ORD-202306-04090</t>
  </si>
  <si>
    <t>ORD-202306-04091</t>
  </si>
  <si>
    <t>ORD-202306-04092</t>
  </si>
  <si>
    <t>ORD-202306-04093</t>
  </si>
  <si>
    <t>ORD-202306-04094</t>
  </si>
  <si>
    <t>ORD-202306-04095</t>
  </si>
  <si>
    <t>ORD-202306-04096</t>
  </si>
  <si>
    <t>ORD-202306-04097</t>
  </si>
  <si>
    <t>ORD-202306-04098</t>
  </si>
  <si>
    <t>ORD-202306-04099</t>
  </si>
  <si>
    <t>ORD-202306-04100</t>
  </si>
  <si>
    <t>ORD-202306-04101</t>
  </si>
  <si>
    <t>ORD-202306-04102</t>
  </si>
  <si>
    <t>ORD-202306-04103</t>
  </si>
  <si>
    <t>ORD-202306-04104</t>
  </si>
  <si>
    <t>ORD-202306-04105</t>
  </si>
  <si>
    <t>ORD-202306-04106</t>
  </si>
  <si>
    <t>ORD-202306-04107</t>
  </si>
  <si>
    <t>ORD-202306-04108</t>
  </si>
  <si>
    <t>ORD-202306-04109</t>
  </si>
  <si>
    <t>ORD-202306-04110</t>
  </si>
  <si>
    <t>ORD-202306-04111</t>
  </si>
  <si>
    <t>ORD-202306-04112</t>
  </si>
  <si>
    <t>ORD-202306-04113</t>
  </si>
  <si>
    <t>ORD-202306-04114</t>
  </si>
  <si>
    <t>ORD-202306-04115</t>
  </si>
  <si>
    <t>ORD-202306-04116</t>
  </si>
  <si>
    <t>ORD-202306-04117</t>
  </si>
  <si>
    <t>ORD-202306-04118</t>
  </si>
  <si>
    <t>ORD-202306-04119</t>
  </si>
  <si>
    <t>ORD-202306-04120</t>
  </si>
  <si>
    <t>ORD-202306-04121</t>
  </si>
  <si>
    <t>ORD-202306-04122</t>
  </si>
  <si>
    <t>ORD-202306-04123</t>
  </si>
  <si>
    <t>ORD-202306-04124</t>
  </si>
  <si>
    <t>ORD-202306-04125</t>
  </si>
  <si>
    <t>ORD-202306-04126</t>
  </si>
  <si>
    <t>ORD-202306-04127</t>
  </si>
  <si>
    <t>ORD-202306-04128</t>
  </si>
  <si>
    <t>ORD-202306-04129</t>
  </si>
  <si>
    <t>ORD-202306-04130</t>
  </si>
  <si>
    <t>ORD-202306-04131</t>
  </si>
  <si>
    <t>ORD-202306-04132</t>
  </si>
  <si>
    <t>ORD-202306-04133</t>
  </si>
  <si>
    <t>ORD-202306-04134</t>
  </si>
  <si>
    <t>ORD-202306-04135</t>
  </si>
  <si>
    <t>ORD-202306-04136</t>
  </si>
  <si>
    <t>ORD-202306-04137</t>
  </si>
  <si>
    <t>ORD-202306-04138</t>
  </si>
  <si>
    <t>ORD-202306-04139</t>
  </si>
  <si>
    <t>ORD-202306-04140</t>
  </si>
  <si>
    <t>ORD-202306-04141</t>
  </si>
  <si>
    <t>ORD-202306-04142</t>
  </si>
  <si>
    <t>ORD-202306-04143</t>
  </si>
  <si>
    <t>ORD-202306-04144</t>
  </si>
  <si>
    <t>ORD-202306-04145</t>
  </si>
  <si>
    <t>ORD-202306-04146</t>
  </si>
  <si>
    <t>ORD-202306-04147</t>
  </si>
  <si>
    <t>ORD-202306-04148</t>
  </si>
  <si>
    <t>ORD-202306-04149</t>
  </si>
  <si>
    <t>ORD-202306-04150</t>
  </si>
  <si>
    <t>ORD-202306-04151</t>
  </si>
  <si>
    <t>ORD-202306-04152</t>
  </si>
  <si>
    <t>ORD-202306-04153</t>
  </si>
  <si>
    <t>ORD-202306-04154</t>
  </si>
  <si>
    <t>ORD-202306-04155</t>
  </si>
  <si>
    <t>ORD-202306-04156</t>
  </si>
  <si>
    <t>ORD-202306-04157</t>
  </si>
  <si>
    <t>ORD-202306-04158</t>
  </si>
  <si>
    <t>ORD-202306-04159</t>
  </si>
  <si>
    <t>ORD-202306-04160</t>
  </si>
  <si>
    <t>ORD-202306-04161</t>
  </si>
  <si>
    <t>ORD-202306-04162</t>
  </si>
  <si>
    <t>ORD-202306-04163</t>
  </si>
  <si>
    <t>ORD-202306-04164</t>
  </si>
  <si>
    <t>ORD-202306-04165</t>
  </si>
  <si>
    <t>ORD-202306-04166</t>
  </si>
  <si>
    <t>ORD-202306-04167</t>
  </si>
  <si>
    <t>ORD-202306-04168</t>
  </si>
  <si>
    <t>ORD-202306-04169</t>
  </si>
  <si>
    <t>ORD-202306-04170</t>
  </si>
  <si>
    <t>ORD-202306-04171</t>
  </si>
  <si>
    <t>ORD-202306-04172</t>
  </si>
  <si>
    <t>ORD-202306-04173</t>
  </si>
  <si>
    <t>ORD-202306-04174</t>
  </si>
  <si>
    <t>ORD-202306-04175</t>
  </si>
  <si>
    <t>ORD-202306-04176</t>
  </si>
  <si>
    <t>ORD-202306-04177</t>
  </si>
  <si>
    <t>ORD-202306-04178</t>
  </si>
  <si>
    <t>ORD-202306-04179</t>
  </si>
  <si>
    <t>ORD-202306-04180</t>
  </si>
  <si>
    <t>ORD-202306-04181</t>
  </si>
  <si>
    <t>ORD-202306-04182</t>
  </si>
  <si>
    <t>ORD-202306-04183</t>
  </si>
  <si>
    <t>ORD-202306-04184</t>
  </si>
  <si>
    <t>ORD-202306-04185</t>
  </si>
  <si>
    <t>ORD-202306-04186</t>
  </si>
  <si>
    <t>ORD-202306-04187</t>
  </si>
  <si>
    <t>ORD-202306-04188</t>
  </si>
  <si>
    <t>ORD-202306-04189</t>
  </si>
  <si>
    <t>ORD-202306-04190</t>
  </si>
  <si>
    <t>ORD-202306-04191</t>
  </si>
  <si>
    <t>ORD-202306-04192</t>
  </si>
  <si>
    <t>ORD-202306-04193</t>
  </si>
  <si>
    <t>ORD-202306-04194</t>
  </si>
  <si>
    <t>ORD-202306-04195</t>
  </si>
  <si>
    <t>ORD-202306-04196</t>
  </si>
  <si>
    <t>ORD-202306-04197</t>
  </si>
  <si>
    <t>ORD-202306-04198</t>
  </si>
  <si>
    <t>ORD-202306-04199</t>
  </si>
  <si>
    <t>ORD-202306-04200</t>
  </si>
  <si>
    <t>ORD-202306-04201</t>
  </si>
  <si>
    <t>ORD-202306-04202</t>
  </si>
  <si>
    <t>ORD-202306-04203</t>
  </si>
  <si>
    <t>ORD-202306-04204</t>
  </si>
  <si>
    <t>ORD-202306-04205</t>
  </si>
  <si>
    <t>ORD-202306-04206</t>
  </si>
  <si>
    <t>ORD-202306-04207</t>
  </si>
  <si>
    <t>ORD-202306-04208</t>
  </si>
  <si>
    <t>ORD-202306-04209</t>
  </si>
  <si>
    <t>ORD-202306-04210</t>
  </si>
  <si>
    <t>ORD-202306-04211</t>
  </si>
  <si>
    <t>ORD-202306-04212</t>
  </si>
  <si>
    <t>ORD-202306-04213</t>
  </si>
  <si>
    <t>ORD-202306-04214</t>
  </si>
  <si>
    <t>ORD-202306-04215</t>
  </si>
  <si>
    <t>ORD-202306-04216</t>
  </si>
  <si>
    <t>ORD-202306-04217</t>
  </si>
  <si>
    <t>ORD-202306-04218</t>
  </si>
  <si>
    <t>ORD-202306-04219</t>
  </si>
  <si>
    <t>ORD-202306-04220</t>
  </si>
  <si>
    <t>ORD-202306-04221</t>
  </si>
  <si>
    <t>ORD-202306-04222</t>
  </si>
  <si>
    <t>ORD-202306-04223</t>
  </si>
  <si>
    <t>ORD-202306-04224</t>
  </si>
  <si>
    <t>ORD-202306-04225</t>
  </si>
  <si>
    <t>ORD-202306-04226</t>
  </si>
  <si>
    <t>ORD-202306-04227</t>
  </si>
  <si>
    <t>ORD-202306-04228</t>
  </si>
  <si>
    <t>ORD-202306-04229</t>
  </si>
  <si>
    <t>ORD-202306-04230</t>
  </si>
  <si>
    <t>ORD-202306-04231</t>
  </si>
  <si>
    <t>ORD-202306-04232</t>
  </si>
  <si>
    <t>ORD-202306-04233</t>
  </si>
  <si>
    <t>ORD-202306-04234</t>
  </si>
  <si>
    <t>ORD-202306-04235</t>
  </si>
  <si>
    <t>ORD-202306-04236</t>
  </si>
  <si>
    <t>ORD-202306-04237</t>
  </si>
  <si>
    <t>ORD-202306-04238</t>
  </si>
  <si>
    <t>ORD-202306-04239</t>
  </si>
  <si>
    <t>ORD-202306-04240</t>
  </si>
  <si>
    <t>ORD-202306-04241</t>
  </si>
  <si>
    <t>ORD-202306-04242</t>
  </si>
  <si>
    <t>ORD-202306-04243</t>
  </si>
  <si>
    <t>ORD-202306-04244</t>
  </si>
  <si>
    <t>ORD-202306-04245</t>
  </si>
  <si>
    <t>ORD-202306-04246</t>
  </si>
  <si>
    <t>ORD-202306-04247</t>
  </si>
  <si>
    <t>ORD-202306-04248</t>
  </si>
  <si>
    <t>ORD-202306-04249</t>
  </si>
  <si>
    <t>ORD-202306-04250</t>
  </si>
  <si>
    <t>ORD-202306-04251</t>
  </si>
  <si>
    <t>ORD-202306-04252</t>
  </si>
  <si>
    <t>ORD-202306-04253</t>
  </si>
  <si>
    <t>ORD-202306-04254</t>
  </si>
  <si>
    <t>ORD-202306-04255</t>
  </si>
  <si>
    <t>ORD-202306-04256</t>
  </si>
  <si>
    <t>ORD-202306-04257</t>
  </si>
  <si>
    <t>ORD-202306-04258</t>
  </si>
  <si>
    <t>ORD-202306-04259</t>
  </si>
  <si>
    <t>ORD-202306-04260</t>
  </si>
  <si>
    <t>ORD-202306-04261</t>
  </si>
  <si>
    <t>ORD-202306-04262</t>
  </si>
  <si>
    <t>ORD-202306-04263</t>
  </si>
  <si>
    <t>ORD-202306-04264</t>
  </si>
  <si>
    <t>ORD-202306-04265</t>
  </si>
  <si>
    <t>ORD-202306-04266</t>
  </si>
  <si>
    <t>ORD-202306-04267</t>
  </si>
  <si>
    <t>ORD-202306-04268</t>
  </si>
  <si>
    <t>ORD-202306-04269</t>
  </si>
  <si>
    <t>ORD-202306-04270</t>
  </si>
  <si>
    <t>ORD-202306-04271</t>
  </si>
  <si>
    <t>ORD-202306-04272</t>
  </si>
  <si>
    <t>ORD-202306-04273</t>
  </si>
  <si>
    <t>ORD-202306-04274</t>
  </si>
  <si>
    <t>ORD-202306-04275</t>
  </si>
  <si>
    <t>ORD-202306-04276</t>
  </si>
  <si>
    <t>ORD-202306-04277</t>
  </si>
  <si>
    <t>ORD-202306-04278</t>
  </si>
  <si>
    <t>ORD-202306-04279</t>
  </si>
  <si>
    <t>ORD-202306-04280</t>
  </si>
  <si>
    <t>ORD-202306-04281</t>
  </si>
  <si>
    <t>ORD-202306-04282</t>
  </si>
  <si>
    <t>ORD-202306-04283</t>
  </si>
  <si>
    <t>ORD-202306-04284</t>
  </si>
  <si>
    <t>ORD-202306-04285</t>
  </si>
  <si>
    <t>ORD-202306-04286</t>
  </si>
  <si>
    <t>ORD-202306-04287</t>
  </si>
  <si>
    <t>ORD-202306-04288</t>
  </si>
  <si>
    <t>ORD-202306-04289</t>
  </si>
  <si>
    <t>ORD-202306-04290</t>
  </si>
  <si>
    <t>ORD-202306-04291</t>
  </si>
  <si>
    <t>ORD-202306-04292</t>
  </si>
  <si>
    <t>ORD-202306-04293</t>
  </si>
  <si>
    <t>ORD-202306-04294</t>
  </si>
  <si>
    <t>ORD-202306-04295</t>
  </si>
  <si>
    <t>ORD-202306-04296</t>
  </si>
  <si>
    <t>ORD-202306-04297</t>
  </si>
  <si>
    <t>ORD-202306-04298</t>
  </si>
  <si>
    <t>ORD-202306-04299</t>
  </si>
  <si>
    <t>ORD-202306-04300</t>
  </si>
  <si>
    <t>ORD-202306-04301</t>
  </si>
  <si>
    <t>ORD-202306-04302</t>
  </si>
  <si>
    <t>ORD-202306-04303</t>
  </si>
  <si>
    <t>ORD-202306-04304</t>
  </si>
  <si>
    <t>ORD-202306-04305</t>
  </si>
  <si>
    <t>ORD-202306-04306</t>
  </si>
  <si>
    <t>ORD-202306-04307</t>
  </si>
  <si>
    <t>ORD-202306-04308</t>
  </si>
  <si>
    <t>ORD-202306-04309</t>
  </si>
  <si>
    <t>ORD-202306-04310</t>
  </si>
  <si>
    <t>ORD-202306-04311</t>
  </si>
  <si>
    <t>ORD-202306-04312</t>
  </si>
  <si>
    <t>ORD-202306-04313</t>
  </si>
  <si>
    <t>ORD-202306-04314</t>
  </si>
  <si>
    <t>ORD-202306-04315</t>
  </si>
  <si>
    <t>ORD-202306-04316</t>
  </si>
  <si>
    <t>ORD-202306-04317</t>
  </si>
  <si>
    <t>ORD-202306-04318</t>
  </si>
  <si>
    <t>ORD-202306-04319</t>
  </si>
  <si>
    <t>ORD-202306-04320</t>
  </si>
  <si>
    <t>ORD-202306-04321</t>
  </si>
  <si>
    <t>ORD-202306-04322</t>
  </si>
  <si>
    <t>ORD-202306-04323</t>
  </si>
  <si>
    <t>ORD-202306-04324</t>
  </si>
  <si>
    <t>ORD-202306-04325</t>
  </si>
  <si>
    <t>ORD-202306-04326</t>
  </si>
  <si>
    <t>ORD-202306-04327</t>
  </si>
  <si>
    <t>ORD-202306-04328</t>
  </si>
  <si>
    <t>ORD-202306-04329</t>
  </si>
  <si>
    <t>ORD-202306-04330</t>
  </si>
  <si>
    <t>ORD-202306-04331</t>
  </si>
  <si>
    <t>ORD-202306-04332</t>
  </si>
  <si>
    <t>ORD-202306-04333</t>
  </si>
  <si>
    <t>ORD-202306-04334</t>
  </si>
  <si>
    <t>ORD-202306-04335</t>
  </si>
  <si>
    <t>ORD-202306-04336</t>
  </si>
  <si>
    <t>ORD-202306-04337</t>
  </si>
  <si>
    <t>ORD-202306-04338</t>
  </si>
  <si>
    <t>ORD-202306-04339</t>
  </si>
  <si>
    <t>ORD-202306-04340</t>
  </si>
  <si>
    <t>ORD-202306-04341</t>
  </si>
  <si>
    <t>ORD-202306-04342</t>
  </si>
  <si>
    <t>ORD-202306-04343</t>
  </si>
  <si>
    <t>ORD-202306-04344</t>
  </si>
  <si>
    <t>ORD-202306-04345</t>
  </si>
  <si>
    <t>ORD-202306-04346</t>
  </si>
  <si>
    <t>ORD-202306-04347</t>
  </si>
  <si>
    <t>ORD-202306-04348</t>
  </si>
  <si>
    <t>ORD-202306-04349</t>
  </si>
  <si>
    <t>ORD-202306-04350</t>
  </si>
  <si>
    <t>ORD-202306-04351</t>
  </si>
  <si>
    <t>ORD-202306-04352</t>
  </si>
  <si>
    <t>ORD-202306-04353</t>
  </si>
  <si>
    <t>ORD-202306-04354</t>
  </si>
  <si>
    <t>ORD-202306-04355</t>
  </si>
  <si>
    <t>ORD-202306-04356</t>
  </si>
  <si>
    <t>ORD-202306-04357</t>
  </si>
  <si>
    <t>ORD-202306-04358</t>
  </si>
  <si>
    <t>ORD-202306-04359</t>
  </si>
  <si>
    <t>ORD-202306-04360</t>
  </si>
  <si>
    <t>ORD-202306-04361</t>
  </si>
  <si>
    <t>ORD-202306-04362</t>
  </si>
  <si>
    <t>ORD-202306-04363</t>
  </si>
  <si>
    <t>ORD-202306-04364</t>
  </si>
  <si>
    <t>ORD-202306-04365</t>
  </si>
  <si>
    <t>ORD-202306-04366</t>
  </si>
  <si>
    <t>ORD-202306-04367</t>
  </si>
  <si>
    <t>ORD-202306-04368</t>
  </si>
  <si>
    <t>ORD-202306-04369</t>
  </si>
  <si>
    <t>ORD-202306-04370</t>
  </si>
  <si>
    <t>ORD-202306-04371</t>
  </si>
  <si>
    <t>ORD-202306-04372</t>
  </si>
  <si>
    <t>ORD-202306-04373</t>
  </si>
  <si>
    <t>ORD-202306-04374</t>
  </si>
  <si>
    <t>ORD-202306-04375</t>
  </si>
  <si>
    <t>ORD-202306-04376</t>
  </si>
  <si>
    <t>ORD-202306-04377</t>
  </si>
  <si>
    <t>ORD-202306-04378</t>
  </si>
  <si>
    <t>ORD-202306-04379</t>
  </si>
  <si>
    <t>ORD-202306-04380</t>
  </si>
  <si>
    <t>ORD-202306-04381</t>
  </si>
  <si>
    <t>ORD-202306-04382</t>
  </si>
  <si>
    <t>ORD-202306-04383</t>
  </si>
  <si>
    <t>ORD-202306-04384</t>
  </si>
  <si>
    <t>ORD-202306-04385</t>
  </si>
  <si>
    <t>ORD-202306-04386</t>
  </si>
  <si>
    <t>ORD-202306-04387</t>
  </si>
  <si>
    <t>ORD-202306-04388</t>
  </si>
  <si>
    <t>ORD-202306-04389</t>
  </si>
  <si>
    <t>ORD-202306-04390</t>
  </si>
  <si>
    <t>ORD-202306-04391</t>
  </si>
  <si>
    <t>ORD-202306-04392</t>
  </si>
  <si>
    <t>ORD-202306-04393</t>
  </si>
  <si>
    <t>ORD-202306-04394</t>
  </si>
  <si>
    <t>ORD-202306-04395</t>
  </si>
  <si>
    <t>ORD-202306-04396</t>
  </si>
  <si>
    <t>ORD-202306-04397</t>
  </si>
  <si>
    <t>ORD-202306-04398</t>
  </si>
  <si>
    <t>ORD-202306-04399</t>
  </si>
  <si>
    <t>ORD-202306-04400</t>
  </si>
  <si>
    <t>ORD-202306-04401</t>
  </si>
  <si>
    <t>ORD-202306-04402</t>
  </si>
  <si>
    <t>ORD-202306-04403</t>
  </si>
  <si>
    <t>ORD-202306-04404</t>
  </si>
  <si>
    <t>ORD-202306-04405</t>
  </si>
  <si>
    <t>ORD-202306-04406</t>
  </si>
  <si>
    <t>ORD-202306-04407</t>
  </si>
  <si>
    <t>ORD-202306-04408</t>
  </si>
  <si>
    <t>ORD-202306-04409</t>
  </si>
  <si>
    <t>ORD-202306-04410</t>
  </si>
  <si>
    <t>ORD-202306-04411</t>
  </si>
  <si>
    <t>ORD-202306-04412</t>
  </si>
  <si>
    <t>ORD-202306-04413</t>
  </si>
  <si>
    <t>ORD-202306-04414</t>
  </si>
  <si>
    <t>ORD-202306-04415</t>
  </si>
  <si>
    <t>ORD-202306-04416</t>
  </si>
  <si>
    <t>ORD-202306-04417</t>
  </si>
  <si>
    <t>ORD-202306-04418</t>
  </si>
  <si>
    <t>ORD-202306-04419</t>
  </si>
  <si>
    <t>ORD-202306-04420</t>
  </si>
  <si>
    <t>ORD-202306-04421</t>
  </si>
  <si>
    <t>ORD-202306-04422</t>
  </si>
  <si>
    <t>ORD-202306-04423</t>
  </si>
  <si>
    <t>ORD-202306-04424</t>
  </si>
  <si>
    <t>ORD-202306-04425</t>
  </si>
  <si>
    <t>ORD-202306-04426</t>
  </si>
  <si>
    <t>ORD-202306-04427</t>
  </si>
  <si>
    <t>ORD-202306-04428</t>
  </si>
  <si>
    <t>ORD-202306-04429</t>
  </si>
  <si>
    <t>ORD-202306-04430</t>
  </si>
  <si>
    <t>ORD-202306-04431</t>
  </si>
  <si>
    <t>ORD-202306-04432</t>
  </si>
  <si>
    <t>ORD-202306-04433</t>
  </si>
  <si>
    <t>ORD-202306-04434</t>
  </si>
  <si>
    <t>ORD-202306-04435</t>
  </si>
  <si>
    <t>ORD-202306-04436</t>
  </si>
  <si>
    <t>ORD-202306-04437</t>
  </si>
  <si>
    <t>ORD-202306-04438</t>
  </si>
  <si>
    <t>ORD-202306-04439</t>
  </si>
  <si>
    <t>ORD-202306-04440</t>
  </si>
  <si>
    <t>ORD-202306-04441</t>
  </si>
  <si>
    <t>ORD-202306-04442</t>
  </si>
  <si>
    <t>ORD-202306-04443</t>
  </si>
  <si>
    <t>ORD-202306-04444</t>
  </si>
  <si>
    <t>ORD-202306-04445</t>
  </si>
  <si>
    <t>ORD-202306-04446</t>
  </si>
  <si>
    <t>ORD-202306-04447</t>
  </si>
  <si>
    <t>ORD-202306-04448</t>
  </si>
  <si>
    <t>ORD-202306-04449</t>
  </si>
  <si>
    <t>ORD-202306-04450</t>
  </si>
  <si>
    <t>ORD-202306-04451</t>
  </si>
  <si>
    <t>ORD-202306-04452</t>
  </si>
  <si>
    <t>ORD-202306-04453</t>
  </si>
  <si>
    <t>ORD-202306-04454</t>
  </si>
  <si>
    <t>ORD-202306-04455</t>
  </si>
  <si>
    <t>ORD-202306-04456</t>
  </si>
  <si>
    <t>ORD-202306-04457</t>
  </si>
  <si>
    <t>ORD-202306-04458</t>
  </si>
  <si>
    <t>ORD-202306-04459</t>
  </si>
  <si>
    <t>ORD-202306-04460</t>
  </si>
  <si>
    <t>ORD-202306-04461</t>
  </si>
  <si>
    <t>ORD-202306-04462</t>
  </si>
  <si>
    <t>ORD-202306-04463</t>
  </si>
  <si>
    <t>ORD-202306-04464</t>
  </si>
  <si>
    <t>ORD-202306-04465</t>
  </si>
  <si>
    <t>ORD-202306-04466</t>
  </si>
  <si>
    <t>ORD-202306-04467</t>
  </si>
  <si>
    <t>ORD-202306-04468</t>
  </si>
  <si>
    <t>ORD-202306-04469</t>
  </si>
  <si>
    <t>ORD-202306-04470</t>
  </si>
  <si>
    <t>ORD-202306-04471</t>
  </si>
  <si>
    <t>ORD-202306-04472</t>
  </si>
  <si>
    <t>ORD-202306-04473</t>
  </si>
  <si>
    <t>ORD-202306-04474</t>
  </si>
  <si>
    <t>ORD-202306-04475</t>
  </si>
  <si>
    <t>ORD-202306-04476</t>
  </si>
  <si>
    <t>ORD-202306-04477</t>
  </si>
  <si>
    <t>ORD-202306-04478</t>
  </si>
  <si>
    <t>ORD-202306-04479</t>
  </si>
  <si>
    <t>ORD-202306-04480</t>
  </si>
  <si>
    <t>ORD-202306-04481</t>
  </si>
  <si>
    <t>ORD-202306-04482</t>
  </si>
  <si>
    <t>ORD-202306-04483</t>
  </si>
  <si>
    <t>ORD-202306-04484</t>
  </si>
  <si>
    <t>ORD-202306-04485</t>
  </si>
  <si>
    <t>ORD-202306-04486</t>
  </si>
  <si>
    <t>ORD-202306-04487</t>
  </si>
  <si>
    <t>ORD-202306-04488</t>
  </si>
  <si>
    <t>ORD-202306-04489</t>
  </si>
  <si>
    <t>ORD-202306-04490</t>
  </si>
  <si>
    <t>ORD-202306-04491</t>
  </si>
  <si>
    <t>ORD-202306-04492</t>
  </si>
  <si>
    <t>ORD-202306-04493</t>
  </si>
  <si>
    <t>ORD-202306-04494</t>
  </si>
  <si>
    <t>ORD-202306-04495</t>
  </si>
  <si>
    <t>ORD-202306-04496</t>
  </si>
  <si>
    <t>ORD-202306-04497</t>
  </si>
  <si>
    <t>ORD-202306-04498</t>
  </si>
  <si>
    <t>ORD-202306-04499</t>
  </si>
  <si>
    <t>ORD-202306-04500</t>
  </si>
  <si>
    <t>ORD-202306-04501</t>
  </si>
  <si>
    <t>ORD-202306-04502</t>
  </si>
  <si>
    <t>ORD-202306-04503</t>
  </si>
  <si>
    <t>ORD-202306-04504</t>
  </si>
  <si>
    <t>ORD-202306-04505</t>
  </si>
  <si>
    <t>ORD-202306-04506</t>
  </si>
  <si>
    <t>ORD-202306-04507</t>
  </si>
  <si>
    <t>ORD-202306-04508</t>
  </si>
  <si>
    <t>ORD-202306-04509</t>
  </si>
  <si>
    <t>ORD-202306-04510</t>
  </si>
  <si>
    <t>ORD-202306-04511</t>
  </si>
  <si>
    <t>ORD-202306-04512</t>
  </si>
  <si>
    <t>ORD-202306-04513</t>
  </si>
  <si>
    <t>ORD-202306-04514</t>
  </si>
  <si>
    <t>ORD-202306-04515</t>
  </si>
  <si>
    <t>ORD-202306-04516</t>
  </si>
  <si>
    <t>ORD-202306-04517</t>
  </si>
  <si>
    <t>ORD-202306-04518</t>
  </si>
  <si>
    <t>ORD-202306-04519</t>
  </si>
  <si>
    <t>ORD-202306-04520</t>
  </si>
  <si>
    <t>ORD-202306-04521</t>
  </si>
  <si>
    <t>ORD-202306-04522</t>
  </si>
  <si>
    <t>ORD-202306-04523</t>
  </si>
  <si>
    <t>ORD-202306-04524</t>
  </si>
  <si>
    <t>ORD-202306-04525</t>
  </si>
  <si>
    <t>ORD-202306-04526</t>
  </si>
  <si>
    <t>ORD-202306-04527</t>
  </si>
  <si>
    <t>ORD-202306-04528</t>
  </si>
  <si>
    <t>ORD-202306-04529</t>
  </si>
  <si>
    <t>ORD-202306-04530</t>
  </si>
  <si>
    <t>ORD-202306-04531</t>
  </si>
  <si>
    <t>ORD-202306-04532</t>
  </si>
  <si>
    <t>ORD-202306-04533</t>
  </si>
  <si>
    <t>ORD-202306-04534</t>
  </si>
  <si>
    <t>ORD-202306-04535</t>
  </si>
  <si>
    <t>ORD-202306-04536</t>
  </si>
  <si>
    <t>ORD-202306-04537</t>
  </si>
  <si>
    <t>ORD-202306-04538</t>
  </si>
  <si>
    <t>ORD-202306-04539</t>
  </si>
  <si>
    <t>ORD-202306-04540</t>
  </si>
  <si>
    <t>ORD-202306-04541</t>
  </si>
  <si>
    <t>ORD-202306-04542</t>
  </si>
  <si>
    <t>ORD-202306-04543</t>
  </si>
  <si>
    <t>ORD-202306-04544</t>
  </si>
  <si>
    <t>ORD-202306-04545</t>
  </si>
  <si>
    <t>ORD-202306-04546</t>
  </si>
  <si>
    <t>ORD-202306-04547</t>
  </si>
  <si>
    <t>ORD-202306-04548</t>
  </si>
  <si>
    <t>ORD-202306-04549</t>
  </si>
  <si>
    <t>ORD-202306-04550</t>
  </si>
  <si>
    <t>ORD-202306-04551</t>
  </si>
  <si>
    <t>ORD-202306-04552</t>
  </si>
  <si>
    <t>ORD-202306-04553</t>
  </si>
  <si>
    <t>ORD-202306-04554</t>
  </si>
  <si>
    <t>ORD-202306-04555</t>
  </si>
  <si>
    <t>ORD-202306-04556</t>
  </si>
  <si>
    <t>ORD-202306-04557</t>
  </si>
  <si>
    <t>ORD-202306-04558</t>
  </si>
  <si>
    <t>ORD-202306-04559</t>
  </si>
  <si>
    <t>ORD-202306-04560</t>
  </si>
  <si>
    <t>ORD-202306-04561</t>
  </si>
  <si>
    <t>ORD-202306-04562</t>
  </si>
  <si>
    <t>ORD-202306-04563</t>
  </si>
  <si>
    <t>ORD-202306-04564</t>
  </si>
  <si>
    <t>ORD-202306-04565</t>
  </si>
  <si>
    <t>ORD-202306-04566</t>
  </si>
  <si>
    <t>ORD-202306-04567</t>
  </si>
  <si>
    <t>ORD-202306-04568</t>
  </si>
  <si>
    <t>ORD-202306-04569</t>
  </si>
  <si>
    <t>ORD-202306-04570</t>
  </si>
  <si>
    <t>ORD-202306-04571</t>
  </si>
  <si>
    <t>ORD-202306-04572</t>
  </si>
  <si>
    <t>ORD-202306-04573</t>
  </si>
  <si>
    <t>ORD-202306-04574</t>
  </si>
  <si>
    <t>ORD-202306-04575</t>
  </si>
  <si>
    <t>ORD-202306-04576</t>
  </si>
  <si>
    <t>ORD-202306-04577</t>
  </si>
  <si>
    <t>ORD-202306-04578</t>
  </si>
  <si>
    <t>ORD-202306-04579</t>
  </si>
  <si>
    <t>ORD-202306-04580</t>
  </si>
  <si>
    <t>ORD-202306-04581</t>
  </si>
  <si>
    <t>ORD-202306-04582</t>
  </si>
  <si>
    <t>ORD-202306-04583</t>
  </si>
  <si>
    <t>ORD-202306-04584</t>
  </si>
  <si>
    <t>ORD-202306-04585</t>
  </si>
  <si>
    <t>ORD-202306-04586</t>
  </si>
  <si>
    <t>ORD-202306-04587</t>
  </si>
  <si>
    <t>ORD-202306-04588</t>
  </si>
  <si>
    <t>ORD-202306-04589</t>
  </si>
  <si>
    <t>ORD-202306-04590</t>
  </si>
  <si>
    <t>ORD-202306-04591</t>
  </si>
  <si>
    <t>ORD-202306-04592</t>
  </si>
  <si>
    <t>ORD-202306-04593</t>
  </si>
  <si>
    <t>ORD-202306-04594</t>
  </si>
  <si>
    <t>ORD-202306-04595</t>
  </si>
  <si>
    <t>ORD-202306-04596</t>
  </si>
  <si>
    <t>ORD-202306-04597</t>
  </si>
  <si>
    <t>ORD-202306-04598</t>
  </si>
  <si>
    <t>ORD-202306-04599</t>
  </si>
  <si>
    <t>ORD-202306-04600</t>
  </si>
  <si>
    <t>ORD-202306-04601</t>
  </si>
  <si>
    <t>ORD-202306-04602</t>
  </si>
  <si>
    <t>ORD-202306-04603</t>
  </si>
  <si>
    <t>ORD-202306-04604</t>
  </si>
  <si>
    <t>ORD-202306-04605</t>
  </si>
  <si>
    <t>ORD-202306-04606</t>
  </si>
  <si>
    <t>ORD-202306-04607</t>
  </si>
  <si>
    <t>ORD-202306-04608</t>
  </si>
  <si>
    <t>ORD-202306-04609</t>
  </si>
  <si>
    <t>ORD-202306-04610</t>
  </si>
  <si>
    <t>ORD-202306-04611</t>
  </si>
  <si>
    <t>ORD-202306-04612</t>
  </si>
  <si>
    <t>ORD-202306-04613</t>
  </si>
  <si>
    <t>ORD-202306-04614</t>
  </si>
  <si>
    <t>ORD-202306-04615</t>
  </si>
  <si>
    <t>ORD-202306-04616</t>
  </si>
  <si>
    <t>ORD-202306-04617</t>
  </si>
  <si>
    <t>ORD-202306-04618</t>
  </si>
  <si>
    <t>ORD-202306-04619</t>
  </si>
  <si>
    <t>ORD-202306-04620</t>
  </si>
  <si>
    <t>ORD-202306-04621</t>
  </si>
  <si>
    <t>ORD-202306-04622</t>
  </si>
  <si>
    <t>ORD-202306-04623</t>
  </si>
  <si>
    <t>ORD-202306-04624</t>
  </si>
  <si>
    <t>ORD-202306-04625</t>
  </si>
  <si>
    <t>ORD-202306-04626</t>
  </si>
  <si>
    <t>ORD-202306-04627</t>
  </si>
  <si>
    <t>ORD-202306-04628</t>
  </si>
  <si>
    <t>ORD-202306-04629</t>
  </si>
  <si>
    <t>ORD-202306-04630</t>
  </si>
  <si>
    <t>ORD-202306-04631</t>
  </si>
  <si>
    <t>ORD-202306-04632</t>
  </si>
  <si>
    <t>ORD-202306-04633</t>
  </si>
  <si>
    <t>ORD-202306-04634</t>
  </si>
  <si>
    <t>ORD-202306-04635</t>
  </si>
  <si>
    <t>ORD-202306-04636</t>
  </si>
  <si>
    <t>ORD-202306-04637</t>
  </si>
  <si>
    <t>ORD-202306-04638</t>
  </si>
  <si>
    <t>ORD-202306-04639</t>
  </si>
  <si>
    <t>ORD-202306-04640</t>
  </si>
  <si>
    <t>ORD-202306-04641</t>
  </si>
  <si>
    <t>ORD-202306-04642</t>
  </si>
  <si>
    <t>ORD-202306-04643</t>
  </si>
  <si>
    <t>ORD-202306-04644</t>
  </si>
  <si>
    <t>ORD-202306-04645</t>
  </si>
  <si>
    <t>ORD-202306-04646</t>
  </si>
  <si>
    <t>ORD-202306-04647</t>
  </si>
  <si>
    <t>ORD-202306-04648</t>
  </si>
  <si>
    <t>ORD-202306-04649</t>
  </si>
  <si>
    <t>ORD-202306-04650</t>
  </si>
  <si>
    <t>ORD-202306-04651</t>
  </si>
  <si>
    <t>ORD-202306-04652</t>
  </si>
  <si>
    <t>ORD-202306-04653</t>
  </si>
  <si>
    <t>ORD-202306-04654</t>
  </si>
  <si>
    <t>ORD-202306-04655</t>
  </si>
  <si>
    <t>ORD-202306-04656</t>
  </si>
  <si>
    <t>ORD-202306-04657</t>
  </si>
  <si>
    <t>ORD-202306-04658</t>
  </si>
  <si>
    <t>ORD-202306-04659</t>
  </si>
  <si>
    <t>ORD-202306-04660</t>
  </si>
  <si>
    <t>ORD-202306-04661</t>
  </si>
  <si>
    <t>ORD-202306-04662</t>
  </si>
  <si>
    <t>ORD-202306-04663</t>
  </si>
  <si>
    <t>ORD-202306-04664</t>
  </si>
  <si>
    <t>ORD-202306-04665</t>
  </si>
  <si>
    <t>ORD-202306-04666</t>
  </si>
  <si>
    <t>ORD-202306-04667</t>
  </si>
  <si>
    <t>ORD-202306-04668</t>
  </si>
  <si>
    <t>ORD-202306-04669</t>
  </si>
  <si>
    <t>ORD-202306-04670</t>
  </si>
  <si>
    <t>ORD-202306-04671</t>
  </si>
  <si>
    <t>ORD-202306-04672</t>
  </si>
  <si>
    <t>ORD-202306-04673</t>
  </si>
  <si>
    <t>ORD-202306-04674</t>
  </si>
  <si>
    <t>ORD-202306-04675</t>
  </si>
  <si>
    <t>ORD-202306-04676</t>
  </si>
  <si>
    <t>ORD-202306-04677</t>
  </si>
  <si>
    <t>ORD-202306-04678</t>
  </si>
  <si>
    <t>ORD-202306-04679</t>
  </si>
  <si>
    <t>ORD-202306-04680</t>
  </si>
  <si>
    <t>ORD-202306-04681</t>
  </si>
  <si>
    <t>ORD-202306-04682</t>
  </si>
  <si>
    <t>ORD-202306-04683</t>
  </si>
  <si>
    <t>ORD-202306-04684</t>
  </si>
  <si>
    <t>ORD-202306-04685</t>
  </si>
  <si>
    <t>ORD-202306-04686</t>
  </si>
  <si>
    <t>ORD-202306-04687</t>
  </si>
  <si>
    <t>ORD-202306-04688</t>
  </si>
  <si>
    <t>ORD-202306-04689</t>
  </si>
  <si>
    <t>ORD-202306-04690</t>
  </si>
  <si>
    <t>ORD-202306-04691</t>
  </si>
  <si>
    <t>ORD-202306-04692</t>
  </si>
  <si>
    <t>ORD-202306-04693</t>
  </si>
  <si>
    <t>ORD-202306-04694</t>
  </si>
  <si>
    <t>ORD-202306-04695</t>
  </si>
  <si>
    <t>ORD-202306-04696</t>
  </si>
  <si>
    <t>ORD-202306-04697</t>
  </si>
  <si>
    <t>ORD-202306-04698</t>
  </si>
  <si>
    <t>ORD-202306-04699</t>
  </si>
  <si>
    <t>ORD-202306-04700</t>
  </si>
  <si>
    <t>ORD-202306-04701</t>
  </si>
  <si>
    <t>ORD-202306-04702</t>
  </si>
  <si>
    <t>ORD-202306-04703</t>
  </si>
  <si>
    <t>ORD-202306-04704</t>
  </si>
  <si>
    <t>ORD-202306-04705</t>
  </si>
  <si>
    <t>ORD-202306-04706</t>
  </si>
  <si>
    <t>ORD-202306-04707</t>
  </si>
  <si>
    <t>ORD-202306-04708</t>
  </si>
  <si>
    <t>ORD-202306-04709</t>
  </si>
  <si>
    <t>ORD-202306-04710</t>
  </si>
  <si>
    <t>ORD-202306-04711</t>
  </si>
  <si>
    <t>ORD-202306-04712</t>
  </si>
  <si>
    <t>ORD-202306-04713</t>
  </si>
  <si>
    <t>ORD-202306-04714</t>
  </si>
  <si>
    <t>ORD-202306-04715</t>
  </si>
  <si>
    <t>ORD-202306-04716</t>
  </si>
  <si>
    <t>ORD-202306-04717</t>
  </si>
  <si>
    <t>ORD-202306-04718</t>
  </si>
  <si>
    <t>ORD-202306-04719</t>
  </si>
  <si>
    <t>ORD-202306-04720</t>
  </si>
  <si>
    <t>ORD-202306-04721</t>
  </si>
  <si>
    <t>ORD-202306-04722</t>
  </si>
  <si>
    <t>ORD-202306-04723</t>
  </si>
  <si>
    <t>ORD-202306-04724</t>
  </si>
  <si>
    <t>ORD-202306-04725</t>
  </si>
  <si>
    <t>ORD-202306-04726</t>
  </si>
  <si>
    <t>ORD-202306-04727</t>
  </si>
  <si>
    <t>ORD-202306-04728</t>
  </si>
  <si>
    <t>ORD-202306-04729</t>
  </si>
  <si>
    <t>ORD-202306-04730</t>
  </si>
  <si>
    <t>ORD-202306-04731</t>
  </si>
  <si>
    <t>ORD-202306-04732</t>
  </si>
  <si>
    <t>ORD-202306-04733</t>
  </si>
  <si>
    <t>ORD-202306-04734</t>
  </si>
  <si>
    <t>ORD-202306-04735</t>
  </si>
  <si>
    <t>ORD-202306-04736</t>
  </si>
  <si>
    <t>ORD-202306-04737</t>
  </si>
  <si>
    <t>ORD-202306-04738</t>
  </si>
  <si>
    <t>ORD-202306-04739</t>
  </si>
  <si>
    <t>ORD-202306-04740</t>
  </si>
  <si>
    <t>ORD-202306-04741</t>
  </si>
  <si>
    <t>ORD-202306-04742</t>
  </si>
  <si>
    <t>ORD-202306-04743</t>
  </si>
  <si>
    <t>ORD-202306-04744</t>
  </si>
  <si>
    <t>ORD-202306-04745</t>
  </si>
  <si>
    <t>ORD-202306-04746</t>
  </si>
  <si>
    <t>ORD-202306-04747</t>
  </si>
  <si>
    <t>ORD-202306-04748</t>
  </si>
  <si>
    <t>ORD-202306-04749</t>
  </si>
  <si>
    <t>ORD-202306-04750</t>
  </si>
  <si>
    <t>ORD-202306-04751</t>
  </si>
  <si>
    <t>ORD-202306-04752</t>
  </si>
  <si>
    <t>ORD-202306-04753</t>
  </si>
  <si>
    <t>ORD-202306-04754</t>
  </si>
  <si>
    <t>ORD-202306-04755</t>
  </si>
  <si>
    <t>ORD-202306-04756</t>
  </si>
  <si>
    <t>ORD-202306-04757</t>
  </si>
  <si>
    <t>ORD-202306-04758</t>
  </si>
  <si>
    <t>ORD-202306-04759</t>
  </si>
  <si>
    <t>ORD-202306-04760</t>
  </si>
  <si>
    <t>ORD-202306-04761</t>
  </si>
  <si>
    <t>ORD-202306-04762</t>
  </si>
  <si>
    <t>ORD-202306-04763</t>
  </si>
  <si>
    <t>ORD-202306-04764</t>
  </si>
  <si>
    <t>ORD-202306-04765</t>
  </si>
  <si>
    <t>ORD-202306-04766</t>
  </si>
  <si>
    <t>ORD-202306-04767</t>
  </si>
  <si>
    <t>ORD-202306-04768</t>
  </si>
  <si>
    <t>ORD-202306-04769</t>
  </si>
  <si>
    <t>ORD-202306-04770</t>
  </si>
  <si>
    <t>ORD-202306-04771</t>
  </si>
  <si>
    <t>ORD-202306-04772</t>
  </si>
  <si>
    <t>ORD-202306-04773</t>
  </si>
  <si>
    <t>ORD-202306-04774</t>
  </si>
  <si>
    <t>ORD-202306-04775</t>
  </si>
  <si>
    <t>ORD-202306-04776</t>
  </si>
  <si>
    <t>ORD-202306-04777</t>
  </si>
  <si>
    <t>ORD-202306-04778</t>
  </si>
  <si>
    <t>ORD-202306-04779</t>
  </si>
  <si>
    <t>ORD-202306-04780</t>
  </si>
  <si>
    <t>ORD-202306-04781</t>
  </si>
  <si>
    <t>ORD-202306-04782</t>
  </si>
  <si>
    <t>ORD-202306-04783</t>
  </si>
  <si>
    <t>ORD-202306-04784</t>
  </si>
  <si>
    <t>ORD-202306-04785</t>
  </si>
  <si>
    <t>ORD-202306-04786</t>
  </si>
  <si>
    <t>ORD-202306-04787</t>
  </si>
  <si>
    <t>ORD-202306-04788</t>
  </si>
  <si>
    <t>ORD-202306-04789</t>
  </si>
  <si>
    <t>ORD-202306-04790</t>
  </si>
  <si>
    <t>ORD-202306-04791</t>
  </si>
  <si>
    <t>ORD-202306-04792</t>
  </si>
  <si>
    <t>ORD-202306-04793</t>
  </si>
  <si>
    <t>ORD-202306-04794</t>
  </si>
  <si>
    <t>ORD-202306-04795</t>
  </si>
  <si>
    <t>ORD-202306-04796</t>
  </si>
  <si>
    <t>ORD-202306-04797</t>
  </si>
  <si>
    <t>ORD-202306-04798</t>
  </si>
  <si>
    <t>ORD-202306-04799</t>
  </si>
  <si>
    <t>ORD-202306-04800</t>
  </si>
  <si>
    <t>ORD-202307-04801</t>
  </si>
  <si>
    <t>ORD-202307-04802</t>
  </si>
  <si>
    <t>ORD-202307-04803</t>
  </si>
  <si>
    <t>ORD-202307-04804</t>
  </si>
  <si>
    <t>ORD-202307-04805</t>
  </si>
  <si>
    <t>ORD-202307-04806</t>
  </si>
  <si>
    <t>ORD-202307-04807</t>
  </si>
  <si>
    <t>ORD-202307-04808</t>
  </si>
  <si>
    <t>ORD-202307-04809</t>
  </si>
  <si>
    <t>ORD-202307-04810</t>
  </si>
  <si>
    <t>ORD-202307-04811</t>
  </si>
  <si>
    <t>ORD-202307-04812</t>
  </si>
  <si>
    <t>ORD-202307-04813</t>
  </si>
  <si>
    <t>ORD-202307-04814</t>
  </si>
  <si>
    <t>ORD-202307-04815</t>
  </si>
  <si>
    <t>ORD-202307-04816</t>
  </si>
  <si>
    <t>ORD-202307-04817</t>
  </si>
  <si>
    <t>ORD-202307-04818</t>
  </si>
  <si>
    <t>ORD-202307-04819</t>
  </si>
  <si>
    <t>ORD-202307-04820</t>
  </si>
  <si>
    <t>ORD-202307-04821</t>
  </si>
  <si>
    <t>ORD-202307-04822</t>
  </si>
  <si>
    <t>ORD-202307-04823</t>
  </si>
  <si>
    <t>ORD-202307-04824</t>
  </si>
  <si>
    <t>ORD-202307-04825</t>
  </si>
  <si>
    <t>ORD-202307-04826</t>
  </si>
  <si>
    <t>ORD-202307-04827</t>
  </si>
  <si>
    <t>ORD-202307-04828</t>
  </si>
  <si>
    <t>ORD-202307-04829</t>
  </si>
  <si>
    <t>ORD-202307-04830</t>
  </si>
  <si>
    <t>ORD-202307-04831</t>
  </si>
  <si>
    <t>ORD-202307-04832</t>
  </si>
  <si>
    <t>ORD-202307-04833</t>
  </si>
  <si>
    <t>ORD-202307-04834</t>
  </si>
  <si>
    <t>ORD-202307-04835</t>
  </si>
  <si>
    <t>ORD-202307-04836</t>
  </si>
  <si>
    <t>ORD-202307-04837</t>
  </si>
  <si>
    <t>ORD-202307-04838</t>
  </si>
  <si>
    <t>ORD-202307-04839</t>
  </si>
  <si>
    <t>ORD-202307-04840</t>
  </si>
  <si>
    <t>ORD-202307-04841</t>
  </si>
  <si>
    <t>ORD-202307-04842</t>
  </si>
  <si>
    <t>ORD-202307-04843</t>
  </si>
  <si>
    <t>ORD-202307-04844</t>
  </si>
  <si>
    <t>ORD-202307-04845</t>
  </si>
  <si>
    <t>ORD-202307-04846</t>
  </si>
  <si>
    <t>ORD-202307-04847</t>
  </si>
  <si>
    <t>ORD-202307-04848</t>
  </si>
  <si>
    <t>ORD-202307-04849</t>
  </si>
  <si>
    <t>ORD-202307-04850</t>
  </si>
  <si>
    <t>ORD-202307-04851</t>
  </si>
  <si>
    <t>ORD-202307-04852</t>
  </si>
  <si>
    <t>ORD-202307-04853</t>
  </si>
  <si>
    <t>ORD-202307-04854</t>
  </si>
  <si>
    <t>ORD-202307-04855</t>
  </si>
  <si>
    <t>ORD-202307-04856</t>
  </si>
  <si>
    <t>ORD-202307-04857</t>
  </si>
  <si>
    <t>ORD-202307-04858</t>
  </si>
  <si>
    <t>ORD-202307-04859</t>
  </si>
  <si>
    <t>ORD-202307-04860</t>
  </si>
  <si>
    <t>ORD-202307-04861</t>
  </si>
  <si>
    <t>ORD-202307-04862</t>
  </si>
  <si>
    <t>ORD-202307-04863</t>
  </si>
  <si>
    <t>ORD-202307-04864</t>
  </si>
  <si>
    <t>ORD-202307-04865</t>
  </si>
  <si>
    <t>ORD-202307-04866</t>
  </si>
  <si>
    <t>ORD-202307-04867</t>
  </si>
  <si>
    <t>ORD-202307-04868</t>
  </si>
  <si>
    <t>ORD-202307-04869</t>
  </si>
  <si>
    <t>ORD-202307-04870</t>
  </si>
  <si>
    <t>ORD-202307-04871</t>
  </si>
  <si>
    <t>ORD-202307-04872</t>
  </si>
  <si>
    <t>ORD-202307-04873</t>
  </si>
  <si>
    <t>ORD-202307-04874</t>
  </si>
  <si>
    <t>ORD-202307-04875</t>
  </si>
  <si>
    <t>ORD-202307-04876</t>
  </si>
  <si>
    <t>ORD-202307-04877</t>
  </si>
  <si>
    <t>ORD-202307-04878</t>
  </si>
  <si>
    <t>ORD-202307-04879</t>
  </si>
  <si>
    <t>ORD-202307-04880</t>
  </si>
  <si>
    <t>ORD-202307-04881</t>
  </si>
  <si>
    <t>ORD-202307-04882</t>
  </si>
  <si>
    <t>ORD-202307-04883</t>
  </si>
  <si>
    <t>ORD-202307-04884</t>
  </si>
  <si>
    <t>ORD-202307-04885</t>
  </si>
  <si>
    <t>ORD-202307-04886</t>
  </si>
  <si>
    <t>ORD-202307-04887</t>
  </si>
  <si>
    <t>ORD-202307-04888</t>
  </si>
  <si>
    <t>ORD-202307-04889</t>
  </si>
  <si>
    <t>ORD-202307-04890</t>
  </si>
  <si>
    <t>ORD-202307-04891</t>
  </si>
  <si>
    <t>ORD-202307-04892</t>
  </si>
  <si>
    <t>ORD-202307-04893</t>
  </si>
  <si>
    <t>ORD-202307-04894</t>
  </si>
  <si>
    <t>ORD-202307-04895</t>
  </si>
  <si>
    <t>ORD-202307-04896</t>
  </si>
  <si>
    <t>ORD-202307-04897</t>
  </si>
  <si>
    <t>ORD-202307-04898</t>
  </si>
  <si>
    <t>ORD-202307-04899</t>
  </si>
  <si>
    <t>ORD-202307-04900</t>
  </si>
  <si>
    <t>ORD-202307-04901</t>
  </si>
  <si>
    <t>ORD-202307-04902</t>
  </si>
  <si>
    <t>ORD-202307-04903</t>
  </si>
  <si>
    <t>ORD-202307-04904</t>
  </si>
  <si>
    <t>ORD-202307-04905</t>
  </si>
  <si>
    <t>ORD-202307-04906</t>
  </si>
  <si>
    <t>ORD-202307-04907</t>
  </si>
  <si>
    <t>ORD-202307-04908</t>
  </si>
  <si>
    <t>ORD-202307-04909</t>
  </si>
  <si>
    <t>ORD-202307-04910</t>
  </si>
  <si>
    <t>ORD-202307-04911</t>
  </si>
  <si>
    <t>ORD-202307-04912</t>
  </si>
  <si>
    <t>ORD-202307-04913</t>
  </si>
  <si>
    <t>ORD-202307-04914</t>
  </si>
  <si>
    <t>ORD-202307-04915</t>
  </si>
  <si>
    <t>ORD-202307-04916</t>
  </si>
  <si>
    <t>ORD-202307-04917</t>
  </si>
  <si>
    <t>ORD-202307-04918</t>
  </si>
  <si>
    <t>ORD-202307-04919</t>
  </si>
  <si>
    <t>ORD-202307-04920</t>
  </si>
  <si>
    <t>ORD-202307-04921</t>
  </si>
  <si>
    <t>ORD-202307-04922</t>
  </si>
  <si>
    <t>ORD-202307-04923</t>
  </si>
  <si>
    <t>ORD-202307-04924</t>
  </si>
  <si>
    <t>ORD-202307-04925</t>
  </si>
  <si>
    <t>ORD-202307-04926</t>
  </si>
  <si>
    <t>ORD-202307-04927</t>
  </si>
  <si>
    <t>ORD-202307-04928</t>
  </si>
  <si>
    <t>ORD-202307-04929</t>
  </si>
  <si>
    <t>ORD-202307-04930</t>
  </si>
  <si>
    <t>ORD-202307-04931</t>
  </si>
  <si>
    <t>ORD-202307-04932</t>
  </si>
  <si>
    <t>ORD-202307-04933</t>
  </si>
  <si>
    <t>ORD-202307-04934</t>
  </si>
  <si>
    <t>ORD-202307-04935</t>
  </si>
  <si>
    <t>ORD-202307-04936</t>
  </si>
  <si>
    <t>ORD-202307-04937</t>
  </si>
  <si>
    <t>ORD-202307-04938</t>
  </si>
  <si>
    <t>ORD-202307-04939</t>
  </si>
  <si>
    <t>ORD-202307-04940</t>
  </si>
  <si>
    <t>ORD-202307-04941</t>
  </si>
  <si>
    <t>ORD-202307-04942</t>
  </si>
  <si>
    <t>ORD-202307-04943</t>
  </si>
  <si>
    <t>ORD-202307-04944</t>
  </si>
  <si>
    <t>ORD-202307-04945</t>
  </si>
  <si>
    <t>ORD-202307-04946</t>
  </si>
  <si>
    <t>ORD-202307-04947</t>
  </si>
  <si>
    <t>ORD-202307-04948</t>
  </si>
  <si>
    <t>ORD-202307-04949</t>
  </si>
  <si>
    <t>ORD-202307-04950</t>
  </si>
  <si>
    <t>ORD-202307-04951</t>
  </si>
  <si>
    <t>ORD-202307-04952</t>
  </si>
  <si>
    <t>ORD-202307-04953</t>
  </si>
  <si>
    <t>ORD-202307-04954</t>
  </si>
  <si>
    <t>ORD-202307-04955</t>
  </si>
  <si>
    <t>ORD-202307-04956</t>
  </si>
  <si>
    <t>ORD-202307-04957</t>
  </si>
  <si>
    <t>ORD-202307-04958</t>
  </si>
  <si>
    <t>ORD-202307-04959</t>
  </si>
  <si>
    <t>ORD-202307-04960</t>
  </si>
  <si>
    <t>ORD-202307-04961</t>
  </si>
  <si>
    <t>ORD-202307-04962</t>
  </si>
  <si>
    <t>ORD-202307-04963</t>
  </si>
  <si>
    <t>ORD-202307-04964</t>
  </si>
  <si>
    <t>ORD-202307-04965</t>
  </si>
  <si>
    <t>ORD-202307-04966</t>
  </si>
  <si>
    <t>ORD-202307-04967</t>
  </si>
  <si>
    <t>ORD-202307-04968</t>
  </si>
  <si>
    <t>ORD-202307-04969</t>
  </si>
  <si>
    <t>ORD-202307-04970</t>
  </si>
  <si>
    <t>ORD-202307-04971</t>
  </si>
  <si>
    <t>ORD-202307-04972</t>
  </si>
  <si>
    <t>ORD-202307-04973</t>
  </si>
  <si>
    <t>ORD-202307-04974</t>
  </si>
  <si>
    <t>ORD-202307-04975</t>
  </si>
  <si>
    <t>ORD-202307-04976</t>
  </si>
  <si>
    <t>ORD-202307-04977</t>
  </si>
  <si>
    <t>ORD-202307-04978</t>
  </si>
  <si>
    <t>ORD-202307-04979</t>
  </si>
  <si>
    <t>ORD-202307-04980</t>
  </si>
  <si>
    <t>ORD-202307-04981</t>
  </si>
  <si>
    <t>ORD-202307-04982</t>
  </si>
  <si>
    <t>ORD-202307-04983</t>
  </si>
  <si>
    <t>ORD-202307-04984</t>
  </si>
  <si>
    <t>ORD-202307-04985</t>
  </si>
  <si>
    <t>ORD-202307-04986</t>
  </si>
  <si>
    <t>ORD-202307-04987</t>
  </si>
  <si>
    <t>ORD-202307-04988</t>
  </si>
  <si>
    <t>ORD-202307-04989</t>
  </si>
  <si>
    <t>ORD-202307-04990</t>
  </si>
  <si>
    <t>ORD-202307-04991</t>
  </si>
  <si>
    <t>ORD-202307-04992</t>
  </si>
  <si>
    <t>ORD-202307-04993</t>
  </si>
  <si>
    <t>ORD-202307-04994</t>
  </si>
  <si>
    <t>ORD-202307-04995</t>
  </si>
  <si>
    <t>ORD-202307-04996</t>
  </si>
  <si>
    <t>ORD-202307-04997</t>
  </si>
  <si>
    <t>ORD-202307-04998</t>
  </si>
  <si>
    <t>ORD-202307-04999</t>
  </si>
  <si>
    <t>ORD-202307-05000</t>
  </si>
  <si>
    <t>ORD-202307-05001</t>
  </si>
  <si>
    <t>ORD-202307-05002</t>
  </si>
  <si>
    <t>ORD-202307-05003</t>
  </si>
  <si>
    <t>ORD-202307-05004</t>
  </si>
  <si>
    <t>ORD-202307-05005</t>
  </si>
  <si>
    <t>ORD-202307-05006</t>
  </si>
  <si>
    <t>ORD-202307-05007</t>
  </si>
  <si>
    <t>ORD-202307-05008</t>
  </si>
  <si>
    <t>ORD-202307-05009</t>
  </si>
  <si>
    <t>ORD-202307-05010</t>
  </si>
  <si>
    <t>ORD-202307-05011</t>
  </si>
  <si>
    <t>ORD-202307-05012</t>
  </si>
  <si>
    <t>ORD-202307-05013</t>
  </si>
  <si>
    <t>ORD-202307-05014</t>
  </si>
  <si>
    <t>ORD-202307-05015</t>
  </si>
  <si>
    <t>ORD-202307-05016</t>
  </si>
  <si>
    <t>ORD-202307-05017</t>
  </si>
  <si>
    <t>ORD-202307-05018</t>
  </si>
  <si>
    <t>ORD-202307-05019</t>
  </si>
  <si>
    <t>ORD-202307-05020</t>
  </si>
  <si>
    <t>ORD-202307-05021</t>
  </si>
  <si>
    <t>ORD-202307-05022</t>
  </si>
  <si>
    <t>ORD-202307-05023</t>
  </si>
  <si>
    <t>ORD-202307-05024</t>
  </si>
  <si>
    <t>ORD-202307-05025</t>
  </si>
  <si>
    <t>ORD-202307-05026</t>
  </si>
  <si>
    <t>ORD-202307-05027</t>
  </si>
  <si>
    <t>ORD-202307-05028</t>
  </si>
  <si>
    <t>ORD-202307-05029</t>
  </si>
  <si>
    <t>ORD-202307-05030</t>
  </si>
  <si>
    <t>ORD-202307-05031</t>
  </si>
  <si>
    <t>ORD-202307-05032</t>
  </si>
  <si>
    <t>ORD-202307-05033</t>
  </si>
  <si>
    <t>ORD-202307-05034</t>
  </si>
  <si>
    <t>ORD-202307-05035</t>
  </si>
  <si>
    <t>ORD-202307-05036</t>
  </si>
  <si>
    <t>ORD-202307-05037</t>
  </si>
  <si>
    <t>ORD-202307-05038</t>
  </si>
  <si>
    <t>ORD-202307-05039</t>
  </si>
  <si>
    <t>ORD-202307-05040</t>
  </si>
  <si>
    <t>ORD-202307-05041</t>
  </si>
  <si>
    <t>ORD-202307-05042</t>
  </si>
  <si>
    <t>ORD-202307-05043</t>
  </si>
  <si>
    <t>ORD-202307-05044</t>
  </si>
  <si>
    <t>ORD-202307-05045</t>
  </si>
  <si>
    <t>ORD-202307-05046</t>
  </si>
  <si>
    <t>ORD-202307-05047</t>
  </si>
  <si>
    <t>ORD-202307-05048</t>
  </si>
  <si>
    <t>ORD-202307-05049</t>
  </si>
  <si>
    <t>ORD-202307-05050</t>
  </si>
  <si>
    <t>ORD-202307-05051</t>
  </si>
  <si>
    <t>ORD-202307-05052</t>
  </si>
  <si>
    <t>ORD-202307-05053</t>
  </si>
  <si>
    <t>ORD-202307-05054</t>
  </si>
  <si>
    <t>ORD-202307-05055</t>
  </si>
  <si>
    <t>ORD-202307-05056</t>
  </si>
  <si>
    <t>ORD-202307-05057</t>
  </si>
  <si>
    <t>ORD-202307-05058</t>
  </si>
  <si>
    <t>ORD-202307-05059</t>
  </si>
  <si>
    <t>ORD-202307-05060</t>
  </si>
  <si>
    <t>ORD-202307-05061</t>
  </si>
  <si>
    <t>ORD-202307-05062</t>
  </si>
  <si>
    <t>ORD-202307-05063</t>
  </si>
  <si>
    <t>ORD-202307-05064</t>
  </si>
  <si>
    <t>ORD-202307-05065</t>
  </si>
  <si>
    <t>ORD-202307-05066</t>
  </si>
  <si>
    <t>ORD-202307-05067</t>
  </si>
  <si>
    <t>ORD-202307-05068</t>
  </si>
  <si>
    <t>ORD-202307-05069</t>
  </si>
  <si>
    <t>ORD-202307-05070</t>
  </si>
  <si>
    <t>ORD-202307-05071</t>
  </si>
  <si>
    <t>ORD-202307-05072</t>
  </si>
  <si>
    <t>ORD-202307-05073</t>
  </si>
  <si>
    <t>ORD-202307-05074</t>
  </si>
  <si>
    <t>ORD-202307-05075</t>
  </si>
  <si>
    <t>ORD-202307-05076</t>
  </si>
  <si>
    <t>ORD-202307-05077</t>
  </si>
  <si>
    <t>ORD-202307-05078</t>
  </si>
  <si>
    <t>ORD-202307-05079</t>
  </si>
  <si>
    <t>ORD-202307-05080</t>
  </si>
  <si>
    <t>ORD-202307-05081</t>
  </si>
  <si>
    <t>ORD-202307-05082</t>
  </si>
  <si>
    <t>ORD-202307-05083</t>
  </si>
  <si>
    <t>ORD-202307-05084</t>
  </si>
  <si>
    <t>ORD-202307-05085</t>
  </si>
  <si>
    <t>ORD-202307-05086</t>
  </si>
  <si>
    <t>ORD-202307-05087</t>
  </si>
  <si>
    <t>ORD-202307-05088</t>
  </si>
  <si>
    <t>ORD-202307-05089</t>
  </si>
  <si>
    <t>ORD-202307-05090</t>
  </si>
  <si>
    <t>ORD-202307-05091</t>
  </si>
  <si>
    <t>ORD-202307-05092</t>
  </si>
  <si>
    <t>ORD-202307-05093</t>
  </si>
  <si>
    <t>ORD-202307-05094</t>
  </si>
  <si>
    <t>ORD-202307-05095</t>
  </si>
  <si>
    <t>ORD-202307-05096</t>
  </si>
  <si>
    <t>ORD-202307-05097</t>
  </si>
  <si>
    <t>ORD-202307-05098</t>
  </si>
  <si>
    <t>ORD-202307-05099</t>
  </si>
  <si>
    <t>ORD-202307-05100</t>
  </si>
  <si>
    <t>ORD-202307-05101</t>
  </si>
  <si>
    <t>ORD-202307-05102</t>
  </si>
  <si>
    <t>ORD-202307-05103</t>
  </si>
  <si>
    <t>ORD-202307-05104</t>
  </si>
  <si>
    <t>ORD-202307-05105</t>
  </si>
  <si>
    <t>ORD-202307-05106</t>
  </si>
  <si>
    <t>ORD-202307-05107</t>
  </si>
  <si>
    <t>ORD-202307-05108</t>
  </si>
  <si>
    <t>ORD-202307-05109</t>
  </si>
  <si>
    <t>ORD-202307-05110</t>
  </si>
  <si>
    <t>ORD-202307-05111</t>
  </si>
  <si>
    <t>ORD-202307-05112</t>
  </si>
  <si>
    <t>ORD-202307-05113</t>
  </si>
  <si>
    <t>ORD-202307-05114</t>
  </si>
  <si>
    <t>ORD-202307-05115</t>
  </si>
  <si>
    <t>ORD-202307-05116</t>
  </si>
  <si>
    <t>ORD-202307-05117</t>
  </si>
  <si>
    <t>ORD-202307-05118</t>
  </si>
  <si>
    <t>ORD-202307-05119</t>
  </si>
  <si>
    <t>ORD-202307-05120</t>
  </si>
  <si>
    <t>ORD-202307-05121</t>
  </si>
  <si>
    <t>ORD-202307-05122</t>
  </si>
  <si>
    <t>ORD-202307-05123</t>
  </si>
  <si>
    <t>ORD-202307-05124</t>
  </si>
  <si>
    <t>ORD-202307-05125</t>
  </si>
  <si>
    <t>ORD-202307-05126</t>
  </si>
  <si>
    <t>ORD-202307-05127</t>
  </si>
  <si>
    <t>ORD-202307-05128</t>
  </si>
  <si>
    <t>ORD-202307-05129</t>
  </si>
  <si>
    <t>ORD-202307-05130</t>
  </si>
  <si>
    <t>ORD-202307-05131</t>
  </si>
  <si>
    <t>ORD-202307-05132</t>
  </si>
  <si>
    <t>ORD-202307-05133</t>
  </si>
  <si>
    <t>ORD-202307-05134</t>
  </si>
  <si>
    <t>ORD-202307-05135</t>
  </si>
  <si>
    <t>ORD-202307-05136</t>
  </si>
  <si>
    <t>ORD-202307-05137</t>
  </si>
  <si>
    <t>ORD-202307-05138</t>
  </si>
  <si>
    <t>ORD-202307-05139</t>
  </si>
  <si>
    <t>ORD-202307-05140</t>
  </si>
  <si>
    <t>ORD-202307-05141</t>
  </si>
  <si>
    <t>ORD-202307-05142</t>
  </si>
  <si>
    <t>ORD-202307-05143</t>
  </si>
  <si>
    <t>ORD-202307-05144</t>
  </si>
  <si>
    <t>ORD-202307-05145</t>
  </si>
  <si>
    <t>ORD-202307-05146</t>
  </si>
  <si>
    <t>ORD-202307-05147</t>
  </si>
  <si>
    <t>ORD-202307-05148</t>
  </si>
  <si>
    <t>ORD-202307-05149</t>
  </si>
  <si>
    <t>ORD-202307-05150</t>
  </si>
  <si>
    <t>ORD-202307-05151</t>
  </si>
  <si>
    <t>ORD-202307-05152</t>
  </si>
  <si>
    <t>ORD-202307-05153</t>
  </si>
  <si>
    <t>ORD-202307-05154</t>
  </si>
  <si>
    <t>ORD-202307-05155</t>
  </si>
  <si>
    <t>ORD-202307-05156</t>
  </si>
  <si>
    <t>ORD-202307-05157</t>
  </si>
  <si>
    <t>ORD-202307-05158</t>
  </si>
  <si>
    <t>ORD-202307-05159</t>
  </si>
  <si>
    <t>ORD-202307-05160</t>
  </si>
  <si>
    <t>ORD-202307-05161</t>
  </si>
  <si>
    <t>ORD-202307-05162</t>
  </si>
  <si>
    <t>ORD-202307-05163</t>
  </si>
  <si>
    <t>ORD-202307-05164</t>
  </si>
  <si>
    <t>ORD-202307-05165</t>
  </si>
  <si>
    <t>ORD-202307-05166</t>
  </si>
  <si>
    <t>ORD-202307-05167</t>
  </si>
  <si>
    <t>ORD-202307-05168</t>
  </si>
  <si>
    <t>ORD-202307-05169</t>
  </si>
  <si>
    <t>ORD-202307-05170</t>
  </si>
  <si>
    <t>ORD-202307-05171</t>
  </si>
  <si>
    <t>ORD-202307-05172</t>
  </si>
  <si>
    <t>ORD-202307-05173</t>
  </si>
  <si>
    <t>ORD-202307-05174</t>
  </si>
  <si>
    <t>ORD-202307-05175</t>
  </si>
  <si>
    <t>ORD-202307-05176</t>
  </si>
  <si>
    <t>ORD-202307-05177</t>
  </si>
  <si>
    <t>ORD-202307-05178</t>
  </si>
  <si>
    <t>ORD-202307-05179</t>
  </si>
  <si>
    <t>ORD-202307-05180</t>
  </si>
  <si>
    <t>ORD-202307-05181</t>
  </si>
  <si>
    <t>ORD-202307-05182</t>
  </si>
  <si>
    <t>ORD-202307-05183</t>
  </si>
  <si>
    <t>ORD-202307-05184</t>
  </si>
  <si>
    <t>ORD-202307-05185</t>
  </si>
  <si>
    <t>ORD-202307-05186</t>
  </si>
  <si>
    <t>ORD-202307-05187</t>
  </si>
  <si>
    <t>ORD-202307-05188</t>
  </si>
  <si>
    <t>ORD-202307-05189</t>
  </si>
  <si>
    <t>ORD-202307-05190</t>
  </si>
  <si>
    <t>ORD-202307-05191</t>
  </si>
  <si>
    <t>ORD-202307-05192</t>
  </si>
  <si>
    <t>ORD-202307-05193</t>
  </si>
  <si>
    <t>ORD-202307-05194</t>
  </si>
  <si>
    <t>ORD-202307-05195</t>
  </si>
  <si>
    <t>ORD-202307-05196</t>
  </si>
  <si>
    <t>ORD-202307-05197</t>
  </si>
  <si>
    <t>ORD-202307-05198</t>
  </si>
  <si>
    <t>ORD-202307-05199</t>
  </si>
  <si>
    <t>ORD-202307-05200</t>
  </si>
  <si>
    <t>ORD-202307-05201</t>
  </si>
  <si>
    <t>ORD-202307-05202</t>
  </si>
  <si>
    <t>ORD-202307-05203</t>
  </si>
  <si>
    <t>ORD-202307-05204</t>
  </si>
  <si>
    <t>ORD-202307-05205</t>
  </si>
  <si>
    <t>ORD-202307-05206</t>
  </si>
  <si>
    <t>ORD-202307-05207</t>
  </si>
  <si>
    <t>ORD-202307-05208</t>
  </si>
  <si>
    <t>ORD-202307-05209</t>
  </si>
  <si>
    <t>ORD-202307-05210</t>
  </si>
  <si>
    <t>ORD-202307-05211</t>
  </si>
  <si>
    <t>ORD-202307-05212</t>
  </si>
  <si>
    <t>ORD-202307-05213</t>
  </si>
  <si>
    <t>ORD-202307-05214</t>
  </si>
  <si>
    <t>ORD-202307-05215</t>
  </si>
  <si>
    <t>ORD-202307-05216</t>
  </si>
  <si>
    <t>ORD-202307-05217</t>
  </si>
  <si>
    <t>ORD-202307-05218</t>
  </si>
  <si>
    <t>ORD-202307-05219</t>
  </si>
  <si>
    <t>ORD-202307-05220</t>
  </si>
  <si>
    <t>ORD-202307-05221</t>
  </si>
  <si>
    <t>ORD-202307-05222</t>
  </si>
  <si>
    <t>ORD-202307-05223</t>
  </si>
  <si>
    <t>ORD-202307-05224</t>
  </si>
  <si>
    <t>ORD-202307-05225</t>
  </si>
  <si>
    <t>ORD-202307-05226</t>
  </si>
  <si>
    <t>ORD-202307-05227</t>
  </si>
  <si>
    <t>ORD-202307-05228</t>
  </si>
  <si>
    <t>ORD-202307-05229</t>
  </si>
  <si>
    <t>ORD-202307-05230</t>
  </si>
  <si>
    <t>ORD-202307-05231</t>
  </si>
  <si>
    <t>ORD-202307-05232</t>
  </si>
  <si>
    <t>ORD-202307-05233</t>
  </si>
  <si>
    <t>ORD-202307-05234</t>
  </si>
  <si>
    <t>ORD-202307-05235</t>
  </si>
  <si>
    <t>ORD-202307-05236</t>
  </si>
  <si>
    <t>ORD-202307-05237</t>
  </si>
  <si>
    <t>ORD-202307-05238</t>
  </si>
  <si>
    <t>ORD-202307-05239</t>
  </si>
  <si>
    <t>ORD-202307-05240</t>
  </si>
  <si>
    <t>ORD-202307-05241</t>
  </si>
  <si>
    <t>ORD-202307-05242</t>
  </si>
  <si>
    <t>ORD-202307-05243</t>
  </si>
  <si>
    <t>ORD-202307-05244</t>
  </si>
  <si>
    <t>ORD-202307-05245</t>
  </si>
  <si>
    <t>ORD-202307-05246</t>
  </si>
  <si>
    <t>ORD-202307-05247</t>
  </si>
  <si>
    <t>ORD-202307-05248</t>
  </si>
  <si>
    <t>ORD-202307-05249</t>
  </si>
  <si>
    <t>ORD-202307-05250</t>
  </si>
  <si>
    <t>ORD-202307-05251</t>
  </si>
  <si>
    <t>ORD-202307-05252</t>
  </si>
  <si>
    <t>ORD-202307-05253</t>
  </si>
  <si>
    <t>ORD-202307-05254</t>
  </si>
  <si>
    <t>ORD-202307-05255</t>
  </si>
  <si>
    <t>ORD-202307-05256</t>
  </si>
  <si>
    <t>ORD-202307-05257</t>
  </si>
  <si>
    <t>ORD-202307-05258</t>
  </si>
  <si>
    <t>ORD-202307-05259</t>
  </si>
  <si>
    <t>ORD-202307-05260</t>
  </si>
  <si>
    <t>ORD-202307-05261</t>
  </si>
  <si>
    <t>ORD-202307-05262</t>
  </si>
  <si>
    <t>ORD-202307-05263</t>
  </si>
  <si>
    <t>ORD-202307-05264</t>
  </si>
  <si>
    <t>ORD-202307-05265</t>
  </si>
  <si>
    <t>ORD-202307-05266</t>
  </si>
  <si>
    <t>ORD-202307-05267</t>
  </si>
  <si>
    <t>ORD-202307-05268</t>
  </si>
  <si>
    <t>ORD-202307-05269</t>
  </si>
  <si>
    <t>ORD-202307-05270</t>
  </si>
  <si>
    <t>ORD-202307-05271</t>
  </si>
  <si>
    <t>ORD-202307-05272</t>
  </si>
  <si>
    <t>ORD-202307-05273</t>
  </si>
  <si>
    <t>ORD-202307-05274</t>
  </si>
  <si>
    <t>ORD-202307-05275</t>
  </si>
  <si>
    <t>ORD-202307-05276</t>
  </si>
  <si>
    <t>ORD-202307-05277</t>
  </si>
  <si>
    <t>ORD-202307-05278</t>
  </si>
  <si>
    <t>ORD-202307-05279</t>
  </si>
  <si>
    <t>ORD-202307-05280</t>
  </si>
  <si>
    <t>ORD-202307-05281</t>
  </si>
  <si>
    <t>ORD-202307-05282</t>
  </si>
  <si>
    <t>ORD-202307-05283</t>
  </si>
  <si>
    <t>ORD-202307-05284</t>
  </si>
  <si>
    <t>ORD-202307-05285</t>
  </si>
  <si>
    <t>ORD-202307-05286</t>
  </si>
  <si>
    <t>ORD-202307-05287</t>
  </si>
  <si>
    <t>ORD-202307-05288</t>
  </si>
  <si>
    <t>ORD-202307-05289</t>
  </si>
  <si>
    <t>ORD-202307-05290</t>
  </si>
  <si>
    <t>ORD-202307-05291</t>
  </si>
  <si>
    <t>ORD-202307-05292</t>
  </si>
  <si>
    <t>ORD-202307-05293</t>
  </si>
  <si>
    <t>ORD-202307-05294</t>
  </si>
  <si>
    <t>ORD-202307-05295</t>
  </si>
  <si>
    <t>ORD-202307-05296</t>
  </si>
  <si>
    <t>ORD-202307-05297</t>
  </si>
  <si>
    <t>ORD-202307-05298</t>
  </si>
  <si>
    <t>ORD-202307-05299</t>
  </si>
  <si>
    <t>ORD-202307-05300</t>
  </si>
  <si>
    <t>ORD-202307-05301</t>
  </si>
  <si>
    <t>ORD-202307-05302</t>
  </si>
  <si>
    <t>ORD-202307-05303</t>
  </si>
  <si>
    <t>ORD-202307-05304</t>
  </si>
  <si>
    <t>ORD-202307-05305</t>
  </si>
  <si>
    <t>ORD-202307-05306</t>
  </si>
  <si>
    <t>ORD-202307-05307</t>
  </si>
  <si>
    <t>ORD-202307-05308</t>
  </si>
  <si>
    <t>ORD-202307-05309</t>
  </si>
  <si>
    <t>ORD-202307-05310</t>
  </si>
  <si>
    <t>ORD-202307-05311</t>
  </si>
  <si>
    <t>ORD-202307-05312</t>
  </si>
  <si>
    <t>ORD-202307-05313</t>
  </si>
  <si>
    <t>ORD-202307-05314</t>
  </si>
  <si>
    <t>ORD-202307-05315</t>
  </si>
  <si>
    <t>ORD-202307-05316</t>
  </si>
  <si>
    <t>ORD-202307-05317</t>
  </si>
  <si>
    <t>ORD-202307-05318</t>
  </si>
  <si>
    <t>ORD-202307-05319</t>
  </si>
  <si>
    <t>ORD-202307-05320</t>
  </si>
  <si>
    <t>ORD-202307-05321</t>
  </si>
  <si>
    <t>ORD-202307-05322</t>
  </si>
  <si>
    <t>ORD-202307-05323</t>
  </si>
  <si>
    <t>ORD-202307-05324</t>
  </si>
  <si>
    <t>ORD-202307-05325</t>
  </si>
  <si>
    <t>ORD-202307-05326</t>
  </si>
  <si>
    <t>ORD-202307-05327</t>
  </si>
  <si>
    <t>ORD-202307-05328</t>
  </si>
  <si>
    <t>ORD-202307-05329</t>
  </si>
  <si>
    <t>ORD-202307-05330</t>
  </si>
  <si>
    <t>ORD-202307-05331</t>
  </si>
  <si>
    <t>ORD-202307-05332</t>
  </si>
  <si>
    <t>ORD-202307-05333</t>
  </si>
  <si>
    <t>ORD-202307-05334</t>
  </si>
  <si>
    <t>ORD-202307-05335</t>
  </si>
  <si>
    <t>ORD-202307-05336</t>
  </si>
  <si>
    <t>ORD-202307-05337</t>
  </si>
  <si>
    <t>ORD-202307-05338</t>
  </si>
  <si>
    <t>ORD-202307-05339</t>
  </si>
  <si>
    <t>ORD-202307-05340</t>
  </si>
  <si>
    <t>ORD-202307-05341</t>
  </si>
  <si>
    <t>ORD-202307-05342</t>
  </si>
  <si>
    <t>ORD-202307-05343</t>
  </si>
  <si>
    <t>ORD-202307-05344</t>
  </si>
  <si>
    <t>ORD-202307-05345</t>
  </si>
  <si>
    <t>ORD-202307-05346</t>
  </si>
  <si>
    <t>ORD-202307-05347</t>
  </si>
  <si>
    <t>ORD-202307-05348</t>
  </si>
  <si>
    <t>ORD-202307-05349</t>
  </si>
  <si>
    <t>ORD-202307-05350</t>
  </si>
  <si>
    <t>ORD-202307-05351</t>
  </si>
  <si>
    <t>ORD-202307-05352</t>
  </si>
  <si>
    <t>ORD-202307-05353</t>
  </si>
  <si>
    <t>ORD-202307-05354</t>
  </si>
  <si>
    <t>ORD-202307-05355</t>
  </si>
  <si>
    <t>ORD-202307-05356</t>
  </si>
  <si>
    <t>ORD-202307-05357</t>
  </si>
  <si>
    <t>ORD-202307-05358</t>
  </si>
  <si>
    <t>ORD-202307-05359</t>
  </si>
  <si>
    <t>ORD-202307-05360</t>
  </si>
  <si>
    <t>ORD-202307-05361</t>
  </si>
  <si>
    <t>ORD-202307-05362</t>
  </si>
  <si>
    <t>ORD-202307-05363</t>
  </si>
  <si>
    <t>ORD-202307-05364</t>
  </si>
  <si>
    <t>ORD-202307-05365</t>
  </si>
  <si>
    <t>ORD-202307-05366</t>
  </si>
  <si>
    <t>ORD-202307-05367</t>
  </si>
  <si>
    <t>ORD-202307-05368</t>
  </si>
  <si>
    <t>ORD-202307-05369</t>
  </si>
  <si>
    <t>ORD-202307-05370</t>
  </si>
  <si>
    <t>ORD-202307-05371</t>
  </si>
  <si>
    <t>ORD-202307-05372</t>
  </si>
  <si>
    <t>ORD-202307-05373</t>
  </si>
  <si>
    <t>ORD-202307-05374</t>
  </si>
  <si>
    <t>ORD-202307-05375</t>
  </si>
  <si>
    <t>ORD-202307-05376</t>
  </si>
  <si>
    <t>ORD-202307-05377</t>
  </si>
  <si>
    <t>ORD-202307-05378</t>
  </si>
  <si>
    <t>ORD-202307-05379</t>
  </si>
  <si>
    <t>ORD-202307-05380</t>
  </si>
  <si>
    <t>ORD-202307-05381</t>
  </si>
  <si>
    <t>ORD-202307-05382</t>
  </si>
  <si>
    <t>ORD-202307-05383</t>
  </si>
  <si>
    <t>ORD-202307-05384</t>
  </si>
  <si>
    <t>ORD-202307-05385</t>
  </si>
  <si>
    <t>ORD-202307-05386</t>
  </si>
  <si>
    <t>ORD-202307-05387</t>
  </si>
  <si>
    <t>ORD-202307-05388</t>
  </si>
  <si>
    <t>ORD-202307-05389</t>
  </si>
  <si>
    <t>ORD-202307-05390</t>
  </si>
  <si>
    <t>ORD-202307-05391</t>
  </si>
  <si>
    <t>ORD-202307-05392</t>
  </si>
  <si>
    <t>ORD-202307-05393</t>
  </si>
  <si>
    <t>ORD-202307-05394</t>
  </si>
  <si>
    <t>ORD-202307-05395</t>
  </si>
  <si>
    <t>ORD-202307-05396</t>
  </si>
  <si>
    <t>ORD-202307-05397</t>
  </si>
  <si>
    <t>ORD-202307-05398</t>
  </si>
  <si>
    <t>ORD-202307-05399</t>
  </si>
  <si>
    <t>ORD-202307-05400</t>
  </si>
  <si>
    <t>ORD-202307-05401</t>
  </si>
  <si>
    <t>ORD-202307-05402</t>
  </si>
  <si>
    <t>ORD-202307-05403</t>
  </si>
  <si>
    <t>ORD-202307-05404</t>
  </si>
  <si>
    <t>ORD-202307-05405</t>
  </si>
  <si>
    <t>ORD-202307-05406</t>
  </si>
  <si>
    <t>ORD-202307-05407</t>
  </si>
  <si>
    <t>ORD-202307-05408</t>
  </si>
  <si>
    <t>ORD-202307-05409</t>
  </si>
  <si>
    <t>ORD-202307-05410</t>
  </si>
  <si>
    <t>ORD-202307-05411</t>
  </si>
  <si>
    <t>ORD-202307-05412</t>
  </si>
  <si>
    <t>ORD-202307-05413</t>
  </si>
  <si>
    <t>ORD-202307-05414</t>
  </si>
  <si>
    <t>ORD-202307-05415</t>
  </si>
  <si>
    <t>ORD-202307-05416</t>
  </si>
  <si>
    <t>ORD-202307-05417</t>
  </si>
  <si>
    <t>ORD-202307-05418</t>
  </si>
  <si>
    <t>ORD-202307-05419</t>
  </si>
  <si>
    <t>ORD-202307-05420</t>
  </si>
  <si>
    <t>ORD-202307-05421</t>
  </si>
  <si>
    <t>ORD-202307-05422</t>
  </si>
  <si>
    <t>ORD-202307-05423</t>
  </si>
  <si>
    <t>ORD-202307-05424</t>
  </si>
  <si>
    <t>ORD-202307-05425</t>
  </si>
  <si>
    <t>ORD-202307-05426</t>
  </si>
  <si>
    <t>ORD-202307-05427</t>
  </si>
  <si>
    <t>ORD-202307-05428</t>
  </si>
  <si>
    <t>ORD-202307-05429</t>
  </si>
  <si>
    <t>ORD-202307-05430</t>
  </si>
  <si>
    <t>ORD-202307-05431</t>
  </si>
  <si>
    <t>ORD-202307-05432</t>
  </si>
  <si>
    <t>ORD-202307-05433</t>
  </si>
  <si>
    <t>ORD-202307-05434</t>
  </si>
  <si>
    <t>ORD-202307-05435</t>
  </si>
  <si>
    <t>ORD-202307-05436</t>
  </si>
  <si>
    <t>ORD-202307-05437</t>
  </si>
  <si>
    <t>ORD-202307-05438</t>
  </si>
  <si>
    <t>ORD-202307-05439</t>
  </si>
  <si>
    <t>ORD-202307-05440</t>
  </si>
  <si>
    <t>ORD-202307-05441</t>
  </si>
  <si>
    <t>ORD-202307-05442</t>
  </si>
  <si>
    <t>ORD-202307-05443</t>
  </si>
  <si>
    <t>ORD-202307-05444</t>
  </si>
  <si>
    <t>ORD-202307-05445</t>
  </si>
  <si>
    <t>ORD-202307-05446</t>
  </si>
  <si>
    <t>ORD-202307-05447</t>
  </si>
  <si>
    <t>ORD-202307-05448</t>
  </si>
  <si>
    <t>ORD-202307-05449</t>
  </si>
  <si>
    <t>ORD-202307-05450</t>
  </si>
  <si>
    <t>ORD-202307-05451</t>
  </si>
  <si>
    <t>ORD-202307-05452</t>
  </si>
  <si>
    <t>ORD-202307-05453</t>
  </si>
  <si>
    <t>ORD-202307-05454</t>
  </si>
  <si>
    <t>ORD-202307-05455</t>
  </si>
  <si>
    <t>ORD-202307-05456</t>
  </si>
  <si>
    <t>ORD-202307-05457</t>
  </si>
  <si>
    <t>ORD-202307-05458</t>
  </si>
  <si>
    <t>ORD-202307-05459</t>
  </si>
  <si>
    <t>ORD-202307-05460</t>
  </si>
  <si>
    <t>ORD-202307-05461</t>
  </si>
  <si>
    <t>ORD-202307-05462</t>
  </si>
  <si>
    <t>ORD-202307-05463</t>
  </si>
  <si>
    <t>ORD-202307-05464</t>
  </si>
  <si>
    <t>ORD-202307-05465</t>
  </si>
  <si>
    <t>ORD-202307-05466</t>
  </si>
  <si>
    <t>ORD-202307-05467</t>
  </si>
  <si>
    <t>ORD-202307-05468</t>
  </si>
  <si>
    <t>ORD-202307-05469</t>
  </si>
  <si>
    <t>ORD-202307-05470</t>
  </si>
  <si>
    <t>ORD-202307-05471</t>
  </si>
  <si>
    <t>ORD-202307-05472</t>
  </si>
  <si>
    <t>ORD-202307-05473</t>
  </si>
  <si>
    <t>ORD-202307-05474</t>
  </si>
  <si>
    <t>ORD-202307-05475</t>
  </si>
  <si>
    <t>ORD-202307-05476</t>
  </si>
  <si>
    <t>ORD-202307-05477</t>
  </si>
  <si>
    <t>ORD-202307-05478</t>
  </si>
  <si>
    <t>ORD-202307-05479</t>
  </si>
  <si>
    <t>ORD-202307-05480</t>
  </si>
  <si>
    <t>ORD-202307-05481</t>
  </si>
  <si>
    <t>ORD-202307-05482</t>
  </si>
  <si>
    <t>ORD-202307-05483</t>
  </si>
  <si>
    <t>ORD-202307-05484</t>
  </si>
  <si>
    <t>ORD-202307-05485</t>
  </si>
  <si>
    <t>ORD-202307-05486</t>
  </si>
  <si>
    <t>ORD-202307-05487</t>
  </si>
  <si>
    <t>ORD-202307-05488</t>
  </si>
  <si>
    <t>ORD-202307-05489</t>
  </si>
  <si>
    <t>ORD-202307-05490</t>
  </si>
  <si>
    <t>ORD-202307-05491</t>
  </si>
  <si>
    <t>ORD-202307-05492</t>
  </si>
  <si>
    <t>ORD-202307-05493</t>
  </si>
  <si>
    <t>ORD-202307-05494</t>
  </si>
  <si>
    <t>ORD-202307-05495</t>
  </si>
  <si>
    <t>ORD-202307-05496</t>
  </si>
  <si>
    <t>ORD-202307-05497</t>
  </si>
  <si>
    <t>ORD-202307-05498</t>
  </si>
  <si>
    <t>ORD-202307-05499</t>
  </si>
  <si>
    <t>ORD-202307-05500</t>
  </si>
  <si>
    <t>ORD-202307-05501</t>
  </si>
  <si>
    <t>ORD-202307-05502</t>
  </si>
  <si>
    <t>ORD-202307-05503</t>
  </si>
  <si>
    <t>ORD-202307-05504</t>
  </si>
  <si>
    <t>ORD-202307-05505</t>
  </si>
  <si>
    <t>ORD-202307-05506</t>
  </si>
  <si>
    <t>ORD-202307-05507</t>
  </si>
  <si>
    <t>ORD-202307-05508</t>
  </si>
  <si>
    <t>ORD-202307-05509</t>
  </si>
  <si>
    <t>ORD-202307-05510</t>
  </si>
  <si>
    <t>ORD-202307-05511</t>
  </si>
  <si>
    <t>ORD-202307-05512</t>
  </si>
  <si>
    <t>ORD-202307-05513</t>
  </si>
  <si>
    <t>ORD-202307-05514</t>
  </si>
  <si>
    <t>ORD-202307-05515</t>
  </si>
  <si>
    <t>ORD-202307-05516</t>
  </si>
  <si>
    <t>ORD-202307-05517</t>
  </si>
  <si>
    <t>ORD-202307-05518</t>
  </si>
  <si>
    <t>ORD-202307-05519</t>
  </si>
  <si>
    <t>ORD-202307-05520</t>
  </si>
  <si>
    <t>ORD-202307-05521</t>
  </si>
  <si>
    <t>ORD-202307-05522</t>
  </si>
  <si>
    <t>ORD-202307-05523</t>
  </si>
  <si>
    <t>ORD-202307-05524</t>
  </si>
  <si>
    <t>ORD-202307-05525</t>
  </si>
  <si>
    <t>ORD-202307-05526</t>
  </si>
  <si>
    <t>ORD-202307-05527</t>
  </si>
  <si>
    <t>ORD-202307-05528</t>
  </si>
  <si>
    <t>ORD-202307-05529</t>
  </si>
  <si>
    <t>ORD-202307-05530</t>
  </si>
  <si>
    <t>ORD-202307-05531</t>
  </si>
  <si>
    <t>ORD-202307-05532</t>
  </si>
  <si>
    <t>ORD-202307-05533</t>
  </si>
  <si>
    <t>ORD-202307-05534</t>
  </si>
  <si>
    <t>ORD-202307-05535</t>
  </si>
  <si>
    <t>ORD-202307-05536</t>
  </si>
  <si>
    <t>ORD-202307-05537</t>
  </si>
  <si>
    <t>ORD-202307-05538</t>
  </si>
  <si>
    <t>ORD-202307-05539</t>
  </si>
  <si>
    <t>ORD-202307-05540</t>
  </si>
  <si>
    <t>ORD-202307-05541</t>
  </si>
  <si>
    <t>ORD-202307-05542</t>
  </si>
  <si>
    <t>ORD-202307-05543</t>
  </si>
  <si>
    <t>ORD-202307-05544</t>
  </si>
  <si>
    <t>ORD-202307-05545</t>
  </si>
  <si>
    <t>ORD-202307-05546</t>
  </si>
  <si>
    <t>ORD-202307-05547</t>
  </si>
  <si>
    <t>ORD-202307-05548</t>
  </si>
  <si>
    <t>ORD-202307-05549</t>
  </si>
  <si>
    <t>ORD-202307-05550</t>
  </si>
  <si>
    <t>ORD-202307-05551</t>
  </si>
  <si>
    <t>ORD-202307-05552</t>
  </si>
  <si>
    <t>ORD-202307-05553</t>
  </si>
  <si>
    <t>ORD-202307-05554</t>
  </si>
  <si>
    <t>ORD-202307-05555</t>
  </si>
  <si>
    <t>ORD-202307-05556</t>
  </si>
  <si>
    <t>ORD-202307-05557</t>
  </si>
  <si>
    <t>ORD-202307-05558</t>
  </si>
  <si>
    <t>ORD-202307-05559</t>
  </si>
  <si>
    <t>ORD-202307-05560</t>
  </si>
  <si>
    <t>ORD-202307-05561</t>
  </si>
  <si>
    <t>ORD-202307-05562</t>
  </si>
  <si>
    <t>ORD-202307-05563</t>
  </si>
  <si>
    <t>ORD-202307-05564</t>
  </si>
  <si>
    <t>ORD-202307-05565</t>
  </si>
  <si>
    <t>ORD-202307-05566</t>
  </si>
  <si>
    <t>ORD-202307-05567</t>
  </si>
  <si>
    <t>ORD-202307-05568</t>
  </si>
  <si>
    <t>ORD-202307-05569</t>
  </si>
  <si>
    <t>ORD-202307-05570</t>
  </si>
  <si>
    <t>ORD-202307-05571</t>
  </si>
  <si>
    <t>ORD-202307-05572</t>
  </si>
  <si>
    <t>ORD-202307-05573</t>
  </si>
  <si>
    <t>ORD-202307-05574</t>
  </si>
  <si>
    <t>ORD-202307-05575</t>
  </si>
  <si>
    <t>ORD-202307-05576</t>
  </si>
  <si>
    <t>ORD-202307-05577</t>
  </si>
  <si>
    <t>ORD-202307-05578</t>
  </si>
  <si>
    <t>ORD-202307-05579</t>
  </si>
  <si>
    <t>ORD-202307-05580</t>
  </si>
  <si>
    <t>ORD-202307-05581</t>
  </si>
  <si>
    <t>ORD-202307-05582</t>
  </si>
  <si>
    <t>ORD-202307-05583</t>
  </si>
  <si>
    <t>ORD-202307-05584</t>
  </si>
  <si>
    <t>ORD-202307-05585</t>
  </si>
  <si>
    <t>ORD-202307-05586</t>
  </si>
  <si>
    <t>ORD-202307-05587</t>
  </si>
  <si>
    <t>ORD-202307-05588</t>
  </si>
  <si>
    <t>ORD-202307-05589</t>
  </si>
  <si>
    <t>ORD-202307-05590</t>
  </si>
  <si>
    <t>ORD-202307-05591</t>
  </si>
  <si>
    <t>ORD-202307-05592</t>
  </si>
  <si>
    <t>ORD-202307-05593</t>
  </si>
  <si>
    <t>ORD-202307-05594</t>
  </si>
  <si>
    <t>ORD-202307-05595</t>
  </si>
  <si>
    <t>ORD-202307-05596</t>
  </si>
  <si>
    <t>ORD-202307-05597</t>
  </si>
  <si>
    <t>ORD-202307-05598</t>
  </si>
  <si>
    <t>ORD-202307-05599</t>
  </si>
  <si>
    <t>ORD-202307-05600</t>
  </si>
  <si>
    <t>ORD-202308-05601</t>
  </si>
  <si>
    <t>ORD-202308-05602</t>
  </si>
  <si>
    <t>ORD-202308-05603</t>
  </si>
  <si>
    <t>ORD-202308-05604</t>
  </si>
  <si>
    <t>ORD-202308-05605</t>
  </si>
  <si>
    <t>ORD-202308-05606</t>
  </si>
  <si>
    <t>ORD-202308-05607</t>
  </si>
  <si>
    <t>ORD-202308-05608</t>
  </si>
  <si>
    <t>ORD-202308-05609</t>
  </si>
  <si>
    <t>ORD-202308-05610</t>
  </si>
  <si>
    <t>ORD-202308-05611</t>
  </si>
  <si>
    <t>ORD-202308-05612</t>
  </si>
  <si>
    <t>ORD-202308-05613</t>
  </si>
  <si>
    <t>ORD-202308-05614</t>
  </si>
  <si>
    <t>ORD-202308-05615</t>
  </si>
  <si>
    <t>ORD-202308-05616</t>
  </si>
  <si>
    <t>ORD-202308-05617</t>
  </si>
  <si>
    <t>ORD-202308-05618</t>
  </si>
  <si>
    <t>ORD-202308-05619</t>
  </si>
  <si>
    <t>ORD-202308-05620</t>
  </si>
  <si>
    <t>ORD-202308-05621</t>
  </si>
  <si>
    <t>ORD-202308-05622</t>
  </si>
  <si>
    <t>ORD-202308-05623</t>
  </si>
  <si>
    <t>ORD-202308-05624</t>
  </si>
  <si>
    <t>ORD-202308-05625</t>
  </si>
  <si>
    <t>ORD-202308-05626</t>
  </si>
  <si>
    <t>ORD-202308-05627</t>
  </si>
  <si>
    <t>ORD-202308-05628</t>
  </si>
  <si>
    <t>ORD-202308-05629</t>
  </si>
  <si>
    <t>ORD-202308-05630</t>
  </si>
  <si>
    <t>ORD-202308-05631</t>
  </si>
  <si>
    <t>ORD-202308-05632</t>
  </si>
  <si>
    <t>ORD-202308-05633</t>
  </si>
  <si>
    <t>ORD-202308-05634</t>
  </si>
  <si>
    <t>ORD-202308-05635</t>
  </si>
  <si>
    <t>ORD-202308-05636</t>
  </si>
  <si>
    <t>ORD-202308-05637</t>
  </si>
  <si>
    <t>ORD-202308-05638</t>
  </si>
  <si>
    <t>ORD-202308-05639</t>
  </si>
  <si>
    <t>ORD-202308-05640</t>
  </si>
  <si>
    <t>ORD-202308-05641</t>
  </si>
  <si>
    <t>ORD-202308-05642</t>
  </si>
  <si>
    <t>ORD-202308-05643</t>
  </si>
  <si>
    <t>ORD-202308-05644</t>
  </si>
  <si>
    <t>ORD-202308-05645</t>
  </si>
  <si>
    <t>ORD-202308-05646</t>
  </si>
  <si>
    <t>ORD-202308-05647</t>
  </si>
  <si>
    <t>ORD-202308-05648</t>
  </si>
  <si>
    <t>ORD-202308-05649</t>
  </si>
  <si>
    <t>ORD-202308-05650</t>
  </si>
  <si>
    <t>ORD-202308-05651</t>
  </si>
  <si>
    <t>ORD-202308-05652</t>
  </si>
  <si>
    <t>ORD-202308-05653</t>
  </si>
  <si>
    <t>ORD-202308-05654</t>
  </si>
  <si>
    <t>ORD-202308-05655</t>
  </si>
  <si>
    <t>ORD-202308-05656</t>
  </si>
  <si>
    <t>ORD-202308-05657</t>
  </si>
  <si>
    <t>ORD-202308-05658</t>
  </si>
  <si>
    <t>ORD-202308-05659</t>
  </si>
  <si>
    <t>ORD-202308-05660</t>
  </si>
  <si>
    <t>ORD-202308-05661</t>
  </si>
  <si>
    <t>ORD-202308-05662</t>
  </si>
  <si>
    <t>ORD-202308-05663</t>
  </si>
  <si>
    <t>ORD-202308-05664</t>
  </si>
  <si>
    <t>ORD-202308-05665</t>
  </si>
  <si>
    <t>ORD-202308-05666</t>
  </si>
  <si>
    <t>ORD-202308-05667</t>
  </si>
  <si>
    <t>ORD-202308-05668</t>
  </si>
  <si>
    <t>ORD-202308-05669</t>
  </si>
  <si>
    <t>ORD-202308-05670</t>
  </si>
  <si>
    <t>ORD-202308-05671</t>
  </si>
  <si>
    <t>ORD-202308-05672</t>
  </si>
  <si>
    <t>ORD-202308-05673</t>
  </si>
  <si>
    <t>ORD-202308-05674</t>
  </si>
  <si>
    <t>ORD-202308-05675</t>
  </si>
  <si>
    <t>ORD-202308-05676</t>
  </si>
  <si>
    <t>ORD-202308-05677</t>
  </si>
  <si>
    <t>ORD-202308-05678</t>
  </si>
  <si>
    <t>ORD-202308-05679</t>
  </si>
  <si>
    <t>ORD-202308-05680</t>
  </si>
  <si>
    <t>ORD-202308-05681</t>
  </si>
  <si>
    <t>ORD-202308-05682</t>
  </si>
  <si>
    <t>ORD-202308-05683</t>
  </si>
  <si>
    <t>ORD-202308-05684</t>
  </si>
  <si>
    <t>ORD-202308-05685</t>
  </si>
  <si>
    <t>ORD-202308-05686</t>
  </si>
  <si>
    <t>ORD-202308-05687</t>
  </si>
  <si>
    <t>ORD-202308-05688</t>
  </si>
  <si>
    <t>ORD-202308-05689</t>
  </si>
  <si>
    <t>ORD-202308-05690</t>
  </si>
  <si>
    <t>ORD-202308-05691</t>
  </si>
  <si>
    <t>ORD-202308-05692</t>
  </si>
  <si>
    <t>ORD-202308-05693</t>
  </si>
  <si>
    <t>ORD-202308-05694</t>
  </si>
  <si>
    <t>ORD-202308-05695</t>
  </si>
  <si>
    <t>ORD-202308-05696</t>
  </si>
  <si>
    <t>ORD-202308-05697</t>
  </si>
  <si>
    <t>ORD-202308-05698</t>
  </si>
  <si>
    <t>ORD-202308-05699</t>
  </si>
  <si>
    <t>ORD-202308-05700</t>
  </si>
  <si>
    <t>ORD-202308-05701</t>
  </si>
  <si>
    <t>ORD-202308-05702</t>
  </si>
  <si>
    <t>ORD-202308-05703</t>
  </si>
  <si>
    <t>ORD-202308-05704</t>
  </si>
  <si>
    <t>ORD-202308-05705</t>
  </si>
  <si>
    <t>ORD-202308-05706</t>
  </si>
  <si>
    <t>ORD-202308-05707</t>
  </si>
  <si>
    <t>ORD-202308-05708</t>
  </si>
  <si>
    <t>ORD-202308-05709</t>
  </si>
  <si>
    <t>ORD-202308-05710</t>
  </si>
  <si>
    <t>ORD-202308-05711</t>
  </si>
  <si>
    <t>ORD-202308-05712</t>
  </si>
  <si>
    <t>ORD-202308-05713</t>
  </si>
  <si>
    <t>ORD-202308-05714</t>
  </si>
  <si>
    <t>ORD-202308-05715</t>
  </si>
  <si>
    <t>ORD-202308-05716</t>
  </si>
  <si>
    <t>ORD-202308-05717</t>
  </si>
  <si>
    <t>ORD-202308-05718</t>
  </si>
  <si>
    <t>ORD-202308-05719</t>
  </si>
  <si>
    <t>ORD-202308-05720</t>
  </si>
  <si>
    <t>ORD-202308-05721</t>
  </si>
  <si>
    <t>ORD-202308-05722</t>
  </si>
  <si>
    <t>ORD-202308-05723</t>
  </si>
  <si>
    <t>ORD-202308-05724</t>
  </si>
  <si>
    <t>ORD-202308-05725</t>
  </si>
  <si>
    <t>ORD-202308-05726</t>
  </si>
  <si>
    <t>ORD-202308-05727</t>
  </si>
  <si>
    <t>ORD-202308-05728</t>
  </si>
  <si>
    <t>ORD-202308-05729</t>
  </si>
  <si>
    <t>ORD-202308-05730</t>
  </si>
  <si>
    <t>ORD-202308-05731</t>
  </si>
  <si>
    <t>ORD-202308-05732</t>
  </si>
  <si>
    <t>ORD-202308-05733</t>
  </si>
  <si>
    <t>ORD-202308-05734</t>
  </si>
  <si>
    <t>ORD-202308-05735</t>
  </si>
  <si>
    <t>ORD-202308-05736</t>
  </si>
  <si>
    <t>ORD-202308-05737</t>
  </si>
  <si>
    <t>ORD-202308-05738</t>
  </si>
  <si>
    <t>ORD-202308-05739</t>
  </si>
  <si>
    <t>ORD-202308-05740</t>
  </si>
  <si>
    <t>ORD-202308-05741</t>
  </si>
  <si>
    <t>ORD-202308-05742</t>
  </si>
  <si>
    <t>ORD-202308-05743</t>
  </si>
  <si>
    <t>ORD-202308-05744</t>
  </si>
  <si>
    <t>ORD-202308-05745</t>
  </si>
  <si>
    <t>ORD-202308-05746</t>
  </si>
  <si>
    <t>ORD-202308-05747</t>
  </si>
  <si>
    <t>ORD-202308-05748</t>
  </si>
  <si>
    <t>ORD-202308-05749</t>
  </si>
  <si>
    <t>ORD-202308-05750</t>
  </si>
  <si>
    <t>ORD-202308-05751</t>
  </si>
  <si>
    <t>ORD-202308-05752</t>
  </si>
  <si>
    <t>ORD-202308-05753</t>
  </si>
  <si>
    <t>ORD-202308-05754</t>
  </si>
  <si>
    <t>ORD-202308-05755</t>
  </si>
  <si>
    <t>ORD-202308-05756</t>
  </si>
  <si>
    <t>ORD-202308-05757</t>
  </si>
  <si>
    <t>ORD-202308-05758</t>
  </si>
  <si>
    <t>ORD-202308-05759</t>
  </si>
  <si>
    <t>ORD-202308-05760</t>
  </si>
  <si>
    <t>ORD-202308-05761</t>
  </si>
  <si>
    <t>ORD-202308-05762</t>
  </si>
  <si>
    <t>ORD-202308-05763</t>
  </si>
  <si>
    <t>ORD-202308-05764</t>
  </si>
  <si>
    <t>ORD-202308-05765</t>
  </si>
  <si>
    <t>ORD-202308-05766</t>
  </si>
  <si>
    <t>ORD-202308-05767</t>
  </si>
  <si>
    <t>ORD-202308-05768</t>
  </si>
  <si>
    <t>ORD-202308-05769</t>
  </si>
  <si>
    <t>ORD-202308-05770</t>
  </si>
  <si>
    <t>ORD-202308-05771</t>
  </si>
  <si>
    <t>ORD-202308-05772</t>
  </si>
  <si>
    <t>ORD-202308-05773</t>
  </si>
  <si>
    <t>ORD-202308-05774</t>
  </si>
  <si>
    <t>ORD-202308-05775</t>
  </si>
  <si>
    <t>ORD-202308-05776</t>
  </si>
  <si>
    <t>ORD-202308-05777</t>
  </si>
  <si>
    <t>ORD-202308-05778</t>
  </si>
  <si>
    <t>ORD-202308-05779</t>
  </si>
  <si>
    <t>ORD-202308-05780</t>
  </si>
  <si>
    <t>ORD-202308-05781</t>
  </si>
  <si>
    <t>ORD-202308-05782</t>
  </si>
  <si>
    <t>ORD-202308-05783</t>
  </si>
  <si>
    <t>ORD-202308-05784</t>
  </si>
  <si>
    <t>ORD-202308-05785</t>
  </si>
  <si>
    <t>ORD-202308-05786</t>
  </si>
  <si>
    <t>ORD-202308-05787</t>
  </si>
  <si>
    <t>ORD-202308-05788</t>
  </si>
  <si>
    <t>ORD-202308-05789</t>
  </si>
  <si>
    <t>ORD-202308-05790</t>
  </si>
  <si>
    <t>ORD-202308-05791</t>
  </si>
  <si>
    <t>ORD-202308-05792</t>
  </si>
  <si>
    <t>ORD-202308-05793</t>
  </si>
  <si>
    <t>ORD-202308-05794</t>
  </si>
  <si>
    <t>ORD-202308-05795</t>
  </si>
  <si>
    <t>ORD-202308-05796</t>
  </si>
  <si>
    <t>ORD-202308-05797</t>
  </si>
  <si>
    <t>ORD-202308-05798</t>
  </si>
  <si>
    <t>ORD-202308-05799</t>
  </si>
  <si>
    <t>ORD-202308-05800</t>
  </si>
  <si>
    <t>ORD-202308-05801</t>
  </si>
  <si>
    <t>ORD-202308-05802</t>
  </si>
  <si>
    <t>ORD-202308-05803</t>
  </si>
  <si>
    <t>ORD-202308-05804</t>
  </si>
  <si>
    <t>ORD-202308-05805</t>
  </si>
  <si>
    <t>ORD-202308-05806</t>
  </si>
  <si>
    <t>ORD-202308-05807</t>
  </si>
  <si>
    <t>ORD-202308-05808</t>
  </si>
  <si>
    <t>ORD-202308-05809</t>
  </si>
  <si>
    <t>ORD-202308-05810</t>
  </si>
  <si>
    <t>ORD-202308-05811</t>
  </si>
  <si>
    <t>ORD-202308-05812</t>
  </si>
  <si>
    <t>ORD-202308-05813</t>
  </si>
  <si>
    <t>ORD-202308-05814</t>
  </si>
  <si>
    <t>ORD-202308-05815</t>
  </si>
  <si>
    <t>ORD-202308-05816</t>
  </si>
  <si>
    <t>ORD-202308-05817</t>
  </si>
  <si>
    <t>ORD-202308-05818</t>
  </si>
  <si>
    <t>ORD-202308-05819</t>
  </si>
  <si>
    <t>ORD-202308-05820</t>
  </si>
  <si>
    <t>ORD-202308-05821</t>
  </si>
  <si>
    <t>ORD-202308-05822</t>
  </si>
  <si>
    <t>ORD-202308-05823</t>
  </si>
  <si>
    <t>ORD-202308-05824</t>
  </si>
  <si>
    <t>ORD-202308-05825</t>
  </si>
  <si>
    <t>ORD-202308-05826</t>
  </si>
  <si>
    <t>ORD-202308-05827</t>
  </si>
  <si>
    <t>ORD-202308-05828</t>
  </si>
  <si>
    <t>ORD-202308-05829</t>
  </si>
  <si>
    <t>ORD-202308-05830</t>
  </si>
  <si>
    <t>ORD-202308-05831</t>
  </si>
  <si>
    <t>ORD-202308-05832</t>
  </si>
  <si>
    <t>ORD-202308-05833</t>
  </si>
  <si>
    <t>ORD-202308-05834</t>
  </si>
  <si>
    <t>ORD-202308-05835</t>
  </si>
  <si>
    <t>ORD-202308-05836</t>
  </si>
  <si>
    <t>ORD-202308-05837</t>
  </si>
  <si>
    <t>ORD-202308-05838</t>
  </si>
  <si>
    <t>ORD-202308-05839</t>
  </si>
  <si>
    <t>ORD-202308-05840</t>
  </si>
  <si>
    <t>ORD-202308-05841</t>
  </si>
  <si>
    <t>ORD-202308-05842</t>
  </si>
  <si>
    <t>ORD-202308-05843</t>
  </si>
  <si>
    <t>ORD-202308-05844</t>
  </si>
  <si>
    <t>ORD-202308-05845</t>
  </si>
  <si>
    <t>ORD-202308-05846</t>
  </si>
  <si>
    <t>ORD-202308-05847</t>
  </si>
  <si>
    <t>ORD-202308-05848</t>
  </si>
  <si>
    <t>ORD-202308-05849</t>
  </si>
  <si>
    <t>ORD-202308-05850</t>
  </si>
  <si>
    <t>ORD-202308-05851</t>
  </si>
  <si>
    <t>ORD-202308-05852</t>
  </si>
  <si>
    <t>ORD-202308-05853</t>
  </si>
  <si>
    <t>ORD-202308-05854</t>
  </si>
  <si>
    <t>ORD-202308-05855</t>
  </si>
  <si>
    <t>ORD-202308-05856</t>
  </si>
  <si>
    <t>ORD-202308-05857</t>
  </si>
  <si>
    <t>ORD-202308-05858</t>
  </si>
  <si>
    <t>ORD-202308-05859</t>
  </si>
  <si>
    <t>ORD-202308-05860</t>
  </si>
  <si>
    <t>ORD-202308-05861</t>
  </si>
  <si>
    <t>ORD-202308-05862</t>
  </si>
  <si>
    <t>ORD-202308-05863</t>
  </si>
  <si>
    <t>ORD-202308-05864</t>
  </si>
  <si>
    <t>ORD-202308-05865</t>
  </si>
  <si>
    <t>ORD-202308-05866</t>
  </si>
  <si>
    <t>ORD-202308-05867</t>
  </si>
  <si>
    <t>ORD-202308-05868</t>
  </si>
  <si>
    <t>ORD-202308-05869</t>
  </si>
  <si>
    <t>ORD-202308-05870</t>
  </si>
  <si>
    <t>ORD-202308-05871</t>
  </si>
  <si>
    <t>ORD-202308-05872</t>
  </si>
  <si>
    <t>ORD-202308-05873</t>
  </si>
  <si>
    <t>ORD-202308-05874</t>
  </si>
  <si>
    <t>ORD-202308-05875</t>
  </si>
  <si>
    <t>ORD-202308-05876</t>
  </si>
  <si>
    <t>ORD-202308-05877</t>
  </si>
  <si>
    <t>ORD-202308-05878</t>
  </si>
  <si>
    <t>ORD-202308-05879</t>
  </si>
  <si>
    <t>ORD-202308-05880</t>
  </si>
  <si>
    <t>ORD-202308-05881</t>
  </si>
  <si>
    <t>ORD-202308-05882</t>
  </si>
  <si>
    <t>ORD-202308-05883</t>
  </si>
  <si>
    <t>ORD-202308-05884</t>
  </si>
  <si>
    <t>ORD-202308-05885</t>
  </si>
  <si>
    <t>ORD-202308-05886</t>
  </si>
  <si>
    <t>ORD-202308-05887</t>
  </si>
  <si>
    <t>ORD-202308-05888</t>
  </si>
  <si>
    <t>ORD-202308-05889</t>
  </si>
  <si>
    <t>ORD-202308-05890</t>
  </si>
  <si>
    <t>ORD-202308-05891</t>
  </si>
  <si>
    <t>ORD-202308-05892</t>
  </si>
  <si>
    <t>ORD-202308-05893</t>
  </si>
  <si>
    <t>ORD-202308-05894</t>
  </si>
  <si>
    <t>ORD-202308-05895</t>
  </si>
  <si>
    <t>ORD-202308-05896</t>
  </si>
  <si>
    <t>ORD-202308-05897</t>
  </si>
  <si>
    <t>ORD-202308-05898</t>
  </si>
  <si>
    <t>ORD-202308-05899</t>
  </si>
  <si>
    <t>ORD-202308-05900</t>
  </si>
  <si>
    <t>ORD-202308-05901</t>
  </si>
  <si>
    <t>ORD-202308-05902</t>
  </si>
  <si>
    <t>ORD-202308-05903</t>
  </si>
  <si>
    <t>ORD-202308-05904</t>
  </si>
  <si>
    <t>ORD-202308-05905</t>
  </si>
  <si>
    <t>ORD-202308-05906</t>
  </si>
  <si>
    <t>ORD-202308-05907</t>
  </si>
  <si>
    <t>ORD-202308-05908</t>
  </si>
  <si>
    <t>ORD-202308-05909</t>
  </si>
  <si>
    <t>ORD-202308-05910</t>
  </si>
  <si>
    <t>ORD-202308-05911</t>
  </si>
  <si>
    <t>ORD-202308-05912</t>
  </si>
  <si>
    <t>ORD-202308-05913</t>
  </si>
  <si>
    <t>ORD-202308-05914</t>
  </si>
  <si>
    <t>ORD-202308-05915</t>
  </si>
  <si>
    <t>ORD-202308-05916</t>
  </si>
  <si>
    <t>ORD-202308-05917</t>
  </si>
  <si>
    <t>ORD-202308-05918</t>
  </si>
  <si>
    <t>ORD-202308-05919</t>
  </si>
  <si>
    <t>ORD-202308-05920</t>
  </si>
  <si>
    <t>ORD-202308-05921</t>
  </si>
  <si>
    <t>ORD-202308-05922</t>
  </si>
  <si>
    <t>ORD-202308-05923</t>
  </si>
  <si>
    <t>ORD-202308-05924</t>
  </si>
  <si>
    <t>ORD-202308-05925</t>
  </si>
  <si>
    <t>ORD-202308-05926</t>
  </si>
  <si>
    <t>ORD-202308-05927</t>
  </si>
  <si>
    <t>ORD-202308-05928</t>
  </si>
  <si>
    <t>ORD-202308-05929</t>
  </si>
  <si>
    <t>ORD-202308-05930</t>
  </si>
  <si>
    <t>ORD-202308-05931</t>
  </si>
  <si>
    <t>ORD-202308-05932</t>
  </si>
  <si>
    <t>ORD-202308-05933</t>
  </si>
  <si>
    <t>ORD-202308-05934</t>
  </si>
  <si>
    <t>ORD-202308-05935</t>
  </si>
  <si>
    <t>ORD-202308-05936</t>
  </si>
  <si>
    <t>ORD-202308-05937</t>
  </si>
  <si>
    <t>ORD-202308-05938</t>
  </si>
  <si>
    <t>ORD-202308-05939</t>
  </si>
  <si>
    <t>ORD-202308-05940</t>
  </si>
  <si>
    <t>ORD-202308-05941</t>
  </si>
  <si>
    <t>ORD-202308-05942</t>
  </si>
  <si>
    <t>ORD-202308-05943</t>
  </si>
  <si>
    <t>ORD-202308-05944</t>
  </si>
  <si>
    <t>ORD-202308-05945</t>
  </si>
  <si>
    <t>ORD-202308-05946</t>
  </si>
  <si>
    <t>ORD-202308-05947</t>
  </si>
  <si>
    <t>ORD-202308-05948</t>
  </si>
  <si>
    <t>ORD-202308-05949</t>
  </si>
  <si>
    <t>ORD-202308-05950</t>
  </si>
  <si>
    <t>ORD-202308-05951</t>
  </si>
  <si>
    <t>ORD-202308-05952</t>
  </si>
  <si>
    <t>ORD-202308-05953</t>
  </si>
  <si>
    <t>ORD-202308-05954</t>
  </si>
  <si>
    <t>ORD-202308-05955</t>
  </si>
  <si>
    <t>ORD-202308-05956</t>
  </si>
  <si>
    <t>ORD-202308-05957</t>
  </si>
  <si>
    <t>ORD-202308-05958</t>
  </si>
  <si>
    <t>ORD-202308-05959</t>
  </si>
  <si>
    <t>ORD-202308-05960</t>
  </si>
  <si>
    <t>ORD-202308-05961</t>
  </si>
  <si>
    <t>ORD-202308-05962</t>
  </si>
  <si>
    <t>ORD-202308-05963</t>
  </si>
  <si>
    <t>ORD-202308-05964</t>
  </si>
  <si>
    <t>ORD-202308-05965</t>
  </si>
  <si>
    <t>ORD-202308-05966</t>
  </si>
  <si>
    <t>ORD-202308-05967</t>
  </si>
  <si>
    <t>ORD-202308-05968</t>
  </si>
  <si>
    <t>ORD-202308-05969</t>
  </si>
  <si>
    <t>ORD-202308-05970</t>
  </si>
  <si>
    <t>ORD-202308-05971</t>
  </si>
  <si>
    <t>ORD-202308-05972</t>
  </si>
  <si>
    <t>ORD-202308-05973</t>
  </si>
  <si>
    <t>ORD-202308-05974</t>
  </si>
  <si>
    <t>ORD-202308-05975</t>
  </si>
  <si>
    <t>ORD-202308-05976</t>
  </si>
  <si>
    <t>ORD-202308-05977</t>
  </si>
  <si>
    <t>ORD-202308-05978</t>
  </si>
  <si>
    <t>ORD-202308-05979</t>
  </si>
  <si>
    <t>ORD-202308-05980</t>
  </si>
  <si>
    <t>ORD-202308-05981</t>
  </si>
  <si>
    <t>ORD-202308-05982</t>
  </si>
  <si>
    <t>ORD-202308-05983</t>
  </si>
  <si>
    <t>ORD-202308-05984</t>
  </si>
  <si>
    <t>ORD-202308-05985</t>
  </si>
  <si>
    <t>ORD-202308-05986</t>
  </si>
  <si>
    <t>ORD-202308-05987</t>
  </si>
  <si>
    <t>ORD-202308-05988</t>
  </si>
  <si>
    <t>ORD-202308-05989</t>
  </si>
  <si>
    <t>ORD-202308-05990</t>
  </si>
  <si>
    <t>ORD-202308-05991</t>
  </si>
  <si>
    <t>ORD-202308-05992</t>
  </si>
  <si>
    <t>ORD-202308-05993</t>
  </si>
  <si>
    <t>ORD-202308-05994</t>
  </si>
  <si>
    <t>ORD-202308-05995</t>
  </si>
  <si>
    <t>ORD-202308-05996</t>
  </si>
  <si>
    <t>ORD-202308-05997</t>
  </si>
  <si>
    <t>ORD-202308-05998</t>
  </si>
  <si>
    <t>ORD-202308-05999</t>
  </si>
  <si>
    <t>ORD-202308-06000</t>
  </si>
  <si>
    <t>ORD-202308-06001</t>
  </si>
  <si>
    <t>ORD-202308-06002</t>
  </si>
  <si>
    <t>ORD-202308-06003</t>
  </si>
  <si>
    <t>ORD-202308-06004</t>
  </si>
  <si>
    <t>ORD-202308-06005</t>
  </si>
  <si>
    <t>ORD-202308-06006</t>
  </si>
  <si>
    <t>ORD-202308-06007</t>
  </si>
  <si>
    <t>ORD-202308-06008</t>
  </si>
  <si>
    <t>ORD-202308-06009</t>
  </si>
  <si>
    <t>ORD-202308-06010</t>
  </si>
  <si>
    <t>ORD-202308-06011</t>
  </si>
  <si>
    <t>ORD-202308-06012</t>
  </si>
  <si>
    <t>ORD-202308-06013</t>
  </si>
  <si>
    <t>ORD-202308-06014</t>
  </si>
  <si>
    <t>ORD-202308-06015</t>
  </si>
  <si>
    <t>ORD-202308-06016</t>
  </si>
  <si>
    <t>ORD-202308-06017</t>
  </si>
  <si>
    <t>ORD-202308-06018</t>
  </si>
  <si>
    <t>ORD-202308-06019</t>
  </si>
  <si>
    <t>ORD-202308-06020</t>
  </si>
  <si>
    <t>ORD-202308-06021</t>
  </si>
  <si>
    <t>ORD-202308-06022</t>
  </si>
  <si>
    <t>ORD-202308-06023</t>
  </si>
  <si>
    <t>ORD-202308-06024</t>
  </si>
  <si>
    <t>ORD-202308-06025</t>
  </si>
  <si>
    <t>ORD-202308-06026</t>
  </si>
  <si>
    <t>ORD-202308-06027</t>
  </si>
  <si>
    <t>ORD-202308-06028</t>
  </si>
  <si>
    <t>ORD-202308-06029</t>
  </si>
  <si>
    <t>ORD-202308-06030</t>
  </si>
  <si>
    <t>ORD-202308-06031</t>
  </si>
  <si>
    <t>ORD-202308-06032</t>
  </si>
  <si>
    <t>ORD-202308-06033</t>
  </si>
  <si>
    <t>ORD-202308-06034</t>
  </si>
  <si>
    <t>ORD-202308-06035</t>
  </si>
  <si>
    <t>ORD-202308-06036</t>
  </si>
  <si>
    <t>ORD-202308-06037</t>
  </si>
  <si>
    <t>ORD-202308-06038</t>
  </si>
  <si>
    <t>ORD-202308-06039</t>
  </si>
  <si>
    <t>ORD-202308-06040</t>
  </si>
  <si>
    <t>ORD-202308-06041</t>
  </si>
  <si>
    <t>ORD-202308-06042</t>
  </si>
  <si>
    <t>ORD-202308-06043</t>
  </si>
  <si>
    <t>ORD-202308-06044</t>
  </si>
  <si>
    <t>ORD-202308-06045</t>
  </si>
  <si>
    <t>ORD-202308-06046</t>
  </si>
  <si>
    <t>ORD-202308-06047</t>
  </si>
  <si>
    <t>ORD-202308-06048</t>
  </si>
  <si>
    <t>ORD-202308-06049</t>
  </si>
  <si>
    <t>ORD-202308-06050</t>
  </si>
  <si>
    <t>ORD-202308-06051</t>
  </si>
  <si>
    <t>ORD-202308-06052</t>
  </si>
  <si>
    <t>ORD-202308-06053</t>
  </si>
  <si>
    <t>ORD-202308-06054</t>
  </si>
  <si>
    <t>ORD-202308-06055</t>
  </si>
  <si>
    <t>ORD-202308-06056</t>
  </si>
  <si>
    <t>ORD-202308-06057</t>
  </si>
  <si>
    <t>ORD-202308-06058</t>
  </si>
  <si>
    <t>ORD-202308-06059</t>
  </si>
  <si>
    <t>ORD-202308-06060</t>
  </si>
  <si>
    <t>ORD-202308-06061</t>
  </si>
  <si>
    <t>ORD-202308-06062</t>
  </si>
  <si>
    <t>ORD-202308-06063</t>
  </si>
  <si>
    <t>ORD-202308-06064</t>
  </si>
  <si>
    <t>ORD-202308-06065</t>
  </si>
  <si>
    <t>ORD-202308-06066</t>
  </si>
  <si>
    <t>ORD-202308-06067</t>
  </si>
  <si>
    <t>ORD-202308-06068</t>
  </si>
  <si>
    <t>ORD-202308-06069</t>
  </si>
  <si>
    <t>ORD-202308-06070</t>
  </si>
  <si>
    <t>ORD-202308-06071</t>
  </si>
  <si>
    <t>ORD-202308-06072</t>
  </si>
  <si>
    <t>ORD-202308-06073</t>
  </si>
  <si>
    <t>ORD-202308-06074</t>
  </si>
  <si>
    <t>ORD-202308-06075</t>
  </si>
  <si>
    <t>ORD-202308-06076</t>
  </si>
  <si>
    <t>ORD-202308-06077</t>
  </si>
  <si>
    <t>ORD-202308-06078</t>
  </si>
  <si>
    <t>ORD-202308-06079</t>
  </si>
  <si>
    <t>ORD-202308-06080</t>
  </si>
  <si>
    <t>ORD-202308-06081</t>
  </si>
  <si>
    <t>ORD-202308-06082</t>
  </si>
  <si>
    <t>ORD-202308-06083</t>
  </si>
  <si>
    <t>ORD-202308-06084</t>
  </si>
  <si>
    <t>ORD-202308-06085</t>
  </si>
  <si>
    <t>ORD-202308-06086</t>
  </si>
  <si>
    <t>ORD-202308-06087</t>
  </si>
  <si>
    <t>ORD-202308-06088</t>
  </si>
  <si>
    <t>ORD-202308-06089</t>
  </si>
  <si>
    <t>ORD-202308-06090</t>
  </si>
  <si>
    <t>ORD-202308-06091</t>
  </si>
  <si>
    <t>ORD-202308-06092</t>
  </si>
  <si>
    <t>ORD-202308-06093</t>
  </si>
  <si>
    <t>ORD-202308-06094</t>
  </si>
  <si>
    <t>ORD-202308-06095</t>
  </si>
  <si>
    <t>ORD-202308-06096</t>
  </si>
  <si>
    <t>ORD-202308-06097</t>
  </si>
  <si>
    <t>ORD-202308-06098</t>
  </si>
  <si>
    <t>ORD-202308-06099</t>
  </si>
  <si>
    <t>ORD-202308-06100</t>
  </si>
  <si>
    <t>ORD-202308-06101</t>
  </si>
  <si>
    <t>ORD-202308-06102</t>
  </si>
  <si>
    <t>ORD-202308-06103</t>
  </si>
  <si>
    <t>ORD-202308-06104</t>
  </si>
  <si>
    <t>ORD-202308-06105</t>
  </si>
  <si>
    <t>ORD-202308-06106</t>
  </si>
  <si>
    <t>ORD-202308-06107</t>
  </si>
  <si>
    <t>ORD-202308-06108</t>
  </si>
  <si>
    <t>ORD-202308-06109</t>
  </si>
  <si>
    <t>ORD-202308-06110</t>
  </si>
  <si>
    <t>ORD-202308-06111</t>
  </si>
  <si>
    <t>ORD-202308-06112</t>
  </si>
  <si>
    <t>ORD-202308-06113</t>
  </si>
  <si>
    <t>ORD-202308-06114</t>
  </si>
  <si>
    <t>ORD-202308-06115</t>
  </si>
  <si>
    <t>ORD-202308-06116</t>
  </si>
  <si>
    <t>ORD-202308-06117</t>
  </si>
  <si>
    <t>ORD-202308-06118</t>
  </si>
  <si>
    <t>ORD-202308-06119</t>
  </si>
  <si>
    <t>ORD-202308-06120</t>
  </si>
  <si>
    <t>ORD-202308-06121</t>
  </si>
  <si>
    <t>ORD-202308-06122</t>
  </si>
  <si>
    <t>ORD-202308-06123</t>
  </si>
  <si>
    <t>ORD-202308-06124</t>
  </si>
  <si>
    <t>ORD-202308-06125</t>
  </si>
  <si>
    <t>ORD-202308-06126</t>
  </si>
  <si>
    <t>ORD-202308-06127</t>
  </si>
  <si>
    <t>ORD-202308-06128</t>
  </si>
  <si>
    <t>ORD-202308-06129</t>
  </si>
  <si>
    <t>ORD-202308-06130</t>
  </si>
  <si>
    <t>ORD-202308-06131</t>
  </si>
  <si>
    <t>ORD-202308-06132</t>
  </si>
  <si>
    <t>ORD-202308-06133</t>
  </si>
  <si>
    <t>ORD-202308-06134</t>
  </si>
  <si>
    <t>ORD-202308-06135</t>
  </si>
  <si>
    <t>ORD-202308-06136</t>
  </si>
  <si>
    <t>ORD-202308-06137</t>
  </si>
  <si>
    <t>ORD-202308-06138</t>
  </si>
  <si>
    <t>ORD-202308-06139</t>
  </si>
  <si>
    <t>ORD-202308-06140</t>
  </si>
  <si>
    <t>ORD-202308-06141</t>
  </si>
  <si>
    <t>ORD-202308-06142</t>
  </si>
  <si>
    <t>ORD-202308-06143</t>
  </si>
  <si>
    <t>ORD-202308-06144</t>
  </si>
  <si>
    <t>ORD-202308-06145</t>
  </si>
  <si>
    <t>ORD-202308-06146</t>
  </si>
  <si>
    <t>ORD-202308-06147</t>
  </si>
  <si>
    <t>ORD-202308-06148</t>
  </si>
  <si>
    <t>ORD-202308-06149</t>
  </si>
  <si>
    <t>ORD-202308-06150</t>
  </si>
  <si>
    <t>ORD-202308-06151</t>
  </si>
  <si>
    <t>ORD-202308-06152</t>
  </si>
  <si>
    <t>ORD-202308-06153</t>
  </si>
  <si>
    <t>ORD-202308-06154</t>
  </si>
  <si>
    <t>ORD-202308-06155</t>
  </si>
  <si>
    <t>ORD-202308-06156</t>
  </si>
  <si>
    <t>ORD-202308-06157</t>
  </si>
  <si>
    <t>ORD-202308-06158</t>
  </si>
  <si>
    <t>ORD-202308-06159</t>
  </si>
  <si>
    <t>ORD-202308-06160</t>
  </si>
  <si>
    <t>ORD-202308-06161</t>
  </si>
  <si>
    <t>ORD-202308-06162</t>
  </si>
  <si>
    <t>ORD-202308-06163</t>
  </si>
  <si>
    <t>ORD-202308-06164</t>
  </si>
  <si>
    <t>ORD-202308-06165</t>
  </si>
  <si>
    <t>ORD-202308-06166</t>
  </si>
  <si>
    <t>ORD-202308-06167</t>
  </si>
  <si>
    <t>ORD-202308-06168</t>
  </si>
  <si>
    <t>ORD-202308-06169</t>
  </si>
  <si>
    <t>ORD-202308-06170</t>
  </si>
  <si>
    <t>ORD-202308-06171</t>
  </si>
  <si>
    <t>ORD-202308-06172</t>
  </si>
  <si>
    <t>ORD-202308-06173</t>
  </si>
  <si>
    <t>ORD-202308-06174</t>
  </si>
  <si>
    <t>ORD-202308-06175</t>
  </si>
  <si>
    <t>ORD-202308-06176</t>
  </si>
  <si>
    <t>ORD-202308-06177</t>
  </si>
  <si>
    <t>ORD-202308-06178</t>
  </si>
  <si>
    <t>ORD-202308-06179</t>
  </si>
  <si>
    <t>ORD-202308-06180</t>
  </si>
  <si>
    <t>ORD-202308-06181</t>
  </si>
  <si>
    <t>ORD-202308-06182</t>
  </si>
  <si>
    <t>ORD-202308-06183</t>
  </si>
  <si>
    <t>ORD-202308-06184</t>
  </si>
  <si>
    <t>ORD-202308-06185</t>
  </si>
  <si>
    <t>ORD-202308-06186</t>
  </si>
  <si>
    <t>ORD-202308-06187</t>
  </si>
  <si>
    <t>ORD-202308-06188</t>
  </si>
  <si>
    <t>ORD-202308-06189</t>
  </si>
  <si>
    <t>ORD-202308-06190</t>
  </si>
  <si>
    <t>ORD-202308-06191</t>
  </si>
  <si>
    <t>ORD-202308-06192</t>
  </si>
  <si>
    <t>ORD-202308-06193</t>
  </si>
  <si>
    <t>ORD-202308-06194</t>
  </si>
  <si>
    <t>ORD-202308-06195</t>
  </si>
  <si>
    <t>ORD-202308-06196</t>
  </si>
  <si>
    <t>ORD-202308-06197</t>
  </si>
  <si>
    <t>ORD-202308-06198</t>
  </si>
  <si>
    <t>ORD-202308-06199</t>
  </si>
  <si>
    <t>ORD-202308-06200</t>
  </si>
  <si>
    <t>ORD-202308-06201</t>
  </si>
  <si>
    <t>ORD-202308-06202</t>
  </si>
  <si>
    <t>ORD-202308-06203</t>
  </si>
  <si>
    <t>ORD-202308-06204</t>
  </si>
  <si>
    <t>ORD-202308-06205</t>
  </si>
  <si>
    <t>ORD-202308-06206</t>
  </si>
  <si>
    <t>ORD-202308-06207</t>
  </si>
  <si>
    <t>ORD-202308-06208</t>
  </si>
  <si>
    <t>ORD-202308-06209</t>
  </si>
  <si>
    <t>ORD-202308-06210</t>
  </si>
  <si>
    <t>ORD-202308-06211</t>
  </si>
  <si>
    <t>ORD-202308-06212</t>
  </si>
  <si>
    <t>ORD-202308-06213</t>
  </si>
  <si>
    <t>ORD-202308-06214</t>
  </si>
  <si>
    <t>ORD-202308-06215</t>
  </si>
  <si>
    <t>ORD-202308-06216</t>
  </si>
  <si>
    <t>ORD-202308-06217</t>
  </si>
  <si>
    <t>ORD-202308-06218</t>
  </si>
  <si>
    <t>ORD-202308-06219</t>
  </si>
  <si>
    <t>ORD-202308-06220</t>
  </si>
  <si>
    <t>ORD-202308-06221</t>
  </si>
  <si>
    <t>ORD-202308-06222</t>
  </si>
  <si>
    <t>ORD-202308-06223</t>
  </si>
  <si>
    <t>ORD-202308-06224</t>
  </si>
  <si>
    <t>ORD-202308-06225</t>
  </si>
  <si>
    <t>ORD-202308-06226</t>
  </si>
  <si>
    <t>ORD-202308-06227</t>
  </si>
  <si>
    <t>ORD-202308-06228</t>
  </si>
  <si>
    <t>ORD-202308-06229</t>
  </si>
  <si>
    <t>ORD-202308-06230</t>
  </si>
  <si>
    <t>ORD-202308-06231</t>
  </si>
  <si>
    <t>ORD-202308-06232</t>
  </si>
  <si>
    <t>ORD-202308-06233</t>
  </si>
  <si>
    <t>ORD-202308-06234</t>
  </si>
  <si>
    <t>ORD-202308-06235</t>
  </si>
  <si>
    <t>ORD-202308-06236</t>
  </si>
  <si>
    <t>ORD-202308-06237</t>
  </si>
  <si>
    <t>ORD-202308-06238</t>
  </si>
  <si>
    <t>ORD-202308-06239</t>
  </si>
  <si>
    <t>ORD-202308-06240</t>
  </si>
  <si>
    <t>ORD-202308-06241</t>
  </si>
  <si>
    <t>ORD-202308-06242</t>
  </si>
  <si>
    <t>ORD-202308-06243</t>
  </si>
  <si>
    <t>ORD-202308-06244</t>
  </si>
  <si>
    <t>ORD-202308-06245</t>
  </si>
  <si>
    <t>ORD-202308-06246</t>
  </si>
  <si>
    <t>ORD-202308-06247</t>
  </si>
  <si>
    <t>ORD-202308-06248</t>
  </si>
  <si>
    <t>ORD-202308-06249</t>
  </si>
  <si>
    <t>ORD-202308-06250</t>
  </si>
  <si>
    <t>ORD-202308-06251</t>
  </si>
  <si>
    <t>ORD-202308-06252</t>
  </si>
  <si>
    <t>ORD-202308-06253</t>
  </si>
  <si>
    <t>ORD-202308-06254</t>
  </si>
  <si>
    <t>ORD-202308-06255</t>
  </si>
  <si>
    <t>ORD-202308-06256</t>
  </si>
  <si>
    <t>ORD-202308-06257</t>
  </si>
  <si>
    <t>ORD-202308-06258</t>
  </si>
  <si>
    <t>ORD-202308-06259</t>
  </si>
  <si>
    <t>ORD-202308-06260</t>
  </si>
  <si>
    <t>ORD-202308-06261</t>
  </si>
  <si>
    <t>ORD-202308-06262</t>
  </si>
  <si>
    <t>ORD-202308-06263</t>
  </si>
  <si>
    <t>ORD-202308-06264</t>
  </si>
  <si>
    <t>ORD-202308-06265</t>
  </si>
  <si>
    <t>ORD-202308-06266</t>
  </si>
  <si>
    <t>ORD-202308-06267</t>
  </si>
  <si>
    <t>ORD-202308-06268</t>
  </si>
  <si>
    <t>ORD-202308-06269</t>
  </si>
  <si>
    <t>ORD-202308-06270</t>
  </si>
  <si>
    <t>ORD-202308-06271</t>
  </si>
  <si>
    <t>ORD-202308-06272</t>
  </si>
  <si>
    <t>ORD-202308-06273</t>
  </si>
  <si>
    <t>ORD-202308-06274</t>
  </si>
  <si>
    <t>ORD-202308-06275</t>
  </si>
  <si>
    <t>ORD-202308-06276</t>
  </si>
  <si>
    <t>ORD-202308-06277</t>
  </si>
  <si>
    <t>ORD-202308-06278</t>
  </si>
  <si>
    <t>ORD-202308-06279</t>
  </si>
  <si>
    <t>ORD-202308-06280</t>
  </si>
  <si>
    <t>ORD-202308-06281</t>
  </si>
  <si>
    <t>ORD-202308-06282</t>
  </si>
  <si>
    <t>ORD-202308-06283</t>
  </si>
  <si>
    <t>ORD-202308-06284</t>
  </si>
  <si>
    <t>ORD-202308-06285</t>
  </si>
  <si>
    <t>ORD-202308-06286</t>
  </si>
  <si>
    <t>ORD-202308-06287</t>
  </si>
  <si>
    <t>ORD-202308-06288</t>
  </si>
  <si>
    <t>ORD-202308-06289</t>
  </si>
  <si>
    <t>ORD-202308-06290</t>
  </si>
  <si>
    <t>ORD-202308-06291</t>
  </si>
  <si>
    <t>ORD-202308-06292</t>
  </si>
  <si>
    <t>ORD-202308-06293</t>
  </si>
  <si>
    <t>ORD-202308-06294</t>
  </si>
  <si>
    <t>ORD-202308-06295</t>
  </si>
  <si>
    <t>ORD-202308-06296</t>
  </si>
  <si>
    <t>ORD-202308-06297</t>
  </si>
  <si>
    <t>ORD-202308-06298</t>
  </si>
  <si>
    <t>ORD-202308-06299</t>
  </si>
  <si>
    <t>ORD-202308-06300</t>
  </si>
  <si>
    <t>ORD-202308-06301</t>
  </si>
  <si>
    <t>ORD-202308-06302</t>
  </si>
  <si>
    <t>ORD-202308-06303</t>
  </si>
  <si>
    <t>ORD-202308-06304</t>
  </si>
  <si>
    <t>ORD-202308-06305</t>
  </si>
  <si>
    <t>ORD-202308-06306</t>
  </si>
  <si>
    <t>ORD-202308-06307</t>
  </si>
  <si>
    <t>ORD-202308-06308</t>
  </si>
  <si>
    <t>ORD-202308-06309</t>
  </si>
  <si>
    <t>ORD-202308-06310</t>
  </si>
  <si>
    <t>ORD-202308-06311</t>
  </si>
  <si>
    <t>ORD-202308-06312</t>
  </si>
  <si>
    <t>ORD-202308-06313</t>
  </si>
  <si>
    <t>ORD-202308-06314</t>
  </si>
  <si>
    <t>ORD-202308-06315</t>
  </si>
  <si>
    <t>ORD-202308-06316</t>
  </si>
  <si>
    <t>ORD-202308-06317</t>
  </si>
  <si>
    <t>ORD-202308-06318</t>
  </si>
  <si>
    <t>ORD-202308-06319</t>
  </si>
  <si>
    <t>ORD-202308-06320</t>
  </si>
  <si>
    <t>ORD-202308-06321</t>
  </si>
  <si>
    <t>ORD-202308-06322</t>
  </si>
  <si>
    <t>ORD-202308-06323</t>
  </si>
  <si>
    <t>ORD-202308-06324</t>
  </si>
  <si>
    <t>ORD-202308-06325</t>
  </si>
  <si>
    <t>ORD-202308-06326</t>
  </si>
  <si>
    <t>ORD-202308-06327</t>
  </si>
  <si>
    <t>ORD-202308-06328</t>
  </si>
  <si>
    <t>ORD-202308-06329</t>
  </si>
  <si>
    <t>ORD-202308-06330</t>
  </si>
  <si>
    <t>ORD-202308-06331</t>
  </si>
  <si>
    <t>ORD-202308-06332</t>
  </si>
  <si>
    <t>ORD-202308-06333</t>
  </si>
  <si>
    <t>ORD-202308-06334</t>
  </si>
  <si>
    <t>ORD-202308-06335</t>
  </si>
  <si>
    <t>ORD-202308-06336</t>
  </si>
  <si>
    <t>ORD-202308-06337</t>
  </si>
  <si>
    <t>ORD-202308-06338</t>
  </si>
  <si>
    <t>ORD-202308-06339</t>
  </si>
  <si>
    <t>ORD-202308-06340</t>
  </si>
  <si>
    <t>ORD-202308-06341</t>
  </si>
  <si>
    <t>ORD-202308-06342</t>
  </si>
  <si>
    <t>ORD-202308-06343</t>
  </si>
  <si>
    <t>ORD-202308-06344</t>
  </si>
  <si>
    <t>ORD-202308-06345</t>
  </si>
  <si>
    <t>ORD-202308-06346</t>
  </si>
  <si>
    <t>ORD-202308-06347</t>
  </si>
  <si>
    <t>ORD-202308-06348</t>
  </si>
  <si>
    <t>ORD-202308-06349</t>
  </si>
  <si>
    <t>ORD-202308-06350</t>
  </si>
  <si>
    <t>ORD-202308-06351</t>
  </si>
  <si>
    <t>ORD-202308-06352</t>
  </si>
  <si>
    <t>ORD-202308-06353</t>
  </si>
  <si>
    <t>ORD-202308-06354</t>
  </si>
  <si>
    <t>ORD-202308-06355</t>
  </si>
  <si>
    <t>ORD-202308-06356</t>
  </si>
  <si>
    <t>ORD-202308-06357</t>
  </si>
  <si>
    <t>ORD-202308-06358</t>
  </si>
  <si>
    <t>ORD-202308-06359</t>
  </si>
  <si>
    <t>ORD-202308-06360</t>
  </si>
  <si>
    <t>ORD-202308-06361</t>
  </si>
  <si>
    <t>ORD-202308-06362</t>
  </si>
  <si>
    <t>ORD-202308-06363</t>
  </si>
  <si>
    <t>ORD-202308-06364</t>
  </si>
  <si>
    <t>ORD-202308-06365</t>
  </si>
  <si>
    <t>ORD-202308-06366</t>
  </si>
  <si>
    <t>ORD-202308-06367</t>
  </si>
  <si>
    <t>ORD-202308-06368</t>
  </si>
  <si>
    <t>ORD-202308-06369</t>
  </si>
  <si>
    <t>ORD-202308-06370</t>
  </si>
  <si>
    <t>ORD-202308-06371</t>
  </si>
  <si>
    <t>ORD-202308-06372</t>
  </si>
  <si>
    <t>ORD-202308-06373</t>
  </si>
  <si>
    <t>ORD-202308-06374</t>
  </si>
  <si>
    <t>ORD-202308-06375</t>
  </si>
  <si>
    <t>ORD-202308-06376</t>
  </si>
  <si>
    <t>ORD-202308-06377</t>
  </si>
  <si>
    <t>ORD-202308-06378</t>
  </si>
  <si>
    <t>ORD-202308-06379</t>
  </si>
  <si>
    <t>ORD-202308-06380</t>
  </si>
  <si>
    <t>ORD-202308-06381</t>
  </si>
  <si>
    <t>ORD-202308-06382</t>
  </si>
  <si>
    <t>ORD-202308-06383</t>
  </si>
  <si>
    <t>ORD-202308-06384</t>
  </si>
  <si>
    <t>ORD-202308-06385</t>
  </si>
  <si>
    <t>ORD-202308-06386</t>
  </si>
  <si>
    <t>ORD-202308-06387</t>
  </si>
  <si>
    <t>ORD-202308-06388</t>
  </si>
  <si>
    <t>ORD-202308-06389</t>
  </si>
  <si>
    <t>ORD-202308-06390</t>
  </si>
  <si>
    <t>ORD-202308-06391</t>
  </si>
  <si>
    <t>ORD-202308-06392</t>
  </si>
  <si>
    <t>ORD-202308-06393</t>
  </si>
  <si>
    <t>ORD-202308-06394</t>
  </si>
  <si>
    <t>ORD-202308-06395</t>
  </si>
  <si>
    <t>ORD-202308-06396</t>
  </si>
  <si>
    <t>ORD-202308-06397</t>
  </si>
  <si>
    <t>ORD-202308-06398</t>
  </si>
  <si>
    <t>ORD-202308-06399</t>
  </si>
  <si>
    <t>ORD-202308-06400</t>
  </si>
  <si>
    <t>ORD-202309-06401</t>
  </si>
  <si>
    <t>ORD-202309-06402</t>
  </si>
  <si>
    <t>ORD-202309-06403</t>
  </si>
  <si>
    <t>ORD-202309-06404</t>
  </si>
  <si>
    <t>ORD-202309-06405</t>
  </si>
  <si>
    <t>ORD-202309-06406</t>
  </si>
  <si>
    <t>ORD-202309-06407</t>
  </si>
  <si>
    <t>ORD-202309-06408</t>
  </si>
  <si>
    <t>ORD-202309-06409</t>
  </si>
  <si>
    <t>ORD-202309-06410</t>
  </si>
  <si>
    <t>ORD-202309-06411</t>
  </si>
  <si>
    <t>ORD-202309-06412</t>
  </si>
  <si>
    <t>ORD-202309-06413</t>
  </si>
  <si>
    <t>ORD-202309-06414</t>
  </si>
  <si>
    <t>ORD-202309-06415</t>
  </si>
  <si>
    <t>ORD-202309-06416</t>
  </si>
  <si>
    <t>ORD-202309-06417</t>
  </si>
  <si>
    <t>ORD-202309-06418</t>
  </si>
  <si>
    <t>ORD-202309-06419</t>
  </si>
  <si>
    <t>ORD-202309-06420</t>
  </si>
  <si>
    <t>ORD-202309-06421</t>
  </si>
  <si>
    <t>ORD-202309-06422</t>
  </si>
  <si>
    <t>ORD-202309-06423</t>
  </si>
  <si>
    <t>ORD-202309-06424</t>
  </si>
  <si>
    <t>ORD-202309-06425</t>
  </si>
  <si>
    <t>ORD-202309-06426</t>
  </si>
  <si>
    <t>ORD-202309-06427</t>
  </si>
  <si>
    <t>ORD-202309-06428</t>
  </si>
  <si>
    <t>ORD-202309-06429</t>
  </si>
  <si>
    <t>ORD-202309-06430</t>
  </si>
  <si>
    <t>ORD-202309-06431</t>
  </si>
  <si>
    <t>ORD-202309-06432</t>
  </si>
  <si>
    <t>ORD-202309-06433</t>
  </si>
  <si>
    <t>ORD-202309-06434</t>
  </si>
  <si>
    <t>ORD-202309-06435</t>
  </si>
  <si>
    <t>ORD-202309-06436</t>
  </si>
  <si>
    <t>ORD-202309-06437</t>
  </si>
  <si>
    <t>ORD-202309-06438</t>
  </si>
  <si>
    <t>ORD-202309-06439</t>
  </si>
  <si>
    <t>ORD-202309-06440</t>
  </si>
  <si>
    <t>ORD-202309-06441</t>
  </si>
  <si>
    <t>ORD-202309-06442</t>
  </si>
  <si>
    <t>ORD-202309-06443</t>
  </si>
  <si>
    <t>ORD-202309-06444</t>
  </si>
  <si>
    <t>ORD-202309-06445</t>
  </si>
  <si>
    <t>ORD-202309-06446</t>
  </si>
  <si>
    <t>ORD-202309-06447</t>
  </si>
  <si>
    <t>ORD-202309-06448</t>
  </si>
  <si>
    <t>ORD-202309-06449</t>
  </si>
  <si>
    <t>ORD-202309-06450</t>
  </si>
  <si>
    <t>ORD-202309-06451</t>
  </si>
  <si>
    <t>ORD-202309-06452</t>
  </si>
  <si>
    <t>ORD-202309-06453</t>
  </si>
  <si>
    <t>ORD-202309-06454</t>
  </si>
  <si>
    <t>ORD-202309-06455</t>
  </si>
  <si>
    <t>ORD-202309-06456</t>
  </si>
  <si>
    <t>ORD-202309-06457</t>
  </si>
  <si>
    <t>ORD-202309-06458</t>
  </si>
  <si>
    <t>ORD-202309-06459</t>
  </si>
  <si>
    <t>ORD-202309-06460</t>
  </si>
  <si>
    <t>ORD-202309-06461</t>
  </si>
  <si>
    <t>ORD-202309-06462</t>
  </si>
  <si>
    <t>ORD-202309-06463</t>
  </si>
  <si>
    <t>ORD-202309-06464</t>
  </si>
  <si>
    <t>ORD-202309-06465</t>
  </si>
  <si>
    <t>ORD-202309-06466</t>
  </si>
  <si>
    <t>ORD-202309-06467</t>
  </si>
  <si>
    <t>ORD-202309-06468</t>
  </si>
  <si>
    <t>ORD-202309-06469</t>
  </si>
  <si>
    <t>ORD-202309-06470</t>
  </si>
  <si>
    <t>ORD-202309-06471</t>
  </si>
  <si>
    <t>ORD-202309-06472</t>
  </si>
  <si>
    <t>ORD-202309-06473</t>
  </si>
  <si>
    <t>ORD-202309-06474</t>
  </si>
  <si>
    <t>ORD-202309-06475</t>
  </si>
  <si>
    <t>ORD-202309-06476</t>
  </si>
  <si>
    <t>ORD-202309-06477</t>
  </si>
  <si>
    <t>ORD-202309-06478</t>
  </si>
  <si>
    <t>ORD-202309-06479</t>
  </si>
  <si>
    <t>ORD-202309-06480</t>
  </si>
  <si>
    <t>ORD-202309-06481</t>
  </si>
  <si>
    <t>ORD-202309-06482</t>
  </si>
  <si>
    <t>ORD-202309-06483</t>
  </si>
  <si>
    <t>ORD-202309-06484</t>
  </si>
  <si>
    <t>ORD-202309-06485</t>
  </si>
  <si>
    <t>ORD-202309-06486</t>
  </si>
  <si>
    <t>ORD-202309-06487</t>
  </si>
  <si>
    <t>ORD-202309-06488</t>
  </si>
  <si>
    <t>ORD-202309-06489</t>
  </si>
  <si>
    <t>ORD-202309-06490</t>
  </si>
  <si>
    <t>ORD-202309-06491</t>
  </si>
  <si>
    <t>ORD-202309-06492</t>
  </si>
  <si>
    <t>ORD-202309-06493</t>
  </si>
  <si>
    <t>ORD-202309-06494</t>
  </si>
  <si>
    <t>ORD-202309-06495</t>
  </si>
  <si>
    <t>ORD-202309-06496</t>
  </si>
  <si>
    <t>ORD-202309-06497</t>
  </si>
  <si>
    <t>ORD-202309-06498</t>
  </si>
  <si>
    <t>ORD-202309-06499</t>
  </si>
  <si>
    <t>ORD-202309-06500</t>
  </si>
  <si>
    <t>ORD-202309-06501</t>
  </si>
  <si>
    <t>ORD-202309-06502</t>
  </si>
  <si>
    <t>ORD-202309-06503</t>
  </si>
  <si>
    <t>ORD-202309-06504</t>
  </si>
  <si>
    <t>ORD-202309-06505</t>
  </si>
  <si>
    <t>ORD-202309-06506</t>
  </si>
  <si>
    <t>ORD-202309-06507</t>
  </si>
  <si>
    <t>ORD-202309-06508</t>
  </si>
  <si>
    <t>ORD-202309-06509</t>
  </si>
  <si>
    <t>ORD-202309-06510</t>
  </si>
  <si>
    <t>ORD-202309-06511</t>
  </si>
  <si>
    <t>ORD-202309-06512</t>
  </si>
  <si>
    <t>ORD-202309-06513</t>
  </si>
  <si>
    <t>ORD-202309-06514</t>
  </si>
  <si>
    <t>ORD-202309-06515</t>
  </si>
  <si>
    <t>ORD-202309-06516</t>
  </si>
  <si>
    <t>ORD-202309-06517</t>
  </si>
  <si>
    <t>ORD-202309-06518</t>
  </si>
  <si>
    <t>ORD-202309-06519</t>
  </si>
  <si>
    <t>ORD-202309-06520</t>
  </si>
  <si>
    <t>ORD-202309-06521</t>
  </si>
  <si>
    <t>ORD-202309-06522</t>
  </si>
  <si>
    <t>ORD-202309-06523</t>
  </si>
  <si>
    <t>ORD-202309-06524</t>
  </si>
  <si>
    <t>ORD-202309-06525</t>
  </si>
  <si>
    <t>ORD-202309-06526</t>
  </si>
  <si>
    <t>ORD-202309-06527</t>
  </si>
  <si>
    <t>ORD-202309-06528</t>
  </si>
  <si>
    <t>ORD-202309-06529</t>
  </si>
  <si>
    <t>ORD-202309-06530</t>
  </si>
  <si>
    <t>ORD-202309-06531</t>
  </si>
  <si>
    <t>ORD-202309-06532</t>
  </si>
  <si>
    <t>ORD-202309-06533</t>
  </si>
  <si>
    <t>ORD-202309-06534</t>
  </si>
  <si>
    <t>ORD-202309-06535</t>
  </si>
  <si>
    <t>ORD-202309-06536</t>
  </si>
  <si>
    <t>ORD-202309-06537</t>
  </si>
  <si>
    <t>ORD-202309-06538</t>
  </si>
  <si>
    <t>ORD-202309-06539</t>
  </si>
  <si>
    <t>ORD-202309-06540</t>
  </si>
  <si>
    <t>ORD-202309-06541</t>
  </si>
  <si>
    <t>ORD-202309-06542</t>
  </si>
  <si>
    <t>ORD-202309-06543</t>
  </si>
  <si>
    <t>ORD-202309-06544</t>
  </si>
  <si>
    <t>ORD-202309-06545</t>
  </si>
  <si>
    <t>ORD-202309-06546</t>
  </si>
  <si>
    <t>ORD-202309-06547</t>
  </si>
  <si>
    <t>ORD-202309-06548</t>
  </si>
  <si>
    <t>ORD-202309-06549</t>
  </si>
  <si>
    <t>ORD-202309-06550</t>
  </si>
  <si>
    <t>ORD-202309-06551</t>
  </si>
  <si>
    <t>ORD-202309-06552</t>
  </si>
  <si>
    <t>ORD-202309-06553</t>
  </si>
  <si>
    <t>ORD-202309-06554</t>
  </si>
  <si>
    <t>ORD-202309-06555</t>
  </si>
  <si>
    <t>ORD-202309-06556</t>
  </si>
  <si>
    <t>ORD-202309-06557</t>
  </si>
  <si>
    <t>ORD-202309-06558</t>
  </si>
  <si>
    <t>ORD-202309-06559</t>
  </si>
  <si>
    <t>ORD-202309-06560</t>
  </si>
  <si>
    <t>ORD-202309-06561</t>
  </si>
  <si>
    <t>ORD-202309-06562</t>
  </si>
  <si>
    <t>ORD-202309-06563</t>
  </si>
  <si>
    <t>ORD-202309-06564</t>
  </si>
  <si>
    <t>ORD-202309-06565</t>
  </si>
  <si>
    <t>ORD-202309-06566</t>
  </si>
  <si>
    <t>ORD-202309-06567</t>
  </si>
  <si>
    <t>ORD-202309-06568</t>
  </si>
  <si>
    <t>ORD-202309-06569</t>
  </si>
  <si>
    <t>ORD-202309-06570</t>
  </si>
  <si>
    <t>ORD-202309-06571</t>
  </si>
  <si>
    <t>ORD-202309-06572</t>
  </si>
  <si>
    <t>ORD-202309-06573</t>
  </si>
  <si>
    <t>ORD-202309-06574</t>
  </si>
  <si>
    <t>ORD-202309-06575</t>
  </si>
  <si>
    <t>ORD-202309-06576</t>
  </si>
  <si>
    <t>ORD-202309-06577</t>
  </si>
  <si>
    <t>ORD-202309-06578</t>
  </si>
  <si>
    <t>ORD-202309-06579</t>
  </si>
  <si>
    <t>ORD-202309-06580</t>
  </si>
  <si>
    <t>ORD-202309-06581</t>
  </si>
  <si>
    <t>ORD-202309-06582</t>
  </si>
  <si>
    <t>ORD-202309-06583</t>
  </si>
  <si>
    <t>ORD-202309-06584</t>
  </si>
  <si>
    <t>ORD-202309-06585</t>
  </si>
  <si>
    <t>ORD-202309-06586</t>
  </si>
  <si>
    <t>ORD-202309-06587</t>
  </si>
  <si>
    <t>ORD-202309-06588</t>
  </si>
  <si>
    <t>ORD-202309-06589</t>
  </si>
  <si>
    <t>ORD-202309-06590</t>
  </si>
  <si>
    <t>ORD-202309-06591</t>
  </si>
  <si>
    <t>ORD-202309-06592</t>
  </si>
  <si>
    <t>ORD-202309-06593</t>
  </si>
  <si>
    <t>ORD-202309-06594</t>
  </si>
  <si>
    <t>ORD-202309-06595</t>
  </si>
  <si>
    <t>ORD-202309-06596</t>
  </si>
  <si>
    <t>ORD-202309-06597</t>
  </si>
  <si>
    <t>ORD-202309-06598</t>
  </si>
  <si>
    <t>ORD-202309-06599</t>
  </si>
  <si>
    <t>ORD-202309-06600</t>
  </si>
  <si>
    <t>ORD-202309-06601</t>
  </si>
  <si>
    <t>ORD-202309-06602</t>
  </si>
  <si>
    <t>ORD-202309-06603</t>
  </si>
  <si>
    <t>ORD-202309-06604</t>
  </si>
  <si>
    <t>ORD-202309-06605</t>
  </si>
  <si>
    <t>ORD-202309-06606</t>
  </si>
  <si>
    <t>ORD-202309-06607</t>
  </si>
  <si>
    <t>ORD-202309-06608</t>
  </si>
  <si>
    <t>ORD-202309-06609</t>
  </si>
  <si>
    <t>ORD-202309-06610</t>
  </si>
  <si>
    <t>ORD-202309-06611</t>
  </si>
  <si>
    <t>ORD-202309-06612</t>
  </si>
  <si>
    <t>ORD-202309-06613</t>
  </si>
  <si>
    <t>ORD-202309-06614</t>
  </si>
  <si>
    <t>ORD-202309-06615</t>
  </si>
  <si>
    <t>ORD-202309-06616</t>
  </si>
  <si>
    <t>ORD-202309-06617</t>
  </si>
  <si>
    <t>ORD-202309-06618</t>
  </si>
  <si>
    <t>ORD-202309-06619</t>
  </si>
  <si>
    <t>ORD-202309-06620</t>
  </si>
  <si>
    <t>ORD-202309-06621</t>
  </si>
  <si>
    <t>ORD-202309-06622</t>
  </si>
  <si>
    <t>ORD-202309-06623</t>
  </si>
  <si>
    <t>ORD-202309-06624</t>
  </si>
  <si>
    <t>ORD-202309-06625</t>
  </si>
  <si>
    <t>ORD-202309-06626</t>
  </si>
  <si>
    <t>ORD-202309-06627</t>
  </si>
  <si>
    <t>ORD-202309-06628</t>
  </si>
  <si>
    <t>ORD-202309-06629</t>
  </si>
  <si>
    <t>ORD-202309-06630</t>
  </si>
  <si>
    <t>ORD-202309-06631</t>
  </si>
  <si>
    <t>ORD-202309-06632</t>
  </si>
  <si>
    <t>ORD-202309-06633</t>
  </si>
  <si>
    <t>ORD-202309-06634</t>
  </si>
  <si>
    <t>ORD-202309-06635</t>
  </si>
  <si>
    <t>ORD-202309-06636</t>
  </si>
  <si>
    <t>ORD-202309-06637</t>
  </si>
  <si>
    <t>ORD-202309-06638</t>
  </si>
  <si>
    <t>ORD-202309-06639</t>
  </si>
  <si>
    <t>ORD-202309-06640</t>
  </si>
  <si>
    <t>ORD-202309-06641</t>
  </si>
  <si>
    <t>ORD-202309-06642</t>
  </si>
  <si>
    <t>ORD-202309-06643</t>
  </si>
  <si>
    <t>ORD-202309-06644</t>
  </si>
  <si>
    <t>ORD-202309-06645</t>
  </si>
  <si>
    <t>ORD-202309-06646</t>
  </si>
  <si>
    <t>ORD-202309-06647</t>
  </si>
  <si>
    <t>ORD-202309-06648</t>
  </si>
  <si>
    <t>ORD-202309-06649</t>
  </si>
  <si>
    <t>ORD-202309-06650</t>
  </si>
  <si>
    <t>ORD-202309-06651</t>
  </si>
  <si>
    <t>ORD-202309-06652</t>
  </si>
  <si>
    <t>ORD-202309-06653</t>
  </si>
  <si>
    <t>ORD-202309-06654</t>
  </si>
  <si>
    <t>ORD-202309-06655</t>
  </si>
  <si>
    <t>ORD-202309-06656</t>
  </si>
  <si>
    <t>ORD-202309-06657</t>
  </si>
  <si>
    <t>ORD-202309-06658</t>
  </si>
  <si>
    <t>ORD-202309-06659</t>
  </si>
  <si>
    <t>ORD-202309-06660</t>
  </si>
  <si>
    <t>ORD-202309-06661</t>
  </si>
  <si>
    <t>ORD-202309-06662</t>
  </si>
  <si>
    <t>ORD-202309-06663</t>
  </si>
  <si>
    <t>ORD-202309-06664</t>
  </si>
  <si>
    <t>ORD-202309-06665</t>
  </si>
  <si>
    <t>ORD-202309-06666</t>
  </si>
  <si>
    <t>ORD-202309-06667</t>
  </si>
  <si>
    <t>ORD-202309-06668</t>
  </si>
  <si>
    <t>ORD-202309-06669</t>
  </si>
  <si>
    <t>ORD-202309-06670</t>
  </si>
  <si>
    <t>ORD-202309-06671</t>
  </si>
  <si>
    <t>ORD-202309-06672</t>
  </si>
  <si>
    <t>ORD-202309-06673</t>
  </si>
  <si>
    <t>ORD-202309-06674</t>
  </si>
  <si>
    <t>ORD-202309-06675</t>
  </si>
  <si>
    <t>ORD-202309-06676</t>
  </si>
  <si>
    <t>ORD-202309-06677</t>
  </si>
  <si>
    <t>ORD-202309-06678</t>
  </si>
  <si>
    <t>ORD-202309-06679</t>
  </si>
  <si>
    <t>ORD-202309-06680</t>
  </si>
  <si>
    <t>ORD-202309-06681</t>
  </si>
  <si>
    <t>ORD-202309-06682</t>
  </si>
  <si>
    <t>ORD-202309-06683</t>
  </si>
  <si>
    <t>ORD-202309-06684</t>
  </si>
  <si>
    <t>ORD-202309-06685</t>
  </si>
  <si>
    <t>ORD-202309-06686</t>
  </si>
  <si>
    <t>ORD-202309-06687</t>
  </si>
  <si>
    <t>ORD-202309-06688</t>
  </si>
  <si>
    <t>ORD-202309-06689</t>
  </si>
  <si>
    <t>ORD-202309-06690</t>
  </si>
  <si>
    <t>ORD-202309-06691</t>
  </si>
  <si>
    <t>ORD-202309-06692</t>
  </si>
  <si>
    <t>ORD-202309-06693</t>
  </si>
  <si>
    <t>ORD-202309-06694</t>
  </si>
  <si>
    <t>ORD-202309-06695</t>
  </si>
  <si>
    <t>ORD-202309-06696</t>
  </si>
  <si>
    <t>ORD-202309-06697</t>
  </si>
  <si>
    <t>ORD-202309-06698</t>
  </si>
  <si>
    <t>ORD-202309-06699</t>
  </si>
  <si>
    <t>ORD-202309-06700</t>
  </si>
  <si>
    <t>ORD-202309-06701</t>
  </si>
  <si>
    <t>ORD-202309-06702</t>
  </si>
  <si>
    <t>ORD-202309-06703</t>
  </si>
  <si>
    <t>ORD-202309-06704</t>
  </si>
  <si>
    <t>ORD-202309-06705</t>
  </si>
  <si>
    <t>ORD-202309-06706</t>
  </si>
  <si>
    <t>ORD-202309-06707</t>
  </si>
  <si>
    <t>ORD-202309-06708</t>
  </si>
  <si>
    <t>ORD-202309-06709</t>
  </si>
  <si>
    <t>ORD-202309-06710</t>
  </si>
  <si>
    <t>ORD-202309-06711</t>
  </si>
  <si>
    <t>ORD-202309-06712</t>
  </si>
  <si>
    <t>ORD-202309-06713</t>
  </si>
  <si>
    <t>ORD-202309-06714</t>
  </si>
  <si>
    <t>ORD-202309-06715</t>
  </si>
  <si>
    <t>ORD-202309-06716</t>
  </si>
  <si>
    <t>ORD-202309-06717</t>
  </si>
  <si>
    <t>ORD-202309-06718</t>
  </si>
  <si>
    <t>ORD-202309-06719</t>
  </si>
  <si>
    <t>ORD-202309-06720</t>
  </si>
  <si>
    <t>ORD-202309-06721</t>
  </si>
  <si>
    <t>ORD-202309-06722</t>
  </si>
  <si>
    <t>ORD-202309-06723</t>
  </si>
  <si>
    <t>ORD-202309-06724</t>
  </si>
  <si>
    <t>ORD-202309-06725</t>
  </si>
  <si>
    <t>ORD-202309-06726</t>
  </si>
  <si>
    <t>ORD-202309-06727</t>
  </si>
  <si>
    <t>ORD-202309-06728</t>
  </si>
  <si>
    <t>ORD-202309-06729</t>
  </si>
  <si>
    <t>ORD-202309-06730</t>
  </si>
  <si>
    <t>ORD-202309-06731</t>
  </si>
  <si>
    <t>ORD-202309-06732</t>
  </si>
  <si>
    <t>ORD-202309-06733</t>
  </si>
  <si>
    <t>ORD-202309-06734</t>
  </si>
  <si>
    <t>ORD-202309-06735</t>
  </si>
  <si>
    <t>ORD-202309-06736</t>
  </si>
  <si>
    <t>ORD-202309-06737</t>
  </si>
  <si>
    <t>ORD-202309-06738</t>
  </si>
  <si>
    <t>ORD-202309-06739</t>
  </si>
  <si>
    <t>ORD-202309-06740</t>
  </si>
  <si>
    <t>ORD-202309-06741</t>
  </si>
  <si>
    <t>ORD-202309-06742</t>
  </si>
  <si>
    <t>ORD-202309-06743</t>
  </si>
  <si>
    <t>ORD-202309-06744</t>
  </si>
  <si>
    <t>ORD-202309-06745</t>
  </si>
  <si>
    <t>ORD-202309-06746</t>
  </si>
  <si>
    <t>ORD-202309-06747</t>
  </si>
  <si>
    <t>ORD-202309-06748</t>
  </si>
  <si>
    <t>ORD-202309-06749</t>
  </si>
  <si>
    <t>ORD-202309-06750</t>
  </si>
  <si>
    <t>ORD-202309-06751</t>
  </si>
  <si>
    <t>ORD-202309-06752</t>
  </si>
  <si>
    <t>ORD-202309-06753</t>
  </si>
  <si>
    <t>ORD-202309-06754</t>
  </si>
  <si>
    <t>ORD-202309-06755</t>
  </si>
  <si>
    <t>ORD-202309-06756</t>
  </si>
  <si>
    <t>ORD-202309-06757</t>
  </si>
  <si>
    <t>ORD-202309-06758</t>
  </si>
  <si>
    <t>ORD-202309-06759</t>
  </si>
  <si>
    <t>ORD-202309-06760</t>
  </si>
  <si>
    <t>ORD-202309-06761</t>
  </si>
  <si>
    <t>ORD-202309-06762</t>
  </si>
  <si>
    <t>ORD-202309-06763</t>
  </si>
  <si>
    <t>ORD-202309-06764</t>
  </si>
  <si>
    <t>ORD-202309-06765</t>
  </si>
  <si>
    <t>ORD-202309-06766</t>
  </si>
  <si>
    <t>ORD-202309-06767</t>
  </si>
  <si>
    <t>ORD-202309-06768</t>
  </si>
  <si>
    <t>ORD-202309-06769</t>
  </si>
  <si>
    <t>ORD-202309-06770</t>
  </si>
  <si>
    <t>ORD-202309-06771</t>
  </si>
  <si>
    <t>ORD-202309-06772</t>
  </si>
  <si>
    <t>ORD-202309-06773</t>
  </si>
  <si>
    <t>ORD-202309-06774</t>
  </si>
  <si>
    <t>ORD-202309-06775</t>
  </si>
  <si>
    <t>ORD-202309-06776</t>
  </si>
  <si>
    <t>ORD-202309-06777</t>
  </si>
  <si>
    <t>ORD-202309-06778</t>
  </si>
  <si>
    <t>ORD-202309-06779</t>
  </si>
  <si>
    <t>ORD-202309-06780</t>
  </si>
  <si>
    <t>ORD-202309-06781</t>
  </si>
  <si>
    <t>ORD-202309-06782</t>
  </si>
  <si>
    <t>ORD-202309-06783</t>
  </si>
  <si>
    <t>ORD-202309-06784</t>
  </si>
  <si>
    <t>ORD-202309-06785</t>
  </si>
  <si>
    <t>ORD-202309-06786</t>
  </si>
  <si>
    <t>ORD-202309-06787</t>
  </si>
  <si>
    <t>ORD-202309-06788</t>
  </si>
  <si>
    <t>ORD-202309-06789</t>
  </si>
  <si>
    <t>ORD-202309-06790</t>
  </si>
  <si>
    <t>ORD-202309-06791</t>
  </si>
  <si>
    <t>ORD-202309-06792</t>
  </si>
  <si>
    <t>ORD-202309-06793</t>
  </si>
  <si>
    <t>ORD-202309-06794</t>
  </si>
  <si>
    <t>ORD-202309-06795</t>
  </si>
  <si>
    <t>ORD-202309-06796</t>
  </si>
  <si>
    <t>ORD-202309-06797</t>
  </si>
  <si>
    <t>ORD-202309-06798</t>
  </si>
  <si>
    <t>ORD-202309-06799</t>
  </si>
  <si>
    <t>ORD-202309-06800</t>
  </si>
  <si>
    <t>ORD-202309-06801</t>
  </si>
  <si>
    <t>ORD-202309-06802</t>
  </si>
  <si>
    <t>ORD-202309-06803</t>
  </si>
  <si>
    <t>ORD-202309-06804</t>
  </si>
  <si>
    <t>ORD-202309-06805</t>
  </si>
  <si>
    <t>ORD-202309-06806</t>
  </si>
  <si>
    <t>ORD-202309-06807</t>
  </si>
  <si>
    <t>ORD-202309-06808</t>
  </si>
  <si>
    <t>ORD-202309-06809</t>
  </si>
  <si>
    <t>ORD-202309-06810</t>
  </si>
  <si>
    <t>ORD-202309-06811</t>
  </si>
  <si>
    <t>ORD-202309-06812</t>
  </si>
  <si>
    <t>ORD-202309-06813</t>
  </si>
  <si>
    <t>ORD-202309-06814</t>
  </si>
  <si>
    <t>ORD-202309-06815</t>
  </si>
  <si>
    <t>ORD-202309-06816</t>
  </si>
  <si>
    <t>ORD-202309-06817</t>
  </si>
  <si>
    <t>ORD-202309-06818</t>
  </si>
  <si>
    <t>ORD-202309-06819</t>
  </si>
  <si>
    <t>ORD-202309-06820</t>
  </si>
  <si>
    <t>ORD-202309-06821</t>
  </si>
  <si>
    <t>ORD-202309-06822</t>
  </si>
  <si>
    <t>ORD-202309-06823</t>
  </si>
  <si>
    <t>ORD-202309-06824</t>
  </si>
  <si>
    <t>ORD-202309-06825</t>
  </si>
  <si>
    <t>ORD-202309-06826</t>
  </si>
  <si>
    <t>ORD-202309-06827</t>
  </si>
  <si>
    <t>ORD-202309-06828</t>
  </si>
  <si>
    <t>ORD-202309-06829</t>
  </si>
  <si>
    <t>ORD-202309-06830</t>
  </si>
  <si>
    <t>ORD-202309-06831</t>
  </si>
  <si>
    <t>ORD-202309-06832</t>
  </si>
  <si>
    <t>ORD-202309-06833</t>
  </si>
  <si>
    <t>ORD-202309-06834</t>
  </si>
  <si>
    <t>ORD-202309-06835</t>
  </si>
  <si>
    <t>ORD-202309-06836</t>
  </si>
  <si>
    <t>ORD-202309-06837</t>
  </si>
  <si>
    <t>ORD-202309-06838</t>
  </si>
  <si>
    <t>ORD-202309-06839</t>
  </si>
  <si>
    <t>ORD-202309-06840</t>
  </si>
  <si>
    <t>ORD-202309-06841</t>
  </si>
  <si>
    <t>ORD-202309-06842</t>
  </si>
  <si>
    <t>ORD-202309-06843</t>
  </si>
  <si>
    <t>ORD-202309-06844</t>
  </si>
  <si>
    <t>ORD-202309-06845</t>
  </si>
  <si>
    <t>ORD-202309-06846</t>
  </si>
  <si>
    <t>ORD-202309-06847</t>
  </si>
  <si>
    <t>ORD-202309-06848</t>
  </si>
  <si>
    <t>ORD-202309-06849</t>
  </si>
  <si>
    <t>ORD-202309-06850</t>
  </si>
  <si>
    <t>ORD-202309-06851</t>
  </si>
  <si>
    <t>ORD-202309-06852</t>
  </si>
  <si>
    <t>ORD-202309-06853</t>
  </si>
  <si>
    <t>ORD-202309-06854</t>
  </si>
  <si>
    <t>ORD-202309-06855</t>
  </si>
  <si>
    <t>ORD-202309-06856</t>
  </si>
  <si>
    <t>ORD-202309-06857</t>
  </si>
  <si>
    <t>ORD-202309-06858</t>
  </si>
  <si>
    <t>ORD-202309-06859</t>
  </si>
  <si>
    <t>ORD-202309-06860</t>
  </si>
  <si>
    <t>ORD-202309-06861</t>
  </si>
  <si>
    <t>ORD-202309-06862</t>
  </si>
  <si>
    <t>ORD-202309-06863</t>
  </si>
  <si>
    <t>ORD-202309-06864</t>
  </si>
  <si>
    <t>ORD-202309-06865</t>
  </si>
  <si>
    <t>ORD-202309-06866</t>
  </si>
  <si>
    <t>ORD-202309-06867</t>
  </si>
  <si>
    <t>ORD-202309-06868</t>
  </si>
  <si>
    <t>ORD-202309-06869</t>
  </si>
  <si>
    <t>ORD-202309-06870</t>
  </si>
  <si>
    <t>ORD-202309-06871</t>
  </si>
  <si>
    <t>ORD-202309-06872</t>
  </si>
  <si>
    <t>ORD-202309-06873</t>
  </si>
  <si>
    <t>ORD-202309-06874</t>
  </si>
  <si>
    <t>ORD-202309-06875</t>
  </si>
  <si>
    <t>ORD-202309-06876</t>
  </si>
  <si>
    <t>ORD-202309-06877</t>
  </si>
  <si>
    <t>ORD-202309-06878</t>
  </si>
  <si>
    <t>ORD-202309-06879</t>
  </si>
  <si>
    <t>ORD-202309-06880</t>
  </si>
  <si>
    <t>ORD-202309-06881</t>
  </si>
  <si>
    <t>ORD-202309-06882</t>
  </si>
  <si>
    <t>ORD-202309-06883</t>
  </si>
  <si>
    <t>ORD-202309-06884</t>
  </si>
  <si>
    <t>ORD-202309-06885</t>
  </si>
  <si>
    <t>ORD-202309-06886</t>
  </si>
  <si>
    <t>ORD-202309-06887</t>
  </si>
  <si>
    <t>ORD-202309-06888</t>
  </si>
  <si>
    <t>ORD-202309-06889</t>
  </si>
  <si>
    <t>ORD-202309-06890</t>
  </si>
  <si>
    <t>ORD-202309-06891</t>
  </si>
  <si>
    <t>ORD-202309-06892</t>
  </si>
  <si>
    <t>ORD-202309-06893</t>
  </si>
  <si>
    <t>ORD-202309-06894</t>
  </si>
  <si>
    <t>ORD-202309-06895</t>
  </si>
  <si>
    <t>ORD-202309-06896</t>
  </si>
  <si>
    <t>ORD-202309-06897</t>
  </si>
  <si>
    <t>ORD-202309-06898</t>
  </si>
  <si>
    <t>ORD-202309-06899</t>
  </si>
  <si>
    <t>ORD-202309-06900</t>
  </si>
  <si>
    <t>ORD-202309-06901</t>
  </si>
  <si>
    <t>ORD-202309-06902</t>
  </si>
  <si>
    <t>ORD-202309-06903</t>
  </si>
  <si>
    <t>ORD-202309-06904</t>
  </si>
  <si>
    <t>ORD-202309-06905</t>
  </si>
  <si>
    <t>ORD-202309-06906</t>
  </si>
  <si>
    <t>ORD-202309-06907</t>
  </si>
  <si>
    <t>ORD-202309-06908</t>
  </si>
  <si>
    <t>ORD-202309-06909</t>
  </si>
  <si>
    <t>ORD-202309-06910</t>
  </si>
  <si>
    <t>ORD-202309-06911</t>
  </si>
  <si>
    <t>ORD-202309-06912</t>
  </si>
  <si>
    <t>ORD-202309-06913</t>
  </si>
  <si>
    <t>ORD-202309-06914</t>
  </si>
  <si>
    <t>ORD-202309-06915</t>
  </si>
  <si>
    <t>ORD-202309-06916</t>
  </si>
  <si>
    <t>ORD-202309-06917</t>
  </si>
  <si>
    <t>ORD-202309-06918</t>
  </si>
  <si>
    <t>ORD-202309-06919</t>
  </si>
  <si>
    <t>ORD-202309-06920</t>
  </si>
  <si>
    <t>ORD-202309-06921</t>
  </si>
  <si>
    <t>ORD-202309-06922</t>
  </si>
  <si>
    <t>ORD-202309-06923</t>
  </si>
  <si>
    <t>ORD-202309-06924</t>
  </si>
  <si>
    <t>ORD-202309-06925</t>
  </si>
  <si>
    <t>ORD-202309-06926</t>
  </si>
  <si>
    <t>ORD-202309-06927</t>
  </si>
  <si>
    <t>ORD-202309-06928</t>
  </si>
  <si>
    <t>ORD-202309-06929</t>
  </si>
  <si>
    <t>ORD-202309-06930</t>
  </si>
  <si>
    <t>ORD-202309-06931</t>
  </si>
  <si>
    <t>ORD-202309-06932</t>
  </si>
  <si>
    <t>ORD-202309-06933</t>
  </si>
  <si>
    <t>ORD-202309-06934</t>
  </si>
  <si>
    <t>ORD-202309-06935</t>
  </si>
  <si>
    <t>ORD-202309-06936</t>
  </si>
  <si>
    <t>ORD-202309-06937</t>
  </si>
  <si>
    <t>ORD-202309-06938</t>
  </si>
  <si>
    <t>ORD-202309-06939</t>
  </si>
  <si>
    <t>ORD-202309-06940</t>
  </si>
  <si>
    <t>ORD-202309-06941</t>
  </si>
  <si>
    <t>ORD-202309-06942</t>
  </si>
  <si>
    <t>ORD-202309-06943</t>
  </si>
  <si>
    <t>ORD-202309-06944</t>
  </si>
  <si>
    <t>ORD-202309-06945</t>
  </si>
  <si>
    <t>ORD-202309-06946</t>
  </si>
  <si>
    <t>ORD-202309-06947</t>
  </si>
  <si>
    <t>ORD-202309-06948</t>
  </si>
  <si>
    <t>ORD-202309-06949</t>
  </si>
  <si>
    <t>ORD-202309-06950</t>
  </si>
  <si>
    <t>ORD-202309-06951</t>
  </si>
  <si>
    <t>ORD-202309-06952</t>
  </si>
  <si>
    <t>ORD-202309-06953</t>
  </si>
  <si>
    <t>ORD-202309-06954</t>
  </si>
  <si>
    <t>ORD-202309-06955</t>
  </si>
  <si>
    <t>ORD-202309-06956</t>
  </si>
  <si>
    <t>ORD-202309-06957</t>
  </si>
  <si>
    <t>ORD-202309-06958</t>
  </si>
  <si>
    <t>ORD-202309-06959</t>
  </si>
  <si>
    <t>ORD-202309-06960</t>
  </si>
  <si>
    <t>ORD-202309-06961</t>
  </si>
  <si>
    <t>ORD-202309-06962</t>
  </si>
  <si>
    <t>ORD-202309-06963</t>
  </si>
  <si>
    <t>ORD-202309-06964</t>
  </si>
  <si>
    <t>ORD-202309-06965</t>
  </si>
  <si>
    <t>ORD-202309-06966</t>
  </si>
  <si>
    <t>ORD-202309-06967</t>
  </si>
  <si>
    <t>ORD-202309-06968</t>
  </si>
  <si>
    <t>ORD-202309-06969</t>
  </si>
  <si>
    <t>ORD-202309-06970</t>
  </si>
  <si>
    <t>ORD-202309-06971</t>
  </si>
  <si>
    <t>ORD-202309-06972</t>
  </si>
  <si>
    <t>ORD-202309-06973</t>
  </si>
  <si>
    <t>ORD-202309-06974</t>
  </si>
  <si>
    <t>ORD-202309-06975</t>
  </si>
  <si>
    <t>ORD-202309-06976</t>
  </si>
  <si>
    <t>ORD-202309-06977</t>
  </si>
  <si>
    <t>ORD-202309-06978</t>
  </si>
  <si>
    <t>ORD-202309-06979</t>
  </si>
  <si>
    <t>ORD-202309-06980</t>
  </si>
  <si>
    <t>ORD-202309-06981</t>
  </si>
  <si>
    <t>ORD-202309-06982</t>
  </si>
  <si>
    <t>ORD-202309-06983</t>
  </si>
  <si>
    <t>ORD-202309-06984</t>
  </si>
  <si>
    <t>ORD-202309-06985</t>
  </si>
  <si>
    <t>ORD-202309-06986</t>
  </si>
  <si>
    <t>ORD-202309-06987</t>
  </si>
  <si>
    <t>ORD-202309-06988</t>
  </si>
  <si>
    <t>ORD-202309-06989</t>
  </si>
  <si>
    <t>ORD-202309-06990</t>
  </si>
  <si>
    <t>ORD-202309-06991</t>
  </si>
  <si>
    <t>ORD-202309-06992</t>
  </si>
  <si>
    <t>ORD-202309-06993</t>
  </si>
  <si>
    <t>ORD-202309-06994</t>
  </si>
  <si>
    <t>ORD-202309-06995</t>
  </si>
  <si>
    <t>ORD-202309-06996</t>
  </si>
  <si>
    <t>ORD-202309-06997</t>
  </si>
  <si>
    <t>ORD-202309-06998</t>
  </si>
  <si>
    <t>ORD-202309-06999</t>
  </si>
  <si>
    <t>ORD-202309-07000</t>
  </si>
  <si>
    <t>ORD-202309-07001</t>
  </si>
  <si>
    <t>ORD-202309-07002</t>
  </si>
  <si>
    <t>ORD-202309-07003</t>
  </si>
  <si>
    <t>ORD-202309-07004</t>
  </si>
  <si>
    <t>ORD-202309-07005</t>
  </si>
  <si>
    <t>ORD-202309-07006</t>
  </si>
  <si>
    <t>ORD-202309-07007</t>
  </si>
  <si>
    <t>ORD-202309-07008</t>
  </si>
  <si>
    <t>ORD-202309-07009</t>
  </si>
  <si>
    <t>ORD-202309-07010</t>
  </si>
  <si>
    <t>ORD-202309-07011</t>
  </si>
  <si>
    <t>ORD-202309-07012</t>
  </si>
  <si>
    <t>ORD-202309-07013</t>
  </si>
  <si>
    <t>ORD-202309-07014</t>
  </si>
  <si>
    <t>ORD-202309-07015</t>
  </si>
  <si>
    <t>ORD-202309-07016</t>
  </si>
  <si>
    <t>ORD-202309-07017</t>
  </si>
  <si>
    <t>ORD-202309-07018</t>
  </si>
  <si>
    <t>ORD-202309-07019</t>
  </si>
  <si>
    <t>ORD-202309-07020</t>
  </si>
  <si>
    <t>ORD-202309-07021</t>
  </si>
  <si>
    <t>ORD-202309-07022</t>
  </si>
  <si>
    <t>ORD-202309-07023</t>
  </si>
  <si>
    <t>ORD-202309-07024</t>
  </si>
  <si>
    <t>ORD-202309-07025</t>
  </si>
  <si>
    <t>ORD-202309-07026</t>
  </si>
  <si>
    <t>ORD-202309-07027</t>
  </si>
  <si>
    <t>ORD-202309-07028</t>
  </si>
  <si>
    <t>ORD-202309-07029</t>
  </si>
  <si>
    <t>ORD-202309-07030</t>
  </si>
  <si>
    <t>ORD-202309-07031</t>
  </si>
  <si>
    <t>ORD-202309-07032</t>
  </si>
  <si>
    <t>ORD-202309-07033</t>
  </si>
  <si>
    <t>ORD-202309-07034</t>
  </si>
  <si>
    <t>ORD-202309-07035</t>
  </si>
  <si>
    <t>ORD-202309-07036</t>
  </si>
  <si>
    <t>ORD-202309-07037</t>
  </si>
  <si>
    <t>ORD-202309-07038</t>
  </si>
  <si>
    <t>ORD-202309-07039</t>
  </si>
  <si>
    <t>ORD-202309-07040</t>
  </si>
  <si>
    <t>ORD-202309-07041</t>
  </si>
  <si>
    <t>ORD-202309-07042</t>
  </si>
  <si>
    <t>ORD-202309-07043</t>
  </si>
  <si>
    <t>ORD-202309-07044</t>
  </si>
  <si>
    <t>ORD-202309-07045</t>
  </si>
  <si>
    <t>ORD-202309-07046</t>
  </si>
  <si>
    <t>ORD-202309-07047</t>
  </si>
  <si>
    <t>ORD-202309-07048</t>
  </si>
  <si>
    <t>ORD-202309-07049</t>
  </si>
  <si>
    <t>ORD-202309-07050</t>
  </si>
  <si>
    <t>ORD-202309-07051</t>
  </si>
  <si>
    <t>ORD-202309-07052</t>
  </si>
  <si>
    <t>ORD-202309-07053</t>
  </si>
  <si>
    <t>ORD-202309-07054</t>
  </si>
  <si>
    <t>ORD-202309-07055</t>
  </si>
  <si>
    <t>ORD-202309-07056</t>
  </si>
  <si>
    <t>ORD-202309-07057</t>
  </si>
  <si>
    <t>ORD-202309-07058</t>
  </si>
  <si>
    <t>ORD-202309-07059</t>
  </si>
  <si>
    <t>ORD-202309-07060</t>
  </si>
  <si>
    <t>ORD-202309-07061</t>
  </si>
  <si>
    <t>ORD-202309-07062</t>
  </si>
  <si>
    <t>ORD-202309-07063</t>
  </si>
  <si>
    <t>ORD-202309-07064</t>
  </si>
  <si>
    <t>ORD-202309-07065</t>
  </si>
  <si>
    <t>ORD-202309-07066</t>
  </si>
  <si>
    <t>ORD-202309-07067</t>
  </si>
  <si>
    <t>ORD-202309-07068</t>
  </si>
  <si>
    <t>ORD-202309-07069</t>
  </si>
  <si>
    <t>ORD-202309-07070</t>
  </si>
  <si>
    <t>ORD-202309-07071</t>
  </si>
  <si>
    <t>ORD-202309-07072</t>
  </si>
  <si>
    <t>ORD-202309-07073</t>
  </si>
  <si>
    <t>ORD-202309-07074</t>
  </si>
  <si>
    <t>ORD-202309-07075</t>
  </si>
  <si>
    <t>ORD-202309-07076</t>
  </si>
  <si>
    <t>ORD-202309-07077</t>
  </si>
  <si>
    <t>ORD-202309-07078</t>
  </si>
  <si>
    <t>ORD-202309-07079</t>
  </si>
  <si>
    <t>ORD-202309-07080</t>
  </si>
  <si>
    <t>ORD-202309-07081</t>
  </si>
  <si>
    <t>ORD-202309-07082</t>
  </si>
  <si>
    <t>ORD-202309-07083</t>
  </si>
  <si>
    <t>ORD-202309-07084</t>
  </si>
  <si>
    <t>ORD-202309-07085</t>
  </si>
  <si>
    <t>ORD-202309-07086</t>
  </si>
  <si>
    <t>ORD-202309-07087</t>
  </si>
  <si>
    <t>ORD-202309-07088</t>
  </si>
  <si>
    <t>ORD-202309-07089</t>
  </si>
  <si>
    <t>ORD-202309-07090</t>
  </si>
  <si>
    <t>ORD-202309-07091</t>
  </si>
  <si>
    <t>ORD-202309-07092</t>
  </si>
  <si>
    <t>ORD-202309-07093</t>
  </si>
  <si>
    <t>ORD-202309-07094</t>
  </si>
  <si>
    <t>ORD-202309-07095</t>
  </si>
  <si>
    <t>ORD-202309-07096</t>
  </si>
  <si>
    <t>ORD-202309-07097</t>
  </si>
  <si>
    <t>ORD-202309-07098</t>
  </si>
  <si>
    <t>ORD-202309-07099</t>
  </si>
  <si>
    <t>ORD-202309-07100</t>
  </si>
  <si>
    <t>ORD-202309-07101</t>
  </si>
  <si>
    <t>ORD-202309-07102</t>
  </si>
  <si>
    <t>ORD-202309-07103</t>
  </si>
  <si>
    <t>ORD-202309-07104</t>
  </si>
  <si>
    <t>ORD-202309-07105</t>
  </si>
  <si>
    <t>ORD-202309-07106</t>
  </si>
  <si>
    <t>ORD-202309-07107</t>
  </si>
  <si>
    <t>ORD-202309-07108</t>
  </si>
  <si>
    <t>ORD-202309-07109</t>
  </si>
  <si>
    <t>ORD-202309-07110</t>
  </si>
  <si>
    <t>ORD-202309-07111</t>
  </si>
  <si>
    <t>ORD-202309-07112</t>
  </si>
  <si>
    <t>ORD-202309-07113</t>
  </si>
  <si>
    <t>ORD-202309-07114</t>
  </si>
  <si>
    <t>ORD-202309-07115</t>
  </si>
  <si>
    <t>ORD-202309-07116</t>
  </si>
  <si>
    <t>ORD-202309-07117</t>
  </si>
  <si>
    <t>ORD-202309-07118</t>
  </si>
  <si>
    <t>ORD-202309-07119</t>
  </si>
  <si>
    <t>ORD-202309-07120</t>
  </si>
  <si>
    <t>ORD-202309-07121</t>
  </si>
  <si>
    <t>ORD-202309-07122</t>
  </si>
  <si>
    <t>ORD-202309-07123</t>
  </si>
  <si>
    <t>ORD-202309-07124</t>
  </si>
  <si>
    <t>ORD-202309-07125</t>
  </si>
  <si>
    <t>ORD-202309-07126</t>
  </si>
  <si>
    <t>ORD-202309-07127</t>
  </si>
  <si>
    <t>ORD-202309-07128</t>
  </si>
  <si>
    <t>ORD-202309-07129</t>
  </si>
  <si>
    <t>ORD-202309-07130</t>
  </si>
  <si>
    <t>ORD-202309-07131</t>
  </si>
  <si>
    <t>ORD-202309-07132</t>
  </si>
  <si>
    <t>ORD-202309-07133</t>
  </si>
  <si>
    <t>ORD-202309-07134</t>
  </si>
  <si>
    <t>ORD-202309-07135</t>
  </si>
  <si>
    <t>ORD-202309-07136</t>
  </si>
  <si>
    <t>ORD-202309-07137</t>
  </si>
  <si>
    <t>ORD-202309-07138</t>
  </si>
  <si>
    <t>ORD-202309-07139</t>
  </si>
  <si>
    <t>ORD-202309-07140</t>
  </si>
  <si>
    <t>ORD-202309-07141</t>
  </si>
  <si>
    <t>ORD-202309-07142</t>
  </si>
  <si>
    <t>ORD-202309-07143</t>
  </si>
  <si>
    <t>ORD-202309-07144</t>
  </si>
  <si>
    <t>ORD-202309-07145</t>
  </si>
  <si>
    <t>ORD-202309-07146</t>
  </si>
  <si>
    <t>ORD-202309-07147</t>
  </si>
  <si>
    <t>ORD-202309-07148</t>
  </si>
  <si>
    <t>ORD-202309-07149</t>
  </si>
  <si>
    <t>ORD-202309-07150</t>
  </si>
  <si>
    <t>ORD-202309-07151</t>
  </si>
  <si>
    <t>ORD-202309-07152</t>
  </si>
  <si>
    <t>ORD-202309-07153</t>
  </si>
  <si>
    <t>ORD-202309-07154</t>
  </si>
  <si>
    <t>ORD-202309-07155</t>
  </si>
  <si>
    <t>ORD-202309-07156</t>
  </si>
  <si>
    <t>ORD-202309-07157</t>
  </si>
  <si>
    <t>ORD-202309-07158</t>
  </si>
  <si>
    <t>ORD-202309-07159</t>
  </si>
  <si>
    <t>ORD-202309-07160</t>
  </si>
  <si>
    <t>ORD-202309-07161</t>
  </si>
  <si>
    <t>ORD-202309-07162</t>
  </si>
  <si>
    <t>ORD-202309-07163</t>
  </si>
  <si>
    <t>ORD-202309-07164</t>
  </si>
  <si>
    <t>ORD-202309-07165</t>
  </si>
  <si>
    <t>ORD-202309-07166</t>
  </si>
  <si>
    <t>ORD-202309-07167</t>
  </si>
  <si>
    <t>ORD-202309-07168</t>
  </si>
  <si>
    <t>ORD-202309-07169</t>
  </si>
  <si>
    <t>ORD-202309-07170</t>
  </si>
  <si>
    <t>ORD-202309-07171</t>
  </si>
  <si>
    <t>ORD-202309-07172</t>
  </si>
  <si>
    <t>ORD-202309-07173</t>
  </si>
  <si>
    <t>ORD-202309-07174</t>
  </si>
  <si>
    <t>ORD-202309-07175</t>
  </si>
  <si>
    <t>ORD-202309-07176</t>
  </si>
  <si>
    <t>ORD-202309-07177</t>
  </si>
  <si>
    <t>ORD-202309-07178</t>
  </si>
  <si>
    <t>ORD-202309-07179</t>
  </si>
  <si>
    <t>ORD-202309-07180</t>
  </si>
  <si>
    <t>ORD-202309-07181</t>
  </si>
  <si>
    <t>ORD-202309-07182</t>
  </si>
  <si>
    <t>ORD-202309-07183</t>
  </si>
  <si>
    <t>ORD-202309-07184</t>
  </si>
  <si>
    <t>ORD-202309-07185</t>
  </si>
  <si>
    <t>ORD-202309-07186</t>
  </si>
  <si>
    <t>ORD-202309-07187</t>
  </si>
  <si>
    <t>ORD-202309-07188</t>
  </si>
  <si>
    <t>ORD-202309-07189</t>
  </si>
  <si>
    <t>ORD-202309-07190</t>
  </si>
  <si>
    <t>ORD-202309-07191</t>
  </si>
  <si>
    <t>ORD-202309-07192</t>
  </si>
  <si>
    <t>ORD-202309-07193</t>
  </si>
  <si>
    <t>ORD-202309-07194</t>
  </si>
  <si>
    <t>ORD-202309-07195</t>
  </si>
  <si>
    <t>ORD-202309-07196</t>
  </si>
  <si>
    <t>ORD-202309-07197</t>
  </si>
  <si>
    <t>ORD-202309-07198</t>
  </si>
  <si>
    <t>ORD-202309-07199</t>
  </si>
  <si>
    <t>ORD-202309-07200</t>
  </si>
  <si>
    <t>ORD-202310-07201</t>
  </si>
  <si>
    <t>ORD-202310-07202</t>
  </si>
  <si>
    <t>ORD-202310-07203</t>
  </si>
  <si>
    <t>ORD-202310-07204</t>
  </si>
  <si>
    <t>ORD-202310-07205</t>
  </si>
  <si>
    <t>ORD-202310-07206</t>
  </si>
  <si>
    <t>ORD-202310-07207</t>
  </si>
  <si>
    <t>ORD-202310-07208</t>
  </si>
  <si>
    <t>ORD-202310-07209</t>
  </si>
  <si>
    <t>ORD-202310-07210</t>
  </si>
  <si>
    <t>ORD-202310-07211</t>
  </si>
  <si>
    <t>ORD-202310-07212</t>
  </si>
  <si>
    <t>ORD-202310-07213</t>
  </si>
  <si>
    <t>ORD-202310-07214</t>
  </si>
  <si>
    <t>ORD-202310-07215</t>
  </si>
  <si>
    <t>ORD-202310-07216</t>
  </si>
  <si>
    <t>ORD-202310-07217</t>
  </si>
  <si>
    <t>ORD-202310-07218</t>
  </si>
  <si>
    <t>ORD-202310-07219</t>
  </si>
  <si>
    <t>ORD-202310-07220</t>
  </si>
  <si>
    <t>ORD-202310-07221</t>
  </si>
  <si>
    <t>ORD-202310-07222</t>
  </si>
  <si>
    <t>ORD-202310-07223</t>
  </si>
  <si>
    <t>ORD-202310-07224</t>
  </si>
  <si>
    <t>ORD-202310-07225</t>
  </si>
  <si>
    <t>ORD-202310-07226</t>
  </si>
  <si>
    <t>ORD-202310-07227</t>
  </si>
  <si>
    <t>ORD-202310-07228</t>
  </si>
  <si>
    <t>ORD-202310-07229</t>
  </si>
  <si>
    <t>ORD-202310-07230</t>
  </si>
  <si>
    <t>ORD-202310-07231</t>
  </si>
  <si>
    <t>ORD-202310-07232</t>
  </si>
  <si>
    <t>ORD-202310-07233</t>
  </si>
  <si>
    <t>ORD-202310-07234</t>
  </si>
  <si>
    <t>ORD-202310-07235</t>
  </si>
  <si>
    <t>ORD-202310-07236</t>
  </si>
  <si>
    <t>ORD-202310-07237</t>
  </si>
  <si>
    <t>ORD-202310-07238</t>
  </si>
  <si>
    <t>ORD-202310-07239</t>
  </si>
  <si>
    <t>ORD-202310-07240</t>
  </si>
  <si>
    <t>ORD-202310-07241</t>
  </si>
  <si>
    <t>ORD-202310-07242</t>
  </si>
  <si>
    <t>ORD-202310-07243</t>
  </si>
  <si>
    <t>ORD-202310-07244</t>
  </si>
  <si>
    <t>ORD-202310-07245</t>
  </si>
  <si>
    <t>ORD-202310-07246</t>
  </si>
  <si>
    <t>ORD-202310-07247</t>
  </si>
  <si>
    <t>ORD-202310-07248</t>
  </si>
  <si>
    <t>ORD-202310-07249</t>
  </si>
  <si>
    <t>ORD-202310-07250</t>
  </si>
  <si>
    <t>ORD-202310-07251</t>
  </si>
  <si>
    <t>ORD-202310-07252</t>
  </si>
  <si>
    <t>ORD-202310-07253</t>
  </si>
  <si>
    <t>ORD-202310-07254</t>
  </si>
  <si>
    <t>ORD-202310-07255</t>
  </si>
  <si>
    <t>ORD-202310-07256</t>
  </si>
  <si>
    <t>ORD-202310-07257</t>
  </si>
  <si>
    <t>ORD-202310-07258</t>
  </si>
  <si>
    <t>ORD-202310-07259</t>
  </si>
  <si>
    <t>ORD-202310-07260</t>
  </si>
  <si>
    <t>ORD-202310-07261</t>
  </si>
  <si>
    <t>ORD-202310-07262</t>
  </si>
  <si>
    <t>ORD-202310-07263</t>
  </si>
  <si>
    <t>ORD-202310-07264</t>
  </si>
  <si>
    <t>ORD-202310-07265</t>
  </si>
  <si>
    <t>ORD-202310-07266</t>
  </si>
  <si>
    <t>ORD-202310-07267</t>
  </si>
  <si>
    <t>ORD-202310-07268</t>
  </si>
  <si>
    <t>ORD-202310-07269</t>
  </si>
  <si>
    <t>ORD-202310-07270</t>
  </si>
  <si>
    <t>ORD-202310-07271</t>
  </si>
  <si>
    <t>ORD-202310-07272</t>
  </si>
  <si>
    <t>ORD-202310-07273</t>
  </si>
  <si>
    <t>ORD-202310-07274</t>
  </si>
  <si>
    <t>ORD-202310-07275</t>
  </si>
  <si>
    <t>ORD-202310-07276</t>
  </si>
  <si>
    <t>ORD-202310-07277</t>
  </si>
  <si>
    <t>ORD-202310-07278</t>
  </si>
  <si>
    <t>ORD-202310-07279</t>
  </si>
  <si>
    <t>ORD-202310-07280</t>
  </si>
  <si>
    <t>ORD-202310-07281</t>
  </si>
  <si>
    <t>ORD-202310-07282</t>
  </si>
  <si>
    <t>ORD-202310-07283</t>
  </si>
  <si>
    <t>ORD-202310-07284</t>
  </si>
  <si>
    <t>ORD-202310-07285</t>
  </si>
  <si>
    <t>ORD-202310-07286</t>
  </si>
  <si>
    <t>ORD-202310-07287</t>
  </si>
  <si>
    <t>ORD-202310-07288</t>
  </si>
  <si>
    <t>ORD-202310-07289</t>
  </si>
  <si>
    <t>ORD-202310-07290</t>
  </si>
  <si>
    <t>ORD-202310-07291</t>
  </si>
  <si>
    <t>ORD-202310-07292</t>
  </si>
  <si>
    <t>ORD-202310-07293</t>
  </si>
  <si>
    <t>ORD-202310-07294</t>
  </si>
  <si>
    <t>ORD-202310-07295</t>
  </si>
  <si>
    <t>ORD-202310-07296</t>
  </si>
  <si>
    <t>ORD-202310-07297</t>
  </si>
  <si>
    <t>ORD-202310-07298</t>
  </si>
  <si>
    <t>ORD-202310-07299</t>
  </si>
  <si>
    <t>ORD-202310-07300</t>
  </si>
  <si>
    <t>ORD-202310-07301</t>
  </si>
  <si>
    <t>ORD-202310-07302</t>
  </si>
  <si>
    <t>ORD-202310-07303</t>
  </si>
  <si>
    <t>ORD-202310-07304</t>
  </si>
  <si>
    <t>ORD-202310-07305</t>
  </si>
  <si>
    <t>ORD-202310-07306</t>
  </si>
  <si>
    <t>ORD-202310-07307</t>
  </si>
  <si>
    <t>ORD-202310-07308</t>
  </si>
  <si>
    <t>ORD-202310-07309</t>
  </si>
  <si>
    <t>ORD-202310-07310</t>
  </si>
  <si>
    <t>ORD-202310-07311</t>
  </si>
  <si>
    <t>ORD-202310-07312</t>
  </si>
  <si>
    <t>ORD-202310-07313</t>
  </si>
  <si>
    <t>ORD-202310-07314</t>
  </si>
  <si>
    <t>ORD-202310-07315</t>
  </si>
  <si>
    <t>ORD-202310-07316</t>
  </si>
  <si>
    <t>ORD-202310-07317</t>
  </si>
  <si>
    <t>ORD-202310-07318</t>
  </si>
  <si>
    <t>ORD-202310-07319</t>
  </si>
  <si>
    <t>ORD-202310-07320</t>
  </si>
  <si>
    <t>ORD-202310-07321</t>
  </si>
  <si>
    <t>ORD-202310-07322</t>
  </si>
  <si>
    <t>ORD-202310-07323</t>
  </si>
  <si>
    <t>ORD-202310-07324</t>
  </si>
  <si>
    <t>ORD-202310-07325</t>
  </si>
  <si>
    <t>ORD-202310-07326</t>
  </si>
  <si>
    <t>ORD-202310-07327</t>
  </si>
  <si>
    <t>ORD-202310-07328</t>
  </si>
  <si>
    <t>ORD-202310-07329</t>
  </si>
  <si>
    <t>ORD-202310-07330</t>
  </si>
  <si>
    <t>ORD-202310-07331</t>
  </si>
  <si>
    <t>ORD-202310-07332</t>
  </si>
  <si>
    <t>ORD-202310-07333</t>
  </si>
  <si>
    <t>ORD-202310-07334</t>
  </si>
  <si>
    <t>ORD-202310-07335</t>
  </si>
  <si>
    <t>ORD-202310-07336</t>
  </si>
  <si>
    <t>ORD-202310-07337</t>
  </si>
  <si>
    <t>ORD-202310-07338</t>
  </si>
  <si>
    <t>ORD-202310-07339</t>
  </si>
  <si>
    <t>ORD-202310-07340</t>
  </si>
  <si>
    <t>ORD-202310-07341</t>
  </si>
  <si>
    <t>ORD-202310-07342</t>
  </si>
  <si>
    <t>ORD-202310-07343</t>
  </si>
  <si>
    <t>ORD-202310-07344</t>
  </si>
  <si>
    <t>ORD-202310-07345</t>
  </si>
  <si>
    <t>ORD-202310-07346</t>
  </si>
  <si>
    <t>ORD-202310-07347</t>
  </si>
  <si>
    <t>ORD-202310-07348</t>
  </si>
  <si>
    <t>ORD-202310-07349</t>
  </si>
  <si>
    <t>ORD-202310-07350</t>
  </si>
  <si>
    <t>ORD-202310-07351</t>
  </si>
  <si>
    <t>ORD-202310-07352</t>
  </si>
  <si>
    <t>ORD-202310-07353</t>
  </si>
  <si>
    <t>ORD-202310-07354</t>
  </si>
  <si>
    <t>ORD-202310-07355</t>
  </si>
  <si>
    <t>ORD-202310-07356</t>
  </si>
  <si>
    <t>ORD-202310-07357</t>
  </si>
  <si>
    <t>ORD-202310-07358</t>
  </si>
  <si>
    <t>ORD-202310-07359</t>
  </si>
  <si>
    <t>ORD-202310-07360</t>
  </si>
  <si>
    <t>ORD-202310-07361</t>
  </si>
  <si>
    <t>ORD-202310-07362</t>
  </si>
  <si>
    <t>ORD-202310-07363</t>
  </si>
  <si>
    <t>ORD-202310-07364</t>
  </si>
  <si>
    <t>ORD-202310-07365</t>
  </si>
  <si>
    <t>ORD-202310-07366</t>
  </si>
  <si>
    <t>ORD-202310-07367</t>
  </si>
  <si>
    <t>ORD-202310-07368</t>
  </si>
  <si>
    <t>ORD-202310-07369</t>
  </si>
  <si>
    <t>ORD-202310-07370</t>
  </si>
  <si>
    <t>ORD-202310-07371</t>
  </si>
  <si>
    <t>ORD-202310-07372</t>
  </si>
  <si>
    <t>ORD-202310-07373</t>
  </si>
  <si>
    <t>ORD-202310-07374</t>
  </si>
  <si>
    <t>ORD-202310-07375</t>
  </si>
  <si>
    <t>ORD-202310-07376</t>
  </si>
  <si>
    <t>ORD-202310-07377</t>
  </si>
  <si>
    <t>ORD-202310-07378</t>
  </si>
  <si>
    <t>ORD-202310-07379</t>
  </si>
  <si>
    <t>ORD-202310-07380</t>
  </si>
  <si>
    <t>ORD-202310-07381</t>
  </si>
  <si>
    <t>ORD-202310-07382</t>
  </si>
  <si>
    <t>ORD-202310-07383</t>
  </si>
  <si>
    <t>ORD-202310-07384</t>
  </si>
  <si>
    <t>ORD-202310-07385</t>
  </si>
  <si>
    <t>ORD-202310-07386</t>
  </si>
  <si>
    <t>ORD-202310-07387</t>
  </si>
  <si>
    <t>ORD-202310-07388</t>
  </si>
  <si>
    <t>ORD-202310-07389</t>
  </si>
  <si>
    <t>ORD-202310-07390</t>
  </si>
  <si>
    <t>ORD-202310-07391</t>
  </si>
  <si>
    <t>ORD-202310-07392</t>
  </si>
  <si>
    <t>ORD-202310-07393</t>
  </si>
  <si>
    <t>ORD-202310-07394</t>
  </si>
  <si>
    <t>ORD-202310-07395</t>
  </si>
  <si>
    <t>ORD-202310-07396</t>
  </si>
  <si>
    <t>ORD-202310-07397</t>
  </si>
  <si>
    <t>ORD-202310-07398</t>
  </si>
  <si>
    <t>ORD-202310-07399</t>
  </si>
  <si>
    <t>ORD-202310-07400</t>
  </si>
  <si>
    <t>ORD-202310-07401</t>
  </si>
  <si>
    <t>ORD-202310-07402</t>
  </si>
  <si>
    <t>ORD-202310-07403</t>
  </si>
  <si>
    <t>ORD-202310-07404</t>
  </si>
  <si>
    <t>ORD-202310-07405</t>
  </si>
  <si>
    <t>ORD-202310-07406</t>
  </si>
  <si>
    <t>ORD-202310-07407</t>
  </si>
  <si>
    <t>ORD-202310-07408</t>
  </si>
  <si>
    <t>ORD-202310-07409</t>
  </si>
  <si>
    <t>ORD-202310-07410</t>
  </si>
  <si>
    <t>ORD-202310-07411</t>
  </si>
  <si>
    <t>ORD-202310-07412</t>
  </si>
  <si>
    <t>ORD-202310-07413</t>
  </si>
  <si>
    <t>ORD-202310-07414</t>
  </si>
  <si>
    <t>ORD-202310-07415</t>
  </si>
  <si>
    <t>ORD-202310-07416</t>
  </si>
  <si>
    <t>ORD-202310-07417</t>
  </si>
  <si>
    <t>ORD-202310-07418</t>
  </si>
  <si>
    <t>ORD-202310-07419</t>
  </si>
  <si>
    <t>ORD-202310-07420</t>
  </si>
  <si>
    <t>ORD-202310-07421</t>
  </si>
  <si>
    <t>ORD-202310-07422</t>
  </si>
  <si>
    <t>ORD-202310-07423</t>
  </si>
  <si>
    <t>ORD-202310-07424</t>
  </si>
  <si>
    <t>ORD-202310-07425</t>
  </si>
  <si>
    <t>ORD-202310-07426</t>
  </si>
  <si>
    <t>ORD-202310-07427</t>
  </si>
  <si>
    <t>ORD-202310-07428</t>
  </si>
  <si>
    <t>ORD-202310-07429</t>
  </si>
  <si>
    <t>ORD-202310-07430</t>
  </si>
  <si>
    <t>ORD-202310-07431</t>
  </si>
  <si>
    <t>ORD-202310-07432</t>
  </si>
  <si>
    <t>ORD-202310-07433</t>
  </si>
  <si>
    <t>ORD-202310-07434</t>
  </si>
  <si>
    <t>ORD-202310-07435</t>
  </si>
  <si>
    <t>ORD-202310-07436</t>
  </si>
  <si>
    <t>ORD-202310-07437</t>
  </si>
  <si>
    <t>ORD-202310-07438</t>
  </si>
  <si>
    <t>ORD-202310-07439</t>
  </si>
  <si>
    <t>ORD-202310-07440</t>
  </si>
  <si>
    <t>ORD-202310-07441</t>
  </si>
  <si>
    <t>ORD-202310-07442</t>
  </si>
  <si>
    <t>ORD-202310-07443</t>
  </si>
  <si>
    <t>ORD-202310-07444</t>
  </si>
  <si>
    <t>ORD-202310-07445</t>
  </si>
  <si>
    <t>ORD-202310-07446</t>
  </si>
  <si>
    <t>ORD-202310-07447</t>
  </si>
  <si>
    <t>ORD-202310-07448</t>
  </si>
  <si>
    <t>ORD-202310-07449</t>
  </si>
  <si>
    <t>ORD-202310-07450</t>
  </si>
  <si>
    <t>ORD-202310-07451</t>
  </si>
  <si>
    <t>ORD-202310-07452</t>
  </si>
  <si>
    <t>ORD-202310-07453</t>
  </si>
  <si>
    <t>ORD-202310-07454</t>
  </si>
  <si>
    <t>ORD-202310-07455</t>
  </si>
  <si>
    <t>ORD-202310-07456</t>
  </si>
  <si>
    <t>ORD-202310-07457</t>
  </si>
  <si>
    <t>ORD-202310-07458</t>
  </si>
  <si>
    <t>ORD-202310-07459</t>
  </si>
  <si>
    <t>ORD-202310-07460</t>
  </si>
  <si>
    <t>ORD-202310-07461</t>
  </si>
  <si>
    <t>ORD-202310-07462</t>
  </si>
  <si>
    <t>ORD-202310-07463</t>
  </si>
  <si>
    <t>ORD-202310-07464</t>
  </si>
  <si>
    <t>ORD-202310-07465</t>
  </si>
  <si>
    <t>ORD-202310-07466</t>
  </si>
  <si>
    <t>ORD-202310-07467</t>
  </si>
  <si>
    <t>ORD-202310-07468</t>
  </si>
  <si>
    <t>ORD-202310-07469</t>
  </si>
  <si>
    <t>ORD-202310-07470</t>
  </si>
  <si>
    <t>ORD-202310-07471</t>
  </si>
  <si>
    <t>ORD-202310-07472</t>
  </si>
  <si>
    <t>ORD-202310-07473</t>
  </si>
  <si>
    <t>ORD-202310-07474</t>
  </si>
  <si>
    <t>ORD-202310-07475</t>
  </si>
  <si>
    <t>ORD-202310-07476</t>
  </si>
  <si>
    <t>ORD-202310-07477</t>
  </si>
  <si>
    <t>ORD-202310-07478</t>
  </si>
  <si>
    <t>ORD-202310-07479</t>
  </si>
  <si>
    <t>ORD-202310-07480</t>
  </si>
  <si>
    <t>ORD-202310-07481</t>
  </si>
  <si>
    <t>ORD-202310-07482</t>
  </si>
  <si>
    <t>ORD-202310-07483</t>
  </si>
  <si>
    <t>ORD-202310-07484</t>
  </si>
  <si>
    <t>ORD-202310-07485</t>
  </si>
  <si>
    <t>ORD-202310-07486</t>
  </si>
  <si>
    <t>ORD-202310-07487</t>
  </si>
  <si>
    <t>ORD-202310-07488</t>
  </si>
  <si>
    <t>ORD-202310-07489</t>
  </si>
  <si>
    <t>ORD-202310-07490</t>
  </si>
  <si>
    <t>ORD-202310-07491</t>
  </si>
  <si>
    <t>ORD-202310-07492</t>
  </si>
  <si>
    <t>ORD-202310-07493</t>
  </si>
  <si>
    <t>ORD-202310-07494</t>
  </si>
  <si>
    <t>ORD-202310-07495</t>
  </si>
  <si>
    <t>ORD-202310-07496</t>
  </si>
  <si>
    <t>ORD-202310-07497</t>
  </si>
  <si>
    <t>ORD-202310-07498</t>
  </si>
  <si>
    <t>ORD-202310-07499</t>
  </si>
  <si>
    <t>ORD-202310-07500</t>
  </si>
  <si>
    <t>ORD-202310-07501</t>
  </si>
  <si>
    <t>ORD-202310-07502</t>
  </si>
  <si>
    <t>ORD-202310-07503</t>
  </si>
  <si>
    <t>ORD-202310-07504</t>
  </si>
  <si>
    <t>ORD-202310-07505</t>
  </si>
  <si>
    <t>ORD-202310-07506</t>
  </si>
  <si>
    <t>ORD-202310-07507</t>
  </si>
  <si>
    <t>ORD-202310-07508</t>
  </si>
  <si>
    <t>ORD-202310-07509</t>
  </si>
  <si>
    <t>ORD-202310-07510</t>
  </si>
  <si>
    <t>ORD-202310-07511</t>
  </si>
  <si>
    <t>ORD-202310-07512</t>
  </si>
  <si>
    <t>ORD-202310-07513</t>
  </si>
  <si>
    <t>ORD-202310-07514</t>
  </si>
  <si>
    <t>ORD-202310-07515</t>
  </si>
  <si>
    <t>ORD-202310-07516</t>
  </si>
  <si>
    <t>ORD-202310-07517</t>
  </si>
  <si>
    <t>ORD-202310-07518</t>
  </si>
  <si>
    <t>ORD-202310-07519</t>
  </si>
  <si>
    <t>ORD-202310-07520</t>
  </si>
  <si>
    <t>ORD-202310-07521</t>
  </si>
  <si>
    <t>ORD-202310-07522</t>
  </si>
  <si>
    <t>ORD-202310-07523</t>
  </si>
  <si>
    <t>ORD-202310-07524</t>
  </si>
  <si>
    <t>ORD-202310-07525</t>
  </si>
  <si>
    <t>ORD-202310-07526</t>
  </si>
  <si>
    <t>ORD-202310-07527</t>
  </si>
  <si>
    <t>ORD-202310-07528</t>
  </si>
  <si>
    <t>ORD-202310-07529</t>
  </si>
  <si>
    <t>ORD-202310-07530</t>
  </si>
  <si>
    <t>ORD-202310-07531</t>
  </si>
  <si>
    <t>ORD-202310-07532</t>
  </si>
  <si>
    <t>ORD-202310-07533</t>
  </si>
  <si>
    <t>ORD-202310-07534</t>
  </si>
  <si>
    <t>ORD-202310-07535</t>
  </si>
  <si>
    <t>ORD-202310-07536</t>
  </si>
  <si>
    <t>ORD-202310-07537</t>
  </si>
  <si>
    <t>ORD-202310-07538</t>
  </si>
  <si>
    <t>ORD-202310-07539</t>
  </si>
  <si>
    <t>ORD-202310-07540</t>
  </si>
  <si>
    <t>ORD-202310-07541</t>
  </si>
  <si>
    <t>ORD-202310-07542</t>
  </si>
  <si>
    <t>ORD-202310-07543</t>
  </si>
  <si>
    <t>ORD-202310-07544</t>
  </si>
  <si>
    <t>ORD-202310-07545</t>
  </si>
  <si>
    <t>ORD-202310-07546</t>
  </si>
  <si>
    <t>ORD-202310-07547</t>
  </si>
  <si>
    <t>ORD-202310-07548</t>
  </si>
  <si>
    <t>ORD-202310-07549</t>
  </si>
  <si>
    <t>ORD-202310-07550</t>
  </si>
  <si>
    <t>ORD-202310-07551</t>
  </si>
  <si>
    <t>ORD-202310-07552</t>
  </si>
  <si>
    <t>ORD-202310-07553</t>
  </si>
  <si>
    <t>ORD-202310-07554</t>
  </si>
  <si>
    <t>ORD-202310-07555</t>
  </si>
  <si>
    <t>ORD-202310-07556</t>
  </si>
  <si>
    <t>ORD-202310-07557</t>
  </si>
  <si>
    <t>ORD-202310-07558</t>
  </si>
  <si>
    <t>ORD-202310-07559</t>
  </si>
  <si>
    <t>ORD-202310-07560</t>
  </si>
  <si>
    <t>ORD-202310-07561</t>
  </si>
  <si>
    <t>ORD-202310-07562</t>
  </si>
  <si>
    <t>ORD-202310-07563</t>
  </si>
  <si>
    <t>ORD-202310-07564</t>
  </si>
  <si>
    <t>ORD-202310-07565</t>
  </si>
  <si>
    <t>ORD-202310-07566</t>
  </si>
  <si>
    <t>ORD-202310-07567</t>
  </si>
  <si>
    <t>ORD-202310-07568</t>
  </si>
  <si>
    <t>ORD-202310-07569</t>
  </si>
  <si>
    <t>ORD-202310-07570</t>
  </si>
  <si>
    <t>ORD-202310-07571</t>
  </si>
  <si>
    <t>ORD-202310-07572</t>
  </si>
  <si>
    <t>ORD-202310-07573</t>
  </si>
  <si>
    <t>ORD-202310-07574</t>
  </si>
  <si>
    <t>ORD-202310-07575</t>
  </si>
  <si>
    <t>ORD-202310-07576</t>
  </si>
  <si>
    <t>ORD-202310-07577</t>
  </si>
  <si>
    <t>ORD-202310-07578</t>
  </si>
  <si>
    <t>ORD-202310-07579</t>
  </si>
  <si>
    <t>ORD-202310-07580</t>
  </si>
  <si>
    <t>ORD-202310-07581</t>
  </si>
  <si>
    <t>ORD-202310-07582</t>
  </si>
  <si>
    <t>ORD-202310-07583</t>
  </si>
  <si>
    <t>ORD-202310-07584</t>
  </si>
  <si>
    <t>ORD-202310-07585</t>
  </si>
  <si>
    <t>ORD-202310-07586</t>
  </si>
  <si>
    <t>ORD-202310-07587</t>
  </si>
  <si>
    <t>ORD-202310-07588</t>
  </si>
  <si>
    <t>ORD-202310-07589</t>
  </si>
  <si>
    <t>ORD-202310-07590</t>
  </si>
  <si>
    <t>ORD-202310-07591</t>
  </si>
  <si>
    <t>ORD-202310-07592</t>
  </si>
  <si>
    <t>ORD-202310-07593</t>
  </si>
  <si>
    <t>ORD-202310-07594</t>
  </si>
  <si>
    <t>ORD-202310-07595</t>
  </si>
  <si>
    <t>ORD-202310-07596</t>
  </si>
  <si>
    <t>ORD-202310-07597</t>
  </si>
  <si>
    <t>ORD-202310-07598</t>
  </si>
  <si>
    <t>ORD-202310-07599</t>
  </si>
  <si>
    <t>ORD-202310-07600</t>
  </si>
  <si>
    <t>ORD-202310-07601</t>
  </si>
  <si>
    <t>ORD-202310-07602</t>
  </si>
  <si>
    <t>ORD-202310-07603</t>
  </si>
  <si>
    <t>ORD-202310-07604</t>
  </si>
  <si>
    <t>ORD-202310-07605</t>
  </si>
  <si>
    <t>ORD-202310-07606</t>
  </si>
  <si>
    <t>ORD-202310-07607</t>
  </si>
  <si>
    <t>ORD-202310-07608</t>
  </si>
  <si>
    <t>ORD-202310-07609</t>
  </si>
  <si>
    <t>ORD-202310-07610</t>
  </si>
  <si>
    <t>ORD-202310-07611</t>
  </si>
  <si>
    <t>ORD-202310-07612</t>
  </si>
  <si>
    <t>ORD-202310-07613</t>
  </si>
  <si>
    <t>ORD-202310-07614</t>
  </si>
  <si>
    <t>ORD-202310-07615</t>
  </si>
  <si>
    <t>ORD-202310-07616</t>
  </si>
  <si>
    <t>ORD-202310-07617</t>
  </si>
  <si>
    <t>ORD-202310-07618</t>
  </si>
  <si>
    <t>ORD-202310-07619</t>
  </si>
  <si>
    <t>ORD-202310-07620</t>
  </si>
  <si>
    <t>ORD-202310-07621</t>
  </si>
  <si>
    <t>ORD-202310-07622</t>
  </si>
  <si>
    <t>ORD-202310-07623</t>
  </si>
  <si>
    <t>ORD-202310-07624</t>
  </si>
  <si>
    <t>ORD-202310-07625</t>
  </si>
  <si>
    <t>ORD-202310-07626</t>
  </si>
  <si>
    <t>ORD-202310-07627</t>
  </si>
  <si>
    <t>ORD-202310-07628</t>
  </si>
  <si>
    <t>ORD-202310-07629</t>
  </si>
  <si>
    <t>ORD-202310-07630</t>
  </si>
  <si>
    <t>ORD-202310-07631</t>
  </si>
  <si>
    <t>ORD-202310-07632</t>
  </si>
  <si>
    <t>ORD-202310-07633</t>
  </si>
  <si>
    <t>ORD-202310-07634</t>
  </si>
  <si>
    <t>ORD-202310-07635</t>
  </si>
  <si>
    <t>ORD-202310-07636</t>
  </si>
  <si>
    <t>ORD-202310-07637</t>
  </si>
  <si>
    <t>ORD-202310-07638</t>
  </si>
  <si>
    <t>ORD-202310-07639</t>
  </si>
  <si>
    <t>ORD-202310-07640</t>
  </si>
  <si>
    <t>ORD-202310-07641</t>
  </si>
  <si>
    <t>ORD-202310-07642</t>
  </si>
  <si>
    <t>ORD-202310-07643</t>
  </si>
  <si>
    <t>ORD-202310-07644</t>
  </si>
  <si>
    <t>ORD-202310-07645</t>
  </si>
  <si>
    <t>ORD-202310-07646</t>
  </si>
  <si>
    <t>ORD-202310-07647</t>
  </si>
  <si>
    <t>ORD-202310-07648</t>
  </si>
  <si>
    <t>ORD-202310-07649</t>
  </si>
  <si>
    <t>ORD-202310-07650</t>
  </si>
  <si>
    <t>ORD-202310-07651</t>
  </si>
  <si>
    <t>ORD-202310-07652</t>
  </si>
  <si>
    <t>ORD-202310-07653</t>
  </si>
  <si>
    <t>ORD-202310-07654</t>
  </si>
  <si>
    <t>ORD-202310-07655</t>
  </si>
  <si>
    <t>ORD-202310-07656</t>
  </si>
  <si>
    <t>ORD-202310-07657</t>
  </si>
  <si>
    <t>ORD-202310-07658</t>
  </si>
  <si>
    <t>ORD-202310-07659</t>
  </si>
  <si>
    <t>ORD-202310-07660</t>
  </si>
  <si>
    <t>ORD-202310-07661</t>
  </si>
  <si>
    <t>ORD-202310-07662</t>
  </si>
  <si>
    <t>ORD-202310-07663</t>
  </si>
  <si>
    <t>ORD-202310-07664</t>
  </si>
  <si>
    <t>ORD-202310-07665</t>
  </si>
  <si>
    <t>ORD-202310-07666</t>
  </si>
  <si>
    <t>ORD-202310-07667</t>
  </si>
  <si>
    <t>ORD-202310-07668</t>
  </si>
  <si>
    <t>ORD-202310-07669</t>
  </si>
  <si>
    <t>ORD-202310-07670</t>
  </si>
  <si>
    <t>ORD-202310-07671</t>
  </si>
  <si>
    <t>ORD-202310-07672</t>
  </si>
  <si>
    <t>ORD-202310-07673</t>
  </si>
  <si>
    <t>ORD-202310-07674</t>
  </si>
  <si>
    <t>ORD-202310-07675</t>
  </si>
  <si>
    <t>ORD-202310-07676</t>
  </si>
  <si>
    <t>ORD-202310-07677</t>
  </si>
  <si>
    <t>ORD-202310-07678</t>
  </si>
  <si>
    <t>ORD-202310-07679</t>
  </si>
  <si>
    <t>ORD-202310-07680</t>
  </si>
  <si>
    <t>ORD-202310-07681</t>
  </si>
  <si>
    <t>ORD-202310-07682</t>
  </si>
  <si>
    <t>ORD-202310-07683</t>
  </si>
  <si>
    <t>ORD-202310-07684</t>
  </si>
  <si>
    <t>ORD-202310-07685</t>
  </si>
  <si>
    <t>ORD-202310-07686</t>
  </si>
  <si>
    <t>ORD-202310-07687</t>
  </si>
  <si>
    <t>ORD-202310-07688</t>
  </si>
  <si>
    <t>ORD-202310-07689</t>
  </si>
  <si>
    <t>ORD-202310-07690</t>
  </si>
  <si>
    <t>ORD-202310-07691</t>
  </si>
  <si>
    <t>ORD-202310-07692</t>
  </si>
  <si>
    <t>ORD-202310-07693</t>
  </si>
  <si>
    <t>ORD-202310-07694</t>
  </si>
  <si>
    <t>ORD-202310-07695</t>
  </si>
  <si>
    <t>ORD-202310-07696</t>
  </si>
  <si>
    <t>ORD-202310-07697</t>
  </si>
  <si>
    <t>ORD-202310-07698</t>
  </si>
  <si>
    <t>ORD-202310-07699</t>
  </si>
  <si>
    <t>ORD-202310-07700</t>
  </si>
  <si>
    <t>ORD-202310-07701</t>
  </si>
  <si>
    <t>ORD-202310-07702</t>
  </si>
  <si>
    <t>ORD-202310-07703</t>
  </si>
  <si>
    <t>ORD-202310-07704</t>
  </si>
  <si>
    <t>ORD-202310-07705</t>
  </si>
  <si>
    <t>ORD-202310-07706</t>
  </si>
  <si>
    <t>ORD-202310-07707</t>
  </si>
  <si>
    <t>ORD-202310-07708</t>
  </si>
  <si>
    <t>ORD-202310-07709</t>
  </si>
  <si>
    <t>ORD-202310-07710</t>
  </si>
  <si>
    <t>ORD-202310-07711</t>
  </si>
  <si>
    <t>ORD-202310-07712</t>
  </si>
  <si>
    <t>ORD-202310-07713</t>
  </si>
  <si>
    <t>ORD-202310-07714</t>
  </si>
  <si>
    <t>ORD-202310-07715</t>
  </si>
  <si>
    <t>ORD-202310-07716</t>
  </si>
  <si>
    <t>ORD-202310-07717</t>
  </si>
  <si>
    <t>ORD-202310-07718</t>
  </si>
  <si>
    <t>ORD-202310-07719</t>
  </si>
  <si>
    <t>ORD-202310-07720</t>
  </si>
  <si>
    <t>ORD-202310-07721</t>
  </si>
  <si>
    <t>ORD-202310-07722</t>
  </si>
  <si>
    <t>ORD-202310-07723</t>
  </si>
  <si>
    <t>ORD-202310-07724</t>
  </si>
  <si>
    <t>ORD-202310-07725</t>
  </si>
  <si>
    <t>ORD-202310-07726</t>
  </si>
  <si>
    <t>ORD-202310-07727</t>
  </si>
  <si>
    <t>ORD-202310-07728</t>
  </si>
  <si>
    <t>ORD-202310-07729</t>
  </si>
  <si>
    <t>ORD-202310-07730</t>
  </si>
  <si>
    <t>ORD-202310-07731</t>
  </si>
  <si>
    <t>ORD-202310-07732</t>
  </si>
  <si>
    <t>ORD-202310-07733</t>
  </si>
  <si>
    <t>ORD-202310-07734</t>
  </si>
  <si>
    <t>ORD-202310-07735</t>
  </si>
  <si>
    <t>ORD-202310-07736</t>
  </si>
  <si>
    <t>ORD-202310-07737</t>
  </si>
  <si>
    <t>ORD-202310-07738</t>
  </si>
  <si>
    <t>ORD-202310-07739</t>
  </si>
  <si>
    <t>ORD-202310-07740</t>
  </si>
  <si>
    <t>ORD-202310-07741</t>
  </si>
  <si>
    <t>ORD-202310-07742</t>
  </si>
  <si>
    <t>ORD-202310-07743</t>
  </si>
  <si>
    <t>ORD-202310-07744</t>
  </si>
  <si>
    <t>ORD-202310-07745</t>
  </si>
  <si>
    <t>ORD-202310-07746</t>
  </si>
  <si>
    <t>ORD-202310-07747</t>
  </si>
  <si>
    <t>ORD-202310-07748</t>
  </si>
  <si>
    <t>ORD-202310-07749</t>
  </si>
  <si>
    <t>ORD-202310-07750</t>
  </si>
  <si>
    <t>ORD-202310-07751</t>
  </si>
  <si>
    <t>ORD-202310-07752</t>
  </si>
  <si>
    <t>ORD-202310-07753</t>
  </si>
  <si>
    <t>ORD-202310-07754</t>
  </si>
  <si>
    <t>ORD-202310-07755</t>
  </si>
  <si>
    <t>ORD-202310-07756</t>
  </si>
  <si>
    <t>ORD-202310-07757</t>
  </si>
  <si>
    <t>ORD-202310-07758</t>
  </si>
  <si>
    <t>ORD-202310-07759</t>
  </si>
  <si>
    <t>ORD-202310-07760</t>
  </si>
  <si>
    <t>ORD-202310-07761</t>
  </si>
  <si>
    <t>ORD-202310-07762</t>
  </si>
  <si>
    <t>ORD-202310-07763</t>
  </si>
  <si>
    <t>ORD-202310-07764</t>
  </si>
  <si>
    <t>ORD-202310-07765</t>
  </si>
  <si>
    <t>ORD-202310-07766</t>
  </si>
  <si>
    <t>ORD-202310-07767</t>
  </si>
  <si>
    <t>ORD-202310-07768</t>
  </si>
  <si>
    <t>ORD-202310-07769</t>
  </si>
  <si>
    <t>ORD-202310-07770</t>
  </si>
  <si>
    <t>ORD-202310-07771</t>
  </si>
  <si>
    <t>ORD-202310-07772</t>
  </si>
  <si>
    <t>ORD-202310-07773</t>
  </si>
  <si>
    <t>ORD-202310-07774</t>
  </si>
  <si>
    <t>ORD-202310-07775</t>
  </si>
  <si>
    <t>ORD-202310-07776</t>
  </si>
  <si>
    <t>ORD-202310-07777</t>
  </si>
  <si>
    <t>ORD-202310-07778</t>
  </si>
  <si>
    <t>ORD-202310-07779</t>
  </si>
  <si>
    <t>ORD-202310-07780</t>
  </si>
  <si>
    <t>ORD-202310-07781</t>
  </si>
  <si>
    <t>ORD-202310-07782</t>
  </si>
  <si>
    <t>ORD-202310-07783</t>
  </si>
  <si>
    <t>ORD-202310-07784</t>
  </si>
  <si>
    <t>ORD-202310-07785</t>
  </si>
  <si>
    <t>ORD-202310-07786</t>
  </si>
  <si>
    <t>ORD-202310-07787</t>
  </si>
  <si>
    <t>ORD-202310-07788</t>
  </si>
  <si>
    <t>ORD-202310-07789</t>
  </si>
  <si>
    <t>ORD-202310-07790</t>
  </si>
  <si>
    <t>ORD-202310-07791</t>
  </si>
  <si>
    <t>ORD-202310-07792</t>
  </si>
  <si>
    <t>ORD-202310-07793</t>
  </si>
  <si>
    <t>ORD-202310-07794</t>
  </si>
  <si>
    <t>ORD-202310-07795</t>
  </si>
  <si>
    <t>ORD-202310-07796</t>
  </si>
  <si>
    <t>ORD-202310-07797</t>
  </si>
  <si>
    <t>ORD-202310-07798</t>
  </si>
  <si>
    <t>ORD-202310-07799</t>
  </si>
  <si>
    <t>ORD-202310-07800</t>
  </si>
  <si>
    <t>ORD-202310-07801</t>
  </si>
  <si>
    <t>ORD-202310-07802</t>
  </si>
  <si>
    <t>ORD-202310-07803</t>
  </si>
  <si>
    <t>ORD-202310-07804</t>
  </si>
  <si>
    <t>ORD-202310-07805</t>
  </si>
  <si>
    <t>ORD-202310-07806</t>
  </si>
  <si>
    <t>ORD-202310-07807</t>
  </si>
  <si>
    <t>ORD-202310-07808</t>
  </si>
  <si>
    <t>ORD-202310-07809</t>
  </si>
  <si>
    <t>ORD-202310-07810</t>
  </si>
  <si>
    <t>ORD-202310-07811</t>
  </si>
  <si>
    <t>ORD-202310-07812</t>
  </si>
  <si>
    <t>ORD-202310-07813</t>
  </si>
  <si>
    <t>ORD-202310-07814</t>
  </si>
  <si>
    <t>ORD-202310-07815</t>
  </si>
  <si>
    <t>ORD-202310-07816</t>
  </si>
  <si>
    <t>ORD-202310-07817</t>
  </si>
  <si>
    <t>ORD-202310-07818</t>
  </si>
  <si>
    <t>ORD-202310-07819</t>
  </si>
  <si>
    <t>ORD-202310-07820</t>
  </si>
  <si>
    <t>ORD-202310-07821</t>
  </si>
  <si>
    <t>ORD-202310-07822</t>
  </si>
  <si>
    <t>ORD-202310-07823</t>
  </si>
  <si>
    <t>ORD-202310-07824</t>
  </si>
  <si>
    <t>ORD-202310-07825</t>
  </si>
  <si>
    <t>ORD-202310-07826</t>
  </si>
  <si>
    <t>ORD-202310-07827</t>
  </si>
  <si>
    <t>ORD-202310-07828</t>
  </si>
  <si>
    <t>ORD-202310-07829</t>
  </si>
  <si>
    <t>ORD-202310-07830</t>
  </si>
  <si>
    <t>ORD-202310-07831</t>
  </si>
  <si>
    <t>ORD-202310-07832</t>
  </si>
  <si>
    <t>ORD-202310-07833</t>
  </si>
  <si>
    <t>ORD-202310-07834</t>
  </si>
  <si>
    <t>ORD-202310-07835</t>
  </si>
  <si>
    <t>ORD-202310-07836</t>
  </si>
  <si>
    <t>ORD-202310-07837</t>
  </si>
  <si>
    <t>ORD-202310-07838</t>
  </si>
  <si>
    <t>ORD-202310-07839</t>
  </si>
  <si>
    <t>ORD-202310-07840</t>
  </si>
  <si>
    <t>ORD-202310-07841</t>
  </si>
  <si>
    <t>ORD-202310-07842</t>
  </si>
  <si>
    <t>ORD-202310-07843</t>
  </si>
  <si>
    <t>ORD-202310-07844</t>
  </si>
  <si>
    <t>ORD-202310-07845</t>
  </si>
  <si>
    <t>ORD-202310-07846</t>
  </si>
  <si>
    <t>ORD-202310-07847</t>
  </si>
  <si>
    <t>ORD-202310-07848</t>
  </si>
  <si>
    <t>ORD-202310-07849</t>
  </si>
  <si>
    <t>ORD-202310-07850</t>
  </si>
  <si>
    <t>ORD-202310-07851</t>
  </si>
  <si>
    <t>ORD-202310-07852</t>
  </si>
  <si>
    <t>ORD-202310-07853</t>
  </si>
  <si>
    <t>ORD-202310-07854</t>
  </si>
  <si>
    <t>ORD-202310-07855</t>
  </si>
  <si>
    <t>ORD-202310-07856</t>
  </si>
  <si>
    <t>ORD-202310-07857</t>
  </si>
  <si>
    <t>ORD-202310-07858</t>
  </si>
  <si>
    <t>ORD-202310-07859</t>
  </si>
  <si>
    <t>ORD-202310-07860</t>
  </si>
  <si>
    <t>ORD-202310-07861</t>
  </si>
  <si>
    <t>ORD-202310-07862</t>
  </si>
  <si>
    <t>ORD-202310-07863</t>
  </si>
  <si>
    <t>ORD-202310-07864</t>
  </si>
  <si>
    <t>ORD-202310-07865</t>
  </si>
  <si>
    <t>ORD-202310-07866</t>
  </si>
  <si>
    <t>ORD-202310-07867</t>
  </si>
  <si>
    <t>ORD-202310-07868</t>
  </si>
  <si>
    <t>ORD-202310-07869</t>
  </si>
  <si>
    <t>ORD-202310-07870</t>
  </si>
  <si>
    <t>ORD-202310-07871</t>
  </si>
  <si>
    <t>ORD-202310-07872</t>
  </si>
  <si>
    <t>ORD-202310-07873</t>
  </si>
  <si>
    <t>ORD-202310-07874</t>
  </si>
  <si>
    <t>ORD-202310-07875</t>
  </si>
  <si>
    <t>ORD-202310-07876</t>
  </si>
  <si>
    <t>ORD-202310-07877</t>
  </si>
  <si>
    <t>ORD-202310-07878</t>
  </si>
  <si>
    <t>ORD-202310-07879</t>
  </si>
  <si>
    <t>ORD-202310-07880</t>
  </si>
  <si>
    <t>ORD-202310-07881</t>
  </si>
  <si>
    <t>ORD-202310-07882</t>
  </si>
  <si>
    <t>ORD-202310-07883</t>
  </si>
  <si>
    <t>ORD-202310-07884</t>
  </si>
  <si>
    <t>ORD-202310-07885</t>
  </si>
  <si>
    <t>ORD-202310-07886</t>
  </si>
  <si>
    <t>ORD-202310-07887</t>
  </si>
  <si>
    <t>ORD-202310-07888</t>
  </si>
  <si>
    <t>ORD-202310-07889</t>
  </si>
  <si>
    <t>ORD-202310-07890</t>
  </si>
  <si>
    <t>ORD-202310-07891</t>
  </si>
  <si>
    <t>ORD-202310-07892</t>
  </si>
  <si>
    <t>ORD-202310-07893</t>
  </si>
  <si>
    <t>ORD-202310-07894</t>
  </si>
  <si>
    <t>ORD-202310-07895</t>
  </si>
  <si>
    <t>ORD-202310-07896</t>
  </si>
  <si>
    <t>ORD-202310-07897</t>
  </si>
  <si>
    <t>ORD-202310-07898</t>
  </si>
  <si>
    <t>ORD-202310-07899</t>
  </si>
  <si>
    <t>ORD-202310-07900</t>
  </si>
  <si>
    <t>ORD-202310-07901</t>
  </si>
  <si>
    <t>ORD-202310-07902</t>
  </si>
  <si>
    <t>ORD-202310-07903</t>
  </si>
  <si>
    <t>ORD-202310-07904</t>
  </si>
  <si>
    <t>ORD-202310-07905</t>
  </si>
  <si>
    <t>ORD-202310-07906</t>
  </si>
  <si>
    <t>ORD-202310-07907</t>
  </si>
  <si>
    <t>ORD-202310-07908</t>
  </si>
  <si>
    <t>ORD-202310-07909</t>
  </si>
  <si>
    <t>ORD-202310-07910</t>
  </si>
  <si>
    <t>ORD-202310-07911</t>
  </si>
  <si>
    <t>ORD-202310-07912</t>
  </si>
  <si>
    <t>ORD-202310-07913</t>
  </si>
  <si>
    <t>ORD-202310-07914</t>
  </si>
  <si>
    <t>ORD-202310-07915</t>
  </si>
  <si>
    <t>ORD-202310-07916</t>
  </si>
  <si>
    <t>ORD-202310-07917</t>
  </si>
  <si>
    <t>ORD-202310-07918</t>
  </si>
  <si>
    <t>ORD-202310-07919</t>
  </si>
  <si>
    <t>ORD-202310-07920</t>
  </si>
  <si>
    <t>ORD-202310-07921</t>
  </si>
  <si>
    <t>ORD-202310-07922</t>
  </si>
  <si>
    <t>ORD-202310-07923</t>
  </si>
  <si>
    <t>ORD-202310-07924</t>
  </si>
  <si>
    <t>ORD-202310-07925</t>
  </si>
  <si>
    <t>ORD-202310-07926</t>
  </si>
  <si>
    <t>ORD-202310-07927</t>
  </si>
  <si>
    <t>ORD-202310-07928</t>
  </si>
  <si>
    <t>ORD-202310-07929</t>
  </si>
  <si>
    <t>ORD-202310-07930</t>
  </si>
  <si>
    <t>ORD-202310-07931</t>
  </si>
  <si>
    <t>ORD-202310-07932</t>
  </si>
  <si>
    <t>ORD-202310-07933</t>
  </si>
  <si>
    <t>ORD-202310-07934</t>
  </si>
  <si>
    <t>ORD-202310-07935</t>
  </si>
  <si>
    <t>ORD-202310-07936</t>
  </si>
  <si>
    <t>ORD-202310-07937</t>
  </si>
  <si>
    <t>ORD-202310-07938</t>
  </si>
  <si>
    <t>ORD-202310-07939</t>
  </si>
  <si>
    <t>ORD-202310-07940</t>
  </si>
  <si>
    <t>ORD-202310-07941</t>
  </si>
  <si>
    <t>ORD-202310-07942</t>
  </si>
  <si>
    <t>ORD-202310-07943</t>
  </si>
  <si>
    <t>ORD-202310-07944</t>
  </si>
  <si>
    <t>ORD-202310-07945</t>
  </si>
  <si>
    <t>ORD-202310-07946</t>
  </si>
  <si>
    <t>ORD-202310-07947</t>
  </si>
  <si>
    <t>ORD-202310-07948</t>
  </si>
  <si>
    <t>ORD-202310-07949</t>
  </si>
  <si>
    <t>ORD-202310-07950</t>
  </si>
  <si>
    <t>ORD-202310-07951</t>
  </si>
  <si>
    <t>ORD-202310-07952</t>
  </si>
  <si>
    <t>ORD-202310-07953</t>
  </si>
  <si>
    <t>ORD-202310-07954</t>
  </si>
  <si>
    <t>ORD-202310-07955</t>
  </si>
  <si>
    <t>ORD-202310-07956</t>
  </si>
  <si>
    <t>ORD-202310-07957</t>
  </si>
  <si>
    <t>ORD-202310-07958</t>
  </si>
  <si>
    <t>ORD-202310-07959</t>
  </si>
  <si>
    <t>ORD-202310-07960</t>
  </si>
  <si>
    <t>ORD-202310-07961</t>
  </si>
  <si>
    <t>ORD-202310-07962</t>
  </si>
  <si>
    <t>ORD-202310-07963</t>
  </si>
  <si>
    <t>ORD-202310-07964</t>
  </si>
  <si>
    <t>ORD-202310-07965</t>
  </si>
  <si>
    <t>ORD-202310-07966</t>
  </si>
  <si>
    <t>ORD-202310-07967</t>
  </si>
  <si>
    <t>ORD-202310-07968</t>
  </si>
  <si>
    <t>ORD-202310-07969</t>
  </si>
  <si>
    <t>ORD-202310-07970</t>
  </si>
  <si>
    <t>ORD-202310-07971</t>
  </si>
  <si>
    <t>ORD-202310-07972</t>
  </si>
  <si>
    <t>ORD-202310-07973</t>
  </si>
  <si>
    <t>ORD-202310-07974</t>
  </si>
  <si>
    <t>ORD-202310-07975</t>
  </si>
  <si>
    <t>ORD-202310-07976</t>
  </si>
  <si>
    <t>ORD-202310-07977</t>
  </si>
  <si>
    <t>ORD-202310-07978</t>
  </si>
  <si>
    <t>ORD-202310-07979</t>
  </si>
  <si>
    <t>ORD-202310-07980</t>
  </si>
  <si>
    <t>ORD-202310-07981</t>
  </si>
  <si>
    <t>ORD-202310-07982</t>
  </si>
  <si>
    <t>ORD-202310-07983</t>
  </si>
  <si>
    <t>ORD-202310-07984</t>
  </si>
  <si>
    <t>ORD-202310-07985</t>
  </si>
  <si>
    <t>ORD-202310-07986</t>
  </si>
  <si>
    <t>ORD-202310-07987</t>
  </si>
  <si>
    <t>ORD-202310-07988</t>
  </si>
  <si>
    <t>ORD-202310-07989</t>
  </si>
  <si>
    <t>ORD-202310-07990</t>
  </si>
  <si>
    <t>ORD-202310-07991</t>
  </si>
  <si>
    <t>ORD-202310-07992</t>
  </si>
  <si>
    <t>ORD-202310-07993</t>
  </si>
  <si>
    <t>ORD-202310-07994</t>
  </si>
  <si>
    <t>ORD-202310-07995</t>
  </si>
  <si>
    <t>ORD-202310-07996</t>
  </si>
  <si>
    <t>ORD-202310-07997</t>
  </si>
  <si>
    <t>ORD-202310-07998</t>
  </si>
  <si>
    <t>ORD-202310-07999</t>
  </si>
  <si>
    <t>ORD-202310-08000</t>
  </si>
  <si>
    <t>ORD-202311-08001</t>
  </si>
  <si>
    <t>ORD-202311-08002</t>
  </si>
  <si>
    <t>ORD-202311-08003</t>
  </si>
  <si>
    <t>ORD-202311-08004</t>
  </si>
  <si>
    <t>ORD-202311-08005</t>
  </si>
  <si>
    <t>ORD-202311-08006</t>
  </si>
  <si>
    <t>ORD-202311-08007</t>
  </si>
  <si>
    <t>ORD-202311-08008</t>
  </si>
  <si>
    <t>ORD-202311-08009</t>
  </si>
  <si>
    <t>ORD-202311-08010</t>
  </si>
  <si>
    <t>ORD-202311-08011</t>
  </si>
  <si>
    <t>ORD-202311-08012</t>
  </si>
  <si>
    <t>ORD-202311-08013</t>
  </si>
  <si>
    <t>ORD-202311-08014</t>
  </si>
  <si>
    <t>ORD-202311-08015</t>
  </si>
  <si>
    <t>ORD-202311-08016</t>
  </si>
  <si>
    <t>ORD-202311-08017</t>
  </si>
  <si>
    <t>ORD-202311-08018</t>
  </si>
  <si>
    <t>ORD-202311-08019</t>
  </si>
  <si>
    <t>ORD-202311-08020</t>
  </si>
  <si>
    <t>ORD-202311-08021</t>
  </si>
  <si>
    <t>ORD-202311-08022</t>
  </si>
  <si>
    <t>ORD-202311-08023</t>
  </si>
  <si>
    <t>ORD-202311-08024</t>
  </si>
  <si>
    <t>ORD-202311-08025</t>
  </si>
  <si>
    <t>ORD-202311-08026</t>
  </si>
  <si>
    <t>ORD-202311-08027</t>
  </si>
  <si>
    <t>ORD-202311-08028</t>
  </si>
  <si>
    <t>ORD-202311-08029</t>
  </si>
  <si>
    <t>ORD-202311-08030</t>
  </si>
  <si>
    <t>ORD-202311-08031</t>
  </si>
  <si>
    <t>ORD-202311-08032</t>
  </si>
  <si>
    <t>ORD-202311-08033</t>
  </si>
  <si>
    <t>ORD-202311-08034</t>
  </si>
  <si>
    <t>ORD-202311-08035</t>
  </si>
  <si>
    <t>ORD-202311-08036</t>
  </si>
  <si>
    <t>ORD-202311-08037</t>
  </si>
  <si>
    <t>ORD-202311-08038</t>
  </si>
  <si>
    <t>ORD-202311-08039</t>
  </si>
  <si>
    <t>ORD-202311-08040</t>
  </si>
  <si>
    <t>ORD-202311-08041</t>
  </si>
  <si>
    <t>ORD-202311-08042</t>
  </si>
  <si>
    <t>ORD-202311-08043</t>
  </si>
  <si>
    <t>ORD-202311-08044</t>
  </si>
  <si>
    <t>ORD-202311-08045</t>
  </si>
  <si>
    <t>ORD-202311-08046</t>
  </si>
  <si>
    <t>ORD-202311-08047</t>
  </si>
  <si>
    <t>ORD-202311-08048</t>
  </si>
  <si>
    <t>ORD-202311-08049</t>
  </si>
  <si>
    <t>ORD-202311-08050</t>
  </si>
  <si>
    <t>ORD-202311-08051</t>
  </si>
  <si>
    <t>ORD-202311-08052</t>
  </si>
  <si>
    <t>ORD-202311-08053</t>
  </si>
  <si>
    <t>ORD-202311-08054</t>
  </si>
  <si>
    <t>ORD-202311-08055</t>
  </si>
  <si>
    <t>ORD-202311-08056</t>
  </si>
  <si>
    <t>ORD-202311-08057</t>
  </si>
  <si>
    <t>ORD-202311-08058</t>
  </si>
  <si>
    <t>ORD-202311-08059</t>
  </si>
  <si>
    <t>ORD-202311-08060</t>
  </si>
  <si>
    <t>ORD-202311-08061</t>
  </si>
  <si>
    <t>ORD-202311-08062</t>
  </si>
  <si>
    <t>ORD-202311-08063</t>
  </si>
  <si>
    <t>ORD-202311-08064</t>
  </si>
  <si>
    <t>ORD-202311-08065</t>
  </si>
  <si>
    <t>ORD-202311-08066</t>
  </si>
  <si>
    <t>ORD-202311-08067</t>
  </si>
  <si>
    <t>ORD-202311-08068</t>
  </si>
  <si>
    <t>ORD-202311-08069</t>
  </si>
  <si>
    <t>ORD-202311-08070</t>
  </si>
  <si>
    <t>ORD-202311-08071</t>
  </si>
  <si>
    <t>ORD-202311-08072</t>
  </si>
  <si>
    <t>ORD-202311-08073</t>
  </si>
  <si>
    <t>ORD-202311-08074</t>
  </si>
  <si>
    <t>ORD-202311-08075</t>
  </si>
  <si>
    <t>ORD-202311-08076</t>
  </si>
  <si>
    <t>ORD-202311-08077</t>
  </si>
  <si>
    <t>ORD-202311-08078</t>
  </si>
  <si>
    <t>ORD-202311-08079</t>
  </si>
  <si>
    <t>ORD-202311-08080</t>
  </si>
  <si>
    <t>ORD-202311-08081</t>
  </si>
  <si>
    <t>ORD-202311-08082</t>
  </si>
  <si>
    <t>ORD-202311-08083</t>
  </si>
  <si>
    <t>ORD-202311-08084</t>
  </si>
  <si>
    <t>ORD-202311-08085</t>
  </si>
  <si>
    <t>ORD-202311-08086</t>
  </si>
  <si>
    <t>ORD-202311-08087</t>
  </si>
  <si>
    <t>ORD-202311-08088</t>
  </si>
  <si>
    <t>ORD-202311-08089</t>
  </si>
  <si>
    <t>ORD-202311-08090</t>
  </si>
  <si>
    <t>ORD-202311-08091</t>
  </si>
  <si>
    <t>ORD-202311-08092</t>
  </si>
  <si>
    <t>ORD-202311-08093</t>
  </si>
  <si>
    <t>ORD-202311-08094</t>
  </si>
  <si>
    <t>ORD-202311-08095</t>
  </si>
  <si>
    <t>ORD-202311-08096</t>
  </si>
  <si>
    <t>ORD-202311-08097</t>
  </si>
  <si>
    <t>ORD-202311-08098</t>
  </si>
  <si>
    <t>ORD-202311-08099</t>
  </si>
  <si>
    <t>ORD-202311-08100</t>
  </si>
  <si>
    <t>ORD-202311-08101</t>
  </si>
  <si>
    <t>ORD-202311-08102</t>
  </si>
  <si>
    <t>ORD-202311-08103</t>
  </si>
  <si>
    <t>ORD-202311-08104</t>
  </si>
  <si>
    <t>ORD-202311-08105</t>
  </si>
  <si>
    <t>ORD-202311-08106</t>
  </si>
  <si>
    <t>ORD-202311-08107</t>
  </si>
  <si>
    <t>ORD-202311-08108</t>
  </si>
  <si>
    <t>ORD-202311-08109</t>
  </si>
  <si>
    <t>ORD-202311-08110</t>
  </si>
  <si>
    <t>ORD-202311-08111</t>
  </si>
  <si>
    <t>ORD-202311-08112</t>
  </si>
  <si>
    <t>ORD-202311-08113</t>
  </si>
  <si>
    <t>ORD-202311-08114</t>
  </si>
  <si>
    <t>ORD-202311-08115</t>
  </si>
  <si>
    <t>ORD-202311-08116</t>
  </si>
  <si>
    <t>ORD-202311-08117</t>
  </si>
  <si>
    <t>ORD-202311-08118</t>
  </si>
  <si>
    <t>ORD-202311-08119</t>
  </si>
  <si>
    <t>ORD-202311-08120</t>
  </si>
  <si>
    <t>ORD-202311-08121</t>
  </si>
  <si>
    <t>ORD-202311-08122</t>
  </si>
  <si>
    <t>ORD-202311-08123</t>
  </si>
  <si>
    <t>ORD-202311-08124</t>
  </si>
  <si>
    <t>ORD-202311-08125</t>
  </si>
  <si>
    <t>ORD-202311-08126</t>
  </si>
  <si>
    <t>ORD-202311-08127</t>
  </si>
  <si>
    <t>ORD-202311-08128</t>
  </si>
  <si>
    <t>ORD-202311-08129</t>
  </si>
  <si>
    <t>ORD-202311-08130</t>
  </si>
  <si>
    <t>ORD-202311-08131</t>
  </si>
  <si>
    <t>ORD-202311-08132</t>
  </si>
  <si>
    <t>ORD-202311-08133</t>
  </si>
  <si>
    <t>ORD-202311-08134</t>
  </si>
  <si>
    <t>ORD-202311-08135</t>
  </si>
  <si>
    <t>ORD-202311-08136</t>
  </si>
  <si>
    <t>ORD-202311-08137</t>
  </si>
  <si>
    <t>ORD-202311-08138</t>
  </si>
  <si>
    <t>ORD-202311-08139</t>
  </si>
  <si>
    <t>ORD-202311-08140</t>
  </si>
  <si>
    <t>ORD-202311-08141</t>
  </si>
  <si>
    <t>ORD-202311-08142</t>
  </si>
  <si>
    <t>ORD-202311-08143</t>
  </si>
  <si>
    <t>ORD-202311-08144</t>
  </si>
  <si>
    <t>ORD-202311-08145</t>
  </si>
  <si>
    <t>ORD-202311-08146</t>
  </si>
  <si>
    <t>ORD-202311-08147</t>
  </si>
  <si>
    <t>ORD-202311-08148</t>
  </si>
  <si>
    <t>ORD-202311-08149</t>
  </si>
  <si>
    <t>ORD-202311-08150</t>
  </si>
  <si>
    <t>ORD-202311-08151</t>
  </si>
  <si>
    <t>ORD-202311-08152</t>
  </si>
  <si>
    <t>ORD-202311-08153</t>
  </si>
  <si>
    <t>ORD-202311-08154</t>
  </si>
  <si>
    <t>ORD-202311-08155</t>
  </si>
  <si>
    <t>ORD-202311-08156</t>
  </si>
  <si>
    <t>ORD-202311-08157</t>
  </si>
  <si>
    <t>ORD-202311-08158</t>
  </si>
  <si>
    <t>ORD-202311-08159</t>
  </si>
  <si>
    <t>ORD-202311-08160</t>
  </si>
  <si>
    <t>ORD-202311-08161</t>
  </si>
  <si>
    <t>ORD-202311-08162</t>
  </si>
  <si>
    <t>ORD-202311-08163</t>
  </si>
  <si>
    <t>ORD-202311-08164</t>
  </si>
  <si>
    <t>ORD-202311-08165</t>
  </si>
  <si>
    <t>ORD-202311-08166</t>
  </si>
  <si>
    <t>ORD-202311-08167</t>
  </si>
  <si>
    <t>ORD-202311-08168</t>
  </si>
  <si>
    <t>ORD-202311-08169</t>
  </si>
  <si>
    <t>ORD-202311-08170</t>
  </si>
  <si>
    <t>ORD-202311-08171</t>
  </si>
  <si>
    <t>ORD-202311-08172</t>
  </si>
  <si>
    <t>ORD-202311-08173</t>
  </si>
  <si>
    <t>ORD-202311-08174</t>
  </si>
  <si>
    <t>ORD-202311-08175</t>
  </si>
  <si>
    <t>ORD-202311-08176</t>
  </si>
  <si>
    <t>ORD-202311-08177</t>
  </si>
  <si>
    <t>ORD-202311-08178</t>
  </si>
  <si>
    <t>ORD-202311-08179</t>
  </si>
  <si>
    <t>ORD-202311-08180</t>
  </si>
  <si>
    <t>ORD-202311-08181</t>
  </si>
  <si>
    <t>ORD-202311-08182</t>
  </si>
  <si>
    <t>ORD-202311-08183</t>
  </si>
  <si>
    <t>ORD-202311-08184</t>
  </si>
  <si>
    <t>ORD-202311-08185</t>
  </si>
  <si>
    <t>ORD-202311-08186</t>
  </si>
  <si>
    <t>ORD-202311-08187</t>
  </si>
  <si>
    <t>ORD-202311-08188</t>
  </si>
  <si>
    <t>ORD-202311-08189</t>
  </si>
  <si>
    <t>ORD-202311-08190</t>
  </si>
  <si>
    <t>ORD-202311-08191</t>
  </si>
  <si>
    <t>ORD-202311-08192</t>
  </si>
  <si>
    <t>ORD-202311-08193</t>
  </si>
  <si>
    <t>ORD-202311-08194</t>
  </si>
  <si>
    <t>ORD-202311-08195</t>
  </si>
  <si>
    <t>ORD-202311-08196</t>
  </si>
  <si>
    <t>ORD-202311-08197</t>
  </si>
  <si>
    <t>ORD-202311-08198</t>
  </si>
  <si>
    <t>ORD-202311-08199</t>
  </si>
  <si>
    <t>ORD-202311-08200</t>
  </si>
  <si>
    <t>ORD-202311-08201</t>
  </si>
  <si>
    <t>ORD-202311-08202</t>
  </si>
  <si>
    <t>ORD-202311-08203</t>
  </si>
  <si>
    <t>ORD-202311-08204</t>
  </si>
  <si>
    <t>ORD-202311-08205</t>
  </si>
  <si>
    <t>ORD-202311-08206</t>
  </si>
  <si>
    <t>ORD-202311-08207</t>
  </si>
  <si>
    <t>ORD-202311-08208</t>
  </si>
  <si>
    <t>ORD-202311-08209</t>
  </si>
  <si>
    <t>ORD-202311-08210</t>
  </si>
  <si>
    <t>ORD-202311-08211</t>
  </si>
  <si>
    <t>ORD-202311-08212</t>
  </si>
  <si>
    <t>ORD-202311-08213</t>
  </si>
  <si>
    <t>ORD-202311-08214</t>
  </si>
  <si>
    <t>ORD-202311-08215</t>
  </si>
  <si>
    <t>ORD-202311-08216</t>
  </si>
  <si>
    <t>ORD-202311-08217</t>
  </si>
  <si>
    <t>ORD-202311-08218</t>
  </si>
  <si>
    <t>ORD-202311-08219</t>
  </si>
  <si>
    <t>ORD-202311-08220</t>
  </si>
  <si>
    <t>ORD-202311-08221</t>
  </si>
  <si>
    <t>ORD-202311-08222</t>
  </si>
  <si>
    <t>ORD-202311-08223</t>
  </si>
  <si>
    <t>ORD-202311-08224</t>
  </si>
  <si>
    <t>ORD-202311-08225</t>
  </si>
  <si>
    <t>ORD-202311-08226</t>
  </si>
  <si>
    <t>ORD-202311-08227</t>
  </si>
  <si>
    <t>ORD-202311-08228</t>
  </si>
  <si>
    <t>ORD-202311-08229</t>
  </si>
  <si>
    <t>ORD-202311-08230</t>
  </si>
  <si>
    <t>ORD-202311-08231</t>
  </si>
  <si>
    <t>ORD-202311-08232</t>
  </si>
  <si>
    <t>ORD-202311-08233</t>
  </si>
  <si>
    <t>ORD-202311-08234</t>
  </si>
  <si>
    <t>ORD-202311-08235</t>
  </si>
  <si>
    <t>ORD-202311-08236</t>
  </si>
  <si>
    <t>ORD-202311-08237</t>
  </si>
  <si>
    <t>ORD-202311-08238</t>
  </si>
  <si>
    <t>ORD-202311-08239</t>
  </si>
  <si>
    <t>ORD-202311-08240</t>
  </si>
  <si>
    <t>ORD-202311-08241</t>
  </si>
  <si>
    <t>ORD-202311-08242</t>
  </si>
  <si>
    <t>ORD-202311-08243</t>
  </si>
  <si>
    <t>ORD-202311-08244</t>
  </si>
  <si>
    <t>ORD-202311-08245</t>
  </si>
  <si>
    <t>ORD-202311-08246</t>
  </si>
  <si>
    <t>ORD-202311-08247</t>
  </si>
  <si>
    <t>ORD-202311-08248</t>
  </si>
  <si>
    <t>ORD-202311-08249</t>
  </si>
  <si>
    <t>ORD-202311-08250</t>
  </si>
  <si>
    <t>ORD-202311-08251</t>
  </si>
  <si>
    <t>ORD-202311-08252</t>
  </si>
  <si>
    <t>ORD-202311-08253</t>
  </si>
  <si>
    <t>ORD-202311-08254</t>
  </si>
  <si>
    <t>ORD-202311-08255</t>
  </si>
  <si>
    <t>ORD-202311-08256</t>
  </si>
  <si>
    <t>ORD-202311-08257</t>
  </si>
  <si>
    <t>ORD-202311-08258</t>
  </si>
  <si>
    <t>ORD-202311-08259</t>
  </si>
  <si>
    <t>ORD-202311-08260</t>
  </si>
  <si>
    <t>ORD-202311-08261</t>
  </si>
  <si>
    <t>ORD-202311-08262</t>
  </si>
  <si>
    <t>ORD-202311-08263</t>
  </si>
  <si>
    <t>ORD-202311-08264</t>
  </si>
  <si>
    <t>ORD-202311-08265</t>
  </si>
  <si>
    <t>ORD-202311-08266</t>
  </si>
  <si>
    <t>ORD-202311-08267</t>
  </si>
  <si>
    <t>ORD-202311-08268</t>
  </si>
  <si>
    <t>ORD-202311-08269</t>
  </si>
  <si>
    <t>ORD-202311-08270</t>
  </si>
  <si>
    <t>ORD-202311-08271</t>
  </si>
  <si>
    <t>ORD-202311-08272</t>
  </si>
  <si>
    <t>ORD-202311-08273</t>
  </si>
  <si>
    <t>ORD-202311-08274</t>
  </si>
  <si>
    <t>ORD-202311-08275</t>
  </si>
  <si>
    <t>ORD-202311-08276</t>
  </si>
  <si>
    <t>ORD-202311-08277</t>
  </si>
  <si>
    <t>ORD-202311-08278</t>
  </si>
  <si>
    <t>ORD-202311-08279</t>
  </si>
  <si>
    <t>ORD-202311-08280</t>
  </si>
  <si>
    <t>ORD-202311-08281</t>
  </si>
  <si>
    <t>ORD-202311-08282</t>
  </si>
  <si>
    <t>ORD-202311-08283</t>
  </si>
  <si>
    <t>ORD-202311-08284</t>
  </si>
  <si>
    <t>ORD-202311-08285</t>
  </si>
  <si>
    <t>ORD-202311-08286</t>
  </si>
  <si>
    <t>ORD-202311-08287</t>
  </si>
  <si>
    <t>ORD-202311-08288</t>
  </si>
  <si>
    <t>ORD-202311-08289</t>
  </si>
  <si>
    <t>ORD-202311-08290</t>
  </si>
  <si>
    <t>ORD-202311-08291</t>
  </si>
  <si>
    <t>ORD-202311-08292</t>
  </si>
  <si>
    <t>ORD-202311-08293</t>
  </si>
  <si>
    <t>ORD-202311-08294</t>
  </si>
  <si>
    <t>ORD-202311-08295</t>
  </si>
  <si>
    <t>ORD-202311-08296</t>
  </si>
  <si>
    <t>ORD-202311-08297</t>
  </si>
  <si>
    <t>ORD-202311-08298</t>
  </si>
  <si>
    <t>ORD-202311-08299</t>
  </si>
  <si>
    <t>ORD-202311-08300</t>
  </si>
  <si>
    <t>ORD-202311-08301</t>
  </si>
  <si>
    <t>ORD-202311-08302</t>
  </si>
  <si>
    <t>ORD-202311-08303</t>
  </si>
  <si>
    <t>ORD-202311-08304</t>
  </si>
  <si>
    <t>ORD-202311-08305</t>
  </si>
  <si>
    <t>ORD-202311-08306</t>
  </si>
  <si>
    <t>ORD-202311-08307</t>
  </si>
  <si>
    <t>ORD-202311-08308</t>
  </si>
  <si>
    <t>ORD-202311-08309</t>
  </si>
  <si>
    <t>ORD-202311-08310</t>
  </si>
  <si>
    <t>ORD-202311-08311</t>
  </si>
  <si>
    <t>ORD-202311-08312</t>
  </si>
  <si>
    <t>ORD-202311-08313</t>
  </si>
  <si>
    <t>ORD-202311-08314</t>
  </si>
  <si>
    <t>ORD-202311-08315</t>
  </si>
  <si>
    <t>ORD-202311-08316</t>
  </si>
  <si>
    <t>ORD-202311-08317</t>
  </si>
  <si>
    <t>ORD-202311-08318</t>
  </si>
  <si>
    <t>ORD-202311-08319</t>
  </si>
  <si>
    <t>ORD-202311-08320</t>
  </si>
  <si>
    <t>ORD-202311-08321</t>
  </si>
  <si>
    <t>ORD-202311-08322</t>
  </si>
  <si>
    <t>ORD-202311-08323</t>
  </si>
  <si>
    <t>ORD-202311-08324</t>
  </si>
  <si>
    <t>ORD-202311-08325</t>
  </si>
  <si>
    <t>ORD-202311-08326</t>
  </si>
  <si>
    <t>ORD-202311-08327</t>
  </si>
  <si>
    <t>ORD-202311-08328</t>
  </si>
  <si>
    <t>ORD-202311-08329</t>
  </si>
  <si>
    <t>ORD-202311-08330</t>
  </si>
  <si>
    <t>ORD-202311-08331</t>
  </si>
  <si>
    <t>ORD-202311-08332</t>
  </si>
  <si>
    <t>ORD-202311-08333</t>
  </si>
  <si>
    <t>ORD-202311-08334</t>
  </si>
  <si>
    <t>ORD-202311-08335</t>
  </si>
  <si>
    <t>ORD-202311-08336</t>
  </si>
  <si>
    <t>ORD-202311-08337</t>
  </si>
  <si>
    <t>ORD-202311-08338</t>
  </si>
  <si>
    <t>ORD-202311-08339</t>
  </si>
  <si>
    <t>ORD-202311-08340</t>
  </si>
  <si>
    <t>ORD-202311-08341</t>
  </si>
  <si>
    <t>ORD-202311-08342</t>
  </si>
  <si>
    <t>ORD-202311-08343</t>
  </si>
  <si>
    <t>ORD-202311-08344</t>
  </si>
  <si>
    <t>ORD-202311-08345</t>
  </si>
  <si>
    <t>ORD-202311-08346</t>
  </si>
  <si>
    <t>ORD-202311-08347</t>
  </si>
  <si>
    <t>ORD-202311-08348</t>
  </si>
  <si>
    <t>ORD-202311-08349</t>
  </si>
  <si>
    <t>ORD-202311-08350</t>
  </si>
  <si>
    <t>ORD-202311-08351</t>
  </si>
  <si>
    <t>ORD-202311-08352</t>
  </si>
  <si>
    <t>ORD-202311-08353</t>
  </si>
  <si>
    <t>ORD-202311-08354</t>
  </si>
  <si>
    <t>ORD-202311-08355</t>
  </si>
  <si>
    <t>ORD-202311-08356</t>
  </si>
  <si>
    <t>ORD-202311-08357</t>
  </si>
  <si>
    <t>ORD-202311-08358</t>
  </si>
  <si>
    <t>ORD-202311-08359</t>
  </si>
  <si>
    <t>ORD-202311-08360</t>
  </si>
  <si>
    <t>ORD-202311-08361</t>
  </si>
  <si>
    <t>ORD-202311-08362</t>
  </si>
  <si>
    <t>ORD-202311-08363</t>
  </si>
  <si>
    <t>ORD-202311-08364</t>
  </si>
  <si>
    <t>ORD-202311-08365</t>
  </si>
  <si>
    <t>ORD-202311-08366</t>
  </si>
  <si>
    <t>ORD-202311-08367</t>
  </si>
  <si>
    <t>ORD-202311-08368</t>
  </si>
  <si>
    <t>ORD-202311-08369</t>
  </si>
  <si>
    <t>ORD-202311-08370</t>
  </si>
  <si>
    <t>ORD-202311-08371</t>
  </si>
  <si>
    <t>ORD-202311-08372</t>
  </si>
  <si>
    <t>ORD-202311-08373</t>
  </si>
  <si>
    <t>ORD-202311-08374</t>
  </si>
  <si>
    <t>ORD-202311-08375</t>
  </si>
  <si>
    <t>ORD-202311-08376</t>
  </si>
  <si>
    <t>ORD-202311-08377</t>
  </si>
  <si>
    <t>ORD-202311-08378</t>
  </si>
  <si>
    <t>ORD-202311-08379</t>
  </si>
  <si>
    <t>ORD-202311-08380</t>
  </si>
  <si>
    <t>ORD-202311-08381</t>
  </si>
  <si>
    <t>ORD-202311-08382</t>
  </si>
  <si>
    <t>ORD-202311-08383</t>
  </si>
  <si>
    <t>ORD-202311-08384</t>
  </si>
  <si>
    <t>ORD-202311-08385</t>
  </si>
  <si>
    <t>ORD-202311-08386</t>
  </si>
  <si>
    <t>ORD-202311-08387</t>
  </si>
  <si>
    <t>ORD-202311-08388</t>
  </si>
  <si>
    <t>ORD-202311-08389</t>
  </si>
  <si>
    <t>ORD-202311-08390</t>
  </si>
  <si>
    <t>ORD-202311-08391</t>
  </si>
  <si>
    <t>ORD-202311-08392</t>
  </si>
  <si>
    <t>ORD-202311-08393</t>
  </si>
  <si>
    <t>ORD-202311-08394</t>
  </si>
  <si>
    <t>ORD-202311-08395</t>
  </si>
  <si>
    <t>ORD-202311-08396</t>
  </si>
  <si>
    <t>ORD-202311-08397</t>
  </si>
  <si>
    <t>ORD-202311-08398</t>
  </si>
  <si>
    <t>ORD-202311-08399</t>
  </si>
  <si>
    <t>ORD-202311-08400</t>
  </si>
  <si>
    <t>ORD-202311-08401</t>
  </si>
  <si>
    <t>ORD-202311-08402</t>
  </si>
  <si>
    <t>ORD-202311-08403</t>
  </si>
  <si>
    <t>ORD-202311-08404</t>
  </si>
  <si>
    <t>ORD-202311-08405</t>
  </si>
  <si>
    <t>ORD-202311-08406</t>
  </si>
  <si>
    <t>ORD-202311-08407</t>
  </si>
  <si>
    <t>ORD-202311-08408</t>
  </si>
  <si>
    <t>ORD-202311-08409</t>
  </si>
  <si>
    <t>ORD-202311-08410</t>
  </si>
  <si>
    <t>ORD-202311-08411</t>
  </si>
  <si>
    <t>ORD-202311-08412</t>
  </si>
  <si>
    <t>ORD-202311-08413</t>
  </si>
  <si>
    <t>ORD-202311-08414</t>
  </si>
  <si>
    <t>ORD-202311-08415</t>
  </si>
  <si>
    <t>ORD-202311-08416</t>
  </si>
  <si>
    <t>ORD-202311-08417</t>
  </si>
  <si>
    <t>ORD-202311-08418</t>
  </si>
  <si>
    <t>ORD-202311-08419</t>
  </si>
  <si>
    <t>ORD-202311-08420</t>
  </si>
  <si>
    <t>ORD-202311-08421</t>
  </si>
  <si>
    <t>ORD-202311-08422</t>
  </si>
  <si>
    <t>ORD-202311-08423</t>
  </si>
  <si>
    <t>ORD-202311-08424</t>
  </si>
  <si>
    <t>ORD-202311-08425</t>
  </si>
  <si>
    <t>ORD-202311-08426</t>
  </si>
  <si>
    <t>ORD-202311-08427</t>
  </si>
  <si>
    <t>ORD-202311-08428</t>
  </si>
  <si>
    <t>ORD-202311-08429</t>
  </si>
  <si>
    <t>ORD-202311-08430</t>
  </si>
  <si>
    <t>ORD-202311-08431</t>
  </si>
  <si>
    <t>ORD-202311-08432</t>
  </si>
  <si>
    <t>ORD-202311-08433</t>
  </si>
  <si>
    <t>ORD-202311-08434</t>
  </si>
  <si>
    <t>ORD-202311-08435</t>
  </si>
  <si>
    <t>ORD-202311-08436</t>
  </si>
  <si>
    <t>ORD-202311-08437</t>
  </si>
  <si>
    <t>ORD-202311-08438</t>
  </si>
  <si>
    <t>ORD-202311-08439</t>
  </si>
  <si>
    <t>ORD-202311-08440</t>
  </si>
  <si>
    <t>ORD-202311-08441</t>
  </si>
  <si>
    <t>ORD-202311-08442</t>
  </si>
  <si>
    <t>ORD-202311-08443</t>
  </si>
  <si>
    <t>ORD-202311-08444</t>
  </si>
  <si>
    <t>ORD-202311-08445</t>
  </si>
  <si>
    <t>ORD-202311-08446</t>
  </si>
  <si>
    <t>ORD-202311-08447</t>
  </si>
  <si>
    <t>ORD-202311-08448</t>
  </si>
  <si>
    <t>ORD-202311-08449</t>
  </si>
  <si>
    <t>ORD-202311-08450</t>
  </si>
  <si>
    <t>ORD-202311-08451</t>
  </si>
  <si>
    <t>ORD-202311-08452</t>
  </si>
  <si>
    <t>ORD-202311-08453</t>
  </si>
  <si>
    <t>ORD-202311-08454</t>
  </si>
  <si>
    <t>ORD-202311-08455</t>
  </si>
  <si>
    <t>ORD-202311-08456</t>
  </si>
  <si>
    <t>ORD-202311-08457</t>
  </si>
  <si>
    <t>ORD-202311-08458</t>
  </si>
  <si>
    <t>ORD-202311-08459</t>
  </si>
  <si>
    <t>ORD-202311-08460</t>
  </si>
  <si>
    <t>ORD-202311-08461</t>
  </si>
  <si>
    <t>ORD-202311-08462</t>
  </si>
  <si>
    <t>ORD-202311-08463</t>
  </si>
  <si>
    <t>ORD-202311-08464</t>
  </si>
  <si>
    <t>ORD-202311-08465</t>
  </si>
  <si>
    <t>ORD-202311-08466</t>
  </si>
  <si>
    <t>ORD-202311-08467</t>
  </si>
  <si>
    <t>ORD-202311-08468</t>
  </si>
  <si>
    <t>ORD-202311-08469</t>
  </si>
  <si>
    <t>ORD-202311-08470</t>
  </si>
  <si>
    <t>ORD-202311-08471</t>
  </si>
  <si>
    <t>ORD-202311-08472</t>
  </si>
  <si>
    <t>ORD-202311-08473</t>
  </si>
  <si>
    <t>ORD-202311-08474</t>
  </si>
  <si>
    <t>ORD-202311-08475</t>
  </si>
  <si>
    <t>ORD-202311-08476</t>
  </si>
  <si>
    <t>ORD-202311-08477</t>
  </si>
  <si>
    <t>ORD-202311-08478</t>
  </si>
  <si>
    <t>ORD-202311-08479</t>
  </si>
  <si>
    <t>ORD-202311-08480</t>
  </si>
  <si>
    <t>ORD-202311-08481</t>
  </si>
  <si>
    <t>ORD-202311-08482</t>
  </si>
  <si>
    <t>ORD-202311-08483</t>
  </si>
  <si>
    <t>ORD-202311-08484</t>
  </si>
  <si>
    <t>ORD-202311-08485</t>
  </si>
  <si>
    <t>ORD-202311-08486</t>
  </si>
  <si>
    <t>ORD-202311-08487</t>
  </si>
  <si>
    <t>ORD-202311-08488</t>
  </si>
  <si>
    <t>ORD-202311-08489</t>
  </si>
  <si>
    <t>ORD-202311-08490</t>
  </si>
  <si>
    <t>ORD-202311-08491</t>
  </si>
  <si>
    <t>ORD-202311-08492</t>
  </si>
  <si>
    <t>ORD-202311-08493</t>
  </si>
  <si>
    <t>ORD-202311-08494</t>
  </si>
  <si>
    <t>ORD-202311-08495</t>
  </si>
  <si>
    <t>ORD-202311-08496</t>
  </si>
  <si>
    <t>ORD-202311-08497</t>
  </si>
  <si>
    <t>ORD-202311-08498</t>
  </si>
  <si>
    <t>ORD-202311-08499</t>
  </si>
  <si>
    <t>ORD-202311-08500</t>
  </si>
  <si>
    <t>ORD-202311-08501</t>
  </si>
  <si>
    <t>ORD-202311-08502</t>
  </si>
  <si>
    <t>ORD-202311-08503</t>
  </si>
  <si>
    <t>ORD-202311-08504</t>
  </si>
  <si>
    <t>ORD-202311-08505</t>
  </si>
  <si>
    <t>ORD-202311-08506</t>
  </si>
  <si>
    <t>ORD-202311-08507</t>
  </si>
  <si>
    <t>ORD-202311-08508</t>
  </si>
  <si>
    <t>ORD-202311-08509</t>
  </si>
  <si>
    <t>ORD-202311-08510</t>
  </si>
  <si>
    <t>ORD-202311-08511</t>
  </si>
  <si>
    <t>ORD-202311-08512</t>
  </si>
  <si>
    <t>ORD-202311-08513</t>
  </si>
  <si>
    <t>ORD-202311-08514</t>
  </si>
  <si>
    <t>ORD-202311-08515</t>
  </si>
  <si>
    <t>ORD-202311-08516</t>
  </si>
  <si>
    <t>ORD-202311-08517</t>
  </si>
  <si>
    <t>ORD-202311-08518</t>
  </si>
  <si>
    <t>ORD-202311-08519</t>
  </si>
  <si>
    <t>ORD-202311-08520</t>
  </si>
  <si>
    <t>ORD-202311-08521</t>
  </si>
  <si>
    <t>ORD-202311-08522</t>
  </si>
  <si>
    <t>ORD-202311-08523</t>
  </si>
  <si>
    <t>ORD-202311-08524</t>
  </si>
  <si>
    <t>ORD-202311-08525</t>
  </si>
  <si>
    <t>ORD-202311-08526</t>
  </si>
  <si>
    <t>ORD-202311-08527</t>
  </si>
  <si>
    <t>ORD-202311-08528</t>
  </si>
  <si>
    <t>ORD-202311-08529</t>
  </si>
  <si>
    <t>ORD-202311-08530</t>
  </si>
  <si>
    <t>ORD-202311-08531</t>
  </si>
  <si>
    <t>ORD-202311-08532</t>
  </si>
  <si>
    <t>ORD-202311-08533</t>
  </si>
  <si>
    <t>ORD-202311-08534</t>
  </si>
  <si>
    <t>ORD-202311-08535</t>
  </si>
  <si>
    <t>ORD-202311-08536</t>
  </si>
  <si>
    <t>ORD-202311-08537</t>
  </si>
  <si>
    <t>ORD-202311-08538</t>
  </si>
  <si>
    <t>ORD-202311-08539</t>
  </si>
  <si>
    <t>ORD-202311-08540</t>
  </si>
  <si>
    <t>ORD-202311-08541</t>
  </si>
  <si>
    <t>ORD-202311-08542</t>
  </si>
  <si>
    <t>ORD-202311-08543</t>
  </si>
  <si>
    <t>ORD-202311-08544</t>
  </si>
  <si>
    <t>ORD-202311-08545</t>
  </si>
  <si>
    <t>ORD-202311-08546</t>
  </si>
  <si>
    <t>ORD-202311-08547</t>
  </si>
  <si>
    <t>ORD-202311-08548</t>
  </si>
  <si>
    <t>ORD-202311-08549</t>
  </si>
  <si>
    <t>ORD-202311-08550</t>
  </si>
  <si>
    <t>ORD-202311-08551</t>
  </si>
  <si>
    <t>ORD-202311-08552</t>
  </si>
  <si>
    <t>ORD-202311-08553</t>
  </si>
  <si>
    <t>ORD-202311-08554</t>
  </si>
  <si>
    <t>ORD-202311-08555</t>
  </si>
  <si>
    <t>ORD-202311-08556</t>
  </si>
  <si>
    <t>ORD-202311-08557</t>
  </si>
  <si>
    <t>ORD-202311-08558</t>
  </si>
  <si>
    <t>ORD-202311-08559</t>
  </si>
  <si>
    <t>ORD-202311-08560</t>
  </si>
  <si>
    <t>ORD-202311-08561</t>
  </si>
  <si>
    <t>ORD-202311-08562</t>
  </si>
  <si>
    <t>ORD-202311-08563</t>
  </si>
  <si>
    <t>ORD-202311-08564</t>
  </si>
  <si>
    <t>ORD-202311-08565</t>
  </si>
  <si>
    <t>ORD-202311-08566</t>
  </si>
  <si>
    <t>ORD-202311-08567</t>
  </si>
  <si>
    <t>ORD-202311-08568</t>
  </si>
  <si>
    <t>ORD-202311-08569</t>
  </si>
  <si>
    <t>ORD-202311-08570</t>
  </si>
  <si>
    <t>ORD-202311-08571</t>
  </si>
  <si>
    <t>ORD-202311-08572</t>
  </si>
  <si>
    <t>ORD-202311-08573</t>
  </si>
  <si>
    <t>ORD-202311-08574</t>
  </si>
  <si>
    <t>ORD-202311-08575</t>
  </si>
  <si>
    <t>ORD-202311-08576</t>
  </si>
  <si>
    <t>ORD-202311-08577</t>
  </si>
  <si>
    <t>ORD-202311-08578</t>
  </si>
  <si>
    <t>ORD-202311-08579</t>
  </si>
  <si>
    <t>ORD-202311-08580</t>
  </si>
  <si>
    <t>ORD-202311-08581</t>
  </si>
  <si>
    <t>ORD-202311-08582</t>
  </si>
  <si>
    <t>ORD-202311-08583</t>
  </si>
  <si>
    <t>ORD-202311-08584</t>
  </si>
  <si>
    <t>ORD-202311-08585</t>
  </si>
  <si>
    <t>ORD-202311-08586</t>
  </si>
  <si>
    <t>ORD-202311-08587</t>
  </si>
  <si>
    <t>ORD-202311-08588</t>
  </si>
  <si>
    <t>ORD-202311-08589</t>
  </si>
  <si>
    <t>ORD-202311-08590</t>
  </si>
  <si>
    <t>ORD-202311-08591</t>
  </si>
  <si>
    <t>ORD-202311-08592</t>
  </si>
  <si>
    <t>ORD-202311-08593</t>
  </si>
  <si>
    <t>ORD-202311-08594</t>
  </si>
  <si>
    <t>ORD-202311-08595</t>
  </si>
  <si>
    <t>ORD-202311-08596</t>
  </si>
  <si>
    <t>ORD-202311-08597</t>
  </si>
  <si>
    <t>ORD-202311-08598</t>
  </si>
  <si>
    <t>ORD-202311-08599</t>
  </si>
  <si>
    <t>ORD-202311-08600</t>
  </si>
  <si>
    <t>ORD-202311-08601</t>
  </si>
  <si>
    <t>ORD-202311-08602</t>
  </si>
  <si>
    <t>ORD-202311-08603</t>
  </si>
  <si>
    <t>ORD-202311-08604</t>
  </si>
  <si>
    <t>ORD-202311-08605</t>
  </si>
  <si>
    <t>ORD-202311-08606</t>
  </si>
  <si>
    <t>ORD-202311-08607</t>
  </si>
  <si>
    <t>ORD-202311-08608</t>
  </si>
  <si>
    <t>ORD-202311-08609</t>
  </si>
  <si>
    <t>ORD-202311-08610</t>
  </si>
  <si>
    <t>ORD-202311-08611</t>
  </si>
  <si>
    <t>ORD-202311-08612</t>
  </si>
  <si>
    <t>ORD-202311-08613</t>
  </si>
  <si>
    <t>ORD-202311-08614</t>
  </si>
  <si>
    <t>ORD-202311-08615</t>
  </si>
  <si>
    <t>ORD-202311-08616</t>
  </si>
  <si>
    <t>ORD-202311-08617</t>
  </si>
  <si>
    <t>ORD-202311-08618</t>
  </si>
  <si>
    <t>ORD-202311-08619</t>
  </si>
  <si>
    <t>ORD-202311-08620</t>
  </si>
  <si>
    <t>ORD-202311-08621</t>
  </si>
  <si>
    <t>ORD-202311-08622</t>
  </si>
  <si>
    <t>ORD-202311-08623</t>
  </si>
  <si>
    <t>ORD-202311-08624</t>
  </si>
  <si>
    <t>ORD-202311-08625</t>
  </si>
  <si>
    <t>ORD-202311-08626</t>
  </si>
  <si>
    <t>ORD-202311-08627</t>
  </si>
  <si>
    <t>ORD-202311-08628</t>
  </si>
  <si>
    <t>ORD-202311-08629</t>
  </si>
  <si>
    <t>ORD-202311-08630</t>
  </si>
  <si>
    <t>ORD-202311-08631</t>
  </si>
  <si>
    <t>ORD-202311-08632</t>
  </si>
  <si>
    <t>ORD-202311-08633</t>
  </si>
  <si>
    <t>ORD-202311-08634</t>
  </si>
  <si>
    <t>ORD-202311-08635</t>
  </si>
  <si>
    <t>ORD-202311-08636</t>
  </si>
  <si>
    <t>ORD-202311-08637</t>
  </si>
  <si>
    <t>ORD-202311-08638</t>
  </si>
  <si>
    <t>ORD-202311-08639</t>
  </si>
  <si>
    <t>ORD-202311-08640</t>
  </si>
  <si>
    <t>ORD-202311-08641</t>
  </si>
  <si>
    <t>ORD-202311-08642</t>
  </si>
  <si>
    <t>ORD-202311-08643</t>
  </si>
  <si>
    <t>ORD-202311-08644</t>
  </si>
  <si>
    <t>ORD-202311-08645</t>
  </si>
  <si>
    <t>ORD-202311-08646</t>
  </si>
  <si>
    <t>ORD-202311-08647</t>
  </si>
  <si>
    <t>ORD-202311-08648</t>
  </si>
  <si>
    <t>ORD-202311-08649</t>
  </si>
  <si>
    <t>ORD-202311-08650</t>
  </si>
  <si>
    <t>ORD-202311-08651</t>
  </si>
  <si>
    <t>ORD-202311-08652</t>
  </si>
  <si>
    <t>ORD-202311-08653</t>
  </si>
  <si>
    <t>ORD-202311-08654</t>
  </si>
  <si>
    <t>ORD-202311-08655</t>
  </si>
  <si>
    <t>ORD-202311-08656</t>
  </si>
  <si>
    <t>ORD-202311-08657</t>
  </si>
  <si>
    <t>ORD-202311-08658</t>
  </si>
  <si>
    <t>ORD-202311-08659</t>
  </si>
  <si>
    <t>ORD-202311-08660</t>
  </si>
  <si>
    <t>ORD-202311-08661</t>
  </si>
  <si>
    <t>ORD-202311-08662</t>
  </si>
  <si>
    <t>ORD-202311-08663</t>
  </si>
  <si>
    <t>ORD-202311-08664</t>
  </si>
  <si>
    <t>ORD-202311-08665</t>
  </si>
  <si>
    <t>ORD-202311-08666</t>
  </si>
  <si>
    <t>ORD-202311-08667</t>
  </si>
  <si>
    <t>ORD-202311-08668</t>
  </si>
  <si>
    <t>ORD-202311-08669</t>
  </si>
  <si>
    <t>ORD-202311-08670</t>
  </si>
  <si>
    <t>ORD-202311-08671</t>
  </si>
  <si>
    <t>ORD-202311-08672</t>
  </si>
  <si>
    <t>ORD-202311-08673</t>
  </si>
  <si>
    <t>ORD-202311-08674</t>
  </si>
  <si>
    <t>ORD-202311-08675</t>
  </si>
  <si>
    <t>ORD-202311-08676</t>
  </si>
  <si>
    <t>ORD-202311-08677</t>
  </si>
  <si>
    <t>ORD-202311-08678</t>
  </si>
  <si>
    <t>ORD-202311-08679</t>
  </si>
  <si>
    <t>ORD-202311-08680</t>
  </si>
  <si>
    <t>ORD-202311-08681</t>
  </si>
  <si>
    <t>ORD-202311-08682</t>
  </si>
  <si>
    <t>ORD-202311-08683</t>
  </si>
  <si>
    <t>ORD-202311-08684</t>
  </si>
  <si>
    <t>ORD-202311-08685</t>
  </si>
  <si>
    <t>ORD-202311-08686</t>
  </si>
  <si>
    <t>ORD-202311-08687</t>
  </si>
  <si>
    <t>ORD-202311-08688</t>
  </si>
  <si>
    <t>ORD-202311-08689</t>
  </si>
  <si>
    <t>ORD-202311-08690</t>
  </si>
  <si>
    <t>ORD-202311-08691</t>
  </si>
  <si>
    <t>ORD-202311-08692</t>
  </si>
  <si>
    <t>ORD-202311-08693</t>
  </si>
  <si>
    <t>ORD-202311-08694</t>
  </si>
  <si>
    <t>ORD-202311-08695</t>
  </si>
  <si>
    <t>ORD-202311-08696</t>
  </si>
  <si>
    <t>ORD-202311-08697</t>
  </si>
  <si>
    <t>ORD-202311-08698</t>
  </si>
  <si>
    <t>ORD-202311-08699</t>
  </si>
  <si>
    <t>ORD-202311-08700</t>
  </si>
  <si>
    <t>ORD-202311-08701</t>
  </si>
  <si>
    <t>ORD-202311-08702</t>
  </si>
  <si>
    <t>ORD-202311-08703</t>
  </si>
  <si>
    <t>ORD-202311-08704</t>
  </si>
  <si>
    <t>ORD-202311-08705</t>
  </si>
  <si>
    <t>ORD-202311-08706</t>
  </si>
  <si>
    <t>ORD-202311-08707</t>
  </si>
  <si>
    <t>ORD-202311-08708</t>
  </si>
  <si>
    <t>ORD-202311-08709</t>
  </si>
  <si>
    <t>ORD-202311-08710</t>
  </si>
  <si>
    <t>ORD-202311-08711</t>
  </si>
  <si>
    <t>ORD-202311-08712</t>
  </si>
  <si>
    <t>ORD-202311-08713</t>
  </si>
  <si>
    <t>ORD-202311-08714</t>
  </si>
  <si>
    <t>ORD-202311-08715</t>
  </si>
  <si>
    <t>ORD-202311-08716</t>
  </si>
  <si>
    <t>ORD-202311-08717</t>
  </si>
  <si>
    <t>ORD-202311-08718</t>
  </si>
  <si>
    <t>ORD-202311-08719</t>
  </si>
  <si>
    <t>ORD-202311-08720</t>
  </si>
  <si>
    <t>ORD-202311-08721</t>
  </si>
  <si>
    <t>ORD-202311-08722</t>
  </si>
  <si>
    <t>ORD-202311-08723</t>
  </si>
  <si>
    <t>ORD-202311-08724</t>
  </si>
  <si>
    <t>ORD-202311-08725</t>
  </si>
  <si>
    <t>ORD-202311-08726</t>
  </si>
  <si>
    <t>ORD-202311-08727</t>
  </si>
  <si>
    <t>ORD-202311-08728</t>
  </si>
  <si>
    <t>ORD-202311-08729</t>
  </si>
  <si>
    <t>ORD-202311-08730</t>
  </si>
  <si>
    <t>ORD-202311-08731</t>
  </si>
  <si>
    <t>ORD-202311-08732</t>
  </si>
  <si>
    <t>ORD-202311-08733</t>
  </si>
  <si>
    <t>ORD-202311-08734</t>
  </si>
  <si>
    <t>ORD-202311-08735</t>
  </si>
  <si>
    <t>ORD-202311-08736</t>
  </si>
  <si>
    <t>ORD-202311-08737</t>
  </si>
  <si>
    <t>ORD-202311-08738</t>
  </si>
  <si>
    <t>ORD-202311-08739</t>
  </si>
  <si>
    <t>ORD-202311-08740</t>
  </si>
  <si>
    <t>ORD-202311-08741</t>
  </si>
  <si>
    <t>ORD-202311-08742</t>
  </si>
  <si>
    <t>ORD-202311-08743</t>
  </si>
  <si>
    <t>ORD-202311-08744</t>
  </si>
  <si>
    <t>ORD-202311-08745</t>
  </si>
  <si>
    <t>ORD-202311-08746</t>
  </si>
  <si>
    <t>ORD-202311-08747</t>
  </si>
  <si>
    <t>ORD-202311-08748</t>
  </si>
  <si>
    <t>ORD-202311-08749</t>
  </si>
  <si>
    <t>ORD-202311-08750</t>
  </si>
  <si>
    <t>ORD-202311-08751</t>
  </si>
  <si>
    <t>ORD-202311-08752</t>
  </si>
  <si>
    <t>ORD-202311-08753</t>
  </si>
  <si>
    <t>ORD-202311-08754</t>
  </si>
  <si>
    <t>ORD-202311-08755</t>
  </si>
  <si>
    <t>ORD-202311-08756</t>
  </si>
  <si>
    <t>ORD-202311-08757</t>
  </si>
  <si>
    <t>ORD-202311-08758</t>
  </si>
  <si>
    <t>ORD-202311-08759</t>
  </si>
  <si>
    <t>ORD-202311-08760</t>
  </si>
  <si>
    <t>ORD-202311-08761</t>
  </si>
  <si>
    <t>ORD-202311-08762</t>
  </si>
  <si>
    <t>ORD-202311-08763</t>
  </si>
  <si>
    <t>ORD-202311-08764</t>
  </si>
  <si>
    <t>ORD-202311-08765</t>
  </si>
  <si>
    <t>ORD-202311-08766</t>
  </si>
  <si>
    <t>ORD-202311-08767</t>
  </si>
  <si>
    <t>ORD-202311-08768</t>
  </si>
  <si>
    <t>ORD-202311-08769</t>
  </si>
  <si>
    <t>ORD-202311-08770</t>
  </si>
  <si>
    <t>ORD-202311-08771</t>
  </si>
  <si>
    <t>ORD-202311-08772</t>
  </si>
  <si>
    <t>ORD-202311-08773</t>
  </si>
  <si>
    <t>ORD-202311-08774</t>
  </si>
  <si>
    <t>ORD-202311-08775</t>
  </si>
  <si>
    <t>ORD-202311-08776</t>
  </si>
  <si>
    <t>ORD-202311-08777</t>
  </si>
  <si>
    <t>ORD-202311-08778</t>
  </si>
  <si>
    <t>ORD-202311-08779</t>
  </si>
  <si>
    <t>ORD-202311-08780</t>
  </si>
  <si>
    <t>ORD-202311-08781</t>
  </si>
  <si>
    <t>ORD-202311-08782</t>
  </si>
  <si>
    <t>ORD-202311-08783</t>
  </si>
  <si>
    <t>ORD-202311-08784</t>
  </si>
  <si>
    <t>ORD-202311-08785</t>
  </si>
  <si>
    <t>ORD-202311-08786</t>
  </si>
  <si>
    <t>ORD-202311-08787</t>
  </si>
  <si>
    <t>ORD-202311-08788</t>
  </si>
  <si>
    <t>ORD-202311-08789</t>
  </si>
  <si>
    <t>ORD-202311-08790</t>
  </si>
  <si>
    <t>ORD-202311-08791</t>
  </si>
  <si>
    <t>ORD-202311-08792</t>
  </si>
  <si>
    <t>ORD-202311-08793</t>
  </si>
  <si>
    <t>ORD-202311-08794</t>
  </si>
  <si>
    <t>ORD-202311-08795</t>
  </si>
  <si>
    <t>ORD-202311-08796</t>
  </si>
  <si>
    <t>ORD-202311-08797</t>
  </si>
  <si>
    <t>ORD-202311-08798</t>
  </si>
  <si>
    <t>ORD-202311-08799</t>
  </si>
  <si>
    <t>ORD-202311-08800</t>
  </si>
  <si>
    <t>ORD-202312-08801</t>
  </si>
  <si>
    <t>ORD-202312-08802</t>
  </si>
  <si>
    <t>ORD-202312-08803</t>
  </si>
  <si>
    <t>ORD-202312-08804</t>
  </si>
  <si>
    <t>ORD-202312-08805</t>
  </si>
  <si>
    <t>ORD-202312-08806</t>
  </si>
  <si>
    <t>ORD-202312-08807</t>
  </si>
  <si>
    <t>ORD-202312-08808</t>
  </si>
  <si>
    <t>ORD-202312-08809</t>
  </si>
  <si>
    <t>ORD-202312-08810</t>
  </si>
  <si>
    <t>ORD-202312-08811</t>
  </si>
  <si>
    <t>ORD-202312-08812</t>
  </si>
  <si>
    <t>ORD-202312-08813</t>
  </si>
  <si>
    <t>ORD-202312-08814</t>
  </si>
  <si>
    <t>ORD-202312-08815</t>
  </si>
  <si>
    <t>ORD-202312-08816</t>
  </si>
  <si>
    <t>ORD-202312-08817</t>
  </si>
  <si>
    <t>ORD-202312-08818</t>
  </si>
  <si>
    <t>ORD-202312-08819</t>
  </si>
  <si>
    <t>ORD-202312-08820</t>
  </si>
  <si>
    <t>ORD-202312-08821</t>
  </si>
  <si>
    <t>ORD-202312-08822</t>
  </si>
  <si>
    <t>ORD-202312-08823</t>
  </si>
  <si>
    <t>ORD-202312-08824</t>
  </si>
  <si>
    <t>ORD-202312-08825</t>
  </si>
  <si>
    <t>ORD-202312-08826</t>
  </si>
  <si>
    <t>ORD-202312-08827</t>
  </si>
  <si>
    <t>ORD-202312-08828</t>
  </si>
  <si>
    <t>ORD-202312-08829</t>
  </si>
  <si>
    <t>ORD-202312-08830</t>
  </si>
  <si>
    <t>ORD-202312-08831</t>
  </si>
  <si>
    <t>ORD-202312-08832</t>
  </si>
  <si>
    <t>ORD-202312-08833</t>
  </si>
  <si>
    <t>ORD-202312-08834</t>
  </si>
  <si>
    <t>ORD-202312-08835</t>
  </si>
  <si>
    <t>ORD-202312-08836</t>
  </si>
  <si>
    <t>ORD-202312-08837</t>
  </si>
  <si>
    <t>ORD-202312-08838</t>
  </si>
  <si>
    <t>ORD-202312-08839</t>
  </si>
  <si>
    <t>ORD-202312-08840</t>
  </si>
  <si>
    <t>ORD-202312-08841</t>
  </si>
  <si>
    <t>ORD-202312-08842</t>
  </si>
  <si>
    <t>ORD-202312-08843</t>
  </si>
  <si>
    <t>ORD-202312-08844</t>
  </si>
  <si>
    <t>ORD-202312-08845</t>
  </si>
  <si>
    <t>ORD-202312-08846</t>
  </si>
  <si>
    <t>ORD-202312-08847</t>
  </si>
  <si>
    <t>ORD-202312-08848</t>
  </si>
  <si>
    <t>ORD-202312-08849</t>
  </si>
  <si>
    <t>ORD-202312-08850</t>
  </si>
  <si>
    <t>ORD-202312-08851</t>
  </si>
  <si>
    <t>ORD-202312-08852</t>
  </si>
  <si>
    <t>ORD-202312-08853</t>
  </si>
  <si>
    <t>ORD-202312-08854</t>
  </si>
  <si>
    <t>ORD-202312-08855</t>
  </si>
  <si>
    <t>ORD-202312-08856</t>
  </si>
  <si>
    <t>ORD-202312-08857</t>
  </si>
  <si>
    <t>ORD-202312-08858</t>
  </si>
  <si>
    <t>ORD-202312-08859</t>
  </si>
  <si>
    <t>ORD-202312-08860</t>
  </si>
  <si>
    <t>ORD-202312-08861</t>
  </si>
  <si>
    <t>ORD-202312-08862</t>
  </si>
  <si>
    <t>ORD-202312-08863</t>
  </si>
  <si>
    <t>ORD-202312-08864</t>
  </si>
  <si>
    <t>ORD-202312-08865</t>
  </si>
  <si>
    <t>ORD-202312-08866</t>
  </si>
  <si>
    <t>ORD-202312-08867</t>
  </si>
  <si>
    <t>ORD-202312-08868</t>
  </si>
  <si>
    <t>ORD-202312-08869</t>
  </si>
  <si>
    <t>ORD-202312-08870</t>
  </si>
  <si>
    <t>ORD-202312-08871</t>
  </si>
  <si>
    <t>ORD-202312-08872</t>
  </si>
  <si>
    <t>ORD-202312-08873</t>
  </si>
  <si>
    <t>ORD-202312-08874</t>
  </si>
  <si>
    <t>ORD-202312-08875</t>
  </si>
  <si>
    <t>ORD-202312-08876</t>
  </si>
  <si>
    <t>ORD-202312-08877</t>
  </si>
  <si>
    <t>ORD-202312-08878</t>
  </si>
  <si>
    <t>ORD-202312-08879</t>
  </si>
  <si>
    <t>ORD-202312-08880</t>
  </si>
  <si>
    <t>ORD-202312-08881</t>
  </si>
  <si>
    <t>ORD-202312-08882</t>
  </si>
  <si>
    <t>ORD-202312-08883</t>
  </si>
  <si>
    <t>ORD-202312-08884</t>
  </si>
  <si>
    <t>ORD-202312-08885</t>
  </si>
  <si>
    <t>ORD-202312-08886</t>
  </si>
  <si>
    <t>ORD-202312-08887</t>
  </si>
  <si>
    <t>ORD-202312-08888</t>
  </si>
  <si>
    <t>ORD-202312-08889</t>
  </si>
  <si>
    <t>ORD-202312-08890</t>
  </si>
  <si>
    <t>ORD-202312-08891</t>
  </si>
  <si>
    <t>ORD-202312-08892</t>
  </si>
  <si>
    <t>ORD-202312-08893</t>
  </si>
  <si>
    <t>ORD-202312-08894</t>
  </si>
  <si>
    <t>ORD-202312-08895</t>
  </si>
  <si>
    <t>ORD-202312-08896</t>
  </si>
  <si>
    <t>ORD-202312-08897</t>
  </si>
  <si>
    <t>ORD-202312-08898</t>
  </si>
  <si>
    <t>ORD-202312-08899</t>
  </si>
  <si>
    <t>ORD-202312-08900</t>
  </si>
  <si>
    <t>ORD-202312-08901</t>
  </si>
  <si>
    <t>ORD-202312-08902</t>
  </si>
  <si>
    <t>ORD-202312-08903</t>
  </si>
  <si>
    <t>ORD-202312-08904</t>
  </si>
  <si>
    <t>ORD-202312-08905</t>
  </si>
  <si>
    <t>ORD-202312-08906</t>
  </si>
  <si>
    <t>ORD-202312-08907</t>
  </si>
  <si>
    <t>ORD-202312-08908</t>
  </si>
  <si>
    <t>ORD-202312-08909</t>
  </si>
  <si>
    <t>ORD-202312-08910</t>
  </si>
  <si>
    <t>ORD-202312-08911</t>
  </si>
  <si>
    <t>ORD-202312-08912</t>
  </si>
  <si>
    <t>ORD-202312-08913</t>
  </si>
  <si>
    <t>ORD-202312-08914</t>
  </si>
  <si>
    <t>ORD-202312-08915</t>
  </si>
  <si>
    <t>ORD-202312-08916</t>
  </si>
  <si>
    <t>ORD-202312-08917</t>
  </si>
  <si>
    <t>ORD-202312-08918</t>
  </si>
  <si>
    <t>ORD-202312-08919</t>
  </si>
  <si>
    <t>ORD-202312-08920</t>
  </si>
  <si>
    <t>ORD-202312-08921</t>
  </si>
  <si>
    <t>ORD-202312-08922</t>
  </si>
  <si>
    <t>ORD-202312-08923</t>
  </si>
  <si>
    <t>ORD-202312-08924</t>
  </si>
  <si>
    <t>ORD-202312-08925</t>
  </si>
  <si>
    <t>ORD-202312-08926</t>
  </si>
  <si>
    <t>ORD-202312-08927</t>
  </si>
  <si>
    <t>ORD-202312-08928</t>
  </si>
  <si>
    <t>ORD-202312-08929</t>
  </si>
  <si>
    <t>ORD-202312-08930</t>
  </si>
  <si>
    <t>ORD-202312-08931</t>
  </si>
  <si>
    <t>ORD-202312-08932</t>
  </si>
  <si>
    <t>ORD-202312-08933</t>
  </si>
  <si>
    <t>ORD-202312-08934</t>
  </si>
  <si>
    <t>ORD-202312-08935</t>
  </si>
  <si>
    <t>ORD-202312-08936</t>
  </si>
  <si>
    <t>ORD-202312-08937</t>
  </si>
  <si>
    <t>ORD-202312-08938</t>
  </si>
  <si>
    <t>ORD-202312-08939</t>
  </si>
  <si>
    <t>ORD-202312-08940</t>
  </si>
  <si>
    <t>ORD-202312-08941</t>
  </si>
  <si>
    <t>ORD-202312-08942</t>
  </si>
  <si>
    <t>ORD-202312-08943</t>
  </si>
  <si>
    <t>ORD-202312-08944</t>
  </si>
  <si>
    <t>ORD-202312-08945</t>
  </si>
  <si>
    <t>ORD-202312-08946</t>
  </si>
  <si>
    <t>ORD-202312-08947</t>
  </si>
  <si>
    <t>ORD-202312-08948</t>
  </si>
  <si>
    <t>ORD-202312-08949</t>
  </si>
  <si>
    <t>ORD-202312-08950</t>
  </si>
  <si>
    <t>ORD-202312-08951</t>
  </si>
  <si>
    <t>ORD-202312-08952</t>
  </si>
  <si>
    <t>ORD-202312-08953</t>
  </si>
  <si>
    <t>ORD-202312-08954</t>
  </si>
  <si>
    <t>ORD-202312-08955</t>
  </si>
  <si>
    <t>ORD-202312-08956</t>
  </si>
  <si>
    <t>ORD-202312-08957</t>
  </si>
  <si>
    <t>ORD-202312-08958</t>
  </si>
  <si>
    <t>ORD-202312-08959</t>
  </si>
  <si>
    <t>ORD-202312-08960</t>
  </si>
  <si>
    <t>ORD-202312-08961</t>
  </si>
  <si>
    <t>ORD-202312-08962</t>
  </si>
  <si>
    <t>ORD-202312-08963</t>
  </si>
  <si>
    <t>ORD-202312-08964</t>
  </si>
  <si>
    <t>ORD-202312-08965</t>
  </si>
  <si>
    <t>ORD-202312-08966</t>
  </si>
  <si>
    <t>ORD-202312-08967</t>
  </si>
  <si>
    <t>ORD-202312-08968</t>
  </si>
  <si>
    <t>ORD-202312-08969</t>
  </si>
  <si>
    <t>ORD-202312-08970</t>
  </si>
  <si>
    <t>ORD-202312-08971</t>
  </si>
  <si>
    <t>ORD-202312-08972</t>
  </si>
  <si>
    <t>ORD-202312-08973</t>
  </si>
  <si>
    <t>ORD-202312-08974</t>
  </si>
  <si>
    <t>ORD-202312-08975</t>
  </si>
  <si>
    <t>ORD-202312-08976</t>
  </si>
  <si>
    <t>ORD-202312-08977</t>
  </si>
  <si>
    <t>ORD-202312-08978</t>
  </si>
  <si>
    <t>ORD-202312-08979</t>
  </si>
  <si>
    <t>ORD-202312-08980</t>
  </si>
  <si>
    <t>ORD-202312-08981</t>
  </si>
  <si>
    <t>ORD-202312-08982</t>
  </si>
  <si>
    <t>ORD-202312-08983</t>
  </si>
  <si>
    <t>ORD-202312-08984</t>
  </si>
  <si>
    <t>ORD-202312-08985</t>
  </si>
  <si>
    <t>ORD-202312-08986</t>
  </si>
  <si>
    <t>ORD-202312-08987</t>
  </si>
  <si>
    <t>ORD-202312-08988</t>
  </si>
  <si>
    <t>ORD-202312-08989</t>
  </si>
  <si>
    <t>ORD-202312-08990</t>
  </si>
  <si>
    <t>ORD-202312-08991</t>
  </si>
  <si>
    <t>ORD-202312-08992</t>
  </si>
  <si>
    <t>ORD-202312-08993</t>
  </si>
  <si>
    <t>ORD-202312-08994</t>
  </si>
  <si>
    <t>ORD-202312-08995</t>
  </si>
  <si>
    <t>ORD-202312-08996</t>
  </si>
  <si>
    <t>ORD-202312-08997</t>
  </si>
  <si>
    <t>ORD-202312-08998</t>
  </si>
  <si>
    <t>ORD-202312-08999</t>
  </si>
  <si>
    <t>ORD-202312-09000</t>
  </si>
  <si>
    <t>ORD-202312-09001</t>
  </si>
  <si>
    <t>ORD-202312-09002</t>
  </si>
  <si>
    <t>ORD-202312-09003</t>
  </si>
  <si>
    <t>ORD-202312-09004</t>
  </si>
  <si>
    <t>ORD-202312-09005</t>
  </si>
  <si>
    <t>ORD-202312-09006</t>
  </si>
  <si>
    <t>ORD-202312-09007</t>
  </si>
  <si>
    <t>ORD-202312-09008</t>
  </si>
  <si>
    <t>ORD-202312-09009</t>
  </si>
  <si>
    <t>ORD-202312-09010</t>
  </si>
  <si>
    <t>ORD-202312-09011</t>
  </si>
  <si>
    <t>ORD-202312-09012</t>
  </si>
  <si>
    <t>ORD-202312-09013</t>
  </si>
  <si>
    <t>ORD-202312-09014</t>
  </si>
  <si>
    <t>ORD-202312-09015</t>
  </si>
  <si>
    <t>ORD-202312-09016</t>
  </si>
  <si>
    <t>ORD-202312-09017</t>
  </si>
  <si>
    <t>ORD-202312-09018</t>
  </si>
  <si>
    <t>ORD-202312-09019</t>
  </si>
  <si>
    <t>ORD-202312-09020</t>
  </si>
  <si>
    <t>ORD-202312-09021</t>
  </si>
  <si>
    <t>ORD-202312-09022</t>
  </si>
  <si>
    <t>ORD-202312-09023</t>
  </si>
  <si>
    <t>ORD-202312-09024</t>
  </si>
  <si>
    <t>ORD-202312-09025</t>
  </si>
  <si>
    <t>ORD-202312-09026</t>
  </si>
  <si>
    <t>ORD-202312-09027</t>
  </si>
  <si>
    <t>ORD-202312-09028</t>
  </si>
  <si>
    <t>ORD-202312-09029</t>
  </si>
  <si>
    <t>ORD-202312-09030</t>
  </si>
  <si>
    <t>ORD-202312-09031</t>
  </si>
  <si>
    <t>ORD-202312-09032</t>
  </si>
  <si>
    <t>ORD-202312-09033</t>
  </si>
  <si>
    <t>ORD-202312-09034</t>
  </si>
  <si>
    <t>ORD-202312-09035</t>
  </si>
  <si>
    <t>ORD-202312-09036</t>
  </si>
  <si>
    <t>ORD-202312-09037</t>
  </si>
  <si>
    <t>ORD-202312-09038</t>
  </si>
  <si>
    <t>ORD-202312-09039</t>
  </si>
  <si>
    <t>ORD-202312-09040</t>
  </si>
  <si>
    <t>ORD-202312-09041</t>
  </si>
  <si>
    <t>ORD-202312-09042</t>
  </si>
  <si>
    <t>ORD-202312-09043</t>
  </si>
  <si>
    <t>ORD-202312-09044</t>
  </si>
  <si>
    <t>ORD-202312-09045</t>
  </si>
  <si>
    <t>ORD-202312-09046</t>
  </si>
  <si>
    <t>ORD-202312-09047</t>
  </si>
  <si>
    <t>ORD-202312-09048</t>
  </si>
  <si>
    <t>ORD-202312-09049</t>
  </si>
  <si>
    <t>ORD-202312-09050</t>
  </si>
  <si>
    <t>ORD-202312-09051</t>
  </si>
  <si>
    <t>ORD-202312-09052</t>
  </si>
  <si>
    <t>ORD-202312-09053</t>
  </si>
  <si>
    <t>ORD-202312-09054</t>
  </si>
  <si>
    <t>ORD-202312-09055</t>
  </si>
  <si>
    <t>ORD-202312-09056</t>
  </si>
  <si>
    <t>ORD-202312-09057</t>
  </si>
  <si>
    <t>ORD-202312-09058</t>
  </si>
  <si>
    <t>ORD-202312-09059</t>
  </si>
  <si>
    <t>ORD-202312-09060</t>
  </si>
  <si>
    <t>ORD-202312-09061</t>
  </si>
  <si>
    <t>ORD-202312-09062</t>
  </si>
  <si>
    <t>ORD-202312-09063</t>
  </si>
  <si>
    <t>ORD-202312-09064</t>
  </si>
  <si>
    <t>ORD-202312-09065</t>
  </si>
  <si>
    <t>ORD-202312-09066</t>
  </si>
  <si>
    <t>ORD-202312-09067</t>
  </si>
  <si>
    <t>ORD-202312-09068</t>
  </si>
  <si>
    <t>ORD-202312-09069</t>
  </si>
  <si>
    <t>ORD-202312-09070</t>
  </si>
  <si>
    <t>ORD-202312-09071</t>
  </si>
  <si>
    <t>ORD-202312-09072</t>
  </si>
  <si>
    <t>ORD-202312-09073</t>
  </si>
  <si>
    <t>ORD-202312-09074</t>
  </si>
  <si>
    <t>ORD-202312-09075</t>
  </si>
  <si>
    <t>ORD-202312-09076</t>
  </si>
  <si>
    <t>ORD-202312-09077</t>
  </si>
  <si>
    <t>ORD-202312-09078</t>
  </si>
  <si>
    <t>ORD-202312-09079</t>
  </si>
  <si>
    <t>ORD-202312-09080</t>
  </si>
  <si>
    <t>ORD-202312-09081</t>
  </si>
  <si>
    <t>ORD-202312-09082</t>
  </si>
  <si>
    <t>ORD-202312-09083</t>
  </si>
  <si>
    <t>ORD-202312-09084</t>
  </si>
  <si>
    <t>ORD-202312-09085</t>
  </si>
  <si>
    <t>ORD-202312-09086</t>
  </si>
  <si>
    <t>ORD-202312-09087</t>
  </si>
  <si>
    <t>ORD-202312-09088</t>
  </si>
  <si>
    <t>ORD-202312-09089</t>
  </si>
  <si>
    <t>ORD-202312-09090</t>
  </si>
  <si>
    <t>ORD-202312-09091</t>
  </si>
  <si>
    <t>ORD-202312-09092</t>
  </si>
  <si>
    <t>ORD-202312-09093</t>
  </si>
  <si>
    <t>ORD-202312-09094</t>
  </si>
  <si>
    <t>ORD-202312-09095</t>
  </si>
  <si>
    <t>ORD-202312-09096</t>
  </si>
  <si>
    <t>ORD-202312-09097</t>
  </si>
  <si>
    <t>ORD-202312-09098</t>
  </si>
  <si>
    <t>ORD-202312-09099</t>
  </si>
  <si>
    <t>ORD-202312-09100</t>
  </si>
  <si>
    <t>ORD-202312-09101</t>
  </si>
  <si>
    <t>ORD-202312-09102</t>
  </si>
  <si>
    <t>ORD-202312-09103</t>
  </si>
  <si>
    <t>ORD-202312-09104</t>
  </si>
  <si>
    <t>ORD-202312-09105</t>
  </si>
  <si>
    <t>ORD-202312-09106</t>
  </si>
  <si>
    <t>ORD-202312-09107</t>
  </si>
  <si>
    <t>ORD-202312-09108</t>
  </si>
  <si>
    <t>ORD-202312-09109</t>
  </si>
  <si>
    <t>ORD-202312-09110</t>
  </si>
  <si>
    <t>ORD-202312-09111</t>
  </si>
  <si>
    <t>ORD-202312-09112</t>
  </si>
  <si>
    <t>ORD-202312-09113</t>
  </si>
  <si>
    <t>ORD-202312-09114</t>
  </si>
  <si>
    <t>ORD-202312-09115</t>
  </si>
  <si>
    <t>ORD-202312-09116</t>
  </si>
  <si>
    <t>ORD-202312-09117</t>
  </si>
  <si>
    <t>ORD-202312-09118</t>
  </si>
  <si>
    <t>ORD-202312-09119</t>
  </si>
  <si>
    <t>ORD-202312-09120</t>
  </si>
  <si>
    <t>ORD-202312-09121</t>
  </si>
  <si>
    <t>ORD-202312-09122</t>
  </si>
  <si>
    <t>ORD-202312-09123</t>
  </si>
  <si>
    <t>ORD-202312-09124</t>
  </si>
  <si>
    <t>ORD-202312-09125</t>
  </si>
  <si>
    <t>ORD-202312-09126</t>
  </si>
  <si>
    <t>ORD-202312-09127</t>
  </si>
  <si>
    <t>ORD-202312-09128</t>
  </si>
  <si>
    <t>ORD-202312-09129</t>
  </si>
  <si>
    <t>ORD-202312-09130</t>
  </si>
  <si>
    <t>ORD-202312-09131</t>
  </si>
  <si>
    <t>ORD-202312-09132</t>
  </si>
  <si>
    <t>ORD-202312-09133</t>
  </si>
  <si>
    <t>ORD-202312-09134</t>
  </si>
  <si>
    <t>ORD-202312-09135</t>
  </si>
  <si>
    <t>ORD-202312-09136</t>
  </si>
  <si>
    <t>ORD-202312-09137</t>
  </si>
  <si>
    <t>ORD-202312-09138</t>
  </si>
  <si>
    <t>ORD-202312-09139</t>
  </si>
  <si>
    <t>ORD-202312-09140</t>
  </si>
  <si>
    <t>ORD-202312-09141</t>
  </si>
  <si>
    <t>ORD-202312-09142</t>
  </si>
  <si>
    <t>ORD-202312-09143</t>
  </si>
  <si>
    <t>ORD-202312-09144</t>
  </si>
  <si>
    <t>ORD-202312-09145</t>
  </si>
  <si>
    <t>ORD-202312-09146</t>
  </si>
  <si>
    <t>ORD-202312-09147</t>
  </si>
  <si>
    <t>ORD-202312-09148</t>
  </si>
  <si>
    <t>ORD-202312-09149</t>
  </si>
  <si>
    <t>ORD-202312-09150</t>
  </si>
  <si>
    <t>ORD-202312-09151</t>
  </si>
  <si>
    <t>ORD-202312-09152</t>
  </si>
  <si>
    <t>ORD-202312-09153</t>
  </si>
  <si>
    <t>ORD-202312-09154</t>
  </si>
  <si>
    <t>ORD-202312-09155</t>
  </si>
  <si>
    <t>ORD-202312-09156</t>
  </si>
  <si>
    <t>ORD-202312-09157</t>
  </si>
  <si>
    <t>ORD-202312-09158</t>
  </si>
  <si>
    <t>ORD-202312-09159</t>
  </si>
  <si>
    <t>ORD-202312-09160</t>
  </si>
  <si>
    <t>ORD-202312-09161</t>
  </si>
  <si>
    <t>ORD-202312-09162</t>
  </si>
  <si>
    <t>ORD-202312-09163</t>
  </si>
  <si>
    <t>ORD-202312-09164</t>
  </si>
  <si>
    <t>ORD-202312-09165</t>
  </si>
  <si>
    <t>ORD-202312-09166</t>
  </si>
  <si>
    <t>ORD-202312-09167</t>
  </si>
  <si>
    <t>ORD-202312-09168</t>
  </si>
  <si>
    <t>ORD-202312-09169</t>
  </si>
  <si>
    <t>ORD-202312-09170</t>
  </si>
  <si>
    <t>ORD-202312-09171</t>
  </si>
  <si>
    <t>ORD-202312-09172</t>
  </si>
  <si>
    <t>ORD-202312-09173</t>
  </si>
  <si>
    <t>ORD-202312-09174</t>
  </si>
  <si>
    <t>ORD-202312-09175</t>
  </si>
  <si>
    <t>ORD-202312-09176</t>
  </si>
  <si>
    <t>ORD-202312-09177</t>
  </si>
  <si>
    <t>ORD-202312-09178</t>
  </si>
  <si>
    <t>ORD-202312-09179</t>
  </si>
  <si>
    <t>ORD-202312-09180</t>
  </si>
  <si>
    <t>ORD-202312-09181</t>
  </si>
  <si>
    <t>ORD-202312-09182</t>
  </si>
  <si>
    <t>ORD-202312-09183</t>
  </si>
  <si>
    <t>ORD-202312-09184</t>
  </si>
  <si>
    <t>ORD-202312-09185</t>
  </si>
  <si>
    <t>ORD-202312-09186</t>
  </si>
  <si>
    <t>ORD-202312-09187</t>
  </si>
  <si>
    <t>ORD-202312-09188</t>
  </si>
  <si>
    <t>ORD-202312-09189</t>
  </si>
  <si>
    <t>ORD-202312-09190</t>
  </si>
  <si>
    <t>ORD-202312-09191</t>
  </si>
  <si>
    <t>ORD-202312-09192</t>
  </si>
  <si>
    <t>ORD-202312-09193</t>
  </si>
  <si>
    <t>ORD-202312-09194</t>
  </si>
  <si>
    <t>ORD-202312-09195</t>
  </si>
  <si>
    <t>ORD-202312-09196</t>
  </si>
  <si>
    <t>ORD-202312-09197</t>
  </si>
  <si>
    <t>ORD-202312-09198</t>
  </si>
  <si>
    <t>ORD-202312-09199</t>
  </si>
  <si>
    <t>ORD-202312-09200</t>
  </si>
  <si>
    <t>ORD-202312-09201</t>
  </si>
  <si>
    <t>ORD-202312-09202</t>
  </si>
  <si>
    <t>ORD-202312-09203</t>
  </si>
  <si>
    <t>ORD-202312-09204</t>
  </si>
  <si>
    <t>ORD-202312-09205</t>
  </si>
  <si>
    <t>ORD-202312-09206</t>
  </si>
  <si>
    <t>ORD-202312-09207</t>
  </si>
  <si>
    <t>ORD-202312-09208</t>
  </si>
  <si>
    <t>ORD-202312-09209</t>
  </si>
  <si>
    <t>ORD-202312-09210</t>
  </si>
  <si>
    <t>ORD-202312-09211</t>
  </si>
  <si>
    <t>ORD-202312-09212</t>
  </si>
  <si>
    <t>ORD-202312-09213</t>
  </si>
  <si>
    <t>ORD-202312-09214</t>
  </si>
  <si>
    <t>ORD-202312-09215</t>
  </si>
  <si>
    <t>ORD-202312-09216</t>
  </si>
  <si>
    <t>ORD-202312-09217</t>
  </si>
  <si>
    <t>ORD-202312-09218</t>
  </si>
  <si>
    <t>ORD-202312-09219</t>
  </si>
  <si>
    <t>ORD-202312-09220</t>
  </si>
  <si>
    <t>ORD-202312-09221</t>
  </si>
  <si>
    <t>ORD-202312-09222</t>
  </si>
  <si>
    <t>ORD-202312-09223</t>
  </si>
  <si>
    <t>ORD-202312-09224</t>
  </si>
  <si>
    <t>ORD-202312-09225</t>
  </si>
  <si>
    <t>ORD-202312-09226</t>
  </si>
  <si>
    <t>ORD-202312-09227</t>
  </si>
  <si>
    <t>ORD-202312-09228</t>
  </si>
  <si>
    <t>ORD-202312-09229</t>
  </si>
  <si>
    <t>ORD-202312-09230</t>
  </si>
  <si>
    <t>ORD-202312-09231</t>
  </si>
  <si>
    <t>ORD-202312-09232</t>
  </si>
  <si>
    <t>ORD-202312-09233</t>
  </si>
  <si>
    <t>ORD-202312-09234</t>
  </si>
  <si>
    <t>ORD-202312-09235</t>
  </si>
  <si>
    <t>ORD-202312-09236</t>
  </si>
  <si>
    <t>ORD-202312-09237</t>
  </si>
  <si>
    <t>ORD-202312-09238</t>
  </si>
  <si>
    <t>ORD-202312-09239</t>
  </si>
  <si>
    <t>ORD-202312-09240</t>
  </si>
  <si>
    <t>ORD-202312-09241</t>
  </si>
  <si>
    <t>ORD-202312-09242</t>
  </si>
  <si>
    <t>ORD-202312-09243</t>
  </si>
  <si>
    <t>ORD-202312-09244</t>
  </si>
  <si>
    <t>ORD-202312-09245</t>
  </si>
  <si>
    <t>ORD-202312-09246</t>
  </si>
  <si>
    <t>ORD-202312-09247</t>
  </si>
  <si>
    <t>ORD-202312-09248</t>
  </si>
  <si>
    <t>ORD-202312-09249</t>
  </si>
  <si>
    <t>ORD-202312-09250</t>
  </si>
  <si>
    <t>ORD-202312-09251</t>
  </si>
  <si>
    <t>ORD-202312-09252</t>
  </si>
  <si>
    <t>ORD-202312-09253</t>
  </si>
  <si>
    <t>ORD-202312-09254</t>
  </si>
  <si>
    <t>ORD-202312-09255</t>
  </si>
  <si>
    <t>ORD-202312-09256</t>
  </si>
  <si>
    <t>ORD-202312-09257</t>
  </si>
  <si>
    <t>ORD-202312-09258</t>
  </si>
  <si>
    <t>ORD-202312-09259</t>
  </si>
  <si>
    <t>ORD-202312-09260</t>
  </si>
  <si>
    <t>ORD-202312-09261</t>
  </si>
  <si>
    <t>ORD-202312-09262</t>
  </si>
  <si>
    <t>ORD-202312-09263</t>
  </si>
  <si>
    <t>ORD-202312-09264</t>
  </si>
  <si>
    <t>ORD-202312-09265</t>
  </si>
  <si>
    <t>ORD-202312-09266</t>
  </si>
  <si>
    <t>ORD-202312-09267</t>
  </si>
  <si>
    <t>ORD-202312-09268</t>
  </si>
  <si>
    <t>ORD-202312-09269</t>
  </si>
  <si>
    <t>ORD-202312-09270</t>
  </si>
  <si>
    <t>ORD-202312-09271</t>
  </si>
  <si>
    <t>ORD-202312-09272</t>
  </si>
  <si>
    <t>ORD-202312-09273</t>
  </si>
  <si>
    <t>ORD-202312-09274</t>
  </si>
  <si>
    <t>ORD-202312-09275</t>
  </si>
  <si>
    <t>ORD-202312-09276</t>
  </si>
  <si>
    <t>ORD-202312-09277</t>
  </si>
  <si>
    <t>ORD-202312-09278</t>
  </si>
  <si>
    <t>ORD-202312-09279</t>
  </si>
  <si>
    <t>ORD-202312-09280</t>
  </si>
  <si>
    <t>ORD-202312-09281</t>
  </si>
  <si>
    <t>ORD-202312-09282</t>
  </si>
  <si>
    <t>ORD-202312-09283</t>
  </si>
  <si>
    <t>ORD-202312-09284</t>
  </si>
  <si>
    <t>ORD-202312-09285</t>
  </si>
  <si>
    <t>ORD-202312-09286</t>
  </si>
  <si>
    <t>ORD-202312-09287</t>
  </si>
  <si>
    <t>ORD-202312-09288</t>
  </si>
  <si>
    <t>ORD-202312-09289</t>
  </si>
  <si>
    <t>ORD-202312-09290</t>
  </si>
  <si>
    <t>ORD-202312-09291</t>
  </si>
  <si>
    <t>ORD-202312-09292</t>
  </si>
  <si>
    <t>ORD-202312-09293</t>
  </si>
  <si>
    <t>ORD-202312-09294</t>
  </si>
  <si>
    <t>ORD-202312-09295</t>
  </si>
  <si>
    <t>ORD-202312-09296</t>
  </si>
  <si>
    <t>ORD-202312-09297</t>
  </si>
  <si>
    <t>ORD-202312-09298</t>
  </si>
  <si>
    <t>ORD-202312-09299</t>
  </si>
  <si>
    <t>ORD-202312-09300</t>
  </si>
  <si>
    <t>ORD-202312-09301</t>
  </si>
  <si>
    <t>ORD-202312-09302</t>
  </si>
  <si>
    <t>ORD-202312-09303</t>
  </si>
  <si>
    <t>ORD-202312-09304</t>
  </si>
  <si>
    <t>ORD-202312-09305</t>
  </si>
  <si>
    <t>ORD-202312-09306</t>
  </si>
  <si>
    <t>ORD-202312-09307</t>
  </si>
  <si>
    <t>ORD-202312-09308</t>
  </si>
  <si>
    <t>ORD-202312-09309</t>
  </si>
  <si>
    <t>ORD-202312-09310</t>
  </si>
  <si>
    <t>ORD-202312-09311</t>
  </si>
  <si>
    <t>ORD-202312-09312</t>
  </si>
  <si>
    <t>ORD-202312-09313</t>
  </si>
  <si>
    <t>ORD-202312-09314</t>
  </si>
  <si>
    <t>ORD-202312-09315</t>
  </si>
  <si>
    <t>ORD-202312-09316</t>
  </si>
  <si>
    <t>ORD-202312-09317</t>
  </si>
  <si>
    <t>ORD-202312-09318</t>
  </si>
  <si>
    <t>ORD-202312-09319</t>
  </si>
  <si>
    <t>ORD-202312-09320</t>
  </si>
  <si>
    <t>ORD-202312-09321</t>
  </si>
  <si>
    <t>ORD-202312-09322</t>
  </si>
  <si>
    <t>ORD-202312-09323</t>
  </si>
  <si>
    <t>ORD-202312-09324</t>
  </si>
  <si>
    <t>ORD-202312-09325</t>
  </si>
  <si>
    <t>ORD-202312-09326</t>
  </si>
  <si>
    <t>ORD-202312-09327</t>
  </si>
  <si>
    <t>ORD-202312-09328</t>
  </si>
  <si>
    <t>ORD-202312-09329</t>
  </si>
  <si>
    <t>ORD-202312-09330</t>
  </si>
  <si>
    <t>ORD-202312-09331</t>
  </si>
  <si>
    <t>ORD-202312-09332</t>
  </si>
  <si>
    <t>ORD-202312-09333</t>
  </si>
  <si>
    <t>ORD-202312-09334</t>
  </si>
  <si>
    <t>ORD-202312-09335</t>
  </si>
  <si>
    <t>ORD-202312-09336</t>
  </si>
  <si>
    <t>ORD-202312-09337</t>
  </si>
  <si>
    <t>ORD-202312-09338</t>
  </si>
  <si>
    <t>ORD-202312-09339</t>
  </si>
  <si>
    <t>ORD-202312-09340</t>
  </si>
  <si>
    <t>ORD-202312-09341</t>
  </si>
  <si>
    <t>ORD-202312-09342</t>
  </si>
  <si>
    <t>ORD-202312-09343</t>
  </si>
  <si>
    <t>ORD-202312-09344</t>
  </si>
  <si>
    <t>ORD-202312-09345</t>
  </si>
  <si>
    <t>ORD-202312-09346</t>
  </si>
  <si>
    <t>ORD-202312-09347</t>
  </si>
  <si>
    <t>ORD-202312-09348</t>
  </si>
  <si>
    <t>ORD-202312-09349</t>
  </si>
  <si>
    <t>ORD-202312-09350</t>
  </si>
  <si>
    <t>ORD-202312-09351</t>
  </si>
  <si>
    <t>ORD-202312-09352</t>
  </si>
  <si>
    <t>ORD-202312-09353</t>
  </si>
  <si>
    <t>ORD-202312-09354</t>
  </si>
  <si>
    <t>ORD-202312-09355</t>
  </si>
  <si>
    <t>ORD-202312-09356</t>
  </si>
  <si>
    <t>ORD-202312-09357</t>
  </si>
  <si>
    <t>ORD-202312-09358</t>
  </si>
  <si>
    <t>ORD-202312-09359</t>
  </si>
  <si>
    <t>ORD-202312-09360</t>
  </si>
  <si>
    <t>ORD-202312-09361</t>
  </si>
  <si>
    <t>ORD-202312-09362</t>
  </si>
  <si>
    <t>ORD-202312-09363</t>
  </si>
  <si>
    <t>ORD-202312-09364</t>
  </si>
  <si>
    <t>ORD-202312-09365</t>
  </si>
  <si>
    <t>ORD-202312-09366</t>
  </si>
  <si>
    <t>ORD-202312-09367</t>
  </si>
  <si>
    <t>ORD-202312-09368</t>
  </si>
  <si>
    <t>ORD-202312-09369</t>
  </si>
  <si>
    <t>ORD-202312-09370</t>
  </si>
  <si>
    <t>ORD-202312-09371</t>
  </si>
  <si>
    <t>ORD-202312-09372</t>
  </si>
  <si>
    <t>ORD-202312-09373</t>
  </si>
  <si>
    <t>ORD-202312-09374</t>
  </si>
  <si>
    <t>ORD-202312-09375</t>
  </si>
  <si>
    <t>ORD-202312-09376</t>
  </si>
  <si>
    <t>ORD-202312-09377</t>
  </si>
  <si>
    <t>ORD-202312-09378</t>
  </si>
  <si>
    <t>ORD-202312-09379</t>
  </si>
  <si>
    <t>ORD-202312-09380</t>
  </si>
  <si>
    <t>ORD-202312-09381</t>
  </si>
  <si>
    <t>ORD-202312-09382</t>
  </si>
  <si>
    <t>ORD-202312-09383</t>
  </si>
  <si>
    <t>ORD-202312-09384</t>
  </si>
  <si>
    <t>ORD-202312-09385</t>
  </si>
  <si>
    <t>ORD-202312-09386</t>
  </si>
  <si>
    <t>ORD-202312-09387</t>
  </si>
  <si>
    <t>ORD-202312-09388</t>
  </si>
  <si>
    <t>ORD-202312-09389</t>
  </si>
  <si>
    <t>ORD-202312-09390</t>
  </si>
  <si>
    <t>ORD-202312-09391</t>
  </si>
  <si>
    <t>ORD-202312-09392</t>
  </si>
  <si>
    <t>ORD-202312-09393</t>
  </si>
  <si>
    <t>ORD-202312-09394</t>
  </si>
  <si>
    <t>ORD-202312-09395</t>
  </si>
  <si>
    <t>ORD-202312-09396</t>
  </si>
  <si>
    <t>ORD-202312-09397</t>
  </si>
  <si>
    <t>ORD-202312-09398</t>
  </si>
  <si>
    <t>ORD-202312-09399</t>
  </si>
  <si>
    <t>ORD-202312-09400</t>
  </si>
  <si>
    <t>ORD-202312-09401</t>
  </si>
  <si>
    <t>ORD-202312-09402</t>
  </si>
  <si>
    <t>ORD-202312-09403</t>
  </si>
  <si>
    <t>ORD-202312-09404</t>
  </si>
  <si>
    <t>ORD-202312-09405</t>
  </si>
  <si>
    <t>ORD-202312-09406</t>
  </si>
  <si>
    <t>ORD-202312-09407</t>
  </si>
  <si>
    <t>ORD-202312-09408</t>
  </si>
  <si>
    <t>ORD-202312-09409</t>
  </si>
  <si>
    <t>ORD-202312-09410</t>
  </si>
  <si>
    <t>ORD-202312-09411</t>
  </si>
  <si>
    <t>ORD-202312-09412</t>
  </si>
  <si>
    <t>ORD-202312-09413</t>
  </si>
  <si>
    <t>ORD-202312-09414</t>
  </si>
  <si>
    <t>ORD-202312-09415</t>
  </si>
  <si>
    <t>ORD-202312-09416</t>
  </si>
  <si>
    <t>ORD-202312-09417</t>
  </si>
  <si>
    <t>ORD-202312-09418</t>
  </si>
  <si>
    <t>ORD-202312-09419</t>
  </si>
  <si>
    <t>ORD-202312-09420</t>
  </si>
  <si>
    <t>ORD-202312-09421</t>
  </si>
  <si>
    <t>ORD-202312-09422</t>
  </si>
  <si>
    <t>ORD-202312-09423</t>
  </si>
  <si>
    <t>ORD-202312-09424</t>
  </si>
  <si>
    <t>ORD-202312-09425</t>
  </si>
  <si>
    <t>ORD-202312-09426</t>
  </si>
  <si>
    <t>ORD-202312-09427</t>
  </si>
  <si>
    <t>ORD-202312-09428</t>
  </si>
  <si>
    <t>ORD-202312-09429</t>
  </si>
  <si>
    <t>ORD-202312-09430</t>
  </si>
  <si>
    <t>ORD-202312-09431</t>
  </si>
  <si>
    <t>ORD-202312-09432</t>
  </si>
  <si>
    <t>ORD-202312-09433</t>
  </si>
  <si>
    <t>ORD-202312-09434</t>
  </si>
  <si>
    <t>ORD-202312-09435</t>
  </si>
  <si>
    <t>ORD-202312-09436</t>
  </si>
  <si>
    <t>ORD-202312-09437</t>
  </si>
  <si>
    <t>ORD-202312-09438</t>
  </si>
  <si>
    <t>ORD-202312-09439</t>
  </si>
  <si>
    <t>ORD-202312-09440</t>
  </si>
  <si>
    <t>ORD-202312-09441</t>
  </si>
  <si>
    <t>ORD-202312-09442</t>
  </si>
  <si>
    <t>ORD-202312-09443</t>
  </si>
  <si>
    <t>ORD-202312-09444</t>
  </si>
  <si>
    <t>ORD-202312-09445</t>
  </si>
  <si>
    <t>ORD-202312-09446</t>
  </si>
  <si>
    <t>ORD-202312-09447</t>
  </si>
  <si>
    <t>ORD-202312-09448</t>
  </si>
  <si>
    <t>ORD-202312-09449</t>
  </si>
  <si>
    <t>ORD-202312-09450</t>
  </si>
  <si>
    <t>ORD-202312-09451</t>
  </si>
  <si>
    <t>ORD-202312-09452</t>
  </si>
  <si>
    <t>ORD-202312-09453</t>
  </si>
  <si>
    <t>ORD-202312-09454</t>
  </si>
  <si>
    <t>ORD-202312-09455</t>
  </si>
  <si>
    <t>ORD-202312-09456</t>
  </si>
  <si>
    <t>ORD-202312-09457</t>
  </si>
  <si>
    <t>ORD-202312-09458</t>
  </si>
  <si>
    <t>ORD-202312-09459</t>
  </si>
  <si>
    <t>ORD-202312-09460</t>
  </si>
  <si>
    <t>ORD-202312-09461</t>
  </si>
  <si>
    <t>ORD-202312-09462</t>
  </si>
  <si>
    <t>ORD-202312-09463</t>
  </si>
  <si>
    <t>ORD-202312-09464</t>
  </si>
  <si>
    <t>ORD-202312-09465</t>
  </si>
  <si>
    <t>ORD-202312-09466</t>
  </si>
  <si>
    <t>ORD-202312-09467</t>
  </si>
  <si>
    <t>ORD-202312-09468</t>
  </si>
  <si>
    <t>ORD-202312-09469</t>
  </si>
  <si>
    <t>ORD-202312-09470</t>
  </si>
  <si>
    <t>ORD-202312-09471</t>
  </si>
  <si>
    <t>ORD-202312-09472</t>
  </si>
  <si>
    <t>ORD-202312-09473</t>
  </si>
  <si>
    <t>ORD-202312-09474</t>
  </si>
  <si>
    <t>ORD-202312-09475</t>
  </si>
  <si>
    <t>ORD-202312-09476</t>
  </si>
  <si>
    <t>ORD-202312-09477</t>
  </si>
  <si>
    <t>ORD-202312-09478</t>
  </si>
  <si>
    <t>ORD-202312-09479</t>
  </si>
  <si>
    <t>ORD-202312-09480</t>
  </si>
  <si>
    <t>ORD-202312-09481</t>
  </si>
  <si>
    <t>ORD-202312-09482</t>
  </si>
  <si>
    <t>ORD-202312-09483</t>
  </si>
  <si>
    <t>ORD-202312-09484</t>
  </si>
  <si>
    <t>ORD-202312-09485</t>
  </si>
  <si>
    <t>ORD-202312-09486</t>
  </si>
  <si>
    <t>ORD-202312-09487</t>
  </si>
  <si>
    <t>ORD-202312-09488</t>
  </si>
  <si>
    <t>ORD-202312-09489</t>
  </si>
  <si>
    <t>ORD-202312-09490</t>
  </si>
  <si>
    <t>ORD-202312-09491</t>
  </si>
  <si>
    <t>ORD-202312-09492</t>
  </si>
  <si>
    <t>ORD-202312-09493</t>
  </si>
  <si>
    <t>ORD-202312-09494</t>
  </si>
  <si>
    <t>ORD-202312-09495</t>
  </si>
  <si>
    <t>ORD-202312-09496</t>
  </si>
  <si>
    <t>ORD-202312-09497</t>
  </si>
  <si>
    <t>ORD-202312-09498</t>
  </si>
  <si>
    <t>ORD-202312-09499</t>
  </si>
  <si>
    <t>ORD-202312-09500</t>
  </si>
  <si>
    <t>ORD-202312-09501</t>
  </si>
  <si>
    <t>ORD-202312-09502</t>
  </si>
  <si>
    <t>ORD-202312-09503</t>
  </si>
  <si>
    <t>ORD-202312-09504</t>
  </si>
  <si>
    <t>ORD-202312-09505</t>
  </si>
  <si>
    <t>ORD-202312-09506</t>
  </si>
  <si>
    <t>ORD-202312-09507</t>
  </si>
  <si>
    <t>ORD-202312-09508</t>
  </si>
  <si>
    <t>ORD-202312-09509</t>
  </si>
  <si>
    <t>ORD-202312-09510</t>
  </si>
  <si>
    <t>ORD-202312-09511</t>
  </si>
  <si>
    <t>ORD-202312-09512</t>
  </si>
  <si>
    <t>ORD-202312-09513</t>
  </si>
  <si>
    <t>ORD-202312-09514</t>
  </si>
  <si>
    <t>ORD-202312-09515</t>
  </si>
  <si>
    <t>ORD-202312-09516</t>
  </si>
  <si>
    <t>ORD-202312-09517</t>
  </si>
  <si>
    <t>ORD-202312-09518</t>
  </si>
  <si>
    <t>ORD-202312-09519</t>
  </si>
  <si>
    <t>ORD-202312-09520</t>
  </si>
  <si>
    <t>ORD-202312-09521</t>
  </si>
  <si>
    <t>ORD-202312-09522</t>
  </si>
  <si>
    <t>ORD-202312-09523</t>
  </si>
  <si>
    <t>ORD-202312-09524</t>
  </si>
  <si>
    <t>ORD-202312-09525</t>
  </si>
  <si>
    <t>ORD-202312-09526</t>
  </si>
  <si>
    <t>ORD-202312-09527</t>
  </si>
  <si>
    <t>ORD-202312-09528</t>
  </si>
  <si>
    <t>ORD-202312-09529</t>
  </si>
  <si>
    <t>ORD-202312-09530</t>
  </si>
  <si>
    <t>ORD-202312-09531</t>
  </si>
  <si>
    <t>ORD-202312-09532</t>
  </si>
  <si>
    <t>ORD-202312-09533</t>
  </si>
  <si>
    <t>ORD-202312-09534</t>
  </si>
  <si>
    <t>ORD-202312-09535</t>
  </si>
  <si>
    <t>ORD-202312-09536</t>
  </si>
  <si>
    <t>ORD-202312-09537</t>
  </si>
  <si>
    <t>ORD-202312-09538</t>
  </si>
  <si>
    <t>ORD-202312-09539</t>
  </si>
  <si>
    <t>ORD-202312-09540</t>
  </si>
  <si>
    <t>ORD-202312-09541</t>
  </si>
  <si>
    <t>ORD-202312-09542</t>
  </si>
  <si>
    <t>ORD-202312-09543</t>
  </si>
  <si>
    <t>ORD-202312-09544</t>
  </si>
  <si>
    <t>ORD-202312-09545</t>
  </si>
  <si>
    <t>ORD-202312-09546</t>
  </si>
  <si>
    <t>ORD-202312-09547</t>
  </si>
  <si>
    <t>ORD-202312-09548</t>
  </si>
  <si>
    <t>ORD-202312-09549</t>
  </si>
  <si>
    <t>ORD-202312-09550</t>
  </si>
  <si>
    <t>ORD-202312-09551</t>
  </si>
  <si>
    <t>ORD-202312-09552</t>
  </si>
  <si>
    <t>ORD-202312-09553</t>
  </si>
  <si>
    <t>ORD-202312-09554</t>
  </si>
  <si>
    <t>ORD-202312-09555</t>
  </si>
  <si>
    <t>ORD-202312-09556</t>
  </si>
  <si>
    <t>ORD-202312-09557</t>
  </si>
  <si>
    <t>ORD-202312-09558</t>
  </si>
  <si>
    <t>ORD-202312-09559</t>
  </si>
  <si>
    <t>ORD-202312-09560</t>
  </si>
  <si>
    <t>ORD-202312-09561</t>
  </si>
  <si>
    <t>ORD-202312-09562</t>
  </si>
  <si>
    <t>ORD-202312-09563</t>
  </si>
  <si>
    <t>ORD-202312-09564</t>
  </si>
  <si>
    <t>ORD-202312-09565</t>
  </si>
  <si>
    <t>ORD-202312-09566</t>
  </si>
  <si>
    <t>ORD-202312-09567</t>
  </si>
  <si>
    <t>ORD-202312-09568</t>
  </si>
  <si>
    <t>ORD-202312-09569</t>
  </si>
  <si>
    <t>ORD-202312-09570</t>
  </si>
  <si>
    <t>ORD-202312-09571</t>
  </si>
  <si>
    <t>ORD-202312-09572</t>
  </si>
  <si>
    <t>ORD-202312-09573</t>
  </si>
  <si>
    <t>ORD-202312-09574</t>
  </si>
  <si>
    <t>ORD-202312-09575</t>
  </si>
  <si>
    <t>ORD-202312-09576</t>
  </si>
  <si>
    <t>ORD-202312-09577</t>
  </si>
  <si>
    <t>ORD-202312-09578</t>
  </si>
  <si>
    <t>ORD-202312-09579</t>
  </si>
  <si>
    <t>ORD-202312-09580</t>
  </si>
  <si>
    <t>ORD-202312-09581</t>
  </si>
  <si>
    <t>ORD-202312-09582</t>
  </si>
  <si>
    <t>ORD-202312-09583</t>
  </si>
  <si>
    <t>ORD-202312-09584</t>
  </si>
  <si>
    <t>ORD-202312-09585</t>
  </si>
  <si>
    <t>ORD-202312-09586</t>
  </si>
  <si>
    <t>ORD-202312-09587</t>
  </si>
  <si>
    <t>ORD-202312-09588</t>
  </si>
  <si>
    <t>ORD-202312-09589</t>
  </si>
  <si>
    <t>ORD-202312-09590</t>
  </si>
  <si>
    <t>ORD-202312-09591</t>
  </si>
  <si>
    <t>ORD-202312-09592</t>
  </si>
  <si>
    <t>ORD-202312-09593</t>
  </si>
  <si>
    <t>ORD-202312-09594</t>
  </si>
  <si>
    <t>ORD-202312-09595</t>
  </si>
  <si>
    <t>ORD-202312-09596</t>
  </si>
  <si>
    <t>ORD-202312-09597</t>
  </si>
  <si>
    <t>ORD-202312-09598</t>
  </si>
  <si>
    <t>ORD-202312-09599</t>
  </si>
  <si>
    <t>ORD-202312-09600</t>
  </si>
  <si>
    <t>ORD-202401-09601</t>
  </si>
  <si>
    <t>ORD-202401-09602</t>
  </si>
  <si>
    <t>ORD-202401-09603</t>
  </si>
  <si>
    <t>ORD-202401-09604</t>
  </si>
  <si>
    <t>ORD-202401-09605</t>
  </si>
  <si>
    <t>ORD-202401-09606</t>
  </si>
  <si>
    <t>ORD-202401-09607</t>
  </si>
  <si>
    <t>ORD-202401-09608</t>
  </si>
  <si>
    <t>ORD-202401-09609</t>
  </si>
  <si>
    <t>ORD-202401-09610</t>
  </si>
  <si>
    <t>ORD-202401-09611</t>
  </si>
  <si>
    <t>ORD-202401-09612</t>
  </si>
  <si>
    <t>ORD-202401-09613</t>
  </si>
  <si>
    <t>ORD-202401-09614</t>
  </si>
  <si>
    <t>ORD-202401-09615</t>
  </si>
  <si>
    <t>ORD-202401-09616</t>
  </si>
  <si>
    <t>ORD-202401-09617</t>
  </si>
  <si>
    <t>ORD-202401-09618</t>
  </si>
  <si>
    <t>ORD-202401-09619</t>
  </si>
  <si>
    <t>ORD-202401-09620</t>
  </si>
  <si>
    <t>ORD-202401-09621</t>
  </si>
  <si>
    <t>ORD-202401-09622</t>
  </si>
  <si>
    <t>ORD-202401-09623</t>
  </si>
  <si>
    <t>ORD-202401-09624</t>
  </si>
  <si>
    <t>ORD-202401-09625</t>
  </si>
  <si>
    <t>ORD-202401-09626</t>
  </si>
  <si>
    <t>ORD-202401-09627</t>
  </si>
  <si>
    <t>ORD-202401-09628</t>
  </si>
  <si>
    <t>ORD-202401-09629</t>
  </si>
  <si>
    <t>ORD-202401-09630</t>
  </si>
  <si>
    <t>ORD-202401-09631</t>
  </si>
  <si>
    <t>ORD-202401-09632</t>
  </si>
  <si>
    <t>ORD-202401-09633</t>
  </si>
  <si>
    <t>ORD-202401-09634</t>
  </si>
  <si>
    <t>ORD-202401-09635</t>
  </si>
  <si>
    <t>ORD-202401-09636</t>
  </si>
  <si>
    <t>ORD-202401-09637</t>
  </si>
  <si>
    <t>ORD-202401-09638</t>
  </si>
  <si>
    <t>ORD-202401-09639</t>
  </si>
  <si>
    <t>ORD-202401-09640</t>
  </si>
  <si>
    <t>ORD-202401-09641</t>
  </si>
  <si>
    <t>ORD-202401-09642</t>
  </si>
  <si>
    <t>ORD-202401-09643</t>
  </si>
  <si>
    <t>ORD-202401-09644</t>
  </si>
  <si>
    <t>ORD-202401-09645</t>
  </si>
  <si>
    <t>ORD-202401-09646</t>
  </si>
  <si>
    <t>ORD-202401-09647</t>
  </si>
  <si>
    <t>ORD-202401-09648</t>
  </si>
  <si>
    <t>ORD-202401-09649</t>
  </si>
  <si>
    <t>ORD-202401-09650</t>
  </si>
  <si>
    <t>ORD-202401-09651</t>
  </si>
  <si>
    <t>ORD-202401-09652</t>
  </si>
  <si>
    <t>ORD-202401-09653</t>
  </si>
  <si>
    <t>ORD-202401-09654</t>
  </si>
  <si>
    <t>ORD-202401-09655</t>
  </si>
  <si>
    <t>ORD-202401-09656</t>
  </si>
  <si>
    <t>ORD-202401-09657</t>
  </si>
  <si>
    <t>ORD-202401-09658</t>
  </si>
  <si>
    <t>ORD-202401-09659</t>
  </si>
  <si>
    <t>ORD-202401-09660</t>
  </si>
  <si>
    <t>ORD-202401-09661</t>
  </si>
  <si>
    <t>ORD-202401-09662</t>
  </si>
  <si>
    <t>ORD-202401-09663</t>
  </si>
  <si>
    <t>ORD-202401-09664</t>
  </si>
  <si>
    <t>ORD-202401-09665</t>
  </si>
  <si>
    <t>ORD-202401-09666</t>
  </si>
  <si>
    <t>ORD-202401-09667</t>
  </si>
  <si>
    <t>ORD-202401-09668</t>
  </si>
  <si>
    <t>ORD-202401-09669</t>
  </si>
  <si>
    <t>ORD-202401-09670</t>
  </si>
  <si>
    <t>ORD-202401-09671</t>
  </si>
  <si>
    <t>ORD-202401-09672</t>
  </si>
  <si>
    <t>ORD-202401-09673</t>
  </si>
  <si>
    <t>ORD-202401-09674</t>
  </si>
  <si>
    <t>ORD-202401-09675</t>
  </si>
  <si>
    <t>ORD-202401-09676</t>
  </si>
  <si>
    <t>ORD-202401-09677</t>
  </si>
  <si>
    <t>ORD-202401-09678</t>
  </si>
  <si>
    <t>ORD-202401-09679</t>
  </si>
  <si>
    <t>ORD-202401-09680</t>
  </si>
  <si>
    <t>ORD-202401-09681</t>
  </si>
  <si>
    <t>ORD-202401-09682</t>
  </si>
  <si>
    <t>ORD-202401-09683</t>
  </si>
  <si>
    <t>ORD-202401-09684</t>
  </si>
  <si>
    <t>ORD-202401-09685</t>
  </si>
  <si>
    <t>ORD-202401-09686</t>
  </si>
  <si>
    <t>ORD-202401-09687</t>
  </si>
  <si>
    <t>ORD-202401-09688</t>
  </si>
  <si>
    <t>ORD-202401-09689</t>
  </si>
  <si>
    <t>ORD-202401-09690</t>
  </si>
  <si>
    <t>ORD-202401-09691</t>
  </si>
  <si>
    <t>ORD-202401-09692</t>
  </si>
  <si>
    <t>ORD-202401-09693</t>
  </si>
  <si>
    <t>ORD-202401-09694</t>
  </si>
  <si>
    <t>ORD-202401-09695</t>
  </si>
  <si>
    <t>ORD-202401-09696</t>
  </si>
  <si>
    <t>ORD-202401-09697</t>
  </si>
  <si>
    <t>ORD-202401-09698</t>
  </si>
  <si>
    <t>ORD-202401-09699</t>
  </si>
  <si>
    <t>ORD-202401-09700</t>
  </si>
  <si>
    <t>ORD-202401-09701</t>
  </si>
  <si>
    <t>ORD-202401-09702</t>
  </si>
  <si>
    <t>ORD-202401-09703</t>
  </si>
  <si>
    <t>ORD-202401-09704</t>
  </si>
  <si>
    <t>ORD-202401-09705</t>
  </si>
  <si>
    <t>ORD-202401-09706</t>
  </si>
  <si>
    <t>ORD-202401-09707</t>
  </si>
  <si>
    <t>ORD-202401-09708</t>
  </si>
  <si>
    <t>ORD-202401-09709</t>
  </si>
  <si>
    <t>ORD-202401-09710</t>
  </si>
  <si>
    <t>ORD-202401-09711</t>
  </si>
  <si>
    <t>ORD-202401-09712</t>
  </si>
  <si>
    <t>ORD-202401-09713</t>
  </si>
  <si>
    <t>ORD-202401-09714</t>
  </si>
  <si>
    <t>ORD-202401-09715</t>
  </si>
  <si>
    <t>ORD-202401-09716</t>
  </si>
  <si>
    <t>ORD-202401-09717</t>
  </si>
  <si>
    <t>ORD-202401-09718</t>
  </si>
  <si>
    <t>ORD-202401-09719</t>
  </si>
  <si>
    <t>ORD-202401-09720</t>
  </si>
  <si>
    <t>ORD-202401-09721</t>
  </si>
  <si>
    <t>ORD-202401-09722</t>
  </si>
  <si>
    <t>ORD-202401-09723</t>
  </si>
  <si>
    <t>ORD-202401-09724</t>
  </si>
  <si>
    <t>ORD-202401-09725</t>
  </si>
  <si>
    <t>ORD-202401-09726</t>
  </si>
  <si>
    <t>ORD-202401-09727</t>
  </si>
  <si>
    <t>ORD-202401-09728</t>
  </si>
  <si>
    <t>ORD-202401-09729</t>
  </si>
  <si>
    <t>ORD-202401-09730</t>
  </si>
  <si>
    <t>ORD-202401-09731</t>
  </si>
  <si>
    <t>ORD-202401-09732</t>
  </si>
  <si>
    <t>ORD-202401-09733</t>
  </si>
  <si>
    <t>ORD-202401-09734</t>
  </si>
  <si>
    <t>ORD-202401-09735</t>
  </si>
  <si>
    <t>ORD-202401-09736</t>
  </si>
  <si>
    <t>ORD-202401-09737</t>
  </si>
  <si>
    <t>ORD-202401-09738</t>
  </si>
  <si>
    <t>ORD-202401-09739</t>
  </si>
  <si>
    <t>ORD-202401-09740</t>
  </si>
  <si>
    <t>ORD-202401-09741</t>
  </si>
  <si>
    <t>ORD-202401-09742</t>
  </si>
  <si>
    <t>ORD-202401-09743</t>
  </si>
  <si>
    <t>ORD-202401-09744</t>
  </si>
  <si>
    <t>ORD-202401-09745</t>
  </si>
  <si>
    <t>ORD-202401-09746</t>
  </si>
  <si>
    <t>ORD-202401-09747</t>
  </si>
  <si>
    <t>ORD-202401-09748</t>
  </si>
  <si>
    <t>ORD-202401-09749</t>
  </si>
  <si>
    <t>ORD-202401-09750</t>
  </si>
  <si>
    <t>ORD-202401-09751</t>
  </si>
  <si>
    <t>ORD-202401-09752</t>
  </si>
  <si>
    <t>ORD-202401-09753</t>
  </si>
  <si>
    <t>ORD-202401-09754</t>
  </si>
  <si>
    <t>ORD-202401-09755</t>
  </si>
  <si>
    <t>ORD-202401-09756</t>
  </si>
  <si>
    <t>ORD-202401-09757</t>
  </si>
  <si>
    <t>ORD-202401-09758</t>
  </si>
  <si>
    <t>ORD-202401-09759</t>
  </si>
  <si>
    <t>ORD-202401-09760</t>
  </si>
  <si>
    <t>ORD-202401-09761</t>
  </si>
  <si>
    <t>ORD-202401-09762</t>
  </si>
  <si>
    <t>ORD-202401-09763</t>
  </si>
  <si>
    <t>ORD-202401-09764</t>
  </si>
  <si>
    <t>ORD-202401-09765</t>
  </si>
  <si>
    <t>ORD-202401-09766</t>
  </si>
  <si>
    <t>ORD-202401-09767</t>
  </si>
  <si>
    <t>ORD-202401-09768</t>
  </si>
  <si>
    <t>ORD-202401-09769</t>
  </si>
  <si>
    <t>ORD-202401-09770</t>
  </si>
  <si>
    <t>ORD-202401-09771</t>
  </si>
  <si>
    <t>ORD-202401-09772</t>
  </si>
  <si>
    <t>ORD-202401-09773</t>
  </si>
  <si>
    <t>ORD-202401-09774</t>
  </si>
  <si>
    <t>ORD-202401-09775</t>
  </si>
  <si>
    <t>ORD-202401-09776</t>
  </si>
  <si>
    <t>ORD-202401-09777</t>
  </si>
  <si>
    <t>ORD-202401-09778</t>
  </si>
  <si>
    <t>ORD-202401-09779</t>
  </si>
  <si>
    <t>ORD-202401-09780</t>
  </si>
  <si>
    <t>ORD-202401-09781</t>
  </si>
  <si>
    <t>ORD-202401-09782</t>
  </si>
  <si>
    <t>ORD-202401-09783</t>
  </si>
  <si>
    <t>ORD-202401-09784</t>
  </si>
  <si>
    <t>ORD-202401-09785</t>
  </si>
  <si>
    <t>ORD-202401-09786</t>
  </si>
  <si>
    <t>ORD-202401-09787</t>
  </si>
  <si>
    <t>ORD-202401-09788</t>
  </si>
  <si>
    <t>ORD-202401-09789</t>
  </si>
  <si>
    <t>ORD-202401-09790</t>
  </si>
  <si>
    <t>ORD-202401-09791</t>
  </si>
  <si>
    <t>ORD-202401-09792</t>
  </si>
  <si>
    <t>ORD-202401-09793</t>
  </si>
  <si>
    <t>ORD-202401-09794</t>
  </si>
  <si>
    <t>ORD-202401-09795</t>
  </si>
  <si>
    <t>ORD-202401-09796</t>
  </si>
  <si>
    <t>ORD-202401-09797</t>
  </si>
  <si>
    <t>ORD-202401-09798</t>
  </si>
  <si>
    <t>ORD-202401-09799</t>
  </si>
  <si>
    <t>ORD-202401-09800</t>
  </si>
  <si>
    <t>ORD-202401-09801</t>
  </si>
  <si>
    <t>ORD-202401-09802</t>
  </si>
  <si>
    <t>ORD-202401-09803</t>
  </si>
  <si>
    <t>ORD-202401-09804</t>
  </si>
  <si>
    <t>ORD-202401-09805</t>
  </si>
  <si>
    <t>ORD-202401-09806</t>
  </si>
  <si>
    <t>ORD-202401-09807</t>
  </si>
  <si>
    <t>ORD-202401-09808</t>
  </si>
  <si>
    <t>ORD-202401-09809</t>
  </si>
  <si>
    <t>ORD-202401-09810</t>
  </si>
  <si>
    <t>ORD-202401-09811</t>
  </si>
  <si>
    <t>ORD-202401-09812</t>
  </si>
  <si>
    <t>ORD-202401-09813</t>
  </si>
  <si>
    <t>ORD-202401-09814</t>
  </si>
  <si>
    <t>ORD-202401-09815</t>
  </si>
  <si>
    <t>ORD-202401-09816</t>
  </si>
  <si>
    <t>ORD-202401-09817</t>
  </si>
  <si>
    <t>ORD-202401-09818</t>
  </si>
  <si>
    <t>ORD-202401-09819</t>
  </si>
  <si>
    <t>ORD-202401-09820</t>
  </si>
  <si>
    <t>ORD-202401-09821</t>
  </si>
  <si>
    <t>ORD-202401-09822</t>
  </si>
  <si>
    <t>ORD-202401-09823</t>
  </si>
  <si>
    <t>ORD-202401-09824</t>
  </si>
  <si>
    <t>ORD-202401-09825</t>
  </si>
  <si>
    <t>ORD-202401-09826</t>
  </si>
  <si>
    <t>ORD-202401-09827</t>
  </si>
  <si>
    <t>ORD-202401-09828</t>
  </si>
  <si>
    <t>ORD-202401-09829</t>
  </si>
  <si>
    <t>ORD-202401-09830</t>
  </si>
  <si>
    <t>ORD-202401-09831</t>
  </si>
  <si>
    <t>ORD-202401-09832</t>
  </si>
  <si>
    <t>ORD-202401-09833</t>
  </si>
  <si>
    <t>ORD-202401-09834</t>
  </si>
  <si>
    <t>ORD-202401-09835</t>
  </si>
  <si>
    <t>ORD-202401-09836</t>
  </si>
  <si>
    <t>ORD-202401-09837</t>
  </si>
  <si>
    <t>ORD-202401-09838</t>
  </si>
  <si>
    <t>ORD-202401-09839</t>
  </si>
  <si>
    <t>ORD-202401-09840</t>
  </si>
  <si>
    <t>ORD-202401-09841</t>
  </si>
  <si>
    <t>ORD-202401-09842</t>
  </si>
  <si>
    <t>ORD-202401-09843</t>
  </si>
  <si>
    <t>ORD-202401-09844</t>
  </si>
  <si>
    <t>ORD-202401-09845</t>
  </si>
  <si>
    <t>ORD-202401-09846</t>
  </si>
  <si>
    <t>ORD-202401-09847</t>
  </si>
  <si>
    <t>ORD-202401-09848</t>
  </si>
  <si>
    <t>ORD-202401-09849</t>
  </si>
  <si>
    <t>ORD-202401-09850</t>
  </si>
  <si>
    <t>ORD-202401-09851</t>
  </si>
  <si>
    <t>ORD-202401-09852</t>
  </si>
  <si>
    <t>ORD-202401-09853</t>
  </si>
  <si>
    <t>ORD-202401-09854</t>
  </si>
  <si>
    <t>ORD-202401-09855</t>
  </si>
  <si>
    <t>ORD-202401-09856</t>
  </si>
  <si>
    <t>ORD-202401-09857</t>
  </si>
  <si>
    <t>ORD-202401-09858</t>
  </si>
  <si>
    <t>ORD-202401-09859</t>
  </si>
  <si>
    <t>ORD-202401-09860</t>
  </si>
  <si>
    <t>ORD-202401-09861</t>
  </si>
  <si>
    <t>ORD-202401-09862</t>
  </si>
  <si>
    <t>ORD-202401-09863</t>
  </si>
  <si>
    <t>ORD-202401-09864</t>
  </si>
  <si>
    <t>ORD-202401-09865</t>
  </si>
  <si>
    <t>ORD-202401-09866</t>
  </si>
  <si>
    <t>ORD-202401-09867</t>
  </si>
  <si>
    <t>ORD-202401-09868</t>
  </si>
  <si>
    <t>ORD-202401-09869</t>
  </si>
  <si>
    <t>ORD-202401-09870</t>
  </si>
  <si>
    <t>ORD-202401-09871</t>
  </si>
  <si>
    <t>ORD-202401-09872</t>
  </si>
  <si>
    <t>ORD-202401-09873</t>
  </si>
  <si>
    <t>ORD-202401-09874</t>
  </si>
  <si>
    <t>ORD-202401-09875</t>
  </si>
  <si>
    <t>ORD-202401-09876</t>
  </si>
  <si>
    <t>ORD-202401-09877</t>
  </si>
  <si>
    <t>ORD-202401-09878</t>
  </si>
  <si>
    <t>ORD-202401-09879</t>
  </si>
  <si>
    <t>ORD-202401-09880</t>
  </si>
  <si>
    <t>ORD-202401-09881</t>
  </si>
  <si>
    <t>ORD-202401-09882</t>
  </si>
  <si>
    <t>ORD-202401-09883</t>
  </si>
  <si>
    <t>ORD-202401-09884</t>
  </si>
  <si>
    <t>ORD-202401-09885</t>
  </si>
  <si>
    <t>ORD-202401-09886</t>
  </si>
  <si>
    <t>ORD-202401-09887</t>
  </si>
  <si>
    <t>ORD-202401-09888</t>
  </si>
  <si>
    <t>ORD-202401-09889</t>
  </si>
  <si>
    <t>ORD-202401-09890</t>
  </si>
  <si>
    <t>ORD-202401-09891</t>
  </si>
  <si>
    <t>ORD-202401-09892</t>
  </si>
  <si>
    <t>ORD-202401-09893</t>
  </si>
  <si>
    <t>ORD-202401-09894</t>
  </si>
  <si>
    <t>ORD-202401-09895</t>
  </si>
  <si>
    <t>ORD-202401-09896</t>
  </si>
  <si>
    <t>ORD-202401-09897</t>
  </si>
  <si>
    <t>ORD-202401-09898</t>
  </si>
  <si>
    <t>ORD-202401-09899</t>
  </si>
  <si>
    <t>ORD-202401-09900</t>
  </si>
  <si>
    <t>ORD-202401-09901</t>
  </si>
  <si>
    <t>ORD-202401-09902</t>
  </si>
  <si>
    <t>ORD-202401-09903</t>
  </si>
  <si>
    <t>ORD-202401-09904</t>
  </si>
  <si>
    <t>ORD-202401-09905</t>
  </si>
  <si>
    <t>ORD-202401-09906</t>
  </si>
  <si>
    <t>ORD-202401-09907</t>
  </si>
  <si>
    <t>ORD-202401-09908</t>
  </si>
  <si>
    <t>ORD-202401-09909</t>
  </si>
  <si>
    <t>ORD-202401-09910</t>
  </si>
  <si>
    <t>ORD-202401-09911</t>
  </si>
  <si>
    <t>ORD-202401-09912</t>
  </si>
  <si>
    <t>ORD-202401-09913</t>
  </si>
  <si>
    <t>ORD-202401-09914</t>
  </si>
  <si>
    <t>ORD-202401-09915</t>
  </si>
  <si>
    <t>ORD-202401-09916</t>
  </si>
  <si>
    <t>ORD-202401-09917</t>
  </si>
  <si>
    <t>ORD-202401-09918</t>
  </si>
  <si>
    <t>ORD-202401-09919</t>
  </si>
  <si>
    <t>ORD-202401-09920</t>
  </si>
  <si>
    <t>ORD-202401-09921</t>
  </si>
  <si>
    <t>ORD-202401-09922</t>
  </si>
  <si>
    <t>ORD-202401-09923</t>
  </si>
  <si>
    <t>ORD-202401-09924</t>
  </si>
  <si>
    <t>ORD-202401-09925</t>
  </si>
  <si>
    <t>ORD-202401-09926</t>
  </si>
  <si>
    <t>ORD-202401-09927</t>
  </si>
  <si>
    <t>ORD-202401-09928</t>
  </si>
  <si>
    <t>ORD-202401-09929</t>
  </si>
  <si>
    <t>ORD-202401-09930</t>
  </si>
  <si>
    <t>ORD-202401-09931</t>
  </si>
  <si>
    <t>ORD-202401-09932</t>
  </si>
  <si>
    <t>ORD-202401-09933</t>
  </si>
  <si>
    <t>ORD-202401-09934</t>
  </si>
  <si>
    <t>ORD-202401-09935</t>
  </si>
  <si>
    <t>ORD-202401-09936</t>
  </si>
  <si>
    <t>ORD-202401-09937</t>
  </si>
  <si>
    <t>ORD-202401-09938</t>
  </si>
  <si>
    <t>ORD-202401-09939</t>
  </si>
  <si>
    <t>ORD-202401-09940</t>
  </si>
  <si>
    <t>ORD-202401-09941</t>
  </si>
  <si>
    <t>ORD-202401-09942</t>
  </si>
  <si>
    <t>ORD-202401-09943</t>
  </si>
  <si>
    <t>ORD-202401-09944</t>
  </si>
  <si>
    <t>ORD-202401-09945</t>
  </si>
  <si>
    <t>ORD-202401-09946</t>
  </si>
  <si>
    <t>ORD-202401-09947</t>
  </si>
  <si>
    <t>ORD-202401-09948</t>
  </si>
  <si>
    <t>ORD-202401-09949</t>
  </si>
  <si>
    <t>ORD-202401-09950</t>
  </si>
  <si>
    <t>ORD-202401-09951</t>
  </si>
  <si>
    <t>ORD-202401-09952</t>
  </si>
  <si>
    <t>ORD-202401-09953</t>
  </si>
  <si>
    <t>ORD-202401-09954</t>
  </si>
  <si>
    <t>ORD-202401-09955</t>
  </si>
  <si>
    <t>ORD-202401-09956</t>
  </si>
  <si>
    <t>ORD-202401-09957</t>
  </si>
  <si>
    <t>ORD-202401-09958</t>
  </si>
  <si>
    <t>ORD-202401-09959</t>
  </si>
  <si>
    <t>ORD-202401-09960</t>
  </si>
  <si>
    <t>ORD-202401-09961</t>
  </si>
  <si>
    <t>ORD-202401-09962</t>
  </si>
  <si>
    <t>ORD-202401-09963</t>
  </si>
  <si>
    <t>ORD-202401-09964</t>
  </si>
  <si>
    <t>ORD-202401-09965</t>
  </si>
  <si>
    <t>ORD-202401-09966</t>
  </si>
  <si>
    <t>ORD-202401-09967</t>
  </si>
  <si>
    <t>ORD-202401-09968</t>
  </si>
  <si>
    <t>ORD-202401-09969</t>
  </si>
  <si>
    <t>ORD-202401-09970</t>
  </si>
  <si>
    <t>ORD-202401-09971</t>
  </si>
  <si>
    <t>ORD-202401-09972</t>
  </si>
  <si>
    <t>ORD-202401-09973</t>
  </si>
  <si>
    <t>ORD-202401-09974</t>
  </si>
  <si>
    <t>ORD-202401-09975</t>
  </si>
  <si>
    <t>ORD-202401-09976</t>
  </si>
  <si>
    <t>ORD-202401-09977</t>
  </si>
  <si>
    <t>ORD-202401-09978</t>
  </si>
  <si>
    <t>ORD-202401-09979</t>
  </si>
  <si>
    <t>ORD-202401-09980</t>
  </si>
  <si>
    <t>ORD-202401-09981</t>
  </si>
  <si>
    <t>ORD-202401-09982</t>
  </si>
  <si>
    <t>ORD-202401-09983</t>
  </si>
  <si>
    <t>ORD-202401-09984</t>
  </si>
  <si>
    <t>ORD-202401-09985</t>
  </si>
  <si>
    <t>ORD-202401-09986</t>
  </si>
  <si>
    <t>ORD-202401-09987</t>
  </si>
  <si>
    <t>ORD-202401-09988</t>
  </si>
  <si>
    <t>ORD-202401-09989</t>
  </si>
  <si>
    <t>ORD-202401-09990</t>
  </si>
  <si>
    <t>ORD-202401-09991</t>
  </si>
  <si>
    <t>ORD-202401-09992</t>
  </si>
  <si>
    <t>ORD-202401-09993</t>
  </si>
  <si>
    <t>ORD-202401-09994</t>
  </si>
  <si>
    <t>ORD-202401-09995</t>
  </si>
  <si>
    <t>ORD-202401-09996</t>
  </si>
  <si>
    <t>ORD-202401-09997</t>
  </si>
  <si>
    <t>ORD-202401-09998</t>
  </si>
  <si>
    <t>ORD-202401-09999</t>
  </si>
  <si>
    <t>ORD-202401-10000</t>
  </si>
  <si>
    <t>ORD-202401-10001</t>
  </si>
  <si>
    <t>ORD-202401-10002</t>
  </si>
  <si>
    <t>ORD-202401-10003</t>
  </si>
  <si>
    <t>ORD-202401-10004</t>
  </si>
  <si>
    <t>ORD-202401-10005</t>
  </si>
  <si>
    <t>ORD-202401-10006</t>
  </si>
  <si>
    <t>ORD-202401-10007</t>
  </si>
  <si>
    <t>ORD-202401-10008</t>
  </si>
  <si>
    <t>ORD-202401-10009</t>
  </si>
  <si>
    <t>ORD-202401-10010</t>
  </si>
  <si>
    <t>ORD-202401-10011</t>
  </si>
  <si>
    <t>ORD-202401-10012</t>
  </si>
  <si>
    <t>ORD-202401-10013</t>
  </si>
  <si>
    <t>ORD-202401-10014</t>
  </si>
  <si>
    <t>ORD-202401-10015</t>
  </si>
  <si>
    <t>ORD-202401-10016</t>
  </si>
  <si>
    <t>ORD-202401-10017</t>
  </si>
  <si>
    <t>ORD-202401-10018</t>
  </si>
  <si>
    <t>ORD-202401-10019</t>
  </si>
  <si>
    <t>ORD-202401-10020</t>
  </si>
  <si>
    <t>ORD-202401-10021</t>
  </si>
  <si>
    <t>ORD-202401-10022</t>
  </si>
  <si>
    <t>ORD-202401-10023</t>
  </si>
  <si>
    <t>ORD-202401-10024</t>
  </si>
  <si>
    <t>ORD-202401-10025</t>
  </si>
  <si>
    <t>ORD-202401-10026</t>
  </si>
  <si>
    <t>ORD-202401-10027</t>
  </si>
  <si>
    <t>ORD-202401-10028</t>
  </si>
  <si>
    <t>ORD-202401-10029</t>
  </si>
  <si>
    <t>ORD-202401-10030</t>
  </si>
  <si>
    <t>ORD-202401-10031</t>
  </si>
  <si>
    <t>ORD-202401-10032</t>
  </si>
  <si>
    <t>ORD-202401-10033</t>
  </si>
  <si>
    <t>ORD-202401-10034</t>
  </si>
  <si>
    <t>ORD-202401-10035</t>
  </si>
  <si>
    <t>ORD-202401-10036</t>
  </si>
  <si>
    <t>ORD-202401-10037</t>
  </si>
  <si>
    <t>ORD-202401-10038</t>
  </si>
  <si>
    <t>ORD-202401-10039</t>
  </si>
  <si>
    <t>ORD-202401-10040</t>
  </si>
  <si>
    <t>ORD-202401-10041</t>
  </si>
  <si>
    <t>ORD-202401-10042</t>
  </si>
  <si>
    <t>ORD-202401-10043</t>
  </si>
  <si>
    <t>ORD-202401-10044</t>
  </si>
  <si>
    <t>ORD-202401-10045</t>
  </si>
  <si>
    <t>ORD-202401-10046</t>
  </si>
  <si>
    <t>ORD-202401-10047</t>
  </si>
  <si>
    <t>ORD-202401-10048</t>
  </si>
  <si>
    <t>ORD-202401-10049</t>
  </si>
  <si>
    <t>ORD-202401-10050</t>
  </si>
  <si>
    <t>ORD-202401-10051</t>
  </si>
  <si>
    <t>ORD-202401-10052</t>
  </si>
  <si>
    <t>ORD-202401-10053</t>
  </si>
  <si>
    <t>ORD-202401-10054</t>
  </si>
  <si>
    <t>ORD-202401-10055</t>
  </si>
  <si>
    <t>ORD-202401-10056</t>
  </si>
  <si>
    <t>ORD-202401-10057</t>
  </si>
  <si>
    <t>ORD-202401-10058</t>
  </si>
  <si>
    <t>ORD-202401-10059</t>
  </si>
  <si>
    <t>ORD-202401-10060</t>
  </si>
  <si>
    <t>ORD-202401-10061</t>
  </si>
  <si>
    <t>ORD-202401-10062</t>
  </si>
  <si>
    <t>ORD-202401-10063</t>
  </si>
  <si>
    <t>ORD-202401-10064</t>
  </si>
  <si>
    <t>ORD-202401-10065</t>
  </si>
  <si>
    <t>ORD-202401-10066</t>
  </si>
  <si>
    <t>ORD-202401-10067</t>
  </si>
  <si>
    <t>ORD-202401-10068</t>
  </si>
  <si>
    <t>ORD-202401-10069</t>
  </si>
  <si>
    <t>ORD-202401-10070</t>
  </si>
  <si>
    <t>ORD-202401-10071</t>
  </si>
  <si>
    <t>ORD-202401-10072</t>
  </si>
  <si>
    <t>ORD-202401-10073</t>
  </si>
  <si>
    <t>ORD-202401-10074</t>
  </si>
  <si>
    <t>ORD-202401-10075</t>
  </si>
  <si>
    <t>ORD-202401-10076</t>
  </si>
  <si>
    <t>ORD-202401-10077</t>
  </si>
  <si>
    <t>ORD-202401-10078</t>
  </si>
  <si>
    <t>ORD-202401-10079</t>
  </si>
  <si>
    <t>ORD-202401-10080</t>
  </si>
  <si>
    <t>ORD-202401-10081</t>
  </si>
  <si>
    <t>ORD-202401-10082</t>
  </si>
  <si>
    <t>ORD-202401-10083</t>
  </si>
  <si>
    <t>ORD-202401-10084</t>
  </si>
  <si>
    <t>ORD-202401-10085</t>
  </si>
  <si>
    <t>ORD-202401-10086</t>
  </si>
  <si>
    <t>ORD-202401-10087</t>
  </si>
  <si>
    <t>ORD-202401-10088</t>
  </si>
  <si>
    <t>ORD-202401-10089</t>
  </si>
  <si>
    <t>ORD-202401-10090</t>
  </si>
  <si>
    <t>ORD-202401-10091</t>
  </si>
  <si>
    <t>ORD-202401-10092</t>
  </si>
  <si>
    <t>ORD-202401-10093</t>
  </si>
  <si>
    <t>ORD-202401-10094</t>
  </si>
  <si>
    <t>ORD-202401-10095</t>
  </si>
  <si>
    <t>ORD-202401-10096</t>
  </si>
  <si>
    <t>ORD-202401-10097</t>
  </si>
  <si>
    <t>ORD-202401-10098</t>
  </si>
  <si>
    <t>ORD-202401-10099</t>
  </si>
  <si>
    <t>ORD-202401-10100</t>
  </si>
  <si>
    <t>ORD-202401-10101</t>
  </si>
  <si>
    <t>ORD-202401-10102</t>
  </si>
  <si>
    <t>ORD-202401-10103</t>
  </si>
  <si>
    <t>ORD-202401-10104</t>
  </si>
  <si>
    <t>ORD-202401-10105</t>
  </si>
  <si>
    <t>ORD-202401-10106</t>
  </si>
  <si>
    <t>ORD-202401-10107</t>
  </si>
  <si>
    <t>ORD-202401-10108</t>
  </si>
  <si>
    <t>ORD-202401-10109</t>
  </si>
  <si>
    <t>ORD-202401-10110</t>
  </si>
  <si>
    <t>ORD-202401-10111</t>
  </si>
  <si>
    <t>ORD-202401-10112</t>
  </si>
  <si>
    <t>ORD-202401-10113</t>
  </si>
  <si>
    <t>ORD-202401-10114</t>
  </si>
  <si>
    <t>ORD-202401-10115</t>
  </si>
  <si>
    <t>ORD-202401-10116</t>
  </si>
  <si>
    <t>ORD-202401-10117</t>
  </si>
  <si>
    <t>ORD-202401-10118</t>
  </si>
  <si>
    <t>ORD-202401-10119</t>
  </si>
  <si>
    <t>ORD-202401-10120</t>
  </si>
  <si>
    <t>ORD-202401-10121</t>
  </si>
  <si>
    <t>ORD-202401-10122</t>
  </si>
  <si>
    <t>ORD-202401-10123</t>
  </si>
  <si>
    <t>ORD-202401-10124</t>
  </si>
  <si>
    <t>ORD-202401-10125</t>
  </si>
  <si>
    <t>ORD-202401-10126</t>
  </si>
  <si>
    <t>ORD-202401-10127</t>
  </si>
  <si>
    <t>ORD-202401-10128</t>
  </si>
  <si>
    <t>ORD-202401-10129</t>
  </si>
  <si>
    <t>ORD-202401-10130</t>
  </si>
  <si>
    <t>ORD-202401-10131</t>
  </si>
  <si>
    <t>ORD-202401-10132</t>
  </si>
  <si>
    <t>ORD-202401-10133</t>
  </si>
  <si>
    <t>ORD-202401-10134</t>
  </si>
  <si>
    <t>ORD-202401-10135</t>
  </si>
  <si>
    <t>ORD-202401-10136</t>
  </si>
  <si>
    <t>ORD-202401-10137</t>
  </si>
  <si>
    <t>ORD-202401-10138</t>
  </si>
  <si>
    <t>ORD-202401-10139</t>
  </si>
  <si>
    <t>ORD-202401-10140</t>
  </si>
  <si>
    <t>ORD-202401-10141</t>
  </si>
  <si>
    <t>ORD-202401-10142</t>
  </si>
  <si>
    <t>ORD-202401-10143</t>
  </si>
  <si>
    <t>ORD-202401-10144</t>
  </si>
  <si>
    <t>ORD-202401-10145</t>
  </si>
  <si>
    <t>ORD-202401-10146</t>
  </si>
  <si>
    <t>ORD-202401-10147</t>
  </si>
  <si>
    <t>ORD-202401-10148</t>
  </si>
  <si>
    <t>ORD-202401-10149</t>
  </si>
  <si>
    <t>ORD-202401-10150</t>
  </si>
  <si>
    <t>ORD-202401-10151</t>
  </si>
  <si>
    <t>ORD-202401-10152</t>
  </si>
  <si>
    <t>ORD-202401-10153</t>
  </si>
  <si>
    <t>ORD-202401-10154</t>
  </si>
  <si>
    <t>ORD-202401-10155</t>
  </si>
  <si>
    <t>ORD-202401-10156</t>
  </si>
  <si>
    <t>ORD-202401-10157</t>
  </si>
  <si>
    <t>ORD-202401-10158</t>
  </si>
  <si>
    <t>ORD-202401-10159</t>
  </si>
  <si>
    <t>ORD-202401-10160</t>
  </si>
  <si>
    <t>ORD-202401-10161</t>
  </si>
  <si>
    <t>ORD-202401-10162</t>
  </si>
  <si>
    <t>ORD-202401-10163</t>
  </si>
  <si>
    <t>ORD-202401-10164</t>
  </si>
  <si>
    <t>ORD-202401-10165</t>
  </si>
  <si>
    <t>ORD-202401-10166</t>
  </si>
  <si>
    <t>ORD-202401-10167</t>
  </si>
  <si>
    <t>ORD-202401-10168</t>
  </si>
  <si>
    <t>ORD-202401-10169</t>
  </si>
  <si>
    <t>ORD-202401-10170</t>
  </si>
  <si>
    <t>ORD-202401-10171</t>
  </si>
  <si>
    <t>ORD-202401-10172</t>
  </si>
  <si>
    <t>ORD-202401-10173</t>
  </si>
  <si>
    <t>ORD-202401-10174</t>
  </si>
  <si>
    <t>ORD-202401-10175</t>
  </si>
  <si>
    <t>ORD-202401-10176</t>
  </si>
  <si>
    <t>ORD-202401-10177</t>
  </si>
  <si>
    <t>ORD-202401-10178</t>
  </si>
  <si>
    <t>ORD-202401-10179</t>
  </si>
  <si>
    <t>ORD-202401-10180</t>
  </si>
  <si>
    <t>ORD-202401-10181</t>
  </si>
  <si>
    <t>ORD-202401-10182</t>
  </si>
  <si>
    <t>ORD-202401-10183</t>
  </si>
  <si>
    <t>ORD-202401-10184</t>
  </si>
  <si>
    <t>ORD-202401-10185</t>
  </si>
  <si>
    <t>ORD-202401-10186</t>
  </si>
  <si>
    <t>ORD-202401-10187</t>
  </si>
  <si>
    <t>ORD-202401-10188</t>
  </si>
  <si>
    <t>ORD-202401-10189</t>
  </si>
  <si>
    <t>ORD-202401-10190</t>
  </si>
  <si>
    <t>ORD-202401-10191</t>
  </si>
  <si>
    <t>ORD-202401-10192</t>
  </si>
  <si>
    <t>ORD-202401-10193</t>
  </si>
  <si>
    <t>ORD-202401-10194</t>
  </si>
  <si>
    <t>ORD-202401-10195</t>
  </si>
  <si>
    <t>ORD-202401-10196</t>
  </si>
  <si>
    <t>ORD-202401-10197</t>
  </si>
  <si>
    <t>ORD-202401-10198</t>
  </si>
  <si>
    <t>ORD-202401-10199</t>
  </si>
  <si>
    <t>ORD-202401-10200</t>
  </si>
  <si>
    <t>ORD-202401-10201</t>
  </si>
  <si>
    <t>ORD-202401-10202</t>
  </si>
  <si>
    <t>ORD-202401-10203</t>
  </si>
  <si>
    <t>ORD-202401-10204</t>
  </si>
  <si>
    <t>ORD-202401-10205</t>
  </si>
  <si>
    <t>ORD-202401-10206</t>
  </si>
  <si>
    <t>ORD-202401-10207</t>
  </si>
  <si>
    <t>ORD-202401-10208</t>
  </si>
  <si>
    <t>ORD-202401-10209</t>
  </si>
  <si>
    <t>ORD-202401-10210</t>
  </si>
  <si>
    <t>ORD-202401-10211</t>
  </si>
  <si>
    <t>ORD-202401-10212</t>
  </si>
  <si>
    <t>ORD-202401-10213</t>
  </si>
  <si>
    <t>ORD-202401-10214</t>
  </si>
  <si>
    <t>ORD-202401-10215</t>
  </si>
  <si>
    <t>ORD-202401-10216</t>
  </si>
  <si>
    <t>ORD-202401-10217</t>
  </si>
  <si>
    <t>ORD-202401-10218</t>
  </si>
  <si>
    <t>ORD-202401-10219</t>
  </si>
  <si>
    <t>ORD-202401-10220</t>
  </si>
  <si>
    <t>ORD-202401-10221</t>
  </si>
  <si>
    <t>ORD-202401-10222</t>
  </si>
  <si>
    <t>ORD-202401-10223</t>
  </si>
  <si>
    <t>ORD-202401-10224</t>
  </si>
  <si>
    <t>ORD-202401-10225</t>
  </si>
  <si>
    <t>ORD-202401-10226</t>
  </si>
  <si>
    <t>ORD-202401-10227</t>
  </si>
  <si>
    <t>ORD-202401-10228</t>
  </si>
  <si>
    <t>ORD-202401-10229</t>
  </si>
  <si>
    <t>ORD-202401-10230</t>
  </si>
  <si>
    <t>ORD-202401-10231</t>
  </si>
  <si>
    <t>ORD-202401-10232</t>
  </si>
  <si>
    <t>ORD-202401-10233</t>
  </si>
  <si>
    <t>ORD-202401-10234</t>
  </si>
  <si>
    <t>ORD-202401-10235</t>
  </si>
  <si>
    <t>ORD-202401-10236</t>
  </si>
  <si>
    <t>ORD-202401-10237</t>
  </si>
  <si>
    <t>ORD-202401-10238</t>
  </si>
  <si>
    <t>ORD-202401-10239</t>
  </si>
  <si>
    <t>ORD-202401-10240</t>
  </si>
  <si>
    <t>ORD-202401-10241</t>
  </si>
  <si>
    <t>ORD-202401-10242</t>
  </si>
  <si>
    <t>ORD-202401-10243</t>
  </si>
  <si>
    <t>ORD-202401-10244</t>
  </si>
  <si>
    <t>ORD-202401-10245</t>
  </si>
  <si>
    <t>ORD-202401-10246</t>
  </si>
  <si>
    <t>ORD-202401-10247</t>
  </si>
  <si>
    <t>ORD-202401-10248</t>
  </si>
  <si>
    <t>ORD-202401-10249</t>
  </si>
  <si>
    <t>ORD-202401-10250</t>
  </si>
  <si>
    <t>ORD-202401-10251</t>
  </si>
  <si>
    <t>ORD-202401-10252</t>
  </si>
  <si>
    <t>ORD-202401-10253</t>
  </si>
  <si>
    <t>ORD-202401-10254</t>
  </si>
  <si>
    <t>ORD-202401-10255</t>
  </si>
  <si>
    <t>ORD-202401-10256</t>
  </si>
  <si>
    <t>ORD-202401-10257</t>
  </si>
  <si>
    <t>ORD-202401-10258</t>
  </si>
  <si>
    <t>ORD-202401-10259</t>
  </si>
  <si>
    <t>ORD-202401-10260</t>
  </si>
  <si>
    <t>ORD-202401-10261</t>
  </si>
  <si>
    <t>ORD-202401-10262</t>
  </si>
  <si>
    <t>ORD-202401-10263</t>
  </si>
  <si>
    <t>ORD-202401-10264</t>
  </si>
  <si>
    <t>ORD-202401-10265</t>
  </si>
  <si>
    <t>ORD-202401-10266</t>
  </si>
  <si>
    <t>ORD-202401-10267</t>
  </si>
  <si>
    <t>ORD-202401-10268</t>
  </si>
  <si>
    <t>ORD-202401-10269</t>
  </si>
  <si>
    <t>ORD-202401-10270</t>
  </si>
  <si>
    <t>ORD-202401-10271</t>
  </si>
  <si>
    <t>ORD-202401-10272</t>
  </si>
  <si>
    <t>ORD-202401-10273</t>
  </si>
  <si>
    <t>ORD-202401-10274</t>
  </si>
  <si>
    <t>ORD-202401-10275</t>
  </si>
  <si>
    <t>ORD-202401-10276</t>
  </si>
  <si>
    <t>ORD-202401-10277</t>
  </si>
  <si>
    <t>ORD-202401-10278</t>
  </si>
  <si>
    <t>ORD-202401-10279</t>
  </si>
  <si>
    <t>ORD-202401-10280</t>
  </si>
  <si>
    <t>ORD-202401-10281</t>
  </si>
  <si>
    <t>ORD-202401-10282</t>
  </si>
  <si>
    <t>ORD-202401-10283</t>
  </si>
  <si>
    <t>ORD-202401-10284</t>
  </si>
  <si>
    <t>ORD-202401-10285</t>
  </si>
  <si>
    <t>ORD-202401-10286</t>
  </si>
  <si>
    <t>ORD-202401-10287</t>
  </si>
  <si>
    <t>ORD-202401-10288</t>
  </si>
  <si>
    <t>ORD-202401-10289</t>
  </si>
  <si>
    <t>ORD-202401-10290</t>
  </si>
  <si>
    <t>ORD-202401-10291</t>
  </si>
  <si>
    <t>ORD-202401-10292</t>
  </si>
  <si>
    <t>ORD-202401-10293</t>
  </si>
  <si>
    <t>ORD-202401-10294</t>
  </si>
  <si>
    <t>ORD-202401-10295</t>
  </si>
  <si>
    <t>ORD-202401-10296</t>
  </si>
  <si>
    <t>ORD-202401-10297</t>
  </si>
  <si>
    <t>ORD-202401-10298</t>
  </si>
  <si>
    <t>ORD-202401-10299</t>
  </si>
  <si>
    <t>ORD-202401-10300</t>
  </si>
  <si>
    <t>ORD-202401-10301</t>
  </si>
  <si>
    <t>ORD-202401-10302</t>
  </si>
  <si>
    <t>ORD-202401-10303</t>
  </si>
  <si>
    <t>ORD-202401-10304</t>
  </si>
  <si>
    <t>ORD-202401-10305</t>
  </si>
  <si>
    <t>ORD-202401-10306</t>
  </si>
  <si>
    <t>ORD-202401-10307</t>
  </si>
  <si>
    <t>ORD-202401-10308</t>
  </si>
  <si>
    <t>ORD-202401-10309</t>
  </si>
  <si>
    <t>ORD-202401-10310</t>
  </si>
  <si>
    <t>ORD-202401-10311</t>
  </si>
  <si>
    <t>ORD-202401-10312</t>
  </si>
  <si>
    <t>ORD-202401-10313</t>
  </si>
  <si>
    <t>ORD-202401-10314</t>
  </si>
  <si>
    <t>ORD-202401-10315</t>
  </si>
  <si>
    <t>ORD-202401-10316</t>
  </si>
  <si>
    <t>ORD-202401-10317</t>
  </si>
  <si>
    <t>ORD-202401-10318</t>
  </si>
  <si>
    <t>ORD-202401-10319</t>
  </si>
  <si>
    <t>ORD-202401-10320</t>
  </si>
  <si>
    <t>ORD-202401-10321</t>
  </si>
  <si>
    <t>ORD-202401-10322</t>
  </si>
  <si>
    <t>ORD-202401-10323</t>
  </si>
  <si>
    <t>ORD-202401-10324</t>
  </si>
  <si>
    <t>ORD-202401-10325</t>
  </si>
  <si>
    <t>ORD-202401-10326</t>
  </si>
  <si>
    <t>ORD-202401-10327</t>
  </si>
  <si>
    <t>ORD-202401-10328</t>
  </si>
  <si>
    <t>ORD-202401-10329</t>
  </si>
  <si>
    <t>ORD-202401-10330</t>
  </si>
  <si>
    <t>ORD-202401-10331</t>
  </si>
  <si>
    <t>ORD-202401-10332</t>
  </si>
  <si>
    <t>ORD-202401-10333</t>
  </si>
  <si>
    <t>ORD-202401-10334</t>
  </si>
  <si>
    <t>ORD-202401-10335</t>
  </si>
  <si>
    <t>ORD-202401-10336</t>
  </si>
  <si>
    <t>ORD-202401-10337</t>
  </si>
  <si>
    <t>ORD-202401-10338</t>
  </si>
  <si>
    <t>ORD-202401-10339</t>
  </si>
  <si>
    <t>ORD-202401-10340</t>
  </si>
  <si>
    <t>ORD-202401-10341</t>
  </si>
  <si>
    <t>ORD-202401-10342</t>
  </si>
  <si>
    <t>ORD-202401-10343</t>
  </si>
  <si>
    <t>ORD-202401-10344</t>
  </si>
  <si>
    <t>ORD-202401-10345</t>
  </si>
  <si>
    <t>ORD-202401-10346</t>
  </si>
  <si>
    <t>ORD-202401-10347</t>
  </si>
  <si>
    <t>ORD-202401-10348</t>
  </si>
  <si>
    <t>ORD-202401-10349</t>
  </si>
  <si>
    <t>ORD-202401-10350</t>
  </si>
  <si>
    <t>ORD-202401-10351</t>
  </si>
  <si>
    <t>ORD-202401-10352</t>
  </si>
  <si>
    <t>ORD-202401-10353</t>
  </si>
  <si>
    <t>ORD-202401-10354</t>
  </si>
  <si>
    <t>ORD-202401-10355</t>
  </si>
  <si>
    <t>ORD-202401-10356</t>
  </si>
  <si>
    <t>ORD-202401-10357</t>
  </si>
  <si>
    <t>ORD-202401-10358</t>
  </si>
  <si>
    <t>ORD-202401-10359</t>
  </si>
  <si>
    <t>ORD-202401-10360</t>
  </si>
  <si>
    <t>ORD-202401-10361</t>
  </si>
  <si>
    <t>ORD-202401-10362</t>
  </si>
  <si>
    <t>ORD-202401-10363</t>
  </si>
  <si>
    <t>ORD-202401-10364</t>
  </si>
  <si>
    <t>ORD-202401-10365</t>
  </si>
  <si>
    <t>ORD-202401-10366</t>
  </si>
  <si>
    <t>ORD-202401-10367</t>
  </si>
  <si>
    <t>ORD-202401-10368</t>
  </si>
  <si>
    <t>ORD-202401-10369</t>
  </si>
  <si>
    <t>ORD-202401-10370</t>
  </si>
  <si>
    <t>ORD-202401-10371</t>
  </si>
  <si>
    <t>ORD-202401-10372</t>
  </si>
  <si>
    <t>ORD-202401-10373</t>
  </si>
  <si>
    <t>ORD-202401-10374</t>
  </si>
  <si>
    <t>ORD-202401-10375</t>
  </si>
  <si>
    <t>ORD-202401-10376</t>
  </si>
  <si>
    <t>ORD-202401-10377</t>
  </si>
  <si>
    <t>ORD-202401-10378</t>
  </si>
  <si>
    <t>ORD-202401-10379</t>
  </si>
  <si>
    <t>ORD-202401-10380</t>
  </si>
  <si>
    <t>ORD-202401-10381</t>
  </si>
  <si>
    <t>ORD-202401-10382</t>
  </si>
  <si>
    <t>ORD-202401-10383</t>
  </si>
  <si>
    <t>ORD-202401-10384</t>
  </si>
  <si>
    <t>ORD-202401-10385</t>
  </si>
  <si>
    <t>ORD-202401-10386</t>
  </si>
  <si>
    <t>ORD-202401-10387</t>
  </si>
  <si>
    <t>ORD-202401-10388</t>
  </si>
  <si>
    <t>ORD-202401-10389</t>
  </si>
  <si>
    <t>ORD-202401-10390</t>
  </si>
  <si>
    <t>ORD-202401-10391</t>
  </si>
  <si>
    <t>ORD-202401-10392</t>
  </si>
  <si>
    <t>ORD-202401-10393</t>
  </si>
  <si>
    <t>ORD-202401-10394</t>
  </si>
  <si>
    <t>ORD-202401-10395</t>
  </si>
  <si>
    <t>ORD-202401-10396</t>
  </si>
  <si>
    <t>ORD-202401-10397</t>
  </si>
  <si>
    <t>ORD-202401-10398</t>
  </si>
  <si>
    <t>ORD-202401-10399</t>
  </si>
  <si>
    <t>ORD-202401-10400</t>
  </si>
  <si>
    <t>ORD-202402-10401</t>
  </si>
  <si>
    <t>ORD-202402-10402</t>
  </si>
  <si>
    <t>ORD-202402-10403</t>
  </si>
  <si>
    <t>ORD-202402-10404</t>
  </si>
  <si>
    <t>ORD-202402-10405</t>
  </si>
  <si>
    <t>ORD-202402-10406</t>
  </si>
  <si>
    <t>ORD-202402-10407</t>
  </si>
  <si>
    <t>ORD-202402-10408</t>
  </si>
  <si>
    <t>ORD-202402-10409</t>
  </si>
  <si>
    <t>ORD-202402-10410</t>
  </si>
  <si>
    <t>ORD-202402-10411</t>
  </si>
  <si>
    <t>ORD-202402-10412</t>
  </si>
  <si>
    <t>ORD-202402-10413</t>
  </si>
  <si>
    <t>ORD-202402-10414</t>
  </si>
  <si>
    <t>ORD-202402-10415</t>
  </si>
  <si>
    <t>ORD-202402-10416</t>
  </si>
  <si>
    <t>ORD-202402-10417</t>
  </si>
  <si>
    <t>ORD-202402-10418</t>
  </si>
  <si>
    <t>ORD-202402-10419</t>
  </si>
  <si>
    <t>ORD-202402-10420</t>
  </si>
  <si>
    <t>ORD-202402-10421</t>
  </si>
  <si>
    <t>ORD-202402-10422</t>
  </si>
  <si>
    <t>ORD-202402-10423</t>
  </si>
  <si>
    <t>ORD-202402-10424</t>
  </si>
  <si>
    <t>ORD-202402-10425</t>
  </si>
  <si>
    <t>ORD-202402-10426</t>
  </si>
  <si>
    <t>ORD-202402-10427</t>
  </si>
  <si>
    <t>ORD-202402-10428</t>
  </si>
  <si>
    <t>ORD-202402-10429</t>
  </si>
  <si>
    <t>ORD-202402-10430</t>
  </si>
  <si>
    <t>ORD-202402-10431</t>
  </si>
  <si>
    <t>ORD-202402-10432</t>
  </si>
  <si>
    <t>ORD-202402-10433</t>
  </si>
  <si>
    <t>ORD-202402-10434</t>
  </si>
  <si>
    <t>ORD-202402-10435</t>
  </si>
  <si>
    <t>ORD-202402-10436</t>
  </si>
  <si>
    <t>ORD-202402-10437</t>
  </si>
  <si>
    <t>ORD-202402-10438</t>
  </si>
  <si>
    <t>ORD-202402-10439</t>
  </si>
  <si>
    <t>ORD-202402-10440</t>
  </si>
  <si>
    <t>ORD-202402-10441</t>
  </si>
  <si>
    <t>ORD-202402-10442</t>
  </si>
  <si>
    <t>ORD-202402-10443</t>
  </si>
  <si>
    <t>ORD-202402-10444</t>
  </si>
  <si>
    <t>ORD-202402-10445</t>
  </si>
  <si>
    <t>ORD-202402-10446</t>
  </si>
  <si>
    <t>ORD-202402-10447</t>
  </si>
  <si>
    <t>ORD-202402-10448</t>
  </si>
  <si>
    <t>ORD-202402-10449</t>
  </si>
  <si>
    <t>ORD-202402-10450</t>
  </si>
  <si>
    <t>ORD-202402-10451</t>
  </si>
  <si>
    <t>ORD-202402-10452</t>
  </si>
  <si>
    <t>ORD-202402-10453</t>
  </si>
  <si>
    <t>ORD-202402-10454</t>
  </si>
  <si>
    <t>ORD-202402-10455</t>
  </si>
  <si>
    <t>ORD-202402-10456</t>
  </si>
  <si>
    <t>ORD-202402-10457</t>
  </si>
  <si>
    <t>ORD-202402-10458</t>
  </si>
  <si>
    <t>ORD-202402-10459</t>
  </si>
  <si>
    <t>ORD-202402-10460</t>
  </si>
  <si>
    <t>ORD-202402-10461</t>
  </si>
  <si>
    <t>ORD-202402-10462</t>
  </si>
  <si>
    <t>ORD-202402-10463</t>
  </si>
  <si>
    <t>ORD-202402-10464</t>
  </si>
  <si>
    <t>ORD-202402-10465</t>
  </si>
  <si>
    <t>ORD-202402-10466</t>
  </si>
  <si>
    <t>ORD-202402-10467</t>
  </si>
  <si>
    <t>ORD-202402-10468</t>
  </si>
  <si>
    <t>ORD-202402-10469</t>
  </si>
  <si>
    <t>ORD-202402-10470</t>
  </si>
  <si>
    <t>ORD-202402-10471</t>
  </si>
  <si>
    <t>ORD-202402-10472</t>
  </si>
  <si>
    <t>ORD-202402-10473</t>
  </si>
  <si>
    <t>ORD-202402-10474</t>
  </si>
  <si>
    <t>ORD-202402-10475</t>
  </si>
  <si>
    <t>ORD-202402-10476</t>
  </si>
  <si>
    <t>ORD-202402-10477</t>
  </si>
  <si>
    <t>ORD-202402-10478</t>
  </si>
  <si>
    <t>ORD-202402-10479</t>
  </si>
  <si>
    <t>ORD-202402-10480</t>
  </si>
  <si>
    <t>ORD-202402-10481</t>
  </si>
  <si>
    <t>ORD-202402-10482</t>
  </si>
  <si>
    <t>ORD-202402-10483</t>
  </si>
  <si>
    <t>ORD-202402-10484</t>
  </si>
  <si>
    <t>ORD-202402-10485</t>
  </si>
  <si>
    <t>ORD-202402-10486</t>
  </si>
  <si>
    <t>ORD-202402-10487</t>
  </si>
  <si>
    <t>ORD-202402-10488</t>
  </si>
  <si>
    <t>ORD-202402-10489</t>
  </si>
  <si>
    <t>ORD-202402-10490</t>
  </si>
  <si>
    <t>ORD-202402-10491</t>
  </si>
  <si>
    <t>ORD-202402-10492</t>
  </si>
  <si>
    <t>ORD-202402-10493</t>
  </si>
  <si>
    <t>ORD-202402-10494</t>
  </si>
  <si>
    <t>ORD-202402-10495</t>
  </si>
  <si>
    <t>ORD-202402-10496</t>
  </si>
  <si>
    <t>ORD-202402-10497</t>
  </si>
  <si>
    <t>ORD-202402-10498</t>
  </si>
  <si>
    <t>ORD-202402-10499</t>
  </si>
  <si>
    <t>ORD-202402-10500</t>
  </si>
  <si>
    <t>ORD-202402-10501</t>
  </si>
  <si>
    <t>ORD-202402-10502</t>
  </si>
  <si>
    <t>ORD-202402-10503</t>
  </si>
  <si>
    <t>ORD-202402-10504</t>
  </si>
  <si>
    <t>ORD-202402-10505</t>
  </si>
  <si>
    <t>ORD-202402-10506</t>
  </si>
  <si>
    <t>ORD-202402-10507</t>
  </si>
  <si>
    <t>ORD-202402-10508</t>
  </si>
  <si>
    <t>ORD-202402-10509</t>
  </si>
  <si>
    <t>ORD-202402-10510</t>
  </si>
  <si>
    <t>ORD-202402-10511</t>
  </si>
  <si>
    <t>ORD-202402-10512</t>
  </si>
  <si>
    <t>ORD-202402-10513</t>
  </si>
  <si>
    <t>ORD-202402-10514</t>
  </si>
  <si>
    <t>ORD-202402-10515</t>
  </si>
  <si>
    <t>ORD-202402-10516</t>
  </si>
  <si>
    <t>ORD-202402-10517</t>
  </si>
  <si>
    <t>ORD-202402-10518</t>
  </si>
  <si>
    <t>ORD-202402-10519</t>
  </si>
  <si>
    <t>ORD-202402-10520</t>
  </si>
  <si>
    <t>ORD-202402-10521</t>
  </si>
  <si>
    <t>ORD-202402-10522</t>
  </si>
  <si>
    <t>ORD-202402-10523</t>
  </si>
  <si>
    <t>ORD-202402-10524</t>
  </si>
  <si>
    <t>ORD-202402-10525</t>
  </si>
  <si>
    <t>ORD-202402-10526</t>
  </si>
  <si>
    <t>ORD-202402-10527</t>
  </si>
  <si>
    <t>ORD-202402-10528</t>
  </si>
  <si>
    <t>ORD-202402-10529</t>
  </si>
  <si>
    <t>ORD-202402-10530</t>
  </si>
  <si>
    <t>ORD-202402-10531</t>
  </si>
  <si>
    <t>ORD-202402-10532</t>
  </si>
  <si>
    <t>ORD-202402-10533</t>
  </si>
  <si>
    <t>ORD-202402-10534</t>
  </si>
  <si>
    <t>ORD-202402-10535</t>
  </si>
  <si>
    <t>ORD-202402-10536</t>
  </si>
  <si>
    <t>ORD-202402-10537</t>
  </si>
  <si>
    <t>ORD-202402-10538</t>
  </si>
  <si>
    <t>ORD-202402-10539</t>
  </si>
  <si>
    <t>ORD-202402-10540</t>
  </si>
  <si>
    <t>ORD-202402-10541</t>
  </si>
  <si>
    <t>ORD-202402-10542</t>
  </si>
  <si>
    <t>ORD-202402-10543</t>
  </si>
  <si>
    <t>ORD-202402-10544</t>
  </si>
  <si>
    <t>ORD-202402-10545</t>
  </si>
  <si>
    <t>ORD-202402-10546</t>
  </si>
  <si>
    <t>ORD-202402-10547</t>
  </si>
  <si>
    <t>ORD-202402-10548</t>
  </si>
  <si>
    <t>ORD-202402-10549</t>
  </si>
  <si>
    <t>ORD-202402-10550</t>
  </si>
  <si>
    <t>ORD-202402-10551</t>
  </si>
  <si>
    <t>ORD-202402-10552</t>
  </si>
  <si>
    <t>ORD-202402-10553</t>
  </si>
  <si>
    <t>ORD-202402-10554</t>
  </si>
  <si>
    <t>ORD-202402-10555</t>
  </si>
  <si>
    <t>ORD-202402-10556</t>
  </si>
  <si>
    <t>ORD-202402-10557</t>
  </si>
  <si>
    <t>ORD-202402-10558</t>
  </si>
  <si>
    <t>ORD-202402-10559</t>
  </si>
  <si>
    <t>ORD-202402-10560</t>
  </si>
  <si>
    <t>ORD-202402-10561</t>
  </si>
  <si>
    <t>ORD-202402-10562</t>
  </si>
  <si>
    <t>ORD-202402-10563</t>
  </si>
  <si>
    <t>ORD-202402-10564</t>
  </si>
  <si>
    <t>ORD-202402-10565</t>
  </si>
  <si>
    <t>ORD-202402-10566</t>
  </si>
  <si>
    <t>ORD-202402-10567</t>
  </si>
  <si>
    <t>ORD-202402-10568</t>
  </si>
  <si>
    <t>ORD-202402-10569</t>
  </si>
  <si>
    <t>ORD-202402-10570</t>
  </si>
  <si>
    <t>ORD-202402-10571</t>
  </si>
  <si>
    <t>ORD-202402-10572</t>
  </si>
  <si>
    <t>ORD-202402-10573</t>
  </si>
  <si>
    <t>ORD-202402-10574</t>
  </si>
  <si>
    <t>ORD-202402-10575</t>
  </si>
  <si>
    <t>ORD-202402-10576</t>
  </si>
  <si>
    <t>ORD-202402-10577</t>
  </si>
  <si>
    <t>ORD-202402-10578</t>
  </si>
  <si>
    <t>ORD-202402-10579</t>
  </si>
  <si>
    <t>ORD-202402-10580</t>
  </si>
  <si>
    <t>ORD-202402-10581</t>
  </si>
  <si>
    <t>ORD-202402-10582</t>
  </si>
  <si>
    <t>ORD-202402-10583</t>
  </si>
  <si>
    <t>ORD-202402-10584</t>
  </si>
  <si>
    <t>ORD-202402-10585</t>
  </si>
  <si>
    <t>ORD-202402-10586</t>
  </si>
  <si>
    <t>ORD-202402-10587</t>
  </si>
  <si>
    <t>ORD-202402-10588</t>
  </si>
  <si>
    <t>ORD-202402-10589</t>
  </si>
  <si>
    <t>ORD-202402-10590</t>
  </si>
  <si>
    <t>ORD-202402-10591</t>
  </si>
  <si>
    <t>ORD-202402-10592</t>
  </si>
  <si>
    <t>ORD-202402-10593</t>
  </si>
  <si>
    <t>ORD-202402-10594</t>
  </si>
  <si>
    <t>ORD-202402-10595</t>
  </si>
  <si>
    <t>ORD-202402-10596</t>
  </si>
  <si>
    <t>ORD-202402-10597</t>
  </si>
  <si>
    <t>ORD-202402-10598</t>
  </si>
  <si>
    <t>ORD-202402-10599</t>
  </si>
  <si>
    <t>ORD-202402-10600</t>
  </si>
  <si>
    <t>ORD-202402-10601</t>
  </si>
  <si>
    <t>ORD-202402-10602</t>
  </si>
  <si>
    <t>ORD-202402-10603</t>
  </si>
  <si>
    <t>ORD-202402-10604</t>
  </si>
  <si>
    <t>ORD-202402-10605</t>
  </si>
  <si>
    <t>ORD-202402-10606</t>
  </si>
  <si>
    <t>ORD-202402-10607</t>
  </si>
  <si>
    <t>ORD-202402-10608</t>
  </si>
  <si>
    <t>ORD-202402-10609</t>
  </si>
  <si>
    <t>ORD-202402-10610</t>
  </si>
  <si>
    <t>ORD-202402-10611</t>
  </si>
  <si>
    <t>ORD-202402-10612</t>
  </si>
  <si>
    <t>ORD-202402-10613</t>
  </si>
  <si>
    <t>ORD-202402-10614</t>
  </si>
  <si>
    <t>ORD-202402-10615</t>
  </si>
  <si>
    <t>ORD-202402-10616</t>
  </si>
  <si>
    <t>ORD-202402-10617</t>
  </si>
  <si>
    <t>ORD-202402-10618</t>
  </si>
  <si>
    <t>ORD-202402-10619</t>
  </si>
  <si>
    <t>ORD-202402-10620</t>
  </si>
  <si>
    <t>ORD-202402-10621</t>
  </si>
  <si>
    <t>ORD-202402-10622</t>
  </si>
  <si>
    <t>ORD-202402-10623</t>
  </si>
  <si>
    <t>ORD-202402-10624</t>
  </si>
  <si>
    <t>ORD-202402-10625</t>
  </si>
  <si>
    <t>ORD-202402-10626</t>
  </si>
  <si>
    <t>ORD-202402-10627</t>
  </si>
  <si>
    <t>ORD-202402-10628</t>
  </si>
  <si>
    <t>ORD-202402-10629</t>
  </si>
  <si>
    <t>ORD-202402-10630</t>
  </si>
  <si>
    <t>ORD-202402-10631</t>
  </si>
  <si>
    <t>ORD-202402-10632</t>
  </si>
  <si>
    <t>ORD-202402-10633</t>
  </si>
  <si>
    <t>ORD-202402-10634</t>
  </si>
  <si>
    <t>ORD-202402-10635</t>
  </si>
  <si>
    <t>ORD-202402-10636</t>
  </si>
  <si>
    <t>ORD-202402-10637</t>
  </si>
  <si>
    <t>ORD-202402-10638</t>
  </si>
  <si>
    <t>ORD-202402-10639</t>
  </si>
  <si>
    <t>ORD-202402-10640</t>
  </si>
  <si>
    <t>ORD-202402-10641</t>
  </si>
  <si>
    <t>ORD-202402-10642</t>
  </si>
  <si>
    <t>ORD-202402-10643</t>
  </si>
  <si>
    <t>ORD-202402-10644</t>
  </si>
  <si>
    <t>ORD-202402-10645</t>
  </si>
  <si>
    <t>ORD-202402-10646</t>
  </si>
  <si>
    <t>ORD-202402-10647</t>
  </si>
  <si>
    <t>ORD-202402-10648</t>
  </si>
  <si>
    <t>ORD-202402-10649</t>
  </si>
  <si>
    <t>ORD-202402-10650</t>
  </si>
  <si>
    <t>ORD-202402-10651</t>
  </si>
  <si>
    <t>ORD-202402-10652</t>
  </si>
  <si>
    <t>ORD-202402-10653</t>
  </si>
  <si>
    <t>ORD-202402-10654</t>
  </si>
  <si>
    <t>ORD-202402-10655</t>
  </si>
  <si>
    <t>ORD-202402-10656</t>
  </si>
  <si>
    <t>ORD-202402-10657</t>
  </si>
  <si>
    <t>ORD-202402-10658</t>
  </si>
  <si>
    <t>ORD-202402-10659</t>
  </si>
  <si>
    <t>ORD-202402-10660</t>
  </si>
  <si>
    <t>ORD-202402-10661</t>
  </si>
  <si>
    <t>ORD-202402-10662</t>
  </si>
  <si>
    <t>ORD-202402-10663</t>
  </si>
  <si>
    <t>ORD-202402-10664</t>
  </si>
  <si>
    <t>ORD-202402-10665</t>
  </si>
  <si>
    <t>ORD-202402-10666</t>
  </si>
  <si>
    <t>ORD-202402-10667</t>
  </si>
  <si>
    <t>ORD-202402-10668</t>
  </si>
  <si>
    <t>ORD-202402-10669</t>
  </si>
  <si>
    <t>ORD-202402-10670</t>
  </si>
  <si>
    <t>ORD-202402-10671</t>
  </si>
  <si>
    <t>ORD-202402-10672</t>
  </si>
  <si>
    <t>ORD-202402-10673</t>
  </si>
  <si>
    <t>ORD-202402-10674</t>
  </si>
  <si>
    <t>ORD-202402-10675</t>
  </si>
  <si>
    <t>ORD-202402-10676</t>
  </si>
  <si>
    <t>ORD-202402-10677</t>
  </si>
  <si>
    <t>ORD-202402-10678</t>
  </si>
  <si>
    <t>ORD-202402-10679</t>
  </si>
  <si>
    <t>ORD-202402-10680</t>
  </si>
  <si>
    <t>ORD-202402-10681</t>
  </si>
  <si>
    <t>ORD-202402-10682</t>
  </si>
  <si>
    <t>ORD-202402-10683</t>
  </si>
  <si>
    <t>ORD-202402-10684</t>
  </si>
  <si>
    <t>ORD-202402-10685</t>
  </si>
  <si>
    <t>ORD-202402-10686</t>
  </si>
  <si>
    <t>ORD-202402-10687</t>
  </si>
  <si>
    <t>ORD-202402-10688</t>
  </si>
  <si>
    <t>ORD-202402-10689</t>
  </si>
  <si>
    <t>ORD-202402-10690</t>
  </si>
  <si>
    <t>ORD-202402-10691</t>
  </si>
  <si>
    <t>ORD-202402-10692</t>
  </si>
  <si>
    <t>ORD-202402-10693</t>
  </si>
  <si>
    <t>ORD-202402-10694</t>
  </si>
  <si>
    <t>ORD-202402-10695</t>
  </si>
  <si>
    <t>ORD-202402-10696</t>
  </si>
  <si>
    <t>ORD-202402-10697</t>
  </si>
  <si>
    <t>ORD-202402-10698</t>
  </si>
  <si>
    <t>ORD-202402-10699</t>
  </si>
  <si>
    <t>ORD-202402-10700</t>
  </si>
  <si>
    <t>ORD-202402-10701</t>
  </si>
  <si>
    <t>ORD-202402-10702</t>
  </si>
  <si>
    <t>ORD-202402-10703</t>
  </si>
  <si>
    <t>ORD-202402-10704</t>
  </si>
  <si>
    <t>ORD-202402-10705</t>
  </si>
  <si>
    <t>ORD-202402-10706</t>
  </si>
  <si>
    <t>ORD-202402-10707</t>
  </si>
  <si>
    <t>ORD-202402-10708</t>
  </si>
  <si>
    <t>ORD-202402-10709</t>
  </si>
  <si>
    <t>ORD-202402-10710</t>
  </si>
  <si>
    <t>ORD-202402-10711</t>
  </si>
  <si>
    <t>ORD-202402-10712</t>
  </si>
  <si>
    <t>ORD-202402-10713</t>
  </si>
  <si>
    <t>ORD-202402-10714</t>
  </si>
  <si>
    <t>ORD-202402-10715</t>
  </si>
  <si>
    <t>ORD-202402-10716</t>
  </si>
  <si>
    <t>ORD-202402-10717</t>
  </si>
  <si>
    <t>ORD-202402-10718</t>
  </si>
  <si>
    <t>ORD-202402-10719</t>
  </si>
  <si>
    <t>ORD-202402-10720</t>
  </si>
  <si>
    <t>ORD-202402-10721</t>
  </si>
  <si>
    <t>ORD-202402-10722</t>
  </si>
  <si>
    <t>ORD-202402-10723</t>
  </si>
  <si>
    <t>ORD-202402-10724</t>
  </si>
  <si>
    <t>ORD-202402-10725</t>
  </si>
  <si>
    <t>ORD-202402-10726</t>
  </si>
  <si>
    <t>ORD-202402-10727</t>
  </si>
  <si>
    <t>ORD-202402-10728</t>
  </si>
  <si>
    <t>ORD-202402-10729</t>
  </si>
  <si>
    <t>ORD-202402-10730</t>
  </si>
  <si>
    <t>ORD-202402-10731</t>
  </si>
  <si>
    <t>ORD-202402-10732</t>
  </si>
  <si>
    <t>ORD-202402-10733</t>
  </si>
  <si>
    <t>ORD-202402-10734</t>
  </si>
  <si>
    <t>ORD-202402-10735</t>
  </si>
  <si>
    <t>ORD-202402-10736</t>
  </si>
  <si>
    <t>ORD-202402-10737</t>
  </si>
  <si>
    <t>ORD-202402-10738</t>
  </si>
  <si>
    <t>ORD-202402-10739</t>
  </si>
  <si>
    <t>ORD-202402-10740</t>
  </si>
  <si>
    <t>ORD-202402-10741</t>
  </si>
  <si>
    <t>ORD-202402-10742</t>
  </si>
  <si>
    <t>ORD-202402-10743</t>
  </si>
  <si>
    <t>ORD-202402-10744</t>
  </si>
  <si>
    <t>ORD-202402-10745</t>
  </si>
  <si>
    <t>ORD-202402-10746</t>
  </si>
  <si>
    <t>ORD-202402-10747</t>
  </si>
  <si>
    <t>ORD-202402-10748</t>
  </si>
  <si>
    <t>ORD-202402-10749</t>
  </si>
  <si>
    <t>ORD-202402-10750</t>
  </si>
  <si>
    <t>ORD-202402-10751</t>
  </si>
  <si>
    <t>ORD-202402-10752</t>
  </si>
  <si>
    <t>ORD-202402-10753</t>
  </si>
  <si>
    <t>ORD-202402-10754</t>
  </si>
  <si>
    <t>ORD-202402-10755</t>
  </si>
  <si>
    <t>ORD-202402-10756</t>
  </si>
  <si>
    <t>ORD-202402-10757</t>
  </si>
  <si>
    <t>ORD-202402-10758</t>
  </si>
  <si>
    <t>ORD-202402-10759</t>
  </si>
  <si>
    <t>ORD-202402-10760</t>
  </si>
  <si>
    <t>ORD-202402-10761</t>
  </si>
  <si>
    <t>ORD-202402-10762</t>
  </si>
  <si>
    <t>ORD-202402-10763</t>
  </si>
  <si>
    <t>ORD-202402-10764</t>
  </si>
  <si>
    <t>ORD-202402-10765</t>
  </si>
  <si>
    <t>ORD-202402-10766</t>
  </si>
  <si>
    <t>ORD-202402-10767</t>
  </si>
  <si>
    <t>ORD-202402-10768</t>
  </si>
  <si>
    <t>ORD-202402-10769</t>
  </si>
  <si>
    <t>ORD-202402-10770</t>
  </si>
  <si>
    <t>ORD-202402-10771</t>
  </si>
  <si>
    <t>ORD-202402-10772</t>
  </si>
  <si>
    <t>ORD-202402-10773</t>
  </si>
  <si>
    <t>ORD-202402-10774</t>
  </si>
  <si>
    <t>ORD-202402-10775</t>
  </si>
  <si>
    <t>ORD-202402-10776</t>
  </si>
  <si>
    <t>ORD-202402-10777</t>
  </si>
  <si>
    <t>ORD-202402-10778</t>
  </si>
  <si>
    <t>ORD-202402-10779</t>
  </si>
  <si>
    <t>ORD-202402-10780</t>
  </si>
  <si>
    <t>ORD-202402-10781</t>
  </si>
  <si>
    <t>ORD-202402-10782</t>
  </si>
  <si>
    <t>ORD-202402-10783</t>
  </si>
  <si>
    <t>ORD-202402-10784</t>
  </si>
  <si>
    <t>ORD-202402-10785</t>
  </si>
  <si>
    <t>ORD-202402-10786</t>
  </si>
  <si>
    <t>ORD-202402-10787</t>
  </si>
  <si>
    <t>ORD-202402-10788</t>
  </si>
  <si>
    <t>ORD-202402-10789</t>
  </si>
  <si>
    <t>ORD-202402-10790</t>
  </si>
  <si>
    <t>ORD-202402-10791</t>
  </si>
  <si>
    <t>ORD-202402-10792</t>
  </si>
  <si>
    <t>ORD-202402-10793</t>
  </si>
  <si>
    <t>ORD-202402-10794</t>
  </si>
  <si>
    <t>ORD-202402-10795</t>
  </si>
  <si>
    <t>ORD-202402-10796</t>
  </si>
  <si>
    <t>ORD-202402-10797</t>
  </si>
  <si>
    <t>ORD-202402-10798</t>
  </si>
  <si>
    <t>ORD-202402-10799</t>
  </si>
  <si>
    <t>ORD-202402-10800</t>
  </si>
  <si>
    <t>ORD-202402-10801</t>
  </si>
  <si>
    <t>ORD-202402-10802</t>
  </si>
  <si>
    <t>ORD-202402-10803</t>
  </si>
  <si>
    <t>ORD-202402-10804</t>
  </si>
  <si>
    <t>ORD-202402-10805</t>
  </si>
  <si>
    <t>ORD-202402-10806</t>
  </si>
  <si>
    <t>ORD-202402-10807</t>
  </si>
  <si>
    <t>ORD-202402-10808</t>
  </si>
  <si>
    <t>ORD-202402-10809</t>
  </si>
  <si>
    <t>ORD-202402-10810</t>
  </si>
  <si>
    <t>ORD-202402-10811</t>
  </si>
  <si>
    <t>ORD-202402-10812</t>
  </si>
  <si>
    <t>ORD-202402-10813</t>
  </si>
  <si>
    <t>ORD-202402-10814</t>
  </si>
  <si>
    <t>ORD-202402-10815</t>
  </si>
  <si>
    <t>ORD-202402-10816</t>
  </si>
  <si>
    <t>ORD-202402-10817</t>
  </si>
  <si>
    <t>ORD-202402-10818</t>
  </si>
  <si>
    <t>ORD-202402-10819</t>
  </si>
  <si>
    <t>ORD-202402-10820</t>
  </si>
  <si>
    <t>ORD-202402-10821</t>
  </si>
  <si>
    <t>ORD-202402-10822</t>
  </si>
  <si>
    <t>ORD-202402-10823</t>
  </si>
  <si>
    <t>ORD-202402-10824</t>
  </si>
  <si>
    <t>ORD-202402-10825</t>
  </si>
  <si>
    <t>ORD-202402-10826</t>
  </si>
  <si>
    <t>ORD-202402-10827</t>
  </si>
  <si>
    <t>ORD-202402-10828</t>
  </si>
  <si>
    <t>ORD-202402-10829</t>
  </si>
  <si>
    <t>ORD-202402-10830</t>
  </si>
  <si>
    <t>ORD-202402-10831</t>
  </si>
  <si>
    <t>ORD-202402-10832</t>
  </si>
  <si>
    <t>ORD-202402-10833</t>
  </si>
  <si>
    <t>ORD-202402-10834</t>
  </si>
  <si>
    <t>ORD-202402-10835</t>
  </si>
  <si>
    <t>ORD-202402-10836</t>
  </si>
  <si>
    <t>ORD-202402-10837</t>
  </si>
  <si>
    <t>ORD-202402-10838</t>
  </si>
  <si>
    <t>ORD-202402-10839</t>
  </si>
  <si>
    <t>ORD-202402-10840</t>
  </si>
  <si>
    <t>ORD-202402-10841</t>
  </si>
  <si>
    <t>ORD-202402-10842</t>
  </si>
  <si>
    <t>ORD-202402-10843</t>
  </si>
  <si>
    <t>ORD-202402-10844</t>
  </si>
  <si>
    <t>ORD-202402-10845</t>
  </si>
  <si>
    <t>ORD-202402-10846</t>
  </si>
  <si>
    <t>ORD-202402-10847</t>
  </si>
  <si>
    <t>ORD-202402-10848</t>
  </si>
  <si>
    <t>ORD-202402-10849</t>
  </si>
  <si>
    <t>ORD-202402-10850</t>
  </si>
  <si>
    <t>ORD-202402-10851</t>
  </si>
  <si>
    <t>ORD-202402-10852</t>
  </si>
  <si>
    <t>ORD-202402-10853</t>
  </si>
  <si>
    <t>ORD-202402-10854</t>
  </si>
  <si>
    <t>ORD-202402-10855</t>
  </si>
  <si>
    <t>ORD-202402-10856</t>
  </si>
  <si>
    <t>ORD-202402-10857</t>
  </si>
  <si>
    <t>ORD-202402-10858</t>
  </si>
  <si>
    <t>ORD-202402-10859</t>
  </si>
  <si>
    <t>ORD-202402-10860</t>
  </si>
  <si>
    <t>ORD-202402-10861</t>
  </si>
  <si>
    <t>ORD-202402-10862</t>
  </si>
  <si>
    <t>ORD-202402-10863</t>
  </si>
  <si>
    <t>ORD-202402-10864</t>
  </si>
  <si>
    <t>ORD-202402-10865</t>
  </si>
  <si>
    <t>ORD-202402-10866</t>
  </si>
  <si>
    <t>ORD-202402-10867</t>
  </si>
  <si>
    <t>ORD-202402-10868</t>
  </si>
  <si>
    <t>ORD-202402-10869</t>
  </si>
  <si>
    <t>ORD-202402-10870</t>
  </si>
  <si>
    <t>ORD-202402-10871</t>
  </si>
  <si>
    <t>ORD-202402-10872</t>
  </si>
  <si>
    <t>ORD-202402-10873</t>
  </si>
  <si>
    <t>ORD-202402-10874</t>
  </si>
  <si>
    <t>ORD-202402-10875</t>
  </si>
  <si>
    <t>ORD-202402-10876</t>
  </si>
  <si>
    <t>ORD-202402-10877</t>
  </si>
  <si>
    <t>ORD-202402-10878</t>
  </si>
  <si>
    <t>ORD-202402-10879</t>
  </si>
  <si>
    <t>ORD-202402-10880</t>
  </si>
  <si>
    <t>ORD-202402-10881</t>
  </si>
  <si>
    <t>ORD-202402-10882</t>
  </si>
  <si>
    <t>ORD-202402-10883</t>
  </si>
  <si>
    <t>ORD-202402-10884</t>
  </si>
  <si>
    <t>ORD-202402-10885</t>
  </si>
  <si>
    <t>ORD-202402-10886</t>
  </si>
  <si>
    <t>ORD-202402-10887</t>
  </si>
  <si>
    <t>ORD-202402-10888</t>
  </si>
  <si>
    <t>ORD-202402-10889</t>
  </si>
  <si>
    <t>ORD-202402-10890</t>
  </si>
  <si>
    <t>ORD-202402-10891</t>
  </si>
  <si>
    <t>ORD-202402-10892</t>
  </si>
  <si>
    <t>ORD-202402-10893</t>
  </si>
  <si>
    <t>ORD-202402-10894</t>
  </si>
  <si>
    <t>ORD-202402-10895</t>
  </si>
  <si>
    <t>ORD-202402-10896</t>
  </si>
  <si>
    <t>ORD-202402-10897</t>
  </si>
  <si>
    <t>ORD-202402-10898</t>
  </si>
  <si>
    <t>ORD-202402-10899</t>
  </si>
  <si>
    <t>ORD-202402-10900</t>
  </si>
  <si>
    <t>ORD-202402-10901</t>
  </si>
  <si>
    <t>ORD-202402-10902</t>
  </si>
  <si>
    <t>ORD-202402-10903</t>
  </si>
  <si>
    <t>ORD-202402-10904</t>
  </si>
  <si>
    <t>ORD-202402-10905</t>
  </si>
  <si>
    <t>ORD-202402-10906</t>
  </si>
  <si>
    <t>ORD-202402-10907</t>
  </si>
  <si>
    <t>ORD-202402-10908</t>
  </si>
  <si>
    <t>ORD-202402-10909</t>
  </si>
  <si>
    <t>ORD-202402-10910</t>
  </si>
  <si>
    <t>ORD-202402-10911</t>
  </si>
  <si>
    <t>ORD-202402-10912</t>
  </si>
  <si>
    <t>ORD-202402-10913</t>
  </si>
  <si>
    <t>ORD-202402-10914</t>
  </si>
  <si>
    <t>ORD-202402-10915</t>
  </si>
  <si>
    <t>ORD-202402-10916</t>
  </si>
  <si>
    <t>ORD-202402-10917</t>
  </si>
  <si>
    <t>ORD-202402-10918</t>
  </si>
  <si>
    <t>ORD-202402-10919</t>
  </si>
  <si>
    <t>ORD-202402-10920</t>
  </si>
  <si>
    <t>ORD-202402-10921</t>
  </si>
  <si>
    <t>ORD-202402-10922</t>
  </si>
  <si>
    <t>ORD-202402-10923</t>
  </si>
  <si>
    <t>ORD-202402-10924</t>
  </si>
  <si>
    <t>ORD-202402-10925</t>
  </si>
  <si>
    <t>ORD-202402-10926</t>
  </si>
  <si>
    <t>ORD-202402-10927</t>
  </si>
  <si>
    <t>ORD-202402-10928</t>
  </si>
  <si>
    <t>ORD-202402-10929</t>
  </si>
  <si>
    <t>ORD-202402-10930</t>
  </si>
  <si>
    <t>ORD-202402-10931</t>
  </si>
  <si>
    <t>ORD-202402-10932</t>
  </si>
  <si>
    <t>ORD-202402-10933</t>
  </si>
  <si>
    <t>ORD-202402-10934</t>
  </si>
  <si>
    <t>ORD-202402-10935</t>
  </si>
  <si>
    <t>ORD-202402-10936</t>
  </si>
  <si>
    <t>ORD-202402-10937</t>
  </si>
  <si>
    <t>ORD-202402-10938</t>
  </si>
  <si>
    <t>ORD-202402-10939</t>
  </si>
  <si>
    <t>ORD-202402-10940</t>
  </si>
  <si>
    <t>ORD-202402-10941</t>
  </si>
  <si>
    <t>ORD-202402-10942</t>
  </si>
  <si>
    <t>ORD-202402-10943</t>
  </si>
  <si>
    <t>ORD-202402-10944</t>
  </si>
  <si>
    <t>ORD-202402-10945</t>
  </si>
  <si>
    <t>ORD-202402-10946</t>
  </si>
  <si>
    <t>ORD-202402-10947</t>
  </si>
  <si>
    <t>ORD-202402-10948</t>
  </si>
  <si>
    <t>ORD-202402-10949</t>
  </si>
  <si>
    <t>ORD-202402-10950</t>
  </si>
  <si>
    <t>ORD-202402-10951</t>
  </si>
  <si>
    <t>ORD-202402-10952</t>
  </si>
  <si>
    <t>ORD-202402-10953</t>
  </si>
  <si>
    <t>ORD-202402-10954</t>
  </si>
  <si>
    <t>ORD-202402-10955</t>
  </si>
  <si>
    <t>ORD-202402-10956</t>
  </si>
  <si>
    <t>ORD-202402-10957</t>
  </si>
  <si>
    <t>ORD-202402-10958</t>
  </si>
  <si>
    <t>ORD-202402-10959</t>
  </si>
  <si>
    <t>ORD-202402-10960</t>
  </si>
  <si>
    <t>ORD-202402-10961</t>
  </si>
  <si>
    <t>ORD-202402-10962</t>
  </si>
  <si>
    <t>ORD-202402-10963</t>
  </si>
  <si>
    <t>ORD-202402-10964</t>
  </si>
  <si>
    <t>ORD-202402-10965</t>
  </si>
  <si>
    <t>ORD-202402-10966</t>
  </si>
  <si>
    <t>ORD-202402-10967</t>
  </si>
  <si>
    <t>ORD-202402-10968</t>
  </si>
  <si>
    <t>ORD-202402-10969</t>
  </si>
  <si>
    <t>ORD-202402-10970</t>
  </si>
  <si>
    <t>ORD-202402-10971</t>
  </si>
  <si>
    <t>ORD-202402-10972</t>
  </si>
  <si>
    <t>ORD-202402-10973</t>
  </si>
  <si>
    <t>ORD-202402-10974</t>
  </si>
  <si>
    <t>ORD-202402-10975</t>
  </si>
  <si>
    <t>ORD-202402-10976</t>
  </si>
  <si>
    <t>ORD-202402-10977</t>
  </si>
  <si>
    <t>ORD-202402-10978</t>
  </si>
  <si>
    <t>ORD-202402-10979</t>
  </si>
  <si>
    <t>ORD-202402-10980</t>
  </si>
  <si>
    <t>ORD-202402-10981</t>
  </si>
  <si>
    <t>ORD-202402-10982</t>
  </si>
  <si>
    <t>ORD-202402-10983</t>
  </si>
  <si>
    <t>ORD-202402-10984</t>
  </si>
  <si>
    <t>ORD-202402-10985</t>
  </si>
  <si>
    <t>ORD-202402-10986</t>
  </si>
  <si>
    <t>ORD-202402-10987</t>
  </si>
  <si>
    <t>ORD-202402-10988</t>
  </si>
  <si>
    <t>ORD-202402-10989</t>
  </si>
  <si>
    <t>ORD-202402-10990</t>
  </si>
  <si>
    <t>ORD-202402-10991</t>
  </si>
  <si>
    <t>ORD-202402-10992</t>
  </si>
  <si>
    <t>ORD-202402-10993</t>
  </si>
  <si>
    <t>ORD-202402-10994</t>
  </si>
  <si>
    <t>ORD-202402-10995</t>
  </si>
  <si>
    <t>ORD-202402-10996</t>
  </si>
  <si>
    <t>ORD-202402-10997</t>
  </si>
  <si>
    <t>ORD-202402-10998</t>
  </si>
  <si>
    <t>ORD-202402-10999</t>
  </si>
  <si>
    <t>ORD-202402-11000</t>
  </si>
  <si>
    <t>ORD-202402-11001</t>
  </si>
  <si>
    <t>ORD-202402-11002</t>
  </si>
  <si>
    <t>ORD-202402-11003</t>
  </si>
  <si>
    <t>ORD-202402-11004</t>
  </si>
  <si>
    <t>ORD-202402-11005</t>
  </si>
  <si>
    <t>ORD-202402-11006</t>
  </si>
  <si>
    <t>ORD-202402-11007</t>
  </si>
  <si>
    <t>ORD-202402-11008</t>
  </si>
  <si>
    <t>ORD-202402-11009</t>
  </si>
  <si>
    <t>ORD-202402-11010</t>
  </si>
  <si>
    <t>ORD-202402-11011</t>
  </si>
  <si>
    <t>ORD-202402-11012</t>
  </si>
  <si>
    <t>ORD-202402-11013</t>
  </si>
  <si>
    <t>ORD-202402-11014</t>
  </si>
  <si>
    <t>ORD-202402-11015</t>
  </si>
  <si>
    <t>ORD-202402-11016</t>
  </si>
  <si>
    <t>ORD-202402-11017</t>
  </si>
  <si>
    <t>ORD-202402-11018</t>
  </si>
  <si>
    <t>ORD-202402-11019</t>
  </si>
  <si>
    <t>ORD-202402-11020</t>
  </si>
  <si>
    <t>ORD-202402-11021</t>
  </si>
  <si>
    <t>ORD-202402-11022</t>
  </si>
  <si>
    <t>ORD-202402-11023</t>
  </si>
  <si>
    <t>ORD-202402-11024</t>
  </si>
  <si>
    <t>ORD-202402-11025</t>
  </si>
  <si>
    <t>ORD-202402-11026</t>
  </si>
  <si>
    <t>ORD-202402-11027</t>
  </si>
  <si>
    <t>ORD-202402-11028</t>
  </si>
  <si>
    <t>ORD-202402-11029</t>
  </si>
  <si>
    <t>ORD-202402-11030</t>
  </si>
  <si>
    <t>ORD-202402-11031</t>
  </si>
  <si>
    <t>ORD-202402-11032</t>
  </si>
  <si>
    <t>ORD-202402-11033</t>
  </si>
  <si>
    <t>ORD-202402-11034</t>
  </si>
  <si>
    <t>ORD-202402-11035</t>
  </si>
  <si>
    <t>ORD-202402-11036</t>
  </si>
  <si>
    <t>ORD-202402-11037</t>
  </si>
  <si>
    <t>ORD-202402-11038</t>
  </si>
  <si>
    <t>ORD-202402-11039</t>
  </si>
  <si>
    <t>ORD-202402-11040</t>
  </si>
  <si>
    <t>ORD-202402-11041</t>
  </si>
  <si>
    <t>ORD-202402-11042</t>
  </si>
  <si>
    <t>ORD-202402-11043</t>
  </si>
  <si>
    <t>ORD-202402-11044</t>
  </si>
  <si>
    <t>ORD-202402-11045</t>
  </si>
  <si>
    <t>ORD-202402-11046</t>
  </si>
  <si>
    <t>ORD-202402-11047</t>
  </si>
  <si>
    <t>ORD-202402-11048</t>
  </si>
  <si>
    <t>ORD-202402-11049</t>
  </si>
  <si>
    <t>ORD-202402-11050</t>
  </si>
  <si>
    <t>ORD-202402-11051</t>
  </si>
  <si>
    <t>ORD-202402-11052</t>
  </si>
  <si>
    <t>ORD-202402-11053</t>
  </si>
  <si>
    <t>ORD-202402-11054</t>
  </si>
  <si>
    <t>ORD-202402-11055</t>
  </si>
  <si>
    <t>ORD-202402-11056</t>
  </si>
  <si>
    <t>ORD-202402-11057</t>
  </si>
  <si>
    <t>ORD-202402-11058</t>
  </si>
  <si>
    <t>ORD-202402-11059</t>
  </si>
  <si>
    <t>ORD-202402-11060</t>
  </si>
  <si>
    <t>ORD-202402-11061</t>
  </si>
  <si>
    <t>ORD-202402-11062</t>
  </si>
  <si>
    <t>ORD-202402-11063</t>
  </si>
  <si>
    <t>ORD-202402-11064</t>
  </si>
  <si>
    <t>ORD-202402-11065</t>
  </si>
  <si>
    <t>ORD-202402-11066</t>
  </si>
  <si>
    <t>ORD-202402-11067</t>
  </si>
  <si>
    <t>ORD-202402-11068</t>
  </si>
  <si>
    <t>ORD-202402-11069</t>
  </si>
  <si>
    <t>ORD-202402-11070</t>
  </si>
  <si>
    <t>ORD-202402-11071</t>
  </si>
  <si>
    <t>ORD-202402-11072</t>
  </si>
  <si>
    <t>ORD-202402-11073</t>
  </si>
  <si>
    <t>ORD-202402-11074</t>
  </si>
  <si>
    <t>ORD-202402-11075</t>
  </si>
  <si>
    <t>ORD-202402-11076</t>
  </si>
  <si>
    <t>ORD-202402-11077</t>
  </si>
  <si>
    <t>ORD-202402-11078</t>
  </si>
  <si>
    <t>ORD-202402-11079</t>
  </si>
  <si>
    <t>ORD-202402-11080</t>
  </si>
  <si>
    <t>ORD-202402-11081</t>
  </si>
  <si>
    <t>ORD-202402-11082</t>
  </si>
  <si>
    <t>ORD-202402-11083</t>
  </si>
  <si>
    <t>ORD-202402-11084</t>
  </si>
  <si>
    <t>ORD-202402-11085</t>
  </si>
  <si>
    <t>ORD-202402-11086</t>
  </si>
  <si>
    <t>ORD-202402-11087</t>
  </si>
  <si>
    <t>ORD-202402-11088</t>
  </si>
  <si>
    <t>ORD-202402-11089</t>
  </si>
  <si>
    <t>ORD-202402-11090</t>
  </si>
  <si>
    <t>ORD-202402-11091</t>
  </si>
  <si>
    <t>ORD-202402-11092</t>
  </si>
  <si>
    <t>ORD-202402-11093</t>
  </si>
  <si>
    <t>ORD-202402-11094</t>
  </si>
  <si>
    <t>ORD-202402-11095</t>
  </si>
  <si>
    <t>ORD-202402-11096</t>
  </si>
  <si>
    <t>ORD-202402-11097</t>
  </si>
  <si>
    <t>ORD-202402-11098</t>
  </si>
  <si>
    <t>ORD-202402-11099</t>
  </si>
  <si>
    <t>ORD-202402-11100</t>
  </si>
  <si>
    <t>ORD-202402-11101</t>
  </si>
  <si>
    <t>ORD-202402-11102</t>
  </si>
  <si>
    <t>ORD-202402-11103</t>
  </si>
  <si>
    <t>ORD-202402-11104</t>
  </si>
  <si>
    <t>ORD-202402-11105</t>
  </si>
  <si>
    <t>ORD-202402-11106</t>
  </si>
  <si>
    <t>ORD-202402-11107</t>
  </si>
  <si>
    <t>ORD-202402-11108</t>
  </si>
  <si>
    <t>ORD-202402-11109</t>
  </si>
  <si>
    <t>ORD-202402-11110</t>
  </si>
  <si>
    <t>ORD-202402-11111</t>
  </si>
  <si>
    <t>ORD-202402-11112</t>
  </si>
  <si>
    <t>ORD-202402-11113</t>
  </si>
  <si>
    <t>ORD-202402-11114</t>
  </si>
  <si>
    <t>ORD-202402-11115</t>
  </si>
  <si>
    <t>ORD-202402-11116</t>
  </si>
  <si>
    <t>ORD-202402-11117</t>
  </si>
  <si>
    <t>ORD-202402-11118</t>
  </si>
  <si>
    <t>ORD-202402-11119</t>
  </si>
  <si>
    <t>ORD-202402-11120</t>
  </si>
  <si>
    <t>ORD-202402-11121</t>
  </si>
  <si>
    <t>ORD-202402-11122</t>
  </si>
  <si>
    <t>ORD-202402-11123</t>
  </si>
  <si>
    <t>ORD-202402-11124</t>
  </si>
  <si>
    <t>ORD-202402-11125</t>
  </si>
  <si>
    <t>ORD-202402-11126</t>
  </si>
  <si>
    <t>ORD-202402-11127</t>
  </si>
  <si>
    <t>ORD-202402-11128</t>
  </si>
  <si>
    <t>ORD-202402-11129</t>
  </si>
  <si>
    <t>ORD-202402-11130</t>
  </si>
  <si>
    <t>ORD-202402-11131</t>
  </si>
  <si>
    <t>ORD-202402-11132</t>
  </si>
  <si>
    <t>ORD-202402-11133</t>
  </si>
  <si>
    <t>ORD-202402-11134</t>
  </si>
  <si>
    <t>ORD-202402-11135</t>
  </si>
  <si>
    <t>ORD-202402-11136</t>
  </si>
  <si>
    <t>ORD-202402-11137</t>
  </si>
  <si>
    <t>ORD-202402-11138</t>
  </si>
  <si>
    <t>ORD-202402-11139</t>
  </si>
  <si>
    <t>ORD-202402-11140</t>
  </si>
  <si>
    <t>ORD-202402-11141</t>
  </si>
  <si>
    <t>ORD-202402-11142</t>
  </si>
  <si>
    <t>ORD-202402-11143</t>
  </si>
  <si>
    <t>ORD-202402-11144</t>
  </si>
  <si>
    <t>ORD-202402-11145</t>
  </si>
  <si>
    <t>ORD-202402-11146</t>
  </si>
  <si>
    <t>ORD-202402-11147</t>
  </si>
  <si>
    <t>ORD-202402-11148</t>
  </si>
  <si>
    <t>ORD-202402-11149</t>
  </si>
  <si>
    <t>ORD-202402-11150</t>
  </si>
  <si>
    <t>ORD-202402-11151</t>
  </si>
  <si>
    <t>ORD-202402-11152</t>
  </si>
  <si>
    <t>ORD-202402-11153</t>
  </si>
  <si>
    <t>ORD-202402-11154</t>
  </si>
  <si>
    <t>ORD-202402-11155</t>
  </si>
  <si>
    <t>ORD-202402-11156</t>
  </si>
  <si>
    <t>ORD-202402-11157</t>
  </si>
  <si>
    <t>ORD-202402-11158</t>
  </si>
  <si>
    <t>ORD-202402-11159</t>
  </si>
  <si>
    <t>ORD-202402-11160</t>
  </si>
  <si>
    <t>ORD-202402-11161</t>
  </si>
  <si>
    <t>ORD-202402-11162</t>
  </si>
  <si>
    <t>ORD-202402-11163</t>
  </si>
  <si>
    <t>ORD-202402-11164</t>
  </si>
  <si>
    <t>ORD-202402-11165</t>
  </si>
  <si>
    <t>ORD-202402-11166</t>
  </si>
  <si>
    <t>ORD-202402-11167</t>
  </si>
  <si>
    <t>ORD-202402-11168</t>
  </si>
  <si>
    <t>ORD-202402-11169</t>
  </si>
  <si>
    <t>ORD-202402-11170</t>
  </si>
  <si>
    <t>ORD-202402-11171</t>
  </si>
  <si>
    <t>ORD-202402-11172</t>
  </si>
  <si>
    <t>ORD-202402-11173</t>
  </si>
  <si>
    <t>ORD-202402-11174</t>
  </si>
  <si>
    <t>ORD-202402-11175</t>
  </si>
  <si>
    <t>ORD-202402-11176</t>
  </si>
  <si>
    <t>ORD-202402-11177</t>
  </si>
  <si>
    <t>ORD-202402-11178</t>
  </si>
  <si>
    <t>ORD-202402-11179</t>
  </si>
  <si>
    <t>ORD-202402-11180</t>
  </si>
  <si>
    <t>ORD-202402-11181</t>
  </si>
  <si>
    <t>ORD-202402-11182</t>
  </si>
  <si>
    <t>ORD-202402-11183</t>
  </si>
  <si>
    <t>ORD-202402-11184</t>
  </si>
  <si>
    <t>ORD-202402-11185</t>
  </si>
  <si>
    <t>ORD-202402-11186</t>
  </si>
  <si>
    <t>ORD-202402-11187</t>
  </si>
  <si>
    <t>ORD-202402-11188</t>
  </si>
  <si>
    <t>ORD-202402-11189</t>
  </si>
  <si>
    <t>ORD-202402-11190</t>
  </si>
  <si>
    <t>ORD-202402-11191</t>
  </si>
  <si>
    <t>ORD-202402-11192</t>
  </si>
  <si>
    <t>ORD-202402-11193</t>
  </si>
  <si>
    <t>ORD-202402-11194</t>
  </si>
  <si>
    <t>ORD-202402-11195</t>
  </si>
  <si>
    <t>ORD-202402-11196</t>
  </si>
  <si>
    <t>ORD-202402-11197</t>
  </si>
  <si>
    <t>ORD-202402-11198</t>
  </si>
  <si>
    <t>ORD-202402-11199</t>
  </si>
  <si>
    <t>ORD-202402-11200</t>
  </si>
  <si>
    <t>Order Date</t>
  </si>
  <si>
    <t>Region_Clean</t>
  </si>
  <si>
    <t>Profit Margin</t>
  </si>
  <si>
    <t>Sales Size</t>
  </si>
  <si>
    <t>Profitability Flag</t>
  </si>
  <si>
    <t>ReturnReason</t>
  </si>
  <si>
    <t>Return Status</t>
  </si>
  <si>
    <t>UnitPrice</t>
  </si>
  <si>
    <t>Large Order</t>
  </si>
  <si>
    <t>Medium Profit</t>
  </si>
  <si>
    <t>Not Returned</t>
  </si>
  <si>
    <t>High Profit</t>
  </si>
  <si>
    <t>Medium Order</t>
  </si>
  <si>
    <t>Low Profit</t>
  </si>
  <si>
    <t>Unknown</t>
  </si>
  <si>
    <t>PRD - 107 - TAB</t>
  </si>
  <si>
    <t>missing parts</t>
  </si>
  <si>
    <t>Returned</t>
  </si>
  <si>
    <t>Small Order</t>
  </si>
  <si>
    <t>PRD - 108 - JAC</t>
  </si>
  <si>
    <t>Wrong item delivered</t>
  </si>
  <si>
    <t>Late delivery</t>
  </si>
  <si>
    <t>Customer changed mind</t>
  </si>
  <si>
    <t>DAMAGED</t>
  </si>
  <si>
    <t>PRD - 100 - SHO</t>
  </si>
  <si>
    <t>PRD - 101 - SHI</t>
  </si>
  <si>
    <t>Damaged</t>
  </si>
  <si>
    <t>PRD - 106 - PHO</t>
  </si>
  <si>
    <t>PRD - 110 - CAM</t>
  </si>
  <si>
    <t>Defective</t>
  </si>
  <si>
    <t>Size issue</t>
  </si>
  <si>
    <t>PRD - 104 - WAT</t>
  </si>
  <si>
    <t>PRD - 102 - LAP</t>
  </si>
  <si>
    <t xml:space="preserve">damaged </t>
  </si>
  <si>
    <t xml:space="preserve">PRD - 102 - LAP </t>
  </si>
  <si>
    <t>PRD - 103 - HEA</t>
  </si>
  <si>
    <t>PRD - 111 - CHA</t>
  </si>
  <si>
    <t xml:space="preserve">PRD - 103 - HEA </t>
  </si>
  <si>
    <t>PRD - 105 - BAG</t>
  </si>
  <si>
    <t>PRD - 109 - SUN</t>
  </si>
  <si>
    <t xml:space="preserve">PRD - 106 - PHO </t>
  </si>
  <si>
    <t xml:space="preserve">PRD - 109 - SUN </t>
  </si>
  <si>
    <t xml:space="preserve">PRD - 101 - SHI </t>
  </si>
  <si>
    <t xml:space="preserve">PRD - 105 - BAG </t>
  </si>
  <si>
    <t xml:space="preserve">PRD - 107 - TAB </t>
  </si>
  <si>
    <t xml:space="preserve">PRD - 104 - WAT </t>
  </si>
  <si>
    <t xml:space="preserve">PRD - 111 - CHA </t>
  </si>
  <si>
    <t xml:space="preserve">PRD - 108 - JAC </t>
  </si>
  <si>
    <t xml:space="preserve">PRD - 100 - SHO </t>
  </si>
  <si>
    <t xml:space="preserve">PRD - 110 - CAM </t>
  </si>
  <si>
    <t>Avg Profit Margin</t>
  </si>
  <si>
    <t>Total Sales</t>
  </si>
  <si>
    <t>Total Profit</t>
  </si>
  <si>
    <t>Order Month(MMM-YY)</t>
  </si>
  <si>
    <t>Row Labels</t>
  </si>
  <si>
    <t>Grand Total</t>
  </si>
  <si>
    <t>Sum of Sales</t>
  </si>
  <si>
    <t>Average of Profit Margin</t>
  </si>
  <si>
    <t>Sum of Profit</t>
  </si>
  <si>
    <t>Orders</t>
  </si>
  <si>
    <t>Return Rate</t>
  </si>
  <si>
    <t>Sum of Return Rate</t>
  </si>
  <si>
    <t>Sum of Profit Margin</t>
  </si>
  <si>
    <t>Order Date(Q)</t>
  </si>
  <si>
    <t>Q1-2023</t>
  </si>
  <si>
    <t>Q1-2024</t>
  </si>
  <si>
    <t>Q2-2023</t>
  </si>
  <si>
    <t>Q3-2023</t>
  </si>
  <si>
    <t>Q4-2023</t>
  </si>
  <si>
    <t>Column Labels</t>
  </si>
  <si>
    <t>2023</t>
  </si>
  <si>
    <t>2024</t>
  </si>
  <si>
    <t>Latest Year</t>
  </si>
  <si>
    <t>Last Year</t>
  </si>
  <si>
    <t>YoY Comparison</t>
  </si>
  <si>
    <t>Count of OrderID</t>
  </si>
  <si>
    <t>Order Count</t>
  </si>
  <si>
    <t>(YoY Comparison)</t>
  </si>
  <si>
    <t xml:space="preserve">     </t>
  </si>
  <si>
    <t>Return Rate %</t>
  </si>
  <si>
    <t>Profit Margin %</t>
  </si>
  <si>
    <t>Total Orders</t>
  </si>
  <si>
    <t xml:space="preserve">Return Rate </t>
  </si>
  <si>
    <t>(blank)</t>
  </si>
  <si>
    <t>Qtr1</t>
  </si>
  <si>
    <t>Jan</t>
  </si>
  <si>
    <t>Feb</t>
  </si>
  <si>
    <t>Mar</t>
  </si>
  <si>
    <t>Qtr2</t>
  </si>
  <si>
    <t>Apr</t>
  </si>
  <si>
    <t>May</t>
  </si>
  <si>
    <t>Jun</t>
  </si>
  <si>
    <t>Qtr3</t>
  </si>
  <si>
    <t>Jul</t>
  </si>
  <si>
    <t>Aug</t>
  </si>
  <si>
    <t>Sep</t>
  </si>
  <si>
    <t>Qtr4</t>
  </si>
  <si>
    <t>Oct</t>
  </si>
  <si>
    <t>Nov</t>
  </si>
  <si>
    <t>Dec</t>
  </si>
  <si>
    <t xml:space="preserve"> x</t>
  </si>
  <si>
    <t>Return (1 or 0)</t>
  </si>
  <si>
    <t>Sum of Return (1 or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</si>
</sst>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0,,&quot;M&quot;"/>
    <numFmt numFmtId="165" formatCode="0,,&quot;m&quot;"/>
    <numFmt numFmtId="166" formatCode="0,&quot;k&quot;"/>
    <numFmt numFmtId="167" formatCode="0,,&quot;M&quot;"/>
    <numFmt numFmtId="168" formatCode="[Green]\▲\ 0.0%;[Red]\▼0.0%;[Black]0.0%"/>
    <numFmt numFmtId="169" formatCode="0.0,,&quot;M&quot;"/>
  </numFmts>
  <fonts count="5" x14ac:knownFonts="1">
    <font>
      <sz val="11"/>
      <color theme="1"/>
      <name val="Calibri"/>
      <family val="2"/>
      <scheme val="minor"/>
    </font>
    <font>
      <sz val="8"/>
      <name val="Calibri"/>
      <family val="2"/>
      <scheme val="minor"/>
    </font>
    <font>
      <sz val="11"/>
      <color theme="1"/>
      <name val="Calibri"/>
      <family val="2"/>
      <scheme val="minor"/>
    </font>
    <font>
      <b/>
      <sz val="20"/>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30">
    <xf numFmtId="0" fontId="0" fillId="0" borderId="0" xfId="0"/>
    <xf numFmtId="14" fontId="0" fillId="0" borderId="0" xfId="0" applyNumberFormat="1"/>
    <xf numFmtId="17" fontId="0" fillId="0" borderId="0" xfId="0" applyNumberFormat="1"/>
    <xf numFmtId="0" fontId="0" fillId="0" borderId="0" xfId="0" pivotButton="1"/>
    <xf numFmtId="0" fontId="0" fillId="0" borderId="0" xfId="0" applyAlignment="1">
      <alignment horizontal="left"/>
    </xf>
    <xf numFmtId="17" fontId="0" fillId="0" borderId="0" xfId="0" applyNumberFormat="1" applyAlignment="1">
      <alignment horizontal="left"/>
    </xf>
    <xf numFmtId="164" fontId="0" fillId="0" borderId="0" xfId="0" applyNumberFormat="1"/>
    <xf numFmtId="10" fontId="0" fillId="0" borderId="0" xfId="0" applyNumberFormat="1"/>
    <xf numFmtId="43" fontId="0" fillId="0" borderId="0" xfId="0" applyNumberFormat="1"/>
    <xf numFmtId="1" fontId="0" fillId="0" borderId="0" xfId="0" applyNumberFormat="1"/>
    <xf numFmtId="43" fontId="0" fillId="0" borderId="0" xfId="1" applyFont="1"/>
    <xf numFmtId="165" fontId="0" fillId="0" borderId="0" xfId="0" applyNumberFormat="1"/>
    <xf numFmtId="166" fontId="0" fillId="0" borderId="0" xfId="0" applyNumberFormat="1"/>
    <xf numFmtId="9" fontId="0" fillId="0" borderId="0" xfId="0" applyNumberFormat="1"/>
    <xf numFmtId="0" fontId="0" fillId="2" borderId="0" xfId="0" applyFill="1"/>
    <xf numFmtId="167" fontId="3" fillId="0" borderId="1" xfId="0" applyNumberFormat="1" applyFont="1" applyBorder="1"/>
    <xf numFmtId="0" fontId="0" fillId="3" borderId="1" xfId="0" applyFill="1" applyBorder="1"/>
    <xf numFmtId="168" fontId="3" fillId="0" borderId="1" xfId="0" applyNumberFormat="1" applyFont="1" applyBorder="1"/>
    <xf numFmtId="167" fontId="3" fillId="0" borderId="2" xfId="0" applyNumberFormat="1" applyFont="1" applyBorder="1"/>
    <xf numFmtId="168" fontId="3" fillId="0" borderId="2" xfId="0" applyNumberFormat="1" applyFont="1" applyBorder="1"/>
    <xf numFmtId="0" fontId="0" fillId="3" borderId="2" xfId="0" applyFill="1" applyBorder="1" applyAlignment="1">
      <alignment horizontal="centerContinuous"/>
    </xf>
    <xf numFmtId="166" fontId="3" fillId="0" borderId="2" xfId="0" applyNumberFormat="1" applyFont="1" applyBorder="1"/>
    <xf numFmtId="0" fontId="0" fillId="3" borderId="1" xfId="0" applyFill="1" applyBorder="1" applyAlignment="1">
      <alignment horizontal="centerContinuous"/>
    </xf>
    <xf numFmtId="0" fontId="4" fillId="3" borderId="1" xfId="0" applyFont="1" applyFill="1" applyBorder="1"/>
    <xf numFmtId="0" fontId="0" fillId="3" borderId="2" xfId="0" applyFill="1" applyBorder="1" applyAlignment="1">
      <alignment horizontal="center"/>
    </xf>
    <xf numFmtId="9" fontId="3" fillId="0" borderId="2" xfId="0" applyNumberFormat="1" applyFont="1" applyBorder="1"/>
    <xf numFmtId="0" fontId="0" fillId="0" borderId="0" xfId="0" applyAlignment="1">
      <alignment horizontal="left" indent="1"/>
    </xf>
    <xf numFmtId="0" fontId="0" fillId="0" borderId="0" xfId="0" applyAlignment="1">
      <alignment horizontal="left" indent="2"/>
    </xf>
    <xf numFmtId="17" fontId="0" fillId="0" borderId="0" xfId="0" applyNumberFormat="1" applyAlignment="1">
      <alignment horizontal="left" indent="3"/>
    </xf>
    <xf numFmtId="169" fontId="0" fillId="0" borderId="0" xfId="0" applyNumberFormat="1"/>
  </cellXfs>
  <cellStyles count="2">
    <cellStyle name="Comma" xfId="1" builtinId="3"/>
    <cellStyle name="Normal" xfId="0" builtinId="0"/>
  </cellStyles>
  <dxfs count="142">
    <dxf>
      <numFmt numFmtId="169" formatCode="0.0,,&quot;M&quot;"/>
    </dxf>
    <dxf>
      <numFmt numFmtId="169" formatCode="0.0,,&quot;M&quot;"/>
    </dxf>
    <dxf>
      <numFmt numFmtId="166" formatCode="0,&quot;k&quot;"/>
    </dxf>
    <dxf>
      <numFmt numFmtId="169" formatCode="0.0,,&quot;M&quot;"/>
    </dxf>
    <dxf>
      <numFmt numFmtId="167" formatCode="0,,&quot;M&quot;"/>
    </dxf>
    <dxf>
      <numFmt numFmtId="13" formatCode="0%"/>
    </dxf>
    <dxf>
      <numFmt numFmtId="169" formatCode="0.0,,&quot;M&quot;"/>
    </dxf>
    <dxf>
      <numFmt numFmtId="169" formatCode="0.0,,&quot;M&quot;"/>
    </dxf>
    <dxf>
      <numFmt numFmtId="169" formatCode="0.0,,&quot;M&quot;"/>
    </dxf>
    <dxf>
      <numFmt numFmtId="14" formatCode="0.00%"/>
    </dxf>
    <dxf>
      <numFmt numFmtId="166" formatCode="0,&quot;k&quot;"/>
    </dxf>
    <dxf>
      <numFmt numFmtId="13" formatCode="0%"/>
    </dxf>
    <dxf>
      <numFmt numFmtId="166" formatCode="0,&quot;k&quot;"/>
    </dxf>
    <dxf>
      <numFmt numFmtId="166" formatCode="0,&quot;k&quot;"/>
    </dxf>
    <dxf>
      <numFmt numFmtId="165" formatCode="0,,&quot;m&quot;"/>
    </dxf>
    <dxf>
      <numFmt numFmtId="165" formatCode="0,,&quot;m&quot;"/>
    </dxf>
    <dxf>
      <numFmt numFmtId="165" formatCode="0,,&quot;m&quot;"/>
    </dxf>
    <dxf>
      <numFmt numFmtId="165" formatCode="0,,&quot;m&quot;"/>
    </dxf>
    <dxf>
      <numFmt numFmtId="169" formatCode="0.0,,&quot;M&quot;"/>
    </dxf>
    <dxf>
      <numFmt numFmtId="169" formatCode="0.0,,&quot;M&quot;"/>
    </dxf>
    <dxf>
      <numFmt numFmtId="166" formatCode="0,&quot;k&quot;"/>
    </dxf>
    <dxf>
      <numFmt numFmtId="169" formatCode="0.0,,&quot;M&quot;"/>
    </dxf>
    <dxf>
      <numFmt numFmtId="167" formatCode="0,,&quot;M&quot;"/>
    </dxf>
    <dxf>
      <numFmt numFmtId="13" formatCode="0%"/>
    </dxf>
    <dxf>
      <numFmt numFmtId="169" formatCode="0.0,,&quot;M&quot;"/>
    </dxf>
    <dxf>
      <numFmt numFmtId="169" formatCode="0.0,,&quot;M&quot;"/>
    </dxf>
    <dxf>
      <numFmt numFmtId="169" formatCode="0.0,,&quot;M&quot;"/>
    </dxf>
    <dxf>
      <numFmt numFmtId="14" formatCode="0.00%"/>
    </dxf>
    <dxf>
      <numFmt numFmtId="166" formatCode="0,&quot;k&quot;"/>
    </dxf>
    <dxf>
      <numFmt numFmtId="13" formatCode="0%"/>
    </dxf>
    <dxf>
      <numFmt numFmtId="166" formatCode="0,&quot;k&quot;"/>
    </dxf>
    <dxf>
      <numFmt numFmtId="166" formatCode="0,&quot;k&quot;"/>
    </dxf>
    <dxf>
      <numFmt numFmtId="165" formatCode="0,,&quot;m&quot;"/>
    </dxf>
    <dxf>
      <numFmt numFmtId="165" formatCode="0,,&quot;m&quot;"/>
    </dxf>
    <dxf>
      <numFmt numFmtId="165" formatCode="0,,&quot;m&quot;"/>
    </dxf>
    <dxf>
      <numFmt numFmtId="165" formatCode="0,,&quot;m&quot;"/>
    </dxf>
    <dxf>
      <numFmt numFmtId="169" formatCode="0.0,,&quot;M&quot;"/>
    </dxf>
    <dxf>
      <numFmt numFmtId="169" formatCode="0.0,,&quot;M&quot;"/>
    </dxf>
    <dxf>
      <numFmt numFmtId="166" formatCode="0,&quot;k&quot;"/>
    </dxf>
    <dxf>
      <numFmt numFmtId="169" formatCode="0.0,,&quot;M&quot;"/>
    </dxf>
    <dxf>
      <numFmt numFmtId="167" formatCode="0,,&quot;M&quot;"/>
    </dxf>
    <dxf>
      <numFmt numFmtId="13" formatCode="0%"/>
    </dxf>
    <dxf>
      <numFmt numFmtId="169" formatCode="0.0,,&quot;M&quot;"/>
    </dxf>
    <dxf>
      <numFmt numFmtId="169" formatCode="0.0,,&quot;M&quot;"/>
    </dxf>
    <dxf>
      <numFmt numFmtId="169" formatCode="0.0,,&quot;M&quot;"/>
    </dxf>
    <dxf>
      <numFmt numFmtId="14" formatCode="0.00%"/>
    </dxf>
    <dxf>
      <numFmt numFmtId="166" formatCode="0,&quot;k&quot;"/>
    </dxf>
    <dxf>
      <numFmt numFmtId="13" formatCode="0%"/>
    </dxf>
    <dxf>
      <numFmt numFmtId="166" formatCode="0,&quot;k&quot;"/>
    </dxf>
    <dxf>
      <numFmt numFmtId="166" formatCode="0,&quot;k&quot;"/>
    </dxf>
    <dxf>
      <numFmt numFmtId="165" formatCode="0,,&quot;m&quot;"/>
    </dxf>
    <dxf>
      <numFmt numFmtId="165" formatCode="0,,&quot;m&quot;"/>
    </dxf>
    <dxf>
      <numFmt numFmtId="165" formatCode="0,,&quot;m&quot;"/>
    </dxf>
    <dxf>
      <numFmt numFmtId="165" formatCode="0,,&quot;m&quot;"/>
    </dxf>
    <dxf>
      <numFmt numFmtId="169" formatCode="0.0,,&quot;M&quot;"/>
    </dxf>
    <dxf>
      <numFmt numFmtId="169" formatCode="0.0,,&quot;M&quot;"/>
    </dxf>
    <dxf>
      <numFmt numFmtId="166" formatCode="0,&quot;k&quot;"/>
    </dxf>
    <dxf>
      <numFmt numFmtId="169" formatCode="0.0,,&quot;M&quot;"/>
    </dxf>
    <dxf>
      <numFmt numFmtId="167" formatCode="0,,&quot;M&quot;"/>
    </dxf>
    <dxf>
      <numFmt numFmtId="13" formatCode="0%"/>
    </dxf>
    <dxf>
      <numFmt numFmtId="169" formatCode="0.0,,&quot;M&quot;"/>
    </dxf>
    <dxf>
      <numFmt numFmtId="169" formatCode="0.0,,&quot;M&quot;"/>
    </dxf>
    <dxf>
      <numFmt numFmtId="169" formatCode="0.0,,&quot;M&quot;"/>
    </dxf>
    <dxf>
      <numFmt numFmtId="14" formatCode="0.00%"/>
    </dxf>
    <dxf>
      <numFmt numFmtId="166" formatCode="0,&quot;k&quot;"/>
    </dxf>
    <dxf>
      <numFmt numFmtId="13" formatCode="0%"/>
    </dxf>
    <dxf>
      <numFmt numFmtId="166" formatCode="0,&quot;k&quot;"/>
    </dxf>
    <dxf>
      <numFmt numFmtId="166" formatCode="0,&quot;k&quot;"/>
    </dxf>
    <dxf>
      <numFmt numFmtId="165" formatCode="0,,&quot;m&quot;"/>
    </dxf>
    <dxf>
      <numFmt numFmtId="165" formatCode="0,,&quot;m&quot;"/>
    </dxf>
    <dxf>
      <numFmt numFmtId="165" formatCode="0,,&quot;m&quot;"/>
    </dxf>
    <dxf>
      <numFmt numFmtId="165" formatCode="0,,&quot;m&quot;"/>
    </dxf>
    <dxf>
      <numFmt numFmtId="169" formatCode="0.0,,&quot;M&quot;"/>
    </dxf>
    <dxf>
      <numFmt numFmtId="169" formatCode="0.0,,&quot;M&quot;"/>
    </dxf>
    <dxf>
      <numFmt numFmtId="166" formatCode="0,&quot;k&quot;"/>
    </dxf>
    <dxf>
      <numFmt numFmtId="169" formatCode="0.0,,&quot;M&quot;"/>
    </dxf>
    <dxf>
      <numFmt numFmtId="167" formatCode="0,,&quot;M&quot;"/>
    </dxf>
    <dxf>
      <numFmt numFmtId="13" formatCode="0%"/>
    </dxf>
    <dxf>
      <numFmt numFmtId="169" formatCode="0.0,,&quot;M&quot;"/>
    </dxf>
    <dxf>
      <numFmt numFmtId="169" formatCode="0.0,,&quot;M&quot;"/>
    </dxf>
    <dxf>
      <numFmt numFmtId="169" formatCode="0.0,,&quot;M&quot;"/>
    </dxf>
    <dxf>
      <numFmt numFmtId="14" formatCode="0.00%"/>
    </dxf>
    <dxf>
      <numFmt numFmtId="166" formatCode="0,&quot;k&quot;"/>
    </dxf>
    <dxf>
      <numFmt numFmtId="13" formatCode="0%"/>
    </dxf>
    <dxf>
      <numFmt numFmtId="166" formatCode="0,&quot;k&quot;"/>
    </dxf>
    <dxf>
      <numFmt numFmtId="166" formatCode="0,&quot;k&quot;"/>
    </dxf>
    <dxf>
      <numFmt numFmtId="165" formatCode="0,,&quot;m&quot;"/>
    </dxf>
    <dxf>
      <numFmt numFmtId="165" formatCode="0,,&quot;m&quot;"/>
    </dxf>
    <dxf>
      <numFmt numFmtId="165" formatCode="0,,&quot;m&quot;"/>
    </dxf>
    <dxf>
      <numFmt numFmtId="165" formatCode="0,,&quot;m&quot;"/>
    </dxf>
    <dxf>
      <numFmt numFmtId="169" formatCode="0.0,,&quot;M&quot;"/>
    </dxf>
    <dxf>
      <numFmt numFmtId="169" formatCode="0.0,,&quot;M&quot;"/>
    </dxf>
    <dxf>
      <numFmt numFmtId="166" formatCode="0,&quot;k&quot;"/>
    </dxf>
    <dxf>
      <numFmt numFmtId="169" formatCode="0.0,,&quot;M&quot;"/>
    </dxf>
    <dxf>
      <numFmt numFmtId="167" formatCode="0,,&quot;M&quot;"/>
    </dxf>
    <dxf>
      <numFmt numFmtId="13" formatCode="0%"/>
    </dxf>
    <dxf>
      <numFmt numFmtId="169" formatCode="0.0,,&quot;M&quot;"/>
    </dxf>
    <dxf>
      <numFmt numFmtId="169" formatCode="0.0,,&quot;M&quot;"/>
    </dxf>
    <dxf>
      <numFmt numFmtId="169" formatCode="0.0,,&quot;M&quot;"/>
    </dxf>
    <dxf>
      <numFmt numFmtId="14" formatCode="0.00%"/>
    </dxf>
    <dxf>
      <numFmt numFmtId="166" formatCode="0,&quot;k&quot;"/>
    </dxf>
    <dxf>
      <numFmt numFmtId="13" formatCode="0%"/>
    </dxf>
    <dxf>
      <numFmt numFmtId="166" formatCode="0,&quot;k&quot;"/>
    </dxf>
    <dxf>
      <numFmt numFmtId="166" formatCode="0,&quot;k&quot;"/>
    </dxf>
    <dxf>
      <numFmt numFmtId="165" formatCode="0,,&quot;m&quot;"/>
    </dxf>
    <dxf>
      <numFmt numFmtId="165" formatCode="0,,&quot;m&quot;"/>
    </dxf>
    <dxf>
      <numFmt numFmtId="165" formatCode="0,,&quot;m&quot;"/>
    </dxf>
    <dxf>
      <numFmt numFmtId="165" formatCode="0,,&quot;m&quot;"/>
    </dxf>
    <dxf>
      <numFmt numFmtId="0" formatCode="General"/>
    </dxf>
    <dxf>
      <numFmt numFmtId="1" formatCode="0"/>
    </dxf>
    <dxf>
      <numFmt numFmtId="22" formatCode="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 formatCode="0"/>
    </dxf>
    <dxf>
      <numFmt numFmtId="14" formatCode="0.00%"/>
    </dxf>
    <dxf>
      <numFmt numFmtId="35" formatCode="_ * #,##0.00_ ;_ * \-#,##0.00_ ;_ * &quot;-&quot;??_ ;_ @_ "/>
    </dxf>
    <dxf>
      <numFmt numFmtId="166" formatCode="0,&quot;k&quot;"/>
    </dxf>
    <dxf>
      <numFmt numFmtId="165" formatCode="0,,&quot;m&quot;"/>
    </dxf>
    <dxf>
      <numFmt numFmtId="169" formatCode="0.0,,&quot;M&quot;"/>
    </dxf>
    <dxf>
      <numFmt numFmtId="13" formatCode="0%"/>
    </dxf>
    <dxf>
      <numFmt numFmtId="167" formatCode="0,,&quot;M&quot;"/>
    </dxf>
    <dxf>
      <numFmt numFmtId="169" formatCode="0.0,,&quot;M&quot;"/>
    </dxf>
    <dxf>
      <numFmt numFmtId="165" formatCode="0,,&quot;m&quot;"/>
    </dxf>
    <dxf>
      <numFmt numFmtId="169" formatCode="0.0,,&quot;M&quot;"/>
    </dxf>
    <dxf>
      <numFmt numFmtId="165" formatCode="0,,&quot;m&quot;"/>
    </dxf>
    <dxf>
      <numFmt numFmtId="165" formatCode="0,,&quot;m&quot;"/>
    </dxf>
    <dxf>
      <numFmt numFmtId="14" formatCode="0.00%"/>
    </dxf>
    <dxf>
      <numFmt numFmtId="166" formatCode="0,&quot;k&quot;"/>
    </dxf>
    <dxf>
      <numFmt numFmtId="13" formatCode="0%"/>
    </dxf>
    <dxf>
      <numFmt numFmtId="166" formatCode="0,&quot;k&quot;"/>
    </dxf>
    <dxf>
      <numFmt numFmtId="169" formatCode="0.0,,&quot;M&quot;"/>
    </dxf>
    <dxf>
      <numFmt numFmtId="169" formatCode="0.0,,&quot;M&quot;"/>
    </dxf>
    <dxf>
      <numFmt numFmtId="166" formatCode="0,&quot;k&quot;"/>
    </dxf>
    <dxf>
      <numFmt numFmtId="169" formatCode="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[GlobeRetal_SalesReport_Main.xlsx]Analysis!PivotTable9</c:name>
    <c:fmtId val="14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Order Month</a:t>
            </a:r>
            <a:endParaRPr lang="en-US">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Analysis!$A$43:$A$57</c:f>
              <c:strCache>
                <c:ptCount val="1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strCache>
            </c:strRef>
          </c:cat>
          <c:val>
            <c:numRef>
              <c:f>Analysis!$B$43:$B$57</c:f>
              <c:numCache>
                <c:formatCode>0.0,,"M"</c:formatCode>
                <c:ptCount val="14"/>
                <c:pt idx="0">
                  <c:v>1936163.780000001</c:v>
                </c:pt>
                <c:pt idx="1">
                  <c:v>1968022.9299999995</c:v>
                </c:pt>
                <c:pt idx="2">
                  <c:v>2007815.6399999994</c:v>
                </c:pt>
                <c:pt idx="3">
                  <c:v>2001662.6599999988</c:v>
                </c:pt>
                <c:pt idx="4">
                  <c:v>1967145.6100000022</c:v>
                </c:pt>
                <c:pt idx="5">
                  <c:v>2007811.8200000019</c:v>
                </c:pt>
                <c:pt idx="6">
                  <c:v>2016326.389999999</c:v>
                </c:pt>
                <c:pt idx="7">
                  <c:v>1983777.3600000015</c:v>
                </c:pt>
                <c:pt idx="8">
                  <c:v>1991132.7900000007</c:v>
                </c:pt>
                <c:pt idx="9">
                  <c:v>2070128.8500000024</c:v>
                </c:pt>
                <c:pt idx="10">
                  <c:v>2015438.2199999993</c:v>
                </c:pt>
                <c:pt idx="11">
                  <c:v>1998926.9000000011</c:v>
                </c:pt>
                <c:pt idx="12">
                  <c:v>1954289.6700000009</c:v>
                </c:pt>
                <c:pt idx="13">
                  <c:v>2069878.9299999981</c:v>
                </c:pt>
              </c:numCache>
            </c:numRef>
          </c:val>
          <c:smooth val="0"/>
          <c:extLst>
            <c:ext xmlns:c16="http://schemas.microsoft.com/office/drawing/2014/chart" uri="{C3380CC4-5D6E-409C-BE32-E72D297353CC}">
              <c16:uniqueId val="{00000000-FAD9-4A26-AEC1-85C7202C0FB6}"/>
            </c:ext>
          </c:extLst>
        </c:ser>
        <c:dLbls>
          <c:dLblPos val="t"/>
          <c:showLegendKey val="0"/>
          <c:showVal val="1"/>
          <c:showCatName val="0"/>
          <c:showSerName val="0"/>
          <c:showPercent val="0"/>
          <c:showBubbleSize val="0"/>
        </c:dLbls>
        <c:smooth val="0"/>
        <c:axId val="1248949055"/>
        <c:axId val="1248949535"/>
      </c:lineChart>
      <c:catAx>
        <c:axId val="124894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Month</a:t>
                </a:r>
              </a:p>
            </c:rich>
          </c:tx>
          <c:layout>
            <c:manualLayout>
              <c:xMode val="edge"/>
              <c:yMode val="edge"/>
              <c:x val="7.3308792057521777E-2"/>
              <c:y val="0.897981527396448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49535"/>
        <c:crosses val="autoZero"/>
        <c:auto val="1"/>
        <c:lblAlgn val="ctr"/>
        <c:lblOffset val="100"/>
        <c:noMultiLvlLbl val="0"/>
      </c:catAx>
      <c:valAx>
        <c:axId val="1248949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1387901206818632E-2"/>
              <c:y val="0.129357341766396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4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[GlobeRetal_SalesReport_Main.xlsx]Analysis!PivotTable10</c:name>
    <c:fmtId val="16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Sales</a:t>
            </a:r>
            <a:r>
              <a:rPr lang="en-IN" baseline="0">
                <a:solidFill>
                  <a:schemeClr val="bg1"/>
                </a:solidFill>
              </a:rPr>
              <a:t> &amp; Profit Margin by Order Month</a:t>
            </a:r>
            <a:endParaRPr lang="en-IN">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8988267576988"/>
          <c:y val="5.4350003909932276E-2"/>
          <c:w val="0.75647327467061953"/>
          <c:h val="0.66919093969483856"/>
        </c:manualLayout>
      </c:layout>
      <c:barChart>
        <c:barDir val="col"/>
        <c:grouping val="clustered"/>
        <c:varyColors val="0"/>
        <c:ser>
          <c:idx val="0"/>
          <c:order val="0"/>
          <c:tx>
            <c:strRef>
              <c:f>Analysis!$B$65</c:f>
              <c:strCache>
                <c:ptCount val="1"/>
                <c:pt idx="0">
                  <c:v>Sum of Sales</c:v>
                </c:pt>
              </c:strCache>
            </c:strRef>
          </c:tx>
          <c:spPr>
            <a:solidFill>
              <a:schemeClr val="accent1"/>
            </a:solidFill>
            <a:ln>
              <a:noFill/>
            </a:ln>
            <a:effectLst/>
          </c:spPr>
          <c:invertIfNegative val="0"/>
          <c:cat>
            <c:strRef>
              <c:f>Analysis!$A$66:$A$80</c:f>
              <c:strCache>
                <c:ptCount val="1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strCache>
            </c:strRef>
          </c:cat>
          <c:val>
            <c:numRef>
              <c:f>Analysis!$B$66:$B$80</c:f>
              <c:numCache>
                <c:formatCode>0.0,,"M"</c:formatCode>
                <c:ptCount val="14"/>
                <c:pt idx="0">
                  <c:v>1936163.780000001</c:v>
                </c:pt>
                <c:pt idx="1">
                  <c:v>1968022.9299999995</c:v>
                </c:pt>
                <c:pt idx="2">
                  <c:v>2007815.6399999994</c:v>
                </c:pt>
                <c:pt idx="3">
                  <c:v>2001662.6599999988</c:v>
                </c:pt>
                <c:pt idx="4">
                  <c:v>1967145.6100000022</c:v>
                </c:pt>
                <c:pt idx="5">
                  <c:v>2007811.8200000019</c:v>
                </c:pt>
                <c:pt idx="6">
                  <c:v>2016326.389999999</c:v>
                </c:pt>
                <c:pt idx="7">
                  <c:v>1983777.3600000015</c:v>
                </c:pt>
                <c:pt idx="8">
                  <c:v>1991132.7900000007</c:v>
                </c:pt>
                <c:pt idx="9">
                  <c:v>2070128.8500000024</c:v>
                </c:pt>
                <c:pt idx="10">
                  <c:v>2015438.2199999993</c:v>
                </c:pt>
                <c:pt idx="11">
                  <c:v>1998926.9000000011</c:v>
                </c:pt>
                <c:pt idx="12">
                  <c:v>1954289.6700000009</c:v>
                </c:pt>
                <c:pt idx="13">
                  <c:v>2069878.9299999981</c:v>
                </c:pt>
              </c:numCache>
            </c:numRef>
          </c:val>
          <c:extLst>
            <c:ext xmlns:c16="http://schemas.microsoft.com/office/drawing/2014/chart" uri="{C3380CC4-5D6E-409C-BE32-E72D297353CC}">
              <c16:uniqueId val="{00000000-BBE7-4F81-8F6D-5B8AA4F5B598}"/>
            </c:ext>
          </c:extLst>
        </c:ser>
        <c:dLbls>
          <c:showLegendKey val="0"/>
          <c:showVal val="0"/>
          <c:showCatName val="0"/>
          <c:showSerName val="0"/>
          <c:showPercent val="0"/>
          <c:showBubbleSize val="0"/>
        </c:dLbls>
        <c:gapWidth val="219"/>
        <c:overlap val="-27"/>
        <c:axId val="475808447"/>
        <c:axId val="475800287"/>
      </c:barChart>
      <c:lineChart>
        <c:grouping val="standard"/>
        <c:varyColors val="0"/>
        <c:ser>
          <c:idx val="1"/>
          <c:order val="1"/>
          <c:tx>
            <c:strRef>
              <c:f>Analysis!$C$65</c:f>
              <c:strCache>
                <c:ptCount val="1"/>
                <c:pt idx="0">
                  <c:v>Average of Profit Margin</c:v>
                </c:pt>
              </c:strCache>
            </c:strRef>
          </c:tx>
          <c:spPr>
            <a:ln w="28575" cap="rnd">
              <a:solidFill>
                <a:schemeClr val="accent2"/>
              </a:solidFill>
              <a:round/>
            </a:ln>
            <a:effectLst/>
          </c:spPr>
          <c:marker>
            <c:symbol val="none"/>
          </c:marker>
          <c:cat>
            <c:strRef>
              <c:f>Analysis!$A$66:$A$80</c:f>
              <c:strCache>
                <c:ptCount val="1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strCache>
            </c:strRef>
          </c:cat>
          <c:val>
            <c:numRef>
              <c:f>Analysis!$C$66:$C$80</c:f>
              <c:numCache>
                <c:formatCode>0%</c:formatCode>
                <c:ptCount val="14"/>
                <c:pt idx="0">
                  <c:v>0.17022167362811849</c:v>
                </c:pt>
                <c:pt idx="1">
                  <c:v>0.16396079844658615</c:v>
                </c:pt>
                <c:pt idx="2">
                  <c:v>0.16871927460417679</c:v>
                </c:pt>
                <c:pt idx="3">
                  <c:v>0.16408618532999253</c:v>
                </c:pt>
                <c:pt idx="4">
                  <c:v>0.16525646566746002</c:v>
                </c:pt>
                <c:pt idx="5">
                  <c:v>0.17029594154294742</c:v>
                </c:pt>
                <c:pt idx="6">
                  <c:v>0.1670994089372892</c:v>
                </c:pt>
                <c:pt idx="7">
                  <c:v>0.16351076522573194</c:v>
                </c:pt>
                <c:pt idx="8">
                  <c:v>0.1649696882058268</c:v>
                </c:pt>
                <c:pt idx="9">
                  <c:v>0.16303250077155026</c:v>
                </c:pt>
                <c:pt idx="10">
                  <c:v>0.16523381161612732</c:v>
                </c:pt>
                <c:pt idx="11">
                  <c:v>0.16641212182891985</c:v>
                </c:pt>
                <c:pt idx="12">
                  <c:v>0.16450382823951826</c:v>
                </c:pt>
                <c:pt idx="13">
                  <c:v>0.16659493528092859</c:v>
                </c:pt>
              </c:numCache>
            </c:numRef>
          </c:val>
          <c:smooth val="0"/>
          <c:extLst>
            <c:ext xmlns:c16="http://schemas.microsoft.com/office/drawing/2014/chart" uri="{C3380CC4-5D6E-409C-BE32-E72D297353CC}">
              <c16:uniqueId val="{00000001-BBE7-4F81-8F6D-5B8AA4F5B598}"/>
            </c:ext>
          </c:extLst>
        </c:ser>
        <c:dLbls>
          <c:showLegendKey val="0"/>
          <c:showVal val="0"/>
          <c:showCatName val="0"/>
          <c:showSerName val="0"/>
          <c:showPercent val="0"/>
          <c:showBubbleSize val="0"/>
        </c:dLbls>
        <c:marker val="1"/>
        <c:smooth val="0"/>
        <c:axId val="475797407"/>
        <c:axId val="475808927"/>
      </c:lineChart>
      <c:catAx>
        <c:axId val="475808447"/>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Order Month(MMM-YY)</a:t>
                </a:r>
              </a:p>
            </c:rich>
          </c:tx>
          <c:layout>
            <c:manualLayout>
              <c:xMode val="edge"/>
              <c:yMode val="edge"/>
              <c:x val="0.11055950404583036"/>
              <c:y val="0.9191262604668497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00287"/>
        <c:crosses val="autoZero"/>
        <c:auto val="1"/>
        <c:lblAlgn val="ctr"/>
        <c:lblOffset val="100"/>
        <c:noMultiLvlLbl val="0"/>
      </c:catAx>
      <c:valAx>
        <c:axId val="475800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Sales(Millions)</a:t>
                </a:r>
              </a:p>
            </c:rich>
          </c:tx>
          <c:layout>
            <c:manualLayout>
              <c:xMode val="edge"/>
              <c:yMode val="edge"/>
              <c:x val="4.1174606180101334E-3"/>
              <c:y val="5.572148535354233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08447"/>
        <c:crosses val="autoZero"/>
        <c:crossBetween val="between"/>
      </c:valAx>
      <c:valAx>
        <c:axId val="47580892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Margin(%)</a:t>
                </a:r>
                <a:endParaRPr lang="en-IN"/>
              </a:p>
            </c:rich>
          </c:tx>
          <c:layout>
            <c:manualLayout>
              <c:xMode val="edge"/>
              <c:yMode val="edge"/>
              <c:x val="0.95169792375086448"/>
              <c:y val="5.995501827163873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797407"/>
        <c:crosses val="max"/>
        <c:crossBetween val="between"/>
      </c:valAx>
      <c:catAx>
        <c:axId val="475797407"/>
        <c:scaling>
          <c:orientation val="minMax"/>
        </c:scaling>
        <c:delete val="1"/>
        <c:axPos val="b"/>
        <c:numFmt formatCode="General" sourceLinked="1"/>
        <c:majorTickMark val="out"/>
        <c:minorTickMark val="none"/>
        <c:tickLblPos val="nextTo"/>
        <c:crossAx val="475808927"/>
        <c:crosses val="autoZero"/>
        <c:auto val="1"/>
        <c:lblAlgn val="ctr"/>
        <c:lblOffset val="100"/>
        <c:noMultiLvlLbl val="0"/>
      </c:catAx>
      <c:spPr>
        <a:solidFill>
          <a:schemeClr val="bg1">
            <a:lumMod val="85000"/>
          </a:schemeClr>
        </a:solidFill>
        <a:ln>
          <a:noFill/>
        </a:ln>
        <a:effectLst/>
      </c:spPr>
    </c:plotArea>
    <c:plotVisOnly val="1"/>
    <c:dispBlanksAs val="gap"/>
    <c:showDLblsOverMax val="0"/>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Sales</a:t>
            </a:r>
            <a:r>
              <a:rPr lang="en-IN" baseline="0">
                <a:solidFill>
                  <a:schemeClr val="bg1"/>
                </a:solidFill>
              </a:rPr>
              <a:t> &amp; Profit by City</a:t>
            </a:r>
            <a:endParaRPr lang="en-IN">
              <a:solidFill>
                <a:schemeClr val="bg1"/>
              </a:solidFill>
            </a:endParaRPr>
          </a:p>
        </c:rich>
      </c:tx>
      <c:layout>
        <c:manualLayout>
          <c:xMode val="edge"/>
          <c:yMode val="edge"/>
          <c:x val="0.3529597803328739"/>
          <c:y val="2.8065316314898742E-2"/>
        </c:manualLayout>
      </c:layout>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Analysis!$C$84</c:f>
              <c:strCache>
                <c:ptCount val="1"/>
                <c:pt idx="0">
                  <c:v>Sum of Sales</c:v>
                </c:pt>
              </c:strCache>
            </c:strRef>
          </c:tx>
          <c:spPr>
            <a:solidFill>
              <a:schemeClr val="accent1"/>
            </a:solidFill>
            <a:ln>
              <a:noFill/>
            </a:ln>
            <a:effectLst/>
          </c:spPr>
          <c:invertIfNegative val="0"/>
          <c:cat>
            <c:strRef>
              <c:f>Analysis!$B$85:$B$93</c:f>
              <c:strCache>
                <c:ptCount val="8"/>
                <c:pt idx="0">
                  <c:v>Hyderabad</c:v>
                </c:pt>
                <c:pt idx="1">
                  <c:v>Chennai</c:v>
                </c:pt>
                <c:pt idx="2">
                  <c:v>Kolkata</c:v>
                </c:pt>
                <c:pt idx="3">
                  <c:v>Pune</c:v>
                </c:pt>
                <c:pt idx="4">
                  <c:v>Mumbai</c:v>
                </c:pt>
                <c:pt idx="5">
                  <c:v>Bengaluru</c:v>
                </c:pt>
                <c:pt idx="6">
                  <c:v>New Delhi</c:v>
                </c:pt>
                <c:pt idx="7">
                  <c:v>Ahmedabad</c:v>
                </c:pt>
              </c:strCache>
            </c:strRef>
          </c:cat>
          <c:val>
            <c:numRef>
              <c:f>Analysis!$C$85:$C$93</c:f>
              <c:numCache>
                <c:formatCode>0.0,,"M"</c:formatCode>
                <c:ptCount val="8"/>
                <c:pt idx="0">
                  <c:v>3567920.3199999952</c:v>
                </c:pt>
                <c:pt idx="1">
                  <c:v>3545174.4700000011</c:v>
                </c:pt>
                <c:pt idx="2">
                  <c:v>3532953.4699999993</c:v>
                </c:pt>
                <c:pt idx="3">
                  <c:v>3518784.4700000035</c:v>
                </c:pt>
                <c:pt idx="4">
                  <c:v>3507727.6700000013</c:v>
                </c:pt>
                <c:pt idx="5">
                  <c:v>3487949.2400000081</c:v>
                </c:pt>
                <c:pt idx="6">
                  <c:v>3444671.6200000066</c:v>
                </c:pt>
                <c:pt idx="7">
                  <c:v>3383340.29</c:v>
                </c:pt>
              </c:numCache>
            </c:numRef>
          </c:val>
          <c:extLst>
            <c:ext xmlns:c16="http://schemas.microsoft.com/office/drawing/2014/chart" uri="{C3380CC4-5D6E-409C-BE32-E72D297353CC}">
              <c16:uniqueId val="{00000000-D3C4-43DB-B513-FFE139566CAE}"/>
            </c:ext>
          </c:extLst>
        </c:ser>
        <c:ser>
          <c:idx val="1"/>
          <c:order val="1"/>
          <c:tx>
            <c:strRef>
              <c:f>Analysis!$D$84</c:f>
              <c:strCache>
                <c:ptCount val="1"/>
                <c:pt idx="0">
                  <c:v>Sum of Profit</c:v>
                </c:pt>
              </c:strCache>
            </c:strRef>
          </c:tx>
          <c:spPr>
            <a:solidFill>
              <a:schemeClr val="accent2"/>
            </a:solidFill>
            <a:ln>
              <a:noFill/>
            </a:ln>
            <a:effectLst/>
          </c:spPr>
          <c:invertIfNegative val="0"/>
          <c:cat>
            <c:strRef>
              <c:f>Analysis!$B$85:$B$93</c:f>
              <c:strCache>
                <c:ptCount val="8"/>
                <c:pt idx="0">
                  <c:v>Hyderabad</c:v>
                </c:pt>
                <c:pt idx="1">
                  <c:v>Chennai</c:v>
                </c:pt>
                <c:pt idx="2">
                  <c:v>Kolkata</c:v>
                </c:pt>
                <c:pt idx="3">
                  <c:v>Pune</c:v>
                </c:pt>
                <c:pt idx="4">
                  <c:v>Mumbai</c:v>
                </c:pt>
                <c:pt idx="5">
                  <c:v>Bengaluru</c:v>
                </c:pt>
                <c:pt idx="6">
                  <c:v>New Delhi</c:v>
                </c:pt>
                <c:pt idx="7">
                  <c:v>Ahmedabad</c:v>
                </c:pt>
              </c:strCache>
            </c:strRef>
          </c:cat>
          <c:val>
            <c:numRef>
              <c:f>Analysis!$D$85:$D$93</c:f>
              <c:numCache>
                <c:formatCode>0,"k"</c:formatCode>
                <c:ptCount val="8"/>
                <c:pt idx="0">
                  <c:v>586948.53999999969</c:v>
                </c:pt>
                <c:pt idx="1">
                  <c:v>590652.45000000054</c:v>
                </c:pt>
                <c:pt idx="2">
                  <c:v>574634.17000000062</c:v>
                </c:pt>
                <c:pt idx="3">
                  <c:v>582073.72000000044</c:v>
                </c:pt>
                <c:pt idx="4">
                  <c:v>595151.46999999986</c:v>
                </c:pt>
                <c:pt idx="5">
                  <c:v>591251.4800000008</c:v>
                </c:pt>
                <c:pt idx="6">
                  <c:v>548258.98999999941</c:v>
                </c:pt>
                <c:pt idx="7">
                  <c:v>568904.61000000022</c:v>
                </c:pt>
              </c:numCache>
            </c:numRef>
          </c:val>
          <c:extLst>
            <c:ext xmlns:c16="http://schemas.microsoft.com/office/drawing/2014/chart" uri="{C3380CC4-5D6E-409C-BE32-E72D297353CC}">
              <c16:uniqueId val="{00000001-D3C4-43DB-B513-FFE139566CAE}"/>
            </c:ext>
          </c:extLst>
        </c:ser>
        <c:dLbls>
          <c:showLegendKey val="0"/>
          <c:showVal val="0"/>
          <c:showCatName val="0"/>
          <c:showSerName val="0"/>
          <c:showPercent val="0"/>
          <c:showBubbleSize val="0"/>
        </c:dLbls>
        <c:gapWidth val="219"/>
        <c:overlap val="-27"/>
        <c:axId val="1856096671"/>
        <c:axId val="1856092351"/>
      </c:barChart>
      <c:catAx>
        <c:axId val="185609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92351"/>
        <c:crosses val="autoZero"/>
        <c:auto val="1"/>
        <c:lblAlgn val="ctr"/>
        <c:lblOffset val="100"/>
        <c:noMultiLvlLbl val="0"/>
      </c:catAx>
      <c:valAx>
        <c:axId val="1856092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9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Return</a:t>
            </a:r>
            <a:r>
              <a:rPr lang="en-US" baseline="0">
                <a:solidFill>
                  <a:schemeClr val="bg1"/>
                </a:solidFill>
              </a:rPr>
              <a:t> Rate by Region</a:t>
            </a:r>
            <a:endParaRPr lang="en-US">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326484886678513E-2"/>
              <c:y val="-6.143027443986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083805256089994E-2"/>
              <c:y val="8.3768556054355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003599802690353"/>
              <c:y val="8.3768556054355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9.083805256089994E-2"/>
              <c:y val="-0.10052226726522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7326484886678513E-2"/>
              <c:y val="-6.143027443986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083805256089994E-2"/>
              <c:y val="8.3768556054355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003599802690353"/>
              <c:y val="8.3768556054355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083805256089994E-2"/>
              <c:y val="-0.10052226726522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7326484886678513E-2"/>
              <c:y val="-6.143027443986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083805256089994E-2"/>
              <c:y val="8.3768556054355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003599802690353"/>
              <c:y val="8.3768556054355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083805256089994E-2"/>
              <c:y val="-0.10052226726522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04101445132234"/>
          <c:y val="0.2605250463585303"/>
          <c:w val="0.37531777102913183"/>
          <c:h val="0.57924116734317022"/>
        </c:manualLayout>
      </c:layout>
      <c:doughnutChart>
        <c:varyColors val="1"/>
        <c:ser>
          <c:idx val="0"/>
          <c:order val="0"/>
          <c:tx>
            <c:strRef>
              <c:f>Analysis!$C$98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BC-444A-A4FE-E620397BAA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BC-444A-A4FE-E620397BAA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BC-444A-A4FE-E620397BAA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BC-444A-A4FE-E620397BAA70}"/>
              </c:ext>
            </c:extLst>
          </c:dPt>
          <c:dLbls>
            <c:dLbl>
              <c:idx val="0"/>
              <c:layout>
                <c:manualLayout>
                  <c:x val="9.7326484886678513E-2"/>
                  <c:y val="-6.1430274439860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BC-444A-A4FE-E620397BAA70}"/>
                </c:ext>
              </c:extLst>
            </c:dLbl>
            <c:dLbl>
              <c:idx val="1"/>
              <c:layout>
                <c:manualLayout>
                  <c:x val="9.083805256089994E-2"/>
                  <c:y val="8.3768556054355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BC-444A-A4FE-E620397BAA70}"/>
                </c:ext>
              </c:extLst>
            </c:dLbl>
            <c:dLbl>
              <c:idx val="2"/>
              <c:layout>
                <c:manualLayout>
                  <c:x val="-0.12003599802690353"/>
                  <c:y val="8.3768556054355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BC-444A-A4FE-E620397BAA70}"/>
                </c:ext>
              </c:extLst>
            </c:dLbl>
            <c:dLbl>
              <c:idx val="3"/>
              <c:layout>
                <c:manualLayout>
                  <c:x val="-9.083805256089994E-2"/>
                  <c:y val="-0.10052226726522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BC-444A-A4FE-E620397BAA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Analysis!$B$99:$B$103</c:f>
              <c:strCache>
                <c:ptCount val="4"/>
                <c:pt idx="0">
                  <c:v>East</c:v>
                </c:pt>
                <c:pt idx="1">
                  <c:v>North</c:v>
                </c:pt>
                <c:pt idx="2">
                  <c:v>South</c:v>
                </c:pt>
                <c:pt idx="3">
                  <c:v>West</c:v>
                </c:pt>
              </c:strCache>
            </c:strRef>
          </c:cat>
          <c:val>
            <c:numRef>
              <c:f>Analysis!$C$99:$C$103</c:f>
              <c:numCache>
                <c:formatCode>0.00%</c:formatCode>
                <c:ptCount val="4"/>
                <c:pt idx="0">
                  <c:v>0.17971530249110321</c:v>
                </c:pt>
                <c:pt idx="1">
                  <c:v>0.41192170818505336</c:v>
                </c:pt>
                <c:pt idx="2">
                  <c:v>0.24911032028469751</c:v>
                </c:pt>
                <c:pt idx="3">
                  <c:v>0.15925266903914589</c:v>
                </c:pt>
              </c:numCache>
            </c:numRef>
          </c:val>
          <c:extLst>
            <c:ext xmlns:c16="http://schemas.microsoft.com/office/drawing/2014/chart" uri="{C3380CC4-5D6E-409C-BE32-E72D297353CC}">
              <c16:uniqueId val="{00000008-98BC-444A-A4FE-E620397BAA7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Category</a:t>
            </a:r>
            <a:endParaRPr lang="en-US">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Analysis!$C$115:$C$118</c:f>
              <c:strCache>
                <c:ptCount val="3"/>
                <c:pt idx="0">
                  <c:v>Accessories</c:v>
                </c:pt>
                <c:pt idx="1">
                  <c:v>Fashion</c:v>
                </c:pt>
                <c:pt idx="2">
                  <c:v>Electronics</c:v>
                </c:pt>
              </c:strCache>
            </c:strRef>
          </c:cat>
          <c:val>
            <c:numRef>
              <c:f>Analysis!$D$115:$D$118</c:f>
              <c:numCache>
                <c:formatCode>0.0,,"M"</c:formatCode>
                <c:ptCount val="3"/>
                <c:pt idx="0">
                  <c:v>7056155.6299999952</c:v>
                </c:pt>
                <c:pt idx="1">
                  <c:v>7180933.8899999922</c:v>
                </c:pt>
                <c:pt idx="2">
                  <c:v>13751432.029999968</c:v>
                </c:pt>
              </c:numCache>
            </c:numRef>
          </c:val>
          <c:extLst>
            <c:ext xmlns:c16="http://schemas.microsoft.com/office/drawing/2014/chart" uri="{C3380CC4-5D6E-409C-BE32-E72D297353CC}">
              <c16:uniqueId val="{00000000-431D-4C09-8D87-9484369EFBD8}"/>
            </c:ext>
          </c:extLst>
        </c:ser>
        <c:dLbls>
          <c:dLblPos val="outEnd"/>
          <c:showLegendKey val="0"/>
          <c:showVal val="1"/>
          <c:showCatName val="0"/>
          <c:showSerName val="0"/>
          <c:showPercent val="0"/>
          <c:showBubbleSize val="0"/>
        </c:dLbls>
        <c:gapWidth val="182"/>
        <c:axId val="1856101951"/>
        <c:axId val="1856097151"/>
      </c:barChart>
      <c:catAx>
        <c:axId val="18561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97151"/>
        <c:crosses val="autoZero"/>
        <c:auto val="1"/>
        <c:lblAlgn val="ctr"/>
        <c:lblOffset val="100"/>
        <c:noMultiLvlLbl val="0"/>
      </c:catAx>
      <c:valAx>
        <c:axId val="1856097151"/>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10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Order Month</a:t>
            </a:r>
            <a:endParaRPr lang="en-US">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Analysis!$A$43:$A$57</c:f>
              <c:strCache>
                <c:ptCount val="1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strCache>
            </c:strRef>
          </c:cat>
          <c:val>
            <c:numRef>
              <c:f>Analysis!$B$43:$B$57</c:f>
              <c:numCache>
                <c:formatCode>0.0,,"M"</c:formatCode>
                <c:ptCount val="14"/>
                <c:pt idx="0">
                  <c:v>1936163.780000001</c:v>
                </c:pt>
                <c:pt idx="1">
                  <c:v>1968022.9299999995</c:v>
                </c:pt>
                <c:pt idx="2">
                  <c:v>2007815.6399999994</c:v>
                </c:pt>
                <c:pt idx="3">
                  <c:v>2001662.6599999988</c:v>
                </c:pt>
                <c:pt idx="4">
                  <c:v>1967145.6100000022</c:v>
                </c:pt>
                <c:pt idx="5">
                  <c:v>2007811.8200000019</c:v>
                </c:pt>
                <c:pt idx="6">
                  <c:v>2016326.389999999</c:v>
                </c:pt>
                <c:pt idx="7">
                  <c:v>1983777.3600000015</c:v>
                </c:pt>
                <c:pt idx="8">
                  <c:v>1991132.7900000007</c:v>
                </c:pt>
                <c:pt idx="9">
                  <c:v>2070128.8500000024</c:v>
                </c:pt>
                <c:pt idx="10">
                  <c:v>2015438.2199999993</c:v>
                </c:pt>
                <c:pt idx="11">
                  <c:v>1998926.9000000011</c:v>
                </c:pt>
                <c:pt idx="12">
                  <c:v>1954289.6700000009</c:v>
                </c:pt>
                <c:pt idx="13">
                  <c:v>2069878.9299999981</c:v>
                </c:pt>
              </c:numCache>
            </c:numRef>
          </c:val>
          <c:smooth val="0"/>
          <c:extLst>
            <c:ext xmlns:c16="http://schemas.microsoft.com/office/drawing/2014/chart" uri="{C3380CC4-5D6E-409C-BE32-E72D297353CC}">
              <c16:uniqueId val="{00000000-BFBF-43F7-A0E4-FCC81DECAE2D}"/>
            </c:ext>
          </c:extLst>
        </c:ser>
        <c:dLbls>
          <c:dLblPos val="t"/>
          <c:showLegendKey val="0"/>
          <c:showVal val="1"/>
          <c:showCatName val="0"/>
          <c:showSerName val="0"/>
          <c:showPercent val="0"/>
          <c:showBubbleSize val="0"/>
        </c:dLbls>
        <c:smooth val="0"/>
        <c:axId val="1248949055"/>
        <c:axId val="1248949535"/>
      </c:lineChart>
      <c:catAx>
        <c:axId val="1248949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a:t>
                </a:r>
                <a:r>
                  <a:rPr lang="en-IN" baseline="0"/>
                  <a:t> Month</a:t>
                </a:r>
              </a:p>
            </c:rich>
          </c:tx>
          <c:layout>
            <c:manualLayout>
              <c:xMode val="edge"/>
              <c:yMode val="edge"/>
              <c:x val="7.3308792057521777E-2"/>
              <c:y val="0.897981527396448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49535"/>
        <c:crosses val="autoZero"/>
        <c:auto val="1"/>
        <c:lblAlgn val="ctr"/>
        <c:lblOffset val="100"/>
        <c:noMultiLvlLbl val="0"/>
      </c:catAx>
      <c:valAx>
        <c:axId val="1248949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1387901206818632E-2"/>
              <c:y val="0.129357341766396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4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[GlobeRetal_SalesReport_Main.xlsx]Analysis!PivotTable10</c:name>
    <c:fmtId val="14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Sales</a:t>
            </a:r>
            <a:r>
              <a:rPr lang="en-IN" baseline="0">
                <a:solidFill>
                  <a:schemeClr val="bg1"/>
                </a:solidFill>
              </a:rPr>
              <a:t> &amp; Profit Margin by Order Month</a:t>
            </a:r>
            <a:endParaRPr lang="en-IN">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8988267576988"/>
          <c:y val="5.4350003909932276E-2"/>
          <c:w val="0.75647327467061953"/>
          <c:h val="0.66919093969483856"/>
        </c:manualLayout>
      </c:layout>
      <c:barChart>
        <c:barDir val="col"/>
        <c:grouping val="clustered"/>
        <c:varyColors val="0"/>
        <c:ser>
          <c:idx val="0"/>
          <c:order val="0"/>
          <c:tx>
            <c:strRef>
              <c:f>Analysis!$B$65</c:f>
              <c:strCache>
                <c:ptCount val="1"/>
                <c:pt idx="0">
                  <c:v>Sum of Sales</c:v>
                </c:pt>
              </c:strCache>
            </c:strRef>
          </c:tx>
          <c:spPr>
            <a:solidFill>
              <a:schemeClr val="accent1"/>
            </a:solidFill>
            <a:ln>
              <a:noFill/>
            </a:ln>
            <a:effectLst/>
          </c:spPr>
          <c:invertIfNegative val="0"/>
          <c:cat>
            <c:strRef>
              <c:f>Analysis!$A$66:$A$80</c:f>
              <c:strCache>
                <c:ptCount val="1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strCache>
            </c:strRef>
          </c:cat>
          <c:val>
            <c:numRef>
              <c:f>Analysis!$B$66:$B$80</c:f>
              <c:numCache>
                <c:formatCode>0.0,,"M"</c:formatCode>
                <c:ptCount val="14"/>
                <c:pt idx="0">
                  <c:v>1936163.780000001</c:v>
                </c:pt>
                <c:pt idx="1">
                  <c:v>1968022.9299999995</c:v>
                </c:pt>
                <c:pt idx="2">
                  <c:v>2007815.6399999994</c:v>
                </c:pt>
                <c:pt idx="3">
                  <c:v>2001662.6599999988</c:v>
                </c:pt>
                <c:pt idx="4">
                  <c:v>1967145.6100000022</c:v>
                </c:pt>
                <c:pt idx="5">
                  <c:v>2007811.8200000019</c:v>
                </c:pt>
                <c:pt idx="6">
                  <c:v>2016326.389999999</c:v>
                </c:pt>
                <c:pt idx="7">
                  <c:v>1983777.3600000015</c:v>
                </c:pt>
                <c:pt idx="8">
                  <c:v>1991132.7900000007</c:v>
                </c:pt>
                <c:pt idx="9">
                  <c:v>2070128.8500000024</c:v>
                </c:pt>
                <c:pt idx="10">
                  <c:v>2015438.2199999993</c:v>
                </c:pt>
                <c:pt idx="11">
                  <c:v>1998926.9000000011</c:v>
                </c:pt>
                <c:pt idx="12">
                  <c:v>1954289.6700000009</c:v>
                </c:pt>
                <c:pt idx="13">
                  <c:v>2069878.9299999981</c:v>
                </c:pt>
              </c:numCache>
            </c:numRef>
          </c:val>
          <c:extLst>
            <c:ext xmlns:c16="http://schemas.microsoft.com/office/drawing/2014/chart" uri="{C3380CC4-5D6E-409C-BE32-E72D297353CC}">
              <c16:uniqueId val="{00000104-35F0-4154-ACD8-4BB383C6C3D6}"/>
            </c:ext>
          </c:extLst>
        </c:ser>
        <c:dLbls>
          <c:showLegendKey val="0"/>
          <c:showVal val="0"/>
          <c:showCatName val="0"/>
          <c:showSerName val="0"/>
          <c:showPercent val="0"/>
          <c:showBubbleSize val="0"/>
        </c:dLbls>
        <c:gapWidth val="219"/>
        <c:overlap val="-27"/>
        <c:axId val="475808447"/>
        <c:axId val="475800287"/>
      </c:barChart>
      <c:lineChart>
        <c:grouping val="standard"/>
        <c:varyColors val="0"/>
        <c:ser>
          <c:idx val="1"/>
          <c:order val="1"/>
          <c:tx>
            <c:strRef>
              <c:f>Analysis!$C$65</c:f>
              <c:strCache>
                <c:ptCount val="1"/>
                <c:pt idx="0">
                  <c:v>Average of Profit Margin</c:v>
                </c:pt>
              </c:strCache>
            </c:strRef>
          </c:tx>
          <c:spPr>
            <a:ln w="28575" cap="rnd">
              <a:solidFill>
                <a:schemeClr val="accent2"/>
              </a:solidFill>
              <a:round/>
            </a:ln>
            <a:effectLst/>
          </c:spPr>
          <c:marker>
            <c:symbol val="none"/>
          </c:marker>
          <c:cat>
            <c:strRef>
              <c:f>Analysis!$A$66:$A$80</c:f>
              <c:strCache>
                <c:ptCount val="14"/>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strCache>
            </c:strRef>
          </c:cat>
          <c:val>
            <c:numRef>
              <c:f>Analysis!$C$66:$C$80</c:f>
              <c:numCache>
                <c:formatCode>0%</c:formatCode>
                <c:ptCount val="14"/>
                <c:pt idx="0">
                  <c:v>0.17022167362811849</c:v>
                </c:pt>
                <c:pt idx="1">
                  <c:v>0.16396079844658615</c:v>
                </c:pt>
                <c:pt idx="2">
                  <c:v>0.16871927460417679</c:v>
                </c:pt>
                <c:pt idx="3">
                  <c:v>0.16408618532999253</c:v>
                </c:pt>
                <c:pt idx="4">
                  <c:v>0.16525646566746002</c:v>
                </c:pt>
                <c:pt idx="5">
                  <c:v>0.17029594154294742</c:v>
                </c:pt>
                <c:pt idx="6">
                  <c:v>0.1670994089372892</c:v>
                </c:pt>
                <c:pt idx="7">
                  <c:v>0.16351076522573194</c:v>
                </c:pt>
                <c:pt idx="8">
                  <c:v>0.1649696882058268</c:v>
                </c:pt>
                <c:pt idx="9">
                  <c:v>0.16303250077155026</c:v>
                </c:pt>
                <c:pt idx="10">
                  <c:v>0.16523381161612732</c:v>
                </c:pt>
                <c:pt idx="11">
                  <c:v>0.16641212182891985</c:v>
                </c:pt>
                <c:pt idx="12">
                  <c:v>0.16450382823951826</c:v>
                </c:pt>
                <c:pt idx="13">
                  <c:v>0.16659493528092859</c:v>
                </c:pt>
              </c:numCache>
            </c:numRef>
          </c:val>
          <c:smooth val="0"/>
          <c:extLst>
            <c:ext xmlns:c16="http://schemas.microsoft.com/office/drawing/2014/chart" uri="{C3380CC4-5D6E-409C-BE32-E72D297353CC}">
              <c16:uniqueId val="{00000106-35F0-4154-ACD8-4BB383C6C3D6}"/>
            </c:ext>
          </c:extLst>
        </c:ser>
        <c:dLbls>
          <c:showLegendKey val="0"/>
          <c:showVal val="0"/>
          <c:showCatName val="0"/>
          <c:showSerName val="0"/>
          <c:showPercent val="0"/>
          <c:showBubbleSize val="0"/>
        </c:dLbls>
        <c:marker val="1"/>
        <c:smooth val="0"/>
        <c:axId val="475797407"/>
        <c:axId val="475808927"/>
      </c:lineChart>
      <c:catAx>
        <c:axId val="475808447"/>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Order Month(MMM-YY)</a:t>
                </a:r>
              </a:p>
            </c:rich>
          </c:tx>
          <c:layout>
            <c:manualLayout>
              <c:xMode val="edge"/>
              <c:yMode val="edge"/>
              <c:x val="0.11055950404583036"/>
              <c:y val="0.9191262604668497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00287"/>
        <c:crosses val="autoZero"/>
        <c:auto val="1"/>
        <c:lblAlgn val="ctr"/>
        <c:lblOffset val="100"/>
        <c:noMultiLvlLbl val="0"/>
      </c:catAx>
      <c:valAx>
        <c:axId val="475800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Sales(Millions)</a:t>
                </a:r>
              </a:p>
            </c:rich>
          </c:tx>
          <c:layout>
            <c:manualLayout>
              <c:xMode val="edge"/>
              <c:yMode val="edge"/>
              <c:x val="2.5027845280580087E-2"/>
              <c:y val="5.5721398067287417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08447"/>
        <c:crosses val="autoZero"/>
        <c:crossBetween val="between"/>
      </c:valAx>
      <c:valAx>
        <c:axId val="47580892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Margin(%)</a:t>
                </a:r>
                <a:endParaRPr lang="en-IN"/>
              </a:p>
            </c:rich>
          </c:tx>
          <c:layout>
            <c:manualLayout>
              <c:xMode val="edge"/>
              <c:yMode val="edge"/>
              <c:x val="0.95169792375086448"/>
              <c:y val="5.9955018271638738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797407"/>
        <c:crosses val="max"/>
        <c:crossBetween val="between"/>
      </c:valAx>
      <c:catAx>
        <c:axId val="475797407"/>
        <c:scaling>
          <c:orientation val="minMax"/>
        </c:scaling>
        <c:delete val="1"/>
        <c:axPos val="b"/>
        <c:numFmt formatCode="General" sourceLinked="1"/>
        <c:majorTickMark val="out"/>
        <c:minorTickMark val="none"/>
        <c:tickLblPos val="nextTo"/>
        <c:crossAx val="475808927"/>
        <c:crosses val="autoZero"/>
        <c:auto val="1"/>
        <c:lblAlgn val="ctr"/>
        <c:lblOffset val="100"/>
        <c:noMultiLvlLbl val="0"/>
      </c:catAx>
      <c:spPr>
        <a:solidFill>
          <a:schemeClr val="bg1">
            <a:lumMod val="85000"/>
          </a:schemeClr>
        </a:solidFill>
        <a:ln>
          <a:noFill/>
        </a:ln>
        <a:effectLst/>
      </c:spPr>
    </c:plotArea>
    <c:plotVisOnly val="1"/>
    <c:dispBlanksAs val="gap"/>
    <c:showDLblsOverMax val="0"/>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Sales</a:t>
            </a:r>
            <a:r>
              <a:rPr lang="en-IN" baseline="0">
                <a:solidFill>
                  <a:schemeClr val="bg1"/>
                </a:solidFill>
              </a:rPr>
              <a:t> &amp; Profit by City</a:t>
            </a:r>
            <a:endParaRPr lang="en-IN">
              <a:solidFill>
                <a:schemeClr val="bg1"/>
              </a:solidFill>
            </a:endParaRPr>
          </a:p>
        </c:rich>
      </c:tx>
      <c:layout>
        <c:manualLayout>
          <c:xMode val="edge"/>
          <c:yMode val="edge"/>
          <c:x val="0.3529597803328739"/>
          <c:y val="2.8065316314898742E-2"/>
        </c:manualLayout>
      </c:layout>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Analysis!$C$84</c:f>
              <c:strCache>
                <c:ptCount val="1"/>
                <c:pt idx="0">
                  <c:v>Sum of Sales</c:v>
                </c:pt>
              </c:strCache>
            </c:strRef>
          </c:tx>
          <c:spPr>
            <a:solidFill>
              <a:schemeClr val="accent1"/>
            </a:solidFill>
            <a:ln>
              <a:noFill/>
            </a:ln>
            <a:effectLst/>
          </c:spPr>
          <c:invertIfNegative val="0"/>
          <c:cat>
            <c:strRef>
              <c:f>Analysis!$B$85:$B$93</c:f>
              <c:strCache>
                <c:ptCount val="8"/>
                <c:pt idx="0">
                  <c:v>Hyderabad</c:v>
                </c:pt>
                <c:pt idx="1">
                  <c:v>Chennai</c:v>
                </c:pt>
                <c:pt idx="2">
                  <c:v>Kolkata</c:v>
                </c:pt>
                <c:pt idx="3">
                  <c:v>Pune</c:v>
                </c:pt>
                <c:pt idx="4">
                  <c:v>Mumbai</c:v>
                </c:pt>
                <c:pt idx="5">
                  <c:v>Bengaluru</c:v>
                </c:pt>
                <c:pt idx="6">
                  <c:v>New Delhi</c:v>
                </c:pt>
                <c:pt idx="7">
                  <c:v>Ahmedabad</c:v>
                </c:pt>
              </c:strCache>
            </c:strRef>
          </c:cat>
          <c:val>
            <c:numRef>
              <c:f>Analysis!$C$85:$C$93</c:f>
              <c:numCache>
                <c:formatCode>0.0,,"M"</c:formatCode>
                <c:ptCount val="8"/>
                <c:pt idx="0">
                  <c:v>3567920.3199999952</c:v>
                </c:pt>
                <c:pt idx="1">
                  <c:v>3545174.4700000011</c:v>
                </c:pt>
                <c:pt idx="2">
                  <c:v>3532953.4699999993</c:v>
                </c:pt>
                <c:pt idx="3">
                  <c:v>3518784.4700000035</c:v>
                </c:pt>
                <c:pt idx="4">
                  <c:v>3507727.6700000013</c:v>
                </c:pt>
                <c:pt idx="5">
                  <c:v>3487949.2400000081</c:v>
                </c:pt>
                <c:pt idx="6">
                  <c:v>3444671.6200000066</c:v>
                </c:pt>
                <c:pt idx="7">
                  <c:v>3383340.29</c:v>
                </c:pt>
              </c:numCache>
            </c:numRef>
          </c:val>
          <c:extLst>
            <c:ext xmlns:c16="http://schemas.microsoft.com/office/drawing/2014/chart" uri="{C3380CC4-5D6E-409C-BE32-E72D297353CC}">
              <c16:uniqueId val="{00000000-8DC1-4140-A16D-870E6A6D8CCA}"/>
            </c:ext>
          </c:extLst>
        </c:ser>
        <c:ser>
          <c:idx val="1"/>
          <c:order val="1"/>
          <c:tx>
            <c:strRef>
              <c:f>Analysis!$D$84</c:f>
              <c:strCache>
                <c:ptCount val="1"/>
                <c:pt idx="0">
                  <c:v>Sum of Profit</c:v>
                </c:pt>
              </c:strCache>
            </c:strRef>
          </c:tx>
          <c:spPr>
            <a:solidFill>
              <a:schemeClr val="accent2"/>
            </a:solidFill>
            <a:ln>
              <a:noFill/>
            </a:ln>
            <a:effectLst/>
          </c:spPr>
          <c:invertIfNegative val="0"/>
          <c:cat>
            <c:strRef>
              <c:f>Analysis!$B$85:$B$93</c:f>
              <c:strCache>
                <c:ptCount val="8"/>
                <c:pt idx="0">
                  <c:v>Hyderabad</c:v>
                </c:pt>
                <c:pt idx="1">
                  <c:v>Chennai</c:v>
                </c:pt>
                <c:pt idx="2">
                  <c:v>Kolkata</c:v>
                </c:pt>
                <c:pt idx="3">
                  <c:v>Pune</c:v>
                </c:pt>
                <c:pt idx="4">
                  <c:v>Mumbai</c:v>
                </c:pt>
                <c:pt idx="5">
                  <c:v>Bengaluru</c:v>
                </c:pt>
                <c:pt idx="6">
                  <c:v>New Delhi</c:v>
                </c:pt>
                <c:pt idx="7">
                  <c:v>Ahmedabad</c:v>
                </c:pt>
              </c:strCache>
            </c:strRef>
          </c:cat>
          <c:val>
            <c:numRef>
              <c:f>Analysis!$D$85:$D$93</c:f>
              <c:numCache>
                <c:formatCode>0,"k"</c:formatCode>
                <c:ptCount val="8"/>
                <c:pt idx="0">
                  <c:v>586948.53999999969</c:v>
                </c:pt>
                <c:pt idx="1">
                  <c:v>590652.45000000054</c:v>
                </c:pt>
                <c:pt idx="2">
                  <c:v>574634.17000000062</c:v>
                </c:pt>
                <c:pt idx="3">
                  <c:v>582073.72000000044</c:v>
                </c:pt>
                <c:pt idx="4">
                  <c:v>595151.46999999986</c:v>
                </c:pt>
                <c:pt idx="5">
                  <c:v>591251.4800000008</c:v>
                </c:pt>
                <c:pt idx="6">
                  <c:v>548258.98999999941</c:v>
                </c:pt>
                <c:pt idx="7">
                  <c:v>568904.61000000022</c:v>
                </c:pt>
              </c:numCache>
            </c:numRef>
          </c:val>
          <c:extLst>
            <c:ext xmlns:c16="http://schemas.microsoft.com/office/drawing/2014/chart" uri="{C3380CC4-5D6E-409C-BE32-E72D297353CC}">
              <c16:uniqueId val="{00000002-8DC1-4140-A16D-870E6A6D8CCA}"/>
            </c:ext>
          </c:extLst>
        </c:ser>
        <c:dLbls>
          <c:showLegendKey val="0"/>
          <c:showVal val="0"/>
          <c:showCatName val="0"/>
          <c:showSerName val="0"/>
          <c:showPercent val="0"/>
          <c:showBubbleSize val="0"/>
        </c:dLbls>
        <c:gapWidth val="219"/>
        <c:overlap val="-27"/>
        <c:axId val="1856096671"/>
        <c:axId val="1856092351"/>
      </c:barChart>
      <c:catAx>
        <c:axId val="185609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92351"/>
        <c:crosses val="autoZero"/>
        <c:auto val="1"/>
        <c:lblAlgn val="ctr"/>
        <c:lblOffset val="100"/>
        <c:noMultiLvlLbl val="0"/>
      </c:catAx>
      <c:valAx>
        <c:axId val="1856092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9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Return</a:t>
            </a:r>
            <a:r>
              <a:rPr lang="en-US" baseline="0">
                <a:solidFill>
                  <a:schemeClr val="bg1"/>
                </a:solidFill>
              </a:rPr>
              <a:t> Rate by Region</a:t>
            </a:r>
            <a:endParaRPr lang="en-US">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326484886678513E-2"/>
              <c:y val="-6.14302744398609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083805256089994E-2"/>
              <c:y val="8.3768556054355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003599802690353"/>
              <c:y val="8.3768556054355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083805256089994E-2"/>
              <c:y val="-0.10052226726522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04101445132234"/>
          <c:y val="0.2605250463585303"/>
          <c:w val="0.30779717974597876"/>
          <c:h val="0.57997478588449258"/>
        </c:manualLayout>
      </c:layout>
      <c:doughnutChart>
        <c:varyColors val="1"/>
        <c:ser>
          <c:idx val="0"/>
          <c:order val="0"/>
          <c:tx>
            <c:strRef>
              <c:f>Analysis!$C$98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382-4D71-B3A7-4759756D88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82-4D71-B3A7-4759756D88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382-4D71-B3A7-4759756D88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B382-4D71-B3A7-4759756D8842}"/>
              </c:ext>
            </c:extLst>
          </c:dPt>
          <c:dLbls>
            <c:dLbl>
              <c:idx val="0"/>
              <c:layout>
                <c:manualLayout>
                  <c:x val="9.7326484886678513E-2"/>
                  <c:y val="-6.14302744398609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82-4D71-B3A7-4759756D8842}"/>
                </c:ext>
              </c:extLst>
            </c:dLbl>
            <c:dLbl>
              <c:idx val="1"/>
              <c:layout>
                <c:manualLayout>
                  <c:x val="9.083805256089994E-2"/>
                  <c:y val="8.3768556054355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82-4D71-B3A7-4759756D8842}"/>
                </c:ext>
              </c:extLst>
            </c:dLbl>
            <c:dLbl>
              <c:idx val="2"/>
              <c:layout>
                <c:manualLayout>
                  <c:x val="-0.12003599802690353"/>
                  <c:y val="8.3768556054355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82-4D71-B3A7-4759756D8842}"/>
                </c:ext>
              </c:extLst>
            </c:dLbl>
            <c:dLbl>
              <c:idx val="3"/>
              <c:layout>
                <c:manualLayout>
                  <c:x val="-9.083805256089994E-2"/>
                  <c:y val="-0.10052226726522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82-4D71-B3A7-4759756D88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Analysis!$B$99:$B$103</c:f>
              <c:strCache>
                <c:ptCount val="4"/>
                <c:pt idx="0">
                  <c:v>East</c:v>
                </c:pt>
                <c:pt idx="1">
                  <c:v>North</c:v>
                </c:pt>
                <c:pt idx="2">
                  <c:v>South</c:v>
                </c:pt>
                <c:pt idx="3">
                  <c:v>West</c:v>
                </c:pt>
              </c:strCache>
            </c:strRef>
          </c:cat>
          <c:val>
            <c:numRef>
              <c:f>Analysis!$C$99:$C$103</c:f>
              <c:numCache>
                <c:formatCode>0.00%</c:formatCode>
                <c:ptCount val="4"/>
                <c:pt idx="0">
                  <c:v>0.17971530249110321</c:v>
                </c:pt>
                <c:pt idx="1">
                  <c:v>0.41192170818505336</c:v>
                </c:pt>
                <c:pt idx="2">
                  <c:v>0.24911032028469751</c:v>
                </c:pt>
                <c:pt idx="3">
                  <c:v>0.15925266903914589</c:v>
                </c:pt>
              </c:numCache>
            </c:numRef>
          </c:val>
          <c:extLst>
            <c:ext xmlns:c16="http://schemas.microsoft.com/office/drawing/2014/chart" uri="{C3380CC4-5D6E-409C-BE32-E72D297353CC}">
              <c16:uniqueId val="{00000000-B382-4D71-B3A7-4759756D884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[GlobeRetal_SalesReport_Main.xlsx]Analysis!PivotTable13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Category</a:t>
            </a:r>
            <a:endParaRPr lang="en-US">
              <a:solidFill>
                <a:schemeClr val="bg1"/>
              </a:solidFill>
            </a:endParaRPr>
          </a:p>
        </c:rich>
      </c:tx>
      <c:overlay val="0"/>
      <c:spPr>
        <a:solidFill>
          <a:schemeClr val="bg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Analysis!$C$115:$C$118</c:f>
              <c:strCache>
                <c:ptCount val="3"/>
                <c:pt idx="0">
                  <c:v>Accessories</c:v>
                </c:pt>
                <c:pt idx="1">
                  <c:v>Fashion</c:v>
                </c:pt>
                <c:pt idx="2">
                  <c:v>Electronics</c:v>
                </c:pt>
              </c:strCache>
            </c:strRef>
          </c:cat>
          <c:val>
            <c:numRef>
              <c:f>Analysis!$D$115:$D$118</c:f>
              <c:numCache>
                <c:formatCode>0.0,,"M"</c:formatCode>
                <c:ptCount val="3"/>
                <c:pt idx="0">
                  <c:v>7056155.6299999952</c:v>
                </c:pt>
                <c:pt idx="1">
                  <c:v>7180933.8899999922</c:v>
                </c:pt>
                <c:pt idx="2">
                  <c:v>13751432.029999968</c:v>
                </c:pt>
              </c:numCache>
            </c:numRef>
          </c:val>
          <c:extLst>
            <c:ext xmlns:c16="http://schemas.microsoft.com/office/drawing/2014/chart" uri="{C3380CC4-5D6E-409C-BE32-E72D297353CC}">
              <c16:uniqueId val="{00000000-26BF-412B-AF0E-ACD68E2D8BCD}"/>
            </c:ext>
          </c:extLst>
        </c:ser>
        <c:dLbls>
          <c:dLblPos val="outEnd"/>
          <c:showLegendKey val="0"/>
          <c:showVal val="1"/>
          <c:showCatName val="0"/>
          <c:showSerName val="0"/>
          <c:showPercent val="0"/>
          <c:showBubbleSize val="0"/>
        </c:dLbls>
        <c:gapWidth val="182"/>
        <c:axId val="1856101951"/>
        <c:axId val="1856097151"/>
      </c:barChart>
      <c:catAx>
        <c:axId val="18561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97151"/>
        <c:crosses val="autoZero"/>
        <c:auto val="1"/>
        <c:lblAlgn val="ctr"/>
        <c:lblOffset val="100"/>
        <c:noMultiLvlLbl val="0"/>
      </c:catAx>
      <c:valAx>
        <c:axId val="1856097151"/>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10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r>
              <a:rPr lang="en-IN" sz="1600" b="1">
                <a:latin typeface="+mn-lt"/>
              </a:rPr>
              <a:t>Sales</a:t>
            </a:r>
            <a:r>
              <a:rPr lang="en-IN" sz="1600" b="1" baseline="0">
                <a:latin typeface="+mn-lt"/>
              </a:rPr>
              <a:t> vs Profit trend by Month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lumMod val="65000"/>
                  <a:lumOff val="35000"/>
                </a:schemeClr>
              </a:solidFill>
              <a:latin typeface="+mn-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50242098912485E-2"/>
          <c:y val="6.4064043866214601E-2"/>
          <c:w val="0.8307572795011362"/>
          <c:h val="0.80701400392076983"/>
        </c:manualLayout>
      </c:layout>
      <c:barChart>
        <c:barDir val="col"/>
        <c:grouping val="clustered"/>
        <c:varyColors val="0"/>
        <c:ser>
          <c:idx val="0"/>
          <c:order val="0"/>
          <c:tx>
            <c:strRef>
              <c:f>'EDA questions'!$B$3</c:f>
              <c:strCache>
                <c:ptCount val="1"/>
                <c:pt idx="0">
                  <c:v>Sum of Sales</c:v>
                </c:pt>
              </c:strCache>
            </c:strRef>
          </c:tx>
          <c:spPr>
            <a:solidFill>
              <a:schemeClr val="accent1"/>
            </a:solidFill>
            <a:ln>
              <a:noFill/>
            </a:ln>
            <a:effectLst/>
          </c:spPr>
          <c:invertIfNegative val="0"/>
          <c:cat>
            <c:multiLvlStrRef>
              <c:f>'EDA questions'!$A$4:$A$39</c:f>
              <c:multiLvlStrCache>
                <c:ptCount val="14"/>
                <c:lvl>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Qtr1</c:v>
                  </c:pt>
                  <c:pt idx="3">
                    <c:v>Qtr2</c:v>
                  </c:pt>
                  <c:pt idx="6">
                    <c:v>Qtr3</c:v>
                  </c:pt>
                  <c:pt idx="9">
                    <c:v>Qtr4</c:v>
                  </c:pt>
                  <c:pt idx="12">
                    <c:v>Qtr1</c:v>
                  </c:pt>
                </c:lvl>
                <c:lvl>
                  <c:pt idx="0">
                    <c:v>2023</c:v>
                  </c:pt>
                  <c:pt idx="12">
                    <c:v>2024</c:v>
                  </c:pt>
                </c:lvl>
              </c:multiLvlStrCache>
            </c:multiLvlStrRef>
          </c:cat>
          <c:val>
            <c:numRef>
              <c:f>'EDA questions'!$B$4:$B$39</c:f>
              <c:numCache>
                <c:formatCode>0.00,,"M"</c:formatCode>
                <c:ptCount val="14"/>
                <c:pt idx="0">
                  <c:v>1936163.780000001</c:v>
                </c:pt>
                <c:pt idx="1">
                  <c:v>1968022.9299999995</c:v>
                </c:pt>
                <c:pt idx="2">
                  <c:v>2007815.6399999994</c:v>
                </c:pt>
                <c:pt idx="3">
                  <c:v>2001662.6599999988</c:v>
                </c:pt>
                <c:pt idx="4">
                  <c:v>1967145.6100000022</c:v>
                </c:pt>
                <c:pt idx="5">
                  <c:v>2007811.8200000019</c:v>
                </c:pt>
                <c:pt idx="6">
                  <c:v>2016326.389999999</c:v>
                </c:pt>
                <c:pt idx="7">
                  <c:v>1983777.3600000015</c:v>
                </c:pt>
                <c:pt idx="8">
                  <c:v>1991132.7900000007</c:v>
                </c:pt>
                <c:pt idx="9">
                  <c:v>2070128.8500000024</c:v>
                </c:pt>
                <c:pt idx="10">
                  <c:v>2015438.2199999993</c:v>
                </c:pt>
                <c:pt idx="11">
                  <c:v>1998926.9000000011</c:v>
                </c:pt>
                <c:pt idx="12">
                  <c:v>1954289.6700000009</c:v>
                </c:pt>
                <c:pt idx="13">
                  <c:v>2069878.9299999981</c:v>
                </c:pt>
              </c:numCache>
            </c:numRef>
          </c:val>
          <c:extLst>
            <c:ext xmlns:c16="http://schemas.microsoft.com/office/drawing/2014/chart" uri="{C3380CC4-5D6E-409C-BE32-E72D297353CC}">
              <c16:uniqueId val="{00000000-AB3E-4983-9E67-76040EF966B7}"/>
            </c:ext>
          </c:extLst>
        </c:ser>
        <c:dLbls>
          <c:showLegendKey val="0"/>
          <c:showVal val="0"/>
          <c:showCatName val="0"/>
          <c:showSerName val="0"/>
          <c:showPercent val="0"/>
          <c:showBubbleSize val="0"/>
        </c:dLbls>
        <c:gapWidth val="269"/>
        <c:overlap val="-27"/>
        <c:axId val="714003807"/>
        <c:axId val="714015807"/>
      </c:barChart>
      <c:lineChart>
        <c:grouping val="standard"/>
        <c:varyColors val="0"/>
        <c:ser>
          <c:idx val="1"/>
          <c:order val="1"/>
          <c:tx>
            <c:strRef>
              <c:f>'EDA questions'!$C$3</c:f>
              <c:strCache>
                <c:ptCount val="1"/>
                <c:pt idx="0">
                  <c:v>Average of Profit Margin</c:v>
                </c:pt>
              </c:strCache>
            </c:strRef>
          </c:tx>
          <c:spPr>
            <a:ln w="38100" cap="rnd">
              <a:solidFill>
                <a:schemeClr val="accent2"/>
              </a:solidFill>
              <a:round/>
            </a:ln>
            <a:effectLst/>
          </c:spPr>
          <c:marker>
            <c:symbol val="circle"/>
            <c:size val="8"/>
            <c:spPr>
              <a:solidFill>
                <a:schemeClr val="accent2"/>
              </a:solidFill>
              <a:ln>
                <a:noFill/>
              </a:ln>
              <a:effectLst/>
            </c:spPr>
          </c:marker>
          <c:cat>
            <c:multiLvlStrRef>
              <c:f>'EDA questions'!$A$4:$A$39</c:f>
              <c:multiLvlStrCache>
                <c:ptCount val="14"/>
                <c:lvl>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Qtr1</c:v>
                  </c:pt>
                  <c:pt idx="3">
                    <c:v>Qtr2</c:v>
                  </c:pt>
                  <c:pt idx="6">
                    <c:v>Qtr3</c:v>
                  </c:pt>
                  <c:pt idx="9">
                    <c:v>Qtr4</c:v>
                  </c:pt>
                  <c:pt idx="12">
                    <c:v>Qtr1</c:v>
                  </c:pt>
                </c:lvl>
                <c:lvl>
                  <c:pt idx="0">
                    <c:v>2023</c:v>
                  </c:pt>
                  <c:pt idx="12">
                    <c:v>2024</c:v>
                  </c:pt>
                </c:lvl>
              </c:multiLvlStrCache>
            </c:multiLvlStrRef>
          </c:cat>
          <c:val>
            <c:numRef>
              <c:f>'EDA questions'!$C$4:$C$39</c:f>
              <c:numCache>
                <c:formatCode>0.00%</c:formatCode>
                <c:ptCount val="14"/>
                <c:pt idx="0">
                  <c:v>0.17022167362811849</c:v>
                </c:pt>
                <c:pt idx="1">
                  <c:v>0.16396079844658615</c:v>
                </c:pt>
                <c:pt idx="2">
                  <c:v>0.16871927460417679</c:v>
                </c:pt>
                <c:pt idx="3">
                  <c:v>0.16408618532999253</c:v>
                </c:pt>
                <c:pt idx="4">
                  <c:v>0.16525646566746002</c:v>
                </c:pt>
                <c:pt idx="5">
                  <c:v>0.17029594154294742</c:v>
                </c:pt>
                <c:pt idx="6">
                  <c:v>0.1670994089372892</c:v>
                </c:pt>
                <c:pt idx="7">
                  <c:v>0.16351076522573194</c:v>
                </c:pt>
                <c:pt idx="8">
                  <c:v>0.1649696882058268</c:v>
                </c:pt>
                <c:pt idx="9">
                  <c:v>0.16303250077155026</c:v>
                </c:pt>
                <c:pt idx="10">
                  <c:v>0.16523381161612732</c:v>
                </c:pt>
                <c:pt idx="11">
                  <c:v>0.16641212182891985</c:v>
                </c:pt>
                <c:pt idx="12">
                  <c:v>0.16450382823951826</c:v>
                </c:pt>
                <c:pt idx="13">
                  <c:v>0.16659493528092859</c:v>
                </c:pt>
              </c:numCache>
            </c:numRef>
          </c:val>
          <c:smooth val="0"/>
          <c:extLst>
            <c:ext xmlns:c16="http://schemas.microsoft.com/office/drawing/2014/chart" uri="{C3380CC4-5D6E-409C-BE32-E72D297353CC}">
              <c16:uniqueId val="{00000001-AB3E-4983-9E67-76040EF966B7}"/>
            </c:ext>
          </c:extLst>
        </c:ser>
        <c:dLbls>
          <c:showLegendKey val="0"/>
          <c:showVal val="0"/>
          <c:showCatName val="0"/>
          <c:showSerName val="0"/>
          <c:showPercent val="0"/>
          <c:showBubbleSize val="0"/>
        </c:dLbls>
        <c:marker val="1"/>
        <c:smooth val="0"/>
        <c:axId val="714007647"/>
        <c:axId val="714011487"/>
      </c:lineChart>
      <c:catAx>
        <c:axId val="714003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4015807"/>
        <c:crosses val="autoZero"/>
        <c:auto val="1"/>
        <c:lblAlgn val="ctr"/>
        <c:lblOffset val="100"/>
        <c:noMultiLvlLbl val="0"/>
      </c:catAx>
      <c:valAx>
        <c:axId val="71401580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03807"/>
        <c:crosses val="autoZero"/>
        <c:crossBetween val="between"/>
      </c:valAx>
      <c:valAx>
        <c:axId val="71401148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07647"/>
        <c:crosses val="max"/>
        <c:crossBetween val="between"/>
      </c:valAx>
      <c:catAx>
        <c:axId val="714007647"/>
        <c:scaling>
          <c:orientation val="minMax"/>
        </c:scaling>
        <c:delete val="1"/>
        <c:axPos val="b"/>
        <c:numFmt formatCode="General" sourceLinked="1"/>
        <c:majorTickMark val="out"/>
        <c:minorTickMark val="none"/>
        <c:tickLblPos val="nextTo"/>
        <c:crossAx val="7140114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Monthly Sales</a:t>
            </a:r>
            <a:r>
              <a:rPr lang="en-IN" baseline="0"/>
              <a:t> Trend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 questions'!$F$23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'EDA questions'!$E$24:$E$59</c:f>
              <c:multiLvlStrCache>
                <c:ptCount val="14"/>
                <c:lvl>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pt idx="12">
                    <c:v>Jan-24</c:v>
                  </c:pt>
                  <c:pt idx="13">
                    <c:v>Feb-24</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Qtr1</c:v>
                  </c:pt>
                  <c:pt idx="3">
                    <c:v>Qtr2</c:v>
                  </c:pt>
                  <c:pt idx="6">
                    <c:v>Qtr3</c:v>
                  </c:pt>
                  <c:pt idx="9">
                    <c:v>Qtr4</c:v>
                  </c:pt>
                  <c:pt idx="12">
                    <c:v>Qtr1</c:v>
                  </c:pt>
                </c:lvl>
                <c:lvl>
                  <c:pt idx="0">
                    <c:v>2023</c:v>
                  </c:pt>
                  <c:pt idx="12">
                    <c:v>2024</c:v>
                  </c:pt>
                </c:lvl>
              </c:multiLvlStrCache>
            </c:multiLvlStrRef>
          </c:cat>
          <c:val>
            <c:numRef>
              <c:f>'EDA questions'!$F$24:$F$59</c:f>
              <c:numCache>
                <c:formatCode>0.00,,"M"</c:formatCode>
                <c:ptCount val="14"/>
                <c:pt idx="0">
                  <c:v>1936163.780000001</c:v>
                </c:pt>
                <c:pt idx="1">
                  <c:v>1968022.9299999995</c:v>
                </c:pt>
                <c:pt idx="2">
                  <c:v>2007815.6399999994</c:v>
                </c:pt>
                <c:pt idx="3">
                  <c:v>2001662.6599999988</c:v>
                </c:pt>
                <c:pt idx="4">
                  <c:v>1967145.6100000022</c:v>
                </c:pt>
                <c:pt idx="5">
                  <c:v>2007811.8200000019</c:v>
                </c:pt>
                <c:pt idx="6">
                  <c:v>2016326.389999999</c:v>
                </c:pt>
                <c:pt idx="7">
                  <c:v>1983777.3600000015</c:v>
                </c:pt>
                <c:pt idx="8">
                  <c:v>1991132.7900000007</c:v>
                </c:pt>
                <c:pt idx="9">
                  <c:v>2070128.8500000024</c:v>
                </c:pt>
                <c:pt idx="10">
                  <c:v>2015438.2199999993</c:v>
                </c:pt>
                <c:pt idx="11">
                  <c:v>1998926.9000000011</c:v>
                </c:pt>
                <c:pt idx="12">
                  <c:v>1954289.6700000009</c:v>
                </c:pt>
                <c:pt idx="13">
                  <c:v>2069878.9299999981</c:v>
                </c:pt>
              </c:numCache>
            </c:numRef>
          </c:val>
          <c:smooth val="0"/>
          <c:extLst>
            <c:ext xmlns:c16="http://schemas.microsoft.com/office/drawing/2014/chart" uri="{C3380CC4-5D6E-409C-BE32-E72D297353CC}">
              <c16:uniqueId val="{00000000-D310-4449-9A97-DEF702EFB132}"/>
            </c:ext>
          </c:extLst>
        </c:ser>
        <c:dLbls>
          <c:showLegendKey val="0"/>
          <c:showVal val="0"/>
          <c:showCatName val="0"/>
          <c:showSerName val="0"/>
          <c:showPercent val="0"/>
          <c:showBubbleSize val="0"/>
        </c:dLbls>
        <c:marker val="1"/>
        <c:smooth val="0"/>
        <c:axId val="819782703"/>
        <c:axId val="907696623"/>
      </c:lineChart>
      <c:catAx>
        <c:axId val="819782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96623"/>
        <c:crosses val="autoZero"/>
        <c:auto val="1"/>
        <c:lblAlgn val="ctr"/>
        <c:lblOffset val="100"/>
        <c:noMultiLvlLbl val="0"/>
      </c:catAx>
      <c:valAx>
        <c:axId val="907696623"/>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78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questions!PivotTable5</c:name>
    <c:fmtId val="14"/>
  </c:pivotSource>
  <c:chart>
    <c:title>
      <c:tx>
        <c:rich>
          <a:bodyPr rot="0" spcFirstLastPara="1" vertOverflow="ellipsis" vert="horz" wrap="square" anchor="ctr" anchorCtr="1"/>
          <a:lstStyle/>
          <a:p>
            <a:pPr>
              <a:defRPr sz="1600" b="1" i="0" u="none" strike="noStrike" kern="1200" cap="all" spc="150" baseline="0">
                <a:solidFill>
                  <a:schemeClr val="tx1"/>
                </a:solidFill>
                <a:latin typeface="+mn-lt"/>
                <a:ea typeface="+mn-ea"/>
                <a:cs typeface="+mn-cs"/>
              </a:defRPr>
            </a:pPr>
            <a:r>
              <a:rPr lang="en-US" sz="1600">
                <a:solidFill>
                  <a:schemeClr val="tx1"/>
                </a:solidFill>
              </a:rPr>
              <a:t> Sales by Region</a:t>
            </a: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13850627162176E-2"/>
          <c:y val="0.18300925925925926"/>
          <c:w val="0.88344113589574891"/>
          <c:h val="0.70959135316418775"/>
        </c:manualLayout>
      </c:layout>
      <c:barChart>
        <c:barDir val="col"/>
        <c:grouping val="clustered"/>
        <c:varyColors val="0"/>
        <c:ser>
          <c:idx val="0"/>
          <c:order val="0"/>
          <c:tx>
            <c:strRef>
              <c:f>'EDA questions'!$M$42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'EDA questions'!$L$43:$L$47</c:f>
              <c:strCache>
                <c:ptCount val="4"/>
                <c:pt idx="0">
                  <c:v>East</c:v>
                </c:pt>
                <c:pt idx="1">
                  <c:v>North</c:v>
                </c:pt>
                <c:pt idx="2">
                  <c:v>South</c:v>
                </c:pt>
                <c:pt idx="3">
                  <c:v>West</c:v>
                </c:pt>
              </c:strCache>
            </c:strRef>
          </c:cat>
          <c:val>
            <c:numRef>
              <c:f>'EDA questions'!$M$43:$M$47</c:f>
              <c:numCache>
                <c:formatCode>0.00,,"M"</c:formatCode>
                <c:ptCount val="4"/>
                <c:pt idx="0">
                  <c:v>4578597.1999999983</c:v>
                </c:pt>
                <c:pt idx="1">
                  <c:v>11864783.560000004</c:v>
                </c:pt>
                <c:pt idx="2">
                  <c:v>6792448.4000000022</c:v>
                </c:pt>
                <c:pt idx="3">
                  <c:v>4752692.3899999894</c:v>
                </c:pt>
              </c:numCache>
            </c:numRef>
          </c:val>
          <c:extLst>
            <c:ext xmlns:c16="http://schemas.microsoft.com/office/drawing/2014/chart" uri="{C3380CC4-5D6E-409C-BE32-E72D297353CC}">
              <c16:uniqueId val="{00000000-8A75-4C61-8AB8-793EED574E0B}"/>
            </c:ext>
          </c:extLst>
        </c:ser>
        <c:dLbls>
          <c:dLblPos val="outEnd"/>
          <c:showLegendKey val="0"/>
          <c:showVal val="1"/>
          <c:showCatName val="0"/>
          <c:showSerName val="0"/>
          <c:showPercent val="0"/>
          <c:showBubbleSize val="0"/>
        </c:dLbls>
        <c:gapWidth val="164"/>
        <c:overlap val="-22"/>
        <c:axId val="660843247"/>
        <c:axId val="660844687"/>
      </c:barChart>
      <c:catAx>
        <c:axId val="6608432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44687"/>
        <c:crosses val="autoZero"/>
        <c:auto val="1"/>
        <c:lblAlgn val="ctr"/>
        <c:lblOffset val="100"/>
        <c:noMultiLvlLbl val="0"/>
      </c:catAx>
      <c:valAx>
        <c:axId val="66084468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84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questions!PivotTable2</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Top 10 Products</a:t>
            </a:r>
            <a:r>
              <a:rPr lang="en-US" baseline="0"/>
              <a:t> by </a:t>
            </a:r>
            <a:r>
              <a:rPr lang="en-US" sz="1600" baseline="0"/>
              <a:t>Sales</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8761165546771"/>
          <c:y val="0.19432888597258677"/>
          <c:w val="0.87475728466731884"/>
          <c:h val="0.48041484397783613"/>
        </c:manualLayout>
      </c:layout>
      <c:bar3DChart>
        <c:barDir val="col"/>
        <c:grouping val="clustered"/>
        <c:varyColors val="0"/>
        <c:ser>
          <c:idx val="0"/>
          <c:order val="0"/>
          <c:tx>
            <c:strRef>
              <c:f>'EDA questions'!$D$59</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'EDA questions'!$C$60:$C$70</c:f>
              <c:strCache>
                <c:ptCount val="10"/>
                <c:pt idx="0">
                  <c:v>SHOES</c:v>
                </c:pt>
                <c:pt idx="1">
                  <c:v>charger</c:v>
                </c:pt>
                <c:pt idx="2">
                  <c:v>bag</c:v>
                </c:pt>
                <c:pt idx="3">
                  <c:v>Tablet</c:v>
                </c:pt>
                <c:pt idx="4">
                  <c:v>SHIRT</c:v>
                </c:pt>
                <c:pt idx="5">
                  <c:v>Laptop</c:v>
                </c:pt>
                <c:pt idx="6">
                  <c:v>watch</c:v>
                </c:pt>
                <c:pt idx="7">
                  <c:v>Camera</c:v>
                </c:pt>
                <c:pt idx="8">
                  <c:v>jacket</c:v>
                </c:pt>
                <c:pt idx="9">
                  <c:v>HEADPHONES</c:v>
                </c:pt>
              </c:strCache>
            </c:strRef>
          </c:cat>
          <c:val>
            <c:numRef>
              <c:f>'EDA questions'!$D$60:$D$70</c:f>
              <c:numCache>
                <c:formatCode>0.00,,"M"</c:formatCode>
                <c:ptCount val="10"/>
                <c:pt idx="0">
                  <c:v>1920935.7099999974</c:v>
                </c:pt>
                <c:pt idx="1">
                  <c:v>1862547.370000002</c:v>
                </c:pt>
                <c:pt idx="2">
                  <c:v>1814083.4499999979</c:v>
                </c:pt>
                <c:pt idx="3">
                  <c:v>1803029.1200000027</c:v>
                </c:pt>
                <c:pt idx="4">
                  <c:v>1774014.8000000005</c:v>
                </c:pt>
                <c:pt idx="5">
                  <c:v>1730366.3399999994</c:v>
                </c:pt>
                <c:pt idx="6">
                  <c:v>1727323.9200000004</c:v>
                </c:pt>
                <c:pt idx="7">
                  <c:v>1698968.389999999</c:v>
                </c:pt>
                <c:pt idx="8">
                  <c:v>1693688.7399999979</c:v>
                </c:pt>
                <c:pt idx="9">
                  <c:v>1688054.5700000005</c:v>
                </c:pt>
              </c:numCache>
            </c:numRef>
          </c:val>
          <c:extLst>
            <c:ext xmlns:c16="http://schemas.microsoft.com/office/drawing/2014/chart" uri="{C3380CC4-5D6E-409C-BE32-E72D297353CC}">
              <c16:uniqueId val="{00000000-05EC-44A8-9871-D9DA5DE68183}"/>
            </c:ext>
          </c:extLst>
        </c:ser>
        <c:dLbls>
          <c:showLegendKey val="0"/>
          <c:showVal val="0"/>
          <c:showCatName val="0"/>
          <c:showSerName val="0"/>
          <c:showPercent val="0"/>
          <c:showBubbleSize val="0"/>
        </c:dLbls>
        <c:gapWidth val="65"/>
        <c:shape val="box"/>
        <c:axId val="535551887"/>
        <c:axId val="535539887"/>
        <c:axId val="0"/>
      </c:bar3DChart>
      <c:catAx>
        <c:axId val="535551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5539887"/>
        <c:crosses val="autoZero"/>
        <c:auto val="1"/>
        <c:lblAlgn val="ctr"/>
        <c:lblOffset val="100"/>
        <c:noMultiLvlLbl val="0"/>
      </c:catAx>
      <c:valAx>
        <c:axId val="53553988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555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questions!PivotTable4</c:name>
    <c:fmtId val="24"/>
  </c:pivotSource>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IN" sz="1600" baseline="0">
                <a:solidFill>
                  <a:schemeClr val="tx1"/>
                </a:solidFill>
              </a:rPr>
              <a:t> Top 5 Customers by profit  </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71015518596444"/>
          <c:y val="0.19432888597258677"/>
          <c:w val="0.77408711697770571"/>
          <c:h val="0.64734580052493429"/>
        </c:manualLayout>
      </c:layout>
      <c:barChart>
        <c:barDir val="bar"/>
        <c:grouping val="clustered"/>
        <c:varyColors val="0"/>
        <c:ser>
          <c:idx val="0"/>
          <c:order val="0"/>
          <c:tx>
            <c:strRef>
              <c:f>'EDA questions'!$M$77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'EDA questions'!$L$78:$L$83</c:f>
              <c:strCache>
                <c:ptCount val="5"/>
                <c:pt idx="0">
                  <c:v>Charlie Brown</c:v>
                </c:pt>
                <c:pt idx="1">
                  <c:v>Eva Adams</c:v>
                </c:pt>
                <c:pt idx="2">
                  <c:v>Bob Johnson</c:v>
                </c:pt>
                <c:pt idx="3">
                  <c:v>Olivia Li</c:v>
                </c:pt>
                <c:pt idx="4">
                  <c:v>David Lee</c:v>
                </c:pt>
              </c:strCache>
            </c:strRef>
          </c:cat>
          <c:val>
            <c:numRef>
              <c:f>'EDA questions'!$M$78:$M$83</c:f>
              <c:numCache>
                <c:formatCode>General</c:formatCode>
                <c:ptCount val="5"/>
                <c:pt idx="0">
                  <c:v>201057.38999999987</c:v>
                </c:pt>
                <c:pt idx="1">
                  <c:v>193370.73999999979</c:v>
                </c:pt>
                <c:pt idx="2">
                  <c:v>188515.0600000002</c:v>
                </c:pt>
                <c:pt idx="3">
                  <c:v>188187.64999999997</c:v>
                </c:pt>
                <c:pt idx="4">
                  <c:v>186261.25999999992</c:v>
                </c:pt>
              </c:numCache>
            </c:numRef>
          </c:val>
          <c:extLst>
            <c:ext xmlns:c16="http://schemas.microsoft.com/office/drawing/2014/chart" uri="{C3380CC4-5D6E-409C-BE32-E72D297353CC}">
              <c16:uniqueId val="{00000000-6593-4439-B2F5-3ABE77B878AB}"/>
            </c:ext>
          </c:extLst>
        </c:ser>
        <c:dLbls>
          <c:showLegendKey val="0"/>
          <c:showVal val="0"/>
          <c:showCatName val="0"/>
          <c:showSerName val="0"/>
          <c:showPercent val="0"/>
          <c:showBubbleSize val="0"/>
        </c:dLbls>
        <c:gapWidth val="326"/>
        <c:overlap val="-58"/>
        <c:axId val="1818039247"/>
        <c:axId val="1818041647"/>
      </c:barChart>
      <c:catAx>
        <c:axId val="181803924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41647"/>
        <c:crosses val="autoZero"/>
        <c:auto val="1"/>
        <c:lblAlgn val="ctr"/>
        <c:lblOffset val="100"/>
        <c:noMultiLvlLbl val="0"/>
      </c:catAx>
      <c:valAx>
        <c:axId val="181804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3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questions!PivotTable6</c:name>
    <c:fmtId val="2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'EDA questions'!$G$94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76-4490-8CA9-44F20EA90E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76-4490-8CA9-44F20EA90EB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76-4490-8CA9-44F20EA90EB9}"/>
              </c:ext>
            </c:extLst>
          </c:dPt>
          <c:cat>
            <c:strRef>
              <c:f>'EDA questions'!$F$95:$F$98</c:f>
              <c:strCache>
                <c:ptCount val="3"/>
                <c:pt idx="0">
                  <c:v>Large Order</c:v>
                </c:pt>
                <c:pt idx="1">
                  <c:v>Medium Order</c:v>
                </c:pt>
                <c:pt idx="2">
                  <c:v>Small Order</c:v>
                </c:pt>
              </c:strCache>
            </c:strRef>
          </c:cat>
          <c:val>
            <c:numRef>
              <c:f>'EDA questions'!$G$95:$G$98</c:f>
              <c:numCache>
                <c:formatCode>General</c:formatCode>
                <c:ptCount val="3"/>
                <c:pt idx="0">
                  <c:v>26847686.859999973</c:v>
                </c:pt>
                <c:pt idx="1">
                  <c:v>854400.71</c:v>
                </c:pt>
                <c:pt idx="2">
                  <c:v>286433.98</c:v>
                </c:pt>
              </c:numCache>
            </c:numRef>
          </c:val>
          <c:extLst>
            <c:ext xmlns:c16="http://schemas.microsoft.com/office/drawing/2014/chart" uri="{C3380CC4-5D6E-409C-BE32-E72D297353CC}">
              <c16:uniqueId val="{00000000-E470-494C-AC98-33EFEBF5C2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Profitability</a:t>
            </a:r>
            <a:r>
              <a:rPr lang="en-US" sz="1600" b="1" baseline="0">
                <a:solidFill>
                  <a:schemeClr val="tx1"/>
                </a:solidFill>
              </a:rPr>
              <a:t> Flag Distribution</a:t>
            </a:r>
            <a:endParaRPr lang="en-US" sz="1600" b="1">
              <a:solidFill>
                <a:schemeClr val="tx1"/>
              </a:solidFill>
            </a:endParaRPr>
          </a:p>
        </c:rich>
      </c:tx>
      <c:layout>
        <c:manualLayout>
          <c:xMode val="edge"/>
          <c:yMode val="edge"/>
          <c:x val="0.2045130886941019"/>
          <c:y val="2.8520499108734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questions'!$M$115</c:f>
              <c:strCache>
                <c:ptCount val="1"/>
                <c:pt idx="0">
                  <c:v>Total</c:v>
                </c:pt>
              </c:strCache>
            </c:strRef>
          </c:tx>
          <c:spPr>
            <a:solidFill>
              <a:schemeClr val="accent1"/>
            </a:solidFill>
            <a:ln>
              <a:noFill/>
            </a:ln>
            <a:effectLst/>
          </c:spPr>
          <c:invertIfNegative val="0"/>
          <c:cat>
            <c:strRef>
              <c:f>'EDA questions'!$L$116:$L$119</c:f>
              <c:strCache>
                <c:ptCount val="3"/>
                <c:pt idx="0">
                  <c:v>High Profit</c:v>
                </c:pt>
                <c:pt idx="1">
                  <c:v>Low Profit</c:v>
                </c:pt>
                <c:pt idx="2">
                  <c:v>Medium Profit</c:v>
                </c:pt>
              </c:strCache>
            </c:strRef>
          </c:cat>
          <c:val>
            <c:numRef>
              <c:f>'EDA questions'!$M$116:$M$119</c:f>
              <c:numCache>
                <c:formatCode>General</c:formatCode>
                <c:ptCount val="3"/>
                <c:pt idx="0">
                  <c:v>2597296.7999999975</c:v>
                </c:pt>
                <c:pt idx="1">
                  <c:v>450988.96999999916</c:v>
                </c:pt>
                <c:pt idx="2">
                  <c:v>1589589.6600000006</c:v>
                </c:pt>
              </c:numCache>
            </c:numRef>
          </c:val>
          <c:extLst>
            <c:ext xmlns:c16="http://schemas.microsoft.com/office/drawing/2014/chart" uri="{C3380CC4-5D6E-409C-BE32-E72D297353CC}">
              <c16:uniqueId val="{00000002-FA8C-4218-8F07-93935137B977}"/>
            </c:ext>
          </c:extLst>
        </c:ser>
        <c:dLbls>
          <c:showLegendKey val="0"/>
          <c:showVal val="0"/>
          <c:showCatName val="0"/>
          <c:showSerName val="0"/>
          <c:showPercent val="0"/>
          <c:showBubbleSize val="0"/>
        </c:dLbls>
        <c:gapWidth val="182"/>
        <c:axId val="1682580687"/>
        <c:axId val="1682581167"/>
      </c:barChart>
      <c:catAx>
        <c:axId val="168258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81167"/>
        <c:crosses val="autoZero"/>
        <c:auto val="1"/>
        <c:lblAlgn val="ctr"/>
        <c:lblOffset val="100"/>
        <c:noMultiLvlLbl val="0"/>
      </c:catAx>
      <c:valAx>
        <c:axId val="1682581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[GlobeRetal_SalesReport_Main.xlsx]EDA questions!PivotTable9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Category</a:t>
            </a:r>
            <a:r>
              <a:rPr lang="en-US" sz="1600" b="1" baseline="0">
                <a:solidFill>
                  <a:schemeClr val="tx1"/>
                </a:solidFill>
              </a:rPr>
              <a:t> wise Profit Margin</a:t>
            </a:r>
            <a:endParaRPr lang="en-US" sz="1600" b="1">
              <a:solidFill>
                <a:schemeClr val="tx1"/>
              </a:solidFill>
            </a:endParaRPr>
          </a:p>
        </c:rich>
      </c:tx>
      <c:layout>
        <c:manualLayout>
          <c:xMode val="edge"/>
          <c:yMode val="edge"/>
          <c:x val="0.3262675159235669"/>
          <c:y val="3.5851472471190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'EDA questions'!$F$128</c:f>
              <c:strCache>
                <c:ptCount val="1"/>
                <c:pt idx="0">
                  <c:v>Total</c:v>
                </c:pt>
              </c:strCache>
            </c:strRef>
          </c:tx>
          <c:spPr>
            <a:solidFill>
              <a:schemeClr val="accent1"/>
            </a:solidFill>
            <a:ln>
              <a:noFill/>
            </a:ln>
            <a:effectLst/>
            <a:sp3d/>
          </c:spPr>
          <c:invertIfNegative val="0"/>
          <c:cat>
            <c:strRef>
              <c:f>'EDA questions'!$E$129:$E$132</c:f>
              <c:strCache>
                <c:ptCount val="3"/>
                <c:pt idx="0">
                  <c:v>Accessories</c:v>
                </c:pt>
                <c:pt idx="1">
                  <c:v>Electronics</c:v>
                </c:pt>
                <c:pt idx="2">
                  <c:v>Fashion</c:v>
                </c:pt>
              </c:strCache>
            </c:strRef>
          </c:cat>
          <c:val>
            <c:numRef>
              <c:f>'EDA questions'!$F$129:$F$132</c:f>
              <c:numCache>
                <c:formatCode>_(* #,##0.00_);_(* \(#,##0.00\);_(* "-"??_);_(@_)</c:formatCode>
                <c:ptCount val="3"/>
                <c:pt idx="0">
                  <c:v>469.93146548545121</c:v>
                </c:pt>
                <c:pt idx="1">
                  <c:v>917.18647637775575</c:v>
                </c:pt>
                <c:pt idx="2">
                  <c:v>471.99997759693173</c:v>
                </c:pt>
              </c:numCache>
            </c:numRef>
          </c:val>
          <c:extLst>
            <c:ext xmlns:c16="http://schemas.microsoft.com/office/drawing/2014/chart" uri="{C3380CC4-5D6E-409C-BE32-E72D297353CC}">
              <c16:uniqueId val="{00000000-8D03-45A9-9557-2AC7F48C97FD}"/>
            </c:ext>
          </c:extLst>
        </c:ser>
        <c:dLbls>
          <c:showLegendKey val="0"/>
          <c:showVal val="0"/>
          <c:showCatName val="0"/>
          <c:showSerName val="0"/>
          <c:showPercent val="0"/>
          <c:showBubbleSize val="0"/>
        </c:dLbls>
        <c:gapWidth val="150"/>
        <c:shape val="box"/>
        <c:axId val="1682591727"/>
        <c:axId val="1682592207"/>
        <c:axId val="0"/>
      </c:bar3DChart>
      <c:catAx>
        <c:axId val="168259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92207"/>
        <c:crosses val="autoZero"/>
        <c:auto val="1"/>
        <c:lblAlgn val="ctr"/>
        <c:lblOffset val="100"/>
        <c:noMultiLvlLbl val="0"/>
      </c:catAx>
      <c:valAx>
        <c:axId val="168259220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9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[GlobeRetal_SalesReport_Main.xlsx]Quaterly Sales Trend!PivotTable2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Quarterly Sales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'Quaterly Sales Trend'!$B$3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'Quaterly Sales Trend'!$A$4:$A$10</c:f>
              <c:strCache>
                <c:ptCount val="6"/>
                <c:pt idx="0">
                  <c:v>(blank)</c:v>
                </c:pt>
                <c:pt idx="1">
                  <c:v>Q1-2024</c:v>
                </c:pt>
                <c:pt idx="2">
                  <c:v>Q1-2023</c:v>
                </c:pt>
                <c:pt idx="3">
                  <c:v>Q2-2023</c:v>
                </c:pt>
                <c:pt idx="4">
                  <c:v>Q3-2023</c:v>
                </c:pt>
                <c:pt idx="5">
                  <c:v>Q4-2023</c:v>
                </c:pt>
              </c:strCache>
            </c:strRef>
          </c:cat>
          <c:val>
            <c:numRef>
              <c:f>'Quaterly Sales Trend'!$B$4:$B$10</c:f>
              <c:numCache>
                <c:formatCode>0</c:formatCode>
                <c:ptCount val="6"/>
                <c:pt idx="0">
                  <c:v>1117.79</c:v>
                </c:pt>
                <c:pt idx="1">
                  <c:v>4024168.6000000024</c:v>
                </c:pt>
                <c:pt idx="2">
                  <c:v>5910884.5600000098</c:v>
                </c:pt>
                <c:pt idx="3">
                  <c:v>5976620.0899999961</c:v>
                </c:pt>
                <c:pt idx="4">
                  <c:v>5991236.5399999879</c:v>
                </c:pt>
                <c:pt idx="5">
                  <c:v>6084493.9699999979</c:v>
                </c:pt>
              </c:numCache>
            </c:numRef>
          </c:val>
          <c:smooth val="0"/>
          <c:extLst>
            <c:ext xmlns:c16="http://schemas.microsoft.com/office/drawing/2014/chart" uri="{C3380CC4-5D6E-409C-BE32-E72D297353CC}">
              <c16:uniqueId val="{00000000-5019-40F6-830F-9EA7EC2B6C28}"/>
            </c:ext>
          </c:extLst>
        </c:ser>
        <c:dLbls>
          <c:showLegendKey val="0"/>
          <c:showVal val="0"/>
          <c:showCatName val="0"/>
          <c:showSerName val="0"/>
          <c:showPercent val="0"/>
          <c:showBubbleSize val="0"/>
        </c:dLbls>
        <c:marker val="1"/>
        <c:smooth val="0"/>
        <c:axId val="718575456"/>
        <c:axId val="718572096"/>
      </c:lineChart>
      <c:catAx>
        <c:axId val="718575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8572096"/>
        <c:crosses val="autoZero"/>
        <c:auto val="1"/>
        <c:lblAlgn val="ctr"/>
        <c:lblOffset val="100"/>
        <c:noMultiLvlLbl val="0"/>
      </c:catAx>
      <c:valAx>
        <c:axId val="718572096"/>
        <c:scaling>
          <c:orientation val="minMax"/>
        </c:scaling>
        <c:delete val="1"/>
        <c:axPos val="l"/>
        <c:numFmt formatCode="0" sourceLinked="1"/>
        <c:majorTickMark val="none"/>
        <c:minorTickMark val="none"/>
        <c:tickLblPos val="nextTo"/>
        <c:crossAx val="7185754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[GlobeRetal_SalesReport_Main.xlsx]Return %!PivotTable7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Return</a:t>
            </a:r>
            <a:r>
              <a:rPr lang="en-US" sz="1600" b="1" baseline="0">
                <a:solidFill>
                  <a:schemeClr val="tx1"/>
                </a:solidFill>
              </a:rPr>
              <a:t> %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'Return %'!$B$3</c:f>
              <c:strCache>
                <c:ptCount val="1"/>
                <c:pt idx="0">
                  <c:v>Total</c:v>
                </c:pt>
              </c:strCache>
            </c:strRef>
          </c:tx>
          <c:spPr>
            <a:solidFill>
              <a:schemeClr val="accent1"/>
            </a:solidFill>
            <a:ln>
              <a:noFill/>
            </a:ln>
            <a:effectLst/>
          </c:spPr>
          <c:invertIfNegative val="0"/>
          <c:cat>
            <c:strRef>
              <c:f>'Return %'!$A$4:$A$8</c:f>
              <c:strCache>
                <c:ptCount val="4"/>
                <c:pt idx="0">
                  <c:v>East</c:v>
                </c:pt>
                <c:pt idx="1">
                  <c:v>North</c:v>
                </c:pt>
                <c:pt idx="2">
                  <c:v>South</c:v>
                </c:pt>
                <c:pt idx="3">
                  <c:v>West</c:v>
                </c:pt>
              </c:strCache>
            </c:strRef>
          </c:cat>
          <c:val>
            <c:numRef>
              <c:f>'Return %'!$B$4:$B$8</c:f>
              <c:numCache>
                <c:formatCode>0.00%</c:formatCode>
                <c:ptCount val="4"/>
                <c:pt idx="0">
                  <c:v>0.10721868365180467</c:v>
                </c:pt>
                <c:pt idx="1">
                  <c:v>9.8762798634812285E-2</c:v>
                </c:pt>
                <c:pt idx="2">
                  <c:v>0.10174418604651163</c:v>
                </c:pt>
                <c:pt idx="3">
                  <c:v>9.5415778251599151E-2</c:v>
                </c:pt>
              </c:numCache>
            </c:numRef>
          </c:val>
          <c:extLst>
            <c:ext xmlns:c16="http://schemas.microsoft.com/office/drawing/2014/chart" uri="{C3380CC4-5D6E-409C-BE32-E72D297353CC}">
              <c16:uniqueId val="{00000000-5242-41EC-B252-923046906CED}"/>
            </c:ext>
          </c:extLst>
        </c:ser>
        <c:dLbls>
          <c:showLegendKey val="0"/>
          <c:showVal val="0"/>
          <c:showCatName val="0"/>
          <c:showSerName val="0"/>
          <c:showPercent val="0"/>
          <c:showBubbleSize val="0"/>
        </c:dLbls>
        <c:gapWidth val="150"/>
        <c:overlap val="100"/>
        <c:axId val="332812607"/>
        <c:axId val="332813087"/>
      </c:barChart>
      <c:catAx>
        <c:axId val="33281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13087"/>
        <c:crosses val="autoZero"/>
        <c:auto val="1"/>
        <c:lblAlgn val="ctr"/>
        <c:lblOffset val="100"/>
        <c:noMultiLvlLbl val="0"/>
      </c:catAx>
      <c:valAx>
        <c:axId val="3328130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1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15</xdr:col>
      <xdr:colOff>428332</xdr:colOff>
      <xdr:row>1</xdr:row>
      <xdr:rowOff>68998</xdr:rowOff>
    </xdr:from>
    <xdr:to>
      <xdr:col>20</xdr:col>
      <xdr:colOff>394470</xdr:colOff>
      <xdr:row>10</xdr:row>
      <xdr:rowOff>36184</xdr:rowOff>
    </xdr:to>
    <mc:AlternateContent xmlns:mc="http://schemas.openxmlformats.org/markup-compatibility/2006" xmlns:a14="http://schemas.microsoft.com/office/drawing/2010/main">
      <mc:Choice Requires="a14">
        <xdr:graphicFrame macro="">
          <xdr:nvGraphicFramePr>
            <xdr:cNvPr id="8" name="Brand 1">
              <a:extLst>
                <a:ext uri="{FF2B5EF4-FFF2-40B4-BE49-F238E27FC236}">
                  <a16:creationId xmlns:a16="http://schemas.microsoft.com/office/drawing/2014/main" id="{6A5BA443-B55D-4A0F-8710-0A685FF7BC5B}"/>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1867953" y="588543"/>
              <a:ext cx="2996820" cy="1756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428332</xdr:colOff>
      <xdr:row>11</xdr:row>
      <xdr:rowOff>4544</xdr:rowOff>
    </xdr:from>
    <xdr:to>
      <xdr:col>20</xdr:col>
      <xdr:colOff>413712</xdr:colOff>
      <xdr:row>15</xdr:row>
      <xdr:rowOff>56453</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E1388065-4C07-4C8E-B7E5-F3AB0990904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867953" y="2496438"/>
              <a:ext cx="3016062" cy="783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428332</xdr:colOff>
      <xdr:row>16</xdr:row>
      <xdr:rowOff>24813</xdr:rowOff>
    </xdr:from>
    <xdr:to>
      <xdr:col>20</xdr:col>
      <xdr:colOff>404091</xdr:colOff>
      <xdr:row>19</xdr:row>
      <xdr:rowOff>175793</xdr:rowOff>
    </xdr:to>
    <mc:AlternateContent xmlns:mc="http://schemas.openxmlformats.org/markup-compatibility/2006" xmlns:a14="http://schemas.microsoft.com/office/drawing/2010/main">
      <mc:Choice Requires="a14">
        <xdr:graphicFrame macro="">
          <xdr:nvGraphicFramePr>
            <xdr:cNvPr id="10" name="Region_Clean 1">
              <a:extLst>
                <a:ext uri="{FF2B5EF4-FFF2-40B4-BE49-F238E27FC236}">
                  <a16:creationId xmlns:a16="http://schemas.microsoft.com/office/drawing/2014/main" id="{B376EB18-9247-4ABE-8AF1-9D4E26E0569F}"/>
                </a:ext>
              </a:extLst>
            </xdr:cNvPr>
            <xdr:cNvGraphicFramePr/>
          </xdr:nvGraphicFramePr>
          <xdr:xfrm>
            <a:off x="0" y="0"/>
            <a:ext cx="0" cy="0"/>
          </xdr:xfrm>
          <a:graphic>
            <a:graphicData uri="http://schemas.microsoft.com/office/drawing/2010/slicer">
              <sle:slicer xmlns:sle="http://schemas.microsoft.com/office/drawing/2010/slicer" name="Region_Clean 1"/>
            </a:graphicData>
          </a:graphic>
        </xdr:graphicFrame>
      </mc:Choice>
      <mc:Fallback xmlns="">
        <xdr:sp macro="" textlink="">
          <xdr:nvSpPr>
            <xdr:cNvPr id="0" name=""/>
            <xdr:cNvSpPr>
              <a:spLocks noTextEdit="1"/>
            </xdr:cNvSpPr>
          </xdr:nvSpPr>
          <xdr:spPr>
            <a:xfrm>
              <a:off x="11867953" y="3430722"/>
              <a:ext cx="3006441" cy="699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494125</xdr:colOff>
      <xdr:row>5</xdr:row>
      <xdr:rowOff>38486</xdr:rowOff>
    </xdr:from>
    <xdr:to>
      <xdr:col>7</xdr:col>
      <xdr:colOff>659550</xdr:colOff>
      <xdr:row>18</xdr:row>
      <xdr:rowOff>174047</xdr:rowOff>
    </xdr:to>
    <xdr:graphicFrame macro="">
      <xdr:nvGraphicFramePr>
        <xdr:cNvPr id="27" name="Chart 26">
          <a:extLst>
            <a:ext uri="{FF2B5EF4-FFF2-40B4-BE49-F238E27FC236}">
              <a16:creationId xmlns:a16="http://schemas.microsoft.com/office/drawing/2014/main" id="{71A6FD53-A983-4529-A47D-7DEB3F1A7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34172</xdr:colOff>
      <xdr:row>5</xdr:row>
      <xdr:rowOff>38486</xdr:rowOff>
    </xdr:from>
    <xdr:to>
      <xdr:col>15</xdr:col>
      <xdr:colOff>149807</xdr:colOff>
      <xdr:row>18</xdr:row>
      <xdr:rowOff>173177</xdr:rowOff>
    </xdr:to>
    <xdr:graphicFrame macro="">
      <xdr:nvGraphicFramePr>
        <xdr:cNvPr id="2" name="Chart 1">
          <a:extLst>
            <a:ext uri="{FF2B5EF4-FFF2-40B4-BE49-F238E27FC236}">
              <a16:creationId xmlns:a16="http://schemas.microsoft.com/office/drawing/2014/main" id="{3AA835EB-D0CA-4CD6-8587-8C1344CCB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471148</xdr:colOff>
      <xdr:row>20</xdr:row>
      <xdr:rowOff>24160</xdr:rowOff>
    </xdr:from>
    <xdr:to>
      <xdr:col>5</xdr:col>
      <xdr:colOff>875531</xdr:colOff>
      <xdr:row>32</xdr:row>
      <xdr:rowOff>130221</xdr:rowOff>
    </xdr:to>
    <xdr:graphicFrame macro="">
      <xdr:nvGraphicFramePr>
        <xdr:cNvPr id="3" name="Chart 2">
          <a:extLst>
            <a:ext uri="{FF2B5EF4-FFF2-40B4-BE49-F238E27FC236}">
              <a16:creationId xmlns:a16="http://schemas.microsoft.com/office/drawing/2014/main" id="{6F726785-FA6E-4835-8775-6465D5A41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1002449</xdr:colOff>
      <xdr:row>20</xdr:row>
      <xdr:rowOff>24160</xdr:rowOff>
    </xdr:from>
    <xdr:to>
      <xdr:col>10</xdr:col>
      <xdr:colOff>267328</xdr:colOff>
      <xdr:row>32</xdr:row>
      <xdr:rowOff>129254</xdr:rowOff>
    </xdr:to>
    <xdr:graphicFrame macro="">
      <xdr:nvGraphicFramePr>
        <xdr:cNvPr id="4" name="Chart 3">
          <a:extLst>
            <a:ext uri="{FF2B5EF4-FFF2-40B4-BE49-F238E27FC236}">
              <a16:creationId xmlns:a16="http://schemas.microsoft.com/office/drawing/2014/main" id="{6CD3F625-9125-429A-AA98-25F7DC6FF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394246</xdr:colOff>
      <xdr:row>20</xdr:row>
      <xdr:rowOff>24160</xdr:rowOff>
    </xdr:from>
    <xdr:to>
      <xdr:col>15</xdr:col>
      <xdr:colOff>149807</xdr:colOff>
      <xdr:row>32</xdr:row>
      <xdr:rowOff>129254</xdr:rowOff>
    </xdr:to>
    <xdr:graphicFrame macro="">
      <xdr:nvGraphicFramePr>
        <xdr:cNvPr id="5" name="Chart 4">
          <a:extLst>
            <a:ext uri="{FF2B5EF4-FFF2-40B4-BE49-F238E27FC236}">
              <a16:creationId xmlns:a16="http://schemas.microsoft.com/office/drawing/2014/main" id="{582FC95C-C111-4383-8CFA-3CAD69580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38253</xdr:colOff>
      <xdr:row>1</xdr:row>
      <xdr:rowOff>0</xdr:rowOff>
    </xdr:from>
    <xdr:ext cx="184731" cy="264560"/>
    <xdr:sp macro="" textlink="">
      <xdr:nvSpPr>
        <xdr:cNvPr id="6" name="TextBox 5">
          <a:extLst>
            <a:ext uri="{FF2B5EF4-FFF2-40B4-BE49-F238E27FC236}">
              <a16:creationId xmlns:a16="http://schemas.microsoft.com/office/drawing/2014/main" id="{9AA83D9F-04BB-00F7-D116-3BEC42E29B75}"/>
            </a:ext>
          </a:extLst>
        </xdr:cNvPr>
        <xdr:cNvSpPr txBox="1"/>
      </xdr:nvSpPr>
      <xdr:spPr>
        <a:xfrm>
          <a:off x="4835181" y="1836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115455</xdr:colOff>
      <xdr:row>0</xdr:row>
      <xdr:rowOff>76966</xdr:rowOff>
    </xdr:from>
    <xdr:ext cx="14710832" cy="432958"/>
    <xdr:sp macro="" textlink="">
      <xdr:nvSpPr>
        <xdr:cNvPr id="7" name="TextBox 6">
          <a:extLst>
            <a:ext uri="{FF2B5EF4-FFF2-40B4-BE49-F238E27FC236}">
              <a16:creationId xmlns:a16="http://schemas.microsoft.com/office/drawing/2014/main" id="{A1F865A0-B3E1-36BE-410B-F1C2F7882877}"/>
            </a:ext>
          </a:extLst>
        </xdr:cNvPr>
        <xdr:cNvSpPr txBox="1"/>
      </xdr:nvSpPr>
      <xdr:spPr>
        <a:xfrm rot="10800000" flipH="1" flipV="1">
          <a:off x="115455" y="76966"/>
          <a:ext cx="14710832" cy="432958"/>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noAutofit/>
        </a:bodyPr>
        <a:lstStyle/>
        <a:p>
          <a:pPr algn="ctr"/>
          <a:r>
            <a:rPr lang="en-IN" sz="2000" b="1"/>
            <a:t>Globe Retail Sales</a:t>
          </a:r>
          <a:r>
            <a:rPr lang="en-IN" sz="2000" b="1" baseline="0"/>
            <a:t> Dashboard</a:t>
          </a:r>
          <a:endParaRPr lang="en-IN" sz="2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11</xdr:col>
      <xdr:colOff>196850</xdr:colOff>
      <xdr:row>11</xdr:row>
      <xdr:rowOff>171450</xdr:rowOff>
    </xdr:from>
    <xdr:to>
      <xdr:col>13</xdr:col>
      <xdr:colOff>615949</xdr:colOff>
      <xdr:row>25</xdr:row>
      <xdr:rowOff>117475</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0FEEA510-6F28-C4B8-F774-F0899EBD29E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418782" y="2235200"/>
              <a:ext cx="1833418" cy="2572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558800</xdr:colOff>
      <xdr:row>3</xdr:row>
      <xdr:rowOff>153266</xdr:rowOff>
    </xdr:from>
    <xdr:to>
      <xdr:col>16</xdr:col>
      <xdr:colOff>270453</xdr:colOff>
      <xdr:row>11</xdr:row>
      <xdr:rowOff>38965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85A0486-A200-4C6E-BCCB-6ECF5EA2BE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95050" y="716107"/>
              <a:ext cx="1833129" cy="1386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641350</xdr:colOff>
      <xdr:row>2</xdr:row>
      <xdr:rowOff>133351</xdr:rowOff>
    </xdr:from>
    <xdr:to>
      <xdr:col>13</xdr:col>
      <xdr:colOff>355600</xdr:colOff>
      <xdr:row>11</xdr:row>
      <xdr:rowOff>165101</xdr:rowOff>
    </xdr:to>
    <mc:AlternateContent xmlns:mc="http://schemas.openxmlformats.org/markup-compatibility/2006" xmlns:a14="http://schemas.microsoft.com/office/drawing/2010/main">
      <mc:Choice Requires="a14">
        <xdr:graphicFrame macro="">
          <xdr:nvGraphicFramePr>
            <xdr:cNvPr id="4" name="Region_Clean">
              <a:extLst>
                <a:ext uri="{FF2B5EF4-FFF2-40B4-BE49-F238E27FC236}">
                  <a16:creationId xmlns:a16="http://schemas.microsoft.com/office/drawing/2014/main" id="{1C5DD9FE-80D1-E65F-9B14-E7734F1D8546}"/>
                </a:ext>
              </a:extLst>
            </xdr:cNvPr>
            <xdr:cNvGraphicFramePr/>
          </xdr:nvGraphicFramePr>
          <xdr:xfrm>
            <a:off x="0" y="0"/>
            <a:ext cx="0" cy="0"/>
          </xdr:xfrm>
          <a:graphic>
            <a:graphicData uri="http://schemas.microsoft.com/office/drawing/2010/slicer">
              <sle:slicer xmlns:sle="http://schemas.microsoft.com/office/drawing/2010/slicer" name="Region_Clean"/>
            </a:graphicData>
          </a:graphic>
        </xdr:graphicFrame>
      </mc:Choice>
      <mc:Fallback xmlns="">
        <xdr:sp macro="" textlink="">
          <xdr:nvSpPr>
            <xdr:cNvPr id="0" name=""/>
            <xdr:cNvSpPr>
              <a:spLocks noTextEdit="1"/>
            </xdr:cNvSpPr>
          </xdr:nvSpPr>
          <xdr:spPr>
            <a:xfrm>
              <a:off x="9156123" y="508578"/>
              <a:ext cx="1835727" cy="1720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474086</xdr:colOff>
      <xdr:row>40</xdr:row>
      <xdr:rowOff>147349</xdr:rowOff>
    </xdr:from>
    <xdr:to>
      <xdr:col>10</xdr:col>
      <xdr:colOff>440171</xdr:colOff>
      <xdr:row>56</xdr:row>
      <xdr:rowOff>158749</xdr:rowOff>
    </xdr:to>
    <xdr:graphicFrame macro="">
      <xdr:nvGraphicFramePr>
        <xdr:cNvPr id="5" name="Chart 4">
          <a:extLst>
            <a:ext uri="{FF2B5EF4-FFF2-40B4-BE49-F238E27FC236}">
              <a16:creationId xmlns:a16="http://schemas.microsoft.com/office/drawing/2014/main" id="{D416DBE5-E8CE-D51C-CF15-05C55F5C8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533150</xdr:colOff>
      <xdr:row>64</xdr:row>
      <xdr:rowOff>167126</xdr:rowOff>
    </xdr:from>
    <xdr:to>
      <xdr:col>11</xdr:col>
      <xdr:colOff>73496</xdr:colOff>
      <xdr:row>79</xdr:row>
      <xdr:rowOff>3475</xdr:rowOff>
    </xdr:to>
    <xdr:graphicFrame macro="">
      <xdr:nvGraphicFramePr>
        <xdr:cNvPr id="6" name="Chart 5">
          <a:extLst>
            <a:ext uri="{FF2B5EF4-FFF2-40B4-BE49-F238E27FC236}">
              <a16:creationId xmlns:a16="http://schemas.microsoft.com/office/drawing/2014/main" id="{92C39D15-6039-A409-A3D3-FAB949312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456848</xdr:colOff>
      <xdr:row>82</xdr:row>
      <xdr:rowOff>158750</xdr:rowOff>
    </xdr:from>
    <xdr:to>
      <xdr:col>10</xdr:col>
      <xdr:colOff>241065</xdr:colOff>
      <xdr:row>92</xdr:row>
      <xdr:rowOff>146991</xdr:rowOff>
    </xdr:to>
    <xdr:graphicFrame macro="">
      <xdr:nvGraphicFramePr>
        <xdr:cNvPr id="8" name="Chart 7">
          <a:extLst>
            <a:ext uri="{FF2B5EF4-FFF2-40B4-BE49-F238E27FC236}">
              <a16:creationId xmlns:a16="http://schemas.microsoft.com/office/drawing/2014/main" id="{6722F8B6-8377-0758-6136-B1289FC1D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600898</xdr:colOff>
      <xdr:row>97</xdr:row>
      <xdr:rowOff>101247</xdr:rowOff>
    </xdr:from>
    <xdr:to>
      <xdr:col>9</xdr:col>
      <xdr:colOff>23519</xdr:colOff>
      <xdr:row>110</xdr:row>
      <xdr:rowOff>29398</xdr:rowOff>
    </xdr:to>
    <xdr:graphicFrame macro="">
      <xdr:nvGraphicFramePr>
        <xdr:cNvPr id="9" name="Chart 8">
          <a:extLst>
            <a:ext uri="{FF2B5EF4-FFF2-40B4-BE49-F238E27FC236}">
              <a16:creationId xmlns:a16="http://schemas.microsoft.com/office/drawing/2014/main" id="{282213EA-DEB8-5107-45BF-6E8AFEBE3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286338</xdr:colOff>
      <xdr:row>112</xdr:row>
      <xdr:rowOff>89488</xdr:rowOff>
    </xdr:from>
    <xdr:to>
      <xdr:col>10</xdr:col>
      <xdr:colOff>346898</xdr:colOff>
      <xdr:row>123</xdr:row>
      <xdr:rowOff>176389</xdr:rowOff>
    </xdr:to>
    <xdr:graphicFrame macro="">
      <xdr:nvGraphicFramePr>
        <xdr:cNvPr id="10" name="Chart 9">
          <a:extLst>
            <a:ext uri="{FF2B5EF4-FFF2-40B4-BE49-F238E27FC236}">
              <a16:creationId xmlns:a16="http://schemas.microsoft.com/office/drawing/2014/main" id="{895F3045-0F28-61C6-07A4-ACD9BFE7E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488950</xdr:colOff>
      <xdr:row>0</xdr:row>
      <xdr:rowOff>155574</xdr:rowOff>
    </xdr:from>
    <xdr:to>
      <xdr:col>14</xdr:col>
      <xdr:colOff>361950</xdr:colOff>
      <xdr:row>15</xdr:row>
      <xdr:rowOff>114300</xdr:rowOff>
    </xdr:to>
    <xdr:graphicFrame macro="">
      <xdr:nvGraphicFramePr>
        <xdr:cNvPr id="2" name="Chart 1">
          <a:extLst>
            <a:ext uri="{FF2B5EF4-FFF2-40B4-BE49-F238E27FC236}">
              <a16:creationId xmlns:a16="http://schemas.microsoft.com/office/drawing/2014/main" id="{B80D2927-CFF8-3F8A-3B87-8D571A090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577850</xdr:colOff>
      <xdr:row>19</xdr:row>
      <xdr:rowOff>142875</xdr:rowOff>
    </xdr:from>
    <xdr:to>
      <xdr:col>15</xdr:col>
      <xdr:colOff>368300</xdr:colOff>
      <xdr:row>32</xdr:row>
      <xdr:rowOff>50800</xdr:rowOff>
    </xdr:to>
    <xdr:graphicFrame macro="">
      <xdr:nvGraphicFramePr>
        <xdr:cNvPr id="3" name="Chart 2">
          <a:extLst>
            <a:ext uri="{FF2B5EF4-FFF2-40B4-BE49-F238E27FC236}">
              <a16:creationId xmlns:a16="http://schemas.microsoft.com/office/drawing/2014/main" id="{307E1C4C-5BC5-C740-E13D-6301C6F9D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498474</xdr:colOff>
      <xdr:row>40</xdr:row>
      <xdr:rowOff>47625</xdr:rowOff>
    </xdr:from>
    <xdr:to>
      <xdr:col>23</xdr:col>
      <xdr:colOff>76199</xdr:colOff>
      <xdr:row>55</xdr:row>
      <xdr:rowOff>28575</xdr:rowOff>
    </xdr:to>
    <xdr:graphicFrame macro="">
      <xdr:nvGraphicFramePr>
        <xdr:cNvPr id="4" name="Chart 3">
          <a:extLst>
            <a:ext uri="{FF2B5EF4-FFF2-40B4-BE49-F238E27FC236}">
              <a16:creationId xmlns:a16="http://schemas.microsoft.com/office/drawing/2014/main" id="{742A28C7-7FA2-9FF1-B985-4C7B1C143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482600</xdr:colOff>
      <xdr:row>55</xdr:row>
      <xdr:rowOff>142875</xdr:rowOff>
    </xdr:from>
    <xdr:to>
      <xdr:col>16</xdr:col>
      <xdr:colOff>368300</xdr:colOff>
      <xdr:row>70</xdr:row>
      <xdr:rowOff>123825</xdr:rowOff>
    </xdr:to>
    <xdr:graphicFrame macro="">
      <xdr:nvGraphicFramePr>
        <xdr:cNvPr id="5" name="Chart 4">
          <a:extLst>
            <a:ext uri="{FF2B5EF4-FFF2-40B4-BE49-F238E27FC236}">
              <a16:creationId xmlns:a16="http://schemas.microsoft.com/office/drawing/2014/main" id="{D0A53619-73DF-DE09-C74E-00B3C972A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358774</xdr:colOff>
      <xdr:row>73</xdr:row>
      <xdr:rowOff>161925</xdr:rowOff>
    </xdr:from>
    <xdr:to>
      <xdr:col>8</xdr:col>
      <xdr:colOff>171449</xdr:colOff>
      <xdr:row>88</xdr:row>
      <xdr:rowOff>142875</xdr:rowOff>
    </xdr:to>
    <xdr:graphicFrame macro="">
      <xdr:nvGraphicFramePr>
        <xdr:cNvPr id="8" name="Chart 7">
          <a:extLst>
            <a:ext uri="{FF2B5EF4-FFF2-40B4-BE49-F238E27FC236}">
              <a16:creationId xmlns:a16="http://schemas.microsoft.com/office/drawing/2014/main" id="{91C90169-B7B8-9CAE-56D0-2D0595998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536575</xdr:colOff>
      <xdr:row>90</xdr:row>
      <xdr:rowOff>41275</xdr:rowOff>
    </xdr:from>
    <xdr:to>
      <xdr:col>13</xdr:col>
      <xdr:colOff>273050</xdr:colOff>
      <xdr:row>101</xdr:row>
      <xdr:rowOff>38100</xdr:rowOff>
    </xdr:to>
    <xdr:graphicFrame macro="">
      <xdr:nvGraphicFramePr>
        <xdr:cNvPr id="6" name="Chart 5">
          <a:extLst>
            <a:ext uri="{FF2B5EF4-FFF2-40B4-BE49-F238E27FC236}">
              <a16:creationId xmlns:a16="http://schemas.microsoft.com/office/drawing/2014/main" id="{BEDB0544-2925-E549-1188-57103CE2E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384175</xdr:colOff>
      <xdr:row>114</xdr:row>
      <xdr:rowOff>28575</xdr:rowOff>
    </xdr:from>
    <xdr:to>
      <xdr:col>7</xdr:col>
      <xdr:colOff>285750</xdr:colOff>
      <xdr:row>123</xdr:row>
      <xdr:rowOff>152400</xdr:rowOff>
    </xdr:to>
    <xdr:graphicFrame macro="">
      <xdr:nvGraphicFramePr>
        <xdr:cNvPr id="7" name="Chart 6">
          <a:extLst>
            <a:ext uri="{FF2B5EF4-FFF2-40B4-BE49-F238E27FC236}">
              <a16:creationId xmlns:a16="http://schemas.microsoft.com/office/drawing/2014/main" id="{D5A02C99-303C-CB02-8CD8-920BCAFAD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177800</xdr:colOff>
      <xdr:row>125</xdr:row>
      <xdr:rowOff>149225</xdr:rowOff>
    </xdr:from>
    <xdr:to>
      <xdr:col>13</xdr:col>
      <xdr:colOff>819150</xdr:colOff>
      <xdr:row>139</xdr:row>
      <xdr:rowOff>50800</xdr:rowOff>
    </xdr:to>
    <xdr:graphicFrame macro="">
      <xdr:nvGraphicFramePr>
        <xdr:cNvPr id="9" name="Chart 8">
          <a:extLst>
            <a:ext uri="{FF2B5EF4-FFF2-40B4-BE49-F238E27FC236}">
              <a16:creationId xmlns:a16="http://schemas.microsoft.com/office/drawing/2014/main" id="{FB017136-F364-0598-2E5A-79683286B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536575</xdr:colOff>
      <xdr:row>3</xdr:row>
      <xdr:rowOff>47625</xdr:rowOff>
    </xdr:from>
    <xdr:to>
      <xdr:col>11</xdr:col>
      <xdr:colOff>152401</xdr:colOff>
      <xdr:row>15</xdr:row>
      <xdr:rowOff>152400</xdr:rowOff>
    </xdr:to>
    <xdr:graphicFrame macro="">
      <xdr:nvGraphicFramePr>
        <xdr:cNvPr id="3" name="Chart 2">
          <a:extLst>
            <a:ext uri="{FF2B5EF4-FFF2-40B4-BE49-F238E27FC236}">
              <a16:creationId xmlns:a16="http://schemas.microsoft.com/office/drawing/2014/main" id="{BC258A77-34A0-0787-1B5F-CD16DD4AD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295275</xdr:colOff>
      <xdr:row>3</xdr:row>
      <xdr:rowOff>47625</xdr:rowOff>
    </xdr:from>
    <xdr:to>
      <xdr:col>11</xdr:col>
      <xdr:colOff>600075</xdr:colOff>
      <xdr:row>18</xdr:row>
      <xdr:rowOff>28575</xdr:rowOff>
    </xdr:to>
    <xdr:graphicFrame macro="">
      <xdr:nvGraphicFramePr>
        <xdr:cNvPr id="3" name="Chart 2">
          <a:extLst>
            <a:ext uri="{FF2B5EF4-FFF2-40B4-BE49-F238E27FC236}">
              <a16:creationId xmlns:a16="http://schemas.microsoft.com/office/drawing/2014/main" id="{CAE0A50A-6D3F-106A-49AE-510A20D87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chawde" refreshedDate="46149.984260763886" createdVersion="8" refreshedVersion="8" minRefreshableVersion="3" recordCount="4" xr:uid="{A5992898-F9F3-45E0-BF48-391851D548C1}">
  <cacheSource type="worksheet">
    <worksheetSource name="Table6"/>
  </cacheSource>
  <cacheFields count="4">
    <cacheField name="Region" numFmtId="0">
      <sharedItems count="4">
        <s v="North"/>
        <s v="East"/>
        <s v="South"/>
        <s v="West"/>
      </sharedItems>
    </cacheField>
    <cacheField name="Orders" numFmtId="0">
      <sharedItems containsSemiMixedTypes="0" containsString="0" containsNumber="1" containsInteger="1" minValue="1876" maxValue="4688"/>
    </cacheField>
    <cacheField name="Returned" numFmtId="0">
      <sharedItems containsSemiMixedTypes="0" containsString="0" containsNumber="1" containsInteger="1" minValue="179" maxValue="463"/>
    </cacheField>
    <cacheField name="Return Rate" numFmtId="10">
      <sharedItems containsSemiMixedTypes="0" containsString="0" containsNumber="1" minValue="9.5415778251599151E-2" maxValue="0.1072186836518046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chawde" refreshedDate="46159.594868402775" createdVersion="8" refreshedVersion="8" minRefreshableVersion="3" recordCount="11200" xr:uid="{F6FCF21C-BC2A-4277-9442-43D485A17212}">
  <cacheSource type="worksheet">
    <worksheetSource name="SalesData"/>
  </cacheSource>
  <cacheFields count="28">
    <cacheField name="OrderID" numFmtId="0">
      <sharedItems/>
    </cacheField>
    <cacheField name="Order Date" numFmtId="14">
      <sharedItems containsSemiMixedTypes="0" containsNonDate="0" containsDate="1" containsString="0" minDate="2023-01-01T00:00:00" maxDate="2024-02-29T00:00:00" count="411">
        <d v="2023-01-06T00:00:00"/>
        <d v="2023-01-21T00:00:00"/>
        <d v="2023-01-15T00:00:00"/>
        <d v="2023-01-04T00:00:00"/>
        <d v="2023-01-16T00:00:00"/>
        <d v="2023-01-30T00:00:00"/>
        <d v="2023-01-27T00:00:00"/>
        <d v="2023-01-08T00:00:00"/>
        <d v="2023-01-22T00:00:00"/>
        <d v="2023-01-24T00:00:00"/>
        <d v="2023-01-12T00:00:00"/>
        <d v="2023-01-14T00:00:00"/>
        <d v="2023-01-03T00:00:00"/>
        <d v="2023-01-18T00:00:00"/>
        <d v="2023-02-03T00:00:00"/>
        <d v="2023-01-17T00:00:00"/>
        <d v="2023-01-19T00:00:00"/>
        <d v="2023-01-05T00:00:00"/>
        <d v="2023-01-28T00:00:00"/>
        <d v="2023-01-23T00:00:00"/>
        <d v="2023-01-29T00:00:00"/>
        <d v="2023-01-01T00:00:00"/>
        <d v="2023-01-11T00:00:00"/>
        <d v="2023-01-02T00:00:00"/>
        <d v="2023-01-25T00:00:00"/>
        <d v="2023-01-20T00:00:00"/>
        <d v="2023-01-26T00:00:00"/>
        <d v="2023-01-09T00:00:00"/>
        <d v="2023-01-13T00:00:00"/>
        <d v="2023-01-07T00:00:00"/>
        <d v="2023-01-10T00:00:00"/>
        <d v="2023-02-07T00:00:00"/>
        <d v="2023-02-15T00:00:00"/>
        <d v="2023-02-12T00:00:00"/>
        <d v="2023-02-14T00:00:00"/>
        <d v="2023-02-21T00:00:00"/>
        <d v="2023-02-06T00:00:00"/>
        <d v="2023-02-08T00:00:00"/>
        <d v="2023-02-16T00:00:00"/>
        <d v="2023-02-27T00:00:00"/>
        <d v="2023-02-23T00:00:00"/>
        <d v="2023-02-09T00:00:00"/>
        <d v="2023-02-22T00:00:00"/>
        <d v="2023-02-18T00:00:00"/>
        <d v="2023-02-19T00:00:00"/>
        <d v="2023-02-25T00:00:00"/>
        <d v="2023-02-10T00:00:00"/>
        <d v="2023-02-20T00:00:00"/>
        <d v="2023-02-17T00:00:00"/>
        <d v="2023-02-05T00:00:00"/>
        <d v="2023-02-01T00:00:00"/>
        <d v="2023-02-11T00:00:00"/>
        <d v="2023-02-02T00:00:00"/>
        <d v="2023-02-04T00:00:00"/>
        <d v="2023-02-26T00:00:00"/>
        <d v="2023-02-13T00:00:00"/>
        <d v="2023-02-24T00:00:00"/>
        <d v="2023-03-17T00:00:00"/>
        <d v="2023-03-01T00:00:00"/>
        <d v="2023-03-30T00:00:00"/>
        <d v="2023-03-27T00:00:00"/>
        <d v="2023-03-06T00:00:00"/>
        <d v="2023-03-13T00:00:00"/>
        <d v="2023-03-20T00:00:00"/>
        <d v="2023-03-02T00:00:00"/>
        <d v="2023-03-08T00:00:00"/>
        <d v="2023-03-22T00:00:00"/>
        <d v="2023-03-12T00:00:00"/>
        <d v="2023-03-21T00:00:00"/>
        <d v="2023-03-26T00:00:00"/>
        <d v="2023-03-19T00:00:00"/>
        <d v="2023-03-25T00:00:00"/>
        <d v="2023-03-15T00:00:00"/>
        <d v="2023-03-23T00:00:00"/>
        <d v="2023-03-14T00:00:00"/>
        <d v="2023-03-09T00:00:00"/>
        <d v="2023-03-03T00:00:00"/>
        <d v="2023-03-24T00:00:00"/>
        <d v="2023-03-16T00:00:00"/>
        <d v="2023-03-11T00:00:00"/>
        <d v="2023-03-10T00:00:00"/>
        <d v="2023-03-29T00:00:00"/>
        <d v="2023-03-07T00:00:00"/>
        <d v="2023-03-05T00:00:00"/>
        <d v="2023-03-04T00:00:00"/>
        <d v="2023-03-28T00:00:00"/>
        <d v="2023-03-18T00:00:00"/>
        <d v="2023-04-18T00:00:00"/>
        <d v="2023-04-27T00:00:00"/>
        <d v="2023-04-20T00:00:00"/>
        <d v="2023-04-14T00:00:00"/>
        <d v="2023-04-01T00:00:00"/>
        <d v="2023-04-11T00:00:00"/>
        <d v="2023-04-28T00:00:00"/>
        <d v="2023-04-05T00:00:00"/>
        <d v="2023-04-22T00:00:00"/>
        <d v="2023-04-04T00:00:00"/>
        <d v="2023-04-17T00:00:00"/>
        <d v="2023-04-26T00:00:00"/>
        <d v="2023-04-19T00:00:00"/>
        <d v="2023-04-10T00:00:00"/>
        <d v="2023-04-13T00:00:00"/>
        <d v="2023-04-06T00:00:00"/>
        <d v="2023-04-03T00:00:00"/>
        <d v="2023-04-08T00:00:00"/>
        <d v="2023-04-25T00:00:00"/>
        <d v="2023-04-24T00:00:00"/>
        <d v="2023-04-12T00:00:00"/>
        <d v="2023-04-23T00:00:00"/>
        <d v="2023-04-02T00:00:00"/>
        <d v="2023-04-29T00:00:00"/>
        <d v="2023-04-16T00:00:00"/>
        <d v="2023-04-07T00:00:00"/>
        <d v="2023-04-15T00:00:00"/>
        <d v="2023-04-21T00:00:00"/>
        <d v="2023-04-09T00:00:00"/>
        <d v="2023-05-23T00:00:00"/>
        <d v="2023-05-28T00:00:00"/>
        <d v="2023-05-16T00:00:00"/>
        <d v="2023-05-07T00:00:00"/>
        <d v="2023-05-30T00:00:00"/>
        <d v="2023-05-25T00:00:00"/>
        <d v="2023-05-10T00:00:00"/>
        <d v="2023-05-05T00:00:00"/>
        <d v="2023-05-14T00:00:00"/>
        <d v="2023-05-29T00:00:00"/>
        <d v="2023-05-11T00:00:00"/>
        <d v="2023-05-08T00:00:00"/>
        <d v="2023-05-13T00:00:00"/>
        <d v="2023-05-18T00:00:00"/>
        <d v="2023-05-02T00:00:00"/>
        <d v="2023-05-15T00:00:00"/>
        <d v="2023-05-19T00:00:00"/>
        <d v="2023-05-03T00:00:00"/>
        <d v="2023-05-09T00:00:00"/>
        <d v="2023-05-22T00:00:00"/>
        <d v="2023-05-01T00:00:00"/>
        <d v="2023-05-17T00:00:00"/>
        <d v="2023-05-06T00:00:00"/>
        <d v="2023-05-20T00:00:00"/>
        <d v="2023-05-26T00:00:00"/>
        <d v="2023-05-12T00:00:00"/>
        <d v="2023-05-27T00:00:00"/>
        <d v="2023-05-21T00:00:00"/>
        <d v="2023-05-04T00:00:00"/>
        <d v="2023-05-24T00:00:00"/>
        <d v="2023-06-22T00:00:00"/>
        <d v="2023-06-05T00:00:00"/>
        <d v="2023-06-08T00:00:00"/>
        <d v="2023-06-01T00:00:00"/>
        <d v="2023-06-18T00:00:00"/>
        <d v="2023-06-07T00:00:00"/>
        <d v="2023-06-12T00:00:00"/>
        <d v="2023-06-20T00:00:00"/>
        <d v="2023-06-24T00:00:00"/>
        <d v="2023-06-14T00:00:00"/>
        <d v="2023-06-06T00:00:00"/>
        <d v="2023-06-28T00:00:00"/>
        <d v="2023-06-26T00:00:00"/>
        <d v="2023-06-21T00:00:00"/>
        <d v="2023-06-03T00:00:00"/>
        <d v="2023-06-15T00:00:00"/>
        <d v="2023-06-19T00:00:00"/>
        <d v="2023-06-11T00:00:00"/>
        <d v="2023-06-25T00:00:00"/>
        <d v="2023-06-23T00:00:00"/>
        <d v="2023-06-17T00:00:00"/>
        <d v="2023-06-10T00:00:00"/>
        <d v="2023-06-09T00:00:00"/>
        <d v="2023-06-13T00:00:00"/>
        <d v="2023-06-04T00:00:00"/>
        <d v="2023-06-16T00:00:00"/>
        <d v="2023-06-27T00:00:00"/>
        <d v="2023-06-29T00:00:00"/>
        <d v="2023-06-02T00:00:00"/>
        <d v="2023-07-27T00:00:00"/>
        <d v="2023-07-20T00:00:00"/>
        <d v="2023-07-15T00:00:00"/>
        <d v="2023-07-17T00:00:00"/>
        <d v="2023-07-07T00:00:00"/>
        <d v="2023-07-28T00:00:00"/>
        <d v="2023-07-04T00:00:00"/>
        <d v="2023-07-23T00:00:00"/>
        <d v="2023-07-21T00:00:00"/>
        <d v="2023-07-01T00:00:00"/>
        <d v="2023-07-08T00:00:00"/>
        <d v="2023-07-14T00:00:00"/>
        <d v="2023-07-26T00:00:00"/>
        <d v="2023-07-25T00:00:00"/>
        <d v="2023-07-03T00:00:00"/>
        <d v="2023-07-05T00:00:00"/>
        <d v="2023-07-12T00:00:00"/>
        <d v="2023-07-22T00:00:00"/>
        <d v="2023-07-11T00:00:00"/>
        <d v="2023-07-29T00:00:00"/>
        <d v="2023-07-30T00:00:00"/>
        <d v="2023-07-24T00:00:00"/>
        <d v="2023-07-18T00:00:00"/>
        <d v="2023-07-19T00:00:00"/>
        <d v="2023-07-06T00:00:00"/>
        <d v="2023-07-02T00:00:00"/>
        <d v="2023-07-16T00:00:00"/>
        <d v="2023-07-13T00:00:00"/>
        <d v="2023-07-09T00:00:00"/>
        <d v="2023-07-10T00:00:00"/>
        <d v="2023-08-02T00:00:00"/>
        <d v="2023-08-21T00:00:00"/>
        <d v="2023-08-11T00:00:00"/>
        <d v="2023-08-01T00:00:00"/>
        <d v="2023-08-06T00:00:00"/>
        <d v="2023-08-29T00:00:00"/>
        <d v="2023-08-27T00:00:00"/>
        <d v="2023-08-10T00:00:00"/>
        <d v="2023-08-05T00:00:00"/>
        <d v="2023-08-13T00:00:00"/>
        <d v="2023-08-03T00:00:00"/>
        <d v="2023-08-08T00:00:00"/>
        <d v="2023-08-09T00:00:00"/>
        <d v="2023-08-24T00:00:00"/>
        <d v="2023-08-17T00:00:00"/>
        <d v="2023-08-20T00:00:00"/>
        <d v="2023-08-26T00:00:00"/>
        <d v="2023-08-19T00:00:00"/>
        <d v="2023-08-30T00:00:00"/>
        <d v="2023-08-22T00:00:00"/>
        <d v="2023-08-14T00:00:00"/>
        <d v="2023-08-28T00:00:00"/>
        <d v="2023-08-25T00:00:00"/>
        <d v="2023-08-15T00:00:00"/>
        <d v="2023-08-07T00:00:00"/>
        <d v="2023-08-12T00:00:00"/>
        <d v="2023-08-04T00:00:00"/>
        <d v="2023-08-18T00:00:00"/>
        <d v="2023-08-16T00:00:00"/>
        <d v="2023-08-23T00:00:00"/>
        <d v="2023-09-14T00:00:00"/>
        <d v="2023-09-07T00:00:00"/>
        <d v="2023-09-02T00:00:00"/>
        <d v="2023-09-16T00:00:00"/>
        <d v="2023-09-26T00:00:00"/>
        <d v="2023-09-01T00:00:00"/>
        <d v="2023-09-19T00:00:00"/>
        <d v="2023-09-09T00:00:00"/>
        <d v="2023-09-28T00:00:00"/>
        <d v="2023-09-15T00:00:00"/>
        <d v="2023-09-29T00:00:00"/>
        <d v="2023-09-12T00:00:00"/>
        <d v="2023-09-03T00:00:00"/>
        <d v="2023-09-27T00:00:00"/>
        <d v="2023-09-11T00:00:00"/>
        <d v="2023-09-04T00:00:00"/>
        <d v="2023-09-05T00:00:00"/>
        <d v="2023-09-08T00:00:00"/>
        <d v="2023-09-23T00:00:00"/>
        <d v="2023-09-25T00:00:00"/>
        <d v="2023-09-24T00:00:00"/>
        <d v="2023-09-17T00:00:00"/>
        <d v="2023-09-18T00:00:00"/>
        <d v="2023-09-20T00:00:00"/>
        <d v="2023-09-21T00:00:00"/>
        <d v="2023-09-06T00:00:00"/>
        <d v="2023-09-13T00:00:00"/>
        <d v="2023-09-22T00:00:00"/>
        <d v="2023-09-10T00:00:00"/>
        <d v="2023-10-02T00:00:00"/>
        <d v="2023-10-03T00:00:00"/>
        <d v="2023-10-06T00:00:00"/>
        <d v="2023-10-24T00:00:00"/>
        <d v="2023-10-28T00:00:00"/>
        <d v="2023-10-23T00:00:00"/>
        <d v="2023-10-09T00:00:00"/>
        <d v="2023-10-29T00:00:00"/>
        <d v="2023-10-10T00:00:00"/>
        <d v="2023-10-18T00:00:00"/>
        <d v="2023-10-25T00:00:00"/>
        <d v="2023-10-01T00:00:00"/>
        <d v="2023-10-20T00:00:00"/>
        <d v="2023-10-08T00:00:00"/>
        <d v="2023-10-04T00:00:00"/>
        <d v="2023-10-05T00:00:00"/>
        <d v="2023-10-30T00:00:00"/>
        <d v="2023-10-15T00:00:00"/>
        <d v="2023-10-26T00:00:00"/>
        <d v="2023-10-12T00:00:00"/>
        <d v="2023-10-16T00:00:00"/>
        <d v="2023-10-17T00:00:00"/>
        <d v="2023-10-11T00:00:00"/>
        <d v="2023-10-19T00:00:00"/>
        <d v="2023-10-22T00:00:00"/>
        <d v="2023-10-13T00:00:00"/>
        <d v="2023-10-21T00:00:00"/>
        <d v="2023-10-07T00:00:00"/>
        <d v="2023-10-14T00:00:00"/>
        <d v="2023-10-27T00:00:00"/>
        <d v="2023-11-09T00:00:00"/>
        <d v="2023-11-06T00:00:00"/>
        <d v="2023-11-16T00:00:00"/>
        <d v="2023-11-03T00:00:00"/>
        <d v="2023-11-14T00:00:00"/>
        <d v="2023-11-02T00:00:00"/>
        <d v="2023-11-11T00:00:00"/>
        <d v="2023-11-17T00:00:00"/>
        <d v="2023-11-01T00:00:00"/>
        <d v="2023-11-28T00:00:00"/>
        <d v="2023-11-05T00:00:00"/>
        <d v="2023-11-19T00:00:00"/>
        <d v="2023-11-22T00:00:00"/>
        <d v="2023-11-13T00:00:00"/>
        <d v="2023-11-07T00:00:00"/>
        <d v="2023-11-21T00:00:00"/>
        <d v="2023-11-04T00:00:00"/>
        <d v="2023-11-29T00:00:00"/>
        <d v="2023-11-10T00:00:00"/>
        <d v="2023-11-15T00:00:00"/>
        <d v="2023-11-27T00:00:00"/>
        <d v="2023-11-08T00:00:00"/>
        <d v="2023-11-25T00:00:00"/>
        <d v="2023-11-23T00:00:00"/>
        <d v="2023-11-12T00:00:00"/>
        <d v="2023-11-24T00:00:00"/>
        <d v="2023-11-18T00:00:00"/>
        <d v="2023-11-20T00:00:00"/>
        <d v="2023-11-26T00:00:00"/>
        <d v="2023-12-28T00:00:00"/>
        <d v="2023-12-17T00:00:00"/>
        <d v="2023-12-09T00:00:00"/>
        <d v="2023-12-16T00:00:00"/>
        <d v="2023-12-06T00:00:00"/>
        <d v="2023-12-22T00:00:00"/>
        <d v="2023-12-24T00:00:00"/>
        <d v="2023-12-15T00:00:00"/>
        <d v="2023-12-23T00:00:00"/>
        <d v="2023-12-30T00:00:00"/>
        <d v="2023-12-05T00:00:00"/>
        <d v="2023-12-12T00:00:00"/>
        <d v="2023-12-02T00:00:00"/>
        <d v="2023-12-18T00:00:00"/>
        <d v="2023-12-10T00:00:00"/>
        <d v="2023-12-07T00:00:00"/>
        <d v="2023-12-04T00:00:00"/>
        <d v="2023-12-20T00:00:00"/>
        <d v="2023-12-11T00:00:00"/>
        <d v="2023-12-03T00:00:00"/>
        <d v="2023-12-27T00:00:00"/>
        <d v="2023-12-01T00:00:00"/>
        <d v="2023-12-29T00:00:00"/>
        <d v="2023-12-13T00:00:00"/>
        <d v="2023-12-25T00:00:00"/>
        <d v="2023-12-21T00:00:00"/>
        <d v="2023-12-26T00:00:00"/>
        <d v="2023-12-08T00:00:00"/>
        <d v="2023-12-14T00:00:00"/>
        <d v="2023-12-19T00:00:00"/>
        <d v="2024-01-26T00:00:00"/>
        <d v="2024-01-11T00:00:00"/>
        <d v="2024-01-21T00:00:00"/>
        <d v="2024-01-29T00:00:00"/>
        <d v="2024-01-25T00:00:00"/>
        <d v="2024-01-24T00:00:00"/>
        <d v="2024-01-14T00:00:00"/>
        <d v="2024-01-02T00:00:00"/>
        <d v="2024-01-07T00:00:00"/>
        <d v="2024-01-28T00:00:00"/>
        <d v="2024-01-20T00:00:00"/>
        <d v="2024-01-16T00:00:00"/>
        <d v="2024-01-23T00:00:00"/>
        <d v="2024-01-06T00:00:00"/>
        <d v="2024-01-05T00:00:00"/>
        <d v="2024-01-15T00:00:00"/>
        <d v="2024-01-30T00:00:00"/>
        <d v="2024-01-10T00:00:00"/>
        <d v="2024-01-01T00:00:00"/>
        <d v="2024-01-27T00:00:00"/>
        <d v="2024-01-18T00:00:00"/>
        <d v="2024-01-09T00:00:00"/>
        <d v="2024-01-19T00:00:00"/>
        <d v="2024-01-22T00:00:00"/>
        <d v="2024-01-12T00:00:00"/>
        <d v="2024-01-04T00:00:00"/>
        <d v="2024-01-03T00:00:00"/>
        <d v="2024-01-13T00:00:00"/>
        <d v="2024-01-17T00:00:00"/>
        <d v="2024-01-08T00:00:00"/>
        <d v="2024-02-08T00:00:00"/>
        <d v="2024-02-20T00:00:00"/>
        <d v="2024-02-21T00:00:00"/>
        <d v="2024-02-17T00:00:00"/>
        <d v="2024-02-02T00:00:00"/>
        <d v="2024-02-06T00:00:00"/>
        <d v="2024-02-13T00:00:00"/>
        <d v="2024-02-01T00:00:00"/>
        <d v="2024-02-26T00:00:00"/>
        <d v="2024-02-18T00:00:00"/>
        <d v="2024-02-10T00:00:00"/>
        <d v="2024-02-23T00:00:00"/>
        <d v="2024-02-22T00:00:00"/>
        <d v="2024-02-03T00:00:00"/>
        <d v="2024-02-12T00:00:00"/>
        <d v="2024-02-28T00:00:00"/>
        <d v="2024-02-09T00:00:00"/>
        <d v="2024-02-04T00:00:00"/>
        <d v="2024-02-14T00:00:00"/>
        <d v="2024-02-05T00:00:00"/>
        <d v="2024-02-27T00:00:00"/>
        <d v="2024-02-11T00:00:00"/>
        <d v="2024-02-07T00:00:00"/>
        <d v="2024-02-24T00:00:00"/>
        <d v="2024-02-15T00:00:00"/>
        <d v="2024-02-25T00:00:00"/>
        <d v="2024-02-19T00:00:00"/>
        <d v="2024-02-16T00:00:00"/>
      </sharedItems>
      <fieldGroup par="24"/>
    </cacheField>
    <cacheField name="Customer Name" numFmtId="0">
      <sharedItems count="30">
        <s v="Lina  Gomez"/>
        <s v="Eva  Adams"/>
        <s v="Ishan  Kapoor"/>
        <s v="Nikhil  Roy"/>
        <s v="David Lee"/>
        <s v="Charlie  Brown"/>
        <s v="Grace  Chen"/>
        <s v="Frank  Miller"/>
        <s v="Bob  Johnson"/>
        <s v="Ishan Kapoor"/>
        <s v="Jaya Rao"/>
        <s v="Karan Singh"/>
        <s v="Karan  Singh"/>
        <s v="Bob Johnson"/>
        <s v="Lina Gomez"/>
        <s v="Eva Adams"/>
        <s v="Olivia Li"/>
        <s v="Frank Miller"/>
        <s v="Hina Patel"/>
        <s v="Nikhil Roy"/>
        <s v="Charlie Brown"/>
        <s v="Maya  Desai"/>
        <s v="Maya Desai"/>
        <s v="Olivia  Li"/>
        <s v="Alice Smith"/>
        <s v="Hina  Patel"/>
        <s v="Grace Chen"/>
        <s v="Alice  Smith"/>
        <s v="David  Lee"/>
        <s v="Jaya  Rao"/>
      </sharedItems>
    </cacheField>
    <cacheField name="City" numFmtId="0">
      <sharedItems count="8">
        <s v="Mumbai"/>
        <s v="New Delhi"/>
        <s v="Hyderabad"/>
        <s v="Ahmedabad"/>
        <s v="Kolkata"/>
        <s v="Chennai"/>
        <s v="Pune"/>
        <s v="Bengaluru"/>
      </sharedItems>
    </cacheField>
    <cacheField name="Phone Number" numFmtId="0">
      <sharedItems containsSemiMixedTypes="0" containsString="0" containsNumber="1" containsInteger="1" minValue="1224764" maxValue="9998963298"/>
    </cacheField>
    <cacheField name="Product" numFmtId="0">
      <sharedItems count="24">
        <s v="jacket"/>
        <s v=" Shirt"/>
        <s v="SHIRT"/>
        <s v="PHONE"/>
        <s v="SUNGLASSES"/>
        <s v="HEADPHONES"/>
        <s v=" Tablet"/>
        <s v=" Watch"/>
        <s v="Camera"/>
        <s v="Tablet"/>
        <s v=" Phone"/>
        <s v="watch"/>
        <s v="bag"/>
        <s v="Laptop"/>
        <s v="charger"/>
        <s v="SHOES"/>
        <s v=" Sunglasses"/>
        <s v=" Jacket"/>
        <s v=" Headphones"/>
        <s v=" Laptop"/>
        <s v=" Shoes"/>
        <s v=" Camera"/>
        <s v=" Bag"/>
        <s v=" Charger"/>
      </sharedItems>
    </cacheField>
    <cacheField name="ProductCode" numFmtId="0">
      <sharedItems/>
    </cacheField>
    <cacheField name="Brand" numFmtId="0">
      <sharedItems count="13">
        <s v="NorthFace"/>
        <s v="Adidas"/>
        <s v="Apple"/>
        <s v="RayBan"/>
        <s v="Unknown"/>
        <s v="Sony"/>
        <s v="Samsung"/>
        <s v="Fossil"/>
        <s v="Canon"/>
        <s v="Samsonite"/>
        <s v="Dell"/>
        <s v="Anker"/>
        <s v="Nike"/>
      </sharedItems>
    </cacheField>
    <cacheField name="Category" numFmtId="0">
      <sharedItems count="3">
        <s v="Fashion"/>
        <s v="Electronics"/>
        <s v="Accessories"/>
      </sharedItems>
    </cacheField>
    <cacheField name="Region" numFmtId="0">
      <sharedItems/>
    </cacheField>
    <cacheField name="Sales" numFmtId="0">
      <sharedItems containsSemiMixedTypes="0" containsString="0" containsNumber="1" minValue="22.21" maxValue="4999.75"/>
    </cacheField>
    <cacheField name="Profit" numFmtId="0">
      <sharedItems containsSemiMixedTypes="0" containsString="0" containsNumber="1" minValue="1.21" maxValue="1480.33"/>
    </cacheField>
    <cacheField name="Region_Clean" numFmtId="0">
      <sharedItems count="4">
        <s v="North"/>
        <s v="East"/>
        <s v="South"/>
        <s v="West"/>
      </sharedItems>
    </cacheField>
    <cacheField name="Profit Margin" numFmtId="0">
      <sharedItems containsSemiMixedTypes="0" containsString="0" containsNumber="1" minValue="3.0009466463887802E-2" maxValue="0.30003685956505699"/>
    </cacheField>
    <cacheField name="Sales Size" numFmtId="0">
      <sharedItems count="3">
        <s v="Large Order"/>
        <s v="Medium Order"/>
        <s v="Small Order"/>
      </sharedItems>
    </cacheField>
    <cacheField name="Profitability Flag" numFmtId="0">
      <sharedItems count="3">
        <s v="Medium Profit"/>
        <s v="High Profit"/>
        <s v="Low Profit"/>
      </sharedItems>
    </cacheField>
    <cacheField name="ReturnReason" numFmtId="0">
      <sharedItems containsBlank="1"/>
    </cacheField>
    <cacheField name="Return Status" numFmtId="0">
      <sharedItems count="2">
        <s v="Not Returned"/>
        <s v="Returned"/>
      </sharedItems>
    </cacheField>
    <cacheField name="Return (1 or 0)" numFmtId="0">
      <sharedItems containsSemiMixedTypes="0" containsString="0" containsNumber="1" containsInteger="1" minValue="0" maxValue="1"/>
    </cacheField>
    <cacheField name="UnitPrice" numFmtId="0">
      <sharedItems containsString="0" containsBlank="1" containsNumber="1" minValue="130.44" maxValue="2821.33"/>
    </cacheField>
    <cacheField name="Order Month(MMM-YY)" numFmtId="17">
      <sharedItems containsSemiMixedTypes="0" containsNonDate="0" containsDate="1" containsString="0" minDate="2023-01-31T00:00:00" maxDate="2024-03-01T00:00:00" count="14">
        <d v="2023-01-31T00:00:00"/>
        <d v="2023-02-28T00:00:00"/>
        <d v="2023-03-31T00:00:00"/>
        <d v="2023-04-30T00:00:00"/>
        <d v="2023-05-31T00:00:00"/>
        <d v="2023-06-30T00:00:00"/>
        <d v="2023-07-31T00:00:00"/>
        <d v="2023-08-31T00:00:00"/>
        <d v="2023-09-30T00:00:00"/>
        <d v="2023-10-31T00:00:00"/>
        <d v="2023-11-30T00:00:00"/>
        <d v="2023-12-31T00:00:00"/>
        <d v="2024-01-31T00:00:00"/>
        <d v="2024-02-29T00:00:00"/>
      </sharedItems>
      <fieldGroup par="27"/>
    </cacheField>
    <cacheField name="Order Date(Q)" numFmtId="1">
      <sharedItems containsBlank="1" count="6">
        <m/>
        <s v="Q1-2023"/>
        <s v="Q2-2023"/>
        <s v="Q3-2023"/>
        <s v="Q4-2023"/>
        <s v="Q1-2024"/>
      </sharedItems>
    </cacheField>
    <cacheField name="Months (Order Date)" numFmtId="0" databaseField="0">
      <fieldGroup base="1">
        <rangePr groupBy="months" startDate="2023-01-01T00:00:00" endDate="2024-02-29T00:00:00"/>
        <groupItems count="14">
          <s v="&lt;01-01-2023"/>
          <s v="Jan"/>
          <s v="Feb"/>
          <s v="Mar"/>
          <s v="Apr"/>
          <s v="May"/>
          <s v="Jun"/>
          <s v="Jul"/>
          <s v="Aug"/>
          <s v="Sep"/>
          <s v="Oct"/>
          <s v="Nov"/>
          <s v="Dec"/>
          <s v="&gt;29-02-2024"/>
        </groupItems>
      </fieldGroup>
    </cacheField>
    <cacheField name="Quarters (Order Date)" numFmtId="0" databaseField="0">
      <fieldGroup base="1">
        <rangePr groupBy="quarters" startDate="2023-01-01T00:00:00" endDate="2024-02-29T00:00:00"/>
        <groupItems count="6">
          <s v="&lt;01-01-2023"/>
          <s v="Qtr1"/>
          <s v="Qtr2"/>
          <s v="Qtr3"/>
          <s v="Qtr4"/>
          <s v="&gt;29-02-2024"/>
        </groupItems>
      </fieldGroup>
    </cacheField>
    <cacheField name="Years (Order Date)" numFmtId="0" databaseField="0">
      <fieldGroup base="1">
        <rangePr groupBy="years" startDate="2023-01-01T00:00:00" endDate="2024-02-29T00:00:00"/>
        <groupItems count="4">
          <s v="&lt;01-01-2023"/>
          <s v="2023"/>
          <s v="2024"/>
          <s v="&gt;29-02-2024"/>
        </groupItems>
      </fieldGroup>
    </cacheField>
    <cacheField name="Months (Order Month(MMM-YY))" numFmtId="0" databaseField="0">
      <fieldGroup base="20">
        <rangePr groupBy="months" startDate="2023-01-31T00:00:00" endDate="2024-03-01T00:00:00"/>
        <groupItems count="14">
          <s v="&lt;31-01-2023"/>
          <s v="Jan"/>
          <s v="Feb"/>
          <s v="Mar"/>
          <s v="Apr"/>
          <s v="May"/>
          <s v="Jun"/>
          <s v="Jul"/>
          <s v="Aug"/>
          <s v="Sep"/>
          <s v="Oct"/>
          <s v="Nov"/>
          <s v="Dec"/>
          <s v="&gt;01-03-2024"/>
        </groupItems>
      </fieldGroup>
    </cacheField>
    <cacheField name="Quarters (Order Month(MMM-YY))" numFmtId="0" databaseField="0">
      <fieldGroup base="20">
        <rangePr groupBy="quarters" startDate="2023-01-31T00:00:00" endDate="2024-03-01T00:00:00"/>
        <groupItems count="6">
          <s v="&lt;31-01-2023"/>
          <s v="Qtr1"/>
          <s v="Qtr2"/>
          <s v="Qtr3"/>
          <s v="Qtr4"/>
          <s v="&gt;01-03-2024"/>
        </groupItems>
      </fieldGroup>
    </cacheField>
    <cacheField name="Years (Order Month(MMM-YY))" numFmtId="0" databaseField="0">
      <fieldGroup base="20">
        <rangePr groupBy="years" startDate="2023-01-31T00:00:00" endDate="2024-03-01T00:00:00"/>
        <groupItems count="4">
          <s v="&lt;31-01-2023"/>
          <s v="2023"/>
          <s v="2024"/>
          <s v="&gt;01-03-2024"/>
        </groupItems>
      </fieldGroup>
    </cacheField>
  </cacheFields>
  <extLst>
    <ext xmlns:x14="http://schemas.microsoft.com/office/spreadsheetml/2009/9/main" uri="{725AE2AE-9491-48be-B2B4-4EB974FC3084}">
      <x14:pivotCacheDefinition pivotCacheId="1912639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688"/>
    <n v="463"/>
    <n v="9.8762798634812285E-2"/>
  </r>
  <r>
    <x v="1"/>
    <n v="1884"/>
    <n v="202"/>
    <n v="0.10721868365180467"/>
  </r>
  <r>
    <x v="2"/>
    <n v="2752"/>
    <n v="280"/>
    <n v="0.10174418604651163"/>
  </r>
  <r>
    <x v="3"/>
    <n v="1876"/>
    <n v="179"/>
    <n v="9.5415778251599151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00">
  <r>
    <s v="ORD-202301-00001"/>
    <x v="0"/>
    <x v="0"/>
    <x v="0"/>
    <n v="8196001338"/>
    <x v="0"/>
    <s v="PRD-108-JAC"/>
    <x v="0"/>
    <x v="0"/>
    <s v="N"/>
    <n v="1117.79"/>
    <n v="211.38"/>
    <x v="0"/>
    <n v="0.189105288113152"/>
    <x v="0"/>
    <x v="0"/>
    <m/>
    <x v="0"/>
    <n v="0"/>
    <n v="2085.91"/>
    <x v="0"/>
    <x v="0"/>
  </r>
  <r>
    <s v="ORD-202301-00002"/>
    <x v="1"/>
    <x v="1"/>
    <x v="0"/>
    <n v="1615594078"/>
    <x v="1"/>
    <s v="PRD-101-SHI"/>
    <x v="1"/>
    <x v="0"/>
    <s v="North"/>
    <n v="2895.21"/>
    <n v="637.62"/>
    <x v="0"/>
    <n v="0.22023272923207601"/>
    <x v="0"/>
    <x v="1"/>
    <m/>
    <x v="0"/>
    <n v="0"/>
    <n v="2821.33"/>
    <x v="0"/>
    <x v="1"/>
  </r>
  <r>
    <s v="ORD-202301-00006"/>
    <x v="2"/>
    <x v="2"/>
    <x v="1"/>
    <n v="9570154303"/>
    <x v="2"/>
    <s v="PRD-101-SHI"/>
    <x v="1"/>
    <x v="0"/>
    <s v="East"/>
    <n v="659.39"/>
    <n v="104.4"/>
    <x v="1"/>
    <n v="0.158328151776642"/>
    <x v="1"/>
    <x v="0"/>
    <m/>
    <x v="0"/>
    <n v="0"/>
    <n v="2821.33"/>
    <x v="0"/>
    <x v="1"/>
  </r>
  <r>
    <s v="ORD-202301-00003"/>
    <x v="3"/>
    <x v="3"/>
    <x v="2"/>
    <n v="2553419283"/>
    <x v="3"/>
    <s v="PRD-106-PHO"/>
    <x v="2"/>
    <x v="1"/>
    <s v="North"/>
    <n v="3429.38"/>
    <n v="883.31"/>
    <x v="0"/>
    <n v="0.25757133942578497"/>
    <x v="0"/>
    <x v="1"/>
    <m/>
    <x v="0"/>
    <n v="0"/>
    <n v="2788.38"/>
    <x v="0"/>
    <x v="1"/>
  </r>
  <r>
    <s v="ORD-202301-00004"/>
    <x v="4"/>
    <x v="1"/>
    <x v="2"/>
    <n v="3767242388"/>
    <x v="4"/>
    <s v="PRD-109-SUN"/>
    <x v="3"/>
    <x v="2"/>
    <s v="N"/>
    <n v="2557.44"/>
    <n v="139.5"/>
    <x v="0"/>
    <n v="5.4546734234234201E-2"/>
    <x v="0"/>
    <x v="2"/>
    <m/>
    <x v="0"/>
    <n v="0"/>
    <m/>
    <x v="0"/>
    <x v="1"/>
  </r>
  <r>
    <s v="ORD-202301-00007"/>
    <x v="5"/>
    <x v="4"/>
    <x v="2"/>
    <n v="7871331509"/>
    <x v="4"/>
    <s v="PRD-109-SUN"/>
    <x v="4"/>
    <x v="2"/>
    <s v="North"/>
    <n v="1160.1300000000001"/>
    <n v="318.41000000000003"/>
    <x v="0"/>
    <n v="0.274460620792497"/>
    <x v="0"/>
    <x v="1"/>
    <m/>
    <x v="0"/>
    <n v="0"/>
    <m/>
    <x v="0"/>
    <x v="1"/>
  </r>
  <r>
    <s v="ORD-202301-00009"/>
    <x v="6"/>
    <x v="5"/>
    <x v="0"/>
    <n v="7810801326"/>
    <x v="5"/>
    <s v="PRD-103-HEA"/>
    <x v="5"/>
    <x v="1"/>
    <s v="S"/>
    <n v="1907.29"/>
    <n v="564.62"/>
    <x v="2"/>
    <n v="0.29603259074393501"/>
    <x v="0"/>
    <x v="1"/>
    <m/>
    <x v="0"/>
    <n v="0"/>
    <n v="2183.56"/>
    <x v="0"/>
    <x v="1"/>
  </r>
  <r>
    <s v="ORD-202301-00005"/>
    <x v="7"/>
    <x v="6"/>
    <x v="3"/>
    <n v="8480184514"/>
    <x v="6"/>
    <s v="PRD - 107 - TAB"/>
    <x v="6"/>
    <x v="1"/>
    <s v="W"/>
    <n v="4860"/>
    <n v="1145.6500000000001"/>
    <x v="3"/>
    <n v="0.23573045267489701"/>
    <x v="0"/>
    <x v="1"/>
    <m/>
    <x v="0"/>
    <n v="0"/>
    <m/>
    <x v="0"/>
    <x v="1"/>
  </r>
  <r>
    <s v="ORD-202301-00012"/>
    <x v="3"/>
    <x v="7"/>
    <x v="4"/>
    <n v="9808412411"/>
    <x v="7"/>
    <s v="PRD-104-WAT"/>
    <x v="7"/>
    <x v="2"/>
    <s v="North"/>
    <n v="1033.9100000000001"/>
    <n v="208.07"/>
    <x v="0"/>
    <n v="0.20124575640046"/>
    <x v="0"/>
    <x v="1"/>
    <m/>
    <x v="0"/>
    <n v="0"/>
    <n v="2420.2800000000002"/>
    <x v="0"/>
    <x v="1"/>
  </r>
  <r>
    <s v="ORD-202301-00361"/>
    <x v="8"/>
    <x v="8"/>
    <x v="5"/>
    <n v="8202368485"/>
    <x v="8"/>
    <s v="PRD-110-CAM"/>
    <x v="8"/>
    <x v="1"/>
    <s v="N"/>
    <n v="2424.4499999999998"/>
    <n v="415.59"/>
    <x v="0"/>
    <n v="0.17141619748809001"/>
    <x v="0"/>
    <x v="0"/>
    <s v="missing parts"/>
    <x v="1"/>
    <n v="1"/>
    <m/>
    <x v="0"/>
    <x v="1"/>
  </r>
  <r>
    <s v="ORD-202301-00008"/>
    <x v="9"/>
    <x v="9"/>
    <x v="3"/>
    <n v="3763116566"/>
    <x v="8"/>
    <s v="PRD-110-CAM"/>
    <x v="8"/>
    <x v="1"/>
    <s v="N"/>
    <n v="2025.05"/>
    <n v="246.27"/>
    <x v="0"/>
    <n v="0.12161181205402299"/>
    <x v="0"/>
    <x v="0"/>
    <m/>
    <x v="0"/>
    <n v="0"/>
    <m/>
    <x v="0"/>
    <x v="1"/>
  </r>
  <r>
    <s v="ORD-202301-00011"/>
    <x v="10"/>
    <x v="10"/>
    <x v="2"/>
    <n v="4353462475"/>
    <x v="9"/>
    <s v="PRD-107-TAB"/>
    <x v="6"/>
    <x v="1"/>
    <s v="South"/>
    <n v="384.84"/>
    <n v="33.69"/>
    <x v="2"/>
    <n v="8.7542874961022796E-2"/>
    <x v="2"/>
    <x v="2"/>
    <m/>
    <x v="0"/>
    <n v="0"/>
    <n v="2081.52"/>
    <x v="0"/>
    <x v="1"/>
  </r>
  <r>
    <s v="ORD-202301-00010"/>
    <x v="11"/>
    <x v="0"/>
    <x v="1"/>
    <n v="9805009788"/>
    <x v="0"/>
    <s v="PRD - 108 - JAC"/>
    <x v="0"/>
    <x v="0"/>
    <s v="East"/>
    <n v="3382.56"/>
    <n v="316.29000000000002"/>
    <x v="1"/>
    <n v="9.3506101887327997E-2"/>
    <x v="0"/>
    <x v="2"/>
    <m/>
    <x v="0"/>
    <n v="0"/>
    <m/>
    <x v="0"/>
    <x v="1"/>
  </r>
  <r>
    <s v="ORD-202301-00013"/>
    <x v="12"/>
    <x v="11"/>
    <x v="2"/>
    <n v="2427868011"/>
    <x v="0"/>
    <s v="PRD - 108 - JAC"/>
    <x v="0"/>
    <x v="0"/>
    <s v="North"/>
    <n v="2160.34"/>
    <n v="89.21"/>
    <x v="0"/>
    <n v="4.1294425877408197E-2"/>
    <x v="0"/>
    <x v="2"/>
    <m/>
    <x v="0"/>
    <n v="0"/>
    <m/>
    <x v="0"/>
    <x v="1"/>
  </r>
  <r>
    <s v="ORD-202301-00469"/>
    <x v="7"/>
    <x v="10"/>
    <x v="6"/>
    <n v="487368269"/>
    <x v="10"/>
    <s v="PRD-106-PHO"/>
    <x v="2"/>
    <x v="1"/>
    <s v="East"/>
    <n v="909.54"/>
    <n v="66.36"/>
    <x v="1"/>
    <n v="7.2959957780856302E-2"/>
    <x v="1"/>
    <x v="2"/>
    <s v="Wrong item delivered"/>
    <x v="1"/>
    <n v="1"/>
    <n v="2788.38"/>
    <x v="0"/>
    <x v="1"/>
  </r>
  <r>
    <s v="ORD-202301-00014"/>
    <x v="13"/>
    <x v="11"/>
    <x v="6"/>
    <n v="9232260256"/>
    <x v="11"/>
    <s v="PRD-104-WAT"/>
    <x v="7"/>
    <x v="2"/>
    <s v="S"/>
    <n v="4363.3900000000003"/>
    <n v="1142.42"/>
    <x v="2"/>
    <n v="0.26181936521832799"/>
    <x v="0"/>
    <x v="1"/>
    <m/>
    <x v="0"/>
    <n v="0"/>
    <n v="2420.2800000000002"/>
    <x v="0"/>
    <x v="1"/>
  </r>
  <r>
    <s v="ORD-202302-01176"/>
    <x v="14"/>
    <x v="12"/>
    <x v="5"/>
    <n v="6962690222"/>
    <x v="12"/>
    <s v="PRD-105-BAG"/>
    <x v="9"/>
    <x v="2"/>
    <s v="S"/>
    <n v="538.83000000000004"/>
    <n v="128.66"/>
    <x v="2"/>
    <n v="0.238776608577845"/>
    <x v="1"/>
    <x v="1"/>
    <s v="Late delivery"/>
    <x v="1"/>
    <n v="1"/>
    <m/>
    <x v="1"/>
    <x v="1"/>
  </r>
  <r>
    <s v="ORD-202301-00015"/>
    <x v="15"/>
    <x v="3"/>
    <x v="6"/>
    <n v="5414586850"/>
    <x v="13"/>
    <s v="PRD-102-LAP"/>
    <x v="10"/>
    <x v="1"/>
    <s v="South"/>
    <n v="559.84"/>
    <n v="82.48"/>
    <x v="2"/>
    <n v="0.14732780794512701"/>
    <x v="1"/>
    <x v="0"/>
    <s v="Customer changed mind"/>
    <x v="1"/>
    <n v="1"/>
    <n v="847.14"/>
    <x v="0"/>
    <x v="1"/>
  </r>
  <r>
    <s v="ORD-202301-00016"/>
    <x v="5"/>
    <x v="13"/>
    <x v="1"/>
    <n v="6088356159"/>
    <x v="14"/>
    <s v="PRD-111-CHA"/>
    <x v="11"/>
    <x v="1"/>
    <s v="South"/>
    <n v="1644.39"/>
    <n v="358.88"/>
    <x v="2"/>
    <n v="0.218245063518995"/>
    <x v="0"/>
    <x v="1"/>
    <m/>
    <x v="0"/>
    <n v="0"/>
    <n v="207.68"/>
    <x v="0"/>
    <x v="1"/>
  </r>
  <r>
    <s v="ORD-202301-00017"/>
    <x v="16"/>
    <x v="14"/>
    <x v="1"/>
    <n v="4436995777"/>
    <x v="0"/>
    <s v="PRD-108-JAC"/>
    <x v="0"/>
    <x v="0"/>
    <s v="South"/>
    <n v="3301.08"/>
    <n v="351.97"/>
    <x v="2"/>
    <n v="0.10662268106195601"/>
    <x v="0"/>
    <x v="0"/>
    <m/>
    <x v="0"/>
    <n v="0"/>
    <n v="2085.91"/>
    <x v="0"/>
    <x v="1"/>
  </r>
  <r>
    <s v="ORD-202301-00425"/>
    <x v="11"/>
    <x v="15"/>
    <x v="1"/>
    <n v="1495427707"/>
    <x v="15"/>
    <s v="PRD-100-SHO"/>
    <x v="12"/>
    <x v="0"/>
    <s v="East"/>
    <n v="2054.88"/>
    <n v="383.2"/>
    <x v="1"/>
    <n v="0.18648290897765299"/>
    <x v="0"/>
    <x v="0"/>
    <s v="DAMAGED"/>
    <x v="1"/>
    <n v="1"/>
    <n v="2793.38"/>
    <x v="0"/>
    <x v="1"/>
  </r>
  <r>
    <s v="ORD-202301-00018"/>
    <x v="17"/>
    <x v="12"/>
    <x v="1"/>
    <n v="379176936"/>
    <x v="5"/>
    <s v="PRD-103-HEA"/>
    <x v="5"/>
    <x v="1"/>
    <s v="North"/>
    <n v="3896.53"/>
    <n v="347.13"/>
    <x v="0"/>
    <n v="8.90869568564851E-2"/>
    <x v="0"/>
    <x v="2"/>
    <m/>
    <x v="0"/>
    <n v="0"/>
    <n v="2183.56"/>
    <x v="0"/>
    <x v="1"/>
  </r>
  <r>
    <s v="ORD-202301-00019"/>
    <x v="18"/>
    <x v="16"/>
    <x v="2"/>
    <n v="7986872774"/>
    <x v="0"/>
    <s v="PRD-108-JAC"/>
    <x v="0"/>
    <x v="0"/>
    <s v="East"/>
    <n v="405.87"/>
    <n v="43.49"/>
    <x v="1"/>
    <n v="0.107152536526474"/>
    <x v="2"/>
    <x v="0"/>
    <m/>
    <x v="0"/>
    <n v="0"/>
    <n v="2085.91"/>
    <x v="0"/>
    <x v="1"/>
  </r>
  <r>
    <s v="ORD-202301-00020"/>
    <x v="3"/>
    <x v="5"/>
    <x v="5"/>
    <n v="1665876036"/>
    <x v="16"/>
    <s v="PRD-109-SUN "/>
    <x v="3"/>
    <x v="2"/>
    <s v="West"/>
    <n v="1507.09"/>
    <n v="203.9"/>
    <x v="3"/>
    <n v="0.13529384442866699"/>
    <x v="0"/>
    <x v="0"/>
    <s v="Customer changed mind"/>
    <x v="1"/>
    <n v="1"/>
    <n v="1385.87"/>
    <x v="0"/>
    <x v="1"/>
  </r>
  <r>
    <s v="ORD-202301-00021"/>
    <x v="6"/>
    <x v="16"/>
    <x v="3"/>
    <n v="656272980"/>
    <x v="2"/>
    <s v="PRD-101-SHI"/>
    <x v="1"/>
    <x v="0"/>
    <s v="South"/>
    <n v="925.01"/>
    <n v="92.73"/>
    <x v="2"/>
    <n v="0.10024756489118999"/>
    <x v="1"/>
    <x v="0"/>
    <m/>
    <x v="0"/>
    <n v="0"/>
    <n v="2821.33"/>
    <x v="0"/>
    <x v="1"/>
  </r>
  <r>
    <s v="ORD-202301-00022"/>
    <x v="15"/>
    <x v="1"/>
    <x v="1"/>
    <n v="8053100330"/>
    <x v="5"/>
    <s v="PRD-103-HEA"/>
    <x v="5"/>
    <x v="1"/>
    <s v="East"/>
    <n v="2335.87"/>
    <n v="231.69"/>
    <x v="1"/>
    <n v="9.9187882887318196E-2"/>
    <x v="0"/>
    <x v="2"/>
    <m/>
    <x v="0"/>
    <n v="0"/>
    <n v="2183.56"/>
    <x v="0"/>
    <x v="1"/>
  </r>
  <r>
    <s v="ORD-202301-00023"/>
    <x v="0"/>
    <x v="15"/>
    <x v="6"/>
    <n v="6319314919"/>
    <x v="17"/>
    <s v="PRD-108-JAC"/>
    <x v="4"/>
    <x v="0"/>
    <s v="W"/>
    <n v="83.01"/>
    <n v="11.9"/>
    <x v="3"/>
    <n v="0.14335622214191099"/>
    <x v="2"/>
    <x v="0"/>
    <m/>
    <x v="0"/>
    <n v="0"/>
    <n v="2085.91"/>
    <x v="0"/>
    <x v="1"/>
  </r>
  <r>
    <s v="ORD-202301-00024"/>
    <x v="19"/>
    <x v="5"/>
    <x v="4"/>
    <n v="9877694531"/>
    <x v="5"/>
    <s v="PRD-103-HEA"/>
    <x v="5"/>
    <x v="1"/>
    <s v="N"/>
    <n v="1695.26"/>
    <n v="277.11"/>
    <x v="0"/>
    <n v="0.163461651900004"/>
    <x v="0"/>
    <x v="0"/>
    <m/>
    <x v="0"/>
    <n v="0"/>
    <n v="2183.56"/>
    <x v="0"/>
    <x v="1"/>
  </r>
  <r>
    <s v="ORD-202301-00025"/>
    <x v="13"/>
    <x v="17"/>
    <x v="4"/>
    <n v="8083136783"/>
    <x v="8"/>
    <s v="PRD-110-CAM"/>
    <x v="8"/>
    <x v="1"/>
    <s v="W"/>
    <n v="483.41"/>
    <n v="43.43"/>
    <x v="3"/>
    <n v="8.9840921784820393E-2"/>
    <x v="2"/>
    <x v="2"/>
    <m/>
    <x v="0"/>
    <n v="0"/>
    <m/>
    <x v="0"/>
    <x v="1"/>
  </r>
  <r>
    <s v="ORD-202301-00026"/>
    <x v="20"/>
    <x v="18"/>
    <x v="2"/>
    <n v="5744431351"/>
    <x v="18"/>
    <s v="PRD-103-HEA"/>
    <x v="5"/>
    <x v="1"/>
    <s v="N"/>
    <n v="4902.9399999999996"/>
    <n v="1249.32"/>
    <x v="0"/>
    <n v="0.25481037907867499"/>
    <x v="0"/>
    <x v="1"/>
    <m/>
    <x v="0"/>
    <n v="0"/>
    <n v="2183.56"/>
    <x v="0"/>
    <x v="1"/>
  </r>
  <r>
    <s v="ORD-202301-00027"/>
    <x v="2"/>
    <x v="0"/>
    <x v="4"/>
    <n v="2710947775"/>
    <x v="11"/>
    <s v="PRD-104-WAT"/>
    <x v="7"/>
    <x v="2"/>
    <s v="N"/>
    <n v="2015.52"/>
    <n v="100.78"/>
    <x v="0"/>
    <n v="5.0001984599507797E-2"/>
    <x v="0"/>
    <x v="2"/>
    <m/>
    <x v="0"/>
    <n v="0"/>
    <n v="2420.2800000000002"/>
    <x v="0"/>
    <x v="1"/>
  </r>
  <r>
    <s v="ORD-202301-00028"/>
    <x v="7"/>
    <x v="15"/>
    <x v="6"/>
    <n v="9993867749"/>
    <x v="4"/>
    <s v="PRD-109-SUN"/>
    <x v="3"/>
    <x v="2"/>
    <s v="North"/>
    <n v="4739"/>
    <n v="408.04"/>
    <x v="0"/>
    <n v="8.6102553281282995E-2"/>
    <x v="0"/>
    <x v="2"/>
    <m/>
    <x v="0"/>
    <n v="0"/>
    <m/>
    <x v="0"/>
    <x v="1"/>
  </r>
  <r>
    <s v="ORD-202301-00029"/>
    <x v="7"/>
    <x v="5"/>
    <x v="3"/>
    <n v="4034471349"/>
    <x v="3"/>
    <s v="PRD-106-PHO"/>
    <x v="4"/>
    <x v="1"/>
    <s v="East"/>
    <n v="4543.8900000000003"/>
    <n v="1150.47"/>
    <x v="1"/>
    <n v="0.25319054818668602"/>
    <x v="0"/>
    <x v="1"/>
    <m/>
    <x v="0"/>
    <n v="0"/>
    <n v="2788.38"/>
    <x v="0"/>
    <x v="1"/>
  </r>
  <r>
    <s v="ORD-202301-00030"/>
    <x v="18"/>
    <x v="18"/>
    <x v="6"/>
    <n v="4887719065"/>
    <x v="15"/>
    <s v="PRD - 100 - SHO"/>
    <x v="12"/>
    <x v="0"/>
    <s v="N"/>
    <n v="4997.87"/>
    <n v="1057.1300000000001"/>
    <x v="0"/>
    <n v="0.21151610586109701"/>
    <x v="0"/>
    <x v="1"/>
    <m/>
    <x v="0"/>
    <n v="0"/>
    <m/>
    <x v="0"/>
    <x v="1"/>
  </r>
  <r>
    <s v="ORD-202301-00031"/>
    <x v="19"/>
    <x v="11"/>
    <x v="6"/>
    <n v="7175655125"/>
    <x v="11"/>
    <s v="PRD-104-WAT"/>
    <x v="4"/>
    <x v="2"/>
    <s v="East"/>
    <n v="2285.0300000000002"/>
    <n v="262.58999999999997"/>
    <x v="1"/>
    <n v="0.11491752843507499"/>
    <x v="0"/>
    <x v="0"/>
    <m/>
    <x v="0"/>
    <n v="0"/>
    <n v="2420.2800000000002"/>
    <x v="0"/>
    <x v="1"/>
  </r>
  <r>
    <s v="ORD-202301-00032"/>
    <x v="21"/>
    <x v="19"/>
    <x v="2"/>
    <n v="9770348247"/>
    <x v="2"/>
    <s v="PRD - 101 - SHI"/>
    <x v="1"/>
    <x v="0"/>
    <s v="North"/>
    <n v="3554.72"/>
    <n v="404.89"/>
    <x v="0"/>
    <n v="0.11390207948868"/>
    <x v="0"/>
    <x v="0"/>
    <s v="DAMAGED"/>
    <x v="1"/>
    <n v="1"/>
    <m/>
    <x v="0"/>
    <x v="1"/>
  </r>
  <r>
    <s v="ORD-202301-00033"/>
    <x v="22"/>
    <x v="18"/>
    <x v="4"/>
    <n v="8467737826"/>
    <x v="2"/>
    <s v="PRD-101-SHI"/>
    <x v="1"/>
    <x v="0"/>
    <s v="North"/>
    <n v="1712.58"/>
    <n v="415.62"/>
    <x v="0"/>
    <n v="0.242686473040675"/>
    <x v="0"/>
    <x v="1"/>
    <m/>
    <x v="0"/>
    <n v="0"/>
    <n v="2821.33"/>
    <x v="0"/>
    <x v="1"/>
  </r>
  <r>
    <s v="ORD-202301-00034"/>
    <x v="2"/>
    <x v="10"/>
    <x v="3"/>
    <n v="5588675339"/>
    <x v="3"/>
    <s v="PRD - 106 - PHO"/>
    <x v="2"/>
    <x v="1"/>
    <s v="S"/>
    <n v="1942.67"/>
    <n v="406.4"/>
    <x v="2"/>
    <n v="0.20919662114512499"/>
    <x v="0"/>
    <x v="1"/>
    <s v="Late delivery"/>
    <x v="1"/>
    <n v="1"/>
    <m/>
    <x v="0"/>
    <x v="1"/>
  </r>
  <r>
    <s v="ORD-202301-00035"/>
    <x v="23"/>
    <x v="9"/>
    <x v="3"/>
    <n v="1870262174"/>
    <x v="8"/>
    <s v="PRD - 110 - CAM"/>
    <x v="8"/>
    <x v="1"/>
    <s v="North"/>
    <n v="4771.62"/>
    <n v="950.68"/>
    <x v="0"/>
    <n v="0.199236318063886"/>
    <x v="0"/>
    <x v="0"/>
    <m/>
    <x v="0"/>
    <n v="0"/>
    <m/>
    <x v="0"/>
    <x v="1"/>
  </r>
  <r>
    <s v="ORD-202301-00036"/>
    <x v="5"/>
    <x v="4"/>
    <x v="6"/>
    <n v="1172400504"/>
    <x v="3"/>
    <s v="PRD-106-PHO"/>
    <x v="2"/>
    <x v="1"/>
    <s v="N"/>
    <n v="866.52"/>
    <n v="44.47"/>
    <x v="0"/>
    <n v="5.1320223422425301E-2"/>
    <x v="1"/>
    <x v="2"/>
    <s v="Defective"/>
    <x v="1"/>
    <n v="1"/>
    <n v="2788.38"/>
    <x v="0"/>
    <x v="1"/>
  </r>
  <r>
    <s v="ORD-202301-00037"/>
    <x v="24"/>
    <x v="20"/>
    <x v="4"/>
    <n v="748217594"/>
    <x v="14"/>
    <s v="PRD-111-CHA"/>
    <x v="11"/>
    <x v="1"/>
    <s v="East"/>
    <n v="4996.88"/>
    <n v="1301.19"/>
    <x v="1"/>
    <n v="0.26040048990570103"/>
    <x v="0"/>
    <x v="1"/>
    <m/>
    <x v="0"/>
    <n v="0"/>
    <n v="207.68"/>
    <x v="0"/>
    <x v="1"/>
  </r>
  <r>
    <s v="ORD-202301-00038"/>
    <x v="13"/>
    <x v="1"/>
    <x v="6"/>
    <n v="4090974395"/>
    <x v="4"/>
    <s v="PRD-109-SUN"/>
    <x v="4"/>
    <x v="2"/>
    <s v="North"/>
    <n v="3148.68"/>
    <n v="862.48"/>
    <x v="0"/>
    <n v="0.273917959271822"/>
    <x v="0"/>
    <x v="1"/>
    <m/>
    <x v="0"/>
    <n v="0"/>
    <m/>
    <x v="0"/>
    <x v="1"/>
  </r>
  <r>
    <s v="ORD-202301-00039"/>
    <x v="20"/>
    <x v="0"/>
    <x v="6"/>
    <n v="2328588424"/>
    <x v="14"/>
    <s v="PRD-111-CHA"/>
    <x v="11"/>
    <x v="1"/>
    <s v="West"/>
    <n v="4815.21"/>
    <n v="327.45999999999998"/>
    <x v="3"/>
    <n v="6.8005341407747499E-2"/>
    <x v="0"/>
    <x v="2"/>
    <m/>
    <x v="0"/>
    <n v="0"/>
    <n v="207.68"/>
    <x v="0"/>
    <x v="1"/>
  </r>
  <r>
    <s v="ORD-202301-00040"/>
    <x v="25"/>
    <x v="17"/>
    <x v="0"/>
    <n v="7549651370"/>
    <x v="4"/>
    <s v="PRD-109-SUN"/>
    <x v="4"/>
    <x v="2"/>
    <s v="North"/>
    <n v="4548.75"/>
    <n v="507.6"/>
    <x v="0"/>
    <n v="0.11159109645507"/>
    <x v="0"/>
    <x v="0"/>
    <s v="DAMAGED"/>
    <x v="1"/>
    <n v="1"/>
    <m/>
    <x v="0"/>
    <x v="1"/>
  </r>
  <r>
    <s v="ORD-202301-00041"/>
    <x v="2"/>
    <x v="8"/>
    <x v="6"/>
    <n v="7586926179"/>
    <x v="15"/>
    <s v="PRD-100-SHO"/>
    <x v="12"/>
    <x v="0"/>
    <s v="South"/>
    <n v="4753.76"/>
    <n v="1240.5999999999999"/>
    <x v="2"/>
    <n v="0.26097236713675098"/>
    <x v="0"/>
    <x v="1"/>
    <m/>
    <x v="0"/>
    <n v="0"/>
    <n v="2793.38"/>
    <x v="0"/>
    <x v="1"/>
  </r>
  <r>
    <s v="ORD-202301-00042"/>
    <x v="6"/>
    <x v="7"/>
    <x v="0"/>
    <n v="7139005329"/>
    <x v="0"/>
    <s v="PRD-108-JAC"/>
    <x v="4"/>
    <x v="0"/>
    <s v="N"/>
    <n v="1656.23"/>
    <n v="115.67"/>
    <x v="0"/>
    <n v="6.9839333908937803E-2"/>
    <x v="0"/>
    <x v="2"/>
    <s v="missing parts"/>
    <x v="1"/>
    <n v="1"/>
    <n v="2085.91"/>
    <x v="0"/>
    <x v="1"/>
  </r>
  <r>
    <s v="ORD-202301-00043"/>
    <x v="6"/>
    <x v="21"/>
    <x v="7"/>
    <n v="539502402"/>
    <x v="0"/>
    <s v="PRD-108-JAC"/>
    <x v="0"/>
    <x v="0"/>
    <s v="N"/>
    <n v="3894.52"/>
    <n v="656.52"/>
    <x v="0"/>
    <n v="0.168575331491429"/>
    <x v="0"/>
    <x v="0"/>
    <m/>
    <x v="0"/>
    <n v="0"/>
    <n v="2085.91"/>
    <x v="0"/>
    <x v="1"/>
  </r>
  <r>
    <s v="ORD-202301-00044"/>
    <x v="5"/>
    <x v="14"/>
    <x v="1"/>
    <n v="7661771159"/>
    <x v="19"/>
    <s v="PRD-102-LAP"/>
    <x v="10"/>
    <x v="1"/>
    <s v="East"/>
    <n v="1916.9"/>
    <n v="366.69"/>
    <x v="1"/>
    <n v="0.191293233867181"/>
    <x v="0"/>
    <x v="0"/>
    <m/>
    <x v="0"/>
    <n v="0"/>
    <n v="847.14"/>
    <x v="0"/>
    <x v="1"/>
  </r>
  <r>
    <s v="ORD-202301-00045"/>
    <x v="1"/>
    <x v="22"/>
    <x v="5"/>
    <n v="6736576615"/>
    <x v="8"/>
    <s v="PRD-110-CAM"/>
    <x v="8"/>
    <x v="1"/>
    <s v="West"/>
    <n v="354.32"/>
    <n v="90.2"/>
    <x v="3"/>
    <n v="0.25457213818017599"/>
    <x v="2"/>
    <x v="1"/>
    <m/>
    <x v="0"/>
    <n v="0"/>
    <m/>
    <x v="0"/>
    <x v="1"/>
  </r>
  <r>
    <s v="ORD-202301-00046"/>
    <x v="16"/>
    <x v="9"/>
    <x v="2"/>
    <n v="1656049451"/>
    <x v="13"/>
    <s v="PRD-102-LAP"/>
    <x v="10"/>
    <x v="1"/>
    <s v="East"/>
    <n v="1763.57"/>
    <n v="317.77999999999997"/>
    <x v="1"/>
    <n v="0.18019131647737299"/>
    <x v="0"/>
    <x v="0"/>
    <m/>
    <x v="0"/>
    <n v="0"/>
    <n v="847.14"/>
    <x v="0"/>
    <x v="1"/>
  </r>
  <r>
    <s v="ORD-202301-00047"/>
    <x v="22"/>
    <x v="19"/>
    <x v="4"/>
    <n v="244550229"/>
    <x v="2"/>
    <s v="PRD-101-SHI"/>
    <x v="1"/>
    <x v="0"/>
    <s v="South"/>
    <n v="476.95"/>
    <n v="82.62"/>
    <x v="2"/>
    <n v="0.17322570500052401"/>
    <x v="2"/>
    <x v="0"/>
    <m/>
    <x v="0"/>
    <n v="0"/>
    <n v="2821.33"/>
    <x v="0"/>
    <x v="1"/>
  </r>
  <r>
    <s v="ORD-202301-00048"/>
    <x v="7"/>
    <x v="15"/>
    <x v="0"/>
    <n v="229014767"/>
    <x v="3"/>
    <s v="PRD-106-PHO"/>
    <x v="2"/>
    <x v="1"/>
    <s v="S"/>
    <n v="1738.96"/>
    <n v="104.23"/>
    <x v="2"/>
    <n v="5.9938123936145699E-2"/>
    <x v="0"/>
    <x v="2"/>
    <s v="missing parts"/>
    <x v="1"/>
    <n v="1"/>
    <n v="2788.38"/>
    <x v="0"/>
    <x v="1"/>
  </r>
  <r>
    <s v="ORD-202301-00049"/>
    <x v="26"/>
    <x v="1"/>
    <x v="1"/>
    <n v="343244510"/>
    <x v="13"/>
    <s v="PRD-102-LAP"/>
    <x v="4"/>
    <x v="1"/>
    <s v="South"/>
    <n v="2511.31"/>
    <n v="640.4"/>
    <x v="2"/>
    <n v="0.25500635126686899"/>
    <x v="0"/>
    <x v="1"/>
    <m/>
    <x v="0"/>
    <n v="0"/>
    <n v="847.14"/>
    <x v="0"/>
    <x v="1"/>
  </r>
  <r>
    <s v="ORD-202301-00050"/>
    <x v="21"/>
    <x v="16"/>
    <x v="6"/>
    <n v="6416052975"/>
    <x v="2"/>
    <s v="PRD-101-SHI"/>
    <x v="1"/>
    <x v="0"/>
    <s v="N"/>
    <n v="1990.92"/>
    <n v="226.52"/>
    <x v="0"/>
    <n v="0.113776545516646"/>
    <x v="0"/>
    <x v="0"/>
    <m/>
    <x v="0"/>
    <n v="0"/>
    <n v="2821.33"/>
    <x v="0"/>
    <x v="1"/>
  </r>
  <r>
    <s v="ORD-202301-00051"/>
    <x v="3"/>
    <x v="11"/>
    <x v="2"/>
    <n v="5231243292"/>
    <x v="13"/>
    <s v="PRD-102-LAP"/>
    <x v="10"/>
    <x v="1"/>
    <s v="East"/>
    <n v="3777.14"/>
    <n v="888.26"/>
    <x v="1"/>
    <n v="0.23516734884065699"/>
    <x v="0"/>
    <x v="1"/>
    <s v="Size issue"/>
    <x v="1"/>
    <n v="1"/>
    <n v="847.14"/>
    <x v="0"/>
    <x v="1"/>
  </r>
  <r>
    <s v="ORD-202301-00052"/>
    <x v="4"/>
    <x v="17"/>
    <x v="4"/>
    <n v="4905814770"/>
    <x v="11"/>
    <s v="PRD - 104 - WAT"/>
    <x v="7"/>
    <x v="2"/>
    <s v="West"/>
    <n v="3082.74"/>
    <n v="514.53"/>
    <x v="3"/>
    <n v="0.166906712859339"/>
    <x v="0"/>
    <x v="0"/>
    <m/>
    <x v="0"/>
    <n v="0"/>
    <m/>
    <x v="0"/>
    <x v="1"/>
  </r>
  <r>
    <s v="ORD-202301-00053"/>
    <x v="23"/>
    <x v="23"/>
    <x v="7"/>
    <n v="715182037"/>
    <x v="12"/>
    <s v="PRD-105-BAG"/>
    <x v="9"/>
    <x v="2"/>
    <s v="W"/>
    <n v="3876.83"/>
    <n v="826.94"/>
    <x v="3"/>
    <n v="0.21330313684118199"/>
    <x v="0"/>
    <x v="1"/>
    <m/>
    <x v="0"/>
    <n v="0"/>
    <m/>
    <x v="0"/>
    <x v="1"/>
  </r>
  <r>
    <s v="ORD-202301-00054"/>
    <x v="15"/>
    <x v="17"/>
    <x v="4"/>
    <n v="9251925462"/>
    <x v="7"/>
    <s v="PRD-104-WAT"/>
    <x v="7"/>
    <x v="2"/>
    <s v="East"/>
    <n v="4069.66"/>
    <n v="858.42"/>
    <x v="1"/>
    <n v="0.21093162573777699"/>
    <x v="0"/>
    <x v="1"/>
    <m/>
    <x v="0"/>
    <n v="0"/>
    <n v="2420.2800000000002"/>
    <x v="0"/>
    <x v="1"/>
  </r>
  <r>
    <s v="ORD-202301-00055"/>
    <x v="17"/>
    <x v="11"/>
    <x v="4"/>
    <n v="2357332214"/>
    <x v="8"/>
    <s v="PRD-110-CAM"/>
    <x v="8"/>
    <x v="1"/>
    <s v="East"/>
    <n v="2994.29"/>
    <n v="214.54"/>
    <x v="1"/>
    <n v="7.1649706608244407E-2"/>
    <x v="0"/>
    <x v="2"/>
    <m/>
    <x v="0"/>
    <n v="0"/>
    <m/>
    <x v="0"/>
    <x v="1"/>
  </r>
  <r>
    <s v="ORD-202301-00056"/>
    <x v="27"/>
    <x v="18"/>
    <x v="5"/>
    <n v="7947383473"/>
    <x v="9"/>
    <s v="PRD-107-TAB"/>
    <x v="6"/>
    <x v="1"/>
    <s v="North"/>
    <n v="4832.0200000000004"/>
    <n v="1210.71"/>
    <x v="0"/>
    <n v="0.25055980728556598"/>
    <x v="0"/>
    <x v="1"/>
    <m/>
    <x v="0"/>
    <n v="0"/>
    <n v="2081.52"/>
    <x v="0"/>
    <x v="1"/>
  </r>
  <r>
    <s v="ORD-202301-00057"/>
    <x v="12"/>
    <x v="18"/>
    <x v="0"/>
    <n v="4124782613"/>
    <x v="20"/>
    <s v="PRD-100-SHO"/>
    <x v="12"/>
    <x v="0"/>
    <s v="South"/>
    <n v="1194.17"/>
    <n v="356.49"/>
    <x v="2"/>
    <n v="0.29852533558873501"/>
    <x v="0"/>
    <x v="1"/>
    <m/>
    <x v="0"/>
    <n v="0"/>
    <n v="2793.38"/>
    <x v="0"/>
    <x v="1"/>
  </r>
  <r>
    <s v="ORD-202301-00058"/>
    <x v="17"/>
    <x v="11"/>
    <x v="4"/>
    <n v="7277901043"/>
    <x v="2"/>
    <s v="PRD-101-SHI"/>
    <x v="1"/>
    <x v="0"/>
    <s v="North"/>
    <n v="257.79000000000002"/>
    <n v="36.950000000000003"/>
    <x v="0"/>
    <n v="0.14333372124597499"/>
    <x v="2"/>
    <x v="0"/>
    <m/>
    <x v="0"/>
    <n v="0"/>
    <n v="2821.33"/>
    <x v="0"/>
    <x v="1"/>
  </r>
  <r>
    <s v="ORD-202301-00059"/>
    <x v="24"/>
    <x v="9"/>
    <x v="7"/>
    <n v="4609539621"/>
    <x v="2"/>
    <s v="PRD-101-SHI"/>
    <x v="1"/>
    <x v="0"/>
    <s v="South"/>
    <n v="1964.46"/>
    <n v="308.3"/>
    <x v="2"/>
    <n v="0.15693880252079501"/>
    <x v="0"/>
    <x v="0"/>
    <m/>
    <x v="0"/>
    <n v="0"/>
    <n v="2821.33"/>
    <x v="0"/>
    <x v="1"/>
  </r>
  <r>
    <s v="ORD-202301-00060"/>
    <x v="28"/>
    <x v="24"/>
    <x v="0"/>
    <n v="9520585277"/>
    <x v="13"/>
    <s v="PRD - 102 - LAP"/>
    <x v="10"/>
    <x v="1"/>
    <s v="South"/>
    <n v="204.18"/>
    <n v="17.239999999999998"/>
    <x v="2"/>
    <n v="8.4435302184347097E-2"/>
    <x v="2"/>
    <x v="2"/>
    <m/>
    <x v="0"/>
    <n v="0"/>
    <m/>
    <x v="0"/>
    <x v="1"/>
  </r>
  <r>
    <s v="ORD-202301-00061"/>
    <x v="4"/>
    <x v="6"/>
    <x v="5"/>
    <n v="4505415667"/>
    <x v="19"/>
    <s v="PRD-102-LAP"/>
    <x v="10"/>
    <x v="1"/>
    <s v="N"/>
    <n v="4009.72"/>
    <n v="907.45"/>
    <x v="0"/>
    <n v="0.22631256047803799"/>
    <x v="0"/>
    <x v="1"/>
    <m/>
    <x v="0"/>
    <n v="0"/>
    <n v="847.14"/>
    <x v="0"/>
    <x v="1"/>
  </r>
  <r>
    <s v="ORD-202301-00062"/>
    <x v="6"/>
    <x v="7"/>
    <x v="4"/>
    <n v="7962757059"/>
    <x v="8"/>
    <s v="PRD-110-CAM"/>
    <x v="8"/>
    <x v="1"/>
    <s v="W"/>
    <n v="3362.5"/>
    <n v="469.66"/>
    <x v="3"/>
    <n v="0.139675836431227"/>
    <x v="0"/>
    <x v="0"/>
    <m/>
    <x v="0"/>
    <n v="0"/>
    <m/>
    <x v="0"/>
    <x v="1"/>
  </r>
  <r>
    <s v="ORD-202301-00063"/>
    <x v="7"/>
    <x v="5"/>
    <x v="2"/>
    <n v="5690927557"/>
    <x v="17"/>
    <s v="PRD-108-JAC"/>
    <x v="0"/>
    <x v="0"/>
    <s v="East"/>
    <n v="1263.07"/>
    <n v="76.58"/>
    <x v="1"/>
    <n v="6.0630052174463801E-2"/>
    <x v="0"/>
    <x v="2"/>
    <m/>
    <x v="0"/>
    <n v="0"/>
    <n v="2085.91"/>
    <x v="0"/>
    <x v="1"/>
  </r>
  <r>
    <s v="ORD-202301-00064"/>
    <x v="16"/>
    <x v="13"/>
    <x v="5"/>
    <n v="9473121727"/>
    <x v="21"/>
    <s v="PRD-110-CAM"/>
    <x v="8"/>
    <x v="1"/>
    <s v="West"/>
    <n v="4458.83"/>
    <n v="1158.71"/>
    <x v="3"/>
    <n v="0.259868620243427"/>
    <x v="0"/>
    <x v="1"/>
    <m/>
    <x v="0"/>
    <n v="0"/>
    <m/>
    <x v="0"/>
    <x v="1"/>
  </r>
  <r>
    <s v="ORD-202301-00065"/>
    <x v="27"/>
    <x v="2"/>
    <x v="7"/>
    <n v="3705895782"/>
    <x v="2"/>
    <s v="PRD-101-SHI"/>
    <x v="4"/>
    <x v="0"/>
    <s v="W"/>
    <n v="2637.96"/>
    <n v="626.98"/>
    <x v="3"/>
    <n v="0.23767608303386001"/>
    <x v="0"/>
    <x v="1"/>
    <m/>
    <x v="0"/>
    <n v="0"/>
    <n v="2821.33"/>
    <x v="0"/>
    <x v="1"/>
  </r>
  <r>
    <s v="ORD-202301-00066"/>
    <x v="3"/>
    <x v="25"/>
    <x v="7"/>
    <n v="2680182422"/>
    <x v="22"/>
    <s v="PRD-105-BAG"/>
    <x v="9"/>
    <x v="2"/>
    <s v="North"/>
    <n v="4232.75"/>
    <n v="413.38"/>
    <x v="0"/>
    <n v="9.7662276297915102E-2"/>
    <x v="0"/>
    <x v="2"/>
    <m/>
    <x v="0"/>
    <n v="0"/>
    <m/>
    <x v="0"/>
    <x v="1"/>
  </r>
  <r>
    <s v="ORD-202301-00067"/>
    <x v="29"/>
    <x v="15"/>
    <x v="7"/>
    <n v="2995900109"/>
    <x v="4"/>
    <s v="PRD-109-SUN"/>
    <x v="3"/>
    <x v="2"/>
    <s v="S"/>
    <n v="4447.2"/>
    <n v="788.51"/>
    <x v="2"/>
    <n v="0.177304821010973"/>
    <x v="0"/>
    <x v="0"/>
    <m/>
    <x v="0"/>
    <n v="0"/>
    <m/>
    <x v="0"/>
    <x v="1"/>
  </r>
  <r>
    <s v="ORD-202301-00068"/>
    <x v="10"/>
    <x v="26"/>
    <x v="7"/>
    <n v="7677359255"/>
    <x v="3"/>
    <s v="PRD-106-PHO"/>
    <x v="2"/>
    <x v="1"/>
    <s v="N"/>
    <n v="1609.2"/>
    <n v="250.95"/>
    <x v="0"/>
    <n v="0.155947054436987"/>
    <x v="0"/>
    <x v="0"/>
    <m/>
    <x v="0"/>
    <n v="0"/>
    <n v="2788.38"/>
    <x v="0"/>
    <x v="1"/>
  </r>
  <r>
    <s v="ORD-202301-00069"/>
    <x v="17"/>
    <x v="15"/>
    <x v="7"/>
    <n v="5953278774"/>
    <x v="2"/>
    <s v="PRD-101-SHI"/>
    <x v="1"/>
    <x v="0"/>
    <s v="East"/>
    <n v="1091.42"/>
    <n v="136.72999999999999"/>
    <x v="1"/>
    <n v="0.12527716186252799"/>
    <x v="0"/>
    <x v="0"/>
    <m/>
    <x v="0"/>
    <n v="0"/>
    <n v="2821.33"/>
    <x v="0"/>
    <x v="1"/>
  </r>
  <r>
    <s v="ORD-202301-00136"/>
    <x v="18"/>
    <x v="15"/>
    <x v="7"/>
    <n v="5135346554"/>
    <x v="9"/>
    <s v="PRD-107-TAB"/>
    <x v="6"/>
    <x v="1"/>
    <s v="South"/>
    <n v="2371.65"/>
    <n v="195.72"/>
    <x v="2"/>
    <n v="8.25248244892796E-2"/>
    <x v="0"/>
    <x v="2"/>
    <s v="damaged "/>
    <x v="1"/>
    <n v="1"/>
    <n v="2081.52"/>
    <x v="0"/>
    <x v="1"/>
  </r>
  <r>
    <s v="ORD-202301-00070"/>
    <x v="19"/>
    <x v="9"/>
    <x v="4"/>
    <n v="5650609835"/>
    <x v="1"/>
    <s v="PRD-101-SHI"/>
    <x v="4"/>
    <x v="0"/>
    <s v="South"/>
    <n v="4130.05"/>
    <n v="818.89"/>
    <x v="2"/>
    <n v="0.19827604992675599"/>
    <x v="0"/>
    <x v="0"/>
    <m/>
    <x v="0"/>
    <n v="0"/>
    <n v="2821.33"/>
    <x v="0"/>
    <x v="1"/>
  </r>
  <r>
    <s v="ORD-202301-00071"/>
    <x v="16"/>
    <x v="9"/>
    <x v="6"/>
    <n v="8000257872"/>
    <x v="12"/>
    <s v="PRD-105-BAG"/>
    <x v="9"/>
    <x v="2"/>
    <s v="East"/>
    <n v="4953.2700000000004"/>
    <n v="1137.3499999999999"/>
    <x v="1"/>
    <n v="0.22961599105237501"/>
    <x v="0"/>
    <x v="1"/>
    <s v="Size issue"/>
    <x v="1"/>
    <n v="1"/>
    <m/>
    <x v="0"/>
    <x v="1"/>
  </r>
  <r>
    <s v="ORD-202301-00072"/>
    <x v="24"/>
    <x v="18"/>
    <x v="2"/>
    <n v="1694097499"/>
    <x v="4"/>
    <s v="PRD-109-SUN"/>
    <x v="3"/>
    <x v="2"/>
    <s v="West"/>
    <n v="755.92"/>
    <n v="161.61000000000001"/>
    <x v="3"/>
    <n v="0.21379246481109099"/>
    <x v="1"/>
    <x v="1"/>
    <m/>
    <x v="0"/>
    <n v="0"/>
    <m/>
    <x v="0"/>
    <x v="1"/>
  </r>
  <r>
    <s v="ORD-202301-00073"/>
    <x v="0"/>
    <x v="27"/>
    <x v="5"/>
    <n v="6897028385"/>
    <x v="0"/>
    <s v="PRD-108-JAC"/>
    <x v="0"/>
    <x v="0"/>
    <s v="West"/>
    <n v="4562.38"/>
    <n v="558.55999999999995"/>
    <x v="3"/>
    <n v="0.122427329595518"/>
    <x v="0"/>
    <x v="0"/>
    <m/>
    <x v="0"/>
    <n v="0"/>
    <n v="2085.91"/>
    <x v="0"/>
    <x v="1"/>
  </r>
  <r>
    <s v="ORD-202301-00074"/>
    <x v="28"/>
    <x v="18"/>
    <x v="4"/>
    <n v="3443757584"/>
    <x v="4"/>
    <s v="PRD-109-SUN"/>
    <x v="3"/>
    <x v="2"/>
    <s v="North"/>
    <n v="4095.52"/>
    <n v="1178.46"/>
    <x v="0"/>
    <n v="0.28774368090010599"/>
    <x v="0"/>
    <x v="1"/>
    <m/>
    <x v="0"/>
    <n v="0"/>
    <m/>
    <x v="0"/>
    <x v="1"/>
  </r>
  <r>
    <s v="ORD-202301-00075"/>
    <x v="3"/>
    <x v="16"/>
    <x v="5"/>
    <n v="3848421993"/>
    <x v="8"/>
    <s v="PRD-110-CAM"/>
    <x v="8"/>
    <x v="1"/>
    <s v="W"/>
    <n v="281.41000000000003"/>
    <n v="39.85"/>
    <x v="3"/>
    <n v="0.141608329483672"/>
    <x v="2"/>
    <x v="0"/>
    <m/>
    <x v="0"/>
    <n v="0"/>
    <m/>
    <x v="0"/>
    <x v="1"/>
  </r>
  <r>
    <s v="ORD-202301-00076"/>
    <x v="29"/>
    <x v="9"/>
    <x v="3"/>
    <n v="7345401938"/>
    <x v="13"/>
    <s v="PRD-102-LAP"/>
    <x v="10"/>
    <x v="1"/>
    <s v="West"/>
    <n v="4985.92"/>
    <n v="684.01"/>
    <x v="3"/>
    <n v="0.13718832231564099"/>
    <x v="0"/>
    <x v="0"/>
    <m/>
    <x v="0"/>
    <n v="0"/>
    <n v="847.14"/>
    <x v="0"/>
    <x v="1"/>
  </r>
  <r>
    <s v="ORD-202301-00701"/>
    <x v="30"/>
    <x v="2"/>
    <x v="6"/>
    <n v="2697083868"/>
    <x v="9"/>
    <s v="PRD-107-TAB"/>
    <x v="6"/>
    <x v="1"/>
    <s v="East"/>
    <n v="3912.31"/>
    <n v="194.11"/>
    <x v="1"/>
    <n v="4.9615188980423303E-2"/>
    <x v="0"/>
    <x v="2"/>
    <s v="Wrong item delivered"/>
    <x v="1"/>
    <n v="1"/>
    <n v="2081.52"/>
    <x v="0"/>
    <x v="1"/>
  </r>
  <r>
    <s v="ORD-202301-00077"/>
    <x v="2"/>
    <x v="24"/>
    <x v="2"/>
    <n v="4788728743"/>
    <x v="13"/>
    <s v="PRD-102-LAP"/>
    <x v="10"/>
    <x v="1"/>
    <s v="N"/>
    <n v="90.14"/>
    <n v="10.91"/>
    <x v="0"/>
    <n v="0.121033947193255"/>
    <x v="2"/>
    <x v="0"/>
    <m/>
    <x v="0"/>
    <n v="0"/>
    <n v="847.14"/>
    <x v="0"/>
    <x v="1"/>
  </r>
  <r>
    <s v="ORD-202301-00078"/>
    <x v="27"/>
    <x v="19"/>
    <x v="0"/>
    <n v="6122753046"/>
    <x v="11"/>
    <s v="PRD-104-WAT"/>
    <x v="4"/>
    <x v="2"/>
    <s v="S"/>
    <n v="1322.53"/>
    <n v="168.07"/>
    <x v="2"/>
    <n v="0.127082183390925"/>
    <x v="0"/>
    <x v="0"/>
    <m/>
    <x v="0"/>
    <n v="0"/>
    <n v="2420.2800000000002"/>
    <x v="0"/>
    <x v="1"/>
  </r>
  <r>
    <s v="ORD-202301-00079"/>
    <x v="2"/>
    <x v="26"/>
    <x v="4"/>
    <n v="5933272795"/>
    <x v="0"/>
    <s v="PRD-108-JAC"/>
    <x v="0"/>
    <x v="0"/>
    <s v="East"/>
    <n v="3408.1"/>
    <n v="650.5"/>
    <x v="1"/>
    <n v="0.190868812534843"/>
    <x v="0"/>
    <x v="0"/>
    <m/>
    <x v="0"/>
    <n v="0"/>
    <n v="2085.91"/>
    <x v="0"/>
    <x v="1"/>
  </r>
  <r>
    <s v="ORD-202301-00080"/>
    <x v="13"/>
    <x v="23"/>
    <x v="5"/>
    <n v="9822587139"/>
    <x v="0"/>
    <s v="PRD-108-JAC"/>
    <x v="0"/>
    <x v="0"/>
    <s v="W"/>
    <n v="2575.9699999999998"/>
    <n v="394.99"/>
    <x v="3"/>
    <n v="0.15333641307934501"/>
    <x v="0"/>
    <x v="0"/>
    <m/>
    <x v="0"/>
    <n v="0"/>
    <n v="2085.91"/>
    <x v="0"/>
    <x v="1"/>
  </r>
  <r>
    <s v="ORD-202301-00081"/>
    <x v="2"/>
    <x v="27"/>
    <x v="5"/>
    <n v="9106518017"/>
    <x v="3"/>
    <s v="PRD-106-PHO"/>
    <x v="2"/>
    <x v="1"/>
    <s v="South"/>
    <n v="1884.82"/>
    <n v="510.15"/>
    <x v="2"/>
    <n v="0.27066245052577997"/>
    <x v="0"/>
    <x v="1"/>
    <m/>
    <x v="0"/>
    <n v="0"/>
    <n v="2788.38"/>
    <x v="0"/>
    <x v="1"/>
  </r>
  <r>
    <s v="ORD-202301-00430"/>
    <x v="25"/>
    <x v="13"/>
    <x v="2"/>
    <n v="7937639283"/>
    <x v="16"/>
    <s v="PRD-109-SUN"/>
    <x v="3"/>
    <x v="2"/>
    <s v="East"/>
    <n v="607.46"/>
    <n v="85.22"/>
    <x v="1"/>
    <n v="0.14028907253152501"/>
    <x v="1"/>
    <x v="0"/>
    <s v="Defective"/>
    <x v="1"/>
    <n v="1"/>
    <m/>
    <x v="0"/>
    <x v="1"/>
  </r>
  <r>
    <s v="ORD-202301-00082"/>
    <x v="16"/>
    <x v="11"/>
    <x v="7"/>
    <n v="8682300478"/>
    <x v="18"/>
    <s v="PRD-103-HEA"/>
    <x v="4"/>
    <x v="1"/>
    <s v="East"/>
    <n v="958.63"/>
    <n v="255.29"/>
    <x v="1"/>
    <n v="0.26630712579410198"/>
    <x v="1"/>
    <x v="1"/>
    <m/>
    <x v="0"/>
    <n v="0"/>
    <n v="2183.56"/>
    <x v="0"/>
    <x v="1"/>
  </r>
  <r>
    <s v="ORD-202301-00083"/>
    <x v="21"/>
    <x v="28"/>
    <x v="1"/>
    <n v="3067383028"/>
    <x v="23"/>
    <s v="PRD-111-CHA"/>
    <x v="11"/>
    <x v="1"/>
    <s v="South"/>
    <n v="1199.78"/>
    <n v="319.85000000000002"/>
    <x v="2"/>
    <n v="0.26659054159929302"/>
    <x v="0"/>
    <x v="1"/>
    <m/>
    <x v="0"/>
    <n v="0"/>
    <n v="207.68"/>
    <x v="0"/>
    <x v="1"/>
  </r>
  <r>
    <s v="ORD-202301-00084"/>
    <x v="2"/>
    <x v="24"/>
    <x v="3"/>
    <n v="568566246"/>
    <x v="5"/>
    <s v="PRD-103-HEA"/>
    <x v="5"/>
    <x v="1"/>
    <s v="South"/>
    <n v="4032.77"/>
    <n v="1117"/>
    <x v="2"/>
    <n v="0.27698083451325001"/>
    <x v="0"/>
    <x v="1"/>
    <m/>
    <x v="0"/>
    <n v="0"/>
    <n v="2183.56"/>
    <x v="0"/>
    <x v="1"/>
  </r>
  <r>
    <s v="ORD-202301-00085"/>
    <x v="18"/>
    <x v="5"/>
    <x v="0"/>
    <n v="7518304699"/>
    <x v="5"/>
    <s v="PRD-103-HEA"/>
    <x v="5"/>
    <x v="1"/>
    <s v="North"/>
    <n v="2407.38"/>
    <n v="637.37"/>
    <x v="0"/>
    <n v="0.264756706460966"/>
    <x v="0"/>
    <x v="1"/>
    <m/>
    <x v="0"/>
    <n v="0"/>
    <n v="2183.56"/>
    <x v="0"/>
    <x v="1"/>
  </r>
  <r>
    <s v="ORD-202301-00086"/>
    <x v="22"/>
    <x v="14"/>
    <x v="5"/>
    <n v="9363854678"/>
    <x v="11"/>
    <s v="PRD-104-WAT"/>
    <x v="7"/>
    <x v="2"/>
    <s v="South"/>
    <n v="2340.6999999999998"/>
    <n v="577.59"/>
    <x v="2"/>
    <n v="0.24675951638398799"/>
    <x v="0"/>
    <x v="1"/>
    <s v="Defective"/>
    <x v="1"/>
    <n v="1"/>
    <n v="2420.2800000000002"/>
    <x v="0"/>
    <x v="1"/>
  </r>
  <r>
    <s v="ORD-202301-00087"/>
    <x v="30"/>
    <x v="7"/>
    <x v="7"/>
    <n v="489964235"/>
    <x v="16"/>
    <s v="PRD-109-SUN"/>
    <x v="3"/>
    <x v="2"/>
    <s v="S"/>
    <n v="1301.49"/>
    <n v="327.75"/>
    <x v="2"/>
    <n v="0.25182675241454"/>
    <x v="0"/>
    <x v="1"/>
    <m/>
    <x v="0"/>
    <n v="0"/>
    <m/>
    <x v="0"/>
    <x v="1"/>
  </r>
  <r>
    <s v="ORD-202301-00088"/>
    <x v="19"/>
    <x v="0"/>
    <x v="3"/>
    <n v="2808010062"/>
    <x v="2"/>
    <s v="PRD-101-SHI "/>
    <x v="1"/>
    <x v="0"/>
    <s v="S"/>
    <n v="1878.54"/>
    <n v="369.73"/>
    <x v="2"/>
    <n v="0.196817741437499"/>
    <x v="0"/>
    <x v="0"/>
    <m/>
    <x v="0"/>
    <n v="0"/>
    <m/>
    <x v="0"/>
    <x v="1"/>
  </r>
  <r>
    <s v="ORD-202301-00089"/>
    <x v="9"/>
    <x v="27"/>
    <x v="4"/>
    <n v="8408621182"/>
    <x v="16"/>
    <s v="PRD-109-SUN"/>
    <x v="3"/>
    <x v="2"/>
    <s v="N"/>
    <n v="3978.78"/>
    <n v="204.25"/>
    <x v="0"/>
    <n v="5.1334831279940103E-2"/>
    <x v="0"/>
    <x v="2"/>
    <m/>
    <x v="0"/>
    <n v="0"/>
    <m/>
    <x v="0"/>
    <x v="1"/>
  </r>
  <r>
    <s v="ORD-202301-00090"/>
    <x v="22"/>
    <x v="11"/>
    <x v="1"/>
    <n v="1666870021"/>
    <x v="8"/>
    <s v="PRD-110-CAM"/>
    <x v="8"/>
    <x v="1"/>
    <s v="West"/>
    <n v="4476.0600000000004"/>
    <n v="1245.1099999999999"/>
    <x v="3"/>
    <n v="0.27817098072858698"/>
    <x v="0"/>
    <x v="1"/>
    <m/>
    <x v="0"/>
    <n v="0"/>
    <m/>
    <x v="0"/>
    <x v="1"/>
  </r>
  <r>
    <s v="ORD-202301-00091"/>
    <x v="18"/>
    <x v="15"/>
    <x v="4"/>
    <n v="8902503926"/>
    <x v="13"/>
    <s v="PRD-102-LAP"/>
    <x v="10"/>
    <x v="1"/>
    <s v="N"/>
    <n v="3391.63"/>
    <n v="596.76"/>
    <x v="0"/>
    <n v="0.175950796519668"/>
    <x v="0"/>
    <x v="0"/>
    <m/>
    <x v="0"/>
    <n v="0"/>
    <n v="847.14"/>
    <x v="0"/>
    <x v="1"/>
  </r>
  <r>
    <s v="ORD-202301-00092"/>
    <x v="3"/>
    <x v="0"/>
    <x v="0"/>
    <n v="5999650477"/>
    <x v="0"/>
    <s v="PRD-108-JAC"/>
    <x v="0"/>
    <x v="0"/>
    <s v="North"/>
    <n v="446.76"/>
    <n v="88.02"/>
    <x v="0"/>
    <n v="0.197018533440774"/>
    <x v="2"/>
    <x v="0"/>
    <m/>
    <x v="0"/>
    <n v="0"/>
    <n v="2085.91"/>
    <x v="0"/>
    <x v="1"/>
  </r>
  <r>
    <s v="ORD-202301-00093"/>
    <x v="11"/>
    <x v="26"/>
    <x v="0"/>
    <n v="1047541212"/>
    <x v="0"/>
    <s v="PRD-108-JAC"/>
    <x v="0"/>
    <x v="0"/>
    <s v="South"/>
    <n v="466.3"/>
    <n v="83.77"/>
    <x v="2"/>
    <n v="0.17964829508899799"/>
    <x v="2"/>
    <x v="0"/>
    <s v="Customer changed mind"/>
    <x v="1"/>
    <n v="1"/>
    <n v="2085.91"/>
    <x v="0"/>
    <x v="1"/>
  </r>
  <r>
    <s v="ORD-202301-00094"/>
    <x v="16"/>
    <x v="1"/>
    <x v="5"/>
    <n v="9826224447"/>
    <x v="13"/>
    <s v="PRD-102-LAP"/>
    <x v="10"/>
    <x v="1"/>
    <s v="S"/>
    <n v="3917.68"/>
    <n v="499.52"/>
    <x v="2"/>
    <n v="0.127504032999122"/>
    <x v="0"/>
    <x v="0"/>
    <m/>
    <x v="0"/>
    <n v="0"/>
    <n v="847.14"/>
    <x v="0"/>
    <x v="1"/>
  </r>
  <r>
    <s v="ORD-202301-00095"/>
    <x v="20"/>
    <x v="28"/>
    <x v="6"/>
    <n v="5965756924"/>
    <x v="6"/>
    <s v="PRD-107-TAB"/>
    <x v="6"/>
    <x v="1"/>
    <s v="N"/>
    <n v="1471.41"/>
    <n v="320.24"/>
    <x v="0"/>
    <n v="0.21764158188404301"/>
    <x v="0"/>
    <x v="1"/>
    <m/>
    <x v="0"/>
    <n v="0"/>
    <n v="2081.52"/>
    <x v="0"/>
    <x v="1"/>
  </r>
  <r>
    <s v="ORD-202301-00096"/>
    <x v="4"/>
    <x v="1"/>
    <x v="5"/>
    <n v="9828073741"/>
    <x v="13"/>
    <s v="PRD-102-LAP"/>
    <x v="10"/>
    <x v="1"/>
    <s v="East"/>
    <n v="3581.88"/>
    <n v="870.58"/>
    <x v="1"/>
    <n v="0.243051135158073"/>
    <x v="0"/>
    <x v="1"/>
    <s v="Wrong item delivered"/>
    <x v="1"/>
    <n v="1"/>
    <n v="847.14"/>
    <x v="0"/>
    <x v="1"/>
  </r>
  <r>
    <s v="ORD-202301-00097"/>
    <x v="9"/>
    <x v="26"/>
    <x v="2"/>
    <n v="8911352909"/>
    <x v="12"/>
    <s v="PRD-105-BAG"/>
    <x v="9"/>
    <x v="2"/>
    <s v="East"/>
    <n v="511.06"/>
    <n v="45.96"/>
    <x v="1"/>
    <n v="8.9930732203655106E-2"/>
    <x v="1"/>
    <x v="2"/>
    <m/>
    <x v="0"/>
    <n v="0"/>
    <m/>
    <x v="0"/>
    <x v="1"/>
  </r>
  <r>
    <s v="ORD-202301-00098"/>
    <x v="18"/>
    <x v="25"/>
    <x v="7"/>
    <n v="5071461125"/>
    <x v="6"/>
    <s v="PRD-107-TAB"/>
    <x v="6"/>
    <x v="1"/>
    <s v="North"/>
    <n v="2391.29"/>
    <n v="354.64"/>
    <x v="0"/>
    <n v="0.14830488982933901"/>
    <x v="0"/>
    <x v="0"/>
    <m/>
    <x v="0"/>
    <n v="0"/>
    <n v="2081.52"/>
    <x v="0"/>
    <x v="1"/>
  </r>
  <r>
    <s v="ORD-202301-00099"/>
    <x v="2"/>
    <x v="21"/>
    <x v="0"/>
    <n v="2382825867"/>
    <x v="8"/>
    <s v="PRD-110-CAM"/>
    <x v="8"/>
    <x v="1"/>
    <s v="South"/>
    <n v="1990"/>
    <n v="455.9"/>
    <x v="2"/>
    <n v="0.229095477386935"/>
    <x v="0"/>
    <x v="1"/>
    <m/>
    <x v="0"/>
    <n v="0"/>
    <m/>
    <x v="0"/>
    <x v="1"/>
  </r>
  <r>
    <s v="ORD-202301-00100"/>
    <x v="16"/>
    <x v="0"/>
    <x v="0"/>
    <n v="9182553714"/>
    <x v="0"/>
    <s v="PRD-108-JAC"/>
    <x v="0"/>
    <x v="0"/>
    <s v="S"/>
    <n v="3064.32"/>
    <n v="577.6"/>
    <x v="2"/>
    <n v="0.18849206349206399"/>
    <x v="0"/>
    <x v="0"/>
    <s v="Defective"/>
    <x v="1"/>
    <n v="1"/>
    <n v="2085.91"/>
    <x v="0"/>
    <x v="1"/>
  </r>
  <r>
    <s v="ORD-202301-00101"/>
    <x v="5"/>
    <x v="19"/>
    <x v="7"/>
    <n v="5134125286"/>
    <x v="4"/>
    <s v="PRD-109-SUN"/>
    <x v="3"/>
    <x v="2"/>
    <s v="S"/>
    <n v="2783.46"/>
    <n v="451.49"/>
    <x v="2"/>
    <n v="0.16220459428193701"/>
    <x v="0"/>
    <x v="0"/>
    <m/>
    <x v="0"/>
    <n v="0"/>
    <m/>
    <x v="0"/>
    <x v="1"/>
  </r>
  <r>
    <s v="ORD-202301-00102"/>
    <x v="12"/>
    <x v="27"/>
    <x v="3"/>
    <n v="6767721903"/>
    <x v="11"/>
    <s v="PRD-104-WAT"/>
    <x v="7"/>
    <x v="2"/>
    <s v="North"/>
    <n v="2836.94"/>
    <n v="676.86"/>
    <x v="0"/>
    <n v="0.238588056145001"/>
    <x v="0"/>
    <x v="1"/>
    <s v="Late delivery"/>
    <x v="1"/>
    <n v="1"/>
    <n v="2420.2800000000002"/>
    <x v="0"/>
    <x v="1"/>
  </r>
  <r>
    <s v="ORD-202301-00103"/>
    <x v="18"/>
    <x v="15"/>
    <x v="3"/>
    <n v="8361340745"/>
    <x v="1"/>
    <s v="PRD-101-SHI"/>
    <x v="1"/>
    <x v="0"/>
    <s v="N"/>
    <n v="4308.0200000000004"/>
    <n v="839.08"/>
    <x v="0"/>
    <n v="0.19477161201665699"/>
    <x v="0"/>
    <x v="0"/>
    <m/>
    <x v="0"/>
    <n v="0"/>
    <n v="2821.33"/>
    <x v="0"/>
    <x v="1"/>
  </r>
  <r>
    <s v="ORD-202301-00104"/>
    <x v="22"/>
    <x v="22"/>
    <x v="7"/>
    <n v="5449481260"/>
    <x v="23"/>
    <s v="PRD-111-CHA"/>
    <x v="11"/>
    <x v="1"/>
    <s v="N"/>
    <n v="4145.84"/>
    <n v="976.75"/>
    <x v="0"/>
    <n v="0.23559761109931901"/>
    <x v="0"/>
    <x v="1"/>
    <m/>
    <x v="0"/>
    <n v="0"/>
    <n v="207.68"/>
    <x v="0"/>
    <x v="1"/>
  </r>
  <r>
    <s v="ORD-202301-00105"/>
    <x v="20"/>
    <x v="1"/>
    <x v="0"/>
    <n v="6845775901"/>
    <x v="8"/>
    <s v="PRD-110-CAM"/>
    <x v="8"/>
    <x v="1"/>
    <s v="S"/>
    <n v="3982.48"/>
    <n v="547.13"/>
    <x v="2"/>
    <n v="0.13738424298427099"/>
    <x v="0"/>
    <x v="0"/>
    <m/>
    <x v="0"/>
    <n v="0"/>
    <m/>
    <x v="0"/>
    <x v="1"/>
  </r>
  <r>
    <s v="ORD-202301-00745"/>
    <x v="18"/>
    <x v="22"/>
    <x v="3"/>
    <n v="8976098731"/>
    <x v="9"/>
    <s v="PRD-107-TAB"/>
    <x v="6"/>
    <x v="1"/>
    <s v="S"/>
    <n v="676.62"/>
    <n v="139.41999999999999"/>
    <x v="2"/>
    <n v="0.20605361946144099"/>
    <x v="1"/>
    <x v="1"/>
    <s v="damaged "/>
    <x v="1"/>
    <n v="1"/>
    <n v="2081.52"/>
    <x v="0"/>
    <x v="1"/>
  </r>
  <r>
    <s v="ORD-202301-00106"/>
    <x v="11"/>
    <x v="3"/>
    <x v="3"/>
    <n v="5001701277"/>
    <x v="18"/>
    <s v="PRD-103-HEA"/>
    <x v="4"/>
    <x v="1"/>
    <s v="North"/>
    <n v="811.71"/>
    <n v="228.77"/>
    <x v="0"/>
    <n v="0.28183710931243899"/>
    <x v="1"/>
    <x v="1"/>
    <m/>
    <x v="0"/>
    <n v="0"/>
    <n v="2183.56"/>
    <x v="0"/>
    <x v="1"/>
  </r>
  <r>
    <s v="ORD-202301-00107"/>
    <x v="17"/>
    <x v="12"/>
    <x v="5"/>
    <n v="6110371293"/>
    <x v="15"/>
    <s v="PRD - 100 - SHO"/>
    <x v="12"/>
    <x v="0"/>
    <s v="N"/>
    <n v="4941.01"/>
    <n v="711.63"/>
    <x v="0"/>
    <n v="0.14402520942074601"/>
    <x v="0"/>
    <x v="0"/>
    <m/>
    <x v="0"/>
    <n v="0"/>
    <m/>
    <x v="0"/>
    <x v="1"/>
  </r>
  <r>
    <s v="ORD-202301-00108"/>
    <x v="16"/>
    <x v="0"/>
    <x v="4"/>
    <n v="2622189092"/>
    <x v="14"/>
    <s v="PRD-111-CHA"/>
    <x v="4"/>
    <x v="1"/>
    <s v="N"/>
    <n v="3088.06"/>
    <n v="461.49"/>
    <x v="0"/>
    <n v="0.14944333983148"/>
    <x v="0"/>
    <x v="0"/>
    <s v="damaged "/>
    <x v="1"/>
    <n v="1"/>
    <n v="207.68"/>
    <x v="0"/>
    <x v="1"/>
  </r>
  <r>
    <s v="ORD-202301-00109"/>
    <x v="0"/>
    <x v="0"/>
    <x v="7"/>
    <n v="3413899940"/>
    <x v="5"/>
    <s v="PRD-103-HEA"/>
    <x v="5"/>
    <x v="1"/>
    <s v="North"/>
    <n v="1491.8"/>
    <n v="66.73"/>
    <x v="0"/>
    <n v="4.4731197211422401E-2"/>
    <x v="0"/>
    <x v="2"/>
    <m/>
    <x v="0"/>
    <n v="0"/>
    <n v="2183.56"/>
    <x v="0"/>
    <x v="1"/>
  </r>
  <r>
    <s v="ORD-202301-00110"/>
    <x v="10"/>
    <x v="11"/>
    <x v="2"/>
    <n v="5269658271"/>
    <x v="15"/>
    <s v="PRD-100-SHO "/>
    <x v="12"/>
    <x v="0"/>
    <s v="East"/>
    <n v="4744.43"/>
    <n v="652.14"/>
    <x v="1"/>
    <n v="0.13745381426219799"/>
    <x v="0"/>
    <x v="0"/>
    <m/>
    <x v="0"/>
    <n v="0"/>
    <m/>
    <x v="0"/>
    <x v="1"/>
  </r>
  <r>
    <s v="ORD-202301-00150"/>
    <x v="26"/>
    <x v="16"/>
    <x v="1"/>
    <n v="6200342442"/>
    <x v="5"/>
    <s v="PRD-103-HEA "/>
    <x v="5"/>
    <x v="1"/>
    <s v="N"/>
    <n v="530.35"/>
    <n v="140.21"/>
    <x v="0"/>
    <n v="0.264372584142547"/>
    <x v="1"/>
    <x v="1"/>
    <s v="Customer changed mind"/>
    <x v="1"/>
    <n v="1"/>
    <m/>
    <x v="0"/>
    <x v="1"/>
  </r>
  <r>
    <s v="ORD-202301-00111"/>
    <x v="1"/>
    <x v="0"/>
    <x v="7"/>
    <n v="4141832856"/>
    <x v="11"/>
    <s v="PRD-104-WAT"/>
    <x v="4"/>
    <x v="2"/>
    <s v="North"/>
    <n v="308.37"/>
    <n v="16.43"/>
    <x v="0"/>
    <n v="5.3280150468592899E-2"/>
    <x v="2"/>
    <x v="2"/>
    <m/>
    <x v="0"/>
    <n v="0"/>
    <n v="2420.2800000000002"/>
    <x v="0"/>
    <x v="1"/>
  </r>
  <r>
    <s v="ORD-202301-00112"/>
    <x v="27"/>
    <x v="24"/>
    <x v="2"/>
    <n v="8842524105"/>
    <x v="0"/>
    <s v="PRD - 108 - JAC"/>
    <x v="0"/>
    <x v="0"/>
    <s v="East"/>
    <n v="2490.81"/>
    <n v="418.23"/>
    <x v="1"/>
    <n v="0.16790923434545399"/>
    <x v="0"/>
    <x v="0"/>
    <m/>
    <x v="0"/>
    <n v="0"/>
    <m/>
    <x v="0"/>
    <x v="1"/>
  </r>
  <r>
    <s v="ORD-202302-00812"/>
    <x v="31"/>
    <x v="6"/>
    <x v="5"/>
    <n v="6923534848"/>
    <x v="9"/>
    <s v="PRD-107-TAB "/>
    <x v="6"/>
    <x v="1"/>
    <s v="North"/>
    <n v="604"/>
    <n v="111.74"/>
    <x v="0"/>
    <n v="0.185"/>
    <x v="1"/>
    <x v="0"/>
    <s v="Wrong item delivered"/>
    <x v="1"/>
    <n v="1"/>
    <m/>
    <x v="1"/>
    <x v="1"/>
  </r>
  <r>
    <s v="ORD-202301-00113"/>
    <x v="27"/>
    <x v="20"/>
    <x v="0"/>
    <n v="3800030756"/>
    <x v="15"/>
    <s v="PRD-100-SHO"/>
    <x v="12"/>
    <x v="0"/>
    <s v="North"/>
    <n v="1138.0899999999999"/>
    <n v="110.43"/>
    <x v="0"/>
    <n v="9.7030990519203206E-2"/>
    <x v="0"/>
    <x v="2"/>
    <m/>
    <x v="0"/>
    <n v="0"/>
    <n v="2793.38"/>
    <x v="0"/>
    <x v="1"/>
  </r>
  <r>
    <s v="ORD-202301-00114"/>
    <x v="18"/>
    <x v="8"/>
    <x v="1"/>
    <n v="6174451870"/>
    <x v="11"/>
    <s v="PRD-104-WAT"/>
    <x v="7"/>
    <x v="2"/>
    <s v="N"/>
    <n v="2330.35"/>
    <n v="442.2"/>
    <x v="0"/>
    <n v="0.18975690346943599"/>
    <x v="0"/>
    <x v="0"/>
    <m/>
    <x v="0"/>
    <n v="0"/>
    <n v="2420.2800000000002"/>
    <x v="0"/>
    <x v="1"/>
  </r>
  <r>
    <s v="ORD-202301-00115"/>
    <x v="6"/>
    <x v="20"/>
    <x v="2"/>
    <n v="506413836"/>
    <x v="13"/>
    <s v="PRD-102-LAP"/>
    <x v="10"/>
    <x v="1"/>
    <s v="S"/>
    <n v="4488.49"/>
    <n v="764.55"/>
    <x v="2"/>
    <n v="0.17033568081916201"/>
    <x v="0"/>
    <x v="0"/>
    <m/>
    <x v="0"/>
    <n v="0"/>
    <n v="847.14"/>
    <x v="0"/>
    <x v="1"/>
  </r>
  <r>
    <s v="ORD-202301-00116"/>
    <x v="17"/>
    <x v="13"/>
    <x v="1"/>
    <n v="6234456557"/>
    <x v="2"/>
    <s v="PRD-101-SHI"/>
    <x v="1"/>
    <x v="0"/>
    <s v="North"/>
    <n v="793.94"/>
    <n v="59.05"/>
    <x v="0"/>
    <n v="7.4375897422978995E-2"/>
    <x v="1"/>
    <x v="2"/>
    <m/>
    <x v="0"/>
    <n v="0"/>
    <n v="2821.33"/>
    <x v="0"/>
    <x v="1"/>
  </r>
  <r>
    <s v="ORD-202301-00117"/>
    <x v="6"/>
    <x v="22"/>
    <x v="0"/>
    <n v="1249035213"/>
    <x v="0"/>
    <s v="PRD - 108 - JAC"/>
    <x v="0"/>
    <x v="0"/>
    <s v="East"/>
    <n v="174.79"/>
    <n v="24.33"/>
    <x v="1"/>
    <n v="0.139195606155959"/>
    <x v="2"/>
    <x v="0"/>
    <m/>
    <x v="0"/>
    <n v="0"/>
    <m/>
    <x v="0"/>
    <x v="1"/>
  </r>
  <r>
    <s v="ORD-202301-00118"/>
    <x v="28"/>
    <x v="18"/>
    <x v="1"/>
    <n v="323651994"/>
    <x v="2"/>
    <s v="PRD-101-SHI"/>
    <x v="1"/>
    <x v="0"/>
    <s v="S"/>
    <n v="478.05"/>
    <n v="123.7"/>
    <x v="2"/>
    <n v="0.25875954398075501"/>
    <x v="2"/>
    <x v="1"/>
    <m/>
    <x v="0"/>
    <n v="0"/>
    <n v="2821.33"/>
    <x v="0"/>
    <x v="1"/>
  </r>
  <r>
    <s v="ORD-202301-00119"/>
    <x v="12"/>
    <x v="16"/>
    <x v="1"/>
    <n v="6625324472"/>
    <x v="8"/>
    <s v="PRD-110-CAM"/>
    <x v="8"/>
    <x v="1"/>
    <s v="W"/>
    <n v="323.68"/>
    <n v="34.159999999999997"/>
    <x v="3"/>
    <n v="0.105536332179931"/>
    <x v="2"/>
    <x v="0"/>
    <m/>
    <x v="0"/>
    <n v="0"/>
    <m/>
    <x v="0"/>
    <x v="1"/>
  </r>
  <r>
    <s v="ORD-202301-00120"/>
    <x v="26"/>
    <x v="11"/>
    <x v="2"/>
    <n v="7875985642"/>
    <x v="16"/>
    <s v="PRD-109-SUN"/>
    <x v="3"/>
    <x v="2"/>
    <s v="East"/>
    <n v="311.77999999999997"/>
    <n v="92.82"/>
    <x v="1"/>
    <n v="0.29770992366412202"/>
    <x v="2"/>
    <x v="1"/>
    <s v="DAMAGED"/>
    <x v="1"/>
    <n v="1"/>
    <m/>
    <x v="0"/>
    <x v="1"/>
  </r>
  <r>
    <s v="ORD-202301-00121"/>
    <x v="10"/>
    <x v="13"/>
    <x v="1"/>
    <n v="3965223955"/>
    <x v="14"/>
    <s v="PRD-111-CHA"/>
    <x v="11"/>
    <x v="1"/>
    <s v="N"/>
    <n v="2824.28"/>
    <n v="228.27"/>
    <x v="0"/>
    <n v="8.0824139249649499E-2"/>
    <x v="0"/>
    <x v="2"/>
    <m/>
    <x v="0"/>
    <n v="0"/>
    <n v="207.68"/>
    <x v="0"/>
    <x v="1"/>
  </r>
  <r>
    <s v="ORD-202301-00122"/>
    <x v="9"/>
    <x v="8"/>
    <x v="3"/>
    <n v="593252500"/>
    <x v="2"/>
    <s v="PRD-101-SHI"/>
    <x v="1"/>
    <x v="0"/>
    <s v="South"/>
    <n v="1880.48"/>
    <n v="534.66"/>
    <x v="2"/>
    <n v="0.28432102441929702"/>
    <x v="0"/>
    <x v="1"/>
    <m/>
    <x v="0"/>
    <n v="0"/>
    <n v="2821.33"/>
    <x v="0"/>
    <x v="1"/>
  </r>
  <r>
    <s v="ORD-202301-00123"/>
    <x v="2"/>
    <x v="20"/>
    <x v="3"/>
    <n v="5289539264"/>
    <x v="13"/>
    <s v="PRD-102-LAP "/>
    <x v="4"/>
    <x v="1"/>
    <s v="East"/>
    <n v="4256.7700000000004"/>
    <n v="1013.64"/>
    <x v="1"/>
    <n v="0.23812421155007199"/>
    <x v="0"/>
    <x v="1"/>
    <m/>
    <x v="0"/>
    <n v="0"/>
    <m/>
    <x v="0"/>
    <x v="1"/>
  </r>
  <r>
    <s v="ORD-202301-00124"/>
    <x v="22"/>
    <x v="10"/>
    <x v="0"/>
    <n v="3552157043"/>
    <x v="12"/>
    <s v="PRD-105-BAG"/>
    <x v="9"/>
    <x v="2"/>
    <s v="South"/>
    <n v="259.77"/>
    <n v="38.53"/>
    <x v="2"/>
    <n v="0.148323516957308"/>
    <x v="2"/>
    <x v="0"/>
    <m/>
    <x v="0"/>
    <n v="0"/>
    <m/>
    <x v="0"/>
    <x v="1"/>
  </r>
  <r>
    <s v="ORD-202301-00125"/>
    <x v="9"/>
    <x v="7"/>
    <x v="5"/>
    <n v="2710405411"/>
    <x v="3"/>
    <s v="PRD-106-PHO"/>
    <x v="2"/>
    <x v="1"/>
    <s v="South"/>
    <n v="1702.99"/>
    <n v="504.13"/>
    <x v="2"/>
    <n v="0.29602640062478403"/>
    <x v="0"/>
    <x v="1"/>
    <m/>
    <x v="0"/>
    <n v="0"/>
    <n v="2788.38"/>
    <x v="0"/>
    <x v="1"/>
  </r>
  <r>
    <s v="ORD-202301-00126"/>
    <x v="27"/>
    <x v="23"/>
    <x v="5"/>
    <n v="3688444310"/>
    <x v="13"/>
    <s v="PRD - 102 - LAP "/>
    <x v="10"/>
    <x v="1"/>
    <s v="North"/>
    <n v="1486.86"/>
    <n v="310.38"/>
    <x v="0"/>
    <n v="0.20874863806948901"/>
    <x v="0"/>
    <x v="1"/>
    <m/>
    <x v="0"/>
    <n v="0"/>
    <m/>
    <x v="0"/>
    <x v="1"/>
  </r>
  <r>
    <s v="ORD-202302-01122"/>
    <x v="32"/>
    <x v="6"/>
    <x v="7"/>
    <n v="5512538078"/>
    <x v="18"/>
    <s v="PRD-103-HEA"/>
    <x v="5"/>
    <x v="1"/>
    <s v="West"/>
    <n v="4519.0200000000004"/>
    <n v="561.76"/>
    <x v="3"/>
    <n v="0.124310138038778"/>
    <x v="0"/>
    <x v="0"/>
    <s v="Wrong item delivered"/>
    <x v="1"/>
    <n v="1"/>
    <n v="2183.56"/>
    <x v="1"/>
    <x v="1"/>
  </r>
  <r>
    <s v="ORD-202301-00127"/>
    <x v="23"/>
    <x v="20"/>
    <x v="0"/>
    <n v="4677418625"/>
    <x v="13"/>
    <s v="PRD-102-LAP"/>
    <x v="4"/>
    <x v="1"/>
    <s v="North"/>
    <n v="1331.74"/>
    <n v="340.94"/>
    <x v="0"/>
    <n v="0.25601093306501299"/>
    <x v="0"/>
    <x v="1"/>
    <m/>
    <x v="0"/>
    <n v="0"/>
    <n v="847.14"/>
    <x v="0"/>
    <x v="1"/>
  </r>
  <r>
    <s v="ORD-202301-00128"/>
    <x v="15"/>
    <x v="26"/>
    <x v="6"/>
    <n v="8793741608"/>
    <x v="2"/>
    <s v="PRD-101-SHI"/>
    <x v="4"/>
    <x v="0"/>
    <s v="W"/>
    <n v="4861.38"/>
    <n v="1207"/>
    <x v="3"/>
    <n v="0.248283409237706"/>
    <x v="0"/>
    <x v="1"/>
    <m/>
    <x v="0"/>
    <n v="0"/>
    <n v="2821.33"/>
    <x v="0"/>
    <x v="1"/>
  </r>
  <r>
    <s v="ORD-202301-00129"/>
    <x v="8"/>
    <x v="19"/>
    <x v="0"/>
    <n v="1686854870"/>
    <x v="2"/>
    <s v="PRD-101-SHI"/>
    <x v="1"/>
    <x v="0"/>
    <s v="East"/>
    <n v="4626.1400000000003"/>
    <n v="841.61"/>
    <x v="1"/>
    <n v="0.18192488770335499"/>
    <x v="0"/>
    <x v="0"/>
    <m/>
    <x v="0"/>
    <n v="0"/>
    <n v="2821.33"/>
    <x v="0"/>
    <x v="1"/>
  </r>
  <r>
    <s v="ORD-202301-00130"/>
    <x v="15"/>
    <x v="15"/>
    <x v="3"/>
    <n v="246299606"/>
    <x v="20"/>
    <s v="PRD-100-SHO"/>
    <x v="12"/>
    <x v="0"/>
    <s v="S"/>
    <n v="120.76"/>
    <n v="30.27"/>
    <x v="2"/>
    <n v="0.25066247101689298"/>
    <x v="2"/>
    <x v="1"/>
    <m/>
    <x v="0"/>
    <n v="0"/>
    <n v="2793.38"/>
    <x v="0"/>
    <x v="1"/>
  </r>
  <r>
    <s v="ORD-202301-00131"/>
    <x v="17"/>
    <x v="20"/>
    <x v="2"/>
    <n v="4691373678"/>
    <x v="0"/>
    <s v="PRD-108-JAC"/>
    <x v="4"/>
    <x v="0"/>
    <s v="N"/>
    <n v="695.54"/>
    <n v="180.74"/>
    <x v="0"/>
    <n v="0.25985565172384001"/>
    <x v="1"/>
    <x v="1"/>
    <m/>
    <x v="0"/>
    <n v="0"/>
    <n v="2085.91"/>
    <x v="0"/>
    <x v="1"/>
  </r>
  <r>
    <s v="ORD-202301-00132"/>
    <x v="12"/>
    <x v="27"/>
    <x v="5"/>
    <n v="4578610357"/>
    <x v="19"/>
    <s v="PRD-102-LAP"/>
    <x v="10"/>
    <x v="1"/>
    <s v="West"/>
    <n v="1734.36"/>
    <n v="444.28"/>
    <x v="3"/>
    <n v="0.25616365691090698"/>
    <x v="0"/>
    <x v="1"/>
    <m/>
    <x v="0"/>
    <n v="0"/>
    <n v="847.14"/>
    <x v="0"/>
    <x v="1"/>
  </r>
  <r>
    <s v="ORD-202301-00133"/>
    <x v="17"/>
    <x v="27"/>
    <x v="5"/>
    <n v="3334680072"/>
    <x v="16"/>
    <s v="PRD-109-SUN"/>
    <x v="3"/>
    <x v="2"/>
    <s v="South"/>
    <n v="3569.45"/>
    <n v="790.74"/>
    <x v="2"/>
    <n v="0.22152992757987899"/>
    <x v="0"/>
    <x v="1"/>
    <m/>
    <x v="0"/>
    <n v="0"/>
    <m/>
    <x v="0"/>
    <x v="1"/>
  </r>
  <r>
    <s v="ORD-202301-00134"/>
    <x v="15"/>
    <x v="15"/>
    <x v="6"/>
    <n v="9108589944"/>
    <x v="6"/>
    <s v="PRD - 107 - TAB"/>
    <x v="6"/>
    <x v="1"/>
    <s v="W"/>
    <n v="4310.2299999999996"/>
    <n v="433.22"/>
    <x v="3"/>
    <n v="0.100509717578876"/>
    <x v="0"/>
    <x v="0"/>
    <m/>
    <x v="0"/>
    <n v="0"/>
    <m/>
    <x v="0"/>
    <x v="1"/>
  </r>
  <r>
    <s v="ORD-202301-00135"/>
    <x v="2"/>
    <x v="20"/>
    <x v="6"/>
    <n v="5207446660"/>
    <x v="12"/>
    <s v="PRD-105-BAG"/>
    <x v="9"/>
    <x v="2"/>
    <s v="N"/>
    <n v="4534.5"/>
    <n v="958.61"/>
    <x v="0"/>
    <n v="0.211403682875731"/>
    <x v="0"/>
    <x v="1"/>
    <m/>
    <x v="0"/>
    <n v="0"/>
    <m/>
    <x v="0"/>
    <x v="1"/>
  </r>
  <r>
    <s v="ORD-202301-00137"/>
    <x v="26"/>
    <x v="26"/>
    <x v="5"/>
    <n v="5697252175"/>
    <x v="22"/>
    <s v="PRD-105-BAG "/>
    <x v="9"/>
    <x v="2"/>
    <s v="S"/>
    <n v="1062.72"/>
    <n v="253.84"/>
    <x v="2"/>
    <n v="0.23885877747666401"/>
    <x v="0"/>
    <x v="1"/>
    <m/>
    <x v="0"/>
    <n v="0"/>
    <m/>
    <x v="0"/>
    <x v="1"/>
  </r>
  <r>
    <s v="ORD-202301-00138"/>
    <x v="17"/>
    <x v="10"/>
    <x v="3"/>
    <n v="6008350583"/>
    <x v="21"/>
    <s v="PRD-110-CAM"/>
    <x v="8"/>
    <x v="1"/>
    <s v="N"/>
    <n v="1574.22"/>
    <n v="90.88"/>
    <x v="0"/>
    <n v="5.7730177484722603E-2"/>
    <x v="0"/>
    <x v="2"/>
    <m/>
    <x v="0"/>
    <n v="0"/>
    <m/>
    <x v="0"/>
    <x v="1"/>
  </r>
  <r>
    <s v="ORD-202301-00139"/>
    <x v="3"/>
    <x v="15"/>
    <x v="2"/>
    <n v="6257532603"/>
    <x v="5"/>
    <s v="PRD-103-HEA"/>
    <x v="5"/>
    <x v="1"/>
    <s v="W"/>
    <n v="633.35"/>
    <n v="140.6"/>
    <x v="3"/>
    <n v="0.221994158048472"/>
    <x v="1"/>
    <x v="1"/>
    <m/>
    <x v="0"/>
    <n v="0"/>
    <n v="2183.56"/>
    <x v="0"/>
    <x v="1"/>
  </r>
  <r>
    <s v="ORD-202301-00140"/>
    <x v="28"/>
    <x v="10"/>
    <x v="0"/>
    <n v="16761847"/>
    <x v="18"/>
    <s v="PRD-103-HEA"/>
    <x v="5"/>
    <x v="1"/>
    <s v="East"/>
    <n v="2115.94"/>
    <n v="121.17"/>
    <x v="1"/>
    <n v="5.72653288845619E-2"/>
    <x v="0"/>
    <x v="2"/>
    <m/>
    <x v="0"/>
    <n v="0"/>
    <n v="2183.56"/>
    <x v="0"/>
    <x v="1"/>
  </r>
  <r>
    <s v="ORD-202301-00141"/>
    <x v="29"/>
    <x v="19"/>
    <x v="4"/>
    <n v="1173934835"/>
    <x v="11"/>
    <s v="PRD-104-WAT"/>
    <x v="4"/>
    <x v="2"/>
    <s v="North"/>
    <n v="3447.26"/>
    <n v="550.79999999999995"/>
    <x v="0"/>
    <n v="0.159779070914291"/>
    <x v="0"/>
    <x v="0"/>
    <m/>
    <x v="0"/>
    <n v="0"/>
    <n v="2420.2800000000002"/>
    <x v="0"/>
    <x v="1"/>
  </r>
  <r>
    <s v="ORD-202301-00142"/>
    <x v="18"/>
    <x v="18"/>
    <x v="0"/>
    <n v="1437447012"/>
    <x v="12"/>
    <s v="PRD-105-BAG"/>
    <x v="4"/>
    <x v="2"/>
    <s v="W"/>
    <n v="493.09"/>
    <n v="115.74"/>
    <x v="3"/>
    <n v="0.234723884077957"/>
    <x v="2"/>
    <x v="1"/>
    <m/>
    <x v="0"/>
    <n v="0"/>
    <m/>
    <x v="0"/>
    <x v="1"/>
  </r>
  <r>
    <s v="ORD-202301-00374"/>
    <x v="11"/>
    <x v="9"/>
    <x v="5"/>
    <n v="6903628917"/>
    <x v="8"/>
    <s v="PRD-110-CAM"/>
    <x v="8"/>
    <x v="1"/>
    <s v="North"/>
    <n v="292.26"/>
    <n v="38.08"/>
    <x v="0"/>
    <n v="0.13029494285909801"/>
    <x v="2"/>
    <x v="0"/>
    <s v="Defective"/>
    <x v="1"/>
    <n v="1"/>
    <m/>
    <x v="0"/>
    <x v="1"/>
  </r>
  <r>
    <s v="ORD-202301-00143"/>
    <x v="27"/>
    <x v="17"/>
    <x v="0"/>
    <n v="5521667467"/>
    <x v="2"/>
    <s v="PRD-101-SHI"/>
    <x v="1"/>
    <x v="0"/>
    <s v="W"/>
    <n v="536.49"/>
    <n v="148.09"/>
    <x v="3"/>
    <n v="0.27603496803295502"/>
    <x v="1"/>
    <x v="1"/>
    <m/>
    <x v="0"/>
    <n v="0"/>
    <n v="2821.33"/>
    <x v="0"/>
    <x v="1"/>
  </r>
  <r>
    <s v="ORD-202301-00625"/>
    <x v="17"/>
    <x v="26"/>
    <x v="5"/>
    <n v="1234550688"/>
    <x v="4"/>
    <s v="PRD-109-SUN"/>
    <x v="3"/>
    <x v="2"/>
    <s v="East"/>
    <n v="2133.88"/>
    <n v="387.45"/>
    <x v="1"/>
    <n v="0.18157066001836999"/>
    <x v="0"/>
    <x v="0"/>
    <s v="damaged "/>
    <x v="1"/>
    <n v="1"/>
    <m/>
    <x v="0"/>
    <x v="1"/>
  </r>
  <r>
    <s v="ORD-202301-00144"/>
    <x v="8"/>
    <x v="10"/>
    <x v="7"/>
    <n v="7716701450"/>
    <x v="8"/>
    <s v="PRD-110-CAM"/>
    <x v="8"/>
    <x v="1"/>
    <s v="W"/>
    <n v="2175.58"/>
    <n v="492.11"/>
    <x v="3"/>
    <n v="0.22619715202382801"/>
    <x v="0"/>
    <x v="1"/>
    <m/>
    <x v="0"/>
    <n v="0"/>
    <m/>
    <x v="0"/>
    <x v="1"/>
  </r>
  <r>
    <s v="ORD-202301-00145"/>
    <x v="16"/>
    <x v="3"/>
    <x v="3"/>
    <n v="7217535408"/>
    <x v="3"/>
    <s v="PRD-106-PHO"/>
    <x v="2"/>
    <x v="1"/>
    <s v="North"/>
    <n v="4010.28"/>
    <n v="605.5"/>
    <x v="0"/>
    <n v="0.15098696350379501"/>
    <x v="0"/>
    <x v="0"/>
    <m/>
    <x v="0"/>
    <n v="0"/>
    <n v="2788.38"/>
    <x v="0"/>
    <x v="1"/>
  </r>
  <r>
    <s v="ORD-202301-00146"/>
    <x v="24"/>
    <x v="12"/>
    <x v="1"/>
    <n v="1994883755"/>
    <x v="9"/>
    <s v="PRD-107-TAB"/>
    <x v="4"/>
    <x v="1"/>
    <s v="North"/>
    <n v="3588.96"/>
    <n v="459.71"/>
    <x v="0"/>
    <n v="0.128090031652624"/>
    <x v="0"/>
    <x v="0"/>
    <m/>
    <x v="0"/>
    <n v="0"/>
    <n v="2081.52"/>
    <x v="0"/>
    <x v="1"/>
  </r>
  <r>
    <s v="ORD-202301-00147"/>
    <x v="15"/>
    <x v="19"/>
    <x v="0"/>
    <n v="272614933"/>
    <x v="18"/>
    <s v="PRD-103-HEA"/>
    <x v="5"/>
    <x v="1"/>
    <s v="East"/>
    <n v="556.66999999999996"/>
    <n v="79"/>
    <x v="1"/>
    <n v="0.14191531787234801"/>
    <x v="1"/>
    <x v="0"/>
    <m/>
    <x v="0"/>
    <n v="0"/>
    <n v="2183.56"/>
    <x v="0"/>
    <x v="1"/>
  </r>
  <r>
    <s v="ORD-202301-00148"/>
    <x v="0"/>
    <x v="18"/>
    <x v="1"/>
    <n v="8697829221"/>
    <x v="0"/>
    <s v="PRD-108-JAC"/>
    <x v="0"/>
    <x v="0"/>
    <s v="N"/>
    <n v="1382.51"/>
    <n v="401.16"/>
    <x v="0"/>
    <n v="0.290167883053287"/>
    <x v="0"/>
    <x v="1"/>
    <m/>
    <x v="0"/>
    <n v="0"/>
    <n v="2085.91"/>
    <x v="0"/>
    <x v="1"/>
  </r>
  <r>
    <s v="ORD-202301-00149"/>
    <x v="29"/>
    <x v="10"/>
    <x v="2"/>
    <n v="8333945228"/>
    <x v="14"/>
    <s v="PRD-111-CHA"/>
    <x v="11"/>
    <x v="1"/>
    <s v="West"/>
    <n v="2922.38"/>
    <n v="831.48"/>
    <x v="3"/>
    <n v="0.28452152013085202"/>
    <x v="0"/>
    <x v="1"/>
    <m/>
    <x v="0"/>
    <n v="0"/>
    <n v="207.68"/>
    <x v="0"/>
    <x v="1"/>
  </r>
  <r>
    <s v="ORD-202301-00151"/>
    <x v="18"/>
    <x v="4"/>
    <x v="6"/>
    <n v="6658004397"/>
    <x v="4"/>
    <s v="PRD-109-SUN"/>
    <x v="4"/>
    <x v="2"/>
    <s v="West"/>
    <n v="1485.01"/>
    <n v="115.69"/>
    <x v="3"/>
    <n v="7.7905199291587304E-2"/>
    <x v="0"/>
    <x v="2"/>
    <s v="Size issue"/>
    <x v="1"/>
    <n v="1"/>
    <m/>
    <x v="0"/>
    <x v="1"/>
  </r>
  <r>
    <s v="ORD-202301-00748"/>
    <x v="17"/>
    <x v="3"/>
    <x v="1"/>
    <n v="4500635537"/>
    <x v="4"/>
    <s v="PRD-109-SUN"/>
    <x v="4"/>
    <x v="2"/>
    <s v="N"/>
    <n v="3089.96"/>
    <n v="896.02"/>
    <x v="0"/>
    <n v="0.28997786379111701"/>
    <x v="0"/>
    <x v="1"/>
    <s v="DAMAGED"/>
    <x v="1"/>
    <n v="1"/>
    <m/>
    <x v="0"/>
    <x v="1"/>
  </r>
  <r>
    <s v="ORD-202301-00152"/>
    <x v="24"/>
    <x v="26"/>
    <x v="7"/>
    <n v="2940572025"/>
    <x v="8"/>
    <s v="PRD-110-CAM"/>
    <x v="8"/>
    <x v="1"/>
    <s v="South"/>
    <n v="3953.74"/>
    <n v="705.91"/>
    <x v="2"/>
    <n v="0.17854234218739701"/>
    <x v="0"/>
    <x v="0"/>
    <m/>
    <x v="0"/>
    <n v="0"/>
    <m/>
    <x v="0"/>
    <x v="1"/>
  </r>
  <r>
    <s v="ORD-202301-00153"/>
    <x v="26"/>
    <x v="20"/>
    <x v="6"/>
    <n v="1533555439"/>
    <x v="0"/>
    <s v="PRD-108-JAC"/>
    <x v="0"/>
    <x v="0"/>
    <s v="East"/>
    <n v="591.32000000000005"/>
    <n v="72.98"/>
    <x v="1"/>
    <n v="0.12341879185551"/>
    <x v="1"/>
    <x v="0"/>
    <m/>
    <x v="0"/>
    <n v="0"/>
    <n v="2085.91"/>
    <x v="0"/>
    <x v="1"/>
  </r>
  <r>
    <s v="ORD-202301-00154"/>
    <x v="10"/>
    <x v="12"/>
    <x v="0"/>
    <n v="6484085887"/>
    <x v="11"/>
    <s v="PRD-104-WAT"/>
    <x v="7"/>
    <x v="2"/>
    <s v="W"/>
    <n v="4742.09"/>
    <n v="356.59"/>
    <x v="3"/>
    <n v="7.5196801410348596E-2"/>
    <x v="0"/>
    <x v="2"/>
    <m/>
    <x v="0"/>
    <n v="0"/>
    <n v="2420.2800000000002"/>
    <x v="0"/>
    <x v="1"/>
  </r>
  <r>
    <s v="ORD-202301-00155"/>
    <x v="3"/>
    <x v="11"/>
    <x v="0"/>
    <n v="3861207501"/>
    <x v="13"/>
    <s v="PRD-102-LAP"/>
    <x v="10"/>
    <x v="1"/>
    <s v="South"/>
    <n v="4556.71"/>
    <n v="638.22"/>
    <x v="2"/>
    <n v="0.14006157951680101"/>
    <x v="0"/>
    <x v="0"/>
    <m/>
    <x v="0"/>
    <n v="0"/>
    <n v="847.14"/>
    <x v="0"/>
    <x v="1"/>
  </r>
  <r>
    <s v="ORD-202301-00156"/>
    <x v="4"/>
    <x v="26"/>
    <x v="0"/>
    <n v="9015814491"/>
    <x v="3"/>
    <s v="PRD-106-PHO"/>
    <x v="2"/>
    <x v="1"/>
    <s v="East"/>
    <n v="798.49"/>
    <n v="71.36"/>
    <x v="1"/>
    <n v="8.9368683389898396E-2"/>
    <x v="1"/>
    <x v="2"/>
    <m/>
    <x v="0"/>
    <n v="0"/>
    <n v="2788.38"/>
    <x v="0"/>
    <x v="1"/>
  </r>
  <r>
    <s v="ORD-202301-00157"/>
    <x v="2"/>
    <x v="20"/>
    <x v="2"/>
    <n v="882100996"/>
    <x v="7"/>
    <s v="PRD-104-WAT"/>
    <x v="7"/>
    <x v="2"/>
    <s v="N"/>
    <n v="1074.45"/>
    <n v="294.95999999999998"/>
    <x v="0"/>
    <n v="0.27452184838754701"/>
    <x v="0"/>
    <x v="1"/>
    <m/>
    <x v="0"/>
    <n v="0"/>
    <n v="2420.2800000000002"/>
    <x v="0"/>
    <x v="1"/>
  </r>
  <r>
    <s v="ORD-202301-00158"/>
    <x v="22"/>
    <x v="3"/>
    <x v="1"/>
    <n v="8781414139"/>
    <x v="12"/>
    <s v="PRD-105-BAG"/>
    <x v="9"/>
    <x v="2"/>
    <s v="S"/>
    <n v="1439.98"/>
    <n v="70.34"/>
    <x v="2"/>
    <n v="4.8847900665286999E-2"/>
    <x v="0"/>
    <x v="2"/>
    <m/>
    <x v="0"/>
    <n v="0"/>
    <m/>
    <x v="0"/>
    <x v="1"/>
  </r>
  <r>
    <s v="ORD-202301-00159"/>
    <x v="4"/>
    <x v="11"/>
    <x v="2"/>
    <n v="5620533645"/>
    <x v="6"/>
    <s v="PRD-107-TAB"/>
    <x v="6"/>
    <x v="1"/>
    <s v="North"/>
    <n v="2445.12"/>
    <n v="145.19999999999999"/>
    <x v="0"/>
    <n v="5.9383588535532002E-2"/>
    <x v="0"/>
    <x v="2"/>
    <m/>
    <x v="0"/>
    <n v="0"/>
    <n v="2081.52"/>
    <x v="0"/>
    <x v="1"/>
  </r>
  <r>
    <s v="ORD-202301-00160"/>
    <x v="29"/>
    <x v="4"/>
    <x v="0"/>
    <n v="809969308"/>
    <x v="8"/>
    <s v="PRD-110-CAM"/>
    <x v="8"/>
    <x v="1"/>
    <s v="East"/>
    <n v="4459.3599999999997"/>
    <n v="843.68"/>
    <x v="1"/>
    <n v="0.189193068063579"/>
    <x v="0"/>
    <x v="0"/>
    <m/>
    <x v="0"/>
    <n v="0"/>
    <m/>
    <x v="0"/>
    <x v="1"/>
  </r>
  <r>
    <s v="ORD-202301-00161"/>
    <x v="24"/>
    <x v="26"/>
    <x v="7"/>
    <n v="8272299275"/>
    <x v="9"/>
    <s v="PRD-107-TAB"/>
    <x v="6"/>
    <x v="1"/>
    <s v="S"/>
    <n v="233.19"/>
    <n v="20.010000000000002"/>
    <x v="2"/>
    <n v="8.5809854624983903E-2"/>
    <x v="2"/>
    <x v="2"/>
    <m/>
    <x v="0"/>
    <n v="0"/>
    <n v="2081.52"/>
    <x v="0"/>
    <x v="1"/>
  </r>
  <r>
    <s v="ORD-202301-00162"/>
    <x v="12"/>
    <x v="12"/>
    <x v="4"/>
    <n v="4989266591"/>
    <x v="3"/>
    <s v="PRD-106-PHO"/>
    <x v="2"/>
    <x v="1"/>
    <s v="East"/>
    <n v="1777.43"/>
    <n v="469.75"/>
    <x v="1"/>
    <n v="0.26428607596360998"/>
    <x v="0"/>
    <x v="1"/>
    <m/>
    <x v="0"/>
    <n v="0"/>
    <n v="2788.38"/>
    <x v="0"/>
    <x v="1"/>
  </r>
  <r>
    <s v="ORD-202301-00163"/>
    <x v="21"/>
    <x v="16"/>
    <x v="4"/>
    <n v="3222591365"/>
    <x v="9"/>
    <s v="PRD-107-TAB"/>
    <x v="4"/>
    <x v="1"/>
    <s v="N"/>
    <n v="3243.35"/>
    <n v="457.13"/>
    <x v="0"/>
    <n v="0.14094377726733201"/>
    <x v="0"/>
    <x v="0"/>
    <m/>
    <x v="0"/>
    <n v="0"/>
    <n v="2081.52"/>
    <x v="0"/>
    <x v="1"/>
  </r>
  <r>
    <s v="ORD-202301-00164"/>
    <x v="24"/>
    <x v="23"/>
    <x v="7"/>
    <n v="8699041379"/>
    <x v="13"/>
    <s v="PRD-102-LAP"/>
    <x v="10"/>
    <x v="1"/>
    <s v="East"/>
    <n v="3977.19"/>
    <n v="1000.35"/>
    <x v="1"/>
    <n v="0.251521803082076"/>
    <x v="0"/>
    <x v="1"/>
    <m/>
    <x v="0"/>
    <n v="0"/>
    <n v="847.14"/>
    <x v="0"/>
    <x v="1"/>
  </r>
  <r>
    <s v="ORD-202301-00165"/>
    <x v="28"/>
    <x v="14"/>
    <x v="0"/>
    <n v="3662103886"/>
    <x v="13"/>
    <s v="PRD-102-LAP"/>
    <x v="4"/>
    <x v="1"/>
    <s v="East"/>
    <n v="4391.21"/>
    <n v="761.81"/>
    <x v="1"/>
    <n v="0.17348521250407101"/>
    <x v="0"/>
    <x v="0"/>
    <m/>
    <x v="0"/>
    <n v="0"/>
    <n v="847.14"/>
    <x v="0"/>
    <x v="1"/>
  </r>
  <r>
    <s v="ORD-202301-00166"/>
    <x v="6"/>
    <x v="16"/>
    <x v="1"/>
    <n v="8637659916"/>
    <x v="9"/>
    <s v="PRD-107-TAB"/>
    <x v="6"/>
    <x v="1"/>
    <s v="North"/>
    <n v="1430.67"/>
    <n v="381.6"/>
    <x v="0"/>
    <n v="0.26672817630900197"/>
    <x v="0"/>
    <x v="1"/>
    <m/>
    <x v="0"/>
    <n v="0"/>
    <n v="2081.52"/>
    <x v="0"/>
    <x v="1"/>
  </r>
  <r>
    <s v="ORD-202301-00167"/>
    <x v="21"/>
    <x v="9"/>
    <x v="5"/>
    <n v="5651269448"/>
    <x v="4"/>
    <s v="PRD-109-SUN"/>
    <x v="3"/>
    <x v="2"/>
    <s v="East"/>
    <n v="2077.88"/>
    <n v="502.06"/>
    <x v="1"/>
    <n v="0.241621267830674"/>
    <x v="0"/>
    <x v="1"/>
    <m/>
    <x v="0"/>
    <n v="0"/>
    <m/>
    <x v="0"/>
    <x v="1"/>
  </r>
  <r>
    <s v="ORD-202301-00648"/>
    <x v="0"/>
    <x v="0"/>
    <x v="6"/>
    <n v="7813675009"/>
    <x v="23"/>
    <s v="PRD-111-CHA"/>
    <x v="11"/>
    <x v="1"/>
    <s v="N"/>
    <n v="4752.93"/>
    <n v="1159.54"/>
    <x v="0"/>
    <n v="0.24396319743821199"/>
    <x v="0"/>
    <x v="1"/>
    <s v="Wrong item delivered"/>
    <x v="1"/>
    <n v="1"/>
    <n v="207.68"/>
    <x v="0"/>
    <x v="1"/>
  </r>
  <r>
    <s v="ORD-202301-00168"/>
    <x v="6"/>
    <x v="15"/>
    <x v="6"/>
    <n v="2137213865"/>
    <x v="13"/>
    <s v="PRD-102-LAP"/>
    <x v="10"/>
    <x v="1"/>
    <s v="North"/>
    <n v="4119.8100000000004"/>
    <n v="648.25"/>
    <x v="0"/>
    <n v="0.15734948941820101"/>
    <x v="0"/>
    <x v="0"/>
    <m/>
    <x v="0"/>
    <n v="0"/>
    <n v="847.14"/>
    <x v="0"/>
    <x v="1"/>
  </r>
  <r>
    <s v="ORD-202301-00169"/>
    <x v="28"/>
    <x v="17"/>
    <x v="6"/>
    <n v="9849027703"/>
    <x v="5"/>
    <s v="PRD - 103 - HEA"/>
    <x v="5"/>
    <x v="1"/>
    <s v="North"/>
    <n v="3083.65"/>
    <n v="653.69000000000005"/>
    <x v="0"/>
    <n v="0.211985796053378"/>
    <x v="0"/>
    <x v="1"/>
    <m/>
    <x v="0"/>
    <n v="0"/>
    <m/>
    <x v="0"/>
    <x v="1"/>
  </r>
  <r>
    <s v="ORD-202301-00170"/>
    <x v="7"/>
    <x v="1"/>
    <x v="5"/>
    <n v="8011848955"/>
    <x v="4"/>
    <s v="PRD-109-SUN"/>
    <x v="3"/>
    <x v="2"/>
    <s v="East"/>
    <n v="2883.04"/>
    <n v="289.74"/>
    <x v="1"/>
    <n v="0.100498085354348"/>
    <x v="0"/>
    <x v="0"/>
    <m/>
    <x v="0"/>
    <n v="0"/>
    <m/>
    <x v="0"/>
    <x v="1"/>
  </r>
  <r>
    <s v="ORD-202301-00171"/>
    <x v="3"/>
    <x v="15"/>
    <x v="4"/>
    <n v="8947697357"/>
    <x v="16"/>
    <s v="PRD-109-SUN"/>
    <x v="3"/>
    <x v="2"/>
    <s v="N"/>
    <n v="356.42"/>
    <n v="71.67"/>
    <x v="0"/>
    <n v="0.20108299197575899"/>
    <x v="2"/>
    <x v="1"/>
    <m/>
    <x v="0"/>
    <n v="0"/>
    <m/>
    <x v="0"/>
    <x v="1"/>
  </r>
  <r>
    <s v="ORD-202301-00172"/>
    <x v="4"/>
    <x v="17"/>
    <x v="4"/>
    <n v="1651827553"/>
    <x v="13"/>
    <s v="PRD-102-LAP"/>
    <x v="10"/>
    <x v="1"/>
    <s v="North"/>
    <n v="2505.02"/>
    <n v="210.2"/>
    <x v="0"/>
    <n v="8.3911505696561306E-2"/>
    <x v="0"/>
    <x v="2"/>
    <m/>
    <x v="0"/>
    <n v="0"/>
    <n v="847.14"/>
    <x v="0"/>
    <x v="1"/>
  </r>
  <r>
    <s v="ORD-202301-00173"/>
    <x v="22"/>
    <x v="4"/>
    <x v="0"/>
    <n v="1179080759"/>
    <x v="16"/>
    <s v="PRD-109-SUN"/>
    <x v="4"/>
    <x v="2"/>
    <s v="S"/>
    <n v="2001.44"/>
    <n v="465.43"/>
    <x v="2"/>
    <n v="0.232547565752658"/>
    <x v="0"/>
    <x v="1"/>
    <m/>
    <x v="0"/>
    <n v="0"/>
    <m/>
    <x v="0"/>
    <x v="1"/>
  </r>
  <r>
    <s v="ORD-202301-00174"/>
    <x v="6"/>
    <x v="2"/>
    <x v="7"/>
    <n v="7187500369"/>
    <x v="22"/>
    <s v="PRD-105-BAG"/>
    <x v="9"/>
    <x v="2"/>
    <s v="N"/>
    <n v="1200.95"/>
    <n v="188.87"/>
    <x v="0"/>
    <n v="0.15726716349556599"/>
    <x v="0"/>
    <x v="0"/>
    <m/>
    <x v="0"/>
    <n v="0"/>
    <m/>
    <x v="0"/>
    <x v="1"/>
  </r>
  <r>
    <s v="ORD-202301-00175"/>
    <x v="24"/>
    <x v="4"/>
    <x v="6"/>
    <n v="4729293143"/>
    <x v="3"/>
    <s v="PRD-106-PHO"/>
    <x v="2"/>
    <x v="1"/>
    <s v="W"/>
    <n v="2375.48"/>
    <n v="77.510000000000005"/>
    <x v="3"/>
    <n v="3.2629194941653901E-2"/>
    <x v="0"/>
    <x v="2"/>
    <m/>
    <x v="0"/>
    <n v="0"/>
    <n v="2788.38"/>
    <x v="0"/>
    <x v="1"/>
  </r>
  <r>
    <s v="ORD-202301-00176"/>
    <x v="26"/>
    <x v="14"/>
    <x v="1"/>
    <n v="6120347175"/>
    <x v="22"/>
    <s v="PRD-105-BAG"/>
    <x v="9"/>
    <x v="2"/>
    <s v="East"/>
    <n v="1733.82"/>
    <n v="244.77"/>
    <x v="1"/>
    <n v="0.14117382427241601"/>
    <x v="0"/>
    <x v="0"/>
    <m/>
    <x v="0"/>
    <n v="0"/>
    <m/>
    <x v="0"/>
    <x v="1"/>
  </r>
  <r>
    <s v="ORD-202301-00177"/>
    <x v="30"/>
    <x v="10"/>
    <x v="2"/>
    <n v="8771694722"/>
    <x v="3"/>
    <s v="PRD-106-PHO"/>
    <x v="2"/>
    <x v="1"/>
    <s v="North"/>
    <n v="413.98"/>
    <n v="50.83"/>
    <x v="0"/>
    <n v="0.12278370935794"/>
    <x v="2"/>
    <x v="0"/>
    <m/>
    <x v="0"/>
    <n v="0"/>
    <n v="2788.38"/>
    <x v="0"/>
    <x v="1"/>
  </r>
  <r>
    <s v="ORD-202301-00178"/>
    <x v="28"/>
    <x v="12"/>
    <x v="2"/>
    <n v="9876220234"/>
    <x v="5"/>
    <s v="PRD-103-HEA"/>
    <x v="4"/>
    <x v="1"/>
    <s v="East"/>
    <n v="4685.2299999999996"/>
    <n v="739.14"/>
    <x v="1"/>
    <n v="0.15775959771452"/>
    <x v="0"/>
    <x v="0"/>
    <s v="Size issue"/>
    <x v="1"/>
    <n v="1"/>
    <n v="2183.56"/>
    <x v="0"/>
    <x v="1"/>
  </r>
  <r>
    <s v="ORD-202301-00179"/>
    <x v="17"/>
    <x v="1"/>
    <x v="6"/>
    <n v="4334722820"/>
    <x v="22"/>
    <s v="PRD-105-BAG"/>
    <x v="9"/>
    <x v="2"/>
    <s v="East"/>
    <n v="2751.76"/>
    <n v="182.94"/>
    <x v="1"/>
    <n v="6.6481088467017502E-2"/>
    <x v="0"/>
    <x v="2"/>
    <m/>
    <x v="0"/>
    <n v="0"/>
    <m/>
    <x v="0"/>
    <x v="1"/>
  </r>
  <r>
    <s v="ORD-202301-00180"/>
    <x v="5"/>
    <x v="11"/>
    <x v="4"/>
    <n v="5783174564"/>
    <x v="15"/>
    <s v="PRD - 100 - SHO"/>
    <x v="12"/>
    <x v="0"/>
    <s v="S"/>
    <n v="1732.55"/>
    <n v="271.45999999999998"/>
    <x v="2"/>
    <n v="0.15668234682981699"/>
    <x v="0"/>
    <x v="0"/>
    <m/>
    <x v="0"/>
    <n v="0"/>
    <m/>
    <x v="0"/>
    <x v="1"/>
  </r>
  <r>
    <s v="ORD-202301-00181"/>
    <x v="9"/>
    <x v="24"/>
    <x v="1"/>
    <n v="8536866326"/>
    <x v="7"/>
    <s v="PRD - 104 - WAT"/>
    <x v="7"/>
    <x v="2"/>
    <s v="North"/>
    <n v="1437.69"/>
    <n v="331.52"/>
    <x v="0"/>
    <n v="0.23059213043145599"/>
    <x v="0"/>
    <x v="1"/>
    <s v="Size issue"/>
    <x v="1"/>
    <n v="1"/>
    <m/>
    <x v="0"/>
    <x v="1"/>
  </r>
  <r>
    <s v="ORD-202301-00182"/>
    <x v="27"/>
    <x v="15"/>
    <x v="4"/>
    <n v="9735020802"/>
    <x v="11"/>
    <s v="PRD-104-WAT"/>
    <x v="7"/>
    <x v="2"/>
    <s v="South"/>
    <n v="1179.4000000000001"/>
    <n v="83.37"/>
    <x v="2"/>
    <n v="7.0688485670680007E-2"/>
    <x v="0"/>
    <x v="2"/>
    <m/>
    <x v="0"/>
    <n v="0"/>
    <n v="2420.2800000000002"/>
    <x v="0"/>
    <x v="1"/>
  </r>
  <r>
    <s v="ORD-202301-00183"/>
    <x v="4"/>
    <x v="17"/>
    <x v="0"/>
    <n v="2046187234"/>
    <x v="2"/>
    <s v="PRD-101-SHI"/>
    <x v="1"/>
    <x v="0"/>
    <s v="N"/>
    <n v="3860.7"/>
    <n v="577.55999999999995"/>
    <x v="0"/>
    <n v="0.149599813505323"/>
    <x v="0"/>
    <x v="0"/>
    <m/>
    <x v="0"/>
    <n v="0"/>
    <n v="2821.33"/>
    <x v="0"/>
    <x v="1"/>
  </r>
  <r>
    <s v="ORD-202301-00184"/>
    <x v="19"/>
    <x v="22"/>
    <x v="3"/>
    <n v="6452088147"/>
    <x v="5"/>
    <s v="PRD-103-HEA"/>
    <x v="5"/>
    <x v="1"/>
    <s v="N"/>
    <n v="4866.8999999999996"/>
    <n v="456.08"/>
    <x v="0"/>
    <n v="9.3710575520351794E-2"/>
    <x v="0"/>
    <x v="2"/>
    <m/>
    <x v="0"/>
    <n v="0"/>
    <n v="2183.56"/>
    <x v="0"/>
    <x v="1"/>
  </r>
  <r>
    <s v="ORD-202301-00185"/>
    <x v="11"/>
    <x v="13"/>
    <x v="1"/>
    <n v="9792513271"/>
    <x v="8"/>
    <s v="PRD - 110 - CAM"/>
    <x v="8"/>
    <x v="1"/>
    <s v="South"/>
    <n v="3512.61"/>
    <n v="856.01"/>
    <x v="2"/>
    <n v="0.243696282821036"/>
    <x v="0"/>
    <x v="1"/>
    <m/>
    <x v="0"/>
    <n v="0"/>
    <m/>
    <x v="0"/>
    <x v="1"/>
  </r>
  <r>
    <s v="ORD-202301-00186"/>
    <x v="18"/>
    <x v="22"/>
    <x v="5"/>
    <n v="652407784"/>
    <x v="18"/>
    <s v="PRD-103-HEA"/>
    <x v="5"/>
    <x v="1"/>
    <s v="East"/>
    <n v="3667.36"/>
    <n v="382.64"/>
    <x v="1"/>
    <n v="0.104336634527289"/>
    <x v="0"/>
    <x v="0"/>
    <m/>
    <x v="0"/>
    <n v="0"/>
    <n v="2183.56"/>
    <x v="0"/>
    <x v="1"/>
  </r>
  <r>
    <s v="ORD-202301-00187"/>
    <x v="7"/>
    <x v="9"/>
    <x v="2"/>
    <n v="7086209593"/>
    <x v="8"/>
    <s v="PRD-110-CAM"/>
    <x v="8"/>
    <x v="1"/>
    <s v="North"/>
    <n v="2629.87"/>
    <n v="432.19"/>
    <x v="0"/>
    <n v="0.16433892169574901"/>
    <x v="0"/>
    <x v="0"/>
    <m/>
    <x v="0"/>
    <n v="0"/>
    <m/>
    <x v="0"/>
    <x v="1"/>
  </r>
  <r>
    <s v="ORD-202301-00188"/>
    <x v="4"/>
    <x v="12"/>
    <x v="0"/>
    <n v="220317310"/>
    <x v="21"/>
    <s v="PRD-110-CAM"/>
    <x v="4"/>
    <x v="1"/>
    <s v="W"/>
    <n v="264.45"/>
    <n v="23.69"/>
    <x v="3"/>
    <n v="8.9582151635469898E-2"/>
    <x v="2"/>
    <x v="2"/>
    <m/>
    <x v="0"/>
    <n v="0"/>
    <m/>
    <x v="0"/>
    <x v="1"/>
  </r>
  <r>
    <s v="ORD-202301-00189"/>
    <x v="9"/>
    <x v="25"/>
    <x v="6"/>
    <n v="5094801413"/>
    <x v="2"/>
    <s v="PRD-101-SHI"/>
    <x v="1"/>
    <x v="0"/>
    <s v="N"/>
    <n v="981.73"/>
    <n v="203.57"/>
    <x v="0"/>
    <n v="0.20735843867458501"/>
    <x v="1"/>
    <x v="1"/>
    <m/>
    <x v="0"/>
    <n v="0"/>
    <n v="2821.33"/>
    <x v="0"/>
    <x v="1"/>
  </r>
  <r>
    <s v="ORD-202301-00190"/>
    <x v="18"/>
    <x v="9"/>
    <x v="2"/>
    <n v="7612286852"/>
    <x v="22"/>
    <s v="PRD-105-BAG"/>
    <x v="9"/>
    <x v="2"/>
    <s v="West"/>
    <n v="4227.37"/>
    <n v="597.47"/>
    <x v="3"/>
    <n v="0.14133373705164201"/>
    <x v="0"/>
    <x v="0"/>
    <m/>
    <x v="0"/>
    <n v="0"/>
    <m/>
    <x v="0"/>
    <x v="1"/>
  </r>
  <r>
    <s v="ORD-202301-00191"/>
    <x v="4"/>
    <x v="28"/>
    <x v="4"/>
    <n v="5776004908"/>
    <x v="20"/>
    <s v="PRD-100-SHO"/>
    <x v="12"/>
    <x v="0"/>
    <s v="East"/>
    <n v="128.07"/>
    <n v="32.26"/>
    <x v="1"/>
    <n v="0.25189349574451497"/>
    <x v="2"/>
    <x v="1"/>
    <m/>
    <x v="0"/>
    <n v="0"/>
    <n v="2793.38"/>
    <x v="0"/>
    <x v="1"/>
  </r>
  <r>
    <s v="ORD-202301-00192"/>
    <x v="24"/>
    <x v="29"/>
    <x v="7"/>
    <n v="2459334419"/>
    <x v="14"/>
    <s v="PRD - 111 - CHA"/>
    <x v="11"/>
    <x v="1"/>
    <s v="North"/>
    <n v="881.05"/>
    <n v="222.85"/>
    <x v="0"/>
    <n v="0.25293683672890299"/>
    <x v="1"/>
    <x v="1"/>
    <m/>
    <x v="0"/>
    <n v="0"/>
    <m/>
    <x v="0"/>
    <x v="1"/>
  </r>
  <r>
    <s v="ORD-202301-00193"/>
    <x v="20"/>
    <x v="15"/>
    <x v="0"/>
    <n v="556613906"/>
    <x v="0"/>
    <s v="PRD - 108 - JAC"/>
    <x v="4"/>
    <x v="0"/>
    <s v="S"/>
    <n v="1647.62"/>
    <n v="359.84"/>
    <x v="2"/>
    <n v="0.218399873757298"/>
    <x v="0"/>
    <x v="1"/>
    <m/>
    <x v="0"/>
    <n v="0"/>
    <m/>
    <x v="0"/>
    <x v="1"/>
  </r>
  <r>
    <s v="ORD-202301-00194"/>
    <x v="20"/>
    <x v="2"/>
    <x v="6"/>
    <n v="2251790864"/>
    <x v="0"/>
    <s v="PRD-108-JAC"/>
    <x v="0"/>
    <x v="0"/>
    <s v="N"/>
    <n v="2414.9899999999998"/>
    <n v="201.63"/>
    <x v="0"/>
    <n v="8.3491028948359997E-2"/>
    <x v="0"/>
    <x v="2"/>
    <m/>
    <x v="0"/>
    <n v="0"/>
    <n v="2085.91"/>
    <x v="0"/>
    <x v="1"/>
  </r>
  <r>
    <s v="ORD-202301-00195"/>
    <x v="18"/>
    <x v="0"/>
    <x v="6"/>
    <n v="5911665535"/>
    <x v="11"/>
    <s v="PRD-104-WAT"/>
    <x v="7"/>
    <x v="2"/>
    <s v="South"/>
    <n v="3123.45"/>
    <n v="465.16"/>
    <x v="2"/>
    <n v="0.14892506683314899"/>
    <x v="0"/>
    <x v="0"/>
    <m/>
    <x v="0"/>
    <n v="0"/>
    <n v="2420.2800000000002"/>
    <x v="0"/>
    <x v="1"/>
  </r>
  <r>
    <s v="ORD-202301-00196"/>
    <x v="7"/>
    <x v="3"/>
    <x v="7"/>
    <n v="4051477053"/>
    <x v="5"/>
    <s v="PRD-103-HEA"/>
    <x v="5"/>
    <x v="1"/>
    <s v="North"/>
    <n v="3122.75"/>
    <n v="930.33"/>
    <x v="0"/>
    <n v="0.29792010247378098"/>
    <x v="0"/>
    <x v="1"/>
    <m/>
    <x v="0"/>
    <n v="0"/>
    <n v="2183.56"/>
    <x v="0"/>
    <x v="1"/>
  </r>
  <r>
    <s v="ORD-202301-00197"/>
    <x v="16"/>
    <x v="23"/>
    <x v="5"/>
    <n v="9407016451"/>
    <x v="8"/>
    <s v="PRD-110-CAM"/>
    <x v="8"/>
    <x v="1"/>
    <s v="N"/>
    <n v="4521.28"/>
    <n v="727.29"/>
    <x v="0"/>
    <n v="0.160859314176516"/>
    <x v="0"/>
    <x v="0"/>
    <m/>
    <x v="0"/>
    <n v="0"/>
    <m/>
    <x v="0"/>
    <x v="1"/>
  </r>
  <r>
    <s v="ORD-202301-00198"/>
    <x v="30"/>
    <x v="25"/>
    <x v="4"/>
    <n v="5762055543"/>
    <x v="15"/>
    <s v="PRD-100-SHO"/>
    <x v="12"/>
    <x v="0"/>
    <s v="South"/>
    <n v="4721.8"/>
    <n v="1351.67"/>
    <x v="2"/>
    <n v="0.28626159515438998"/>
    <x v="0"/>
    <x v="1"/>
    <m/>
    <x v="0"/>
    <n v="0"/>
    <n v="2793.38"/>
    <x v="0"/>
    <x v="1"/>
  </r>
  <r>
    <s v="ORD-202301-00199"/>
    <x v="29"/>
    <x v="14"/>
    <x v="5"/>
    <n v="6392649578"/>
    <x v="8"/>
    <s v="PRD-110-CAM"/>
    <x v="8"/>
    <x v="1"/>
    <s v="N"/>
    <n v="4315.6899999999996"/>
    <n v="489.53"/>
    <x v="0"/>
    <n v="0.113430297356854"/>
    <x v="0"/>
    <x v="0"/>
    <m/>
    <x v="0"/>
    <n v="0"/>
    <m/>
    <x v="0"/>
    <x v="1"/>
  </r>
  <r>
    <s v="ORD-202301-00200"/>
    <x v="1"/>
    <x v="12"/>
    <x v="0"/>
    <n v="2520566474"/>
    <x v="1"/>
    <s v="PRD-101-SHI "/>
    <x v="1"/>
    <x v="0"/>
    <s v="W"/>
    <n v="3035.91"/>
    <n v="593.03"/>
    <x v="3"/>
    <n v="0.19533846523777099"/>
    <x v="0"/>
    <x v="0"/>
    <m/>
    <x v="0"/>
    <n v="0"/>
    <m/>
    <x v="0"/>
    <x v="1"/>
  </r>
  <r>
    <s v="ORD-202301-00201"/>
    <x v="23"/>
    <x v="8"/>
    <x v="3"/>
    <n v="5267722330"/>
    <x v="11"/>
    <s v="PRD-104-WAT"/>
    <x v="7"/>
    <x v="2"/>
    <s v="S"/>
    <n v="3793.73"/>
    <n v="181.56"/>
    <x v="2"/>
    <n v="4.78579129247469E-2"/>
    <x v="0"/>
    <x v="2"/>
    <s v="DAMAGED"/>
    <x v="1"/>
    <n v="1"/>
    <n v="2420.2800000000002"/>
    <x v="0"/>
    <x v="1"/>
  </r>
  <r>
    <s v="ORD-202301-00202"/>
    <x v="4"/>
    <x v="16"/>
    <x v="6"/>
    <n v="5699988081"/>
    <x v="15"/>
    <s v="PRD-100-SHO"/>
    <x v="12"/>
    <x v="0"/>
    <s v="W"/>
    <n v="4919.4799999999996"/>
    <n v="199.72"/>
    <x v="3"/>
    <n v="4.0597786757949998E-2"/>
    <x v="0"/>
    <x v="2"/>
    <m/>
    <x v="0"/>
    <n v="0"/>
    <n v="2793.38"/>
    <x v="0"/>
    <x v="1"/>
  </r>
  <r>
    <s v="ORD-202302-00840"/>
    <x v="33"/>
    <x v="15"/>
    <x v="6"/>
    <n v="2732022271"/>
    <x v="9"/>
    <s v="PRD-107-TAB"/>
    <x v="4"/>
    <x v="1"/>
    <s v="North"/>
    <n v="2141.11"/>
    <n v="134.01"/>
    <x v="0"/>
    <n v="6.2589030923212705E-2"/>
    <x v="0"/>
    <x v="2"/>
    <s v="DAMAGED"/>
    <x v="1"/>
    <n v="1"/>
    <n v="2081.52"/>
    <x v="1"/>
    <x v="1"/>
  </r>
  <r>
    <s v="ORD-202301-00203"/>
    <x v="12"/>
    <x v="1"/>
    <x v="4"/>
    <n v="7264908277"/>
    <x v="13"/>
    <s v="PRD-102-LAP"/>
    <x v="10"/>
    <x v="1"/>
    <s v="East"/>
    <n v="1977.47"/>
    <n v="232.03"/>
    <x v="1"/>
    <n v="0.11733679904119899"/>
    <x v="0"/>
    <x v="0"/>
    <m/>
    <x v="0"/>
    <n v="0"/>
    <n v="847.14"/>
    <x v="0"/>
    <x v="1"/>
  </r>
  <r>
    <s v="ORD-202301-00204"/>
    <x v="30"/>
    <x v="8"/>
    <x v="7"/>
    <n v="1117518689"/>
    <x v="17"/>
    <s v="PRD-108-JAC"/>
    <x v="0"/>
    <x v="0"/>
    <s v="N"/>
    <n v="2836.15"/>
    <n v="590.13"/>
    <x v="0"/>
    <n v="0.20807432611110099"/>
    <x v="0"/>
    <x v="1"/>
    <m/>
    <x v="0"/>
    <n v="0"/>
    <n v="2085.91"/>
    <x v="0"/>
    <x v="1"/>
  </r>
  <r>
    <s v="ORD-202301-00205"/>
    <x v="27"/>
    <x v="27"/>
    <x v="3"/>
    <n v="4212309407"/>
    <x v="0"/>
    <s v="PRD-108-JAC"/>
    <x v="0"/>
    <x v="0"/>
    <s v="S"/>
    <n v="1204.6300000000001"/>
    <n v="227.67"/>
    <x v="2"/>
    <n v="0.188995791238804"/>
    <x v="0"/>
    <x v="0"/>
    <m/>
    <x v="0"/>
    <n v="0"/>
    <n v="2085.91"/>
    <x v="0"/>
    <x v="1"/>
  </r>
  <r>
    <s v="ORD-202301-00206"/>
    <x v="3"/>
    <x v="29"/>
    <x v="5"/>
    <n v="220502099"/>
    <x v="2"/>
    <s v="PRD - 101 - SHI"/>
    <x v="1"/>
    <x v="0"/>
    <s v="East"/>
    <n v="823.45"/>
    <n v="87.93"/>
    <x v="1"/>
    <n v="0.10678243973526"/>
    <x v="1"/>
    <x v="0"/>
    <m/>
    <x v="0"/>
    <n v="0"/>
    <m/>
    <x v="0"/>
    <x v="1"/>
  </r>
  <r>
    <s v="ORD-202301-00207"/>
    <x v="18"/>
    <x v="20"/>
    <x v="1"/>
    <n v="1455616814"/>
    <x v="2"/>
    <s v="PRD-101-SHI"/>
    <x v="4"/>
    <x v="0"/>
    <s v="S"/>
    <n v="2632.74"/>
    <n v="573.61"/>
    <x v="2"/>
    <n v="0.21787567325296101"/>
    <x v="0"/>
    <x v="1"/>
    <m/>
    <x v="0"/>
    <n v="0"/>
    <n v="2821.33"/>
    <x v="0"/>
    <x v="1"/>
  </r>
  <r>
    <s v="ORD-202301-00208"/>
    <x v="5"/>
    <x v="15"/>
    <x v="2"/>
    <n v="2997877293"/>
    <x v="5"/>
    <s v="PRD - 103 - HEA "/>
    <x v="5"/>
    <x v="1"/>
    <s v="South"/>
    <n v="3692.59"/>
    <n v="317.49"/>
    <x v="2"/>
    <n v="8.5980301089479197E-2"/>
    <x v="0"/>
    <x v="2"/>
    <m/>
    <x v="0"/>
    <n v="0"/>
    <m/>
    <x v="0"/>
    <x v="1"/>
  </r>
  <r>
    <s v="ORD-202301-00209"/>
    <x v="12"/>
    <x v="7"/>
    <x v="4"/>
    <n v="4144885015"/>
    <x v="14"/>
    <s v="PRD-111-CHA"/>
    <x v="11"/>
    <x v="1"/>
    <s v="S"/>
    <n v="986.2"/>
    <n v="251.61"/>
    <x v="2"/>
    <n v="0.25513080511052499"/>
    <x v="1"/>
    <x v="1"/>
    <m/>
    <x v="0"/>
    <n v="0"/>
    <n v="207.68"/>
    <x v="0"/>
    <x v="1"/>
  </r>
  <r>
    <s v="ORD-202301-00210"/>
    <x v="23"/>
    <x v="5"/>
    <x v="2"/>
    <n v="7608495880"/>
    <x v="12"/>
    <s v="PRD - 105 - BAG"/>
    <x v="9"/>
    <x v="2"/>
    <s v="East"/>
    <n v="1708.98"/>
    <n v="224.41"/>
    <x v="1"/>
    <n v="0.13131224473077499"/>
    <x v="0"/>
    <x v="0"/>
    <m/>
    <x v="0"/>
    <n v="0"/>
    <m/>
    <x v="0"/>
    <x v="1"/>
  </r>
  <r>
    <s v="ORD-202301-00211"/>
    <x v="5"/>
    <x v="20"/>
    <x v="2"/>
    <n v="461735743"/>
    <x v="13"/>
    <s v="PRD-102-LAP"/>
    <x v="10"/>
    <x v="1"/>
    <s v="East"/>
    <n v="4568.5"/>
    <n v="684.45"/>
    <x v="1"/>
    <n v="0.149819415563095"/>
    <x v="0"/>
    <x v="0"/>
    <s v="Late delivery"/>
    <x v="1"/>
    <n v="1"/>
    <n v="847.14"/>
    <x v="0"/>
    <x v="1"/>
  </r>
  <r>
    <s v="ORD-202301-00488"/>
    <x v="3"/>
    <x v="11"/>
    <x v="6"/>
    <n v="694096003"/>
    <x v="19"/>
    <s v="PRD-102-LAP"/>
    <x v="10"/>
    <x v="1"/>
    <s v="East"/>
    <n v="2671.17"/>
    <n v="551.53"/>
    <x v="1"/>
    <n v="0.206475065233587"/>
    <x v="0"/>
    <x v="1"/>
    <s v="damaged "/>
    <x v="1"/>
    <n v="1"/>
    <n v="847.14"/>
    <x v="0"/>
    <x v="1"/>
  </r>
  <r>
    <s v="ORD-202301-00212"/>
    <x v="7"/>
    <x v="17"/>
    <x v="2"/>
    <n v="2182307681"/>
    <x v="15"/>
    <s v="PRD-100-SHO"/>
    <x v="12"/>
    <x v="0"/>
    <s v="W"/>
    <n v="1679.78"/>
    <n v="453.68"/>
    <x v="3"/>
    <n v="0.27008298705782902"/>
    <x v="0"/>
    <x v="1"/>
    <m/>
    <x v="0"/>
    <n v="0"/>
    <n v="2793.38"/>
    <x v="0"/>
    <x v="1"/>
  </r>
  <r>
    <s v="ORD-202301-00213"/>
    <x v="4"/>
    <x v="10"/>
    <x v="5"/>
    <n v="3448571422"/>
    <x v="15"/>
    <s v="PRD-100-SHO"/>
    <x v="12"/>
    <x v="0"/>
    <s v="West"/>
    <n v="1048.76"/>
    <n v="130.66"/>
    <x v="3"/>
    <n v="0.124585224455548"/>
    <x v="0"/>
    <x v="0"/>
    <m/>
    <x v="0"/>
    <n v="0"/>
    <n v="2793.38"/>
    <x v="0"/>
    <x v="1"/>
  </r>
  <r>
    <s v="ORD-202301-00534"/>
    <x v="8"/>
    <x v="2"/>
    <x v="4"/>
    <n v="2893113253"/>
    <x v="8"/>
    <s v="PRD-110-CAM"/>
    <x v="8"/>
    <x v="1"/>
    <s v="South"/>
    <n v="2543.14"/>
    <n v="272.27"/>
    <x v="2"/>
    <n v="0.10706056292614601"/>
    <x v="0"/>
    <x v="0"/>
    <s v="DAMAGED"/>
    <x v="1"/>
    <n v="1"/>
    <m/>
    <x v="0"/>
    <x v="1"/>
  </r>
  <r>
    <s v="ORD-202301-00214"/>
    <x v="11"/>
    <x v="28"/>
    <x v="2"/>
    <n v="8702070160"/>
    <x v="3"/>
    <s v="PRD-106-PHO"/>
    <x v="2"/>
    <x v="1"/>
    <s v="W"/>
    <n v="3089.25"/>
    <n v="353.28"/>
    <x v="3"/>
    <n v="0.114357853848021"/>
    <x v="0"/>
    <x v="0"/>
    <m/>
    <x v="0"/>
    <n v="0"/>
    <n v="2788.38"/>
    <x v="0"/>
    <x v="1"/>
  </r>
  <r>
    <s v="ORD-202301-00215"/>
    <x v="26"/>
    <x v="16"/>
    <x v="3"/>
    <n v="1747733294"/>
    <x v="19"/>
    <s v="PRD-102-LAP"/>
    <x v="4"/>
    <x v="1"/>
    <s v="S"/>
    <n v="2277.35"/>
    <n v="86.93"/>
    <x v="2"/>
    <n v="3.8171559048894597E-2"/>
    <x v="0"/>
    <x v="2"/>
    <s v="Customer changed mind"/>
    <x v="1"/>
    <n v="1"/>
    <n v="847.14"/>
    <x v="0"/>
    <x v="1"/>
  </r>
  <r>
    <s v="ORD-202301-00216"/>
    <x v="27"/>
    <x v="22"/>
    <x v="0"/>
    <n v="6158148769"/>
    <x v="4"/>
    <s v="PRD-109-SUN"/>
    <x v="3"/>
    <x v="2"/>
    <s v="South"/>
    <n v="1931.41"/>
    <n v="235.62"/>
    <x v="2"/>
    <n v="0.121993776567378"/>
    <x v="0"/>
    <x v="0"/>
    <m/>
    <x v="0"/>
    <n v="0"/>
    <m/>
    <x v="0"/>
    <x v="1"/>
  </r>
  <r>
    <s v="ORD-202301-00217"/>
    <x v="18"/>
    <x v="2"/>
    <x v="3"/>
    <n v="1997581724"/>
    <x v="4"/>
    <s v="PRD-109-SUN"/>
    <x v="4"/>
    <x v="2"/>
    <s v="East"/>
    <n v="1650.49"/>
    <n v="336.94"/>
    <x v="1"/>
    <n v="0.20414543559791301"/>
    <x v="0"/>
    <x v="1"/>
    <m/>
    <x v="0"/>
    <n v="0"/>
    <m/>
    <x v="0"/>
    <x v="1"/>
  </r>
  <r>
    <s v="ORD-202301-00218"/>
    <x v="21"/>
    <x v="11"/>
    <x v="3"/>
    <n v="3354946519"/>
    <x v="13"/>
    <s v="PRD-102-LAP"/>
    <x v="4"/>
    <x v="1"/>
    <s v="North"/>
    <n v="24.2"/>
    <n v="4.3899999999999997"/>
    <x v="0"/>
    <n v="0.181404958677686"/>
    <x v="2"/>
    <x v="0"/>
    <s v="Size issue"/>
    <x v="1"/>
    <n v="1"/>
    <n v="847.14"/>
    <x v="0"/>
    <x v="1"/>
  </r>
  <r>
    <s v="ORD-202301-00219"/>
    <x v="10"/>
    <x v="14"/>
    <x v="6"/>
    <n v="6683272386"/>
    <x v="13"/>
    <s v="PRD-102-LAP"/>
    <x v="10"/>
    <x v="1"/>
    <s v="S"/>
    <n v="688.7"/>
    <n v="34"/>
    <x v="2"/>
    <n v="4.9368375199651503E-2"/>
    <x v="1"/>
    <x v="2"/>
    <s v="Customer changed mind"/>
    <x v="1"/>
    <n v="1"/>
    <n v="847.14"/>
    <x v="0"/>
    <x v="1"/>
  </r>
  <r>
    <s v="ORD-202301-00220"/>
    <x v="8"/>
    <x v="13"/>
    <x v="3"/>
    <n v="9692786876"/>
    <x v="13"/>
    <s v="PRD-102-LAP "/>
    <x v="10"/>
    <x v="1"/>
    <s v="East"/>
    <n v="4237.08"/>
    <n v="397.96"/>
    <x v="1"/>
    <n v="9.3923173506282598E-2"/>
    <x v="0"/>
    <x v="2"/>
    <m/>
    <x v="0"/>
    <n v="0"/>
    <m/>
    <x v="0"/>
    <x v="1"/>
  </r>
  <r>
    <s v="ORD-202301-00221"/>
    <x v="18"/>
    <x v="24"/>
    <x v="0"/>
    <n v="9712847818"/>
    <x v="5"/>
    <s v="PRD-103-HEA"/>
    <x v="5"/>
    <x v="1"/>
    <s v="North"/>
    <n v="3426.69"/>
    <n v="601.66999999999996"/>
    <x v="0"/>
    <n v="0.175583434743149"/>
    <x v="0"/>
    <x v="0"/>
    <m/>
    <x v="0"/>
    <n v="0"/>
    <n v="2183.56"/>
    <x v="0"/>
    <x v="1"/>
  </r>
  <r>
    <s v="ORD-202301-00222"/>
    <x v="15"/>
    <x v="22"/>
    <x v="3"/>
    <n v="9565442094"/>
    <x v="15"/>
    <s v="PRD-100-SHO"/>
    <x v="12"/>
    <x v="0"/>
    <s v="North"/>
    <n v="3288.47"/>
    <n v="357.7"/>
    <x v="0"/>
    <n v="0.10877398911956"/>
    <x v="0"/>
    <x v="0"/>
    <m/>
    <x v="0"/>
    <n v="0"/>
    <n v="2793.38"/>
    <x v="0"/>
    <x v="1"/>
  </r>
  <r>
    <s v="ORD-202301-00223"/>
    <x v="9"/>
    <x v="20"/>
    <x v="7"/>
    <n v="9444019292"/>
    <x v="12"/>
    <s v="PRD-105-BAG"/>
    <x v="9"/>
    <x v="2"/>
    <s v="North"/>
    <n v="2434.89"/>
    <n v="598.57000000000005"/>
    <x v="0"/>
    <n v="0.24583040712311399"/>
    <x v="0"/>
    <x v="1"/>
    <m/>
    <x v="0"/>
    <n v="0"/>
    <m/>
    <x v="0"/>
    <x v="1"/>
  </r>
  <r>
    <s v="ORD-202301-00224"/>
    <x v="7"/>
    <x v="16"/>
    <x v="6"/>
    <n v="6372395041"/>
    <x v="9"/>
    <s v="PRD-107-TAB"/>
    <x v="6"/>
    <x v="1"/>
    <s v="East"/>
    <n v="1911.41"/>
    <n v="421.49"/>
    <x v="1"/>
    <n v="0.22051260587733701"/>
    <x v="0"/>
    <x v="1"/>
    <m/>
    <x v="0"/>
    <n v="0"/>
    <n v="2081.52"/>
    <x v="0"/>
    <x v="1"/>
  </r>
  <r>
    <s v="ORD-202301-00225"/>
    <x v="8"/>
    <x v="1"/>
    <x v="1"/>
    <n v="1856945441"/>
    <x v="9"/>
    <s v="PRD-107-TAB"/>
    <x v="6"/>
    <x v="1"/>
    <s v="North"/>
    <n v="2609.36"/>
    <n v="555.75"/>
    <x v="0"/>
    <n v="0.212983260263053"/>
    <x v="0"/>
    <x v="1"/>
    <m/>
    <x v="0"/>
    <n v="0"/>
    <n v="2081.52"/>
    <x v="0"/>
    <x v="1"/>
  </r>
  <r>
    <s v="ORD-202301-00226"/>
    <x v="21"/>
    <x v="27"/>
    <x v="3"/>
    <n v="5344300910"/>
    <x v="4"/>
    <s v="PRD-109-SUN"/>
    <x v="3"/>
    <x v="2"/>
    <s v="W"/>
    <n v="450.2"/>
    <n v="87.01"/>
    <x v="3"/>
    <n v="0.19326965792980899"/>
    <x v="2"/>
    <x v="0"/>
    <m/>
    <x v="0"/>
    <n v="0"/>
    <m/>
    <x v="0"/>
    <x v="1"/>
  </r>
  <r>
    <s v="ORD-202301-00227"/>
    <x v="18"/>
    <x v="16"/>
    <x v="3"/>
    <n v="1746542140"/>
    <x v="22"/>
    <s v="PRD-105-BAG"/>
    <x v="9"/>
    <x v="2"/>
    <s v="N"/>
    <n v="906.09"/>
    <n v="44.16"/>
    <x v="0"/>
    <n v="4.8736880442340202E-2"/>
    <x v="1"/>
    <x v="2"/>
    <m/>
    <x v="0"/>
    <n v="0"/>
    <m/>
    <x v="0"/>
    <x v="1"/>
  </r>
  <r>
    <s v="ORD-202301-00228"/>
    <x v="9"/>
    <x v="5"/>
    <x v="3"/>
    <n v="4101194707"/>
    <x v="20"/>
    <s v="PRD-100-SHO"/>
    <x v="12"/>
    <x v="0"/>
    <s v="S"/>
    <n v="4525"/>
    <n v="837.82"/>
    <x v="2"/>
    <n v="0.18515359116022101"/>
    <x v="0"/>
    <x v="0"/>
    <m/>
    <x v="0"/>
    <n v="0"/>
    <n v="2793.38"/>
    <x v="0"/>
    <x v="1"/>
  </r>
  <r>
    <s v="ORD-202301-00229"/>
    <x v="9"/>
    <x v="26"/>
    <x v="3"/>
    <n v="1985546015"/>
    <x v="1"/>
    <s v="PRD-101-SHI"/>
    <x v="1"/>
    <x v="0"/>
    <s v="W"/>
    <n v="3246.01"/>
    <n v="252.17"/>
    <x v="3"/>
    <n v="7.7686143912064395E-2"/>
    <x v="0"/>
    <x v="2"/>
    <m/>
    <x v="0"/>
    <n v="0"/>
    <n v="2821.33"/>
    <x v="0"/>
    <x v="1"/>
  </r>
  <r>
    <s v="ORD-202301-00230"/>
    <x v="30"/>
    <x v="14"/>
    <x v="2"/>
    <n v="7173203093"/>
    <x v="2"/>
    <s v="PRD-101-SHI"/>
    <x v="1"/>
    <x v="0"/>
    <s v="North"/>
    <n v="2679.02"/>
    <n v="683.81"/>
    <x v="0"/>
    <n v="0.25524632141603998"/>
    <x v="0"/>
    <x v="1"/>
    <m/>
    <x v="0"/>
    <n v="0"/>
    <n v="2821.33"/>
    <x v="0"/>
    <x v="1"/>
  </r>
  <r>
    <s v="ORD-202301-00231"/>
    <x v="23"/>
    <x v="24"/>
    <x v="0"/>
    <n v="3878293102"/>
    <x v="9"/>
    <s v="PRD-107-TAB"/>
    <x v="6"/>
    <x v="1"/>
    <s v="North"/>
    <n v="3512.46"/>
    <n v="229.17"/>
    <x v="0"/>
    <n v="6.5244871115969993E-2"/>
    <x v="0"/>
    <x v="2"/>
    <m/>
    <x v="0"/>
    <n v="0"/>
    <n v="2081.52"/>
    <x v="0"/>
    <x v="1"/>
  </r>
  <r>
    <s v="ORD-202301-00232"/>
    <x v="17"/>
    <x v="10"/>
    <x v="0"/>
    <n v="1799313656"/>
    <x v="8"/>
    <s v="PRD-110-CAM"/>
    <x v="4"/>
    <x v="1"/>
    <s v="N"/>
    <n v="3825.85"/>
    <n v="727.42"/>
    <x v="0"/>
    <n v="0.19013291164054999"/>
    <x v="0"/>
    <x v="0"/>
    <m/>
    <x v="0"/>
    <n v="0"/>
    <m/>
    <x v="0"/>
    <x v="1"/>
  </r>
  <r>
    <s v="ORD-202301-00233"/>
    <x v="1"/>
    <x v="14"/>
    <x v="1"/>
    <n v="2196207100"/>
    <x v="14"/>
    <s v="PRD-111-CHA"/>
    <x v="11"/>
    <x v="1"/>
    <s v="N"/>
    <n v="3473.65"/>
    <n v="847.24"/>
    <x v="0"/>
    <n v="0.243904826335411"/>
    <x v="0"/>
    <x v="1"/>
    <m/>
    <x v="0"/>
    <n v="0"/>
    <n v="207.68"/>
    <x v="0"/>
    <x v="1"/>
  </r>
  <r>
    <s v="ORD-202301-00234"/>
    <x v="29"/>
    <x v="15"/>
    <x v="1"/>
    <n v="9279145608"/>
    <x v="1"/>
    <s v="PRD-101-SHI"/>
    <x v="1"/>
    <x v="0"/>
    <s v="W"/>
    <n v="4316.3999999999996"/>
    <n v="1279.52"/>
    <x v="3"/>
    <n v="0.29643221202854197"/>
    <x v="0"/>
    <x v="1"/>
    <m/>
    <x v="0"/>
    <n v="0"/>
    <n v="2821.33"/>
    <x v="0"/>
    <x v="1"/>
  </r>
  <r>
    <s v="ORD-202301-00235"/>
    <x v="22"/>
    <x v="27"/>
    <x v="3"/>
    <n v="7220054364"/>
    <x v="15"/>
    <s v="PRD-100-SHO"/>
    <x v="4"/>
    <x v="0"/>
    <s v="West"/>
    <n v="807.07"/>
    <n v="30.55"/>
    <x v="3"/>
    <n v="3.7852974339276597E-2"/>
    <x v="1"/>
    <x v="2"/>
    <m/>
    <x v="0"/>
    <n v="0"/>
    <n v="2793.38"/>
    <x v="0"/>
    <x v="1"/>
  </r>
  <r>
    <s v="ORD-202301-00236"/>
    <x v="8"/>
    <x v="10"/>
    <x v="2"/>
    <n v="3153136363"/>
    <x v="4"/>
    <s v="PRD-109-SUN"/>
    <x v="3"/>
    <x v="2"/>
    <s v="N"/>
    <n v="1096.5"/>
    <n v="213.32"/>
    <x v="0"/>
    <n v="0.194546283629731"/>
    <x v="0"/>
    <x v="0"/>
    <m/>
    <x v="0"/>
    <n v="0"/>
    <m/>
    <x v="0"/>
    <x v="1"/>
  </r>
  <r>
    <s v="ORD-202301-00237"/>
    <x v="19"/>
    <x v="4"/>
    <x v="7"/>
    <n v="904217762"/>
    <x v="11"/>
    <s v="PRD-104-WAT"/>
    <x v="4"/>
    <x v="2"/>
    <s v="N"/>
    <n v="2899.04"/>
    <n v="519.64"/>
    <x v="0"/>
    <n v="0.17924554335228199"/>
    <x v="0"/>
    <x v="0"/>
    <m/>
    <x v="0"/>
    <n v="0"/>
    <n v="2420.2800000000002"/>
    <x v="0"/>
    <x v="1"/>
  </r>
  <r>
    <s v="ORD-202301-00238"/>
    <x v="20"/>
    <x v="3"/>
    <x v="5"/>
    <n v="3569392906"/>
    <x v="9"/>
    <s v="PRD-107-TAB"/>
    <x v="6"/>
    <x v="1"/>
    <s v="S"/>
    <n v="2664.99"/>
    <n v="424.81"/>
    <x v="2"/>
    <n v="0.159403975249438"/>
    <x v="0"/>
    <x v="0"/>
    <m/>
    <x v="0"/>
    <n v="0"/>
    <n v="2081.52"/>
    <x v="0"/>
    <x v="1"/>
  </r>
  <r>
    <s v="ORD-202301-00239"/>
    <x v="24"/>
    <x v="13"/>
    <x v="5"/>
    <n v="2543107427"/>
    <x v="9"/>
    <s v="PRD-107-TAB"/>
    <x v="6"/>
    <x v="1"/>
    <s v="W"/>
    <n v="941.03"/>
    <n v="249.67"/>
    <x v="3"/>
    <n v="0.26531566475032697"/>
    <x v="1"/>
    <x v="1"/>
    <m/>
    <x v="0"/>
    <n v="0"/>
    <n v="2081.52"/>
    <x v="0"/>
    <x v="1"/>
  </r>
  <r>
    <s v="ORD-202301-00240"/>
    <x v="21"/>
    <x v="13"/>
    <x v="1"/>
    <n v="4649893195"/>
    <x v="0"/>
    <s v="PRD-108-JAC"/>
    <x v="4"/>
    <x v="0"/>
    <s v="N"/>
    <n v="572.61"/>
    <n v="73.7"/>
    <x v="0"/>
    <n v="0.12870889436090899"/>
    <x v="1"/>
    <x v="0"/>
    <m/>
    <x v="0"/>
    <n v="0"/>
    <n v="2085.91"/>
    <x v="0"/>
    <x v="1"/>
  </r>
  <r>
    <s v="ORD-202301-00241"/>
    <x v="18"/>
    <x v="8"/>
    <x v="0"/>
    <n v="7933554864"/>
    <x v="12"/>
    <s v="PRD-105-BAG"/>
    <x v="9"/>
    <x v="2"/>
    <s v="S"/>
    <n v="2361.42"/>
    <n v="409.98"/>
    <x v="2"/>
    <n v="0.173615875193739"/>
    <x v="0"/>
    <x v="0"/>
    <m/>
    <x v="0"/>
    <n v="0"/>
    <m/>
    <x v="0"/>
    <x v="1"/>
  </r>
  <r>
    <s v="ORD-202301-00242"/>
    <x v="13"/>
    <x v="0"/>
    <x v="0"/>
    <n v="1624112412"/>
    <x v="18"/>
    <s v="PRD-103-HEA"/>
    <x v="5"/>
    <x v="1"/>
    <s v="South"/>
    <n v="2094.35"/>
    <n v="448.71"/>
    <x v="2"/>
    <n v="0.214247857330437"/>
    <x v="0"/>
    <x v="1"/>
    <m/>
    <x v="0"/>
    <n v="0"/>
    <n v="2183.56"/>
    <x v="0"/>
    <x v="1"/>
  </r>
  <r>
    <s v="ORD-202301-00243"/>
    <x v="8"/>
    <x v="12"/>
    <x v="5"/>
    <n v="8569557988"/>
    <x v="7"/>
    <s v="PRD-104-WAT"/>
    <x v="7"/>
    <x v="2"/>
    <s v="North"/>
    <n v="875.25"/>
    <n v="87.7"/>
    <x v="0"/>
    <n v="0.10019994287346499"/>
    <x v="1"/>
    <x v="0"/>
    <m/>
    <x v="0"/>
    <n v="0"/>
    <n v="2420.2800000000002"/>
    <x v="0"/>
    <x v="1"/>
  </r>
  <r>
    <s v="ORD-202301-00244"/>
    <x v="12"/>
    <x v="17"/>
    <x v="7"/>
    <n v="8422223105"/>
    <x v="9"/>
    <s v="PRD-107-TAB"/>
    <x v="6"/>
    <x v="1"/>
    <s v="East"/>
    <n v="3334.46"/>
    <n v="980.55"/>
    <x v="1"/>
    <n v="0.294065605825231"/>
    <x v="0"/>
    <x v="1"/>
    <m/>
    <x v="0"/>
    <n v="0"/>
    <n v="2081.52"/>
    <x v="0"/>
    <x v="1"/>
  </r>
  <r>
    <s v="ORD-202301-00245"/>
    <x v="7"/>
    <x v="15"/>
    <x v="3"/>
    <n v="2752088547"/>
    <x v="16"/>
    <s v="PRD-109-SUN"/>
    <x v="3"/>
    <x v="2"/>
    <s v="East"/>
    <n v="3451.95"/>
    <n v="785.47"/>
    <x v="1"/>
    <n v="0.22754385202566699"/>
    <x v="0"/>
    <x v="1"/>
    <m/>
    <x v="0"/>
    <n v="0"/>
    <m/>
    <x v="0"/>
    <x v="1"/>
  </r>
  <r>
    <s v="ORD-202301-00246"/>
    <x v="0"/>
    <x v="24"/>
    <x v="2"/>
    <n v="1509398343"/>
    <x v="0"/>
    <s v="PRD-108-JAC"/>
    <x v="0"/>
    <x v="0"/>
    <s v="East"/>
    <n v="4879.68"/>
    <n v="666.05"/>
    <x v="1"/>
    <n v="0.136494606203685"/>
    <x v="0"/>
    <x v="0"/>
    <s v="Defective"/>
    <x v="1"/>
    <n v="1"/>
    <n v="2085.91"/>
    <x v="0"/>
    <x v="1"/>
  </r>
  <r>
    <s v="ORD-202301-00247"/>
    <x v="24"/>
    <x v="23"/>
    <x v="6"/>
    <n v="5650455478"/>
    <x v="14"/>
    <s v="PRD-111-CHA"/>
    <x v="11"/>
    <x v="1"/>
    <s v="South"/>
    <n v="4022.35"/>
    <n v="434.14"/>
    <x v="2"/>
    <n v="0.10793193033923"/>
    <x v="0"/>
    <x v="0"/>
    <m/>
    <x v="0"/>
    <n v="0"/>
    <n v="207.68"/>
    <x v="0"/>
    <x v="1"/>
  </r>
  <r>
    <s v="ORD-202301-00248"/>
    <x v="1"/>
    <x v="3"/>
    <x v="2"/>
    <n v="1961064628"/>
    <x v="5"/>
    <s v="PRD-103-HEA"/>
    <x v="5"/>
    <x v="1"/>
    <s v="East"/>
    <n v="230.32"/>
    <n v="58.29"/>
    <x v="1"/>
    <n v="0.25308266759291398"/>
    <x v="2"/>
    <x v="1"/>
    <m/>
    <x v="0"/>
    <n v="0"/>
    <n v="2183.56"/>
    <x v="0"/>
    <x v="1"/>
  </r>
  <r>
    <s v="ORD-202301-00249"/>
    <x v="19"/>
    <x v="27"/>
    <x v="3"/>
    <n v="1462730147"/>
    <x v="16"/>
    <s v="PRD-109-SUN"/>
    <x v="3"/>
    <x v="2"/>
    <s v="South"/>
    <n v="3147.42"/>
    <n v="498.96"/>
    <x v="2"/>
    <n v="0.158529843490859"/>
    <x v="0"/>
    <x v="0"/>
    <s v="Wrong item delivered"/>
    <x v="1"/>
    <n v="1"/>
    <m/>
    <x v="0"/>
    <x v="1"/>
  </r>
  <r>
    <s v="ORD-202301-00250"/>
    <x v="24"/>
    <x v="10"/>
    <x v="1"/>
    <n v="2572520456"/>
    <x v="15"/>
    <s v="PRD-100-SHO"/>
    <x v="12"/>
    <x v="0"/>
    <s v="East"/>
    <n v="2579.06"/>
    <n v="611.08000000000004"/>
    <x v="1"/>
    <n v="0.23693903980520001"/>
    <x v="0"/>
    <x v="1"/>
    <m/>
    <x v="0"/>
    <n v="0"/>
    <n v="2793.38"/>
    <x v="0"/>
    <x v="1"/>
  </r>
  <r>
    <s v="ORD-202302-01189"/>
    <x v="34"/>
    <x v="24"/>
    <x v="1"/>
    <n v="9998632453"/>
    <x v="9"/>
    <s v="PRD-107-TAB"/>
    <x v="6"/>
    <x v="1"/>
    <s v="West"/>
    <n v="470.84"/>
    <n v="136.52000000000001"/>
    <x v="3"/>
    <n v="0.28994987681590401"/>
    <x v="2"/>
    <x v="1"/>
    <s v="Defective"/>
    <x v="1"/>
    <n v="1"/>
    <n v="2081.52"/>
    <x v="1"/>
    <x v="1"/>
  </r>
  <r>
    <s v="ORD-202301-00251"/>
    <x v="27"/>
    <x v="17"/>
    <x v="4"/>
    <n v="4518952028"/>
    <x v="9"/>
    <s v="PRD-107-TAB"/>
    <x v="6"/>
    <x v="1"/>
    <s v="East"/>
    <n v="530.04"/>
    <n v="38.020000000000003"/>
    <x v="1"/>
    <n v="7.1730435438834797E-2"/>
    <x v="1"/>
    <x v="2"/>
    <m/>
    <x v="0"/>
    <n v="0"/>
    <n v="2081.52"/>
    <x v="0"/>
    <x v="1"/>
  </r>
  <r>
    <s v="ORD-202301-00252"/>
    <x v="5"/>
    <x v="19"/>
    <x v="0"/>
    <n v="2075452798"/>
    <x v="14"/>
    <s v="PRD-111-CHA"/>
    <x v="11"/>
    <x v="1"/>
    <s v="North"/>
    <n v="1127.3399999999999"/>
    <n v="294.62"/>
    <x v="0"/>
    <n v="0.26134085546507702"/>
    <x v="0"/>
    <x v="1"/>
    <s v="Wrong item delivered"/>
    <x v="1"/>
    <n v="1"/>
    <n v="207.68"/>
    <x v="0"/>
    <x v="1"/>
  </r>
  <r>
    <s v="ORD-202301-00253"/>
    <x v="29"/>
    <x v="20"/>
    <x v="0"/>
    <n v="1076031089"/>
    <x v="1"/>
    <s v="PRD-101-SHI "/>
    <x v="1"/>
    <x v="0"/>
    <s v="N"/>
    <n v="3344.58"/>
    <n v="781.72"/>
    <x v="0"/>
    <n v="0.23372740373978201"/>
    <x v="0"/>
    <x v="1"/>
    <m/>
    <x v="0"/>
    <n v="0"/>
    <m/>
    <x v="0"/>
    <x v="1"/>
  </r>
  <r>
    <s v="ORD-202301-00254"/>
    <x v="20"/>
    <x v="5"/>
    <x v="4"/>
    <n v="9552893891"/>
    <x v="17"/>
    <s v="PRD-108-JAC"/>
    <x v="0"/>
    <x v="0"/>
    <s v="North"/>
    <n v="875.43"/>
    <n v="204.49"/>
    <x v="0"/>
    <n v="0.233588065293627"/>
    <x v="1"/>
    <x v="1"/>
    <m/>
    <x v="0"/>
    <n v="0"/>
    <n v="2085.91"/>
    <x v="0"/>
    <x v="1"/>
  </r>
  <r>
    <s v="ORD-202301-00255"/>
    <x v="22"/>
    <x v="3"/>
    <x v="3"/>
    <n v="1256638361"/>
    <x v="6"/>
    <s v="PRD-107-TAB"/>
    <x v="4"/>
    <x v="1"/>
    <s v="North"/>
    <n v="3529.56"/>
    <n v="636.82000000000005"/>
    <x v="0"/>
    <n v="0.18042475549360301"/>
    <x v="0"/>
    <x v="0"/>
    <m/>
    <x v="0"/>
    <n v="0"/>
    <n v="2081.52"/>
    <x v="0"/>
    <x v="1"/>
  </r>
  <r>
    <s v="ORD-202301-00256"/>
    <x v="16"/>
    <x v="18"/>
    <x v="5"/>
    <n v="8646317520"/>
    <x v="8"/>
    <s v="PRD-110-CAM"/>
    <x v="8"/>
    <x v="1"/>
    <s v="North"/>
    <n v="613.70000000000005"/>
    <n v="83.83"/>
    <x v="0"/>
    <n v="0.136597686165879"/>
    <x v="1"/>
    <x v="0"/>
    <m/>
    <x v="0"/>
    <n v="0"/>
    <m/>
    <x v="0"/>
    <x v="1"/>
  </r>
  <r>
    <s v="ORD-202301-00257"/>
    <x v="27"/>
    <x v="7"/>
    <x v="6"/>
    <n v="1367499465"/>
    <x v="9"/>
    <s v="PRD-107-TAB"/>
    <x v="6"/>
    <x v="1"/>
    <s v="N"/>
    <n v="558.02"/>
    <n v="54.51"/>
    <x v="0"/>
    <n v="9.7684670800329707E-2"/>
    <x v="1"/>
    <x v="2"/>
    <m/>
    <x v="0"/>
    <n v="0"/>
    <n v="2081.52"/>
    <x v="0"/>
    <x v="1"/>
  </r>
  <r>
    <s v="ORD-202301-00258"/>
    <x v="23"/>
    <x v="14"/>
    <x v="1"/>
    <n v="2695249911"/>
    <x v="9"/>
    <s v="PRD-107-TAB"/>
    <x v="6"/>
    <x v="1"/>
    <s v="North"/>
    <n v="2533.88"/>
    <n v="447.12"/>
    <x v="0"/>
    <n v="0.176456659352456"/>
    <x v="0"/>
    <x v="0"/>
    <m/>
    <x v="0"/>
    <n v="0"/>
    <n v="2081.52"/>
    <x v="0"/>
    <x v="1"/>
  </r>
  <r>
    <s v="ORD-202301-00259"/>
    <x v="1"/>
    <x v="6"/>
    <x v="3"/>
    <n v="28427624"/>
    <x v="9"/>
    <s v="PRD-107-TAB"/>
    <x v="6"/>
    <x v="1"/>
    <s v="East"/>
    <n v="3307.19"/>
    <n v="711.21"/>
    <x v="1"/>
    <n v="0.21504963428167101"/>
    <x v="0"/>
    <x v="1"/>
    <m/>
    <x v="0"/>
    <n v="0"/>
    <n v="2081.52"/>
    <x v="0"/>
    <x v="1"/>
  </r>
  <r>
    <s v="ORD-202301-00260"/>
    <x v="7"/>
    <x v="27"/>
    <x v="6"/>
    <n v="9545009025"/>
    <x v="21"/>
    <s v="PRD-110-CAM"/>
    <x v="8"/>
    <x v="1"/>
    <s v="N"/>
    <n v="4959.8900000000003"/>
    <n v="700.44"/>
    <x v="0"/>
    <n v="0.14122087385002499"/>
    <x v="0"/>
    <x v="0"/>
    <m/>
    <x v="0"/>
    <n v="0"/>
    <m/>
    <x v="0"/>
    <x v="1"/>
  </r>
  <r>
    <s v="ORD-202301-00261"/>
    <x v="10"/>
    <x v="15"/>
    <x v="4"/>
    <n v="1520850769"/>
    <x v="11"/>
    <s v="PRD - 104 - WAT"/>
    <x v="7"/>
    <x v="2"/>
    <s v="North"/>
    <n v="4929.1099999999997"/>
    <n v="650.59"/>
    <x v="0"/>
    <n v="0.13198934493245201"/>
    <x v="0"/>
    <x v="0"/>
    <m/>
    <x v="0"/>
    <n v="0"/>
    <m/>
    <x v="0"/>
    <x v="1"/>
  </r>
  <r>
    <s v="ORD-202301-00262"/>
    <x v="9"/>
    <x v="0"/>
    <x v="2"/>
    <n v="2945637183"/>
    <x v="15"/>
    <s v="PRD-100-SHO"/>
    <x v="12"/>
    <x v="0"/>
    <s v="North"/>
    <n v="3130.37"/>
    <n v="903.56"/>
    <x v="0"/>
    <n v="0.28864319553279599"/>
    <x v="0"/>
    <x v="1"/>
    <m/>
    <x v="0"/>
    <n v="0"/>
    <n v="2793.38"/>
    <x v="0"/>
    <x v="1"/>
  </r>
  <r>
    <s v="ORD-202301-00263"/>
    <x v="20"/>
    <x v="15"/>
    <x v="6"/>
    <n v="3514846853"/>
    <x v="11"/>
    <s v="PRD-104-WAT"/>
    <x v="7"/>
    <x v="2"/>
    <s v="East"/>
    <n v="4406.8599999999997"/>
    <n v="879.25"/>
    <x v="1"/>
    <n v="0.19951847800928599"/>
    <x v="0"/>
    <x v="0"/>
    <m/>
    <x v="0"/>
    <n v="0"/>
    <n v="2420.2800000000002"/>
    <x v="0"/>
    <x v="1"/>
  </r>
  <r>
    <s v="ORD-202301-00264"/>
    <x v="24"/>
    <x v="12"/>
    <x v="6"/>
    <n v="9083572324"/>
    <x v="12"/>
    <s v="PRD-105-BAG"/>
    <x v="9"/>
    <x v="2"/>
    <s v="North"/>
    <n v="4232.92"/>
    <n v="432.06"/>
    <x v="0"/>
    <n v="0.102071383347665"/>
    <x v="0"/>
    <x v="0"/>
    <m/>
    <x v="0"/>
    <n v="0"/>
    <m/>
    <x v="0"/>
    <x v="1"/>
  </r>
  <r>
    <s v="ORD-202301-00265"/>
    <x v="5"/>
    <x v="6"/>
    <x v="5"/>
    <n v="4778660324"/>
    <x v="11"/>
    <s v="PRD-104-WAT"/>
    <x v="7"/>
    <x v="2"/>
    <s v="North"/>
    <n v="3228.58"/>
    <n v="133.66999999999999"/>
    <x v="0"/>
    <n v="4.1402102472294297E-2"/>
    <x v="0"/>
    <x v="2"/>
    <m/>
    <x v="0"/>
    <n v="0"/>
    <n v="2420.2800000000002"/>
    <x v="0"/>
    <x v="1"/>
  </r>
  <r>
    <s v="ORD-202301-00266"/>
    <x v="12"/>
    <x v="17"/>
    <x v="6"/>
    <n v="5162319818"/>
    <x v="9"/>
    <s v="PRD-107-TAB"/>
    <x v="6"/>
    <x v="1"/>
    <s v="West"/>
    <n v="3870.49"/>
    <n v="443.64"/>
    <x v="3"/>
    <n v="0.11462114615978899"/>
    <x v="0"/>
    <x v="0"/>
    <m/>
    <x v="0"/>
    <n v="0"/>
    <n v="2081.52"/>
    <x v="0"/>
    <x v="1"/>
  </r>
  <r>
    <s v="ORD-202301-00267"/>
    <x v="10"/>
    <x v="28"/>
    <x v="4"/>
    <n v="7649078515"/>
    <x v="9"/>
    <s v="PRD-107-TAB"/>
    <x v="4"/>
    <x v="1"/>
    <s v="West"/>
    <n v="1827.73"/>
    <n v="408.01"/>
    <x v="3"/>
    <n v="0.22323319089799901"/>
    <x v="0"/>
    <x v="1"/>
    <m/>
    <x v="0"/>
    <n v="0"/>
    <n v="2081.52"/>
    <x v="0"/>
    <x v="1"/>
  </r>
  <r>
    <s v="ORD-202301-00268"/>
    <x v="12"/>
    <x v="23"/>
    <x v="2"/>
    <n v="1837606441"/>
    <x v="5"/>
    <s v="PRD-103-HEA"/>
    <x v="5"/>
    <x v="1"/>
    <s v="North"/>
    <n v="3164.14"/>
    <n v="846.27"/>
    <x v="0"/>
    <n v="0.26745656007635599"/>
    <x v="0"/>
    <x v="1"/>
    <m/>
    <x v="0"/>
    <n v="0"/>
    <n v="2183.56"/>
    <x v="0"/>
    <x v="1"/>
  </r>
  <r>
    <s v="ORD-202301-00269"/>
    <x v="11"/>
    <x v="19"/>
    <x v="2"/>
    <n v="6124815698"/>
    <x v="9"/>
    <s v="PRD-107-TAB"/>
    <x v="4"/>
    <x v="1"/>
    <s v="W"/>
    <n v="3158.18"/>
    <n v="769.25"/>
    <x v="3"/>
    <n v="0.24357383049731199"/>
    <x v="0"/>
    <x v="1"/>
    <m/>
    <x v="0"/>
    <n v="0"/>
    <n v="2081.52"/>
    <x v="0"/>
    <x v="1"/>
  </r>
  <r>
    <s v="ORD-202301-00270"/>
    <x v="2"/>
    <x v="29"/>
    <x v="7"/>
    <n v="9657724295"/>
    <x v="2"/>
    <s v="PRD-101-SHI"/>
    <x v="4"/>
    <x v="0"/>
    <s v="East"/>
    <n v="4724.8900000000003"/>
    <n v="1269.92"/>
    <x v="1"/>
    <n v="0.26877239470125203"/>
    <x v="0"/>
    <x v="1"/>
    <m/>
    <x v="0"/>
    <n v="0"/>
    <n v="2821.33"/>
    <x v="0"/>
    <x v="1"/>
  </r>
  <r>
    <s v="ORD-202301-00271"/>
    <x v="5"/>
    <x v="4"/>
    <x v="7"/>
    <n v="696942152"/>
    <x v="15"/>
    <s v="PRD-100-SHO"/>
    <x v="12"/>
    <x v="0"/>
    <s v="N"/>
    <n v="4139.74"/>
    <n v="676.52"/>
    <x v="0"/>
    <n v="0.163420891167078"/>
    <x v="0"/>
    <x v="0"/>
    <m/>
    <x v="0"/>
    <n v="0"/>
    <n v="2793.38"/>
    <x v="0"/>
    <x v="1"/>
  </r>
  <r>
    <s v="ORD-202301-00272"/>
    <x v="28"/>
    <x v="0"/>
    <x v="5"/>
    <n v="9343626204"/>
    <x v="4"/>
    <s v="PRD-109-SUN"/>
    <x v="3"/>
    <x v="2"/>
    <s v="South"/>
    <n v="446.98"/>
    <n v="70"/>
    <x v="2"/>
    <n v="0.15660655957760999"/>
    <x v="2"/>
    <x v="0"/>
    <m/>
    <x v="0"/>
    <n v="0"/>
    <m/>
    <x v="0"/>
    <x v="1"/>
  </r>
  <r>
    <s v="ORD-202301-00273"/>
    <x v="22"/>
    <x v="26"/>
    <x v="0"/>
    <n v="8005375990"/>
    <x v="0"/>
    <s v="PRD-108-JAC"/>
    <x v="4"/>
    <x v="0"/>
    <s v="North"/>
    <n v="3362.88"/>
    <n v="220.96"/>
    <x v="0"/>
    <n v="6.5705585688457496E-2"/>
    <x v="0"/>
    <x v="2"/>
    <m/>
    <x v="0"/>
    <n v="0"/>
    <n v="2085.91"/>
    <x v="0"/>
    <x v="1"/>
  </r>
  <r>
    <s v="ORD-202301-00274"/>
    <x v="27"/>
    <x v="18"/>
    <x v="2"/>
    <n v="8624150274"/>
    <x v="10"/>
    <s v="PRD-106-PHO"/>
    <x v="2"/>
    <x v="1"/>
    <s v="S"/>
    <n v="2594.52"/>
    <n v="383.11"/>
    <x v="2"/>
    <n v="0.14766122442686899"/>
    <x v="0"/>
    <x v="0"/>
    <m/>
    <x v="0"/>
    <n v="0"/>
    <n v="2788.38"/>
    <x v="0"/>
    <x v="1"/>
  </r>
  <r>
    <s v="ORD-202301-00275"/>
    <x v="7"/>
    <x v="3"/>
    <x v="5"/>
    <n v="2074276170"/>
    <x v="14"/>
    <s v="PRD-111-CHA"/>
    <x v="11"/>
    <x v="1"/>
    <s v="N"/>
    <n v="4232.2700000000004"/>
    <n v="1117.56"/>
    <x v="0"/>
    <n v="0.26405687727862298"/>
    <x v="0"/>
    <x v="1"/>
    <m/>
    <x v="0"/>
    <n v="0"/>
    <n v="207.68"/>
    <x v="0"/>
    <x v="1"/>
  </r>
  <r>
    <s v="ORD-202301-00276"/>
    <x v="11"/>
    <x v="19"/>
    <x v="5"/>
    <n v="9089261371"/>
    <x v="11"/>
    <s v="PRD-104-WAT"/>
    <x v="7"/>
    <x v="2"/>
    <s v="N"/>
    <n v="1880.32"/>
    <n v="528.13"/>
    <x v="0"/>
    <n v="0.28087240469707297"/>
    <x v="0"/>
    <x v="1"/>
    <m/>
    <x v="0"/>
    <n v="0"/>
    <n v="2420.2800000000002"/>
    <x v="0"/>
    <x v="1"/>
  </r>
  <r>
    <s v="ORD-202301-00277"/>
    <x v="23"/>
    <x v="18"/>
    <x v="1"/>
    <n v="5097592304"/>
    <x v="14"/>
    <s v="PRD - 111 - CHA"/>
    <x v="11"/>
    <x v="1"/>
    <s v="South"/>
    <n v="480.9"/>
    <n v="47.56"/>
    <x v="2"/>
    <n v="9.8897899771262204E-2"/>
    <x v="2"/>
    <x v="2"/>
    <m/>
    <x v="0"/>
    <n v="0"/>
    <m/>
    <x v="0"/>
    <x v="1"/>
  </r>
  <r>
    <s v="ORD-202301-00278"/>
    <x v="17"/>
    <x v="3"/>
    <x v="4"/>
    <n v="2147649251"/>
    <x v="6"/>
    <s v="PRD-107-TAB"/>
    <x v="6"/>
    <x v="1"/>
    <s v="East"/>
    <n v="2824.02"/>
    <n v="407.31"/>
    <x v="1"/>
    <n v="0.144230564939342"/>
    <x v="0"/>
    <x v="0"/>
    <m/>
    <x v="0"/>
    <n v="0"/>
    <n v="2081.52"/>
    <x v="0"/>
    <x v="1"/>
  </r>
  <r>
    <s v="ORD-202301-00279"/>
    <x v="30"/>
    <x v="12"/>
    <x v="3"/>
    <n v="3278814761"/>
    <x v="19"/>
    <s v="PRD-102-LAP"/>
    <x v="10"/>
    <x v="1"/>
    <s v="East"/>
    <n v="4210.8599999999997"/>
    <n v="721.05"/>
    <x v="1"/>
    <n v="0.17123580456248799"/>
    <x v="0"/>
    <x v="0"/>
    <m/>
    <x v="0"/>
    <n v="0"/>
    <n v="847.14"/>
    <x v="0"/>
    <x v="1"/>
  </r>
  <r>
    <s v="ORD-202301-00280"/>
    <x v="3"/>
    <x v="9"/>
    <x v="3"/>
    <n v="9454918017"/>
    <x v="10"/>
    <s v="PRD - 106 - PHO"/>
    <x v="2"/>
    <x v="1"/>
    <s v="North"/>
    <n v="1583.45"/>
    <n v="357.08"/>
    <x v="0"/>
    <n v="0.22550759417727101"/>
    <x v="0"/>
    <x v="1"/>
    <m/>
    <x v="0"/>
    <n v="0"/>
    <m/>
    <x v="0"/>
    <x v="1"/>
  </r>
  <r>
    <s v="ORD-202301-00281"/>
    <x v="15"/>
    <x v="28"/>
    <x v="4"/>
    <n v="1680061027"/>
    <x v="8"/>
    <s v="PRD-110-CAM"/>
    <x v="8"/>
    <x v="1"/>
    <s v="W"/>
    <n v="1527.94"/>
    <n v="381.29"/>
    <x v="3"/>
    <n v="0.249545139207037"/>
    <x v="0"/>
    <x v="1"/>
    <m/>
    <x v="0"/>
    <n v="0"/>
    <m/>
    <x v="0"/>
    <x v="1"/>
  </r>
  <r>
    <s v="ORD-202302-00857"/>
    <x v="32"/>
    <x v="13"/>
    <x v="1"/>
    <n v="608277056"/>
    <x v="2"/>
    <s v="PRD-101-SHI"/>
    <x v="1"/>
    <x v="0"/>
    <s v="N"/>
    <n v="2380.5300000000002"/>
    <n v="351.6"/>
    <x v="0"/>
    <n v="0.147698201660975"/>
    <x v="0"/>
    <x v="0"/>
    <s v="Customer changed mind"/>
    <x v="1"/>
    <n v="1"/>
    <n v="2821.33"/>
    <x v="1"/>
    <x v="1"/>
  </r>
  <r>
    <s v="ORD-202301-00282"/>
    <x v="25"/>
    <x v="8"/>
    <x v="1"/>
    <n v="3037236831"/>
    <x v="13"/>
    <s v="PRD-102-LAP "/>
    <x v="10"/>
    <x v="1"/>
    <s v="S"/>
    <n v="4514.03"/>
    <n v="1035.8399999999999"/>
    <x v="2"/>
    <n v="0.229471226376431"/>
    <x v="0"/>
    <x v="1"/>
    <m/>
    <x v="0"/>
    <n v="0"/>
    <m/>
    <x v="0"/>
    <x v="1"/>
  </r>
  <r>
    <s v="ORD-202301-00283"/>
    <x v="21"/>
    <x v="29"/>
    <x v="6"/>
    <n v="501667998"/>
    <x v="9"/>
    <s v="PRD-107-TAB"/>
    <x v="6"/>
    <x v="1"/>
    <s v="South"/>
    <n v="1174.8900000000001"/>
    <n v="54.5"/>
    <x v="2"/>
    <n v="4.6387321366255597E-2"/>
    <x v="0"/>
    <x v="2"/>
    <m/>
    <x v="0"/>
    <n v="0"/>
    <n v="2081.52"/>
    <x v="0"/>
    <x v="1"/>
  </r>
  <r>
    <s v="ORD-202301-00284"/>
    <x v="6"/>
    <x v="15"/>
    <x v="2"/>
    <n v="7602437573"/>
    <x v="4"/>
    <s v="PRD-109-SUN"/>
    <x v="3"/>
    <x v="2"/>
    <s v="South"/>
    <n v="673.17"/>
    <n v="73.52"/>
    <x v="2"/>
    <n v="0.109214611465157"/>
    <x v="1"/>
    <x v="0"/>
    <m/>
    <x v="0"/>
    <n v="0"/>
    <m/>
    <x v="0"/>
    <x v="1"/>
  </r>
  <r>
    <s v="ORD-202301-00285"/>
    <x v="13"/>
    <x v="22"/>
    <x v="0"/>
    <n v="7223297167"/>
    <x v="18"/>
    <s v="PRD-103-HEA"/>
    <x v="5"/>
    <x v="1"/>
    <s v="East"/>
    <n v="4406.91"/>
    <n v="557.04"/>
    <x v="1"/>
    <n v="0.12640149220201899"/>
    <x v="0"/>
    <x v="0"/>
    <m/>
    <x v="0"/>
    <n v="0"/>
    <n v="2183.56"/>
    <x v="0"/>
    <x v="1"/>
  </r>
  <r>
    <s v="ORD-202301-00286"/>
    <x v="23"/>
    <x v="7"/>
    <x v="5"/>
    <n v="7455084289"/>
    <x v="14"/>
    <s v="PRD - 111 - CHA"/>
    <x v="11"/>
    <x v="1"/>
    <s v="East"/>
    <n v="4813.9799999999996"/>
    <n v="1126.74"/>
    <x v="1"/>
    <n v="0.23405581244625001"/>
    <x v="0"/>
    <x v="1"/>
    <m/>
    <x v="0"/>
    <n v="0"/>
    <m/>
    <x v="0"/>
    <x v="1"/>
  </r>
  <r>
    <s v="ORD-202301-00287"/>
    <x v="17"/>
    <x v="27"/>
    <x v="5"/>
    <n v="5247871255"/>
    <x v="5"/>
    <s v="PRD-103-HEA"/>
    <x v="5"/>
    <x v="1"/>
    <s v="N"/>
    <n v="1241.67"/>
    <n v="308.52"/>
    <x v="0"/>
    <n v="0.24847181618304401"/>
    <x v="0"/>
    <x v="1"/>
    <m/>
    <x v="0"/>
    <n v="0"/>
    <n v="2183.56"/>
    <x v="0"/>
    <x v="1"/>
  </r>
  <r>
    <s v="ORD-202301-00288"/>
    <x v="17"/>
    <x v="7"/>
    <x v="7"/>
    <n v="8632666785"/>
    <x v="13"/>
    <s v="PRD-102-LAP"/>
    <x v="10"/>
    <x v="1"/>
    <s v="South"/>
    <n v="442.2"/>
    <n v="50.85"/>
    <x v="2"/>
    <n v="0.114993215739484"/>
    <x v="2"/>
    <x v="0"/>
    <m/>
    <x v="0"/>
    <n v="0"/>
    <n v="847.14"/>
    <x v="0"/>
    <x v="1"/>
  </r>
  <r>
    <s v="ORD-202301-00289"/>
    <x v="23"/>
    <x v="16"/>
    <x v="4"/>
    <n v="6684550489"/>
    <x v="9"/>
    <s v="PRD-107-TAB"/>
    <x v="6"/>
    <x v="1"/>
    <s v="N"/>
    <n v="3493.41"/>
    <n v="942.08"/>
    <x v="0"/>
    <n v="0.26967347090665"/>
    <x v="0"/>
    <x v="1"/>
    <m/>
    <x v="0"/>
    <n v="0"/>
    <n v="2081.52"/>
    <x v="0"/>
    <x v="1"/>
  </r>
  <r>
    <s v="ORD-202301-00290"/>
    <x v="2"/>
    <x v="27"/>
    <x v="7"/>
    <n v="8843188485"/>
    <x v="20"/>
    <s v="PRD - 100 - SHO"/>
    <x v="12"/>
    <x v="0"/>
    <s v="East"/>
    <n v="1221.8699999999999"/>
    <n v="292.05"/>
    <x v="1"/>
    <n v="0.23901888089567599"/>
    <x v="0"/>
    <x v="1"/>
    <m/>
    <x v="0"/>
    <n v="0"/>
    <m/>
    <x v="0"/>
    <x v="1"/>
  </r>
  <r>
    <s v="ORD-202301-00291"/>
    <x v="0"/>
    <x v="27"/>
    <x v="0"/>
    <n v="174907539"/>
    <x v="12"/>
    <s v="PRD-105-BAG"/>
    <x v="4"/>
    <x v="2"/>
    <s v="South"/>
    <n v="3577.47"/>
    <n v="609.28"/>
    <x v="2"/>
    <n v="0.170310303091291"/>
    <x v="0"/>
    <x v="0"/>
    <m/>
    <x v="0"/>
    <n v="0"/>
    <m/>
    <x v="0"/>
    <x v="1"/>
  </r>
  <r>
    <s v="ORD-202301-00292"/>
    <x v="19"/>
    <x v="20"/>
    <x v="1"/>
    <n v="6273715869"/>
    <x v="11"/>
    <s v="PRD-104-WAT"/>
    <x v="7"/>
    <x v="2"/>
    <s v="N"/>
    <n v="3451.31"/>
    <n v="986.77"/>
    <x v="0"/>
    <n v="0.28591172627205302"/>
    <x v="0"/>
    <x v="1"/>
    <m/>
    <x v="0"/>
    <n v="0"/>
    <n v="2420.2800000000002"/>
    <x v="0"/>
    <x v="1"/>
  </r>
  <r>
    <s v="ORD-202301-00293"/>
    <x v="7"/>
    <x v="20"/>
    <x v="0"/>
    <n v="3770285196"/>
    <x v="12"/>
    <s v="PRD-105-BAG "/>
    <x v="9"/>
    <x v="2"/>
    <s v="S"/>
    <n v="606.36"/>
    <n v="68.11"/>
    <x v="2"/>
    <n v="0.11232601095059"/>
    <x v="1"/>
    <x v="0"/>
    <m/>
    <x v="0"/>
    <n v="0"/>
    <m/>
    <x v="0"/>
    <x v="1"/>
  </r>
  <r>
    <s v="ORD-202301-00294"/>
    <x v="23"/>
    <x v="5"/>
    <x v="4"/>
    <n v="3270185106"/>
    <x v="4"/>
    <s v="PRD-109-SUN"/>
    <x v="3"/>
    <x v="2"/>
    <s v="N"/>
    <n v="2386.63"/>
    <n v="535.58000000000004"/>
    <x v="0"/>
    <n v="0.22440847554920501"/>
    <x v="0"/>
    <x v="1"/>
    <m/>
    <x v="0"/>
    <n v="0"/>
    <m/>
    <x v="0"/>
    <x v="1"/>
  </r>
  <r>
    <s v="ORD-202301-00295"/>
    <x v="24"/>
    <x v="18"/>
    <x v="2"/>
    <n v="1996636580"/>
    <x v="14"/>
    <s v="PRD-111-CHA"/>
    <x v="11"/>
    <x v="1"/>
    <s v="W"/>
    <n v="3541.9"/>
    <n v="653.26"/>
    <x v="3"/>
    <n v="0.18443773116124099"/>
    <x v="0"/>
    <x v="0"/>
    <m/>
    <x v="0"/>
    <n v="0"/>
    <n v="207.68"/>
    <x v="0"/>
    <x v="1"/>
  </r>
  <r>
    <s v="ORD-202301-00296"/>
    <x v="29"/>
    <x v="2"/>
    <x v="1"/>
    <n v="9837801820"/>
    <x v="5"/>
    <s v="PRD-103-HEA"/>
    <x v="5"/>
    <x v="1"/>
    <s v="North"/>
    <n v="441.55"/>
    <n v="76.849999999999994"/>
    <x v="0"/>
    <n v="0.174045974408334"/>
    <x v="2"/>
    <x v="0"/>
    <m/>
    <x v="0"/>
    <n v="0"/>
    <n v="2183.56"/>
    <x v="0"/>
    <x v="1"/>
  </r>
  <r>
    <s v="ORD-202301-00297"/>
    <x v="9"/>
    <x v="7"/>
    <x v="2"/>
    <n v="6411182422"/>
    <x v="13"/>
    <s v="PRD-102-LAP"/>
    <x v="4"/>
    <x v="1"/>
    <s v="North"/>
    <n v="313.39"/>
    <n v="90.73"/>
    <x v="0"/>
    <n v="0.28951147132965299"/>
    <x v="2"/>
    <x v="1"/>
    <m/>
    <x v="0"/>
    <n v="0"/>
    <n v="847.14"/>
    <x v="0"/>
    <x v="1"/>
  </r>
  <r>
    <s v="ORD-202301-00298"/>
    <x v="16"/>
    <x v="17"/>
    <x v="6"/>
    <n v="1033993788"/>
    <x v="11"/>
    <s v="PRD - 104 - WAT"/>
    <x v="7"/>
    <x v="2"/>
    <s v="North"/>
    <n v="345.98"/>
    <n v="13.08"/>
    <x v="0"/>
    <n v="3.7805653505983E-2"/>
    <x v="2"/>
    <x v="2"/>
    <m/>
    <x v="0"/>
    <n v="0"/>
    <m/>
    <x v="0"/>
    <x v="1"/>
  </r>
  <r>
    <s v="ORD-202301-00299"/>
    <x v="11"/>
    <x v="29"/>
    <x v="7"/>
    <n v="4967183258"/>
    <x v="0"/>
    <s v="PRD-108-JAC"/>
    <x v="0"/>
    <x v="0"/>
    <s v="N"/>
    <n v="228.12"/>
    <n v="56.9"/>
    <x v="0"/>
    <n v="0.24943012449587901"/>
    <x v="2"/>
    <x v="1"/>
    <m/>
    <x v="0"/>
    <n v="0"/>
    <n v="2085.91"/>
    <x v="0"/>
    <x v="1"/>
  </r>
  <r>
    <s v="ORD-202301-00300"/>
    <x v="21"/>
    <x v="23"/>
    <x v="6"/>
    <n v="5398402891"/>
    <x v="10"/>
    <s v="PRD-106-PHO"/>
    <x v="2"/>
    <x v="1"/>
    <s v="South"/>
    <n v="4393.83"/>
    <n v="381.95"/>
    <x v="2"/>
    <n v="8.6928715949410901E-2"/>
    <x v="0"/>
    <x v="2"/>
    <m/>
    <x v="0"/>
    <n v="0"/>
    <n v="2788.38"/>
    <x v="0"/>
    <x v="1"/>
  </r>
  <r>
    <s v="ORD-202301-00725"/>
    <x v="15"/>
    <x v="6"/>
    <x v="1"/>
    <n v="5937775691"/>
    <x v="13"/>
    <s v="PRD-102-LAP"/>
    <x v="10"/>
    <x v="1"/>
    <s v="W"/>
    <n v="4953.53"/>
    <n v="268.52"/>
    <x v="3"/>
    <n v="5.4207807361618898E-2"/>
    <x v="0"/>
    <x v="2"/>
    <s v="Wrong item delivered"/>
    <x v="1"/>
    <n v="1"/>
    <n v="847.14"/>
    <x v="0"/>
    <x v="1"/>
  </r>
  <r>
    <s v="ORD-202301-00301"/>
    <x v="15"/>
    <x v="1"/>
    <x v="2"/>
    <n v="5379502097"/>
    <x v="8"/>
    <s v="PRD-110-CAM"/>
    <x v="8"/>
    <x v="1"/>
    <s v="East"/>
    <n v="3817.08"/>
    <n v="669.12"/>
    <x v="1"/>
    <n v="0.175296299789368"/>
    <x v="0"/>
    <x v="0"/>
    <m/>
    <x v="0"/>
    <n v="0"/>
    <m/>
    <x v="0"/>
    <x v="1"/>
  </r>
  <r>
    <s v="ORD-202301-00302"/>
    <x v="23"/>
    <x v="25"/>
    <x v="2"/>
    <n v="6201753703"/>
    <x v="11"/>
    <s v="PRD-104-WAT"/>
    <x v="7"/>
    <x v="2"/>
    <s v="N"/>
    <n v="468.03"/>
    <n v="91.56"/>
    <x v="0"/>
    <n v="0.195628485353503"/>
    <x v="2"/>
    <x v="0"/>
    <m/>
    <x v="0"/>
    <n v="0"/>
    <n v="2420.2800000000002"/>
    <x v="0"/>
    <x v="1"/>
  </r>
  <r>
    <s v="ORD-202301-00303"/>
    <x v="10"/>
    <x v="7"/>
    <x v="5"/>
    <n v="361498728"/>
    <x v="2"/>
    <s v="PRD-101-SHI"/>
    <x v="1"/>
    <x v="0"/>
    <s v="West"/>
    <n v="1312.93"/>
    <n v="241.41"/>
    <x v="3"/>
    <n v="0.183871188867647"/>
    <x v="0"/>
    <x v="0"/>
    <m/>
    <x v="0"/>
    <n v="0"/>
    <n v="2821.33"/>
    <x v="0"/>
    <x v="1"/>
  </r>
  <r>
    <s v="ORD-202302-00813"/>
    <x v="35"/>
    <x v="5"/>
    <x v="5"/>
    <n v="7205503300"/>
    <x v="17"/>
    <s v="PRD-108-JAC"/>
    <x v="0"/>
    <x v="0"/>
    <s v="North"/>
    <n v="3724.01"/>
    <n v="1111.23"/>
    <x v="0"/>
    <n v="0.29839608379139698"/>
    <x v="0"/>
    <x v="1"/>
    <s v="Wrong item delivered"/>
    <x v="1"/>
    <n v="1"/>
    <n v="2085.91"/>
    <x v="1"/>
    <x v="1"/>
  </r>
  <r>
    <s v="ORD-202301-00304"/>
    <x v="11"/>
    <x v="19"/>
    <x v="4"/>
    <n v="8706056641"/>
    <x v="9"/>
    <s v="PRD-107-TAB"/>
    <x v="6"/>
    <x v="1"/>
    <s v="North"/>
    <n v="253.88"/>
    <n v="70.569999999999993"/>
    <x v="0"/>
    <n v="0.27796596817393998"/>
    <x v="2"/>
    <x v="1"/>
    <s v="DAMAGED"/>
    <x v="1"/>
    <n v="1"/>
    <n v="2081.52"/>
    <x v="0"/>
    <x v="1"/>
  </r>
  <r>
    <s v="ORD-202301-00305"/>
    <x v="25"/>
    <x v="17"/>
    <x v="5"/>
    <n v="6133254110"/>
    <x v="20"/>
    <s v="PRD-100-SHO"/>
    <x v="12"/>
    <x v="0"/>
    <s v="South"/>
    <n v="4205.7299999999996"/>
    <n v="406.83"/>
    <x v="2"/>
    <n v="9.6732315198550606E-2"/>
    <x v="0"/>
    <x v="2"/>
    <s v="Late delivery"/>
    <x v="1"/>
    <n v="1"/>
    <n v="2793.38"/>
    <x v="0"/>
    <x v="1"/>
  </r>
  <r>
    <s v="ORD-202301-00306"/>
    <x v="12"/>
    <x v="9"/>
    <x v="3"/>
    <n v="1791100651"/>
    <x v="9"/>
    <s v="PRD - 107 - TAB"/>
    <x v="4"/>
    <x v="1"/>
    <s v="South"/>
    <n v="347.64"/>
    <n v="74.03"/>
    <x v="2"/>
    <n v="0.21295017834541499"/>
    <x v="2"/>
    <x v="1"/>
    <m/>
    <x v="0"/>
    <n v="0"/>
    <m/>
    <x v="0"/>
    <x v="1"/>
  </r>
  <r>
    <s v="ORD-202301-00307"/>
    <x v="17"/>
    <x v="21"/>
    <x v="1"/>
    <n v="7676991507"/>
    <x v="4"/>
    <s v="PRD-109-SUN"/>
    <x v="3"/>
    <x v="2"/>
    <s v="East"/>
    <n v="2972.57"/>
    <n v="763.98"/>
    <x v="1"/>
    <n v="0.25700992743652801"/>
    <x v="0"/>
    <x v="1"/>
    <m/>
    <x v="0"/>
    <n v="0"/>
    <m/>
    <x v="0"/>
    <x v="1"/>
  </r>
  <r>
    <s v="ORD-202301-00308"/>
    <x v="28"/>
    <x v="26"/>
    <x v="5"/>
    <n v="2002496854"/>
    <x v="19"/>
    <s v="PRD-102-LAP"/>
    <x v="10"/>
    <x v="1"/>
    <s v="N"/>
    <n v="1856.77"/>
    <n v="59.75"/>
    <x v="0"/>
    <n v="3.2179537584084199E-2"/>
    <x v="0"/>
    <x v="2"/>
    <m/>
    <x v="0"/>
    <n v="0"/>
    <n v="847.14"/>
    <x v="0"/>
    <x v="1"/>
  </r>
  <r>
    <s v="ORD-202301-00309"/>
    <x v="12"/>
    <x v="9"/>
    <x v="5"/>
    <n v="3153779599"/>
    <x v="3"/>
    <s v="PRD-106-PHO"/>
    <x v="2"/>
    <x v="1"/>
    <s v="N"/>
    <n v="2489.73"/>
    <n v="693.11"/>
    <x v="0"/>
    <n v="0.27838761632787501"/>
    <x v="0"/>
    <x v="1"/>
    <m/>
    <x v="0"/>
    <n v="0"/>
    <n v="2788.38"/>
    <x v="0"/>
    <x v="1"/>
  </r>
  <r>
    <s v="ORD-202301-00310"/>
    <x v="19"/>
    <x v="4"/>
    <x v="2"/>
    <n v="6362050150"/>
    <x v="19"/>
    <s v="PRD-102-LAP"/>
    <x v="10"/>
    <x v="1"/>
    <s v="N"/>
    <n v="238.65"/>
    <n v="9.07"/>
    <x v="0"/>
    <n v="3.8005447307772902E-2"/>
    <x v="2"/>
    <x v="2"/>
    <m/>
    <x v="0"/>
    <n v="0"/>
    <n v="847.14"/>
    <x v="0"/>
    <x v="1"/>
  </r>
  <r>
    <s v="ORD-202301-00311"/>
    <x v="28"/>
    <x v="20"/>
    <x v="5"/>
    <n v="241026153"/>
    <x v="5"/>
    <s v="PRD-103-HEA"/>
    <x v="5"/>
    <x v="1"/>
    <s v="West"/>
    <n v="4706.99"/>
    <n v="1383"/>
    <x v="3"/>
    <n v="0.293818342507632"/>
    <x v="0"/>
    <x v="1"/>
    <m/>
    <x v="0"/>
    <n v="0"/>
    <n v="2183.56"/>
    <x v="0"/>
    <x v="1"/>
  </r>
  <r>
    <s v="ORD-202301-00312"/>
    <x v="3"/>
    <x v="20"/>
    <x v="6"/>
    <n v="5596309938"/>
    <x v="22"/>
    <s v="PRD-105-BAG"/>
    <x v="9"/>
    <x v="2"/>
    <s v="N"/>
    <n v="4366.8"/>
    <n v="1134.96"/>
    <x v="0"/>
    <n v="0.25990656773838999"/>
    <x v="0"/>
    <x v="1"/>
    <m/>
    <x v="0"/>
    <n v="0"/>
    <m/>
    <x v="0"/>
    <x v="1"/>
  </r>
  <r>
    <s v="ORD-202302-00851"/>
    <x v="36"/>
    <x v="17"/>
    <x v="2"/>
    <n v="1432191430"/>
    <x v="9"/>
    <s v="PRD-107-TAB"/>
    <x v="6"/>
    <x v="1"/>
    <s v="West"/>
    <n v="1319.42"/>
    <n v="255.28"/>
    <x v="3"/>
    <n v="0.193478952873232"/>
    <x v="0"/>
    <x v="0"/>
    <s v="Wrong item delivered"/>
    <x v="1"/>
    <n v="1"/>
    <n v="2081.52"/>
    <x v="1"/>
    <x v="1"/>
  </r>
  <r>
    <s v="ORD-202301-00313"/>
    <x v="3"/>
    <x v="21"/>
    <x v="2"/>
    <n v="7872558777"/>
    <x v="8"/>
    <s v="PRD-110-CAM"/>
    <x v="8"/>
    <x v="1"/>
    <s v="South"/>
    <n v="1051.8499999999999"/>
    <n v="285.7"/>
    <x v="2"/>
    <n v="0.271616675381471"/>
    <x v="0"/>
    <x v="1"/>
    <m/>
    <x v="0"/>
    <n v="0"/>
    <m/>
    <x v="0"/>
    <x v="1"/>
  </r>
  <r>
    <s v="ORD-202301-00314"/>
    <x v="22"/>
    <x v="26"/>
    <x v="2"/>
    <n v="4812147853"/>
    <x v="9"/>
    <s v="PRD-107-TAB"/>
    <x v="6"/>
    <x v="1"/>
    <s v="South"/>
    <n v="2348.4"/>
    <n v="329.76"/>
    <x v="2"/>
    <n v="0.14041900868676499"/>
    <x v="0"/>
    <x v="0"/>
    <m/>
    <x v="0"/>
    <n v="0"/>
    <n v="2081.52"/>
    <x v="0"/>
    <x v="1"/>
  </r>
  <r>
    <s v="ORD-202301-00386"/>
    <x v="25"/>
    <x v="17"/>
    <x v="4"/>
    <n v="4630600025"/>
    <x v="12"/>
    <s v="PRD-105-BAG"/>
    <x v="9"/>
    <x v="2"/>
    <s v="South"/>
    <n v="1224.32"/>
    <n v="358.53"/>
    <x v="2"/>
    <n v="0.29284010716152598"/>
    <x v="0"/>
    <x v="1"/>
    <s v="missing parts"/>
    <x v="1"/>
    <n v="1"/>
    <m/>
    <x v="0"/>
    <x v="1"/>
  </r>
  <r>
    <s v="ORD-202301-00315"/>
    <x v="23"/>
    <x v="25"/>
    <x v="0"/>
    <n v="4888143111"/>
    <x v="17"/>
    <s v="PRD-108-JAC"/>
    <x v="0"/>
    <x v="0"/>
    <s v="N"/>
    <n v="1265.1199999999999"/>
    <n v="292.5"/>
    <x v="0"/>
    <n v="0.231203364107753"/>
    <x v="0"/>
    <x v="1"/>
    <m/>
    <x v="0"/>
    <n v="0"/>
    <n v="2085.91"/>
    <x v="0"/>
    <x v="1"/>
  </r>
  <r>
    <s v="ORD-202301-00316"/>
    <x v="5"/>
    <x v="3"/>
    <x v="2"/>
    <n v="6690782633"/>
    <x v="9"/>
    <s v="PRD-107-TAB"/>
    <x v="6"/>
    <x v="1"/>
    <s v="N"/>
    <n v="3618.1"/>
    <n v="559.28"/>
    <x v="0"/>
    <n v="0.15457836986263501"/>
    <x v="0"/>
    <x v="0"/>
    <m/>
    <x v="0"/>
    <n v="0"/>
    <n v="2081.52"/>
    <x v="0"/>
    <x v="1"/>
  </r>
  <r>
    <s v="ORD-202301-00317"/>
    <x v="1"/>
    <x v="26"/>
    <x v="1"/>
    <n v="5292407553"/>
    <x v="21"/>
    <s v="PRD-110-CAM"/>
    <x v="8"/>
    <x v="1"/>
    <s v="N"/>
    <n v="1643.88"/>
    <n v="59.63"/>
    <x v="0"/>
    <n v="3.62739372703604E-2"/>
    <x v="0"/>
    <x v="2"/>
    <m/>
    <x v="0"/>
    <n v="0"/>
    <m/>
    <x v="0"/>
    <x v="1"/>
  </r>
  <r>
    <s v="ORD-202301-00318"/>
    <x v="15"/>
    <x v="11"/>
    <x v="6"/>
    <n v="1863715974"/>
    <x v="2"/>
    <s v="PRD-101-SHI"/>
    <x v="1"/>
    <x v="0"/>
    <s v="N"/>
    <n v="153.66"/>
    <n v="12.87"/>
    <x v="0"/>
    <n v="8.3756345177665004E-2"/>
    <x v="2"/>
    <x v="2"/>
    <m/>
    <x v="0"/>
    <n v="0"/>
    <n v="2821.33"/>
    <x v="0"/>
    <x v="1"/>
  </r>
  <r>
    <s v="ORD-202301-00319"/>
    <x v="2"/>
    <x v="9"/>
    <x v="1"/>
    <n v="2566212867"/>
    <x v="3"/>
    <s v="PRD-106-PHO"/>
    <x v="2"/>
    <x v="1"/>
    <s v="N"/>
    <n v="4354.84"/>
    <n v="494.86"/>
    <x v="0"/>
    <n v="0.113634484849042"/>
    <x v="0"/>
    <x v="0"/>
    <s v="damaged "/>
    <x v="1"/>
    <n v="1"/>
    <n v="2788.38"/>
    <x v="0"/>
    <x v="1"/>
  </r>
  <r>
    <s v="ORD-202301-00320"/>
    <x v="5"/>
    <x v="15"/>
    <x v="4"/>
    <n v="3027169385"/>
    <x v="9"/>
    <s v="PRD-107-TAB "/>
    <x v="6"/>
    <x v="1"/>
    <s v="West"/>
    <n v="1453.8"/>
    <n v="389.43"/>
    <x v="3"/>
    <n v="0.26787040858439998"/>
    <x v="0"/>
    <x v="1"/>
    <m/>
    <x v="0"/>
    <n v="0"/>
    <m/>
    <x v="0"/>
    <x v="1"/>
  </r>
  <r>
    <s v="ORD-202301-00321"/>
    <x v="2"/>
    <x v="10"/>
    <x v="6"/>
    <n v="7629160324"/>
    <x v="8"/>
    <s v="PRD-110-CAM"/>
    <x v="8"/>
    <x v="1"/>
    <s v="South"/>
    <n v="4545.51"/>
    <n v="641.12"/>
    <x v="2"/>
    <n v="0.14104467925491301"/>
    <x v="0"/>
    <x v="0"/>
    <m/>
    <x v="0"/>
    <n v="0"/>
    <m/>
    <x v="0"/>
    <x v="1"/>
  </r>
  <r>
    <s v="ORD-202301-00322"/>
    <x v="3"/>
    <x v="9"/>
    <x v="5"/>
    <n v="8070176563"/>
    <x v="15"/>
    <s v="PRD-100-SHO"/>
    <x v="12"/>
    <x v="0"/>
    <s v="North"/>
    <n v="1649.01"/>
    <n v="382.81"/>
    <x v="0"/>
    <n v="0.23214534781474899"/>
    <x v="0"/>
    <x v="1"/>
    <s v="Late delivery"/>
    <x v="1"/>
    <n v="1"/>
    <n v="2793.38"/>
    <x v="0"/>
    <x v="1"/>
  </r>
  <r>
    <s v="ORD-202301-00323"/>
    <x v="6"/>
    <x v="28"/>
    <x v="7"/>
    <n v="2091241862"/>
    <x v="8"/>
    <s v="PRD-110-CAM"/>
    <x v="8"/>
    <x v="1"/>
    <s v="S"/>
    <n v="1099.03"/>
    <n v="43.19"/>
    <x v="2"/>
    <n v="3.9298290310546602E-2"/>
    <x v="0"/>
    <x v="2"/>
    <m/>
    <x v="0"/>
    <n v="0"/>
    <m/>
    <x v="0"/>
    <x v="1"/>
  </r>
  <r>
    <s v="ORD-202301-00324"/>
    <x v="12"/>
    <x v="21"/>
    <x v="1"/>
    <n v="9006335331"/>
    <x v="15"/>
    <s v="PRD-100-SHO"/>
    <x v="12"/>
    <x v="0"/>
    <s v="W"/>
    <n v="3406.2"/>
    <n v="160.28"/>
    <x v="3"/>
    <n v="4.7055369620104502E-2"/>
    <x v="0"/>
    <x v="2"/>
    <m/>
    <x v="0"/>
    <n v="0"/>
    <n v="2793.38"/>
    <x v="0"/>
    <x v="1"/>
  </r>
  <r>
    <s v="ORD-202301-00325"/>
    <x v="27"/>
    <x v="20"/>
    <x v="2"/>
    <n v="5839386613"/>
    <x v="22"/>
    <s v="PRD-105-BAG "/>
    <x v="4"/>
    <x v="2"/>
    <s v="W"/>
    <n v="79.67"/>
    <n v="6.97"/>
    <x v="3"/>
    <n v="8.7485879251914103E-2"/>
    <x v="2"/>
    <x v="2"/>
    <m/>
    <x v="0"/>
    <n v="0"/>
    <m/>
    <x v="0"/>
    <x v="1"/>
  </r>
  <r>
    <s v="ORD-202301-00326"/>
    <x v="13"/>
    <x v="13"/>
    <x v="3"/>
    <n v="1892419562"/>
    <x v="8"/>
    <s v="PRD-110-CAM"/>
    <x v="8"/>
    <x v="1"/>
    <s v="East"/>
    <n v="356.22"/>
    <n v="12.38"/>
    <x v="1"/>
    <n v="3.4753803829094397E-2"/>
    <x v="2"/>
    <x v="2"/>
    <m/>
    <x v="0"/>
    <n v="0"/>
    <m/>
    <x v="0"/>
    <x v="1"/>
  </r>
  <r>
    <s v="ORD-202301-00327"/>
    <x v="10"/>
    <x v="29"/>
    <x v="0"/>
    <n v="4363910257"/>
    <x v="13"/>
    <s v="PRD-102-LAP"/>
    <x v="10"/>
    <x v="1"/>
    <s v="South"/>
    <n v="4618.58"/>
    <n v="884.37"/>
    <x v="2"/>
    <n v="0.19148093136851599"/>
    <x v="0"/>
    <x v="0"/>
    <m/>
    <x v="0"/>
    <n v="0"/>
    <n v="847.14"/>
    <x v="0"/>
    <x v="1"/>
  </r>
  <r>
    <s v="ORD-202301-00328"/>
    <x v="29"/>
    <x v="17"/>
    <x v="4"/>
    <n v="355338033"/>
    <x v="0"/>
    <s v="PRD-108-JAC"/>
    <x v="4"/>
    <x v="0"/>
    <s v="N"/>
    <n v="341.79"/>
    <n v="55.62"/>
    <x v="0"/>
    <n v="0.16273150179935"/>
    <x v="2"/>
    <x v="0"/>
    <m/>
    <x v="0"/>
    <n v="0"/>
    <n v="2085.91"/>
    <x v="0"/>
    <x v="1"/>
  </r>
  <r>
    <s v="ORD-202301-00329"/>
    <x v="29"/>
    <x v="5"/>
    <x v="3"/>
    <n v="4233629344"/>
    <x v="8"/>
    <s v="PRD-110-CAM"/>
    <x v="8"/>
    <x v="1"/>
    <s v="S"/>
    <n v="418.48"/>
    <n v="122.44"/>
    <x v="2"/>
    <n v="0.29258268017587502"/>
    <x v="2"/>
    <x v="1"/>
    <m/>
    <x v="0"/>
    <n v="0"/>
    <m/>
    <x v="0"/>
    <x v="1"/>
  </r>
  <r>
    <s v="ORD-202301-00330"/>
    <x v="8"/>
    <x v="9"/>
    <x v="3"/>
    <n v="661498282"/>
    <x v="9"/>
    <s v="PRD-107-TAB"/>
    <x v="6"/>
    <x v="1"/>
    <s v="N"/>
    <n v="378.26"/>
    <n v="25.3"/>
    <x v="0"/>
    <n v="6.6885211230370598E-2"/>
    <x v="2"/>
    <x v="2"/>
    <m/>
    <x v="0"/>
    <n v="0"/>
    <n v="2081.52"/>
    <x v="0"/>
    <x v="1"/>
  </r>
  <r>
    <s v="ORD-202301-00331"/>
    <x v="21"/>
    <x v="19"/>
    <x v="6"/>
    <n v="5674916016"/>
    <x v="18"/>
    <s v="PRD-103-HEA"/>
    <x v="5"/>
    <x v="1"/>
    <s v="North"/>
    <n v="2557.85"/>
    <n v="414.19"/>
    <x v="0"/>
    <n v="0.16192896377817301"/>
    <x v="0"/>
    <x v="0"/>
    <s v="Defective"/>
    <x v="1"/>
    <n v="1"/>
    <n v="2183.56"/>
    <x v="0"/>
    <x v="1"/>
  </r>
  <r>
    <s v="ORD-202301-00332"/>
    <x v="16"/>
    <x v="0"/>
    <x v="2"/>
    <n v="249724399"/>
    <x v="15"/>
    <s v="PRD-100-SHO"/>
    <x v="12"/>
    <x v="0"/>
    <s v="N"/>
    <n v="2000.38"/>
    <n v="376.6"/>
    <x v="0"/>
    <n v="0.188264229796339"/>
    <x v="0"/>
    <x v="0"/>
    <m/>
    <x v="0"/>
    <n v="0"/>
    <n v="2793.38"/>
    <x v="0"/>
    <x v="1"/>
  </r>
  <r>
    <s v="ORD-202301-00333"/>
    <x v="1"/>
    <x v="3"/>
    <x v="6"/>
    <n v="9461195243"/>
    <x v="14"/>
    <s v="PRD-111-CHA"/>
    <x v="11"/>
    <x v="1"/>
    <s v="South"/>
    <n v="27.86"/>
    <n v="1.36"/>
    <x v="2"/>
    <n v="4.88155061019383E-2"/>
    <x v="2"/>
    <x v="2"/>
    <m/>
    <x v="0"/>
    <n v="0"/>
    <n v="207.68"/>
    <x v="0"/>
    <x v="1"/>
  </r>
  <r>
    <s v="ORD-202301-00462"/>
    <x v="26"/>
    <x v="25"/>
    <x v="6"/>
    <n v="252986707"/>
    <x v="10"/>
    <s v="PRD-106-PHO"/>
    <x v="2"/>
    <x v="1"/>
    <s v="S"/>
    <n v="3715.48"/>
    <n v="227.79"/>
    <x v="2"/>
    <n v="6.1308363926060698E-2"/>
    <x v="0"/>
    <x v="2"/>
    <s v="Wrong item delivered"/>
    <x v="1"/>
    <n v="1"/>
    <n v="2788.38"/>
    <x v="0"/>
    <x v="1"/>
  </r>
  <r>
    <s v="ORD-202301-00334"/>
    <x v="11"/>
    <x v="6"/>
    <x v="7"/>
    <n v="3728179323"/>
    <x v="5"/>
    <s v="PRD-103-HEA"/>
    <x v="5"/>
    <x v="1"/>
    <s v="N"/>
    <n v="2214.84"/>
    <n v="612.41"/>
    <x v="0"/>
    <n v="0.27650304310920898"/>
    <x v="0"/>
    <x v="1"/>
    <m/>
    <x v="0"/>
    <n v="0"/>
    <n v="2183.56"/>
    <x v="0"/>
    <x v="1"/>
  </r>
  <r>
    <s v="ORD-202301-00335"/>
    <x v="3"/>
    <x v="8"/>
    <x v="1"/>
    <n v="9377100409"/>
    <x v="18"/>
    <s v="PRD-103-HEA "/>
    <x v="5"/>
    <x v="1"/>
    <s v="South"/>
    <n v="4662"/>
    <n v="735.54"/>
    <x v="2"/>
    <n v="0.15777348777348801"/>
    <x v="0"/>
    <x v="0"/>
    <m/>
    <x v="0"/>
    <n v="0"/>
    <m/>
    <x v="0"/>
    <x v="1"/>
  </r>
  <r>
    <s v="ORD-202301-00336"/>
    <x v="13"/>
    <x v="16"/>
    <x v="2"/>
    <n v="6690551076"/>
    <x v="20"/>
    <s v="PRD-100-SHO"/>
    <x v="12"/>
    <x v="0"/>
    <s v="East"/>
    <n v="4756.29"/>
    <n v="1107.69"/>
    <x v="1"/>
    <n v="0.23288950000946099"/>
    <x v="0"/>
    <x v="1"/>
    <m/>
    <x v="0"/>
    <n v="0"/>
    <n v="2793.38"/>
    <x v="0"/>
    <x v="1"/>
  </r>
  <r>
    <s v="ORD-202301-00337"/>
    <x v="9"/>
    <x v="6"/>
    <x v="2"/>
    <n v="505739769"/>
    <x v="3"/>
    <s v="PRD-106-PHO"/>
    <x v="2"/>
    <x v="1"/>
    <s v="North"/>
    <n v="4934.62"/>
    <n v="1289.99"/>
    <x v="0"/>
    <n v="0.261416279267704"/>
    <x v="0"/>
    <x v="1"/>
    <m/>
    <x v="0"/>
    <n v="0"/>
    <n v="2788.38"/>
    <x v="0"/>
    <x v="1"/>
  </r>
  <r>
    <s v="ORD-202301-00338"/>
    <x v="5"/>
    <x v="14"/>
    <x v="1"/>
    <n v="2714872717"/>
    <x v="5"/>
    <s v="PRD-103-HEA"/>
    <x v="5"/>
    <x v="1"/>
    <s v="South"/>
    <n v="545.24"/>
    <n v="162.59"/>
    <x v="2"/>
    <n v="0.298198958256914"/>
    <x v="1"/>
    <x v="1"/>
    <m/>
    <x v="0"/>
    <n v="0"/>
    <n v="2183.56"/>
    <x v="0"/>
    <x v="1"/>
  </r>
  <r>
    <s v="ORD-202301-00339"/>
    <x v="16"/>
    <x v="4"/>
    <x v="0"/>
    <n v="2871539915"/>
    <x v="8"/>
    <s v="PRD-110-CAM"/>
    <x v="8"/>
    <x v="1"/>
    <s v="North"/>
    <n v="4046.07"/>
    <n v="365.6"/>
    <x v="0"/>
    <n v="9.03592869129798E-2"/>
    <x v="0"/>
    <x v="2"/>
    <m/>
    <x v="0"/>
    <n v="0"/>
    <m/>
    <x v="0"/>
    <x v="1"/>
  </r>
  <r>
    <s v="ORD-202301-00358"/>
    <x v="1"/>
    <x v="18"/>
    <x v="7"/>
    <n v="3923126043"/>
    <x v="15"/>
    <s v="PRD-100-SHO"/>
    <x v="12"/>
    <x v="0"/>
    <s v="N"/>
    <n v="1914.16"/>
    <n v="328.74"/>
    <x v="0"/>
    <n v="0.17174112926819099"/>
    <x v="0"/>
    <x v="0"/>
    <s v="Customer changed mind"/>
    <x v="1"/>
    <n v="1"/>
    <n v="2793.38"/>
    <x v="0"/>
    <x v="1"/>
  </r>
  <r>
    <s v="ORD-202301-00340"/>
    <x v="17"/>
    <x v="14"/>
    <x v="2"/>
    <n v="2569040983"/>
    <x v="12"/>
    <s v="PRD-105-BAG"/>
    <x v="4"/>
    <x v="2"/>
    <s v="East"/>
    <n v="2608.36"/>
    <n v="501.94"/>
    <x v="1"/>
    <n v="0.19243509331534001"/>
    <x v="0"/>
    <x v="0"/>
    <m/>
    <x v="0"/>
    <n v="0"/>
    <m/>
    <x v="0"/>
    <x v="1"/>
  </r>
  <r>
    <s v="ORD-202301-00341"/>
    <x v="19"/>
    <x v="20"/>
    <x v="3"/>
    <n v="2942095481"/>
    <x v="8"/>
    <s v="PRD-110-CAM"/>
    <x v="8"/>
    <x v="1"/>
    <s v="N"/>
    <n v="312.89"/>
    <n v="77.83"/>
    <x v="0"/>
    <n v="0.24874556553421301"/>
    <x v="2"/>
    <x v="1"/>
    <m/>
    <x v="0"/>
    <n v="0"/>
    <m/>
    <x v="0"/>
    <x v="1"/>
  </r>
  <r>
    <s v="ORD-202301-00342"/>
    <x v="22"/>
    <x v="14"/>
    <x v="3"/>
    <n v="6420865675"/>
    <x v="2"/>
    <s v="PRD-101-SHI"/>
    <x v="1"/>
    <x v="0"/>
    <s v="East"/>
    <n v="3511.52"/>
    <n v="624.91999999999996"/>
    <x v="1"/>
    <n v="0.17796281951975201"/>
    <x v="0"/>
    <x v="0"/>
    <m/>
    <x v="0"/>
    <n v="0"/>
    <n v="2821.33"/>
    <x v="0"/>
    <x v="1"/>
  </r>
  <r>
    <s v="ORD-202301-00343"/>
    <x v="12"/>
    <x v="15"/>
    <x v="3"/>
    <n v="7423330591"/>
    <x v="3"/>
    <s v="PRD-106-PHO"/>
    <x v="2"/>
    <x v="1"/>
    <s v="North"/>
    <n v="4631.41"/>
    <n v="259.05"/>
    <x v="0"/>
    <n v="5.5933290293884601E-2"/>
    <x v="0"/>
    <x v="2"/>
    <m/>
    <x v="0"/>
    <n v="0"/>
    <n v="2788.38"/>
    <x v="0"/>
    <x v="1"/>
  </r>
  <r>
    <s v="ORD-202301-00344"/>
    <x v="0"/>
    <x v="11"/>
    <x v="6"/>
    <n v="3013674926"/>
    <x v="6"/>
    <s v="PRD-107-TAB"/>
    <x v="6"/>
    <x v="1"/>
    <s v="North"/>
    <n v="3169.02"/>
    <n v="475.93"/>
    <x v="0"/>
    <n v="0.150182075215682"/>
    <x v="0"/>
    <x v="0"/>
    <m/>
    <x v="0"/>
    <n v="0"/>
    <n v="2081.52"/>
    <x v="0"/>
    <x v="1"/>
  </r>
  <r>
    <s v="ORD-202301-00345"/>
    <x v="0"/>
    <x v="12"/>
    <x v="3"/>
    <n v="4192676492"/>
    <x v="2"/>
    <s v="PRD-101-SHI"/>
    <x v="1"/>
    <x v="0"/>
    <s v="East"/>
    <n v="2038.55"/>
    <n v="446.85"/>
    <x v="1"/>
    <n v="0.21919992151284001"/>
    <x v="0"/>
    <x v="1"/>
    <m/>
    <x v="0"/>
    <n v="0"/>
    <n v="2821.33"/>
    <x v="0"/>
    <x v="1"/>
  </r>
  <r>
    <s v="ORD-202301-00346"/>
    <x v="26"/>
    <x v="13"/>
    <x v="0"/>
    <n v="2920875102"/>
    <x v="8"/>
    <s v="PRD-110-CAM"/>
    <x v="8"/>
    <x v="1"/>
    <s v="East"/>
    <n v="441.36"/>
    <n v="28.1"/>
    <x v="1"/>
    <n v="6.3666847924596703E-2"/>
    <x v="2"/>
    <x v="2"/>
    <m/>
    <x v="0"/>
    <n v="0"/>
    <m/>
    <x v="0"/>
    <x v="1"/>
  </r>
  <r>
    <s v="ORD-202301-00347"/>
    <x v="27"/>
    <x v="12"/>
    <x v="4"/>
    <n v="8729758598"/>
    <x v="14"/>
    <s v="PRD - 111 - CHA"/>
    <x v="11"/>
    <x v="1"/>
    <s v="East"/>
    <n v="202.94"/>
    <n v="13.85"/>
    <x v="1"/>
    <n v="6.8246772445057599E-2"/>
    <x v="2"/>
    <x v="2"/>
    <s v="Customer changed mind"/>
    <x v="1"/>
    <n v="1"/>
    <m/>
    <x v="0"/>
    <x v="1"/>
  </r>
  <r>
    <s v="ORD-202301-00348"/>
    <x v="6"/>
    <x v="29"/>
    <x v="6"/>
    <n v="1844626714"/>
    <x v="23"/>
    <s v="PRD-111-CHA"/>
    <x v="11"/>
    <x v="1"/>
    <s v="East"/>
    <n v="4976.8900000000003"/>
    <n v="1085.6400000000001"/>
    <x v="1"/>
    <n v="0.218136225634884"/>
    <x v="0"/>
    <x v="1"/>
    <m/>
    <x v="0"/>
    <n v="0"/>
    <n v="207.68"/>
    <x v="0"/>
    <x v="1"/>
  </r>
  <r>
    <s v="ORD-202301-00349"/>
    <x v="24"/>
    <x v="20"/>
    <x v="6"/>
    <n v="6093141818"/>
    <x v="22"/>
    <s v="PRD-105-BAG"/>
    <x v="9"/>
    <x v="2"/>
    <s v="North"/>
    <n v="3894.79"/>
    <n v="270.72000000000003"/>
    <x v="0"/>
    <n v="6.9508240495636503E-2"/>
    <x v="0"/>
    <x v="2"/>
    <m/>
    <x v="0"/>
    <n v="0"/>
    <m/>
    <x v="0"/>
    <x v="1"/>
  </r>
  <r>
    <s v="ORD-202301-00350"/>
    <x v="16"/>
    <x v="26"/>
    <x v="4"/>
    <n v="9718594849"/>
    <x v="13"/>
    <s v="PRD-102-LAP"/>
    <x v="10"/>
    <x v="1"/>
    <s v="South"/>
    <n v="1738.96"/>
    <n v="400.22"/>
    <x v="2"/>
    <n v="0.23014905460735199"/>
    <x v="0"/>
    <x v="1"/>
    <m/>
    <x v="0"/>
    <n v="0"/>
    <n v="847.14"/>
    <x v="0"/>
    <x v="1"/>
  </r>
  <r>
    <s v="ORD-202301-00351"/>
    <x v="9"/>
    <x v="5"/>
    <x v="7"/>
    <n v="2269405396"/>
    <x v="13"/>
    <s v="PRD-102-LAP"/>
    <x v="10"/>
    <x v="1"/>
    <s v="West"/>
    <n v="2521.1"/>
    <n v="263.38"/>
    <x v="3"/>
    <n v="0.10447027091349"/>
    <x v="0"/>
    <x v="0"/>
    <m/>
    <x v="0"/>
    <n v="0"/>
    <n v="847.14"/>
    <x v="0"/>
    <x v="1"/>
  </r>
  <r>
    <s v="ORD-202301-00397"/>
    <x v="0"/>
    <x v="1"/>
    <x v="6"/>
    <n v="4229712529"/>
    <x v="8"/>
    <s v="PRD-110-CAM"/>
    <x v="8"/>
    <x v="1"/>
    <s v="S"/>
    <n v="3313.12"/>
    <n v="972.78"/>
    <x v="2"/>
    <n v="0.29361447819577902"/>
    <x v="0"/>
    <x v="1"/>
    <s v="damaged "/>
    <x v="1"/>
    <n v="1"/>
    <m/>
    <x v="0"/>
    <x v="1"/>
  </r>
  <r>
    <s v="ORD-202301-00352"/>
    <x v="10"/>
    <x v="11"/>
    <x v="2"/>
    <n v="1113129014"/>
    <x v="15"/>
    <s v="PRD-100-SHO"/>
    <x v="12"/>
    <x v="0"/>
    <s v="West"/>
    <n v="2408.69"/>
    <n v="407.2"/>
    <x v="3"/>
    <n v="0.169054548322947"/>
    <x v="0"/>
    <x v="0"/>
    <m/>
    <x v="0"/>
    <n v="0"/>
    <n v="2793.38"/>
    <x v="0"/>
    <x v="1"/>
  </r>
  <r>
    <s v="ORD-202302-01040"/>
    <x v="34"/>
    <x v="15"/>
    <x v="7"/>
    <n v="8550743509"/>
    <x v="17"/>
    <s v="PRD-108-JAC"/>
    <x v="0"/>
    <x v="0"/>
    <s v="North"/>
    <n v="3051.72"/>
    <n v="815.93"/>
    <x v="0"/>
    <n v="0.26736725518723897"/>
    <x v="0"/>
    <x v="1"/>
    <s v="Size issue"/>
    <x v="1"/>
    <n v="1"/>
    <n v="2085.91"/>
    <x v="1"/>
    <x v="1"/>
  </r>
  <r>
    <s v="ORD-202301-00353"/>
    <x v="29"/>
    <x v="24"/>
    <x v="6"/>
    <n v="8538909728"/>
    <x v="1"/>
    <s v="PRD-101-SHI"/>
    <x v="1"/>
    <x v="0"/>
    <s v="North"/>
    <n v="4763.37"/>
    <n v="686.57"/>
    <x v="0"/>
    <n v="0.14413534955294299"/>
    <x v="0"/>
    <x v="0"/>
    <m/>
    <x v="0"/>
    <n v="0"/>
    <n v="2821.33"/>
    <x v="0"/>
    <x v="1"/>
  </r>
  <r>
    <s v="ORD-202301-00354"/>
    <x v="15"/>
    <x v="28"/>
    <x v="4"/>
    <n v="3096348079"/>
    <x v="22"/>
    <s v="PRD - 105 - BAG"/>
    <x v="9"/>
    <x v="2"/>
    <s v="South"/>
    <n v="1782.39"/>
    <n v="55.95"/>
    <x v="2"/>
    <n v="3.1390436436470097E-2"/>
    <x v="0"/>
    <x v="2"/>
    <m/>
    <x v="0"/>
    <n v="0"/>
    <m/>
    <x v="0"/>
    <x v="1"/>
  </r>
  <r>
    <s v="ORD-202301-00355"/>
    <x v="21"/>
    <x v="6"/>
    <x v="7"/>
    <n v="6170243765"/>
    <x v="10"/>
    <s v="PRD-106-PHO"/>
    <x v="2"/>
    <x v="1"/>
    <s v="South"/>
    <n v="561.29999999999995"/>
    <n v="83.31"/>
    <x v="2"/>
    <n v="0.14842330304649901"/>
    <x v="1"/>
    <x v="0"/>
    <m/>
    <x v="0"/>
    <n v="0"/>
    <n v="2788.38"/>
    <x v="0"/>
    <x v="1"/>
  </r>
  <r>
    <s v="ORD-202301-00356"/>
    <x v="8"/>
    <x v="7"/>
    <x v="7"/>
    <n v="6650237416"/>
    <x v="8"/>
    <s v="PRD-110-CAM"/>
    <x v="8"/>
    <x v="1"/>
    <s v="North"/>
    <n v="2519.2600000000002"/>
    <n v="703.78"/>
    <x v="0"/>
    <n v="0.27935981200828802"/>
    <x v="0"/>
    <x v="1"/>
    <m/>
    <x v="0"/>
    <n v="0"/>
    <m/>
    <x v="0"/>
    <x v="1"/>
  </r>
  <r>
    <s v="ORD-202301-00357"/>
    <x v="23"/>
    <x v="20"/>
    <x v="5"/>
    <n v="569067447"/>
    <x v="5"/>
    <s v="PRD-103-HEA"/>
    <x v="5"/>
    <x v="1"/>
    <s v="N"/>
    <n v="1262.3399999999999"/>
    <n v="299.2"/>
    <x v="0"/>
    <n v="0.23702013720550699"/>
    <x v="0"/>
    <x v="1"/>
    <m/>
    <x v="0"/>
    <n v="0"/>
    <n v="2183.56"/>
    <x v="0"/>
    <x v="1"/>
  </r>
  <r>
    <s v="ORD-202301-00380"/>
    <x v="0"/>
    <x v="20"/>
    <x v="6"/>
    <n v="3651559737"/>
    <x v="9"/>
    <s v="PRD - 107 - TAB"/>
    <x v="4"/>
    <x v="1"/>
    <s v="North"/>
    <n v="744.66"/>
    <n v="65.260000000000005"/>
    <x v="0"/>
    <n v="8.7637310987564804E-2"/>
    <x v="1"/>
    <x v="2"/>
    <s v="damaged "/>
    <x v="1"/>
    <n v="1"/>
    <m/>
    <x v="0"/>
    <x v="1"/>
  </r>
  <r>
    <s v="ORD-202301-00359"/>
    <x v="22"/>
    <x v="6"/>
    <x v="1"/>
    <n v="4145456350"/>
    <x v="15"/>
    <s v="PRD - 100 - SHO"/>
    <x v="4"/>
    <x v="0"/>
    <s v="North"/>
    <n v="1440.88"/>
    <n v="152.22"/>
    <x v="0"/>
    <n v="0.10564377324968099"/>
    <x v="0"/>
    <x v="0"/>
    <m/>
    <x v="0"/>
    <n v="0"/>
    <m/>
    <x v="0"/>
    <x v="1"/>
  </r>
  <r>
    <s v="ORD-202301-00360"/>
    <x v="9"/>
    <x v="7"/>
    <x v="7"/>
    <n v="5559895343"/>
    <x v="2"/>
    <s v="PRD-101-SHI"/>
    <x v="1"/>
    <x v="0"/>
    <s v="N"/>
    <n v="224.37"/>
    <n v="65.39"/>
    <x v="0"/>
    <n v="0.29143824932031898"/>
    <x v="2"/>
    <x v="1"/>
    <m/>
    <x v="0"/>
    <n v="0"/>
    <n v="2821.33"/>
    <x v="0"/>
    <x v="1"/>
  </r>
  <r>
    <s v="ORD-202301-00362"/>
    <x v="5"/>
    <x v="0"/>
    <x v="1"/>
    <n v="3678812786"/>
    <x v="3"/>
    <s v="PRD-106-PHO"/>
    <x v="4"/>
    <x v="1"/>
    <s v="East"/>
    <n v="816.82"/>
    <n v="72.540000000000006"/>
    <x v="1"/>
    <n v="8.8807815675424201E-2"/>
    <x v="1"/>
    <x v="2"/>
    <m/>
    <x v="0"/>
    <n v="0"/>
    <n v="2788.38"/>
    <x v="0"/>
    <x v="1"/>
  </r>
  <r>
    <s v="ORD-202301-00363"/>
    <x v="26"/>
    <x v="1"/>
    <x v="0"/>
    <n v="2308340242"/>
    <x v="8"/>
    <s v="PRD-110-CAM"/>
    <x v="8"/>
    <x v="1"/>
    <s v="South"/>
    <n v="2682.28"/>
    <n v="81.48"/>
    <x v="2"/>
    <n v="3.03771418345587E-2"/>
    <x v="0"/>
    <x v="2"/>
    <m/>
    <x v="0"/>
    <n v="0"/>
    <m/>
    <x v="0"/>
    <x v="1"/>
  </r>
  <r>
    <s v="ORD-202302-01054"/>
    <x v="37"/>
    <x v="28"/>
    <x v="7"/>
    <n v="7640547398"/>
    <x v="13"/>
    <s v="PRD - 102 - LAP"/>
    <x v="10"/>
    <x v="1"/>
    <s v="North"/>
    <n v="1097.08"/>
    <n v="59.05"/>
    <x v="0"/>
    <n v="5.3824698290006197E-2"/>
    <x v="0"/>
    <x v="2"/>
    <s v="DAMAGED"/>
    <x v="1"/>
    <n v="1"/>
    <m/>
    <x v="1"/>
    <x v="1"/>
  </r>
  <r>
    <s v="ORD-202301-00364"/>
    <x v="4"/>
    <x v="14"/>
    <x v="4"/>
    <n v="5005342408"/>
    <x v="23"/>
    <s v="PRD-111-CHA"/>
    <x v="11"/>
    <x v="1"/>
    <s v="S"/>
    <n v="4352.7299999999996"/>
    <n v="876.04"/>
    <x v="2"/>
    <n v="0.20126219636871601"/>
    <x v="0"/>
    <x v="1"/>
    <m/>
    <x v="0"/>
    <n v="0"/>
    <n v="207.68"/>
    <x v="0"/>
    <x v="1"/>
  </r>
  <r>
    <s v="ORD-202301-00365"/>
    <x v="22"/>
    <x v="15"/>
    <x v="6"/>
    <n v="2736527172"/>
    <x v="13"/>
    <s v="PRD-102-LAP"/>
    <x v="10"/>
    <x v="1"/>
    <s v="South"/>
    <n v="3244.87"/>
    <n v="115.79"/>
    <x v="2"/>
    <n v="3.5684018157892301E-2"/>
    <x v="0"/>
    <x v="2"/>
    <m/>
    <x v="0"/>
    <n v="0"/>
    <n v="847.14"/>
    <x v="0"/>
    <x v="1"/>
  </r>
  <r>
    <s v="ORD-202301-00366"/>
    <x v="5"/>
    <x v="8"/>
    <x v="6"/>
    <n v="1820916601"/>
    <x v="13"/>
    <s v="PRD-102-LAP"/>
    <x v="10"/>
    <x v="1"/>
    <s v="North"/>
    <n v="4694.22"/>
    <n v="900.83"/>
    <x v="0"/>
    <n v="0.191901956022513"/>
    <x v="0"/>
    <x v="0"/>
    <m/>
    <x v="0"/>
    <n v="0"/>
    <n v="847.14"/>
    <x v="0"/>
    <x v="1"/>
  </r>
  <r>
    <s v="ORD-202301-00367"/>
    <x v="6"/>
    <x v="19"/>
    <x v="7"/>
    <n v="7972457230"/>
    <x v="8"/>
    <s v="PRD-110-CAM "/>
    <x v="8"/>
    <x v="1"/>
    <s v="South"/>
    <n v="532.02"/>
    <n v="58.59"/>
    <x v="2"/>
    <n v="0.11012743881809001"/>
    <x v="1"/>
    <x v="0"/>
    <m/>
    <x v="0"/>
    <n v="0"/>
    <n v="130.44"/>
    <x v="0"/>
    <x v="1"/>
  </r>
  <r>
    <s v="ORD-202301-00368"/>
    <x v="29"/>
    <x v="23"/>
    <x v="7"/>
    <n v="5436172131"/>
    <x v="2"/>
    <s v="PRD-101-SHI"/>
    <x v="1"/>
    <x v="0"/>
    <s v="South"/>
    <n v="4480.0200000000004"/>
    <n v="865.61"/>
    <x v="2"/>
    <n v="0.19321565528725301"/>
    <x v="0"/>
    <x v="0"/>
    <m/>
    <x v="0"/>
    <n v="0"/>
    <n v="2821.33"/>
    <x v="0"/>
    <x v="1"/>
  </r>
  <r>
    <s v="ORD-202301-00369"/>
    <x v="5"/>
    <x v="12"/>
    <x v="4"/>
    <n v="9451475410"/>
    <x v="12"/>
    <s v="PRD-105-BAG"/>
    <x v="9"/>
    <x v="2"/>
    <s v="North"/>
    <n v="4076.96"/>
    <n v="246.88"/>
    <x v="0"/>
    <n v="6.05549232761666E-2"/>
    <x v="0"/>
    <x v="2"/>
    <m/>
    <x v="0"/>
    <n v="0"/>
    <m/>
    <x v="0"/>
    <x v="1"/>
  </r>
  <r>
    <s v="ORD-202301-00370"/>
    <x v="7"/>
    <x v="7"/>
    <x v="2"/>
    <n v="7676952366"/>
    <x v="0"/>
    <s v="PRD-108-JAC"/>
    <x v="0"/>
    <x v="0"/>
    <s v="West"/>
    <n v="1935.44"/>
    <n v="361.66"/>
    <x v="3"/>
    <n v="0.18686190220311699"/>
    <x v="0"/>
    <x v="0"/>
    <m/>
    <x v="0"/>
    <n v="0"/>
    <n v="2085.91"/>
    <x v="0"/>
    <x v="1"/>
  </r>
  <r>
    <s v="ORD-202301-00371"/>
    <x v="22"/>
    <x v="8"/>
    <x v="1"/>
    <n v="5872105524"/>
    <x v="0"/>
    <s v="PRD-108-JAC"/>
    <x v="0"/>
    <x v="0"/>
    <s v="West"/>
    <n v="1069.47"/>
    <n v="96.94"/>
    <x v="3"/>
    <n v="9.0643028789961402E-2"/>
    <x v="0"/>
    <x v="2"/>
    <m/>
    <x v="0"/>
    <n v="0"/>
    <n v="2085.91"/>
    <x v="0"/>
    <x v="1"/>
  </r>
  <r>
    <s v="ORD-202301-00372"/>
    <x v="29"/>
    <x v="14"/>
    <x v="1"/>
    <n v="1917920252"/>
    <x v="2"/>
    <s v="PRD - 101 - SHI"/>
    <x v="1"/>
    <x v="0"/>
    <s v="East"/>
    <n v="765.59"/>
    <n v="60.68"/>
    <x v="1"/>
    <n v="7.9259133478755003E-2"/>
    <x v="1"/>
    <x v="2"/>
    <m/>
    <x v="0"/>
    <n v="0"/>
    <m/>
    <x v="0"/>
    <x v="1"/>
  </r>
  <r>
    <s v="ORD-202301-00373"/>
    <x v="2"/>
    <x v="26"/>
    <x v="1"/>
    <n v="4120092820"/>
    <x v="21"/>
    <s v="PRD-110-CAM"/>
    <x v="8"/>
    <x v="1"/>
    <s v="N"/>
    <n v="4597.37"/>
    <n v="760.89"/>
    <x v="0"/>
    <n v="0.165505495533316"/>
    <x v="0"/>
    <x v="0"/>
    <m/>
    <x v="0"/>
    <n v="0"/>
    <m/>
    <x v="0"/>
    <x v="1"/>
  </r>
  <r>
    <s v="ORD-202301-00375"/>
    <x v="0"/>
    <x v="7"/>
    <x v="0"/>
    <n v="1390438303"/>
    <x v="4"/>
    <s v="PRD-109-SUN"/>
    <x v="4"/>
    <x v="2"/>
    <s v="North"/>
    <n v="247.49"/>
    <n v="28.45"/>
    <x v="0"/>
    <n v="0.114954139561194"/>
    <x v="2"/>
    <x v="0"/>
    <m/>
    <x v="0"/>
    <n v="0"/>
    <m/>
    <x v="0"/>
    <x v="1"/>
  </r>
  <r>
    <s v="ORD-202301-00376"/>
    <x v="25"/>
    <x v="4"/>
    <x v="7"/>
    <n v="1568182096"/>
    <x v="11"/>
    <s v="PRD-104-WAT"/>
    <x v="7"/>
    <x v="2"/>
    <s v="N"/>
    <n v="4428.32"/>
    <n v="244.39"/>
    <x v="0"/>
    <n v="5.5187971962279203E-2"/>
    <x v="0"/>
    <x v="2"/>
    <m/>
    <x v="0"/>
    <n v="0"/>
    <n v="2420.2800000000002"/>
    <x v="0"/>
    <x v="1"/>
  </r>
  <r>
    <s v="ORD-202301-00377"/>
    <x v="29"/>
    <x v="20"/>
    <x v="4"/>
    <n v="5960633991"/>
    <x v="1"/>
    <s v="PRD-101-SHI"/>
    <x v="1"/>
    <x v="0"/>
    <s v="S"/>
    <n v="2744.74"/>
    <n v="800.41"/>
    <x v="2"/>
    <n v="0.29161596362497"/>
    <x v="0"/>
    <x v="1"/>
    <m/>
    <x v="0"/>
    <n v="0"/>
    <n v="2821.33"/>
    <x v="0"/>
    <x v="1"/>
  </r>
  <r>
    <s v="ORD-202301-00378"/>
    <x v="4"/>
    <x v="23"/>
    <x v="2"/>
    <n v="5112747472"/>
    <x v="15"/>
    <s v="PRD-100-SHO"/>
    <x v="12"/>
    <x v="0"/>
    <s v="East"/>
    <n v="4287.8599999999997"/>
    <n v="1190.43"/>
    <x v="1"/>
    <n v="0.27762800091420903"/>
    <x v="0"/>
    <x v="1"/>
    <m/>
    <x v="0"/>
    <n v="0"/>
    <n v="2793.38"/>
    <x v="0"/>
    <x v="1"/>
  </r>
  <r>
    <s v="ORD-202301-00379"/>
    <x v="4"/>
    <x v="13"/>
    <x v="1"/>
    <n v="9038021462"/>
    <x v="2"/>
    <s v="PRD-101-SHI"/>
    <x v="1"/>
    <x v="0"/>
    <s v="S"/>
    <n v="1757.71"/>
    <n v="275.07"/>
    <x v="2"/>
    <n v="0.15649339197023401"/>
    <x v="0"/>
    <x v="0"/>
    <m/>
    <x v="0"/>
    <n v="0"/>
    <n v="2821.33"/>
    <x v="0"/>
    <x v="1"/>
  </r>
  <r>
    <s v="ORD-202301-00381"/>
    <x v="13"/>
    <x v="25"/>
    <x v="6"/>
    <n v="4421214614"/>
    <x v="10"/>
    <s v="PRD-106-PHO"/>
    <x v="2"/>
    <x v="1"/>
    <s v="North"/>
    <n v="936.71"/>
    <n v="41.69"/>
    <x v="0"/>
    <n v="4.4506837761954098E-2"/>
    <x v="1"/>
    <x v="2"/>
    <m/>
    <x v="0"/>
    <n v="0"/>
    <n v="2788.38"/>
    <x v="0"/>
    <x v="1"/>
  </r>
  <r>
    <s v="ORD-202301-00382"/>
    <x v="7"/>
    <x v="17"/>
    <x v="7"/>
    <n v="6596089319"/>
    <x v="22"/>
    <s v="PRD-105-BAG"/>
    <x v="9"/>
    <x v="2"/>
    <s v="South"/>
    <n v="90.65"/>
    <n v="24.66"/>
    <x v="2"/>
    <n v="0.27203530060672898"/>
    <x v="2"/>
    <x v="1"/>
    <m/>
    <x v="0"/>
    <n v="0"/>
    <m/>
    <x v="0"/>
    <x v="1"/>
  </r>
  <r>
    <s v="ORD-202301-00383"/>
    <x v="0"/>
    <x v="26"/>
    <x v="3"/>
    <n v="2791033682"/>
    <x v="5"/>
    <s v="PRD-103-HEA"/>
    <x v="5"/>
    <x v="1"/>
    <s v="East"/>
    <n v="1863.88"/>
    <n v="239"/>
    <x v="1"/>
    <n v="0.128227139086207"/>
    <x v="0"/>
    <x v="0"/>
    <m/>
    <x v="0"/>
    <n v="0"/>
    <n v="2183.56"/>
    <x v="0"/>
    <x v="1"/>
  </r>
  <r>
    <s v="ORD-202301-00384"/>
    <x v="29"/>
    <x v="18"/>
    <x v="6"/>
    <n v="8512765289"/>
    <x v="3"/>
    <s v="PRD-106-PHO"/>
    <x v="2"/>
    <x v="1"/>
    <s v="North"/>
    <n v="3177.85"/>
    <n v="697.74"/>
    <x v="0"/>
    <n v="0.21956354138804501"/>
    <x v="0"/>
    <x v="1"/>
    <m/>
    <x v="0"/>
    <n v="0"/>
    <n v="2788.38"/>
    <x v="0"/>
    <x v="1"/>
  </r>
  <r>
    <s v="ORD-202301-00385"/>
    <x v="17"/>
    <x v="27"/>
    <x v="0"/>
    <n v="7890463378"/>
    <x v="18"/>
    <s v="PRD-103-HEA"/>
    <x v="5"/>
    <x v="1"/>
    <s v="W"/>
    <n v="4838.7299999999996"/>
    <n v="1339.3"/>
    <x v="3"/>
    <n v="0.27678750415914899"/>
    <x v="0"/>
    <x v="1"/>
    <m/>
    <x v="0"/>
    <n v="0"/>
    <n v="2183.56"/>
    <x v="0"/>
    <x v="1"/>
  </r>
  <r>
    <s v="ORD-202301-00387"/>
    <x v="12"/>
    <x v="26"/>
    <x v="7"/>
    <n v="6582631281"/>
    <x v="8"/>
    <s v="PRD-110-CAM"/>
    <x v="4"/>
    <x v="1"/>
    <s v="W"/>
    <n v="4744.53"/>
    <n v="403.36"/>
    <x v="3"/>
    <n v="8.5015797139021201E-2"/>
    <x v="0"/>
    <x v="2"/>
    <m/>
    <x v="0"/>
    <n v="0"/>
    <m/>
    <x v="0"/>
    <x v="1"/>
  </r>
  <r>
    <s v="ORD-202301-00388"/>
    <x v="20"/>
    <x v="24"/>
    <x v="7"/>
    <n v="7523343836"/>
    <x v="11"/>
    <s v="PRD - 104 - WAT"/>
    <x v="4"/>
    <x v="2"/>
    <s v="North"/>
    <n v="3199.17"/>
    <n v="596.41"/>
    <x v="0"/>
    <n v="0.18642647936808601"/>
    <x v="0"/>
    <x v="0"/>
    <m/>
    <x v="0"/>
    <n v="0"/>
    <m/>
    <x v="0"/>
    <x v="1"/>
  </r>
  <r>
    <s v="ORD-202301-00389"/>
    <x v="29"/>
    <x v="1"/>
    <x v="2"/>
    <n v="3617061713"/>
    <x v="3"/>
    <s v="PRD-106-PHO"/>
    <x v="2"/>
    <x v="1"/>
    <s v="W"/>
    <n v="4046.57"/>
    <n v="317.85000000000002"/>
    <x v="3"/>
    <n v="7.8548004853493197E-2"/>
    <x v="0"/>
    <x v="2"/>
    <m/>
    <x v="0"/>
    <n v="0"/>
    <n v="2788.38"/>
    <x v="0"/>
    <x v="1"/>
  </r>
  <r>
    <s v="ORD-202301-00390"/>
    <x v="18"/>
    <x v="29"/>
    <x v="2"/>
    <n v="7998028413"/>
    <x v="0"/>
    <s v="PRD - 108 - JAC"/>
    <x v="4"/>
    <x v="0"/>
    <s v="N"/>
    <n v="1097.21"/>
    <n v="141.01"/>
    <x v="0"/>
    <n v="0.12851687461835001"/>
    <x v="0"/>
    <x v="0"/>
    <m/>
    <x v="0"/>
    <n v="0"/>
    <m/>
    <x v="0"/>
    <x v="1"/>
  </r>
  <r>
    <s v="ORD-202301-00391"/>
    <x v="17"/>
    <x v="0"/>
    <x v="0"/>
    <n v="5847768634"/>
    <x v="8"/>
    <s v="PRD-110-CAM"/>
    <x v="8"/>
    <x v="1"/>
    <s v="N"/>
    <n v="532.41999999999996"/>
    <n v="129.99"/>
    <x v="0"/>
    <n v="0.244149355771759"/>
    <x v="1"/>
    <x v="1"/>
    <m/>
    <x v="0"/>
    <n v="0"/>
    <m/>
    <x v="0"/>
    <x v="1"/>
  </r>
  <r>
    <s v="ORD-202301-00392"/>
    <x v="9"/>
    <x v="16"/>
    <x v="2"/>
    <n v="9196639551"/>
    <x v="15"/>
    <s v="PRD-100-SHO"/>
    <x v="12"/>
    <x v="0"/>
    <s v="East"/>
    <n v="1481.5"/>
    <n v="375.12"/>
    <x v="1"/>
    <n v="0.25320283496456297"/>
    <x v="0"/>
    <x v="1"/>
    <m/>
    <x v="0"/>
    <n v="0"/>
    <n v="2793.38"/>
    <x v="0"/>
    <x v="1"/>
  </r>
  <r>
    <s v="ORD-202301-00393"/>
    <x v="13"/>
    <x v="27"/>
    <x v="7"/>
    <n v="5313552510"/>
    <x v="23"/>
    <s v="PRD-111-CHA"/>
    <x v="11"/>
    <x v="1"/>
    <s v="N"/>
    <n v="4495.74"/>
    <n v="816.62"/>
    <x v="0"/>
    <n v="0.181643066547443"/>
    <x v="0"/>
    <x v="0"/>
    <m/>
    <x v="0"/>
    <n v="0"/>
    <n v="207.68"/>
    <x v="0"/>
    <x v="1"/>
  </r>
  <r>
    <s v="ORD-202301-00555"/>
    <x v="30"/>
    <x v="27"/>
    <x v="0"/>
    <n v="1471656094"/>
    <x v="12"/>
    <s v="PRD-105-BAG"/>
    <x v="9"/>
    <x v="2"/>
    <s v="North"/>
    <n v="3183.39"/>
    <n v="605.48"/>
    <x v="0"/>
    <n v="0.190199755606445"/>
    <x v="0"/>
    <x v="0"/>
    <s v="Wrong item delivered"/>
    <x v="1"/>
    <n v="1"/>
    <m/>
    <x v="0"/>
    <x v="1"/>
  </r>
  <r>
    <s v="ORD-202301-00394"/>
    <x v="26"/>
    <x v="13"/>
    <x v="0"/>
    <n v="9665533077"/>
    <x v="10"/>
    <s v="PRD-106-PHO"/>
    <x v="2"/>
    <x v="1"/>
    <s v="W"/>
    <n v="2964.03"/>
    <n v="278.13"/>
    <x v="3"/>
    <n v="9.3835082640864001E-2"/>
    <x v="0"/>
    <x v="2"/>
    <m/>
    <x v="0"/>
    <n v="0"/>
    <n v="2788.38"/>
    <x v="0"/>
    <x v="1"/>
  </r>
  <r>
    <s v="ORD-202301-00395"/>
    <x v="18"/>
    <x v="23"/>
    <x v="6"/>
    <n v="880501716"/>
    <x v="11"/>
    <s v="PRD-104-WAT"/>
    <x v="4"/>
    <x v="2"/>
    <s v="West"/>
    <n v="2791.12"/>
    <n v="319.74"/>
    <x v="3"/>
    <n v="0.114556163833873"/>
    <x v="0"/>
    <x v="0"/>
    <m/>
    <x v="0"/>
    <n v="0"/>
    <n v="2420.2800000000002"/>
    <x v="0"/>
    <x v="1"/>
  </r>
  <r>
    <s v="ORD-202301-00396"/>
    <x v="19"/>
    <x v="19"/>
    <x v="0"/>
    <n v="300215632"/>
    <x v="14"/>
    <s v="PRD-111-CHA"/>
    <x v="11"/>
    <x v="1"/>
    <s v="North"/>
    <n v="4671.87"/>
    <n v="1235.07"/>
    <x v="0"/>
    <n v="0.26436309229494798"/>
    <x v="0"/>
    <x v="1"/>
    <m/>
    <x v="0"/>
    <n v="0"/>
    <n v="207.68"/>
    <x v="0"/>
    <x v="1"/>
  </r>
  <r>
    <s v="ORD-202301-00398"/>
    <x v="22"/>
    <x v="15"/>
    <x v="5"/>
    <n v="3117030376"/>
    <x v="1"/>
    <s v="PRD-101-SHI"/>
    <x v="1"/>
    <x v="0"/>
    <s v="East"/>
    <n v="3807.23"/>
    <n v="434.76"/>
    <x v="1"/>
    <n v="0.11419325861584401"/>
    <x v="0"/>
    <x v="0"/>
    <m/>
    <x v="0"/>
    <n v="0"/>
    <n v="2821.33"/>
    <x v="0"/>
    <x v="1"/>
  </r>
  <r>
    <s v="ORD-202301-00669"/>
    <x v="8"/>
    <x v="4"/>
    <x v="0"/>
    <n v="458474362"/>
    <x v="20"/>
    <s v="PRD - 100 - SHO"/>
    <x v="12"/>
    <x v="0"/>
    <s v="West"/>
    <n v="2667.82"/>
    <n v="460.45"/>
    <x v="3"/>
    <n v="0.17259410305043099"/>
    <x v="0"/>
    <x v="0"/>
    <s v="DAMAGED"/>
    <x v="1"/>
    <n v="1"/>
    <m/>
    <x v="0"/>
    <x v="1"/>
  </r>
  <r>
    <s v="ORD-202301-00399"/>
    <x v="0"/>
    <x v="28"/>
    <x v="5"/>
    <n v="6314624912"/>
    <x v="14"/>
    <s v="PRD-111-CHA "/>
    <x v="11"/>
    <x v="1"/>
    <s v="South"/>
    <n v="951.41"/>
    <n v="35.89"/>
    <x v="2"/>
    <n v="3.7722958556248097E-2"/>
    <x v="1"/>
    <x v="2"/>
    <s v="Defective"/>
    <x v="1"/>
    <n v="1"/>
    <m/>
    <x v="0"/>
    <x v="1"/>
  </r>
  <r>
    <s v="ORD-202301-00400"/>
    <x v="28"/>
    <x v="23"/>
    <x v="6"/>
    <n v="8685074510"/>
    <x v="14"/>
    <s v="PRD-111-CHA"/>
    <x v="11"/>
    <x v="1"/>
    <s v="East"/>
    <n v="2025.41"/>
    <n v="385.62"/>
    <x v="1"/>
    <n v="0.190391081311932"/>
    <x v="0"/>
    <x v="0"/>
    <m/>
    <x v="0"/>
    <n v="0"/>
    <n v="207.68"/>
    <x v="0"/>
    <x v="1"/>
  </r>
  <r>
    <s v="ORD-202301-00401"/>
    <x v="8"/>
    <x v="11"/>
    <x v="5"/>
    <n v="1009431814"/>
    <x v="10"/>
    <s v="PRD-106-PHO"/>
    <x v="2"/>
    <x v="1"/>
    <s v="North"/>
    <n v="2485.9499999999998"/>
    <n v="189.37"/>
    <x v="0"/>
    <n v="7.6176109736720399E-2"/>
    <x v="0"/>
    <x v="2"/>
    <m/>
    <x v="0"/>
    <n v="0"/>
    <n v="2788.38"/>
    <x v="0"/>
    <x v="1"/>
  </r>
  <r>
    <s v="ORD-202301-00402"/>
    <x v="20"/>
    <x v="0"/>
    <x v="3"/>
    <n v="4325122572"/>
    <x v="10"/>
    <s v="PRD-106-PHO"/>
    <x v="2"/>
    <x v="1"/>
    <s v="S"/>
    <n v="4408.66"/>
    <n v="335.48"/>
    <x v="2"/>
    <n v="7.6095684402970501E-2"/>
    <x v="0"/>
    <x v="2"/>
    <m/>
    <x v="0"/>
    <n v="0"/>
    <n v="2788.38"/>
    <x v="0"/>
    <x v="1"/>
  </r>
  <r>
    <s v="ORD-202301-00403"/>
    <x v="20"/>
    <x v="18"/>
    <x v="1"/>
    <n v="9438822114"/>
    <x v="6"/>
    <s v="PRD-107-TAB"/>
    <x v="4"/>
    <x v="1"/>
    <s v="North"/>
    <n v="3323.77"/>
    <n v="327.24"/>
    <x v="0"/>
    <n v="9.8454465862559695E-2"/>
    <x v="0"/>
    <x v="2"/>
    <m/>
    <x v="0"/>
    <n v="0"/>
    <n v="2081.52"/>
    <x v="0"/>
    <x v="1"/>
  </r>
  <r>
    <s v="ORD-202301-00404"/>
    <x v="15"/>
    <x v="21"/>
    <x v="1"/>
    <n v="2632570396"/>
    <x v="14"/>
    <s v="PRD - 111 - CHA"/>
    <x v="11"/>
    <x v="1"/>
    <s v="S"/>
    <n v="3200.89"/>
    <n v="930.41"/>
    <x v="2"/>
    <n v="0.29067228177163201"/>
    <x v="0"/>
    <x v="1"/>
    <m/>
    <x v="0"/>
    <n v="0"/>
    <m/>
    <x v="0"/>
    <x v="1"/>
  </r>
  <r>
    <s v="ORD-202301-00405"/>
    <x v="26"/>
    <x v="15"/>
    <x v="6"/>
    <n v="4430985916"/>
    <x v="11"/>
    <s v="PRD-104-WAT "/>
    <x v="7"/>
    <x v="2"/>
    <s v="W"/>
    <n v="2342.2600000000002"/>
    <n v="165.27"/>
    <x v="3"/>
    <n v="7.05600573804787E-2"/>
    <x v="0"/>
    <x v="2"/>
    <m/>
    <x v="0"/>
    <n v="0"/>
    <m/>
    <x v="0"/>
    <x v="1"/>
  </r>
  <r>
    <s v="ORD-202302-01179"/>
    <x v="38"/>
    <x v="10"/>
    <x v="3"/>
    <n v="2820632280"/>
    <x v="10"/>
    <s v="PRD-106-PHO"/>
    <x v="2"/>
    <x v="1"/>
    <s v="South"/>
    <n v="1308.26"/>
    <n v="287.81"/>
    <x v="2"/>
    <n v="0.21999449650681099"/>
    <x v="0"/>
    <x v="1"/>
    <s v="damaged "/>
    <x v="1"/>
    <n v="1"/>
    <n v="2788.38"/>
    <x v="1"/>
    <x v="1"/>
  </r>
  <r>
    <s v="ORD-202301-00406"/>
    <x v="7"/>
    <x v="25"/>
    <x v="3"/>
    <n v="349107406"/>
    <x v="20"/>
    <s v="PRD-100-SHO"/>
    <x v="12"/>
    <x v="0"/>
    <s v="North"/>
    <n v="3930.61"/>
    <n v="650.66999999999996"/>
    <x v="0"/>
    <n v="0.16553919111791801"/>
    <x v="0"/>
    <x v="0"/>
    <m/>
    <x v="0"/>
    <n v="0"/>
    <n v="2793.38"/>
    <x v="0"/>
    <x v="1"/>
  </r>
  <r>
    <s v="ORD-202301-00407"/>
    <x v="11"/>
    <x v="14"/>
    <x v="4"/>
    <n v="3075366614"/>
    <x v="19"/>
    <s v="PRD-102-LAP"/>
    <x v="10"/>
    <x v="1"/>
    <s v="South"/>
    <n v="4025.81"/>
    <n v="272.05"/>
    <x v="2"/>
    <n v="6.7576462873309998E-2"/>
    <x v="0"/>
    <x v="2"/>
    <m/>
    <x v="0"/>
    <n v="0"/>
    <n v="847.14"/>
    <x v="0"/>
    <x v="1"/>
  </r>
  <r>
    <s v="ORD-202301-00408"/>
    <x v="6"/>
    <x v="1"/>
    <x v="3"/>
    <n v="8266128758"/>
    <x v="9"/>
    <s v="PRD-107-TAB"/>
    <x v="6"/>
    <x v="1"/>
    <s v="South"/>
    <n v="2317.19"/>
    <n v="640.45000000000005"/>
    <x v="2"/>
    <n v="0.27639080092698498"/>
    <x v="0"/>
    <x v="1"/>
    <m/>
    <x v="0"/>
    <n v="0"/>
    <n v="2081.52"/>
    <x v="0"/>
    <x v="1"/>
  </r>
  <r>
    <s v="ORD-202301-00409"/>
    <x v="17"/>
    <x v="10"/>
    <x v="2"/>
    <n v="2989406260"/>
    <x v="15"/>
    <s v="PRD - 100 - SHO"/>
    <x v="12"/>
    <x v="0"/>
    <s v="West"/>
    <n v="1680.75"/>
    <n v="94.62"/>
    <x v="3"/>
    <n v="5.6296296296296303E-2"/>
    <x v="0"/>
    <x v="2"/>
    <s v="DAMAGED"/>
    <x v="1"/>
    <n v="1"/>
    <m/>
    <x v="0"/>
    <x v="1"/>
  </r>
  <r>
    <s v="ORD-202301-00410"/>
    <x v="15"/>
    <x v="13"/>
    <x v="3"/>
    <n v="2324407931"/>
    <x v="13"/>
    <s v="PRD-102-LAP"/>
    <x v="10"/>
    <x v="1"/>
    <s v="S"/>
    <n v="1251.0899999999999"/>
    <n v="72.53"/>
    <x v="2"/>
    <n v="5.7973447154081599E-2"/>
    <x v="0"/>
    <x v="2"/>
    <m/>
    <x v="0"/>
    <n v="0"/>
    <n v="847.14"/>
    <x v="0"/>
    <x v="1"/>
  </r>
  <r>
    <s v="ORD-202301-00411"/>
    <x v="16"/>
    <x v="23"/>
    <x v="7"/>
    <n v="3849791620"/>
    <x v="14"/>
    <s v="PRD-111-CHA"/>
    <x v="4"/>
    <x v="1"/>
    <s v="South"/>
    <n v="2391.27"/>
    <n v="259"/>
    <x v="2"/>
    <n v="0.108310646643834"/>
    <x v="0"/>
    <x v="0"/>
    <m/>
    <x v="0"/>
    <n v="0"/>
    <n v="207.68"/>
    <x v="0"/>
    <x v="1"/>
  </r>
  <r>
    <s v="ORD-202301-00412"/>
    <x v="11"/>
    <x v="26"/>
    <x v="7"/>
    <n v="471960940"/>
    <x v="15"/>
    <s v="PRD-100-SHO"/>
    <x v="4"/>
    <x v="0"/>
    <s v="South"/>
    <n v="2350.1799999999998"/>
    <n v="529.33000000000004"/>
    <x v="2"/>
    <n v="0.22522955688500501"/>
    <x v="0"/>
    <x v="1"/>
    <m/>
    <x v="0"/>
    <n v="0"/>
    <n v="2793.38"/>
    <x v="0"/>
    <x v="1"/>
  </r>
  <r>
    <s v="ORD-202301-00413"/>
    <x v="24"/>
    <x v="4"/>
    <x v="0"/>
    <n v="2259572446"/>
    <x v="3"/>
    <s v="PRD-106-PHO"/>
    <x v="2"/>
    <x v="1"/>
    <s v="N"/>
    <n v="2888.67"/>
    <n v="809.99"/>
    <x v="0"/>
    <n v="0.28040239972028702"/>
    <x v="0"/>
    <x v="1"/>
    <m/>
    <x v="0"/>
    <n v="0"/>
    <n v="2788.38"/>
    <x v="0"/>
    <x v="1"/>
  </r>
  <r>
    <s v="ORD-202301-00414"/>
    <x v="4"/>
    <x v="10"/>
    <x v="0"/>
    <n v="23117753"/>
    <x v="2"/>
    <s v="PRD-101-SHI"/>
    <x v="4"/>
    <x v="0"/>
    <s v="North"/>
    <n v="3783.95"/>
    <n v="542.67999999999995"/>
    <x v="0"/>
    <n v="0.143416271356651"/>
    <x v="0"/>
    <x v="0"/>
    <m/>
    <x v="0"/>
    <n v="0"/>
    <n v="2821.33"/>
    <x v="0"/>
    <x v="1"/>
  </r>
  <r>
    <s v="ORD-202301-00415"/>
    <x v="23"/>
    <x v="13"/>
    <x v="1"/>
    <n v="2517629833"/>
    <x v="9"/>
    <s v="PRD-107-TAB"/>
    <x v="4"/>
    <x v="1"/>
    <s v="W"/>
    <n v="2181.63"/>
    <n v="376.77"/>
    <x v="3"/>
    <n v="0.172701145473797"/>
    <x v="0"/>
    <x v="0"/>
    <m/>
    <x v="0"/>
    <n v="0"/>
    <n v="2081.52"/>
    <x v="0"/>
    <x v="1"/>
  </r>
  <r>
    <s v="ORD-202301-00416"/>
    <x v="17"/>
    <x v="24"/>
    <x v="6"/>
    <n v="9815287339"/>
    <x v="12"/>
    <s v="PRD-105-BAG"/>
    <x v="9"/>
    <x v="2"/>
    <s v="North"/>
    <n v="4011.95"/>
    <n v="595.76"/>
    <x v="0"/>
    <n v="0.14849636710327899"/>
    <x v="0"/>
    <x v="0"/>
    <m/>
    <x v="0"/>
    <n v="0"/>
    <m/>
    <x v="0"/>
    <x v="1"/>
  </r>
  <r>
    <s v="ORD-202301-00417"/>
    <x v="18"/>
    <x v="5"/>
    <x v="1"/>
    <n v="9850344651"/>
    <x v="1"/>
    <s v="PRD-101-SHI"/>
    <x v="1"/>
    <x v="0"/>
    <s v="East"/>
    <n v="2008.11"/>
    <n v="90.96"/>
    <x v="1"/>
    <n v="4.5296323408578198E-2"/>
    <x v="0"/>
    <x v="2"/>
    <m/>
    <x v="0"/>
    <n v="0"/>
    <n v="2821.33"/>
    <x v="0"/>
    <x v="1"/>
  </r>
  <r>
    <s v="ORD-202301-00418"/>
    <x v="19"/>
    <x v="12"/>
    <x v="5"/>
    <n v="5023850371"/>
    <x v="12"/>
    <s v="PRD-105-BAG"/>
    <x v="9"/>
    <x v="2"/>
    <s v="North"/>
    <n v="4439.84"/>
    <n v="707.13"/>
    <x v="0"/>
    <n v="0.15926925294605199"/>
    <x v="0"/>
    <x v="0"/>
    <m/>
    <x v="0"/>
    <n v="0"/>
    <m/>
    <x v="0"/>
    <x v="1"/>
  </r>
  <r>
    <s v="ORD-202301-00419"/>
    <x v="0"/>
    <x v="18"/>
    <x v="4"/>
    <n v="3000389608"/>
    <x v="3"/>
    <s v="PRD-106-PHO"/>
    <x v="2"/>
    <x v="1"/>
    <s v="East"/>
    <n v="3512.66"/>
    <n v="626.58000000000004"/>
    <x v="1"/>
    <n v="0.178377639737407"/>
    <x v="0"/>
    <x v="0"/>
    <m/>
    <x v="0"/>
    <n v="0"/>
    <n v="2788.38"/>
    <x v="0"/>
    <x v="1"/>
  </r>
  <r>
    <s v="ORD-202301-00420"/>
    <x v="13"/>
    <x v="4"/>
    <x v="5"/>
    <n v="1903689003"/>
    <x v="15"/>
    <s v="PRD-100-SHO"/>
    <x v="12"/>
    <x v="0"/>
    <s v="N"/>
    <n v="1584.35"/>
    <n v="305.23"/>
    <x v="0"/>
    <n v="0.192653138511061"/>
    <x v="0"/>
    <x v="0"/>
    <m/>
    <x v="0"/>
    <n v="0"/>
    <n v="2793.38"/>
    <x v="0"/>
    <x v="1"/>
  </r>
  <r>
    <s v="ORD-202301-00421"/>
    <x v="5"/>
    <x v="18"/>
    <x v="5"/>
    <n v="7537458438"/>
    <x v="23"/>
    <s v="PRD-111-CHA"/>
    <x v="11"/>
    <x v="1"/>
    <s v="North"/>
    <n v="4504.12"/>
    <n v="993.09"/>
    <x v="0"/>
    <n v="0.22048480058257799"/>
    <x v="0"/>
    <x v="1"/>
    <m/>
    <x v="0"/>
    <n v="0"/>
    <n v="207.68"/>
    <x v="0"/>
    <x v="1"/>
  </r>
  <r>
    <s v="ORD-202301-00422"/>
    <x v="30"/>
    <x v="3"/>
    <x v="0"/>
    <n v="5203771070"/>
    <x v="4"/>
    <s v="PRD-109-SUN"/>
    <x v="3"/>
    <x v="2"/>
    <s v="South"/>
    <n v="317.41000000000003"/>
    <n v="82.76"/>
    <x v="2"/>
    <n v="0.26073532654925802"/>
    <x v="2"/>
    <x v="1"/>
    <m/>
    <x v="0"/>
    <n v="0"/>
    <m/>
    <x v="0"/>
    <x v="1"/>
  </r>
  <r>
    <s v="ORD-202301-00423"/>
    <x v="16"/>
    <x v="27"/>
    <x v="6"/>
    <n v="8040850954"/>
    <x v="15"/>
    <s v="PRD-100-SHO"/>
    <x v="12"/>
    <x v="0"/>
    <s v="North"/>
    <n v="4331.3999999999996"/>
    <n v="1045.19"/>
    <x v="0"/>
    <n v="0.24130535161841399"/>
    <x v="0"/>
    <x v="1"/>
    <m/>
    <x v="0"/>
    <n v="0"/>
    <n v="2793.38"/>
    <x v="0"/>
    <x v="1"/>
  </r>
  <r>
    <s v="ORD-202301-00424"/>
    <x v="6"/>
    <x v="14"/>
    <x v="3"/>
    <n v="6998426732"/>
    <x v="8"/>
    <s v="PRD-110-CAM"/>
    <x v="8"/>
    <x v="1"/>
    <s v="East"/>
    <n v="3861.27"/>
    <n v="424.25"/>
    <x v="1"/>
    <n v="0.109873176441948"/>
    <x v="0"/>
    <x v="0"/>
    <m/>
    <x v="0"/>
    <n v="0"/>
    <m/>
    <x v="0"/>
    <x v="1"/>
  </r>
  <r>
    <s v="ORD-202301-00426"/>
    <x v="6"/>
    <x v="8"/>
    <x v="4"/>
    <n v="4723229031"/>
    <x v="19"/>
    <s v="PRD-102-LAP"/>
    <x v="10"/>
    <x v="1"/>
    <s v="North"/>
    <n v="228.94"/>
    <n v="51.21"/>
    <x v="0"/>
    <n v="0.22368306106403399"/>
    <x v="2"/>
    <x v="1"/>
    <m/>
    <x v="0"/>
    <n v="0"/>
    <n v="847.14"/>
    <x v="0"/>
    <x v="1"/>
  </r>
  <r>
    <s v="ORD-202301-00427"/>
    <x v="28"/>
    <x v="11"/>
    <x v="5"/>
    <n v="5118718133"/>
    <x v="21"/>
    <s v="PRD-110-CAM"/>
    <x v="8"/>
    <x v="1"/>
    <s v="South"/>
    <n v="732.54"/>
    <n v="86.56"/>
    <x v="2"/>
    <n v="0.118164195811833"/>
    <x v="1"/>
    <x v="0"/>
    <m/>
    <x v="0"/>
    <n v="0"/>
    <m/>
    <x v="0"/>
    <x v="1"/>
  </r>
  <r>
    <s v="ORD-202301-00428"/>
    <x v="16"/>
    <x v="1"/>
    <x v="7"/>
    <n v="9019358895"/>
    <x v="4"/>
    <s v="PRD - 109 - SUN"/>
    <x v="3"/>
    <x v="2"/>
    <s v="N"/>
    <n v="3817.81"/>
    <n v="783.75"/>
    <x v="0"/>
    <n v="0.20528784826903401"/>
    <x v="0"/>
    <x v="1"/>
    <m/>
    <x v="0"/>
    <n v="0"/>
    <m/>
    <x v="0"/>
    <x v="1"/>
  </r>
  <r>
    <s v="ORD-202301-00429"/>
    <x v="18"/>
    <x v="10"/>
    <x v="1"/>
    <n v="9788754394"/>
    <x v="5"/>
    <s v="PRD-103-HEA"/>
    <x v="5"/>
    <x v="1"/>
    <s v="S"/>
    <n v="2289.9899999999998"/>
    <n v="531.29999999999995"/>
    <x v="2"/>
    <n v="0.23200974676745301"/>
    <x v="0"/>
    <x v="1"/>
    <m/>
    <x v="0"/>
    <n v="0"/>
    <n v="2183.56"/>
    <x v="0"/>
    <x v="1"/>
  </r>
  <r>
    <s v="ORD-202301-00431"/>
    <x v="9"/>
    <x v="16"/>
    <x v="1"/>
    <n v="2164871206"/>
    <x v="2"/>
    <s v="PRD-101-SHI"/>
    <x v="1"/>
    <x v="0"/>
    <s v="N"/>
    <n v="4523.22"/>
    <n v="568.48"/>
    <x v="0"/>
    <n v="0.125680378137698"/>
    <x v="0"/>
    <x v="0"/>
    <m/>
    <x v="0"/>
    <n v="0"/>
    <n v="2821.33"/>
    <x v="0"/>
    <x v="1"/>
  </r>
  <r>
    <s v="ORD-202302-01023"/>
    <x v="35"/>
    <x v="10"/>
    <x v="6"/>
    <n v="6783055737"/>
    <x v="17"/>
    <s v="PRD-108-JAC"/>
    <x v="0"/>
    <x v="0"/>
    <s v="W"/>
    <n v="4119.3599999999997"/>
    <n v="175.34"/>
    <x v="3"/>
    <n v="4.2564864444962297E-2"/>
    <x v="0"/>
    <x v="2"/>
    <s v="DAMAGED"/>
    <x v="1"/>
    <n v="1"/>
    <n v="2085.91"/>
    <x v="1"/>
    <x v="1"/>
  </r>
  <r>
    <s v="ORD-202301-00432"/>
    <x v="2"/>
    <x v="17"/>
    <x v="1"/>
    <n v="1576764722"/>
    <x v="19"/>
    <s v="PRD-102-LAP"/>
    <x v="10"/>
    <x v="1"/>
    <s v="East"/>
    <n v="3376.06"/>
    <n v="514.69000000000005"/>
    <x v="1"/>
    <n v="0.15245285925013199"/>
    <x v="0"/>
    <x v="0"/>
    <m/>
    <x v="0"/>
    <n v="0"/>
    <n v="847.14"/>
    <x v="0"/>
    <x v="1"/>
  </r>
  <r>
    <s v="ORD-202301-00433"/>
    <x v="20"/>
    <x v="21"/>
    <x v="1"/>
    <n v="9889864565"/>
    <x v="15"/>
    <s v="PRD-100-SHO"/>
    <x v="12"/>
    <x v="0"/>
    <s v="South"/>
    <n v="2164.08"/>
    <n v="227.51"/>
    <x v="2"/>
    <n v="0.105130124579498"/>
    <x v="0"/>
    <x v="0"/>
    <m/>
    <x v="0"/>
    <n v="0"/>
    <n v="2793.38"/>
    <x v="0"/>
    <x v="1"/>
  </r>
  <r>
    <s v="ORD-202301-00434"/>
    <x v="11"/>
    <x v="8"/>
    <x v="7"/>
    <n v="4491342138"/>
    <x v="15"/>
    <s v="PRD-100-SHO "/>
    <x v="12"/>
    <x v="0"/>
    <s v="North"/>
    <n v="53.19"/>
    <n v="13.55"/>
    <x v="0"/>
    <n v="0.25474713291972201"/>
    <x v="2"/>
    <x v="1"/>
    <m/>
    <x v="0"/>
    <n v="0"/>
    <m/>
    <x v="0"/>
    <x v="1"/>
  </r>
  <r>
    <s v="ORD-202301-00435"/>
    <x v="18"/>
    <x v="14"/>
    <x v="4"/>
    <n v="1176741241"/>
    <x v="23"/>
    <s v="PRD-111-CHA"/>
    <x v="11"/>
    <x v="1"/>
    <s v="East"/>
    <n v="800.5"/>
    <n v="96.49"/>
    <x v="1"/>
    <n v="0.12053716427232999"/>
    <x v="1"/>
    <x v="0"/>
    <s v="Customer changed mind"/>
    <x v="1"/>
    <n v="1"/>
    <n v="207.68"/>
    <x v="0"/>
    <x v="1"/>
  </r>
  <r>
    <s v="ORD-202301-00436"/>
    <x v="3"/>
    <x v="14"/>
    <x v="0"/>
    <n v="8538003296"/>
    <x v="11"/>
    <s v="PRD-104-WAT"/>
    <x v="7"/>
    <x v="2"/>
    <s v="North"/>
    <n v="3673.13"/>
    <n v="390.46"/>
    <x v="0"/>
    <n v="0.10630170998576099"/>
    <x v="0"/>
    <x v="0"/>
    <m/>
    <x v="0"/>
    <n v="0"/>
    <n v="2420.2800000000002"/>
    <x v="0"/>
    <x v="1"/>
  </r>
  <r>
    <s v="ORD-202301-00437"/>
    <x v="26"/>
    <x v="0"/>
    <x v="5"/>
    <n v="2064969357"/>
    <x v="11"/>
    <s v="PRD-104-WAT"/>
    <x v="7"/>
    <x v="2"/>
    <s v="S"/>
    <n v="2461.31"/>
    <n v="492.53"/>
    <x v="2"/>
    <n v="0.200108885105899"/>
    <x v="0"/>
    <x v="1"/>
    <m/>
    <x v="0"/>
    <n v="0"/>
    <n v="2420.2800000000002"/>
    <x v="0"/>
    <x v="1"/>
  </r>
  <r>
    <s v="ORD-202301-00438"/>
    <x v="2"/>
    <x v="4"/>
    <x v="4"/>
    <n v="6753612751"/>
    <x v="14"/>
    <s v="PRD-111-CHA"/>
    <x v="11"/>
    <x v="1"/>
    <s v="East"/>
    <n v="3013.27"/>
    <n v="649.51"/>
    <x v="1"/>
    <n v="0.21554988434491401"/>
    <x v="0"/>
    <x v="1"/>
    <m/>
    <x v="0"/>
    <n v="0"/>
    <n v="207.68"/>
    <x v="0"/>
    <x v="1"/>
  </r>
  <r>
    <s v="ORD-202301-00439"/>
    <x v="22"/>
    <x v="27"/>
    <x v="6"/>
    <n v="7664047350"/>
    <x v="3"/>
    <s v="PRD-106-PHO"/>
    <x v="2"/>
    <x v="1"/>
    <s v="N"/>
    <n v="3902.17"/>
    <n v="233.29"/>
    <x v="0"/>
    <n v="5.9784683906646797E-2"/>
    <x v="0"/>
    <x v="2"/>
    <m/>
    <x v="0"/>
    <n v="0"/>
    <n v="2788.38"/>
    <x v="0"/>
    <x v="1"/>
  </r>
  <r>
    <s v="ORD-202301-00440"/>
    <x v="5"/>
    <x v="24"/>
    <x v="2"/>
    <n v="5810835832"/>
    <x v="23"/>
    <s v="PRD-111-CHA"/>
    <x v="11"/>
    <x v="1"/>
    <s v="North"/>
    <n v="1670.88"/>
    <n v="147.4"/>
    <x v="0"/>
    <n v="8.8216987455712007E-2"/>
    <x v="0"/>
    <x v="2"/>
    <m/>
    <x v="0"/>
    <n v="0"/>
    <n v="207.68"/>
    <x v="0"/>
    <x v="1"/>
  </r>
  <r>
    <s v="ORD-202301-00441"/>
    <x v="23"/>
    <x v="22"/>
    <x v="1"/>
    <n v="2440330416"/>
    <x v="13"/>
    <s v="PRD-102-LAP"/>
    <x v="10"/>
    <x v="1"/>
    <s v="South"/>
    <n v="401.1"/>
    <n v="66.67"/>
    <x v="2"/>
    <n v="0.16621790077287499"/>
    <x v="2"/>
    <x v="0"/>
    <m/>
    <x v="0"/>
    <n v="0"/>
    <n v="847.14"/>
    <x v="0"/>
    <x v="1"/>
  </r>
  <r>
    <s v="ORD-202301-00442"/>
    <x v="21"/>
    <x v="0"/>
    <x v="6"/>
    <n v="3945680447"/>
    <x v="11"/>
    <s v="PRD-104-WAT"/>
    <x v="7"/>
    <x v="2"/>
    <s v="S"/>
    <n v="1470.37"/>
    <n v="81.06"/>
    <x v="2"/>
    <n v="5.5128981140801302E-2"/>
    <x v="0"/>
    <x v="2"/>
    <m/>
    <x v="0"/>
    <n v="0"/>
    <n v="2420.2800000000002"/>
    <x v="0"/>
    <x v="1"/>
  </r>
  <r>
    <s v="ORD-202301-00443"/>
    <x v="11"/>
    <x v="2"/>
    <x v="6"/>
    <n v="5817390637"/>
    <x v="4"/>
    <s v="PRD-109-SUN"/>
    <x v="3"/>
    <x v="2"/>
    <s v="N"/>
    <n v="4052.21"/>
    <n v="1189.2"/>
    <x v="0"/>
    <n v="0.29346948948845197"/>
    <x v="0"/>
    <x v="1"/>
    <m/>
    <x v="0"/>
    <n v="0"/>
    <m/>
    <x v="0"/>
    <x v="1"/>
  </r>
  <r>
    <s v="ORD-202301-00444"/>
    <x v="9"/>
    <x v="28"/>
    <x v="3"/>
    <n v="8930746452"/>
    <x v="14"/>
    <s v="PRD-111-CHA"/>
    <x v="11"/>
    <x v="1"/>
    <s v="East"/>
    <n v="1355.36"/>
    <n v="117.23"/>
    <x v="1"/>
    <n v="8.6493625309880806E-2"/>
    <x v="0"/>
    <x v="2"/>
    <m/>
    <x v="0"/>
    <n v="0"/>
    <n v="207.68"/>
    <x v="0"/>
    <x v="1"/>
  </r>
  <r>
    <s v="ORD-202301-00445"/>
    <x v="24"/>
    <x v="12"/>
    <x v="0"/>
    <n v="1616202812"/>
    <x v="2"/>
    <s v="PRD - 101 - SHI"/>
    <x v="1"/>
    <x v="0"/>
    <s v="East"/>
    <n v="3138.3"/>
    <n v="538.65"/>
    <x v="1"/>
    <n v="0.17163751075423"/>
    <x v="0"/>
    <x v="0"/>
    <m/>
    <x v="0"/>
    <n v="0"/>
    <m/>
    <x v="0"/>
    <x v="1"/>
  </r>
  <r>
    <s v="ORD-202301-00446"/>
    <x v="1"/>
    <x v="27"/>
    <x v="4"/>
    <n v="8595922483"/>
    <x v="0"/>
    <s v="PRD-108-JAC"/>
    <x v="0"/>
    <x v="0"/>
    <s v="N"/>
    <n v="4682.29"/>
    <n v="1312.5"/>
    <x v="0"/>
    <n v="0.28031155695183302"/>
    <x v="0"/>
    <x v="1"/>
    <m/>
    <x v="0"/>
    <n v="0"/>
    <n v="2085.91"/>
    <x v="0"/>
    <x v="1"/>
  </r>
  <r>
    <s v="ORD-202301-00447"/>
    <x v="7"/>
    <x v="0"/>
    <x v="7"/>
    <n v="7104331875"/>
    <x v="16"/>
    <s v="PRD-109-SUN"/>
    <x v="3"/>
    <x v="2"/>
    <s v="N"/>
    <n v="3188.99"/>
    <n v="856.25"/>
    <x v="0"/>
    <n v="0.26850193948554202"/>
    <x v="0"/>
    <x v="1"/>
    <m/>
    <x v="0"/>
    <n v="0"/>
    <m/>
    <x v="0"/>
    <x v="1"/>
  </r>
  <r>
    <s v="ORD-202301-00448"/>
    <x v="11"/>
    <x v="19"/>
    <x v="6"/>
    <n v="4883192134"/>
    <x v="4"/>
    <s v="PRD-109-SUN"/>
    <x v="3"/>
    <x v="2"/>
    <s v="West"/>
    <n v="1664.2"/>
    <n v="396.8"/>
    <x v="3"/>
    <n v="0.238432880663382"/>
    <x v="0"/>
    <x v="1"/>
    <m/>
    <x v="0"/>
    <n v="0"/>
    <m/>
    <x v="0"/>
    <x v="1"/>
  </r>
  <r>
    <s v="ORD-202301-00449"/>
    <x v="5"/>
    <x v="23"/>
    <x v="5"/>
    <n v="3192227051"/>
    <x v="0"/>
    <s v="PRD-108-JAC"/>
    <x v="0"/>
    <x v="0"/>
    <s v="South"/>
    <n v="1648.91"/>
    <n v="272.24"/>
    <x v="2"/>
    <n v="0.16510300744127901"/>
    <x v="0"/>
    <x v="0"/>
    <m/>
    <x v="0"/>
    <n v="0"/>
    <n v="2085.91"/>
    <x v="0"/>
    <x v="1"/>
  </r>
  <r>
    <s v="ORD-202301-00450"/>
    <x v="16"/>
    <x v="0"/>
    <x v="2"/>
    <n v="8193242687"/>
    <x v="21"/>
    <s v="PRD-110-CAM"/>
    <x v="8"/>
    <x v="1"/>
    <s v="South"/>
    <n v="906.5"/>
    <n v="239.19"/>
    <x v="2"/>
    <n v="0.26386100386100397"/>
    <x v="1"/>
    <x v="1"/>
    <m/>
    <x v="0"/>
    <n v="0"/>
    <m/>
    <x v="0"/>
    <x v="1"/>
  </r>
  <r>
    <s v="ORD-202301-00451"/>
    <x v="1"/>
    <x v="29"/>
    <x v="1"/>
    <n v="3758309451"/>
    <x v="0"/>
    <s v="PRD-108-JAC"/>
    <x v="4"/>
    <x v="0"/>
    <s v="North"/>
    <n v="3243.15"/>
    <n v="659.18"/>
    <x v="0"/>
    <n v="0.20325301019070999"/>
    <x v="0"/>
    <x v="1"/>
    <m/>
    <x v="0"/>
    <n v="0"/>
    <n v="2085.91"/>
    <x v="0"/>
    <x v="1"/>
  </r>
  <r>
    <s v="ORD-202301-00452"/>
    <x v="12"/>
    <x v="19"/>
    <x v="3"/>
    <n v="7278105092"/>
    <x v="13"/>
    <s v="PRD - 102 - LAP"/>
    <x v="10"/>
    <x v="1"/>
    <s v="East"/>
    <n v="299.12"/>
    <n v="60.46"/>
    <x v="1"/>
    <n v="0.202126236961754"/>
    <x v="2"/>
    <x v="1"/>
    <m/>
    <x v="0"/>
    <n v="0"/>
    <m/>
    <x v="0"/>
    <x v="1"/>
  </r>
  <r>
    <s v="ORD-202301-00453"/>
    <x v="11"/>
    <x v="12"/>
    <x v="2"/>
    <n v="2958066013"/>
    <x v="14"/>
    <s v="PRD-111-CHA"/>
    <x v="11"/>
    <x v="1"/>
    <s v="W"/>
    <n v="1392.12"/>
    <n v="116.44"/>
    <x v="3"/>
    <n v="8.3642214751601898E-2"/>
    <x v="0"/>
    <x v="2"/>
    <m/>
    <x v="0"/>
    <n v="0"/>
    <n v="207.68"/>
    <x v="0"/>
    <x v="1"/>
  </r>
  <r>
    <s v="ORD-202301-00454"/>
    <x v="21"/>
    <x v="1"/>
    <x v="0"/>
    <n v="9711121259"/>
    <x v="19"/>
    <s v="PRD-102-LAP"/>
    <x v="10"/>
    <x v="1"/>
    <s v="W"/>
    <n v="2312.54"/>
    <n v="617.09"/>
    <x v="3"/>
    <n v="0.26684511403046002"/>
    <x v="0"/>
    <x v="1"/>
    <m/>
    <x v="0"/>
    <n v="0"/>
    <n v="847.14"/>
    <x v="0"/>
    <x v="1"/>
  </r>
  <r>
    <s v="ORD-202301-00455"/>
    <x v="30"/>
    <x v="21"/>
    <x v="4"/>
    <n v="2429563343"/>
    <x v="11"/>
    <s v="PRD-104-WAT"/>
    <x v="7"/>
    <x v="2"/>
    <s v="W"/>
    <n v="1788.66"/>
    <n v="229.26"/>
    <x v="3"/>
    <n v="0.128174163899232"/>
    <x v="0"/>
    <x v="0"/>
    <m/>
    <x v="0"/>
    <n v="0"/>
    <n v="2420.2800000000002"/>
    <x v="0"/>
    <x v="1"/>
  </r>
  <r>
    <s v="ORD-202301-00456"/>
    <x v="27"/>
    <x v="3"/>
    <x v="6"/>
    <n v="5435884183"/>
    <x v="9"/>
    <s v="PRD-107-TAB"/>
    <x v="6"/>
    <x v="1"/>
    <s v="South"/>
    <n v="2386.54"/>
    <n v="372.67"/>
    <x v="2"/>
    <n v="0.156154935597141"/>
    <x v="0"/>
    <x v="0"/>
    <m/>
    <x v="0"/>
    <n v="0"/>
    <n v="2081.52"/>
    <x v="0"/>
    <x v="1"/>
  </r>
  <r>
    <s v="ORD-202301-00457"/>
    <x v="20"/>
    <x v="17"/>
    <x v="1"/>
    <n v="2675512542"/>
    <x v="15"/>
    <s v="PRD-100-SHO"/>
    <x v="12"/>
    <x v="0"/>
    <s v="South"/>
    <n v="3660.16"/>
    <n v="577.80999999999995"/>
    <x v="2"/>
    <n v="0.157864683511103"/>
    <x v="0"/>
    <x v="0"/>
    <m/>
    <x v="0"/>
    <n v="0"/>
    <n v="2793.38"/>
    <x v="0"/>
    <x v="1"/>
  </r>
  <r>
    <s v="ORD-202301-00458"/>
    <x v="5"/>
    <x v="25"/>
    <x v="5"/>
    <n v="8166496902"/>
    <x v="11"/>
    <s v="PRD-104-WAT"/>
    <x v="7"/>
    <x v="2"/>
    <s v="South"/>
    <n v="4758.4399999999996"/>
    <n v="872.49"/>
    <x v="2"/>
    <n v="0.18335631005119299"/>
    <x v="0"/>
    <x v="0"/>
    <s v="missing parts"/>
    <x v="1"/>
    <n v="1"/>
    <n v="2420.2800000000002"/>
    <x v="0"/>
    <x v="1"/>
  </r>
  <r>
    <s v="ORD-202301-00459"/>
    <x v="12"/>
    <x v="15"/>
    <x v="7"/>
    <n v="7023244123"/>
    <x v="1"/>
    <s v="PRD-101-SHI"/>
    <x v="1"/>
    <x v="0"/>
    <s v="W"/>
    <n v="44.63"/>
    <n v="3.26"/>
    <x v="3"/>
    <n v="7.3045036970647598E-2"/>
    <x v="2"/>
    <x v="2"/>
    <m/>
    <x v="0"/>
    <n v="0"/>
    <n v="2821.33"/>
    <x v="0"/>
    <x v="1"/>
  </r>
  <r>
    <s v="ORD-202301-00460"/>
    <x v="25"/>
    <x v="4"/>
    <x v="5"/>
    <n v="1625265469"/>
    <x v="12"/>
    <s v="PRD-105-BAG"/>
    <x v="9"/>
    <x v="2"/>
    <s v="South"/>
    <n v="1124.04"/>
    <n v="218.4"/>
    <x v="2"/>
    <n v="0.19429913526209"/>
    <x v="0"/>
    <x v="0"/>
    <m/>
    <x v="0"/>
    <n v="0"/>
    <m/>
    <x v="0"/>
    <x v="1"/>
  </r>
  <r>
    <s v="ORD-202301-00461"/>
    <x v="24"/>
    <x v="10"/>
    <x v="7"/>
    <n v="7303461562"/>
    <x v="11"/>
    <s v="PRD-104-WAT"/>
    <x v="7"/>
    <x v="2"/>
    <s v="South"/>
    <n v="193.44"/>
    <n v="55.87"/>
    <x v="2"/>
    <n v="0.28882340777502102"/>
    <x v="2"/>
    <x v="1"/>
    <m/>
    <x v="0"/>
    <n v="0"/>
    <n v="2420.2800000000002"/>
    <x v="0"/>
    <x v="1"/>
  </r>
  <r>
    <s v="ORD-202301-00463"/>
    <x v="15"/>
    <x v="17"/>
    <x v="6"/>
    <n v="1205943897"/>
    <x v="9"/>
    <s v="PRD-107-TAB"/>
    <x v="6"/>
    <x v="1"/>
    <s v="North"/>
    <n v="2312.0500000000002"/>
    <n v="100.62"/>
    <x v="0"/>
    <n v="4.3519820073095301E-2"/>
    <x v="0"/>
    <x v="2"/>
    <m/>
    <x v="0"/>
    <n v="0"/>
    <n v="2081.52"/>
    <x v="0"/>
    <x v="1"/>
  </r>
  <r>
    <s v="ORD-202301-00464"/>
    <x v="1"/>
    <x v="11"/>
    <x v="4"/>
    <n v="2456075409"/>
    <x v="14"/>
    <s v="PRD - 111 - CHA"/>
    <x v="11"/>
    <x v="1"/>
    <s v="W"/>
    <n v="892.66"/>
    <n v="155.72"/>
    <x v="3"/>
    <n v="0.17444491743776999"/>
    <x v="1"/>
    <x v="0"/>
    <m/>
    <x v="0"/>
    <n v="0"/>
    <m/>
    <x v="0"/>
    <x v="1"/>
  </r>
  <r>
    <s v="ORD-202301-00465"/>
    <x v="9"/>
    <x v="23"/>
    <x v="5"/>
    <n v="8970155029"/>
    <x v="10"/>
    <s v="PRD-106-PHO"/>
    <x v="2"/>
    <x v="1"/>
    <s v="N"/>
    <n v="4638.6499999999996"/>
    <n v="1077.57"/>
    <x v="0"/>
    <n v="0.23230250180548201"/>
    <x v="0"/>
    <x v="1"/>
    <m/>
    <x v="0"/>
    <n v="0"/>
    <n v="2788.38"/>
    <x v="0"/>
    <x v="1"/>
  </r>
  <r>
    <s v="ORD-202301-00466"/>
    <x v="28"/>
    <x v="11"/>
    <x v="0"/>
    <n v="3944988305"/>
    <x v="5"/>
    <s v="PRD-103-HEA"/>
    <x v="5"/>
    <x v="1"/>
    <s v="N"/>
    <n v="1398.73"/>
    <n v="295.54000000000002"/>
    <x v="0"/>
    <n v="0.211291671730784"/>
    <x v="0"/>
    <x v="1"/>
    <s v="damaged "/>
    <x v="1"/>
    <n v="1"/>
    <n v="2183.56"/>
    <x v="0"/>
    <x v="1"/>
  </r>
  <r>
    <s v="ORD-202301-00467"/>
    <x v="11"/>
    <x v="27"/>
    <x v="7"/>
    <n v="4479513305"/>
    <x v="4"/>
    <s v="PRD-109-SUN"/>
    <x v="3"/>
    <x v="2"/>
    <s v="S"/>
    <n v="2947.81"/>
    <n v="593.66"/>
    <x v="2"/>
    <n v="0.201390184577703"/>
    <x v="0"/>
    <x v="1"/>
    <m/>
    <x v="0"/>
    <n v="0"/>
    <m/>
    <x v="0"/>
    <x v="1"/>
  </r>
  <r>
    <s v="ORD-202301-00468"/>
    <x v="18"/>
    <x v="7"/>
    <x v="7"/>
    <n v="7738264609"/>
    <x v="17"/>
    <s v="PRD-108-JAC"/>
    <x v="0"/>
    <x v="0"/>
    <s v="North"/>
    <n v="1534.08"/>
    <n v="357.03"/>
    <x v="0"/>
    <n v="0.23273232165206501"/>
    <x v="0"/>
    <x v="1"/>
    <m/>
    <x v="0"/>
    <n v="0"/>
    <n v="2085.91"/>
    <x v="0"/>
    <x v="1"/>
  </r>
  <r>
    <s v="ORD-202301-00470"/>
    <x v="25"/>
    <x v="22"/>
    <x v="2"/>
    <n v="5158886367"/>
    <x v="9"/>
    <s v="PRD-107-TAB"/>
    <x v="6"/>
    <x v="1"/>
    <s v="W"/>
    <n v="1456.27"/>
    <n v="253.13"/>
    <x v="3"/>
    <n v="0.17382078872736501"/>
    <x v="0"/>
    <x v="0"/>
    <m/>
    <x v="0"/>
    <n v="0"/>
    <n v="2081.52"/>
    <x v="0"/>
    <x v="1"/>
  </r>
  <r>
    <s v="ORD-202301-00471"/>
    <x v="27"/>
    <x v="23"/>
    <x v="6"/>
    <n v="6309329981"/>
    <x v="15"/>
    <s v="PRD-100-SHO"/>
    <x v="12"/>
    <x v="0"/>
    <s v="W"/>
    <n v="3428.13"/>
    <n v="983.87"/>
    <x v="3"/>
    <n v="0.28699903445901997"/>
    <x v="0"/>
    <x v="1"/>
    <m/>
    <x v="0"/>
    <n v="0"/>
    <n v="2793.38"/>
    <x v="0"/>
    <x v="1"/>
  </r>
  <r>
    <s v="ORD-202301-00472"/>
    <x v="16"/>
    <x v="9"/>
    <x v="2"/>
    <n v="3273524103"/>
    <x v="9"/>
    <s v="PRD-107-TAB"/>
    <x v="6"/>
    <x v="1"/>
    <s v="East"/>
    <n v="3987.83"/>
    <n v="1167.07"/>
    <x v="1"/>
    <n v="0.29265791169633598"/>
    <x v="0"/>
    <x v="1"/>
    <m/>
    <x v="0"/>
    <n v="0"/>
    <n v="2081.52"/>
    <x v="0"/>
    <x v="1"/>
  </r>
  <r>
    <s v="ORD-202301-00473"/>
    <x v="15"/>
    <x v="4"/>
    <x v="1"/>
    <n v="6876164819"/>
    <x v="6"/>
    <s v="PRD-107-TAB"/>
    <x v="6"/>
    <x v="1"/>
    <s v="South"/>
    <n v="4062.08"/>
    <n v="1030.32"/>
    <x v="2"/>
    <n v="0.25364345360012602"/>
    <x v="0"/>
    <x v="1"/>
    <m/>
    <x v="0"/>
    <n v="0"/>
    <n v="2081.52"/>
    <x v="0"/>
    <x v="1"/>
  </r>
  <r>
    <s v="ORD-202302-01011"/>
    <x v="39"/>
    <x v="6"/>
    <x v="6"/>
    <n v="1215756264"/>
    <x v="3"/>
    <s v="PRD - 106 - PHO"/>
    <x v="2"/>
    <x v="1"/>
    <s v="North"/>
    <n v="2565.6"/>
    <n v="619.73"/>
    <x v="0"/>
    <n v="0.24155363267851601"/>
    <x v="0"/>
    <x v="1"/>
    <s v="Customer changed mind"/>
    <x v="1"/>
    <n v="1"/>
    <m/>
    <x v="1"/>
    <x v="1"/>
  </r>
  <r>
    <s v="ORD-202301-00474"/>
    <x v="25"/>
    <x v="16"/>
    <x v="7"/>
    <n v="4912565237"/>
    <x v="2"/>
    <s v="PRD-101-SHI"/>
    <x v="1"/>
    <x v="0"/>
    <s v="South"/>
    <n v="4497.99"/>
    <n v="731.94"/>
    <x v="2"/>
    <n v="0.16272601762120401"/>
    <x v="0"/>
    <x v="0"/>
    <s v="missing parts"/>
    <x v="1"/>
    <n v="1"/>
    <n v="2821.33"/>
    <x v="0"/>
    <x v="1"/>
  </r>
  <r>
    <s v="ORD-202301-00475"/>
    <x v="2"/>
    <x v="18"/>
    <x v="4"/>
    <n v="9022840359"/>
    <x v="7"/>
    <s v="PRD-104-WAT"/>
    <x v="7"/>
    <x v="2"/>
    <s v="West"/>
    <n v="2386.92"/>
    <n v="355.08"/>
    <x v="3"/>
    <n v="0.14876074606605999"/>
    <x v="0"/>
    <x v="0"/>
    <m/>
    <x v="0"/>
    <n v="0"/>
    <n v="2420.2800000000002"/>
    <x v="0"/>
    <x v="1"/>
  </r>
  <r>
    <s v="ORD-202301-00476"/>
    <x v="29"/>
    <x v="10"/>
    <x v="5"/>
    <n v="394290458"/>
    <x v="6"/>
    <s v="PRD-107-TAB"/>
    <x v="6"/>
    <x v="1"/>
    <s v="South"/>
    <n v="3226.38"/>
    <n v="608.26"/>
    <x v="2"/>
    <n v="0.18852707988519599"/>
    <x v="0"/>
    <x v="0"/>
    <m/>
    <x v="0"/>
    <n v="0"/>
    <n v="2081.52"/>
    <x v="0"/>
    <x v="1"/>
  </r>
  <r>
    <s v="ORD-202301-00477"/>
    <x v="16"/>
    <x v="11"/>
    <x v="3"/>
    <n v="6015343324"/>
    <x v="8"/>
    <s v="PRD-110-CAM"/>
    <x v="8"/>
    <x v="1"/>
    <s v="West"/>
    <n v="4203.09"/>
    <n v="1085.8699999999999"/>
    <x v="3"/>
    <n v="0.25835040410745402"/>
    <x v="0"/>
    <x v="1"/>
    <m/>
    <x v="0"/>
    <n v="0"/>
    <m/>
    <x v="0"/>
    <x v="1"/>
  </r>
  <r>
    <s v="ORD-202301-00478"/>
    <x v="30"/>
    <x v="12"/>
    <x v="2"/>
    <n v="8148881079"/>
    <x v="5"/>
    <s v="PRD-103-HEA"/>
    <x v="4"/>
    <x v="1"/>
    <s v="East"/>
    <n v="1157.1300000000001"/>
    <n v="258.83999999999997"/>
    <x v="1"/>
    <n v="0.22369137434860401"/>
    <x v="0"/>
    <x v="1"/>
    <m/>
    <x v="0"/>
    <n v="0"/>
    <n v="2183.56"/>
    <x v="0"/>
    <x v="1"/>
  </r>
  <r>
    <s v="ORD-202301-00479"/>
    <x v="11"/>
    <x v="14"/>
    <x v="7"/>
    <n v="8403339977"/>
    <x v="12"/>
    <s v="PRD-105-BAG"/>
    <x v="4"/>
    <x v="2"/>
    <s v="East"/>
    <n v="599.70000000000005"/>
    <n v="31.49"/>
    <x v="1"/>
    <n v="5.2509588127396999E-2"/>
    <x v="1"/>
    <x v="2"/>
    <m/>
    <x v="0"/>
    <n v="0"/>
    <m/>
    <x v="0"/>
    <x v="1"/>
  </r>
  <r>
    <s v="ORD-202301-00480"/>
    <x v="9"/>
    <x v="10"/>
    <x v="0"/>
    <n v="7399704694"/>
    <x v="22"/>
    <s v="PRD-105-BAG"/>
    <x v="9"/>
    <x v="2"/>
    <s v="East"/>
    <n v="1335.72"/>
    <n v="232"/>
    <x v="1"/>
    <n v="0.17368909651723399"/>
    <x v="0"/>
    <x v="0"/>
    <m/>
    <x v="0"/>
    <n v="0"/>
    <m/>
    <x v="0"/>
    <x v="1"/>
  </r>
  <r>
    <s v="ORD-202301-00481"/>
    <x v="24"/>
    <x v="12"/>
    <x v="7"/>
    <n v="7058772216"/>
    <x v="2"/>
    <s v="PRD-101-SHI"/>
    <x v="1"/>
    <x v="0"/>
    <s v="East"/>
    <n v="984.11"/>
    <n v="58.41"/>
    <x v="1"/>
    <n v="5.9353121094186598E-2"/>
    <x v="1"/>
    <x v="2"/>
    <m/>
    <x v="0"/>
    <n v="0"/>
    <n v="2821.33"/>
    <x v="0"/>
    <x v="1"/>
  </r>
  <r>
    <s v="ORD-202301-00482"/>
    <x v="2"/>
    <x v="21"/>
    <x v="5"/>
    <n v="9252362292"/>
    <x v="21"/>
    <s v="PRD-110-CAM"/>
    <x v="8"/>
    <x v="1"/>
    <s v="North"/>
    <n v="1159.04"/>
    <n v="117.03"/>
    <x v="0"/>
    <n v="0.100971493649917"/>
    <x v="0"/>
    <x v="0"/>
    <m/>
    <x v="0"/>
    <n v="0"/>
    <m/>
    <x v="0"/>
    <x v="1"/>
  </r>
  <r>
    <s v="ORD-202302-00909"/>
    <x v="39"/>
    <x v="26"/>
    <x v="6"/>
    <n v="7949638309"/>
    <x v="5"/>
    <s v="PRD-103-HEA"/>
    <x v="5"/>
    <x v="1"/>
    <s v="N"/>
    <n v="2878.17"/>
    <n v="195.69"/>
    <x v="0"/>
    <n v="6.7991119357091498E-2"/>
    <x v="0"/>
    <x v="2"/>
    <s v="Defective"/>
    <x v="1"/>
    <n v="1"/>
    <n v="2183.56"/>
    <x v="1"/>
    <x v="1"/>
  </r>
  <r>
    <s v="ORD-202301-00483"/>
    <x v="15"/>
    <x v="17"/>
    <x v="6"/>
    <n v="6060652740"/>
    <x v="18"/>
    <s v="PRD-103-HEA"/>
    <x v="5"/>
    <x v="1"/>
    <s v="East"/>
    <n v="137.91999999999999"/>
    <n v="20.059999999999999"/>
    <x v="1"/>
    <n v="0.145446635730858"/>
    <x v="2"/>
    <x v="0"/>
    <m/>
    <x v="0"/>
    <n v="0"/>
    <n v="2183.56"/>
    <x v="0"/>
    <x v="1"/>
  </r>
  <r>
    <s v="ORD-202301-00484"/>
    <x v="30"/>
    <x v="10"/>
    <x v="5"/>
    <n v="2579706734"/>
    <x v="20"/>
    <s v="PRD-100-SHO"/>
    <x v="4"/>
    <x v="0"/>
    <s v="West"/>
    <n v="2698.72"/>
    <n v="400.2"/>
    <x v="3"/>
    <n v="0.14829252386316499"/>
    <x v="0"/>
    <x v="0"/>
    <s v="DAMAGED"/>
    <x v="1"/>
    <n v="1"/>
    <n v="2793.38"/>
    <x v="0"/>
    <x v="1"/>
  </r>
  <r>
    <s v="ORD-202301-00485"/>
    <x v="3"/>
    <x v="22"/>
    <x v="4"/>
    <n v="9381735984"/>
    <x v="14"/>
    <s v="PRD - 111 - CHA"/>
    <x v="11"/>
    <x v="1"/>
    <s v="South"/>
    <n v="4356.21"/>
    <n v="953.13"/>
    <x v="2"/>
    <n v="0.21879799183234999"/>
    <x v="0"/>
    <x v="1"/>
    <m/>
    <x v="0"/>
    <n v="0"/>
    <m/>
    <x v="0"/>
    <x v="1"/>
  </r>
  <r>
    <s v="ORD-202301-00486"/>
    <x v="8"/>
    <x v="23"/>
    <x v="3"/>
    <n v="5534490216"/>
    <x v="9"/>
    <s v="PRD-107-TAB"/>
    <x v="6"/>
    <x v="1"/>
    <s v="North"/>
    <n v="4566.6499999999996"/>
    <n v="768.62"/>
    <x v="0"/>
    <n v="0.168311563180888"/>
    <x v="0"/>
    <x v="0"/>
    <m/>
    <x v="0"/>
    <n v="0"/>
    <n v="2081.52"/>
    <x v="0"/>
    <x v="1"/>
  </r>
  <r>
    <s v="ORD-202301-00487"/>
    <x v="24"/>
    <x v="21"/>
    <x v="0"/>
    <n v="1918182819"/>
    <x v="1"/>
    <s v="PRD-101-SHI"/>
    <x v="1"/>
    <x v="0"/>
    <s v="South"/>
    <n v="2339.2600000000002"/>
    <n v="631.9"/>
    <x v="2"/>
    <n v="0.27012816018740998"/>
    <x v="0"/>
    <x v="1"/>
    <m/>
    <x v="0"/>
    <n v="0"/>
    <n v="2821.33"/>
    <x v="0"/>
    <x v="1"/>
  </r>
  <r>
    <s v="ORD-202301-00489"/>
    <x v="13"/>
    <x v="3"/>
    <x v="4"/>
    <n v="2108902851"/>
    <x v="5"/>
    <s v="PRD-103-HEA"/>
    <x v="5"/>
    <x v="1"/>
    <s v="North"/>
    <n v="2132.9299999999998"/>
    <n v="220.1"/>
    <x v="0"/>
    <n v="0.103191384621155"/>
    <x v="0"/>
    <x v="0"/>
    <m/>
    <x v="0"/>
    <n v="0"/>
    <n v="2183.56"/>
    <x v="0"/>
    <x v="1"/>
  </r>
  <r>
    <s v="ORD-202301-00490"/>
    <x v="29"/>
    <x v="8"/>
    <x v="5"/>
    <n v="6077633691"/>
    <x v="0"/>
    <s v="PRD-108-JAC"/>
    <x v="0"/>
    <x v="0"/>
    <s v="South"/>
    <n v="831.16"/>
    <n v="71.98"/>
    <x v="2"/>
    <n v="8.6601857644737504E-2"/>
    <x v="1"/>
    <x v="2"/>
    <m/>
    <x v="0"/>
    <n v="0"/>
    <n v="2085.91"/>
    <x v="0"/>
    <x v="1"/>
  </r>
  <r>
    <s v="ORD-202301-00491"/>
    <x v="4"/>
    <x v="4"/>
    <x v="2"/>
    <n v="7481700666"/>
    <x v="12"/>
    <s v="PRD-105-BAG"/>
    <x v="9"/>
    <x v="2"/>
    <s v="North"/>
    <n v="4730.78"/>
    <n v="974.73"/>
    <x v="0"/>
    <n v="0.206040018770689"/>
    <x v="0"/>
    <x v="1"/>
    <m/>
    <x v="0"/>
    <n v="0"/>
    <m/>
    <x v="0"/>
    <x v="1"/>
  </r>
  <r>
    <s v="ORD-202301-00492"/>
    <x v="16"/>
    <x v="24"/>
    <x v="1"/>
    <n v="2329028227"/>
    <x v="16"/>
    <s v="PRD-109-SUN"/>
    <x v="3"/>
    <x v="2"/>
    <s v="N"/>
    <n v="1871.09"/>
    <n v="265.73"/>
    <x v="0"/>
    <n v="0.142018823252756"/>
    <x v="0"/>
    <x v="0"/>
    <m/>
    <x v="0"/>
    <n v="0"/>
    <m/>
    <x v="0"/>
    <x v="1"/>
  </r>
  <r>
    <s v="ORD-202301-00493"/>
    <x v="26"/>
    <x v="0"/>
    <x v="7"/>
    <n v="734654950"/>
    <x v="15"/>
    <s v="PRD-100-SHO "/>
    <x v="12"/>
    <x v="0"/>
    <s v="West"/>
    <n v="4569.6099999999997"/>
    <n v="194.46"/>
    <x v="3"/>
    <n v="4.2555053932392499E-2"/>
    <x v="0"/>
    <x v="2"/>
    <m/>
    <x v="0"/>
    <n v="0"/>
    <m/>
    <x v="0"/>
    <x v="1"/>
  </r>
  <r>
    <s v="ORD-202301-00494"/>
    <x v="26"/>
    <x v="5"/>
    <x v="0"/>
    <n v="6117768729"/>
    <x v="7"/>
    <s v="PRD-104-WAT"/>
    <x v="7"/>
    <x v="2"/>
    <s v="W"/>
    <n v="658.43"/>
    <n v="136.44"/>
    <x v="3"/>
    <n v="0.20722020564069099"/>
    <x v="1"/>
    <x v="1"/>
    <m/>
    <x v="0"/>
    <n v="0"/>
    <n v="2420.2800000000002"/>
    <x v="0"/>
    <x v="1"/>
  </r>
  <r>
    <s v="ORD-202301-00495"/>
    <x v="17"/>
    <x v="25"/>
    <x v="7"/>
    <n v="3116491334"/>
    <x v="22"/>
    <s v="PRD-105-BAG"/>
    <x v="9"/>
    <x v="2"/>
    <s v="N"/>
    <n v="3804.27"/>
    <n v="249.41"/>
    <x v="0"/>
    <n v="6.5560541181356694E-2"/>
    <x v="0"/>
    <x v="2"/>
    <m/>
    <x v="0"/>
    <n v="0"/>
    <m/>
    <x v="0"/>
    <x v="1"/>
  </r>
  <r>
    <s v="ORD-202301-00496"/>
    <x v="20"/>
    <x v="16"/>
    <x v="1"/>
    <n v="3202032650"/>
    <x v="9"/>
    <s v="PRD-107-TAB"/>
    <x v="6"/>
    <x v="1"/>
    <s v="S"/>
    <n v="2271.48"/>
    <n v="199.9"/>
    <x v="2"/>
    <n v="8.8004296758060804E-2"/>
    <x v="0"/>
    <x v="2"/>
    <m/>
    <x v="0"/>
    <n v="0"/>
    <n v="2081.52"/>
    <x v="0"/>
    <x v="1"/>
  </r>
  <r>
    <s v="ORD-202301-00497"/>
    <x v="0"/>
    <x v="1"/>
    <x v="4"/>
    <n v="5787158415"/>
    <x v="0"/>
    <s v="PRD-108-JAC"/>
    <x v="0"/>
    <x v="0"/>
    <s v="South"/>
    <n v="4153.79"/>
    <n v="259.51"/>
    <x v="2"/>
    <n v="6.2475474205484598E-2"/>
    <x v="0"/>
    <x v="2"/>
    <m/>
    <x v="0"/>
    <n v="0"/>
    <n v="2085.91"/>
    <x v="0"/>
    <x v="1"/>
  </r>
  <r>
    <s v="ORD-202301-00498"/>
    <x v="2"/>
    <x v="26"/>
    <x v="7"/>
    <n v="6832303589"/>
    <x v="0"/>
    <s v="PRD-108-JAC"/>
    <x v="0"/>
    <x v="0"/>
    <s v="East"/>
    <n v="1884.87"/>
    <n v="107.51"/>
    <x v="1"/>
    <n v="5.7038416442513298E-2"/>
    <x v="0"/>
    <x v="2"/>
    <m/>
    <x v="0"/>
    <n v="0"/>
    <n v="2085.91"/>
    <x v="0"/>
    <x v="1"/>
  </r>
  <r>
    <s v="ORD-202301-00499"/>
    <x v="22"/>
    <x v="20"/>
    <x v="6"/>
    <n v="4686775240"/>
    <x v="14"/>
    <s v="PRD-111-CHA"/>
    <x v="11"/>
    <x v="1"/>
    <s v="N"/>
    <n v="314.93"/>
    <n v="44.34"/>
    <x v="0"/>
    <n v="0.14079319213793501"/>
    <x v="2"/>
    <x v="0"/>
    <m/>
    <x v="0"/>
    <n v="0"/>
    <n v="207.68"/>
    <x v="0"/>
    <x v="1"/>
  </r>
  <r>
    <s v="ORD-202301-00500"/>
    <x v="10"/>
    <x v="22"/>
    <x v="5"/>
    <n v="3513426192"/>
    <x v="13"/>
    <s v="PRD-102-LAP"/>
    <x v="4"/>
    <x v="1"/>
    <s v="N"/>
    <n v="3191.05"/>
    <n v="544.29"/>
    <x v="0"/>
    <n v="0.170567681484151"/>
    <x v="0"/>
    <x v="0"/>
    <m/>
    <x v="0"/>
    <n v="0"/>
    <n v="847.14"/>
    <x v="0"/>
    <x v="1"/>
  </r>
  <r>
    <s v="ORD-202301-00501"/>
    <x v="8"/>
    <x v="19"/>
    <x v="7"/>
    <n v="1540641769"/>
    <x v="7"/>
    <s v="PRD-104-WAT"/>
    <x v="7"/>
    <x v="2"/>
    <s v="South"/>
    <n v="1221.6400000000001"/>
    <n v="317"/>
    <x v="2"/>
    <n v="0.25948724665204098"/>
    <x v="0"/>
    <x v="1"/>
    <m/>
    <x v="0"/>
    <n v="0"/>
    <n v="2420.2800000000002"/>
    <x v="0"/>
    <x v="1"/>
  </r>
  <r>
    <s v="ORD-202301-00502"/>
    <x v="1"/>
    <x v="11"/>
    <x v="4"/>
    <n v="4856451017"/>
    <x v="5"/>
    <s v="PRD-103-HEA"/>
    <x v="5"/>
    <x v="1"/>
    <s v="East"/>
    <n v="4986.57"/>
    <n v="1262.05"/>
    <x v="1"/>
    <n v="0.253089799200653"/>
    <x v="0"/>
    <x v="1"/>
    <m/>
    <x v="0"/>
    <n v="0"/>
    <n v="2183.56"/>
    <x v="0"/>
    <x v="1"/>
  </r>
  <r>
    <s v="ORD-202301-00503"/>
    <x v="16"/>
    <x v="2"/>
    <x v="0"/>
    <n v="9113599660"/>
    <x v="9"/>
    <s v="PRD-107-TAB"/>
    <x v="6"/>
    <x v="1"/>
    <s v="North"/>
    <n v="4069.54"/>
    <n v="812.25"/>
    <x v="0"/>
    <n v="0.19959258294549301"/>
    <x v="0"/>
    <x v="0"/>
    <m/>
    <x v="0"/>
    <n v="0"/>
    <n v="2081.52"/>
    <x v="0"/>
    <x v="1"/>
  </r>
  <r>
    <s v="ORD-202301-00504"/>
    <x v="22"/>
    <x v="20"/>
    <x v="4"/>
    <n v="6074555347"/>
    <x v="9"/>
    <s v="PRD-107-TAB"/>
    <x v="6"/>
    <x v="1"/>
    <s v="West"/>
    <n v="1062.72"/>
    <n v="253.05"/>
    <x v="3"/>
    <n v="0.23811540198735301"/>
    <x v="0"/>
    <x v="1"/>
    <m/>
    <x v="0"/>
    <n v="0"/>
    <n v="2081.52"/>
    <x v="0"/>
    <x v="1"/>
  </r>
  <r>
    <s v="ORD-202301-00505"/>
    <x v="25"/>
    <x v="22"/>
    <x v="2"/>
    <n v="5983541165"/>
    <x v="21"/>
    <s v="PRD-110-CAM"/>
    <x v="8"/>
    <x v="1"/>
    <s v="South"/>
    <n v="4282.76"/>
    <n v="689.82"/>
    <x v="2"/>
    <n v="0.16106903025152"/>
    <x v="0"/>
    <x v="0"/>
    <m/>
    <x v="0"/>
    <n v="0"/>
    <m/>
    <x v="0"/>
    <x v="1"/>
  </r>
  <r>
    <s v="ORD-202301-00506"/>
    <x v="7"/>
    <x v="7"/>
    <x v="4"/>
    <n v="8826913119"/>
    <x v="7"/>
    <s v="PRD-104-WAT"/>
    <x v="7"/>
    <x v="2"/>
    <s v="West"/>
    <n v="1995.85"/>
    <n v="556.32000000000005"/>
    <x v="3"/>
    <n v="0.27873838214294699"/>
    <x v="0"/>
    <x v="1"/>
    <m/>
    <x v="0"/>
    <n v="0"/>
    <n v="2420.2800000000002"/>
    <x v="0"/>
    <x v="1"/>
  </r>
  <r>
    <s v="ORD-202301-00507"/>
    <x v="2"/>
    <x v="29"/>
    <x v="1"/>
    <n v="3824073333"/>
    <x v="13"/>
    <s v="PRD - 102 - LAP"/>
    <x v="10"/>
    <x v="1"/>
    <s v="East"/>
    <n v="4290.51"/>
    <n v="688.56"/>
    <x v="1"/>
    <n v="0.160484417936329"/>
    <x v="0"/>
    <x v="0"/>
    <m/>
    <x v="0"/>
    <n v="0"/>
    <m/>
    <x v="0"/>
    <x v="1"/>
  </r>
  <r>
    <s v="ORD-202301-00519"/>
    <x v="9"/>
    <x v="10"/>
    <x v="3"/>
    <n v="2311127128"/>
    <x v="14"/>
    <s v="PRD-111-CHA"/>
    <x v="11"/>
    <x v="1"/>
    <s v="North"/>
    <n v="1438.34"/>
    <n v="154.38999999999999"/>
    <x v="0"/>
    <n v="0.107339015809892"/>
    <x v="0"/>
    <x v="0"/>
    <s v="Defective"/>
    <x v="1"/>
    <n v="1"/>
    <n v="207.68"/>
    <x v="0"/>
    <x v="1"/>
  </r>
  <r>
    <s v="ORD-202301-00508"/>
    <x v="18"/>
    <x v="26"/>
    <x v="6"/>
    <n v="4546553585"/>
    <x v="12"/>
    <s v="PRD-105-BAG"/>
    <x v="9"/>
    <x v="2"/>
    <s v="East"/>
    <n v="3981.87"/>
    <n v="741.9"/>
    <x v="1"/>
    <n v="0.18631949310248699"/>
    <x v="0"/>
    <x v="0"/>
    <m/>
    <x v="0"/>
    <n v="0"/>
    <m/>
    <x v="0"/>
    <x v="1"/>
  </r>
  <r>
    <s v="ORD-202301-00509"/>
    <x v="9"/>
    <x v="17"/>
    <x v="2"/>
    <n v="8374907977"/>
    <x v="2"/>
    <s v="PRD-101-SHI"/>
    <x v="1"/>
    <x v="0"/>
    <s v="West"/>
    <n v="2803.8"/>
    <n v="127.68"/>
    <x v="3"/>
    <n v="4.5538198159640497E-2"/>
    <x v="0"/>
    <x v="2"/>
    <m/>
    <x v="0"/>
    <n v="0"/>
    <n v="2821.33"/>
    <x v="0"/>
    <x v="1"/>
  </r>
  <r>
    <s v="ORD-202301-00510"/>
    <x v="7"/>
    <x v="12"/>
    <x v="4"/>
    <n v="976263748"/>
    <x v="12"/>
    <s v="PRD-105-BAG"/>
    <x v="9"/>
    <x v="2"/>
    <s v="North"/>
    <n v="738.28"/>
    <n v="129.71"/>
    <x v="0"/>
    <n v="0.17569214932004101"/>
    <x v="1"/>
    <x v="0"/>
    <m/>
    <x v="0"/>
    <n v="0"/>
    <m/>
    <x v="0"/>
    <x v="1"/>
  </r>
  <r>
    <s v="ORD-202301-00511"/>
    <x v="5"/>
    <x v="14"/>
    <x v="0"/>
    <n v="9186233922"/>
    <x v="14"/>
    <s v="PRD-111-CHA"/>
    <x v="11"/>
    <x v="1"/>
    <s v="South"/>
    <n v="2878.53"/>
    <n v="823.94"/>
    <x v="2"/>
    <n v="0.28623637759550902"/>
    <x v="0"/>
    <x v="1"/>
    <s v="Wrong item delivered"/>
    <x v="1"/>
    <n v="1"/>
    <n v="207.68"/>
    <x v="0"/>
    <x v="1"/>
  </r>
  <r>
    <s v="ORD-202301-00512"/>
    <x v="9"/>
    <x v="3"/>
    <x v="7"/>
    <n v="6471246335"/>
    <x v="22"/>
    <s v="PRD-105-BAG"/>
    <x v="4"/>
    <x v="2"/>
    <s v="North"/>
    <n v="121.6"/>
    <n v="23.55"/>
    <x v="0"/>
    <n v="0.193667763157895"/>
    <x v="2"/>
    <x v="0"/>
    <m/>
    <x v="0"/>
    <n v="0"/>
    <m/>
    <x v="0"/>
    <x v="1"/>
  </r>
  <r>
    <s v="ORD-202301-00513"/>
    <x v="27"/>
    <x v="2"/>
    <x v="1"/>
    <n v="9951239728"/>
    <x v="1"/>
    <s v="PRD-101-SHI"/>
    <x v="1"/>
    <x v="0"/>
    <s v="N"/>
    <n v="2878.45"/>
    <n v="779.16"/>
    <x v="0"/>
    <n v="0.27068734909413"/>
    <x v="0"/>
    <x v="1"/>
    <m/>
    <x v="0"/>
    <n v="0"/>
    <n v="2821.33"/>
    <x v="0"/>
    <x v="1"/>
  </r>
  <r>
    <s v="ORD-202301-00514"/>
    <x v="24"/>
    <x v="3"/>
    <x v="0"/>
    <n v="4415298217"/>
    <x v="4"/>
    <s v="PRD-109-SUN"/>
    <x v="3"/>
    <x v="2"/>
    <s v="South"/>
    <n v="3924.63"/>
    <n v="1118.06"/>
    <x v="2"/>
    <n v="0.284882906159307"/>
    <x v="0"/>
    <x v="1"/>
    <m/>
    <x v="0"/>
    <n v="0"/>
    <m/>
    <x v="0"/>
    <x v="1"/>
  </r>
  <r>
    <s v="ORD-202301-00515"/>
    <x v="10"/>
    <x v="20"/>
    <x v="6"/>
    <n v="507918158"/>
    <x v="0"/>
    <s v="PRD-108-JAC"/>
    <x v="0"/>
    <x v="0"/>
    <s v="South"/>
    <n v="2250.56"/>
    <n v="187.86"/>
    <x v="2"/>
    <n v="8.3472557941134604E-2"/>
    <x v="0"/>
    <x v="2"/>
    <m/>
    <x v="0"/>
    <n v="0"/>
    <n v="2085.91"/>
    <x v="0"/>
    <x v="1"/>
  </r>
  <r>
    <s v="ORD-202301-00516"/>
    <x v="16"/>
    <x v="18"/>
    <x v="3"/>
    <n v="9647408031"/>
    <x v="8"/>
    <s v="PRD-110-CAM "/>
    <x v="8"/>
    <x v="1"/>
    <s v="East"/>
    <n v="255.09"/>
    <n v="28.52"/>
    <x v="1"/>
    <n v="0.111803677133561"/>
    <x v="2"/>
    <x v="0"/>
    <m/>
    <x v="0"/>
    <n v="0"/>
    <n v="130.44"/>
    <x v="0"/>
    <x v="1"/>
  </r>
  <r>
    <s v="ORD-202301-00517"/>
    <x v="12"/>
    <x v="19"/>
    <x v="7"/>
    <n v="8503172351"/>
    <x v="9"/>
    <s v="PRD-107-TAB"/>
    <x v="4"/>
    <x v="1"/>
    <s v="North"/>
    <n v="245.26"/>
    <n v="32.619999999999997"/>
    <x v="0"/>
    <n v="0.13300171246840101"/>
    <x v="2"/>
    <x v="0"/>
    <m/>
    <x v="0"/>
    <n v="0"/>
    <n v="2081.52"/>
    <x v="0"/>
    <x v="1"/>
  </r>
  <r>
    <s v="ORD-202301-00518"/>
    <x v="10"/>
    <x v="19"/>
    <x v="5"/>
    <n v="5602293946"/>
    <x v="18"/>
    <s v="PRD-103-HEA"/>
    <x v="5"/>
    <x v="1"/>
    <s v="N"/>
    <n v="2057.83"/>
    <n v="67.42"/>
    <x v="0"/>
    <n v="3.2762667470102001E-2"/>
    <x v="0"/>
    <x v="2"/>
    <m/>
    <x v="0"/>
    <n v="0"/>
    <n v="2183.56"/>
    <x v="0"/>
    <x v="1"/>
  </r>
  <r>
    <s v="ORD-202301-00520"/>
    <x v="25"/>
    <x v="8"/>
    <x v="1"/>
    <n v="7711306211"/>
    <x v="4"/>
    <s v="PRD-109-SUN"/>
    <x v="3"/>
    <x v="2"/>
    <s v="N"/>
    <n v="2993.07"/>
    <n v="122.97"/>
    <x v="0"/>
    <n v="4.1084906133167599E-2"/>
    <x v="0"/>
    <x v="2"/>
    <m/>
    <x v="0"/>
    <n v="0"/>
    <m/>
    <x v="0"/>
    <x v="1"/>
  </r>
  <r>
    <s v="ORD-202301-00521"/>
    <x v="22"/>
    <x v="17"/>
    <x v="2"/>
    <n v="4257306624"/>
    <x v="5"/>
    <s v="PRD-103-HEA"/>
    <x v="5"/>
    <x v="1"/>
    <s v="North"/>
    <n v="146.04"/>
    <n v="21.75"/>
    <x v="0"/>
    <n v="0.14893179950698399"/>
    <x v="2"/>
    <x v="0"/>
    <m/>
    <x v="0"/>
    <n v="0"/>
    <n v="2183.56"/>
    <x v="0"/>
    <x v="1"/>
  </r>
  <r>
    <s v="ORD-202301-00522"/>
    <x v="18"/>
    <x v="5"/>
    <x v="6"/>
    <n v="8809255021"/>
    <x v="15"/>
    <s v="PRD-100-SHO"/>
    <x v="12"/>
    <x v="0"/>
    <s v="North"/>
    <n v="3848.1"/>
    <n v="239.75"/>
    <x v="0"/>
    <n v="6.2303474441932398E-2"/>
    <x v="0"/>
    <x v="2"/>
    <m/>
    <x v="0"/>
    <n v="0"/>
    <n v="2793.38"/>
    <x v="0"/>
    <x v="1"/>
  </r>
  <r>
    <s v="ORD-202301-00523"/>
    <x v="18"/>
    <x v="13"/>
    <x v="6"/>
    <n v="4967379457"/>
    <x v="9"/>
    <s v="PRD-107-TAB"/>
    <x v="6"/>
    <x v="1"/>
    <s v="N"/>
    <n v="1448.58"/>
    <n v="329.36"/>
    <x v="0"/>
    <n v="0.22736749092214401"/>
    <x v="0"/>
    <x v="1"/>
    <m/>
    <x v="0"/>
    <n v="0"/>
    <n v="2081.52"/>
    <x v="0"/>
    <x v="1"/>
  </r>
  <r>
    <s v="ORD-202301-00524"/>
    <x v="13"/>
    <x v="24"/>
    <x v="3"/>
    <n v="6836253666"/>
    <x v="6"/>
    <s v="PRD-107-TAB"/>
    <x v="6"/>
    <x v="1"/>
    <s v="N"/>
    <n v="1643.53"/>
    <n v="226.31"/>
    <x v="0"/>
    <n v="0.137697516930023"/>
    <x v="0"/>
    <x v="0"/>
    <m/>
    <x v="0"/>
    <n v="0"/>
    <n v="2081.52"/>
    <x v="0"/>
    <x v="1"/>
  </r>
  <r>
    <s v="ORD-202301-00525"/>
    <x v="22"/>
    <x v="4"/>
    <x v="2"/>
    <n v="7865436271"/>
    <x v="11"/>
    <s v="PRD-104-WAT"/>
    <x v="7"/>
    <x v="2"/>
    <s v="W"/>
    <n v="273.41000000000003"/>
    <n v="24.23"/>
    <x v="3"/>
    <n v="8.8621484217841301E-2"/>
    <x v="2"/>
    <x v="2"/>
    <m/>
    <x v="0"/>
    <n v="0"/>
    <n v="2420.2800000000002"/>
    <x v="0"/>
    <x v="1"/>
  </r>
  <r>
    <s v="ORD-202301-00526"/>
    <x v="16"/>
    <x v="26"/>
    <x v="5"/>
    <n v="6924926932"/>
    <x v="9"/>
    <s v="PRD-107-TAB"/>
    <x v="6"/>
    <x v="1"/>
    <s v="W"/>
    <n v="1594.75"/>
    <n v="449.58"/>
    <x v="3"/>
    <n v="0.28191252547421197"/>
    <x v="0"/>
    <x v="1"/>
    <m/>
    <x v="0"/>
    <n v="0"/>
    <n v="2081.52"/>
    <x v="0"/>
    <x v="1"/>
  </r>
  <r>
    <s v="ORD-202301-00527"/>
    <x v="23"/>
    <x v="8"/>
    <x v="1"/>
    <n v="5155323415"/>
    <x v="16"/>
    <s v="PRD-109-SUN"/>
    <x v="3"/>
    <x v="2"/>
    <s v="N"/>
    <n v="3523.94"/>
    <n v="381.4"/>
    <x v="0"/>
    <n v="0.108231127658246"/>
    <x v="0"/>
    <x v="0"/>
    <m/>
    <x v="0"/>
    <n v="0"/>
    <m/>
    <x v="0"/>
    <x v="1"/>
  </r>
  <r>
    <s v="ORD-202301-00528"/>
    <x v="7"/>
    <x v="26"/>
    <x v="7"/>
    <n v="8874312710"/>
    <x v="9"/>
    <s v="PRD-107-TAB"/>
    <x v="6"/>
    <x v="1"/>
    <s v="East"/>
    <n v="2939.15"/>
    <n v="872.04"/>
    <x v="1"/>
    <n v="0.29669802493918301"/>
    <x v="0"/>
    <x v="1"/>
    <m/>
    <x v="0"/>
    <n v="0"/>
    <n v="2081.52"/>
    <x v="0"/>
    <x v="1"/>
  </r>
  <r>
    <s v="ORD-202301-00529"/>
    <x v="18"/>
    <x v="18"/>
    <x v="2"/>
    <n v="5151229462"/>
    <x v="8"/>
    <s v="PRD-110-CAM"/>
    <x v="4"/>
    <x v="1"/>
    <s v="N"/>
    <n v="1786.47"/>
    <n v="528.02"/>
    <x v="0"/>
    <n v="0.29556611641953101"/>
    <x v="0"/>
    <x v="1"/>
    <m/>
    <x v="0"/>
    <n v="0"/>
    <m/>
    <x v="0"/>
    <x v="1"/>
  </r>
  <r>
    <s v="ORD-202301-00530"/>
    <x v="13"/>
    <x v="4"/>
    <x v="1"/>
    <n v="7520344765"/>
    <x v="14"/>
    <s v="PRD-111-CHA"/>
    <x v="4"/>
    <x v="1"/>
    <s v="North"/>
    <n v="1677.94"/>
    <n v="64.55"/>
    <x v="0"/>
    <n v="3.8469790338152697E-2"/>
    <x v="0"/>
    <x v="2"/>
    <m/>
    <x v="0"/>
    <n v="0"/>
    <n v="207.68"/>
    <x v="0"/>
    <x v="1"/>
  </r>
  <r>
    <s v="ORD-202301-00531"/>
    <x v="16"/>
    <x v="23"/>
    <x v="4"/>
    <n v="6558665254"/>
    <x v="9"/>
    <s v="PRD-107-TAB"/>
    <x v="6"/>
    <x v="1"/>
    <s v="East"/>
    <n v="4595.51"/>
    <n v="243.08"/>
    <x v="1"/>
    <n v="5.2895108486326899E-2"/>
    <x v="0"/>
    <x v="2"/>
    <m/>
    <x v="0"/>
    <n v="0"/>
    <n v="2081.52"/>
    <x v="0"/>
    <x v="1"/>
  </r>
  <r>
    <s v="ORD-202301-00674"/>
    <x v="3"/>
    <x v="3"/>
    <x v="7"/>
    <n v="370878211"/>
    <x v="19"/>
    <s v="PRD-102-LAP"/>
    <x v="10"/>
    <x v="1"/>
    <s v="North"/>
    <n v="493.49"/>
    <n v="138.84"/>
    <x v="0"/>
    <n v="0.28134308699264399"/>
    <x v="2"/>
    <x v="1"/>
    <s v="missing parts"/>
    <x v="1"/>
    <n v="1"/>
    <n v="847.14"/>
    <x v="0"/>
    <x v="1"/>
  </r>
  <r>
    <s v="ORD-202301-00532"/>
    <x v="0"/>
    <x v="22"/>
    <x v="0"/>
    <n v="2512931100"/>
    <x v="4"/>
    <s v="PRD - 109 - SUN"/>
    <x v="4"/>
    <x v="2"/>
    <s v="North"/>
    <n v="3162.39"/>
    <n v="377.41"/>
    <x v="0"/>
    <n v="0.119343281505444"/>
    <x v="0"/>
    <x v="0"/>
    <m/>
    <x v="0"/>
    <n v="0"/>
    <m/>
    <x v="0"/>
    <x v="1"/>
  </r>
  <r>
    <s v="ORD-202301-00533"/>
    <x v="29"/>
    <x v="23"/>
    <x v="0"/>
    <n v="633016583"/>
    <x v="14"/>
    <s v="PRD-111-CHA"/>
    <x v="11"/>
    <x v="1"/>
    <s v="North"/>
    <n v="2356.67"/>
    <n v="536.20000000000005"/>
    <x v="0"/>
    <n v="0.22752443065851399"/>
    <x v="0"/>
    <x v="1"/>
    <m/>
    <x v="0"/>
    <n v="0"/>
    <n v="207.68"/>
    <x v="0"/>
    <x v="1"/>
  </r>
  <r>
    <s v="ORD-202301-00535"/>
    <x v="10"/>
    <x v="27"/>
    <x v="1"/>
    <n v="1750961701"/>
    <x v="14"/>
    <s v="PRD-111-CHA"/>
    <x v="11"/>
    <x v="1"/>
    <s v="West"/>
    <n v="2854.62"/>
    <n v="646.09"/>
    <x v="3"/>
    <n v="0.22633135058256401"/>
    <x v="0"/>
    <x v="1"/>
    <m/>
    <x v="0"/>
    <n v="0"/>
    <n v="207.68"/>
    <x v="0"/>
    <x v="1"/>
  </r>
  <r>
    <s v="ORD-202301-00536"/>
    <x v="9"/>
    <x v="18"/>
    <x v="5"/>
    <n v="3920567756"/>
    <x v="9"/>
    <s v="PRD-107-TAB"/>
    <x v="6"/>
    <x v="1"/>
    <s v="South"/>
    <n v="2109.59"/>
    <n v="77.23"/>
    <x v="2"/>
    <n v="3.66090093335672E-2"/>
    <x v="0"/>
    <x v="2"/>
    <m/>
    <x v="0"/>
    <n v="0"/>
    <n v="2081.52"/>
    <x v="0"/>
    <x v="1"/>
  </r>
  <r>
    <s v="ORD-202301-00537"/>
    <x v="7"/>
    <x v="17"/>
    <x v="7"/>
    <n v="2923106724"/>
    <x v="20"/>
    <s v="PRD-100-SHO"/>
    <x v="12"/>
    <x v="0"/>
    <s v="South"/>
    <n v="1154.1400000000001"/>
    <n v="186.24"/>
    <x v="2"/>
    <n v="0.16136690522813499"/>
    <x v="0"/>
    <x v="0"/>
    <m/>
    <x v="0"/>
    <n v="0"/>
    <n v="2793.38"/>
    <x v="0"/>
    <x v="1"/>
  </r>
  <r>
    <s v="ORD-202301-00538"/>
    <x v="7"/>
    <x v="12"/>
    <x v="2"/>
    <n v="7942387367"/>
    <x v="8"/>
    <s v="PRD-110-CAM"/>
    <x v="8"/>
    <x v="1"/>
    <s v="West"/>
    <n v="3065.9"/>
    <n v="587.91999999999996"/>
    <x v="3"/>
    <n v="0.19176098372419201"/>
    <x v="0"/>
    <x v="0"/>
    <m/>
    <x v="0"/>
    <n v="0"/>
    <m/>
    <x v="0"/>
    <x v="1"/>
  </r>
  <r>
    <s v="ORD-202302-00928"/>
    <x v="40"/>
    <x v="1"/>
    <x v="2"/>
    <n v="8417491617"/>
    <x v="15"/>
    <s v="PRD-100-SHO"/>
    <x v="12"/>
    <x v="0"/>
    <s v="W"/>
    <n v="2577.83"/>
    <n v="142.79"/>
    <x v="3"/>
    <n v="5.5391550257386998E-2"/>
    <x v="0"/>
    <x v="2"/>
    <s v="damaged "/>
    <x v="1"/>
    <n v="1"/>
    <n v="2793.38"/>
    <x v="1"/>
    <x v="1"/>
  </r>
  <r>
    <s v="ORD-202301-00539"/>
    <x v="16"/>
    <x v="3"/>
    <x v="0"/>
    <n v="756335357"/>
    <x v="4"/>
    <s v="PRD-109-SUN"/>
    <x v="3"/>
    <x v="2"/>
    <s v="N"/>
    <n v="4828.0600000000004"/>
    <n v="1163.71"/>
    <x v="0"/>
    <n v="0.241030558858009"/>
    <x v="0"/>
    <x v="1"/>
    <m/>
    <x v="0"/>
    <n v="0"/>
    <m/>
    <x v="0"/>
    <x v="1"/>
  </r>
  <r>
    <s v="ORD-202301-00540"/>
    <x v="20"/>
    <x v="4"/>
    <x v="1"/>
    <n v="5816295187"/>
    <x v="1"/>
    <s v="PRD-101-SHI"/>
    <x v="1"/>
    <x v="0"/>
    <s v="N"/>
    <n v="3565.3"/>
    <n v="457.15"/>
    <x v="0"/>
    <n v="0.12822202900176699"/>
    <x v="0"/>
    <x v="0"/>
    <m/>
    <x v="0"/>
    <n v="0"/>
    <n v="2821.33"/>
    <x v="0"/>
    <x v="1"/>
  </r>
  <r>
    <s v="ORD-202301-00541"/>
    <x v="21"/>
    <x v="17"/>
    <x v="2"/>
    <n v="7598339914"/>
    <x v="23"/>
    <s v="PRD-111-CHA"/>
    <x v="11"/>
    <x v="1"/>
    <s v="North"/>
    <n v="1256.17"/>
    <n v="165.21"/>
    <x v="0"/>
    <n v="0.13151882308923199"/>
    <x v="0"/>
    <x v="0"/>
    <m/>
    <x v="0"/>
    <n v="0"/>
    <n v="207.68"/>
    <x v="0"/>
    <x v="1"/>
  </r>
  <r>
    <s v="ORD-202301-00542"/>
    <x v="2"/>
    <x v="28"/>
    <x v="6"/>
    <n v="1572768297"/>
    <x v="11"/>
    <s v="PRD-104-WAT"/>
    <x v="7"/>
    <x v="2"/>
    <s v="North"/>
    <n v="1438.12"/>
    <n v="270.87"/>
    <x v="0"/>
    <n v="0.18835006814452199"/>
    <x v="0"/>
    <x v="0"/>
    <m/>
    <x v="0"/>
    <n v="0"/>
    <n v="2420.2800000000002"/>
    <x v="0"/>
    <x v="1"/>
  </r>
  <r>
    <s v="ORD-202301-00543"/>
    <x v="12"/>
    <x v="2"/>
    <x v="6"/>
    <n v="8065625904"/>
    <x v="0"/>
    <s v="PRD - 108 - JAC"/>
    <x v="0"/>
    <x v="0"/>
    <s v="East"/>
    <n v="2493.4499999999998"/>
    <n v="698.85"/>
    <x v="1"/>
    <n v="0.280274318715033"/>
    <x v="0"/>
    <x v="1"/>
    <m/>
    <x v="0"/>
    <n v="0"/>
    <m/>
    <x v="0"/>
    <x v="1"/>
  </r>
  <r>
    <s v="ORD-202301-00544"/>
    <x v="7"/>
    <x v="4"/>
    <x v="2"/>
    <n v="1651768086"/>
    <x v="14"/>
    <s v="PRD-111-CHA"/>
    <x v="11"/>
    <x v="1"/>
    <s v="North"/>
    <n v="2253.52"/>
    <n v="137.72999999999999"/>
    <x v="0"/>
    <n v="6.1117718058859002E-2"/>
    <x v="0"/>
    <x v="2"/>
    <s v="Customer changed mind"/>
    <x v="1"/>
    <n v="1"/>
    <n v="207.68"/>
    <x v="0"/>
    <x v="1"/>
  </r>
  <r>
    <s v="ORD-202301-00545"/>
    <x v="18"/>
    <x v="24"/>
    <x v="5"/>
    <n v="2285566084"/>
    <x v="8"/>
    <s v="PRD-110-CAM"/>
    <x v="8"/>
    <x v="1"/>
    <s v="S"/>
    <n v="219.85"/>
    <n v="41.6"/>
    <x v="2"/>
    <n v="0.18921992267455101"/>
    <x v="2"/>
    <x v="0"/>
    <m/>
    <x v="0"/>
    <n v="0"/>
    <m/>
    <x v="0"/>
    <x v="1"/>
  </r>
  <r>
    <s v="ORD-202301-00546"/>
    <x v="21"/>
    <x v="14"/>
    <x v="7"/>
    <n v="6328094485"/>
    <x v="19"/>
    <s v="PRD-102-LAP"/>
    <x v="10"/>
    <x v="1"/>
    <s v="W"/>
    <n v="1685.74"/>
    <n v="199.43"/>
    <x v="3"/>
    <n v="0.11830412756415599"/>
    <x v="0"/>
    <x v="0"/>
    <m/>
    <x v="0"/>
    <n v="0"/>
    <n v="847.14"/>
    <x v="0"/>
    <x v="1"/>
  </r>
  <r>
    <s v="ORD-202301-00547"/>
    <x v="11"/>
    <x v="24"/>
    <x v="6"/>
    <n v="3210613394"/>
    <x v="4"/>
    <s v="PRD-109-SUN"/>
    <x v="3"/>
    <x v="2"/>
    <s v="North"/>
    <n v="3246.19"/>
    <n v="298.81"/>
    <x v="0"/>
    <n v="9.2049448738367096E-2"/>
    <x v="0"/>
    <x v="2"/>
    <m/>
    <x v="0"/>
    <n v="0"/>
    <m/>
    <x v="0"/>
    <x v="1"/>
  </r>
  <r>
    <s v="ORD-202301-00548"/>
    <x v="4"/>
    <x v="4"/>
    <x v="6"/>
    <n v="5769277894"/>
    <x v="2"/>
    <s v="PRD-101-SHI"/>
    <x v="1"/>
    <x v="0"/>
    <s v="North"/>
    <n v="3104"/>
    <n v="811.49"/>
    <x v="0"/>
    <n v="0.26143363402061898"/>
    <x v="0"/>
    <x v="1"/>
    <m/>
    <x v="0"/>
    <n v="0"/>
    <n v="2821.33"/>
    <x v="0"/>
    <x v="1"/>
  </r>
  <r>
    <s v="ORD-202301-00549"/>
    <x v="8"/>
    <x v="0"/>
    <x v="5"/>
    <n v="6514604014"/>
    <x v="9"/>
    <s v="PRD-107-TAB"/>
    <x v="6"/>
    <x v="1"/>
    <s v="S"/>
    <n v="619.22"/>
    <n v="125.03"/>
    <x v="2"/>
    <n v="0.20191531281289399"/>
    <x v="1"/>
    <x v="1"/>
    <m/>
    <x v="0"/>
    <n v="0"/>
    <n v="2081.52"/>
    <x v="0"/>
    <x v="1"/>
  </r>
  <r>
    <s v="ORD-202301-00550"/>
    <x v="27"/>
    <x v="13"/>
    <x v="4"/>
    <n v="4097123166"/>
    <x v="9"/>
    <s v="PRD-107-TAB"/>
    <x v="6"/>
    <x v="1"/>
    <s v="North"/>
    <n v="4865.08"/>
    <n v="903.57"/>
    <x v="0"/>
    <n v="0.18572562013368701"/>
    <x v="0"/>
    <x v="0"/>
    <m/>
    <x v="0"/>
    <n v="0"/>
    <n v="2081.52"/>
    <x v="0"/>
    <x v="1"/>
  </r>
  <r>
    <s v="ORD-202301-00551"/>
    <x v="11"/>
    <x v="18"/>
    <x v="4"/>
    <n v="3370096873"/>
    <x v="11"/>
    <s v="PRD-104-WAT"/>
    <x v="7"/>
    <x v="2"/>
    <s v="South"/>
    <n v="4107.16"/>
    <n v="727.13"/>
    <x v="2"/>
    <n v="0.17703960887815401"/>
    <x v="0"/>
    <x v="0"/>
    <m/>
    <x v="0"/>
    <n v="0"/>
    <n v="2420.2800000000002"/>
    <x v="0"/>
    <x v="1"/>
  </r>
  <r>
    <s v="ORD-202301-00552"/>
    <x v="6"/>
    <x v="20"/>
    <x v="7"/>
    <n v="9657542786"/>
    <x v="1"/>
    <s v="PRD-101-SHI"/>
    <x v="1"/>
    <x v="0"/>
    <s v="W"/>
    <n v="4625.1000000000004"/>
    <n v="944.79"/>
    <x v="3"/>
    <n v="0.204274502172926"/>
    <x v="0"/>
    <x v="1"/>
    <m/>
    <x v="0"/>
    <n v="0"/>
    <n v="2821.33"/>
    <x v="0"/>
    <x v="1"/>
  </r>
  <r>
    <s v="ORD-202301-00553"/>
    <x v="7"/>
    <x v="17"/>
    <x v="7"/>
    <n v="9236161880"/>
    <x v="4"/>
    <s v="PRD - 109 - SUN"/>
    <x v="3"/>
    <x v="2"/>
    <s v="South"/>
    <n v="3703.76"/>
    <n v="795.13"/>
    <x v="2"/>
    <n v="0.21468183683608"/>
    <x v="0"/>
    <x v="1"/>
    <m/>
    <x v="0"/>
    <n v="0"/>
    <m/>
    <x v="0"/>
    <x v="1"/>
  </r>
  <r>
    <s v="ORD-202301-00554"/>
    <x v="16"/>
    <x v="16"/>
    <x v="5"/>
    <n v="9561372308"/>
    <x v="19"/>
    <s v="PRD-102-LAP"/>
    <x v="10"/>
    <x v="1"/>
    <s v="North"/>
    <n v="1224.33"/>
    <n v="170.98"/>
    <x v="0"/>
    <n v="0.13965189123847299"/>
    <x v="0"/>
    <x v="0"/>
    <m/>
    <x v="0"/>
    <n v="0"/>
    <n v="847.14"/>
    <x v="0"/>
    <x v="1"/>
  </r>
  <r>
    <s v="ORD-202301-00556"/>
    <x v="24"/>
    <x v="7"/>
    <x v="6"/>
    <n v="8169957060"/>
    <x v="9"/>
    <s v="PRD-107-TAB"/>
    <x v="6"/>
    <x v="1"/>
    <s v="West"/>
    <n v="3626.91"/>
    <n v="809.58"/>
    <x v="3"/>
    <n v="0.22321480268327601"/>
    <x v="0"/>
    <x v="1"/>
    <m/>
    <x v="0"/>
    <n v="0"/>
    <n v="2081.52"/>
    <x v="0"/>
    <x v="1"/>
  </r>
  <r>
    <s v="ORD-202301-00557"/>
    <x v="15"/>
    <x v="29"/>
    <x v="3"/>
    <n v="3961029087"/>
    <x v="9"/>
    <s v="PRD-107-TAB"/>
    <x v="6"/>
    <x v="1"/>
    <s v="S"/>
    <n v="1280.96"/>
    <n v="79.13"/>
    <x v="2"/>
    <n v="6.1773982013489902E-2"/>
    <x v="0"/>
    <x v="2"/>
    <m/>
    <x v="0"/>
    <n v="0"/>
    <n v="2081.52"/>
    <x v="0"/>
    <x v="1"/>
  </r>
  <r>
    <s v="ORD-202301-00558"/>
    <x v="2"/>
    <x v="24"/>
    <x v="7"/>
    <n v="1377306260"/>
    <x v="5"/>
    <s v="PRD-103-HEA"/>
    <x v="5"/>
    <x v="1"/>
    <s v="North"/>
    <n v="1159.0899999999999"/>
    <n v="173.93"/>
    <x v="0"/>
    <n v="0.150057372594018"/>
    <x v="0"/>
    <x v="0"/>
    <m/>
    <x v="0"/>
    <n v="0"/>
    <n v="2183.56"/>
    <x v="0"/>
    <x v="1"/>
  </r>
  <r>
    <s v="ORD-202301-00559"/>
    <x v="17"/>
    <x v="20"/>
    <x v="1"/>
    <n v="7756085816"/>
    <x v="11"/>
    <s v="PRD-104-WAT"/>
    <x v="7"/>
    <x v="2"/>
    <s v="South"/>
    <n v="344.57"/>
    <n v="34.78"/>
    <x v="2"/>
    <n v="0.10093740023797799"/>
    <x v="2"/>
    <x v="0"/>
    <m/>
    <x v="0"/>
    <n v="0"/>
    <n v="2420.2800000000002"/>
    <x v="0"/>
    <x v="1"/>
  </r>
  <r>
    <s v="ORD-202301-00560"/>
    <x v="24"/>
    <x v="23"/>
    <x v="7"/>
    <n v="3785847129"/>
    <x v="17"/>
    <s v="PRD - 108 - JAC"/>
    <x v="0"/>
    <x v="0"/>
    <s v="East"/>
    <n v="683.41"/>
    <n v="149.94"/>
    <x v="1"/>
    <n v="0.219399774659428"/>
    <x v="1"/>
    <x v="1"/>
    <m/>
    <x v="0"/>
    <n v="0"/>
    <m/>
    <x v="0"/>
    <x v="1"/>
  </r>
  <r>
    <s v="ORD-202301-00561"/>
    <x v="21"/>
    <x v="9"/>
    <x v="7"/>
    <n v="5373377731"/>
    <x v="0"/>
    <s v="PRD-108-JAC"/>
    <x v="0"/>
    <x v="0"/>
    <s v="North"/>
    <n v="747.64"/>
    <n v="48.06"/>
    <x v="0"/>
    <n v="6.4282274891659094E-2"/>
    <x v="1"/>
    <x v="2"/>
    <m/>
    <x v="0"/>
    <n v="0"/>
    <n v="2085.91"/>
    <x v="0"/>
    <x v="1"/>
  </r>
  <r>
    <s v="ORD-202301-00562"/>
    <x v="9"/>
    <x v="8"/>
    <x v="2"/>
    <n v="3460605603"/>
    <x v="3"/>
    <s v="PRD-106-PHO"/>
    <x v="2"/>
    <x v="1"/>
    <s v="East"/>
    <n v="3748.07"/>
    <n v="241.29"/>
    <x v="1"/>
    <n v="6.4377132764329395E-2"/>
    <x v="0"/>
    <x v="2"/>
    <m/>
    <x v="0"/>
    <n v="0"/>
    <n v="2788.38"/>
    <x v="0"/>
    <x v="1"/>
  </r>
  <r>
    <s v="ORD-202301-00563"/>
    <x v="25"/>
    <x v="3"/>
    <x v="3"/>
    <n v="1690618120"/>
    <x v="10"/>
    <s v="PRD-106-PHO"/>
    <x v="2"/>
    <x v="1"/>
    <s v="S"/>
    <n v="1531.41"/>
    <n v="267.27"/>
    <x v="2"/>
    <n v="0.174525437342057"/>
    <x v="0"/>
    <x v="0"/>
    <s v="Defective"/>
    <x v="1"/>
    <n v="1"/>
    <n v="2788.38"/>
    <x v="0"/>
    <x v="1"/>
  </r>
  <r>
    <s v="ORD-202301-00564"/>
    <x v="24"/>
    <x v="26"/>
    <x v="3"/>
    <n v="5889144449"/>
    <x v="12"/>
    <s v="PRD-105-BAG"/>
    <x v="9"/>
    <x v="2"/>
    <s v="South"/>
    <n v="2838.75"/>
    <n v="352.28"/>
    <x v="2"/>
    <n v="0.124096873623954"/>
    <x v="0"/>
    <x v="0"/>
    <m/>
    <x v="0"/>
    <n v="0"/>
    <m/>
    <x v="0"/>
    <x v="1"/>
  </r>
  <r>
    <s v="ORD-202301-00565"/>
    <x v="26"/>
    <x v="6"/>
    <x v="5"/>
    <n v="9243588537"/>
    <x v="2"/>
    <s v="PRD-101-SHI"/>
    <x v="1"/>
    <x v="0"/>
    <s v="W"/>
    <n v="1044.55"/>
    <n v="254.12"/>
    <x v="3"/>
    <n v="0.243281795988703"/>
    <x v="0"/>
    <x v="1"/>
    <m/>
    <x v="0"/>
    <n v="0"/>
    <n v="2821.33"/>
    <x v="0"/>
    <x v="1"/>
  </r>
  <r>
    <s v="ORD-202301-00566"/>
    <x v="24"/>
    <x v="4"/>
    <x v="3"/>
    <n v="8524914168"/>
    <x v="2"/>
    <s v="PRD-101-SHI"/>
    <x v="1"/>
    <x v="0"/>
    <s v="East"/>
    <n v="2284.71"/>
    <n v="679.77"/>
    <x v="1"/>
    <n v="0.29753010228869298"/>
    <x v="0"/>
    <x v="1"/>
    <m/>
    <x v="0"/>
    <n v="0"/>
    <n v="2821.33"/>
    <x v="0"/>
    <x v="1"/>
  </r>
  <r>
    <s v="ORD-202301-00567"/>
    <x v="18"/>
    <x v="28"/>
    <x v="3"/>
    <n v="9176651221"/>
    <x v="20"/>
    <s v="PRD-100-SHO"/>
    <x v="12"/>
    <x v="0"/>
    <s v="N"/>
    <n v="654.55999999999995"/>
    <n v="36.58"/>
    <x v="0"/>
    <n v="5.5884869225128302E-2"/>
    <x v="1"/>
    <x v="2"/>
    <m/>
    <x v="0"/>
    <n v="0"/>
    <n v="2793.38"/>
    <x v="0"/>
    <x v="1"/>
  </r>
  <r>
    <s v="ORD-202301-00568"/>
    <x v="23"/>
    <x v="29"/>
    <x v="4"/>
    <n v="4633399948"/>
    <x v="13"/>
    <s v="PRD - 102 - LAP"/>
    <x v="10"/>
    <x v="1"/>
    <s v="East"/>
    <n v="875.77"/>
    <n v="254.79"/>
    <x v="1"/>
    <n v="0.29093255078388203"/>
    <x v="1"/>
    <x v="1"/>
    <m/>
    <x v="0"/>
    <n v="0"/>
    <m/>
    <x v="0"/>
    <x v="1"/>
  </r>
  <r>
    <s v="ORD-202301-00569"/>
    <x v="21"/>
    <x v="13"/>
    <x v="5"/>
    <n v="6337922341"/>
    <x v="8"/>
    <s v="PRD-110-CAM"/>
    <x v="8"/>
    <x v="1"/>
    <s v="S"/>
    <n v="2241.9"/>
    <n v="207.8"/>
    <x v="2"/>
    <n v="9.2689236808064596E-2"/>
    <x v="0"/>
    <x v="2"/>
    <m/>
    <x v="0"/>
    <n v="0"/>
    <m/>
    <x v="0"/>
    <x v="1"/>
  </r>
  <r>
    <s v="ORD-202301-00570"/>
    <x v="8"/>
    <x v="14"/>
    <x v="1"/>
    <n v="8437685507"/>
    <x v="9"/>
    <s v="PRD-107-TAB"/>
    <x v="6"/>
    <x v="1"/>
    <s v="South"/>
    <n v="3012.75"/>
    <n v="658.92"/>
    <x v="2"/>
    <n v="0.218710480458053"/>
    <x v="0"/>
    <x v="1"/>
    <m/>
    <x v="0"/>
    <n v="0"/>
    <n v="2081.52"/>
    <x v="0"/>
    <x v="1"/>
  </r>
  <r>
    <s v="ORD-202301-00571"/>
    <x v="22"/>
    <x v="17"/>
    <x v="4"/>
    <n v="3697093170"/>
    <x v="12"/>
    <s v="PRD-105-BAG"/>
    <x v="9"/>
    <x v="2"/>
    <s v="North"/>
    <n v="4547.76"/>
    <n v="246.28"/>
    <x v="0"/>
    <n v="5.41541330237304E-2"/>
    <x v="0"/>
    <x v="2"/>
    <m/>
    <x v="0"/>
    <n v="0"/>
    <m/>
    <x v="0"/>
    <x v="1"/>
  </r>
  <r>
    <s v="ORD-202301-00572"/>
    <x v="13"/>
    <x v="25"/>
    <x v="5"/>
    <n v="650312198"/>
    <x v="2"/>
    <s v="PRD-101-SHI"/>
    <x v="1"/>
    <x v="0"/>
    <s v="N"/>
    <n v="1479.9"/>
    <n v="387.43"/>
    <x v="0"/>
    <n v="0.26179471585918002"/>
    <x v="0"/>
    <x v="1"/>
    <m/>
    <x v="0"/>
    <n v="0"/>
    <n v="2821.33"/>
    <x v="0"/>
    <x v="1"/>
  </r>
  <r>
    <s v="ORD-202301-00573"/>
    <x v="10"/>
    <x v="15"/>
    <x v="0"/>
    <n v="9092487623"/>
    <x v="4"/>
    <s v="PRD-109-SUN"/>
    <x v="3"/>
    <x v="2"/>
    <s v="S"/>
    <n v="1359.84"/>
    <n v="328.33"/>
    <x v="2"/>
    <n v="0.24144752323802801"/>
    <x v="0"/>
    <x v="1"/>
    <m/>
    <x v="0"/>
    <n v="0"/>
    <m/>
    <x v="0"/>
    <x v="1"/>
  </r>
  <r>
    <s v="ORD-202301-00574"/>
    <x v="6"/>
    <x v="0"/>
    <x v="5"/>
    <n v="524808806"/>
    <x v="15"/>
    <s v="PRD-100-SHO"/>
    <x v="12"/>
    <x v="0"/>
    <s v="S"/>
    <n v="4311.21"/>
    <n v="1100.46"/>
    <x v="2"/>
    <n v="0.25525548511902701"/>
    <x v="0"/>
    <x v="1"/>
    <s v="DAMAGED"/>
    <x v="1"/>
    <n v="1"/>
    <n v="2793.38"/>
    <x v="0"/>
    <x v="1"/>
  </r>
  <r>
    <s v="ORD-202301-00575"/>
    <x v="10"/>
    <x v="20"/>
    <x v="1"/>
    <n v="1620478768"/>
    <x v="17"/>
    <s v="PRD-108-JAC"/>
    <x v="0"/>
    <x v="0"/>
    <s v="North"/>
    <n v="3936.2"/>
    <n v="731.81"/>
    <x v="0"/>
    <n v="0.18591789035110001"/>
    <x v="0"/>
    <x v="0"/>
    <m/>
    <x v="0"/>
    <n v="0"/>
    <n v="2085.91"/>
    <x v="0"/>
    <x v="1"/>
  </r>
  <r>
    <s v="ORD-202301-00576"/>
    <x v="26"/>
    <x v="5"/>
    <x v="0"/>
    <n v="9541966645"/>
    <x v="9"/>
    <s v="PRD-107-TAB "/>
    <x v="6"/>
    <x v="1"/>
    <s v="West"/>
    <n v="3879.86"/>
    <n v="902.43"/>
    <x v="3"/>
    <n v="0.23259344409334401"/>
    <x v="0"/>
    <x v="1"/>
    <m/>
    <x v="0"/>
    <n v="0"/>
    <m/>
    <x v="0"/>
    <x v="1"/>
  </r>
  <r>
    <s v="ORD-202301-00577"/>
    <x v="29"/>
    <x v="21"/>
    <x v="5"/>
    <n v="7476775372"/>
    <x v="5"/>
    <s v="PRD-103-HEA"/>
    <x v="5"/>
    <x v="1"/>
    <s v="W"/>
    <n v="1491.18"/>
    <n v="66.12"/>
    <x v="3"/>
    <n v="4.4340723453908999E-2"/>
    <x v="0"/>
    <x v="2"/>
    <m/>
    <x v="0"/>
    <n v="0"/>
    <n v="2183.56"/>
    <x v="0"/>
    <x v="1"/>
  </r>
  <r>
    <s v="ORD-202301-00578"/>
    <x v="8"/>
    <x v="29"/>
    <x v="3"/>
    <n v="715534820"/>
    <x v="14"/>
    <s v="PRD-111-CHA"/>
    <x v="4"/>
    <x v="1"/>
    <s v="South"/>
    <n v="2557.34"/>
    <n v="512.19000000000005"/>
    <x v="2"/>
    <n v="0.20028232460290801"/>
    <x v="0"/>
    <x v="1"/>
    <m/>
    <x v="0"/>
    <n v="0"/>
    <n v="207.68"/>
    <x v="0"/>
    <x v="1"/>
  </r>
  <r>
    <s v="ORD-202301-00579"/>
    <x v="5"/>
    <x v="7"/>
    <x v="0"/>
    <n v="7768089812"/>
    <x v="21"/>
    <s v="PRD-110-CAM"/>
    <x v="4"/>
    <x v="1"/>
    <s v="North"/>
    <n v="736.88"/>
    <n v="173.73"/>
    <x v="0"/>
    <n v="0.235764303550103"/>
    <x v="1"/>
    <x v="1"/>
    <m/>
    <x v="0"/>
    <n v="0"/>
    <m/>
    <x v="0"/>
    <x v="1"/>
  </r>
  <r>
    <s v="ORD-202301-00580"/>
    <x v="25"/>
    <x v="27"/>
    <x v="5"/>
    <n v="6936268943"/>
    <x v="13"/>
    <s v="PRD-102-LAP"/>
    <x v="10"/>
    <x v="1"/>
    <s v="S"/>
    <n v="3939.32"/>
    <n v="351.21"/>
    <x v="2"/>
    <n v="8.9154981062721503E-2"/>
    <x v="0"/>
    <x v="2"/>
    <m/>
    <x v="0"/>
    <n v="0"/>
    <n v="847.14"/>
    <x v="0"/>
    <x v="1"/>
  </r>
  <r>
    <s v="ORD-202301-00581"/>
    <x v="0"/>
    <x v="11"/>
    <x v="2"/>
    <n v="7498855829"/>
    <x v="4"/>
    <s v="PRD-109-SUN"/>
    <x v="3"/>
    <x v="2"/>
    <s v="West"/>
    <n v="2180.69"/>
    <n v="225.68"/>
    <x v="3"/>
    <n v="0.10349017971376"/>
    <x v="0"/>
    <x v="0"/>
    <m/>
    <x v="0"/>
    <n v="0"/>
    <m/>
    <x v="0"/>
    <x v="1"/>
  </r>
  <r>
    <s v="ORD-202301-00582"/>
    <x v="25"/>
    <x v="10"/>
    <x v="7"/>
    <n v="8333721885"/>
    <x v="3"/>
    <s v="PRD-106-PHO"/>
    <x v="4"/>
    <x v="1"/>
    <s v="North"/>
    <n v="828.98"/>
    <n v="132.57"/>
    <x v="0"/>
    <n v="0.15991941904509199"/>
    <x v="1"/>
    <x v="0"/>
    <m/>
    <x v="0"/>
    <n v="0"/>
    <n v="2788.38"/>
    <x v="0"/>
    <x v="1"/>
  </r>
  <r>
    <s v="ORD-202301-00583"/>
    <x v="8"/>
    <x v="3"/>
    <x v="1"/>
    <n v="5514377693"/>
    <x v="5"/>
    <s v="PRD-103-HEA"/>
    <x v="5"/>
    <x v="1"/>
    <s v="North"/>
    <n v="1693.83"/>
    <n v="324.29000000000002"/>
    <x v="0"/>
    <n v="0.19145368779629601"/>
    <x v="0"/>
    <x v="0"/>
    <m/>
    <x v="0"/>
    <n v="0"/>
    <n v="2183.56"/>
    <x v="0"/>
    <x v="1"/>
  </r>
  <r>
    <s v="ORD-202301-00584"/>
    <x v="17"/>
    <x v="8"/>
    <x v="0"/>
    <n v="2007202455"/>
    <x v="15"/>
    <s v="PRD-100-SHO"/>
    <x v="12"/>
    <x v="0"/>
    <s v="N"/>
    <n v="213.93"/>
    <n v="40.08"/>
    <x v="0"/>
    <n v="0.18735100266442301"/>
    <x v="2"/>
    <x v="0"/>
    <m/>
    <x v="0"/>
    <n v="0"/>
    <n v="2793.38"/>
    <x v="0"/>
    <x v="1"/>
  </r>
  <r>
    <s v="ORD-202301-00585"/>
    <x v="27"/>
    <x v="3"/>
    <x v="0"/>
    <n v="9421794281"/>
    <x v="23"/>
    <s v="PRD-111-CHA"/>
    <x v="11"/>
    <x v="1"/>
    <s v="East"/>
    <n v="3331.74"/>
    <n v="725.07"/>
    <x v="1"/>
    <n v="0.21762502476183601"/>
    <x v="0"/>
    <x v="1"/>
    <m/>
    <x v="0"/>
    <n v="0"/>
    <n v="207.68"/>
    <x v="0"/>
    <x v="1"/>
  </r>
  <r>
    <s v="ORD-202302-01079"/>
    <x v="41"/>
    <x v="14"/>
    <x v="1"/>
    <n v="7634153597"/>
    <x v="20"/>
    <s v="PRD-100-SHO"/>
    <x v="12"/>
    <x v="0"/>
    <s v="East"/>
    <n v="3224.38"/>
    <n v="499.24"/>
    <x v="1"/>
    <n v="0.15483286709382901"/>
    <x v="0"/>
    <x v="0"/>
    <s v="damaged "/>
    <x v="1"/>
    <n v="1"/>
    <n v="2793.38"/>
    <x v="1"/>
    <x v="1"/>
  </r>
  <r>
    <s v="ORD-202301-00586"/>
    <x v="2"/>
    <x v="11"/>
    <x v="4"/>
    <n v="5337220109"/>
    <x v="2"/>
    <s v="PRD-101-SHI"/>
    <x v="1"/>
    <x v="0"/>
    <s v="West"/>
    <n v="1426.73"/>
    <n v="170.97"/>
    <x v="3"/>
    <n v="0.119833465336819"/>
    <x v="0"/>
    <x v="0"/>
    <m/>
    <x v="0"/>
    <n v="0"/>
    <n v="2821.33"/>
    <x v="0"/>
    <x v="1"/>
  </r>
  <r>
    <s v="ORD-202301-00587"/>
    <x v="9"/>
    <x v="26"/>
    <x v="4"/>
    <n v="3705263510"/>
    <x v="3"/>
    <s v="PRD-106-PHO"/>
    <x v="2"/>
    <x v="1"/>
    <s v="South"/>
    <n v="3922.95"/>
    <n v="1031.32"/>
    <x v="2"/>
    <n v="0.262893995590053"/>
    <x v="0"/>
    <x v="1"/>
    <m/>
    <x v="0"/>
    <n v="0"/>
    <n v="2788.38"/>
    <x v="0"/>
    <x v="1"/>
  </r>
  <r>
    <s v="ORD-202301-00588"/>
    <x v="1"/>
    <x v="7"/>
    <x v="4"/>
    <n v="6175202389"/>
    <x v="5"/>
    <s v="PRD-103-HEA"/>
    <x v="5"/>
    <x v="1"/>
    <s v="North"/>
    <n v="3165.06"/>
    <n v="702.86"/>
    <x v="0"/>
    <n v="0.222068459997599"/>
    <x v="0"/>
    <x v="1"/>
    <m/>
    <x v="0"/>
    <n v="0"/>
    <n v="2183.56"/>
    <x v="0"/>
    <x v="1"/>
  </r>
  <r>
    <s v="ORD-202301-00589"/>
    <x v="0"/>
    <x v="21"/>
    <x v="4"/>
    <n v="8689993607"/>
    <x v="17"/>
    <s v="PRD-108-JAC"/>
    <x v="0"/>
    <x v="0"/>
    <s v="North"/>
    <n v="1676.37"/>
    <n v="234.66"/>
    <x v="0"/>
    <n v="0.13998103044077401"/>
    <x v="0"/>
    <x v="0"/>
    <m/>
    <x v="0"/>
    <n v="0"/>
    <n v="2085.91"/>
    <x v="0"/>
    <x v="1"/>
  </r>
  <r>
    <s v="ORD-202301-00590"/>
    <x v="9"/>
    <x v="16"/>
    <x v="5"/>
    <n v="5937440394"/>
    <x v="15"/>
    <s v="PRD-100-SHO "/>
    <x v="12"/>
    <x v="0"/>
    <s v="North"/>
    <n v="1210.1199999999999"/>
    <n v="37.04"/>
    <x v="0"/>
    <n v="3.06085346907745E-2"/>
    <x v="0"/>
    <x v="2"/>
    <m/>
    <x v="0"/>
    <n v="0"/>
    <m/>
    <x v="0"/>
    <x v="1"/>
  </r>
  <r>
    <s v="ORD-202301-00614"/>
    <x v="3"/>
    <x v="20"/>
    <x v="2"/>
    <n v="6708670090"/>
    <x v="5"/>
    <s v="PRD-103-HEA"/>
    <x v="5"/>
    <x v="1"/>
    <s v="South"/>
    <n v="1820.1"/>
    <n v="308.13"/>
    <x v="2"/>
    <n v="0.16929289599472599"/>
    <x v="0"/>
    <x v="0"/>
    <s v="DAMAGED"/>
    <x v="1"/>
    <n v="1"/>
    <n v="2183.56"/>
    <x v="0"/>
    <x v="1"/>
  </r>
  <r>
    <s v="ORD-202301-00591"/>
    <x v="26"/>
    <x v="26"/>
    <x v="4"/>
    <n v="9079388413"/>
    <x v="13"/>
    <s v="PRD-102-LAP"/>
    <x v="4"/>
    <x v="1"/>
    <s v="West"/>
    <n v="416.79"/>
    <n v="85.3"/>
    <x v="3"/>
    <n v="0.20465942081144001"/>
    <x v="2"/>
    <x v="1"/>
    <m/>
    <x v="0"/>
    <n v="0"/>
    <n v="847.14"/>
    <x v="0"/>
    <x v="1"/>
  </r>
  <r>
    <s v="ORD-202301-00592"/>
    <x v="28"/>
    <x v="11"/>
    <x v="6"/>
    <n v="3251448811"/>
    <x v="20"/>
    <s v="PRD-100-SHO"/>
    <x v="12"/>
    <x v="0"/>
    <s v="East"/>
    <n v="4826.42"/>
    <n v="292.52999999999997"/>
    <x v="1"/>
    <n v="6.0610141678511198E-2"/>
    <x v="0"/>
    <x v="2"/>
    <m/>
    <x v="0"/>
    <n v="0"/>
    <n v="2793.38"/>
    <x v="0"/>
    <x v="1"/>
  </r>
  <r>
    <s v="ORD-202301-00593"/>
    <x v="26"/>
    <x v="9"/>
    <x v="0"/>
    <n v="5152638409"/>
    <x v="13"/>
    <s v="PRD-102-LAP"/>
    <x v="10"/>
    <x v="1"/>
    <s v="South"/>
    <n v="2403.88"/>
    <n v="672.3"/>
    <x v="2"/>
    <n v="0.27967286220609999"/>
    <x v="0"/>
    <x v="1"/>
    <s v="Wrong item delivered"/>
    <x v="1"/>
    <n v="1"/>
    <n v="847.14"/>
    <x v="0"/>
    <x v="1"/>
  </r>
  <r>
    <s v="ORD-202301-00594"/>
    <x v="16"/>
    <x v="8"/>
    <x v="3"/>
    <n v="9137876553"/>
    <x v="9"/>
    <s v="PRD-107-TAB"/>
    <x v="6"/>
    <x v="1"/>
    <s v="West"/>
    <n v="4938.5600000000004"/>
    <n v="1393.46"/>
    <x v="3"/>
    <n v="0.28215917190436102"/>
    <x v="0"/>
    <x v="1"/>
    <m/>
    <x v="0"/>
    <n v="0"/>
    <n v="2081.52"/>
    <x v="0"/>
    <x v="1"/>
  </r>
  <r>
    <s v="ORD-202302-01112"/>
    <x v="42"/>
    <x v="15"/>
    <x v="3"/>
    <n v="5741424873"/>
    <x v="13"/>
    <s v="PRD-102-LAP"/>
    <x v="4"/>
    <x v="1"/>
    <s v="W"/>
    <n v="2595.31"/>
    <n v="460.05"/>
    <x v="3"/>
    <n v="0.17726206117958901"/>
    <x v="0"/>
    <x v="0"/>
    <s v="Size issue"/>
    <x v="1"/>
    <n v="1"/>
    <n v="847.14"/>
    <x v="1"/>
    <x v="1"/>
  </r>
  <r>
    <s v="ORD-202301-00595"/>
    <x v="21"/>
    <x v="3"/>
    <x v="0"/>
    <n v="9277885190"/>
    <x v="18"/>
    <s v="PRD-103-HEA"/>
    <x v="5"/>
    <x v="1"/>
    <s v="N"/>
    <n v="213.92"/>
    <n v="12.57"/>
    <x v="0"/>
    <n v="5.8760284218399399E-2"/>
    <x v="2"/>
    <x v="2"/>
    <m/>
    <x v="0"/>
    <n v="0"/>
    <n v="2183.56"/>
    <x v="0"/>
    <x v="1"/>
  </r>
  <r>
    <s v="ORD-202301-00596"/>
    <x v="28"/>
    <x v="5"/>
    <x v="0"/>
    <n v="8517446004"/>
    <x v="14"/>
    <s v="PRD - 111 - CHA"/>
    <x v="11"/>
    <x v="1"/>
    <s v="South"/>
    <n v="1825.41"/>
    <n v="101.66"/>
    <x v="2"/>
    <n v="5.5691598051944499E-2"/>
    <x v="0"/>
    <x v="2"/>
    <m/>
    <x v="0"/>
    <n v="0"/>
    <m/>
    <x v="0"/>
    <x v="1"/>
  </r>
  <r>
    <s v="ORD-202301-00597"/>
    <x v="29"/>
    <x v="10"/>
    <x v="1"/>
    <n v="4488189848"/>
    <x v="2"/>
    <s v="PRD-101-SHI"/>
    <x v="1"/>
    <x v="0"/>
    <s v="North"/>
    <n v="1573.22"/>
    <n v="420.13"/>
    <x v="0"/>
    <n v="0.26705101638677398"/>
    <x v="0"/>
    <x v="1"/>
    <m/>
    <x v="0"/>
    <n v="0"/>
    <n v="2821.33"/>
    <x v="0"/>
    <x v="1"/>
  </r>
  <r>
    <s v="ORD-202301-00598"/>
    <x v="12"/>
    <x v="13"/>
    <x v="0"/>
    <n v="7075681429"/>
    <x v="2"/>
    <s v="PRD-101-SHI"/>
    <x v="1"/>
    <x v="0"/>
    <s v="N"/>
    <n v="3161.58"/>
    <n v="109.23"/>
    <x v="0"/>
    <n v="3.4549181105649703E-2"/>
    <x v="0"/>
    <x v="2"/>
    <m/>
    <x v="0"/>
    <n v="0"/>
    <n v="2821.33"/>
    <x v="0"/>
    <x v="1"/>
  </r>
  <r>
    <s v="ORD-202301-00599"/>
    <x v="27"/>
    <x v="19"/>
    <x v="4"/>
    <n v="9378306396"/>
    <x v="12"/>
    <s v="PRD-105-BAG"/>
    <x v="9"/>
    <x v="2"/>
    <s v="North"/>
    <n v="4555.5200000000004"/>
    <n v="490.49"/>
    <x v="0"/>
    <n v="0.107669376931722"/>
    <x v="0"/>
    <x v="0"/>
    <m/>
    <x v="0"/>
    <n v="0"/>
    <m/>
    <x v="0"/>
    <x v="1"/>
  </r>
  <r>
    <s v="ORD-202301-00600"/>
    <x v="1"/>
    <x v="12"/>
    <x v="5"/>
    <n v="4292913203"/>
    <x v="14"/>
    <s v="PRD - 111 - CHA"/>
    <x v="11"/>
    <x v="1"/>
    <s v="West"/>
    <n v="1397.21"/>
    <n v="84.4"/>
    <x v="3"/>
    <n v="6.04060950036144E-2"/>
    <x v="0"/>
    <x v="2"/>
    <m/>
    <x v="0"/>
    <n v="0"/>
    <m/>
    <x v="0"/>
    <x v="1"/>
  </r>
  <r>
    <s v="ORD-202301-00601"/>
    <x v="0"/>
    <x v="27"/>
    <x v="7"/>
    <n v="2155668473"/>
    <x v="5"/>
    <s v="PRD-103-HEA"/>
    <x v="4"/>
    <x v="1"/>
    <s v="South"/>
    <n v="2459.77"/>
    <n v="704.15"/>
    <x v="2"/>
    <n v="0.28626660216199101"/>
    <x v="0"/>
    <x v="1"/>
    <m/>
    <x v="0"/>
    <n v="0"/>
    <n v="2183.56"/>
    <x v="0"/>
    <x v="1"/>
  </r>
  <r>
    <s v="ORD-202301-00602"/>
    <x v="19"/>
    <x v="24"/>
    <x v="5"/>
    <n v="6142442607"/>
    <x v="4"/>
    <s v="PRD-109-SUN"/>
    <x v="3"/>
    <x v="2"/>
    <s v="South"/>
    <n v="2257.73"/>
    <n v="487.39"/>
    <x v="2"/>
    <n v="0.21587612336284701"/>
    <x v="0"/>
    <x v="1"/>
    <m/>
    <x v="0"/>
    <n v="0"/>
    <m/>
    <x v="0"/>
    <x v="1"/>
  </r>
  <r>
    <s v="ORD-202301-00603"/>
    <x v="11"/>
    <x v="18"/>
    <x v="5"/>
    <n v="7638821458"/>
    <x v="7"/>
    <s v="PRD-104-WAT"/>
    <x v="7"/>
    <x v="2"/>
    <s v="North"/>
    <n v="3737.09"/>
    <n v="132.6"/>
    <x v="0"/>
    <n v="3.5482153226173298E-2"/>
    <x v="0"/>
    <x v="2"/>
    <m/>
    <x v="0"/>
    <n v="0"/>
    <n v="2420.2800000000002"/>
    <x v="0"/>
    <x v="1"/>
  </r>
  <r>
    <s v="ORD-202301-00604"/>
    <x v="10"/>
    <x v="15"/>
    <x v="7"/>
    <n v="7802058695"/>
    <x v="5"/>
    <s v="PRD-103-HEA"/>
    <x v="5"/>
    <x v="1"/>
    <s v="South"/>
    <n v="1270.82"/>
    <n v="314.2"/>
    <x v="2"/>
    <n v="0.24724193827607399"/>
    <x v="0"/>
    <x v="1"/>
    <m/>
    <x v="0"/>
    <n v="0"/>
    <n v="2183.56"/>
    <x v="0"/>
    <x v="1"/>
  </r>
  <r>
    <s v="ORD-202301-00605"/>
    <x v="5"/>
    <x v="29"/>
    <x v="5"/>
    <n v="3505573857"/>
    <x v="0"/>
    <s v="PRD - 108 - JAC"/>
    <x v="0"/>
    <x v="0"/>
    <s v="East"/>
    <n v="1171.9000000000001"/>
    <n v="309.35000000000002"/>
    <x v="1"/>
    <n v="0.26397303524191501"/>
    <x v="0"/>
    <x v="1"/>
    <m/>
    <x v="0"/>
    <n v="0"/>
    <m/>
    <x v="0"/>
    <x v="1"/>
  </r>
  <r>
    <s v="ORD-202302-00915"/>
    <x v="43"/>
    <x v="29"/>
    <x v="1"/>
    <n v="7342031977"/>
    <x v="17"/>
    <s v="PRD-108-JAC"/>
    <x v="4"/>
    <x v="0"/>
    <s v="West"/>
    <n v="4779.22"/>
    <n v="290.07"/>
    <x v="3"/>
    <n v="6.0694004460979001E-2"/>
    <x v="0"/>
    <x v="2"/>
    <s v="Customer changed mind"/>
    <x v="1"/>
    <n v="1"/>
    <n v="2085.91"/>
    <x v="1"/>
    <x v="1"/>
  </r>
  <r>
    <s v="ORD-202301-00606"/>
    <x v="3"/>
    <x v="11"/>
    <x v="5"/>
    <n v="3510409614"/>
    <x v="5"/>
    <s v="PRD - 103 - HEA"/>
    <x v="5"/>
    <x v="1"/>
    <s v="W"/>
    <n v="485.68"/>
    <n v="47.4"/>
    <x v="3"/>
    <n v="9.7595124361719604E-2"/>
    <x v="2"/>
    <x v="2"/>
    <m/>
    <x v="0"/>
    <n v="0"/>
    <m/>
    <x v="0"/>
    <x v="1"/>
  </r>
  <r>
    <s v="ORD-202301-00607"/>
    <x v="10"/>
    <x v="18"/>
    <x v="1"/>
    <n v="7365118939"/>
    <x v="3"/>
    <s v="PRD-106-PHO"/>
    <x v="4"/>
    <x v="1"/>
    <s v="W"/>
    <n v="2790.31"/>
    <n v="207.49"/>
    <x v="3"/>
    <n v="7.4360913303539805E-2"/>
    <x v="0"/>
    <x v="2"/>
    <m/>
    <x v="0"/>
    <n v="0"/>
    <n v="2788.38"/>
    <x v="0"/>
    <x v="1"/>
  </r>
  <r>
    <s v="ORD-202301-00608"/>
    <x v="11"/>
    <x v="5"/>
    <x v="7"/>
    <n v="3332470739"/>
    <x v="1"/>
    <s v="PRD-101-SHI"/>
    <x v="1"/>
    <x v="0"/>
    <s v="South"/>
    <n v="3143.11"/>
    <n v="841.24"/>
    <x v="2"/>
    <n v="0.26764573941096598"/>
    <x v="0"/>
    <x v="1"/>
    <m/>
    <x v="0"/>
    <n v="0"/>
    <n v="2821.33"/>
    <x v="0"/>
    <x v="1"/>
  </r>
  <r>
    <s v="ORD-202301-00609"/>
    <x v="7"/>
    <x v="13"/>
    <x v="2"/>
    <n v="826112312"/>
    <x v="10"/>
    <s v="PRD-106-PHO"/>
    <x v="2"/>
    <x v="1"/>
    <s v="East"/>
    <n v="3574.21"/>
    <n v="795.99"/>
    <x v="1"/>
    <n v="0.222703758313026"/>
    <x v="0"/>
    <x v="1"/>
    <m/>
    <x v="0"/>
    <n v="0"/>
    <n v="2788.38"/>
    <x v="0"/>
    <x v="1"/>
  </r>
  <r>
    <s v="ORD-202302-01198"/>
    <x v="34"/>
    <x v="29"/>
    <x v="7"/>
    <n v="8470520313"/>
    <x v="4"/>
    <s v="PRD-109-SUN"/>
    <x v="3"/>
    <x v="2"/>
    <s v="N"/>
    <n v="474.03"/>
    <n v="108.11"/>
    <x v="0"/>
    <n v="0.22806573423623"/>
    <x v="2"/>
    <x v="1"/>
    <s v="damaged "/>
    <x v="1"/>
    <n v="1"/>
    <m/>
    <x v="1"/>
    <x v="1"/>
  </r>
  <r>
    <s v="ORD-202301-00610"/>
    <x v="20"/>
    <x v="23"/>
    <x v="5"/>
    <n v="7629745493"/>
    <x v="5"/>
    <s v="PRD-103-HEA"/>
    <x v="5"/>
    <x v="1"/>
    <s v="N"/>
    <n v="4637.6899999999996"/>
    <n v="1234.44"/>
    <x v="0"/>
    <n v="0.26617561760272901"/>
    <x v="0"/>
    <x v="1"/>
    <m/>
    <x v="0"/>
    <n v="0"/>
    <n v="2183.56"/>
    <x v="0"/>
    <x v="1"/>
  </r>
  <r>
    <s v="ORD-202301-00611"/>
    <x v="12"/>
    <x v="14"/>
    <x v="7"/>
    <n v="828323089"/>
    <x v="5"/>
    <s v="PRD-103-HEA"/>
    <x v="5"/>
    <x v="1"/>
    <s v="North"/>
    <n v="1313.1"/>
    <n v="157.13"/>
    <x v="0"/>
    <n v="0.11966339197319301"/>
    <x v="0"/>
    <x v="0"/>
    <m/>
    <x v="0"/>
    <n v="0"/>
    <n v="2183.56"/>
    <x v="0"/>
    <x v="1"/>
  </r>
  <r>
    <s v="ORD-202301-00612"/>
    <x v="1"/>
    <x v="3"/>
    <x v="0"/>
    <n v="8297168157"/>
    <x v="12"/>
    <s v="PRD - 105 - BAG"/>
    <x v="4"/>
    <x v="2"/>
    <s v="N"/>
    <n v="3881.02"/>
    <n v="840.39"/>
    <x v="0"/>
    <n v="0.21653843577203899"/>
    <x v="0"/>
    <x v="1"/>
    <m/>
    <x v="0"/>
    <n v="0"/>
    <m/>
    <x v="0"/>
    <x v="1"/>
  </r>
  <r>
    <s v="ORD-202301-00613"/>
    <x v="20"/>
    <x v="13"/>
    <x v="3"/>
    <n v="8509025561"/>
    <x v="11"/>
    <s v="PRD-104-WAT"/>
    <x v="7"/>
    <x v="2"/>
    <s v="East"/>
    <n v="3009.73"/>
    <n v="558.67999999999995"/>
    <x v="1"/>
    <n v="0.18562462413572001"/>
    <x v="0"/>
    <x v="0"/>
    <m/>
    <x v="0"/>
    <n v="0"/>
    <n v="2420.2800000000002"/>
    <x v="0"/>
    <x v="1"/>
  </r>
  <r>
    <s v="ORD-202301-00615"/>
    <x v="18"/>
    <x v="28"/>
    <x v="5"/>
    <n v="5505429608"/>
    <x v="8"/>
    <s v="PRD-110-CAM"/>
    <x v="8"/>
    <x v="1"/>
    <s v="South"/>
    <n v="2062.71"/>
    <n v="538.63"/>
    <x v="2"/>
    <n v="0.26112735188174802"/>
    <x v="0"/>
    <x v="1"/>
    <m/>
    <x v="0"/>
    <n v="0"/>
    <m/>
    <x v="0"/>
    <x v="1"/>
  </r>
  <r>
    <s v="ORD-202301-00616"/>
    <x v="21"/>
    <x v="21"/>
    <x v="1"/>
    <n v="1648188044"/>
    <x v="0"/>
    <s v="PRD-108-JAC"/>
    <x v="0"/>
    <x v="0"/>
    <s v="North"/>
    <n v="2588"/>
    <n v="341.83"/>
    <x v="0"/>
    <n v="0.13208268933539399"/>
    <x v="0"/>
    <x v="0"/>
    <m/>
    <x v="0"/>
    <n v="0"/>
    <n v="2085.91"/>
    <x v="0"/>
    <x v="1"/>
  </r>
  <r>
    <s v="ORD-202301-00617"/>
    <x v="25"/>
    <x v="4"/>
    <x v="6"/>
    <n v="9428946420"/>
    <x v="14"/>
    <s v="PRD-111-CHA"/>
    <x v="4"/>
    <x v="1"/>
    <s v="South"/>
    <n v="1085.0899999999999"/>
    <n v="123.25"/>
    <x v="2"/>
    <n v="0.113585048244846"/>
    <x v="0"/>
    <x v="0"/>
    <m/>
    <x v="0"/>
    <n v="0"/>
    <n v="207.68"/>
    <x v="0"/>
    <x v="1"/>
  </r>
  <r>
    <s v="ORD-202301-00618"/>
    <x v="2"/>
    <x v="6"/>
    <x v="4"/>
    <n v="263558243"/>
    <x v="8"/>
    <s v="PRD - 110 - CAM"/>
    <x v="8"/>
    <x v="1"/>
    <s v="East"/>
    <n v="3964.63"/>
    <n v="1042.83"/>
    <x v="1"/>
    <n v="0.26303337259719101"/>
    <x v="0"/>
    <x v="1"/>
    <m/>
    <x v="0"/>
    <n v="0"/>
    <m/>
    <x v="0"/>
    <x v="1"/>
  </r>
  <r>
    <s v="ORD-202301-00619"/>
    <x v="24"/>
    <x v="22"/>
    <x v="7"/>
    <n v="4527905040"/>
    <x v="18"/>
    <s v="PRD-103-HEA"/>
    <x v="5"/>
    <x v="1"/>
    <s v="West"/>
    <n v="987.76"/>
    <n v="169.97"/>
    <x v="3"/>
    <n v="0.17207621284522601"/>
    <x v="1"/>
    <x v="0"/>
    <m/>
    <x v="0"/>
    <n v="0"/>
    <n v="2183.56"/>
    <x v="0"/>
    <x v="1"/>
  </r>
  <r>
    <s v="ORD-202301-00620"/>
    <x v="0"/>
    <x v="14"/>
    <x v="0"/>
    <n v="1978718093"/>
    <x v="8"/>
    <s v="PRD-110-CAM"/>
    <x v="4"/>
    <x v="1"/>
    <s v="North"/>
    <n v="2036.87"/>
    <n v="238.75"/>
    <x v="0"/>
    <n v="0.117214157015421"/>
    <x v="0"/>
    <x v="0"/>
    <m/>
    <x v="0"/>
    <n v="0"/>
    <m/>
    <x v="0"/>
    <x v="1"/>
  </r>
  <r>
    <s v="ORD-202301-00621"/>
    <x v="3"/>
    <x v="16"/>
    <x v="6"/>
    <n v="1786880023"/>
    <x v="4"/>
    <s v="PRD-109-SUN"/>
    <x v="3"/>
    <x v="2"/>
    <s v="N"/>
    <n v="2757.71"/>
    <n v="706.39"/>
    <x v="0"/>
    <n v="0.25615093682801998"/>
    <x v="0"/>
    <x v="1"/>
    <m/>
    <x v="0"/>
    <n v="0"/>
    <m/>
    <x v="0"/>
    <x v="1"/>
  </r>
  <r>
    <s v="ORD-202301-00622"/>
    <x v="16"/>
    <x v="25"/>
    <x v="0"/>
    <n v="6093659520"/>
    <x v="16"/>
    <s v="PRD - 109 - SUN"/>
    <x v="3"/>
    <x v="2"/>
    <s v="S"/>
    <n v="562.1"/>
    <n v="61.22"/>
    <x v="2"/>
    <n v="0.10891300480341599"/>
    <x v="1"/>
    <x v="0"/>
    <m/>
    <x v="0"/>
    <n v="0"/>
    <m/>
    <x v="0"/>
    <x v="1"/>
  </r>
  <r>
    <s v="ORD-202301-00623"/>
    <x v="15"/>
    <x v="10"/>
    <x v="7"/>
    <n v="2399821374"/>
    <x v="3"/>
    <s v="PRD - 106 - PHO"/>
    <x v="2"/>
    <x v="1"/>
    <s v="East"/>
    <n v="3483.18"/>
    <n v="910.73"/>
    <x v="1"/>
    <n v="0.26146509798517398"/>
    <x v="0"/>
    <x v="1"/>
    <m/>
    <x v="0"/>
    <n v="0"/>
    <m/>
    <x v="0"/>
    <x v="1"/>
  </r>
  <r>
    <s v="ORD-202301-00624"/>
    <x v="25"/>
    <x v="24"/>
    <x v="2"/>
    <n v="3766608112"/>
    <x v="15"/>
    <s v="PRD-100-SHO"/>
    <x v="12"/>
    <x v="0"/>
    <s v="East"/>
    <n v="2610.88"/>
    <n v="221.56"/>
    <x v="1"/>
    <n v="8.48602769947297E-2"/>
    <x v="0"/>
    <x v="2"/>
    <m/>
    <x v="0"/>
    <n v="0"/>
    <n v="2793.38"/>
    <x v="0"/>
    <x v="1"/>
  </r>
  <r>
    <s v="ORD-202302-00968"/>
    <x v="33"/>
    <x v="28"/>
    <x v="3"/>
    <n v="1900002956"/>
    <x v="19"/>
    <s v="PRD-102-LAP"/>
    <x v="10"/>
    <x v="1"/>
    <s v="East"/>
    <n v="3506.07"/>
    <n v="165.76"/>
    <x v="1"/>
    <n v="4.7278006428850501E-2"/>
    <x v="0"/>
    <x v="2"/>
    <s v="Late delivery"/>
    <x v="1"/>
    <n v="1"/>
    <n v="847.14"/>
    <x v="1"/>
    <x v="1"/>
  </r>
  <r>
    <s v="ORD-202301-00626"/>
    <x v="28"/>
    <x v="0"/>
    <x v="1"/>
    <n v="8735437882"/>
    <x v="5"/>
    <s v="PRD-103-HEA"/>
    <x v="5"/>
    <x v="1"/>
    <s v="North"/>
    <n v="285.93"/>
    <n v="60.07"/>
    <x v="0"/>
    <n v="0.21008638477949201"/>
    <x v="2"/>
    <x v="1"/>
    <m/>
    <x v="0"/>
    <n v="0"/>
    <n v="2183.56"/>
    <x v="0"/>
    <x v="1"/>
  </r>
  <r>
    <s v="ORD-202301-00627"/>
    <x v="5"/>
    <x v="9"/>
    <x v="0"/>
    <n v="4492074926"/>
    <x v="16"/>
    <s v="PRD-109-SUN"/>
    <x v="3"/>
    <x v="2"/>
    <s v="W"/>
    <n v="4154.8100000000004"/>
    <n v="844.56"/>
    <x v="3"/>
    <n v="0.20327283317407999"/>
    <x v="0"/>
    <x v="1"/>
    <m/>
    <x v="0"/>
    <n v="0"/>
    <m/>
    <x v="0"/>
    <x v="1"/>
  </r>
  <r>
    <s v="ORD-202301-00628"/>
    <x v="19"/>
    <x v="23"/>
    <x v="6"/>
    <n v="9325914084"/>
    <x v="13"/>
    <s v="PRD-102-LAP"/>
    <x v="10"/>
    <x v="1"/>
    <s v="East"/>
    <n v="1486.27"/>
    <n v="101.29"/>
    <x v="1"/>
    <n v="6.8150470641269806E-2"/>
    <x v="0"/>
    <x v="2"/>
    <m/>
    <x v="0"/>
    <n v="0"/>
    <n v="847.14"/>
    <x v="0"/>
    <x v="1"/>
  </r>
  <r>
    <s v="ORD-202301-00629"/>
    <x v="12"/>
    <x v="10"/>
    <x v="6"/>
    <n v="1760723483"/>
    <x v="22"/>
    <s v="PRD-105-BAG"/>
    <x v="9"/>
    <x v="2"/>
    <s v="East"/>
    <n v="3257.94"/>
    <n v="888.12"/>
    <x v="1"/>
    <n v="0.27260170537210598"/>
    <x v="0"/>
    <x v="1"/>
    <m/>
    <x v="0"/>
    <n v="0"/>
    <m/>
    <x v="0"/>
    <x v="1"/>
  </r>
  <r>
    <s v="ORD-202301-00630"/>
    <x v="21"/>
    <x v="19"/>
    <x v="0"/>
    <n v="2996508269"/>
    <x v="3"/>
    <s v="PRD-106-PHO"/>
    <x v="4"/>
    <x v="1"/>
    <s v="North"/>
    <n v="2873.11"/>
    <n v="353.6"/>
    <x v="0"/>
    <n v="0.123072210949111"/>
    <x v="0"/>
    <x v="0"/>
    <m/>
    <x v="0"/>
    <n v="0"/>
    <n v="2788.38"/>
    <x v="0"/>
    <x v="1"/>
  </r>
  <r>
    <s v="ORD-202301-00631"/>
    <x v="18"/>
    <x v="21"/>
    <x v="7"/>
    <n v="3859514346"/>
    <x v="18"/>
    <s v="PRD-103-HEA"/>
    <x v="5"/>
    <x v="1"/>
    <s v="N"/>
    <n v="3137.69"/>
    <n v="128.49"/>
    <x v="0"/>
    <n v="4.0950508176397303E-2"/>
    <x v="0"/>
    <x v="2"/>
    <m/>
    <x v="0"/>
    <n v="0"/>
    <n v="2183.56"/>
    <x v="0"/>
    <x v="1"/>
  </r>
  <r>
    <s v="ORD-202301-00632"/>
    <x v="9"/>
    <x v="24"/>
    <x v="6"/>
    <n v="6101683113"/>
    <x v="15"/>
    <s v="PRD - 100 - SHO"/>
    <x v="12"/>
    <x v="0"/>
    <s v="North"/>
    <n v="3068.1"/>
    <n v="323.37"/>
    <x v="0"/>
    <n v="0.10539747726606"/>
    <x v="0"/>
    <x v="0"/>
    <m/>
    <x v="0"/>
    <n v="0"/>
    <m/>
    <x v="0"/>
    <x v="1"/>
  </r>
  <r>
    <s v="ORD-202301-00633"/>
    <x v="4"/>
    <x v="18"/>
    <x v="5"/>
    <n v="9762053440"/>
    <x v="9"/>
    <s v="PRD-107-TAB"/>
    <x v="6"/>
    <x v="1"/>
    <s v="South"/>
    <n v="3577.29"/>
    <n v="541.02"/>
    <x v="2"/>
    <n v="0.15123738919685001"/>
    <x v="0"/>
    <x v="0"/>
    <m/>
    <x v="0"/>
    <n v="0"/>
    <n v="2081.52"/>
    <x v="0"/>
    <x v="1"/>
  </r>
  <r>
    <s v="ORD-202301-00634"/>
    <x v="29"/>
    <x v="5"/>
    <x v="3"/>
    <n v="7602991406"/>
    <x v="2"/>
    <s v="PRD-101-SHI"/>
    <x v="1"/>
    <x v="0"/>
    <s v="N"/>
    <n v="1175.92"/>
    <n v="332.85"/>
    <x v="0"/>
    <n v="0.283054969725832"/>
    <x v="0"/>
    <x v="1"/>
    <m/>
    <x v="0"/>
    <n v="0"/>
    <n v="2821.33"/>
    <x v="0"/>
    <x v="1"/>
  </r>
  <r>
    <s v="ORD-202301-00635"/>
    <x v="30"/>
    <x v="23"/>
    <x v="0"/>
    <n v="7032119206"/>
    <x v="10"/>
    <s v="PRD-106-PHO"/>
    <x v="2"/>
    <x v="1"/>
    <s v="South"/>
    <n v="679.13"/>
    <n v="111.28"/>
    <x v="2"/>
    <n v="0.163856699011971"/>
    <x v="1"/>
    <x v="0"/>
    <m/>
    <x v="0"/>
    <n v="0"/>
    <n v="2788.38"/>
    <x v="0"/>
    <x v="1"/>
  </r>
  <r>
    <s v="ORD-202301-00636"/>
    <x v="0"/>
    <x v="28"/>
    <x v="4"/>
    <n v="4490295026"/>
    <x v="2"/>
    <s v="PRD-101-SHI"/>
    <x v="1"/>
    <x v="0"/>
    <s v="South"/>
    <n v="1197.81"/>
    <n v="102.2"/>
    <x v="2"/>
    <n v="8.53223800101853E-2"/>
    <x v="0"/>
    <x v="2"/>
    <m/>
    <x v="0"/>
    <n v="0"/>
    <n v="2821.33"/>
    <x v="0"/>
    <x v="1"/>
  </r>
  <r>
    <s v="ORD-202301-00637"/>
    <x v="19"/>
    <x v="13"/>
    <x v="3"/>
    <n v="8221021798"/>
    <x v="8"/>
    <s v="PRD-110-CAM"/>
    <x v="8"/>
    <x v="1"/>
    <s v="West"/>
    <n v="874.67"/>
    <n v="155.21"/>
    <x v="3"/>
    <n v="0.177449781060286"/>
    <x v="1"/>
    <x v="0"/>
    <m/>
    <x v="0"/>
    <n v="0"/>
    <m/>
    <x v="0"/>
    <x v="1"/>
  </r>
  <r>
    <s v="ORD-202301-00638"/>
    <x v="5"/>
    <x v="4"/>
    <x v="5"/>
    <n v="1828560539"/>
    <x v="9"/>
    <s v="PRD-107-TAB"/>
    <x v="6"/>
    <x v="1"/>
    <s v="West"/>
    <n v="2025.85"/>
    <n v="567.88"/>
    <x v="3"/>
    <n v="0.280316904015598"/>
    <x v="0"/>
    <x v="1"/>
    <m/>
    <x v="0"/>
    <n v="0"/>
    <n v="2081.52"/>
    <x v="0"/>
    <x v="1"/>
  </r>
  <r>
    <s v="ORD-202301-00639"/>
    <x v="12"/>
    <x v="3"/>
    <x v="7"/>
    <n v="506821223"/>
    <x v="12"/>
    <s v="PRD-105-BAG"/>
    <x v="9"/>
    <x v="2"/>
    <s v="East"/>
    <n v="3400.16"/>
    <n v="707.5"/>
    <x v="1"/>
    <n v="0.208078443367371"/>
    <x v="0"/>
    <x v="1"/>
    <m/>
    <x v="0"/>
    <n v="0"/>
    <m/>
    <x v="0"/>
    <x v="1"/>
  </r>
  <r>
    <s v="ORD-202301-00640"/>
    <x v="8"/>
    <x v="11"/>
    <x v="0"/>
    <n v="8219259679"/>
    <x v="18"/>
    <s v="PRD-103-HEA"/>
    <x v="5"/>
    <x v="1"/>
    <s v="North"/>
    <n v="3921.08"/>
    <n v="1036.6600000000001"/>
    <x v="0"/>
    <n v="0.26438124190274098"/>
    <x v="0"/>
    <x v="1"/>
    <m/>
    <x v="0"/>
    <n v="0"/>
    <n v="2183.56"/>
    <x v="0"/>
    <x v="1"/>
  </r>
  <r>
    <s v="ORD-202301-00641"/>
    <x v="15"/>
    <x v="10"/>
    <x v="4"/>
    <n v="8424959881"/>
    <x v="11"/>
    <s v="PRD-104-WAT"/>
    <x v="7"/>
    <x v="2"/>
    <s v="S"/>
    <n v="4812.8999999999996"/>
    <n v="1120.53"/>
    <x v="2"/>
    <n v="0.23281805148663001"/>
    <x v="0"/>
    <x v="1"/>
    <m/>
    <x v="0"/>
    <n v="0"/>
    <n v="2420.2800000000002"/>
    <x v="0"/>
    <x v="1"/>
  </r>
  <r>
    <s v="ORD-202301-00642"/>
    <x v="17"/>
    <x v="23"/>
    <x v="3"/>
    <n v="6738209746"/>
    <x v="14"/>
    <s v="PRD-111-CHA"/>
    <x v="11"/>
    <x v="1"/>
    <s v="East"/>
    <n v="3059.95"/>
    <n v="498.67"/>
    <x v="1"/>
    <n v="0.16296671514240399"/>
    <x v="0"/>
    <x v="0"/>
    <m/>
    <x v="0"/>
    <n v="0"/>
    <n v="207.68"/>
    <x v="0"/>
    <x v="1"/>
  </r>
  <r>
    <s v="ORD-202301-00643"/>
    <x v="18"/>
    <x v="9"/>
    <x v="7"/>
    <n v="5893708580"/>
    <x v="8"/>
    <s v="PRD-110-CAM"/>
    <x v="8"/>
    <x v="1"/>
    <s v="South"/>
    <n v="3483.6"/>
    <n v="935.05"/>
    <x v="2"/>
    <n v="0.26841485819267402"/>
    <x v="0"/>
    <x v="1"/>
    <m/>
    <x v="0"/>
    <n v="0"/>
    <m/>
    <x v="0"/>
    <x v="1"/>
  </r>
  <r>
    <s v="ORD-202301-00644"/>
    <x v="16"/>
    <x v="14"/>
    <x v="1"/>
    <n v="1248255442"/>
    <x v="6"/>
    <s v="PRD-107-TAB"/>
    <x v="6"/>
    <x v="1"/>
    <s v="W"/>
    <n v="4135.8100000000004"/>
    <n v="806.79"/>
    <x v="3"/>
    <n v="0.19507424180511199"/>
    <x v="0"/>
    <x v="0"/>
    <m/>
    <x v="0"/>
    <n v="0"/>
    <n v="2081.52"/>
    <x v="0"/>
    <x v="1"/>
  </r>
  <r>
    <s v="ORD-202301-00645"/>
    <x v="29"/>
    <x v="9"/>
    <x v="5"/>
    <n v="3891562415"/>
    <x v="23"/>
    <s v="PRD-111-CHA"/>
    <x v="11"/>
    <x v="1"/>
    <s v="East"/>
    <n v="1957.6"/>
    <n v="570.70000000000005"/>
    <x v="1"/>
    <n v="0.29153044544340001"/>
    <x v="0"/>
    <x v="1"/>
    <m/>
    <x v="0"/>
    <n v="0"/>
    <n v="207.68"/>
    <x v="0"/>
    <x v="1"/>
  </r>
  <r>
    <s v="ORD-202301-00646"/>
    <x v="22"/>
    <x v="4"/>
    <x v="2"/>
    <n v="1381865507"/>
    <x v="3"/>
    <s v="PRD-106-PHO"/>
    <x v="2"/>
    <x v="1"/>
    <s v="North"/>
    <n v="3057.22"/>
    <n v="715.75"/>
    <x v="0"/>
    <n v="0.23411792412714799"/>
    <x v="0"/>
    <x v="1"/>
    <m/>
    <x v="0"/>
    <n v="0"/>
    <n v="2788.38"/>
    <x v="0"/>
    <x v="1"/>
  </r>
  <r>
    <s v="ORD-202301-00647"/>
    <x v="22"/>
    <x v="4"/>
    <x v="0"/>
    <n v="1797203859"/>
    <x v="15"/>
    <s v="PRD - 100 - SHO"/>
    <x v="4"/>
    <x v="0"/>
    <s v="N"/>
    <n v="1551.75"/>
    <n v="182.82"/>
    <x v="0"/>
    <n v="0.11781536974383799"/>
    <x v="0"/>
    <x v="0"/>
    <m/>
    <x v="0"/>
    <n v="0"/>
    <m/>
    <x v="0"/>
    <x v="1"/>
  </r>
  <r>
    <s v="ORD-202301-00649"/>
    <x v="19"/>
    <x v="10"/>
    <x v="1"/>
    <n v="9270452388"/>
    <x v="10"/>
    <s v="PRD-106-PHO"/>
    <x v="2"/>
    <x v="1"/>
    <s v="South"/>
    <n v="2795.88"/>
    <n v="773.01"/>
    <x v="2"/>
    <n v="0.276481823254217"/>
    <x v="0"/>
    <x v="1"/>
    <m/>
    <x v="0"/>
    <n v="0"/>
    <n v="2788.38"/>
    <x v="0"/>
    <x v="1"/>
  </r>
  <r>
    <s v="ORD-202301-00650"/>
    <x v="20"/>
    <x v="26"/>
    <x v="7"/>
    <n v="2758548596"/>
    <x v="14"/>
    <s v="PRD-111-CHA"/>
    <x v="11"/>
    <x v="1"/>
    <s v="West"/>
    <n v="1536.62"/>
    <n v="301"/>
    <x v="3"/>
    <n v="0.19588447371503701"/>
    <x v="0"/>
    <x v="0"/>
    <m/>
    <x v="0"/>
    <n v="0"/>
    <n v="207.68"/>
    <x v="0"/>
    <x v="1"/>
  </r>
  <r>
    <s v="ORD-202301-00651"/>
    <x v="1"/>
    <x v="24"/>
    <x v="1"/>
    <n v="245393132"/>
    <x v="12"/>
    <s v="PRD-105-BAG"/>
    <x v="9"/>
    <x v="2"/>
    <s v="W"/>
    <n v="1633.4"/>
    <n v="260.92"/>
    <x v="3"/>
    <n v="0.15974041875841799"/>
    <x v="0"/>
    <x v="0"/>
    <m/>
    <x v="0"/>
    <n v="0"/>
    <m/>
    <x v="0"/>
    <x v="1"/>
  </r>
  <r>
    <s v="ORD-202301-00652"/>
    <x v="1"/>
    <x v="14"/>
    <x v="4"/>
    <n v="8896699727"/>
    <x v="3"/>
    <s v="PRD-106-PHO"/>
    <x v="2"/>
    <x v="1"/>
    <s v="North"/>
    <n v="3602.42"/>
    <n v="392.74"/>
    <x v="0"/>
    <n v="0.109021157999345"/>
    <x v="0"/>
    <x v="0"/>
    <s v="Size issue"/>
    <x v="1"/>
    <n v="1"/>
    <n v="2788.38"/>
    <x v="0"/>
    <x v="1"/>
  </r>
  <r>
    <s v="ORD-202301-00653"/>
    <x v="29"/>
    <x v="19"/>
    <x v="0"/>
    <n v="8328123123"/>
    <x v="8"/>
    <s v="PRD - 110 - CAM"/>
    <x v="8"/>
    <x v="1"/>
    <s v="South"/>
    <n v="313.74"/>
    <n v="71.95"/>
    <x v="2"/>
    <n v="0.229330018486645"/>
    <x v="2"/>
    <x v="1"/>
    <m/>
    <x v="0"/>
    <n v="0"/>
    <m/>
    <x v="0"/>
    <x v="1"/>
  </r>
  <r>
    <s v="ORD-202301-00654"/>
    <x v="28"/>
    <x v="20"/>
    <x v="1"/>
    <n v="8276817225"/>
    <x v="22"/>
    <s v="PRD-105-BAG"/>
    <x v="9"/>
    <x v="2"/>
    <s v="South"/>
    <n v="2429.4899999999998"/>
    <n v="321.44"/>
    <x v="2"/>
    <n v="0.13230760365344199"/>
    <x v="0"/>
    <x v="0"/>
    <m/>
    <x v="0"/>
    <n v="0"/>
    <m/>
    <x v="0"/>
    <x v="1"/>
  </r>
  <r>
    <s v="ORD-202301-00655"/>
    <x v="29"/>
    <x v="8"/>
    <x v="5"/>
    <n v="1608271721"/>
    <x v="5"/>
    <s v="PRD-103-HEA"/>
    <x v="5"/>
    <x v="1"/>
    <s v="North"/>
    <n v="4630.46"/>
    <n v="958.31"/>
    <x v="0"/>
    <n v="0.20695784004181"/>
    <x v="0"/>
    <x v="1"/>
    <m/>
    <x v="0"/>
    <n v="0"/>
    <n v="2183.56"/>
    <x v="0"/>
    <x v="1"/>
  </r>
  <r>
    <s v="ORD-202301-00656"/>
    <x v="4"/>
    <x v="20"/>
    <x v="5"/>
    <n v="6216591438"/>
    <x v="18"/>
    <s v="PRD-103-HEA"/>
    <x v="5"/>
    <x v="1"/>
    <s v="East"/>
    <n v="3518.3"/>
    <n v="337.83"/>
    <x v="1"/>
    <n v="9.60208055026575E-2"/>
    <x v="0"/>
    <x v="2"/>
    <m/>
    <x v="0"/>
    <n v="0"/>
    <n v="2183.56"/>
    <x v="0"/>
    <x v="1"/>
  </r>
  <r>
    <s v="ORD-202301-00657"/>
    <x v="30"/>
    <x v="2"/>
    <x v="3"/>
    <n v="7326430954"/>
    <x v="4"/>
    <s v="PRD-109-SUN"/>
    <x v="3"/>
    <x v="2"/>
    <s v="N"/>
    <n v="3025.96"/>
    <n v="783.56"/>
    <x v="0"/>
    <n v="0.25894592129439897"/>
    <x v="0"/>
    <x v="1"/>
    <m/>
    <x v="0"/>
    <n v="0"/>
    <m/>
    <x v="0"/>
    <x v="1"/>
  </r>
  <r>
    <s v="ORD-202301-00658"/>
    <x v="18"/>
    <x v="25"/>
    <x v="3"/>
    <n v="8713752988"/>
    <x v="13"/>
    <s v="PRD - 102 - LAP"/>
    <x v="10"/>
    <x v="1"/>
    <s v="North"/>
    <n v="690.89"/>
    <n v="88.68"/>
    <x v="0"/>
    <n v="0.12835617826282"/>
    <x v="1"/>
    <x v="0"/>
    <m/>
    <x v="0"/>
    <n v="0"/>
    <m/>
    <x v="0"/>
    <x v="1"/>
  </r>
  <r>
    <s v="ORD-202301-00659"/>
    <x v="6"/>
    <x v="20"/>
    <x v="3"/>
    <n v="9788897535"/>
    <x v="13"/>
    <s v="PRD-102-LAP"/>
    <x v="10"/>
    <x v="1"/>
    <s v="North"/>
    <n v="3997.49"/>
    <n v="1115.6500000000001"/>
    <x v="0"/>
    <n v="0.27908762748624799"/>
    <x v="0"/>
    <x v="1"/>
    <m/>
    <x v="0"/>
    <n v="0"/>
    <n v="847.14"/>
    <x v="0"/>
    <x v="1"/>
  </r>
  <r>
    <s v="ORD-202301-00660"/>
    <x v="2"/>
    <x v="16"/>
    <x v="2"/>
    <n v="1715239102"/>
    <x v="14"/>
    <s v="PRD-111-CHA"/>
    <x v="11"/>
    <x v="1"/>
    <s v="West"/>
    <n v="480.53"/>
    <n v="40.21"/>
    <x v="3"/>
    <n v="8.3678438390943397E-2"/>
    <x v="2"/>
    <x v="2"/>
    <m/>
    <x v="0"/>
    <n v="0"/>
    <n v="207.68"/>
    <x v="0"/>
    <x v="1"/>
  </r>
  <r>
    <s v="ORD-202301-00661"/>
    <x v="24"/>
    <x v="24"/>
    <x v="3"/>
    <n v="1397191260"/>
    <x v="14"/>
    <s v="PRD-111-CHA"/>
    <x v="11"/>
    <x v="1"/>
    <s v="W"/>
    <n v="4336.32"/>
    <n v="1211.9000000000001"/>
    <x v="3"/>
    <n v="0.27947660689248"/>
    <x v="0"/>
    <x v="1"/>
    <m/>
    <x v="0"/>
    <n v="0"/>
    <n v="207.68"/>
    <x v="0"/>
    <x v="1"/>
  </r>
  <r>
    <s v="ORD-202301-00662"/>
    <x v="29"/>
    <x v="8"/>
    <x v="0"/>
    <n v="2201907258"/>
    <x v="5"/>
    <s v="PRD-103-HEA"/>
    <x v="5"/>
    <x v="1"/>
    <s v="N"/>
    <n v="204.37"/>
    <n v="37.69"/>
    <x v="0"/>
    <n v="0.18442041395508099"/>
    <x v="2"/>
    <x v="0"/>
    <m/>
    <x v="0"/>
    <n v="0"/>
    <n v="2183.56"/>
    <x v="0"/>
    <x v="1"/>
  </r>
  <r>
    <s v="ORD-202301-00663"/>
    <x v="6"/>
    <x v="11"/>
    <x v="4"/>
    <n v="8124211408"/>
    <x v="8"/>
    <s v="PRD-110-CAM"/>
    <x v="8"/>
    <x v="1"/>
    <s v="North"/>
    <n v="2890.62"/>
    <n v="341.65"/>
    <x v="0"/>
    <n v="0.11819263687375001"/>
    <x v="0"/>
    <x v="0"/>
    <m/>
    <x v="0"/>
    <n v="0"/>
    <m/>
    <x v="0"/>
    <x v="1"/>
  </r>
  <r>
    <s v="ORD-202301-00664"/>
    <x v="16"/>
    <x v="24"/>
    <x v="2"/>
    <n v="6103995297"/>
    <x v="18"/>
    <s v="PRD-103-HEA"/>
    <x v="5"/>
    <x v="1"/>
    <s v="South"/>
    <n v="969.97"/>
    <n v="274.01"/>
    <x v="2"/>
    <n v="0.28249327298782401"/>
    <x v="1"/>
    <x v="1"/>
    <m/>
    <x v="0"/>
    <n v="0"/>
    <n v="2183.56"/>
    <x v="0"/>
    <x v="1"/>
  </r>
  <r>
    <s v="ORD-202301-00665"/>
    <x v="16"/>
    <x v="21"/>
    <x v="0"/>
    <n v="2027061592"/>
    <x v="0"/>
    <s v="PRD-108-JAC"/>
    <x v="0"/>
    <x v="0"/>
    <s v="East"/>
    <n v="2226.71"/>
    <n v="500.6"/>
    <x v="1"/>
    <n v="0.22481598412007001"/>
    <x v="0"/>
    <x v="1"/>
    <m/>
    <x v="0"/>
    <n v="0"/>
    <n v="2085.91"/>
    <x v="0"/>
    <x v="1"/>
  </r>
  <r>
    <s v="ORD-202301-00666"/>
    <x v="23"/>
    <x v="28"/>
    <x v="0"/>
    <n v="5542034030"/>
    <x v="4"/>
    <s v="PRD-109-SUN"/>
    <x v="3"/>
    <x v="2"/>
    <s v="North"/>
    <n v="2830.85"/>
    <n v="672.25"/>
    <x v="0"/>
    <n v="0.237472843845488"/>
    <x v="0"/>
    <x v="1"/>
    <m/>
    <x v="0"/>
    <n v="0"/>
    <m/>
    <x v="0"/>
    <x v="1"/>
  </r>
  <r>
    <s v="ORD-202301-00667"/>
    <x v="3"/>
    <x v="25"/>
    <x v="7"/>
    <n v="3471247601"/>
    <x v="2"/>
    <s v="PRD-101-SHI"/>
    <x v="1"/>
    <x v="0"/>
    <s v="East"/>
    <n v="1051.95"/>
    <n v="260.51"/>
    <x v="1"/>
    <n v="0.24764485004040099"/>
    <x v="0"/>
    <x v="1"/>
    <m/>
    <x v="0"/>
    <n v="0"/>
    <n v="2821.33"/>
    <x v="0"/>
    <x v="1"/>
  </r>
  <r>
    <s v="ORD-202301-00668"/>
    <x v="10"/>
    <x v="25"/>
    <x v="3"/>
    <n v="2680808157"/>
    <x v="16"/>
    <s v="PRD - 109 - SUN"/>
    <x v="3"/>
    <x v="2"/>
    <s v="South"/>
    <n v="3527.43"/>
    <n v="547.22"/>
    <x v="2"/>
    <n v="0.15513277371911"/>
    <x v="0"/>
    <x v="0"/>
    <m/>
    <x v="0"/>
    <n v="0"/>
    <m/>
    <x v="0"/>
    <x v="1"/>
  </r>
  <r>
    <s v="ORD-202301-00670"/>
    <x v="1"/>
    <x v="1"/>
    <x v="1"/>
    <n v="5339627466"/>
    <x v="2"/>
    <s v="PRD-101-SHI"/>
    <x v="4"/>
    <x v="0"/>
    <s v="North"/>
    <n v="4156.8500000000004"/>
    <n v="909.76"/>
    <x v="0"/>
    <n v="0.21885802951754299"/>
    <x v="0"/>
    <x v="1"/>
    <m/>
    <x v="0"/>
    <n v="0"/>
    <n v="2821.33"/>
    <x v="0"/>
    <x v="1"/>
  </r>
  <r>
    <s v="ORD-202301-00671"/>
    <x v="25"/>
    <x v="6"/>
    <x v="1"/>
    <n v="1107977140"/>
    <x v="4"/>
    <s v="PRD-109-SUN"/>
    <x v="3"/>
    <x v="2"/>
    <s v="W"/>
    <n v="4106.33"/>
    <n v="747.31"/>
    <x v="3"/>
    <n v="0.181989757277179"/>
    <x v="0"/>
    <x v="0"/>
    <m/>
    <x v="0"/>
    <n v="0"/>
    <m/>
    <x v="0"/>
    <x v="1"/>
  </r>
  <r>
    <s v="ORD-202301-00672"/>
    <x v="11"/>
    <x v="27"/>
    <x v="0"/>
    <n v="5204998094"/>
    <x v="3"/>
    <s v="PRD-106-PHO"/>
    <x v="2"/>
    <x v="1"/>
    <s v="S"/>
    <n v="3201.63"/>
    <n v="656.23"/>
    <x v="2"/>
    <n v="0.204967469695124"/>
    <x v="0"/>
    <x v="1"/>
    <m/>
    <x v="0"/>
    <n v="0"/>
    <n v="2788.38"/>
    <x v="0"/>
    <x v="1"/>
  </r>
  <r>
    <s v="ORD-202301-00673"/>
    <x v="0"/>
    <x v="6"/>
    <x v="0"/>
    <n v="2374077943"/>
    <x v="22"/>
    <s v="PRD-105-BAG"/>
    <x v="9"/>
    <x v="2"/>
    <s v="North"/>
    <n v="2922.66"/>
    <n v="807.33"/>
    <x v="0"/>
    <n v="0.27623124140337901"/>
    <x v="0"/>
    <x v="1"/>
    <m/>
    <x v="0"/>
    <n v="0"/>
    <m/>
    <x v="0"/>
    <x v="1"/>
  </r>
  <r>
    <s v="ORD-202301-00675"/>
    <x v="10"/>
    <x v="11"/>
    <x v="0"/>
    <n v="7088948018"/>
    <x v="11"/>
    <s v="PRD-104-WAT"/>
    <x v="7"/>
    <x v="2"/>
    <s v="West"/>
    <n v="2267.4299999999998"/>
    <n v="606.87"/>
    <x v="3"/>
    <n v="0.26764663076699202"/>
    <x v="0"/>
    <x v="1"/>
    <m/>
    <x v="0"/>
    <n v="0"/>
    <n v="2420.2800000000002"/>
    <x v="0"/>
    <x v="1"/>
  </r>
  <r>
    <s v="ORD-202301-00676"/>
    <x v="10"/>
    <x v="18"/>
    <x v="7"/>
    <n v="48067571"/>
    <x v="3"/>
    <s v="PRD-106-PHO"/>
    <x v="2"/>
    <x v="1"/>
    <s v="East"/>
    <n v="475.69"/>
    <n v="97.49"/>
    <x v="1"/>
    <n v="0.204944396560785"/>
    <x v="2"/>
    <x v="1"/>
    <m/>
    <x v="0"/>
    <n v="0"/>
    <n v="2788.38"/>
    <x v="0"/>
    <x v="1"/>
  </r>
  <r>
    <s v="ORD-202302-00938"/>
    <x v="38"/>
    <x v="20"/>
    <x v="7"/>
    <n v="667015145"/>
    <x v="15"/>
    <s v="PRD - 100 - SHO"/>
    <x v="12"/>
    <x v="0"/>
    <s v="N"/>
    <n v="4466.33"/>
    <n v="382.17"/>
    <x v="0"/>
    <n v="8.5566897206431194E-2"/>
    <x v="0"/>
    <x v="2"/>
    <s v="DAMAGED"/>
    <x v="1"/>
    <n v="1"/>
    <m/>
    <x v="1"/>
    <x v="1"/>
  </r>
  <r>
    <s v="ORD-202301-00677"/>
    <x v="24"/>
    <x v="19"/>
    <x v="6"/>
    <n v="8827697040"/>
    <x v="5"/>
    <s v="PRD-103-HEA"/>
    <x v="5"/>
    <x v="1"/>
    <s v="S"/>
    <n v="3954.78"/>
    <n v="570.88"/>
    <x v="2"/>
    <n v="0.14435189820925601"/>
    <x v="0"/>
    <x v="0"/>
    <m/>
    <x v="0"/>
    <n v="0"/>
    <n v="2183.56"/>
    <x v="0"/>
    <x v="1"/>
  </r>
  <r>
    <s v="ORD-202301-00678"/>
    <x v="6"/>
    <x v="4"/>
    <x v="5"/>
    <n v="5651796240"/>
    <x v="14"/>
    <s v="PRD-111-CHA"/>
    <x v="11"/>
    <x v="1"/>
    <s v="South"/>
    <n v="1930.98"/>
    <n v="187.57"/>
    <x v="2"/>
    <n v="9.7137204942568001E-2"/>
    <x v="0"/>
    <x v="2"/>
    <m/>
    <x v="0"/>
    <n v="0"/>
    <n v="207.68"/>
    <x v="0"/>
    <x v="1"/>
  </r>
  <r>
    <s v="ORD-202301-00679"/>
    <x v="23"/>
    <x v="25"/>
    <x v="7"/>
    <n v="8516225936"/>
    <x v="15"/>
    <s v="PRD-100-SHO"/>
    <x v="12"/>
    <x v="0"/>
    <s v="East"/>
    <n v="1344.27"/>
    <n v="185.56"/>
    <x v="1"/>
    <n v="0.13803774539341099"/>
    <x v="0"/>
    <x v="0"/>
    <m/>
    <x v="0"/>
    <n v="0"/>
    <n v="2793.38"/>
    <x v="0"/>
    <x v="1"/>
  </r>
  <r>
    <s v="ORD-202301-00680"/>
    <x v="23"/>
    <x v="5"/>
    <x v="3"/>
    <n v="9916091141"/>
    <x v="4"/>
    <s v="PRD-109-SUN"/>
    <x v="3"/>
    <x v="2"/>
    <s v="N"/>
    <n v="1801.58"/>
    <n v="421.54"/>
    <x v="0"/>
    <n v="0.23398350336926499"/>
    <x v="0"/>
    <x v="1"/>
    <m/>
    <x v="0"/>
    <n v="0"/>
    <m/>
    <x v="0"/>
    <x v="1"/>
  </r>
  <r>
    <s v="ORD-202301-00681"/>
    <x v="30"/>
    <x v="6"/>
    <x v="6"/>
    <n v="523045881"/>
    <x v="23"/>
    <s v="PRD - 111 - CHA"/>
    <x v="11"/>
    <x v="1"/>
    <s v="North"/>
    <n v="3757.37"/>
    <n v="615.49"/>
    <x v="0"/>
    <n v="0.163808727913408"/>
    <x v="0"/>
    <x v="0"/>
    <m/>
    <x v="0"/>
    <n v="0"/>
    <m/>
    <x v="0"/>
    <x v="1"/>
  </r>
  <r>
    <s v="ORD-202301-00682"/>
    <x v="1"/>
    <x v="11"/>
    <x v="4"/>
    <n v="966177182"/>
    <x v="4"/>
    <s v="PRD-109-SUN"/>
    <x v="4"/>
    <x v="2"/>
    <s v="S"/>
    <n v="2742.59"/>
    <n v="790.51"/>
    <x v="2"/>
    <n v="0.288234843706132"/>
    <x v="0"/>
    <x v="1"/>
    <m/>
    <x v="0"/>
    <n v="0"/>
    <m/>
    <x v="0"/>
    <x v="1"/>
  </r>
  <r>
    <s v="ORD-202301-00683"/>
    <x v="6"/>
    <x v="8"/>
    <x v="0"/>
    <n v="3592664869"/>
    <x v="14"/>
    <s v="PRD-111-CHA"/>
    <x v="11"/>
    <x v="1"/>
    <s v="North"/>
    <n v="1571.85"/>
    <n v="262.20999999999998"/>
    <x v="0"/>
    <n v="0.16681617202659299"/>
    <x v="0"/>
    <x v="0"/>
    <m/>
    <x v="0"/>
    <n v="0"/>
    <n v="207.68"/>
    <x v="0"/>
    <x v="1"/>
  </r>
  <r>
    <s v="ORD-202301-00684"/>
    <x v="4"/>
    <x v="10"/>
    <x v="1"/>
    <n v="1192920753"/>
    <x v="14"/>
    <s v="PRD - 111 - CHA"/>
    <x v="11"/>
    <x v="1"/>
    <s v="East"/>
    <n v="411.46"/>
    <n v="88.2"/>
    <x v="1"/>
    <n v="0.214358625382783"/>
    <x v="2"/>
    <x v="1"/>
    <m/>
    <x v="0"/>
    <n v="0"/>
    <m/>
    <x v="0"/>
    <x v="1"/>
  </r>
  <r>
    <s v="ORD-202301-00685"/>
    <x v="6"/>
    <x v="21"/>
    <x v="6"/>
    <n v="2189455906"/>
    <x v="20"/>
    <s v="PRD - 100 - SHO"/>
    <x v="12"/>
    <x v="0"/>
    <s v="North"/>
    <n v="4038.83"/>
    <n v="446.91"/>
    <x v="0"/>
    <n v="0.110653332772115"/>
    <x v="0"/>
    <x v="0"/>
    <m/>
    <x v="0"/>
    <n v="0"/>
    <m/>
    <x v="0"/>
    <x v="1"/>
  </r>
  <r>
    <s v="ORD-202301-00686"/>
    <x v="2"/>
    <x v="26"/>
    <x v="6"/>
    <n v="6760564204"/>
    <x v="12"/>
    <s v="PRD-105-BAG"/>
    <x v="9"/>
    <x v="2"/>
    <s v="N"/>
    <n v="2864.63"/>
    <n v="691.18"/>
    <x v="0"/>
    <n v="0.241280723863117"/>
    <x v="0"/>
    <x v="1"/>
    <m/>
    <x v="0"/>
    <n v="0"/>
    <m/>
    <x v="0"/>
    <x v="1"/>
  </r>
  <r>
    <s v="ORD-202301-00687"/>
    <x v="30"/>
    <x v="22"/>
    <x v="2"/>
    <n v="4662265401"/>
    <x v="4"/>
    <s v="PRD-109-SUN"/>
    <x v="3"/>
    <x v="2"/>
    <s v="N"/>
    <n v="65.599999999999994"/>
    <n v="18.47"/>
    <x v="0"/>
    <n v="0.28155487804877999"/>
    <x v="2"/>
    <x v="1"/>
    <m/>
    <x v="0"/>
    <n v="0"/>
    <m/>
    <x v="0"/>
    <x v="1"/>
  </r>
  <r>
    <s v="ORD-202301-00688"/>
    <x v="0"/>
    <x v="5"/>
    <x v="3"/>
    <n v="6774625916"/>
    <x v="2"/>
    <s v="PRD-101-SHI"/>
    <x v="1"/>
    <x v="0"/>
    <s v="North"/>
    <n v="479.65"/>
    <n v="132.33000000000001"/>
    <x v="0"/>
    <n v="0.27588866882101498"/>
    <x v="2"/>
    <x v="1"/>
    <m/>
    <x v="0"/>
    <n v="0"/>
    <n v="2821.33"/>
    <x v="0"/>
    <x v="1"/>
  </r>
  <r>
    <s v="ORD-202301-00689"/>
    <x v="26"/>
    <x v="11"/>
    <x v="1"/>
    <n v="1798677823"/>
    <x v="4"/>
    <s v="PRD-109-SUN"/>
    <x v="3"/>
    <x v="2"/>
    <s v="West"/>
    <n v="4655.01"/>
    <n v="1267.3800000000001"/>
    <x v="3"/>
    <n v="0.27226149890118401"/>
    <x v="0"/>
    <x v="1"/>
    <m/>
    <x v="0"/>
    <n v="0"/>
    <m/>
    <x v="0"/>
    <x v="1"/>
  </r>
  <r>
    <s v="ORD-202301-00690"/>
    <x v="25"/>
    <x v="19"/>
    <x v="7"/>
    <n v="1203843753"/>
    <x v="14"/>
    <s v="PRD-111-CHA"/>
    <x v="11"/>
    <x v="1"/>
    <s v="North"/>
    <n v="2316.8000000000002"/>
    <n v="288.66000000000003"/>
    <x v="0"/>
    <n v="0.124594267955801"/>
    <x v="0"/>
    <x v="0"/>
    <m/>
    <x v="0"/>
    <n v="0"/>
    <n v="207.68"/>
    <x v="0"/>
    <x v="1"/>
  </r>
  <r>
    <s v="ORD-202301-00691"/>
    <x v="24"/>
    <x v="1"/>
    <x v="5"/>
    <n v="8545400644"/>
    <x v="11"/>
    <s v="PRD-104-WAT"/>
    <x v="4"/>
    <x v="2"/>
    <s v="N"/>
    <n v="4351.95"/>
    <n v="1124.06"/>
    <x v="0"/>
    <n v="0.25828881306081197"/>
    <x v="0"/>
    <x v="1"/>
    <m/>
    <x v="0"/>
    <n v="0"/>
    <n v="2420.2800000000002"/>
    <x v="0"/>
    <x v="1"/>
  </r>
  <r>
    <s v="ORD-202301-00692"/>
    <x v="8"/>
    <x v="22"/>
    <x v="0"/>
    <n v="7763342720"/>
    <x v="8"/>
    <s v="PRD-110-CAM"/>
    <x v="4"/>
    <x v="1"/>
    <s v="East"/>
    <n v="1781.08"/>
    <n v="59.5"/>
    <x v="1"/>
    <n v="3.3406697060210697E-2"/>
    <x v="0"/>
    <x v="2"/>
    <m/>
    <x v="0"/>
    <n v="0"/>
    <m/>
    <x v="0"/>
    <x v="1"/>
  </r>
  <r>
    <s v="ORD-202301-00693"/>
    <x v="16"/>
    <x v="3"/>
    <x v="5"/>
    <n v="693588249"/>
    <x v="5"/>
    <s v="PRD-103-HEA "/>
    <x v="5"/>
    <x v="1"/>
    <s v="East"/>
    <n v="2583.2199999999998"/>
    <n v="576.29999999999995"/>
    <x v="1"/>
    <n v="0.223093658302429"/>
    <x v="0"/>
    <x v="1"/>
    <m/>
    <x v="0"/>
    <n v="0"/>
    <m/>
    <x v="0"/>
    <x v="1"/>
  </r>
  <r>
    <s v="ORD-202301-00694"/>
    <x v="11"/>
    <x v="16"/>
    <x v="7"/>
    <n v="4445446083"/>
    <x v="14"/>
    <s v="PRD - 111 - CHA"/>
    <x v="4"/>
    <x v="1"/>
    <s v="N"/>
    <n v="2262.6799999999998"/>
    <n v="547.01"/>
    <x v="0"/>
    <n v="0.24175314229144201"/>
    <x v="0"/>
    <x v="1"/>
    <m/>
    <x v="0"/>
    <n v="0"/>
    <m/>
    <x v="0"/>
    <x v="1"/>
  </r>
  <r>
    <s v="ORD-202302-01158"/>
    <x v="35"/>
    <x v="12"/>
    <x v="2"/>
    <n v="5510051081"/>
    <x v="14"/>
    <s v="PRD-111-CHA"/>
    <x v="11"/>
    <x v="1"/>
    <s v="North"/>
    <n v="661.53"/>
    <n v="176.51"/>
    <x v="0"/>
    <n v="0.26682085468535099"/>
    <x v="1"/>
    <x v="1"/>
    <s v="Late delivery"/>
    <x v="1"/>
    <n v="1"/>
    <n v="207.68"/>
    <x v="1"/>
    <x v="1"/>
  </r>
  <r>
    <s v="ORD-202301-00695"/>
    <x v="20"/>
    <x v="20"/>
    <x v="4"/>
    <n v="8699969882"/>
    <x v="11"/>
    <s v="PRD-104-WAT"/>
    <x v="7"/>
    <x v="2"/>
    <s v="North"/>
    <n v="4190.8"/>
    <n v="244.14"/>
    <x v="0"/>
    <n v="5.8256180204256901E-2"/>
    <x v="0"/>
    <x v="2"/>
    <m/>
    <x v="0"/>
    <n v="0"/>
    <n v="2420.2800000000002"/>
    <x v="0"/>
    <x v="1"/>
  </r>
  <r>
    <s v="ORD-202301-00696"/>
    <x v="16"/>
    <x v="24"/>
    <x v="6"/>
    <n v="4242383972"/>
    <x v="5"/>
    <s v="PRD-103-HEA"/>
    <x v="4"/>
    <x v="1"/>
    <s v="East"/>
    <n v="4926.95"/>
    <n v="1025.17"/>
    <x v="1"/>
    <n v="0.20807396056383801"/>
    <x v="0"/>
    <x v="1"/>
    <m/>
    <x v="0"/>
    <n v="0"/>
    <n v="2183.56"/>
    <x v="0"/>
    <x v="1"/>
  </r>
  <r>
    <s v="ORD-202301-00697"/>
    <x v="22"/>
    <x v="9"/>
    <x v="5"/>
    <n v="2210102320"/>
    <x v="14"/>
    <s v="PRD-111-CHA"/>
    <x v="11"/>
    <x v="1"/>
    <s v="East"/>
    <n v="590.78"/>
    <n v="162.88"/>
    <x v="1"/>
    <n v="0.27570330749179001"/>
    <x v="1"/>
    <x v="1"/>
    <m/>
    <x v="0"/>
    <n v="0"/>
    <n v="207.68"/>
    <x v="0"/>
    <x v="1"/>
  </r>
  <r>
    <s v="ORD-202301-00698"/>
    <x v="18"/>
    <x v="25"/>
    <x v="4"/>
    <n v="3561403845"/>
    <x v="8"/>
    <s v="PRD-110-CAM"/>
    <x v="8"/>
    <x v="1"/>
    <s v="N"/>
    <n v="3935.12"/>
    <n v="411.69"/>
    <x v="0"/>
    <n v="0.104619427107687"/>
    <x v="0"/>
    <x v="0"/>
    <m/>
    <x v="0"/>
    <n v="0"/>
    <m/>
    <x v="0"/>
    <x v="1"/>
  </r>
  <r>
    <s v="ORD-202301-00699"/>
    <x v="4"/>
    <x v="26"/>
    <x v="1"/>
    <n v="307620545"/>
    <x v="9"/>
    <s v="PRD-107-TAB"/>
    <x v="6"/>
    <x v="1"/>
    <s v="North"/>
    <n v="2190.84"/>
    <n v="640.95000000000005"/>
    <x v="0"/>
    <n v="0.29255901845867299"/>
    <x v="0"/>
    <x v="1"/>
    <m/>
    <x v="0"/>
    <n v="0"/>
    <n v="2081.52"/>
    <x v="0"/>
    <x v="1"/>
  </r>
  <r>
    <s v="ORD-202301-00700"/>
    <x v="17"/>
    <x v="24"/>
    <x v="0"/>
    <n v="1340785169"/>
    <x v="4"/>
    <s v="PRD-109-SUN"/>
    <x v="3"/>
    <x v="2"/>
    <s v="East"/>
    <n v="1849.08"/>
    <n v="335.9"/>
    <x v="1"/>
    <n v="0.18165790555303199"/>
    <x v="0"/>
    <x v="0"/>
    <m/>
    <x v="0"/>
    <n v="0"/>
    <m/>
    <x v="0"/>
    <x v="1"/>
  </r>
  <r>
    <s v="ORD-202301-00702"/>
    <x v="1"/>
    <x v="17"/>
    <x v="6"/>
    <n v="932012657"/>
    <x v="3"/>
    <s v="PRD - 106 - PHO"/>
    <x v="2"/>
    <x v="1"/>
    <s v="N"/>
    <n v="3810.04"/>
    <n v="1122.8499999999999"/>
    <x v="0"/>
    <n v="0.294708192039979"/>
    <x v="0"/>
    <x v="1"/>
    <m/>
    <x v="0"/>
    <n v="0"/>
    <m/>
    <x v="0"/>
    <x v="1"/>
  </r>
  <r>
    <s v="ORD-202301-00703"/>
    <x v="3"/>
    <x v="17"/>
    <x v="0"/>
    <n v="7774127469"/>
    <x v="2"/>
    <s v="PRD-101-SHI"/>
    <x v="1"/>
    <x v="0"/>
    <s v="N"/>
    <n v="1416.05"/>
    <n v="275.14999999999998"/>
    <x v="0"/>
    <n v="0.19430811058931499"/>
    <x v="0"/>
    <x v="0"/>
    <m/>
    <x v="0"/>
    <n v="0"/>
    <n v="2821.33"/>
    <x v="0"/>
    <x v="1"/>
  </r>
  <r>
    <s v="ORD-202301-00704"/>
    <x v="8"/>
    <x v="5"/>
    <x v="2"/>
    <n v="8917045421"/>
    <x v="8"/>
    <s v="PRD-110-CAM"/>
    <x v="4"/>
    <x v="1"/>
    <s v="N"/>
    <n v="1608.42"/>
    <n v="386.77"/>
    <x v="0"/>
    <n v="0.24046579873416099"/>
    <x v="0"/>
    <x v="1"/>
    <m/>
    <x v="0"/>
    <n v="0"/>
    <m/>
    <x v="0"/>
    <x v="1"/>
  </r>
  <r>
    <s v="ORD-202301-00705"/>
    <x v="13"/>
    <x v="19"/>
    <x v="1"/>
    <n v="1635640723"/>
    <x v="6"/>
    <s v="PRD-107-TAB"/>
    <x v="4"/>
    <x v="1"/>
    <s v="S"/>
    <n v="4439.37"/>
    <n v="1194.54"/>
    <x v="2"/>
    <n v="0.26907872062927801"/>
    <x v="0"/>
    <x v="1"/>
    <m/>
    <x v="0"/>
    <n v="0"/>
    <n v="2081.52"/>
    <x v="0"/>
    <x v="1"/>
  </r>
  <r>
    <s v="ORD-202302-00933"/>
    <x v="44"/>
    <x v="12"/>
    <x v="7"/>
    <n v="7764149003"/>
    <x v="20"/>
    <s v="PRD-100-SHO"/>
    <x v="12"/>
    <x v="0"/>
    <s v="North"/>
    <n v="1729.51"/>
    <n v="392.12"/>
    <x v="0"/>
    <n v="0.22672317592844199"/>
    <x v="0"/>
    <x v="1"/>
    <s v="Customer changed mind"/>
    <x v="1"/>
    <n v="1"/>
    <n v="2793.38"/>
    <x v="1"/>
    <x v="1"/>
  </r>
  <r>
    <s v="ORD-202301-00706"/>
    <x v="26"/>
    <x v="23"/>
    <x v="3"/>
    <n v="3126168507"/>
    <x v="12"/>
    <s v="PRD-105-BAG"/>
    <x v="9"/>
    <x v="2"/>
    <s v="S"/>
    <n v="475.5"/>
    <n v="88"/>
    <x v="2"/>
    <n v="0.18506834910620401"/>
    <x v="2"/>
    <x v="0"/>
    <m/>
    <x v="0"/>
    <n v="0"/>
    <m/>
    <x v="0"/>
    <x v="1"/>
  </r>
  <r>
    <s v="ORD-202301-00707"/>
    <x v="0"/>
    <x v="8"/>
    <x v="1"/>
    <n v="5370923007"/>
    <x v="4"/>
    <s v="PRD-109-SUN "/>
    <x v="4"/>
    <x v="2"/>
    <s v="East"/>
    <n v="1297"/>
    <n v="284.27"/>
    <x v="1"/>
    <n v="0.21917501927525099"/>
    <x v="0"/>
    <x v="1"/>
    <m/>
    <x v="0"/>
    <n v="0"/>
    <n v="1385.87"/>
    <x v="0"/>
    <x v="1"/>
  </r>
  <r>
    <s v="ORD-202301-00708"/>
    <x v="4"/>
    <x v="15"/>
    <x v="3"/>
    <n v="6989365294"/>
    <x v="2"/>
    <s v="PRD-101-SHI"/>
    <x v="1"/>
    <x v="0"/>
    <s v="North"/>
    <n v="4887.47"/>
    <n v="413.43"/>
    <x v="0"/>
    <n v="8.4589777533161298E-2"/>
    <x v="0"/>
    <x v="2"/>
    <m/>
    <x v="0"/>
    <n v="0"/>
    <n v="2821.33"/>
    <x v="0"/>
    <x v="1"/>
  </r>
  <r>
    <s v="ORD-202301-00709"/>
    <x v="22"/>
    <x v="21"/>
    <x v="7"/>
    <n v="5896321743"/>
    <x v="9"/>
    <s v="PRD-107-TAB"/>
    <x v="6"/>
    <x v="1"/>
    <s v="South"/>
    <n v="1700.23"/>
    <n v="472.61"/>
    <x v="2"/>
    <n v="0.277968274880457"/>
    <x v="0"/>
    <x v="1"/>
    <s v="Wrong item delivered"/>
    <x v="1"/>
    <n v="1"/>
    <n v="2081.52"/>
    <x v="0"/>
    <x v="1"/>
  </r>
  <r>
    <s v="ORD-202301-00710"/>
    <x v="11"/>
    <x v="26"/>
    <x v="5"/>
    <n v="4488384253"/>
    <x v="10"/>
    <s v="PRD-106-PHO"/>
    <x v="2"/>
    <x v="1"/>
    <s v="West"/>
    <n v="1683.28"/>
    <n v="252.98"/>
    <x v="3"/>
    <n v="0.15028991017537199"/>
    <x v="0"/>
    <x v="0"/>
    <m/>
    <x v="0"/>
    <n v="0"/>
    <n v="2788.38"/>
    <x v="0"/>
    <x v="1"/>
  </r>
  <r>
    <s v="ORD-202301-00711"/>
    <x v="12"/>
    <x v="17"/>
    <x v="2"/>
    <n v="6239209085"/>
    <x v="15"/>
    <s v="PRD-100-SHO"/>
    <x v="4"/>
    <x v="0"/>
    <s v="North"/>
    <n v="3337.09"/>
    <n v="640.79999999999995"/>
    <x v="0"/>
    <n v="0.19202358941472999"/>
    <x v="0"/>
    <x v="0"/>
    <m/>
    <x v="0"/>
    <n v="0"/>
    <n v="2793.38"/>
    <x v="0"/>
    <x v="1"/>
  </r>
  <r>
    <s v="ORD-202301-00712"/>
    <x v="19"/>
    <x v="26"/>
    <x v="7"/>
    <n v="5476022069"/>
    <x v="12"/>
    <s v="PRD-105-BAG"/>
    <x v="9"/>
    <x v="2"/>
    <s v="N"/>
    <n v="3419.29"/>
    <n v="1024.1400000000001"/>
    <x v="0"/>
    <n v="0.29951832105495602"/>
    <x v="0"/>
    <x v="1"/>
    <m/>
    <x v="0"/>
    <n v="0"/>
    <m/>
    <x v="0"/>
    <x v="1"/>
  </r>
  <r>
    <s v="ORD-202301-00713"/>
    <x v="8"/>
    <x v="22"/>
    <x v="7"/>
    <n v="6015153259"/>
    <x v="8"/>
    <s v="PRD-110-CAM"/>
    <x v="4"/>
    <x v="1"/>
    <s v="West"/>
    <n v="1426.95"/>
    <n v="411.08"/>
    <x v="3"/>
    <n v="0.28808297417568901"/>
    <x v="0"/>
    <x v="1"/>
    <m/>
    <x v="0"/>
    <n v="0"/>
    <m/>
    <x v="0"/>
    <x v="1"/>
  </r>
  <r>
    <s v="ORD-202301-00714"/>
    <x v="30"/>
    <x v="18"/>
    <x v="2"/>
    <n v="310064934"/>
    <x v="5"/>
    <s v="PRD-103-HEA"/>
    <x v="5"/>
    <x v="1"/>
    <s v="South"/>
    <n v="1401.62"/>
    <n v="89.75"/>
    <x v="2"/>
    <n v="6.4033047473637597E-2"/>
    <x v="0"/>
    <x v="2"/>
    <m/>
    <x v="0"/>
    <n v="0"/>
    <n v="2183.56"/>
    <x v="0"/>
    <x v="1"/>
  </r>
  <r>
    <s v="ORD-202301-00715"/>
    <x v="12"/>
    <x v="29"/>
    <x v="0"/>
    <n v="3599285535"/>
    <x v="13"/>
    <s v="PRD - 102 - LAP"/>
    <x v="10"/>
    <x v="1"/>
    <s v="North"/>
    <n v="315.44"/>
    <n v="91.54"/>
    <x v="0"/>
    <n v="0.290197818919604"/>
    <x v="2"/>
    <x v="1"/>
    <m/>
    <x v="0"/>
    <n v="0"/>
    <m/>
    <x v="0"/>
    <x v="1"/>
  </r>
  <r>
    <s v="ORD-202301-00716"/>
    <x v="21"/>
    <x v="10"/>
    <x v="1"/>
    <n v="1867740378"/>
    <x v="14"/>
    <s v="PRD-111-CHA"/>
    <x v="11"/>
    <x v="1"/>
    <s v="South"/>
    <n v="2859.97"/>
    <n v="308.94"/>
    <x v="2"/>
    <n v="0.108022112120057"/>
    <x v="0"/>
    <x v="0"/>
    <m/>
    <x v="0"/>
    <n v="0"/>
    <n v="207.68"/>
    <x v="0"/>
    <x v="1"/>
  </r>
  <r>
    <s v="ORD-202301-00717"/>
    <x v="22"/>
    <x v="24"/>
    <x v="7"/>
    <n v="5503250173"/>
    <x v="7"/>
    <s v="PRD-104-WAT"/>
    <x v="7"/>
    <x v="2"/>
    <s v="W"/>
    <n v="546.72"/>
    <n v="95.71"/>
    <x v="3"/>
    <n v="0.17506218905472601"/>
    <x v="1"/>
    <x v="0"/>
    <m/>
    <x v="0"/>
    <n v="0"/>
    <n v="2420.2800000000002"/>
    <x v="0"/>
    <x v="1"/>
  </r>
  <r>
    <s v="ORD-202301-00718"/>
    <x v="30"/>
    <x v="29"/>
    <x v="2"/>
    <n v="1100906053"/>
    <x v="0"/>
    <s v="PRD-108-JAC "/>
    <x v="0"/>
    <x v="0"/>
    <s v="East"/>
    <n v="460.16"/>
    <n v="62.58"/>
    <x v="1"/>
    <n v="0.135996175243394"/>
    <x v="2"/>
    <x v="0"/>
    <m/>
    <x v="0"/>
    <n v="0"/>
    <m/>
    <x v="0"/>
    <x v="1"/>
  </r>
  <r>
    <s v="ORD-202301-00719"/>
    <x v="21"/>
    <x v="16"/>
    <x v="3"/>
    <n v="5988759212"/>
    <x v="11"/>
    <s v="PRD-104-WAT "/>
    <x v="7"/>
    <x v="2"/>
    <s v="West"/>
    <n v="2107.02"/>
    <n v="520.66"/>
    <x v="3"/>
    <n v="0.24710728896735701"/>
    <x v="0"/>
    <x v="1"/>
    <m/>
    <x v="0"/>
    <n v="0"/>
    <m/>
    <x v="0"/>
    <x v="1"/>
  </r>
  <r>
    <s v="ORD-202301-00720"/>
    <x v="29"/>
    <x v="17"/>
    <x v="3"/>
    <n v="7092071152"/>
    <x v="13"/>
    <s v="PRD-102-LAP"/>
    <x v="10"/>
    <x v="1"/>
    <s v="North"/>
    <n v="512.89"/>
    <n v="125.51"/>
    <x v="0"/>
    <n v="0.24471134161321101"/>
    <x v="1"/>
    <x v="1"/>
    <m/>
    <x v="0"/>
    <n v="0"/>
    <n v="847.14"/>
    <x v="0"/>
    <x v="1"/>
  </r>
  <r>
    <s v="ORD-202301-00721"/>
    <x v="13"/>
    <x v="22"/>
    <x v="1"/>
    <n v="5916118638"/>
    <x v="17"/>
    <s v="PRD-108-JAC"/>
    <x v="0"/>
    <x v="0"/>
    <s v="West"/>
    <n v="2853.5"/>
    <n v="442.9"/>
    <x v="3"/>
    <n v="0.15521289644296499"/>
    <x v="0"/>
    <x v="0"/>
    <m/>
    <x v="0"/>
    <n v="0"/>
    <n v="2085.91"/>
    <x v="0"/>
    <x v="1"/>
  </r>
  <r>
    <s v="ORD-202301-00722"/>
    <x v="17"/>
    <x v="9"/>
    <x v="2"/>
    <n v="3789318692"/>
    <x v="19"/>
    <s v="PRD-102-LAP"/>
    <x v="10"/>
    <x v="1"/>
    <s v="West"/>
    <n v="4333.84"/>
    <n v="899.21"/>
    <x v="3"/>
    <n v="0.20748574012884599"/>
    <x v="0"/>
    <x v="1"/>
    <m/>
    <x v="0"/>
    <n v="0"/>
    <n v="847.14"/>
    <x v="0"/>
    <x v="1"/>
  </r>
  <r>
    <s v="ORD-202302-00971"/>
    <x v="31"/>
    <x v="8"/>
    <x v="3"/>
    <n v="676353223"/>
    <x v="2"/>
    <s v="PRD-101-SHI"/>
    <x v="1"/>
    <x v="0"/>
    <s v="North"/>
    <n v="4347.6400000000003"/>
    <n v="574.79999999999995"/>
    <x v="0"/>
    <n v="0.13220965857338701"/>
    <x v="0"/>
    <x v="0"/>
    <s v="Size issue"/>
    <x v="1"/>
    <n v="1"/>
    <n v="2821.33"/>
    <x v="1"/>
    <x v="1"/>
  </r>
  <r>
    <s v="ORD-202301-00723"/>
    <x v="9"/>
    <x v="27"/>
    <x v="4"/>
    <n v="8232204144"/>
    <x v="8"/>
    <s v="PRD-110-CAM"/>
    <x v="8"/>
    <x v="1"/>
    <s v="West"/>
    <n v="348.87"/>
    <n v="102.21"/>
    <x v="3"/>
    <n v="0.292974460400722"/>
    <x v="2"/>
    <x v="1"/>
    <m/>
    <x v="0"/>
    <n v="0"/>
    <m/>
    <x v="0"/>
    <x v="1"/>
  </r>
  <r>
    <s v="ORD-202301-00724"/>
    <x v="30"/>
    <x v="24"/>
    <x v="7"/>
    <n v="304232277"/>
    <x v="14"/>
    <s v="PRD-111-CHA"/>
    <x v="11"/>
    <x v="1"/>
    <s v="South"/>
    <n v="226.32"/>
    <n v="54.26"/>
    <x v="2"/>
    <n v="0.239749027925062"/>
    <x v="2"/>
    <x v="1"/>
    <m/>
    <x v="0"/>
    <n v="0"/>
    <n v="207.68"/>
    <x v="0"/>
    <x v="1"/>
  </r>
  <r>
    <s v="ORD-202301-00726"/>
    <x v="3"/>
    <x v="15"/>
    <x v="7"/>
    <n v="9831043841"/>
    <x v="3"/>
    <s v="PRD-106-PHO"/>
    <x v="2"/>
    <x v="1"/>
    <s v="South"/>
    <n v="4695.6499999999996"/>
    <n v="673.1"/>
    <x v="2"/>
    <n v="0.14334543673399799"/>
    <x v="0"/>
    <x v="0"/>
    <m/>
    <x v="0"/>
    <n v="0"/>
    <n v="2788.38"/>
    <x v="0"/>
    <x v="1"/>
  </r>
  <r>
    <s v="ORD-202301-00727"/>
    <x v="25"/>
    <x v="16"/>
    <x v="6"/>
    <n v="7063621986"/>
    <x v="20"/>
    <s v="PRD-100-SHO"/>
    <x v="12"/>
    <x v="0"/>
    <s v="N"/>
    <n v="1516.51"/>
    <n v="60.31"/>
    <x v="0"/>
    <n v="3.9768943165557798E-2"/>
    <x v="0"/>
    <x v="2"/>
    <m/>
    <x v="0"/>
    <n v="0"/>
    <n v="2793.38"/>
    <x v="0"/>
    <x v="1"/>
  </r>
  <r>
    <s v="ORD-202301-00728"/>
    <x v="2"/>
    <x v="22"/>
    <x v="2"/>
    <n v="496273226"/>
    <x v="1"/>
    <s v="PRD - 101 - SHI"/>
    <x v="1"/>
    <x v="0"/>
    <s v="West"/>
    <n v="1097.8800000000001"/>
    <n v="154.75"/>
    <x v="3"/>
    <n v="0.140953473968011"/>
    <x v="0"/>
    <x v="0"/>
    <m/>
    <x v="0"/>
    <n v="0"/>
    <m/>
    <x v="0"/>
    <x v="1"/>
  </r>
  <r>
    <s v="ORD-202301-00729"/>
    <x v="15"/>
    <x v="2"/>
    <x v="1"/>
    <n v="8799196234"/>
    <x v="21"/>
    <s v="PRD-110-CAM"/>
    <x v="8"/>
    <x v="1"/>
    <s v="West"/>
    <n v="1118.5999999999999"/>
    <n v="202.6"/>
    <x v="3"/>
    <n v="0.181119256213124"/>
    <x v="0"/>
    <x v="0"/>
    <m/>
    <x v="0"/>
    <n v="0"/>
    <m/>
    <x v="0"/>
    <x v="1"/>
  </r>
  <r>
    <s v="ORD-202301-00730"/>
    <x v="11"/>
    <x v="20"/>
    <x v="5"/>
    <n v="3343031158"/>
    <x v="20"/>
    <s v="PRD-100-SHO"/>
    <x v="12"/>
    <x v="0"/>
    <s v="East"/>
    <n v="4320.5600000000004"/>
    <n v="1037.6199999999999"/>
    <x v="1"/>
    <n v="0.24015868313366801"/>
    <x v="0"/>
    <x v="1"/>
    <m/>
    <x v="0"/>
    <n v="0"/>
    <n v="2793.38"/>
    <x v="0"/>
    <x v="1"/>
  </r>
  <r>
    <s v="ORD-202301-00731"/>
    <x v="11"/>
    <x v="17"/>
    <x v="4"/>
    <n v="5353659746"/>
    <x v="2"/>
    <s v="PRD-101-SHI"/>
    <x v="4"/>
    <x v="0"/>
    <s v="East"/>
    <n v="413.81"/>
    <n v="50.77"/>
    <x v="1"/>
    <n v="0.12268915685942799"/>
    <x v="2"/>
    <x v="0"/>
    <m/>
    <x v="0"/>
    <n v="0"/>
    <n v="2821.33"/>
    <x v="0"/>
    <x v="1"/>
  </r>
  <r>
    <s v="ORD-202301-00732"/>
    <x v="15"/>
    <x v="16"/>
    <x v="7"/>
    <n v="6925596647"/>
    <x v="18"/>
    <s v="PRD - 103 - HEA"/>
    <x v="5"/>
    <x v="1"/>
    <s v="North"/>
    <n v="700.81"/>
    <n v="90.65"/>
    <x v="0"/>
    <n v="0.129350323197443"/>
    <x v="1"/>
    <x v="0"/>
    <m/>
    <x v="0"/>
    <n v="0"/>
    <m/>
    <x v="0"/>
    <x v="1"/>
  </r>
  <r>
    <s v="ORD-202301-00733"/>
    <x v="28"/>
    <x v="26"/>
    <x v="4"/>
    <n v="8933261454"/>
    <x v="9"/>
    <s v="PRD-107-TAB"/>
    <x v="6"/>
    <x v="1"/>
    <s v="North"/>
    <n v="1145.51"/>
    <n v="331.61"/>
    <x v="0"/>
    <n v="0.28948677881467599"/>
    <x v="0"/>
    <x v="1"/>
    <m/>
    <x v="0"/>
    <n v="0"/>
    <n v="2081.52"/>
    <x v="0"/>
    <x v="1"/>
  </r>
  <r>
    <s v="ORD-202301-00734"/>
    <x v="26"/>
    <x v="11"/>
    <x v="2"/>
    <n v="2211587184"/>
    <x v="18"/>
    <s v="PRD-103-HEA"/>
    <x v="5"/>
    <x v="1"/>
    <s v="North"/>
    <n v="3700.84"/>
    <n v="287.11"/>
    <x v="0"/>
    <n v="7.7579684612142097E-2"/>
    <x v="0"/>
    <x v="2"/>
    <s v="missing parts"/>
    <x v="1"/>
    <n v="1"/>
    <n v="2183.56"/>
    <x v="0"/>
    <x v="1"/>
  </r>
  <r>
    <s v="ORD-202301-00735"/>
    <x v="28"/>
    <x v="12"/>
    <x v="7"/>
    <n v="865237772"/>
    <x v="3"/>
    <s v="PRD-106-PHO"/>
    <x v="2"/>
    <x v="1"/>
    <s v="North"/>
    <n v="2350.79"/>
    <n v="141.28"/>
    <x v="0"/>
    <n v="6.00989454608876E-2"/>
    <x v="0"/>
    <x v="2"/>
    <m/>
    <x v="0"/>
    <n v="0"/>
    <n v="2788.38"/>
    <x v="0"/>
    <x v="1"/>
  </r>
  <r>
    <s v="ORD-202301-00736"/>
    <x v="13"/>
    <x v="19"/>
    <x v="2"/>
    <n v="5800027221"/>
    <x v="12"/>
    <s v="PRD-105-BAG"/>
    <x v="9"/>
    <x v="2"/>
    <s v="East"/>
    <n v="617.17999999999995"/>
    <n v="22.93"/>
    <x v="1"/>
    <n v="3.7152856541041501E-2"/>
    <x v="1"/>
    <x v="2"/>
    <m/>
    <x v="0"/>
    <n v="0"/>
    <m/>
    <x v="0"/>
    <x v="1"/>
  </r>
  <r>
    <s v="ORD-202301-00737"/>
    <x v="0"/>
    <x v="22"/>
    <x v="0"/>
    <n v="7203136955"/>
    <x v="0"/>
    <s v="PRD-108-JAC"/>
    <x v="0"/>
    <x v="0"/>
    <s v="S"/>
    <n v="3012.65"/>
    <n v="242.07"/>
    <x v="2"/>
    <n v="8.0351185833070604E-2"/>
    <x v="0"/>
    <x v="2"/>
    <m/>
    <x v="0"/>
    <n v="0"/>
    <n v="2085.91"/>
    <x v="0"/>
    <x v="1"/>
  </r>
  <r>
    <s v="ORD-202301-00738"/>
    <x v="10"/>
    <x v="20"/>
    <x v="5"/>
    <n v="3222739389"/>
    <x v="15"/>
    <s v="PRD-100-SHO"/>
    <x v="12"/>
    <x v="0"/>
    <s v="North"/>
    <n v="3913.66"/>
    <n v="355.69"/>
    <x v="0"/>
    <n v="9.0884236239223606E-2"/>
    <x v="0"/>
    <x v="2"/>
    <m/>
    <x v="0"/>
    <n v="0"/>
    <n v="2793.38"/>
    <x v="0"/>
    <x v="1"/>
  </r>
  <r>
    <s v="ORD-202301-00739"/>
    <x v="24"/>
    <x v="27"/>
    <x v="3"/>
    <n v="826971823"/>
    <x v="2"/>
    <s v="PRD - 101 - SHI"/>
    <x v="1"/>
    <x v="0"/>
    <s v="East"/>
    <n v="516.89"/>
    <n v="105.5"/>
    <x v="1"/>
    <n v="0.20410532221555799"/>
    <x v="1"/>
    <x v="1"/>
    <m/>
    <x v="0"/>
    <n v="0"/>
    <m/>
    <x v="0"/>
    <x v="1"/>
  </r>
  <r>
    <s v="ORD-202301-00740"/>
    <x v="18"/>
    <x v="20"/>
    <x v="6"/>
    <n v="4846735742"/>
    <x v="5"/>
    <s v="PRD-103-HEA"/>
    <x v="4"/>
    <x v="1"/>
    <s v="East"/>
    <n v="4762.37"/>
    <n v="1325.38"/>
    <x v="1"/>
    <n v="0.27830260983501898"/>
    <x v="0"/>
    <x v="1"/>
    <m/>
    <x v="0"/>
    <n v="0"/>
    <n v="2183.56"/>
    <x v="0"/>
    <x v="1"/>
  </r>
  <r>
    <s v="ORD-202301-00741"/>
    <x v="2"/>
    <x v="20"/>
    <x v="7"/>
    <n v="2256062953"/>
    <x v="3"/>
    <s v="PRD-106-PHO"/>
    <x v="4"/>
    <x v="1"/>
    <s v="North"/>
    <n v="4325.18"/>
    <n v="415.45"/>
    <x v="0"/>
    <n v="9.6053805853166793E-2"/>
    <x v="0"/>
    <x v="2"/>
    <m/>
    <x v="0"/>
    <n v="0"/>
    <n v="2788.38"/>
    <x v="0"/>
    <x v="1"/>
  </r>
  <r>
    <s v="ORD-202301-00742"/>
    <x v="25"/>
    <x v="21"/>
    <x v="1"/>
    <n v="7538418520"/>
    <x v="5"/>
    <s v="PRD-103-HEA"/>
    <x v="5"/>
    <x v="1"/>
    <s v="West"/>
    <n v="2553.42"/>
    <n v="274.35000000000002"/>
    <x v="3"/>
    <n v="0.10744413375002899"/>
    <x v="0"/>
    <x v="0"/>
    <m/>
    <x v="0"/>
    <n v="0"/>
    <n v="2183.56"/>
    <x v="0"/>
    <x v="1"/>
  </r>
  <r>
    <s v="ORD-202301-00743"/>
    <x v="19"/>
    <x v="7"/>
    <x v="3"/>
    <n v="554912151"/>
    <x v="1"/>
    <s v="PRD - 101 - SHI"/>
    <x v="1"/>
    <x v="0"/>
    <s v="North"/>
    <n v="1663.14"/>
    <n v="171.86"/>
    <x v="0"/>
    <n v="0.103334656132376"/>
    <x v="0"/>
    <x v="0"/>
    <m/>
    <x v="0"/>
    <n v="0"/>
    <m/>
    <x v="0"/>
    <x v="1"/>
  </r>
  <r>
    <s v="ORD-202302-01140"/>
    <x v="33"/>
    <x v="0"/>
    <x v="6"/>
    <n v="4106032675"/>
    <x v="14"/>
    <s v="PRD-111-CHA "/>
    <x v="11"/>
    <x v="1"/>
    <s v="North"/>
    <n v="4628.79"/>
    <n v="634.5"/>
    <x v="0"/>
    <n v="0.13707686025937699"/>
    <x v="0"/>
    <x v="0"/>
    <s v="Size issue"/>
    <x v="1"/>
    <n v="1"/>
    <m/>
    <x v="1"/>
    <x v="1"/>
  </r>
  <r>
    <s v="ORD-202301-00744"/>
    <x v="18"/>
    <x v="26"/>
    <x v="3"/>
    <n v="5207020426"/>
    <x v="2"/>
    <s v="PRD-101-SHI"/>
    <x v="1"/>
    <x v="0"/>
    <s v="N"/>
    <n v="697.06"/>
    <n v="145.44"/>
    <x v="0"/>
    <n v="0.20864774911772299"/>
    <x v="1"/>
    <x v="1"/>
    <m/>
    <x v="0"/>
    <n v="0"/>
    <n v="2821.33"/>
    <x v="0"/>
    <x v="1"/>
  </r>
  <r>
    <s v="ORD-202301-00746"/>
    <x v="15"/>
    <x v="10"/>
    <x v="5"/>
    <n v="3943191654"/>
    <x v="17"/>
    <s v="PRD-108-JAC"/>
    <x v="0"/>
    <x v="0"/>
    <s v="East"/>
    <n v="924.81"/>
    <n v="58.88"/>
    <x v="1"/>
    <n v="6.3667131627036896E-2"/>
    <x v="1"/>
    <x v="2"/>
    <m/>
    <x v="0"/>
    <n v="0"/>
    <n v="2085.91"/>
    <x v="0"/>
    <x v="1"/>
  </r>
  <r>
    <s v="ORD-202301-00747"/>
    <x v="3"/>
    <x v="19"/>
    <x v="6"/>
    <n v="4497470002"/>
    <x v="3"/>
    <s v="PRD-106-PHO"/>
    <x v="2"/>
    <x v="1"/>
    <s v="North"/>
    <n v="2492.13"/>
    <n v="275.11"/>
    <x v="0"/>
    <n v="0.110391512481291"/>
    <x v="0"/>
    <x v="0"/>
    <m/>
    <x v="0"/>
    <n v="0"/>
    <n v="2788.38"/>
    <x v="0"/>
    <x v="1"/>
  </r>
  <r>
    <s v="ORD-202301-00749"/>
    <x v="18"/>
    <x v="6"/>
    <x v="2"/>
    <n v="9702551282"/>
    <x v="8"/>
    <s v="PRD-110-CAM"/>
    <x v="8"/>
    <x v="1"/>
    <s v="East"/>
    <n v="4269.5600000000004"/>
    <n v="835.99"/>
    <x v="1"/>
    <n v="0.19580237776258"/>
    <x v="0"/>
    <x v="0"/>
    <m/>
    <x v="0"/>
    <n v="0"/>
    <m/>
    <x v="0"/>
    <x v="1"/>
  </r>
  <r>
    <s v="ORD-202301-00750"/>
    <x v="18"/>
    <x v="29"/>
    <x v="6"/>
    <n v="3454434414"/>
    <x v="3"/>
    <s v="PRD-106-PHO"/>
    <x v="2"/>
    <x v="1"/>
    <s v="North"/>
    <n v="3769.85"/>
    <n v="359.88"/>
    <x v="0"/>
    <n v="9.5462684191678707E-2"/>
    <x v="0"/>
    <x v="2"/>
    <s v="damaged "/>
    <x v="1"/>
    <n v="1"/>
    <n v="2788.38"/>
    <x v="0"/>
    <x v="1"/>
  </r>
  <r>
    <s v="ORD-202301-00751"/>
    <x v="11"/>
    <x v="25"/>
    <x v="6"/>
    <n v="4088223095"/>
    <x v="13"/>
    <s v="PRD-102-LAP"/>
    <x v="10"/>
    <x v="1"/>
    <s v="East"/>
    <n v="4941.87"/>
    <n v="1040.92"/>
    <x v="1"/>
    <n v="0.21063281713197601"/>
    <x v="0"/>
    <x v="1"/>
    <m/>
    <x v="0"/>
    <n v="0"/>
    <n v="847.14"/>
    <x v="0"/>
    <x v="1"/>
  </r>
  <r>
    <s v="ORD-202301-00752"/>
    <x v="20"/>
    <x v="8"/>
    <x v="3"/>
    <n v="2021707548"/>
    <x v="7"/>
    <s v="PRD-104-WAT"/>
    <x v="7"/>
    <x v="2"/>
    <s v="N"/>
    <n v="1696.66"/>
    <n v="417.54"/>
    <x v="0"/>
    <n v="0.246095269529546"/>
    <x v="0"/>
    <x v="1"/>
    <m/>
    <x v="0"/>
    <n v="0"/>
    <n v="2420.2800000000002"/>
    <x v="0"/>
    <x v="1"/>
  </r>
  <r>
    <s v="ORD-202301-00753"/>
    <x v="23"/>
    <x v="27"/>
    <x v="4"/>
    <n v="6129390025"/>
    <x v="1"/>
    <s v="PRD-101-SHI"/>
    <x v="1"/>
    <x v="0"/>
    <s v="South"/>
    <n v="4295.1899999999996"/>
    <n v="1131.21"/>
    <x v="2"/>
    <n v="0.263366696234625"/>
    <x v="0"/>
    <x v="1"/>
    <m/>
    <x v="0"/>
    <n v="0"/>
    <n v="2821.33"/>
    <x v="0"/>
    <x v="1"/>
  </r>
  <r>
    <s v="ORD-202301-00754"/>
    <x v="30"/>
    <x v="10"/>
    <x v="1"/>
    <n v="8619931458"/>
    <x v="11"/>
    <s v="PRD-104-WAT"/>
    <x v="7"/>
    <x v="2"/>
    <s v="North"/>
    <n v="441.52"/>
    <n v="39.81"/>
    <x v="0"/>
    <n v="9.0165790904149307E-2"/>
    <x v="2"/>
    <x v="2"/>
    <m/>
    <x v="0"/>
    <n v="0"/>
    <n v="2420.2800000000002"/>
    <x v="0"/>
    <x v="1"/>
  </r>
  <r>
    <s v="ORD-202301-00755"/>
    <x v="30"/>
    <x v="23"/>
    <x v="7"/>
    <n v="334742463"/>
    <x v="15"/>
    <s v="PRD-100-SHO"/>
    <x v="12"/>
    <x v="0"/>
    <s v="East"/>
    <n v="2532.08"/>
    <n v="549.84"/>
    <x v="1"/>
    <n v="0.217149537139427"/>
    <x v="0"/>
    <x v="1"/>
    <m/>
    <x v="0"/>
    <n v="0"/>
    <n v="2793.38"/>
    <x v="0"/>
    <x v="1"/>
  </r>
  <r>
    <s v="ORD-202301-00756"/>
    <x v="23"/>
    <x v="9"/>
    <x v="4"/>
    <n v="6902177417"/>
    <x v="15"/>
    <s v="PRD-100-SHO"/>
    <x v="12"/>
    <x v="0"/>
    <s v="N"/>
    <n v="792.73"/>
    <n v="138.63"/>
    <x v="0"/>
    <n v="0.174876691937986"/>
    <x v="1"/>
    <x v="0"/>
    <m/>
    <x v="0"/>
    <n v="0"/>
    <n v="2793.38"/>
    <x v="0"/>
    <x v="1"/>
  </r>
  <r>
    <s v="ORD-202301-00757"/>
    <x v="7"/>
    <x v="10"/>
    <x v="3"/>
    <n v="5233282930"/>
    <x v="13"/>
    <s v="PRD-102-LAP"/>
    <x v="4"/>
    <x v="1"/>
    <s v="North"/>
    <n v="1093.32"/>
    <n v="291.93"/>
    <x v="0"/>
    <n v="0.26701240259027598"/>
    <x v="0"/>
    <x v="1"/>
    <m/>
    <x v="0"/>
    <n v="0"/>
    <n v="847.14"/>
    <x v="0"/>
    <x v="1"/>
  </r>
  <r>
    <s v="ORD-202301-00758"/>
    <x v="25"/>
    <x v="18"/>
    <x v="6"/>
    <n v="7507627995"/>
    <x v="23"/>
    <s v="PRD - 111 - CHA"/>
    <x v="11"/>
    <x v="1"/>
    <s v="West"/>
    <n v="1068.83"/>
    <n v="54.64"/>
    <x v="3"/>
    <n v="5.1121319573739499E-2"/>
    <x v="0"/>
    <x v="2"/>
    <m/>
    <x v="0"/>
    <n v="0"/>
    <m/>
    <x v="0"/>
    <x v="1"/>
  </r>
  <r>
    <s v="ORD-202301-00759"/>
    <x v="20"/>
    <x v="22"/>
    <x v="1"/>
    <n v="3420284719"/>
    <x v="2"/>
    <s v="PRD-101-SHI"/>
    <x v="1"/>
    <x v="0"/>
    <s v="North"/>
    <n v="3316.35"/>
    <n v="218.05"/>
    <x v="0"/>
    <n v="6.5749996230795901E-2"/>
    <x v="0"/>
    <x v="2"/>
    <m/>
    <x v="0"/>
    <n v="0"/>
    <n v="2821.33"/>
    <x v="0"/>
    <x v="1"/>
  </r>
  <r>
    <s v="ORD-202301-00760"/>
    <x v="8"/>
    <x v="26"/>
    <x v="0"/>
    <n v="7754619924"/>
    <x v="12"/>
    <s v="PRD-105-BAG"/>
    <x v="9"/>
    <x v="2"/>
    <s v="East"/>
    <n v="787.35"/>
    <n v="167.68"/>
    <x v="1"/>
    <n v="0.21296754937448401"/>
    <x v="1"/>
    <x v="1"/>
    <m/>
    <x v="0"/>
    <n v="0"/>
    <m/>
    <x v="0"/>
    <x v="1"/>
  </r>
  <r>
    <s v="ORD-202301-00761"/>
    <x v="3"/>
    <x v="20"/>
    <x v="2"/>
    <n v="6684482373"/>
    <x v="9"/>
    <s v="PRD-107-TAB"/>
    <x v="4"/>
    <x v="1"/>
    <s v="East"/>
    <n v="516.65"/>
    <n v="27.29"/>
    <x v="1"/>
    <n v="5.2821058743830397E-2"/>
    <x v="1"/>
    <x v="2"/>
    <m/>
    <x v="0"/>
    <n v="0"/>
    <n v="2081.52"/>
    <x v="0"/>
    <x v="1"/>
  </r>
  <r>
    <s v="ORD-202301-00762"/>
    <x v="12"/>
    <x v="14"/>
    <x v="1"/>
    <n v="1707403925"/>
    <x v="14"/>
    <s v="PRD-111-CHA"/>
    <x v="11"/>
    <x v="1"/>
    <s v="South"/>
    <n v="2480.08"/>
    <n v="190.02"/>
    <x v="2"/>
    <n v="7.6618496177542697E-2"/>
    <x v="0"/>
    <x v="2"/>
    <m/>
    <x v="0"/>
    <n v="0"/>
    <n v="207.68"/>
    <x v="0"/>
    <x v="1"/>
  </r>
  <r>
    <s v="ORD-202301-00763"/>
    <x v="28"/>
    <x v="28"/>
    <x v="4"/>
    <n v="2216265496"/>
    <x v="14"/>
    <s v="PRD-111-CHA"/>
    <x v="11"/>
    <x v="1"/>
    <s v="North"/>
    <n v="1027.74"/>
    <n v="111.28"/>
    <x v="0"/>
    <n v="0.108276412322183"/>
    <x v="0"/>
    <x v="0"/>
    <m/>
    <x v="0"/>
    <n v="0"/>
    <n v="207.68"/>
    <x v="0"/>
    <x v="1"/>
  </r>
  <r>
    <s v="ORD-202301-00764"/>
    <x v="2"/>
    <x v="19"/>
    <x v="2"/>
    <n v="470205968"/>
    <x v="2"/>
    <s v="PRD-101-SHI"/>
    <x v="1"/>
    <x v="0"/>
    <s v="N"/>
    <n v="3944.35"/>
    <n v="595.65"/>
    <x v="0"/>
    <n v="0.151013474970527"/>
    <x v="0"/>
    <x v="0"/>
    <m/>
    <x v="0"/>
    <n v="0"/>
    <n v="2821.33"/>
    <x v="0"/>
    <x v="1"/>
  </r>
  <r>
    <s v="ORD-202301-00765"/>
    <x v="25"/>
    <x v="12"/>
    <x v="2"/>
    <n v="6342777522"/>
    <x v="20"/>
    <s v="PRD-100-SHO"/>
    <x v="12"/>
    <x v="0"/>
    <s v="W"/>
    <n v="2722.83"/>
    <n v="185.9"/>
    <x v="3"/>
    <n v="6.8274552579485295E-2"/>
    <x v="0"/>
    <x v="2"/>
    <s v="Wrong item delivered"/>
    <x v="1"/>
    <n v="1"/>
    <n v="2793.38"/>
    <x v="0"/>
    <x v="1"/>
  </r>
  <r>
    <s v="ORD-202301-00766"/>
    <x v="13"/>
    <x v="0"/>
    <x v="0"/>
    <n v="5630295596"/>
    <x v="5"/>
    <s v="PRD-103-HEA"/>
    <x v="5"/>
    <x v="1"/>
    <s v="W"/>
    <n v="3235.85"/>
    <n v="247.66"/>
    <x v="3"/>
    <n v="7.6536304216820894E-2"/>
    <x v="0"/>
    <x v="2"/>
    <m/>
    <x v="0"/>
    <n v="0"/>
    <n v="2183.56"/>
    <x v="0"/>
    <x v="1"/>
  </r>
  <r>
    <s v="ORD-202301-00767"/>
    <x v="27"/>
    <x v="6"/>
    <x v="1"/>
    <n v="8513313800"/>
    <x v="14"/>
    <s v="PRD-111-CHA"/>
    <x v="11"/>
    <x v="1"/>
    <s v="South"/>
    <n v="900.37"/>
    <n v="63.92"/>
    <x v="2"/>
    <n v="7.0993036196230402E-2"/>
    <x v="1"/>
    <x v="2"/>
    <m/>
    <x v="0"/>
    <n v="0"/>
    <n v="207.68"/>
    <x v="0"/>
    <x v="1"/>
  </r>
  <r>
    <s v="ORD-202301-00768"/>
    <x v="2"/>
    <x v="11"/>
    <x v="6"/>
    <n v="8687640191"/>
    <x v="7"/>
    <s v="PRD-104-WAT"/>
    <x v="4"/>
    <x v="2"/>
    <s v="N"/>
    <n v="4944.33"/>
    <n v="1149.6600000000001"/>
    <x v="0"/>
    <n v="0.232520887562117"/>
    <x v="0"/>
    <x v="1"/>
    <m/>
    <x v="0"/>
    <n v="0"/>
    <n v="2420.2800000000002"/>
    <x v="0"/>
    <x v="1"/>
  </r>
  <r>
    <s v="ORD-202301-00769"/>
    <x v="18"/>
    <x v="16"/>
    <x v="5"/>
    <n v="5856646419"/>
    <x v="5"/>
    <s v="PRD-103-HEA"/>
    <x v="5"/>
    <x v="1"/>
    <s v="N"/>
    <n v="3580"/>
    <n v="528.95000000000005"/>
    <x v="0"/>
    <n v="0.14775139664804501"/>
    <x v="0"/>
    <x v="0"/>
    <m/>
    <x v="0"/>
    <n v="0"/>
    <n v="2183.56"/>
    <x v="0"/>
    <x v="1"/>
  </r>
  <r>
    <s v="ORD-202301-00770"/>
    <x v="27"/>
    <x v="1"/>
    <x v="4"/>
    <n v="8314789117"/>
    <x v="19"/>
    <s v="PRD-102-LAP"/>
    <x v="10"/>
    <x v="1"/>
    <s v="West"/>
    <n v="2885.33"/>
    <n v="496.99"/>
    <x v="3"/>
    <n v="0.17224719529481899"/>
    <x v="0"/>
    <x v="0"/>
    <m/>
    <x v="0"/>
    <n v="0"/>
    <n v="847.14"/>
    <x v="0"/>
    <x v="1"/>
  </r>
  <r>
    <s v="ORD-202301-00771"/>
    <x v="30"/>
    <x v="0"/>
    <x v="6"/>
    <n v="6020005328"/>
    <x v="0"/>
    <s v="PRD-108-JAC"/>
    <x v="0"/>
    <x v="0"/>
    <s v="East"/>
    <n v="1622.39"/>
    <n v="69"/>
    <x v="1"/>
    <n v="4.2529847940384197E-2"/>
    <x v="0"/>
    <x v="2"/>
    <m/>
    <x v="0"/>
    <n v="0"/>
    <n v="2085.91"/>
    <x v="0"/>
    <x v="1"/>
  </r>
  <r>
    <s v="ORD-202301-00772"/>
    <x v="10"/>
    <x v="14"/>
    <x v="7"/>
    <n v="6929900768"/>
    <x v="13"/>
    <s v="PRD-102-LAP"/>
    <x v="10"/>
    <x v="1"/>
    <s v="N"/>
    <n v="4291.82"/>
    <n v="334.22"/>
    <x v="0"/>
    <n v="7.7873722569912096E-2"/>
    <x v="0"/>
    <x v="2"/>
    <m/>
    <x v="0"/>
    <n v="0"/>
    <n v="847.14"/>
    <x v="0"/>
    <x v="1"/>
  </r>
  <r>
    <s v="ORD-202301-00773"/>
    <x v="24"/>
    <x v="16"/>
    <x v="5"/>
    <n v="3761851862"/>
    <x v="2"/>
    <s v="PRD-101-SHI"/>
    <x v="1"/>
    <x v="0"/>
    <s v="N"/>
    <n v="24.09"/>
    <n v="1.21"/>
    <x v="0"/>
    <n v="5.0228310502283102E-2"/>
    <x v="2"/>
    <x v="2"/>
    <m/>
    <x v="0"/>
    <n v="0"/>
    <n v="2821.33"/>
    <x v="0"/>
    <x v="1"/>
  </r>
  <r>
    <s v="ORD-202301-00774"/>
    <x v="30"/>
    <x v="0"/>
    <x v="5"/>
    <n v="5279187506"/>
    <x v="10"/>
    <s v="PRD - 106 - PHO "/>
    <x v="2"/>
    <x v="1"/>
    <s v="East"/>
    <n v="4131.1000000000004"/>
    <n v="310.26"/>
    <x v="1"/>
    <n v="7.5103483333736801E-2"/>
    <x v="0"/>
    <x v="2"/>
    <m/>
    <x v="0"/>
    <n v="0"/>
    <m/>
    <x v="0"/>
    <x v="1"/>
  </r>
  <r>
    <s v="ORD-202301-00775"/>
    <x v="26"/>
    <x v="3"/>
    <x v="7"/>
    <n v="7976178159"/>
    <x v="0"/>
    <s v="PRD-108-JAC"/>
    <x v="0"/>
    <x v="0"/>
    <s v="N"/>
    <n v="907.41"/>
    <n v="192.73"/>
    <x v="0"/>
    <n v="0.21239571968569901"/>
    <x v="1"/>
    <x v="1"/>
    <m/>
    <x v="0"/>
    <n v="0"/>
    <n v="2085.91"/>
    <x v="0"/>
    <x v="1"/>
  </r>
  <r>
    <s v="ORD-202301-00776"/>
    <x v="16"/>
    <x v="17"/>
    <x v="2"/>
    <n v="9125734989"/>
    <x v="12"/>
    <s v="PRD-105-BAG"/>
    <x v="9"/>
    <x v="2"/>
    <s v="N"/>
    <n v="3148.81"/>
    <n v="102.14"/>
    <x v="0"/>
    <n v="3.2437651049126499E-2"/>
    <x v="0"/>
    <x v="2"/>
    <m/>
    <x v="0"/>
    <n v="0"/>
    <m/>
    <x v="0"/>
    <x v="1"/>
  </r>
  <r>
    <s v="ORD-202301-00777"/>
    <x v="20"/>
    <x v="27"/>
    <x v="6"/>
    <n v="6941799670"/>
    <x v="0"/>
    <s v="PRD-108-JAC"/>
    <x v="0"/>
    <x v="0"/>
    <s v="North"/>
    <n v="1289.45"/>
    <n v="161.21"/>
    <x v="0"/>
    <n v="0.125022296327892"/>
    <x v="0"/>
    <x v="0"/>
    <m/>
    <x v="0"/>
    <n v="0"/>
    <n v="2085.91"/>
    <x v="0"/>
    <x v="1"/>
  </r>
  <r>
    <s v="ORD-202301-00778"/>
    <x v="25"/>
    <x v="13"/>
    <x v="4"/>
    <n v="1673478536"/>
    <x v="3"/>
    <s v="PRD-106-PHO"/>
    <x v="2"/>
    <x v="1"/>
    <s v="W"/>
    <n v="1340.8"/>
    <n v="154.63"/>
    <x v="3"/>
    <n v="0.11532667064439101"/>
    <x v="0"/>
    <x v="0"/>
    <m/>
    <x v="0"/>
    <n v="0"/>
    <n v="2788.38"/>
    <x v="0"/>
    <x v="1"/>
  </r>
  <r>
    <s v="ORD-202301-00779"/>
    <x v="24"/>
    <x v="23"/>
    <x v="1"/>
    <n v="2627066489"/>
    <x v="17"/>
    <s v="PRD-108-JAC"/>
    <x v="4"/>
    <x v="0"/>
    <s v="W"/>
    <n v="1805.67"/>
    <n v="105.06"/>
    <x v="3"/>
    <n v="5.8183388991343898E-2"/>
    <x v="0"/>
    <x v="2"/>
    <m/>
    <x v="0"/>
    <n v="0"/>
    <n v="2085.91"/>
    <x v="0"/>
    <x v="1"/>
  </r>
  <r>
    <s v="ORD-202301-00780"/>
    <x v="23"/>
    <x v="18"/>
    <x v="5"/>
    <n v="9974185630"/>
    <x v="12"/>
    <s v="PRD-105-BAG "/>
    <x v="9"/>
    <x v="2"/>
    <s v="South"/>
    <n v="248.7"/>
    <n v="30.62"/>
    <x v="2"/>
    <n v="0.123120225170889"/>
    <x v="2"/>
    <x v="0"/>
    <m/>
    <x v="0"/>
    <n v="0"/>
    <m/>
    <x v="0"/>
    <x v="1"/>
  </r>
  <r>
    <s v="ORD-202301-00781"/>
    <x v="17"/>
    <x v="16"/>
    <x v="2"/>
    <n v="6418493784"/>
    <x v="4"/>
    <s v="PRD - 109 - SUN"/>
    <x v="3"/>
    <x v="2"/>
    <s v="W"/>
    <n v="3275.07"/>
    <n v="567.64"/>
    <x v="3"/>
    <n v="0.17332148625830901"/>
    <x v="0"/>
    <x v="0"/>
    <m/>
    <x v="0"/>
    <n v="0"/>
    <m/>
    <x v="0"/>
    <x v="1"/>
  </r>
  <r>
    <s v="ORD-202301-00782"/>
    <x v="23"/>
    <x v="13"/>
    <x v="0"/>
    <n v="344442990"/>
    <x v="11"/>
    <s v="PRD-104-WAT"/>
    <x v="7"/>
    <x v="2"/>
    <s v="South"/>
    <n v="4096.13"/>
    <n v="536.76"/>
    <x v="2"/>
    <n v="0.131040762866413"/>
    <x v="0"/>
    <x v="0"/>
    <m/>
    <x v="0"/>
    <n v="0"/>
    <n v="2420.2800000000002"/>
    <x v="0"/>
    <x v="1"/>
  </r>
  <r>
    <s v="ORD-202301-00783"/>
    <x v="29"/>
    <x v="13"/>
    <x v="6"/>
    <n v="7256222190"/>
    <x v="18"/>
    <s v="PRD-103-HEA"/>
    <x v="5"/>
    <x v="1"/>
    <s v="South"/>
    <n v="2209.09"/>
    <n v="83.81"/>
    <x v="2"/>
    <n v="3.7938698740205203E-2"/>
    <x v="0"/>
    <x v="2"/>
    <m/>
    <x v="0"/>
    <n v="0"/>
    <n v="2183.56"/>
    <x v="0"/>
    <x v="1"/>
  </r>
  <r>
    <s v="ORD-202301-00784"/>
    <x v="2"/>
    <x v="1"/>
    <x v="6"/>
    <n v="5213835071"/>
    <x v="12"/>
    <s v="PRD-105-BAG"/>
    <x v="4"/>
    <x v="2"/>
    <s v="South"/>
    <n v="3513.55"/>
    <n v="923.01"/>
    <x v="2"/>
    <n v="0.262700118114158"/>
    <x v="0"/>
    <x v="1"/>
    <m/>
    <x v="0"/>
    <n v="0"/>
    <m/>
    <x v="0"/>
    <x v="1"/>
  </r>
  <r>
    <s v="ORD-202301-00785"/>
    <x v="29"/>
    <x v="20"/>
    <x v="3"/>
    <n v="3277264883"/>
    <x v="17"/>
    <s v="PRD-108-JAC"/>
    <x v="0"/>
    <x v="0"/>
    <s v="South"/>
    <n v="871.43"/>
    <n v="163.66"/>
    <x v="2"/>
    <n v="0.18780624949795199"/>
    <x v="1"/>
    <x v="0"/>
    <m/>
    <x v="0"/>
    <n v="0"/>
    <n v="2085.91"/>
    <x v="0"/>
    <x v="1"/>
  </r>
  <r>
    <s v="ORD-202301-00786"/>
    <x v="29"/>
    <x v="3"/>
    <x v="2"/>
    <n v="7591710508"/>
    <x v="12"/>
    <s v="PRD-105-BAG"/>
    <x v="9"/>
    <x v="2"/>
    <s v="W"/>
    <n v="2281.46"/>
    <n v="234.3"/>
    <x v="3"/>
    <n v="0.102697395527425"/>
    <x v="0"/>
    <x v="0"/>
    <m/>
    <x v="0"/>
    <n v="0"/>
    <m/>
    <x v="0"/>
    <x v="1"/>
  </r>
  <r>
    <s v="ORD-202301-00787"/>
    <x v="22"/>
    <x v="21"/>
    <x v="4"/>
    <n v="1715949734"/>
    <x v="15"/>
    <s v="PRD-100-SHO"/>
    <x v="12"/>
    <x v="0"/>
    <s v="North"/>
    <n v="1126.78"/>
    <n v="71.77"/>
    <x v="0"/>
    <n v="6.3694776265109401E-2"/>
    <x v="0"/>
    <x v="2"/>
    <m/>
    <x v="0"/>
    <n v="0"/>
    <n v="2793.38"/>
    <x v="0"/>
    <x v="1"/>
  </r>
  <r>
    <s v="ORD-202301-00788"/>
    <x v="30"/>
    <x v="19"/>
    <x v="3"/>
    <n v="8828152787"/>
    <x v="7"/>
    <s v="PRD-104-WAT"/>
    <x v="7"/>
    <x v="2"/>
    <s v="North"/>
    <n v="3427.67"/>
    <n v="392.93"/>
    <x v="0"/>
    <n v="0.114634722712513"/>
    <x v="0"/>
    <x v="0"/>
    <m/>
    <x v="0"/>
    <n v="0"/>
    <n v="2420.2800000000002"/>
    <x v="0"/>
    <x v="1"/>
  </r>
  <r>
    <s v="ORD-202301-00789"/>
    <x v="25"/>
    <x v="19"/>
    <x v="3"/>
    <n v="8018915673"/>
    <x v="3"/>
    <s v="PRD-106-PHO"/>
    <x v="2"/>
    <x v="1"/>
    <s v="East"/>
    <n v="3716.69"/>
    <n v="1048.29"/>
    <x v="1"/>
    <n v="0.28204935036282303"/>
    <x v="0"/>
    <x v="1"/>
    <m/>
    <x v="0"/>
    <n v="0"/>
    <n v="2788.38"/>
    <x v="0"/>
    <x v="1"/>
  </r>
  <r>
    <s v="ORD-202301-00790"/>
    <x v="3"/>
    <x v="4"/>
    <x v="4"/>
    <n v="6645099990"/>
    <x v="1"/>
    <s v="PRD - 101 - SHI"/>
    <x v="1"/>
    <x v="0"/>
    <s v="W"/>
    <n v="2408.86"/>
    <n v="447.83"/>
    <x v="3"/>
    <n v="0.18590951736506101"/>
    <x v="0"/>
    <x v="0"/>
    <m/>
    <x v="0"/>
    <n v="0"/>
    <m/>
    <x v="0"/>
    <x v="1"/>
  </r>
  <r>
    <s v="ORD-202301-00791"/>
    <x v="15"/>
    <x v="13"/>
    <x v="4"/>
    <n v="4246488499"/>
    <x v="16"/>
    <s v="PRD-109-SUN"/>
    <x v="3"/>
    <x v="2"/>
    <s v="East"/>
    <n v="4122.95"/>
    <n v="1114.25"/>
    <x v="1"/>
    <n v="0.270255520925551"/>
    <x v="0"/>
    <x v="1"/>
    <m/>
    <x v="0"/>
    <n v="0"/>
    <m/>
    <x v="0"/>
    <x v="1"/>
  </r>
  <r>
    <s v="ORD-202301-00792"/>
    <x v="15"/>
    <x v="20"/>
    <x v="7"/>
    <n v="1797891248"/>
    <x v="8"/>
    <s v="PRD-110-CAM"/>
    <x v="8"/>
    <x v="1"/>
    <s v="North"/>
    <n v="2321.37"/>
    <n v="650.16999999999996"/>
    <x v="0"/>
    <n v="0.28008029741058099"/>
    <x v="0"/>
    <x v="1"/>
    <m/>
    <x v="0"/>
    <n v="0"/>
    <m/>
    <x v="0"/>
    <x v="1"/>
  </r>
  <r>
    <s v="ORD-202301-00793"/>
    <x v="4"/>
    <x v="22"/>
    <x v="3"/>
    <n v="2868112303"/>
    <x v="3"/>
    <s v="PRD-106-PHO"/>
    <x v="2"/>
    <x v="1"/>
    <s v="North"/>
    <n v="2899.05"/>
    <n v="564.25"/>
    <x v="0"/>
    <n v="0.19463272451320299"/>
    <x v="0"/>
    <x v="0"/>
    <m/>
    <x v="0"/>
    <n v="0"/>
    <n v="2788.38"/>
    <x v="0"/>
    <x v="1"/>
  </r>
  <r>
    <s v="ORD-202301-00794"/>
    <x v="11"/>
    <x v="10"/>
    <x v="7"/>
    <n v="1779055286"/>
    <x v="18"/>
    <s v="PRD-103-HEA"/>
    <x v="5"/>
    <x v="1"/>
    <s v="S"/>
    <n v="3727.68"/>
    <n v="653.78"/>
    <x v="2"/>
    <n v="0.175385226199674"/>
    <x v="0"/>
    <x v="0"/>
    <m/>
    <x v="0"/>
    <n v="0"/>
    <n v="2183.56"/>
    <x v="0"/>
    <x v="1"/>
  </r>
  <r>
    <s v="ORD-202301-00795"/>
    <x v="21"/>
    <x v="7"/>
    <x v="0"/>
    <n v="1939103829"/>
    <x v="13"/>
    <s v="PRD-102-LAP"/>
    <x v="4"/>
    <x v="1"/>
    <s v="East"/>
    <n v="1231.8800000000001"/>
    <n v="178.84"/>
    <x v="1"/>
    <n v="0.14517647822839899"/>
    <x v="0"/>
    <x v="0"/>
    <m/>
    <x v="0"/>
    <n v="0"/>
    <n v="847.14"/>
    <x v="0"/>
    <x v="1"/>
  </r>
  <r>
    <s v="ORD-202301-00796"/>
    <x v="17"/>
    <x v="0"/>
    <x v="7"/>
    <n v="4373615873"/>
    <x v="19"/>
    <s v="PRD-102-LAP"/>
    <x v="10"/>
    <x v="1"/>
    <s v="South"/>
    <n v="2558.09"/>
    <n v="490.87"/>
    <x v="2"/>
    <n v="0.19188926112842"/>
    <x v="0"/>
    <x v="0"/>
    <m/>
    <x v="0"/>
    <n v="0"/>
    <n v="847.14"/>
    <x v="0"/>
    <x v="1"/>
  </r>
  <r>
    <s v="ORD-202301-00797"/>
    <x v="10"/>
    <x v="24"/>
    <x v="6"/>
    <n v="1547315663"/>
    <x v="4"/>
    <s v="PRD-109-SUN"/>
    <x v="3"/>
    <x v="2"/>
    <s v="East"/>
    <n v="524.28"/>
    <n v="56.8"/>
    <x v="1"/>
    <n v="0.108339055466545"/>
    <x v="1"/>
    <x v="0"/>
    <m/>
    <x v="0"/>
    <n v="0"/>
    <m/>
    <x v="0"/>
    <x v="1"/>
  </r>
  <r>
    <s v="ORD-202301-00798"/>
    <x v="12"/>
    <x v="20"/>
    <x v="1"/>
    <n v="2896660534"/>
    <x v="3"/>
    <s v="PRD-106-PHO"/>
    <x v="2"/>
    <x v="1"/>
    <s v="S"/>
    <n v="401.19"/>
    <n v="108.8"/>
    <x v="2"/>
    <n v="0.27119320022931798"/>
    <x v="2"/>
    <x v="1"/>
    <m/>
    <x v="0"/>
    <n v="0"/>
    <n v="2788.38"/>
    <x v="0"/>
    <x v="1"/>
  </r>
  <r>
    <s v="ORD-202301-00799"/>
    <x v="4"/>
    <x v="23"/>
    <x v="4"/>
    <n v="6405103880"/>
    <x v="5"/>
    <s v="PRD - 103 - HEA"/>
    <x v="5"/>
    <x v="1"/>
    <s v="North"/>
    <n v="1058.48"/>
    <n v="70.14"/>
    <x v="0"/>
    <n v="6.6264832590129205E-2"/>
    <x v="0"/>
    <x v="2"/>
    <m/>
    <x v="0"/>
    <n v="0"/>
    <m/>
    <x v="0"/>
    <x v="1"/>
  </r>
  <r>
    <s v="ORD-202301-00800"/>
    <x v="28"/>
    <x v="1"/>
    <x v="5"/>
    <n v="9530969067"/>
    <x v="14"/>
    <s v="PRD-111-CHA"/>
    <x v="11"/>
    <x v="1"/>
    <s v="North"/>
    <n v="2856.95"/>
    <n v="219.26"/>
    <x v="0"/>
    <n v="7.6746180367174802E-2"/>
    <x v="0"/>
    <x v="2"/>
    <m/>
    <x v="0"/>
    <n v="0"/>
    <n v="207.68"/>
    <x v="0"/>
    <x v="1"/>
  </r>
  <r>
    <s v="ORD-202302-00801"/>
    <x v="45"/>
    <x v="22"/>
    <x v="2"/>
    <n v="1358727174"/>
    <x v="8"/>
    <s v="PRD-110-CAM"/>
    <x v="8"/>
    <x v="1"/>
    <s v="North"/>
    <n v="3948.4"/>
    <n v="926.06"/>
    <x v="0"/>
    <n v="0.234540573396819"/>
    <x v="0"/>
    <x v="1"/>
    <m/>
    <x v="0"/>
    <n v="0"/>
    <m/>
    <x v="1"/>
    <x v="1"/>
  </r>
  <r>
    <s v="ORD-202302-00802"/>
    <x v="46"/>
    <x v="4"/>
    <x v="3"/>
    <n v="7583336477"/>
    <x v="2"/>
    <s v="PRD-101-SHI "/>
    <x v="1"/>
    <x v="0"/>
    <s v="W"/>
    <n v="3120.99"/>
    <n v="188.61"/>
    <x v="3"/>
    <n v="6.0432747301337103E-2"/>
    <x v="0"/>
    <x v="2"/>
    <m/>
    <x v="0"/>
    <n v="0"/>
    <m/>
    <x v="1"/>
    <x v="1"/>
  </r>
  <r>
    <s v="ORD-202302-00803"/>
    <x v="35"/>
    <x v="5"/>
    <x v="7"/>
    <n v="412319057"/>
    <x v="15"/>
    <s v="PRD-100-SHO"/>
    <x v="12"/>
    <x v="0"/>
    <s v="West"/>
    <n v="301.85000000000002"/>
    <n v="65.3"/>
    <x v="3"/>
    <n v="0.21633261553751901"/>
    <x v="2"/>
    <x v="1"/>
    <m/>
    <x v="0"/>
    <n v="0"/>
    <n v="2793.38"/>
    <x v="1"/>
    <x v="1"/>
  </r>
  <r>
    <s v="ORD-202302-00804"/>
    <x v="34"/>
    <x v="29"/>
    <x v="5"/>
    <n v="8109794122"/>
    <x v="15"/>
    <s v="PRD-100-SHO"/>
    <x v="12"/>
    <x v="0"/>
    <s v="East"/>
    <n v="772.1"/>
    <n v="104.42"/>
    <x v="1"/>
    <n v="0.135241549022147"/>
    <x v="1"/>
    <x v="0"/>
    <m/>
    <x v="0"/>
    <n v="0"/>
    <n v="2793.38"/>
    <x v="1"/>
    <x v="1"/>
  </r>
  <r>
    <s v="ORD-202302-00805"/>
    <x v="47"/>
    <x v="5"/>
    <x v="4"/>
    <n v="2240432611"/>
    <x v="15"/>
    <s v="PRD-100-SHO"/>
    <x v="12"/>
    <x v="0"/>
    <s v="N"/>
    <n v="514.1"/>
    <n v="68.38"/>
    <x v="0"/>
    <n v="0.13300914219023499"/>
    <x v="1"/>
    <x v="0"/>
    <m/>
    <x v="0"/>
    <n v="0"/>
    <n v="2793.38"/>
    <x v="1"/>
    <x v="1"/>
  </r>
  <r>
    <s v="ORD-202302-00806"/>
    <x v="39"/>
    <x v="25"/>
    <x v="1"/>
    <n v="953662195"/>
    <x v="0"/>
    <s v="PRD-108-JAC "/>
    <x v="4"/>
    <x v="0"/>
    <s v="N"/>
    <n v="2389.46"/>
    <n v="273.61"/>
    <x v="0"/>
    <n v="0.114507043432407"/>
    <x v="0"/>
    <x v="0"/>
    <m/>
    <x v="0"/>
    <n v="0"/>
    <m/>
    <x v="1"/>
    <x v="1"/>
  </r>
  <r>
    <s v="ORD-202302-00807"/>
    <x v="48"/>
    <x v="24"/>
    <x v="3"/>
    <n v="1307221138"/>
    <x v="14"/>
    <s v="PRD-111-CHA"/>
    <x v="11"/>
    <x v="1"/>
    <s v="North"/>
    <n v="2488.16"/>
    <n v="199.36"/>
    <x v="0"/>
    <n v="8.0123464728956401E-2"/>
    <x v="0"/>
    <x v="2"/>
    <m/>
    <x v="0"/>
    <n v="0"/>
    <n v="207.68"/>
    <x v="1"/>
    <x v="1"/>
  </r>
  <r>
    <s v="ORD-202302-00808"/>
    <x v="38"/>
    <x v="22"/>
    <x v="3"/>
    <n v="1928170744"/>
    <x v="15"/>
    <s v="PRD-100-SHO"/>
    <x v="12"/>
    <x v="0"/>
    <s v="N"/>
    <n v="3802.69"/>
    <n v="415.05"/>
    <x v="0"/>
    <n v="0.10914642003423899"/>
    <x v="0"/>
    <x v="0"/>
    <m/>
    <x v="0"/>
    <n v="0"/>
    <n v="2793.38"/>
    <x v="1"/>
    <x v="1"/>
  </r>
  <r>
    <s v="ORD-202302-00809"/>
    <x v="49"/>
    <x v="6"/>
    <x v="4"/>
    <n v="1209447726"/>
    <x v="18"/>
    <s v="PRD-103-HEA"/>
    <x v="5"/>
    <x v="1"/>
    <s v="North"/>
    <n v="1592.72"/>
    <n v="144.38999999999999"/>
    <x v="0"/>
    <n v="9.0656235873223204E-2"/>
    <x v="0"/>
    <x v="2"/>
    <m/>
    <x v="0"/>
    <n v="0"/>
    <n v="2183.56"/>
    <x v="1"/>
    <x v="1"/>
  </r>
  <r>
    <s v="ORD-202302-00810"/>
    <x v="40"/>
    <x v="19"/>
    <x v="7"/>
    <n v="4559851602"/>
    <x v="4"/>
    <s v="PRD-109-SUN"/>
    <x v="3"/>
    <x v="2"/>
    <s v="West"/>
    <n v="870.23"/>
    <n v="127.11"/>
    <x v="3"/>
    <n v="0.146064833434839"/>
    <x v="1"/>
    <x v="0"/>
    <m/>
    <x v="0"/>
    <n v="0"/>
    <m/>
    <x v="1"/>
    <x v="1"/>
  </r>
  <r>
    <s v="ORD-202302-00811"/>
    <x v="34"/>
    <x v="29"/>
    <x v="6"/>
    <n v="2376008844"/>
    <x v="15"/>
    <s v="PRD-100-SHO"/>
    <x v="12"/>
    <x v="0"/>
    <s v="East"/>
    <n v="4884.07"/>
    <n v="290.97000000000003"/>
    <x v="1"/>
    <n v="5.9575313212136598E-2"/>
    <x v="0"/>
    <x v="2"/>
    <m/>
    <x v="0"/>
    <n v="0"/>
    <n v="2793.38"/>
    <x v="1"/>
    <x v="1"/>
  </r>
  <r>
    <s v="ORD-202302-00814"/>
    <x v="50"/>
    <x v="2"/>
    <x v="1"/>
    <n v="916923273"/>
    <x v="14"/>
    <s v="PRD-111-CHA "/>
    <x v="11"/>
    <x v="1"/>
    <s v="North"/>
    <n v="2718.05"/>
    <n v="619.51"/>
    <x v="0"/>
    <n v="0.22792443111789701"/>
    <x v="0"/>
    <x v="1"/>
    <m/>
    <x v="0"/>
    <n v="0"/>
    <m/>
    <x v="1"/>
    <x v="1"/>
  </r>
  <r>
    <s v="ORD-202302-00815"/>
    <x v="39"/>
    <x v="25"/>
    <x v="1"/>
    <n v="9984336113"/>
    <x v="2"/>
    <s v="PRD-101-SHI"/>
    <x v="1"/>
    <x v="0"/>
    <s v="South"/>
    <n v="3317.52"/>
    <n v="596.91999999999996"/>
    <x v="2"/>
    <n v="0.17992958595577399"/>
    <x v="0"/>
    <x v="0"/>
    <m/>
    <x v="0"/>
    <n v="0"/>
    <n v="2821.33"/>
    <x v="1"/>
    <x v="1"/>
  </r>
  <r>
    <s v="ORD-202302-00816"/>
    <x v="45"/>
    <x v="21"/>
    <x v="4"/>
    <n v="153534660"/>
    <x v="10"/>
    <s v="PRD-106-PHO"/>
    <x v="2"/>
    <x v="1"/>
    <s v="South"/>
    <n v="1431.25"/>
    <n v="387.09"/>
    <x v="2"/>
    <n v="0.27045589519650698"/>
    <x v="0"/>
    <x v="1"/>
    <m/>
    <x v="0"/>
    <n v="0"/>
    <n v="2788.38"/>
    <x v="1"/>
    <x v="1"/>
  </r>
  <r>
    <s v="ORD-202302-00817"/>
    <x v="42"/>
    <x v="0"/>
    <x v="4"/>
    <n v="281822387"/>
    <x v="15"/>
    <s v="PRD-100-SHO"/>
    <x v="12"/>
    <x v="0"/>
    <s v="West"/>
    <n v="187.73"/>
    <n v="23.2"/>
    <x v="3"/>
    <n v="0.12358173973259499"/>
    <x v="2"/>
    <x v="0"/>
    <m/>
    <x v="0"/>
    <n v="0"/>
    <n v="2793.38"/>
    <x v="1"/>
    <x v="1"/>
  </r>
  <r>
    <s v="ORD-202302-00818"/>
    <x v="38"/>
    <x v="18"/>
    <x v="5"/>
    <n v="6423570041"/>
    <x v="17"/>
    <s v="PRD-108-JAC"/>
    <x v="0"/>
    <x v="0"/>
    <s v="W"/>
    <n v="553.77"/>
    <n v="33.99"/>
    <x v="3"/>
    <n v="6.13792729833686E-2"/>
    <x v="1"/>
    <x v="2"/>
    <m/>
    <x v="0"/>
    <n v="0"/>
    <n v="2085.91"/>
    <x v="1"/>
    <x v="1"/>
  </r>
  <r>
    <s v="ORD-202302-00819"/>
    <x v="41"/>
    <x v="17"/>
    <x v="6"/>
    <n v="1007923046"/>
    <x v="15"/>
    <s v="PRD - 100 - SHO"/>
    <x v="12"/>
    <x v="0"/>
    <s v="N"/>
    <n v="2302.2399999999998"/>
    <n v="87.48"/>
    <x v="0"/>
    <n v="3.7997776078949198E-2"/>
    <x v="0"/>
    <x v="2"/>
    <m/>
    <x v="0"/>
    <n v="0"/>
    <m/>
    <x v="1"/>
    <x v="1"/>
  </r>
  <r>
    <s v="ORD-202302-00820"/>
    <x v="46"/>
    <x v="29"/>
    <x v="1"/>
    <n v="4850766534"/>
    <x v="14"/>
    <s v="PRD - 111 - CHA"/>
    <x v="11"/>
    <x v="1"/>
    <s v="W"/>
    <n v="4471.29"/>
    <n v="1315.39"/>
    <x v="3"/>
    <n v="0.29418579425624403"/>
    <x v="0"/>
    <x v="1"/>
    <m/>
    <x v="0"/>
    <n v="0"/>
    <m/>
    <x v="1"/>
    <x v="1"/>
  </r>
  <r>
    <s v="ORD-202302-00821"/>
    <x v="32"/>
    <x v="3"/>
    <x v="5"/>
    <n v="573472435"/>
    <x v="2"/>
    <s v="PRD-101-SHI"/>
    <x v="1"/>
    <x v="0"/>
    <s v="N"/>
    <n v="832.65"/>
    <n v="96.44"/>
    <x v="0"/>
    <n v="0.115822974839368"/>
    <x v="1"/>
    <x v="0"/>
    <m/>
    <x v="0"/>
    <n v="0"/>
    <n v="2821.33"/>
    <x v="1"/>
    <x v="1"/>
  </r>
  <r>
    <s v="ORD-202302-00822"/>
    <x v="40"/>
    <x v="20"/>
    <x v="6"/>
    <n v="6656224197"/>
    <x v="17"/>
    <s v="PRD-108-JAC"/>
    <x v="0"/>
    <x v="0"/>
    <s v="North"/>
    <n v="2377.06"/>
    <n v="603.92999999999995"/>
    <x v="0"/>
    <n v="0.25406594701017199"/>
    <x v="0"/>
    <x v="1"/>
    <m/>
    <x v="0"/>
    <n v="0"/>
    <n v="2085.91"/>
    <x v="1"/>
    <x v="1"/>
  </r>
  <r>
    <s v="ORD-202302-00823"/>
    <x v="51"/>
    <x v="24"/>
    <x v="4"/>
    <n v="8974223543"/>
    <x v="11"/>
    <s v="PRD-104-WAT"/>
    <x v="4"/>
    <x v="2"/>
    <s v="North"/>
    <n v="2747.47"/>
    <n v="785.28"/>
    <x v="0"/>
    <n v="0.28581931740837901"/>
    <x v="0"/>
    <x v="1"/>
    <m/>
    <x v="0"/>
    <n v="0"/>
    <n v="2420.2800000000002"/>
    <x v="1"/>
    <x v="1"/>
  </r>
  <r>
    <s v="ORD-202302-00824"/>
    <x v="43"/>
    <x v="17"/>
    <x v="6"/>
    <n v="4411197388"/>
    <x v="9"/>
    <s v="PRD-107-TAB"/>
    <x v="6"/>
    <x v="1"/>
    <s v="North"/>
    <n v="1182.8399999999999"/>
    <n v="107.45"/>
    <x v="0"/>
    <n v="9.0840688512393894E-2"/>
    <x v="0"/>
    <x v="2"/>
    <m/>
    <x v="0"/>
    <n v="0"/>
    <n v="2081.52"/>
    <x v="1"/>
    <x v="1"/>
  </r>
  <r>
    <s v="ORD-202302-00825"/>
    <x v="45"/>
    <x v="22"/>
    <x v="4"/>
    <n v="9680664051"/>
    <x v="19"/>
    <s v="PRD - 102 - LAP"/>
    <x v="4"/>
    <x v="1"/>
    <s v="N"/>
    <n v="1568.79"/>
    <n v="325.14"/>
    <x v="0"/>
    <n v="0.20725527317231801"/>
    <x v="0"/>
    <x v="1"/>
    <m/>
    <x v="0"/>
    <n v="0"/>
    <m/>
    <x v="1"/>
    <x v="1"/>
  </r>
  <r>
    <s v="ORD-202302-00826"/>
    <x v="52"/>
    <x v="0"/>
    <x v="6"/>
    <n v="372186003"/>
    <x v="14"/>
    <s v="PRD-111-CHA"/>
    <x v="11"/>
    <x v="1"/>
    <s v="N"/>
    <n v="419.31"/>
    <n v="104.01"/>
    <x v="0"/>
    <n v="0.248050368462474"/>
    <x v="2"/>
    <x v="1"/>
    <m/>
    <x v="0"/>
    <n v="0"/>
    <n v="207.68"/>
    <x v="1"/>
    <x v="1"/>
  </r>
  <r>
    <s v="ORD-202302-00827"/>
    <x v="32"/>
    <x v="3"/>
    <x v="3"/>
    <n v="1978601625"/>
    <x v="23"/>
    <s v="PRD-111-CHA"/>
    <x v="11"/>
    <x v="1"/>
    <s v="South"/>
    <n v="4230.1000000000004"/>
    <n v="853.45"/>
    <x v="2"/>
    <n v="0.20175645965816399"/>
    <x v="0"/>
    <x v="1"/>
    <m/>
    <x v="0"/>
    <n v="0"/>
    <n v="207.68"/>
    <x v="1"/>
    <x v="1"/>
  </r>
  <r>
    <s v="ORD-202302-00828"/>
    <x v="50"/>
    <x v="8"/>
    <x v="5"/>
    <n v="5821072887"/>
    <x v="9"/>
    <s v="PRD-107-TAB"/>
    <x v="4"/>
    <x v="1"/>
    <s v="East"/>
    <n v="3580.99"/>
    <n v="559.87"/>
    <x v="1"/>
    <n v="0.15634503307744499"/>
    <x v="0"/>
    <x v="0"/>
    <m/>
    <x v="0"/>
    <n v="0"/>
    <n v="2081.52"/>
    <x v="1"/>
    <x v="1"/>
  </r>
  <r>
    <s v="ORD-202302-00829"/>
    <x v="45"/>
    <x v="22"/>
    <x v="5"/>
    <n v="9964771837"/>
    <x v="15"/>
    <s v="PRD-100-SHO"/>
    <x v="12"/>
    <x v="0"/>
    <s v="W"/>
    <n v="4500.3599999999997"/>
    <n v="143.49"/>
    <x v="3"/>
    <n v="3.1884115937391697E-2"/>
    <x v="0"/>
    <x v="2"/>
    <m/>
    <x v="0"/>
    <n v="0"/>
    <n v="2793.38"/>
    <x v="1"/>
    <x v="1"/>
  </r>
  <r>
    <s v="ORD-202302-00830"/>
    <x v="39"/>
    <x v="22"/>
    <x v="1"/>
    <n v="244323622"/>
    <x v="4"/>
    <s v="PRD - 109 - SUN"/>
    <x v="3"/>
    <x v="2"/>
    <s v="S"/>
    <n v="2766.4"/>
    <n v="715.58"/>
    <x v="2"/>
    <n v="0.25866830537883201"/>
    <x v="0"/>
    <x v="1"/>
    <m/>
    <x v="0"/>
    <n v="0"/>
    <m/>
    <x v="1"/>
    <x v="1"/>
  </r>
  <r>
    <s v="ORD-202302-00831"/>
    <x v="50"/>
    <x v="22"/>
    <x v="6"/>
    <n v="9139521501"/>
    <x v="13"/>
    <s v="PRD-102-LAP "/>
    <x v="10"/>
    <x v="1"/>
    <s v="North"/>
    <n v="1103.58"/>
    <n v="141.56"/>
    <x v="0"/>
    <n v="0.12827343735841501"/>
    <x v="0"/>
    <x v="0"/>
    <m/>
    <x v="0"/>
    <n v="0"/>
    <m/>
    <x v="1"/>
    <x v="1"/>
  </r>
  <r>
    <s v="ORD-202302-00832"/>
    <x v="37"/>
    <x v="19"/>
    <x v="5"/>
    <n v="9248481300"/>
    <x v="14"/>
    <s v="PRD-111-CHA"/>
    <x v="4"/>
    <x v="1"/>
    <s v="South"/>
    <n v="4073.96"/>
    <n v="470.24"/>
    <x v="2"/>
    <n v="0.115425777376312"/>
    <x v="0"/>
    <x v="0"/>
    <m/>
    <x v="0"/>
    <n v="0"/>
    <n v="207.68"/>
    <x v="1"/>
    <x v="1"/>
  </r>
  <r>
    <s v="ORD-202302-00833"/>
    <x v="53"/>
    <x v="18"/>
    <x v="6"/>
    <n v="4633953481"/>
    <x v="22"/>
    <s v="PRD - 105 - BAG"/>
    <x v="9"/>
    <x v="2"/>
    <s v="East"/>
    <n v="4562.18"/>
    <n v="654.97"/>
    <x v="1"/>
    <n v="0.143565137719248"/>
    <x v="0"/>
    <x v="0"/>
    <m/>
    <x v="0"/>
    <n v="0"/>
    <m/>
    <x v="1"/>
    <x v="1"/>
  </r>
  <r>
    <s v="ORD-202302-00834"/>
    <x v="35"/>
    <x v="7"/>
    <x v="0"/>
    <n v="2817751239"/>
    <x v="0"/>
    <s v="PRD - 108 - JAC"/>
    <x v="0"/>
    <x v="0"/>
    <s v="East"/>
    <n v="1894.38"/>
    <n v="537.05999999999995"/>
    <x v="1"/>
    <n v="0.283501726158426"/>
    <x v="0"/>
    <x v="1"/>
    <m/>
    <x v="0"/>
    <n v="0"/>
    <m/>
    <x v="1"/>
    <x v="1"/>
  </r>
  <r>
    <s v="ORD-202302-00835"/>
    <x v="40"/>
    <x v="28"/>
    <x v="4"/>
    <n v="6546772051"/>
    <x v="15"/>
    <s v="PRD-100-SHO"/>
    <x v="12"/>
    <x v="0"/>
    <s v="S"/>
    <n v="630.07000000000005"/>
    <n v="84.27"/>
    <x v="2"/>
    <n v="0.13374704397924"/>
    <x v="1"/>
    <x v="0"/>
    <m/>
    <x v="0"/>
    <n v="0"/>
    <n v="2793.38"/>
    <x v="1"/>
    <x v="1"/>
  </r>
  <r>
    <s v="ORD-202302-00836"/>
    <x v="54"/>
    <x v="22"/>
    <x v="5"/>
    <n v="1754380274"/>
    <x v="0"/>
    <s v="PRD-108-JAC"/>
    <x v="0"/>
    <x v="0"/>
    <s v="South"/>
    <n v="1928.95"/>
    <n v="142.24"/>
    <x v="2"/>
    <n v="7.3739599263848196E-2"/>
    <x v="0"/>
    <x v="2"/>
    <m/>
    <x v="0"/>
    <n v="0"/>
    <n v="2085.91"/>
    <x v="1"/>
    <x v="1"/>
  </r>
  <r>
    <s v="ORD-202302-00837"/>
    <x v="54"/>
    <x v="5"/>
    <x v="4"/>
    <n v="766420763"/>
    <x v="1"/>
    <s v="PRD-101-SHI"/>
    <x v="1"/>
    <x v="0"/>
    <s v="West"/>
    <n v="1057.06"/>
    <n v="188.25"/>
    <x v="3"/>
    <n v="0.17808828259512199"/>
    <x v="0"/>
    <x v="0"/>
    <m/>
    <x v="0"/>
    <n v="0"/>
    <n v="2821.33"/>
    <x v="1"/>
    <x v="1"/>
  </r>
  <r>
    <s v="ORD-202302-00838"/>
    <x v="31"/>
    <x v="29"/>
    <x v="3"/>
    <n v="9060488693"/>
    <x v="14"/>
    <s v="PRD-111-CHA"/>
    <x v="11"/>
    <x v="1"/>
    <s v="East"/>
    <n v="1313.35"/>
    <n v="162.4"/>
    <x v="1"/>
    <n v="0.123653253131305"/>
    <x v="0"/>
    <x v="0"/>
    <m/>
    <x v="0"/>
    <n v="0"/>
    <n v="207.68"/>
    <x v="1"/>
    <x v="1"/>
  </r>
  <r>
    <s v="ORD-202302-00839"/>
    <x v="37"/>
    <x v="4"/>
    <x v="2"/>
    <n v="9764053567"/>
    <x v="17"/>
    <s v="PRD-108-JAC"/>
    <x v="0"/>
    <x v="0"/>
    <s v="North"/>
    <n v="1734.42"/>
    <n v="126.39"/>
    <x v="0"/>
    <n v="7.2871622790327606E-2"/>
    <x v="0"/>
    <x v="2"/>
    <m/>
    <x v="0"/>
    <n v="0"/>
    <n v="2085.91"/>
    <x v="1"/>
    <x v="1"/>
  </r>
  <r>
    <s v="ORD-202302-00841"/>
    <x v="32"/>
    <x v="29"/>
    <x v="6"/>
    <n v="9830521690"/>
    <x v="13"/>
    <s v="PRD - 102 - LAP"/>
    <x v="4"/>
    <x v="1"/>
    <s v="N"/>
    <n v="4974.6099999999997"/>
    <n v="1470.82"/>
    <x v="0"/>
    <n v="0.29566538884455301"/>
    <x v="0"/>
    <x v="1"/>
    <m/>
    <x v="0"/>
    <n v="0"/>
    <m/>
    <x v="1"/>
    <x v="1"/>
  </r>
  <r>
    <s v="ORD-202302-00842"/>
    <x v="47"/>
    <x v="25"/>
    <x v="0"/>
    <n v="7703163705"/>
    <x v="15"/>
    <s v="PRD-100-SHO"/>
    <x v="12"/>
    <x v="0"/>
    <s v="South"/>
    <n v="2078.08"/>
    <n v="319.79000000000002"/>
    <x v="2"/>
    <n v="0.153887242069603"/>
    <x v="0"/>
    <x v="0"/>
    <m/>
    <x v="0"/>
    <n v="0"/>
    <n v="2793.38"/>
    <x v="1"/>
    <x v="1"/>
  </r>
  <r>
    <s v="ORD-202302-00843"/>
    <x v="51"/>
    <x v="3"/>
    <x v="3"/>
    <n v="6380839065"/>
    <x v="19"/>
    <s v="PRD-102-LAP"/>
    <x v="10"/>
    <x v="1"/>
    <s v="N"/>
    <n v="561.45000000000005"/>
    <n v="108.35"/>
    <x v="0"/>
    <n v="0.19298245614035101"/>
    <x v="1"/>
    <x v="0"/>
    <m/>
    <x v="0"/>
    <n v="0"/>
    <n v="847.14"/>
    <x v="1"/>
    <x v="1"/>
  </r>
  <r>
    <s v="ORD-202302-00844"/>
    <x v="40"/>
    <x v="5"/>
    <x v="7"/>
    <n v="9163504960"/>
    <x v="23"/>
    <s v="PRD-111-CHA"/>
    <x v="11"/>
    <x v="1"/>
    <s v="North"/>
    <n v="4123.83"/>
    <n v="628.79"/>
    <x v="0"/>
    <n v="0.15247718746893099"/>
    <x v="0"/>
    <x v="0"/>
    <m/>
    <x v="0"/>
    <n v="0"/>
    <n v="207.68"/>
    <x v="1"/>
    <x v="1"/>
  </r>
  <r>
    <s v="ORD-202302-00845"/>
    <x v="43"/>
    <x v="29"/>
    <x v="2"/>
    <n v="708864067"/>
    <x v="15"/>
    <s v="PRD-100-SHO"/>
    <x v="12"/>
    <x v="0"/>
    <s v="N"/>
    <n v="2833.92"/>
    <n v="729.59"/>
    <x v="0"/>
    <n v="0.25744904584462502"/>
    <x v="0"/>
    <x v="1"/>
    <m/>
    <x v="0"/>
    <n v="0"/>
    <n v="2793.38"/>
    <x v="1"/>
    <x v="1"/>
  </r>
  <r>
    <s v="ORD-202302-00846"/>
    <x v="46"/>
    <x v="16"/>
    <x v="5"/>
    <n v="9044890932"/>
    <x v="5"/>
    <s v="PRD-103-HEA"/>
    <x v="5"/>
    <x v="1"/>
    <s v="W"/>
    <n v="1238.5"/>
    <n v="59.64"/>
    <x v="3"/>
    <n v="4.8155026241421102E-2"/>
    <x v="0"/>
    <x v="2"/>
    <m/>
    <x v="0"/>
    <n v="0"/>
    <n v="2183.56"/>
    <x v="1"/>
    <x v="1"/>
  </r>
  <r>
    <s v="ORD-202302-00847"/>
    <x v="48"/>
    <x v="3"/>
    <x v="5"/>
    <n v="5450369888"/>
    <x v="4"/>
    <s v="PRD-109-SUN"/>
    <x v="3"/>
    <x v="2"/>
    <s v="N"/>
    <n v="4378.2299999999996"/>
    <n v="479.53"/>
    <x v="0"/>
    <n v="0.109525995664915"/>
    <x v="0"/>
    <x v="0"/>
    <m/>
    <x v="0"/>
    <n v="0"/>
    <m/>
    <x v="1"/>
    <x v="1"/>
  </r>
  <r>
    <s v="ORD-202302-00848"/>
    <x v="35"/>
    <x v="27"/>
    <x v="5"/>
    <n v="1244129075"/>
    <x v="12"/>
    <s v="PRD-105-BAG"/>
    <x v="9"/>
    <x v="2"/>
    <s v="South"/>
    <n v="4757.87"/>
    <n v="294.2"/>
    <x v="2"/>
    <n v="6.1834392280579298E-2"/>
    <x v="0"/>
    <x v="2"/>
    <m/>
    <x v="0"/>
    <n v="0"/>
    <m/>
    <x v="1"/>
    <x v="1"/>
  </r>
  <r>
    <s v="ORD-202302-00849"/>
    <x v="46"/>
    <x v="25"/>
    <x v="7"/>
    <n v="1062941937"/>
    <x v="4"/>
    <s v="PRD-109-SUN"/>
    <x v="3"/>
    <x v="2"/>
    <s v="South"/>
    <n v="3520.89"/>
    <n v="200.57"/>
    <x v="2"/>
    <n v="5.6965710374365597E-2"/>
    <x v="0"/>
    <x v="2"/>
    <m/>
    <x v="0"/>
    <n v="0"/>
    <m/>
    <x v="1"/>
    <x v="1"/>
  </r>
  <r>
    <s v="ORD-202302-00850"/>
    <x v="31"/>
    <x v="19"/>
    <x v="6"/>
    <n v="4612096173"/>
    <x v="16"/>
    <s v="PRD-109-SUN"/>
    <x v="3"/>
    <x v="2"/>
    <s v="West"/>
    <n v="1590.72"/>
    <n v="106.75"/>
    <x v="3"/>
    <n v="6.7107976262321498E-2"/>
    <x v="0"/>
    <x v="2"/>
    <m/>
    <x v="0"/>
    <n v="0"/>
    <m/>
    <x v="1"/>
    <x v="1"/>
  </r>
  <r>
    <s v="ORD-202302-00852"/>
    <x v="55"/>
    <x v="20"/>
    <x v="4"/>
    <n v="5819204877"/>
    <x v="9"/>
    <s v="PRD-107-TAB"/>
    <x v="6"/>
    <x v="1"/>
    <s v="East"/>
    <n v="4808.9799999999996"/>
    <n v="1287.7"/>
    <x v="1"/>
    <n v="0.26776988051520301"/>
    <x v="0"/>
    <x v="1"/>
    <m/>
    <x v="0"/>
    <n v="0"/>
    <n v="2081.52"/>
    <x v="1"/>
    <x v="1"/>
  </r>
  <r>
    <s v="ORD-202302-00853"/>
    <x v="35"/>
    <x v="13"/>
    <x v="7"/>
    <n v="5784640858"/>
    <x v="23"/>
    <s v="PRD-111-CHA"/>
    <x v="11"/>
    <x v="1"/>
    <s v="N"/>
    <n v="3503.36"/>
    <n v="777.26"/>
    <x v="0"/>
    <n v="0.22186129886737299"/>
    <x v="0"/>
    <x v="1"/>
    <m/>
    <x v="0"/>
    <n v="0"/>
    <n v="207.68"/>
    <x v="1"/>
    <x v="1"/>
  </r>
  <r>
    <s v="ORD-202302-00854"/>
    <x v="50"/>
    <x v="2"/>
    <x v="7"/>
    <n v="5435519628"/>
    <x v="13"/>
    <s v="PRD-102-LAP "/>
    <x v="10"/>
    <x v="1"/>
    <s v="South"/>
    <n v="2675.75"/>
    <n v="335.06"/>
    <x v="2"/>
    <n v="0.12522096608427499"/>
    <x v="0"/>
    <x v="0"/>
    <m/>
    <x v="0"/>
    <n v="0"/>
    <m/>
    <x v="1"/>
    <x v="1"/>
  </r>
  <r>
    <s v="ORD-202302-00855"/>
    <x v="41"/>
    <x v="18"/>
    <x v="4"/>
    <n v="2012234149"/>
    <x v="4"/>
    <s v="PRD - 109 - SUN "/>
    <x v="4"/>
    <x v="2"/>
    <s v="South"/>
    <n v="1984.21"/>
    <n v="504.98"/>
    <x v="2"/>
    <n v="0.25449927175046999"/>
    <x v="0"/>
    <x v="1"/>
    <m/>
    <x v="0"/>
    <n v="0"/>
    <m/>
    <x v="1"/>
    <x v="1"/>
  </r>
  <r>
    <s v="ORD-202302-00856"/>
    <x v="50"/>
    <x v="16"/>
    <x v="2"/>
    <n v="6321740039"/>
    <x v="14"/>
    <s v="PRD-111-CHA"/>
    <x v="11"/>
    <x v="1"/>
    <s v="N"/>
    <n v="1866.26"/>
    <n v="157.16999999999999"/>
    <x v="0"/>
    <n v="8.4216561465176407E-2"/>
    <x v="0"/>
    <x v="2"/>
    <m/>
    <x v="0"/>
    <n v="0"/>
    <n v="207.68"/>
    <x v="1"/>
    <x v="1"/>
  </r>
  <r>
    <s v="ORD-202302-00858"/>
    <x v="54"/>
    <x v="7"/>
    <x v="3"/>
    <n v="2346176231"/>
    <x v="10"/>
    <s v="PRD-106-PHO"/>
    <x v="2"/>
    <x v="1"/>
    <s v="N"/>
    <n v="1429.91"/>
    <n v="78.86"/>
    <x v="0"/>
    <n v="5.5150324146274902E-2"/>
    <x v="0"/>
    <x v="2"/>
    <m/>
    <x v="0"/>
    <n v="0"/>
    <n v="2788.38"/>
    <x v="1"/>
    <x v="1"/>
  </r>
  <r>
    <s v="ORD-202302-00859"/>
    <x v="49"/>
    <x v="17"/>
    <x v="5"/>
    <n v="7277685760"/>
    <x v="11"/>
    <s v="PRD-104-WAT"/>
    <x v="7"/>
    <x v="2"/>
    <s v="South"/>
    <n v="4097.57"/>
    <n v="1096.51"/>
    <x v="2"/>
    <n v="0.267600065404618"/>
    <x v="0"/>
    <x v="1"/>
    <m/>
    <x v="0"/>
    <n v="0"/>
    <n v="2420.2800000000002"/>
    <x v="1"/>
    <x v="1"/>
  </r>
  <r>
    <s v="ORD-202302-00860"/>
    <x v="49"/>
    <x v="2"/>
    <x v="3"/>
    <n v="9993242024"/>
    <x v="9"/>
    <s v="PRD-107-TAB"/>
    <x v="6"/>
    <x v="1"/>
    <s v="South"/>
    <n v="3847.54"/>
    <n v="290.18"/>
    <x v="2"/>
    <n v="7.5419618769395499E-2"/>
    <x v="0"/>
    <x v="2"/>
    <m/>
    <x v="0"/>
    <n v="0"/>
    <n v="2081.52"/>
    <x v="1"/>
    <x v="1"/>
  </r>
  <r>
    <s v="ORD-202302-00861"/>
    <x v="46"/>
    <x v="19"/>
    <x v="1"/>
    <n v="2548536268"/>
    <x v="11"/>
    <s v="PRD-104-WAT"/>
    <x v="4"/>
    <x v="2"/>
    <s v="East"/>
    <n v="3675.03"/>
    <n v="374.41"/>
    <x v="1"/>
    <n v="0.101879440439942"/>
    <x v="0"/>
    <x v="0"/>
    <m/>
    <x v="0"/>
    <n v="0"/>
    <n v="2420.2800000000002"/>
    <x v="1"/>
    <x v="1"/>
  </r>
  <r>
    <s v="ORD-202302-00862"/>
    <x v="48"/>
    <x v="9"/>
    <x v="4"/>
    <n v="2164359900"/>
    <x v="9"/>
    <s v="PRD-107-TAB"/>
    <x v="6"/>
    <x v="1"/>
    <s v="West"/>
    <n v="268.56"/>
    <n v="43.5"/>
    <x v="3"/>
    <n v="0.16197497765862401"/>
    <x v="2"/>
    <x v="0"/>
    <m/>
    <x v="0"/>
    <n v="0"/>
    <n v="2081.52"/>
    <x v="1"/>
    <x v="1"/>
  </r>
  <r>
    <s v="ORD-202302-00863"/>
    <x v="49"/>
    <x v="4"/>
    <x v="4"/>
    <n v="4370661875"/>
    <x v="3"/>
    <s v="PRD-106-PHO"/>
    <x v="2"/>
    <x v="1"/>
    <s v="North"/>
    <n v="3779.99"/>
    <n v="525.86"/>
    <x v="0"/>
    <n v="0.139116770150186"/>
    <x v="0"/>
    <x v="0"/>
    <s v="missing parts"/>
    <x v="1"/>
    <n v="1"/>
    <n v="2788.38"/>
    <x v="1"/>
    <x v="1"/>
  </r>
  <r>
    <s v="ORD-202302-00864"/>
    <x v="49"/>
    <x v="17"/>
    <x v="3"/>
    <n v="2910845078"/>
    <x v="11"/>
    <s v="PRD-104-WAT"/>
    <x v="7"/>
    <x v="2"/>
    <s v="S"/>
    <n v="185.67"/>
    <n v="50.66"/>
    <x v="2"/>
    <n v="0.27284967953896699"/>
    <x v="2"/>
    <x v="1"/>
    <m/>
    <x v="0"/>
    <n v="0"/>
    <n v="2420.2800000000002"/>
    <x v="1"/>
    <x v="1"/>
  </r>
  <r>
    <s v="ORD-202302-00865"/>
    <x v="55"/>
    <x v="29"/>
    <x v="3"/>
    <n v="3067182226"/>
    <x v="4"/>
    <s v="PRD-109-SUN"/>
    <x v="3"/>
    <x v="2"/>
    <s v="South"/>
    <n v="3860.06"/>
    <n v="587.01"/>
    <x v="2"/>
    <n v="0.152072765708305"/>
    <x v="0"/>
    <x v="0"/>
    <m/>
    <x v="0"/>
    <n v="0"/>
    <m/>
    <x v="1"/>
    <x v="1"/>
  </r>
  <r>
    <s v="ORD-202302-00866"/>
    <x v="51"/>
    <x v="22"/>
    <x v="1"/>
    <n v="6739634289"/>
    <x v="10"/>
    <s v="PRD - 106 - PHO"/>
    <x v="2"/>
    <x v="1"/>
    <s v="N"/>
    <n v="4243.84"/>
    <n v="1094.22"/>
    <x v="0"/>
    <n v="0.25783724174332701"/>
    <x v="0"/>
    <x v="1"/>
    <m/>
    <x v="0"/>
    <n v="0"/>
    <m/>
    <x v="1"/>
    <x v="1"/>
  </r>
  <r>
    <s v="ORD-202302-00867"/>
    <x v="31"/>
    <x v="0"/>
    <x v="6"/>
    <n v="1867066320"/>
    <x v="13"/>
    <s v="PRD-102-LAP"/>
    <x v="10"/>
    <x v="1"/>
    <s v="East"/>
    <n v="2383.34"/>
    <n v="678.65"/>
    <x v="1"/>
    <n v="0.28474745525187301"/>
    <x v="0"/>
    <x v="1"/>
    <m/>
    <x v="0"/>
    <n v="0"/>
    <n v="847.14"/>
    <x v="1"/>
    <x v="1"/>
  </r>
  <r>
    <s v="ORD-202302-00868"/>
    <x v="53"/>
    <x v="10"/>
    <x v="6"/>
    <n v="5337170864"/>
    <x v="13"/>
    <s v="PRD-102-LAP"/>
    <x v="10"/>
    <x v="1"/>
    <s v="W"/>
    <n v="1047.1099999999999"/>
    <n v="228.03"/>
    <x v="3"/>
    <n v="0.21777081681962701"/>
    <x v="0"/>
    <x v="1"/>
    <m/>
    <x v="0"/>
    <n v="0"/>
    <n v="847.14"/>
    <x v="1"/>
    <x v="1"/>
  </r>
  <r>
    <s v="ORD-202302-00869"/>
    <x v="33"/>
    <x v="11"/>
    <x v="1"/>
    <n v="1459967069"/>
    <x v="4"/>
    <s v="PRD-109-SUN"/>
    <x v="3"/>
    <x v="2"/>
    <s v="North"/>
    <n v="29.92"/>
    <n v="2.99"/>
    <x v="0"/>
    <n v="9.9933155080213901E-2"/>
    <x v="2"/>
    <x v="2"/>
    <s v="Size issue"/>
    <x v="1"/>
    <n v="1"/>
    <m/>
    <x v="1"/>
    <x v="1"/>
  </r>
  <r>
    <s v="ORD-202302-00870"/>
    <x v="33"/>
    <x v="16"/>
    <x v="1"/>
    <n v="2178167806"/>
    <x v="8"/>
    <s v="PRD-110-CAM"/>
    <x v="8"/>
    <x v="1"/>
    <s v="North"/>
    <n v="1731.82"/>
    <n v="353.64"/>
    <x v="0"/>
    <n v="0.204201360418519"/>
    <x v="0"/>
    <x v="1"/>
    <m/>
    <x v="0"/>
    <n v="0"/>
    <m/>
    <x v="1"/>
    <x v="1"/>
  </r>
  <r>
    <s v="ORD-202302-00871"/>
    <x v="49"/>
    <x v="11"/>
    <x v="7"/>
    <n v="8150370170"/>
    <x v="3"/>
    <s v="PRD-106-PHO "/>
    <x v="4"/>
    <x v="1"/>
    <s v="S"/>
    <n v="1033.8599999999999"/>
    <n v="174.27"/>
    <x v="2"/>
    <n v="0.16856247460971499"/>
    <x v="0"/>
    <x v="0"/>
    <m/>
    <x v="0"/>
    <n v="0"/>
    <m/>
    <x v="1"/>
    <x v="1"/>
  </r>
  <r>
    <s v="ORD-202302-00872"/>
    <x v="37"/>
    <x v="20"/>
    <x v="7"/>
    <n v="4485007288"/>
    <x v="16"/>
    <s v="PRD-109-SUN"/>
    <x v="3"/>
    <x v="2"/>
    <s v="East"/>
    <n v="462.31"/>
    <n v="66.16"/>
    <x v="1"/>
    <n v="0.14310743873158699"/>
    <x v="2"/>
    <x v="0"/>
    <m/>
    <x v="0"/>
    <n v="0"/>
    <m/>
    <x v="1"/>
    <x v="1"/>
  </r>
  <r>
    <s v="ORD-202302-01003"/>
    <x v="50"/>
    <x v="12"/>
    <x v="4"/>
    <n v="2662497537"/>
    <x v="15"/>
    <s v="PRD-100-SHO"/>
    <x v="12"/>
    <x v="0"/>
    <s v="W"/>
    <n v="4037.66"/>
    <n v="952.54"/>
    <x v="3"/>
    <n v="0.23591387090542501"/>
    <x v="0"/>
    <x v="1"/>
    <s v="Late delivery"/>
    <x v="1"/>
    <n v="1"/>
    <n v="2793.38"/>
    <x v="1"/>
    <x v="1"/>
  </r>
  <r>
    <s v="ORD-202302-00873"/>
    <x v="36"/>
    <x v="10"/>
    <x v="3"/>
    <n v="6620808203"/>
    <x v="9"/>
    <s v="PRD - 107 - TAB"/>
    <x v="6"/>
    <x v="1"/>
    <s v="North"/>
    <n v="4971.4399999999996"/>
    <n v="714.62"/>
    <x v="0"/>
    <n v="0.14374507185040999"/>
    <x v="0"/>
    <x v="0"/>
    <m/>
    <x v="0"/>
    <n v="0"/>
    <m/>
    <x v="1"/>
    <x v="1"/>
  </r>
  <r>
    <s v="ORD-202302-00874"/>
    <x v="34"/>
    <x v="4"/>
    <x v="7"/>
    <n v="4587012042"/>
    <x v="8"/>
    <s v="PRD-110-CAM"/>
    <x v="8"/>
    <x v="1"/>
    <s v="S"/>
    <n v="2936.12"/>
    <n v="832.31"/>
    <x v="2"/>
    <n v="0.283472746345517"/>
    <x v="0"/>
    <x v="1"/>
    <m/>
    <x v="0"/>
    <n v="0"/>
    <m/>
    <x v="1"/>
    <x v="1"/>
  </r>
  <r>
    <s v="ORD-202302-00875"/>
    <x v="43"/>
    <x v="24"/>
    <x v="3"/>
    <n v="6039670243"/>
    <x v="19"/>
    <s v="PRD-102-LAP"/>
    <x v="10"/>
    <x v="1"/>
    <s v="North"/>
    <n v="229.3"/>
    <n v="28.85"/>
    <x v="0"/>
    <n v="0.12581770606192799"/>
    <x v="2"/>
    <x v="0"/>
    <m/>
    <x v="0"/>
    <n v="0"/>
    <n v="847.14"/>
    <x v="1"/>
    <x v="1"/>
  </r>
  <r>
    <s v="ORD-202302-00876"/>
    <x v="45"/>
    <x v="14"/>
    <x v="4"/>
    <n v="364882159"/>
    <x v="5"/>
    <s v="PRD-103-HEA"/>
    <x v="5"/>
    <x v="1"/>
    <s v="North"/>
    <n v="2067.35"/>
    <n v="619.67999999999995"/>
    <x v="0"/>
    <n v="0.29974605170870899"/>
    <x v="0"/>
    <x v="1"/>
    <m/>
    <x v="0"/>
    <n v="0"/>
    <n v="2183.56"/>
    <x v="1"/>
    <x v="1"/>
  </r>
  <r>
    <s v="ORD-202302-00877"/>
    <x v="44"/>
    <x v="22"/>
    <x v="6"/>
    <n v="4912594972"/>
    <x v="11"/>
    <s v="PRD-104-WAT"/>
    <x v="7"/>
    <x v="2"/>
    <s v="South"/>
    <n v="845.61"/>
    <n v="119.14"/>
    <x v="2"/>
    <n v="0.14089237355282"/>
    <x v="1"/>
    <x v="0"/>
    <m/>
    <x v="0"/>
    <n v="0"/>
    <n v="2420.2800000000002"/>
    <x v="1"/>
    <x v="1"/>
  </r>
  <r>
    <s v="ORD-202302-00878"/>
    <x v="35"/>
    <x v="13"/>
    <x v="6"/>
    <n v="2356999299"/>
    <x v="5"/>
    <s v="PRD-103-HEA"/>
    <x v="5"/>
    <x v="1"/>
    <s v="S"/>
    <n v="4328.5"/>
    <n v="597.12"/>
    <x v="2"/>
    <n v="0.13795079126718299"/>
    <x v="0"/>
    <x v="0"/>
    <m/>
    <x v="0"/>
    <n v="0"/>
    <n v="2183.56"/>
    <x v="1"/>
    <x v="1"/>
  </r>
  <r>
    <s v="ORD-202302-00879"/>
    <x v="42"/>
    <x v="20"/>
    <x v="4"/>
    <n v="1348208493"/>
    <x v="5"/>
    <s v="PRD-103-HEA"/>
    <x v="4"/>
    <x v="1"/>
    <s v="North"/>
    <n v="790.69"/>
    <n v="50.63"/>
    <x v="0"/>
    <n v="6.4032680317191296E-2"/>
    <x v="1"/>
    <x v="2"/>
    <m/>
    <x v="0"/>
    <n v="0"/>
    <n v="2183.56"/>
    <x v="1"/>
    <x v="1"/>
  </r>
  <r>
    <s v="ORD-202302-00880"/>
    <x v="32"/>
    <x v="11"/>
    <x v="0"/>
    <n v="4304913410"/>
    <x v="12"/>
    <s v="PRD-105-BAG"/>
    <x v="9"/>
    <x v="2"/>
    <s v="South"/>
    <n v="679.33"/>
    <n v="128.86000000000001"/>
    <x v="2"/>
    <n v="0.18968689738418701"/>
    <x v="1"/>
    <x v="0"/>
    <m/>
    <x v="0"/>
    <n v="0"/>
    <m/>
    <x v="1"/>
    <x v="1"/>
  </r>
  <r>
    <s v="ORD-202302-00881"/>
    <x v="44"/>
    <x v="5"/>
    <x v="7"/>
    <n v="823530976"/>
    <x v="4"/>
    <s v="PRD-109-SUN"/>
    <x v="3"/>
    <x v="2"/>
    <s v="North"/>
    <n v="643.01"/>
    <n v="182.09"/>
    <x v="0"/>
    <n v="0.28318377630207903"/>
    <x v="1"/>
    <x v="1"/>
    <m/>
    <x v="0"/>
    <n v="0"/>
    <m/>
    <x v="1"/>
    <x v="1"/>
  </r>
  <r>
    <s v="ORD-202302-00882"/>
    <x v="43"/>
    <x v="9"/>
    <x v="2"/>
    <n v="3079661869"/>
    <x v="19"/>
    <s v="PRD-102-LAP"/>
    <x v="10"/>
    <x v="1"/>
    <s v="North"/>
    <n v="4250.88"/>
    <n v="135.25"/>
    <x v="0"/>
    <n v="3.18169414333032E-2"/>
    <x v="0"/>
    <x v="2"/>
    <m/>
    <x v="0"/>
    <n v="0"/>
    <n v="847.14"/>
    <x v="1"/>
    <x v="1"/>
  </r>
  <r>
    <s v="ORD-202302-00883"/>
    <x v="56"/>
    <x v="8"/>
    <x v="5"/>
    <n v="7956100777"/>
    <x v="2"/>
    <s v="PRD-101-SHI"/>
    <x v="1"/>
    <x v="0"/>
    <s v="N"/>
    <n v="1144.26"/>
    <n v="60.95"/>
    <x v="0"/>
    <n v="5.3265866149301698E-2"/>
    <x v="0"/>
    <x v="2"/>
    <m/>
    <x v="0"/>
    <n v="0"/>
    <n v="2821.33"/>
    <x v="1"/>
    <x v="1"/>
  </r>
  <r>
    <s v="ORD-202302-00884"/>
    <x v="14"/>
    <x v="14"/>
    <x v="0"/>
    <n v="9387337034"/>
    <x v="11"/>
    <s v="PRD-104-WAT"/>
    <x v="7"/>
    <x v="2"/>
    <s v="North"/>
    <n v="1447.32"/>
    <n v="281.38"/>
    <x v="0"/>
    <n v="0.19441450404886301"/>
    <x v="0"/>
    <x v="0"/>
    <m/>
    <x v="0"/>
    <n v="0"/>
    <n v="2420.2800000000002"/>
    <x v="1"/>
    <x v="1"/>
  </r>
  <r>
    <s v="ORD-202302-00885"/>
    <x v="42"/>
    <x v="9"/>
    <x v="2"/>
    <n v="1076519170"/>
    <x v="2"/>
    <s v="PRD-101-SHI"/>
    <x v="1"/>
    <x v="0"/>
    <s v="South"/>
    <n v="4322.1099999999997"/>
    <n v="821.78"/>
    <x v="2"/>
    <n v="0.190133985483942"/>
    <x v="0"/>
    <x v="0"/>
    <m/>
    <x v="0"/>
    <n v="0"/>
    <n v="2821.33"/>
    <x v="1"/>
    <x v="1"/>
  </r>
  <r>
    <s v="ORD-202302-00886"/>
    <x v="46"/>
    <x v="24"/>
    <x v="1"/>
    <n v="5581157449"/>
    <x v="5"/>
    <s v="PRD-103-HEA"/>
    <x v="4"/>
    <x v="1"/>
    <s v="North"/>
    <n v="253.52"/>
    <n v="41.28"/>
    <x v="0"/>
    <n v="0.16282739034395699"/>
    <x v="2"/>
    <x v="0"/>
    <m/>
    <x v="0"/>
    <n v="0"/>
    <n v="2183.56"/>
    <x v="1"/>
    <x v="1"/>
  </r>
  <r>
    <s v="ORD-202302-00887"/>
    <x v="33"/>
    <x v="0"/>
    <x v="4"/>
    <n v="398221803"/>
    <x v="3"/>
    <s v="PRD-106-PHO"/>
    <x v="2"/>
    <x v="1"/>
    <s v="W"/>
    <n v="1207.97"/>
    <n v="157.49"/>
    <x v="3"/>
    <n v="0.13037575436476101"/>
    <x v="0"/>
    <x v="0"/>
    <m/>
    <x v="0"/>
    <n v="0"/>
    <n v="2788.38"/>
    <x v="1"/>
    <x v="1"/>
  </r>
  <r>
    <s v="ORD-202302-00888"/>
    <x v="34"/>
    <x v="14"/>
    <x v="1"/>
    <n v="2652951646"/>
    <x v="5"/>
    <s v="PRD-103-HEA"/>
    <x v="5"/>
    <x v="1"/>
    <s v="S"/>
    <n v="678.11"/>
    <n v="30.5"/>
    <x v="2"/>
    <n v="4.4977953429384598E-2"/>
    <x v="1"/>
    <x v="2"/>
    <m/>
    <x v="0"/>
    <n v="0"/>
    <n v="2183.56"/>
    <x v="1"/>
    <x v="1"/>
  </r>
  <r>
    <s v="ORD-202302-00889"/>
    <x v="32"/>
    <x v="19"/>
    <x v="1"/>
    <n v="6708987092"/>
    <x v="16"/>
    <s v="PRD-109-SUN"/>
    <x v="3"/>
    <x v="2"/>
    <s v="N"/>
    <n v="4330.95"/>
    <n v="222.14"/>
    <x v="0"/>
    <n v="5.1291287130999001E-2"/>
    <x v="0"/>
    <x v="2"/>
    <m/>
    <x v="0"/>
    <n v="0"/>
    <m/>
    <x v="1"/>
    <x v="1"/>
  </r>
  <r>
    <s v="ORD-202302-00890"/>
    <x v="44"/>
    <x v="8"/>
    <x v="2"/>
    <n v="8052632119"/>
    <x v="15"/>
    <s v="PRD-100-SHO"/>
    <x v="12"/>
    <x v="0"/>
    <s v="W"/>
    <n v="750.77"/>
    <n v="86.08"/>
    <x v="3"/>
    <n v="0.114655620229897"/>
    <x v="1"/>
    <x v="0"/>
    <m/>
    <x v="0"/>
    <n v="0"/>
    <n v="2793.38"/>
    <x v="1"/>
    <x v="1"/>
  </r>
  <r>
    <s v="ORD-202302-00891"/>
    <x v="50"/>
    <x v="25"/>
    <x v="3"/>
    <n v="823171461"/>
    <x v="14"/>
    <s v="PRD-111-CHA"/>
    <x v="11"/>
    <x v="1"/>
    <s v="N"/>
    <n v="4023.45"/>
    <n v="1204.6500000000001"/>
    <x v="0"/>
    <n v="0.29940722514260198"/>
    <x v="0"/>
    <x v="1"/>
    <m/>
    <x v="0"/>
    <n v="0"/>
    <n v="207.68"/>
    <x v="1"/>
    <x v="1"/>
  </r>
  <r>
    <s v="ORD-202302-00892"/>
    <x v="55"/>
    <x v="14"/>
    <x v="1"/>
    <n v="2618402578"/>
    <x v="5"/>
    <s v="PRD-103-HEA"/>
    <x v="5"/>
    <x v="1"/>
    <s v="South"/>
    <n v="1666.61"/>
    <n v="415.66"/>
    <x v="2"/>
    <n v="0.249404479752312"/>
    <x v="0"/>
    <x v="1"/>
    <m/>
    <x v="0"/>
    <n v="0"/>
    <n v="2183.56"/>
    <x v="1"/>
    <x v="1"/>
  </r>
  <r>
    <s v="ORD-202302-00893"/>
    <x v="47"/>
    <x v="6"/>
    <x v="0"/>
    <n v="6409891039"/>
    <x v="13"/>
    <s v="PRD - 102 - LAP"/>
    <x v="10"/>
    <x v="1"/>
    <s v="N"/>
    <n v="732.95"/>
    <n v="48.76"/>
    <x v="0"/>
    <n v="6.6525683880210101E-2"/>
    <x v="1"/>
    <x v="2"/>
    <m/>
    <x v="0"/>
    <n v="0"/>
    <m/>
    <x v="1"/>
    <x v="1"/>
  </r>
  <r>
    <s v="ORD-202302-00894"/>
    <x v="46"/>
    <x v="22"/>
    <x v="2"/>
    <n v="3192600986"/>
    <x v="9"/>
    <s v="PRD-107-TAB"/>
    <x v="6"/>
    <x v="1"/>
    <s v="W"/>
    <n v="4673.53"/>
    <n v="975.03"/>
    <x v="3"/>
    <n v="0.20862816757354699"/>
    <x v="0"/>
    <x v="1"/>
    <m/>
    <x v="0"/>
    <n v="0"/>
    <n v="2081.52"/>
    <x v="1"/>
    <x v="1"/>
  </r>
  <r>
    <s v="ORD-202302-00895"/>
    <x v="31"/>
    <x v="17"/>
    <x v="4"/>
    <n v="4538118081"/>
    <x v="22"/>
    <s v="PRD-105-BAG"/>
    <x v="9"/>
    <x v="2"/>
    <s v="South"/>
    <n v="4433.8500000000004"/>
    <n v="1144.92"/>
    <x v="2"/>
    <n v="0.25822253797489803"/>
    <x v="0"/>
    <x v="1"/>
    <m/>
    <x v="0"/>
    <n v="0"/>
    <m/>
    <x v="1"/>
    <x v="1"/>
  </r>
  <r>
    <s v="ORD-202302-00896"/>
    <x v="37"/>
    <x v="29"/>
    <x v="3"/>
    <n v="566036162"/>
    <x v="15"/>
    <s v="PRD-100-SHO"/>
    <x v="4"/>
    <x v="0"/>
    <s v="South"/>
    <n v="3793.69"/>
    <n v="1037.52"/>
    <x v="2"/>
    <n v="0.27348570916442799"/>
    <x v="0"/>
    <x v="1"/>
    <m/>
    <x v="0"/>
    <n v="0"/>
    <n v="2793.38"/>
    <x v="1"/>
    <x v="1"/>
  </r>
  <r>
    <s v="ORD-202302-00897"/>
    <x v="53"/>
    <x v="2"/>
    <x v="5"/>
    <n v="173167156"/>
    <x v="0"/>
    <s v="PRD-108-JAC"/>
    <x v="0"/>
    <x v="0"/>
    <s v="South"/>
    <n v="912.63"/>
    <n v="101.85"/>
    <x v="2"/>
    <n v="0.111600539101279"/>
    <x v="1"/>
    <x v="0"/>
    <m/>
    <x v="0"/>
    <n v="0"/>
    <n v="2085.91"/>
    <x v="1"/>
    <x v="1"/>
  </r>
  <r>
    <s v="ORD-202302-00898"/>
    <x v="32"/>
    <x v="29"/>
    <x v="4"/>
    <n v="5315790571"/>
    <x v="8"/>
    <s v="PRD-110-CAM"/>
    <x v="8"/>
    <x v="1"/>
    <s v="South"/>
    <n v="2184.94"/>
    <n v="504.22"/>
    <x v="2"/>
    <n v="0.23077063901068201"/>
    <x v="0"/>
    <x v="1"/>
    <m/>
    <x v="0"/>
    <n v="0"/>
    <m/>
    <x v="1"/>
    <x v="1"/>
  </r>
  <r>
    <s v="ORD-202302-00899"/>
    <x v="51"/>
    <x v="17"/>
    <x v="5"/>
    <n v="5974876805"/>
    <x v="15"/>
    <s v="PRD-100-SHO"/>
    <x v="12"/>
    <x v="0"/>
    <s v="N"/>
    <n v="4240.87"/>
    <n v="1044.73"/>
    <x v="0"/>
    <n v="0.24634803707729799"/>
    <x v="0"/>
    <x v="1"/>
    <m/>
    <x v="0"/>
    <n v="0"/>
    <n v="2793.38"/>
    <x v="1"/>
    <x v="1"/>
  </r>
  <r>
    <s v="ORD-202302-00900"/>
    <x v="50"/>
    <x v="8"/>
    <x v="6"/>
    <n v="7333297323"/>
    <x v="11"/>
    <s v="PRD-104-WAT"/>
    <x v="7"/>
    <x v="2"/>
    <s v="S"/>
    <n v="1624.36"/>
    <n v="383.4"/>
    <x v="2"/>
    <n v="0.23603142160604801"/>
    <x v="0"/>
    <x v="1"/>
    <m/>
    <x v="0"/>
    <n v="0"/>
    <n v="2420.2800000000002"/>
    <x v="1"/>
    <x v="1"/>
  </r>
  <r>
    <s v="ORD-202302-00901"/>
    <x v="44"/>
    <x v="3"/>
    <x v="5"/>
    <n v="9238520232"/>
    <x v="11"/>
    <s v="PRD-104-WAT "/>
    <x v="7"/>
    <x v="2"/>
    <s v="North"/>
    <n v="3091.9"/>
    <n v="283.06"/>
    <x v="0"/>
    <n v="9.1548885798376403E-2"/>
    <x v="0"/>
    <x v="2"/>
    <s v="DAMAGED"/>
    <x v="1"/>
    <n v="1"/>
    <m/>
    <x v="1"/>
    <x v="1"/>
  </r>
  <r>
    <s v="ORD-202302-00902"/>
    <x v="31"/>
    <x v="15"/>
    <x v="7"/>
    <n v="9075515452"/>
    <x v="9"/>
    <s v="PRD-107-TAB"/>
    <x v="4"/>
    <x v="1"/>
    <s v="North"/>
    <n v="1024.6600000000001"/>
    <n v="296.17"/>
    <x v="0"/>
    <n v="0.28904221888236098"/>
    <x v="0"/>
    <x v="1"/>
    <m/>
    <x v="0"/>
    <n v="0"/>
    <n v="2081.52"/>
    <x v="1"/>
    <x v="1"/>
  </r>
  <r>
    <s v="ORD-202302-00903"/>
    <x v="33"/>
    <x v="12"/>
    <x v="7"/>
    <n v="2777733168"/>
    <x v="3"/>
    <s v="PRD-106-PHO"/>
    <x v="2"/>
    <x v="1"/>
    <s v="South"/>
    <n v="160.82"/>
    <n v="39.68"/>
    <x v="2"/>
    <n v="0.246735480661609"/>
    <x v="2"/>
    <x v="1"/>
    <s v="damaged "/>
    <x v="1"/>
    <n v="1"/>
    <n v="2788.38"/>
    <x v="1"/>
    <x v="1"/>
  </r>
  <r>
    <s v="ORD-202302-00904"/>
    <x v="14"/>
    <x v="6"/>
    <x v="4"/>
    <n v="2410740274"/>
    <x v="9"/>
    <s v="PRD-107-TAB"/>
    <x v="6"/>
    <x v="1"/>
    <s v="North"/>
    <n v="2151.58"/>
    <n v="308.68"/>
    <x v="0"/>
    <n v="0.14346666170906999"/>
    <x v="0"/>
    <x v="0"/>
    <m/>
    <x v="0"/>
    <n v="0"/>
    <n v="2081.52"/>
    <x v="1"/>
    <x v="1"/>
  </r>
  <r>
    <s v="ORD-202302-00905"/>
    <x v="35"/>
    <x v="27"/>
    <x v="2"/>
    <n v="6461497459"/>
    <x v="2"/>
    <s v="PRD-101-SHI"/>
    <x v="1"/>
    <x v="0"/>
    <s v="East"/>
    <n v="3747.84"/>
    <n v="961.07"/>
    <x v="1"/>
    <n v="0.25643303876366103"/>
    <x v="0"/>
    <x v="1"/>
    <m/>
    <x v="0"/>
    <n v="0"/>
    <n v="2821.33"/>
    <x v="1"/>
    <x v="1"/>
  </r>
  <r>
    <s v="ORD-202302-00906"/>
    <x v="53"/>
    <x v="29"/>
    <x v="2"/>
    <n v="5049326643"/>
    <x v="14"/>
    <s v="PRD-111-CHA"/>
    <x v="11"/>
    <x v="1"/>
    <s v="West"/>
    <n v="525.12"/>
    <n v="30.05"/>
    <x v="3"/>
    <n v="5.7225015234613E-2"/>
    <x v="1"/>
    <x v="2"/>
    <m/>
    <x v="0"/>
    <n v="0"/>
    <n v="207.68"/>
    <x v="1"/>
    <x v="1"/>
  </r>
  <r>
    <s v="ORD-202302-00907"/>
    <x v="54"/>
    <x v="8"/>
    <x v="2"/>
    <n v="3400127622"/>
    <x v="9"/>
    <s v="PRD-107-TAB"/>
    <x v="6"/>
    <x v="1"/>
    <s v="S"/>
    <n v="1718.22"/>
    <n v="383.31"/>
    <x v="2"/>
    <n v="0.223085518734504"/>
    <x v="0"/>
    <x v="1"/>
    <m/>
    <x v="0"/>
    <n v="0"/>
    <n v="2081.52"/>
    <x v="1"/>
    <x v="1"/>
  </r>
  <r>
    <s v="ORD-202302-00908"/>
    <x v="53"/>
    <x v="22"/>
    <x v="3"/>
    <n v="8870584168"/>
    <x v="23"/>
    <s v="PRD - 111 - CHA"/>
    <x v="11"/>
    <x v="1"/>
    <s v="East"/>
    <n v="2886.16"/>
    <n v="374.97"/>
    <x v="1"/>
    <n v="0.12992003215344999"/>
    <x v="0"/>
    <x v="0"/>
    <m/>
    <x v="0"/>
    <n v="0"/>
    <m/>
    <x v="1"/>
    <x v="1"/>
  </r>
  <r>
    <s v="ORD-202302-00910"/>
    <x v="50"/>
    <x v="6"/>
    <x v="3"/>
    <n v="8645786555"/>
    <x v="2"/>
    <s v="PRD-101-SHI"/>
    <x v="1"/>
    <x v="0"/>
    <s v="S"/>
    <n v="2166.15"/>
    <n v="68.33"/>
    <x v="2"/>
    <n v="3.1544445213858699E-2"/>
    <x v="0"/>
    <x v="2"/>
    <m/>
    <x v="0"/>
    <n v="0"/>
    <n v="2821.33"/>
    <x v="1"/>
    <x v="1"/>
  </r>
  <r>
    <s v="ORD-202302-00911"/>
    <x v="48"/>
    <x v="22"/>
    <x v="4"/>
    <n v="516654512"/>
    <x v="11"/>
    <s v="PRD-104-WAT"/>
    <x v="7"/>
    <x v="2"/>
    <s v="South"/>
    <n v="4666.1099999999997"/>
    <n v="146.19999999999999"/>
    <x v="2"/>
    <n v="3.1332308925421798E-2"/>
    <x v="0"/>
    <x v="2"/>
    <m/>
    <x v="0"/>
    <n v="0"/>
    <n v="2420.2800000000002"/>
    <x v="1"/>
    <x v="1"/>
  </r>
  <r>
    <s v="ORD-202302-00912"/>
    <x v="54"/>
    <x v="24"/>
    <x v="1"/>
    <n v="1703630944"/>
    <x v="0"/>
    <s v="PRD-108-JAC"/>
    <x v="0"/>
    <x v="0"/>
    <s v="West"/>
    <n v="3990.62"/>
    <n v="478.28"/>
    <x v="3"/>
    <n v="0.119851050713924"/>
    <x v="0"/>
    <x v="0"/>
    <m/>
    <x v="0"/>
    <n v="0"/>
    <n v="2085.91"/>
    <x v="1"/>
    <x v="1"/>
  </r>
  <r>
    <s v="ORD-202302-00913"/>
    <x v="54"/>
    <x v="24"/>
    <x v="1"/>
    <n v="9619797972"/>
    <x v="19"/>
    <s v="PRD-102-LAP"/>
    <x v="10"/>
    <x v="1"/>
    <s v="North"/>
    <n v="1958.42"/>
    <n v="201.68"/>
    <x v="0"/>
    <n v="0.10298097445900301"/>
    <x v="0"/>
    <x v="0"/>
    <m/>
    <x v="0"/>
    <n v="0"/>
    <n v="847.14"/>
    <x v="1"/>
    <x v="1"/>
  </r>
  <r>
    <s v="ORD-202302-00914"/>
    <x v="40"/>
    <x v="17"/>
    <x v="1"/>
    <n v="9573940598"/>
    <x v="21"/>
    <s v="PRD-110-CAM "/>
    <x v="8"/>
    <x v="1"/>
    <s v="North"/>
    <n v="1365.92"/>
    <n v="280.94"/>
    <x v="0"/>
    <n v="0.20567822420053899"/>
    <x v="0"/>
    <x v="1"/>
    <m/>
    <x v="0"/>
    <n v="0"/>
    <n v="130.44"/>
    <x v="1"/>
    <x v="1"/>
  </r>
  <r>
    <s v="ORD-202302-00916"/>
    <x v="55"/>
    <x v="2"/>
    <x v="7"/>
    <n v="9586841962"/>
    <x v="19"/>
    <s v="PRD-102-LAP"/>
    <x v="10"/>
    <x v="1"/>
    <s v="N"/>
    <n v="3618.41"/>
    <n v="476.62"/>
    <x v="0"/>
    <n v="0.13172083871092599"/>
    <x v="0"/>
    <x v="0"/>
    <m/>
    <x v="0"/>
    <n v="0"/>
    <n v="847.14"/>
    <x v="1"/>
    <x v="1"/>
  </r>
  <r>
    <s v="ORD-202302-00917"/>
    <x v="40"/>
    <x v="3"/>
    <x v="0"/>
    <n v="7306629315"/>
    <x v="9"/>
    <s v="PRD-107-TAB"/>
    <x v="6"/>
    <x v="1"/>
    <s v="South"/>
    <n v="4434.04"/>
    <n v="1118.7"/>
    <x v="2"/>
    <n v="0.25229812992214801"/>
    <x v="0"/>
    <x v="1"/>
    <m/>
    <x v="0"/>
    <n v="0"/>
    <n v="2081.52"/>
    <x v="1"/>
    <x v="1"/>
  </r>
  <r>
    <s v="ORD-202302-00918"/>
    <x v="39"/>
    <x v="19"/>
    <x v="5"/>
    <n v="2723717989"/>
    <x v="13"/>
    <s v="PRD-102-LAP"/>
    <x v="10"/>
    <x v="1"/>
    <s v="North"/>
    <n v="198.84"/>
    <n v="49.59"/>
    <x v="0"/>
    <n v="0.24939649969825001"/>
    <x v="2"/>
    <x v="1"/>
    <m/>
    <x v="0"/>
    <n v="0"/>
    <n v="847.14"/>
    <x v="1"/>
    <x v="1"/>
  </r>
  <r>
    <s v="ORD-202302-00919"/>
    <x v="39"/>
    <x v="12"/>
    <x v="4"/>
    <n v="7795417675"/>
    <x v="4"/>
    <s v="PRD-109-SUN"/>
    <x v="3"/>
    <x v="2"/>
    <s v="South"/>
    <n v="4218.1000000000004"/>
    <n v="979.51"/>
    <x v="2"/>
    <n v="0.232215926602025"/>
    <x v="0"/>
    <x v="1"/>
    <m/>
    <x v="0"/>
    <n v="0"/>
    <m/>
    <x v="1"/>
    <x v="1"/>
  </r>
  <r>
    <s v="ORD-202302-00920"/>
    <x v="53"/>
    <x v="18"/>
    <x v="6"/>
    <n v="2683848876"/>
    <x v="13"/>
    <s v="PRD-102-LAP"/>
    <x v="10"/>
    <x v="1"/>
    <s v="N"/>
    <n v="414.78"/>
    <n v="39.07"/>
    <x v="0"/>
    <n v="9.4194512753749002E-2"/>
    <x v="2"/>
    <x v="2"/>
    <m/>
    <x v="0"/>
    <n v="0"/>
    <n v="847.14"/>
    <x v="1"/>
    <x v="1"/>
  </r>
  <r>
    <s v="ORD-202302-00921"/>
    <x v="36"/>
    <x v="22"/>
    <x v="0"/>
    <n v="8812988618"/>
    <x v="8"/>
    <s v="PRD-110-CAM "/>
    <x v="4"/>
    <x v="1"/>
    <s v="North"/>
    <n v="1952.36"/>
    <n v="459.42"/>
    <x v="0"/>
    <n v="0.23531520826077201"/>
    <x v="0"/>
    <x v="1"/>
    <m/>
    <x v="0"/>
    <n v="0"/>
    <n v="130.44"/>
    <x v="1"/>
    <x v="1"/>
  </r>
  <r>
    <s v="ORD-202302-00922"/>
    <x v="40"/>
    <x v="20"/>
    <x v="7"/>
    <n v="6893348649"/>
    <x v="5"/>
    <s v="PRD-103-HEA "/>
    <x v="5"/>
    <x v="1"/>
    <s v="West"/>
    <n v="1652.96"/>
    <n v="277.66000000000003"/>
    <x v="3"/>
    <n v="0.16797744652018201"/>
    <x v="0"/>
    <x v="0"/>
    <m/>
    <x v="0"/>
    <n v="0"/>
    <m/>
    <x v="1"/>
    <x v="1"/>
  </r>
  <r>
    <s v="ORD-202302-00923"/>
    <x v="51"/>
    <x v="17"/>
    <x v="3"/>
    <n v="7312315550"/>
    <x v="9"/>
    <s v="PRD-107-TAB "/>
    <x v="6"/>
    <x v="1"/>
    <s v="West"/>
    <n v="3225.66"/>
    <n v="553.83000000000004"/>
    <x v="3"/>
    <n v="0.171695094957311"/>
    <x v="0"/>
    <x v="0"/>
    <m/>
    <x v="0"/>
    <n v="0"/>
    <m/>
    <x v="1"/>
    <x v="1"/>
  </r>
  <r>
    <s v="ORD-202302-00924"/>
    <x v="51"/>
    <x v="1"/>
    <x v="5"/>
    <n v="1141470123"/>
    <x v="15"/>
    <s v="PRD-100-SHO"/>
    <x v="12"/>
    <x v="0"/>
    <s v="East"/>
    <n v="586.88"/>
    <n v="117.08"/>
    <x v="1"/>
    <n v="0.19949563794983599"/>
    <x v="1"/>
    <x v="0"/>
    <m/>
    <x v="0"/>
    <n v="0"/>
    <n v="2793.38"/>
    <x v="1"/>
    <x v="1"/>
  </r>
  <r>
    <s v="ORD-202302-00925"/>
    <x v="53"/>
    <x v="24"/>
    <x v="3"/>
    <n v="8023445684"/>
    <x v="9"/>
    <s v="PRD-107-TAB"/>
    <x v="6"/>
    <x v="1"/>
    <s v="North"/>
    <n v="4100.63"/>
    <n v="591.64"/>
    <x v="0"/>
    <n v="0.144280269129378"/>
    <x v="0"/>
    <x v="0"/>
    <m/>
    <x v="0"/>
    <n v="0"/>
    <n v="2081.52"/>
    <x v="1"/>
    <x v="1"/>
  </r>
  <r>
    <s v="ORD-202302-00926"/>
    <x v="53"/>
    <x v="4"/>
    <x v="3"/>
    <n v="8315975729"/>
    <x v="8"/>
    <s v="PRD-110-CAM"/>
    <x v="8"/>
    <x v="1"/>
    <s v="N"/>
    <n v="4809.42"/>
    <n v="1149.3900000000001"/>
    <x v="0"/>
    <n v="0.23898723754631501"/>
    <x v="0"/>
    <x v="1"/>
    <m/>
    <x v="0"/>
    <n v="0"/>
    <m/>
    <x v="1"/>
    <x v="1"/>
  </r>
  <r>
    <s v="ORD-202302-00927"/>
    <x v="49"/>
    <x v="9"/>
    <x v="7"/>
    <n v="3324165185"/>
    <x v="0"/>
    <s v="PRD-108-JAC"/>
    <x v="0"/>
    <x v="0"/>
    <s v="South"/>
    <n v="139.35"/>
    <n v="21.73"/>
    <x v="2"/>
    <n v="0.15593828489415101"/>
    <x v="2"/>
    <x v="0"/>
    <m/>
    <x v="0"/>
    <n v="0"/>
    <n v="2085.91"/>
    <x v="1"/>
    <x v="1"/>
  </r>
  <r>
    <s v="ORD-202302-01007"/>
    <x v="50"/>
    <x v="25"/>
    <x v="5"/>
    <n v="9077372954"/>
    <x v="8"/>
    <s v="PRD-110-CAM"/>
    <x v="8"/>
    <x v="1"/>
    <s v="East"/>
    <n v="2819.9"/>
    <n v="106.36"/>
    <x v="1"/>
    <n v="3.7717649562041197E-2"/>
    <x v="0"/>
    <x v="2"/>
    <s v="missing parts"/>
    <x v="1"/>
    <n v="1"/>
    <m/>
    <x v="1"/>
    <x v="1"/>
  </r>
  <r>
    <s v="ORD-202302-00929"/>
    <x v="34"/>
    <x v="4"/>
    <x v="6"/>
    <n v="948377402"/>
    <x v="0"/>
    <s v="PRD-108-JAC"/>
    <x v="0"/>
    <x v="0"/>
    <s v="South"/>
    <n v="4856.05"/>
    <n v="1156.1099999999999"/>
    <x v="2"/>
    <n v="0.23807621420701999"/>
    <x v="0"/>
    <x v="1"/>
    <m/>
    <x v="0"/>
    <n v="0"/>
    <n v="2085.91"/>
    <x v="1"/>
    <x v="1"/>
  </r>
  <r>
    <s v="ORD-202302-00930"/>
    <x v="48"/>
    <x v="24"/>
    <x v="5"/>
    <n v="6677196666"/>
    <x v="13"/>
    <s v="PRD-102-LAP"/>
    <x v="10"/>
    <x v="1"/>
    <s v="N"/>
    <n v="1403.87"/>
    <n v="349.64"/>
    <x v="0"/>
    <n v="0.249054399623897"/>
    <x v="0"/>
    <x v="1"/>
    <m/>
    <x v="0"/>
    <n v="0"/>
    <n v="847.14"/>
    <x v="1"/>
    <x v="1"/>
  </r>
  <r>
    <s v="ORD-202302-00931"/>
    <x v="31"/>
    <x v="0"/>
    <x v="1"/>
    <n v="1376836759"/>
    <x v="2"/>
    <s v="PRD-101-SHI"/>
    <x v="1"/>
    <x v="0"/>
    <s v="North"/>
    <n v="1650.44"/>
    <n v="332.78"/>
    <x v="0"/>
    <n v="0.20163108019679599"/>
    <x v="0"/>
    <x v="1"/>
    <m/>
    <x v="0"/>
    <n v="0"/>
    <n v="2821.33"/>
    <x v="1"/>
    <x v="1"/>
  </r>
  <r>
    <s v="ORD-202302-00932"/>
    <x v="34"/>
    <x v="27"/>
    <x v="2"/>
    <n v="1746564260"/>
    <x v="5"/>
    <s v="PRD-103-HEA"/>
    <x v="5"/>
    <x v="1"/>
    <s v="W"/>
    <n v="351.09"/>
    <n v="65.95"/>
    <x v="3"/>
    <n v="0.18784357287305201"/>
    <x v="2"/>
    <x v="0"/>
    <m/>
    <x v="0"/>
    <n v="0"/>
    <n v="2183.56"/>
    <x v="1"/>
    <x v="1"/>
  </r>
  <r>
    <s v="ORD-202302-00934"/>
    <x v="32"/>
    <x v="15"/>
    <x v="5"/>
    <n v="9047331454"/>
    <x v="12"/>
    <s v="PRD-105-BAG"/>
    <x v="9"/>
    <x v="2"/>
    <s v="East"/>
    <n v="761.11"/>
    <n v="41.9"/>
    <x v="1"/>
    <n v="5.50511752571902E-2"/>
    <x v="1"/>
    <x v="2"/>
    <m/>
    <x v="0"/>
    <n v="0"/>
    <m/>
    <x v="1"/>
    <x v="1"/>
  </r>
  <r>
    <s v="ORD-202302-00935"/>
    <x v="40"/>
    <x v="9"/>
    <x v="0"/>
    <n v="2040954377"/>
    <x v="10"/>
    <s v="PRD - 106 - PHO"/>
    <x v="2"/>
    <x v="1"/>
    <s v="S"/>
    <n v="2520.1999999999998"/>
    <n v="116.28"/>
    <x v="2"/>
    <n v="4.6139195301960201E-2"/>
    <x v="0"/>
    <x v="2"/>
    <m/>
    <x v="0"/>
    <n v="0"/>
    <m/>
    <x v="1"/>
    <x v="1"/>
  </r>
  <r>
    <s v="ORD-202302-00936"/>
    <x v="33"/>
    <x v="15"/>
    <x v="0"/>
    <n v="4367862107"/>
    <x v="0"/>
    <s v="PRD-108-JAC "/>
    <x v="0"/>
    <x v="0"/>
    <s v="S"/>
    <n v="3161.69"/>
    <n v="368.09"/>
    <x v="2"/>
    <n v="0.11642191359684199"/>
    <x v="0"/>
    <x v="0"/>
    <m/>
    <x v="0"/>
    <n v="0"/>
    <m/>
    <x v="1"/>
    <x v="1"/>
  </r>
  <r>
    <s v="ORD-202302-00937"/>
    <x v="14"/>
    <x v="12"/>
    <x v="5"/>
    <n v="3154230600"/>
    <x v="20"/>
    <s v="PRD-100-SHO"/>
    <x v="12"/>
    <x v="0"/>
    <s v="North"/>
    <n v="4884.5"/>
    <n v="1058.3399999999999"/>
    <x v="0"/>
    <n v="0.21667314975944299"/>
    <x v="0"/>
    <x v="1"/>
    <m/>
    <x v="0"/>
    <n v="0"/>
    <n v="2793.38"/>
    <x v="1"/>
    <x v="1"/>
  </r>
  <r>
    <s v="ORD-202302-00939"/>
    <x v="31"/>
    <x v="1"/>
    <x v="7"/>
    <n v="2205620190"/>
    <x v="5"/>
    <s v="PRD-103-HEA"/>
    <x v="5"/>
    <x v="1"/>
    <s v="N"/>
    <n v="2887.86"/>
    <n v="236.69"/>
    <x v="0"/>
    <n v="8.1960344338021907E-2"/>
    <x v="0"/>
    <x v="2"/>
    <m/>
    <x v="0"/>
    <n v="0"/>
    <n v="2183.56"/>
    <x v="1"/>
    <x v="1"/>
  </r>
  <r>
    <s v="ORD-202302-00940"/>
    <x v="54"/>
    <x v="8"/>
    <x v="4"/>
    <n v="5645234286"/>
    <x v="4"/>
    <s v="PRD-109-SUN"/>
    <x v="3"/>
    <x v="2"/>
    <s v="N"/>
    <n v="1333.27"/>
    <n v="224.31"/>
    <x v="0"/>
    <n v="0.16824049142334299"/>
    <x v="0"/>
    <x v="0"/>
    <m/>
    <x v="0"/>
    <n v="0"/>
    <m/>
    <x v="1"/>
    <x v="1"/>
  </r>
  <r>
    <s v="ORD-202302-00941"/>
    <x v="14"/>
    <x v="21"/>
    <x v="3"/>
    <n v="3498529735"/>
    <x v="12"/>
    <s v="PRD-105-BAG"/>
    <x v="9"/>
    <x v="2"/>
    <s v="South"/>
    <n v="1867.21"/>
    <n v="223.65"/>
    <x v="2"/>
    <n v="0.119777636152334"/>
    <x v="0"/>
    <x v="0"/>
    <m/>
    <x v="0"/>
    <n v="0"/>
    <m/>
    <x v="1"/>
    <x v="1"/>
  </r>
  <r>
    <s v="ORD-202302-00942"/>
    <x v="37"/>
    <x v="22"/>
    <x v="6"/>
    <n v="6414753369"/>
    <x v="19"/>
    <s v="PRD-102-LAP"/>
    <x v="10"/>
    <x v="1"/>
    <s v="N"/>
    <n v="4620.54"/>
    <n v="629.91"/>
    <x v="0"/>
    <n v="0.13632822137672199"/>
    <x v="0"/>
    <x v="0"/>
    <m/>
    <x v="0"/>
    <n v="0"/>
    <n v="847.14"/>
    <x v="1"/>
    <x v="1"/>
  </r>
  <r>
    <s v="ORD-202302-00943"/>
    <x v="48"/>
    <x v="2"/>
    <x v="2"/>
    <n v="3243679241"/>
    <x v="2"/>
    <s v="PRD-101-SHI"/>
    <x v="1"/>
    <x v="0"/>
    <s v="South"/>
    <n v="4755.49"/>
    <n v="1099.1600000000001"/>
    <x v="2"/>
    <n v="0.23113496190718499"/>
    <x v="0"/>
    <x v="1"/>
    <m/>
    <x v="0"/>
    <n v="0"/>
    <n v="2821.33"/>
    <x v="1"/>
    <x v="1"/>
  </r>
  <r>
    <s v="ORD-202302-00944"/>
    <x v="34"/>
    <x v="11"/>
    <x v="6"/>
    <n v="3906168249"/>
    <x v="4"/>
    <s v="PRD-109-SUN"/>
    <x v="3"/>
    <x v="2"/>
    <s v="East"/>
    <n v="2088.1"/>
    <n v="262.5"/>
    <x v="1"/>
    <n v="0.125712370097218"/>
    <x v="0"/>
    <x v="0"/>
    <m/>
    <x v="0"/>
    <n v="0"/>
    <m/>
    <x v="1"/>
    <x v="1"/>
  </r>
  <r>
    <s v="ORD-202302-00945"/>
    <x v="49"/>
    <x v="26"/>
    <x v="5"/>
    <n v="737260720"/>
    <x v="0"/>
    <s v="PRD-108-JAC"/>
    <x v="0"/>
    <x v="0"/>
    <s v="N"/>
    <n v="2788.54"/>
    <n v="189.02"/>
    <x v="0"/>
    <n v="6.7784575440911696E-2"/>
    <x v="0"/>
    <x v="2"/>
    <m/>
    <x v="0"/>
    <n v="0"/>
    <n v="2085.91"/>
    <x v="1"/>
    <x v="1"/>
  </r>
  <r>
    <s v="ORD-202302-00946"/>
    <x v="36"/>
    <x v="8"/>
    <x v="4"/>
    <n v="7625429264"/>
    <x v="5"/>
    <s v="PRD-103-HEA"/>
    <x v="5"/>
    <x v="1"/>
    <s v="East"/>
    <n v="2310.85"/>
    <n v="536.05999999999995"/>
    <x v="1"/>
    <n v="0.23197524720341001"/>
    <x v="0"/>
    <x v="1"/>
    <m/>
    <x v="0"/>
    <n v="0"/>
    <n v="2183.56"/>
    <x v="1"/>
    <x v="1"/>
  </r>
  <r>
    <s v="ORD-202302-00947"/>
    <x v="32"/>
    <x v="4"/>
    <x v="0"/>
    <n v="1266497196"/>
    <x v="3"/>
    <s v="PRD-106-PHO"/>
    <x v="4"/>
    <x v="1"/>
    <s v="North"/>
    <n v="1656.61"/>
    <n v="318.11"/>
    <x v="0"/>
    <n v="0.192024676900417"/>
    <x v="0"/>
    <x v="0"/>
    <m/>
    <x v="0"/>
    <n v="0"/>
    <n v="2788.38"/>
    <x v="1"/>
    <x v="1"/>
  </r>
  <r>
    <s v="ORD-202302-00948"/>
    <x v="41"/>
    <x v="21"/>
    <x v="5"/>
    <n v="9949013334"/>
    <x v="9"/>
    <s v="PRD-107-TAB"/>
    <x v="6"/>
    <x v="1"/>
    <s v="North"/>
    <n v="3290.82"/>
    <n v="280.98"/>
    <x v="0"/>
    <n v="8.5382974456214594E-2"/>
    <x v="0"/>
    <x v="2"/>
    <m/>
    <x v="0"/>
    <n v="0"/>
    <n v="2081.52"/>
    <x v="1"/>
    <x v="1"/>
  </r>
  <r>
    <s v="ORD-202302-00949"/>
    <x v="34"/>
    <x v="3"/>
    <x v="0"/>
    <n v="6793014811"/>
    <x v="11"/>
    <s v="PRD-104-WAT"/>
    <x v="7"/>
    <x v="2"/>
    <s v="N"/>
    <n v="3862.86"/>
    <n v="165.49"/>
    <x v="0"/>
    <n v="4.2841314466483399E-2"/>
    <x v="0"/>
    <x v="2"/>
    <m/>
    <x v="0"/>
    <n v="0"/>
    <n v="2420.2800000000002"/>
    <x v="1"/>
    <x v="1"/>
  </r>
  <r>
    <s v="ORD-202302-00950"/>
    <x v="52"/>
    <x v="9"/>
    <x v="6"/>
    <n v="8019903421"/>
    <x v="17"/>
    <s v="PRD-108-JAC"/>
    <x v="0"/>
    <x v="0"/>
    <s v="N"/>
    <n v="2776.52"/>
    <n v="749.11"/>
    <x v="0"/>
    <n v="0.26980176623975299"/>
    <x v="0"/>
    <x v="1"/>
    <m/>
    <x v="0"/>
    <n v="0"/>
    <n v="2085.91"/>
    <x v="1"/>
    <x v="1"/>
  </r>
  <r>
    <s v="ORD-202302-00951"/>
    <x v="53"/>
    <x v="24"/>
    <x v="3"/>
    <n v="9138601571"/>
    <x v="9"/>
    <s v="PRD-107-TAB"/>
    <x v="6"/>
    <x v="1"/>
    <s v="North"/>
    <n v="2923.17"/>
    <n v="331.92"/>
    <x v="0"/>
    <n v="0.113547963341167"/>
    <x v="0"/>
    <x v="0"/>
    <m/>
    <x v="0"/>
    <n v="0"/>
    <n v="2081.52"/>
    <x v="1"/>
    <x v="1"/>
  </r>
  <r>
    <s v="ORD-202302-00952"/>
    <x v="40"/>
    <x v="3"/>
    <x v="0"/>
    <n v="4112874527"/>
    <x v="16"/>
    <s v="PRD-109-SUN"/>
    <x v="3"/>
    <x v="2"/>
    <s v="North"/>
    <n v="2464.48"/>
    <n v="269.94"/>
    <x v="0"/>
    <n v="0.109532233980393"/>
    <x v="0"/>
    <x v="0"/>
    <m/>
    <x v="0"/>
    <n v="0"/>
    <m/>
    <x v="1"/>
    <x v="1"/>
  </r>
  <r>
    <s v="ORD-202302-00953"/>
    <x v="33"/>
    <x v="21"/>
    <x v="4"/>
    <n v="9161942321"/>
    <x v="20"/>
    <s v="PRD - 100 - SHO"/>
    <x v="12"/>
    <x v="0"/>
    <s v="W"/>
    <n v="1104.6199999999999"/>
    <n v="48.47"/>
    <x v="3"/>
    <n v="4.3879343122521799E-2"/>
    <x v="0"/>
    <x v="2"/>
    <m/>
    <x v="0"/>
    <n v="0"/>
    <m/>
    <x v="1"/>
    <x v="1"/>
  </r>
  <r>
    <s v="ORD-202302-00954"/>
    <x v="46"/>
    <x v="13"/>
    <x v="2"/>
    <n v="2527410254"/>
    <x v="23"/>
    <s v="PRD-111-CHA"/>
    <x v="11"/>
    <x v="1"/>
    <s v="East"/>
    <n v="2612.5700000000002"/>
    <n v="723.74"/>
    <x v="1"/>
    <n v="0.27702224246623097"/>
    <x v="0"/>
    <x v="1"/>
    <m/>
    <x v="0"/>
    <n v="0"/>
    <n v="207.68"/>
    <x v="1"/>
    <x v="1"/>
  </r>
  <r>
    <s v="ORD-202302-00955"/>
    <x v="34"/>
    <x v="10"/>
    <x v="0"/>
    <n v="9567563558"/>
    <x v="13"/>
    <s v="PRD-102-LAP"/>
    <x v="10"/>
    <x v="1"/>
    <s v="South"/>
    <n v="797.19"/>
    <n v="110.92"/>
    <x v="2"/>
    <n v="0.13913872477075701"/>
    <x v="1"/>
    <x v="0"/>
    <m/>
    <x v="0"/>
    <n v="0"/>
    <n v="847.14"/>
    <x v="1"/>
    <x v="1"/>
  </r>
  <r>
    <s v="ORD-202302-00956"/>
    <x v="52"/>
    <x v="26"/>
    <x v="0"/>
    <n v="4413068624"/>
    <x v="2"/>
    <s v="PRD-101-SHI "/>
    <x v="1"/>
    <x v="0"/>
    <s v="North"/>
    <n v="2057.71"/>
    <n v="394.81"/>
    <x v="0"/>
    <n v="0.191868630662241"/>
    <x v="0"/>
    <x v="0"/>
    <m/>
    <x v="0"/>
    <n v="0"/>
    <m/>
    <x v="1"/>
    <x v="1"/>
  </r>
  <r>
    <s v="ORD-202302-00957"/>
    <x v="56"/>
    <x v="2"/>
    <x v="5"/>
    <n v="8115223282"/>
    <x v="17"/>
    <s v="PRD-108-JAC "/>
    <x v="0"/>
    <x v="0"/>
    <s v="East"/>
    <n v="2365.79"/>
    <n v="624.35"/>
    <x v="1"/>
    <n v="0.26390761648328898"/>
    <x v="0"/>
    <x v="1"/>
    <m/>
    <x v="0"/>
    <n v="0"/>
    <m/>
    <x v="1"/>
    <x v="1"/>
  </r>
  <r>
    <s v="ORD-202302-00958"/>
    <x v="32"/>
    <x v="27"/>
    <x v="4"/>
    <n v="7913511350"/>
    <x v="12"/>
    <s v="PRD-105-BAG"/>
    <x v="9"/>
    <x v="2"/>
    <s v="North"/>
    <n v="840.37"/>
    <n v="171.14"/>
    <x v="0"/>
    <n v="0.203648392969763"/>
    <x v="1"/>
    <x v="1"/>
    <m/>
    <x v="0"/>
    <n v="0"/>
    <m/>
    <x v="1"/>
    <x v="1"/>
  </r>
  <r>
    <s v="ORD-202302-00959"/>
    <x v="42"/>
    <x v="13"/>
    <x v="1"/>
    <n v="9783028010"/>
    <x v="16"/>
    <s v="PRD-109-SUN"/>
    <x v="3"/>
    <x v="2"/>
    <s v="N"/>
    <n v="1228.07"/>
    <n v="62.44"/>
    <x v="0"/>
    <n v="5.0844007263429601E-2"/>
    <x v="0"/>
    <x v="2"/>
    <s v="Customer changed mind"/>
    <x v="1"/>
    <n v="1"/>
    <m/>
    <x v="1"/>
    <x v="1"/>
  </r>
  <r>
    <s v="ORD-202302-00960"/>
    <x v="45"/>
    <x v="23"/>
    <x v="3"/>
    <n v="4280218893"/>
    <x v="5"/>
    <s v="PRD-103-HEA"/>
    <x v="5"/>
    <x v="1"/>
    <s v="North"/>
    <n v="3374.97"/>
    <n v="308.41000000000003"/>
    <x v="0"/>
    <n v="9.1381553021211995E-2"/>
    <x v="0"/>
    <x v="2"/>
    <m/>
    <x v="0"/>
    <n v="0"/>
    <n v="2183.56"/>
    <x v="1"/>
    <x v="1"/>
  </r>
  <r>
    <s v="ORD-202302-00961"/>
    <x v="37"/>
    <x v="28"/>
    <x v="5"/>
    <n v="6990558557"/>
    <x v="23"/>
    <s v="PRD-111-CHA"/>
    <x v="11"/>
    <x v="1"/>
    <s v="East"/>
    <n v="949.13"/>
    <n v="257.77999999999997"/>
    <x v="1"/>
    <n v="0.27159609326435802"/>
    <x v="1"/>
    <x v="1"/>
    <m/>
    <x v="0"/>
    <n v="0"/>
    <n v="207.68"/>
    <x v="1"/>
    <x v="1"/>
  </r>
  <r>
    <s v="ORD-202302-00962"/>
    <x v="35"/>
    <x v="11"/>
    <x v="7"/>
    <n v="8986061065"/>
    <x v="18"/>
    <s v="PRD-103-HEA"/>
    <x v="5"/>
    <x v="1"/>
    <s v="S"/>
    <n v="2231.38"/>
    <n v="92.99"/>
    <x v="2"/>
    <n v="4.1673762425046397E-2"/>
    <x v="0"/>
    <x v="2"/>
    <m/>
    <x v="0"/>
    <n v="0"/>
    <n v="2183.56"/>
    <x v="1"/>
    <x v="1"/>
  </r>
  <r>
    <s v="ORD-202302-00963"/>
    <x v="35"/>
    <x v="16"/>
    <x v="4"/>
    <n v="9802530843"/>
    <x v="4"/>
    <s v="PRD-109-SUN"/>
    <x v="3"/>
    <x v="2"/>
    <s v="N"/>
    <n v="1492.89"/>
    <n v="166.23"/>
    <x v="0"/>
    <n v="0.111347788517573"/>
    <x v="0"/>
    <x v="0"/>
    <m/>
    <x v="0"/>
    <n v="0"/>
    <m/>
    <x v="1"/>
    <x v="1"/>
  </r>
  <r>
    <s v="ORD-202302-00964"/>
    <x v="38"/>
    <x v="9"/>
    <x v="7"/>
    <n v="4234800417"/>
    <x v="11"/>
    <s v="PRD-104-WAT"/>
    <x v="7"/>
    <x v="2"/>
    <s v="South"/>
    <n v="4712.6400000000003"/>
    <n v="648.21"/>
    <x v="2"/>
    <n v="0.13754710735383999"/>
    <x v="0"/>
    <x v="0"/>
    <m/>
    <x v="0"/>
    <n v="0"/>
    <n v="2420.2800000000002"/>
    <x v="1"/>
    <x v="1"/>
  </r>
  <r>
    <s v="ORD-202302-00965"/>
    <x v="38"/>
    <x v="1"/>
    <x v="6"/>
    <n v="242570333"/>
    <x v="16"/>
    <s v="PRD-109-SUN"/>
    <x v="3"/>
    <x v="2"/>
    <s v="East"/>
    <n v="1807"/>
    <n v="508.4"/>
    <x v="1"/>
    <n v="0.28135030437188702"/>
    <x v="0"/>
    <x v="1"/>
    <m/>
    <x v="0"/>
    <n v="0"/>
    <m/>
    <x v="1"/>
    <x v="1"/>
  </r>
  <r>
    <s v="ORD-202302-00966"/>
    <x v="31"/>
    <x v="6"/>
    <x v="7"/>
    <n v="9662991721"/>
    <x v="13"/>
    <s v="PRD-102-LAP"/>
    <x v="10"/>
    <x v="1"/>
    <s v="N"/>
    <n v="1524.14"/>
    <n v="213.32"/>
    <x v="0"/>
    <n v="0.13996089598068401"/>
    <x v="0"/>
    <x v="0"/>
    <m/>
    <x v="0"/>
    <n v="0"/>
    <n v="847.14"/>
    <x v="1"/>
    <x v="1"/>
  </r>
  <r>
    <s v="ORD-202302-00967"/>
    <x v="36"/>
    <x v="11"/>
    <x v="6"/>
    <n v="9370632503"/>
    <x v="16"/>
    <s v="PRD-109-SUN "/>
    <x v="4"/>
    <x v="2"/>
    <s v="North"/>
    <n v="57.8"/>
    <n v="4.09"/>
    <x v="0"/>
    <n v="7.07612456747405E-2"/>
    <x v="2"/>
    <x v="2"/>
    <m/>
    <x v="0"/>
    <n v="0"/>
    <n v="1385.87"/>
    <x v="1"/>
    <x v="1"/>
  </r>
  <r>
    <s v="ORD-202302-00969"/>
    <x v="38"/>
    <x v="14"/>
    <x v="7"/>
    <n v="3045323167"/>
    <x v="7"/>
    <s v="PRD-104-WAT"/>
    <x v="4"/>
    <x v="2"/>
    <s v="South"/>
    <n v="4192.58"/>
    <n v="628.30999999999995"/>
    <x v="2"/>
    <n v="0.14986237591172999"/>
    <x v="0"/>
    <x v="0"/>
    <m/>
    <x v="0"/>
    <n v="0"/>
    <n v="2420.2800000000002"/>
    <x v="1"/>
    <x v="1"/>
  </r>
  <r>
    <s v="ORD-202302-00970"/>
    <x v="46"/>
    <x v="10"/>
    <x v="3"/>
    <n v="6665052761"/>
    <x v="16"/>
    <s v="PRD-109-SUN"/>
    <x v="4"/>
    <x v="2"/>
    <s v="N"/>
    <n v="2394.41"/>
    <n v="107.35"/>
    <x v="0"/>
    <n v="4.4833591573707102E-2"/>
    <x v="0"/>
    <x v="2"/>
    <m/>
    <x v="0"/>
    <n v="0"/>
    <m/>
    <x v="1"/>
    <x v="1"/>
  </r>
  <r>
    <s v="ORD-202302-00972"/>
    <x v="45"/>
    <x v="26"/>
    <x v="4"/>
    <n v="2943000375"/>
    <x v="5"/>
    <s v="PRD-103-HEA"/>
    <x v="5"/>
    <x v="1"/>
    <s v="South"/>
    <n v="1313.07"/>
    <n v="161.56"/>
    <x v="2"/>
    <n v="0.12303989886297"/>
    <x v="0"/>
    <x v="0"/>
    <m/>
    <x v="0"/>
    <n v="0"/>
    <n v="2183.56"/>
    <x v="1"/>
    <x v="1"/>
  </r>
  <r>
    <s v="ORD-202302-00973"/>
    <x v="44"/>
    <x v="4"/>
    <x v="4"/>
    <n v="1783765915"/>
    <x v="15"/>
    <s v="PRD - 100 - SHO"/>
    <x v="12"/>
    <x v="0"/>
    <s v="South"/>
    <n v="4076.34"/>
    <n v="1006.99"/>
    <x v="2"/>
    <n v="0.247032877532296"/>
    <x v="0"/>
    <x v="1"/>
    <m/>
    <x v="0"/>
    <n v="0"/>
    <m/>
    <x v="1"/>
    <x v="1"/>
  </r>
  <r>
    <s v="ORD-202302-00974"/>
    <x v="32"/>
    <x v="26"/>
    <x v="2"/>
    <n v="1272455337"/>
    <x v="12"/>
    <s v="PRD-105-BAG"/>
    <x v="9"/>
    <x v="2"/>
    <s v="East"/>
    <n v="4887.59"/>
    <n v="489.97"/>
    <x v="1"/>
    <n v="0.10024777037353801"/>
    <x v="0"/>
    <x v="0"/>
    <m/>
    <x v="0"/>
    <n v="0"/>
    <m/>
    <x v="1"/>
    <x v="1"/>
  </r>
  <r>
    <s v="ORD-202302-00975"/>
    <x v="35"/>
    <x v="20"/>
    <x v="2"/>
    <n v="1046250692"/>
    <x v="12"/>
    <s v="PRD-105-BAG"/>
    <x v="9"/>
    <x v="2"/>
    <s v="S"/>
    <n v="732.11"/>
    <n v="154.83000000000001"/>
    <x v="2"/>
    <n v="0.211484612967997"/>
    <x v="1"/>
    <x v="1"/>
    <m/>
    <x v="0"/>
    <n v="0"/>
    <m/>
    <x v="1"/>
    <x v="1"/>
  </r>
  <r>
    <s v="ORD-202302-00976"/>
    <x v="35"/>
    <x v="18"/>
    <x v="2"/>
    <n v="979344212"/>
    <x v="7"/>
    <s v="PRD-104-WAT"/>
    <x v="7"/>
    <x v="2"/>
    <s v="S"/>
    <n v="4507.1499999999996"/>
    <n v="361.62"/>
    <x v="2"/>
    <n v="8.0232519441332098E-2"/>
    <x v="0"/>
    <x v="2"/>
    <m/>
    <x v="0"/>
    <n v="0"/>
    <n v="2420.2800000000002"/>
    <x v="1"/>
    <x v="1"/>
  </r>
  <r>
    <s v="ORD-202302-00977"/>
    <x v="40"/>
    <x v="3"/>
    <x v="3"/>
    <n v="9725184070"/>
    <x v="21"/>
    <s v="PRD-110-CAM"/>
    <x v="8"/>
    <x v="1"/>
    <s v="N"/>
    <n v="2274.86"/>
    <n v="486.3"/>
    <x v="0"/>
    <n v="0.21377139692112901"/>
    <x v="0"/>
    <x v="1"/>
    <m/>
    <x v="0"/>
    <n v="0"/>
    <m/>
    <x v="1"/>
    <x v="1"/>
  </r>
  <r>
    <s v="ORD-202302-00978"/>
    <x v="42"/>
    <x v="14"/>
    <x v="4"/>
    <n v="5167670636"/>
    <x v="8"/>
    <s v="PRD-110-CAM"/>
    <x v="8"/>
    <x v="1"/>
    <s v="N"/>
    <n v="1018.3"/>
    <n v="61.57"/>
    <x v="0"/>
    <n v="6.0463517627418202E-2"/>
    <x v="0"/>
    <x v="2"/>
    <m/>
    <x v="0"/>
    <n v="0"/>
    <m/>
    <x v="1"/>
    <x v="1"/>
  </r>
  <r>
    <s v="ORD-202302-00979"/>
    <x v="52"/>
    <x v="16"/>
    <x v="6"/>
    <n v="4833367960"/>
    <x v="14"/>
    <s v="PRD-111-CHA"/>
    <x v="11"/>
    <x v="1"/>
    <s v="North"/>
    <n v="3492.61"/>
    <n v="464.24"/>
    <x v="0"/>
    <n v="0.132920652463344"/>
    <x v="0"/>
    <x v="0"/>
    <m/>
    <x v="0"/>
    <n v="0"/>
    <n v="207.68"/>
    <x v="1"/>
    <x v="1"/>
  </r>
  <r>
    <s v="ORD-202302-00980"/>
    <x v="34"/>
    <x v="23"/>
    <x v="6"/>
    <n v="4901324951"/>
    <x v="12"/>
    <s v="PRD - 105 - BAG"/>
    <x v="9"/>
    <x v="2"/>
    <s v="S"/>
    <n v="405.68"/>
    <n v="110.63"/>
    <x v="2"/>
    <n v="0.27270262275685297"/>
    <x v="2"/>
    <x v="1"/>
    <m/>
    <x v="0"/>
    <n v="0"/>
    <m/>
    <x v="1"/>
    <x v="1"/>
  </r>
  <r>
    <s v="ORD-202302-00981"/>
    <x v="48"/>
    <x v="14"/>
    <x v="1"/>
    <n v="4410404315"/>
    <x v="17"/>
    <s v="PRD-108-JAC"/>
    <x v="0"/>
    <x v="0"/>
    <s v="W"/>
    <n v="970.84"/>
    <n v="195.39"/>
    <x v="3"/>
    <n v="0.20125870380289199"/>
    <x v="1"/>
    <x v="1"/>
    <m/>
    <x v="0"/>
    <n v="0"/>
    <n v="2085.91"/>
    <x v="1"/>
    <x v="1"/>
  </r>
  <r>
    <s v="ORD-202302-00982"/>
    <x v="51"/>
    <x v="1"/>
    <x v="5"/>
    <n v="901685647"/>
    <x v="9"/>
    <s v="PRD-107-TAB "/>
    <x v="4"/>
    <x v="1"/>
    <s v="S"/>
    <n v="790.74"/>
    <n v="122.49"/>
    <x v="2"/>
    <n v="0.15490553152743"/>
    <x v="1"/>
    <x v="0"/>
    <m/>
    <x v="0"/>
    <n v="0"/>
    <m/>
    <x v="1"/>
    <x v="1"/>
  </r>
  <r>
    <s v="ORD-202302-00983"/>
    <x v="49"/>
    <x v="8"/>
    <x v="6"/>
    <n v="8611997675"/>
    <x v="8"/>
    <s v="PRD-110-CAM"/>
    <x v="8"/>
    <x v="1"/>
    <s v="East"/>
    <n v="4351.53"/>
    <n v="975.8"/>
    <x v="1"/>
    <n v="0.22424296741605801"/>
    <x v="0"/>
    <x v="1"/>
    <m/>
    <x v="0"/>
    <n v="0"/>
    <m/>
    <x v="1"/>
    <x v="1"/>
  </r>
  <r>
    <s v="ORD-202302-00984"/>
    <x v="51"/>
    <x v="28"/>
    <x v="2"/>
    <n v="6572853533"/>
    <x v="11"/>
    <s v="PRD-104-WAT"/>
    <x v="7"/>
    <x v="2"/>
    <s v="East"/>
    <n v="489.44"/>
    <n v="134.33000000000001"/>
    <x v="1"/>
    <n v="0.27445652173912999"/>
    <x v="2"/>
    <x v="1"/>
    <m/>
    <x v="0"/>
    <n v="0"/>
    <n v="2420.2800000000002"/>
    <x v="1"/>
    <x v="1"/>
  </r>
  <r>
    <s v="ORD-202302-00985"/>
    <x v="14"/>
    <x v="11"/>
    <x v="6"/>
    <n v="6879303028"/>
    <x v="13"/>
    <s v="PRD-102-LAP"/>
    <x v="10"/>
    <x v="1"/>
    <s v="N"/>
    <n v="3774.67"/>
    <n v="551.48"/>
    <x v="0"/>
    <n v="0.14610018889068399"/>
    <x v="0"/>
    <x v="0"/>
    <m/>
    <x v="0"/>
    <n v="0"/>
    <n v="847.14"/>
    <x v="1"/>
    <x v="1"/>
  </r>
  <r>
    <s v="ORD-202302-00986"/>
    <x v="55"/>
    <x v="13"/>
    <x v="7"/>
    <n v="5285461308"/>
    <x v="15"/>
    <s v="PRD-100-SHO"/>
    <x v="12"/>
    <x v="0"/>
    <s v="N"/>
    <n v="642.80999999999995"/>
    <n v="144.6"/>
    <x v="0"/>
    <n v="0.22494982965417501"/>
    <x v="1"/>
    <x v="1"/>
    <m/>
    <x v="0"/>
    <n v="0"/>
    <n v="2793.38"/>
    <x v="1"/>
    <x v="1"/>
  </r>
  <r>
    <s v="ORD-202302-00987"/>
    <x v="39"/>
    <x v="19"/>
    <x v="3"/>
    <n v="7118425278"/>
    <x v="15"/>
    <s v="PRD-100-SHO"/>
    <x v="12"/>
    <x v="0"/>
    <s v="West"/>
    <n v="4538.8500000000004"/>
    <n v="315.61"/>
    <x v="3"/>
    <n v="6.9535234696013304E-2"/>
    <x v="0"/>
    <x v="2"/>
    <m/>
    <x v="0"/>
    <n v="0"/>
    <n v="2793.38"/>
    <x v="1"/>
    <x v="1"/>
  </r>
  <r>
    <s v="ORD-202302-00988"/>
    <x v="34"/>
    <x v="4"/>
    <x v="1"/>
    <n v="5777196199"/>
    <x v="2"/>
    <s v="PRD-101-SHI"/>
    <x v="1"/>
    <x v="0"/>
    <s v="North"/>
    <n v="1762.34"/>
    <n v="242.61"/>
    <x v="0"/>
    <n v="0.137663560947377"/>
    <x v="0"/>
    <x v="0"/>
    <m/>
    <x v="0"/>
    <n v="0"/>
    <n v="2821.33"/>
    <x v="1"/>
    <x v="1"/>
  </r>
  <r>
    <s v="ORD-202302-00989"/>
    <x v="44"/>
    <x v="3"/>
    <x v="1"/>
    <n v="952242653"/>
    <x v="14"/>
    <s v="PRD-111-CHA"/>
    <x v="11"/>
    <x v="1"/>
    <s v="S"/>
    <n v="3805.99"/>
    <n v="364.79"/>
    <x v="2"/>
    <n v="9.5846284409575405E-2"/>
    <x v="0"/>
    <x v="2"/>
    <m/>
    <x v="0"/>
    <n v="0"/>
    <n v="207.68"/>
    <x v="1"/>
    <x v="1"/>
  </r>
  <r>
    <s v="ORD-202302-00990"/>
    <x v="52"/>
    <x v="14"/>
    <x v="1"/>
    <n v="1579115010"/>
    <x v="14"/>
    <s v="PRD-111-CHA"/>
    <x v="11"/>
    <x v="1"/>
    <s v="East"/>
    <n v="173.04"/>
    <n v="6.72"/>
    <x v="1"/>
    <n v="3.8834951456310697E-2"/>
    <x v="2"/>
    <x v="2"/>
    <m/>
    <x v="0"/>
    <n v="0"/>
    <n v="207.68"/>
    <x v="1"/>
    <x v="1"/>
  </r>
  <r>
    <s v="ORD-202302-00991"/>
    <x v="51"/>
    <x v="15"/>
    <x v="5"/>
    <n v="3548835719"/>
    <x v="11"/>
    <s v="PRD-104-WAT"/>
    <x v="7"/>
    <x v="2"/>
    <s v="South"/>
    <n v="4094.65"/>
    <n v="547.82000000000005"/>
    <x v="2"/>
    <n v="0.133789212753227"/>
    <x v="0"/>
    <x v="0"/>
    <m/>
    <x v="0"/>
    <n v="0"/>
    <n v="2420.2800000000002"/>
    <x v="1"/>
    <x v="1"/>
  </r>
  <r>
    <s v="ORD-202302-00992"/>
    <x v="44"/>
    <x v="11"/>
    <x v="5"/>
    <n v="1726652824"/>
    <x v="11"/>
    <s v="PRD-104-WAT"/>
    <x v="7"/>
    <x v="2"/>
    <s v="North"/>
    <n v="4942.74"/>
    <n v="812.96"/>
    <x v="0"/>
    <n v="0.16447557427661599"/>
    <x v="0"/>
    <x v="0"/>
    <m/>
    <x v="0"/>
    <n v="0"/>
    <n v="2420.2800000000002"/>
    <x v="1"/>
    <x v="1"/>
  </r>
  <r>
    <s v="ORD-202302-00993"/>
    <x v="52"/>
    <x v="23"/>
    <x v="1"/>
    <n v="1460519085"/>
    <x v="13"/>
    <s v="PRD-102-LAP"/>
    <x v="10"/>
    <x v="1"/>
    <s v="N"/>
    <n v="3653.57"/>
    <n v="976.82"/>
    <x v="0"/>
    <n v="0.26736041734522697"/>
    <x v="0"/>
    <x v="1"/>
    <m/>
    <x v="0"/>
    <n v="0"/>
    <n v="847.14"/>
    <x v="1"/>
    <x v="1"/>
  </r>
  <r>
    <s v="ORD-202302-00994"/>
    <x v="38"/>
    <x v="3"/>
    <x v="5"/>
    <n v="100090899"/>
    <x v="0"/>
    <s v="PRD-108-JAC"/>
    <x v="0"/>
    <x v="0"/>
    <s v="N"/>
    <n v="4051.52"/>
    <n v="460.35"/>
    <x v="0"/>
    <n v="0.11362402258905301"/>
    <x v="0"/>
    <x v="0"/>
    <m/>
    <x v="0"/>
    <n v="0"/>
    <n v="2085.91"/>
    <x v="1"/>
    <x v="1"/>
  </r>
  <r>
    <s v="ORD-202302-00995"/>
    <x v="54"/>
    <x v="4"/>
    <x v="2"/>
    <n v="8929093043"/>
    <x v="3"/>
    <s v="PRD-106-PHO"/>
    <x v="4"/>
    <x v="1"/>
    <s v="N"/>
    <n v="1981.66"/>
    <n v="345.05"/>
    <x v="0"/>
    <n v="0.17412169595187901"/>
    <x v="0"/>
    <x v="0"/>
    <m/>
    <x v="0"/>
    <n v="0"/>
    <n v="2788.38"/>
    <x v="1"/>
    <x v="1"/>
  </r>
  <r>
    <s v="ORD-202302-00996"/>
    <x v="31"/>
    <x v="11"/>
    <x v="4"/>
    <n v="7470531105"/>
    <x v="8"/>
    <s v="PRD-110-CAM"/>
    <x v="8"/>
    <x v="1"/>
    <s v="North"/>
    <n v="2496.0300000000002"/>
    <n v="211.56"/>
    <x v="0"/>
    <n v="8.4758596651482596E-2"/>
    <x v="0"/>
    <x v="2"/>
    <m/>
    <x v="0"/>
    <n v="0"/>
    <m/>
    <x v="1"/>
    <x v="1"/>
  </r>
  <r>
    <s v="ORD-202302-00997"/>
    <x v="31"/>
    <x v="9"/>
    <x v="6"/>
    <n v="9376501676"/>
    <x v="0"/>
    <s v="PRD-108-JAC"/>
    <x v="0"/>
    <x v="0"/>
    <s v="N"/>
    <n v="3297.85"/>
    <n v="582.16"/>
    <x v="0"/>
    <n v="0.17652713131282499"/>
    <x v="0"/>
    <x v="0"/>
    <m/>
    <x v="0"/>
    <n v="0"/>
    <n v="2085.91"/>
    <x v="1"/>
    <x v="1"/>
  </r>
  <r>
    <s v="ORD-202302-00998"/>
    <x v="35"/>
    <x v="2"/>
    <x v="6"/>
    <n v="2762922666"/>
    <x v="4"/>
    <s v="PRD-109-SUN"/>
    <x v="3"/>
    <x v="2"/>
    <s v="East"/>
    <n v="446.41"/>
    <n v="61.02"/>
    <x v="1"/>
    <n v="0.136690486324231"/>
    <x v="2"/>
    <x v="0"/>
    <m/>
    <x v="0"/>
    <n v="0"/>
    <m/>
    <x v="1"/>
    <x v="1"/>
  </r>
  <r>
    <s v="ORD-202302-00999"/>
    <x v="39"/>
    <x v="27"/>
    <x v="2"/>
    <n v="9812559777"/>
    <x v="12"/>
    <s v="PRD-105-BAG"/>
    <x v="9"/>
    <x v="2"/>
    <s v="South"/>
    <n v="1496"/>
    <n v="266.64999999999998"/>
    <x v="2"/>
    <n v="0.17824197860962601"/>
    <x v="0"/>
    <x v="0"/>
    <m/>
    <x v="0"/>
    <n v="0"/>
    <m/>
    <x v="1"/>
    <x v="1"/>
  </r>
  <r>
    <s v="ORD-202302-01000"/>
    <x v="54"/>
    <x v="17"/>
    <x v="4"/>
    <n v="1716578939"/>
    <x v="4"/>
    <s v="PRD-109-SUN"/>
    <x v="3"/>
    <x v="2"/>
    <s v="W"/>
    <n v="1767.58"/>
    <n v="97.32"/>
    <x v="3"/>
    <n v="5.5058328335916902E-2"/>
    <x v="0"/>
    <x v="2"/>
    <m/>
    <x v="0"/>
    <n v="0"/>
    <m/>
    <x v="1"/>
    <x v="1"/>
  </r>
  <r>
    <s v="ORD-202302-01001"/>
    <x v="36"/>
    <x v="2"/>
    <x v="2"/>
    <n v="92449287"/>
    <x v="12"/>
    <s v="PRD-105-BAG"/>
    <x v="9"/>
    <x v="2"/>
    <s v="North"/>
    <n v="3219.95"/>
    <n v="769.45"/>
    <x v="0"/>
    <n v="0.23896333794003"/>
    <x v="0"/>
    <x v="1"/>
    <m/>
    <x v="0"/>
    <n v="0"/>
    <m/>
    <x v="1"/>
    <x v="1"/>
  </r>
  <r>
    <s v="ORD-202302-01002"/>
    <x v="49"/>
    <x v="23"/>
    <x v="6"/>
    <n v="742906952"/>
    <x v="5"/>
    <s v="PRD-103-HEA"/>
    <x v="5"/>
    <x v="1"/>
    <s v="North"/>
    <n v="4107.78"/>
    <n v="826.39"/>
    <x v="0"/>
    <n v="0.20117679135688901"/>
    <x v="0"/>
    <x v="1"/>
    <m/>
    <x v="0"/>
    <n v="0"/>
    <n v="2183.56"/>
    <x v="1"/>
    <x v="1"/>
  </r>
  <r>
    <s v="ORD-202302-01004"/>
    <x v="43"/>
    <x v="12"/>
    <x v="3"/>
    <n v="3544534514"/>
    <x v="0"/>
    <s v="PRD-108-JAC"/>
    <x v="0"/>
    <x v="0"/>
    <s v="North"/>
    <n v="1782.6"/>
    <n v="474.14"/>
    <x v="0"/>
    <n v="0.26598227308425898"/>
    <x v="0"/>
    <x v="1"/>
    <m/>
    <x v="0"/>
    <n v="0"/>
    <n v="2085.91"/>
    <x v="1"/>
    <x v="1"/>
  </r>
  <r>
    <s v="ORD-202302-01069"/>
    <x v="37"/>
    <x v="16"/>
    <x v="0"/>
    <n v="8323530688"/>
    <x v="0"/>
    <s v="PRD-108-JAC"/>
    <x v="0"/>
    <x v="0"/>
    <s v="East"/>
    <n v="2435.09"/>
    <n v="342.29"/>
    <x v="1"/>
    <n v="0.14056564644427899"/>
    <x v="0"/>
    <x v="0"/>
    <s v="missing parts"/>
    <x v="1"/>
    <n v="1"/>
    <n v="2085.91"/>
    <x v="1"/>
    <x v="1"/>
  </r>
  <r>
    <s v="ORD-202302-01005"/>
    <x v="45"/>
    <x v="22"/>
    <x v="2"/>
    <n v="8626736648"/>
    <x v="13"/>
    <s v="PRD - 102 - LAP"/>
    <x v="10"/>
    <x v="1"/>
    <s v="East"/>
    <n v="2374.36"/>
    <n v="407.49"/>
    <x v="1"/>
    <n v="0.171620984181"/>
    <x v="0"/>
    <x v="0"/>
    <m/>
    <x v="0"/>
    <n v="0"/>
    <m/>
    <x v="1"/>
    <x v="1"/>
  </r>
  <r>
    <s v="ORD-202302-01006"/>
    <x v="32"/>
    <x v="20"/>
    <x v="5"/>
    <n v="4436958050"/>
    <x v="12"/>
    <s v="PRD-105-BAG"/>
    <x v="9"/>
    <x v="2"/>
    <s v="West"/>
    <n v="2987.49"/>
    <n v="518.76"/>
    <x v="3"/>
    <n v="0.17364409587981899"/>
    <x v="0"/>
    <x v="0"/>
    <m/>
    <x v="0"/>
    <n v="0"/>
    <m/>
    <x v="1"/>
    <x v="1"/>
  </r>
  <r>
    <s v="ORD-202302-01008"/>
    <x v="43"/>
    <x v="17"/>
    <x v="1"/>
    <n v="4502814353"/>
    <x v="9"/>
    <s v="PRD-107-TAB"/>
    <x v="6"/>
    <x v="1"/>
    <s v="South"/>
    <n v="4125.33"/>
    <n v="959.8"/>
    <x v="2"/>
    <n v="0.23266017506478301"/>
    <x v="0"/>
    <x v="1"/>
    <m/>
    <x v="0"/>
    <n v="0"/>
    <n v="2081.52"/>
    <x v="1"/>
    <x v="1"/>
  </r>
  <r>
    <s v="ORD-202302-01009"/>
    <x v="46"/>
    <x v="21"/>
    <x v="2"/>
    <n v="9042652742"/>
    <x v="21"/>
    <s v="PRD-110-CAM"/>
    <x v="8"/>
    <x v="1"/>
    <s v="East"/>
    <n v="572.83000000000004"/>
    <n v="25.09"/>
    <x v="1"/>
    <n v="4.38000803030568E-2"/>
    <x v="1"/>
    <x v="2"/>
    <m/>
    <x v="0"/>
    <n v="0"/>
    <m/>
    <x v="1"/>
    <x v="1"/>
  </r>
  <r>
    <s v="ORD-202302-01010"/>
    <x v="46"/>
    <x v="0"/>
    <x v="0"/>
    <n v="4609193511"/>
    <x v="12"/>
    <s v="PRD-105-BAG"/>
    <x v="9"/>
    <x v="2"/>
    <s v="N"/>
    <n v="3449.42"/>
    <n v="754.06"/>
    <x v="0"/>
    <n v="0.21860486690516101"/>
    <x v="0"/>
    <x v="1"/>
    <m/>
    <x v="0"/>
    <n v="0"/>
    <m/>
    <x v="1"/>
    <x v="1"/>
  </r>
  <r>
    <s v="ORD-202302-01012"/>
    <x v="14"/>
    <x v="29"/>
    <x v="5"/>
    <n v="399516704"/>
    <x v="14"/>
    <s v="PRD-111-CHA"/>
    <x v="11"/>
    <x v="1"/>
    <s v="South"/>
    <n v="4590.07"/>
    <n v="292.67"/>
    <x v="2"/>
    <n v="6.3761554834675702E-2"/>
    <x v="0"/>
    <x v="2"/>
    <m/>
    <x v="0"/>
    <n v="0"/>
    <n v="207.68"/>
    <x v="1"/>
    <x v="1"/>
  </r>
  <r>
    <s v="ORD-202302-01013"/>
    <x v="42"/>
    <x v="11"/>
    <x v="5"/>
    <n v="4388804851"/>
    <x v="8"/>
    <s v="PRD-110-CAM"/>
    <x v="8"/>
    <x v="1"/>
    <s v="N"/>
    <n v="2015.67"/>
    <n v="259.8"/>
    <x v="0"/>
    <n v="0.12889014570837501"/>
    <x v="0"/>
    <x v="0"/>
    <m/>
    <x v="0"/>
    <n v="0"/>
    <m/>
    <x v="1"/>
    <x v="1"/>
  </r>
  <r>
    <s v="ORD-202302-01014"/>
    <x v="33"/>
    <x v="28"/>
    <x v="2"/>
    <n v="7672991154"/>
    <x v="14"/>
    <s v="PRD-111-CHA"/>
    <x v="11"/>
    <x v="1"/>
    <s v="South"/>
    <n v="2616.2600000000002"/>
    <n v="578.08000000000004"/>
    <x v="2"/>
    <n v="0.22095663275056801"/>
    <x v="0"/>
    <x v="1"/>
    <m/>
    <x v="0"/>
    <n v="0"/>
    <n v="207.68"/>
    <x v="1"/>
    <x v="1"/>
  </r>
  <r>
    <s v="ORD-202302-01015"/>
    <x v="44"/>
    <x v="16"/>
    <x v="7"/>
    <n v="9771150629"/>
    <x v="16"/>
    <s v="PRD-109-SUN"/>
    <x v="3"/>
    <x v="2"/>
    <s v="East"/>
    <n v="4048.31"/>
    <n v="1115.79"/>
    <x v="1"/>
    <n v="0.27561871496995"/>
    <x v="0"/>
    <x v="1"/>
    <m/>
    <x v="0"/>
    <n v="0"/>
    <m/>
    <x v="1"/>
    <x v="1"/>
  </r>
  <r>
    <s v="ORD-202302-01016"/>
    <x v="36"/>
    <x v="20"/>
    <x v="3"/>
    <n v="3922198369"/>
    <x v="9"/>
    <s v="PRD-107-TAB"/>
    <x v="6"/>
    <x v="1"/>
    <s v="W"/>
    <n v="587.26"/>
    <n v="21.88"/>
    <x v="3"/>
    <n v="3.72577733882778E-2"/>
    <x v="1"/>
    <x v="2"/>
    <m/>
    <x v="0"/>
    <n v="0"/>
    <n v="2081.52"/>
    <x v="1"/>
    <x v="1"/>
  </r>
  <r>
    <s v="ORD-202302-01017"/>
    <x v="42"/>
    <x v="24"/>
    <x v="0"/>
    <n v="5304450020"/>
    <x v="14"/>
    <s v="PRD-111-CHA"/>
    <x v="11"/>
    <x v="1"/>
    <s v="North"/>
    <n v="2783.66"/>
    <n v="109.23"/>
    <x v="0"/>
    <n v="3.9239705998577401E-2"/>
    <x v="0"/>
    <x v="2"/>
    <m/>
    <x v="0"/>
    <n v="0"/>
    <n v="207.68"/>
    <x v="1"/>
    <x v="1"/>
  </r>
  <r>
    <s v="ORD-202302-01018"/>
    <x v="48"/>
    <x v="20"/>
    <x v="6"/>
    <n v="304093467"/>
    <x v="11"/>
    <s v="PRD-104-WAT"/>
    <x v="4"/>
    <x v="2"/>
    <s v="N"/>
    <n v="1215.67"/>
    <n v="175.63"/>
    <x v="0"/>
    <n v="0.14447177276728099"/>
    <x v="0"/>
    <x v="0"/>
    <m/>
    <x v="0"/>
    <n v="0"/>
    <n v="2420.2800000000002"/>
    <x v="1"/>
    <x v="1"/>
  </r>
  <r>
    <s v="ORD-202302-01019"/>
    <x v="39"/>
    <x v="5"/>
    <x v="2"/>
    <n v="1334601842"/>
    <x v="2"/>
    <s v="PRD-101-SHI"/>
    <x v="1"/>
    <x v="0"/>
    <s v="West"/>
    <n v="1821.08"/>
    <n v="170.69"/>
    <x v="3"/>
    <n v="9.3730094229797695E-2"/>
    <x v="0"/>
    <x v="2"/>
    <m/>
    <x v="0"/>
    <n v="0"/>
    <n v="2821.33"/>
    <x v="1"/>
    <x v="1"/>
  </r>
  <r>
    <s v="ORD-202302-01020"/>
    <x v="46"/>
    <x v="14"/>
    <x v="0"/>
    <n v="6360389173"/>
    <x v="16"/>
    <s v="PRD - 109 - SUN"/>
    <x v="4"/>
    <x v="2"/>
    <s v="South"/>
    <n v="3247.12"/>
    <n v="473.01"/>
    <x v="2"/>
    <n v="0.14567062504619499"/>
    <x v="0"/>
    <x v="0"/>
    <m/>
    <x v="0"/>
    <n v="0"/>
    <m/>
    <x v="1"/>
    <x v="1"/>
  </r>
  <r>
    <s v="ORD-202302-01021"/>
    <x v="31"/>
    <x v="15"/>
    <x v="1"/>
    <n v="7163485089"/>
    <x v="19"/>
    <s v="PRD-102-LAP "/>
    <x v="10"/>
    <x v="1"/>
    <s v="East"/>
    <n v="423.02"/>
    <n v="25.27"/>
    <x v="1"/>
    <n v="5.9737128268167003E-2"/>
    <x v="2"/>
    <x v="2"/>
    <m/>
    <x v="0"/>
    <n v="0"/>
    <m/>
    <x v="1"/>
    <x v="1"/>
  </r>
  <r>
    <s v="ORD-202302-01022"/>
    <x v="55"/>
    <x v="1"/>
    <x v="3"/>
    <n v="2965561927"/>
    <x v="2"/>
    <s v="PRD-101-SHI"/>
    <x v="1"/>
    <x v="0"/>
    <s v="N"/>
    <n v="3446.73"/>
    <n v="732.25"/>
    <x v="0"/>
    <n v="0.21244774032198599"/>
    <x v="0"/>
    <x v="1"/>
    <m/>
    <x v="0"/>
    <n v="0"/>
    <n v="2821.33"/>
    <x v="1"/>
    <x v="1"/>
  </r>
  <r>
    <s v="ORD-202302-01024"/>
    <x v="32"/>
    <x v="6"/>
    <x v="6"/>
    <n v="2763304117"/>
    <x v="8"/>
    <s v="PRD-110-CAM"/>
    <x v="4"/>
    <x v="1"/>
    <s v="East"/>
    <n v="1885.47"/>
    <n v="207.01"/>
    <x v="1"/>
    <n v="0.109792253390401"/>
    <x v="0"/>
    <x v="0"/>
    <m/>
    <x v="0"/>
    <n v="0"/>
    <m/>
    <x v="1"/>
    <x v="1"/>
  </r>
  <r>
    <s v="ORD-202302-01025"/>
    <x v="35"/>
    <x v="23"/>
    <x v="4"/>
    <n v="6568969870"/>
    <x v="0"/>
    <s v="PRD-108-JAC"/>
    <x v="0"/>
    <x v="0"/>
    <s v="W"/>
    <n v="160.97"/>
    <n v="28.35"/>
    <x v="3"/>
    <n v="0.17611977387090799"/>
    <x v="2"/>
    <x v="0"/>
    <m/>
    <x v="0"/>
    <n v="0"/>
    <n v="2085.91"/>
    <x v="1"/>
    <x v="1"/>
  </r>
  <r>
    <s v="ORD-202302-01026"/>
    <x v="33"/>
    <x v="14"/>
    <x v="2"/>
    <n v="9229127065"/>
    <x v="11"/>
    <s v="PRD - 104 - WAT"/>
    <x v="7"/>
    <x v="2"/>
    <s v="North"/>
    <n v="1898.06"/>
    <n v="536.95000000000005"/>
    <x v="0"/>
    <n v="0.28289411293636701"/>
    <x v="0"/>
    <x v="1"/>
    <m/>
    <x v="0"/>
    <n v="0"/>
    <m/>
    <x v="1"/>
    <x v="1"/>
  </r>
  <r>
    <s v="ORD-202302-01027"/>
    <x v="39"/>
    <x v="20"/>
    <x v="0"/>
    <n v="8301817960"/>
    <x v="21"/>
    <s v="PRD-110-CAM"/>
    <x v="8"/>
    <x v="1"/>
    <s v="S"/>
    <n v="4166.5"/>
    <n v="661.67"/>
    <x v="2"/>
    <n v="0.15880715228609099"/>
    <x v="0"/>
    <x v="0"/>
    <m/>
    <x v="0"/>
    <n v="0"/>
    <m/>
    <x v="1"/>
    <x v="1"/>
  </r>
  <r>
    <s v="ORD-202302-01028"/>
    <x v="14"/>
    <x v="5"/>
    <x v="4"/>
    <n v="8656581898"/>
    <x v="20"/>
    <s v="PRD-100-SHO"/>
    <x v="12"/>
    <x v="0"/>
    <s v="North"/>
    <n v="2043.78"/>
    <n v="195.55"/>
    <x v="0"/>
    <n v="9.5680552701367105E-2"/>
    <x v="0"/>
    <x v="2"/>
    <m/>
    <x v="0"/>
    <n v="0"/>
    <n v="2793.38"/>
    <x v="1"/>
    <x v="1"/>
  </r>
  <r>
    <s v="ORD-202302-01029"/>
    <x v="41"/>
    <x v="18"/>
    <x v="7"/>
    <n v="6169496378"/>
    <x v="2"/>
    <s v="PRD-101-SHI"/>
    <x v="1"/>
    <x v="0"/>
    <s v="North"/>
    <n v="1971.98"/>
    <n v="579.9"/>
    <x v="0"/>
    <n v="0.29406991957322098"/>
    <x v="0"/>
    <x v="1"/>
    <m/>
    <x v="0"/>
    <n v="0"/>
    <n v="2821.33"/>
    <x v="1"/>
    <x v="1"/>
  </r>
  <r>
    <s v="ORD-202302-01030"/>
    <x v="51"/>
    <x v="19"/>
    <x v="3"/>
    <n v="5321633613"/>
    <x v="4"/>
    <s v="PRD-109-SUN"/>
    <x v="3"/>
    <x v="2"/>
    <s v="North"/>
    <n v="3776.48"/>
    <n v="159.6"/>
    <x v="0"/>
    <n v="4.2261576918188402E-2"/>
    <x v="0"/>
    <x v="2"/>
    <m/>
    <x v="0"/>
    <n v="0"/>
    <m/>
    <x v="1"/>
    <x v="1"/>
  </r>
  <r>
    <s v="ORD-202302-01031"/>
    <x v="33"/>
    <x v="11"/>
    <x v="2"/>
    <n v="8583563998"/>
    <x v="9"/>
    <s v="PRD-107-TAB"/>
    <x v="6"/>
    <x v="1"/>
    <s v="South"/>
    <n v="3026.71"/>
    <n v="216.76"/>
    <x v="2"/>
    <n v="7.1615714752982604E-2"/>
    <x v="0"/>
    <x v="2"/>
    <m/>
    <x v="0"/>
    <n v="0"/>
    <n v="2081.52"/>
    <x v="1"/>
    <x v="1"/>
  </r>
  <r>
    <s v="ORD-202302-01032"/>
    <x v="36"/>
    <x v="21"/>
    <x v="7"/>
    <n v="5814762123"/>
    <x v="1"/>
    <s v="PRD-101-SHI"/>
    <x v="1"/>
    <x v="0"/>
    <s v="East"/>
    <n v="1802.88"/>
    <n v="101.63"/>
    <x v="1"/>
    <n v="5.6370917642882497E-2"/>
    <x v="0"/>
    <x v="2"/>
    <m/>
    <x v="0"/>
    <n v="0"/>
    <n v="2821.33"/>
    <x v="1"/>
    <x v="1"/>
  </r>
  <r>
    <s v="ORD-202302-01033"/>
    <x v="55"/>
    <x v="28"/>
    <x v="1"/>
    <n v="9307968590"/>
    <x v="14"/>
    <s v="PRD-111-CHA"/>
    <x v="4"/>
    <x v="1"/>
    <s v="West"/>
    <n v="695.34"/>
    <n v="72.97"/>
    <x v="3"/>
    <n v="0.104941467483533"/>
    <x v="1"/>
    <x v="0"/>
    <m/>
    <x v="0"/>
    <n v="0"/>
    <n v="207.68"/>
    <x v="1"/>
    <x v="1"/>
  </r>
  <r>
    <s v="ORD-202302-01034"/>
    <x v="36"/>
    <x v="25"/>
    <x v="0"/>
    <n v="6681133973"/>
    <x v="15"/>
    <s v="PRD-100-SHO"/>
    <x v="12"/>
    <x v="0"/>
    <s v="N"/>
    <n v="3291.17"/>
    <n v="726.64"/>
    <x v="0"/>
    <n v="0.22078470574294201"/>
    <x v="0"/>
    <x v="1"/>
    <m/>
    <x v="0"/>
    <n v="0"/>
    <n v="2793.38"/>
    <x v="1"/>
    <x v="1"/>
  </r>
  <r>
    <s v="ORD-202302-01035"/>
    <x v="32"/>
    <x v="11"/>
    <x v="4"/>
    <n v="1983063236"/>
    <x v="20"/>
    <s v="PRD - 100 - SHO"/>
    <x v="12"/>
    <x v="0"/>
    <s v="North"/>
    <n v="1465.14"/>
    <n v="110.49"/>
    <x v="0"/>
    <n v="7.5412588558089994E-2"/>
    <x v="0"/>
    <x v="2"/>
    <m/>
    <x v="0"/>
    <n v="0"/>
    <m/>
    <x v="1"/>
    <x v="1"/>
  </r>
  <r>
    <s v="ORD-202302-01036"/>
    <x v="37"/>
    <x v="12"/>
    <x v="2"/>
    <n v="947651186"/>
    <x v="22"/>
    <s v="PRD-105-BAG"/>
    <x v="9"/>
    <x v="2"/>
    <s v="East"/>
    <n v="533.19000000000005"/>
    <n v="87.26"/>
    <x v="1"/>
    <n v="0.16365648267971999"/>
    <x v="1"/>
    <x v="0"/>
    <s v="missing parts"/>
    <x v="1"/>
    <n v="1"/>
    <m/>
    <x v="1"/>
    <x v="1"/>
  </r>
  <r>
    <s v="ORD-202302-01037"/>
    <x v="53"/>
    <x v="25"/>
    <x v="7"/>
    <n v="4519082611"/>
    <x v="12"/>
    <s v="PRD-105-BAG"/>
    <x v="4"/>
    <x v="2"/>
    <s v="N"/>
    <n v="3751.76"/>
    <n v="713.89"/>
    <x v="0"/>
    <n v="0.19028136128110501"/>
    <x v="0"/>
    <x v="0"/>
    <m/>
    <x v="0"/>
    <n v="0"/>
    <m/>
    <x v="1"/>
    <x v="1"/>
  </r>
  <r>
    <s v="ORD-202302-01038"/>
    <x v="56"/>
    <x v="14"/>
    <x v="6"/>
    <n v="9229533861"/>
    <x v="2"/>
    <s v="PRD-101-SHI"/>
    <x v="1"/>
    <x v="0"/>
    <s v="North"/>
    <n v="3051.97"/>
    <n v="104.94"/>
    <x v="0"/>
    <n v="3.43843484700046E-2"/>
    <x v="0"/>
    <x v="2"/>
    <m/>
    <x v="0"/>
    <n v="0"/>
    <n v="2821.33"/>
    <x v="1"/>
    <x v="1"/>
  </r>
  <r>
    <s v="ORD-202302-01039"/>
    <x v="31"/>
    <x v="12"/>
    <x v="7"/>
    <n v="8346334889"/>
    <x v="11"/>
    <s v="PRD-104-WAT"/>
    <x v="4"/>
    <x v="2"/>
    <s v="South"/>
    <n v="2192.1799999999998"/>
    <n v="428.18"/>
    <x v="2"/>
    <n v="0.19532155206233101"/>
    <x v="0"/>
    <x v="0"/>
    <m/>
    <x v="0"/>
    <n v="0"/>
    <n v="2420.2800000000002"/>
    <x v="1"/>
    <x v="1"/>
  </r>
  <r>
    <s v="ORD-202302-01041"/>
    <x v="55"/>
    <x v="6"/>
    <x v="0"/>
    <n v="7650471883"/>
    <x v="4"/>
    <s v="PRD-109-SUN"/>
    <x v="3"/>
    <x v="2"/>
    <s v="North"/>
    <n v="2761.38"/>
    <n v="790.79"/>
    <x v="0"/>
    <n v="0.28637492847779"/>
    <x v="0"/>
    <x v="1"/>
    <m/>
    <x v="0"/>
    <n v="0"/>
    <m/>
    <x v="1"/>
    <x v="1"/>
  </r>
  <r>
    <s v="ORD-202302-01042"/>
    <x v="47"/>
    <x v="26"/>
    <x v="4"/>
    <n v="7061706901"/>
    <x v="2"/>
    <s v="PRD - 101 - SHI"/>
    <x v="1"/>
    <x v="0"/>
    <s v="S"/>
    <n v="3996.14"/>
    <n v="401.18"/>
    <x v="2"/>
    <n v="0.10039187816242701"/>
    <x v="0"/>
    <x v="0"/>
    <m/>
    <x v="0"/>
    <n v="0"/>
    <m/>
    <x v="1"/>
    <x v="1"/>
  </r>
  <r>
    <s v="ORD-202302-01043"/>
    <x v="49"/>
    <x v="26"/>
    <x v="2"/>
    <n v="518860167"/>
    <x v="11"/>
    <s v="PRD-104-WAT"/>
    <x v="7"/>
    <x v="2"/>
    <s v="W"/>
    <n v="1037.96"/>
    <n v="225.71"/>
    <x v="3"/>
    <n v="0.217455393271417"/>
    <x v="0"/>
    <x v="1"/>
    <m/>
    <x v="0"/>
    <n v="0"/>
    <n v="2420.2800000000002"/>
    <x v="1"/>
    <x v="1"/>
  </r>
  <r>
    <s v="ORD-202302-01044"/>
    <x v="42"/>
    <x v="2"/>
    <x v="4"/>
    <n v="5056693754"/>
    <x v="14"/>
    <s v="PRD-111-CHA"/>
    <x v="11"/>
    <x v="1"/>
    <s v="East"/>
    <n v="3981.12"/>
    <n v="586.62"/>
    <x v="1"/>
    <n v="0.14735049433325301"/>
    <x v="0"/>
    <x v="0"/>
    <m/>
    <x v="0"/>
    <n v="0"/>
    <n v="207.68"/>
    <x v="1"/>
    <x v="1"/>
  </r>
  <r>
    <s v="ORD-202302-01045"/>
    <x v="41"/>
    <x v="21"/>
    <x v="7"/>
    <n v="5038576264"/>
    <x v="21"/>
    <s v="PRD-110-CAM"/>
    <x v="8"/>
    <x v="1"/>
    <s v="North"/>
    <n v="2873.39"/>
    <n v="674.84"/>
    <x v="0"/>
    <n v="0.23485847726900999"/>
    <x v="0"/>
    <x v="1"/>
    <m/>
    <x v="0"/>
    <n v="0"/>
    <m/>
    <x v="1"/>
    <x v="1"/>
  </r>
  <r>
    <s v="ORD-202302-01046"/>
    <x v="44"/>
    <x v="7"/>
    <x v="0"/>
    <n v="127896951"/>
    <x v="20"/>
    <s v="PRD-100-SHO"/>
    <x v="12"/>
    <x v="0"/>
    <s v="South"/>
    <n v="754.2"/>
    <n v="199.43"/>
    <x v="2"/>
    <n v="0.26442588172898401"/>
    <x v="1"/>
    <x v="1"/>
    <m/>
    <x v="0"/>
    <n v="0"/>
    <n v="2793.38"/>
    <x v="1"/>
    <x v="1"/>
  </r>
  <r>
    <s v="ORD-202302-01047"/>
    <x v="54"/>
    <x v="21"/>
    <x v="2"/>
    <n v="6203634443"/>
    <x v="3"/>
    <s v="PRD-106-PHO"/>
    <x v="2"/>
    <x v="1"/>
    <s v="N"/>
    <n v="1178.49"/>
    <n v="206.29"/>
    <x v="0"/>
    <n v="0.17504603348352599"/>
    <x v="0"/>
    <x v="0"/>
    <m/>
    <x v="0"/>
    <n v="0"/>
    <n v="2788.38"/>
    <x v="1"/>
    <x v="1"/>
  </r>
  <r>
    <s v="ORD-202302-01048"/>
    <x v="51"/>
    <x v="25"/>
    <x v="1"/>
    <n v="7317445776"/>
    <x v="13"/>
    <s v="PRD-102-LAP"/>
    <x v="10"/>
    <x v="1"/>
    <s v="East"/>
    <n v="2700.15"/>
    <n v="588.87"/>
    <x v="1"/>
    <n v="0.21808788400644399"/>
    <x v="0"/>
    <x v="1"/>
    <m/>
    <x v="0"/>
    <n v="0"/>
    <n v="847.14"/>
    <x v="1"/>
    <x v="1"/>
  </r>
  <r>
    <s v="ORD-202302-01049"/>
    <x v="56"/>
    <x v="15"/>
    <x v="4"/>
    <n v="4348529537"/>
    <x v="11"/>
    <s v="PRD-104-WAT"/>
    <x v="7"/>
    <x v="2"/>
    <s v="North"/>
    <n v="2391.4699999999998"/>
    <n v="372.47"/>
    <x v="0"/>
    <n v="0.15574939263298301"/>
    <x v="0"/>
    <x v="0"/>
    <m/>
    <x v="0"/>
    <n v="0"/>
    <n v="2420.2800000000002"/>
    <x v="1"/>
    <x v="1"/>
  </r>
  <r>
    <s v="ORD-202302-01050"/>
    <x v="55"/>
    <x v="24"/>
    <x v="4"/>
    <n v="9753411573"/>
    <x v="15"/>
    <s v="PRD-100-SHO"/>
    <x v="12"/>
    <x v="0"/>
    <s v="South"/>
    <n v="3223.88"/>
    <n v="137.19999999999999"/>
    <x v="2"/>
    <n v="4.25574152884102E-2"/>
    <x v="0"/>
    <x v="2"/>
    <m/>
    <x v="0"/>
    <n v="0"/>
    <n v="2793.38"/>
    <x v="1"/>
    <x v="1"/>
  </r>
  <r>
    <s v="ORD-202302-01051"/>
    <x v="44"/>
    <x v="7"/>
    <x v="4"/>
    <n v="5385653523"/>
    <x v="3"/>
    <s v="PRD-106-PHO "/>
    <x v="4"/>
    <x v="1"/>
    <s v="North"/>
    <n v="4311.2700000000004"/>
    <n v="172.2"/>
    <x v="0"/>
    <n v="3.99418268862771E-2"/>
    <x v="0"/>
    <x v="2"/>
    <m/>
    <x v="0"/>
    <n v="0"/>
    <m/>
    <x v="1"/>
    <x v="1"/>
  </r>
  <r>
    <s v="ORD-202302-01052"/>
    <x v="14"/>
    <x v="4"/>
    <x v="2"/>
    <n v="6119989965"/>
    <x v="0"/>
    <s v="PRD-108-JAC"/>
    <x v="0"/>
    <x v="0"/>
    <s v="North"/>
    <n v="3749.4"/>
    <n v="565.83000000000004"/>
    <x v="0"/>
    <n v="0.15091214594335101"/>
    <x v="0"/>
    <x v="0"/>
    <m/>
    <x v="0"/>
    <n v="0"/>
    <n v="2085.91"/>
    <x v="1"/>
    <x v="1"/>
  </r>
  <r>
    <s v="ORD-202302-01053"/>
    <x v="38"/>
    <x v="15"/>
    <x v="6"/>
    <n v="8704796668"/>
    <x v="14"/>
    <s v="PRD-111-CHA"/>
    <x v="4"/>
    <x v="1"/>
    <s v="North"/>
    <n v="1728.61"/>
    <n v="332.08"/>
    <x v="0"/>
    <n v="0.19210810998432301"/>
    <x v="0"/>
    <x v="0"/>
    <m/>
    <x v="0"/>
    <n v="0"/>
    <n v="207.68"/>
    <x v="1"/>
    <x v="1"/>
  </r>
  <r>
    <s v="ORD-202302-01055"/>
    <x v="56"/>
    <x v="25"/>
    <x v="0"/>
    <n v="4785247442"/>
    <x v="12"/>
    <s v="PRD-105-BAG"/>
    <x v="9"/>
    <x v="2"/>
    <s v="West"/>
    <n v="4651.51"/>
    <n v="1076.83"/>
    <x v="3"/>
    <n v="0.23150116843777599"/>
    <x v="0"/>
    <x v="1"/>
    <m/>
    <x v="0"/>
    <n v="0"/>
    <m/>
    <x v="1"/>
    <x v="1"/>
  </r>
  <r>
    <s v="ORD-202302-01056"/>
    <x v="51"/>
    <x v="18"/>
    <x v="6"/>
    <n v="6477413135"/>
    <x v="15"/>
    <s v="PRD-100-SHO"/>
    <x v="12"/>
    <x v="0"/>
    <s v="East"/>
    <n v="1352.33"/>
    <n v="385.5"/>
    <x v="1"/>
    <n v="0.285063556972041"/>
    <x v="0"/>
    <x v="1"/>
    <m/>
    <x v="0"/>
    <n v="0"/>
    <n v="2793.38"/>
    <x v="1"/>
    <x v="1"/>
  </r>
  <r>
    <s v="ORD-202302-01057"/>
    <x v="53"/>
    <x v="4"/>
    <x v="3"/>
    <n v="8955990984"/>
    <x v="13"/>
    <s v="PRD-102-LAP"/>
    <x v="10"/>
    <x v="1"/>
    <s v="South"/>
    <n v="1664.85"/>
    <n v="412.99"/>
    <x v="2"/>
    <n v="0.24806439018530199"/>
    <x v="0"/>
    <x v="1"/>
    <m/>
    <x v="0"/>
    <n v="0"/>
    <n v="847.14"/>
    <x v="1"/>
    <x v="1"/>
  </r>
  <r>
    <s v="ORD-202302-01058"/>
    <x v="41"/>
    <x v="9"/>
    <x v="5"/>
    <n v="4891800381"/>
    <x v="5"/>
    <s v="PRD-103-HEA"/>
    <x v="5"/>
    <x v="1"/>
    <s v="South"/>
    <n v="1572.55"/>
    <n v="113.83"/>
    <x v="2"/>
    <n v="7.2385615719691002E-2"/>
    <x v="0"/>
    <x v="2"/>
    <m/>
    <x v="0"/>
    <n v="0"/>
    <n v="2183.56"/>
    <x v="1"/>
    <x v="1"/>
  </r>
  <r>
    <s v="ORD-202302-01059"/>
    <x v="40"/>
    <x v="19"/>
    <x v="0"/>
    <n v="2185273411"/>
    <x v="1"/>
    <s v="PRD-101-SHI"/>
    <x v="1"/>
    <x v="0"/>
    <s v="North"/>
    <n v="1824.97"/>
    <n v="473.07"/>
    <x v="0"/>
    <n v="0.25922069951834797"/>
    <x v="0"/>
    <x v="1"/>
    <m/>
    <x v="0"/>
    <n v="0"/>
    <n v="2821.33"/>
    <x v="1"/>
    <x v="1"/>
  </r>
  <r>
    <s v="ORD-202302-01060"/>
    <x v="46"/>
    <x v="21"/>
    <x v="0"/>
    <n v="1096598455"/>
    <x v="23"/>
    <s v="PRD-111-CHA"/>
    <x v="11"/>
    <x v="1"/>
    <s v="West"/>
    <n v="1641.17"/>
    <n v="441.99"/>
    <x v="3"/>
    <n v="0.269313965037138"/>
    <x v="0"/>
    <x v="1"/>
    <m/>
    <x v="0"/>
    <n v="0"/>
    <n v="207.68"/>
    <x v="1"/>
    <x v="1"/>
  </r>
  <r>
    <s v="ORD-202302-01061"/>
    <x v="41"/>
    <x v="29"/>
    <x v="4"/>
    <n v="5206419106"/>
    <x v="8"/>
    <s v="PRD-110-CAM"/>
    <x v="8"/>
    <x v="1"/>
    <s v="W"/>
    <n v="313.19"/>
    <n v="73.13"/>
    <x v="3"/>
    <n v="0.233500431048245"/>
    <x v="2"/>
    <x v="1"/>
    <m/>
    <x v="0"/>
    <n v="0"/>
    <m/>
    <x v="1"/>
    <x v="1"/>
  </r>
  <r>
    <s v="ORD-202302-01062"/>
    <x v="31"/>
    <x v="12"/>
    <x v="6"/>
    <n v="8268221756"/>
    <x v="4"/>
    <s v="PRD-109-SUN"/>
    <x v="3"/>
    <x v="2"/>
    <s v="West"/>
    <n v="171.78"/>
    <n v="14.13"/>
    <x v="3"/>
    <n v="8.2256374432413598E-2"/>
    <x v="2"/>
    <x v="2"/>
    <m/>
    <x v="0"/>
    <n v="0"/>
    <m/>
    <x v="1"/>
    <x v="1"/>
  </r>
  <r>
    <s v="ORD-202302-01063"/>
    <x v="49"/>
    <x v="27"/>
    <x v="2"/>
    <n v="7228703220"/>
    <x v="11"/>
    <s v="PRD-104-WAT"/>
    <x v="7"/>
    <x v="2"/>
    <s v="N"/>
    <n v="1285.3599999999999"/>
    <n v="104.98"/>
    <x v="0"/>
    <n v="8.1673616729943402E-2"/>
    <x v="0"/>
    <x v="2"/>
    <m/>
    <x v="0"/>
    <n v="0"/>
    <n v="2420.2800000000002"/>
    <x v="1"/>
    <x v="1"/>
  </r>
  <r>
    <s v="ORD-202302-01064"/>
    <x v="48"/>
    <x v="1"/>
    <x v="1"/>
    <n v="5802860604"/>
    <x v="19"/>
    <s v="PRD-102-LAP"/>
    <x v="10"/>
    <x v="1"/>
    <s v="North"/>
    <n v="83.71"/>
    <n v="20.21"/>
    <x v="0"/>
    <n v="0.241428742085772"/>
    <x v="2"/>
    <x v="1"/>
    <m/>
    <x v="0"/>
    <n v="0"/>
    <n v="847.14"/>
    <x v="1"/>
    <x v="1"/>
  </r>
  <r>
    <s v="ORD-202302-01065"/>
    <x v="42"/>
    <x v="0"/>
    <x v="4"/>
    <n v="1898566430"/>
    <x v="12"/>
    <s v="PRD-105-BAG"/>
    <x v="9"/>
    <x v="2"/>
    <s v="East"/>
    <n v="1118.3800000000001"/>
    <n v="202.31"/>
    <x v="1"/>
    <n v="0.18089558110838899"/>
    <x v="0"/>
    <x v="0"/>
    <m/>
    <x v="0"/>
    <n v="0"/>
    <m/>
    <x v="1"/>
    <x v="1"/>
  </r>
  <r>
    <s v="ORD-202302-01066"/>
    <x v="42"/>
    <x v="23"/>
    <x v="5"/>
    <n v="1360622901"/>
    <x v="0"/>
    <s v="PRD-108-JAC"/>
    <x v="0"/>
    <x v="0"/>
    <s v="North"/>
    <n v="4156.93"/>
    <n v="435.71"/>
    <x v="0"/>
    <n v="0.104815332468913"/>
    <x v="0"/>
    <x v="0"/>
    <m/>
    <x v="0"/>
    <n v="0"/>
    <n v="2085.91"/>
    <x v="1"/>
    <x v="1"/>
  </r>
  <r>
    <s v="ORD-202302-01067"/>
    <x v="50"/>
    <x v="2"/>
    <x v="4"/>
    <n v="8953829441"/>
    <x v="11"/>
    <s v="PRD-104-WAT"/>
    <x v="7"/>
    <x v="2"/>
    <s v="N"/>
    <n v="4786.03"/>
    <n v="445.13"/>
    <x v="0"/>
    <n v="9.3006103179461896E-2"/>
    <x v="0"/>
    <x v="2"/>
    <m/>
    <x v="0"/>
    <n v="0"/>
    <n v="2420.2800000000002"/>
    <x v="1"/>
    <x v="1"/>
  </r>
  <r>
    <s v="ORD-202302-01167"/>
    <x v="33"/>
    <x v="12"/>
    <x v="0"/>
    <n v="3997992715"/>
    <x v="15"/>
    <s v="PRD-100-SHO"/>
    <x v="12"/>
    <x v="0"/>
    <s v="East"/>
    <n v="1071.99"/>
    <n v="228.04"/>
    <x v="1"/>
    <n v="0.212725864980084"/>
    <x v="0"/>
    <x v="1"/>
    <s v="Customer changed mind"/>
    <x v="1"/>
    <n v="1"/>
    <n v="2793.38"/>
    <x v="1"/>
    <x v="1"/>
  </r>
  <r>
    <s v="ORD-202302-01068"/>
    <x v="43"/>
    <x v="14"/>
    <x v="2"/>
    <n v="3267084886"/>
    <x v="12"/>
    <s v="PRD-105-BAG"/>
    <x v="9"/>
    <x v="2"/>
    <s v="N"/>
    <n v="1850.45"/>
    <n v="387.03"/>
    <x v="0"/>
    <n v="0.20915452997919401"/>
    <x v="0"/>
    <x v="1"/>
    <m/>
    <x v="0"/>
    <n v="0"/>
    <m/>
    <x v="1"/>
    <x v="1"/>
  </r>
  <r>
    <s v="ORD-202302-01070"/>
    <x v="47"/>
    <x v="17"/>
    <x v="4"/>
    <n v="9597521353"/>
    <x v="22"/>
    <s v="PRD-105-BAG"/>
    <x v="9"/>
    <x v="2"/>
    <s v="S"/>
    <n v="3006.51"/>
    <n v="218.97"/>
    <x v="2"/>
    <n v="7.2831954658391304E-2"/>
    <x v="0"/>
    <x v="2"/>
    <m/>
    <x v="0"/>
    <n v="0"/>
    <m/>
    <x v="1"/>
    <x v="1"/>
  </r>
  <r>
    <s v="ORD-202302-01071"/>
    <x v="34"/>
    <x v="14"/>
    <x v="0"/>
    <n v="4862675119"/>
    <x v="3"/>
    <s v="PRD-106-PHO"/>
    <x v="2"/>
    <x v="1"/>
    <s v="South"/>
    <n v="1790.85"/>
    <n v="207.63"/>
    <x v="2"/>
    <n v="0.115939358405227"/>
    <x v="0"/>
    <x v="0"/>
    <m/>
    <x v="0"/>
    <n v="0"/>
    <n v="2788.38"/>
    <x v="1"/>
    <x v="1"/>
  </r>
  <r>
    <s v="ORD-202302-01072"/>
    <x v="38"/>
    <x v="10"/>
    <x v="5"/>
    <n v="93582016"/>
    <x v="2"/>
    <s v="PRD-101-SHI"/>
    <x v="1"/>
    <x v="0"/>
    <s v="East"/>
    <n v="3267.99"/>
    <n v="235.01"/>
    <x v="1"/>
    <n v="7.1912704751238496E-2"/>
    <x v="0"/>
    <x v="2"/>
    <m/>
    <x v="0"/>
    <n v="0"/>
    <n v="2821.33"/>
    <x v="1"/>
    <x v="1"/>
  </r>
  <r>
    <s v="ORD-202302-01073"/>
    <x v="34"/>
    <x v="21"/>
    <x v="7"/>
    <n v="7668098460"/>
    <x v="7"/>
    <s v="PRD - 104 - WAT"/>
    <x v="7"/>
    <x v="2"/>
    <s v="S"/>
    <n v="2776.67"/>
    <n v="137.27000000000001"/>
    <x v="2"/>
    <n v="4.9436915441878199E-2"/>
    <x v="0"/>
    <x v="2"/>
    <m/>
    <x v="0"/>
    <n v="0"/>
    <m/>
    <x v="1"/>
    <x v="1"/>
  </r>
  <r>
    <s v="ORD-202302-01074"/>
    <x v="33"/>
    <x v="22"/>
    <x v="0"/>
    <n v="5544605392"/>
    <x v="16"/>
    <s v="PRD-109-SUN"/>
    <x v="3"/>
    <x v="2"/>
    <s v="N"/>
    <n v="4658.3500000000004"/>
    <n v="1177.01"/>
    <x v="0"/>
    <n v="0.252666716755933"/>
    <x v="0"/>
    <x v="1"/>
    <m/>
    <x v="0"/>
    <n v="0"/>
    <m/>
    <x v="1"/>
    <x v="1"/>
  </r>
  <r>
    <s v="ORD-202302-01075"/>
    <x v="45"/>
    <x v="24"/>
    <x v="4"/>
    <n v="9911928567"/>
    <x v="0"/>
    <s v="PRD-108-JAC "/>
    <x v="0"/>
    <x v="0"/>
    <s v="W"/>
    <n v="4399.8100000000004"/>
    <n v="1259.6600000000001"/>
    <x v="3"/>
    <n v="0.28629872653591898"/>
    <x v="0"/>
    <x v="1"/>
    <m/>
    <x v="0"/>
    <n v="0"/>
    <m/>
    <x v="1"/>
    <x v="1"/>
  </r>
  <r>
    <s v="ORD-202302-01076"/>
    <x v="51"/>
    <x v="4"/>
    <x v="2"/>
    <n v="8212626439"/>
    <x v="9"/>
    <s v="PRD-107-TAB"/>
    <x v="6"/>
    <x v="1"/>
    <s v="South"/>
    <n v="32.590000000000003"/>
    <n v="5.92"/>
    <x v="2"/>
    <n v="0.18165081313286299"/>
    <x v="2"/>
    <x v="0"/>
    <m/>
    <x v="0"/>
    <n v="0"/>
    <n v="2081.52"/>
    <x v="1"/>
    <x v="1"/>
  </r>
  <r>
    <s v="ORD-202302-01077"/>
    <x v="53"/>
    <x v="22"/>
    <x v="3"/>
    <n v="5512944149"/>
    <x v="18"/>
    <s v="PRD-103-HEA"/>
    <x v="5"/>
    <x v="1"/>
    <s v="East"/>
    <n v="3107.16"/>
    <n v="242.41"/>
    <x v="1"/>
    <n v="7.8016581057943596E-2"/>
    <x v="0"/>
    <x v="2"/>
    <m/>
    <x v="0"/>
    <n v="0"/>
    <n v="2183.56"/>
    <x v="1"/>
    <x v="1"/>
  </r>
  <r>
    <s v="ORD-202302-01078"/>
    <x v="48"/>
    <x v="29"/>
    <x v="2"/>
    <n v="6590705549"/>
    <x v="8"/>
    <s v="PRD-110-CAM"/>
    <x v="8"/>
    <x v="1"/>
    <s v="South"/>
    <n v="2694.48"/>
    <n v="558.98"/>
    <x v="2"/>
    <n v="0.20745375731124399"/>
    <x v="0"/>
    <x v="1"/>
    <m/>
    <x v="0"/>
    <n v="0"/>
    <m/>
    <x v="1"/>
    <x v="1"/>
  </r>
  <r>
    <s v="ORD-202302-01080"/>
    <x v="55"/>
    <x v="11"/>
    <x v="3"/>
    <n v="2255785641"/>
    <x v="11"/>
    <s v="PRD-104-WAT"/>
    <x v="7"/>
    <x v="2"/>
    <s v="South"/>
    <n v="1558.92"/>
    <n v="212.4"/>
    <x v="2"/>
    <n v="0.13624817181125401"/>
    <x v="0"/>
    <x v="0"/>
    <m/>
    <x v="0"/>
    <n v="0"/>
    <n v="2420.2800000000002"/>
    <x v="1"/>
    <x v="1"/>
  </r>
  <r>
    <s v="ORD-202302-01081"/>
    <x v="40"/>
    <x v="29"/>
    <x v="2"/>
    <n v="5580957947"/>
    <x v="21"/>
    <s v="PRD-110-CAM "/>
    <x v="8"/>
    <x v="1"/>
    <s v="N"/>
    <n v="3147.79"/>
    <n v="194.35"/>
    <x v="0"/>
    <n v="6.1741729912097101E-2"/>
    <x v="0"/>
    <x v="2"/>
    <m/>
    <x v="0"/>
    <n v="0"/>
    <n v="130.44"/>
    <x v="1"/>
    <x v="1"/>
  </r>
  <r>
    <s v="ORD-202302-01082"/>
    <x v="51"/>
    <x v="14"/>
    <x v="3"/>
    <n v="1469714797"/>
    <x v="7"/>
    <s v="PRD-104-WAT"/>
    <x v="7"/>
    <x v="2"/>
    <s v="S"/>
    <n v="2868.09"/>
    <n v="856.32"/>
    <x v="2"/>
    <n v="0.29856803656788999"/>
    <x v="0"/>
    <x v="1"/>
    <m/>
    <x v="0"/>
    <n v="0"/>
    <n v="2420.2800000000002"/>
    <x v="1"/>
    <x v="1"/>
  </r>
  <r>
    <s v="ORD-202302-01083"/>
    <x v="34"/>
    <x v="0"/>
    <x v="5"/>
    <n v="9610175900"/>
    <x v="23"/>
    <s v="PRD - 111 - CHA"/>
    <x v="11"/>
    <x v="1"/>
    <s v="N"/>
    <n v="2881.63"/>
    <n v="466.82"/>
    <x v="0"/>
    <n v="0.16199859107518999"/>
    <x v="0"/>
    <x v="0"/>
    <m/>
    <x v="0"/>
    <n v="0"/>
    <m/>
    <x v="1"/>
    <x v="1"/>
  </r>
  <r>
    <s v="ORD-202302-01084"/>
    <x v="54"/>
    <x v="7"/>
    <x v="0"/>
    <n v="5938967635"/>
    <x v="6"/>
    <s v="PRD-107-TAB"/>
    <x v="6"/>
    <x v="1"/>
    <s v="S"/>
    <n v="3522.09"/>
    <n v="670.86"/>
    <x v="2"/>
    <n v="0.19047213444290201"/>
    <x v="0"/>
    <x v="0"/>
    <m/>
    <x v="0"/>
    <n v="0"/>
    <n v="2081.52"/>
    <x v="1"/>
    <x v="1"/>
  </r>
  <r>
    <s v="ORD-202302-01085"/>
    <x v="31"/>
    <x v="2"/>
    <x v="5"/>
    <n v="3513901430"/>
    <x v="11"/>
    <s v="PRD-104-WAT"/>
    <x v="7"/>
    <x v="2"/>
    <s v="West"/>
    <n v="2172.42"/>
    <n v="564.37"/>
    <x v="3"/>
    <n v="0.259788622826157"/>
    <x v="0"/>
    <x v="1"/>
    <m/>
    <x v="0"/>
    <n v="0"/>
    <n v="2420.2800000000002"/>
    <x v="1"/>
    <x v="1"/>
  </r>
  <r>
    <s v="ORD-202302-01086"/>
    <x v="35"/>
    <x v="22"/>
    <x v="1"/>
    <n v="3007356582"/>
    <x v="0"/>
    <s v="PRD-108-JAC"/>
    <x v="0"/>
    <x v="0"/>
    <s v="S"/>
    <n v="4743.95"/>
    <n v="999.72"/>
    <x v="2"/>
    <n v="0.21073577925568401"/>
    <x v="0"/>
    <x v="1"/>
    <m/>
    <x v="0"/>
    <n v="0"/>
    <n v="2085.91"/>
    <x v="1"/>
    <x v="1"/>
  </r>
  <r>
    <s v="ORD-202302-01087"/>
    <x v="55"/>
    <x v="21"/>
    <x v="6"/>
    <n v="6911223214"/>
    <x v="12"/>
    <s v="PRD-105-BAG"/>
    <x v="9"/>
    <x v="2"/>
    <s v="N"/>
    <n v="4617.8999999999996"/>
    <n v="868.66"/>
    <x v="0"/>
    <n v="0.188107148270859"/>
    <x v="0"/>
    <x v="0"/>
    <m/>
    <x v="0"/>
    <n v="0"/>
    <m/>
    <x v="1"/>
    <x v="1"/>
  </r>
  <r>
    <s v="ORD-202302-01088"/>
    <x v="48"/>
    <x v="3"/>
    <x v="2"/>
    <n v="7446532554"/>
    <x v="1"/>
    <s v="PRD-101-SHI"/>
    <x v="1"/>
    <x v="0"/>
    <s v="North"/>
    <n v="444.93"/>
    <n v="59.24"/>
    <x v="0"/>
    <n v="0.13314453959049699"/>
    <x v="2"/>
    <x v="0"/>
    <m/>
    <x v="0"/>
    <n v="0"/>
    <n v="2821.33"/>
    <x v="1"/>
    <x v="1"/>
  </r>
  <r>
    <s v="ORD-202302-01089"/>
    <x v="48"/>
    <x v="24"/>
    <x v="0"/>
    <n v="9376841847"/>
    <x v="3"/>
    <s v="PRD-106-PHO"/>
    <x v="2"/>
    <x v="1"/>
    <s v="North"/>
    <n v="1319.96"/>
    <n v="225.72"/>
    <x v="0"/>
    <n v="0.171005181975211"/>
    <x v="0"/>
    <x v="0"/>
    <m/>
    <x v="0"/>
    <n v="0"/>
    <n v="2788.38"/>
    <x v="1"/>
    <x v="1"/>
  </r>
  <r>
    <s v="ORD-202302-01090"/>
    <x v="14"/>
    <x v="13"/>
    <x v="6"/>
    <n v="308764770"/>
    <x v="3"/>
    <s v="PRD-106-PHO"/>
    <x v="2"/>
    <x v="1"/>
    <s v="West"/>
    <n v="4857.1899999999996"/>
    <n v="456.84"/>
    <x v="3"/>
    <n v="9.4054381236888002E-2"/>
    <x v="0"/>
    <x v="2"/>
    <m/>
    <x v="0"/>
    <n v="0"/>
    <n v="2788.38"/>
    <x v="1"/>
    <x v="1"/>
  </r>
  <r>
    <s v="ORD-202302-01091"/>
    <x v="44"/>
    <x v="18"/>
    <x v="0"/>
    <n v="6217204888"/>
    <x v="8"/>
    <s v="PRD-110-CAM"/>
    <x v="8"/>
    <x v="1"/>
    <s v="North"/>
    <n v="242.69"/>
    <n v="65.34"/>
    <x v="0"/>
    <n v="0.269232354031893"/>
    <x v="2"/>
    <x v="1"/>
    <m/>
    <x v="0"/>
    <n v="0"/>
    <m/>
    <x v="1"/>
    <x v="1"/>
  </r>
  <r>
    <s v="ORD-202302-01092"/>
    <x v="38"/>
    <x v="15"/>
    <x v="0"/>
    <n v="6053906490"/>
    <x v="21"/>
    <s v="PRD - 110 - CAM"/>
    <x v="8"/>
    <x v="1"/>
    <s v="S"/>
    <n v="4075.47"/>
    <n v="1220.49"/>
    <x v="2"/>
    <n v="0.29947220811342001"/>
    <x v="0"/>
    <x v="1"/>
    <m/>
    <x v="0"/>
    <n v="0"/>
    <m/>
    <x v="1"/>
    <x v="1"/>
  </r>
  <r>
    <s v="ORD-202302-01093"/>
    <x v="14"/>
    <x v="9"/>
    <x v="0"/>
    <n v="3682967074"/>
    <x v="12"/>
    <s v="PRD-105-BAG"/>
    <x v="9"/>
    <x v="2"/>
    <s v="South"/>
    <n v="3195.33"/>
    <n v="439.21"/>
    <x v="2"/>
    <n v="0.13745372152485"/>
    <x v="0"/>
    <x v="0"/>
    <m/>
    <x v="0"/>
    <n v="0"/>
    <m/>
    <x v="1"/>
    <x v="1"/>
  </r>
  <r>
    <s v="ORD-202302-01094"/>
    <x v="41"/>
    <x v="21"/>
    <x v="1"/>
    <n v="8875480293"/>
    <x v="17"/>
    <s v="PRD-108-JAC"/>
    <x v="4"/>
    <x v="0"/>
    <s v="South"/>
    <n v="976.78"/>
    <n v="250.63"/>
    <x v="2"/>
    <n v="0.25658797272671402"/>
    <x v="1"/>
    <x v="1"/>
    <m/>
    <x v="0"/>
    <n v="0"/>
    <n v="2085.91"/>
    <x v="1"/>
    <x v="1"/>
  </r>
  <r>
    <s v="ORD-202302-01095"/>
    <x v="42"/>
    <x v="16"/>
    <x v="2"/>
    <n v="4693510214"/>
    <x v="13"/>
    <s v="PRD-102-LAP"/>
    <x v="10"/>
    <x v="1"/>
    <s v="S"/>
    <n v="2865.36"/>
    <n v="370.39"/>
    <x v="2"/>
    <n v="0.12926473462322399"/>
    <x v="0"/>
    <x v="0"/>
    <m/>
    <x v="0"/>
    <n v="0"/>
    <n v="847.14"/>
    <x v="1"/>
    <x v="1"/>
  </r>
  <r>
    <s v="ORD-202302-01096"/>
    <x v="50"/>
    <x v="7"/>
    <x v="0"/>
    <n v="7030568709"/>
    <x v="13"/>
    <s v="PRD-102-LAP"/>
    <x v="10"/>
    <x v="1"/>
    <s v="N"/>
    <n v="43.97"/>
    <n v="2.4300000000000002"/>
    <x v="0"/>
    <n v="5.5264953377302702E-2"/>
    <x v="2"/>
    <x v="2"/>
    <m/>
    <x v="0"/>
    <n v="0"/>
    <n v="847.14"/>
    <x v="1"/>
    <x v="1"/>
  </r>
  <r>
    <s v="ORD-202302-01097"/>
    <x v="39"/>
    <x v="7"/>
    <x v="4"/>
    <n v="1876776006"/>
    <x v="11"/>
    <s v="PRD-104-WAT"/>
    <x v="7"/>
    <x v="2"/>
    <s v="W"/>
    <n v="3388.09"/>
    <n v="712.99"/>
    <x v="3"/>
    <n v="0.210440100469586"/>
    <x v="0"/>
    <x v="1"/>
    <m/>
    <x v="0"/>
    <n v="0"/>
    <n v="2420.2800000000002"/>
    <x v="1"/>
    <x v="1"/>
  </r>
  <r>
    <s v="ORD-202302-01098"/>
    <x v="40"/>
    <x v="27"/>
    <x v="6"/>
    <n v="7574510484"/>
    <x v="4"/>
    <s v="PRD-109-SUN"/>
    <x v="3"/>
    <x v="2"/>
    <s v="South"/>
    <n v="3632.3"/>
    <n v="322"/>
    <x v="2"/>
    <n v="8.8649065330506802E-2"/>
    <x v="0"/>
    <x v="2"/>
    <m/>
    <x v="0"/>
    <n v="0"/>
    <m/>
    <x v="1"/>
    <x v="1"/>
  </r>
  <r>
    <s v="ORD-202302-01099"/>
    <x v="44"/>
    <x v="19"/>
    <x v="1"/>
    <n v="7995947611"/>
    <x v="9"/>
    <s v="PRD-107-TAB"/>
    <x v="6"/>
    <x v="1"/>
    <s v="South"/>
    <n v="1547.23"/>
    <n v="234.23"/>
    <x v="2"/>
    <n v="0.15138667166484601"/>
    <x v="0"/>
    <x v="0"/>
    <m/>
    <x v="0"/>
    <n v="0"/>
    <n v="2081.52"/>
    <x v="1"/>
    <x v="1"/>
  </r>
  <r>
    <s v="ORD-202302-01100"/>
    <x v="35"/>
    <x v="18"/>
    <x v="7"/>
    <n v="2693485403"/>
    <x v="4"/>
    <s v="PRD-109-SUN"/>
    <x v="4"/>
    <x v="2"/>
    <s v="South"/>
    <n v="2651.56"/>
    <n v="329.31"/>
    <x v="2"/>
    <n v="0.12419481361915299"/>
    <x v="0"/>
    <x v="0"/>
    <m/>
    <x v="0"/>
    <n v="0"/>
    <m/>
    <x v="1"/>
    <x v="1"/>
  </r>
  <r>
    <s v="ORD-202302-01101"/>
    <x v="41"/>
    <x v="0"/>
    <x v="6"/>
    <n v="8709777795"/>
    <x v="8"/>
    <s v="PRD-110-CAM"/>
    <x v="8"/>
    <x v="1"/>
    <s v="West"/>
    <n v="738.69"/>
    <n v="66.599999999999994"/>
    <x v="3"/>
    <n v="9.0159606871624096E-2"/>
    <x v="1"/>
    <x v="2"/>
    <m/>
    <x v="0"/>
    <n v="0"/>
    <m/>
    <x v="1"/>
    <x v="1"/>
  </r>
  <r>
    <s v="ORD-202302-01102"/>
    <x v="42"/>
    <x v="12"/>
    <x v="5"/>
    <n v="5128962206"/>
    <x v="11"/>
    <s v="PRD-104-WAT"/>
    <x v="7"/>
    <x v="2"/>
    <s v="N"/>
    <n v="278.39"/>
    <n v="19.11"/>
    <x v="0"/>
    <n v="6.8644707065627406E-2"/>
    <x v="2"/>
    <x v="2"/>
    <m/>
    <x v="0"/>
    <n v="0"/>
    <n v="2420.2800000000002"/>
    <x v="1"/>
    <x v="1"/>
  </r>
  <r>
    <s v="ORD-202302-01103"/>
    <x v="55"/>
    <x v="26"/>
    <x v="1"/>
    <n v="6943069523"/>
    <x v="0"/>
    <s v="PRD-108-JAC"/>
    <x v="0"/>
    <x v="0"/>
    <s v="S"/>
    <n v="3001.95"/>
    <n v="163.28"/>
    <x v="2"/>
    <n v="5.4391312313662801E-2"/>
    <x v="0"/>
    <x v="2"/>
    <m/>
    <x v="0"/>
    <n v="0"/>
    <n v="2085.91"/>
    <x v="1"/>
    <x v="1"/>
  </r>
  <r>
    <s v="ORD-202302-01104"/>
    <x v="14"/>
    <x v="22"/>
    <x v="2"/>
    <n v="4875311980"/>
    <x v="12"/>
    <s v="PRD-105-BAG"/>
    <x v="9"/>
    <x v="2"/>
    <s v="South"/>
    <n v="2656.45"/>
    <n v="84.33"/>
    <x v="2"/>
    <n v="3.1745374465922599E-2"/>
    <x v="0"/>
    <x v="2"/>
    <m/>
    <x v="0"/>
    <n v="0"/>
    <m/>
    <x v="1"/>
    <x v="1"/>
  </r>
  <r>
    <s v="ORD-202302-01105"/>
    <x v="32"/>
    <x v="17"/>
    <x v="6"/>
    <n v="8878602039"/>
    <x v="2"/>
    <s v="PRD-101-SHI"/>
    <x v="1"/>
    <x v="0"/>
    <s v="South"/>
    <n v="190.23"/>
    <n v="51.9"/>
    <x v="2"/>
    <n v="0.27282762971140201"/>
    <x v="2"/>
    <x v="1"/>
    <m/>
    <x v="0"/>
    <n v="0"/>
    <n v="2821.33"/>
    <x v="1"/>
    <x v="1"/>
  </r>
  <r>
    <s v="ORD-202302-01106"/>
    <x v="47"/>
    <x v="16"/>
    <x v="7"/>
    <n v="8798728731"/>
    <x v="11"/>
    <s v="PRD-104-WAT"/>
    <x v="7"/>
    <x v="2"/>
    <s v="North"/>
    <n v="2889.86"/>
    <n v="174.94"/>
    <x v="0"/>
    <n v="6.0535804502640303E-2"/>
    <x v="0"/>
    <x v="2"/>
    <m/>
    <x v="0"/>
    <n v="0"/>
    <n v="2420.2800000000002"/>
    <x v="1"/>
    <x v="1"/>
  </r>
  <r>
    <s v="ORD-202302-01107"/>
    <x v="32"/>
    <x v="6"/>
    <x v="1"/>
    <n v="7005102874"/>
    <x v="13"/>
    <s v="PRD-102-LAP"/>
    <x v="4"/>
    <x v="1"/>
    <s v="South"/>
    <n v="3658.5"/>
    <n v="757.83"/>
    <x v="2"/>
    <n v="0.20714227142271399"/>
    <x v="0"/>
    <x v="1"/>
    <m/>
    <x v="0"/>
    <n v="0"/>
    <n v="847.14"/>
    <x v="1"/>
    <x v="1"/>
  </r>
  <r>
    <s v="ORD-202302-01143"/>
    <x v="36"/>
    <x v="18"/>
    <x v="1"/>
    <n v="490214441"/>
    <x v="4"/>
    <s v="PRD-109-SUN"/>
    <x v="3"/>
    <x v="2"/>
    <s v="West"/>
    <n v="1181.8"/>
    <n v="246.68"/>
    <x v="3"/>
    <n v="0.20873244203756999"/>
    <x v="0"/>
    <x v="1"/>
    <s v="missing parts"/>
    <x v="1"/>
    <n v="1"/>
    <m/>
    <x v="1"/>
    <x v="1"/>
  </r>
  <r>
    <s v="ORD-202302-01108"/>
    <x v="32"/>
    <x v="1"/>
    <x v="7"/>
    <n v="1046627501"/>
    <x v="10"/>
    <s v="PRD-106-PHO"/>
    <x v="2"/>
    <x v="1"/>
    <s v="South"/>
    <n v="1393.36"/>
    <n v="352.26"/>
    <x v="2"/>
    <n v="0.25281334328529598"/>
    <x v="0"/>
    <x v="1"/>
    <m/>
    <x v="0"/>
    <n v="0"/>
    <n v="2788.38"/>
    <x v="1"/>
    <x v="1"/>
  </r>
  <r>
    <s v="ORD-202302-01109"/>
    <x v="14"/>
    <x v="2"/>
    <x v="5"/>
    <n v="3095872383"/>
    <x v="10"/>
    <s v="PRD - 106 - PHO"/>
    <x v="2"/>
    <x v="1"/>
    <s v="South"/>
    <n v="1691.15"/>
    <n v="497.22"/>
    <x v="2"/>
    <n v="0.29401294976790898"/>
    <x v="0"/>
    <x v="1"/>
    <m/>
    <x v="0"/>
    <n v="0"/>
    <m/>
    <x v="1"/>
    <x v="1"/>
  </r>
  <r>
    <s v="ORD-202302-01110"/>
    <x v="56"/>
    <x v="15"/>
    <x v="3"/>
    <n v="150196797"/>
    <x v="15"/>
    <s v="PRD-100-SHO"/>
    <x v="12"/>
    <x v="0"/>
    <s v="West"/>
    <n v="250.18"/>
    <n v="64.81"/>
    <x v="3"/>
    <n v="0.25905348149332502"/>
    <x v="2"/>
    <x v="1"/>
    <m/>
    <x v="0"/>
    <n v="0"/>
    <n v="2793.38"/>
    <x v="1"/>
    <x v="1"/>
  </r>
  <r>
    <s v="ORD-202302-01111"/>
    <x v="43"/>
    <x v="4"/>
    <x v="3"/>
    <n v="493795829"/>
    <x v="17"/>
    <s v="PRD-108-JAC"/>
    <x v="0"/>
    <x v="0"/>
    <s v="N"/>
    <n v="4574.1400000000003"/>
    <n v="1138.27"/>
    <x v="0"/>
    <n v="0.24884896395825201"/>
    <x v="0"/>
    <x v="1"/>
    <m/>
    <x v="0"/>
    <n v="0"/>
    <n v="2085.91"/>
    <x v="1"/>
    <x v="1"/>
  </r>
  <r>
    <s v="ORD-202302-01113"/>
    <x v="40"/>
    <x v="18"/>
    <x v="3"/>
    <n v="7244343549"/>
    <x v="19"/>
    <s v="PRD-102-LAP"/>
    <x v="10"/>
    <x v="1"/>
    <s v="North"/>
    <n v="2393.23"/>
    <n v="289.92"/>
    <x v="0"/>
    <n v="0.12114172060353599"/>
    <x v="0"/>
    <x v="0"/>
    <m/>
    <x v="0"/>
    <n v="0"/>
    <n v="847.14"/>
    <x v="1"/>
    <x v="1"/>
  </r>
  <r>
    <s v="ORD-202302-01114"/>
    <x v="51"/>
    <x v="19"/>
    <x v="1"/>
    <n v="3480424796"/>
    <x v="14"/>
    <s v="PRD - 111 - CHA"/>
    <x v="11"/>
    <x v="1"/>
    <s v="N"/>
    <n v="2106.37"/>
    <n v="264.70999999999998"/>
    <x v="0"/>
    <n v="0.12567117837796801"/>
    <x v="0"/>
    <x v="0"/>
    <m/>
    <x v="0"/>
    <n v="0"/>
    <m/>
    <x v="1"/>
    <x v="1"/>
  </r>
  <r>
    <s v="ORD-202302-01115"/>
    <x v="34"/>
    <x v="26"/>
    <x v="7"/>
    <n v="2549203693"/>
    <x v="14"/>
    <s v="PRD-111-CHA"/>
    <x v="11"/>
    <x v="1"/>
    <s v="North"/>
    <n v="4563.6099999999997"/>
    <n v="973.27"/>
    <x v="0"/>
    <n v="0.21326756668514599"/>
    <x v="0"/>
    <x v="1"/>
    <m/>
    <x v="0"/>
    <n v="0"/>
    <n v="207.68"/>
    <x v="1"/>
    <x v="1"/>
  </r>
  <r>
    <s v="ORD-202302-01116"/>
    <x v="36"/>
    <x v="5"/>
    <x v="4"/>
    <n v="7569001842"/>
    <x v="18"/>
    <s v="PRD-103-HEA"/>
    <x v="5"/>
    <x v="1"/>
    <s v="W"/>
    <n v="2252.91"/>
    <n v="253.83"/>
    <x v="3"/>
    <n v="0.11266761654926299"/>
    <x v="0"/>
    <x v="0"/>
    <m/>
    <x v="0"/>
    <n v="0"/>
    <n v="2183.56"/>
    <x v="1"/>
    <x v="1"/>
  </r>
  <r>
    <s v="ORD-202302-01117"/>
    <x v="33"/>
    <x v="22"/>
    <x v="3"/>
    <n v="7153902262"/>
    <x v="6"/>
    <s v="PRD-107-TAB"/>
    <x v="6"/>
    <x v="1"/>
    <s v="North"/>
    <n v="72.78"/>
    <n v="16.329999999999998"/>
    <x v="0"/>
    <n v="0.22437482824951899"/>
    <x v="2"/>
    <x v="1"/>
    <m/>
    <x v="0"/>
    <n v="0"/>
    <n v="2081.52"/>
    <x v="1"/>
    <x v="1"/>
  </r>
  <r>
    <s v="ORD-202302-01118"/>
    <x v="52"/>
    <x v="11"/>
    <x v="6"/>
    <n v="1442787355"/>
    <x v="14"/>
    <s v="PRD-111-CHA"/>
    <x v="11"/>
    <x v="1"/>
    <s v="West"/>
    <n v="642.21"/>
    <n v="126.64"/>
    <x v="3"/>
    <n v="0.19719406424689701"/>
    <x v="1"/>
    <x v="0"/>
    <m/>
    <x v="0"/>
    <n v="0"/>
    <n v="207.68"/>
    <x v="1"/>
    <x v="1"/>
  </r>
  <r>
    <s v="ORD-202302-01119"/>
    <x v="14"/>
    <x v="26"/>
    <x v="4"/>
    <n v="9393439690"/>
    <x v="5"/>
    <s v="PRD-103-HEA"/>
    <x v="5"/>
    <x v="1"/>
    <s v="East"/>
    <n v="3960.1"/>
    <n v="855.38"/>
    <x v="1"/>
    <n v="0.21599959596979901"/>
    <x v="0"/>
    <x v="1"/>
    <m/>
    <x v="0"/>
    <n v="0"/>
    <n v="2183.56"/>
    <x v="1"/>
    <x v="1"/>
  </r>
  <r>
    <s v="ORD-202302-01120"/>
    <x v="51"/>
    <x v="25"/>
    <x v="0"/>
    <n v="3307345330"/>
    <x v="3"/>
    <s v="PRD-106-PHO"/>
    <x v="4"/>
    <x v="1"/>
    <s v="N"/>
    <n v="1479.74"/>
    <n v="234.43"/>
    <x v="0"/>
    <n v="0.15842648032762499"/>
    <x v="0"/>
    <x v="0"/>
    <m/>
    <x v="0"/>
    <n v="0"/>
    <n v="2788.38"/>
    <x v="1"/>
    <x v="1"/>
  </r>
  <r>
    <s v="ORD-202302-01121"/>
    <x v="40"/>
    <x v="27"/>
    <x v="0"/>
    <n v="6023251071"/>
    <x v="22"/>
    <s v="PRD-105-BAG"/>
    <x v="9"/>
    <x v="2"/>
    <s v="W"/>
    <n v="3177.57"/>
    <n v="694.4"/>
    <x v="3"/>
    <n v="0.21853177113328701"/>
    <x v="0"/>
    <x v="1"/>
    <m/>
    <x v="0"/>
    <n v="0"/>
    <m/>
    <x v="1"/>
    <x v="1"/>
  </r>
  <r>
    <s v="ORD-202302-01123"/>
    <x v="38"/>
    <x v="15"/>
    <x v="0"/>
    <n v="5755716632"/>
    <x v="11"/>
    <s v="PRD-104-WAT "/>
    <x v="7"/>
    <x v="2"/>
    <s v="East"/>
    <n v="619.22"/>
    <n v="87.21"/>
    <x v="1"/>
    <n v="0.140838474209489"/>
    <x v="1"/>
    <x v="0"/>
    <m/>
    <x v="0"/>
    <n v="0"/>
    <m/>
    <x v="1"/>
    <x v="1"/>
  </r>
  <r>
    <s v="ORD-202302-01124"/>
    <x v="43"/>
    <x v="6"/>
    <x v="1"/>
    <n v="7615042059"/>
    <x v="0"/>
    <s v="PRD-108-JAC"/>
    <x v="0"/>
    <x v="0"/>
    <s v="W"/>
    <n v="2986.32"/>
    <n v="460.96"/>
    <x v="3"/>
    <n v="0.15435720217525201"/>
    <x v="0"/>
    <x v="0"/>
    <m/>
    <x v="0"/>
    <n v="0"/>
    <n v="2085.91"/>
    <x v="1"/>
    <x v="1"/>
  </r>
  <r>
    <s v="ORD-202302-01125"/>
    <x v="51"/>
    <x v="26"/>
    <x v="1"/>
    <n v="1014610392"/>
    <x v="0"/>
    <s v="PRD-108-JAC "/>
    <x v="0"/>
    <x v="0"/>
    <s v="North"/>
    <n v="3289.09"/>
    <n v="441.35"/>
    <x v="0"/>
    <n v="0.13418605146104201"/>
    <x v="0"/>
    <x v="0"/>
    <m/>
    <x v="0"/>
    <n v="0"/>
    <m/>
    <x v="1"/>
    <x v="1"/>
  </r>
  <r>
    <s v="ORD-202302-01126"/>
    <x v="47"/>
    <x v="25"/>
    <x v="2"/>
    <n v="6905096568"/>
    <x v="3"/>
    <s v="PRD-106-PHO"/>
    <x v="2"/>
    <x v="1"/>
    <s v="North"/>
    <n v="2406.25"/>
    <n v="173.59"/>
    <x v="0"/>
    <n v="7.2141298701298706E-2"/>
    <x v="0"/>
    <x v="2"/>
    <m/>
    <x v="0"/>
    <n v="0"/>
    <n v="2788.38"/>
    <x v="1"/>
    <x v="1"/>
  </r>
  <r>
    <s v="ORD-202302-01127"/>
    <x v="39"/>
    <x v="11"/>
    <x v="3"/>
    <n v="3564078308"/>
    <x v="10"/>
    <s v="PRD-106-PHO"/>
    <x v="2"/>
    <x v="1"/>
    <s v="N"/>
    <n v="534.14"/>
    <n v="52.84"/>
    <x v="0"/>
    <n v="9.8925375369753196E-2"/>
    <x v="1"/>
    <x v="2"/>
    <m/>
    <x v="0"/>
    <n v="0"/>
    <n v="2788.38"/>
    <x v="1"/>
    <x v="1"/>
  </r>
  <r>
    <s v="ORD-202302-01128"/>
    <x v="47"/>
    <x v="23"/>
    <x v="1"/>
    <n v="6688675185"/>
    <x v="2"/>
    <s v="PRD-101-SHI"/>
    <x v="1"/>
    <x v="0"/>
    <s v="N"/>
    <n v="1768.45"/>
    <n v="343.18"/>
    <x v="0"/>
    <n v="0.19405694252028599"/>
    <x v="0"/>
    <x v="0"/>
    <m/>
    <x v="0"/>
    <n v="0"/>
    <n v="2821.33"/>
    <x v="1"/>
    <x v="1"/>
  </r>
  <r>
    <s v="ORD-202302-01129"/>
    <x v="32"/>
    <x v="16"/>
    <x v="3"/>
    <n v="3920025856"/>
    <x v="5"/>
    <s v="PRD-103-HEA"/>
    <x v="4"/>
    <x v="1"/>
    <s v="West"/>
    <n v="3977.12"/>
    <n v="139.1"/>
    <x v="3"/>
    <n v="3.4975057327915698E-2"/>
    <x v="0"/>
    <x v="2"/>
    <m/>
    <x v="0"/>
    <n v="0"/>
    <n v="2183.56"/>
    <x v="1"/>
    <x v="1"/>
  </r>
  <r>
    <s v="ORD-202302-01130"/>
    <x v="56"/>
    <x v="10"/>
    <x v="4"/>
    <n v="8720124025"/>
    <x v="22"/>
    <s v="PRD - 105 - BAG"/>
    <x v="9"/>
    <x v="2"/>
    <s v="West"/>
    <n v="1493.02"/>
    <n v="444.9"/>
    <x v="3"/>
    <n v="0.29798663112349499"/>
    <x v="0"/>
    <x v="1"/>
    <m/>
    <x v="0"/>
    <n v="0"/>
    <m/>
    <x v="1"/>
    <x v="1"/>
  </r>
  <r>
    <s v="ORD-202302-01131"/>
    <x v="52"/>
    <x v="10"/>
    <x v="3"/>
    <n v="3887246163"/>
    <x v="11"/>
    <s v="PRD-104-WAT"/>
    <x v="7"/>
    <x v="2"/>
    <s v="N"/>
    <n v="156.94"/>
    <n v="29.3"/>
    <x v="0"/>
    <n v="0.18669555244042299"/>
    <x v="2"/>
    <x v="0"/>
    <m/>
    <x v="0"/>
    <n v="0"/>
    <n v="2420.2800000000002"/>
    <x v="1"/>
    <x v="1"/>
  </r>
  <r>
    <s v="ORD-202302-01132"/>
    <x v="32"/>
    <x v="16"/>
    <x v="4"/>
    <n v="1799654662"/>
    <x v="14"/>
    <s v="PRD-111-CHA"/>
    <x v="11"/>
    <x v="1"/>
    <s v="W"/>
    <n v="800.68"/>
    <n v="96.84"/>
    <x v="3"/>
    <n v="0.12094719488434801"/>
    <x v="1"/>
    <x v="0"/>
    <m/>
    <x v="0"/>
    <n v="0"/>
    <n v="207.68"/>
    <x v="1"/>
    <x v="1"/>
  </r>
  <r>
    <s v="ORD-202302-01133"/>
    <x v="47"/>
    <x v="27"/>
    <x v="5"/>
    <n v="4056771251"/>
    <x v="17"/>
    <s v="PRD-108-JAC "/>
    <x v="0"/>
    <x v="0"/>
    <s v="East"/>
    <n v="529.4"/>
    <n v="89.72"/>
    <x v="1"/>
    <n v="0.169474877219494"/>
    <x v="1"/>
    <x v="0"/>
    <m/>
    <x v="0"/>
    <n v="0"/>
    <m/>
    <x v="1"/>
    <x v="1"/>
  </r>
  <r>
    <s v="ORD-202302-01134"/>
    <x v="50"/>
    <x v="13"/>
    <x v="0"/>
    <n v="2392788447"/>
    <x v="4"/>
    <s v="PRD-109-SUN"/>
    <x v="3"/>
    <x v="2"/>
    <s v="East"/>
    <n v="432.83"/>
    <n v="29.41"/>
    <x v="1"/>
    <n v="6.79481551648453E-2"/>
    <x v="2"/>
    <x v="2"/>
    <m/>
    <x v="0"/>
    <n v="0"/>
    <m/>
    <x v="1"/>
    <x v="1"/>
  </r>
  <r>
    <s v="ORD-202302-01135"/>
    <x v="34"/>
    <x v="1"/>
    <x v="4"/>
    <n v="8248863137"/>
    <x v="2"/>
    <s v="PRD-101-SHI "/>
    <x v="4"/>
    <x v="0"/>
    <s v="South"/>
    <n v="4191.24"/>
    <n v="1111.94"/>
    <x v="2"/>
    <n v="0.26530096105209899"/>
    <x v="0"/>
    <x v="1"/>
    <m/>
    <x v="0"/>
    <n v="0"/>
    <m/>
    <x v="1"/>
    <x v="1"/>
  </r>
  <r>
    <s v="ORD-202302-01136"/>
    <x v="44"/>
    <x v="10"/>
    <x v="5"/>
    <n v="9606104718"/>
    <x v="2"/>
    <s v="PRD-101-SHI"/>
    <x v="1"/>
    <x v="0"/>
    <s v="W"/>
    <n v="3673.52"/>
    <n v="950.3"/>
    <x v="3"/>
    <n v="0.25868921361527902"/>
    <x v="0"/>
    <x v="1"/>
    <m/>
    <x v="0"/>
    <n v="0"/>
    <n v="2821.33"/>
    <x v="1"/>
    <x v="1"/>
  </r>
  <r>
    <s v="ORD-202302-01137"/>
    <x v="31"/>
    <x v="14"/>
    <x v="5"/>
    <n v="4103414131"/>
    <x v="2"/>
    <s v="PRD-101-SHI"/>
    <x v="1"/>
    <x v="0"/>
    <s v="West"/>
    <n v="1574.01"/>
    <n v="450.43"/>
    <x v="3"/>
    <n v="0.28616717809925002"/>
    <x v="0"/>
    <x v="1"/>
    <m/>
    <x v="0"/>
    <n v="0"/>
    <n v="2821.33"/>
    <x v="1"/>
    <x v="1"/>
  </r>
  <r>
    <s v="ORD-202302-01138"/>
    <x v="33"/>
    <x v="17"/>
    <x v="1"/>
    <n v="4470856094"/>
    <x v="9"/>
    <s v="PRD-107-TAB"/>
    <x v="4"/>
    <x v="1"/>
    <s v="South"/>
    <n v="2642.3"/>
    <n v="128.63999999999999"/>
    <x v="2"/>
    <n v="4.8684857888960403E-2"/>
    <x v="0"/>
    <x v="2"/>
    <m/>
    <x v="0"/>
    <n v="0"/>
    <n v="2081.52"/>
    <x v="1"/>
    <x v="1"/>
  </r>
  <r>
    <s v="ORD-202302-01139"/>
    <x v="34"/>
    <x v="18"/>
    <x v="2"/>
    <n v="7940740337"/>
    <x v="4"/>
    <s v="PRD-109-SUN"/>
    <x v="3"/>
    <x v="2"/>
    <s v="West"/>
    <n v="38.479999999999997"/>
    <n v="10.95"/>
    <x v="3"/>
    <n v="0.28456340956340997"/>
    <x v="2"/>
    <x v="1"/>
    <m/>
    <x v="0"/>
    <n v="0"/>
    <m/>
    <x v="1"/>
    <x v="1"/>
  </r>
  <r>
    <s v="ORD-202302-01141"/>
    <x v="53"/>
    <x v="9"/>
    <x v="0"/>
    <n v="2536064004"/>
    <x v="0"/>
    <s v="PRD-108-JAC"/>
    <x v="0"/>
    <x v="0"/>
    <s v="East"/>
    <n v="3878.99"/>
    <n v="782.63"/>
    <x v="1"/>
    <n v="0.201761283220632"/>
    <x v="0"/>
    <x v="1"/>
    <m/>
    <x v="0"/>
    <n v="0"/>
    <n v="2085.91"/>
    <x v="1"/>
    <x v="1"/>
  </r>
  <r>
    <s v="ORD-202302-01142"/>
    <x v="55"/>
    <x v="8"/>
    <x v="6"/>
    <n v="1007701773"/>
    <x v="12"/>
    <s v="PRD-105-BAG"/>
    <x v="9"/>
    <x v="2"/>
    <s v="North"/>
    <n v="4048.54"/>
    <n v="1013.29"/>
    <x v="0"/>
    <n v="0.25028528802975902"/>
    <x v="0"/>
    <x v="1"/>
    <m/>
    <x v="0"/>
    <n v="0"/>
    <m/>
    <x v="1"/>
    <x v="1"/>
  </r>
  <r>
    <s v="ORD-202302-01144"/>
    <x v="47"/>
    <x v="23"/>
    <x v="0"/>
    <n v="7033530049"/>
    <x v="3"/>
    <s v="PRD-106-PHO"/>
    <x v="2"/>
    <x v="1"/>
    <s v="W"/>
    <n v="3602.32"/>
    <n v="806.06"/>
    <x v="3"/>
    <n v="0.22376135379422099"/>
    <x v="0"/>
    <x v="1"/>
    <m/>
    <x v="0"/>
    <n v="0"/>
    <n v="2788.38"/>
    <x v="1"/>
    <x v="1"/>
  </r>
  <r>
    <s v="ORD-202302-01145"/>
    <x v="40"/>
    <x v="8"/>
    <x v="4"/>
    <n v="6248723858"/>
    <x v="8"/>
    <s v="PRD-110-CAM"/>
    <x v="8"/>
    <x v="1"/>
    <s v="North"/>
    <n v="3301.09"/>
    <n v="444.87"/>
    <x v="0"/>
    <n v="0.13476457776067899"/>
    <x v="0"/>
    <x v="0"/>
    <m/>
    <x v="0"/>
    <n v="0"/>
    <m/>
    <x v="1"/>
    <x v="1"/>
  </r>
  <r>
    <s v="ORD-202302-01146"/>
    <x v="53"/>
    <x v="15"/>
    <x v="3"/>
    <n v="9670605581"/>
    <x v="12"/>
    <s v="PRD-105-BAG"/>
    <x v="9"/>
    <x v="2"/>
    <s v="East"/>
    <n v="1955.13"/>
    <n v="237.61"/>
    <x v="1"/>
    <n v="0.12153156056118999"/>
    <x v="0"/>
    <x v="0"/>
    <m/>
    <x v="0"/>
    <n v="0"/>
    <m/>
    <x v="1"/>
    <x v="1"/>
  </r>
  <r>
    <s v="ORD-202302-01147"/>
    <x v="46"/>
    <x v="21"/>
    <x v="3"/>
    <n v="145570393"/>
    <x v="9"/>
    <s v="PRD-107-TAB"/>
    <x v="6"/>
    <x v="1"/>
    <s v="N"/>
    <n v="1999.71"/>
    <n v="463.51"/>
    <x v="0"/>
    <n v="0.23178860934835599"/>
    <x v="0"/>
    <x v="1"/>
    <m/>
    <x v="0"/>
    <n v="0"/>
    <n v="2081.52"/>
    <x v="1"/>
    <x v="1"/>
  </r>
  <r>
    <s v="ORD-202302-01148"/>
    <x v="14"/>
    <x v="27"/>
    <x v="1"/>
    <n v="1101561619"/>
    <x v="0"/>
    <s v="PRD-108-JAC"/>
    <x v="4"/>
    <x v="0"/>
    <s v="W"/>
    <n v="713.79"/>
    <n v="38.32"/>
    <x v="3"/>
    <n v="5.3685257568752698E-2"/>
    <x v="1"/>
    <x v="2"/>
    <m/>
    <x v="0"/>
    <n v="0"/>
    <n v="2085.91"/>
    <x v="1"/>
    <x v="1"/>
  </r>
  <r>
    <s v="ORD-202302-01149"/>
    <x v="46"/>
    <x v="19"/>
    <x v="1"/>
    <n v="8672331044"/>
    <x v="9"/>
    <s v="PRD-107-TAB"/>
    <x v="6"/>
    <x v="1"/>
    <s v="South"/>
    <n v="4744.46"/>
    <n v="456.2"/>
    <x v="2"/>
    <n v="9.6154251484889694E-2"/>
    <x v="0"/>
    <x v="2"/>
    <m/>
    <x v="0"/>
    <n v="0"/>
    <n v="2081.52"/>
    <x v="1"/>
    <x v="1"/>
  </r>
  <r>
    <s v="ORD-202302-01150"/>
    <x v="38"/>
    <x v="26"/>
    <x v="0"/>
    <n v="8822063186"/>
    <x v="9"/>
    <s v="PRD-107-TAB"/>
    <x v="6"/>
    <x v="1"/>
    <s v="North"/>
    <n v="4145.78"/>
    <n v="298.48"/>
    <x v="0"/>
    <n v="7.1996102060408407E-2"/>
    <x v="0"/>
    <x v="2"/>
    <m/>
    <x v="0"/>
    <n v="0"/>
    <n v="2081.52"/>
    <x v="1"/>
    <x v="1"/>
  </r>
  <r>
    <s v="ORD-202302-01151"/>
    <x v="42"/>
    <x v="4"/>
    <x v="0"/>
    <n v="6764032391"/>
    <x v="8"/>
    <s v="PRD-110-CAM"/>
    <x v="8"/>
    <x v="1"/>
    <s v="North"/>
    <n v="4429.8500000000004"/>
    <n v="892.47"/>
    <x v="0"/>
    <n v="0.20146731830648901"/>
    <x v="0"/>
    <x v="1"/>
    <m/>
    <x v="0"/>
    <n v="0"/>
    <m/>
    <x v="1"/>
    <x v="1"/>
  </r>
  <r>
    <s v="ORD-202302-01152"/>
    <x v="41"/>
    <x v="16"/>
    <x v="2"/>
    <n v="2252964448"/>
    <x v="14"/>
    <s v="PRD-111-CHA"/>
    <x v="4"/>
    <x v="1"/>
    <s v="N"/>
    <n v="2546.33"/>
    <n v="675.97"/>
    <x v="0"/>
    <n v="0.265468340709963"/>
    <x v="0"/>
    <x v="1"/>
    <m/>
    <x v="0"/>
    <n v="0"/>
    <n v="207.68"/>
    <x v="1"/>
    <x v="1"/>
  </r>
  <r>
    <s v="ORD-202302-01153"/>
    <x v="14"/>
    <x v="15"/>
    <x v="2"/>
    <n v="8771555906"/>
    <x v="9"/>
    <s v="PRD-107-TAB"/>
    <x v="6"/>
    <x v="1"/>
    <s v="North"/>
    <n v="875.22"/>
    <n v="110.46"/>
    <x v="0"/>
    <n v="0.126208267635566"/>
    <x v="1"/>
    <x v="0"/>
    <m/>
    <x v="0"/>
    <n v="0"/>
    <n v="2081.52"/>
    <x v="1"/>
    <x v="1"/>
  </r>
  <r>
    <s v="ORD-202302-01154"/>
    <x v="55"/>
    <x v="28"/>
    <x v="6"/>
    <n v="6032358418"/>
    <x v="4"/>
    <s v="PRD-109-SUN"/>
    <x v="3"/>
    <x v="2"/>
    <s v="East"/>
    <n v="2352.67"/>
    <n v="215.02"/>
    <x v="1"/>
    <n v="9.1394033162322003E-2"/>
    <x v="0"/>
    <x v="2"/>
    <m/>
    <x v="0"/>
    <n v="0"/>
    <m/>
    <x v="1"/>
    <x v="1"/>
  </r>
  <r>
    <s v="ORD-202302-01155"/>
    <x v="46"/>
    <x v="19"/>
    <x v="2"/>
    <n v="5192474111"/>
    <x v="3"/>
    <s v="PRD-106-PHO"/>
    <x v="2"/>
    <x v="1"/>
    <s v="W"/>
    <n v="3558.21"/>
    <n v="515.72"/>
    <x v="3"/>
    <n v="0.14493804469100999"/>
    <x v="0"/>
    <x v="0"/>
    <m/>
    <x v="0"/>
    <n v="0"/>
    <n v="2788.38"/>
    <x v="1"/>
    <x v="1"/>
  </r>
  <r>
    <s v="ORD-202302-01156"/>
    <x v="40"/>
    <x v="8"/>
    <x v="4"/>
    <n v="2330080563"/>
    <x v="4"/>
    <s v="PRD-109-SUN"/>
    <x v="3"/>
    <x v="2"/>
    <s v="North"/>
    <n v="2566.16"/>
    <n v="231.61"/>
    <x v="0"/>
    <n v="9.0255479003647499E-2"/>
    <x v="0"/>
    <x v="2"/>
    <m/>
    <x v="0"/>
    <n v="0"/>
    <m/>
    <x v="1"/>
    <x v="1"/>
  </r>
  <r>
    <s v="ORD-202302-01157"/>
    <x v="40"/>
    <x v="0"/>
    <x v="5"/>
    <n v="6548522072"/>
    <x v="16"/>
    <s v="PRD-109-SUN "/>
    <x v="4"/>
    <x v="2"/>
    <s v="S"/>
    <n v="705.88"/>
    <n v="110.75"/>
    <x v="2"/>
    <n v="0.15689635632118801"/>
    <x v="1"/>
    <x v="0"/>
    <m/>
    <x v="0"/>
    <n v="0"/>
    <n v="1385.87"/>
    <x v="1"/>
    <x v="1"/>
  </r>
  <r>
    <s v="ORD-202302-01159"/>
    <x v="51"/>
    <x v="27"/>
    <x v="1"/>
    <n v="2830342437"/>
    <x v="4"/>
    <s v="PRD-109-SUN"/>
    <x v="4"/>
    <x v="2"/>
    <s v="West"/>
    <n v="4250.12"/>
    <n v="770.41"/>
    <x v="3"/>
    <n v="0.181267823026173"/>
    <x v="0"/>
    <x v="0"/>
    <m/>
    <x v="0"/>
    <n v="0"/>
    <m/>
    <x v="1"/>
    <x v="1"/>
  </r>
  <r>
    <s v="ORD-202302-01160"/>
    <x v="47"/>
    <x v="13"/>
    <x v="6"/>
    <n v="8740330454"/>
    <x v="20"/>
    <s v="PRD-100-SHO"/>
    <x v="12"/>
    <x v="0"/>
    <s v="North"/>
    <n v="2909.82"/>
    <n v="90.66"/>
    <x v="0"/>
    <n v="3.1156566385549599E-2"/>
    <x v="0"/>
    <x v="2"/>
    <m/>
    <x v="0"/>
    <n v="0"/>
    <n v="2793.38"/>
    <x v="1"/>
    <x v="1"/>
  </r>
  <r>
    <s v="ORD-202302-01161"/>
    <x v="48"/>
    <x v="27"/>
    <x v="3"/>
    <n v="6429628092"/>
    <x v="2"/>
    <s v="PRD-101-SHI"/>
    <x v="1"/>
    <x v="0"/>
    <s v="West"/>
    <n v="3277.9"/>
    <n v="951.8"/>
    <x v="3"/>
    <n v="0.290368833704506"/>
    <x v="0"/>
    <x v="1"/>
    <m/>
    <x v="0"/>
    <n v="0"/>
    <n v="2821.33"/>
    <x v="1"/>
    <x v="1"/>
  </r>
  <r>
    <s v="ORD-202302-01162"/>
    <x v="35"/>
    <x v="0"/>
    <x v="2"/>
    <n v="5232280588"/>
    <x v="21"/>
    <s v="PRD-110-CAM"/>
    <x v="8"/>
    <x v="1"/>
    <s v="North"/>
    <n v="4607.74"/>
    <n v="1059.07"/>
    <x v="0"/>
    <n v="0.229845868039429"/>
    <x v="0"/>
    <x v="1"/>
    <m/>
    <x v="0"/>
    <n v="0"/>
    <m/>
    <x v="1"/>
    <x v="1"/>
  </r>
  <r>
    <s v="ORD-202302-01163"/>
    <x v="45"/>
    <x v="20"/>
    <x v="2"/>
    <n v="111525586"/>
    <x v="9"/>
    <s v="PRD-107-TAB"/>
    <x v="6"/>
    <x v="1"/>
    <s v="East"/>
    <n v="2021.29"/>
    <n v="181.28"/>
    <x v="1"/>
    <n v="8.9685299981694902E-2"/>
    <x v="0"/>
    <x v="2"/>
    <m/>
    <x v="0"/>
    <n v="0"/>
    <n v="2081.52"/>
    <x v="1"/>
    <x v="1"/>
  </r>
  <r>
    <s v="ORD-202302-01164"/>
    <x v="50"/>
    <x v="24"/>
    <x v="1"/>
    <n v="9718614229"/>
    <x v="23"/>
    <s v="PRD-111-CHA"/>
    <x v="4"/>
    <x v="1"/>
    <s v="East"/>
    <n v="3310.54"/>
    <n v="425.09"/>
    <x v="1"/>
    <n v="0.128405033619893"/>
    <x v="0"/>
    <x v="0"/>
    <m/>
    <x v="0"/>
    <n v="0"/>
    <n v="207.68"/>
    <x v="1"/>
    <x v="1"/>
  </r>
  <r>
    <s v="ORD-202302-01165"/>
    <x v="47"/>
    <x v="17"/>
    <x v="0"/>
    <n v="1379830457"/>
    <x v="9"/>
    <s v="PRD-107-TAB"/>
    <x v="6"/>
    <x v="1"/>
    <s v="South"/>
    <n v="457.06"/>
    <n v="61.72"/>
    <x v="2"/>
    <n v="0.13503697545180099"/>
    <x v="2"/>
    <x v="0"/>
    <m/>
    <x v="0"/>
    <n v="0"/>
    <n v="2081.52"/>
    <x v="1"/>
    <x v="1"/>
  </r>
  <r>
    <s v="ORD-202302-01166"/>
    <x v="54"/>
    <x v="18"/>
    <x v="2"/>
    <n v="2213368960"/>
    <x v="11"/>
    <s v="PRD-104-WAT"/>
    <x v="7"/>
    <x v="2"/>
    <s v="East"/>
    <n v="666.93"/>
    <n v="111.41"/>
    <x v="1"/>
    <n v="0.16704901563882299"/>
    <x v="1"/>
    <x v="0"/>
    <m/>
    <x v="0"/>
    <n v="0"/>
    <n v="2420.2800000000002"/>
    <x v="1"/>
    <x v="1"/>
  </r>
  <r>
    <s v="ORD-202302-01168"/>
    <x v="43"/>
    <x v="9"/>
    <x v="6"/>
    <n v="8184397630"/>
    <x v="21"/>
    <s v="PRD - 110 - CAM"/>
    <x v="8"/>
    <x v="1"/>
    <s v="North"/>
    <n v="3085.07"/>
    <n v="909.04"/>
    <x v="0"/>
    <n v="0.29465781975773597"/>
    <x v="0"/>
    <x v="1"/>
    <m/>
    <x v="0"/>
    <n v="0"/>
    <m/>
    <x v="1"/>
    <x v="1"/>
  </r>
  <r>
    <s v="ORD-202302-01169"/>
    <x v="34"/>
    <x v="18"/>
    <x v="0"/>
    <n v="769262654"/>
    <x v="11"/>
    <s v="PRD-104-WAT"/>
    <x v="7"/>
    <x v="2"/>
    <s v="South"/>
    <n v="3453.06"/>
    <n v="132.49"/>
    <x v="2"/>
    <n v="3.8368867033877201E-2"/>
    <x v="0"/>
    <x v="2"/>
    <m/>
    <x v="0"/>
    <n v="0"/>
    <n v="2420.2800000000002"/>
    <x v="1"/>
    <x v="1"/>
  </r>
  <r>
    <s v="ORD-202302-01170"/>
    <x v="54"/>
    <x v="16"/>
    <x v="1"/>
    <n v="7996585783"/>
    <x v="12"/>
    <s v="PRD-105-BAG"/>
    <x v="9"/>
    <x v="2"/>
    <s v="W"/>
    <n v="1904.52"/>
    <n v="327.74"/>
    <x v="3"/>
    <n v="0.17208535484006501"/>
    <x v="0"/>
    <x v="0"/>
    <m/>
    <x v="0"/>
    <n v="0"/>
    <m/>
    <x v="1"/>
    <x v="1"/>
  </r>
  <r>
    <s v="ORD-202302-01171"/>
    <x v="52"/>
    <x v="3"/>
    <x v="0"/>
    <n v="7761350078"/>
    <x v="3"/>
    <s v="PRD-106-PHO"/>
    <x v="4"/>
    <x v="1"/>
    <s v="South"/>
    <n v="3583.17"/>
    <n v="592.24"/>
    <x v="2"/>
    <n v="0.16528381293659"/>
    <x v="0"/>
    <x v="0"/>
    <m/>
    <x v="0"/>
    <n v="0"/>
    <n v="2788.38"/>
    <x v="1"/>
    <x v="1"/>
  </r>
  <r>
    <s v="ORD-202302-01172"/>
    <x v="48"/>
    <x v="9"/>
    <x v="7"/>
    <n v="3126532735"/>
    <x v="1"/>
    <s v="PRD-101-SHI"/>
    <x v="1"/>
    <x v="0"/>
    <s v="N"/>
    <n v="2979.29"/>
    <n v="132.52000000000001"/>
    <x v="0"/>
    <n v="4.4480396336039799E-2"/>
    <x v="0"/>
    <x v="2"/>
    <m/>
    <x v="0"/>
    <n v="0"/>
    <n v="2821.33"/>
    <x v="1"/>
    <x v="1"/>
  </r>
  <r>
    <s v="ORD-202302-01173"/>
    <x v="34"/>
    <x v="25"/>
    <x v="2"/>
    <n v="935555702"/>
    <x v="3"/>
    <s v="PRD-106-PHO"/>
    <x v="2"/>
    <x v="1"/>
    <s v="S"/>
    <n v="2102.12"/>
    <n v="238.54"/>
    <x v="2"/>
    <n v="0.113475919547885"/>
    <x v="0"/>
    <x v="0"/>
    <m/>
    <x v="0"/>
    <n v="0"/>
    <n v="2788.38"/>
    <x v="1"/>
    <x v="1"/>
  </r>
  <r>
    <s v="ORD-202302-01174"/>
    <x v="47"/>
    <x v="21"/>
    <x v="0"/>
    <n v="2706507612"/>
    <x v="0"/>
    <s v="PRD-108-JAC"/>
    <x v="0"/>
    <x v="0"/>
    <s v="South"/>
    <n v="1836.1"/>
    <n v="201.84"/>
    <x v="2"/>
    <n v="0.109928653123468"/>
    <x v="0"/>
    <x v="0"/>
    <m/>
    <x v="0"/>
    <n v="0"/>
    <n v="2085.91"/>
    <x v="1"/>
    <x v="1"/>
  </r>
  <r>
    <s v="ORD-202302-01175"/>
    <x v="55"/>
    <x v="27"/>
    <x v="2"/>
    <n v="9502635607"/>
    <x v="0"/>
    <s v="PRD-108-JAC"/>
    <x v="0"/>
    <x v="0"/>
    <s v="N"/>
    <n v="1175.79"/>
    <n v="78.73"/>
    <x v="0"/>
    <n v="6.6959235917978602E-2"/>
    <x v="0"/>
    <x v="2"/>
    <m/>
    <x v="0"/>
    <n v="0"/>
    <n v="2085.91"/>
    <x v="1"/>
    <x v="1"/>
  </r>
  <r>
    <s v="ORD-202302-01177"/>
    <x v="52"/>
    <x v="13"/>
    <x v="1"/>
    <n v="3934490769"/>
    <x v="2"/>
    <s v="PRD-101-SHI"/>
    <x v="1"/>
    <x v="0"/>
    <s v="W"/>
    <n v="3435.62"/>
    <n v="803.34"/>
    <x v="3"/>
    <n v="0.23382679108865401"/>
    <x v="0"/>
    <x v="1"/>
    <m/>
    <x v="0"/>
    <n v="0"/>
    <n v="2821.33"/>
    <x v="1"/>
    <x v="1"/>
  </r>
  <r>
    <s v="ORD-202302-01178"/>
    <x v="53"/>
    <x v="10"/>
    <x v="7"/>
    <n v="1053071226"/>
    <x v="0"/>
    <s v="PRD-108-JAC"/>
    <x v="0"/>
    <x v="0"/>
    <s v="North"/>
    <n v="3268.79"/>
    <n v="490.34"/>
    <x v="0"/>
    <n v="0.150006577357371"/>
    <x v="0"/>
    <x v="0"/>
    <m/>
    <x v="0"/>
    <n v="0"/>
    <n v="2085.91"/>
    <x v="1"/>
    <x v="1"/>
  </r>
  <r>
    <s v="ORD-202302-01180"/>
    <x v="31"/>
    <x v="16"/>
    <x v="6"/>
    <n v="647245257"/>
    <x v="0"/>
    <s v="PRD-108-JAC"/>
    <x v="0"/>
    <x v="0"/>
    <s v="West"/>
    <n v="2746.33"/>
    <n v="480.09"/>
    <x v="3"/>
    <n v="0.17481147567845101"/>
    <x v="0"/>
    <x v="0"/>
    <m/>
    <x v="0"/>
    <n v="0"/>
    <n v="2085.91"/>
    <x v="1"/>
    <x v="1"/>
  </r>
  <r>
    <s v="ORD-202302-01181"/>
    <x v="34"/>
    <x v="17"/>
    <x v="1"/>
    <n v="6129889728"/>
    <x v="3"/>
    <s v="PRD-106-PHO"/>
    <x v="2"/>
    <x v="1"/>
    <s v="North"/>
    <n v="2572.9899999999998"/>
    <n v="764.19"/>
    <x v="0"/>
    <n v="0.29700465217509597"/>
    <x v="0"/>
    <x v="1"/>
    <m/>
    <x v="0"/>
    <n v="0"/>
    <n v="2788.38"/>
    <x v="1"/>
    <x v="1"/>
  </r>
  <r>
    <s v="ORD-202302-01182"/>
    <x v="44"/>
    <x v="8"/>
    <x v="3"/>
    <n v="1860566880"/>
    <x v="14"/>
    <s v="PRD-111-CHA"/>
    <x v="11"/>
    <x v="1"/>
    <s v="W"/>
    <n v="1541.96"/>
    <n v="242.75"/>
    <x v="3"/>
    <n v="0.15742950530493699"/>
    <x v="0"/>
    <x v="0"/>
    <m/>
    <x v="0"/>
    <n v="0"/>
    <n v="207.68"/>
    <x v="1"/>
    <x v="1"/>
  </r>
  <r>
    <s v="ORD-202302-01183"/>
    <x v="53"/>
    <x v="18"/>
    <x v="4"/>
    <n v="2853541601"/>
    <x v="4"/>
    <s v="PRD-109-SUN"/>
    <x v="4"/>
    <x v="2"/>
    <s v="West"/>
    <n v="2621.0500000000002"/>
    <n v="80.59"/>
    <x v="3"/>
    <n v="3.0747219625722501E-2"/>
    <x v="0"/>
    <x v="2"/>
    <m/>
    <x v="0"/>
    <n v="0"/>
    <m/>
    <x v="1"/>
    <x v="1"/>
  </r>
  <r>
    <s v="ORD-202302-01184"/>
    <x v="45"/>
    <x v="11"/>
    <x v="2"/>
    <n v="2077107404"/>
    <x v="3"/>
    <s v="PRD-106-PHO"/>
    <x v="2"/>
    <x v="1"/>
    <s v="North"/>
    <n v="2993.57"/>
    <n v="455.96"/>
    <x v="0"/>
    <n v="0.15231312446343301"/>
    <x v="0"/>
    <x v="0"/>
    <m/>
    <x v="0"/>
    <n v="0"/>
    <n v="2788.38"/>
    <x v="1"/>
    <x v="1"/>
  </r>
  <r>
    <s v="ORD-202302-01185"/>
    <x v="35"/>
    <x v="12"/>
    <x v="1"/>
    <n v="9007017850"/>
    <x v="20"/>
    <s v="PRD-100-SHO"/>
    <x v="12"/>
    <x v="0"/>
    <s v="W"/>
    <n v="2835.42"/>
    <n v="210.21"/>
    <x v="3"/>
    <n v="7.4137164864464505E-2"/>
    <x v="0"/>
    <x v="2"/>
    <m/>
    <x v="0"/>
    <n v="0"/>
    <n v="2793.38"/>
    <x v="1"/>
    <x v="1"/>
  </r>
  <r>
    <s v="ORD-202302-01186"/>
    <x v="41"/>
    <x v="13"/>
    <x v="3"/>
    <n v="5997475396"/>
    <x v="14"/>
    <s v="PRD-111-CHA"/>
    <x v="11"/>
    <x v="1"/>
    <s v="West"/>
    <n v="1745.81"/>
    <n v="233.18"/>
    <x v="3"/>
    <n v="0.133565508274096"/>
    <x v="0"/>
    <x v="0"/>
    <m/>
    <x v="0"/>
    <n v="0"/>
    <n v="207.68"/>
    <x v="1"/>
    <x v="1"/>
  </r>
  <r>
    <s v="ORD-202302-01187"/>
    <x v="55"/>
    <x v="12"/>
    <x v="4"/>
    <n v="1537405133"/>
    <x v="9"/>
    <s v="PRD-107-TAB"/>
    <x v="6"/>
    <x v="1"/>
    <s v="South"/>
    <n v="3712.96"/>
    <n v="884.76"/>
    <x v="2"/>
    <n v="0.23828966646556901"/>
    <x v="0"/>
    <x v="1"/>
    <m/>
    <x v="0"/>
    <n v="0"/>
    <n v="2081.52"/>
    <x v="1"/>
    <x v="1"/>
  </r>
  <r>
    <s v="ORD-202302-01188"/>
    <x v="54"/>
    <x v="14"/>
    <x v="2"/>
    <n v="5717490584"/>
    <x v="0"/>
    <s v="PRD-108-JAC"/>
    <x v="0"/>
    <x v="0"/>
    <s v="N"/>
    <n v="2587.23"/>
    <n v="225.32"/>
    <x v="0"/>
    <n v="8.70892808138434E-2"/>
    <x v="0"/>
    <x v="2"/>
    <m/>
    <x v="0"/>
    <n v="0"/>
    <n v="2085.91"/>
    <x v="1"/>
    <x v="1"/>
  </r>
  <r>
    <s v="ORD-202302-01190"/>
    <x v="53"/>
    <x v="15"/>
    <x v="2"/>
    <n v="9321359618"/>
    <x v="15"/>
    <s v="PRD-100-SHO"/>
    <x v="4"/>
    <x v="0"/>
    <s v="N"/>
    <n v="3261.16"/>
    <n v="708.19"/>
    <x v="0"/>
    <n v="0.217158925045076"/>
    <x v="0"/>
    <x v="1"/>
    <m/>
    <x v="0"/>
    <n v="0"/>
    <n v="2793.38"/>
    <x v="1"/>
    <x v="1"/>
  </r>
  <r>
    <s v="ORD-202302-01191"/>
    <x v="37"/>
    <x v="3"/>
    <x v="3"/>
    <n v="2055482987"/>
    <x v="23"/>
    <s v="PRD-111-CHA"/>
    <x v="11"/>
    <x v="1"/>
    <s v="North"/>
    <n v="2362.9899999999998"/>
    <n v="506.71"/>
    <x v="0"/>
    <n v="0.21443594767646099"/>
    <x v="0"/>
    <x v="1"/>
    <m/>
    <x v="0"/>
    <n v="0"/>
    <n v="207.68"/>
    <x v="1"/>
    <x v="1"/>
  </r>
  <r>
    <s v="ORD-202302-01192"/>
    <x v="42"/>
    <x v="6"/>
    <x v="3"/>
    <n v="1784721461"/>
    <x v="6"/>
    <s v="PRD-107-TAB "/>
    <x v="6"/>
    <x v="1"/>
    <s v="South"/>
    <n v="1733.8"/>
    <n v="119.45"/>
    <x v="2"/>
    <n v="6.8894912908063197E-2"/>
    <x v="0"/>
    <x v="2"/>
    <m/>
    <x v="0"/>
    <n v="0"/>
    <m/>
    <x v="1"/>
    <x v="1"/>
  </r>
  <r>
    <s v="ORD-202302-01193"/>
    <x v="45"/>
    <x v="11"/>
    <x v="3"/>
    <n v="7544584741"/>
    <x v="15"/>
    <s v="PRD-100-SHO"/>
    <x v="12"/>
    <x v="0"/>
    <s v="South"/>
    <n v="3615.78"/>
    <n v="675.92"/>
    <x v="2"/>
    <n v="0.18693615208889899"/>
    <x v="0"/>
    <x v="0"/>
    <m/>
    <x v="0"/>
    <n v="0"/>
    <n v="2793.38"/>
    <x v="1"/>
    <x v="1"/>
  </r>
  <r>
    <s v="ORD-202302-01194"/>
    <x v="50"/>
    <x v="7"/>
    <x v="0"/>
    <n v="9346389012"/>
    <x v="7"/>
    <s v="PRD-104-WAT"/>
    <x v="7"/>
    <x v="2"/>
    <s v="South"/>
    <n v="2047.48"/>
    <n v="570.64"/>
    <x v="2"/>
    <n v="0.278703577080118"/>
    <x v="0"/>
    <x v="1"/>
    <m/>
    <x v="0"/>
    <n v="0"/>
    <n v="2420.2800000000002"/>
    <x v="1"/>
    <x v="1"/>
  </r>
  <r>
    <s v="ORD-202302-01195"/>
    <x v="39"/>
    <x v="20"/>
    <x v="1"/>
    <n v="7065948053"/>
    <x v="20"/>
    <s v="PRD-100-SHO"/>
    <x v="12"/>
    <x v="0"/>
    <s v="N"/>
    <n v="1221.54"/>
    <n v="54.08"/>
    <x v="0"/>
    <n v="4.4271984544100099E-2"/>
    <x v="0"/>
    <x v="2"/>
    <m/>
    <x v="0"/>
    <n v="0"/>
    <n v="2793.38"/>
    <x v="1"/>
    <x v="1"/>
  </r>
  <r>
    <s v="ORD-202302-01196"/>
    <x v="56"/>
    <x v="9"/>
    <x v="4"/>
    <n v="7563112138"/>
    <x v="9"/>
    <s v="PRD-107-TAB"/>
    <x v="6"/>
    <x v="1"/>
    <s v="South"/>
    <n v="2707.14"/>
    <n v="664.46"/>
    <x v="2"/>
    <n v="0.24544722474641101"/>
    <x v="0"/>
    <x v="1"/>
    <m/>
    <x v="0"/>
    <n v="0"/>
    <n v="2081.52"/>
    <x v="1"/>
    <x v="1"/>
  </r>
  <r>
    <s v="ORD-202302-01197"/>
    <x v="32"/>
    <x v="10"/>
    <x v="2"/>
    <n v="6541802882"/>
    <x v="2"/>
    <s v="PRD-101-SHI"/>
    <x v="1"/>
    <x v="0"/>
    <s v="East"/>
    <n v="2175.3000000000002"/>
    <n v="89.64"/>
    <x v="1"/>
    <n v="4.12081092263136E-2"/>
    <x v="0"/>
    <x v="2"/>
    <m/>
    <x v="0"/>
    <n v="0"/>
    <n v="2821.33"/>
    <x v="1"/>
    <x v="1"/>
  </r>
  <r>
    <s v="ORD-202302-01199"/>
    <x v="50"/>
    <x v="19"/>
    <x v="4"/>
    <n v="2778626852"/>
    <x v="0"/>
    <s v="PRD-108-JAC"/>
    <x v="0"/>
    <x v="0"/>
    <s v="S"/>
    <n v="3617.43"/>
    <n v="254.58"/>
    <x v="2"/>
    <n v="7.0375929872865603E-2"/>
    <x v="0"/>
    <x v="2"/>
    <m/>
    <x v="0"/>
    <n v="0"/>
    <n v="2085.91"/>
    <x v="1"/>
    <x v="1"/>
  </r>
  <r>
    <s v="ORD-202302-01200"/>
    <x v="42"/>
    <x v="4"/>
    <x v="1"/>
    <n v="6283345573"/>
    <x v="13"/>
    <s v="PRD-102-LAP"/>
    <x v="4"/>
    <x v="1"/>
    <s v="N"/>
    <n v="2508.5300000000002"/>
    <n v="558.74"/>
    <x v="0"/>
    <n v="0.22273602468377901"/>
    <x v="0"/>
    <x v="1"/>
    <m/>
    <x v="0"/>
    <n v="0"/>
    <n v="847.14"/>
    <x v="1"/>
    <x v="1"/>
  </r>
  <r>
    <s v="ORD-202302-01201"/>
    <x v="48"/>
    <x v="7"/>
    <x v="3"/>
    <n v="3228570424"/>
    <x v="12"/>
    <s v="PRD-105-BAG"/>
    <x v="9"/>
    <x v="2"/>
    <s v="East"/>
    <n v="2615.61"/>
    <n v="591.49"/>
    <x v="1"/>
    <n v="0.226138453362696"/>
    <x v="0"/>
    <x v="1"/>
    <m/>
    <x v="0"/>
    <n v="0"/>
    <m/>
    <x v="1"/>
    <x v="1"/>
  </r>
  <r>
    <s v="ORD-202302-01202"/>
    <x v="42"/>
    <x v="12"/>
    <x v="3"/>
    <n v="8815964673"/>
    <x v="22"/>
    <s v="PRD-105-BAG "/>
    <x v="9"/>
    <x v="2"/>
    <s v="South"/>
    <n v="2584.1999999999998"/>
    <n v="724.63"/>
    <x v="2"/>
    <n v="0.28040786316848498"/>
    <x v="0"/>
    <x v="1"/>
    <m/>
    <x v="0"/>
    <n v="0"/>
    <m/>
    <x v="1"/>
    <x v="1"/>
  </r>
  <r>
    <s v="ORD-202302-01203"/>
    <x v="45"/>
    <x v="28"/>
    <x v="0"/>
    <n v="2489558770"/>
    <x v="19"/>
    <s v="PRD-102-LAP"/>
    <x v="10"/>
    <x v="1"/>
    <s v="South"/>
    <n v="2921.77"/>
    <n v="555.32000000000005"/>
    <x v="2"/>
    <n v="0.19006287284762299"/>
    <x v="0"/>
    <x v="0"/>
    <m/>
    <x v="0"/>
    <n v="0"/>
    <n v="847.14"/>
    <x v="1"/>
    <x v="1"/>
  </r>
  <r>
    <s v="ORD-202302-01204"/>
    <x v="34"/>
    <x v="25"/>
    <x v="2"/>
    <n v="3012033980"/>
    <x v="5"/>
    <s v="PRD-103-HEA"/>
    <x v="5"/>
    <x v="1"/>
    <s v="South"/>
    <n v="4338.38"/>
    <n v="570.49"/>
    <x v="2"/>
    <n v="0.13149839340952199"/>
    <x v="0"/>
    <x v="0"/>
    <m/>
    <x v="0"/>
    <n v="0"/>
    <n v="2183.56"/>
    <x v="1"/>
    <x v="1"/>
  </r>
  <r>
    <s v="ORD-202302-01205"/>
    <x v="35"/>
    <x v="29"/>
    <x v="0"/>
    <n v="801533743"/>
    <x v="9"/>
    <s v="PRD - 107 - TAB"/>
    <x v="4"/>
    <x v="1"/>
    <s v="South"/>
    <n v="2465.19"/>
    <n v="414.41"/>
    <x v="2"/>
    <n v="0.168104689699374"/>
    <x v="0"/>
    <x v="0"/>
    <m/>
    <x v="0"/>
    <n v="0"/>
    <m/>
    <x v="1"/>
    <x v="1"/>
  </r>
  <r>
    <s v="ORD-202302-01206"/>
    <x v="43"/>
    <x v="26"/>
    <x v="4"/>
    <n v="5759599550"/>
    <x v="8"/>
    <s v="PRD-110-CAM"/>
    <x v="4"/>
    <x v="1"/>
    <s v="North"/>
    <n v="2824.46"/>
    <n v="566.35"/>
    <x v="0"/>
    <n v="0.20051620486747901"/>
    <x v="0"/>
    <x v="1"/>
    <m/>
    <x v="0"/>
    <n v="0"/>
    <m/>
    <x v="1"/>
    <x v="1"/>
  </r>
  <r>
    <s v="ORD-202302-01207"/>
    <x v="53"/>
    <x v="4"/>
    <x v="7"/>
    <n v="5207882165"/>
    <x v="16"/>
    <s v="PRD-109-SUN"/>
    <x v="3"/>
    <x v="2"/>
    <s v="South"/>
    <n v="4164.51"/>
    <n v="545.76"/>
    <x v="2"/>
    <n v="0.131050231599876"/>
    <x v="0"/>
    <x v="0"/>
    <m/>
    <x v="0"/>
    <n v="0"/>
    <m/>
    <x v="1"/>
    <x v="1"/>
  </r>
  <r>
    <s v="ORD-202302-01208"/>
    <x v="37"/>
    <x v="21"/>
    <x v="7"/>
    <n v="7694730882"/>
    <x v="5"/>
    <s v="PRD-103-HEA"/>
    <x v="5"/>
    <x v="1"/>
    <s v="North"/>
    <n v="878.07"/>
    <n v="248.53"/>
    <x v="0"/>
    <n v="0.28304121539284999"/>
    <x v="1"/>
    <x v="1"/>
    <m/>
    <x v="0"/>
    <n v="0"/>
    <n v="2183.56"/>
    <x v="1"/>
    <x v="1"/>
  </r>
  <r>
    <s v="ORD-202302-01209"/>
    <x v="34"/>
    <x v="14"/>
    <x v="6"/>
    <n v="3409412180"/>
    <x v="12"/>
    <s v="PRD-105-BAG"/>
    <x v="9"/>
    <x v="2"/>
    <s v="North"/>
    <n v="3542.86"/>
    <n v="376.34"/>
    <x v="0"/>
    <n v="0.106224914334746"/>
    <x v="0"/>
    <x v="0"/>
    <s v="Late delivery"/>
    <x v="1"/>
    <n v="1"/>
    <m/>
    <x v="1"/>
    <x v="1"/>
  </r>
  <r>
    <s v="ORD-202302-01210"/>
    <x v="49"/>
    <x v="22"/>
    <x v="6"/>
    <n v="189113434"/>
    <x v="9"/>
    <s v="PRD - 107 - TAB"/>
    <x v="6"/>
    <x v="1"/>
    <s v="North"/>
    <n v="3465.68"/>
    <n v="939.11"/>
    <x v="0"/>
    <n v="0.27097423882181898"/>
    <x v="0"/>
    <x v="1"/>
    <m/>
    <x v="0"/>
    <n v="0"/>
    <m/>
    <x v="1"/>
    <x v="1"/>
  </r>
  <r>
    <s v="ORD-202302-01211"/>
    <x v="46"/>
    <x v="4"/>
    <x v="0"/>
    <n v="2029138130"/>
    <x v="4"/>
    <s v="PRD-109-SUN"/>
    <x v="3"/>
    <x v="2"/>
    <s v="W"/>
    <n v="3097.98"/>
    <n v="888.23"/>
    <x v="3"/>
    <n v="0.28671263210220899"/>
    <x v="0"/>
    <x v="1"/>
    <s v="Customer changed mind"/>
    <x v="1"/>
    <n v="1"/>
    <m/>
    <x v="1"/>
    <x v="1"/>
  </r>
  <r>
    <s v="ORD-202302-01212"/>
    <x v="54"/>
    <x v="13"/>
    <x v="2"/>
    <n v="2319199082"/>
    <x v="5"/>
    <s v="PRD-103-HEA"/>
    <x v="5"/>
    <x v="1"/>
    <s v="W"/>
    <n v="488.62"/>
    <n v="141.19"/>
    <x v="3"/>
    <n v="0.28895665343211502"/>
    <x v="2"/>
    <x v="1"/>
    <m/>
    <x v="0"/>
    <n v="0"/>
    <n v="2183.56"/>
    <x v="1"/>
    <x v="1"/>
  </r>
  <r>
    <s v="ORD-202302-01213"/>
    <x v="47"/>
    <x v="24"/>
    <x v="0"/>
    <n v="7103891918"/>
    <x v="15"/>
    <s v="PRD-100-SHO"/>
    <x v="4"/>
    <x v="0"/>
    <s v="North"/>
    <n v="1211.1099999999999"/>
    <n v="103.68"/>
    <x v="0"/>
    <n v="8.5607417988456905E-2"/>
    <x v="0"/>
    <x v="2"/>
    <m/>
    <x v="0"/>
    <n v="0"/>
    <n v="2793.38"/>
    <x v="1"/>
    <x v="1"/>
  </r>
  <r>
    <s v="ORD-202302-01214"/>
    <x v="55"/>
    <x v="7"/>
    <x v="4"/>
    <n v="8765077525"/>
    <x v="13"/>
    <s v="PRD-102-LAP"/>
    <x v="10"/>
    <x v="1"/>
    <s v="W"/>
    <n v="606.01"/>
    <n v="22.45"/>
    <x v="3"/>
    <n v="3.7045593307041103E-2"/>
    <x v="1"/>
    <x v="2"/>
    <s v="Customer changed mind"/>
    <x v="1"/>
    <n v="1"/>
    <n v="847.14"/>
    <x v="1"/>
    <x v="1"/>
  </r>
  <r>
    <s v="ORD-202302-01215"/>
    <x v="45"/>
    <x v="13"/>
    <x v="1"/>
    <n v="5703996306"/>
    <x v="20"/>
    <s v="PRD - 100 - SHO"/>
    <x v="12"/>
    <x v="0"/>
    <s v="East"/>
    <n v="2024.92"/>
    <n v="387.25"/>
    <x v="1"/>
    <n v="0.19124212314560601"/>
    <x v="0"/>
    <x v="0"/>
    <m/>
    <x v="0"/>
    <n v="0"/>
    <m/>
    <x v="1"/>
    <x v="1"/>
  </r>
  <r>
    <s v="ORD-202302-01216"/>
    <x v="33"/>
    <x v="5"/>
    <x v="1"/>
    <n v="7158009714"/>
    <x v="0"/>
    <s v="PRD-108-JAC"/>
    <x v="0"/>
    <x v="0"/>
    <s v="East"/>
    <n v="1505.26"/>
    <n v="388.33"/>
    <x v="1"/>
    <n v="0.25798200975246799"/>
    <x v="0"/>
    <x v="1"/>
    <m/>
    <x v="0"/>
    <n v="0"/>
    <n v="2085.91"/>
    <x v="1"/>
    <x v="1"/>
  </r>
  <r>
    <s v="ORD-202302-01217"/>
    <x v="56"/>
    <x v="15"/>
    <x v="5"/>
    <n v="7590972285"/>
    <x v="21"/>
    <s v="PRD-110-CAM"/>
    <x v="8"/>
    <x v="1"/>
    <s v="North"/>
    <n v="1793.23"/>
    <n v="537.45000000000005"/>
    <x v="0"/>
    <n v="0.29971057811881402"/>
    <x v="0"/>
    <x v="1"/>
    <m/>
    <x v="0"/>
    <n v="0"/>
    <m/>
    <x v="1"/>
    <x v="1"/>
  </r>
  <r>
    <s v="ORD-202302-01218"/>
    <x v="35"/>
    <x v="4"/>
    <x v="5"/>
    <n v="6788387369"/>
    <x v="13"/>
    <s v="PRD-102-LAP"/>
    <x v="10"/>
    <x v="1"/>
    <s v="East"/>
    <n v="1305.33"/>
    <n v="122.12"/>
    <x v="1"/>
    <n v="9.3554886503795995E-2"/>
    <x v="0"/>
    <x v="2"/>
    <s v="Customer changed mind"/>
    <x v="1"/>
    <n v="1"/>
    <n v="847.14"/>
    <x v="1"/>
    <x v="1"/>
  </r>
  <r>
    <s v="ORD-202302-01219"/>
    <x v="38"/>
    <x v="26"/>
    <x v="4"/>
    <n v="1637120631"/>
    <x v="12"/>
    <s v="PRD-105-BAG"/>
    <x v="9"/>
    <x v="2"/>
    <s v="North"/>
    <n v="2010.19"/>
    <n v="126.43"/>
    <x v="0"/>
    <n v="6.2894552256254399E-2"/>
    <x v="0"/>
    <x v="2"/>
    <m/>
    <x v="0"/>
    <n v="0"/>
    <m/>
    <x v="1"/>
    <x v="1"/>
  </r>
  <r>
    <s v="ORD-202302-01220"/>
    <x v="45"/>
    <x v="8"/>
    <x v="3"/>
    <n v="2814361168"/>
    <x v="2"/>
    <s v="PRD-101-SHI"/>
    <x v="1"/>
    <x v="0"/>
    <s v="South"/>
    <n v="4389.7"/>
    <n v="221.92"/>
    <x v="2"/>
    <n v="5.0554707610998499E-2"/>
    <x v="0"/>
    <x v="2"/>
    <s v="DAMAGED"/>
    <x v="1"/>
    <n v="1"/>
    <n v="2821.33"/>
    <x v="1"/>
    <x v="1"/>
  </r>
  <r>
    <s v="ORD-202302-01221"/>
    <x v="52"/>
    <x v="17"/>
    <x v="2"/>
    <n v="4268368437"/>
    <x v="7"/>
    <s v="PRD-104-WAT"/>
    <x v="7"/>
    <x v="2"/>
    <s v="South"/>
    <n v="3166.78"/>
    <n v="364.13"/>
    <x v="2"/>
    <n v="0.11498430582484399"/>
    <x v="0"/>
    <x v="0"/>
    <m/>
    <x v="0"/>
    <n v="0"/>
    <n v="2420.2800000000002"/>
    <x v="1"/>
    <x v="1"/>
  </r>
  <r>
    <s v="ORD-202302-01222"/>
    <x v="47"/>
    <x v="27"/>
    <x v="0"/>
    <n v="1962272386"/>
    <x v="11"/>
    <s v="PRD-104-WAT"/>
    <x v="7"/>
    <x v="2"/>
    <s v="N"/>
    <n v="3723.85"/>
    <n v="919"/>
    <x v="0"/>
    <n v="0.246787598856023"/>
    <x v="0"/>
    <x v="1"/>
    <m/>
    <x v="0"/>
    <n v="0"/>
    <n v="2420.2800000000002"/>
    <x v="1"/>
    <x v="1"/>
  </r>
  <r>
    <s v="ORD-202302-01223"/>
    <x v="54"/>
    <x v="11"/>
    <x v="3"/>
    <n v="934099165"/>
    <x v="1"/>
    <s v="PRD-101-SHI"/>
    <x v="1"/>
    <x v="0"/>
    <s v="East"/>
    <n v="4283.54"/>
    <n v="1000.11"/>
    <x v="1"/>
    <n v="0.23347745089342001"/>
    <x v="0"/>
    <x v="1"/>
    <m/>
    <x v="0"/>
    <n v="0"/>
    <n v="2821.33"/>
    <x v="1"/>
    <x v="1"/>
  </r>
  <r>
    <s v="ORD-202302-01224"/>
    <x v="55"/>
    <x v="15"/>
    <x v="3"/>
    <n v="62795951"/>
    <x v="4"/>
    <s v="PRD-109-SUN"/>
    <x v="3"/>
    <x v="2"/>
    <s v="West"/>
    <n v="2150.1799999999998"/>
    <n v="255.68"/>
    <x v="3"/>
    <n v="0.118910974895125"/>
    <x v="0"/>
    <x v="0"/>
    <m/>
    <x v="0"/>
    <n v="0"/>
    <m/>
    <x v="1"/>
    <x v="1"/>
  </r>
  <r>
    <s v="ORD-202302-01225"/>
    <x v="56"/>
    <x v="14"/>
    <x v="2"/>
    <n v="2800161734"/>
    <x v="16"/>
    <s v="PRD-109-SUN"/>
    <x v="4"/>
    <x v="2"/>
    <s v="West"/>
    <n v="2933.68"/>
    <n v="273.55"/>
    <x v="3"/>
    <n v="9.3244661994491607E-2"/>
    <x v="0"/>
    <x v="2"/>
    <m/>
    <x v="0"/>
    <n v="0"/>
    <m/>
    <x v="1"/>
    <x v="1"/>
  </r>
  <r>
    <s v="ORD-202302-01226"/>
    <x v="51"/>
    <x v="4"/>
    <x v="3"/>
    <n v="1001707812"/>
    <x v="8"/>
    <s v="PRD-110-CAM"/>
    <x v="8"/>
    <x v="1"/>
    <s v="East"/>
    <n v="3693.58"/>
    <n v="349.56"/>
    <x v="1"/>
    <n v="9.4639888671695205E-2"/>
    <x v="0"/>
    <x v="2"/>
    <m/>
    <x v="0"/>
    <n v="0"/>
    <m/>
    <x v="1"/>
    <x v="1"/>
  </r>
  <r>
    <s v="ORD-202302-01227"/>
    <x v="32"/>
    <x v="15"/>
    <x v="7"/>
    <n v="3552833728"/>
    <x v="3"/>
    <s v="PRD-106-PHO"/>
    <x v="2"/>
    <x v="1"/>
    <s v="South"/>
    <n v="3304.53"/>
    <n v="142.21"/>
    <x v="2"/>
    <n v="4.3034864262088697E-2"/>
    <x v="0"/>
    <x v="2"/>
    <m/>
    <x v="0"/>
    <n v="0"/>
    <n v="2788.38"/>
    <x v="1"/>
    <x v="1"/>
  </r>
  <r>
    <s v="ORD-202302-01228"/>
    <x v="44"/>
    <x v="11"/>
    <x v="0"/>
    <n v="5882187089"/>
    <x v="14"/>
    <s v="PRD-111-CHA"/>
    <x v="11"/>
    <x v="1"/>
    <s v="South"/>
    <n v="597.65"/>
    <n v="85.14"/>
    <x v="2"/>
    <n v="0.142457960344683"/>
    <x v="1"/>
    <x v="0"/>
    <m/>
    <x v="0"/>
    <n v="0"/>
    <n v="207.68"/>
    <x v="1"/>
    <x v="1"/>
  </r>
  <r>
    <s v="ORD-202302-01229"/>
    <x v="55"/>
    <x v="26"/>
    <x v="5"/>
    <n v="975424738"/>
    <x v="14"/>
    <s v="PRD-111-CHA"/>
    <x v="11"/>
    <x v="1"/>
    <s v="North"/>
    <n v="4853.03"/>
    <n v="878.8"/>
    <x v="0"/>
    <n v="0.181082746243069"/>
    <x v="0"/>
    <x v="0"/>
    <m/>
    <x v="0"/>
    <n v="0"/>
    <n v="207.68"/>
    <x v="1"/>
    <x v="1"/>
  </r>
  <r>
    <s v="ORD-202302-01230"/>
    <x v="14"/>
    <x v="9"/>
    <x v="7"/>
    <n v="5121808226"/>
    <x v="4"/>
    <s v="PRD-109-SUN"/>
    <x v="3"/>
    <x v="2"/>
    <s v="East"/>
    <n v="759.04"/>
    <n v="110.97"/>
    <x v="1"/>
    <n v="0.14619782883642499"/>
    <x v="1"/>
    <x v="0"/>
    <m/>
    <x v="0"/>
    <n v="0"/>
    <m/>
    <x v="1"/>
    <x v="1"/>
  </r>
  <r>
    <s v="ORD-202302-01231"/>
    <x v="51"/>
    <x v="11"/>
    <x v="6"/>
    <n v="8210037090"/>
    <x v="5"/>
    <s v="PRD-103-HEA"/>
    <x v="5"/>
    <x v="1"/>
    <s v="East"/>
    <n v="4596.8599999999997"/>
    <n v="1012.98"/>
    <x v="1"/>
    <n v="0.22036346549601299"/>
    <x v="0"/>
    <x v="1"/>
    <m/>
    <x v="0"/>
    <n v="0"/>
    <n v="2183.56"/>
    <x v="1"/>
    <x v="1"/>
  </r>
  <r>
    <s v="ORD-202302-01232"/>
    <x v="51"/>
    <x v="24"/>
    <x v="1"/>
    <n v="9834849267"/>
    <x v="0"/>
    <s v="PRD-108-JAC"/>
    <x v="0"/>
    <x v="0"/>
    <s v="W"/>
    <n v="3086.14"/>
    <n v="382.24"/>
    <x v="3"/>
    <n v="0.123856986397247"/>
    <x v="0"/>
    <x v="0"/>
    <m/>
    <x v="0"/>
    <n v="0"/>
    <n v="2085.91"/>
    <x v="1"/>
    <x v="1"/>
  </r>
  <r>
    <s v="ORD-202302-01233"/>
    <x v="34"/>
    <x v="26"/>
    <x v="6"/>
    <n v="5419828179"/>
    <x v="9"/>
    <s v="PRD-107-TAB "/>
    <x v="6"/>
    <x v="1"/>
    <s v="North"/>
    <n v="985.28"/>
    <n v="118.37"/>
    <x v="0"/>
    <n v="0.120138437804482"/>
    <x v="1"/>
    <x v="0"/>
    <m/>
    <x v="0"/>
    <n v="0"/>
    <m/>
    <x v="1"/>
    <x v="1"/>
  </r>
  <r>
    <s v="ORD-202302-01234"/>
    <x v="46"/>
    <x v="20"/>
    <x v="1"/>
    <n v="3264525733"/>
    <x v="9"/>
    <s v="PRD-107-TAB"/>
    <x v="6"/>
    <x v="1"/>
    <s v="South"/>
    <n v="3667.56"/>
    <n v="334.91"/>
    <x v="2"/>
    <n v="9.1316842805570994E-2"/>
    <x v="0"/>
    <x v="2"/>
    <m/>
    <x v="0"/>
    <n v="0"/>
    <n v="2081.52"/>
    <x v="1"/>
    <x v="1"/>
  </r>
  <r>
    <s v="ORD-202302-01235"/>
    <x v="37"/>
    <x v="20"/>
    <x v="2"/>
    <n v="1258379900"/>
    <x v="5"/>
    <s v="PRD-103-HEA"/>
    <x v="5"/>
    <x v="1"/>
    <s v="N"/>
    <n v="3010.39"/>
    <n v="260.08"/>
    <x v="0"/>
    <n v="8.6394121691873799E-2"/>
    <x v="0"/>
    <x v="2"/>
    <m/>
    <x v="0"/>
    <n v="0"/>
    <n v="2183.56"/>
    <x v="1"/>
    <x v="1"/>
  </r>
  <r>
    <s v="ORD-202302-01236"/>
    <x v="51"/>
    <x v="20"/>
    <x v="6"/>
    <n v="2837237225"/>
    <x v="2"/>
    <s v="PRD - 101 - SHI"/>
    <x v="1"/>
    <x v="0"/>
    <s v="North"/>
    <n v="4126.2700000000004"/>
    <n v="940.81"/>
    <x v="0"/>
    <n v="0.228004953626399"/>
    <x v="0"/>
    <x v="1"/>
    <m/>
    <x v="0"/>
    <n v="0"/>
    <m/>
    <x v="1"/>
    <x v="1"/>
  </r>
  <r>
    <s v="ORD-202302-01237"/>
    <x v="39"/>
    <x v="29"/>
    <x v="1"/>
    <n v="3704333318"/>
    <x v="0"/>
    <s v="PRD-108-JAC"/>
    <x v="0"/>
    <x v="0"/>
    <s v="North"/>
    <n v="656.86"/>
    <n v="134.22"/>
    <x v="0"/>
    <n v="0.204335779313705"/>
    <x v="1"/>
    <x v="1"/>
    <m/>
    <x v="0"/>
    <n v="0"/>
    <n v="2085.91"/>
    <x v="1"/>
    <x v="1"/>
  </r>
  <r>
    <s v="ORD-202302-01238"/>
    <x v="34"/>
    <x v="28"/>
    <x v="2"/>
    <n v="1769680645"/>
    <x v="11"/>
    <s v="PRD-104-WAT"/>
    <x v="7"/>
    <x v="2"/>
    <s v="N"/>
    <n v="497.38"/>
    <n v="80.650000000000006"/>
    <x v="0"/>
    <n v="0.16214966424062099"/>
    <x v="2"/>
    <x v="0"/>
    <m/>
    <x v="0"/>
    <n v="0"/>
    <n v="2420.2800000000002"/>
    <x v="1"/>
    <x v="1"/>
  </r>
  <r>
    <s v="ORD-202302-01239"/>
    <x v="40"/>
    <x v="11"/>
    <x v="5"/>
    <n v="2739688593"/>
    <x v="0"/>
    <s v="PRD-108-JAC"/>
    <x v="0"/>
    <x v="0"/>
    <s v="W"/>
    <n v="1120.32"/>
    <n v="171.79"/>
    <x v="3"/>
    <n v="0.15334011710939699"/>
    <x v="0"/>
    <x v="0"/>
    <m/>
    <x v="0"/>
    <n v="0"/>
    <n v="2085.91"/>
    <x v="1"/>
    <x v="1"/>
  </r>
  <r>
    <s v="ORD-202302-01240"/>
    <x v="54"/>
    <x v="12"/>
    <x v="5"/>
    <n v="2198596551"/>
    <x v="13"/>
    <s v="PRD-102-LAP"/>
    <x v="10"/>
    <x v="1"/>
    <s v="W"/>
    <n v="4387.22"/>
    <n v="1003.97"/>
    <x v="3"/>
    <n v="0.22883967523853399"/>
    <x v="0"/>
    <x v="1"/>
    <m/>
    <x v="0"/>
    <n v="0"/>
    <n v="847.14"/>
    <x v="1"/>
    <x v="1"/>
  </r>
  <r>
    <s v="ORD-202302-01241"/>
    <x v="52"/>
    <x v="12"/>
    <x v="6"/>
    <n v="7149986328"/>
    <x v="14"/>
    <s v="PRD-111-CHA"/>
    <x v="11"/>
    <x v="1"/>
    <s v="S"/>
    <n v="1170.93"/>
    <n v="141.02000000000001"/>
    <x v="2"/>
    <n v="0.12043418479328399"/>
    <x v="0"/>
    <x v="0"/>
    <m/>
    <x v="0"/>
    <n v="0"/>
    <n v="207.68"/>
    <x v="1"/>
    <x v="1"/>
  </r>
  <r>
    <s v="ORD-202302-01242"/>
    <x v="44"/>
    <x v="5"/>
    <x v="6"/>
    <n v="3743963994"/>
    <x v="16"/>
    <s v="PRD-109-SUN"/>
    <x v="3"/>
    <x v="2"/>
    <s v="W"/>
    <n v="1615.52"/>
    <n v="373.03"/>
    <x v="3"/>
    <n v="0.230903981380608"/>
    <x v="0"/>
    <x v="1"/>
    <m/>
    <x v="0"/>
    <n v="0"/>
    <m/>
    <x v="1"/>
    <x v="1"/>
  </r>
  <r>
    <s v="ORD-202302-01243"/>
    <x v="43"/>
    <x v="8"/>
    <x v="1"/>
    <n v="210273663"/>
    <x v="12"/>
    <s v="PRD-105-BAG"/>
    <x v="9"/>
    <x v="2"/>
    <s v="West"/>
    <n v="1040.3399999999999"/>
    <n v="229.09"/>
    <x v="3"/>
    <n v="0.220206855451103"/>
    <x v="0"/>
    <x v="1"/>
    <m/>
    <x v="0"/>
    <n v="0"/>
    <m/>
    <x v="1"/>
    <x v="1"/>
  </r>
  <r>
    <s v="ORD-202302-01244"/>
    <x v="46"/>
    <x v="23"/>
    <x v="0"/>
    <n v="6601910904"/>
    <x v="3"/>
    <s v="PRD-106-PHO"/>
    <x v="2"/>
    <x v="1"/>
    <s v="North"/>
    <n v="1055.21"/>
    <n v="276.35000000000002"/>
    <x v="0"/>
    <n v="0.261890998000398"/>
    <x v="0"/>
    <x v="1"/>
    <m/>
    <x v="0"/>
    <n v="0"/>
    <n v="2788.38"/>
    <x v="1"/>
    <x v="1"/>
  </r>
  <r>
    <s v="ORD-202302-01245"/>
    <x v="42"/>
    <x v="16"/>
    <x v="2"/>
    <n v="4176090937"/>
    <x v="7"/>
    <s v="PRD-104-WAT"/>
    <x v="7"/>
    <x v="2"/>
    <s v="S"/>
    <n v="3199.73"/>
    <n v="579.12"/>
    <x v="2"/>
    <n v="0.18099027105411999"/>
    <x v="0"/>
    <x v="0"/>
    <m/>
    <x v="0"/>
    <n v="0"/>
    <n v="2420.2800000000002"/>
    <x v="1"/>
    <x v="1"/>
  </r>
  <r>
    <s v="ORD-202302-01246"/>
    <x v="33"/>
    <x v="15"/>
    <x v="4"/>
    <n v="4733878052"/>
    <x v="8"/>
    <s v="PRD-110-CAM"/>
    <x v="8"/>
    <x v="1"/>
    <s v="S"/>
    <n v="2774.57"/>
    <n v="414.73"/>
    <x v="2"/>
    <n v="0.14947541420832799"/>
    <x v="0"/>
    <x v="0"/>
    <m/>
    <x v="0"/>
    <n v="0"/>
    <m/>
    <x v="1"/>
    <x v="1"/>
  </r>
  <r>
    <s v="ORD-202302-01247"/>
    <x v="49"/>
    <x v="9"/>
    <x v="4"/>
    <n v="5096859380"/>
    <x v="14"/>
    <s v="PRD-111-CHA"/>
    <x v="11"/>
    <x v="1"/>
    <s v="South"/>
    <n v="2567.29"/>
    <n v="472.57"/>
    <x v="2"/>
    <n v="0.184073478259176"/>
    <x v="0"/>
    <x v="0"/>
    <m/>
    <x v="0"/>
    <n v="0"/>
    <n v="207.68"/>
    <x v="1"/>
    <x v="1"/>
  </r>
  <r>
    <s v="ORD-202302-01248"/>
    <x v="34"/>
    <x v="21"/>
    <x v="5"/>
    <n v="5486952121"/>
    <x v="3"/>
    <s v="PRD - 106 - PHO"/>
    <x v="2"/>
    <x v="1"/>
    <s v="North"/>
    <n v="336.22"/>
    <n v="57.39"/>
    <x v="0"/>
    <n v="0.17069180893462599"/>
    <x v="2"/>
    <x v="0"/>
    <m/>
    <x v="0"/>
    <n v="0"/>
    <m/>
    <x v="1"/>
    <x v="1"/>
  </r>
  <r>
    <s v="ORD-202302-01249"/>
    <x v="35"/>
    <x v="15"/>
    <x v="1"/>
    <n v="3764747691"/>
    <x v="10"/>
    <s v="PRD - 106 - PHO"/>
    <x v="2"/>
    <x v="1"/>
    <s v="W"/>
    <n v="240.51"/>
    <n v="56.21"/>
    <x v="3"/>
    <n v="0.23371169597937699"/>
    <x v="2"/>
    <x v="1"/>
    <m/>
    <x v="0"/>
    <n v="0"/>
    <m/>
    <x v="1"/>
    <x v="1"/>
  </r>
  <r>
    <s v="ORD-202302-01250"/>
    <x v="47"/>
    <x v="17"/>
    <x v="0"/>
    <n v="9004158933"/>
    <x v="13"/>
    <s v="PRD-102-LAP"/>
    <x v="10"/>
    <x v="1"/>
    <s v="West"/>
    <n v="26.32"/>
    <n v="6.58"/>
    <x v="3"/>
    <n v="0.25"/>
    <x v="2"/>
    <x v="1"/>
    <m/>
    <x v="0"/>
    <n v="0"/>
    <n v="847.14"/>
    <x v="1"/>
    <x v="1"/>
  </r>
  <r>
    <s v="ORD-202302-01251"/>
    <x v="50"/>
    <x v="20"/>
    <x v="1"/>
    <n v="1012457181"/>
    <x v="3"/>
    <s v="PRD-106-PHO"/>
    <x v="4"/>
    <x v="1"/>
    <s v="W"/>
    <n v="2996.73"/>
    <n v="581.51"/>
    <x v="3"/>
    <n v="0.19404817918197501"/>
    <x v="0"/>
    <x v="0"/>
    <m/>
    <x v="0"/>
    <n v="0"/>
    <n v="2788.38"/>
    <x v="1"/>
    <x v="1"/>
  </r>
  <r>
    <s v="ORD-202302-01252"/>
    <x v="44"/>
    <x v="23"/>
    <x v="5"/>
    <n v="9687186717"/>
    <x v="8"/>
    <s v="PRD-110-CAM"/>
    <x v="8"/>
    <x v="1"/>
    <s v="South"/>
    <n v="3541.53"/>
    <n v="824.57"/>
    <x v="2"/>
    <n v="0.232828749156438"/>
    <x v="0"/>
    <x v="1"/>
    <m/>
    <x v="0"/>
    <n v="0"/>
    <m/>
    <x v="1"/>
    <x v="1"/>
  </r>
  <r>
    <s v="ORD-202302-01253"/>
    <x v="50"/>
    <x v="16"/>
    <x v="5"/>
    <n v="3213495220"/>
    <x v="15"/>
    <s v="PRD-100-SHO"/>
    <x v="12"/>
    <x v="0"/>
    <s v="East"/>
    <n v="2400.44"/>
    <n v="510.29"/>
    <x v="1"/>
    <n v="0.212581859992335"/>
    <x v="0"/>
    <x v="1"/>
    <m/>
    <x v="0"/>
    <n v="0"/>
    <n v="2793.38"/>
    <x v="1"/>
    <x v="1"/>
  </r>
  <r>
    <s v="ORD-202302-01254"/>
    <x v="39"/>
    <x v="26"/>
    <x v="1"/>
    <n v="6611262030"/>
    <x v="2"/>
    <s v="PRD-101-SHI"/>
    <x v="4"/>
    <x v="0"/>
    <s v="East"/>
    <n v="856.73"/>
    <n v="52.97"/>
    <x v="1"/>
    <n v="6.1828113874849697E-2"/>
    <x v="1"/>
    <x v="2"/>
    <m/>
    <x v="0"/>
    <n v="0"/>
    <n v="2821.33"/>
    <x v="1"/>
    <x v="1"/>
  </r>
  <r>
    <s v="ORD-202302-01255"/>
    <x v="53"/>
    <x v="11"/>
    <x v="5"/>
    <n v="9933025598"/>
    <x v="15"/>
    <s v="PRD-100-SHO"/>
    <x v="12"/>
    <x v="0"/>
    <s v="East"/>
    <n v="3957.75"/>
    <n v="990.7"/>
    <x v="1"/>
    <n v="0.250318994378119"/>
    <x v="0"/>
    <x v="1"/>
    <m/>
    <x v="0"/>
    <n v="0"/>
    <n v="2793.38"/>
    <x v="1"/>
    <x v="1"/>
  </r>
  <r>
    <s v="ORD-202302-01256"/>
    <x v="45"/>
    <x v="10"/>
    <x v="6"/>
    <n v="1968045052"/>
    <x v="13"/>
    <s v="PRD-102-LAP"/>
    <x v="10"/>
    <x v="1"/>
    <s v="West"/>
    <n v="49.31"/>
    <n v="3.11"/>
    <x v="3"/>
    <n v="6.3070371121476398E-2"/>
    <x v="2"/>
    <x v="2"/>
    <m/>
    <x v="0"/>
    <n v="0"/>
    <n v="847.14"/>
    <x v="1"/>
    <x v="1"/>
  </r>
  <r>
    <s v="ORD-202302-01257"/>
    <x v="50"/>
    <x v="15"/>
    <x v="0"/>
    <n v="9714083469"/>
    <x v="11"/>
    <s v="PRD-104-WAT"/>
    <x v="7"/>
    <x v="2"/>
    <s v="East"/>
    <n v="77.540000000000006"/>
    <n v="16.559999999999999"/>
    <x v="1"/>
    <n v="0.21356719112715999"/>
    <x v="2"/>
    <x v="1"/>
    <m/>
    <x v="0"/>
    <n v="0"/>
    <n v="2420.2800000000002"/>
    <x v="1"/>
    <x v="1"/>
  </r>
  <r>
    <s v="ORD-202302-01258"/>
    <x v="52"/>
    <x v="19"/>
    <x v="2"/>
    <n v="6698398590"/>
    <x v="19"/>
    <s v="PRD-102-LAP"/>
    <x v="10"/>
    <x v="1"/>
    <s v="South"/>
    <n v="732.51"/>
    <n v="144.33000000000001"/>
    <x v="2"/>
    <n v="0.197034852766515"/>
    <x v="1"/>
    <x v="0"/>
    <m/>
    <x v="0"/>
    <n v="0"/>
    <n v="847.14"/>
    <x v="1"/>
    <x v="1"/>
  </r>
  <r>
    <s v="ORD-202302-01259"/>
    <x v="40"/>
    <x v="25"/>
    <x v="4"/>
    <n v="7669195301"/>
    <x v="9"/>
    <s v="PRD-107-TAB"/>
    <x v="6"/>
    <x v="1"/>
    <s v="East"/>
    <n v="634.84"/>
    <n v="188.61"/>
    <x v="1"/>
    <n v="0.29709848150715101"/>
    <x v="1"/>
    <x v="1"/>
    <m/>
    <x v="0"/>
    <n v="0"/>
    <n v="2081.52"/>
    <x v="1"/>
    <x v="1"/>
  </r>
  <r>
    <s v="ORD-202302-01260"/>
    <x v="38"/>
    <x v="23"/>
    <x v="6"/>
    <n v="2976116628"/>
    <x v="15"/>
    <s v="PRD-100-SHO"/>
    <x v="12"/>
    <x v="0"/>
    <s v="W"/>
    <n v="1364.94"/>
    <n v="387.82"/>
    <x v="3"/>
    <n v="0.28412970533503301"/>
    <x v="0"/>
    <x v="1"/>
    <m/>
    <x v="0"/>
    <n v="0"/>
    <n v="2793.38"/>
    <x v="1"/>
    <x v="1"/>
  </r>
  <r>
    <s v="ORD-202302-01261"/>
    <x v="35"/>
    <x v="12"/>
    <x v="7"/>
    <n v="7740215723"/>
    <x v="12"/>
    <s v="PRD-105-BAG"/>
    <x v="9"/>
    <x v="2"/>
    <s v="North"/>
    <n v="1714.21"/>
    <n v="209.52"/>
    <x v="0"/>
    <n v="0.12222539828842401"/>
    <x v="0"/>
    <x v="0"/>
    <m/>
    <x v="0"/>
    <n v="0"/>
    <m/>
    <x v="1"/>
    <x v="1"/>
  </r>
  <r>
    <s v="ORD-202302-01262"/>
    <x v="50"/>
    <x v="17"/>
    <x v="3"/>
    <n v="2150520535"/>
    <x v="18"/>
    <s v="PRD-103-HEA"/>
    <x v="5"/>
    <x v="1"/>
    <s v="East"/>
    <n v="4594.34"/>
    <n v="158.49"/>
    <x v="1"/>
    <n v="3.4496793881166797E-2"/>
    <x v="0"/>
    <x v="2"/>
    <s v="Defective"/>
    <x v="1"/>
    <n v="1"/>
    <n v="2183.56"/>
    <x v="1"/>
    <x v="1"/>
  </r>
  <r>
    <s v="ORD-202302-01263"/>
    <x v="33"/>
    <x v="12"/>
    <x v="0"/>
    <n v="912944314"/>
    <x v="11"/>
    <s v="PRD-104-WAT"/>
    <x v="7"/>
    <x v="2"/>
    <s v="W"/>
    <n v="2569.73"/>
    <n v="261.12"/>
    <x v="3"/>
    <n v="0.101613788218996"/>
    <x v="0"/>
    <x v="0"/>
    <m/>
    <x v="0"/>
    <n v="0"/>
    <n v="2420.2800000000002"/>
    <x v="1"/>
    <x v="1"/>
  </r>
  <r>
    <s v="ORD-202302-01264"/>
    <x v="40"/>
    <x v="10"/>
    <x v="7"/>
    <n v="1168231379"/>
    <x v="0"/>
    <s v="PRD-108-JAC "/>
    <x v="0"/>
    <x v="0"/>
    <s v="N"/>
    <n v="4024.01"/>
    <n v="736.61"/>
    <x v="0"/>
    <n v="0.183053720045427"/>
    <x v="0"/>
    <x v="0"/>
    <m/>
    <x v="0"/>
    <n v="0"/>
    <m/>
    <x v="1"/>
    <x v="1"/>
  </r>
  <r>
    <s v="ORD-202302-01265"/>
    <x v="47"/>
    <x v="18"/>
    <x v="2"/>
    <n v="8774526348"/>
    <x v="5"/>
    <s v="PRD-103-HEA"/>
    <x v="5"/>
    <x v="1"/>
    <s v="South"/>
    <n v="1586.54"/>
    <n v="174.15"/>
    <x v="2"/>
    <n v="0.109767166286384"/>
    <x v="0"/>
    <x v="0"/>
    <m/>
    <x v="0"/>
    <n v="0"/>
    <n v="2183.56"/>
    <x v="1"/>
    <x v="1"/>
  </r>
  <r>
    <s v="ORD-202302-01266"/>
    <x v="46"/>
    <x v="13"/>
    <x v="7"/>
    <n v="8050345538"/>
    <x v="17"/>
    <s v="PRD-108-JAC"/>
    <x v="0"/>
    <x v="0"/>
    <s v="West"/>
    <n v="2218.08"/>
    <n v="349.7"/>
    <x v="3"/>
    <n v="0.15765887614513499"/>
    <x v="0"/>
    <x v="0"/>
    <m/>
    <x v="0"/>
    <n v="0"/>
    <n v="2085.91"/>
    <x v="1"/>
    <x v="1"/>
  </r>
  <r>
    <s v="ORD-202302-01267"/>
    <x v="14"/>
    <x v="5"/>
    <x v="3"/>
    <n v="1207531368"/>
    <x v="2"/>
    <s v="PRD-101-SHI"/>
    <x v="4"/>
    <x v="0"/>
    <s v="West"/>
    <n v="1992.74"/>
    <n v="111.05"/>
    <x v="3"/>
    <n v="5.5727290062928397E-2"/>
    <x v="0"/>
    <x v="2"/>
    <m/>
    <x v="0"/>
    <n v="0"/>
    <n v="2821.33"/>
    <x v="1"/>
    <x v="1"/>
  </r>
  <r>
    <s v="ORD-202302-01268"/>
    <x v="53"/>
    <x v="21"/>
    <x v="0"/>
    <n v="614452996"/>
    <x v="14"/>
    <s v="PRD-111-CHA"/>
    <x v="11"/>
    <x v="1"/>
    <s v="North"/>
    <n v="1083.4000000000001"/>
    <n v="206.6"/>
    <x v="0"/>
    <n v="0.19069595717186599"/>
    <x v="0"/>
    <x v="0"/>
    <m/>
    <x v="0"/>
    <n v="0"/>
    <n v="207.68"/>
    <x v="1"/>
    <x v="1"/>
  </r>
  <r>
    <s v="ORD-202302-01269"/>
    <x v="36"/>
    <x v="3"/>
    <x v="4"/>
    <n v="9729697010"/>
    <x v="8"/>
    <s v="PRD-110-CAM"/>
    <x v="8"/>
    <x v="1"/>
    <s v="East"/>
    <n v="1834.2"/>
    <n v="407.35"/>
    <x v="1"/>
    <n v="0.22208592301821001"/>
    <x v="0"/>
    <x v="1"/>
    <m/>
    <x v="0"/>
    <n v="0"/>
    <m/>
    <x v="1"/>
    <x v="1"/>
  </r>
  <r>
    <s v="ORD-202302-01270"/>
    <x v="35"/>
    <x v="13"/>
    <x v="6"/>
    <n v="215992794"/>
    <x v="3"/>
    <s v="PRD-106-PHO"/>
    <x v="2"/>
    <x v="1"/>
    <s v="N"/>
    <n v="2465.4"/>
    <n v="265.98"/>
    <x v="0"/>
    <n v="0.107885130201996"/>
    <x v="0"/>
    <x v="0"/>
    <m/>
    <x v="0"/>
    <n v="0"/>
    <n v="2788.38"/>
    <x v="1"/>
    <x v="1"/>
  </r>
  <r>
    <s v="ORD-202302-01271"/>
    <x v="51"/>
    <x v="5"/>
    <x v="2"/>
    <n v="4807047314"/>
    <x v="3"/>
    <s v="PRD-106-PHO"/>
    <x v="2"/>
    <x v="1"/>
    <s v="N"/>
    <n v="3620.82"/>
    <n v="593.89"/>
    <x v="0"/>
    <n v="0.16402085715390399"/>
    <x v="0"/>
    <x v="0"/>
    <m/>
    <x v="0"/>
    <n v="0"/>
    <n v="2788.38"/>
    <x v="1"/>
    <x v="1"/>
  </r>
  <r>
    <s v="ORD-202302-01272"/>
    <x v="47"/>
    <x v="26"/>
    <x v="3"/>
    <n v="6228212821"/>
    <x v="0"/>
    <s v="PRD-108-JAC"/>
    <x v="0"/>
    <x v="0"/>
    <s v="North"/>
    <n v="2414.19"/>
    <n v="587.46"/>
    <x v="0"/>
    <n v="0.24333627427832899"/>
    <x v="0"/>
    <x v="1"/>
    <m/>
    <x v="0"/>
    <n v="0"/>
    <n v="2085.91"/>
    <x v="1"/>
    <x v="1"/>
  </r>
  <r>
    <s v="ORD-202302-01273"/>
    <x v="51"/>
    <x v="4"/>
    <x v="2"/>
    <n v="9692066604"/>
    <x v="18"/>
    <s v="PRD - 103 - HEA"/>
    <x v="5"/>
    <x v="1"/>
    <s v="East"/>
    <n v="1043.81"/>
    <n v="127.15"/>
    <x v="1"/>
    <n v="0.121813356836972"/>
    <x v="0"/>
    <x v="0"/>
    <m/>
    <x v="0"/>
    <n v="0"/>
    <m/>
    <x v="1"/>
    <x v="1"/>
  </r>
  <r>
    <s v="ORD-202302-01274"/>
    <x v="49"/>
    <x v="9"/>
    <x v="2"/>
    <n v="1242106378"/>
    <x v="9"/>
    <s v="PRD-107-TAB "/>
    <x v="4"/>
    <x v="1"/>
    <s v="West"/>
    <n v="3950.64"/>
    <n v="387.77"/>
    <x v="3"/>
    <n v="9.8153716866128005E-2"/>
    <x v="0"/>
    <x v="2"/>
    <m/>
    <x v="0"/>
    <n v="0"/>
    <m/>
    <x v="1"/>
    <x v="1"/>
  </r>
  <r>
    <s v="ORD-202302-01275"/>
    <x v="48"/>
    <x v="17"/>
    <x v="2"/>
    <n v="9421937931"/>
    <x v="5"/>
    <s v="PRD-103-HEA"/>
    <x v="5"/>
    <x v="1"/>
    <s v="S"/>
    <n v="902.79"/>
    <n v="124.52"/>
    <x v="2"/>
    <n v="0.13792797882121"/>
    <x v="1"/>
    <x v="0"/>
    <m/>
    <x v="0"/>
    <n v="0"/>
    <n v="2183.56"/>
    <x v="1"/>
    <x v="1"/>
  </r>
  <r>
    <s v="ORD-202302-01276"/>
    <x v="56"/>
    <x v="29"/>
    <x v="0"/>
    <n v="3417491953"/>
    <x v="0"/>
    <s v="PRD-108-JAC"/>
    <x v="0"/>
    <x v="0"/>
    <s v="East"/>
    <n v="2173.12"/>
    <n v="353.51"/>
    <x v="1"/>
    <n v="0.16267394345457201"/>
    <x v="0"/>
    <x v="0"/>
    <s v="DAMAGED"/>
    <x v="1"/>
    <n v="1"/>
    <n v="2085.91"/>
    <x v="1"/>
    <x v="1"/>
  </r>
  <r>
    <s v="ORD-202302-01277"/>
    <x v="50"/>
    <x v="22"/>
    <x v="1"/>
    <n v="111391548"/>
    <x v="7"/>
    <s v="PRD-104-WAT"/>
    <x v="7"/>
    <x v="2"/>
    <s v="East"/>
    <n v="2506.9699999999998"/>
    <n v="180.99"/>
    <x v="1"/>
    <n v="7.2194721117524396E-2"/>
    <x v="0"/>
    <x v="2"/>
    <m/>
    <x v="0"/>
    <n v="0"/>
    <n v="2420.2800000000002"/>
    <x v="1"/>
    <x v="1"/>
  </r>
  <r>
    <s v="ORD-202302-01278"/>
    <x v="50"/>
    <x v="27"/>
    <x v="4"/>
    <n v="7904991573"/>
    <x v="3"/>
    <s v="PRD-106-PHO"/>
    <x v="2"/>
    <x v="1"/>
    <s v="North"/>
    <n v="2319.71"/>
    <n v="214.38"/>
    <x v="0"/>
    <n v="9.2416724504356104E-2"/>
    <x v="0"/>
    <x v="2"/>
    <s v="Wrong item delivered"/>
    <x v="1"/>
    <n v="1"/>
    <n v="2788.38"/>
    <x v="1"/>
    <x v="1"/>
  </r>
  <r>
    <s v="ORD-202302-01279"/>
    <x v="47"/>
    <x v="24"/>
    <x v="6"/>
    <n v="4320586997"/>
    <x v="22"/>
    <s v="PRD-105-BAG"/>
    <x v="9"/>
    <x v="2"/>
    <s v="S"/>
    <n v="1822.32"/>
    <n v="390.24"/>
    <x v="2"/>
    <n v="0.21414460687475301"/>
    <x v="0"/>
    <x v="1"/>
    <m/>
    <x v="0"/>
    <n v="0"/>
    <m/>
    <x v="1"/>
    <x v="1"/>
  </r>
  <r>
    <s v="ORD-202302-01280"/>
    <x v="40"/>
    <x v="13"/>
    <x v="0"/>
    <n v="7732609685"/>
    <x v="1"/>
    <s v="PRD - 101 - SHI"/>
    <x v="1"/>
    <x v="0"/>
    <s v="S"/>
    <n v="3374.28"/>
    <n v="533.33000000000004"/>
    <x v="2"/>
    <n v="0.15805742262052899"/>
    <x v="0"/>
    <x v="0"/>
    <m/>
    <x v="0"/>
    <n v="0"/>
    <m/>
    <x v="1"/>
    <x v="1"/>
  </r>
  <r>
    <s v="ORD-202302-01281"/>
    <x v="32"/>
    <x v="14"/>
    <x v="4"/>
    <n v="7026327676"/>
    <x v="11"/>
    <s v="PRD-104-WAT"/>
    <x v="7"/>
    <x v="2"/>
    <s v="S"/>
    <n v="1937.35"/>
    <n v="193.75"/>
    <x v="2"/>
    <n v="0.10000774253490601"/>
    <x v="0"/>
    <x v="0"/>
    <m/>
    <x v="0"/>
    <n v="0"/>
    <n v="2420.2800000000002"/>
    <x v="1"/>
    <x v="1"/>
  </r>
  <r>
    <s v="ORD-202302-01282"/>
    <x v="53"/>
    <x v="7"/>
    <x v="4"/>
    <n v="5024053772"/>
    <x v="0"/>
    <s v="PRD-108-JAC"/>
    <x v="0"/>
    <x v="0"/>
    <s v="North"/>
    <n v="1587.81"/>
    <n v="144.94999999999999"/>
    <x v="0"/>
    <n v="9.1289260050005996E-2"/>
    <x v="0"/>
    <x v="2"/>
    <m/>
    <x v="0"/>
    <n v="0"/>
    <n v="2085.91"/>
    <x v="1"/>
    <x v="1"/>
  </r>
  <r>
    <s v="ORD-202302-01283"/>
    <x v="33"/>
    <x v="21"/>
    <x v="1"/>
    <n v="7805383385"/>
    <x v="13"/>
    <s v="PRD-102-LAP"/>
    <x v="10"/>
    <x v="1"/>
    <s v="West"/>
    <n v="3012.16"/>
    <n v="336.74"/>
    <x v="3"/>
    <n v="0.111793530224158"/>
    <x v="0"/>
    <x v="0"/>
    <s v="Customer changed mind"/>
    <x v="1"/>
    <n v="1"/>
    <n v="847.14"/>
    <x v="1"/>
    <x v="1"/>
  </r>
  <r>
    <s v="ORD-202302-01284"/>
    <x v="34"/>
    <x v="18"/>
    <x v="4"/>
    <n v="1506324051"/>
    <x v="3"/>
    <s v="PRD-106-PHO"/>
    <x v="2"/>
    <x v="1"/>
    <s v="South"/>
    <n v="3165.57"/>
    <n v="464.1"/>
    <x v="2"/>
    <n v="0.14660866763331701"/>
    <x v="0"/>
    <x v="0"/>
    <m/>
    <x v="0"/>
    <n v="0"/>
    <n v="2788.38"/>
    <x v="1"/>
    <x v="1"/>
  </r>
  <r>
    <s v="ORD-202302-01285"/>
    <x v="40"/>
    <x v="12"/>
    <x v="6"/>
    <n v="6033273997"/>
    <x v="22"/>
    <s v="PRD-105-BAG"/>
    <x v="4"/>
    <x v="2"/>
    <s v="South"/>
    <n v="4094.45"/>
    <n v="200.01"/>
    <x v="2"/>
    <n v="4.8849051765194398E-2"/>
    <x v="0"/>
    <x v="2"/>
    <m/>
    <x v="0"/>
    <n v="0"/>
    <m/>
    <x v="1"/>
    <x v="1"/>
  </r>
  <r>
    <s v="ORD-202302-01286"/>
    <x v="14"/>
    <x v="22"/>
    <x v="0"/>
    <n v="6484977973"/>
    <x v="5"/>
    <s v="PRD-103-HEA "/>
    <x v="5"/>
    <x v="1"/>
    <s v="W"/>
    <n v="1332.66"/>
    <n v="117.33"/>
    <x v="3"/>
    <n v="8.80419611904011E-2"/>
    <x v="0"/>
    <x v="2"/>
    <m/>
    <x v="0"/>
    <n v="0"/>
    <m/>
    <x v="1"/>
    <x v="1"/>
  </r>
  <r>
    <s v="ORD-202302-01287"/>
    <x v="44"/>
    <x v="14"/>
    <x v="2"/>
    <n v="526027068"/>
    <x v="3"/>
    <s v="PRD-106-PHO"/>
    <x v="2"/>
    <x v="1"/>
    <s v="North"/>
    <n v="3189.81"/>
    <n v="883.14"/>
    <x v="0"/>
    <n v="0.27686288525021902"/>
    <x v="0"/>
    <x v="1"/>
    <m/>
    <x v="0"/>
    <n v="0"/>
    <n v="2788.38"/>
    <x v="1"/>
    <x v="1"/>
  </r>
  <r>
    <s v="ORD-202302-01288"/>
    <x v="37"/>
    <x v="20"/>
    <x v="0"/>
    <n v="3912377459"/>
    <x v="8"/>
    <s v="PRD-110-CAM"/>
    <x v="8"/>
    <x v="1"/>
    <s v="S"/>
    <n v="4547.95"/>
    <n v="441.53"/>
    <x v="2"/>
    <n v="9.7083301267604102E-2"/>
    <x v="0"/>
    <x v="2"/>
    <m/>
    <x v="0"/>
    <n v="0"/>
    <m/>
    <x v="1"/>
    <x v="1"/>
  </r>
  <r>
    <s v="ORD-202302-01289"/>
    <x v="50"/>
    <x v="16"/>
    <x v="1"/>
    <n v="6510640707"/>
    <x v="17"/>
    <s v="PRD-108-JAC"/>
    <x v="0"/>
    <x v="0"/>
    <s v="East"/>
    <n v="2571.21"/>
    <n v="213.4"/>
    <x v="1"/>
    <n v="8.2995943544090095E-2"/>
    <x v="0"/>
    <x v="2"/>
    <m/>
    <x v="0"/>
    <n v="0"/>
    <n v="2085.91"/>
    <x v="1"/>
    <x v="1"/>
  </r>
  <r>
    <s v="ORD-202302-01290"/>
    <x v="43"/>
    <x v="4"/>
    <x v="4"/>
    <n v="449272809"/>
    <x v="2"/>
    <s v="PRD-101-SHI"/>
    <x v="1"/>
    <x v="0"/>
    <s v="North"/>
    <n v="3963.47"/>
    <n v="959.9"/>
    <x v="0"/>
    <n v="0.242186770683265"/>
    <x v="0"/>
    <x v="1"/>
    <m/>
    <x v="0"/>
    <n v="0"/>
    <n v="2821.33"/>
    <x v="1"/>
    <x v="1"/>
  </r>
  <r>
    <s v="ORD-202302-01291"/>
    <x v="35"/>
    <x v="14"/>
    <x v="4"/>
    <n v="4408895930"/>
    <x v="21"/>
    <s v="PRD - 110 - CAM"/>
    <x v="8"/>
    <x v="1"/>
    <s v="East"/>
    <n v="2189.85"/>
    <n v="565.16"/>
    <x v="1"/>
    <n v="0.25808160376281503"/>
    <x v="0"/>
    <x v="1"/>
    <m/>
    <x v="0"/>
    <n v="0"/>
    <m/>
    <x v="1"/>
    <x v="1"/>
  </r>
  <r>
    <s v="ORD-202302-01292"/>
    <x v="14"/>
    <x v="0"/>
    <x v="1"/>
    <n v="2999663309"/>
    <x v="22"/>
    <s v="PRD-105-BAG"/>
    <x v="9"/>
    <x v="2"/>
    <s v="W"/>
    <n v="4845.88"/>
    <n v="1425.6"/>
    <x v="3"/>
    <n v="0.29418805253122199"/>
    <x v="0"/>
    <x v="1"/>
    <m/>
    <x v="0"/>
    <n v="0"/>
    <m/>
    <x v="1"/>
    <x v="1"/>
  </r>
  <r>
    <s v="ORD-202302-01293"/>
    <x v="36"/>
    <x v="15"/>
    <x v="5"/>
    <n v="2012953185"/>
    <x v="11"/>
    <s v="PRD-104-WAT"/>
    <x v="7"/>
    <x v="2"/>
    <s v="East"/>
    <n v="3504.92"/>
    <n v="822.52"/>
    <x v="1"/>
    <n v="0.23467582712301599"/>
    <x v="0"/>
    <x v="1"/>
    <m/>
    <x v="0"/>
    <n v="0"/>
    <n v="2420.2800000000002"/>
    <x v="1"/>
    <x v="1"/>
  </r>
  <r>
    <s v="ORD-202302-01294"/>
    <x v="31"/>
    <x v="15"/>
    <x v="5"/>
    <n v="548473857"/>
    <x v="5"/>
    <s v="PRD-103-HEA"/>
    <x v="5"/>
    <x v="1"/>
    <s v="N"/>
    <n v="1369.06"/>
    <n v="305.99"/>
    <x v="0"/>
    <n v="0.223503717879421"/>
    <x v="0"/>
    <x v="1"/>
    <m/>
    <x v="0"/>
    <n v="0"/>
    <n v="2183.56"/>
    <x v="1"/>
    <x v="1"/>
  </r>
  <r>
    <s v="ORD-202302-01295"/>
    <x v="54"/>
    <x v="17"/>
    <x v="5"/>
    <n v="8264295185"/>
    <x v="12"/>
    <s v="PRD-105-BAG"/>
    <x v="9"/>
    <x v="2"/>
    <s v="East"/>
    <n v="1695.99"/>
    <n v="205.86"/>
    <x v="1"/>
    <n v="0.12138043266764501"/>
    <x v="0"/>
    <x v="0"/>
    <m/>
    <x v="0"/>
    <n v="0"/>
    <m/>
    <x v="1"/>
    <x v="1"/>
  </r>
  <r>
    <s v="ORD-202302-01296"/>
    <x v="31"/>
    <x v="26"/>
    <x v="3"/>
    <n v="6150488491"/>
    <x v="23"/>
    <s v="PRD - 111 - CHA"/>
    <x v="11"/>
    <x v="1"/>
    <s v="South"/>
    <n v="1454.77"/>
    <n v="323.25"/>
    <x v="2"/>
    <n v="0.22220007286375201"/>
    <x v="0"/>
    <x v="1"/>
    <m/>
    <x v="0"/>
    <n v="0"/>
    <m/>
    <x v="1"/>
    <x v="1"/>
  </r>
  <r>
    <s v="ORD-202302-01297"/>
    <x v="52"/>
    <x v="16"/>
    <x v="2"/>
    <n v="9355881082"/>
    <x v="9"/>
    <s v="PRD-107-TAB"/>
    <x v="6"/>
    <x v="1"/>
    <s v="North"/>
    <n v="3842.84"/>
    <n v="584.29"/>
    <x v="0"/>
    <n v="0.152046403180981"/>
    <x v="0"/>
    <x v="0"/>
    <m/>
    <x v="0"/>
    <n v="0"/>
    <n v="2081.52"/>
    <x v="1"/>
    <x v="1"/>
  </r>
  <r>
    <s v="ORD-202302-01298"/>
    <x v="44"/>
    <x v="3"/>
    <x v="0"/>
    <n v="2387249379"/>
    <x v="20"/>
    <s v="PRD-100-SHO"/>
    <x v="12"/>
    <x v="0"/>
    <s v="North"/>
    <n v="4465.68"/>
    <n v="857.22"/>
    <x v="0"/>
    <n v="0.19195732788735401"/>
    <x v="0"/>
    <x v="0"/>
    <m/>
    <x v="0"/>
    <n v="0"/>
    <n v="2793.38"/>
    <x v="1"/>
    <x v="1"/>
  </r>
  <r>
    <s v="ORD-202302-01299"/>
    <x v="35"/>
    <x v="16"/>
    <x v="0"/>
    <n v="6623956712"/>
    <x v="4"/>
    <s v="PRD-109-SUN"/>
    <x v="3"/>
    <x v="2"/>
    <s v="North"/>
    <n v="3887.09"/>
    <n v="568.88"/>
    <x v="0"/>
    <n v="0.14635112642105"/>
    <x v="0"/>
    <x v="0"/>
    <m/>
    <x v="0"/>
    <n v="0"/>
    <m/>
    <x v="1"/>
    <x v="1"/>
  </r>
  <r>
    <s v="ORD-202302-01300"/>
    <x v="44"/>
    <x v="13"/>
    <x v="3"/>
    <n v="2765314513"/>
    <x v="9"/>
    <s v="PRD-107-TAB"/>
    <x v="6"/>
    <x v="1"/>
    <s v="N"/>
    <n v="298.29000000000002"/>
    <n v="31.73"/>
    <x v="0"/>
    <n v="0.1063729927252"/>
    <x v="2"/>
    <x v="0"/>
    <m/>
    <x v="0"/>
    <n v="0"/>
    <n v="2081.52"/>
    <x v="1"/>
    <x v="1"/>
  </r>
  <r>
    <s v="ORD-202302-01301"/>
    <x v="32"/>
    <x v="17"/>
    <x v="6"/>
    <n v="2168335766"/>
    <x v="0"/>
    <s v="PRD-108-JAC"/>
    <x v="4"/>
    <x v="0"/>
    <s v="West"/>
    <n v="1521.58"/>
    <n v="375.76"/>
    <x v="3"/>
    <n v="0.24695382431419999"/>
    <x v="0"/>
    <x v="1"/>
    <m/>
    <x v="0"/>
    <n v="0"/>
    <n v="2085.91"/>
    <x v="1"/>
    <x v="1"/>
  </r>
  <r>
    <s v="ORD-202302-01302"/>
    <x v="14"/>
    <x v="4"/>
    <x v="2"/>
    <n v="7852197933"/>
    <x v="15"/>
    <s v="PRD-100-SHO"/>
    <x v="4"/>
    <x v="0"/>
    <s v="W"/>
    <n v="4354.3"/>
    <n v="916.24"/>
    <x v="3"/>
    <n v="0.210421881817973"/>
    <x v="0"/>
    <x v="1"/>
    <m/>
    <x v="0"/>
    <n v="0"/>
    <n v="2793.38"/>
    <x v="1"/>
    <x v="1"/>
  </r>
  <r>
    <s v="ORD-202302-01303"/>
    <x v="52"/>
    <x v="27"/>
    <x v="5"/>
    <n v="9111532026"/>
    <x v="15"/>
    <s v="PRD-100-SHO"/>
    <x v="12"/>
    <x v="0"/>
    <s v="East"/>
    <n v="3543.92"/>
    <n v="1006.18"/>
    <x v="1"/>
    <n v="0.28391724418158398"/>
    <x v="0"/>
    <x v="1"/>
    <m/>
    <x v="0"/>
    <n v="0"/>
    <n v="2793.38"/>
    <x v="1"/>
    <x v="1"/>
  </r>
  <r>
    <s v="ORD-202302-01304"/>
    <x v="14"/>
    <x v="16"/>
    <x v="3"/>
    <n v="8218893844"/>
    <x v="3"/>
    <s v="PRD-106-PHO"/>
    <x v="2"/>
    <x v="1"/>
    <s v="East"/>
    <n v="3743.7"/>
    <n v="388.23"/>
    <x v="1"/>
    <n v="0.10370221972914501"/>
    <x v="0"/>
    <x v="0"/>
    <m/>
    <x v="0"/>
    <n v="0"/>
    <n v="2788.38"/>
    <x v="1"/>
    <x v="1"/>
  </r>
  <r>
    <s v="ORD-202302-01305"/>
    <x v="33"/>
    <x v="2"/>
    <x v="6"/>
    <n v="6474264404"/>
    <x v="8"/>
    <s v="PRD-110-CAM"/>
    <x v="8"/>
    <x v="1"/>
    <s v="North"/>
    <n v="2044.2"/>
    <n v="305.47000000000003"/>
    <x v="0"/>
    <n v="0.149432540847275"/>
    <x v="0"/>
    <x v="0"/>
    <m/>
    <x v="0"/>
    <n v="0"/>
    <m/>
    <x v="1"/>
    <x v="1"/>
  </r>
  <r>
    <s v="ORD-202302-01306"/>
    <x v="39"/>
    <x v="25"/>
    <x v="4"/>
    <n v="6871446939"/>
    <x v="5"/>
    <s v="PRD - 103 - HEA"/>
    <x v="5"/>
    <x v="1"/>
    <s v="North"/>
    <n v="2028.81"/>
    <n v="418.89"/>
    <x v="0"/>
    <n v="0.20647078829461599"/>
    <x v="0"/>
    <x v="1"/>
    <m/>
    <x v="0"/>
    <n v="0"/>
    <m/>
    <x v="1"/>
    <x v="1"/>
  </r>
  <r>
    <s v="ORD-202302-01307"/>
    <x v="37"/>
    <x v="26"/>
    <x v="6"/>
    <n v="4966681182"/>
    <x v="5"/>
    <s v="PRD-103-HEA"/>
    <x v="5"/>
    <x v="1"/>
    <s v="North"/>
    <n v="1346.12"/>
    <n v="243.98"/>
    <x v="0"/>
    <n v="0.18124684277776101"/>
    <x v="0"/>
    <x v="0"/>
    <m/>
    <x v="0"/>
    <n v="0"/>
    <n v="2183.56"/>
    <x v="1"/>
    <x v="1"/>
  </r>
  <r>
    <s v="ORD-202302-01308"/>
    <x v="51"/>
    <x v="4"/>
    <x v="4"/>
    <n v="613867485"/>
    <x v="20"/>
    <s v="PRD-100-SHO"/>
    <x v="12"/>
    <x v="0"/>
    <s v="S"/>
    <n v="2928.93"/>
    <n v="630.75"/>
    <x v="2"/>
    <n v="0.21535168133072499"/>
    <x v="0"/>
    <x v="1"/>
    <m/>
    <x v="0"/>
    <n v="0"/>
    <n v="2793.38"/>
    <x v="1"/>
    <x v="1"/>
  </r>
  <r>
    <s v="ORD-202302-01309"/>
    <x v="47"/>
    <x v="19"/>
    <x v="6"/>
    <n v="8005512676"/>
    <x v="4"/>
    <s v="PRD-109-SUN"/>
    <x v="4"/>
    <x v="2"/>
    <s v="South"/>
    <n v="844.73"/>
    <n v="33.65"/>
    <x v="2"/>
    <n v="3.9835213618552703E-2"/>
    <x v="1"/>
    <x v="2"/>
    <m/>
    <x v="0"/>
    <n v="0"/>
    <m/>
    <x v="1"/>
    <x v="1"/>
  </r>
  <r>
    <s v="ORD-202302-01310"/>
    <x v="46"/>
    <x v="21"/>
    <x v="7"/>
    <n v="1867471520"/>
    <x v="1"/>
    <s v="PRD-101-SHI"/>
    <x v="1"/>
    <x v="0"/>
    <s v="W"/>
    <n v="3359.94"/>
    <n v="697.18"/>
    <x v="3"/>
    <n v="0.20749775293606401"/>
    <x v="0"/>
    <x v="1"/>
    <m/>
    <x v="0"/>
    <n v="0"/>
    <n v="2821.33"/>
    <x v="1"/>
    <x v="1"/>
  </r>
  <r>
    <s v="ORD-202302-01311"/>
    <x v="49"/>
    <x v="4"/>
    <x v="1"/>
    <n v="8143229876"/>
    <x v="13"/>
    <s v="PRD-102-LAP"/>
    <x v="10"/>
    <x v="1"/>
    <s v="North"/>
    <n v="3901.49"/>
    <n v="252.78"/>
    <x v="0"/>
    <n v="6.4790631271642404E-2"/>
    <x v="0"/>
    <x v="2"/>
    <m/>
    <x v="0"/>
    <n v="0"/>
    <n v="847.14"/>
    <x v="1"/>
    <x v="1"/>
  </r>
  <r>
    <s v="ORD-202302-01312"/>
    <x v="47"/>
    <x v="16"/>
    <x v="1"/>
    <n v="5229184574"/>
    <x v="12"/>
    <s v="PRD-105-BAG "/>
    <x v="9"/>
    <x v="2"/>
    <s v="South"/>
    <n v="2375.9499999999998"/>
    <n v="522.44000000000005"/>
    <x v="2"/>
    <n v="0.219886782129254"/>
    <x v="0"/>
    <x v="1"/>
    <m/>
    <x v="0"/>
    <n v="0"/>
    <m/>
    <x v="1"/>
    <x v="1"/>
  </r>
  <r>
    <s v="ORD-202302-01313"/>
    <x v="49"/>
    <x v="21"/>
    <x v="5"/>
    <n v="407751306"/>
    <x v="4"/>
    <s v="PRD-109-SUN"/>
    <x v="3"/>
    <x v="2"/>
    <s v="N"/>
    <n v="561.5"/>
    <n v="100.19"/>
    <x v="0"/>
    <n v="0.178432769367765"/>
    <x v="1"/>
    <x v="0"/>
    <m/>
    <x v="0"/>
    <n v="0"/>
    <m/>
    <x v="1"/>
    <x v="1"/>
  </r>
  <r>
    <s v="ORD-202302-01314"/>
    <x v="40"/>
    <x v="1"/>
    <x v="1"/>
    <n v="4319274312"/>
    <x v="3"/>
    <s v="PRD-106-PHO"/>
    <x v="2"/>
    <x v="1"/>
    <s v="South"/>
    <n v="1123.8900000000001"/>
    <n v="155.61000000000001"/>
    <x v="2"/>
    <n v="0.13845661052238201"/>
    <x v="0"/>
    <x v="0"/>
    <m/>
    <x v="0"/>
    <n v="0"/>
    <n v="2788.38"/>
    <x v="1"/>
    <x v="1"/>
  </r>
  <r>
    <s v="ORD-202302-01315"/>
    <x v="45"/>
    <x v="6"/>
    <x v="2"/>
    <n v="2672036702"/>
    <x v="1"/>
    <s v="PRD - 101 - SHI"/>
    <x v="1"/>
    <x v="0"/>
    <s v="East"/>
    <n v="4519.03"/>
    <n v="1167.1500000000001"/>
    <x v="1"/>
    <n v="0.25827445270334598"/>
    <x v="0"/>
    <x v="1"/>
    <m/>
    <x v="0"/>
    <n v="0"/>
    <m/>
    <x v="1"/>
    <x v="1"/>
  </r>
  <r>
    <s v="ORD-202302-01316"/>
    <x v="56"/>
    <x v="6"/>
    <x v="0"/>
    <n v="2181679323"/>
    <x v="4"/>
    <s v="PRD-109-SUN"/>
    <x v="3"/>
    <x v="2"/>
    <s v="West"/>
    <n v="103.16"/>
    <n v="27.19"/>
    <x v="3"/>
    <n v="0.26357115160915101"/>
    <x v="2"/>
    <x v="1"/>
    <m/>
    <x v="0"/>
    <n v="0"/>
    <m/>
    <x v="1"/>
    <x v="1"/>
  </r>
  <r>
    <s v="ORD-202302-01317"/>
    <x v="38"/>
    <x v="3"/>
    <x v="3"/>
    <n v="9432183024"/>
    <x v="21"/>
    <s v="PRD-110-CAM"/>
    <x v="4"/>
    <x v="1"/>
    <s v="N"/>
    <n v="3147.84"/>
    <n v="675.87"/>
    <x v="0"/>
    <n v="0.21470913388228099"/>
    <x v="0"/>
    <x v="1"/>
    <m/>
    <x v="0"/>
    <n v="0"/>
    <m/>
    <x v="1"/>
    <x v="1"/>
  </r>
  <r>
    <s v="ORD-202302-01318"/>
    <x v="52"/>
    <x v="8"/>
    <x v="1"/>
    <n v="5109334653"/>
    <x v="5"/>
    <s v="PRD-103-HEA "/>
    <x v="5"/>
    <x v="1"/>
    <s v="West"/>
    <n v="3549.17"/>
    <n v="459.41"/>
    <x v="3"/>
    <n v="0.12944153140029899"/>
    <x v="0"/>
    <x v="0"/>
    <m/>
    <x v="0"/>
    <n v="0"/>
    <m/>
    <x v="1"/>
    <x v="1"/>
  </r>
  <r>
    <s v="ORD-202302-01319"/>
    <x v="14"/>
    <x v="29"/>
    <x v="4"/>
    <n v="3770217047"/>
    <x v="13"/>
    <s v="PRD-102-LAP"/>
    <x v="10"/>
    <x v="1"/>
    <s v="W"/>
    <n v="2767.96"/>
    <n v="591.21"/>
    <x v="3"/>
    <n v="0.213590514313791"/>
    <x v="0"/>
    <x v="1"/>
    <m/>
    <x v="0"/>
    <n v="0"/>
    <n v="847.14"/>
    <x v="1"/>
    <x v="1"/>
  </r>
  <r>
    <s v="ORD-202302-01320"/>
    <x v="40"/>
    <x v="25"/>
    <x v="6"/>
    <n v="9750591739"/>
    <x v="23"/>
    <s v="PRD - 111 - CHA"/>
    <x v="4"/>
    <x v="1"/>
    <s v="East"/>
    <n v="3611.12"/>
    <n v="978.5"/>
    <x v="1"/>
    <n v="0.27096856376968897"/>
    <x v="0"/>
    <x v="1"/>
    <m/>
    <x v="0"/>
    <n v="0"/>
    <m/>
    <x v="1"/>
    <x v="1"/>
  </r>
  <r>
    <s v="ORD-202302-01321"/>
    <x v="39"/>
    <x v="4"/>
    <x v="6"/>
    <n v="4708944065"/>
    <x v="22"/>
    <s v="PRD-105-BAG"/>
    <x v="9"/>
    <x v="2"/>
    <s v="W"/>
    <n v="2863.25"/>
    <n v="805.94"/>
    <x v="3"/>
    <n v="0.281477342181088"/>
    <x v="0"/>
    <x v="1"/>
    <s v="Customer changed mind"/>
    <x v="1"/>
    <n v="1"/>
    <m/>
    <x v="1"/>
    <x v="1"/>
  </r>
  <r>
    <s v="ORD-202302-01322"/>
    <x v="45"/>
    <x v="3"/>
    <x v="7"/>
    <n v="785622719"/>
    <x v="3"/>
    <s v="PRD - 106 - PHO"/>
    <x v="2"/>
    <x v="1"/>
    <s v="South"/>
    <n v="3942.43"/>
    <n v="990.15"/>
    <x v="2"/>
    <n v="0.25115220815588402"/>
    <x v="0"/>
    <x v="1"/>
    <m/>
    <x v="0"/>
    <n v="0"/>
    <m/>
    <x v="1"/>
    <x v="1"/>
  </r>
  <r>
    <s v="ORD-202302-01323"/>
    <x v="45"/>
    <x v="0"/>
    <x v="5"/>
    <n v="6091949081"/>
    <x v="15"/>
    <s v="PRD - 100 - SHO"/>
    <x v="12"/>
    <x v="0"/>
    <s v="South"/>
    <n v="2507.98"/>
    <n v="350.31"/>
    <x v="2"/>
    <n v="0.139678147353647"/>
    <x v="0"/>
    <x v="0"/>
    <m/>
    <x v="0"/>
    <n v="0"/>
    <m/>
    <x v="1"/>
    <x v="1"/>
  </r>
  <r>
    <s v="ORD-202302-01324"/>
    <x v="54"/>
    <x v="18"/>
    <x v="0"/>
    <n v="4972682119"/>
    <x v="8"/>
    <s v="PRD-110-CAM"/>
    <x v="8"/>
    <x v="1"/>
    <s v="W"/>
    <n v="1543.43"/>
    <n v="58.04"/>
    <x v="3"/>
    <n v="3.76045560861199E-2"/>
    <x v="0"/>
    <x v="2"/>
    <m/>
    <x v="0"/>
    <n v="0"/>
    <m/>
    <x v="1"/>
    <x v="1"/>
  </r>
  <r>
    <s v="ORD-202302-01325"/>
    <x v="38"/>
    <x v="17"/>
    <x v="0"/>
    <n v="9220513563"/>
    <x v="11"/>
    <s v="PRD-104-WAT"/>
    <x v="4"/>
    <x v="2"/>
    <s v="West"/>
    <n v="1771.5"/>
    <n v="76.44"/>
    <x v="3"/>
    <n v="4.3149872988992401E-2"/>
    <x v="0"/>
    <x v="2"/>
    <m/>
    <x v="0"/>
    <n v="0"/>
    <n v="2420.2800000000002"/>
    <x v="1"/>
    <x v="1"/>
  </r>
  <r>
    <s v="ORD-202302-01326"/>
    <x v="55"/>
    <x v="9"/>
    <x v="0"/>
    <n v="8217748747"/>
    <x v="22"/>
    <s v="PRD-105-BAG"/>
    <x v="9"/>
    <x v="2"/>
    <s v="South"/>
    <n v="3279.93"/>
    <n v="370.18"/>
    <x v="2"/>
    <n v="0.11286216474132101"/>
    <x v="0"/>
    <x v="0"/>
    <m/>
    <x v="0"/>
    <n v="0"/>
    <m/>
    <x v="1"/>
    <x v="1"/>
  </r>
  <r>
    <s v="ORD-202302-01327"/>
    <x v="40"/>
    <x v="5"/>
    <x v="0"/>
    <n v="9306469126"/>
    <x v="4"/>
    <s v="PRD - 109 - SUN"/>
    <x v="3"/>
    <x v="2"/>
    <s v="North"/>
    <n v="1069.8800000000001"/>
    <n v="101.13"/>
    <x v="0"/>
    <n v="9.4524619583504693E-2"/>
    <x v="0"/>
    <x v="2"/>
    <m/>
    <x v="0"/>
    <n v="0"/>
    <m/>
    <x v="1"/>
    <x v="1"/>
  </r>
  <r>
    <s v="ORD-202302-01328"/>
    <x v="33"/>
    <x v="25"/>
    <x v="7"/>
    <n v="8753355262"/>
    <x v="4"/>
    <s v="PRD-109-SUN"/>
    <x v="3"/>
    <x v="2"/>
    <s v="N"/>
    <n v="1282.83"/>
    <n v="213.12"/>
    <x v="0"/>
    <n v="0.16613269100348399"/>
    <x v="0"/>
    <x v="0"/>
    <m/>
    <x v="0"/>
    <n v="0"/>
    <m/>
    <x v="1"/>
    <x v="1"/>
  </r>
  <r>
    <s v="ORD-202302-01329"/>
    <x v="47"/>
    <x v="3"/>
    <x v="3"/>
    <n v="3922293177"/>
    <x v="12"/>
    <s v="PRD-105-BAG "/>
    <x v="9"/>
    <x v="2"/>
    <s v="S"/>
    <n v="2846.94"/>
    <n v="298.26"/>
    <x v="2"/>
    <n v="0.10476511623005801"/>
    <x v="0"/>
    <x v="0"/>
    <m/>
    <x v="0"/>
    <n v="0"/>
    <m/>
    <x v="1"/>
    <x v="1"/>
  </r>
  <r>
    <s v="ORD-202302-01330"/>
    <x v="44"/>
    <x v="12"/>
    <x v="3"/>
    <n v="7917431243"/>
    <x v="5"/>
    <s v="PRD-103-HEA"/>
    <x v="4"/>
    <x v="1"/>
    <s v="S"/>
    <n v="362.17"/>
    <n v="43.18"/>
    <x v="2"/>
    <n v="0.119225777949582"/>
    <x v="2"/>
    <x v="0"/>
    <m/>
    <x v="0"/>
    <n v="0"/>
    <n v="2183.56"/>
    <x v="1"/>
    <x v="1"/>
  </r>
  <r>
    <s v="ORD-202302-01331"/>
    <x v="37"/>
    <x v="10"/>
    <x v="5"/>
    <n v="6957562943"/>
    <x v="3"/>
    <s v="PRD-106-PHO"/>
    <x v="2"/>
    <x v="1"/>
    <s v="North"/>
    <n v="4882.87"/>
    <n v="1209.8699999999999"/>
    <x v="0"/>
    <n v="0.24777845816087701"/>
    <x v="0"/>
    <x v="1"/>
    <m/>
    <x v="0"/>
    <n v="0"/>
    <n v="2788.38"/>
    <x v="1"/>
    <x v="1"/>
  </r>
  <r>
    <s v="ORD-202302-01332"/>
    <x v="47"/>
    <x v="21"/>
    <x v="4"/>
    <n v="4101042797"/>
    <x v="12"/>
    <s v="PRD-105-BAG"/>
    <x v="9"/>
    <x v="2"/>
    <s v="East"/>
    <n v="4605.7"/>
    <n v="139.91"/>
    <x v="1"/>
    <n v="3.0377575612827602E-2"/>
    <x v="0"/>
    <x v="2"/>
    <m/>
    <x v="0"/>
    <n v="0"/>
    <m/>
    <x v="1"/>
    <x v="1"/>
  </r>
  <r>
    <s v="ORD-202302-01333"/>
    <x v="39"/>
    <x v="10"/>
    <x v="0"/>
    <n v="3293575384"/>
    <x v="2"/>
    <s v="PRD - 101 - SHI"/>
    <x v="1"/>
    <x v="0"/>
    <s v="W"/>
    <n v="4278.3500000000004"/>
    <n v="474.4"/>
    <x v="3"/>
    <n v="0.110883868781189"/>
    <x v="0"/>
    <x v="0"/>
    <m/>
    <x v="0"/>
    <n v="0"/>
    <m/>
    <x v="1"/>
    <x v="1"/>
  </r>
  <r>
    <s v="ORD-202302-01334"/>
    <x v="49"/>
    <x v="1"/>
    <x v="2"/>
    <n v="5462021354"/>
    <x v="13"/>
    <s v="PRD-102-LAP"/>
    <x v="10"/>
    <x v="1"/>
    <s v="North"/>
    <n v="2461.15"/>
    <n v="645.38"/>
    <x v="0"/>
    <n v="0.26222700769965301"/>
    <x v="0"/>
    <x v="1"/>
    <m/>
    <x v="0"/>
    <n v="0"/>
    <n v="847.14"/>
    <x v="1"/>
    <x v="1"/>
  </r>
  <r>
    <s v="ORD-202302-01335"/>
    <x v="33"/>
    <x v="26"/>
    <x v="2"/>
    <n v="4700603981"/>
    <x v="4"/>
    <s v="PRD-109-SUN"/>
    <x v="3"/>
    <x v="2"/>
    <s v="West"/>
    <n v="965.63"/>
    <n v="63.77"/>
    <x v="3"/>
    <n v="6.6039787496246005E-2"/>
    <x v="1"/>
    <x v="2"/>
    <m/>
    <x v="0"/>
    <n v="0"/>
    <m/>
    <x v="1"/>
    <x v="1"/>
  </r>
  <r>
    <s v="ORD-202302-01336"/>
    <x v="49"/>
    <x v="20"/>
    <x v="0"/>
    <n v="7561680956"/>
    <x v="17"/>
    <s v="PRD-108-JAC"/>
    <x v="0"/>
    <x v="0"/>
    <s v="South"/>
    <n v="626.79999999999995"/>
    <n v="55.75"/>
    <x v="2"/>
    <n v="8.8943841735800902E-2"/>
    <x v="1"/>
    <x v="2"/>
    <m/>
    <x v="0"/>
    <n v="0"/>
    <n v="2085.91"/>
    <x v="1"/>
    <x v="1"/>
  </r>
  <r>
    <s v="ORD-202302-01337"/>
    <x v="50"/>
    <x v="9"/>
    <x v="0"/>
    <n v="5658179157"/>
    <x v="16"/>
    <s v="PRD - 109 - SUN"/>
    <x v="3"/>
    <x v="2"/>
    <s v="W"/>
    <n v="2971.39"/>
    <n v="225.68"/>
    <x v="3"/>
    <n v="7.5950985902220894E-2"/>
    <x v="0"/>
    <x v="2"/>
    <m/>
    <x v="0"/>
    <n v="0"/>
    <m/>
    <x v="1"/>
    <x v="1"/>
  </r>
  <r>
    <s v="ORD-202302-01338"/>
    <x v="49"/>
    <x v="15"/>
    <x v="4"/>
    <n v="8141401385"/>
    <x v="16"/>
    <s v="PRD-109-SUN"/>
    <x v="4"/>
    <x v="2"/>
    <s v="N"/>
    <n v="4276.51"/>
    <n v="604.23"/>
    <x v="0"/>
    <n v="0.141290444778569"/>
    <x v="0"/>
    <x v="0"/>
    <m/>
    <x v="0"/>
    <n v="0"/>
    <m/>
    <x v="1"/>
    <x v="1"/>
  </r>
  <r>
    <s v="ORD-202302-01339"/>
    <x v="52"/>
    <x v="18"/>
    <x v="4"/>
    <n v="4698886659"/>
    <x v="14"/>
    <s v="PRD-111-CHA"/>
    <x v="11"/>
    <x v="1"/>
    <s v="East"/>
    <n v="1251.52"/>
    <n v="167.84"/>
    <x v="1"/>
    <n v="0.134108923548964"/>
    <x v="0"/>
    <x v="0"/>
    <m/>
    <x v="0"/>
    <n v="0"/>
    <n v="207.68"/>
    <x v="1"/>
    <x v="1"/>
  </r>
  <r>
    <s v="ORD-202302-01340"/>
    <x v="49"/>
    <x v="15"/>
    <x v="2"/>
    <n v="3218011308"/>
    <x v="5"/>
    <s v="PRD-103-HEA"/>
    <x v="5"/>
    <x v="1"/>
    <s v="West"/>
    <n v="4438.3100000000004"/>
    <n v="415.75"/>
    <x v="3"/>
    <n v="9.3673042216519398E-2"/>
    <x v="0"/>
    <x v="2"/>
    <m/>
    <x v="0"/>
    <n v="0"/>
    <n v="2183.56"/>
    <x v="1"/>
    <x v="1"/>
  </r>
  <r>
    <s v="ORD-202302-01341"/>
    <x v="50"/>
    <x v="20"/>
    <x v="4"/>
    <n v="6267132025"/>
    <x v="13"/>
    <s v="PRD-102-LAP"/>
    <x v="10"/>
    <x v="1"/>
    <s v="N"/>
    <n v="4071.44"/>
    <n v="643.29999999999995"/>
    <x v="0"/>
    <n v="0.15800306525455399"/>
    <x v="0"/>
    <x v="0"/>
    <m/>
    <x v="0"/>
    <n v="0"/>
    <n v="847.14"/>
    <x v="1"/>
    <x v="1"/>
  </r>
  <r>
    <s v="ORD-202302-01342"/>
    <x v="46"/>
    <x v="11"/>
    <x v="6"/>
    <n v="6740877210"/>
    <x v="13"/>
    <s v="PRD-102-LAP"/>
    <x v="4"/>
    <x v="1"/>
    <s v="North"/>
    <n v="121.91"/>
    <n v="31.06"/>
    <x v="0"/>
    <n v="0.25477811500287101"/>
    <x v="2"/>
    <x v="1"/>
    <m/>
    <x v="0"/>
    <n v="0"/>
    <n v="847.14"/>
    <x v="1"/>
    <x v="1"/>
  </r>
  <r>
    <s v="ORD-202302-01343"/>
    <x v="50"/>
    <x v="11"/>
    <x v="3"/>
    <n v="2542654168"/>
    <x v="4"/>
    <s v="PRD-109-SUN"/>
    <x v="3"/>
    <x v="2"/>
    <s v="East"/>
    <n v="3767.23"/>
    <n v="1082.8699999999999"/>
    <x v="1"/>
    <n v="0.287444621114187"/>
    <x v="0"/>
    <x v="1"/>
    <m/>
    <x v="0"/>
    <n v="0"/>
    <m/>
    <x v="1"/>
    <x v="1"/>
  </r>
  <r>
    <s v="ORD-202302-01344"/>
    <x v="39"/>
    <x v="0"/>
    <x v="7"/>
    <n v="8936327868"/>
    <x v="14"/>
    <s v="PRD-111-CHA"/>
    <x v="11"/>
    <x v="1"/>
    <s v="East"/>
    <n v="1774.36"/>
    <n v="491.15"/>
    <x v="1"/>
    <n v="0.27680403074911503"/>
    <x v="0"/>
    <x v="1"/>
    <m/>
    <x v="0"/>
    <n v="0"/>
    <n v="207.68"/>
    <x v="1"/>
    <x v="1"/>
  </r>
  <r>
    <s v="ORD-202302-01345"/>
    <x v="43"/>
    <x v="4"/>
    <x v="7"/>
    <n v="1353470507"/>
    <x v="6"/>
    <s v="PRD-107-TAB "/>
    <x v="6"/>
    <x v="1"/>
    <s v="South"/>
    <n v="2840.39"/>
    <n v="590.30999999999995"/>
    <x v="2"/>
    <n v="0.20782709416664599"/>
    <x v="0"/>
    <x v="1"/>
    <m/>
    <x v="0"/>
    <n v="0"/>
    <m/>
    <x v="1"/>
    <x v="1"/>
  </r>
  <r>
    <s v="ORD-202302-01346"/>
    <x v="46"/>
    <x v="18"/>
    <x v="6"/>
    <n v="2138059519"/>
    <x v="14"/>
    <s v="PRD-111-CHA"/>
    <x v="4"/>
    <x v="1"/>
    <s v="West"/>
    <n v="4503.12"/>
    <n v="843.56"/>
    <x v="3"/>
    <n v="0.18732789710245301"/>
    <x v="0"/>
    <x v="0"/>
    <m/>
    <x v="0"/>
    <n v="0"/>
    <n v="207.68"/>
    <x v="1"/>
    <x v="1"/>
  </r>
  <r>
    <s v="ORD-202302-01347"/>
    <x v="52"/>
    <x v="7"/>
    <x v="6"/>
    <n v="3511096745"/>
    <x v="3"/>
    <s v="PRD-106-PHO"/>
    <x v="2"/>
    <x v="1"/>
    <s v="S"/>
    <n v="4715.05"/>
    <n v="568.15"/>
    <x v="2"/>
    <n v="0.12049713152564701"/>
    <x v="0"/>
    <x v="0"/>
    <m/>
    <x v="0"/>
    <n v="0"/>
    <n v="2788.38"/>
    <x v="1"/>
    <x v="1"/>
  </r>
  <r>
    <s v="ORD-202302-01348"/>
    <x v="33"/>
    <x v="23"/>
    <x v="6"/>
    <n v="7870323812"/>
    <x v="9"/>
    <s v="PRD - 107 - TAB"/>
    <x v="6"/>
    <x v="1"/>
    <s v="W"/>
    <n v="1779.46"/>
    <n v="466.92"/>
    <x v="3"/>
    <n v="0.26239420947927999"/>
    <x v="0"/>
    <x v="1"/>
    <s v="DAMAGED"/>
    <x v="1"/>
    <n v="1"/>
    <m/>
    <x v="1"/>
    <x v="1"/>
  </r>
  <r>
    <s v="ORD-202302-01349"/>
    <x v="38"/>
    <x v="3"/>
    <x v="2"/>
    <n v="9637311493"/>
    <x v="15"/>
    <s v="PRD-100-SHO"/>
    <x v="12"/>
    <x v="0"/>
    <s v="South"/>
    <n v="4870.47"/>
    <n v="216.91"/>
    <x v="2"/>
    <n v="4.4535742957045203E-2"/>
    <x v="0"/>
    <x v="2"/>
    <m/>
    <x v="0"/>
    <n v="0"/>
    <n v="2793.38"/>
    <x v="1"/>
    <x v="1"/>
  </r>
  <r>
    <s v="ORD-202302-01350"/>
    <x v="55"/>
    <x v="3"/>
    <x v="0"/>
    <n v="8036485100"/>
    <x v="17"/>
    <s v="PRD-108-JAC"/>
    <x v="0"/>
    <x v="0"/>
    <s v="North"/>
    <n v="138.19999999999999"/>
    <n v="7.4"/>
    <x v="0"/>
    <n v="5.3545586107091203E-2"/>
    <x v="2"/>
    <x v="2"/>
    <m/>
    <x v="0"/>
    <n v="0"/>
    <n v="2085.91"/>
    <x v="1"/>
    <x v="1"/>
  </r>
  <r>
    <s v="ORD-202302-01351"/>
    <x v="35"/>
    <x v="26"/>
    <x v="5"/>
    <n v="2149997032"/>
    <x v="18"/>
    <s v="PRD-103-HEA"/>
    <x v="5"/>
    <x v="1"/>
    <s v="North"/>
    <n v="1080.96"/>
    <n v="92.24"/>
    <x v="0"/>
    <n v="8.5331557134398994E-2"/>
    <x v="0"/>
    <x v="2"/>
    <m/>
    <x v="0"/>
    <n v="0"/>
    <n v="2183.56"/>
    <x v="1"/>
    <x v="1"/>
  </r>
  <r>
    <s v="ORD-202302-01352"/>
    <x v="47"/>
    <x v="13"/>
    <x v="6"/>
    <n v="104131355"/>
    <x v="4"/>
    <s v="PRD-109-SUN "/>
    <x v="3"/>
    <x v="2"/>
    <s v="W"/>
    <n v="3804"/>
    <n v="1139.67"/>
    <x v="3"/>
    <n v="0.29959779179810703"/>
    <x v="0"/>
    <x v="1"/>
    <s v="DAMAGED"/>
    <x v="1"/>
    <n v="1"/>
    <n v="1385.87"/>
    <x v="1"/>
    <x v="1"/>
  </r>
  <r>
    <s v="ORD-202302-01353"/>
    <x v="33"/>
    <x v="17"/>
    <x v="3"/>
    <n v="2176189898"/>
    <x v="6"/>
    <s v="PRD-107-TAB"/>
    <x v="6"/>
    <x v="1"/>
    <s v="North"/>
    <n v="4326.55"/>
    <n v="384.15"/>
    <x v="0"/>
    <n v="8.8788988917266595E-2"/>
    <x v="0"/>
    <x v="2"/>
    <m/>
    <x v="0"/>
    <n v="0"/>
    <n v="2081.52"/>
    <x v="1"/>
    <x v="1"/>
  </r>
  <r>
    <s v="ORD-202302-01354"/>
    <x v="31"/>
    <x v="10"/>
    <x v="3"/>
    <n v="2048730451"/>
    <x v="12"/>
    <s v="PRD-105-BAG"/>
    <x v="9"/>
    <x v="2"/>
    <s v="North"/>
    <n v="3233.1"/>
    <n v="786.93"/>
    <x v="0"/>
    <n v="0.24339797717361"/>
    <x v="0"/>
    <x v="1"/>
    <m/>
    <x v="0"/>
    <n v="0"/>
    <m/>
    <x v="1"/>
    <x v="1"/>
  </r>
  <r>
    <s v="ORD-202302-01355"/>
    <x v="39"/>
    <x v="16"/>
    <x v="6"/>
    <n v="4031575859"/>
    <x v="0"/>
    <s v="PRD-108-JAC"/>
    <x v="0"/>
    <x v="0"/>
    <s v="East"/>
    <n v="3607.06"/>
    <n v="140.32"/>
    <x v="1"/>
    <n v="3.89014876381319E-2"/>
    <x v="0"/>
    <x v="2"/>
    <m/>
    <x v="0"/>
    <n v="0"/>
    <n v="2085.91"/>
    <x v="1"/>
    <x v="1"/>
  </r>
  <r>
    <s v="ORD-202302-01356"/>
    <x v="46"/>
    <x v="10"/>
    <x v="2"/>
    <n v="4063856702"/>
    <x v="8"/>
    <s v="PRD - 110 - CAM"/>
    <x v="8"/>
    <x v="1"/>
    <s v="South"/>
    <n v="2803.43"/>
    <n v="295.36"/>
    <x v="2"/>
    <n v="0.105356652386541"/>
    <x v="0"/>
    <x v="0"/>
    <m/>
    <x v="0"/>
    <n v="0"/>
    <m/>
    <x v="1"/>
    <x v="1"/>
  </r>
  <r>
    <s v="ORD-202302-01357"/>
    <x v="43"/>
    <x v="11"/>
    <x v="2"/>
    <n v="4407896778"/>
    <x v="8"/>
    <s v="PRD-110-CAM"/>
    <x v="8"/>
    <x v="1"/>
    <s v="N"/>
    <n v="3816.18"/>
    <n v="146.72"/>
    <x v="0"/>
    <n v="3.8446823787137901E-2"/>
    <x v="0"/>
    <x v="2"/>
    <m/>
    <x v="0"/>
    <n v="0"/>
    <m/>
    <x v="1"/>
    <x v="1"/>
  </r>
  <r>
    <s v="ORD-202302-01358"/>
    <x v="50"/>
    <x v="24"/>
    <x v="0"/>
    <n v="2461757804"/>
    <x v="14"/>
    <s v="PRD-111-CHA"/>
    <x v="11"/>
    <x v="1"/>
    <s v="N"/>
    <n v="2427.71"/>
    <n v="414.87"/>
    <x v="0"/>
    <n v="0.17088943901866399"/>
    <x v="0"/>
    <x v="0"/>
    <m/>
    <x v="0"/>
    <n v="0"/>
    <n v="207.68"/>
    <x v="1"/>
    <x v="1"/>
  </r>
  <r>
    <s v="ORD-202302-01359"/>
    <x v="42"/>
    <x v="21"/>
    <x v="3"/>
    <n v="498671101"/>
    <x v="9"/>
    <s v="PRD-107-TAB"/>
    <x v="6"/>
    <x v="1"/>
    <s v="North"/>
    <n v="1644.97"/>
    <n v="394.25"/>
    <x v="0"/>
    <n v="0.239670024377344"/>
    <x v="0"/>
    <x v="1"/>
    <m/>
    <x v="0"/>
    <n v="0"/>
    <n v="2081.52"/>
    <x v="1"/>
    <x v="1"/>
  </r>
  <r>
    <s v="ORD-202302-01360"/>
    <x v="51"/>
    <x v="25"/>
    <x v="6"/>
    <n v="8997490304"/>
    <x v="9"/>
    <s v="PRD-107-TAB"/>
    <x v="6"/>
    <x v="1"/>
    <s v="North"/>
    <n v="1320.39"/>
    <n v="339.6"/>
    <x v="0"/>
    <n v="0.257196737327608"/>
    <x v="0"/>
    <x v="1"/>
    <m/>
    <x v="0"/>
    <n v="0"/>
    <n v="2081.52"/>
    <x v="1"/>
    <x v="1"/>
  </r>
  <r>
    <s v="ORD-202302-01361"/>
    <x v="34"/>
    <x v="13"/>
    <x v="1"/>
    <n v="1864323145"/>
    <x v="12"/>
    <s v="PRD - 105 - BAG"/>
    <x v="4"/>
    <x v="2"/>
    <s v="North"/>
    <n v="2329.31"/>
    <n v="443.88"/>
    <x v="0"/>
    <n v="0.19056287054964799"/>
    <x v="0"/>
    <x v="0"/>
    <m/>
    <x v="0"/>
    <n v="0"/>
    <m/>
    <x v="1"/>
    <x v="1"/>
  </r>
  <r>
    <s v="ORD-202302-01362"/>
    <x v="33"/>
    <x v="15"/>
    <x v="6"/>
    <n v="7405362512"/>
    <x v="2"/>
    <s v="PRD-101-SHI"/>
    <x v="1"/>
    <x v="0"/>
    <s v="North"/>
    <n v="585.44000000000005"/>
    <n v="149.69999999999999"/>
    <x v="0"/>
    <n v="0.25570511068598001"/>
    <x v="1"/>
    <x v="1"/>
    <m/>
    <x v="0"/>
    <n v="0"/>
    <n v="2821.33"/>
    <x v="1"/>
    <x v="1"/>
  </r>
  <r>
    <s v="ORD-202302-01363"/>
    <x v="44"/>
    <x v="25"/>
    <x v="5"/>
    <n v="52214426"/>
    <x v="23"/>
    <s v="PRD-111-CHA"/>
    <x v="4"/>
    <x v="1"/>
    <s v="North"/>
    <n v="3355.48"/>
    <n v="386.92"/>
    <x v="0"/>
    <n v="0.115309881149642"/>
    <x v="0"/>
    <x v="0"/>
    <m/>
    <x v="0"/>
    <n v="0"/>
    <n v="207.68"/>
    <x v="1"/>
    <x v="1"/>
  </r>
  <r>
    <s v="ORD-202302-01364"/>
    <x v="38"/>
    <x v="21"/>
    <x v="0"/>
    <n v="8455375826"/>
    <x v="14"/>
    <s v="PRD-111-CHA"/>
    <x v="11"/>
    <x v="1"/>
    <s v="North"/>
    <n v="1363.16"/>
    <n v="266.16000000000003"/>
    <x v="0"/>
    <n v="0.19525220810469801"/>
    <x v="0"/>
    <x v="0"/>
    <m/>
    <x v="0"/>
    <n v="0"/>
    <n v="207.68"/>
    <x v="1"/>
    <x v="1"/>
  </r>
  <r>
    <s v="ORD-202302-01365"/>
    <x v="41"/>
    <x v="5"/>
    <x v="5"/>
    <n v="5803528805"/>
    <x v="12"/>
    <s v="PRD - 105 - BAG"/>
    <x v="9"/>
    <x v="2"/>
    <s v="N"/>
    <n v="2937.83"/>
    <n v="788.16"/>
    <x v="0"/>
    <n v="0.26827964858415898"/>
    <x v="0"/>
    <x v="1"/>
    <m/>
    <x v="0"/>
    <n v="0"/>
    <m/>
    <x v="1"/>
    <x v="1"/>
  </r>
  <r>
    <s v="ORD-202302-01366"/>
    <x v="43"/>
    <x v="22"/>
    <x v="4"/>
    <n v="7777444964"/>
    <x v="15"/>
    <s v="PRD-100-SHO"/>
    <x v="12"/>
    <x v="0"/>
    <s v="East"/>
    <n v="263.07"/>
    <n v="8.51"/>
    <x v="1"/>
    <n v="3.2348804500703203E-2"/>
    <x v="2"/>
    <x v="2"/>
    <m/>
    <x v="0"/>
    <n v="0"/>
    <n v="2793.38"/>
    <x v="1"/>
    <x v="1"/>
  </r>
  <r>
    <s v="ORD-202302-01367"/>
    <x v="31"/>
    <x v="1"/>
    <x v="3"/>
    <n v="5537793854"/>
    <x v="15"/>
    <s v="PRD-100-SHO"/>
    <x v="12"/>
    <x v="0"/>
    <s v="South"/>
    <n v="4432.05"/>
    <n v="437.11"/>
    <x v="2"/>
    <n v="9.8624789882785599E-2"/>
    <x v="0"/>
    <x v="2"/>
    <m/>
    <x v="0"/>
    <n v="0"/>
    <n v="2793.38"/>
    <x v="1"/>
    <x v="1"/>
  </r>
  <r>
    <s v="ORD-202302-01368"/>
    <x v="55"/>
    <x v="14"/>
    <x v="6"/>
    <n v="993247079"/>
    <x v="13"/>
    <s v="PRD-102-LAP"/>
    <x v="10"/>
    <x v="1"/>
    <s v="North"/>
    <n v="3539.17"/>
    <n v="389.65"/>
    <x v="0"/>
    <n v="0.110096435039854"/>
    <x v="0"/>
    <x v="0"/>
    <m/>
    <x v="0"/>
    <n v="0"/>
    <n v="847.14"/>
    <x v="1"/>
    <x v="1"/>
  </r>
  <r>
    <s v="ORD-202302-01369"/>
    <x v="51"/>
    <x v="17"/>
    <x v="4"/>
    <n v="3988442789"/>
    <x v="8"/>
    <s v="PRD-110-CAM"/>
    <x v="8"/>
    <x v="1"/>
    <s v="South"/>
    <n v="2965.82"/>
    <n v="300.85000000000002"/>
    <x v="2"/>
    <n v="0.101439062384096"/>
    <x v="0"/>
    <x v="0"/>
    <s v="DAMAGED"/>
    <x v="1"/>
    <n v="1"/>
    <m/>
    <x v="1"/>
    <x v="1"/>
  </r>
  <r>
    <s v="ORD-202302-01370"/>
    <x v="32"/>
    <x v="14"/>
    <x v="3"/>
    <n v="8127317427"/>
    <x v="17"/>
    <s v="PRD-108-JAC"/>
    <x v="0"/>
    <x v="0"/>
    <s v="South"/>
    <n v="4513.13"/>
    <n v="332.07"/>
    <x v="2"/>
    <n v="7.3578647191638605E-2"/>
    <x v="0"/>
    <x v="2"/>
    <s v="Defective"/>
    <x v="1"/>
    <n v="1"/>
    <n v="2085.91"/>
    <x v="1"/>
    <x v="1"/>
  </r>
  <r>
    <s v="ORD-202302-01371"/>
    <x v="31"/>
    <x v="26"/>
    <x v="4"/>
    <n v="404655112"/>
    <x v="5"/>
    <s v="PRD-103-HEA"/>
    <x v="5"/>
    <x v="1"/>
    <s v="N"/>
    <n v="1764.07"/>
    <n v="499.56"/>
    <x v="0"/>
    <n v="0.28318604137024"/>
    <x v="0"/>
    <x v="1"/>
    <m/>
    <x v="0"/>
    <n v="0"/>
    <n v="2183.56"/>
    <x v="1"/>
    <x v="1"/>
  </r>
  <r>
    <s v="ORD-202302-01372"/>
    <x v="54"/>
    <x v="29"/>
    <x v="4"/>
    <n v="5952827677"/>
    <x v="18"/>
    <s v="PRD-103-HEA"/>
    <x v="5"/>
    <x v="1"/>
    <s v="S"/>
    <n v="1100.77"/>
    <n v="256.52999999999997"/>
    <x v="2"/>
    <n v="0.23304595873797401"/>
    <x v="0"/>
    <x v="1"/>
    <m/>
    <x v="0"/>
    <n v="0"/>
    <n v="2183.56"/>
    <x v="1"/>
    <x v="1"/>
  </r>
  <r>
    <s v="ORD-202302-01373"/>
    <x v="46"/>
    <x v="22"/>
    <x v="5"/>
    <n v="9692151002"/>
    <x v="6"/>
    <s v="PRD-107-TAB"/>
    <x v="6"/>
    <x v="1"/>
    <s v="West"/>
    <n v="984.68"/>
    <n v="196.51"/>
    <x v="3"/>
    <n v="0.19956737214120299"/>
    <x v="1"/>
    <x v="0"/>
    <m/>
    <x v="0"/>
    <n v="0"/>
    <n v="2081.52"/>
    <x v="1"/>
    <x v="1"/>
  </r>
  <r>
    <s v="ORD-202302-01374"/>
    <x v="54"/>
    <x v="16"/>
    <x v="2"/>
    <n v="3715573105"/>
    <x v="0"/>
    <s v="PRD-108-JAC"/>
    <x v="0"/>
    <x v="0"/>
    <s v="North"/>
    <n v="1125.47"/>
    <n v="235.92"/>
    <x v="0"/>
    <n v="0.20961909246803601"/>
    <x v="0"/>
    <x v="1"/>
    <s v="DAMAGED"/>
    <x v="1"/>
    <n v="1"/>
    <n v="2085.91"/>
    <x v="1"/>
    <x v="1"/>
  </r>
  <r>
    <s v="ORD-202302-01375"/>
    <x v="56"/>
    <x v="4"/>
    <x v="5"/>
    <n v="1297341485"/>
    <x v="21"/>
    <s v="PRD-110-CAM"/>
    <x v="4"/>
    <x v="1"/>
    <s v="South"/>
    <n v="3040.56"/>
    <n v="772.16"/>
    <x v="2"/>
    <n v="0.253953219143842"/>
    <x v="0"/>
    <x v="1"/>
    <m/>
    <x v="0"/>
    <n v="0"/>
    <m/>
    <x v="1"/>
    <x v="1"/>
  </r>
  <r>
    <s v="ORD-202302-01376"/>
    <x v="39"/>
    <x v="24"/>
    <x v="7"/>
    <n v="871218945"/>
    <x v="4"/>
    <s v="PRD-109-SUN"/>
    <x v="4"/>
    <x v="2"/>
    <s v="East"/>
    <n v="3866.68"/>
    <n v="253.19"/>
    <x v="1"/>
    <n v="6.5479946620873697E-2"/>
    <x v="0"/>
    <x v="2"/>
    <m/>
    <x v="0"/>
    <n v="0"/>
    <m/>
    <x v="1"/>
    <x v="1"/>
  </r>
  <r>
    <s v="ORD-202302-01377"/>
    <x v="54"/>
    <x v="25"/>
    <x v="1"/>
    <n v="3230888060"/>
    <x v="1"/>
    <s v="PRD-101-SHI "/>
    <x v="4"/>
    <x v="0"/>
    <s v="S"/>
    <n v="626.38"/>
    <n v="56.17"/>
    <x v="2"/>
    <n v="8.9673999808422999E-2"/>
    <x v="1"/>
    <x v="2"/>
    <m/>
    <x v="0"/>
    <n v="0"/>
    <m/>
    <x v="1"/>
    <x v="1"/>
  </r>
  <r>
    <s v="ORD-202302-01378"/>
    <x v="48"/>
    <x v="0"/>
    <x v="2"/>
    <n v="959145049"/>
    <x v="5"/>
    <s v="PRD-103-HEA"/>
    <x v="5"/>
    <x v="1"/>
    <s v="North"/>
    <n v="657.12"/>
    <n v="51.29"/>
    <x v="0"/>
    <n v="7.80527148770392E-2"/>
    <x v="1"/>
    <x v="2"/>
    <m/>
    <x v="0"/>
    <n v="0"/>
    <n v="2183.56"/>
    <x v="1"/>
    <x v="1"/>
  </r>
  <r>
    <s v="ORD-202302-01379"/>
    <x v="39"/>
    <x v="1"/>
    <x v="5"/>
    <n v="8450462176"/>
    <x v="7"/>
    <s v="PRD-104-WAT"/>
    <x v="7"/>
    <x v="2"/>
    <s v="South"/>
    <n v="550.96"/>
    <n v="133.16999999999999"/>
    <x v="2"/>
    <n v="0.24170538696094099"/>
    <x v="1"/>
    <x v="1"/>
    <m/>
    <x v="0"/>
    <n v="0"/>
    <n v="2420.2800000000002"/>
    <x v="1"/>
    <x v="1"/>
  </r>
  <r>
    <s v="ORD-202302-01380"/>
    <x v="42"/>
    <x v="24"/>
    <x v="6"/>
    <n v="9858574911"/>
    <x v="8"/>
    <s v="PRD-110-CAM"/>
    <x v="8"/>
    <x v="1"/>
    <s v="East"/>
    <n v="4892.12"/>
    <n v="529.41999999999996"/>
    <x v="1"/>
    <n v="0.108218931669706"/>
    <x v="0"/>
    <x v="0"/>
    <m/>
    <x v="0"/>
    <n v="0"/>
    <m/>
    <x v="1"/>
    <x v="1"/>
  </r>
  <r>
    <s v="ORD-202302-01381"/>
    <x v="33"/>
    <x v="10"/>
    <x v="5"/>
    <n v="7701249316"/>
    <x v="12"/>
    <s v="PRD-105-BAG"/>
    <x v="9"/>
    <x v="2"/>
    <s v="S"/>
    <n v="4632.9799999999996"/>
    <n v="462.57"/>
    <x v="2"/>
    <n v="9.9842865714939402E-2"/>
    <x v="0"/>
    <x v="2"/>
    <m/>
    <x v="0"/>
    <n v="0"/>
    <m/>
    <x v="1"/>
    <x v="1"/>
  </r>
  <r>
    <s v="ORD-202302-01382"/>
    <x v="39"/>
    <x v="1"/>
    <x v="5"/>
    <n v="6518756926"/>
    <x v="15"/>
    <s v="PRD-100-SHO"/>
    <x v="12"/>
    <x v="0"/>
    <s v="N"/>
    <n v="3347.79"/>
    <n v="957.83"/>
    <x v="0"/>
    <n v="0.28610814895796899"/>
    <x v="0"/>
    <x v="1"/>
    <m/>
    <x v="0"/>
    <n v="0"/>
    <n v="2793.38"/>
    <x v="1"/>
    <x v="1"/>
  </r>
  <r>
    <s v="ORD-202302-01383"/>
    <x v="48"/>
    <x v="8"/>
    <x v="7"/>
    <n v="1230085789"/>
    <x v="12"/>
    <s v="PRD-105-BAG"/>
    <x v="4"/>
    <x v="2"/>
    <s v="South"/>
    <n v="1715.29"/>
    <n v="231.32"/>
    <x v="2"/>
    <n v="0.134857662552688"/>
    <x v="0"/>
    <x v="0"/>
    <m/>
    <x v="0"/>
    <n v="0"/>
    <m/>
    <x v="1"/>
    <x v="1"/>
  </r>
  <r>
    <s v="ORD-202302-01384"/>
    <x v="56"/>
    <x v="4"/>
    <x v="5"/>
    <n v="341365329"/>
    <x v="3"/>
    <s v="PRD-106-PHO"/>
    <x v="2"/>
    <x v="1"/>
    <s v="North"/>
    <n v="4331.3999999999996"/>
    <n v="1068.68"/>
    <x v="0"/>
    <n v="0.246728540425728"/>
    <x v="0"/>
    <x v="1"/>
    <s v="Customer changed mind"/>
    <x v="1"/>
    <n v="1"/>
    <n v="2788.38"/>
    <x v="1"/>
    <x v="1"/>
  </r>
  <r>
    <s v="ORD-202302-01385"/>
    <x v="35"/>
    <x v="27"/>
    <x v="4"/>
    <n v="3370049174"/>
    <x v="3"/>
    <s v="PRD-106-PHO"/>
    <x v="2"/>
    <x v="1"/>
    <s v="North"/>
    <n v="1207.04"/>
    <n v="332.92"/>
    <x v="0"/>
    <n v="0.27581521739130399"/>
    <x v="0"/>
    <x v="1"/>
    <m/>
    <x v="0"/>
    <n v="0"/>
    <n v="2788.38"/>
    <x v="1"/>
    <x v="1"/>
  </r>
  <r>
    <s v="ORD-202302-01386"/>
    <x v="43"/>
    <x v="14"/>
    <x v="2"/>
    <n v="4586618248"/>
    <x v="7"/>
    <s v="PRD - 104 - WAT"/>
    <x v="4"/>
    <x v="2"/>
    <s v="N"/>
    <n v="4414.25"/>
    <n v="880.63"/>
    <x v="0"/>
    <n v="0.19949708330973601"/>
    <x v="0"/>
    <x v="0"/>
    <m/>
    <x v="0"/>
    <n v="0"/>
    <m/>
    <x v="1"/>
    <x v="1"/>
  </r>
  <r>
    <s v="ORD-202302-01387"/>
    <x v="35"/>
    <x v="14"/>
    <x v="7"/>
    <n v="2339982159"/>
    <x v="9"/>
    <s v="PRD-107-TAB"/>
    <x v="6"/>
    <x v="1"/>
    <s v="East"/>
    <n v="3315.85"/>
    <n v="105.49"/>
    <x v="1"/>
    <n v="3.18138637151862E-2"/>
    <x v="0"/>
    <x v="2"/>
    <m/>
    <x v="0"/>
    <n v="0"/>
    <n v="2081.52"/>
    <x v="1"/>
    <x v="1"/>
  </r>
  <r>
    <s v="ORD-202302-01388"/>
    <x v="55"/>
    <x v="26"/>
    <x v="2"/>
    <n v="4176604568"/>
    <x v="16"/>
    <s v="PRD - 109 - SUN"/>
    <x v="3"/>
    <x v="2"/>
    <s v="W"/>
    <n v="1865.5"/>
    <n v="384.82"/>
    <x v="3"/>
    <n v="0.20628249798981499"/>
    <x v="0"/>
    <x v="1"/>
    <m/>
    <x v="0"/>
    <n v="0"/>
    <m/>
    <x v="1"/>
    <x v="1"/>
  </r>
  <r>
    <s v="ORD-202302-01389"/>
    <x v="42"/>
    <x v="16"/>
    <x v="6"/>
    <n v="6476085208"/>
    <x v="21"/>
    <s v="PRD-110-CAM"/>
    <x v="8"/>
    <x v="1"/>
    <s v="North"/>
    <n v="4404.71"/>
    <n v="1234.0899999999999"/>
    <x v="0"/>
    <n v="0.280175085306411"/>
    <x v="0"/>
    <x v="1"/>
    <m/>
    <x v="0"/>
    <n v="0"/>
    <m/>
    <x v="1"/>
    <x v="1"/>
  </r>
  <r>
    <s v="ORD-202302-01390"/>
    <x v="34"/>
    <x v="10"/>
    <x v="3"/>
    <n v="2754422061"/>
    <x v="14"/>
    <s v="PRD - 111 - CHA"/>
    <x v="11"/>
    <x v="1"/>
    <s v="East"/>
    <n v="2982.66"/>
    <n v="521.29999999999995"/>
    <x v="1"/>
    <n v="0.17477687701581801"/>
    <x v="0"/>
    <x v="0"/>
    <m/>
    <x v="0"/>
    <n v="0"/>
    <m/>
    <x v="1"/>
    <x v="1"/>
  </r>
  <r>
    <s v="ORD-202302-01391"/>
    <x v="35"/>
    <x v="1"/>
    <x v="7"/>
    <n v="4663903214"/>
    <x v="5"/>
    <s v="PRD - 103 - HEA"/>
    <x v="4"/>
    <x v="1"/>
    <s v="East"/>
    <n v="1224.24"/>
    <n v="43.28"/>
    <x v="1"/>
    <n v="3.5352545252564899E-2"/>
    <x v="0"/>
    <x v="2"/>
    <m/>
    <x v="0"/>
    <n v="0"/>
    <m/>
    <x v="1"/>
    <x v="1"/>
  </r>
  <r>
    <s v="ORD-202302-01392"/>
    <x v="55"/>
    <x v="27"/>
    <x v="2"/>
    <n v="5875524529"/>
    <x v="12"/>
    <s v="PRD - 105 - BAG"/>
    <x v="9"/>
    <x v="2"/>
    <s v="N"/>
    <n v="4683.29"/>
    <n v="578.57000000000005"/>
    <x v="0"/>
    <n v="0.123539221359344"/>
    <x v="0"/>
    <x v="0"/>
    <m/>
    <x v="0"/>
    <n v="0"/>
    <m/>
    <x v="1"/>
    <x v="1"/>
  </r>
  <r>
    <s v="ORD-202302-01393"/>
    <x v="38"/>
    <x v="16"/>
    <x v="5"/>
    <n v="8713556696"/>
    <x v="0"/>
    <s v="PRD-108-JAC"/>
    <x v="0"/>
    <x v="0"/>
    <s v="N"/>
    <n v="3328.19"/>
    <n v="161.21"/>
    <x v="0"/>
    <n v="4.8437739431943502E-2"/>
    <x v="0"/>
    <x v="2"/>
    <m/>
    <x v="0"/>
    <n v="0"/>
    <n v="2085.91"/>
    <x v="1"/>
    <x v="1"/>
  </r>
  <r>
    <s v="ORD-202302-01394"/>
    <x v="38"/>
    <x v="26"/>
    <x v="0"/>
    <n v="6246947629"/>
    <x v="8"/>
    <s v="PRD-110-CAM"/>
    <x v="8"/>
    <x v="1"/>
    <s v="East"/>
    <n v="2635.55"/>
    <n v="336.59"/>
    <x v="1"/>
    <n v="0.12771148337159199"/>
    <x v="0"/>
    <x v="0"/>
    <m/>
    <x v="0"/>
    <n v="0"/>
    <m/>
    <x v="1"/>
    <x v="1"/>
  </r>
  <r>
    <s v="ORD-202302-01395"/>
    <x v="40"/>
    <x v="26"/>
    <x v="1"/>
    <n v="1027190952"/>
    <x v="0"/>
    <s v="PRD-108-JAC"/>
    <x v="0"/>
    <x v="0"/>
    <s v="East"/>
    <n v="4577.2299999999996"/>
    <n v="290.81"/>
    <x v="1"/>
    <n v="6.3534058808493402E-2"/>
    <x v="0"/>
    <x v="2"/>
    <m/>
    <x v="0"/>
    <n v="0"/>
    <n v="2085.91"/>
    <x v="1"/>
    <x v="1"/>
  </r>
  <r>
    <s v="ORD-202302-01396"/>
    <x v="14"/>
    <x v="15"/>
    <x v="4"/>
    <n v="4622016566"/>
    <x v="4"/>
    <s v="PRD-109-SUN"/>
    <x v="3"/>
    <x v="2"/>
    <s v="N"/>
    <n v="2619.1799999999998"/>
    <n v="282.20999999999998"/>
    <x v="0"/>
    <n v="0.107747462946418"/>
    <x v="0"/>
    <x v="0"/>
    <m/>
    <x v="0"/>
    <n v="0"/>
    <m/>
    <x v="1"/>
    <x v="1"/>
  </r>
  <r>
    <s v="ORD-202302-01397"/>
    <x v="38"/>
    <x v="11"/>
    <x v="1"/>
    <n v="7559841420"/>
    <x v="17"/>
    <s v="PRD-108-JAC"/>
    <x v="0"/>
    <x v="0"/>
    <s v="West"/>
    <n v="265.37"/>
    <n v="28.02"/>
    <x v="3"/>
    <n v="0.10558842371029099"/>
    <x v="2"/>
    <x v="0"/>
    <m/>
    <x v="0"/>
    <n v="0"/>
    <n v="2085.91"/>
    <x v="1"/>
    <x v="1"/>
  </r>
  <r>
    <s v="ORD-202302-01398"/>
    <x v="51"/>
    <x v="19"/>
    <x v="3"/>
    <n v="244043109"/>
    <x v="9"/>
    <s v="PRD - 107 - TAB"/>
    <x v="6"/>
    <x v="1"/>
    <s v="N"/>
    <n v="3394.84"/>
    <n v="745.86"/>
    <x v="0"/>
    <n v="0.21970402139717901"/>
    <x v="0"/>
    <x v="1"/>
    <m/>
    <x v="0"/>
    <n v="0"/>
    <m/>
    <x v="1"/>
    <x v="1"/>
  </r>
  <r>
    <s v="ORD-202302-01399"/>
    <x v="56"/>
    <x v="11"/>
    <x v="4"/>
    <n v="7617275735"/>
    <x v="0"/>
    <s v="PRD-108-JAC"/>
    <x v="4"/>
    <x v="0"/>
    <s v="East"/>
    <n v="915.03"/>
    <n v="123.71"/>
    <x v="1"/>
    <n v="0.13519775307913401"/>
    <x v="1"/>
    <x v="0"/>
    <m/>
    <x v="0"/>
    <n v="0"/>
    <n v="2085.91"/>
    <x v="1"/>
    <x v="1"/>
  </r>
  <r>
    <s v="ORD-202302-01400"/>
    <x v="51"/>
    <x v="14"/>
    <x v="1"/>
    <n v="2150134339"/>
    <x v="19"/>
    <s v="PRD-102-LAP"/>
    <x v="10"/>
    <x v="1"/>
    <s v="N"/>
    <n v="2531.15"/>
    <n v="685.29"/>
    <x v="0"/>
    <n v="0.27074254785374202"/>
    <x v="0"/>
    <x v="1"/>
    <s v="Late delivery"/>
    <x v="1"/>
    <n v="1"/>
    <n v="847.14"/>
    <x v="1"/>
    <x v="1"/>
  </r>
  <r>
    <s v="ORD-202302-01401"/>
    <x v="53"/>
    <x v="29"/>
    <x v="0"/>
    <n v="2759395571"/>
    <x v="2"/>
    <s v="PRD-101-SHI"/>
    <x v="1"/>
    <x v="0"/>
    <s v="W"/>
    <n v="4915.46"/>
    <n v="192.05"/>
    <x v="3"/>
    <n v="3.9070605802915701E-2"/>
    <x v="0"/>
    <x v="2"/>
    <m/>
    <x v="0"/>
    <n v="0"/>
    <n v="2821.33"/>
    <x v="1"/>
    <x v="1"/>
  </r>
  <r>
    <s v="ORD-202302-01402"/>
    <x v="38"/>
    <x v="8"/>
    <x v="4"/>
    <n v="3643644432"/>
    <x v="4"/>
    <s v="PRD - 109 - SUN"/>
    <x v="3"/>
    <x v="2"/>
    <s v="S"/>
    <n v="3165.07"/>
    <n v="490.95"/>
    <x v="2"/>
    <n v="0.155115052747649"/>
    <x v="0"/>
    <x v="0"/>
    <m/>
    <x v="0"/>
    <n v="0"/>
    <m/>
    <x v="1"/>
    <x v="1"/>
  </r>
  <r>
    <s v="ORD-202302-01403"/>
    <x v="47"/>
    <x v="2"/>
    <x v="1"/>
    <n v="8785710933"/>
    <x v="5"/>
    <s v="PRD - 103 - HEA "/>
    <x v="5"/>
    <x v="1"/>
    <s v="N"/>
    <n v="4499.57"/>
    <n v="943.62"/>
    <x v="0"/>
    <n v="0.20971337261116099"/>
    <x v="0"/>
    <x v="1"/>
    <s v="DAMAGED"/>
    <x v="1"/>
    <n v="1"/>
    <m/>
    <x v="1"/>
    <x v="1"/>
  </r>
  <r>
    <s v="ORD-202302-01404"/>
    <x v="48"/>
    <x v="14"/>
    <x v="3"/>
    <n v="5465861728"/>
    <x v="6"/>
    <s v="PRD-107-TAB"/>
    <x v="6"/>
    <x v="1"/>
    <s v="North"/>
    <n v="4021.06"/>
    <n v="813"/>
    <x v="0"/>
    <n v="0.20218549337736799"/>
    <x v="0"/>
    <x v="1"/>
    <m/>
    <x v="0"/>
    <n v="0"/>
    <n v="2081.52"/>
    <x v="1"/>
    <x v="1"/>
  </r>
  <r>
    <s v="ORD-202302-01405"/>
    <x v="44"/>
    <x v="11"/>
    <x v="0"/>
    <n v="5463517573"/>
    <x v="0"/>
    <s v="PRD-108-JAC"/>
    <x v="0"/>
    <x v="0"/>
    <s v="East"/>
    <n v="1991.5"/>
    <n v="422.49"/>
    <x v="1"/>
    <n v="0.21214662314838101"/>
    <x v="0"/>
    <x v="1"/>
    <m/>
    <x v="0"/>
    <n v="0"/>
    <n v="2085.91"/>
    <x v="1"/>
    <x v="1"/>
  </r>
  <r>
    <s v="ORD-202302-01406"/>
    <x v="43"/>
    <x v="26"/>
    <x v="5"/>
    <n v="3752296484"/>
    <x v="2"/>
    <s v="PRD - 101 - SHI"/>
    <x v="1"/>
    <x v="0"/>
    <s v="East"/>
    <n v="1643.82"/>
    <n v="374.36"/>
    <x v="1"/>
    <n v="0.22773783017605301"/>
    <x v="0"/>
    <x v="1"/>
    <m/>
    <x v="0"/>
    <n v="0"/>
    <m/>
    <x v="1"/>
    <x v="1"/>
  </r>
  <r>
    <s v="ORD-202302-01407"/>
    <x v="43"/>
    <x v="4"/>
    <x v="6"/>
    <n v="6041426430"/>
    <x v="15"/>
    <s v="PRD-100-SHO"/>
    <x v="12"/>
    <x v="0"/>
    <s v="East"/>
    <n v="793.17"/>
    <n v="150.22"/>
    <x v="1"/>
    <n v="0.18939193363339499"/>
    <x v="1"/>
    <x v="0"/>
    <m/>
    <x v="0"/>
    <n v="0"/>
    <n v="2793.38"/>
    <x v="1"/>
    <x v="1"/>
  </r>
  <r>
    <s v="ORD-202302-01408"/>
    <x v="46"/>
    <x v="12"/>
    <x v="5"/>
    <n v="9229501496"/>
    <x v="20"/>
    <s v="PRD-100-SHO"/>
    <x v="12"/>
    <x v="0"/>
    <s v="N"/>
    <n v="1006.72"/>
    <n v="45"/>
    <x v="0"/>
    <n v="4.4699618563254898E-2"/>
    <x v="0"/>
    <x v="2"/>
    <m/>
    <x v="0"/>
    <n v="0"/>
    <n v="2793.38"/>
    <x v="1"/>
    <x v="1"/>
  </r>
  <r>
    <s v="ORD-202302-01409"/>
    <x v="32"/>
    <x v="26"/>
    <x v="3"/>
    <n v="8244666694"/>
    <x v="10"/>
    <s v="PRD-106-PHO"/>
    <x v="2"/>
    <x v="1"/>
    <s v="West"/>
    <n v="1067.5999999999999"/>
    <n v="149.77000000000001"/>
    <x v="3"/>
    <n v="0.14028662420382201"/>
    <x v="0"/>
    <x v="0"/>
    <s v="Defective"/>
    <x v="1"/>
    <n v="1"/>
    <n v="2788.38"/>
    <x v="1"/>
    <x v="1"/>
  </r>
  <r>
    <s v="ORD-202302-01410"/>
    <x v="43"/>
    <x v="27"/>
    <x v="6"/>
    <n v="2972669232"/>
    <x v="23"/>
    <s v="PRD-111-CHA"/>
    <x v="11"/>
    <x v="1"/>
    <s v="East"/>
    <n v="3594.84"/>
    <n v="963.89"/>
    <x v="1"/>
    <n v="0.26813154410210199"/>
    <x v="0"/>
    <x v="1"/>
    <m/>
    <x v="0"/>
    <n v="0"/>
    <n v="207.68"/>
    <x v="1"/>
    <x v="1"/>
  </r>
  <r>
    <s v="ORD-202302-01411"/>
    <x v="41"/>
    <x v="24"/>
    <x v="5"/>
    <n v="4466610514"/>
    <x v="2"/>
    <s v="PRD-101-SHI"/>
    <x v="1"/>
    <x v="0"/>
    <s v="West"/>
    <n v="860.66"/>
    <n v="214.92"/>
    <x v="3"/>
    <n v="0.24971533474310401"/>
    <x v="1"/>
    <x v="1"/>
    <m/>
    <x v="0"/>
    <n v="0"/>
    <n v="2821.33"/>
    <x v="1"/>
    <x v="1"/>
  </r>
  <r>
    <s v="ORD-202302-01412"/>
    <x v="54"/>
    <x v="9"/>
    <x v="7"/>
    <n v="4494039518"/>
    <x v="10"/>
    <s v="PRD-106-PHO"/>
    <x v="2"/>
    <x v="1"/>
    <s v="W"/>
    <n v="1379.9"/>
    <n v="358.12"/>
    <x v="3"/>
    <n v="0.259526052612508"/>
    <x v="0"/>
    <x v="1"/>
    <m/>
    <x v="0"/>
    <n v="0"/>
    <n v="2788.38"/>
    <x v="1"/>
    <x v="1"/>
  </r>
  <r>
    <s v="ORD-202302-01413"/>
    <x v="33"/>
    <x v="9"/>
    <x v="5"/>
    <n v="4769123779"/>
    <x v="2"/>
    <s v="PRD-101-SHI"/>
    <x v="1"/>
    <x v="0"/>
    <s v="East"/>
    <n v="4653.29"/>
    <n v="174.53"/>
    <x v="1"/>
    <n v="3.7506796266727399E-2"/>
    <x v="0"/>
    <x v="2"/>
    <m/>
    <x v="0"/>
    <n v="0"/>
    <n v="2821.33"/>
    <x v="1"/>
    <x v="1"/>
  </r>
  <r>
    <s v="ORD-202302-01414"/>
    <x v="43"/>
    <x v="24"/>
    <x v="0"/>
    <n v="5231336314"/>
    <x v="2"/>
    <s v="PRD-101-SHI "/>
    <x v="1"/>
    <x v="0"/>
    <s v="North"/>
    <n v="628.52"/>
    <n v="119.79"/>
    <x v="0"/>
    <n v="0.19059059377585399"/>
    <x v="1"/>
    <x v="0"/>
    <s v="Late delivery"/>
    <x v="1"/>
    <n v="1"/>
    <m/>
    <x v="1"/>
    <x v="1"/>
  </r>
  <r>
    <s v="ORD-202302-01415"/>
    <x v="36"/>
    <x v="10"/>
    <x v="5"/>
    <n v="1775690001"/>
    <x v="9"/>
    <s v="PRD-107-TAB"/>
    <x v="6"/>
    <x v="1"/>
    <s v="East"/>
    <n v="4107.7299999999996"/>
    <n v="316.39"/>
    <x v="1"/>
    <n v="7.7023076005482402E-2"/>
    <x v="0"/>
    <x v="2"/>
    <s v="damaged "/>
    <x v="1"/>
    <n v="1"/>
    <n v="2081.52"/>
    <x v="1"/>
    <x v="1"/>
  </r>
  <r>
    <s v="ORD-202302-01416"/>
    <x v="33"/>
    <x v="28"/>
    <x v="2"/>
    <n v="4746911708"/>
    <x v="13"/>
    <s v="PRD-102-LAP"/>
    <x v="4"/>
    <x v="1"/>
    <s v="W"/>
    <n v="4532.45"/>
    <n v="1168.54"/>
    <x v="3"/>
    <n v="0.25781641275689698"/>
    <x v="0"/>
    <x v="1"/>
    <m/>
    <x v="0"/>
    <n v="0"/>
    <n v="847.14"/>
    <x v="1"/>
    <x v="1"/>
  </r>
  <r>
    <s v="ORD-202302-01417"/>
    <x v="54"/>
    <x v="3"/>
    <x v="0"/>
    <n v="2321600593"/>
    <x v="23"/>
    <s v="PRD - 111 - CHA"/>
    <x v="11"/>
    <x v="1"/>
    <s v="W"/>
    <n v="950.77"/>
    <n v="144.26"/>
    <x v="3"/>
    <n v="0.151729650704166"/>
    <x v="1"/>
    <x v="0"/>
    <m/>
    <x v="0"/>
    <n v="0"/>
    <m/>
    <x v="1"/>
    <x v="1"/>
  </r>
  <r>
    <s v="ORD-202302-01418"/>
    <x v="14"/>
    <x v="8"/>
    <x v="2"/>
    <n v="4283267011"/>
    <x v="0"/>
    <s v="PRD-108-JAC"/>
    <x v="0"/>
    <x v="0"/>
    <s v="East"/>
    <n v="3977.43"/>
    <n v="916.13"/>
    <x v="1"/>
    <n v="0.23033214915158801"/>
    <x v="0"/>
    <x v="1"/>
    <m/>
    <x v="0"/>
    <n v="0"/>
    <n v="2085.91"/>
    <x v="1"/>
    <x v="1"/>
  </r>
  <r>
    <s v="ORD-202302-01419"/>
    <x v="50"/>
    <x v="7"/>
    <x v="4"/>
    <n v="2673022099"/>
    <x v="6"/>
    <s v="PRD-107-TAB"/>
    <x v="6"/>
    <x v="1"/>
    <s v="North"/>
    <n v="1059.4000000000001"/>
    <n v="276.95"/>
    <x v="0"/>
    <n v="0.26142155937322997"/>
    <x v="0"/>
    <x v="1"/>
    <s v="damaged "/>
    <x v="1"/>
    <n v="1"/>
    <n v="2081.52"/>
    <x v="1"/>
    <x v="1"/>
  </r>
  <r>
    <s v="ORD-202302-01420"/>
    <x v="43"/>
    <x v="13"/>
    <x v="2"/>
    <n v="755084852"/>
    <x v="3"/>
    <s v="PRD-106-PHO"/>
    <x v="2"/>
    <x v="1"/>
    <s v="S"/>
    <n v="3912.71"/>
    <n v="650.04"/>
    <x v="2"/>
    <n v="0.166135491769132"/>
    <x v="0"/>
    <x v="0"/>
    <m/>
    <x v="0"/>
    <n v="0"/>
    <n v="2788.38"/>
    <x v="1"/>
    <x v="1"/>
  </r>
  <r>
    <s v="ORD-202302-01421"/>
    <x v="14"/>
    <x v="24"/>
    <x v="6"/>
    <n v="4405835501"/>
    <x v="9"/>
    <s v="PRD-107-TAB"/>
    <x v="6"/>
    <x v="1"/>
    <s v="North"/>
    <n v="1227.03"/>
    <n v="277.02999999999997"/>
    <x v="0"/>
    <n v="0.22577280099101099"/>
    <x v="0"/>
    <x v="1"/>
    <m/>
    <x v="0"/>
    <n v="0"/>
    <n v="2081.52"/>
    <x v="1"/>
    <x v="1"/>
  </r>
  <r>
    <s v="ORD-202302-01422"/>
    <x v="36"/>
    <x v="2"/>
    <x v="0"/>
    <n v="2134063680"/>
    <x v="12"/>
    <s v="PRD - 105 - BAG"/>
    <x v="9"/>
    <x v="2"/>
    <s v="North"/>
    <n v="1587.69"/>
    <n v="75.98"/>
    <x v="0"/>
    <n v="4.7855689712727301E-2"/>
    <x v="0"/>
    <x v="2"/>
    <s v="damaged "/>
    <x v="1"/>
    <n v="1"/>
    <m/>
    <x v="1"/>
    <x v="1"/>
  </r>
  <r>
    <s v="ORD-202302-01423"/>
    <x v="56"/>
    <x v="14"/>
    <x v="4"/>
    <n v="8579688631"/>
    <x v="15"/>
    <s v="PRD-100-SHO"/>
    <x v="4"/>
    <x v="0"/>
    <s v="East"/>
    <n v="1553.37"/>
    <n v="171.49"/>
    <x v="1"/>
    <n v="0.110398681576186"/>
    <x v="0"/>
    <x v="0"/>
    <m/>
    <x v="0"/>
    <n v="0"/>
    <n v="2793.38"/>
    <x v="1"/>
    <x v="1"/>
  </r>
  <r>
    <s v="ORD-202302-01424"/>
    <x v="54"/>
    <x v="10"/>
    <x v="4"/>
    <n v="5676776195"/>
    <x v="4"/>
    <s v="PRD-109-SUN "/>
    <x v="3"/>
    <x v="2"/>
    <s v="North"/>
    <n v="214.27"/>
    <n v="15.3"/>
    <x v="0"/>
    <n v="7.1405236384001494E-2"/>
    <x v="2"/>
    <x v="2"/>
    <m/>
    <x v="0"/>
    <n v="0"/>
    <n v="1385.87"/>
    <x v="1"/>
    <x v="1"/>
  </r>
  <r>
    <s v="ORD-202302-01425"/>
    <x v="48"/>
    <x v="16"/>
    <x v="1"/>
    <n v="2238045347"/>
    <x v="9"/>
    <s v="PRD-107-TAB"/>
    <x v="6"/>
    <x v="1"/>
    <s v="W"/>
    <n v="3648.07"/>
    <n v="167.87"/>
    <x v="3"/>
    <n v="4.6016112629417703E-2"/>
    <x v="0"/>
    <x v="2"/>
    <m/>
    <x v="0"/>
    <n v="0"/>
    <n v="2081.52"/>
    <x v="1"/>
    <x v="1"/>
  </r>
  <r>
    <s v="ORD-202302-01426"/>
    <x v="41"/>
    <x v="15"/>
    <x v="3"/>
    <n v="2729933570"/>
    <x v="15"/>
    <s v="PRD-100-SHO"/>
    <x v="12"/>
    <x v="0"/>
    <s v="North"/>
    <n v="3336.57"/>
    <n v="276.17"/>
    <x v="0"/>
    <n v="8.2770629718543307E-2"/>
    <x v="0"/>
    <x v="2"/>
    <m/>
    <x v="0"/>
    <n v="0"/>
    <n v="2793.38"/>
    <x v="1"/>
    <x v="1"/>
  </r>
  <r>
    <s v="ORD-202302-01427"/>
    <x v="44"/>
    <x v="2"/>
    <x v="5"/>
    <n v="9835652391"/>
    <x v="8"/>
    <s v="PRD-110-CAM"/>
    <x v="8"/>
    <x v="1"/>
    <s v="North"/>
    <n v="2377.14"/>
    <n v="285.36"/>
    <x v="0"/>
    <n v="0.120043413513718"/>
    <x v="0"/>
    <x v="0"/>
    <m/>
    <x v="0"/>
    <n v="0"/>
    <m/>
    <x v="1"/>
    <x v="1"/>
  </r>
  <r>
    <s v="ORD-202302-01428"/>
    <x v="50"/>
    <x v="12"/>
    <x v="6"/>
    <n v="3340142156"/>
    <x v="11"/>
    <s v="PRD-104-WAT"/>
    <x v="7"/>
    <x v="2"/>
    <s v="East"/>
    <n v="4862.0200000000004"/>
    <n v="691.44"/>
    <x v="1"/>
    <n v="0.14221249604073999"/>
    <x v="0"/>
    <x v="0"/>
    <s v="DAMAGED"/>
    <x v="1"/>
    <n v="1"/>
    <n v="2420.2800000000002"/>
    <x v="1"/>
    <x v="1"/>
  </r>
  <r>
    <s v="ORD-202302-01429"/>
    <x v="35"/>
    <x v="23"/>
    <x v="4"/>
    <n v="4455143442"/>
    <x v="1"/>
    <s v="PRD-101-SHI"/>
    <x v="1"/>
    <x v="0"/>
    <s v="N"/>
    <n v="1479.28"/>
    <n v="271.08999999999997"/>
    <x v="0"/>
    <n v="0.18325807149424"/>
    <x v="0"/>
    <x v="0"/>
    <m/>
    <x v="0"/>
    <n v="0"/>
    <n v="2821.33"/>
    <x v="1"/>
    <x v="1"/>
  </r>
  <r>
    <s v="ORD-202302-01430"/>
    <x v="53"/>
    <x v="2"/>
    <x v="4"/>
    <n v="6381512911"/>
    <x v="6"/>
    <s v="PRD-107-TAB"/>
    <x v="6"/>
    <x v="1"/>
    <s v="East"/>
    <n v="3309.93"/>
    <n v="356.92"/>
    <x v="1"/>
    <n v="0.107833096168197"/>
    <x v="0"/>
    <x v="0"/>
    <m/>
    <x v="0"/>
    <n v="0"/>
    <n v="2081.52"/>
    <x v="1"/>
    <x v="1"/>
  </r>
  <r>
    <s v="ORD-202302-01431"/>
    <x v="42"/>
    <x v="15"/>
    <x v="3"/>
    <n v="5915300751"/>
    <x v="21"/>
    <s v="PRD - 110 - CAM"/>
    <x v="8"/>
    <x v="1"/>
    <s v="North"/>
    <n v="2410.9299999999998"/>
    <n v="442.61"/>
    <x v="0"/>
    <n v="0.183584757749084"/>
    <x v="0"/>
    <x v="0"/>
    <s v="Defective"/>
    <x v="1"/>
    <n v="1"/>
    <m/>
    <x v="1"/>
    <x v="1"/>
  </r>
  <r>
    <s v="ORD-202302-01432"/>
    <x v="48"/>
    <x v="3"/>
    <x v="0"/>
    <n v="812464378"/>
    <x v="13"/>
    <s v="PRD-102-LAP"/>
    <x v="10"/>
    <x v="1"/>
    <s v="West"/>
    <n v="4606.16"/>
    <n v="924.06"/>
    <x v="3"/>
    <n v="0.20061396043559099"/>
    <x v="0"/>
    <x v="1"/>
    <m/>
    <x v="0"/>
    <n v="0"/>
    <n v="847.14"/>
    <x v="1"/>
    <x v="1"/>
  </r>
  <r>
    <s v="ORD-202302-01433"/>
    <x v="44"/>
    <x v="0"/>
    <x v="6"/>
    <n v="3749121879"/>
    <x v="10"/>
    <s v="PRD-106-PHO"/>
    <x v="4"/>
    <x v="1"/>
    <s v="South"/>
    <n v="2200.1"/>
    <n v="273.91000000000003"/>
    <x v="2"/>
    <n v="0.124498886414254"/>
    <x v="0"/>
    <x v="0"/>
    <s v="Wrong item delivered"/>
    <x v="1"/>
    <n v="1"/>
    <n v="2788.38"/>
    <x v="1"/>
    <x v="1"/>
  </r>
  <r>
    <s v="ORD-202302-01434"/>
    <x v="50"/>
    <x v="0"/>
    <x v="4"/>
    <n v="272898683"/>
    <x v="2"/>
    <s v="PRD-101-SHI"/>
    <x v="1"/>
    <x v="0"/>
    <s v="North"/>
    <n v="4445.05"/>
    <n v="450.52"/>
    <x v="0"/>
    <n v="0.10135319062777701"/>
    <x v="0"/>
    <x v="0"/>
    <s v="Defective"/>
    <x v="1"/>
    <n v="1"/>
    <n v="2821.33"/>
    <x v="1"/>
    <x v="1"/>
  </r>
  <r>
    <s v="ORD-202302-01435"/>
    <x v="31"/>
    <x v="24"/>
    <x v="3"/>
    <n v="8420014144"/>
    <x v="3"/>
    <s v="PRD - 106 - PHO"/>
    <x v="2"/>
    <x v="1"/>
    <s v="North"/>
    <n v="864.51"/>
    <n v="190.62"/>
    <x v="0"/>
    <n v="0.22049484679182399"/>
    <x v="1"/>
    <x v="1"/>
    <s v="missing parts"/>
    <x v="1"/>
    <n v="1"/>
    <m/>
    <x v="1"/>
    <x v="1"/>
  </r>
  <r>
    <s v="ORD-202302-01436"/>
    <x v="43"/>
    <x v="17"/>
    <x v="2"/>
    <n v="9947576379"/>
    <x v="4"/>
    <s v="PRD-109-SUN"/>
    <x v="3"/>
    <x v="2"/>
    <s v="N"/>
    <n v="2399.75"/>
    <n v="376.02"/>
    <x v="0"/>
    <n v="0.15669132201270999"/>
    <x v="0"/>
    <x v="0"/>
    <m/>
    <x v="0"/>
    <n v="0"/>
    <m/>
    <x v="1"/>
    <x v="1"/>
  </r>
  <r>
    <s v="ORD-202302-01437"/>
    <x v="44"/>
    <x v="26"/>
    <x v="0"/>
    <n v="593948150"/>
    <x v="4"/>
    <s v="PRD - 109 - SUN"/>
    <x v="3"/>
    <x v="2"/>
    <s v="East"/>
    <n v="3715.53"/>
    <n v="988.83"/>
    <x v="1"/>
    <n v="0.26613430654576897"/>
    <x v="0"/>
    <x v="1"/>
    <m/>
    <x v="0"/>
    <n v="0"/>
    <m/>
    <x v="1"/>
    <x v="1"/>
  </r>
  <r>
    <s v="ORD-202302-01438"/>
    <x v="47"/>
    <x v="11"/>
    <x v="6"/>
    <n v="3547607512"/>
    <x v="2"/>
    <s v="PRD-101-SHI"/>
    <x v="1"/>
    <x v="0"/>
    <s v="North"/>
    <n v="3323.16"/>
    <n v="440.37"/>
    <x v="0"/>
    <n v="0.13251543711407199"/>
    <x v="0"/>
    <x v="0"/>
    <m/>
    <x v="0"/>
    <n v="0"/>
    <n v="2821.33"/>
    <x v="1"/>
    <x v="1"/>
  </r>
  <r>
    <s v="ORD-202302-01439"/>
    <x v="54"/>
    <x v="16"/>
    <x v="4"/>
    <n v="859356535"/>
    <x v="21"/>
    <s v="PRD-110-CAM"/>
    <x v="8"/>
    <x v="1"/>
    <s v="South"/>
    <n v="209.58"/>
    <n v="31.6"/>
    <x v="2"/>
    <n v="0.15077774596812701"/>
    <x v="2"/>
    <x v="0"/>
    <m/>
    <x v="0"/>
    <n v="0"/>
    <m/>
    <x v="1"/>
    <x v="1"/>
  </r>
  <r>
    <s v="ORD-202302-01440"/>
    <x v="38"/>
    <x v="16"/>
    <x v="2"/>
    <n v="2512258467"/>
    <x v="2"/>
    <s v="PRD-101-SHI"/>
    <x v="1"/>
    <x v="0"/>
    <s v="N"/>
    <n v="4263.46"/>
    <n v="1108.58"/>
    <x v="0"/>
    <n v="0.26001885792290802"/>
    <x v="0"/>
    <x v="1"/>
    <m/>
    <x v="0"/>
    <n v="0"/>
    <n v="2821.33"/>
    <x v="1"/>
    <x v="1"/>
  </r>
  <r>
    <s v="ORD-202302-01441"/>
    <x v="34"/>
    <x v="12"/>
    <x v="6"/>
    <n v="7499902038"/>
    <x v="20"/>
    <s v="PRD-100-SHO"/>
    <x v="4"/>
    <x v="0"/>
    <s v="North"/>
    <n v="3802.85"/>
    <n v="465.74"/>
    <x v="0"/>
    <n v="0.12247130441642499"/>
    <x v="0"/>
    <x v="0"/>
    <m/>
    <x v="0"/>
    <n v="0"/>
    <n v="2793.38"/>
    <x v="1"/>
    <x v="1"/>
  </r>
  <r>
    <s v="ORD-202302-01442"/>
    <x v="31"/>
    <x v="10"/>
    <x v="2"/>
    <n v="1397635294"/>
    <x v="11"/>
    <s v="PRD-104-WAT"/>
    <x v="7"/>
    <x v="2"/>
    <s v="South"/>
    <n v="128.38999999999999"/>
    <n v="5.92"/>
    <x v="2"/>
    <n v="4.6109510086455301E-2"/>
    <x v="2"/>
    <x v="2"/>
    <m/>
    <x v="0"/>
    <n v="0"/>
    <n v="2420.2800000000002"/>
    <x v="1"/>
    <x v="1"/>
  </r>
  <r>
    <s v="ORD-202302-01443"/>
    <x v="33"/>
    <x v="1"/>
    <x v="3"/>
    <n v="8737282659"/>
    <x v="14"/>
    <s v="PRD-111-CHA"/>
    <x v="4"/>
    <x v="1"/>
    <s v="N"/>
    <n v="2415.1999999999998"/>
    <n v="597.04"/>
    <x v="0"/>
    <n v="0.24720105995362701"/>
    <x v="0"/>
    <x v="1"/>
    <m/>
    <x v="0"/>
    <n v="0"/>
    <n v="207.68"/>
    <x v="1"/>
    <x v="1"/>
  </r>
  <r>
    <s v="ORD-202302-01444"/>
    <x v="33"/>
    <x v="2"/>
    <x v="4"/>
    <n v="3660209313"/>
    <x v="14"/>
    <s v="PRD-111-CHA"/>
    <x v="11"/>
    <x v="1"/>
    <s v="West"/>
    <n v="2910.15"/>
    <n v="817.89"/>
    <x v="3"/>
    <n v="0.28104736869233499"/>
    <x v="0"/>
    <x v="1"/>
    <m/>
    <x v="0"/>
    <n v="0"/>
    <n v="207.68"/>
    <x v="1"/>
    <x v="1"/>
  </r>
  <r>
    <s v="ORD-202302-01445"/>
    <x v="35"/>
    <x v="18"/>
    <x v="2"/>
    <n v="7645545903"/>
    <x v="16"/>
    <s v="PRD-109-SUN"/>
    <x v="4"/>
    <x v="2"/>
    <s v="N"/>
    <n v="1026.17"/>
    <n v="244.55"/>
    <x v="0"/>
    <n v="0.23831333989494899"/>
    <x v="0"/>
    <x v="1"/>
    <m/>
    <x v="0"/>
    <n v="0"/>
    <m/>
    <x v="1"/>
    <x v="1"/>
  </r>
  <r>
    <s v="ORD-202302-01446"/>
    <x v="44"/>
    <x v="28"/>
    <x v="1"/>
    <n v="8923331351"/>
    <x v="12"/>
    <s v="PRD-105-BAG "/>
    <x v="9"/>
    <x v="2"/>
    <s v="South"/>
    <n v="733.42"/>
    <n v="71.59"/>
    <x v="2"/>
    <n v="9.7611191404652201E-2"/>
    <x v="1"/>
    <x v="2"/>
    <m/>
    <x v="0"/>
    <n v="0"/>
    <m/>
    <x v="1"/>
    <x v="1"/>
  </r>
  <r>
    <s v="ORD-202302-01447"/>
    <x v="50"/>
    <x v="18"/>
    <x v="0"/>
    <n v="4487621648"/>
    <x v="8"/>
    <s v="PRD-110-CAM"/>
    <x v="4"/>
    <x v="1"/>
    <s v="S"/>
    <n v="1261.26"/>
    <n v="97.18"/>
    <x v="2"/>
    <n v="7.7049934192791394E-2"/>
    <x v="0"/>
    <x v="2"/>
    <m/>
    <x v="0"/>
    <n v="0"/>
    <m/>
    <x v="1"/>
    <x v="1"/>
  </r>
  <r>
    <s v="ORD-202302-01448"/>
    <x v="41"/>
    <x v="5"/>
    <x v="2"/>
    <n v="8937712582"/>
    <x v="0"/>
    <s v="PRD-108-JAC"/>
    <x v="0"/>
    <x v="0"/>
    <s v="North"/>
    <n v="2966.87"/>
    <n v="802.22"/>
    <x v="0"/>
    <n v="0.270392703421451"/>
    <x v="0"/>
    <x v="1"/>
    <m/>
    <x v="0"/>
    <n v="0"/>
    <n v="2085.91"/>
    <x v="1"/>
    <x v="1"/>
  </r>
  <r>
    <s v="ORD-202302-01449"/>
    <x v="43"/>
    <x v="26"/>
    <x v="4"/>
    <n v="5644645239"/>
    <x v="7"/>
    <s v="PRD - 104 - WAT"/>
    <x v="7"/>
    <x v="2"/>
    <s v="S"/>
    <n v="4367.6499999999996"/>
    <n v="1284.7"/>
    <x v="2"/>
    <n v="0.29413986926608099"/>
    <x v="0"/>
    <x v="1"/>
    <m/>
    <x v="0"/>
    <n v="0"/>
    <m/>
    <x v="1"/>
    <x v="1"/>
  </r>
  <r>
    <s v="ORD-202302-01450"/>
    <x v="39"/>
    <x v="17"/>
    <x v="0"/>
    <n v="8977950146"/>
    <x v="14"/>
    <s v="PRD-111-CHA"/>
    <x v="11"/>
    <x v="1"/>
    <s v="North"/>
    <n v="2129.12"/>
    <n v="146.22"/>
    <x v="0"/>
    <n v="6.8676260614714102E-2"/>
    <x v="0"/>
    <x v="2"/>
    <m/>
    <x v="0"/>
    <n v="0"/>
    <n v="207.68"/>
    <x v="1"/>
    <x v="1"/>
  </r>
  <r>
    <s v="ORD-202302-01451"/>
    <x v="31"/>
    <x v="0"/>
    <x v="0"/>
    <n v="7707346031"/>
    <x v="5"/>
    <s v="PRD-103-HEA "/>
    <x v="5"/>
    <x v="1"/>
    <s v="South"/>
    <n v="2945.28"/>
    <n v="189.75"/>
    <x v="2"/>
    <n v="6.44251140808344E-2"/>
    <x v="0"/>
    <x v="2"/>
    <m/>
    <x v="0"/>
    <n v="0"/>
    <m/>
    <x v="1"/>
    <x v="1"/>
  </r>
  <r>
    <s v="ORD-202302-01452"/>
    <x v="34"/>
    <x v="18"/>
    <x v="4"/>
    <n v="2832867851"/>
    <x v="3"/>
    <s v="PRD-106-PHO"/>
    <x v="2"/>
    <x v="1"/>
    <s v="South"/>
    <n v="1750.68"/>
    <n v="403.59"/>
    <x v="2"/>
    <n v="0.230533278497498"/>
    <x v="0"/>
    <x v="1"/>
    <m/>
    <x v="0"/>
    <n v="0"/>
    <n v="2788.38"/>
    <x v="1"/>
    <x v="1"/>
  </r>
  <r>
    <s v="ORD-202302-01453"/>
    <x v="35"/>
    <x v="26"/>
    <x v="4"/>
    <n v="936364605"/>
    <x v="12"/>
    <s v="PRD-105-BAG"/>
    <x v="9"/>
    <x v="2"/>
    <s v="N"/>
    <n v="1111.04"/>
    <n v="209.42"/>
    <x v="0"/>
    <n v="0.18849006336405499"/>
    <x v="0"/>
    <x v="0"/>
    <m/>
    <x v="0"/>
    <n v="0"/>
    <m/>
    <x v="1"/>
    <x v="1"/>
  </r>
  <r>
    <s v="ORD-202302-01454"/>
    <x v="31"/>
    <x v="16"/>
    <x v="2"/>
    <n v="6961921269"/>
    <x v="0"/>
    <s v="PRD-108-JAC"/>
    <x v="0"/>
    <x v="0"/>
    <s v="East"/>
    <n v="2907.07"/>
    <n v="521.62"/>
    <x v="1"/>
    <n v="0.17943152383671501"/>
    <x v="0"/>
    <x v="0"/>
    <s v="missing parts"/>
    <x v="1"/>
    <n v="1"/>
    <n v="2085.91"/>
    <x v="1"/>
    <x v="1"/>
  </r>
  <r>
    <s v="ORD-202302-01455"/>
    <x v="47"/>
    <x v="4"/>
    <x v="1"/>
    <n v="5270436922"/>
    <x v="3"/>
    <s v="PRD-106-PHO"/>
    <x v="2"/>
    <x v="1"/>
    <s v="North"/>
    <n v="688.03"/>
    <n v="72.95"/>
    <x v="0"/>
    <n v="0.106027353458425"/>
    <x v="1"/>
    <x v="0"/>
    <m/>
    <x v="0"/>
    <n v="0"/>
    <n v="2788.38"/>
    <x v="1"/>
    <x v="1"/>
  </r>
  <r>
    <s v="ORD-202302-01456"/>
    <x v="36"/>
    <x v="26"/>
    <x v="0"/>
    <n v="9863708553"/>
    <x v="3"/>
    <s v="PRD-106-PHO"/>
    <x v="2"/>
    <x v="1"/>
    <s v="West"/>
    <n v="2077.88"/>
    <n v="257.74"/>
    <x v="3"/>
    <n v="0.124039886807708"/>
    <x v="0"/>
    <x v="0"/>
    <m/>
    <x v="0"/>
    <n v="0"/>
    <n v="2788.38"/>
    <x v="1"/>
    <x v="1"/>
  </r>
  <r>
    <s v="ORD-202302-01457"/>
    <x v="43"/>
    <x v="25"/>
    <x v="7"/>
    <n v="9841040032"/>
    <x v="15"/>
    <s v="PRD-100-SHO"/>
    <x v="12"/>
    <x v="0"/>
    <s v="N"/>
    <n v="3553.05"/>
    <n v="398.81"/>
    <x v="0"/>
    <n v="0.11224440973248299"/>
    <x v="0"/>
    <x v="0"/>
    <m/>
    <x v="0"/>
    <n v="0"/>
    <n v="2793.38"/>
    <x v="1"/>
    <x v="1"/>
  </r>
  <r>
    <s v="ORD-202302-01458"/>
    <x v="38"/>
    <x v="11"/>
    <x v="0"/>
    <n v="1882038069"/>
    <x v="13"/>
    <s v="PRD-102-LAP"/>
    <x v="10"/>
    <x v="1"/>
    <s v="North"/>
    <n v="4594.0200000000004"/>
    <n v="1338.23"/>
    <x v="0"/>
    <n v="0.29129825294622103"/>
    <x v="0"/>
    <x v="1"/>
    <m/>
    <x v="0"/>
    <n v="0"/>
    <n v="847.14"/>
    <x v="1"/>
    <x v="1"/>
  </r>
  <r>
    <s v="ORD-202302-01459"/>
    <x v="37"/>
    <x v="22"/>
    <x v="1"/>
    <n v="3666636947"/>
    <x v="21"/>
    <s v="PRD-110-CAM"/>
    <x v="8"/>
    <x v="1"/>
    <s v="W"/>
    <n v="2915.93"/>
    <n v="307.83"/>
    <x v="3"/>
    <n v="0.10556837784171801"/>
    <x v="0"/>
    <x v="0"/>
    <m/>
    <x v="0"/>
    <n v="0"/>
    <m/>
    <x v="1"/>
    <x v="1"/>
  </r>
  <r>
    <s v="ORD-202302-01460"/>
    <x v="56"/>
    <x v="24"/>
    <x v="1"/>
    <n v="3753531324"/>
    <x v="19"/>
    <s v="PRD-102-LAP"/>
    <x v="10"/>
    <x v="1"/>
    <s v="North"/>
    <n v="2084.46"/>
    <n v="529.91999999999996"/>
    <x v="0"/>
    <n v="0.25422411559828401"/>
    <x v="0"/>
    <x v="1"/>
    <m/>
    <x v="0"/>
    <n v="0"/>
    <n v="847.14"/>
    <x v="1"/>
    <x v="1"/>
  </r>
  <r>
    <s v="ORD-202302-01461"/>
    <x v="55"/>
    <x v="17"/>
    <x v="3"/>
    <n v="1265249489"/>
    <x v="13"/>
    <s v="PRD-102-LAP"/>
    <x v="10"/>
    <x v="1"/>
    <s v="North"/>
    <n v="2548.2399999999998"/>
    <n v="695.3"/>
    <x v="0"/>
    <n v="0.27285499011082198"/>
    <x v="0"/>
    <x v="1"/>
    <m/>
    <x v="0"/>
    <n v="0"/>
    <n v="847.14"/>
    <x v="1"/>
    <x v="1"/>
  </r>
  <r>
    <s v="ORD-202302-01462"/>
    <x v="38"/>
    <x v="15"/>
    <x v="0"/>
    <n v="3616576528"/>
    <x v="14"/>
    <s v="PRD-111-CHA"/>
    <x v="11"/>
    <x v="1"/>
    <s v="East"/>
    <n v="4201.6099999999997"/>
    <n v="869.68"/>
    <x v="1"/>
    <n v="0.20698732152674801"/>
    <x v="0"/>
    <x v="1"/>
    <m/>
    <x v="0"/>
    <n v="0"/>
    <n v="207.68"/>
    <x v="1"/>
    <x v="1"/>
  </r>
  <r>
    <s v="ORD-202302-01463"/>
    <x v="52"/>
    <x v="10"/>
    <x v="4"/>
    <n v="3457766138"/>
    <x v="12"/>
    <s v="PRD-105-BAG "/>
    <x v="9"/>
    <x v="2"/>
    <s v="East"/>
    <n v="3541.03"/>
    <n v="663.26"/>
    <x v="1"/>
    <n v="0.18730708296738499"/>
    <x v="0"/>
    <x v="0"/>
    <m/>
    <x v="0"/>
    <n v="0"/>
    <m/>
    <x v="1"/>
    <x v="1"/>
  </r>
  <r>
    <s v="ORD-202302-01464"/>
    <x v="48"/>
    <x v="26"/>
    <x v="5"/>
    <n v="9593601941"/>
    <x v="20"/>
    <s v="PRD-100-SHO"/>
    <x v="12"/>
    <x v="0"/>
    <s v="East"/>
    <n v="3363.35"/>
    <n v="473.01"/>
    <x v="1"/>
    <n v="0.14063656770779101"/>
    <x v="0"/>
    <x v="0"/>
    <m/>
    <x v="0"/>
    <n v="0"/>
    <n v="2793.38"/>
    <x v="1"/>
    <x v="1"/>
  </r>
  <r>
    <s v="ORD-202302-01465"/>
    <x v="14"/>
    <x v="20"/>
    <x v="5"/>
    <n v="3881120996"/>
    <x v="3"/>
    <s v="PRD-106-PHO"/>
    <x v="2"/>
    <x v="1"/>
    <s v="East"/>
    <n v="1012.72"/>
    <n v="151.72999999999999"/>
    <x v="1"/>
    <n v="0.14982423572162101"/>
    <x v="0"/>
    <x v="0"/>
    <m/>
    <x v="0"/>
    <n v="0"/>
    <n v="2788.38"/>
    <x v="1"/>
    <x v="1"/>
  </r>
  <r>
    <s v="ORD-202302-01466"/>
    <x v="51"/>
    <x v="17"/>
    <x v="0"/>
    <n v="9056574396"/>
    <x v="15"/>
    <s v="PRD-100-SHO"/>
    <x v="12"/>
    <x v="0"/>
    <s v="East"/>
    <n v="1022.11"/>
    <n v="98"/>
    <x v="1"/>
    <n v="9.5880091183923405E-2"/>
    <x v="0"/>
    <x v="2"/>
    <m/>
    <x v="0"/>
    <n v="0"/>
    <n v="2793.38"/>
    <x v="1"/>
    <x v="1"/>
  </r>
  <r>
    <s v="ORD-202302-01467"/>
    <x v="50"/>
    <x v="0"/>
    <x v="3"/>
    <n v="3058868102"/>
    <x v="2"/>
    <s v="PRD-101-SHI"/>
    <x v="1"/>
    <x v="0"/>
    <s v="S"/>
    <n v="2123.66"/>
    <n v="569.54999999999995"/>
    <x v="2"/>
    <n v="0.268192648540727"/>
    <x v="0"/>
    <x v="1"/>
    <m/>
    <x v="0"/>
    <n v="0"/>
    <n v="2821.33"/>
    <x v="1"/>
    <x v="1"/>
  </r>
  <r>
    <s v="ORD-202302-01468"/>
    <x v="45"/>
    <x v="11"/>
    <x v="4"/>
    <n v="146159700"/>
    <x v="4"/>
    <s v="PRD-109-SUN"/>
    <x v="3"/>
    <x v="2"/>
    <s v="S"/>
    <n v="2264.71"/>
    <n v="385.33"/>
    <x v="2"/>
    <n v="0.17014540493043301"/>
    <x v="0"/>
    <x v="0"/>
    <m/>
    <x v="0"/>
    <n v="0"/>
    <m/>
    <x v="1"/>
    <x v="1"/>
  </r>
  <r>
    <s v="ORD-202302-01469"/>
    <x v="33"/>
    <x v="1"/>
    <x v="5"/>
    <n v="9089413198"/>
    <x v="9"/>
    <s v="PRD - 107 - TAB"/>
    <x v="6"/>
    <x v="1"/>
    <s v="W"/>
    <n v="1021.62"/>
    <n v="34.31"/>
    <x v="3"/>
    <n v="3.35839157416652E-2"/>
    <x v="0"/>
    <x v="2"/>
    <m/>
    <x v="0"/>
    <n v="0"/>
    <m/>
    <x v="1"/>
    <x v="1"/>
  </r>
  <r>
    <s v="ORD-202302-01470"/>
    <x v="39"/>
    <x v="1"/>
    <x v="0"/>
    <n v="9035940942"/>
    <x v="2"/>
    <s v="PRD-101-SHI"/>
    <x v="4"/>
    <x v="0"/>
    <s v="N"/>
    <n v="3114.81"/>
    <n v="714.38"/>
    <x v="0"/>
    <n v="0.229349462728064"/>
    <x v="0"/>
    <x v="1"/>
    <m/>
    <x v="0"/>
    <n v="0"/>
    <n v="2821.33"/>
    <x v="1"/>
    <x v="1"/>
  </r>
  <r>
    <s v="ORD-202302-01471"/>
    <x v="33"/>
    <x v="9"/>
    <x v="6"/>
    <n v="6062895134"/>
    <x v="4"/>
    <s v="PRD-109-SUN"/>
    <x v="3"/>
    <x v="2"/>
    <s v="N"/>
    <n v="2678.09"/>
    <n v="287.7"/>
    <x v="0"/>
    <n v="0.107427308268206"/>
    <x v="0"/>
    <x v="0"/>
    <s v="Wrong item delivered"/>
    <x v="1"/>
    <n v="1"/>
    <m/>
    <x v="1"/>
    <x v="1"/>
  </r>
  <r>
    <s v="ORD-202302-01472"/>
    <x v="52"/>
    <x v="13"/>
    <x v="5"/>
    <n v="9702663820"/>
    <x v="22"/>
    <s v="PRD-105-BAG"/>
    <x v="4"/>
    <x v="2"/>
    <s v="East"/>
    <n v="603.75"/>
    <n v="54.51"/>
    <x v="1"/>
    <n v="9.0285714285714302E-2"/>
    <x v="1"/>
    <x v="2"/>
    <m/>
    <x v="0"/>
    <n v="0"/>
    <m/>
    <x v="1"/>
    <x v="1"/>
  </r>
  <r>
    <s v="ORD-202302-01473"/>
    <x v="35"/>
    <x v="17"/>
    <x v="3"/>
    <n v="7192889203"/>
    <x v="17"/>
    <s v="PRD-108-JAC"/>
    <x v="0"/>
    <x v="0"/>
    <s v="N"/>
    <n v="4023.06"/>
    <n v="413.77"/>
    <x v="0"/>
    <n v="0.102849572216174"/>
    <x v="0"/>
    <x v="0"/>
    <m/>
    <x v="0"/>
    <n v="0"/>
    <n v="2085.91"/>
    <x v="1"/>
    <x v="1"/>
  </r>
  <r>
    <s v="ORD-202302-01474"/>
    <x v="33"/>
    <x v="3"/>
    <x v="3"/>
    <n v="7871924972"/>
    <x v="12"/>
    <s v="PRD-105-BAG"/>
    <x v="9"/>
    <x v="2"/>
    <s v="North"/>
    <n v="4618.67"/>
    <n v="489.98"/>
    <x v="0"/>
    <n v="0.106086817200623"/>
    <x v="0"/>
    <x v="0"/>
    <m/>
    <x v="0"/>
    <n v="0"/>
    <m/>
    <x v="1"/>
    <x v="1"/>
  </r>
  <r>
    <s v="ORD-202302-01475"/>
    <x v="43"/>
    <x v="0"/>
    <x v="7"/>
    <n v="5744882526"/>
    <x v="14"/>
    <s v="PRD-111-CHA"/>
    <x v="11"/>
    <x v="1"/>
    <s v="South"/>
    <n v="3814.25"/>
    <n v="220.53"/>
    <x v="2"/>
    <n v="5.7817395293963403E-2"/>
    <x v="0"/>
    <x v="2"/>
    <m/>
    <x v="0"/>
    <n v="0"/>
    <n v="207.68"/>
    <x v="1"/>
    <x v="1"/>
  </r>
  <r>
    <s v="ORD-202302-01476"/>
    <x v="56"/>
    <x v="22"/>
    <x v="2"/>
    <n v="7646705068"/>
    <x v="0"/>
    <s v="PRD-108-JAC"/>
    <x v="0"/>
    <x v="0"/>
    <s v="S"/>
    <n v="1310.7"/>
    <n v="153.84"/>
    <x v="2"/>
    <n v="0.117372396429389"/>
    <x v="0"/>
    <x v="0"/>
    <m/>
    <x v="0"/>
    <n v="0"/>
    <n v="2085.91"/>
    <x v="1"/>
    <x v="1"/>
  </r>
  <r>
    <s v="ORD-202302-01477"/>
    <x v="38"/>
    <x v="6"/>
    <x v="2"/>
    <n v="6333892349"/>
    <x v="7"/>
    <s v="PRD-104-WAT"/>
    <x v="7"/>
    <x v="2"/>
    <s v="East"/>
    <n v="404.11"/>
    <n v="106.35"/>
    <x v="1"/>
    <n v="0.26317091880923499"/>
    <x v="2"/>
    <x v="1"/>
    <m/>
    <x v="0"/>
    <n v="0"/>
    <n v="2420.2800000000002"/>
    <x v="1"/>
    <x v="1"/>
  </r>
  <r>
    <s v="ORD-202302-01478"/>
    <x v="31"/>
    <x v="4"/>
    <x v="7"/>
    <n v="4271618628"/>
    <x v="16"/>
    <s v="PRD-109-SUN"/>
    <x v="3"/>
    <x v="2"/>
    <s v="N"/>
    <n v="2417.38"/>
    <n v="544.64"/>
    <x v="0"/>
    <n v="0.225301772993902"/>
    <x v="0"/>
    <x v="1"/>
    <m/>
    <x v="0"/>
    <n v="0"/>
    <m/>
    <x v="1"/>
    <x v="1"/>
  </r>
  <r>
    <s v="ORD-202302-01479"/>
    <x v="40"/>
    <x v="4"/>
    <x v="3"/>
    <n v="2681931922"/>
    <x v="2"/>
    <s v="PRD-101-SHI"/>
    <x v="1"/>
    <x v="0"/>
    <s v="West"/>
    <n v="4667.13"/>
    <n v="1024.24"/>
    <x v="3"/>
    <n v="0.219458210934771"/>
    <x v="0"/>
    <x v="1"/>
    <m/>
    <x v="0"/>
    <n v="0"/>
    <n v="2821.33"/>
    <x v="1"/>
    <x v="1"/>
  </r>
  <r>
    <s v="ORD-202302-01480"/>
    <x v="50"/>
    <x v="5"/>
    <x v="0"/>
    <n v="8545541892"/>
    <x v="2"/>
    <s v="PRD-101-SHI "/>
    <x v="1"/>
    <x v="0"/>
    <s v="N"/>
    <n v="1748.84"/>
    <n v="158.55000000000001"/>
    <x v="0"/>
    <n v="9.0660094691338303E-2"/>
    <x v="0"/>
    <x v="2"/>
    <s v="DAMAGED"/>
    <x v="1"/>
    <n v="1"/>
    <m/>
    <x v="1"/>
    <x v="1"/>
  </r>
  <r>
    <s v="ORD-202302-01481"/>
    <x v="45"/>
    <x v="6"/>
    <x v="1"/>
    <n v="4798657168"/>
    <x v="21"/>
    <s v="PRD-110-CAM"/>
    <x v="8"/>
    <x v="1"/>
    <s v="East"/>
    <n v="317.22000000000003"/>
    <n v="45.3"/>
    <x v="1"/>
    <n v="0.142803101948175"/>
    <x v="2"/>
    <x v="0"/>
    <m/>
    <x v="0"/>
    <n v="0"/>
    <m/>
    <x v="1"/>
    <x v="1"/>
  </r>
  <r>
    <s v="ORD-202302-01482"/>
    <x v="38"/>
    <x v="1"/>
    <x v="7"/>
    <n v="3092587289"/>
    <x v="3"/>
    <s v="PRD-106-PHO"/>
    <x v="2"/>
    <x v="1"/>
    <s v="East"/>
    <n v="1976.8"/>
    <n v="100.95"/>
    <x v="1"/>
    <n v="5.1067381626871702E-2"/>
    <x v="0"/>
    <x v="2"/>
    <m/>
    <x v="0"/>
    <n v="0"/>
    <n v="2788.38"/>
    <x v="1"/>
    <x v="1"/>
  </r>
  <r>
    <s v="ORD-202302-01483"/>
    <x v="32"/>
    <x v="24"/>
    <x v="7"/>
    <n v="8033649084"/>
    <x v="11"/>
    <s v="PRD-104-WAT"/>
    <x v="7"/>
    <x v="2"/>
    <s v="W"/>
    <n v="4038.93"/>
    <n v="382.39"/>
    <x v="3"/>
    <n v="9.4676065195484896E-2"/>
    <x v="0"/>
    <x v="2"/>
    <m/>
    <x v="0"/>
    <n v="0"/>
    <n v="2420.2800000000002"/>
    <x v="1"/>
    <x v="1"/>
  </r>
  <r>
    <s v="ORD-202302-01484"/>
    <x v="52"/>
    <x v="13"/>
    <x v="6"/>
    <n v="6366228455"/>
    <x v="7"/>
    <s v="PRD-104-WAT"/>
    <x v="7"/>
    <x v="2"/>
    <s v="East"/>
    <n v="2279.5"/>
    <n v="630.79"/>
    <x v="1"/>
    <n v="0.27672296556262299"/>
    <x v="0"/>
    <x v="1"/>
    <s v="missing parts"/>
    <x v="1"/>
    <n v="1"/>
    <n v="2420.2800000000002"/>
    <x v="1"/>
    <x v="1"/>
  </r>
  <r>
    <s v="ORD-202302-01485"/>
    <x v="43"/>
    <x v="22"/>
    <x v="6"/>
    <n v="1066002604"/>
    <x v="21"/>
    <s v="PRD-110-CAM"/>
    <x v="4"/>
    <x v="1"/>
    <s v="N"/>
    <n v="1012.27"/>
    <n v="257.02999999999997"/>
    <x v="0"/>
    <n v="0.25391446945972901"/>
    <x v="0"/>
    <x v="1"/>
    <m/>
    <x v="0"/>
    <n v="0"/>
    <m/>
    <x v="1"/>
    <x v="1"/>
  </r>
  <r>
    <s v="ORD-202302-01486"/>
    <x v="38"/>
    <x v="13"/>
    <x v="4"/>
    <n v="5732165024"/>
    <x v="17"/>
    <s v="PRD-108-JAC"/>
    <x v="0"/>
    <x v="0"/>
    <s v="W"/>
    <n v="4238.75"/>
    <n v="143.16999999999999"/>
    <x v="3"/>
    <n v="3.3776467118844002E-2"/>
    <x v="0"/>
    <x v="2"/>
    <m/>
    <x v="0"/>
    <n v="0"/>
    <n v="2085.91"/>
    <x v="1"/>
    <x v="1"/>
  </r>
  <r>
    <s v="ORD-202302-01487"/>
    <x v="50"/>
    <x v="18"/>
    <x v="7"/>
    <n v="3050667148"/>
    <x v="5"/>
    <s v="PRD-103-HEA"/>
    <x v="5"/>
    <x v="1"/>
    <s v="South"/>
    <n v="3824.52"/>
    <n v="377.77"/>
    <x v="2"/>
    <n v="9.8775794086578203E-2"/>
    <x v="0"/>
    <x v="2"/>
    <m/>
    <x v="0"/>
    <n v="0"/>
    <n v="2183.56"/>
    <x v="1"/>
    <x v="1"/>
  </r>
  <r>
    <s v="ORD-202302-01488"/>
    <x v="55"/>
    <x v="21"/>
    <x v="7"/>
    <n v="4922028815"/>
    <x v="20"/>
    <s v="PRD-100-SHO"/>
    <x v="12"/>
    <x v="0"/>
    <s v="North"/>
    <n v="710.68"/>
    <n v="183.41"/>
    <x v="0"/>
    <n v="0.258076771542748"/>
    <x v="1"/>
    <x v="1"/>
    <m/>
    <x v="0"/>
    <n v="0"/>
    <n v="2793.38"/>
    <x v="1"/>
    <x v="1"/>
  </r>
  <r>
    <s v="ORD-202302-01489"/>
    <x v="37"/>
    <x v="29"/>
    <x v="2"/>
    <n v="732491394"/>
    <x v="5"/>
    <s v="PRD-103-HEA"/>
    <x v="5"/>
    <x v="1"/>
    <s v="East"/>
    <n v="1839.57"/>
    <n v="423.66"/>
    <x v="1"/>
    <n v="0.23030382100164701"/>
    <x v="0"/>
    <x v="1"/>
    <m/>
    <x v="0"/>
    <n v="0"/>
    <n v="2183.56"/>
    <x v="1"/>
    <x v="1"/>
  </r>
  <r>
    <s v="ORD-202302-01490"/>
    <x v="47"/>
    <x v="22"/>
    <x v="4"/>
    <n v="4037654399"/>
    <x v="19"/>
    <s v="PRD-102-LAP"/>
    <x v="10"/>
    <x v="1"/>
    <s v="East"/>
    <n v="3692.14"/>
    <n v="129.86000000000001"/>
    <x v="1"/>
    <n v="3.5172014062305301E-2"/>
    <x v="0"/>
    <x v="2"/>
    <m/>
    <x v="0"/>
    <n v="0"/>
    <n v="847.14"/>
    <x v="1"/>
    <x v="1"/>
  </r>
  <r>
    <s v="ORD-202302-01491"/>
    <x v="47"/>
    <x v="1"/>
    <x v="5"/>
    <n v="2908505048"/>
    <x v="12"/>
    <s v="PRD-105-BAG"/>
    <x v="9"/>
    <x v="2"/>
    <s v="North"/>
    <n v="2794.33"/>
    <n v="771.38"/>
    <x v="0"/>
    <n v="0.276051862163739"/>
    <x v="0"/>
    <x v="1"/>
    <m/>
    <x v="0"/>
    <n v="0"/>
    <m/>
    <x v="1"/>
    <x v="1"/>
  </r>
  <r>
    <s v="ORD-202302-01492"/>
    <x v="14"/>
    <x v="27"/>
    <x v="5"/>
    <n v="9117174003"/>
    <x v="22"/>
    <s v="PRD-105-BAG"/>
    <x v="9"/>
    <x v="2"/>
    <s v="S"/>
    <n v="4578.4799999999996"/>
    <n v="792.48"/>
    <x v="2"/>
    <n v="0.17308801174188801"/>
    <x v="0"/>
    <x v="0"/>
    <s v="Defective"/>
    <x v="1"/>
    <n v="1"/>
    <m/>
    <x v="1"/>
    <x v="1"/>
  </r>
  <r>
    <s v="ORD-202302-01493"/>
    <x v="51"/>
    <x v="15"/>
    <x v="1"/>
    <n v="7236604741"/>
    <x v="0"/>
    <s v="PRD-108-JAC "/>
    <x v="0"/>
    <x v="0"/>
    <s v="N"/>
    <n v="2593.4499999999998"/>
    <n v="225.35"/>
    <x v="0"/>
    <n v="8.68919778673196E-2"/>
    <x v="0"/>
    <x v="2"/>
    <m/>
    <x v="0"/>
    <n v="0"/>
    <m/>
    <x v="1"/>
    <x v="1"/>
  </r>
  <r>
    <s v="ORD-202302-01494"/>
    <x v="54"/>
    <x v="29"/>
    <x v="5"/>
    <n v="5160269577"/>
    <x v="23"/>
    <s v="PRD-111-CHA"/>
    <x v="11"/>
    <x v="1"/>
    <s v="North"/>
    <n v="4736.8"/>
    <n v="1338.32"/>
    <x v="0"/>
    <n v="0.28253673365985499"/>
    <x v="0"/>
    <x v="1"/>
    <m/>
    <x v="0"/>
    <n v="0"/>
    <n v="207.68"/>
    <x v="1"/>
    <x v="1"/>
  </r>
  <r>
    <s v="ORD-202302-01495"/>
    <x v="35"/>
    <x v="26"/>
    <x v="7"/>
    <n v="4813537642"/>
    <x v="16"/>
    <s v="PRD-109-SUN"/>
    <x v="3"/>
    <x v="2"/>
    <s v="South"/>
    <n v="1216.8399999999999"/>
    <n v="156.97999999999999"/>
    <x v="2"/>
    <n v="0.12900627855757499"/>
    <x v="0"/>
    <x v="0"/>
    <m/>
    <x v="0"/>
    <n v="0"/>
    <m/>
    <x v="1"/>
    <x v="1"/>
  </r>
  <r>
    <s v="ORD-202302-01496"/>
    <x v="14"/>
    <x v="12"/>
    <x v="3"/>
    <n v="3401149974"/>
    <x v="11"/>
    <s v="PRD-104-WAT"/>
    <x v="7"/>
    <x v="2"/>
    <s v="North"/>
    <n v="4283.9399999999996"/>
    <n v="171.25"/>
    <x v="0"/>
    <n v="3.9974882934868401E-2"/>
    <x v="0"/>
    <x v="2"/>
    <m/>
    <x v="0"/>
    <n v="0"/>
    <n v="2420.2800000000002"/>
    <x v="1"/>
    <x v="1"/>
  </r>
  <r>
    <s v="ORD-202302-01497"/>
    <x v="35"/>
    <x v="9"/>
    <x v="6"/>
    <n v="5977396103"/>
    <x v="15"/>
    <s v="PRD-100-SHO"/>
    <x v="4"/>
    <x v="0"/>
    <s v="East"/>
    <n v="2716.35"/>
    <n v="704.1"/>
    <x v="1"/>
    <n v="0.25920812855486203"/>
    <x v="0"/>
    <x v="1"/>
    <s v="Late delivery"/>
    <x v="1"/>
    <n v="1"/>
    <n v="2793.38"/>
    <x v="1"/>
    <x v="1"/>
  </r>
  <r>
    <s v="ORD-202302-01498"/>
    <x v="50"/>
    <x v="22"/>
    <x v="2"/>
    <n v="6943072188"/>
    <x v="2"/>
    <s v="PRD-101-SHI"/>
    <x v="1"/>
    <x v="0"/>
    <s v="N"/>
    <n v="1948.28"/>
    <n v="324.77999999999997"/>
    <x v="0"/>
    <n v="0.16670088488307599"/>
    <x v="0"/>
    <x v="0"/>
    <m/>
    <x v="0"/>
    <n v="0"/>
    <n v="2821.33"/>
    <x v="1"/>
    <x v="1"/>
  </r>
  <r>
    <s v="ORD-202302-01499"/>
    <x v="32"/>
    <x v="8"/>
    <x v="3"/>
    <n v="8671265728"/>
    <x v="4"/>
    <s v="PRD-109-SUN"/>
    <x v="3"/>
    <x v="2"/>
    <s v="W"/>
    <n v="3795.54"/>
    <n v="753.13"/>
    <x v="3"/>
    <n v="0.19842499354505599"/>
    <x v="0"/>
    <x v="0"/>
    <s v="Size issue"/>
    <x v="1"/>
    <n v="1"/>
    <m/>
    <x v="1"/>
    <x v="1"/>
  </r>
  <r>
    <s v="ORD-202302-01500"/>
    <x v="37"/>
    <x v="10"/>
    <x v="4"/>
    <n v="1585537304"/>
    <x v="10"/>
    <s v="PRD-106-PHO"/>
    <x v="2"/>
    <x v="1"/>
    <s v="North"/>
    <n v="2836.12"/>
    <n v="828.59"/>
    <x v="0"/>
    <n v="0.29215618521078102"/>
    <x v="0"/>
    <x v="1"/>
    <m/>
    <x v="0"/>
    <n v="0"/>
    <n v="2788.38"/>
    <x v="1"/>
    <x v="1"/>
  </r>
  <r>
    <s v="ORD-202302-01501"/>
    <x v="42"/>
    <x v="3"/>
    <x v="0"/>
    <n v="4400040756"/>
    <x v="5"/>
    <s v="PRD-103-HEA"/>
    <x v="5"/>
    <x v="1"/>
    <s v="East"/>
    <n v="3638.39"/>
    <n v="415.99"/>
    <x v="1"/>
    <n v="0.11433353763615201"/>
    <x v="0"/>
    <x v="0"/>
    <m/>
    <x v="0"/>
    <n v="0"/>
    <n v="2183.56"/>
    <x v="1"/>
    <x v="1"/>
  </r>
  <r>
    <s v="ORD-202302-01502"/>
    <x v="56"/>
    <x v="10"/>
    <x v="2"/>
    <n v="4273449799"/>
    <x v="2"/>
    <s v="PRD-101-SHI"/>
    <x v="1"/>
    <x v="0"/>
    <s v="South"/>
    <n v="3454.47"/>
    <n v="861.41"/>
    <x v="2"/>
    <n v="0.24936097288440801"/>
    <x v="0"/>
    <x v="1"/>
    <s v="damaged "/>
    <x v="1"/>
    <n v="1"/>
    <n v="2821.33"/>
    <x v="1"/>
    <x v="1"/>
  </r>
  <r>
    <s v="ORD-202302-01503"/>
    <x v="34"/>
    <x v="14"/>
    <x v="5"/>
    <n v="7105392590"/>
    <x v="9"/>
    <s v="PRD-107-TAB"/>
    <x v="6"/>
    <x v="1"/>
    <s v="N"/>
    <n v="30.07"/>
    <n v="6.06"/>
    <x v="0"/>
    <n v="0.20152976388426999"/>
    <x v="2"/>
    <x v="1"/>
    <m/>
    <x v="0"/>
    <n v="0"/>
    <n v="2081.52"/>
    <x v="1"/>
    <x v="1"/>
  </r>
  <r>
    <s v="ORD-202302-01504"/>
    <x v="50"/>
    <x v="27"/>
    <x v="1"/>
    <n v="413166775"/>
    <x v="15"/>
    <s v="PRD-100-SHO"/>
    <x v="12"/>
    <x v="0"/>
    <s v="S"/>
    <n v="2886.75"/>
    <n v="637.36"/>
    <x v="2"/>
    <n v="0.22078808348488799"/>
    <x v="0"/>
    <x v="1"/>
    <m/>
    <x v="0"/>
    <n v="0"/>
    <n v="2793.38"/>
    <x v="1"/>
    <x v="1"/>
  </r>
  <r>
    <s v="ORD-202302-01505"/>
    <x v="35"/>
    <x v="0"/>
    <x v="4"/>
    <n v="2729904388"/>
    <x v="9"/>
    <s v="PRD-107-TAB"/>
    <x v="4"/>
    <x v="1"/>
    <s v="North"/>
    <n v="694.76"/>
    <n v="183.03"/>
    <x v="0"/>
    <n v="0.263443491277564"/>
    <x v="1"/>
    <x v="1"/>
    <m/>
    <x v="0"/>
    <n v="0"/>
    <n v="2081.52"/>
    <x v="1"/>
    <x v="1"/>
  </r>
  <r>
    <s v="ORD-202302-01506"/>
    <x v="33"/>
    <x v="26"/>
    <x v="4"/>
    <n v="6472560467"/>
    <x v="8"/>
    <s v="PRD - 110 - CAM"/>
    <x v="8"/>
    <x v="1"/>
    <s v="West"/>
    <n v="1966.09"/>
    <n v="541.01"/>
    <x v="3"/>
    <n v="0.27517051610048399"/>
    <x v="0"/>
    <x v="1"/>
    <m/>
    <x v="0"/>
    <n v="0"/>
    <m/>
    <x v="1"/>
    <x v="1"/>
  </r>
  <r>
    <s v="ORD-202302-01507"/>
    <x v="43"/>
    <x v="12"/>
    <x v="4"/>
    <n v="973122066"/>
    <x v="3"/>
    <s v="PRD-106-PHO"/>
    <x v="2"/>
    <x v="1"/>
    <s v="W"/>
    <n v="1635.12"/>
    <n v="373.93"/>
    <x v="3"/>
    <n v="0.228686579578257"/>
    <x v="0"/>
    <x v="1"/>
    <m/>
    <x v="0"/>
    <n v="0"/>
    <n v="2788.38"/>
    <x v="1"/>
    <x v="1"/>
  </r>
  <r>
    <s v="ORD-202302-01508"/>
    <x v="36"/>
    <x v="19"/>
    <x v="2"/>
    <n v="3286178058"/>
    <x v="0"/>
    <s v="PRD - 108 - JAC"/>
    <x v="0"/>
    <x v="0"/>
    <s v="W"/>
    <n v="950.22"/>
    <n v="85.87"/>
    <x v="3"/>
    <n v="9.0368546231399005E-2"/>
    <x v="1"/>
    <x v="2"/>
    <m/>
    <x v="0"/>
    <n v="0"/>
    <m/>
    <x v="1"/>
    <x v="1"/>
  </r>
  <r>
    <s v="ORD-202302-01509"/>
    <x v="44"/>
    <x v="17"/>
    <x v="0"/>
    <n v="5107055705"/>
    <x v="20"/>
    <s v="PRD-100-SHO"/>
    <x v="12"/>
    <x v="0"/>
    <s v="W"/>
    <n v="1460.68"/>
    <n v="93.79"/>
    <x v="3"/>
    <n v="6.4209820083796595E-2"/>
    <x v="0"/>
    <x v="2"/>
    <m/>
    <x v="0"/>
    <n v="0"/>
    <n v="2793.38"/>
    <x v="1"/>
    <x v="1"/>
  </r>
  <r>
    <s v="ORD-202302-01510"/>
    <x v="39"/>
    <x v="26"/>
    <x v="6"/>
    <n v="9263560062"/>
    <x v="2"/>
    <s v="PRD-101-SHI"/>
    <x v="1"/>
    <x v="0"/>
    <s v="East"/>
    <n v="3480.04"/>
    <n v="445.7"/>
    <x v="1"/>
    <n v="0.12807324053746499"/>
    <x v="0"/>
    <x v="0"/>
    <m/>
    <x v="0"/>
    <n v="0"/>
    <n v="2821.33"/>
    <x v="1"/>
    <x v="1"/>
  </r>
  <r>
    <s v="ORD-202302-01511"/>
    <x v="55"/>
    <x v="7"/>
    <x v="3"/>
    <n v="3445801976"/>
    <x v="2"/>
    <s v="PRD-101-SHI"/>
    <x v="1"/>
    <x v="0"/>
    <s v="West"/>
    <n v="1995.62"/>
    <n v="428.01"/>
    <x v="3"/>
    <n v="0.21447469959210699"/>
    <x v="0"/>
    <x v="1"/>
    <m/>
    <x v="0"/>
    <n v="0"/>
    <n v="2821.33"/>
    <x v="1"/>
    <x v="1"/>
  </r>
  <r>
    <s v="ORD-202302-01512"/>
    <x v="35"/>
    <x v="4"/>
    <x v="4"/>
    <n v="7081014812"/>
    <x v="2"/>
    <s v="PRD-101-SHI"/>
    <x v="1"/>
    <x v="0"/>
    <s v="S"/>
    <n v="3876.48"/>
    <n v="697.77"/>
    <x v="2"/>
    <n v="0.18000092867756301"/>
    <x v="0"/>
    <x v="0"/>
    <m/>
    <x v="0"/>
    <n v="0"/>
    <n v="2821.33"/>
    <x v="1"/>
    <x v="1"/>
  </r>
  <r>
    <s v="ORD-202302-01513"/>
    <x v="32"/>
    <x v="11"/>
    <x v="0"/>
    <n v="7930080588"/>
    <x v="12"/>
    <s v="PRD-105-BAG"/>
    <x v="9"/>
    <x v="2"/>
    <s v="West"/>
    <n v="2741.6"/>
    <n v="280.45999999999998"/>
    <x v="3"/>
    <n v="0.1022979282171"/>
    <x v="0"/>
    <x v="0"/>
    <s v="Size issue"/>
    <x v="1"/>
    <n v="1"/>
    <m/>
    <x v="1"/>
    <x v="1"/>
  </r>
  <r>
    <s v="ORD-202302-01514"/>
    <x v="52"/>
    <x v="24"/>
    <x v="2"/>
    <n v="6358699021"/>
    <x v="1"/>
    <s v="PRD-101-SHI"/>
    <x v="4"/>
    <x v="0"/>
    <s v="South"/>
    <n v="2101.7399999999998"/>
    <n v="567.92999999999995"/>
    <x v="2"/>
    <n v="0.27021896143195601"/>
    <x v="0"/>
    <x v="1"/>
    <m/>
    <x v="0"/>
    <n v="0"/>
    <n v="2821.33"/>
    <x v="1"/>
    <x v="1"/>
  </r>
  <r>
    <s v="ORD-202302-01515"/>
    <x v="42"/>
    <x v="21"/>
    <x v="2"/>
    <n v="9836207498"/>
    <x v="4"/>
    <s v="PRD-109-SUN"/>
    <x v="3"/>
    <x v="2"/>
    <s v="N"/>
    <n v="4239.2299999999996"/>
    <n v="572.19000000000005"/>
    <x v="0"/>
    <n v="0.13497498366448599"/>
    <x v="0"/>
    <x v="0"/>
    <m/>
    <x v="0"/>
    <n v="0"/>
    <m/>
    <x v="1"/>
    <x v="1"/>
  </r>
  <r>
    <s v="ORD-202302-01516"/>
    <x v="51"/>
    <x v="14"/>
    <x v="2"/>
    <n v="7166578130"/>
    <x v="15"/>
    <s v="PRD-100-SHO"/>
    <x v="12"/>
    <x v="0"/>
    <s v="East"/>
    <n v="1467.69"/>
    <n v="83.83"/>
    <x v="1"/>
    <n v="5.7116966116823001E-2"/>
    <x v="0"/>
    <x v="2"/>
    <m/>
    <x v="0"/>
    <n v="0"/>
    <n v="2793.38"/>
    <x v="1"/>
    <x v="1"/>
  </r>
  <r>
    <s v="ORD-202302-01517"/>
    <x v="44"/>
    <x v="23"/>
    <x v="7"/>
    <n v="3072487641"/>
    <x v="1"/>
    <s v="PRD-101-SHI"/>
    <x v="1"/>
    <x v="0"/>
    <s v="South"/>
    <n v="4077.42"/>
    <n v="1148.8499999999999"/>
    <x v="2"/>
    <n v="0.28175905351913699"/>
    <x v="0"/>
    <x v="1"/>
    <m/>
    <x v="0"/>
    <n v="0"/>
    <n v="2821.33"/>
    <x v="1"/>
    <x v="1"/>
  </r>
  <r>
    <s v="ORD-202302-01518"/>
    <x v="39"/>
    <x v="13"/>
    <x v="5"/>
    <n v="9340835442"/>
    <x v="0"/>
    <s v="PRD-108-JAC"/>
    <x v="0"/>
    <x v="0"/>
    <s v="South"/>
    <n v="2955.77"/>
    <n v="100.79"/>
    <x v="2"/>
    <n v="3.4099405569445497E-2"/>
    <x v="0"/>
    <x v="2"/>
    <m/>
    <x v="0"/>
    <n v="0"/>
    <n v="2085.91"/>
    <x v="1"/>
    <x v="1"/>
  </r>
  <r>
    <s v="ORD-202302-01519"/>
    <x v="46"/>
    <x v="17"/>
    <x v="6"/>
    <n v="2236831275"/>
    <x v="1"/>
    <s v="PRD-101-SHI"/>
    <x v="1"/>
    <x v="0"/>
    <s v="West"/>
    <n v="4826.95"/>
    <n v="972.1"/>
    <x v="3"/>
    <n v="0.20139011176830099"/>
    <x v="0"/>
    <x v="1"/>
    <m/>
    <x v="0"/>
    <n v="0"/>
    <n v="2821.33"/>
    <x v="1"/>
    <x v="1"/>
  </r>
  <r>
    <s v="ORD-202302-01520"/>
    <x v="52"/>
    <x v="16"/>
    <x v="3"/>
    <n v="7106294502"/>
    <x v="8"/>
    <s v="PRD-110-CAM"/>
    <x v="8"/>
    <x v="1"/>
    <s v="W"/>
    <n v="1131.58"/>
    <n v="145.38999999999999"/>
    <x v="3"/>
    <n v="0.12848406652645"/>
    <x v="0"/>
    <x v="0"/>
    <m/>
    <x v="0"/>
    <n v="0"/>
    <m/>
    <x v="1"/>
    <x v="1"/>
  </r>
  <r>
    <s v="ORD-202302-01521"/>
    <x v="34"/>
    <x v="28"/>
    <x v="5"/>
    <n v="1866790667"/>
    <x v="9"/>
    <s v="PRD-107-TAB"/>
    <x v="6"/>
    <x v="1"/>
    <s v="North"/>
    <n v="3567.9"/>
    <n v="201.05"/>
    <x v="0"/>
    <n v="5.6349673477395702E-2"/>
    <x v="0"/>
    <x v="2"/>
    <m/>
    <x v="0"/>
    <n v="0"/>
    <n v="2081.52"/>
    <x v="1"/>
    <x v="1"/>
  </r>
  <r>
    <s v="ORD-202302-01522"/>
    <x v="50"/>
    <x v="28"/>
    <x v="7"/>
    <n v="6018777953"/>
    <x v="13"/>
    <s v="PRD-102-LAP"/>
    <x v="10"/>
    <x v="1"/>
    <s v="S"/>
    <n v="4707.0600000000004"/>
    <n v="306.01"/>
    <x v="2"/>
    <n v="6.5010856033277706E-2"/>
    <x v="0"/>
    <x v="2"/>
    <m/>
    <x v="0"/>
    <n v="0"/>
    <n v="847.14"/>
    <x v="1"/>
    <x v="1"/>
  </r>
  <r>
    <s v="ORD-202302-01523"/>
    <x v="56"/>
    <x v="22"/>
    <x v="3"/>
    <n v="5021885211"/>
    <x v="3"/>
    <s v="PRD-106-PHO"/>
    <x v="2"/>
    <x v="1"/>
    <s v="East"/>
    <n v="964.23"/>
    <n v="88.88"/>
    <x v="1"/>
    <n v="9.2177177644337999E-2"/>
    <x v="1"/>
    <x v="2"/>
    <m/>
    <x v="0"/>
    <n v="0"/>
    <n v="2788.38"/>
    <x v="1"/>
    <x v="1"/>
  </r>
  <r>
    <s v="ORD-202302-01524"/>
    <x v="56"/>
    <x v="3"/>
    <x v="4"/>
    <n v="7598358947"/>
    <x v="3"/>
    <s v="PRD-106-PHO"/>
    <x v="2"/>
    <x v="1"/>
    <s v="W"/>
    <n v="3418.7"/>
    <n v="266.55"/>
    <x v="3"/>
    <n v="7.7968233539064596E-2"/>
    <x v="0"/>
    <x v="2"/>
    <m/>
    <x v="0"/>
    <n v="0"/>
    <n v="2788.38"/>
    <x v="1"/>
    <x v="1"/>
  </r>
  <r>
    <s v="ORD-202302-01525"/>
    <x v="14"/>
    <x v="23"/>
    <x v="6"/>
    <n v="7946778189"/>
    <x v="5"/>
    <s v="PRD-103-HEA"/>
    <x v="5"/>
    <x v="1"/>
    <s v="North"/>
    <n v="4368.08"/>
    <n v="1156.78"/>
    <x v="0"/>
    <n v="0.264825735792385"/>
    <x v="0"/>
    <x v="1"/>
    <m/>
    <x v="0"/>
    <n v="0"/>
    <n v="2183.56"/>
    <x v="1"/>
    <x v="1"/>
  </r>
  <r>
    <s v="ORD-202302-01526"/>
    <x v="38"/>
    <x v="5"/>
    <x v="3"/>
    <n v="2350194737"/>
    <x v="13"/>
    <s v="PRD-102-LAP"/>
    <x v="10"/>
    <x v="1"/>
    <s v="S"/>
    <n v="4419.04"/>
    <n v="553.84"/>
    <x v="2"/>
    <n v="0.12533038850066999"/>
    <x v="0"/>
    <x v="0"/>
    <m/>
    <x v="0"/>
    <n v="0"/>
    <n v="847.14"/>
    <x v="1"/>
    <x v="1"/>
  </r>
  <r>
    <s v="ORD-202302-01527"/>
    <x v="40"/>
    <x v="13"/>
    <x v="7"/>
    <n v="81001428"/>
    <x v="4"/>
    <s v="PRD - 109 - SUN"/>
    <x v="4"/>
    <x v="2"/>
    <s v="East"/>
    <n v="1622.62"/>
    <n v="190.35"/>
    <x v="1"/>
    <n v="0.117310275973426"/>
    <x v="0"/>
    <x v="0"/>
    <m/>
    <x v="0"/>
    <n v="0"/>
    <m/>
    <x v="1"/>
    <x v="1"/>
  </r>
  <r>
    <s v="ORD-202302-01528"/>
    <x v="47"/>
    <x v="13"/>
    <x v="4"/>
    <n v="5872422749"/>
    <x v="22"/>
    <s v="PRD-105-BAG"/>
    <x v="9"/>
    <x v="2"/>
    <s v="South"/>
    <n v="4084.24"/>
    <n v="341.28"/>
    <x v="2"/>
    <n v="8.3560221730358597E-2"/>
    <x v="0"/>
    <x v="2"/>
    <m/>
    <x v="0"/>
    <n v="0"/>
    <m/>
    <x v="1"/>
    <x v="1"/>
  </r>
  <r>
    <s v="ORD-202302-01529"/>
    <x v="36"/>
    <x v="8"/>
    <x v="7"/>
    <n v="3433536757"/>
    <x v="9"/>
    <s v="PRD-107-TAB"/>
    <x v="6"/>
    <x v="1"/>
    <s v="S"/>
    <n v="1952.25"/>
    <n v="497.64"/>
    <x v="2"/>
    <n v="0.25490587783326901"/>
    <x v="0"/>
    <x v="1"/>
    <m/>
    <x v="0"/>
    <n v="0"/>
    <n v="2081.52"/>
    <x v="1"/>
    <x v="1"/>
  </r>
  <r>
    <s v="ORD-202302-01530"/>
    <x v="38"/>
    <x v="28"/>
    <x v="3"/>
    <n v="9140771280"/>
    <x v="8"/>
    <s v="PRD-110-CAM"/>
    <x v="8"/>
    <x v="1"/>
    <s v="South"/>
    <n v="4215"/>
    <n v="1260.46"/>
    <x v="2"/>
    <n v="0.299041518386714"/>
    <x v="0"/>
    <x v="1"/>
    <m/>
    <x v="0"/>
    <n v="0"/>
    <m/>
    <x v="1"/>
    <x v="1"/>
  </r>
  <r>
    <s v="ORD-202302-01531"/>
    <x v="45"/>
    <x v="1"/>
    <x v="0"/>
    <n v="7124356683"/>
    <x v="5"/>
    <s v="PRD-103-HEA"/>
    <x v="5"/>
    <x v="1"/>
    <s v="N"/>
    <n v="4652.57"/>
    <n v="1204.29"/>
    <x v="0"/>
    <n v="0.25884403673668499"/>
    <x v="0"/>
    <x v="1"/>
    <m/>
    <x v="0"/>
    <n v="0"/>
    <n v="2183.56"/>
    <x v="1"/>
    <x v="1"/>
  </r>
  <r>
    <s v="ORD-202302-01532"/>
    <x v="43"/>
    <x v="9"/>
    <x v="3"/>
    <n v="3507810728"/>
    <x v="8"/>
    <s v="PRD-110-CAM"/>
    <x v="8"/>
    <x v="1"/>
    <s v="North"/>
    <n v="1354.79"/>
    <n v="306.22000000000003"/>
    <x v="0"/>
    <n v="0.226027650041704"/>
    <x v="0"/>
    <x v="1"/>
    <m/>
    <x v="0"/>
    <n v="0"/>
    <m/>
    <x v="1"/>
    <x v="1"/>
  </r>
  <r>
    <s v="ORD-202302-01533"/>
    <x v="41"/>
    <x v="6"/>
    <x v="5"/>
    <n v="6319627564"/>
    <x v="16"/>
    <s v="PRD-109-SUN "/>
    <x v="3"/>
    <x v="2"/>
    <s v="South"/>
    <n v="336.89"/>
    <n v="65.150000000000006"/>
    <x v="2"/>
    <n v="0.19338656534774001"/>
    <x v="2"/>
    <x v="0"/>
    <m/>
    <x v="0"/>
    <n v="0"/>
    <n v="1385.87"/>
    <x v="1"/>
    <x v="1"/>
  </r>
  <r>
    <s v="ORD-202302-01534"/>
    <x v="51"/>
    <x v="27"/>
    <x v="0"/>
    <n v="516407870"/>
    <x v="2"/>
    <s v="PRD-101-SHI"/>
    <x v="1"/>
    <x v="0"/>
    <s v="W"/>
    <n v="4370.75"/>
    <n v="942.83"/>
    <x v="3"/>
    <n v="0.215713550306012"/>
    <x v="0"/>
    <x v="1"/>
    <m/>
    <x v="0"/>
    <n v="0"/>
    <n v="2821.33"/>
    <x v="1"/>
    <x v="1"/>
  </r>
  <r>
    <s v="ORD-202302-01535"/>
    <x v="33"/>
    <x v="26"/>
    <x v="7"/>
    <n v="9598677705"/>
    <x v="0"/>
    <s v="PRD-108-JAC"/>
    <x v="0"/>
    <x v="0"/>
    <s v="East"/>
    <n v="2381.5300000000002"/>
    <n v="705.26"/>
    <x v="1"/>
    <n v="0.29613735707717298"/>
    <x v="0"/>
    <x v="1"/>
    <m/>
    <x v="0"/>
    <n v="0"/>
    <n v="2085.91"/>
    <x v="1"/>
    <x v="1"/>
  </r>
  <r>
    <s v="ORD-202302-01536"/>
    <x v="44"/>
    <x v="21"/>
    <x v="7"/>
    <n v="7002933132"/>
    <x v="9"/>
    <s v="PRD-107-TAB"/>
    <x v="6"/>
    <x v="1"/>
    <s v="North"/>
    <n v="340.41"/>
    <n v="50.15"/>
    <x v="0"/>
    <n v="0.147322346582063"/>
    <x v="2"/>
    <x v="0"/>
    <m/>
    <x v="0"/>
    <n v="0"/>
    <n v="2081.52"/>
    <x v="1"/>
    <x v="1"/>
  </r>
  <r>
    <s v="ORD-202302-01537"/>
    <x v="53"/>
    <x v="25"/>
    <x v="0"/>
    <n v="8425195617"/>
    <x v="12"/>
    <s v="PRD-105-BAG"/>
    <x v="9"/>
    <x v="2"/>
    <s v="South"/>
    <n v="3469.75"/>
    <n v="442.79"/>
    <x v="2"/>
    <n v="0.12761438143958501"/>
    <x v="0"/>
    <x v="0"/>
    <m/>
    <x v="0"/>
    <n v="0"/>
    <m/>
    <x v="1"/>
    <x v="1"/>
  </r>
  <r>
    <s v="ORD-202302-01538"/>
    <x v="56"/>
    <x v="27"/>
    <x v="7"/>
    <n v="2829335287"/>
    <x v="1"/>
    <s v="PRD-101-SHI"/>
    <x v="1"/>
    <x v="0"/>
    <s v="N"/>
    <n v="4018.09"/>
    <n v="769.98"/>
    <x v="0"/>
    <n v="0.19162836073855999"/>
    <x v="0"/>
    <x v="0"/>
    <m/>
    <x v="0"/>
    <n v="0"/>
    <n v="2821.33"/>
    <x v="1"/>
    <x v="1"/>
  </r>
  <r>
    <s v="ORD-202302-01539"/>
    <x v="47"/>
    <x v="11"/>
    <x v="6"/>
    <n v="4550728310"/>
    <x v="14"/>
    <s v="PRD-111-CHA"/>
    <x v="11"/>
    <x v="1"/>
    <s v="South"/>
    <n v="4674.46"/>
    <n v="746.27"/>
    <x v="2"/>
    <n v="0.159648387193387"/>
    <x v="0"/>
    <x v="0"/>
    <m/>
    <x v="0"/>
    <n v="0"/>
    <n v="207.68"/>
    <x v="1"/>
    <x v="1"/>
  </r>
  <r>
    <s v="ORD-202302-01540"/>
    <x v="52"/>
    <x v="11"/>
    <x v="2"/>
    <n v="8010886797"/>
    <x v="9"/>
    <s v="PRD-107-TAB"/>
    <x v="6"/>
    <x v="1"/>
    <s v="South"/>
    <n v="2666.33"/>
    <n v="635.72"/>
    <x v="2"/>
    <n v="0.23842510116902299"/>
    <x v="0"/>
    <x v="1"/>
    <m/>
    <x v="0"/>
    <n v="0"/>
    <n v="2081.52"/>
    <x v="1"/>
    <x v="1"/>
  </r>
  <r>
    <s v="ORD-202302-01541"/>
    <x v="46"/>
    <x v="21"/>
    <x v="5"/>
    <n v="3477496337"/>
    <x v="13"/>
    <s v="PRD-102-LAP"/>
    <x v="10"/>
    <x v="1"/>
    <s v="North"/>
    <n v="4600.99"/>
    <n v="349.55"/>
    <x v="0"/>
    <n v="7.5972779771310103E-2"/>
    <x v="0"/>
    <x v="2"/>
    <m/>
    <x v="0"/>
    <n v="0"/>
    <n v="847.14"/>
    <x v="1"/>
    <x v="1"/>
  </r>
  <r>
    <s v="ORD-202302-01542"/>
    <x v="48"/>
    <x v="20"/>
    <x v="3"/>
    <n v="3450521940"/>
    <x v="11"/>
    <s v="PRD-104-WAT"/>
    <x v="7"/>
    <x v="2"/>
    <s v="N"/>
    <n v="3129.08"/>
    <n v="824.08"/>
    <x v="0"/>
    <n v="0.26336175489281199"/>
    <x v="0"/>
    <x v="1"/>
    <m/>
    <x v="0"/>
    <n v="0"/>
    <n v="2420.2800000000002"/>
    <x v="1"/>
    <x v="1"/>
  </r>
  <r>
    <s v="ORD-202302-01543"/>
    <x v="53"/>
    <x v="17"/>
    <x v="6"/>
    <n v="6098591981"/>
    <x v="9"/>
    <s v="PRD-107-TAB"/>
    <x v="6"/>
    <x v="1"/>
    <s v="South"/>
    <n v="1836.9"/>
    <n v="359.63"/>
    <x v="2"/>
    <n v="0.19578093527138099"/>
    <x v="0"/>
    <x v="0"/>
    <m/>
    <x v="0"/>
    <n v="0"/>
    <n v="2081.52"/>
    <x v="1"/>
    <x v="1"/>
  </r>
  <r>
    <s v="ORD-202302-01544"/>
    <x v="54"/>
    <x v="22"/>
    <x v="2"/>
    <n v="5713198444"/>
    <x v="1"/>
    <s v="PRD-101-SHI"/>
    <x v="1"/>
    <x v="0"/>
    <s v="North"/>
    <n v="921.83"/>
    <n v="146.85"/>
    <x v="0"/>
    <n v="0.15930269138561301"/>
    <x v="1"/>
    <x v="0"/>
    <m/>
    <x v="0"/>
    <n v="0"/>
    <n v="2821.33"/>
    <x v="1"/>
    <x v="1"/>
  </r>
  <r>
    <s v="ORD-202302-01545"/>
    <x v="33"/>
    <x v="12"/>
    <x v="4"/>
    <n v="8775619189"/>
    <x v="12"/>
    <s v="PRD-105-BAG"/>
    <x v="4"/>
    <x v="2"/>
    <s v="North"/>
    <n v="651.63"/>
    <n v="52.52"/>
    <x v="0"/>
    <n v="8.0597885303009403E-2"/>
    <x v="1"/>
    <x v="2"/>
    <m/>
    <x v="0"/>
    <n v="0"/>
    <m/>
    <x v="1"/>
    <x v="1"/>
  </r>
  <r>
    <s v="ORD-202302-01546"/>
    <x v="38"/>
    <x v="27"/>
    <x v="3"/>
    <n v="3658540591"/>
    <x v="11"/>
    <s v="PRD-104-WAT"/>
    <x v="4"/>
    <x v="2"/>
    <s v="N"/>
    <n v="645.91"/>
    <n v="134.08000000000001"/>
    <x v="0"/>
    <n v="0.20758309981266701"/>
    <x v="1"/>
    <x v="1"/>
    <m/>
    <x v="0"/>
    <n v="0"/>
    <n v="2420.2800000000002"/>
    <x v="1"/>
    <x v="1"/>
  </r>
  <r>
    <s v="ORD-202302-01547"/>
    <x v="33"/>
    <x v="16"/>
    <x v="2"/>
    <n v="3353597598"/>
    <x v="13"/>
    <s v="PRD-102-LAP"/>
    <x v="10"/>
    <x v="1"/>
    <s v="S"/>
    <n v="2980.17"/>
    <n v="826.64"/>
    <x v="2"/>
    <n v="0.27738014945456102"/>
    <x v="0"/>
    <x v="1"/>
    <m/>
    <x v="0"/>
    <n v="0"/>
    <n v="847.14"/>
    <x v="1"/>
    <x v="1"/>
  </r>
  <r>
    <s v="ORD-202302-01548"/>
    <x v="38"/>
    <x v="18"/>
    <x v="5"/>
    <n v="7630977398"/>
    <x v="3"/>
    <s v="PRD-106-PHO"/>
    <x v="2"/>
    <x v="1"/>
    <s v="South"/>
    <n v="3293.59"/>
    <n v="984.31"/>
    <x v="2"/>
    <n v="0.29885626322644898"/>
    <x v="0"/>
    <x v="1"/>
    <m/>
    <x v="0"/>
    <n v="0"/>
    <n v="2788.38"/>
    <x v="1"/>
    <x v="1"/>
  </r>
  <r>
    <s v="ORD-202302-01549"/>
    <x v="50"/>
    <x v="12"/>
    <x v="1"/>
    <n v="7296290107"/>
    <x v="14"/>
    <s v="PRD-111-CHA"/>
    <x v="11"/>
    <x v="1"/>
    <s v="South"/>
    <n v="1791.35"/>
    <n v="270.73"/>
    <x v="2"/>
    <n v="0.15113182795098701"/>
    <x v="0"/>
    <x v="0"/>
    <m/>
    <x v="0"/>
    <n v="0"/>
    <n v="207.68"/>
    <x v="1"/>
    <x v="1"/>
  </r>
  <r>
    <s v="ORD-202302-01550"/>
    <x v="33"/>
    <x v="17"/>
    <x v="6"/>
    <n v="7117753987"/>
    <x v="8"/>
    <s v="PRD-110-CAM"/>
    <x v="8"/>
    <x v="1"/>
    <s v="North"/>
    <n v="3359.57"/>
    <n v="991.74"/>
    <x v="0"/>
    <n v="0.29519849266423998"/>
    <x v="0"/>
    <x v="1"/>
    <m/>
    <x v="0"/>
    <n v="0"/>
    <m/>
    <x v="1"/>
    <x v="1"/>
  </r>
  <r>
    <s v="ORD-202302-01551"/>
    <x v="45"/>
    <x v="14"/>
    <x v="1"/>
    <n v="5365972683"/>
    <x v="15"/>
    <s v="PRD-100-SHO"/>
    <x v="12"/>
    <x v="0"/>
    <s v="South"/>
    <n v="1759.02"/>
    <n v="431.53"/>
    <x v="2"/>
    <n v="0.24532410091983001"/>
    <x v="0"/>
    <x v="1"/>
    <m/>
    <x v="0"/>
    <n v="0"/>
    <n v="2793.38"/>
    <x v="1"/>
    <x v="1"/>
  </r>
  <r>
    <s v="ORD-202302-01552"/>
    <x v="42"/>
    <x v="13"/>
    <x v="5"/>
    <n v="8702785379"/>
    <x v="2"/>
    <s v="PRD-101-SHI"/>
    <x v="1"/>
    <x v="0"/>
    <s v="North"/>
    <n v="1564.7"/>
    <n v="141.02000000000001"/>
    <x v="0"/>
    <n v="9.0125902728957596E-2"/>
    <x v="0"/>
    <x v="2"/>
    <m/>
    <x v="0"/>
    <n v="0"/>
    <n v="2821.33"/>
    <x v="1"/>
    <x v="1"/>
  </r>
  <r>
    <s v="ORD-202302-01553"/>
    <x v="35"/>
    <x v="4"/>
    <x v="5"/>
    <n v="684836816"/>
    <x v="5"/>
    <s v="PRD-103-HEA"/>
    <x v="5"/>
    <x v="1"/>
    <s v="South"/>
    <n v="248.72"/>
    <n v="34.26"/>
    <x v="2"/>
    <n v="0.13774525570923099"/>
    <x v="2"/>
    <x v="0"/>
    <m/>
    <x v="0"/>
    <n v="0"/>
    <n v="2183.56"/>
    <x v="1"/>
    <x v="1"/>
  </r>
  <r>
    <s v="ORD-202302-01554"/>
    <x v="43"/>
    <x v="22"/>
    <x v="2"/>
    <n v="4105772504"/>
    <x v="12"/>
    <s v="PRD-105-BAG"/>
    <x v="9"/>
    <x v="2"/>
    <s v="East"/>
    <n v="148.44"/>
    <n v="26.12"/>
    <x v="1"/>
    <n v="0.17596335219617401"/>
    <x v="2"/>
    <x v="0"/>
    <m/>
    <x v="0"/>
    <n v="0"/>
    <m/>
    <x v="1"/>
    <x v="1"/>
  </r>
  <r>
    <s v="ORD-202302-01555"/>
    <x v="42"/>
    <x v="4"/>
    <x v="2"/>
    <n v="7208024104"/>
    <x v="20"/>
    <s v="PRD-100-SHO"/>
    <x v="4"/>
    <x v="0"/>
    <s v="South"/>
    <n v="2907.67"/>
    <n v="179.04"/>
    <x v="2"/>
    <n v="6.15750755759766E-2"/>
    <x v="0"/>
    <x v="2"/>
    <m/>
    <x v="0"/>
    <n v="0"/>
    <n v="2793.38"/>
    <x v="1"/>
    <x v="1"/>
  </r>
  <r>
    <s v="ORD-202302-01556"/>
    <x v="36"/>
    <x v="17"/>
    <x v="0"/>
    <n v="3404750004"/>
    <x v="15"/>
    <s v="PRD-100-SHO"/>
    <x v="12"/>
    <x v="0"/>
    <s v="East"/>
    <n v="668.01"/>
    <n v="106.17"/>
    <x v="1"/>
    <n v="0.158934746485831"/>
    <x v="1"/>
    <x v="0"/>
    <m/>
    <x v="0"/>
    <n v="0"/>
    <n v="2793.38"/>
    <x v="1"/>
    <x v="1"/>
  </r>
  <r>
    <s v="ORD-202302-01557"/>
    <x v="52"/>
    <x v="26"/>
    <x v="5"/>
    <n v="5658036383"/>
    <x v="6"/>
    <s v="PRD-107-TAB"/>
    <x v="4"/>
    <x v="1"/>
    <s v="East"/>
    <n v="1639.53"/>
    <n v="274.94"/>
    <x v="1"/>
    <n v="0.167694400224455"/>
    <x v="0"/>
    <x v="0"/>
    <m/>
    <x v="0"/>
    <n v="0"/>
    <n v="2081.52"/>
    <x v="1"/>
    <x v="1"/>
  </r>
  <r>
    <s v="ORD-202302-01558"/>
    <x v="51"/>
    <x v="17"/>
    <x v="7"/>
    <n v="4496639000"/>
    <x v="5"/>
    <s v="PRD-103-HEA"/>
    <x v="5"/>
    <x v="1"/>
    <s v="East"/>
    <n v="1380.66"/>
    <n v="404.09"/>
    <x v="1"/>
    <n v="0.29267886373183799"/>
    <x v="0"/>
    <x v="1"/>
    <m/>
    <x v="0"/>
    <n v="0"/>
    <n v="2183.56"/>
    <x v="1"/>
    <x v="1"/>
  </r>
  <r>
    <s v="ORD-202302-01559"/>
    <x v="35"/>
    <x v="11"/>
    <x v="1"/>
    <n v="9617099873"/>
    <x v="15"/>
    <s v="PRD-100-SHO"/>
    <x v="12"/>
    <x v="0"/>
    <s v="North"/>
    <n v="4439.95"/>
    <n v="1295.58"/>
    <x v="0"/>
    <n v="0.291800583339902"/>
    <x v="0"/>
    <x v="1"/>
    <m/>
    <x v="0"/>
    <n v="0"/>
    <n v="2793.38"/>
    <x v="1"/>
    <x v="1"/>
  </r>
  <r>
    <s v="ORD-202302-01560"/>
    <x v="51"/>
    <x v="28"/>
    <x v="7"/>
    <n v="8150164546"/>
    <x v="22"/>
    <s v="PRD-105-BAG"/>
    <x v="9"/>
    <x v="2"/>
    <s v="East"/>
    <n v="1110.8"/>
    <n v="65.72"/>
    <x v="1"/>
    <n v="5.9164566078501998E-2"/>
    <x v="0"/>
    <x v="2"/>
    <m/>
    <x v="0"/>
    <n v="0"/>
    <m/>
    <x v="1"/>
    <x v="1"/>
  </r>
  <r>
    <s v="ORD-202302-01561"/>
    <x v="42"/>
    <x v="20"/>
    <x v="2"/>
    <n v="7947450809"/>
    <x v="2"/>
    <s v="PRD-101-SHI"/>
    <x v="4"/>
    <x v="0"/>
    <s v="North"/>
    <n v="465.97"/>
    <n v="56.36"/>
    <x v="0"/>
    <n v="0.12095199261755001"/>
    <x v="2"/>
    <x v="0"/>
    <m/>
    <x v="0"/>
    <n v="0"/>
    <n v="2821.33"/>
    <x v="1"/>
    <x v="1"/>
  </r>
  <r>
    <s v="ORD-202302-01562"/>
    <x v="34"/>
    <x v="6"/>
    <x v="4"/>
    <n v="7165044152"/>
    <x v="11"/>
    <s v="PRD-104-WAT"/>
    <x v="7"/>
    <x v="2"/>
    <s v="West"/>
    <n v="3005.98"/>
    <n v="732.61"/>
    <x v="3"/>
    <n v="0.24371752307067901"/>
    <x v="0"/>
    <x v="1"/>
    <m/>
    <x v="0"/>
    <n v="0"/>
    <n v="2420.2800000000002"/>
    <x v="1"/>
    <x v="1"/>
  </r>
  <r>
    <s v="ORD-202302-01563"/>
    <x v="43"/>
    <x v="13"/>
    <x v="3"/>
    <n v="8049876209"/>
    <x v="6"/>
    <s v="PRD-107-TAB"/>
    <x v="6"/>
    <x v="1"/>
    <s v="W"/>
    <n v="3684.99"/>
    <n v="421.43"/>
    <x v="3"/>
    <n v="0.11436394671356"/>
    <x v="0"/>
    <x v="0"/>
    <m/>
    <x v="0"/>
    <n v="0"/>
    <n v="2081.52"/>
    <x v="1"/>
    <x v="1"/>
  </r>
  <r>
    <s v="ORD-202302-01564"/>
    <x v="35"/>
    <x v="0"/>
    <x v="4"/>
    <n v="6440261353"/>
    <x v="12"/>
    <s v="PRD-105-BAG"/>
    <x v="9"/>
    <x v="2"/>
    <s v="North"/>
    <n v="734.02"/>
    <n v="209.24"/>
    <x v="0"/>
    <n v="0.28506035257894902"/>
    <x v="1"/>
    <x v="1"/>
    <m/>
    <x v="0"/>
    <n v="0"/>
    <m/>
    <x v="1"/>
    <x v="1"/>
  </r>
  <r>
    <s v="ORD-202302-01565"/>
    <x v="51"/>
    <x v="15"/>
    <x v="0"/>
    <n v="954252750"/>
    <x v="17"/>
    <s v="PRD-108-JAC"/>
    <x v="0"/>
    <x v="0"/>
    <s v="S"/>
    <n v="3243.21"/>
    <n v="557.54"/>
    <x v="2"/>
    <n v="0.171909928743436"/>
    <x v="0"/>
    <x v="0"/>
    <m/>
    <x v="0"/>
    <n v="0"/>
    <n v="2085.91"/>
    <x v="1"/>
    <x v="1"/>
  </r>
  <r>
    <s v="ORD-202302-01566"/>
    <x v="37"/>
    <x v="8"/>
    <x v="1"/>
    <n v="2937813267"/>
    <x v="5"/>
    <s v="PRD-103-HEA"/>
    <x v="5"/>
    <x v="1"/>
    <s v="South"/>
    <n v="2255.15"/>
    <n v="625.33000000000004"/>
    <x v="2"/>
    <n v="0.277289758996076"/>
    <x v="0"/>
    <x v="1"/>
    <m/>
    <x v="0"/>
    <n v="0"/>
    <n v="2183.56"/>
    <x v="1"/>
    <x v="1"/>
  </r>
  <r>
    <s v="ORD-202302-01567"/>
    <x v="48"/>
    <x v="22"/>
    <x v="6"/>
    <n v="8774929449"/>
    <x v="2"/>
    <s v="PRD-101-SHI"/>
    <x v="1"/>
    <x v="0"/>
    <s v="South"/>
    <n v="801.78"/>
    <n v="211.6"/>
    <x v="2"/>
    <n v="0.263912794033276"/>
    <x v="1"/>
    <x v="1"/>
    <m/>
    <x v="0"/>
    <n v="0"/>
    <n v="2821.33"/>
    <x v="1"/>
    <x v="1"/>
  </r>
  <r>
    <s v="ORD-202302-01568"/>
    <x v="47"/>
    <x v="15"/>
    <x v="6"/>
    <n v="6783203161"/>
    <x v="1"/>
    <s v="PRD-101-SHI"/>
    <x v="1"/>
    <x v="0"/>
    <s v="East"/>
    <n v="1231.76"/>
    <n v="50.67"/>
    <x v="1"/>
    <n v="4.1136260310450097E-2"/>
    <x v="0"/>
    <x v="2"/>
    <m/>
    <x v="0"/>
    <n v="0"/>
    <n v="2821.33"/>
    <x v="1"/>
    <x v="1"/>
  </r>
  <r>
    <s v="ORD-202302-01569"/>
    <x v="51"/>
    <x v="4"/>
    <x v="0"/>
    <n v="8016648023"/>
    <x v="0"/>
    <s v="PRD - 108 - JAC"/>
    <x v="0"/>
    <x v="0"/>
    <s v="W"/>
    <n v="2513.65"/>
    <n v="643.16"/>
    <x v="3"/>
    <n v="0.25586696636365402"/>
    <x v="0"/>
    <x v="1"/>
    <m/>
    <x v="0"/>
    <n v="0"/>
    <m/>
    <x v="1"/>
    <x v="1"/>
  </r>
  <r>
    <s v="ORD-202302-01570"/>
    <x v="43"/>
    <x v="8"/>
    <x v="5"/>
    <n v="9781573415"/>
    <x v="15"/>
    <s v="PRD-100-SHO"/>
    <x v="12"/>
    <x v="0"/>
    <s v="South"/>
    <n v="2510.54"/>
    <n v="648.79999999999995"/>
    <x v="2"/>
    <n v="0.25843045719247598"/>
    <x v="0"/>
    <x v="1"/>
    <m/>
    <x v="0"/>
    <n v="0"/>
    <n v="2793.38"/>
    <x v="1"/>
    <x v="1"/>
  </r>
  <r>
    <s v="ORD-202302-01571"/>
    <x v="14"/>
    <x v="26"/>
    <x v="7"/>
    <n v="2478922518"/>
    <x v="3"/>
    <s v="PRD-106-PHO"/>
    <x v="4"/>
    <x v="1"/>
    <s v="North"/>
    <n v="1700.01"/>
    <n v="489.56"/>
    <x v="0"/>
    <n v="0.28797477661896098"/>
    <x v="0"/>
    <x v="1"/>
    <s v="Size issue"/>
    <x v="1"/>
    <n v="1"/>
    <n v="2788.38"/>
    <x v="1"/>
    <x v="1"/>
  </r>
  <r>
    <s v="ORD-202302-01572"/>
    <x v="53"/>
    <x v="19"/>
    <x v="3"/>
    <n v="629810997"/>
    <x v="13"/>
    <s v="PRD-102-LAP"/>
    <x v="10"/>
    <x v="1"/>
    <s v="East"/>
    <n v="2103.63"/>
    <n v="275.63"/>
    <x v="1"/>
    <n v="0.13102589333675599"/>
    <x v="0"/>
    <x v="0"/>
    <m/>
    <x v="0"/>
    <n v="0"/>
    <n v="847.14"/>
    <x v="1"/>
    <x v="1"/>
  </r>
  <r>
    <s v="ORD-202302-01573"/>
    <x v="49"/>
    <x v="2"/>
    <x v="5"/>
    <n v="7308714390"/>
    <x v="4"/>
    <s v="PRD-109-SUN"/>
    <x v="3"/>
    <x v="2"/>
    <s v="South"/>
    <n v="1719.62"/>
    <n v="418.6"/>
    <x v="2"/>
    <n v="0.243425873158023"/>
    <x v="0"/>
    <x v="1"/>
    <m/>
    <x v="0"/>
    <n v="0"/>
    <m/>
    <x v="1"/>
    <x v="1"/>
  </r>
  <r>
    <s v="ORD-202302-01574"/>
    <x v="52"/>
    <x v="24"/>
    <x v="3"/>
    <n v="4857988892"/>
    <x v="19"/>
    <s v="PRD-102-LAP"/>
    <x v="10"/>
    <x v="1"/>
    <s v="East"/>
    <n v="4697.6400000000003"/>
    <n v="334.58"/>
    <x v="1"/>
    <n v="7.1222997079384495E-2"/>
    <x v="0"/>
    <x v="2"/>
    <m/>
    <x v="0"/>
    <n v="0"/>
    <n v="847.14"/>
    <x v="1"/>
    <x v="1"/>
  </r>
  <r>
    <s v="ORD-202302-01575"/>
    <x v="40"/>
    <x v="11"/>
    <x v="1"/>
    <n v="1493847543"/>
    <x v="17"/>
    <s v="PRD-108-JAC"/>
    <x v="4"/>
    <x v="0"/>
    <s v="West"/>
    <n v="3008.77"/>
    <n v="459.5"/>
    <x v="3"/>
    <n v="0.15272021457273199"/>
    <x v="0"/>
    <x v="0"/>
    <m/>
    <x v="0"/>
    <n v="0"/>
    <n v="2085.91"/>
    <x v="1"/>
    <x v="1"/>
  </r>
  <r>
    <s v="ORD-202302-01576"/>
    <x v="34"/>
    <x v="4"/>
    <x v="5"/>
    <n v="7555045838"/>
    <x v="15"/>
    <s v="PRD - 100 - SHO"/>
    <x v="12"/>
    <x v="0"/>
    <s v="North"/>
    <n v="4847.1499999999996"/>
    <n v="953"/>
    <x v="0"/>
    <n v="0.19661037929504999"/>
    <x v="0"/>
    <x v="0"/>
    <m/>
    <x v="0"/>
    <n v="0"/>
    <m/>
    <x v="1"/>
    <x v="1"/>
  </r>
  <r>
    <s v="ORD-202302-01577"/>
    <x v="42"/>
    <x v="13"/>
    <x v="1"/>
    <n v="4333156964"/>
    <x v="15"/>
    <s v="PRD - 100 - SHO"/>
    <x v="12"/>
    <x v="0"/>
    <s v="North"/>
    <n v="4435.55"/>
    <n v="944.05"/>
    <x v="0"/>
    <n v="0.212837190427343"/>
    <x v="0"/>
    <x v="1"/>
    <m/>
    <x v="0"/>
    <n v="0"/>
    <m/>
    <x v="1"/>
    <x v="1"/>
  </r>
  <r>
    <s v="ORD-202302-01578"/>
    <x v="42"/>
    <x v="5"/>
    <x v="0"/>
    <n v="6426633161"/>
    <x v="0"/>
    <s v="PRD-108-JAC"/>
    <x v="0"/>
    <x v="0"/>
    <s v="East"/>
    <n v="337.76"/>
    <n v="17.95"/>
    <x v="1"/>
    <n v="5.3144244433917603E-2"/>
    <x v="2"/>
    <x v="2"/>
    <m/>
    <x v="0"/>
    <n v="0"/>
    <n v="2085.91"/>
    <x v="1"/>
    <x v="1"/>
  </r>
  <r>
    <s v="ORD-202302-01579"/>
    <x v="32"/>
    <x v="25"/>
    <x v="2"/>
    <n v="819005673"/>
    <x v="19"/>
    <s v="PRD-102-LAP"/>
    <x v="10"/>
    <x v="1"/>
    <s v="N"/>
    <n v="2998.54"/>
    <n v="160.41"/>
    <x v="0"/>
    <n v="5.3496034736905299E-2"/>
    <x v="0"/>
    <x v="2"/>
    <m/>
    <x v="0"/>
    <n v="0"/>
    <n v="847.14"/>
    <x v="1"/>
    <x v="1"/>
  </r>
  <r>
    <s v="ORD-202302-01580"/>
    <x v="55"/>
    <x v="28"/>
    <x v="6"/>
    <n v="7106656024"/>
    <x v="5"/>
    <s v="PRD-103-HEA"/>
    <x v="4"/>
    <x v="1"/>
    <s v="North"/>
    <n v="1451.99"/>
    <n v="303.99"/>
    <x v="0"/>
    <n v="0.20936094601202501"/>
    <x v="0"/>
    <x v="1"/>
    <m/>
    <x v="0"/>
    <n v="0"/>
    <n v="2183.56"/>
    <x v="1"/>
    <x v="1"/>
  </r>
  <r>
    <s v="ORD-202302-01581"/>
    <x v="45"/>
    <x v="28"/>
    <x v="3"/>
    <n v="5261587898"/>
    <x v="3"/>
    <s v="PRD-106-PHO"/>
    <x v="2"/>
    <x v="1"/>
    <s v="North"/>
    <n v="511.2"/>
    <n v="149.33000000000001"/>
    <x v="0"/>
    <n v="0.29211658841940502"/>
    <x v="1"/>
    <x v="1"/>
    <m/>
    <x v="0"/>
    <n v="0"/>
    <n v="2788.38"/>
    <x v="1"/>
    <x v="1"/>
  </r>
  <r>
    <s v="ORD-202302-01582"/>
    <x v="49"/>
    <x v="15"/>
    <x v="4"/>
    <n v="8454673137"/>
    <x v="14"/>
    <s v="PRD-111-CHA"/>
    <x v="11"/>
    <x v="1"/>
    <s v="South"/>
    <n v="3418.32"/>
    <n v="473.84"/>
    <x v="2"/>
    <n v="0.13861780055699899"/>
    <x v="0"/>
    <x v="0"/>
    <m/>
    <x v="0"/>
    <n v="0"/>
    <n v="207.68"/>
    <x v="1"/>
    <x v="1"/>
  </r>
  <r>
    <s v="ORD-202302-01583"/>
    <x v="14"/>
    <x v="17"/>
    <x v="4"/>
    <n v="117617061"/>
    <x v="2"/>
    <s v="PRD-101-SHI"/>
    <x v="1"/>
    <x v="0"/>
    <s v="W"/>
    <n v="2670.64"/>
    <n v="698.14"/>
    <x v="3"/>
    <n v="0.261412994637989"/>
    <x v="0"/>
    <x v="1"/>
    <m/>
    <x v="0"/>
    <n v="0"/>
    <n v="2821.33"/>
    <x v="1"/>
    <x v="1"/>
  </r>
  <r>
    <s v="ORD-202302-01584"/>
    <x v="49"/>
    <x v="20"/>
    <x v="3"/>
    <n v="9656400191"/>
    <x v="11"/>
    <s v="PRD-104-WAT"/>
    <x v="7"/>
    <x v="2"/>
    <s v="N"/>
    <n v="3553.85"/>
    <n v="944.44"/>
    <x v="0"/>
    <n v="0.26575122754196201"/>
    <x v="0"/>
    <x v="1"/>
    <m/>
    <x v="0"/>
    <n v="0"/>
    <n v="2420.2800000000002"/>
    <x v="1"/>
    <x v="1"/>
  </r>
  <r>
    <s v="ORD-202302-01585"/>
    <x v="32"/>
    <x v="13"/>
    <x v="7"/>
    <n v="4114754662"/>
    <x v="13"/>
    <s v="PRD-102-LAP"/>
    <x v="10"/>
    <x v="1"/>
    <s v="North"/>
    <n v="4474.8900000000003"/>
    <n v="1200.27"/>
    <x v="0"/>
    <n v="0.26822335297627398"/>
    <x v="0"/>
    <x v="1"/>
    <m/>
    <x v="0"/>
    <n v="0"/>
    <n v="847.14"/>
    <x v="1"/>
    <x v="1"/>
  </r>
  <r>
    <s v="ORD-202302-01586"/>
    <x v="35"/>
    <x v="1"/>
    <x v="2"/>
    <n v="1592346652"/>
    <x v="11"/>
    <s v="PRD-104-WAT"/>
    <x v="7"/>
    <x v="2"/>
    <s v="South"/>
    <n v="510.78"/>
    <n v="75.06"/>
    <x v="2"/>
    <n v="0.14695172089745101"/>
    <x v="1"/>
    <x v="0"/>
    <m/>
    <x v="0"/>
    <n v="0"/>
    <n v="2420.2800000000002"/>
    <x v="1"/>
    <x v="1"/>
  </r>
  <r>
    <s v="ORD-202302-01587"/>
    <x v="50"/>
    <x v="24"/>
    <x v="0"/>
    <n v="3713463107"/>
    <x v="21"/>
    <s v="PRD-110-CAM"/>
    <x v="8"/>
    <x v="1"/>
    <s v="East"/>
    <n v="2275.29"/>
    <n v="299.08999999999997"/>
    <x v="1"/>
    <n v="0.13145137542906599"/>
    <x v="0"/>
    <x v="0"/>
    <s v="DAMAGED"/>
    <x v="1"/>
    <n v="1"/>
    <m/>
    <x v="1"/>
    <x v="1"/>
  </r>
  <r>
    <s v="ORD-202302-01588"/>
    <x v="33"/>
    <x v="15"/>
    <x v="4"/>
    <n v="4747334359"/>
    <x v="3"/>
    <s v="PRD-106-PHO"/>
    <x v="2"/>
    <x v="1"/>
    <s v="South"/>
    <n v="3330.97"/>
    <n v="551.38"/>
    <x v="2"/>
    <n v="0.16553136173547001"/>
    <x v="0"/>
    <x v="0"/>
    <m/>
    <x v="0"/>
    <n v="0"/>
    <n v="2788.38"/>
    <x v="1"/>
    <x v="1"/>
  </r>
  <r>
    <s v="ORD-202302-01589"/>
    <x v="33"/>
    <x v="11"/>
    <x v="4"/>
    <n v="937011859"/>
    <x v="7"/>
    <s v="PRD-104-WAT"/>
    <x v="7"/>
    <x v="2"/>
    <s v="South"/>
    <n v="862.38"/>
    <n v="30.82"/>
    <x v="2"/>
    <n v="3.5738305619332597E-2"/>
    <x v="1"/>
    <x v="2"/>
    <m/>
    <x v="0"/>
    <n v="0"/>
    <n v="2420.2800000000002"/>
    <x v="1"/>
    <x v="1"/>
  </r>
  <r>
    <s v="ORD-202302-01590"/>
    <x v="52"/>
    <x v="17"/>
    <x v="0"/>
    <n v="8472668063"/>
    <x v="11"/>
    <s v="PRD - 104 - WAT"/>
    <x v="4"/>
    <x v="2"/>
    <s v="N"/>
    <n v="470.12"/>
    <n v="58.06"/>
    <x v="0"/>
    <n v="0.123500382880967"/>
    <x v="2"/>
    <x v="0"/>
    <m/>
    <x v="0"/>
    <n v="0"/>
    <m/>
    <x v="1"/>
    <x v="1"/>
  </r>
  <r>
    <s v="ORD-202302-01591"/>
    <x v="56"/>
    <x v="11"/>
    <x v="1"/>
    <n v="6831121795"/>
    <x v="0"/>
    <s v="PRD-108-JAC"/>
    <x v="0"/>
    <x v="0"/>
    <s v="S"/>
    <n v="1064.1400000000001"/>
    <n v="306.48"/>
    <x v="2"/>
    <n v="0.28800721709549498"/>
    <x v="0"/>
    <x v="1"/>
    <m/>
    <x v="0"/>
    <n v="0"/>
    <n v="2085.91"/>
    <x v="1"/>
    <x v="1"/>
  </r>
  <r>
    <s v="ORD-202302-01592"/>
    <x v="45"/>
    <x v="17"/>
    <x v="5"/>
    <n v="8561627141"/>
    <x v="13"/>
    <s v="PRD-102-LAP"/>
    <x v="10"/>
    <x v="1"/>
    <s v="S"/>
    <n v="736.99"/>
    <n v="84.9"/>
    <x v="2"/>
    <n v="0.115198306625599"/>
    <x v="1"/>
    <x v="0"/>
    <m/>
    <x v="0"/>
    <n v="0"/>
    <n v="847.14"/>
    <x v="1"/>
    <x v="1"/>
  </r>
  <r>
    <s v="ORD-202302-01593"/>
    <x v="55"/>
    <x v="16"/>
    <x v="7"/>
    <n v="942079374"/>
    <x v="21"/>
    <s v="PRD-110-CAM"/>
    <x v="8"/>
    <x v="1"/>
    <s v="East"/>
    <n v="734.5"/>
    <n v="32.03"/>
    <x v="1"/>
    <n v="4.3607896528250499E-2"/>
    <x v="1"/>
    <x v="2"/>
    <m/>
    <x v="0"/>
    <n v="0"/>
    <m/>
    <x v="1"/>
    <x v="1"/>
  </r>
  <r>
    <s v="ORD-202302-01594"/>
    <x v="31"/>
    <x v="3"/>
    <x v="1"/>
    <n v="9558779936"/>
    <x v="9"/>
    <s v="PRD-107-TAB"/>
    <x v="4"/>
    <x v="1"/>
    <s v="N"/>
    <n v="761.83"/>
    <n v="129.93"/>
    <x v="0"/>
    <n v="0.17054986020503299"/>
    <x v="1"/>
    <x v="0"/>
    <m/>
    <x v="0"/>
    <n v="0"/>
    <n v="2081.52"/>
    <x v="1"/>
    <x v="1"/>
  </r>
  <r>
    <s v="ORD-202302-01595"/>
    <x v="37"/>
    <x v="28"/>
    <x v="0"/>
    <n v="3301075350"/>
    <x v="10"/>
    <s v="PRD-106-PHO"/>
    <x v="2"/>
    <x v="1"/>
    <s v="West"/>
    <n v="3563.1"/>
    <n v="950.46"/>
    <x v="3"/>
    <n v="0.26675086301254503"/>
    <x v="0"/>
    <x v="1"/>
    <m/>
    <x v="0"/>
    <n v="0"/>
    <n v="2788.38"/>
    <x v="1"/>
    <x v="1"/>
  </r>
  <r>
    <s v="ORD-202302-01596"/>
    <x v="31"/>
    <x v="4"/>
    <x v="5"/>
    <n v="8570943913"/>
    <x v="0"/>
    <s v="PRD-108-JAC"/>
    <x v="0"/>
    <x v="0"/>
    <s v="N"/>
    <n v="4794.7700000000004"/>
    <n v="409.37"/>
    <x v="0"/>
    <n v="8.5378443595834602E-2"/>
    <x v="0"/>
    <x v="2"/>
    <m/>
    <x v="0"/>
    <n v="0"/>
    <n v="2085.91"/>
    <x v="1"/>
    <x v="1"/>
  </r>
  <r>
    <s v="ORD-202302-01597"/>
    <x v="36"/>
    <x v="3"/>
    <x v="1"/>
    <n v="9937151931"/>
    <x v="11"/>
    <s v="PRD-104-WAT"/>
    <x v="7"/>
    <x v="2"/>
    <s v="W"/>
    <n v="2710.76"/>
    <n v="225.76"/>
    <x v="3"/>
    <n v="8.3282916967935203E-2"/>
    <x v="0"/>
    <x v="2"/>
    <m/>
    <x v="0"/>
    <n v="0"/>
    <n v="2420.2800000000002"/>
    <x v="1"/>
    <x v="1"/>
  </r>
  <r>
    <s v="ORD-202302-01598"/>
    <x v="42"/>
    <x v="22"/>
    <x v="5"/>
    <n v="7049462455"/>
    <x v="9"/>
    <s v="PRD-107-TAB"/>
    <x v="6"/>
    <x v="1"/>
    <s v="East"/>
    <n v="97.26"/>
    <n v="26.91"/>
    <x v="1"/>
    <n v="0.27668106107341101"/>
    <x v="2"/>
    <x v="1"/>
    <m/>
    <x v="0"/>
    <n v="0"/>
    <n v="2081.52"/>
    <x v="1"/>
    <x v="1"/>
  </r>
  <r>
    <s v="ORD-202302-01599"/>
    <x v="54"/>
    <x v="19"/>
    <x v="0"/>
    <n v="1808293850"/>
    <x v="9"/>
    <s v="PRD-107-TAB"/>
    <x v="6"/>
    <x v="1"/>
    <s v="S"/>
    <n v="4808.41"/>
    <n v="813.44"/>
    <x v="2"/>
    <n v="0.169170266262652"/>
    <x v="0"/>
    <x v="0"/>
    <m/>
    <x v="0"/>
    <n v="0"/>
    <n v="2081.52"/>
    <x v="1"/>
    <x v="1"/>
  </r>
  <r>
    <s v="ORD-202302-01600"/>
    <x v="53"/>
    <x v="6"/>
    <x v="5"/>
    <n v="3070666706"/>
    <x v="2"/>
    <s v="PRD - 101 - SHI"/>
    <x v="1"/>
    <x v="0"/>
    <s v="East"/>
    <n v="3598.8"/>
    <n v="785.19"/>
    <x v="1"/>
    <n v="0.218181060353451"/>
    <x v="0"/>
    <x v="1"/>
    <m/>
    <x v="0"/>
    <n v="0"/>
    <m/>
    <x v="1"/>
    <x v="1"/>
  </r>
  <r>
    <s v="ORD-202303-01601"/>
    <x v="57"/>
    <x v="0"/>
    <x v="5"/>
    <n v="1340377917"/>
    <x v="9"/>
    <s v="PRD-107-TAB"/>
    <x v="6"/>
    <x v="1"/>
    <s v="North"/>
    <n v="2082.56"/>
    <n v="518.35"/>
    <x v="0"/>
    <n v="0.24890039182544599"/>
    <x v="0"/>
    <x v="1"/>
    <m/>
    <x v="0"/>
    <n v="0"/>
    <n v="2081.52"/>
    <x v="2"/>
    <x v="1"/>
  </r>
  <r>
    <s v="ORD-202303-01602"/>
    <x v="58"/>
    <x v="16"/>
    <x v="7"/>
    <n v="1624742468"/>
    <x v="18"/>
    <s v="PRD-103-HEA"/>
    <x v="5"/>
    <x v="1"/>
    <s v="East"/>
    <n v="321.89"/>
    <n v="46.56"/>
    <x v="1"/>
    <n v="0.14464568641461401"/>
    <x v="2"/>
    <x v="0"/>
    <m/>
    <x v="0"/>
    <n v="0"/>
    <n v="2183.56"/>
    <x v="2"/>
    <x v="1"/>
  </r>
  <r>
    <s v="ORD-202303-01603"/>
    <x v="59"/>
    <x v="7"/>
    <x v="3"/>
    <n v="9120720957"/>
    <x v="18"/>
    <s v="PRD-103-HEA"/>
    <x v="5"/>
    <x v="1"/>
    <s v="South"/>
    <n v="75.650000000000006"/>
    <n v="22.26"/>
    <x v="2"/>
    <n v="0.29424983476536698"/>
    <x v="2"/>
    <x v="1"/>
    <s v="Wrong item delivered"/>
    <x v="1"/>
    <n v="1"/>
    <n v="2183.56"/>
    <x v="2"/>
    <x v="1"/>
  </r>
  <r>
    <s v="ORD-202303-01604"/>
    <x v="60"/>
    <x v="1"/>
    <x v="3"/>
    <n v="8174420540"/>
    <x v="1"/>
    <s v="PRD-101-SHI"/>
    <x v="4"/>
    <x v="0"/>
    <s v="North"/>
    <n v="2110.7399999999998"/>
    <n v="517.85"/>
    <x v="0"/>
    <n v="0.245340496697841"/>
    <x v="0"/>
    <x v="1"/>
    <m/>
    <x v="0"/>
    <n v="0"/>
    <n v="2821.33"/>
    <x v="2"/>
    <x v="1"/>
  </r>
  <r>
    <s v="ORD-202303-01605"/>
    <x v="61"/>
    <x v="26"/>
    <x v="5"/>
    <n v="13414058"/>
    <x v="21"/>
    <s v="PRD-110-CAM"/>
    <x v="8"/>
    <x v="1"/>
    <s v="East"/>
    <n v="3921.47"/>
    <n v="405.39"/>
    <x v="1"/>
    <n v="0.103377049932806"/>
    <x v="0"/>
    <x v="0"/>
    <m/>
    <x v="0"/>
    <n v="0"/>
    <m/>
    <x v="2"/>
    <x v="1"/>
  </r>
  <r>
    <s v="ORD-202303-01606"/>
    <x v="62"/>
    <x v="27"/>
    <x v="1"/>
    <n v="4645497683"/>
    <x v="22"/>
    <s v="PRD-105-BAG"/>
    <x v="9"/>
    <x v="2"/>
    <s v="North"/>
    <n v="4967.75"/>
    <n v="888.89"/>
    <x v="0"/>
    <n v="0.17893211212319499"/>
    <x v="0"/>
    <x v="0"/>
    <m/>
    <x v="0"/>
    <n v="0"/>
    <m/>
    <x v="2"/>
    <x v="1"/>
  </r>
  <r>
    <s v="ORD-202303-01607"/>
    <x v="63"/>
    <x v="20"/>
    <x v="5"/>
    <n v="8079511812"/>
    <x v="10"/>
    <s v="PRD-106-PHO"/>
    <x v="2"/>
    <x v="1"/>
    <s v="East"/>
    <n v="318.19"/>
    <n v="67.540000000000006"/>
    <x v="1"/>
    <n v="0.212263113234231"/>
    <x v="2"/>
    <x v="1"/>
    <m/>
    <x v="0"/>
    <n v="0"/>
    <n v="2788.38"/>
    <x v="2"/>
    <x v="1"/>
  </r>
  <r>
    <s v="ORD-202303-01608"/>
    <x v="64"/>
    <x v="28"/>
    <x v="0"/>
    <n v="7416477631"/>
    <x v="14"/>
    <s v="PRD-111-CHA"/>
    <x v="11"/>
    <x v="1"/>
    <s v="North"/>
    <n v="3508.93"/>
    <n v="220.51"/>
    <x v="0"/>
    <n v="6.28425189445216E-2"/>
    <x v="0"/>
    <x v="2"/>
    <m/>
    <x v="0"/>
    <n v="0"/>
    <n v="207.68"/>
    <x v="2"/>
    <x v="1"/>
  </r>
  <r>
    <s v="ORD-202303-01609"/>
    <x v="65"/>
    <x v="1"/>
    <x v="4"/>
    <n v="4696458924"/>
    <x v="2"/>
    <s v="PRD-101-SHI"/>
    <x v="1"/>
    <x v="0"/>
    <s v="N"/>
    <n v="2552.27"/>
    <n v="609.01"/>
    <x v="0"/>
    <n v="0.238615036810369"/>
    <x v="0"/>
    <x v="1"/>
    <s v="missing parts"/>
    <x v="1"/>
    <n v="1"/>
    <n v="2821.33"/>
    <x v="2"/>
    <x v="1"/>
  </r>
  <r>
    <s v="ORD-202303-01610"/>
    <x v="66"/>
    <x v="20"/>
    <x v="4"/>
    <n v="7929759144"/>
    <x v="20"/>
    <s v="PRD-100-SHO"/>
    <x v="12"/>
    <x v="0"/>
    <s v="South"/>
    <n v="1934.76"/>
    <n v="502.45"/>
    <x v="2"/>
    <n v="0.25969629308027897"/>
    <x v="0"/>
    <x v="1"/>
    <m/>
    <x v="0"/>
    <n v="0"/>
    <n v="2793.38"/>
    <x v="2"/>
    <x v="1"/>
  </r>
  <r>
    <s v="ORD-202303-01611"/>
    <x v="67"/>
    <x v="20"/>
    <x v="3"/>
    <n v="8073767649"/>
    <x v="6"/>
    <s v="PRD-107-TAB"/>
    <x v="4"/>
    <x v="1"/>
    <s v="North"/>
    <n v="4285.22"/>
    <n v="534.22"/>
    <x v="0"/>
    <n v="0.124665711445387"/>
    <x v="0"/>
    <x v="0"/>
    <m/>
    <x v="0"/>
    <n v="0"/>
    <n v="2081.52"/>
    <x v="2"/>
    <x v="1"/>
  </r>
  <r>
    <s v="ORD-202303-01612"/>
    <x v="68"/>
    <x v="3"/>
    <x v="3"/>
    <n v="6660919193"/>
    <x v="3"/>
    <s v="PRD-106-PHO"/>
    <x v="2"/>
    <x v="1"/>
    <s v="North"/>
    <n v="583.86"/>
    <n v="86.13"/>
    <x v="0"/>
    <n v="0.14751824067413399"/>
    <x v="1"/>
    <x v="0"/>
    <m/>
    <x v="0"/>
    <n v="0"/>
    <n v="2788.38"/>
    <x v="2"/>
    <x v="1"/>
  </r>
  <r>
    <s v="ORD-202303-01613"/>
    <x v="69"/>
    <x v="6"/>
    <x v="2"/>
    <n v="6396704477"/>
    <x v="11"/>
    <s v="PRD - 104 - WAT"/>
    <x v="7"/>
    <x v="2"/>
    <s v="West"/>
    <n v="4724.3100000000004"/>
    <n v="212.4"/>
    <x v="3"/>
    <n v="4.4958946385821402E-2"/>
    <x v="0"/>
    <x v="2"/>
    <m/>
    <x v="0"/>
    <n v="0"/>
    <m/>
    <x v="2"/>
    <x v="1"/>
  </r>
  <r>
    <s v="ORD-202303-01614"/>
    <x v="58"/>
    <x v="8"/>
    <x v="4"/>
    <n v="998575256"/>
    <x v="6"/>
    <s v="PRD-107-TAB"/>
    <x v="6"/>
    <x v="1"/>
    <s v="S"/>
    <n v="1797.54"/>
    <n v="409.47"/>
    <x v="2"/>
    <n v="0.22779465269201199"/>
    <x v="0"/>
    <x v="1"/>
    <m/>
    <x v="0"/>
    <n v="0"/>
    <n v="2081.52"/>
    <x v="2"/>
    <x v="1"/>
  </r>
  <r>
    <s v="ORD-202303-01615"/>
    <x v="70"/>
    <x v="6"/>
    <x v="4"/>
    <n v="2050953072"/>
    <x v="13"/>
    <s v="PRD-102-LAP"/>
    <x v="10"/>
    <x v="1"/>
    <s v="East"/>
    <n v="2384.52"/>
    <n v="439.66"/>
    <x v="1"/>
    <n v="0.18438092362404199"/>
    <x v="0"/>
    <x v="0"/>
    <s v="Defective"/>
    <x v="1"/>
    <n v="1"/>
    <n v="847.14"/>
    <x v="2"/>
    <x v="1"/>
  </r>
  <r>
    <s v="ORD-202303-01616"/>
    <x v="71"/>
    <x v="14"/>
    <x v="6"/>
    <n v="6036698027"/>
    <x v="7"/>
    <s v="PRD-104-WAT"/>
    <x v="7"/>
    <x v="2"/>
    <s v="East"/>
    <n v="998.8"/>
    <n v="127.14"/>
    <x v="1"/>
    <n v="0.12729275130156201"/>
    <x v="1"/>
    <x v="0"/>
    <m/>
    <x v="0"/>
    <n v="0"/>
    <n v="2420.2800000000002"/>
    <x v="2"/>
    <x v="1"/>
  </r>
  <r>
    <s v="ORD-202303-01617"/>
    <x v="63"/>
    <x v="6"/>
    <x v="3"/>
    <n v="8424716491"/>
    <x v="10"/>
    <s v="PRD-106-PHO"/>
    <x v="2"/>
    <x v="1"/>
    <s v="South"/>
    <n v="128.1"/>
    <n v="32.770000000000003"/>
    <x v="2"/>
    <n v="0.25581576893052299"/>
    <x v="2"/>
    <x v="1"/>
    <m/>
    <x v="0"/>
    <n v="0"/>
    <n v="2788.38"/>
    <x v="2"/>
    <x v="1"/>
  </r>
  <r>
    <s v="ORD-202303-01618"/>
    <x v="59"/>
    <x v="7"/>
    <x v="2"/>
    <n v="6978079823"/>
    <x v="8"/>
    <s v="PRD - 110 - CAM"/>
    <x v="8"/>
    <x v="1"/>
    <s v="East"/>
    <n v="1094.48"/>
    <n v="284.01"/>
    <x v="1"/>
    <n v="0.25949309261018899"/>
    <x v="0"/>
    <x v="1"/>
    <m/>
    <x v="0"/>
    <n v="0"/>
    <m/>
    <x v="2"/>
    <x v="1"/>
  </r>
  <r>
    <s v="ORD-202303-01619"/>
    <x v="58"/>
    <x v="28"/>
    <x v="6"/>
    <n v="9249418016"/>
    <x v="4"/>
    <s v="PRD-109-SUN"/>
    <x v="4"/>
    <x v="2"/>
    <s v="North"/>
    <n v="2870.37"/>
    <n v="319.02"/>
    <x v="0"/>
    <n v="0.111142465953867"/>
    <x v="0"/>
    <x v="0"/>
    <m/>
    <x v="0"/>
    <n v="0"/>
    <m/>
    <x v="2"/>
    <x v="1"/>
  </r>
  <r>
    <s v="ORD-202303-01620"/>
    <x v="60"/>
    <x v="9"/>
    <x v="4"/>
    <n v="6595112033"/>
    <x v="12"/>
    <s v="PRD-105-BAG"/>
    <x v="9"/>
    <x v="2"/>
    <s v="East"/>
    <n v="3406.28"/>
    <n v="696.59"/>
    <x v="1"/>
    <n v="0.204501685122773"/>
    <x v="0"/>
    <x v="1"/>
    <m/>
    <x v="0"/>
    <n v="0"/>
    <m/>
    <x v="2"/>
    <x v="1"/>
  </r>
  <r>
    <s v="ORD-202303-01621"/>
    <x v="72"/>
    <x v="9"/>
    <x v="4"/>
    <n v="2884637734"/>
    <x v="15"/>
    <s v="PRD-100-SHO "/>
    <x v="12"/>
    <x v="0"/>
    <s v="North"/>
    <n v="4373.5200000000004"/>
    <n v="691.99"/>
    <x v="0"/>
    <n v="0.15822266732517501"/>
    <x v="0"/>
    <x v="0"/>
    <m/>
    <x v="0"/>
    <n v="0"/>
    <m/>
    <x v="2"/>
    <x v="1"/>
  </r>
  <r>
    <s v="ORD-202303-01622"/>
    <x v="73"/>
    <x v="4"/>
    <x v="2"/>
    <n v="5326799244"/>
    <x v="14"/>
    <s v="PRD-111-CHA"/>
    <x v="11"/>
    <x v="1"/>
    <s v="W"/>
    <n v="3816.24"/>
    <n v="616.71"/>
    <x v="3"/>
    <n v="0.16160147160555899"/>
    <x v="0"/>
    <x v="0"/>
    <m/>
    <x v="0"/>
    <n v="0"/>
    <n v="207.68"/>
    <x v="2"/>
    <x v="1"/>
  </r>
  <r>
    <s v="ORD-202303-01623"/>
    <x v="69"/>
    <x v="19"/>
    <x v="7"/>
    <n v="8672877478"/>
    <x v="15"/>
    <s v="PRD-100-SHO"/>
    <x v="12"/>
    <x v="0"/>
    <s v="West"/>
    <n v="2992.11"/>
    <n v="789.54"/>
    <x v="3"/>
    <n v="0.263873988589992"/>
    <x v="0"/>
    <x v="1"/>
    <m/>
    <x v="0"/>
    <n v="0"/>
    <n v="2793.38"/>
    <x v="2"/>
    <x v="1"/>
  </r>
  <r>
    <s v="ORD-202303-01624"/>
    <x v="74"/>
    <x v="14"/>
    <x v="1"/>
    <n v="2040410719"/>
    <x v="4"/>
    <s v="PRD-109-SUN"/>
    <x v="3"/>
    <x v="2"/>
    <s v="S"/>
    <n v="2292.83"/>
    <n v="680.65"/>
    <x v="2"/>
    <n v="0.29686021205235402"/>
    <x v="0"/>
    <x v="1"/>
    <s v="damaged "/>
    <x v="1"/>
    <n v="1"/>
    <m/>
    <x v="2"/>
    <x v="1"/>
  </r>
  <r>
    <s v="ORD-202303-01625"/>
    <x v="69"/>
    <x v="1"/>
    <x v="1"/>
    <n v="1935311015"/>
    <x v="12"/>
    <s v="PRD-105-BAG"/>
    <x v="4"/>
    <x v="2"/>
    <s v="W"/>
    <n v="4066.81"/>
    <n v="645.92999999999995"/>
    <x v="3"/>
    <n v="0.15882964780749501"/>
    <x v="0"/>
    <x v="0"/>
    <m/>
    <x v="0"/>
    <n v="0"/>
    <m/>
    <x v="2"/>
    <x v="1"/>
  </r>
  <r>
    <s v="ORD-202303-01626"/>
    <x v="73"/>
    <x v="29"/>
    <x v="2"/>
    <n v="6073021737"/>
    <x v="4"/>
    <s v="PRD-109-SUN"/>
    <x v="4"/>
    <x v="2"/>
    <s v="East"/>
    <n v="435.47"/>
    <n v="117.2"/>
    <x v="1"/>
    <n v="0.269134498358096"/>
    <x v="2"/>
    <x v="1"/>
    <m/>
    <x v="0"/>
    <n v="0"/>
    <m/>
    <x v="2"/>
    <x v="1"/>
  </r>
  <r>
    <s v="ORD-202303-01627"/>
    <x v="75"/>
    <x v="20"/>
    <x v="7"/>
    <n v="2400613865"/>
    <x v="10"/>
    <s v="PRD - 106 - PHO"/>
    <x v="2"/>
    <x v="1"/>
    <s v="East"/>
    <n v="4278.76"/>
    <n v="1255.73"/>
    <x v="1"/>
    <n v="0.293479886696146"/>
    <x v="0"/>
    <x v="1"/>
    <m/>
    <x v="0"/>
    <n v="0"/>
    <m/>
    <x v="2"/>
    <x v="1"/>
  </r>
  <r>
    <s v="ORD-202303-01628"/>
    <x v="76"/>
    <x v="3"/>
    <x v="1"/>
    <n v="450153119"/>
    <x v="15"/>
    <s v="PRD-100-SHO"/>
    <x v="12"/>
    <x v="0"/>
    <s v="S"/>
    <n v="3010.12"/>
    <n v="245.16"/>
    <x v="2"/>
    <n v="8.1445257996359002E-2"/>
    <x v="0"/>
    <x v="2"/>
    <m/>
    <x v="0"/>
    <n v="0"/>
    <n v="2793.38"/>
    <x v="2"/>
    <x v="1"/>
  </r>
  <r>
    <s v="ORD-202303-01629"/>
    <x v="77"/>
    <x v="6"/>
    <x v="2"/>
    <n v="6257504224"/>
    <x v="15"/>
    <s v="PRD-100-SHO"/>
    <x v="12"/>
    <x v="0"/>
    <s v="North"/>
    <n v="3789.22"/>
    <n v="912.06"/>
    <x v="0"/>
    <n v="0.24069861343495499"/>
    <x v="0"/>
    <x v="1"/>
    <m/>
    <x v="0"/>
    <n v="0"/>
    <n v="2793.38"/>
    <x v="2"/>
    <x v="1"/>
  </r>
  <r>
    <s v="ORD-202303-01630"/>
    <x v="61"/>
    <x v="9"/>
    <x v="0"/>
    <n v="4881605801"/>
    <x v="8"/>
    <s v="PRD-110-CAM"/>
    <x v="8"/>
    <x v="1"/>
    <s v="South"/>
    <n v="229.35"/>
    <n v="17.43"/>
    <x v="2"/>
    <n v="7.5997383911052999E-2"/>
    <x v="2"/>
    <x v="2"/>
    <m/>
    <x v="0"/>
    <n v="0"/>
    <m/>
    <x v="2"/>
    <x v="1"/>
  </r>
  <r>
    <s v="ORD-202303-01631"/>
    <x v="78"/>
    <x v="15"/>
    <x v="4"/>
    <n v="4294267088"/>
    <x v="15"/>
    <s v="PRD - 100 - SHO"/>
    <x v="12"/>
    <x v="0"/>
    <s v="N"/>
    <n v="2202.5100000000002"/>
    <n v="370.43"/>
    <x v="0"/>
    <n v="0.16818538848858799"/>
    <x v="0"/>
    <x v="0"/>
    <m/>
    <x v="0"/>
    <n v="0"/>
    <m/>
    <x v="2"/>
    <x v="1"/>
  </r>
  <r>
    <s v="ORD-202303-01632"/>
    <x v="63"/>
    <x v="1"/>
    <x v="0"/>
    <n v="6981420768"/>
    <x v="8"/>
    <s v="PRD - 110 - CAM"/>
    <x v="8"/>
    <x v="1"/>
    <s v="N"/>
    <n v="4510.34"/>
    <n v="403.18"/>
    <x v="0"/>
    <n v="8.9390156839617402E-2"/>
    <x v="0"/>
    <x v="2"/>
    <m/>
    <x v="0"/>
    <n v="0"/>
    <m/>
    <x v="2"/>
    <x v="1"/>
  </r>
  <r>
    <s v="ORD-202303-01633"/>
    <x v="79"/>
    <x v="0"/>
    <x v="1"/>
    <n v="5417150076"/>
    <x v="14"/>
    <s v="PRD-111-CHA"/>
    <x v="4"/>
    <x v="1"/>
    <s v="S"/>
    <n v="3557.59"/>
    <n v="622.42999999999995"/>
    <x v="2"/>
    <n v="0.17495832853139301"/>
    <x v="0"/>
    <x v="0"/>
    <m/>
    <x v="0"/>
    <n v="0"/>
    <n v="207.68"/>
    <x v="2"/>
    <x v="1"/>
  </r>
  <r>
    <s v="ORD-202303-01634"/>
    <x v="60"/>
    <x v="20"/>
    <x v="6"/>
    <n v="1867706672"/>
    <x v="4"/>
    <s v="PRD-109-SUN"/>
    <x v="3"/>
    <x v="2"/>
    <s v="North"/>
    <n v="2775.1"/>
    <n v="257.5"/>
    <x v="0"/>
    <n v="9.2789449028863796E-2"/>
    <x v="0"/>
    <x v="2"/>
    <m/>
    <x v="0"/>
    <n v="0"/>
    <m/>
    <x v="2"/>
    <x v="1"/>
  </r>
  <r>
    <s v="ORD-202303-01635"/>
    <x v="80"/>
    <x v="12"/>
    <x v="7"/>
    <n v="5978336740"/>
    <x v="19"/>
    <s v="PRD-102-LAP "/>
    <x v="10"/>
    <x v="1"/>
    <s v="South"/>
    <n v="4044.5"/>
    <n v="872.72"/>
    <x v="2"/>
    <n v="0.21577945357893399"/>
    <x v="0"/>
    <x v="1"/>
    <s v="Wrong item delivered"/>
    <x v="1"/>
    <n v="1"/>
    <m/>
    <x v="2"/>
    <x v="1"/>
  </r>
  <r>
    <s v="ORD-202303-01636"/>
    <x v="81"/>
    <x v="3"/>
    <x v="7"/>
    <n v="5620836108"/>
    <x v="13"/>
    <s v="PRD-102-LAP"/>
    <x v="10"/>
    <x v="1"/>
    <s v="North"/>
    <n v="3964.79"/>
    <n v="1028.76"/>
    <x v="0"/>
    <n v="0.25947402006159198"/>
    <x v="0"/>
    <x v="1"/>
    <m/>
    <x v="0"/>
    <n v="0"/>
    <n v="847.14"/>
    <x v="2"/>
    <x v="1"/>
  </r>
  <r>
    <s v="ORD-202303-01637"/>
    <x v="63"/>
    <x v="28"/>
    <x v="2"/>
    <n v="9591516761"/>
    <x v="19"/>
    <s v="PRD-102-LAP"/>
    <x v="10"/>
    <x v="1"/>
    <s v="North"/>
    <n v="2717.6"/>
    <n v="372.51"/>
    <x v="0"/>
    <n v="0.13707315278186599"/>
    <x v="0"/>
    <x v="0"/>
    <m/>
    <x v="0"/>
    <n v="0"/>
    <n v="847.14"/>
    <x v="2"/>
    <x v="1"/>
  </r>
  <r>
    <s v="ORD-202303-01638"/>
    <x v="82"/>
    <x v="4"/>
    <x v="7"/>
    <n v="922545080"/>
    <x v="15"/>
    <s v="PRD-100-SHO"/>
    <x v="12"/>
    <x v="0"/>
    <s v="S"/>
    <n v="4100.5200000000004"/>
    <n v="1033.48"/>
    <x v="2"/>
    <n v="0.25203632709997797"/>
    <x v="0"/>
    <x v="1"/>
    <m/>
    <x v="0"/>
    <n v="0"/>
    <n v="2793.38"/>
    <x v="2"/>
    <x v="1"/>
  </r>
  <r>
    <s v="ORD-202303-01639"/>
    <x v="83"/>
    <x v="16"/>
    <x v="0"/>
    <n v="6658484"/>
    <x v="15"/>
    <s v="PRD-100-SHO"/>
    <x v="12"/>
    <x v="0"/>
    <s v="North"/>
    <n v="1141.22"/>
    <n v="284.42"/>
    <x v="0"/>
    <n v="0.24922451411647201"/>
    <x v="0"/>
    <x v="1"/>
    <m/>
    <x v="0"/>
    <n v="0"/>
    <n v="2793.38"/>
    <x v="2"/>
    <x v="1"/>
  </r>
  <r>
    <s v="ORD-202303-01640"/>
    <x v="69"/>
    <x v="14"/>
    <x v="5"/>
    <n v="7590447905"/>
    <x v="15"/>
    <s v="PRD-100-SHO "/>
    <x v="12"/>
    <x v="0"/>
    <s v="South"/>
    <n v="3281.17"/>
    <n v="609.55999999999995"/>
    <x v="2"/>
    <n v="0.18577519604287501"/>
    <x v="0"/>
    <x v="0"/>
    <m/>
    <x v="0"/>
    <n v="0"/>
    <m/>
    <x v="2"/>
    <x v="1"/>
  </r>
  <r>
    <s v="ORD-202303-01641"/>
    <x v="62"/>
    <x v="8"/>
    <x v="1"/>
    <n v="5019857547"/>
    <x v="0"/>
    <s v="PRD-108-JAC"/>
    <x v="0"/>
    <x v="0"/>
    <s v="North"/>
    <n v="1926.39"/>
    <n v="323.33"/>
    <x v="0"/>
    <n v="0.16784244104257201"/>
    <x v="0"/>
    <x v="0"/>
    <m/>
    <x v="0"/>
    <n v="0"/>
    <n v="2085.91"/>
    <x v="2"/>
    <x v="1"/>
  </r>
  <r>
    <s v="ORD-202303-01642"/>
    <x v="66"/>
    <x v="7"/>
    <x v="7"/>
    <n v="8515501352"/>
    <x v="2"/>
    <s v="PRD - 101 - SHI"/>
    <x v="4"/>
    <x v="0"/>
    <s v="North"/>
    <n v="3368.98"/>
    <n v="992.77"/>
    <x v="0"/>
    <n v="0.29467969533805499"/>
    <x v="0"/>
    <x v="1"/>
    <m/>
    <x v="0"/>
    <n v="0"/>
    <m/>
    <x v="2"/>
    <x v="1"/>
  </r>
  <r>
    <s v="ORD-202303-01643"/>
    <x v="79"/>
    <x v="14"/>
    <x v="0"/>
    <n v="8051412007"/>
    <x v="7"/>
    <s v="PRD-104-WAT"/>
    <x v="7"/>
    <x v="2"/>
    <s v="N"/>
    <n v="2150.5500000000002"/>
    <n v="415.06"/>
    <x v="0"/>
    <n v="0.19300179023970601"/>
    <x v="0"/>
    <x v="0"/>
    <m/>
    <x v="0"/>
    <n v="0"/>
    <n v="2420.2800000000002"/>
    <x v="2"/>
    <x v="1"/>
  </r>
  <r>
    <s v="ORD-202303-01644"/>
    <x v="73"/>
    <x v="14"/>
    <x v="4"/>
    <n v="7387930925"/>
    <x v="16"/>
    <s v="PRD - 109 - SUN"/>
    <x v="3"/>
    <x v="2"/>
    <s v="N"/>
    <n v="2075.62"/>
    <n v="292.86"/>
    <x v="0"/>
    <n v="0.141095190834546"/>
    <x v="0"/>
    <x v="0"/>
    <s v="Defective"/>
    <x v="1"/>
    <n v="1"/>
    <m/>
    <x v="2"/>
    <x v="1"/>
  </r>
  <r>
    <s v="ORD-202303-01645"/>
    <x v="72"/>
    <x v="28"/>
    <x v="0"/>
    <n v="2581936694"/>
    <x v="11"/>
    <s v="PRD-104-WAT"/>
    <x v="7"/>
    <x v="2"/>
    <s v="West"/>
    <n v="438.51"/>
    <n v="49.41"/>
    <x v="3"/>
    <n v="0.112677019908326"/>
    <x v="2"/>
    <x v="0"/>
    <m/>
    <x v="0"/>
    <n v="0"/>
    <n v="2420.2800000000002"/>
    <x v="2"/>
    <x v="1"/>
  </r>
  <r>
    <s v="ORD-202303-01646"/>
    <x v="81"/>
    <x v="17"/>
    <x v="1"/>
    <n v="8951463187"/>
    <x v="3"/>
    <s v="PRD-106-PHO"/>
    <x v="2"/>
    <x v="1"/>
    <s v="N"/>
    <n v="661.06"/>
    <n v="21.23"/>
    <x v="0"/>
    <n v="3.21150878891477E-2"/>
    <x v="1"/>
    <x v="2"/>
    <m/>
    <x v="0"/>
    <n v="0"/>
    <n v="2788.38"/>
    <x v="2"/>
    <x v="1"/>
  </r>
  <r>
    <s v="ORD-202303-01647"/>
    <x v="67"/>
    <x v="0"/>
    <x v="1"/>
    <n v="2509270400"/>
    <x v="0"/>
    <s v="PRD-108-JAC"/>
    <x v="0"/>
    <x v="0"/>
    <s v="South"/>
    <n v="2585.1799999999998"/>
    <n v="403.73"/>
    <x v="2"/>
    <n v="0.156170943609342"/>
    <x v="0"/>
    <x v="0"/>
    <m/>
    <x v="0"/>
    <n v="0"/>
    <n v="2085.91"/>
    <x v="2"/>
    <x v="1"/>
  </r>
  <r>
    <s v="ORD-202303-01648"/>
    <x v="76"/>
    <x v="5"/>
    <x v="6"/>
    <n v="6368053738"/>
    <x v="5"/>
    <s v="PRD-103-HEA"/>
    <x v="5"/>
    <x v="1"/>
    <s v="North"/>
    <n v="167.12"/>
    <n v="32.479999999999997"/>
    <x v="0"/>
    <n v="0.19435136428913399"/>
    <x v="2"/>
    <x v="0"/>
    <m/>
    <x v="0"/>
    <n v="0"/>
    <n v="2183.56"/>
    <x v="2"/>
    <x v="1"/>
  </r>
  <r>
    <s v="ORD-202303-01649"/>
    <x v="73"/>
    <x v="27"/>
    <x v="6"/>
    <n v="2109863678"/>
    <x v="0"/>
    <s v="PRD-108-JAC"/>
    <x v="4"/>
    <x v="0"/>
    <s v="East"/>
    <n v="2731.33"/>
    <n v="505.23"/>
    <x v="1"/>
    <n v="0.184975817641955"/>
    <x v="0"/>
    <x v="0"/>
    <m/>
    <x v="0"/>
    <n v="0"/>
    <n v="2085.91"/>
    <x v="2"/>
    <x v="1"/>
  </r>
  <r>
    <s v="ORD-202303-01650"/>
    <x v="69"/>
    <x v="16"/>
    <x v="7"/>
    <n v="5284658068"/>
    <x v="4"/>
    <s v="PRD-109-SUN"/>
    <x v="3"/>
    <x v="2"/>
    <s v="S"/>
    <n v="3335.82"/>
    <n v="649.16"/>
    <x v="2"/>
    <n v="0.19460282629158601"/>
    <x v="0"/>
    <x v="0"/>
    <m/>
    <x v="0"/>
    <n v="0"/>
    <m/>
    <x v="2"/>
    <x v="1"/>
  </r>
  <r>
    <s v="ORD-202303-01651"/>
    <x v="58"/>
    <x v="13"/>
    <x v="4"/>
    <n v="8098544878"/>
    <x v="11"/>
    <s v="PRD-104-WAT"/>
    <x v="7"/>
    <x v="2"/>
    <s v="West"/>
    <n v="1289.79"/>
    <n v="352.14"/>
    <x v="3"/>
    <n v="0.27302118949596399"/>
    <x v="0"/>
    <x v="1"/>
    <s v="DAMAGED"/>
    <x v="1"/>
    <n v="1"/>
    <n v="2420.2800000000002"/>
    <x v="2"/>
    <x v="1"/>
  </r>
  <r>
    <s v="ORD-202303-01652"/>
    <x v="73"/>
    <x v="12"/>
    <x v="5"/>
    <n v="1806664059"/>
    <x v="8"/>
    <s v="PRD-110-CAM"/>
    <x v="8"/>
    <x v="1"/>
    <s v="N"/>
    <n v="2665.4"/>
    <n v="601.57000000000005"/>
    <x v="0"/>
    <n v="0.22569595557889999"/>
    <x v="0"/>
    <x v="1"/>
    <m/>
    <x v="0"/>
    <n v="0"/>
    <m/>
    <x v="2"/>
    <x v="1"/>
  </r>
  <r>
    <s v="ORD-202303-01653"/>
    <x v="66"/>
    <x v="20"/>
    <x v="3"/>
    <n v="1268870415"/>
    <x v="0"/>
    <s v="PRD-108-JAC"/>
    <x v="0"/>
    <x v="0"/>
    <s v="North"/>
    <n v="1017.43"/>
    <n v="51.9"/>
    <x v="0"/>
    <n v="5.1010880355405297E-2"/>
    <x v="0"/>
    <x v="2"/>
    <m/>
    <x v="0"/>
    <n v="0"/>
    <n v="2085.91"/>
    <x v="2"/>
    <x v="1"/>
  </r>
  <r>
    <s v="ORD-202303-01654"/>
    <x v="77"/>
    <x v="17"/>
    <x v="4"/>
    <n v="4331782730"/>
    <x v="10"/>
    <s v="PRD-106-PHO "/>
    <x v="2"/>
    <x v="1"/>
    <s v="West"/>
    <n v="4128.07"/>
    <n v="1151.02"/>
    <x v="3"/>
    <n v="0.27882763615927098"/>
    <x v="0"/>
    <x v="1"/>
    <m/>
    <x v="0"/>
    <n v="0"/>
    <m/>
    <x v="2"/>
    <x v="1"/>
  </r>
  <r>
    <s v="ORD-202303-01655"/>
    <x v="63"/>
    <x v="16"/>
    <x v="3"/>
    <n v="4662199785"/>
    <x v="21"/>
    <s v="PRD-110-CAM"/>
    <x v="8"/>
    <x v="1"/>
    <s v="N"/>
    <n v="765.45"/>
    <n v="92.01"/>
    <x v="0"/>
    <n v="0.120203801685283"/>
    <x v="1"/>
    <x v="0"/>
    <m/>
    <x v="0"/>
    <n v="0"/>
    <m/>
    <x v="2"/>
    <x v="1"/>
  </r>
  <r>
    <s v="ORD-202303-01656"/>
    <x v="59"/>
    <x v="10"/>
    <x v="6"/>
    <n v="7940601541"/>
    <x v="9"/>
    <s v="PRD-107-TAB"/>
    <x v="6"/>
    <x v="1"/>
    <s v="N"/>
    <n v="3361.18"/>
    <n v="577.84"/>
    <x v="0"/>
    <n v="0.171915815279158"/>
    <x v="0"/>
    <x v="0"/>
    <s v="DAMAGED"/>
    <x v="1"/>
    <n v="1"/>
    <n v="2081.52"/>
    <x v="2"/>
    <x v="1"/>
  </r>
  <r>
    <s v="ORD-202303-01657"/>
    <x v="60"/>
    <x v="21"/>
    <x v="4"/>
    <n v="6862966103"/>
    <x v="12"/>
    <s v="PRD-105-BAG"/>
    <x v="9"/>
    <x v="2"/>
    <s v="North"/>
    <n v="2806.61"/>
    <n v="320.75"/>
    <x v="0"/>
    <n v="0.11428378007631999"/>
    <x v="0"/>
    <x v="0"/>
    <m/>
    <x v="0"/>
    <n v="0"/>
    <m/>
    <x v="2"/>
    <x v="1"/>
  </r>
  <r>
    <s v="ORD-202303-01658"/>
    <x v="72"/>
    <x v="5"/>
    <x v="2"/>
    <n v="600126646"/>
    <x v="4"/>
    <s v="PRD-109-SUN"/>
    <x v="4"/>
    <x v="2"/>
    <s v="South"/>
    <n v="2841.5"/>
    <n v="742.85"/>
    <x v="2"/>
    <n v="0.26142882280485702"/>
    <x v="0"/>
    <x v="1"/>
    <m/>
    <x v="0"/>
    <n v="0"/>
    <m/>
    <x v="2"/>
    <x v="1"/>
  </r>
  <r>
    <s v="ORD-202303-01659"/>
    <x v="63"/>
    <x v="3"/>
    <x v="5"/>
    <n v="17846274"/>
    <x v="15"/>
    <s v="PRD-100-SHO"/>
    <x v="12"/>
    <x v="0"/>
    <s v="S"/>
    <n v="1712.58"/>
    <n v="363.39"/>
    <x v="2"/>
    <n v="0.21218862768454599"/>
    <x v="0"/>
    <x v="1"/>
    <m/>
    <x v="0"/>
    <n v="0"/>
    <n v="2793.38"/>
    <x v="2"/>
    <x v="1"/>
  </r>
  <r>
    <s v="ORD-202303-01660"/>
    <x v="80"/>
    <x v="25"/>
    <x v="6"/>
    <n v="5691070861"/>
    <x v="2"/>
    <s v="PRD-101-SHI"/>
    <x v="1"/>
    <x v="0"/>
    <s v="N"/>
    <n v="3203.86"/>
    <n v="405.45"/>
    <x v="0"/>
    <n v="0.12655047349135101"/>
    <x v="0"/>
    <x v="0"/>
    <m/>
    <x v="0"/>
    <n v="0"/>
    <n v="2821.33"/>
    <x v="2"/>
    <x v="1"/>
  </r>
  <r>
    <s v="ORD-202303-01661"/>
    <x v="65"/>
    <x v="6"/>
    <x v="4"/>
    <n v="6526505347"/>
    <x v="2"/>
    <s v="PRD - 101 - SHI"/>
    <x v="1"/>
    <x v="0"/>
    <s v="East"/>
    <n v="2551.56"/>
    <n v="559.55999999999995"/>
    <x v="1"/>
    <n v="0.219301133424258"/>
    <x v="0"/>
    <x v="1"/>
    <m/>
    <x v="0"/>
    <n v="0"/>
    <m/>
    <x v="2"/>
    <x v="1"/>
  </r>
  <r>
    <s v="ORD-202303-01662"/>
    <x v="60"/>
    <x v="25"/>
    <x v="3"/>
    <n v="5920415528"/>
    <x v="5"/>
    <s v="PRD - 103 - HEA"/>
    <x v="4"/>
    <x v="1"/>
    <s v="W"/>
    <n v="4619.6899999999996"/>
    <n v="480.08"/>
    <x v="3"/>
    <n v="0.103920392926798"/>
    <x v="0"/>
    <x v="0"/>
    <m/>
    <x v="0"/>
    <n v="0"/>
    <m/>
    <x v="2"/>
    <x v="1"/>
  </r>
  <r>
    <s v="ORD-202303-01663"/>
    <x v="82"/>
    <x v="18"/>
    <x v="4"/>
    <n v="3329457867"/>
    <x v="14"/>
    <s v="PRD - 111 - CHA"/>
    <x v="11"/>
    <x v="1"/>
    <s v="South"/>
    <n v="4716.6000000000004"/>
    <n v="306.39"/>
    <x v="2"/>
    <n v="6.4959928762244004E-2"/>
    <x v="0"/>
    <x v="2"/>
    <s v="missing parts"/>
    <x v="1"/>
    <n v="1"/>
    <m/>
    <x v="2"/>
    <x v="1"/>
  </r>
  <r>
    <s v="ORD-202303-01664"/>
    <x v="74"/>
    <x v="18"/>
    <x v="5"/>
    <n v="4190671009"/>
    <x v="0"/>
    <s v="PRD-108-JAC"/>
    <x v="0"/>
    <x v="0"/>
    <s v="N"/>
    <n v="2903.12"/>
    <n v="281.2"/>
    <x v="0"/>
    <n v="9.6861307834330002E-2"/>
    <x v="0"/>
    <x v="2"/>
    <m/>
    <x v="0"/>
    <n v="0"/>
    <n v="2085.91"/>
    <x v="2"/>
    <x v="1"/>
  </r>
  <r>
    <s v="ORD-202303-01665"/>
    <x v="61"/>
    <x v="9"/>
    <x v="3"/>
    <n v="248910557"/>
    <x v="22"/>
    <s v="PRD-105-BAG"/>
    <x v="9"/>
    <x v="2"/>
    <s v="South"/>
    <n v="1158.4000000000001"/>
    <n v="246.98"/>
    <x v="2"/>
    <n v="0.213207872928177"/>
    <x v="0"/>
    <x v="1"/>
    <m/>
    <x v="0"/>
    <n v="0"/>
    <m/>
    <x v="2"/>
    <x v="1"/>
  </r>
  <r>
    <s v="ORD-202303-01666"/>
    <x v="61"/>
    <x v="5"/>
    <x v="4"/>
    <n v="708063139"/>
    <x v="18"/>
    <s v="PRD-103-HEA"/>
    <x v="5"/>
    <x v="1"/>
    <s v="West"/>
    <n v="4287.28"/>
    <n v="845.59"/>
    <x v="3"/>
    <n v="0.197232277807841"/>
    <x v="0"/>
    <x v="0"/>
    <s v="Defective"/>
    <x v="1"/>
    <n v="1"/>
    <n v="2183.56"/>
    <x v="2"/>
    <x v="1"/>
  </r>
  <r>
    <s v="ORD-202303-01667"/>
    <x v="61"/>
    <x v="2"/>
    <x v="0"/>
    <n v="2642181544"/>
    <x v="9"/>
    <s v="PRD-107-TAB"/>
    <x v="4"/>
    <x v="1"/>
    <s v="W"/>
    <n v="310.02999999999997"/>
    <n v="80.930000000000007"/>
    <x v="3"/>
    <n v="0.261039254265716"/>
    <x v="2"/>
    <x v="1"/>
    <m/>
    <x v="0"/>
    <n v="0"/>
    <n v="2081.52"/>
    <x v="2"/>
    <x v="1"/>
  </r>
  <r>
    <s v="ORD-202303-01668"/>
    <x v="58"/>
    <x v="6"/>
    <x v="3"/>
    <n v="6243265720"/>
    <x v="11"/>
    <s v="PRD-104-WAT "/>
    <x v="7"/>
    <x v="2"/>
    <s v="South"/>
    <n v="2215.83"/>
    <n v="619.64"/>
    <x v="2"/>
    <n v="0.27964239133868601"/>
    <x v="0"/>
    <x v="1"/>
    <m/>
    <x v="0"/>
    <n v="0"/>
    <m/>
    <x v="2"/>
    <x v="1"/>
  </r>
  <r>
    <s v="ORD-202303-01669"/>
    <x v="65"/>
    <x v="11"/>
    <x v="5"/>
    <n v="6918454419"/>
    <x v="0"/>
    <s v="PRD-108-JAC"/>
    <x v="0"/>
    <x v="0"/>
    <s v="North"/>
    <n v="2645.99"/>
    <n v="364.98"/>
    <x v="0"/>
    <n v="0.13793702924047299"/>
    <x v="0"/>
    <x v="0"/>
    <m/>
    <x v="0"/>
    <n v="0"/>
    <n v="2085.91"/>
    <x v="2"/>
    <x v="1"/>
  </r>
  <r>
    <s v="ORD-202303-01670"/>
    <x v="83"/>
    <x v="21"/>
    <x v="2"/>
    <n v="2747871553"/>
    <x v="2"/>
    <s v="PRD-101-SHI"/>
    <x v="1"/>
    <x v="0"/>
    <s v="S"/>
    <n v="374.74"/>
    <n v="78.540000000000006"/>
    <x v="2"/>
    <n v="0.20958531248332199"/>
    <x v="2"/>
    <x v="1"/>
    <s v="missing parts"/>
    <x v="1"/>
    <n v="1"/>
    <n v="2821.33"/>
    <x v="2"/>
    <x v="1"/>
  </r>
  <r>
    <s v="ORD-202303-01671"/>
    <x v="78"/>
    <x v="16"/>
    <x v="0"/>
    <n v="7650210002"/>
    <x v="7"/>
    <s v="PRD-104-WAT"/>
    <x v="7"/>
    <x v="2"/>
    <s v="S"/>
    <n v="4441.2700000000004"/>
    <n v="1118.56"/>
    <x v="2"/>
    <n v="0.25185588806805298"/>
    <x v="0"/>
    <x v="1"/>
    <s v="Wrong item delivered"/>
    <x v="1"/>
    <n v="1"/>
    <n v="2420.2800000000002"/>
    <x v="2"/>
    <x v="1"/>
  </r>
  <r>
    <s v="ORD-202303-01672"/>
    <x v="76"/>
    <x v="17"/>
    <x v="5"/>
    <n v="8063190537"/>
    <x v="13"/>
    <s v="PRD-102-LAP"/>
    <x v="10"/>
    <x v="1"/>
    <s v="South"/>
    <n v="3550.41"/>
    <n v="993.73"/>
    <x v="2"/>
    <n v="0.279891618151143"/>
    <x v="0"/>
    <x v="1"/>
    <m/>
    <x v="0"/>
    <n v="0"/>
    <n v="847.14"/>
    <x v="2"/>
    <x v="1"/>
  </r>
  <r>
    <s v="ORD-202303-01673"/>
    <x v="80"/>
    <x v="6"/>
    <x v="2"/>
    <n v="2438720757"/>
    <x v="23"/>
    <s v="PRD - 111 - CHA"/>
    <x v="11"/>
    <x v="1"/>
    <s v="East"/>
    <n v="1270.46"/>
    <n v="246.92"/>
    <x v="1"/>
    <n v="0.194354800623396"/>
    <x v="0"/>
    <x v="0"/>
    <m/>
    <x v="0"/>
    <n v="0"/>
    <m/>
    <x v="2"/>
    <x v="1"/>
  </r>
  <r>
    <s v="ORD-202303-01674"/>
    <x v="70"/>
    <x v="15"/>
    <x v="6"/>
    <n v="2438409277"/>
    <x v="12"/>
    <s v="PRD-105-BAG"/>
    <x v="4"/>
    <x v="2"/>
    <s v="East"/>
    <n v="2649.15"/>
    <n v="83.44"/>
    <x v="1"/>
    <n v="3.14968952305456E-2"/>
    <x v="0"/>
    <x v="2"/>
    <m/>
    <x v="0"/>
    <n v="0"/>
    <m/>
    <x v="2"/>
    <x v="1"/>
  </r>
  <r>
    <s v="ORD-202303-01675"/>
    <x v="65"/>
    <x v="13"/>
    <x v="0"/>
    <n v="8672075914"/>
    <x v="3"/>
    <s v="PRD-106-PHO"/>
    <x v="2"/>
    <x v="1"/>
    <s v="North"/>
    <n v="4033.98"/>
    <n v="914.15"/>
    <x v="0"/>
    <n v="0.22661242742899099"/>
    <x v="0"/>
    <x v="1"/>
    <m/>
    <x v="0"/>
    <n v="0"/>
    <n v="2788.38"/>
    <x v="2"/>
    <x v="1"/>
  </r>
  <r>
    <s v="ORD-202303-01676"/>
    <x v="83"/>
    <x v="17"/>
    <x v="1"/>
    <n v="1026557647"/>
    <x v="8"/>
    <s v="PRD-110-CAM"/>
    <x v="8"/>
    <x v="1"/>
    <s v="East"/>
    <n v="1826.51"/>
    <n v="280.64999999999998"/>
    <x v="1"/>
    <n v="0.15365368927626999"/>
    <x v="0"/>
    <x v="0"/>
    <m/>
    <x v="0"/>
    <n v="0"/>
    <m/>
    <x v="2"/>
    <x v="1"/>
  </r>
  <r>
    <s v="ORD-202303-01677"/>
    <x v="77"/>
    <x v="15"/>
    <x v="6"/>
    <n v="8590233094"/>
    <x v="2"/>
    <s v="PRD-101-SHI"/>
    <x v="1"/>
    <x v="0"/>
    <s v="South"/>
    <n v="4321.8"/>
    <n v="1107.3399999999999"/>
    <x v="2"/>
    <n v="0.25622194456013703"/>
    <x v="0"/>
    <x v="1"/>
    <m/>
    <x v="0"/>
    <n v="0"/>
    <n v="2821.33"/>
    <x v="2"/>
    <x v="1"/>
  </r>
  <r>
    <s v="ORD-202303-01678"/>
    <x v="79"/>
    <x v="28"/>
    <x v="4"/>
    <n v="2890781629"/>
    <x v="16"/>
    <s v="PRD-109-SUN"/>
    <x v="3"/>
    <x v="2"/>
    <s v="North"/>
    <n v="4340.93"/>
    <n v="691.64"/>
    <x v="0"/>
    <n v="0.159329913175287"/>
    <x v="0"/>
    <x v="0"/>
    <m/>
    <x v="0"/>
    <n v="0"/>
    <m/>
    <x v="2"/>
    <x v="1"/>
  </r>
  <r>
    <s v="ORD-202303-01679"/>
    <x v="63"/>
    <x v="24"/>
    <x v="1"/>
    <n v="5904117977"/>
    <x v="21"/>
    <s v="PRD-110-CAM"/>
    <x v="8"/>
    <x v="1"/>
    <s v="North"/>
    <n v="2073.79"/>
    <n v="80.290000000000006"/>
    <x v="0"/>
    <n v="3.8716552784997499E-2"/>
    <x v="0"/>
    <x v="2"/>
    <m/>
    <x v="0"/>
    <n v="0"/>
    <m/>
    <x v="2"/>
    <x v="1"/>
  </r>
  <r>
    <s v="ORD-202303-01680"/>
    <x v="60"/>
    <x v="15"/>
    <x v="7"/>
    <n v="9830878847"/>
    <x v="11"/>
    <s v="PRD-104-WAT"/>
    <x v="7"/>
    <x v="2"/>
    <s v="N"/>
    <n v="4931.32"/>
    <n v="1134.3"/>
    <x v="0"/>
    <n v="0.230019548518449"/>
    <x v="0"/>
    <x v="1"/>
    <m/>
    <x v="0"/>
    <n v="0"/>
    <n v="2420.2800000000002"/>
    <x v="2"/>
    <x v="1"/>
  </r>
  <r>
    <s v="ORD-202303-01681"/>
    <x v="66"/>
    <x v="16"/>
    <x v="1"/>
    <n v="9715475950"/>
    <x v="5"/>
    <s v="PRD-103-HEA"/>
    <x v="5"/>
    <x v="1"/>
    <s v="East"/>
    <n v="346.87"/>
    <n v="41.08"/>
    <x v="1"/>
    <n v="0.118430535935653"/>
    <x v="2"/>
    <x v="0"/>
    <m/>
    <x v="0"/>
    <n v="0"/>
    <n v="2183.56"/>
    <x v="2"/>
    <x v="1"/>
  </r>
  <r>
    <s v="ORD-202303-01682"/>
    <x v="84"/>
    <x v="24"/>
    <x v="4"/>
    <n v="6491371650"/>
    <x v="8"/>
    <s v="PRD-110-CAM"/>
    <x v="8"/>
    <x v="1"/>
    <s v="N"/>
    <n v="3310.1"/>
    <n v="433.29"/>
    <x v="0"/>
    <n v="0.13089936859913601"/>
    <x v="0"/>
    <x v="0"/>
    <m/>
    <x v="0"/>
    <n v="0"/>
    <m/>
    <x v="2"/>
    <x v="1"/>
  </r>
  <r>
    <s v="ORD-202303-01683"/>
    <x v="73"/>
    <x v="8"/>
    <x v="0"/>
    <n v="5181369004"/>
    <x v="7"/>
    <s v="PRD-104-WAT"/>
    <x v="4"/>
    <x v="2"/>
    <s v="East"/>
    <n v="318.72000000000003"/>
    <n v="39.43"/>
    <x v="1"/>
    <n v="0.123713604417671"/>
    <x v="2"/>
    <x v="0"/>
    <m/>
    <x v="0"/>
    <n v="0"/>
    <n v="2420.2800000000002"/>
    <x v="2"/>
    <x v="1"/>
  </r>
  <r>
    <s v="ORD-202303-01684"/>
    <x v="79"/>
    <x v="15"/>
    <x v="0"/>
    <n v="1926890098"/>
    <x v="8"/>
    <s v="PRD-110-CAM"/>
    <x v="8"/>
    <x v="1"/>
    <s v="South"/>
    <n v="4464.84"/>
    <n v="1137.6400000000001"/>
    <x v="2"/>
    <n v="0.25479972406626"/>
    <x v="0"/>
    <x v="1"/>
    <s v="damaged "/>
    <x v="1"/>
    <n v="1"/>
    <m/>
    <x v="2"/>
    <x v="1"/>
  </r>
  <r>
    <s v="ORD-202303-01685"/>
    <x v="68"/>
    <x v="6"/>
    <x v="7"/>
    <n v="9420670805"/>
    <x v="0"/>
    <s v="PRD-108-JAC"/>
    <x v="0"/>
    <x v="0"/>
    <s v="East"/>
    <n v="1289.6300000000001"/>
    <n v="264.16000000000003"/>
    <x v="1"/>
    <n v="0.204833944619775"/>
    <x v="0"/>
    <x v="1"/>
    <m/>
    <x v="0"/>
    <n v="0"/>
    <n v="2085.91"/>
    <x v="2"/>
    <x v="1"/>
  </r>
  <r>
    <s v="ORD-202303-01686"/>
    <x v="78"/>
    <x v="25"/>
    <x v="5"/>
    <n v="315186175"/>
    <x v="19"/>
    <s v="PRD-102-LAP"/>
    <x v="10"/>
    <x v="1"/>
    <s v="North"/>
    <n v="3175.67"/>
    <n v="496.76"/>
    <x v="0"/>
    <n v="0.15642683276284999"/>
    <x v="0"/>
    <x v="0"/>
    <m/>
    <x v="0"/>
    <n v="0"/>
    <n v="847.14"/>
    <x v="2"/>
    <x v="1"/>
  </r>
  <r>
    <s v="ORD-202303-01687"/>
    <x v="59"/>
    <x v="10"/>
    <x v="7"/>
    <n v="5199010263"/>
    <x v="4"/>
    <s v="PRD-109-SUN"/>
    <x v="4"/>
    <x v="2"/>
    <s v="East"/>
    <n v="4598.33"/>
    <n v="741.75"/>
    <x v="1"/>
    <n v="0.16130856202143001"/>
    <x v="0"/>
    <x v="0"/>
    <m/>
    <x v="0"/>
    <n v="0"/>
    <m/>
    <x v="2"/>
    <x v="1"/>
  </r>
  <r>
    <s v="ORD-202303-01688"/>
    <x v="72"/>
    <x v="20"/>
    <x v="2"/>
    <n v="5434482138"/>
    <x v="1"/>
    <s v="PRD-101-SHI"/>
    <x v="1"/>
    <x v="0"/>
    <s v="South"/>
    <n v="2396.89"/>
    <n v="461.51"/>
    <x v="2"/>
    <n v="0.19254534000308701"/>
    <x v="0"/>
    <x v="0"/>
    <m/>
    <x v="0"/>
    <n v="0"/>
    <n v="2821.33"/>
    <x v="2"/>
    <x v="1"/>
  </r>
  <r>
    <s v="ORD-202303-01689"/>
    <x v="83"/>
    <x v="10"/>
    <x v="5"/>
    <n v="2375083973"/>
    <x v="12"/>
    <s v="PRD-105-BAG"/>
    <x v="9"/>
    <x v="2"/>
    <s v="North"/>
    <n v="3413.51"/>
    <n v="763.57"/>
    <x v="0"/>
    <n v="0.22369057070288401"/>
    <x v="0"/>
    <x v="1"/>
    <m/>
    <x v="0"/>
    <n v="0"/>
    <m/>
    <x v="2"/>
    <x v="1"/>
  </r>
  <r>
    <s v="ORD-202303-01690"/>
    <x v="65"/>
    <x v="14"/>
    <x v="3"/>
    <n v="9656280733"/>
    <x v="20"/>
    <s v="PRD-100-SHO"/>
    <x v="12"/>
    <x v="0"/>
    <s v="North"/>
    <n v="3861.06"/>
    <n v="866.87"/>
    <x v="0"/>
    <n v="0.22451606553640699"/>
    <x v="0"/>
    <x v="1"/>
    <m/>
    <x v="0"/>
    <n v="0"/>
    <n v="2793.38"/>
    <x v="2"/>
    <x v="1"/>
  </r>
  <r>
    <s v="ORD-202303-01691"/>
    <x v="69"/>
    <x v="29"/>
    <x v="7"/>
    <n v="8625587293"/>
    <x v="15"/>
    <s v="PRD-100-SHO"/>
    <x v="12"/>
    <x v="0"/>
    <s v="West"/>
    <n v="3157.58"/>
    <n v="402.67"/>
    <x v="3"/>
    <n v="0.12752487664603901"/>
    <x v="0"/>
    <x v="0"/>
    <m/>
    <x v="0"/>
    <n v="0"/>
    <n v="2793.38"/>
    <x v="2"/>
    <x v="1"/>
  </r>
  <r>
    <s v="ORD-202303-01692"/>
    <x v="79"/>
    <x v="27"/>
    <x v="7"/>
    <n v="6231675011"/>
    <x v="13"/>
    <s v="PRD-102-LAP"/>
    <x v="10"/>
    <x v="1"/>
    <s v="North"/>
    <n v="4941.26"/>
    <n v="435.11"/>
    <x v="0"/>
    <n v="8.8056487616518894E-2"/>
    <x v="0"/>
    <x v="2"/>
    <m/>
    <x v="0"/>
    <n v="0"/>
    <n v="847.14"/>
    <x v="2"/>
    <x v="1"/>
  </r>
  <r>
    <s v="ORD-202303-01693"/>
    <x v="66"/>
    <x v="16"/>
    <x v="6"/>
    <n v="3713799870"/>
    <x v="14"/>
    <s v="PRD-111-CHA"/>
    <x v="11"/>
    <x v="1"/>
    <s v="N"/>
    <n v="2707.33"/>
    <n v="507.62"/>
    <x v="0"/>
    <n v="0.187498384016725"/>
    <x v="0"/>
    <x v="0"/>
    <s v="damaged "/>
    <x v="1"/>
    <n v="1"/>
    <n v="207.68"/>
    <x v="2"/>
    <x v="1"/>
  </r>
  <r>
    <s v="ORD-202303-01694"/>
    <x v="65"/>
    <x v="22"/>
    <x v="6"/>
    <n v="5753764451"/>
    <x v="3"/>
    <s v="PRD-106-PHO"/>
    <x v="2"/>
    <x v="1"/>
    <s v="South"/>
    <n v="2717.43"/>
    <n v="724.82"/>
    <x v="2"/>
    <n v="0.26672996176534403"/>
    <x v="0"/>
    <x v="1"/>
    <m/>
    <x v="0"/>
    <n v="0"/>
    <n v="2788.38"/>
    <x v="2"/>
    <x v="1"/>
  </r>
  <r>
    <s v="ORD-202303-01695"/>
    <x v="62"/>
    <x v="15"/>
    <x v="6"/>
    <n v="1380718606"/>
    <x v="4"/>
    <s v="PRD-109-SUN"/>
    <x v="3"/>
    <x v="2"/>
    <s v="West"/>
    <n v="4756.8100000000004"/>
    <n v="987.83"/>
    <x v="3"/>
    <n v="0.20766648236948701"/>
    <x v="0"/>
    <x v="1"/>
    <m/>
    <x v="0"/>
    <n v="0"/>
    <m/>
    <x v="2"/>
    <x v="1"/>
  </r>
  <r>
    <s v="ORD-202303-01696"/>
    <x v="65"/>
    <x v="5"/>
    <x v="6"/>
    <n v="427857103"/>
    <x v="21"/>
    <s v="PRD - 110 - CAM"/>
    <x v="8"/>
    <x v="1"/>
    <s v="South"/>
    <n v="3263.68"/>
    <n v="671.13"/>
    <x v="2"/>
    <n v="0.205635969212668"/>
    <x v="0"/>
    <x v="1"/>
    <m/>
    <x v="0"/>
    <n v="0"/>
    <m/>
    <x v="2"/>
    <x v="1"/>
  </r>
  <r>
    <s v="ORD-202303-01697"/>
    <x v="64"/>
    <x v="10"/>
    <x v="5"/>
    <n v="5288899088"/>
    <x v="15"/>
    <s v="PRD-100-SHO"/>
    <x v="12"/>
    <x v="0"/>
    <s v="N"/>
    <n v="2312.7399999999998"/>
    <n v="245.69"/>
    <x v="0"/>
    <n v="0.10623329903058699"/>
    <x v="0"/>
    <x v="0"/>
    <m/>
    <x v="0"/>
    <n v="0"/>
    <n v="2793.38"/>
    <x v="2"/>
    <x v="1"/>
  </r>
  <r>
    <s v="ORD-202303-01698"/>
    <x v="63"/>
    <x v="4"/>
    <x v="2"/>
    <n v="8844437213"/>
    <x v="14"/>
    <s v="PRD-111-CHA"/>
    <x v="11"/>
    <x v="1"/>
    <s v="North"/>
    <n v="1077.82"/>
    <n v="195.03"/>
    <x v="0"/>
    <n v="0.18094858139577999"/>
    <x v="0"/>
    <x v="0"/>
    <s v="DAMAGED"/>
    <x v="1"/>
    <n v="1"/>
    <n v="207.68"/>
    <x v="2"/>
    <x v="1"/>
  </r>
  <r>
    <s v="ORD-202303-01699"/>
    <x v="81"/>
    <x v="11"/>
    <x v="4"/>
    <n v="3097975684"/>
    <x v="0"/>
    <s v="PRD-108-JAC"/>
    <x v="0"/>
    <x v="0"/>
    <s v="S"/>
    <n v="347.22"/>
    <n v="59.69"/>
    <x v="2"/>
    <n v="0.17190830021312101"/>
    <x v="2"/>
    <x v="0"/>
    <m/>
    <x v="0"/>
    <n v="0"/>
    <n v="2085.91"/>
    <x v="2"/>
    <x v="1"/>
  </r>
  <r>
    <s v="ORD-202303-01700"/>
    <x v="75"/>
    <x v="8"/>
    <x v="6"/>
    <n v="5974603023"/>
    <x v="2"/>
    <s v="PRD-101-SHI"/>
    <x v="1"/>
    <x v="0"/>
    <s v="South"/>
    <n v="1555.93"/>
    <n v="342.11"/>
    <x v="2"/>
    <n v="0.21987493010611001"/>
    <x v="0"/>
    <x v="1"/>
    <m/>
    <x v="0"/>
    <n v="0"/>
    <n v="2821.33"/>
    <x v="2"/>
    <x v="1"/>
  </r>
  <r>
    <s v="ORD-202303-01701"/>
    <x v="69"/>
    <x v="9"/>
    <x v="7"/>
    <n v="630416527"/>
    <x v="2"/>
    <s v="PRD-101-SHI"/>
    <x v="4"/>
    <x v="0"/>
    <s v="S"/>
    <n v="2882.48"/>
    <n v="261.77999999999997"/>
    <x v="2"/>
    <n v="9.0817629263689595E-2"/>
    <x v="0"/>
    <x v="2"/>
    <m/>
    <x v="0"/>
    <n v="0"/>
    <n v="2821.33"/>
    <x v="2"/>
    <x v="1"/>
  </r>
  <r>
    <s v="ORD-202303-01702"/>
    <x v="59"/>
    <x v="19"/>
    <x v="6"/>
    <n v="2238013702"/>
    <x v="16"/>
    <s v="PRD-109-SUN"/>
    <x v="3"/>
    <x v="2"/>
    <s v="South"/>
    <n v="1953.07"/>
    <n v="262.94"/>
    <x v="2"/>
    <n v="0.13462907115464401"/>
    <x v="0"/>
    <x v="0"/>
    <s v="DAMAGED"/>
    <x v="1"/>
    <n v="1"/>
    <m/>
    <x v="2"/>
    <x v="1"/>
  </r>
  <r>
    <s v="ORD-202303-01703"/>
    <x v="64"/>
    <x v="18"/>
    <x v="4"/>
    <n v="5098063533"/>
    <x v="15"/>
    <s v="PRD-100-SHO"/>
    <x v="4"/>
    <x v="0"/>
    <s v="South"/>
    <n v="2117.64"/>
    <n v="249.61"/>
    <x v="2"/>
    <n v="0.117871781794828"/>
    <x v="0"/>
    <x v="0"/>
    <m/>
    <x v="0"/>
    <n v="0"/>
    <n v="2793.38"/>
    <x v="2"/>
    <x v="1"/>
  </r>
  <r>
    <s v="ORD-202303-01704"/>
    <x v="61"/>
    <x v="4"/>
    <x v="0"/>
    <n v="5133209673"/>
    <x v="11"/>
    <s v="PRD-104-WAT"/>
    <x v="7"/>
    <x v="2"/>
    <s v="South"/>
    <n v="3195.87"/>
    <n v="269.77999999999997"/>
    <x v="2"/>
    <n v="8.4415198365390298E-2"/>
    <x v="0"/>
    <x v="2"/>
    <m/>
    <x v="0"/>
    <n v="0"/>
    <n v="2420.2800000000002"/>
    <x v="2"/>
    <x v="1"/>
  </r>
  <r>
    <s v="ORD-202303-01705"/>
    <x v="68"/>
    <x v="4"/>
    <x v="6"/>
    <n v="3857433919"/>
    <x v="23"/>
    <s v="PRD - 111 - CHA"/>
    <x v="11"/>
    <x v="1"/>
    <s v="North"/>
    <n v="527.82000000000005"/>
    <n v="36.020000000000003"/>
    <x v="0"/>
    <n v="6.8242961615702299E-2"/>
    <x v="1"/>
    <x v="2"/>
    <m/>
    <x v="0"/>
    <n v="0"/>
    <m/>
    <x v="2"/>
    <x v="1"/>
  </r>
  <r>
    <s v="ORD-202303-01706"/>
    <x v="83"/>
    <x v="15"/>
    <x v="4"/>
    <n v="6500394558"/>
    <x v="3"/>
    <s v="PRD-106-PHO"/>
    <x v="2"/>
    <x v="1"/>
    <s v="North"/>
    <n v="312.10000000000002"/>
    <n v="51.67"/>
    <x v="0"/>
    <n v="0.16555591156680599"/>
    <x v="2"/>
    <x v="0"/>
    <m/>
    <x v="0"/>
    <n v="0"/>
    <n v="2788.38"/>
    <x v="2"/>
    <x v="1"/>
  </r>
  <r>
    <s v="ORD-202303-01707"/>
    <x v="82"/>
    <x v="5"/>
    <x v="0"/>
    <n v="9889060917"/>
    <x v="9"/>
    <s v="PRD-107-TAB"/>
    <x v="6"/>
    <x v="1"/>
    <s v="North"/>
    <n v="1961.62"/>
    <n v="537.42999999999995"/>
    <x v="0"/>
    <n v="0.273972532906475"/>
    <x v="0"/>
    <x v="1"/>
    <m/>
    <x v="0"/>
    <n v="0"/>
    <n v="2081.52"/>
    <x v="2"/>
    <x v="1"/>
  </r>
  <r>
    <s v="ORD-202303-01708"/>
    <x v="74"/>
    <x v="13"/>
    <x v="4"/>
    <n v="3965688720"/>
    <x v="11"/>
    <s v="PRD-104-WAT"/>
    <x v="7"/>
    <x v="2"/>
    <s v="W"/>
    <n v="420.06"/>
    <n v="15.99"/>
    <x v="3"/>
    <n v="3.80659905727753E-2"/>
    <x v="2"/>
    <x v="2"/>
    <m/>
    <x v="0"/>
    <n v="0"/>
    <n v="2420.2800000000002"/>
    <x v="2"/>
    <x v="1"/>
  </r>
  <r>
    <s v="ORD-202303-01709"/>
    <x v="57"/>
    <x v="1"/>
    <x v="4"/>
    <n v="4271974531"/>
    <x v="4"/>
    <s v="PRD-109-SUN "/>
    <x v="3"/>
    <x v="2"/>
    <s v="West"/>
    <n v="267.70999999999998"/>
    <n v="53.43"/>
    <x v="3"/>
    <n v="0.19958163684584099"/>
    <x v="2"/>
    <x v="0"/>
    <m/>
    <x v="0"/>
    <n v="0"/>
    <n v="1385.87"/>
    <x v="2"/>
    <x v="1"/>
  </r>
  <r>
    <s v="ORD-202303-01710"/>
    <x v="81"/>
    <x v="1"/>
    <x v="4"/>
    <n v="2729436109"/>
    <x v="11"/>
    <s v="PRD-104-WAT"/>
    <x v="7"/>
    <x v="2"/>
    <s v="N"/>
    <n v="1335.3"/>
    <n v="195.31"/>
    <x v="0"/>
    <n v="0.146266756534112"/>
    <x v="0"/>
    <x v="0"/>
    <m/>
    <x v="0"/>
    <n v="0"/>
    <n v="2420.2800000000002"/>
    <x v="2"/>
    <x v="1"/>
  </r>
  <r>
    <s v="ORD-202303-01711"/>
    <x v="80"/>
    <x v="27"/>
    <x v="6"/>
    <n v="225255313"/>
    <x v="9"/>
    <s v="PRD-107-TAB"/>
    <x v="6"/>
    <x v="1"/>
    <s v="North"/>
    <n v="4539.25"/>
    <n v="560.76"/>
    <x v="0"/>
    <n v="0.12353582640304001"/>
    <x v="0"/>
    <x v="0"/>
    <m/>
    <x v="0"/>
    <n v="0"/>
    <n v="2081.52"/>
    <x v="2"/>
    <x v="1"/>
  </r>
  <r>
    <s v="ORD-202303-01712"/>
    <x v="64"/>
    <x v="26"/>
    <x v="1"/>
    <n v="5848281739"/>
    <x v="4"/>
    <s v="PRD-109-SUN"/>
    <x v="3"/>
    <x v="2"/>
    <s v="East"/>
    <n v="150.97999999999999"/>
    <n v="41.92"/>
    <x v="1"/>
    <n v="0.27765266922771198"/>
    <x v="2"/>
    <x v="1"/>
    <m/>
    <x v="0"/>
    <n v="0"/>
    <m/>
    <x v="2"/>
    <x v="1"/>
  </r>
  <r>
    <s v="ORD-202303-01713"/>
    <x v="68"/>
    <x v="11"/>
    <x v="1"/>
    <n v="6464676478"/>
    <x v="19"/>
    <s v="PRD-102-LAP "/>
    <x v="4"/>
    <x v="1"/>
    <s v="N"/>
    <n v="4610.04"/>
    <n v="210.46"/>
    <x v="0"/>
    <n v="4.5652532299069001E-2"/>
    <x v="0"/>
    <x v="2"/>
    <m/>
    <x v="0"/>
    <n v="0"/>
    <m/>
    <x v="2"/>
    <x v="1"/>
  </r>
  <r>
    <s v="ORD-202303-01714"/>
    <x v="85"/>
    <x v="29"/>
    <x v="7"/>
    <n v="8610285514"/>
    <x v="12"/>
    <s v="PRD-105-BAG"/>
    <x v="9"/>
    <x v="2"/>
    <s v="South"/>
    <n v="944.58"/>
    <n v="264.37"/>
    <x v="2"/>
    <n v="0.27988100531453097"/>
    <x v="1"/>
    <x v="1"/>
    <m/>
    <x v="0"/>
    <n v="0"/>
    <m/>
    <x v="2"/>
    <x v="1"/>
  </r>
  <r>
    <s v="ORD-202303-01715"/>
    <x v="57"/>
    <x v="13"/>
    <x v="1"/>
    <n v="5283905306"/>
    <x v="15"/>
    <s v="PRD-100-SHO"/>
    <x v="4"/>
    <x v="0"/>
    <s v="W"/>
    <n v="1150.45"/>
    <n v="314.45999999999998"/>
    <x v="3"/>
    <n v="0.27333652049198098"/>
    <x v="0"/>
    <x v="1"/>
    <m/>
    <x v="0"/>
    <n v="0"/>
    <n v="2793.38"/>
    <x v="2"/>
    <x v="1"/>
  </r>
  <r>
    <s v="ORD-202303-01716"/>
    <x v="77"/>
    <x v="22"/>
    <x v="0"/>
    <n v="9105071970"/>
    <x v="6"/>
    <s v="PRD-107-TAB"/>
    <x v="6"/>
    <x v="1"/>
    <s v="East"/>
    <n v="1754.78"/>
    <n v="387.45"/>
    <x v="1"/>
    <n v="0.22079690901423499"/>
    <x v="0"/>
    <x v="1"/>
    <m/>
    <x v="0"/>
    <n v="0"/>
    <n v="2081.52"/>
    <x v="2"/>
    <x v="1"/>
  </r>
  <r>
    <s v="ORD-202303-01717"/>
    <x v="61"/>
    <x v="4"/>
    <x v="4"/>
    <n v="3155676959"/>
    <x v="4"/>
    <s v="PRD-109-SUN"/>
    <x v="3"/>
    <x v="2"/>
    <s v="N"/>
    <n v="837.04"/>
    <n v="132.66"/>
    <x v="0"/>
    <n v="0.15848704960336399"/>
    <x v="1"/>
    <x v="0"/>
    <m/>
    <x v="0"/>
    <n v="0"/>
    <m/>
    <x v="2"/>
    <x v="1"/>
  </r>
  <r>
    <s v="ORD-202303-01718"/>
    <x v="77"/>
    <x v="4"/>
    <x v="2"/>
    <n v="6651413430"/>
    <x v="0"/>
    <s v="PRD-108-JAC"/>
    <x v="0"/>
    <x v="0"/>
    <s v="West"/>
    <n v="1935.56"/>
    <n v="421.36"/>
    <x v="3"/>
    <n v="0.217694104031908"/>
    <x v="0"/>
    <x v="1"/>
    <m/>
    <x v="0"/>
    <n v="0"/>
    <n v="2085.91"/>
    <x v="2"/>
    <x v="1"/>
  </r>
  <r>
    <s v="ORD-202303-01719"/>
    <x v="68"/>
    <x v="16"/>
    <x v="0"/>
    <n v="7024236374"/>
    <x v="9"/>
    <s v="PRD-107-TAB "/>
    <x v="6"/>
    <x v="1"/>
    <s v="North"/>
    <n v="4850.54"/>
    <n v="833.78"/>
    <x v="0"/>
    <n v="0.17189426331913599"/>
    <x v="0"/>
    <x v="0"/>
    <m/>
    <x v="0"/>
    <n v="0"/>
    <m/>
    <x v="2"/>
    <x v="1"/>
  </r>
  <r>
    <s v="ORD-202303-01720"/>
    <x v="80"/>
    <x v="19"/>
    <x v="7"/>
    <n v="6111476207"/>
    <x v="9"/>
    <s v="PRD-107-TAB"/>
    <x v="6"/>
    <x v="1"/>
    <s v="South"/>
    <n v="3670.27"/>
    <n v="419.33"/>
    <x v="2"/>
    <n v="0.114250450239356"/>
    <x v="0"/>
    <x v="0"/>
    <m/>
    <x v="0"/>
    <n v="0"/>
    <n v="2081.52"/>
    <x v="2"/>
    <x v="1"/>
  </r>
  <r>
    <s v="ORD-202303-01721"/>
    <x v="57"/>
    <x v="19"/>
    <x v="5"/>
    <n v="1168859266"/>
    <x v="21"/>
    <s v="PRD-110-CAM "/>
    <x v="8"/>
    <x v="1"/>
    <s v="W"/>
    <n v="1133.49"/>
    <n v="93.48"/>
    <x v="3"/>
    <n v="8.2470952544795306E-2"/>
    <x v="0"/>
    <x v="2"/>
    <s v="Late delivery"/>
    <x v="1"/>
    <n v="1"/>
    <n v="130.44"/>
    <x v="2"/>
    <x v="1"/>
  </r>
  <r>
    <s v="ORD-202303-01722"/>
    <x v="86"/>
    <x v="9"/>
    <x v="1"/>
    <n v="8804189024"/>
    <x v="14"/>
    <s v="PRD-111-CHA"/>
    <x v="11"/>
    <x v="1"/>
    <s v="North"/>
    <n v="2172.5100000000002"/>
    <n v="339.28"/>
    <x v="0"/>
    <n v="0.15616959185458301"/>
    <x v="0"/>
    <x v="0"/>
    <m/>
    <x v="0"/>
    <n v="0"/>
    <n v="207.68"/>
    <x v="2"/>
    <x v="1"/>
  </r>
  <r>
    <s v="ORD-202303-01723"/>
    <x v="60"/>
    <x v="4"/>
    <x v="5"/>
    <n v="1813722938"/>
    <x v="11"/>
    <s v="PRD-104-WAT"/>
    <x v="7"/>
    <x v="2"/>
    <s v="East"/>
    <n v="3885.63"/>
    <n v="790.3"/>
    <x v="1"/>
    <n v="0.203390441189717"/>
    <x v="0"/>
    <x v="1"/>
    <m/>
    <x v="0"/>
    <n v="0"/>
    <n v="2420.2800000000002"/>
    <x v="2"/>
    <x v="1"/>
  </r>
  <r>
    <s v="ORD-202303-01724"/>
    <x v="61"/>
    <x v="8"/>
    <x v="7"/>
    <n v="7386813372"/>
    <x v="8"/>
    <s v="PRD-110-CAM"/>
    <x v="8"/>
    <x v="1"/>
    <s v="N"/>
    <n v="2800.16"/>
    <n v="359.04"/>
    <x v="0"/>
    <n v="0.128221244500314"/>
    <x v="0"/>
    <x v="0"/>
    <m/>
    <x v="0"/>
    <n v="0"/>
    <m/>
    <x v="2"/>
    <x v="1"/>
  </r>
  <r>
    <s v="ORD-202303-01725"/>
    <x v="86"/>
    <x v="2"/>
    <x v="5"/>
    <n v="6716033841"/>
    <x v="0"/>
    <s v="PRD-108-JAC "/>
    <x v="0"/>
    <x v="0"/>
    <s v="West"/>
    <n v="1562.66"/>
    <n v="466.31"/>
    <x v="3"/>
    <n v="0.29840784303687301"/>
    <x v="0"/>
    <x v="1"/>
    <m/>
    <x v="0"/>
    <n v="0"/>
    <m/>
    <x v="2"/>
    <x v="1"/>
  </r>
  <r>
    <s v="ORD-202303-01726"/>
    <x v="62"/>
    <x v="2"/>
    <x v="5"/>
    <n v="9167812883"/>
    <x v="4"/>
    <s v="PRD-109-SUN"/>
    <x v="3"/>
    <x v="2"/>
    <s v="N"/>
    <n v="4710"/>
    <n v="1407.33"/>
    <x v="0"/>
    <n v="0.298796178343949"/>
    <x v="0"/>
    <x v="1"/>
    <m/>
    <x v="0"/>
    <n v="0"/>
    <m/>
    <x v="2"/>
    <x v="1"/>
  </r>
  <r>
    <s v="ORD-202303-01727"/>
    <x v="66"/>
    <x v="2"/>
    <x v="5"/>
    <n v="9536982320"/>
    <x v="8"/>
    <s v="PRD-110-CAM"/>
    <x v="8"/>
    <x v="1"/>
    <s v="W"/>
    <n v="4301.87"/>
    <n v="228.36"/>
    <x v="3"/>
    <n v="5.3083891423962103E-2"/>
    <x v="0"/>
    <x v="2"/>
    <m/>
    <x v="0"/>
    <n v="0"/>
    <m/>
    <x v="2"/>
    <x v="1"/>
  </r>
  <r>
    <s v="ORD-202303-01728"/>
    <x v="65"/>
    <x v="24"/>
    <x v="4"/>
    <n v="6701412804"/>
    <x v="2"/>
    <s v="PRD-101-SHI"/>
    <x v="1"/>
    <x v="0"/>
    <s v="East"/>
    <n v="205"/>
    <n v="37.25"/>
    <x v="1"/>
    <n v="0.181707317073171"/>
    <x v="2"/>
    <x v="0"/>
    <m/>
    <x v="0"/>
    <n v="0"/>
    <n v="2821.33"/>
    <x v="2"/>
    <x v="1"/>
  </r>
  <r>
    <s v="ORD-202303-01729"/>
    <x v="66"/>
    <x v="9"/>
    <x v="3"/>
    <n v="8861732776"/>
    <x v="18"/>
    <s v="PRD-103-HEA"/>
    <x v="5"/>
    <x v="1"/>
    <s v="East"/>
    <n v="3210.3"/>
    <n v="708.17"/>
    <x v="1"/>
    <n v="0.22059309098838101"/>
    <x v="0"/>
    <x v="1"/>
    <m/>
    <x v="0"/>
    <n v="0"/>
    <n v="2183.56"/>
    <x v="2"/>
    <x v="1"/>
  </r>
  <r>
    <s v="ORD-202303-01730"/>
    <x v="76"/>
    <x v="7"/>
    <x v="4"/>
    <n v="3663375618"/>
    <x v="5"/>
    <s v="PRD-103-HEA"/>
    <x v="5"/>
    <x v="1"/>
    <s v="North"/>
    <n v="4448.2"/>
    <n v="568.44000000000005"/>
    <x v="0"/>
    <n v="0.12779101659098099"/>
    <x v="0"/>
    <x v="0"/>
    <m/>
    <x v="0"/>
    <n v="0"/>
    <n v="2183.56"/>
    <x v="2"/>
    <x v="1"/>
  </r>
  <r>
    <s v="ORD-202303-01731"/>
    <x v="57"/>
    <x v="28"/>
    <x v="5"/>
    <n v="7448923960"/>
    <x v="7"/>
    <s v="PRD-104-WAT "/>
    <x v="4"/>
    <x v="2"/>
    <s v="S"/>
    <n v="4166.37"/>
    <n v="563.64"/>
    <x v="2"/>
    <n v="0.13528323216613"/>
    <x v="0"/>
    <x v="0"/>
    <s v="Size issue"/>
    <x v="1"/>
    <n v="1"/>
    <m/>
    <x v="2"/>
    <x v="1"/>
  </r>
  <r>
    <s v="ORD-202303-01732"/>
    <x v="69"/>
    <x v="10"/>
    <x v="0"/>
    <n v="6103763294"/>
    <x v="0"/>
    <s v="PRD-108-JAC"/>
    <x v="0"/>
    <x v="0"/>
    <s v="South"/>
    <n v="1534.02"/>
    <n v="249.32"/>
    <x v="2"/>
    <n v="0.16252721607280199"/>
    <x v="0"/>
    <x v="0"/>
    <m/>
    <x v="0"/>
    <n v="0"/>
    <n v="2085.91"/>
    <x v="2"/>
    <x v="1"/>
  </r>
  <r>
    <s v="ORD-202303-01733"/>
    <x v="59"/>
    <x v="27"/>
    <x v="1"/>
    <n v="8619970783"/>
    <x v="21"/>
    <s v="PRD - 110 - CAM"/>
    <x v="8"/>
    <x v="1"/>
    <s v="N"/>
    <n v="180.75"/>
    <n v="38.43"/>
    <x v="0"/>
    <n v="0.21261410788381699"/>
    <x v="2"/>
    <x v="1"/>
    <m/>
    <x v="0"/>
    <n v="0"/>
    <m/>
    <x v="2"/>
    <x v="1"/>
  </r>
  <r>
    <s v="ORD-202303-01734"/>
    <x v="86"/>
    <x v="8"/>
    <x v="2"/>
    <n v="7486328107"/>
    <x v="22"/>
    <s v="PRD-105-BAG"/>
    <x v="9"/>
    <x v="2"/>
    <s v="North"/>
    <n v="4953.8500000000004"/>
    <n v="789.09"/>
    <x v="0"/>
    <n v="0.15928823036628101"/>
    <x v="0"/>
    <x v="0"/>
    <m/>
    <x v="0"/>
    <n v="0"/>
    <m/>
    <x v="2"/>
    <x v="1"/>
  </r>
  <r>
    <s v="ORD-202303-01735"/>
    <x v="61"/>
    <x v="29"/>
    <x v="6"/>
    <n v="6161531766"/>
    <x v="11"/>
    <s v="PRD-104-WAT"/>
    <x v="7"/>
    <x v="2"/>
    <s v="N"/>
    <n v="3517.85"/>
    <n v="192.35"/>
    <x v="0"/>
    <n v="5.4678283610728101E-2"/>
    <x v="0"/>
    <x v="2"/>
    <m/>
    <x v="0"/>
    <n v="0"/>
    <n v="2420.2800000000002"/>
    <x v="2"/>
    <x v="1"/>
  </r>
  <r>
    <s v="ORD-202303-01736"/>
    <x v="70"/>
    <x v="18"/>
    <x v="2"/>
    <n v="4606834260"/>
    <x v="18"/>
    <s v="PRD-103-HEA"/>
    <x v="5"/>
    <x v="1"/>
    <s v="South"/>
    <n v="3047.84"/>
    <n v="575.99"/>
    <x v="2"/>
    <n v="0.188983017481233"/>
    <x v="0"/>
    <x v="0"/>
    <m/>
    <x v="0"/>
    <n v="0"/>
    <n v="2183.56"/>
    <x v="2"/>
    <x v="1"/>
  </r>
  <r>
    <s v="ORD-202303-01737"/>
    <x v="76"/>
    <x v="14"/>
    <x v="1"/>
    <n v="4140363487"/>
    <x v="2"/>
    <s v="PRD-101-SHI"/>
    <x v="1"/>
    <x v="0"/>
    <s v="N"/>
    <n v="4540.96"/>
    <n v="1214.96"/>
    <x v="0"/>
    <n v="0.26755575913463198"/>
    <x v="0"/>
    <x v="1"/>
    <m/>
    <x v="0"/>
    <n v="0"/>
    <n v="2821.33"/>
    <x v="2"/>
    <x v="1"/>
  </r>
  <r>
    <s v="ORD-202303-01738"/>
    <x v="65"/>
    <x v="14"/>
    <x v="4"/>
    <n v="4312134557"/>
    <x v="15"/>
    <s v="PRD-100-SHO"/>
    <x v="12"/>
    <x v="0"/>
    <s v="N"/>
    <n v="3912.58"/>
    <n v="1018.06"/>
    <x v="0"/>
    <n v="0.26020170833567602"/>
    <x v="0"/>
    <x v="1"/>
    <m/>
    <x v="0"/>
    <n v="0"/>
    <n v="2793.38"/>
    <x v="2"/>
    <x v="1"/>
  </r>
  <r>
    <s v="ORD-202303-01739"/>
    <x v="76"/>
    <x v="11"/>
    <x v="5"/>
    <n v="7151041367"/>
    <x v="3"/>
    <s v="PRD-106-PHO"/>
    <x v="2"/>
    <x v="1"/>
    <s v="East"/>
    <n v="3722.04"/>
    <n v="834.74"/>
    <x v="1"/>
    <n v="0.224269486625614"/>
    <x v="0"/>
    <x v="1"/>
    <m/>
    <x v="0"/>
    <n v="0"/>
    <n v="2788.38"/>
    <x v="2"/>
    <x v="1"/>
  </r>
  <r>
    <s v="ORD-202303-01740"/>
    <x v="70"/>
    <x v="28"/>
    <x v="2"/>
    <n v="5791209454"/>
    <x v="19"/>
    <s v="PRD-102-LAP"/>
    <x v="10"/>
    <x v="1"/>
    <s v="South"/>
    <n v="4512.74"/>
    <n v="383.19"/>
    <x v="2"/>
    <n v="8.4912935378506194E-2"/>
    <x v="0"/>
    <x v="2"/>
    <m/>
    <x v="0"/>
    <n v="0"/>
    <n v="847.14"/>
    <x v="2"/>
    <x v="1"/>
  </r>
  <r>
    <s v="ORD-202303-01741"/>
    <x v="81"/>
    <x v="26"/>
    <x v="6"/>
    <n v="6748868996"/>
    <x v="0"/>
    <s v="PRD-108-JAC"/>
    <x v="0"/>
    <x v="0"/>
    <s v="West"/>
    <n v="2832.93"/>
    <n v="145.19999999999999"/>
    <x v="3"/>
    <n v="5.1254355031716298E-2"/>
    <x v="0"/>
    <x v="2"/>
    <s v="Size issue"/>
    <x v="1"/>
    <n v="1"/>
    <n v="2085.91"/>
    <x v="2"/>
    <x v="1"/>
  </r>
  <r>
    <s v="ORD-202303-01742"/>
    <x v="67"/>
    <x v="10"/>
    <x v="4"/>
    <n v="9044474270"/>
    <x v="12"/>
    <s v="PRD-105-BAG"/>
    <x v="9"/>
    <x v="2"/>
    <s v="North"/>
    <n v="2412.5100000000002"/>
    <n v="340.72"/>
    <x v="0"/>
    <n v="0.14123050267149201"/>
    <x v="0"/>
    <x v="0"/>
    <m/>
    <x v="0"/>
    <n v="0"/>
    <m/>
    <x v="2"/>
    <x v="1"/>
  </r>
  <r>
    <s v="ORD-202303-01743"/>
    <x v="73"/>
    <x v="5"/>
    <x v="2"/>
    <n v="1939146037"/>
    <x v="17"/>
    <s v="PRD-108-JAC "/>
    <x v="0"/>
    <x v="0"/>
    <s v="W"/>
    <n v="2081.25"/>
    <n v="596.08000000000004"/>
    <x v="3"/>
    <n v="0.28640480480480501"/>
    <x v="0"/>
    <x v="1"/>
    <m/>
    <x v="0"/>
    <n v="0"/>
    <m/>
    <x v="2"/>
    <x v="1"/>
  </r>
  <r>
    <s v="ORD-202303-01744"/>
    <x v="58"/>
    <x v="11"/>
    <x v="1"/>
    <n v="7501399392"/>
    <x v="9"/>
    <s v="PRD-107-TAB"/>
    <x v="6"/>
    <x v="1"/>
    <s v="N"/>
    <n v="3464.23"/>
    <n v="388.72"/>
    <x v="0"/>
    <n v="0.112209639660184"/>
    <x v="0"/>
    <x v="0"/>
    <s v="Wrong item delivered"/>
    <x v="1"/>
    <n v="1"/>
    <n v="2081.52"/>
    <x v="2"/>
    <x v="1"/>
  </r>
  <r>
    <s v="ORD-202303-01745"/>
    <x v="83"/>
    <x v="21"/>
    <x v="6"/>
    <n v="6786163386"/>
    <x v="5"/>
    <s v="PRD - 103 - HEA"/>
    <x v="5"/>
    <x v="1"/>
    <s v="North"/>
    <n v="666.53"/>
    <n v="143.24"/>
    <x v="0"/>
    <n v="0.21490405533134299"/>
    <x v="1"/>
    <x v="1"/>
    <m/>
    <x v="0"/>
    <n v="0"/>
    <m/>
    <x v="2"/>
    <x v="1"/>
  </r>
  <r>
    <s v="ORD-202303-01746"/>
    <x v="64"/>
    <x v="1"/>
    <x v="4"/>
    <n v="9770536443"/>
    <x v="11"/>
    <s v="PRD-104-WAT"/>
    <x v="7"/>
    <x v="2"/>
    <s v="North"/>
    <n v="1913.85"/>
    <n v="82.42"/>
    <x v="0"/>
    <n v="4.30650259947227E-2"/>
    <x v="0"/>
    <x v="2"/>
    <m/>
    <x v="0"/>
    <n v="0"/>
    <n v="2420.2800000000002"/>
    <x v="2"/>
    <x v="1"/>
  </r>
  <r>
    <s v="ORD-202303-01747"/>
    <x v="75"/>
    <x v="10"/>
    <x v="7"/>
    <n v="8009205365"/>
    <x v="8"/>
    <s v="PRD-110-CAM"/>
    <x v="8"/>
    <x v="1"/>
    <s v="N"/>
    <n v="3001.37"/>
    <n v="121.12"/>
    <x v="0"/>
    <n v="4.0354904593568899E-2"/>
    <x v="0"/>
    <x v="2"/>
    <m/>
    <x v="0"/>
    <n v="0"/>
    <m/>
    <x v="2"/>
    <x v="1"/>
  </r>
  <r>
    <s v="ORD-202303-01748"/>
    <x v="80"/>
    <x v="21"/>
    <x v="4"/>
    <n v="1575842768"/>
    <x v="8"/>
    <s v="PRD-110-CAM"/>
    <x v="8"/>
    <x v="1"/>
    <s v="East"/>
    <n v="4025.55"/>
    <n v="366.62"/>
    <x v="1"/>
    <n v="9.1073269491125403E-2"/>
    <x v="0"/>
    <x v="2"/>
    <m/>
    <x v="0"/>
    <n v="0"/>
    <m/>
    <x v="2"/>
    <x v="1"/>
  </r>
  <r>
    <s v="ORD-202303-01749"/>
    <x v="78"/>
    <x v="24"/>
    <x v="2"/>
    <n v="7661629506"/>
    <x v="15"/>
    <s v="PRD-100-SHO"/>
    <x v="12"/>
    <x v="0"/>
    <s v="W"/>
    <n v="3188.85"/>
    <n v="903.16"/>
    <x v="3"/>
    <n v="0.283224359878953"/>
    <x v="0"/>
    <x v="1"/>
    <m/>
    <x v="0"/>
    <n v="0"/>
    <n v="2793.38"/>
    <x v="2"/>
    <x v="1"/>
  </r>
  <r>
    <s v="ORD-202303-01750"/>
    <x v="75"/>
    <x v="26"/>
    <x v="6"/>
    <n v="5546120384"/>
    <x v="6"/>
    <s v="PRD-107-TAB"/>
    <x v="6"/>
    <x v="1"/>
    <s v="East"/>
    <n v="3380.83"/>
    <n v="170.91"/>
    <x v="1"/>
    <n v="5.0552674934853298E-2"/>
    <x v="0"/>
    <x v="2"/>
    <m/>
    <x v="0"/>
    <n v="0"/>
    <n v="2081.52"/>
    <x v="2"/>
    <x v="1"/>
  </r>
  <r>
    <s v="ORD-202303-01751"/>
    <x v="59"/>
    <x v="14"/>
    <x v="2"/>
    <n v="3542562860"/>
    <x v="18"/>
    <s v="PRD-103-HEA"/>
    <x v="5"/>
    <x v="1"/>
    <s v="N"/>
    <n v="4844.8"/>
    <n v="740.03"/>
    <x v="0"/>
    <n v="0.15274727542932601"/>
    <x v="0"/>
    <x v="0"/>
    <m/>
    <x v="0"/>
    <n v="0"/>
    <n v="2183.56"/>
    <x v="2"/>
    <x v="1"/>
  </r>
  <r>
    <s v="ORD-202303-01752"/>
    <x v="62"/>
    <x v="18"/>
    <x v="2"/>
    <n v="582405546"/>
    <x v="2"/>
    <s v="PRD-101-SHI"/>
    <x v="4"/>
    <x v="0"/>
    <s v="East"/>
    <n v="3316.12"/>
    <n v="676.7"/>
    <x v="1"/>
    <n v="0.204063785387742"/>
    <x v="0"/>
    <x v="1"/>
    <m/>
    <x v="0"/>
    <n v="0"/>
    <n v="2821.33"/>
    <x v="2"/>
    <x v="1"/>
  </r>
  <r>
    <s v="ORD-202303-01753"/>
    <x v="73"/>
    <x v="12"/>
    <x v="1"/>
    <n v="3158464394"/>
    <x v="0"/>
    <s v="PRD - 108 - JAC"/>
    <x v="0"/>
    <x v="0"/>
    <s v="North"/>
    <n v="324.68"/>
    <n v="96.51"/>
    <x v="0"/>
    <n v="0.297246519650117"/>
    <x v="2"/>
    <x v="1"/>
    <m/>
    <x v="0"/>
    <n v="0"/>
    <m/>
    <x v="2"/>
    <x v="1"/>
  </r>
  <r>
    <s v="ORD-202303-01754"/>
    <x v="85"/>
    <x v="16"/>
    <x v="5"/>
    <n v="539003432"/>
    <x v="10"/>
    <s v="PRD-106-PHO"/>
    <x v="2"/>
    <x v="1"/>
    <s v="West"/>
    <n v="3849.48"/>
    <n v="497.65"/>
    <x v="3"/>
    <n v="0.129277201076509"/>
    <x v="0"/>
    <x v="0"/>
    <m/>
    <x v="0"/>
    <n v="0"/>
    <n v="2788.38"/>
    <x v="2"/>
    <x v="1"/>
  </r>
  <r>
    <s v="ORD-202303-01755"/>
    <x v="70"/>
    <x v="16"/>
    <x v="2"/>
    <n v="7833939943"/>
    <x v="16"/>
    <s v="PRD-109-SUN"/>
    <x v="3"/>
    <x v="2"/>
    <s v="East"/>
    <n v="3814.06"/>
    <n v="677.66"/>
    <x v="1"/>
    <n v="0.17767418446484801"/>
    <x v="0"/>
    <x v="0"/>
    <m/>
    <x v="0"/>
    <n v="0"/>
    <m/>
    <x v="2"/>
    <x v="1"/>
  </r>
  <r>
    <s v="ORD-202303-01756"/>
    <x v="58"/>
    <x v="19"/>
    <x v="5"/>
    <n v="9783018986"/>
    <x v="3"/>
    <s v="PRD-106-PHO"/>
    <x v="2"/>
    <x v="1"/>
    <s v="N"/>
    <n v="4166.24"/>
    <n v="972.8"/>
    <x v="0"/>
    <n v="0.233495909981182"/>
    <x v="0"/>
    <x v="1"/>
    <m/>
    <x v="0"/>
    <n v="0"/>
    <n v="2788.38"/>
    <x v="2"/>
    <x v="1"/>
  </r>
  <r>
    <s v="ORD-202303-01757"/>
    <x v="78"/>
    <x v="14"/>
    <x v="5"/>
    <n v="2718875875"/>
    <x v="8"/>
    <s v="PRD-110-CAM"/>
    <x v="8"/>
    <x v="1"/>
    <s v="S"/>
    <n v="247.32"/>
    <n v="34.159999999999997"/>
    <x v="2"/>
    <n v="0.138120653404496"/>
    <x v="2"/>
    <x v="0"/>
    <m/>
    <x v="0"/>
    <n v="0"/>
    <m/>
    <x v="2"/>
    <x v="1"/>
  </r>
  <r>
    <s v="ORD-202303-01758"/>
    <x v="74"/>
    <x v="10"/>
    <x v="4"/>
    <n v="7739202444"/>
    <x v="5"/>
    <s v="PRD-103-HEA"/>
    <x v="5"/>
    <x v="1"/>
    <s v="North"/>
    <n v="4546.45"/>
    <n v="937.64"/>
    <x v="0"/>
    <n v="0.20623563439606701"/>
    <x v="0"/>
    <x v="1"/>
    <m/>
    <x v="0"/>
    <n v="0"/>
    <n v="2183.56"/>
    <x v="2"/>
    <x v="1"/>
  </r>
  <r>
    <s v="ORD-202303-01759"/>
    <x v="84"/>
    <x v="24"/>
    <x v="7"/>
    <n v="9169426166"/>
    <x v="11"/>
    <s v="PRD-104-WAT"/>
    <x v="7"/>
    <x v="2"/>
    <s v="South"/>
    <n v="3478.01"/>
    <n v="310.82"/>
    <x v="2"/>
    <n v="8.9367195608983305E-2"/>
    <x v="0"/>
    <x v="2"/>
    <m/>
    <x v="0"/>
    <n v="0"/>
    <n v="2420.2800000000002"/>
    <x v="2"/>
    <x v="1"/>
  </r>
  <r>
    <s v="ORD-202303-01760"/>
    <x v="86"/>
    <x v="14"/>
    <x v="5"/>
    <n v="16183215"/>
    <x v="15"/>
    <s v="PRD-100-SHO"/>
    <x v="12"/>
    <x v="0"/>
    <s v="North"/>
    <n v="4040.55"/>
    <n v="539.25"/>
    <x v="0"/>
    <n v="0.13345955377362001"/>
    <x v="0"/>
    <x v="0"/>
    <m/>
    <x v="0"/>
    <n v="0"/>
    <n v="2793.38"/>
    <x v="2"/>
    <x v="1"/>
  </r>
  <r>
    <s v="ORD-202303-01761"/>
    <x v="79"/>
    <x v="2"/>
    <x v="5"/>
    <n v="1672324644"/>
    <x v="15"/>
    <s v="PRD-100-SHO"/>
    <x v="12"/>
    <x v="0"/>
    <s v="S"/>
    <n v="2161.69"/>
    <n v="624.80999999999995"/>
    <x v="2"/>
    <n v="0.28903774361726198"/>
    <x v="0"/>
    <x v="1"/>
    <m/>
    <x v="0"/>
    <n v="0"/>
    <n v="2793.38"/>
    <x v="2"/>
    <x v="1"/>
  </r>
  <r>
    <s v="ORD-202303-01762"/>
    <x v="69"/>
    <x v="23"/>
    <x v="0"/>
    <n v="72908479"/>
    <x v="14"/>
    <s v="PRD-111-CHA"/>
    <x v="11"/>
    <x v="1"/>
    <s v="W"/>
    <n v="3679.55"/>
    <n v="872.78"/>
    <x v="3"/>
    <n v="0.23719748338791399"/>
    <x v="0"/>
    <x v="1"/>
    <m/>
    <x v="0"/>
    <n v="0"/>
    <n v="207.68"/>
    <x v="2"/>
    <x v="1"/>
  </r>
  <r>
    <s v="ORD-202303-01763"/>
    <x v="68"/>
    <x v="17"/>
    <x v="1"/>
    <n v="3367594791"/>
    <x v="23"/>
    <s v="PRD-111-CHA"/>
    <x v="11"/>
    <x v="1"/>
    <s v="North"/>
    <n v="2708.87"/>
    <n v="705.22"/>
    <x v="0"/>
    <n v="0.26033733623245098"/>
    <x v="0"/>
    <x v="1"/>
    <m/>
    <x v="0"/>
    <n v="0"/>
    <n v="207.68"/>
    <x v="2"/>
    <x v="1"/>
  </r>
  <r>
    <s v="ORD-202303-01764"/>
    <x v="60"/>
    <x v="15"/>
    <x v="5"/>
    <n v="498207000"/>
    <x v="6"/>
    <s v="PRD-107-TAB"/>
    <x v="6"/>
    <x v="1"/>
    <s v="North"/>
    <n v="1027.56"/>
    <n v="227.51"/>
    <x v="0"/>
    <n v="0.22140799564015701"/>
    <x v="0"/>
    <x v="1"/>
    <m/>
    <x v="0"/>
    <n v="0"/>
    <n v="2081.52"/>
    <x v="2"/>
    <x v="1"/>
  </r>
  <r>
    <s v="ORD-202303-01765"/>
    <x v="83"/>
    <x v="28"/>
    <x v="7"/>
    <n v="3035821726"/>
    <x v="20"/>
    <s v="PRD-100-SHO"/>
    <x v="12"/>
    <x v="0"/>
    <s v="North"/>
    <n v="2775.88"/>
    <n v="812.81"/>
    <x v="0"/>
    <n v="0.292811648918541"/>
    <x v="0"/>
    <x v="1"/>
    <m/>
    <x v="0"/>
    <n v="0"/>
    <n v="2793.38"/>
    <x v="2"/>
    <x v="1"/>
  </r>
  <r>
    <s v="ORD-202303-01766"/>
    <x v="69"/>
    <x v="9"/>
    <x v="7"/>
    <n v="5804430657"/>
    <x v="2"/>
    <s v="PRD - 101 - SHI"/>
    <x v="1"/>
    <x v="0"/>
    <s v="W"/>
    <n v="2592.33"/>
    <n v="78.319999999999993"/>
    <x v="3"/>
    <n v="3.0212202921695901E-2"/>
    <x v="0"/>
    <x v="2"/>
    <m/>
    <x v="0"/>
    <n v="0"/>
    <m/>
    <x v="2"/>
    <x v="1"/>
  </r>
  <r>
    <s v="ORD-202303-01767"/>
    <x v="73"/>
    <x v="16"/>
    <x v="7"/>
    <n v="1526737110"/>
    <x v="3"/>
    <s v="PRD-106-PHO"/>
    <x v="4"/>
    <x v="1"/>
    <s v="N"/>
    <n v="1384.98"/>
    <n v="412.54"/>
    <x v="0"/>
    <n v="0.297867117214689"/>
    <x v="0"/>
    <x v="1"/>
    <s v="Defective"/>
    <x v="1"/>
    <n v="1"/>
    <n v="2788.38"/>
    <x v="2"/>
    <x v="1"/>
  </r>
  <r>
    <s v="ORD-202303-01768"/>
    <x v="57"/>
    <x v="19"/>
    <x v="5"/>
    <n v="7425257768"/>
    <x v="23"/>
    <s v="PRD-111-CHA"/>
    <x v="4"/>
    <x v="1"/>
    <s v="W"/>
    <n v="460.42"/>
    <n v="91.69"/>
    <x v="3"/>
    <n v="0.199144259589071"/>
    <x v="2"/>
    <x v="0"/>
    <m/>
    <x v="0"/>
    <n v="0"/>
    <n v="207.68"/>
    <x v="2"/>
    <x v="1"/>
  </r>
  <r>
    <s v="ORD-202303-01769"/>
    <x v="62"/>
    <x v="25"/>
    <x v="1"/>
    <n v="9507151996"/>
    <x v="13"/>
    <s v="PRD-102-LAP"/>
    <x v="10"/>
    <x v="1"/>
    <s v="North"/>
    <n v="4556.22"/>
    <n v="322.38"/>
    <x v="0"/>
    <n v="7.0756021438824299E-2"/>
    <x v="0"/>
    <x v="2"/>
    <m/>
    <x v="0"/>
    <n v="0"/>
    <n v="847.14"/>
    <x v="2"/>
    <x v="1"/>
  </r>
  <r>
    <s v="ORD-202303-01770"/>
    <x v="83"/>
    <x v="11"/>
    <x v="5"/>
    <n v="3841629062"/>
    <x v="12"/>
    <s v="PRD-105-BAG"/>
    <x v="4"/>
    <x v="2"/>
    <s v="South"/>
    <n v="286.77999999999997"/>
    <n v="72.739999999999995"/>
    <x v="2"/>
    <n v="0.25364390822233102"/>
    <x v="2"/>
    <x v="1"/>
    <m/>
    <x v="0"/>
    <n v="0"/>
    <m/>
    <x v="2"/>
    <x v="1"/>
  </r>
  <r>
    <s v="ORD-202303-01771"/>
    <x v="83"/>
    <x v="2"/>
    <x v="5"/>
    <n v="6356808779"/>
    <x v="7"/>
    <s v="PRD-104-WAT"/>
    <x v="7"/>
    <x v="2"/>
    <s v="East"/>
    <n v="488.6"/>
    <n v="70.650000000000006"/>
    <x v="1"/>
    <n v="0.14459680720425699"/>
    <x v="2"/>
    <x v="0"/>
    <m/>
    <x v="0"/>
    <n v="0"/>
    <n v="2420.2800000000002"/>
    <x v="2"/>
    <x v="1"/>
  </r>
  <r>
    <s v="ORD-202303-01772"/>
    <x v="77"/>
    <x v="1"/>
    <x v="3"/>
    <n v="4293268348"/>
    <x v="16"/>
    <s v="PRD-109-SUN"/>
    <x v="3"/>
    <x v="2"/>
    <s v="North"/>
    <n v="539.15"/>
    <n v="114"/>
    <x v="0"/>
    <n v="0.21144393953445201"/>
    <x v="1"/>
    <x v="1"/>
    <m/>
    <x v="0"/>
    <n v="0"/>
    <m/>
    <x v="2"/>
    <x v="1"/>
  </r>
  <r>
    <s v="ORD-202303-01773"/>
    <x v="85"/>
    <x v="17"/>
    <x v="7"/>
    <n v="7733125812"/>
    <x v="3"/>
    <s v="PRD-106-PHO"/>
    <x v="2"/>
    <x v="1"/>
    <s v="West"/>
    <n v="1295.4000000000001"/>
    <n v="75.34"/>
    <x v="3"/>
    <n v="5.8159641809479697E-2"/>
    <x v="0"/>
    <x v="2"/>
    <m/>
    <x v="0"/>
    <n v="0"/>
    <n v="2788.38"/>
    <x v="2"/>
    <x v="1"/>
  </r>
  <r>
    <s v="ORD-202303-01774"/>
    <x v="62"/>
    <x v="16"/>
    <x v="7"/>
    <n v="4696851692"/>
    <x v="22"/>
    <s v="PRD - 105 - BAG"/>
    <x v="9"/>
    <x v="2"/>
    <s v="North"/>
    <n v="3444.62"/>
    <n v="236.88"/>
    <x v="0"/>
    <n v="6.8768107948046497E-2"/>
    <x v="0"/>
    <x v="2"/>
    <m/>
    <x v="0"/>
    <n v="0"/>
    <m/>
    <x v="2"/>
    <x v="1"/>
  </r>
  <r>
    <s v="ORD-202303-01775"/>
    <x v="73"/>
    <x v="0"/>
    <x v="3"/>
    <n v="4580766487"/>
    <x v="2"/>
    <s v="PRD-101-SHI"/>
    <x v="1"/>
    <x v="0"/>
    <s v="N"/>
    <n v="910.43"/>
    <n v="134.41999999999999"/>
    <x v="0"/>
    <n v="0.147644519622596"/>
    <x v="1"/>
    <x v="0"/>
    <m/>
    <x v="0"/>
    <n v="0"/>
    <n v="2821.33"/>
    <x v="2"/>
    <x v="1"/>
  </r>
  <r>
    <s v="ORD-202303-01776"/>
    <x v="80"/>
    <x v="10"/>
    <x v="7"/>
    <n v="4524881603"/>
    <x v="7"/>
    <s v="PRD-104-WAT"/>
    <x v="4"/>
    <x v="2"/>
    <s v="North"/>
    <n v="1570.79"/>
    <n v="92.35"/>
    <x v="0"/>
    <n v="5.8792072778665501E-2"/>
    <x v="0"/>
    <x v="2"/>
    <m/>
    <x v="0"/>
    <n v="0"/>
    <n v="2420.2800000000002"/>
    <x v="2"/>
    <x v="1"/>
  </r>
  <r>
    <s v="ORD-202303-01777"/>
    <x v="83"/>
    <x v="11"/>
    <x v="0"/>
    <n v="2983584480"/>
    <x v="13"/>
    <s v="PRD-102-LAP"/>
    <x v="10"/>
    <x v="1"/>
    <s v="East"/>
    <n v="4898.6400000000003"/>
    <n v="1069.24"/>
    <x v="1"/>
    <n v="0.21827282674374901"/>
    <x v="0"/>
    <x v="1"/>
    <m/>
    <x v="0"/>
    <n v="0"/>
    <n v="847.14"/>
    <x v="2"/>
    <x v="1"/>
  </r>
  <r>
    <s v="ORD-202303-01778"/>
    <x v="57"/>
    <x v="19"/>
    <x v="3"/>
    <n v="4479408030"/>
    <x v="13"/>
    <s v="PRD-102-LAP "/>
    <x v="10"/>
    <x v="1"/>
    <s v="South"/>
    <n v="1321.9"/>
    <n v="74.239999999999995"/>
    <x v="2"/>
    <n v="5.6161585596489899E-2"/>
    <x v="0"/>
    <x v="2"/>
    <m/>
    <x v="0"/>
    <n v="0"/>
    <m/>
    <x v="2"/>
    <x v="1"/>
  </r>
  <r>
    <s v="ORD-202303-01779"/>
    <x v="60"/>
    <x v="1"/>
    <x v="3"/>
    <n v="6452658728"/>
    <x v="5"/>
    <s v="PRD-103-HEA"/>
    <x v="5"/>
    <x v="1"/>
    <s v="South"/>
    <n v="908.53"/>
    <n v="128.82"/>
    <x v="2"/>
    <n v="0.14178948411169701"/>
    <x v="1"/>
    <x v="0"/>
    <m/>
    <x v="0"/>
    <n v="0"/>
    <n v="2183.56"/>
    <x v="2"/>
    <x v="1"/>
  </r>
  <r>
    <s v="ORD-202303-01780"/>
    <x v="81"/>
    <x v="24"/>
    <x v="1"/>
    <n v="300537828"/>
    <x v="8"/>
    <s v="PRD-110-CAM"/>
    <x v="4"/>
    <x v="1"/>
    <s v="North"/>
    <n v="274.56"/>
    <n v="64.260000000000005"/>
    <x v="0"/>
    <n v="0.23404720279720301"/>
    <x v="2"/>
    <x v="1"/>
    <m/>
    <x v="0"/>
    <n v="0"/>
    <m/>
    <x v="2"/>
    <x v="1"/>
  </r>
  <r>
    <s v="ORD-202303-01781"/>
    <x v="60"/>
    <x v="16"/>
    <x v="7"/>
    <n v="3976621541"/>
    <x v="4"/>
    <s v="PRD-109-SUN"/>
    <x v="3"/>
    <x v="2"/>
    <s v="N"/>
    <n v="4195.1899999999996"/>
    <n v="894.92"/>
    <x v="0"/>
    <n v="0.21332049323153399"/>
    <x v="0"/>
    <x v="1"/>
    <m/>
    <x v="0"/>
    <n v="0"/>
    <m/>
    <x v="2"/>
    <x v="1"/>
  </r>
  <r>
    <s v="ORD-202303-01782"/>
    <x v="75"/>
    <x v="10"/>
    <x v="6"/>
    <n v="3583492638"/>
    <x v="21"/>
    <s v="PRD-110-CAM"/>
    <x v="8"/>
    <x v="1"/>
    <s v="West"/>
    <n v="3052.85"/>
    <n v="135.29"/>
    <x v="3"/>
    <n v="4.4315967047185399E-2"/>
    <x v="0"/>
    <x v="2"/>
    <m/>
    <x v="0"/>
    <n v="0"/>
    <m/>
    <x v="2"/>
    <x v="1"/>
  </r>
  <r>
    <s v="ORD-202303-01783"/>
    <x v="67"/>
    <x v="17"/>
    <x v="3"/>
    <n v="2834638916"/>
    <x v="12"/>
    <s v="PRD-105-BAG"/>
    <x v="9"/>
    <x v="2"/>
    <s v="South"/>
    <n v="1841.08"/>
    <n v="64.45"/>
    <x v="2"/>
    <n v="3.5006626545288598E-2"/>
    <x v="0"/>
    <x v="2"/>
    <m/>
    <x v="0"/>
    <n v="0"/>
    <m/>
    <x v="2"/>
    <x v="1"/>
  </r>
  <r>
    <s v="ORD-202303-01784"/>
    <x v="83"/>
    <x v="14"/>
    <x v="4"/>
    <n v="1679520279"/>
    <x v="11"/>
    <s v="PRD-104-WAT"/>
    <x v="7"/>
    <x v="2"/>
    <s v="S"/>
    <n v="4051.78"/>
    <n v="736.83"/>
    <x v="2"/>
    <n v="0.18185340763812399"/>
    <x v="0"/>
    <x v="0"/>
    <s v="Late delivery"/>
    <x v="1"/>
    <n v="1"/>
    <n v="2420.2800000000002"/>
    <x v="2"/>
    <x v="1"/>
  </r>
  <r>
    <s v="ORD-202303-01785"/>
    <x v="65"/>
    <x v="15"/>
    <x v="3"/>
    <n v="4940092628"/>
    <x v="12"/>
    <s v="PRD-105-BAG"/>
    <x v="9"/>
    <x v="2"/>
    <s v="W"/>
    <n v="3290.79"/>
    <n v="975.94"/>
    <x v="3"/>
    <n v="0.29656708571498003"/>
    <x v="0"/>
    <x v="1"/>
    <m/>
    <x v="0"/>
    <n v="0"/>
    <m/>
    <x v="2"/>
    <x v="1"/>
  </r>
  <r>
    <s v="ORD-202303-01786"/>
    <x v="64"/>
    <x v="25"/>
    <x v="4"/>
    <n v="3575292555"/>
    <x v="17"/>
    <s v="PRD - 108 - JAC"/>
    <x v="4"/>
    <x v="0"/>
    <s v="West"/>
    <n v="2133.25"/>
    <n v="409.46"/>
    <x v="3"/>
    <n v="0.191941872729404"/>
    <x v="0"/>
    <x v="0"/>
    <m/>
    <x v="0"/>
    <n v="0"/>
    <m/>
    <x v="2"/>
    <x v="1"/>
  </r>
  <r>
    <s v="ORD-202303-01787"/>
    <x v="85"/>
    <x v="5"/>
    <x v="7"/>
    <n v="4947002519"/>
    <x v="3"/>
    <s v="PRD-106-PHO"/>
    <x v="4"/>
    <x v="1"/>
    <s v="S"/>
    <n v="1555.16"/>
    <n v="159.74"/>
    <x v="2"/>
    <n v="0.10271611924175"/>
    <x v="0"/>
    <x v="0"/>
    <s v="Wrong item delivered"/>
    <x v="1"/>
    <n v="1"/>
    <n v="2788.38"/>
    <x v="2"/>
    <x v="1"/>
  </r>
  <r>
    <s v="ORD-202303-01788"/>
    <x v="77"/>
    <x v="19"/>
    <x v="3"/>
    <n v="6308357289"/>
    <x v="8"/>
    <s v="PRD - 110 - CAM"/>
    <x v="8"/>
    <x v="1"/>
    <s v="W"/>
    <n v="1264.23"/>
    <n v="256.70999999999998"/>
    <x v="3"/>
    <n v="0.20305640587551299"/>
    <x v="0"/>
    <x v="1"/>
    <m/>
    <x v="0"/>
    <n v="0"/>
    <m/>
    <x v="2"/>
    <x v="1"/>
  </r>
  <r>
    <s v="ORD-202303-01789"/>
    <x v="84"/>
    <x v="24"/>
    <x v="7"/>
    <n v="2305975733"/>
    <x v="0"/>
    <s v="PRD-108-JAC"/>
    <x v="0"/>
    <x v="0"/>
    <s v="South"/>
    <n v="1812.4"/>
    <n v="229.18"/>
    <x v="2"/>
    <n v="0.12645111454425101"/>
    <x v="0"/>
    <x v="0"/>
    <m/>
    <x v="0"/>
    <n v="0"/>
    <n v="2085.91"/>
    <x v="2"/>
    <x v="1"/>
  </r>
  <r>
    <s v="ORD-202303-01790"/>
    <x v="85"/>
    <x v="6"/>
    <x v="6"/>
    <n v="4878264871"/>
    <x v="20"/>
    <s v="PRD - 100 - SHO"/>
    <x v="12"/>
    <x v="0"/>
    <s v="S"/>
    <n v="2037.94"/>
    <n v="206.96"/>
    <x v="2"/>
    <n v="0.10155352954454"/>
    <x v="0"/>
    <x v="0"/>
    <m/>
    <x v="0"/>
    <n v="0"/>
    <m/>
    <x v="2"/>
    <x v="1"/>
  </r>
  <r>
    <s v="ORD-202303-01791"/>
    <x v="71"/>
    <x v="20"/>
    <x v="4"/>
    <n v="4704145056"/>
    <x v="6"/>
    <s v="PRD - 107 - TAB"/>
    <x v="4"/>
    <x v="1"/>
    <s v="W"/>
    <n v="3250.82"/>
    <n v="846"/>
    <x v="3"/>
    <n v="0.26024203124134798"/>
    <x v="0"/>
    <x v="1"/>
    <m/>
    <x v="0"/>
    <n v="0"/>
    <m/>
    <x v="2"/>
    <x v="1"/>
  </r>
  <r>
    <s v="ORD-202303-01792"/>
    <x v="61"/>
    <x v="9"/>
    <x v="2"/>
    <n v="5942298133"/>
    <x v="11"/>
    <s v="PRD - 104 - WAT"/>
    <x v="4"/>
    <x v="2"/>
    <s v="North"/>
    <n v="4238.79"/>
    <n v="1146.22"/>
    <x v="0"/>
    <n v="0.27041207514408599"/>
    <x v="0"/>
    <x v="1"/>
    <s v="Size issue"/>
    <x v="1"/>
    <n v="1"/>
    <m/>
    <x v="2"/>
    <x v="1"/>
  </r>
  <r>
    <s v="ORD-202303-01793"/>
    <x v="70"/>
    <x v="0"/>
    <x v="6"/>
    <n v="489098592"/>
    <x v="7"/>
    <s v="PRD-104-WAT"/>
    <x v="7"/>
    <x v="2"/>
    <s v="North"/>
    <n v="2362.2399999999998"/>
    <n v="707.92"/>
    <x v="0"/>
    <n v="0.29968165808723901"/>
    <x v="0"/>
    <x v="1"/>
    <m/>
    <x v="0"/>
    <n v="0"/>
    <n v="2420.2800000000002"/>
    <x v="2"/>
    <x v="1"/>
  </r>
  <r>
    <s v="ORD-202303-01794"/>
    <x v="77"/>
    <x v="14"/>
    <x v="6"/>
    <n v="1877645808"/>
    <x v="1"/>
    <s v="PRD-101-SHI"/>
    <x v="1"/>
    <x v="0"/>
    <s v="East"/>
    <n v="829.57"/>
    <n v="39.97"/>
    <x v="1"/>
    <n v="4.8181588051641203E-2"/>
    <x v="1"/>
    <x v="2"/>
    <s v="missing parts"/>
    <x v="1"/>
    <n v="1"/>
    <n v="2821.33"/>
    <x v="2"/>
    <x v="1"/>
  </r>
  <r>
    <s v="ORD-202303-01795"/>
    <x v="64"/>
    <x v="22"/>
    <x v="0"/>
    <n v="2605574028"/>
    <x v="4"/>
    <s v="PRD-109-SUN"/>
    <x v="3"/>
    <x v="2"/>
    <s v="North"/>
    <n v="2128.83"/>
    <n v="248.37"/>
    <x v="0"/>
    <n v="0.116669719987035"/>
    <x v="0"/>
    <x v="0"/>
    <m/>
    <x v="0"/>
    <n v="0"/>
    <m/>
    <x v="2"/>
    <x v="1"/>
  </r>
  <r>
    <s v="ORD-202303-01796"/>
    <x v="75"/>
    <x v="2"/>
    <x v="5"/>
    <n v="7318359412"/>
    <x v="14"/>
    <s v="PRD-111-CHA"/>
    <x v="11"/>
    <x v="1"/>
    <s v="West"/>
    <n v="1025.07"/>
    <n v="255.19"/>
    <x v="3"/>
    <n v="0.248948852273503"/>
    <x v="0"/>
    <x v="1"/>
    <s v="DAMAGED"/>
    <x v="1"/>
    <n v="1"/>
    <n v="207.68"/>
    <x v="2"/>
    <x v="1"/>
  </r>
  <r>
    <s v="ORD-202303-01797"/>
    <x v="75"/>
    <x v="17"/>
    <x v="0"/>
    <n v="6274351492"/>
    <x v="5"/>
    <s v="PRD-103-HEA"/>
    <x v="5"/>
    <x v="1"/>
    <s v="North"/>
    <n v="1043.56"/>
    <n v="162.22999999999999"/>
    <x v="0"/>
    <n v="0.15545823910460299"/>
    <x v="0"/>
    <x v="0"/>
    <m/>
    <x v="0"/>
    <n v="0"/>
    <n v="2183.56"/>
    <x v="2"/>
    <x v="1"/>
  </r>
  <r>
    <s v="ORD-202303-01798"/>
    <x v="82"/>
    <x v="0"/>
    <x v="3"/>
    <n v="6344334602"/>
    <x v="18"/>
    <s v="PRD-103-HEA"/>
    <x v="5"/>
    <x v="1"/>
    <s v="East"/>
    <n v="387.71"/>
    <n v="53.87"/>
    <x v="1"/>
    <n v="0.13894405612442301"/>
    <x v="2"/>
    <x v="0"/>
    <m/>
    <x v="0"/>
    <n v="0"/>
    <n v="2183.56"/>
    <x v="2"/>
    <x v="1"/>
  </r>
  <r>
    <s v="ORD-202303-01799"/>
    <x v="71"/>
    <x v="21"/>
    <x v="0"/>
    <n v="4351723685"/>
    <x v="23"/>
    <s v="PRD-111-CHA"/>
    <x v="11"/>
    <x v="1"/>
    <s v="N"/>
    <n v="863.97"/>
    <n v="37.880000000000003"/>
    <x v="0"/>
    <n v="4.3844114957695302E-2"/>
    <x v="1"/>
    <x v="2"/>
    <m/>
    <x v="0"/>
    <n v="0"/>
    <n v="207.68"/>
    <x v="2"/>
    <x v="1"/>
  </r>
  <r>
    <s v="ORD-202303-01800"/>
    <x v="57"/>
    <x v="12"/>
    <x v="1"/>
    <n v="5530611390"/>
    <x v="12"/>
    <s v="PRD-105-BAG"/>
    <x v="9"/>
    <x v="2"/>
    <s v="North"/>
    <n v="2376.89"/>
    <n v="614.01"/>
    <x v="0"/>
    <n v="0.25832495403657701"/>
    <x v="0"/>
    <x v="1"/>
    <m/>
    <x v="0"/>
    <n v="0"/>
    <m/>
    <x v="2"/>
    <x v="1"/>
  </r>
  <r>
    <s v="ORD-202303-01801"/>
    <x v="71"/>
    <x v="24"/>
    <x v="5"/>
    <n v="3555638598"/>
    <x v="0"/>
    <s v="PRD-108-JAC"/>
    <x v="0"/>
    <x v="0"/>
    <s v="North"/>
    <n v="1499.5"/>
    <n v="364.91"/>
    <x v="0"/>
    <n v="0.243354451483828"/>
    <x v="0"/>
    <x v="1"/>
    <m/>
    <x v="0"/>
    <n v="0"/>
    <n v="2085.91"/>
    <x v="2"/>
    <x v="1"/>
  </r>
  <r>
    <s v="ORD-202303-01802"/>
    <x v="57"/>
    <x v="17"/>
    <x v="5"/>
    <n v="8079266094"/>
    <x v="11"/>
    <s v="PRD-104-WAT"/>
    <x v="7"/>
    <x v="2"/>
    <s v="W"/>
    <n v="530.9"/>
    <n v="131.65"/>
    <x v="3"/>
    <n v="0.247975136560558"/>
    <x v="1"/>
    <x v="1"/>
    <m/>
    <x v="0"/>
    <n v="0"/>
    <n v="2420.2800000000002"/>
    <x v="2"/>
    <x v="1"/>
  </r>
  <r>
    <s v="ORD-202303-01803"/>
    <x v="63"/>
    <x v="22"/>
    <x v="1"/>
    <n v="6586972232"/>
    <x v="15"/>
    <s v="PRD-100-SHO "/>
    <x v="12"/>
    <x v="0"/>
    <s v="South"/>
    <n v="1210.6099999999999"/>
    <n v="57.26"/>
    <x v="2"/>
    <n v="4.7298469366682902E-2"/>
    <x v="0"/>
    <x v="2"/>
    <m/>
    <x v="0"/>
    <n v="0"/>
    <m/>
    <x v="2"/>
    <x v="1"/>
  </r>
  <r>
    <s v="ORD-202303-01804"/>
    <x v="85"/>
    <x v="19"/>
    <x v="5"/>
    <n v="5911420286"/>
    <x v="13"/>
    <s v="PRD-102-LAP"/>
    <x v="10"/>
    <x v="1"/>
    <s v="South"/>
    <n v="1362.45"/>
    <n v="304.18"/>
    <x v="2"/>
    <n v="0.22325956915850101"/>
    <x v="0"/>
    <x v="1"/>
    <m/>
    <x v="0"/>
    <n v="0"/>
    <n v="847.14"/>
    <x v="2"/>
    <x v="1"/>
  </r>
  <r>
    <s v="ORD-202303-01805"/>
    <x v="72"/>
    <x v="20"/>
    <x v="4"/>
    <n v="3023200013"/>
    <x v="0"/>
    <s v="PRD-108-JAC"/>
    <x v="0"/>
    <x v="0"/>
    <s v="S"/>
    <n v="1338.49"/>
    <n v="125.37"/>
    <x v="2"/>
    <n v="9.3665249646990301E-2"/>
    <x v="0"/>
    <x v="2"/>
    <m/>
    <x v="0"/>
    <n v="0"/>
    <n v="2085.91"/>
    <x v="2"/>
    <x v="1"/>
  </r>
  <r>
    <s v="ORD-202303-01806"/>
    <x v="85"/>
    <x v="0"/>
    <x v="2"/>
    <n v="6176294846"/>
    <x v="3"/>
    <s v="PRD-106-PHO"/>
    <x v="2"/>
    <x v="1"/>
    <s v="North"/>
    <n v="2302.69"/>
    <n v="649.74"/>
    <x v="0"/>
    <n v="0.28216564105459302"/>
    <x v="0"/>
    <x v="1"/>
    <m/>
    <x v="0"/>
    <n v="0"/>
    <n v="2788.38"/>
    <x v="2"/>
    <x v="1"/>
  </r>
  <r>
    <s v="ORD-202303-01807"/>
    <x v="58"/>
    <x v="4"/>
    <x v="1"/>
    <n v="6336027315"/>
    <x v="14"/>
    <s v="PRD-111-CHA"/>
    <x v="11"/>
    <x v="1"/>
    <s v="East"/>
    <n v="2158.02"/>
    <n v="407.17"/>
    <x v="1"/>
    <n v="0.18867758408170501"/>
    <x v="0"/>
    <x v="0"/>
    <m/>
    <x v="0"/>
    <n v="0"/>
    <n v="207.68"/>
    <x v="2"/>
    <x v="1"/>
  </r>
  <r>
    <s v="ORD-202303-01808"/>
    <x v="60"/>
    <x v="18"/>
    <x v="7"/>
    <n v="4382146292"/>
    <x v="13"/>
    <s v="PRD-102-LAP"/>
    <x v="10"/>
    <x v="1"/>
    <s v="South"/>
    <n v="2619.7800000000002"/>
    <n v="634.82000000000005"/>
    <x v="2"/>
    <n v="0.242318057241448"/>
    <x v="0"/>
    <x v="1"/>
    <m/>
    <x v="0"/>
    <n v="0"/>
    <n v="847.14"/>
    <x v="2"/>
    <x v="1"/>
  </r>
  <r>
    <s v="ORD-202303-01809"/>
    <x v="75"/>
    <x v="5"/>
    <x v="6"/>
    <n v="2709401441"/>
    <x v="12"/>
    <s v="PRD-105-BAG"/>
    <x v="9"/>
    <x v="2"/>
    <s v="East"/>
    <n v="1273.17"/>
    <n v="165.28"/>
    <x v="1"/>
    <n v="0.129817699128946"/>
    <x v="0"/>
    <x v="0"/>
    <m/>
    <x v="0"/>
    <n v="0"/>
    <m/>
    <x v="2"/>
    <x v="1"/>
  </r>
  <r>
    <s v="ORD-202303-01810"/>
    <x v="85"/>
    <x v="10"/>
    <x v="2"/>
    <n v="462933741"/>
    <x v="12"/>
    <s v="PRD-105-BAG"/>
    <x v="9"/>
    <x v="2"/>
    <s v="East"/>
    <n v="1051.97"/>
    <n v="179.91"/>
    <x v="1"/>
    <n v="0.17102198731903001"/>
    <x v="0"/>
    <x v="0"/>
    <m/>
    <x v="0"/>
    <n v="0"/>
    <m/>
    <x v="2"/>
    <x v="1"/>
  </r>
  <r>
    <s v="ORD-202303-01811"/>
    <x v="86"/>
    <x v="8"/>
    <x v="4"/>
    <n v="5875950825"/>
    <x v="5"/>
    <s v="PRD-103-HEA"/>
    <x v="5"/>
    <x v="1"/>
    <s v="North"/>
    <n v="89.76"/>
    <n v="14.38"/>
    <x v="0"/>
    <n v="0.16020499108734401"/>
    <x v="2"/>
    <x v="0"/>
    <m/>
    <x v="0"/>
    <n v="0"/>
    <n v="2183.56"/>
    <x v="2"/>
    <x v="1"/>
  </r>
  <r>
    <s v="ORD-202303-01812"/>
    <x v="85"/>
    <x v="10"/>
    <x v="3"/>
    <n v="4752914835"/>
    <x v="12"/>
    <s v="PRD - 105 - BAG"/>
    <x v="9"/>
    <x v="2"/>
    <s v="W"/>
    <n v="2865.45"/>
    <n v="600.12"/>
    <x v="3"/>
    <n v="0.209433073339266"/>
    <x v="0"/>
    <x v="1"/>
    <m/>
    <x v="0"/>
    <n v="0"/>
    <m/>
    <x v="2"/>
    <x v="1"/>
  </r>
  <r>
    <s v="ORD-202303-01813"/>
    <x v="58"/>
    <x v="20"/>
    <x v="2"/>
    <n v="4110556241"/>
    <x v="8"/>
    <s v="PRD-110-CAM"/>
    <x v="8"/>
    <x v="1"/>
    <s v="West"/>
    <n v="3934.04"/>
    <n v="1109.68"/>
    <x v="3"/>
    <n v="0.28207135667151301"/>
    <x v="0"/>
    <x v="1"/>
    <m/>
    <x v="0"/>
    <n v="0"/>
    <m/>
    <x v="2"/>
    <x v="1"/>
  </r>
  <r>
    <s v="ORD-202303-01814"/>
    <x v="78"/>
    <x v="26"/>
    <x v="6"/>
    <n v="4245320654"/>
    <x v="19"/>
    <s v="PRD-102-LAP"/>
    <x v="10"/>
    <x v="1"/>
    <s v="N"/>
    <n v="4942.95"/>
    <n v="546.49"/>
    <x v="0"/>
    <n v="0.110559483709121"/>
    <x v="0"/>
    <x v="0"/>
    <m/>
    <x v="0"/>
    <n v="0"/>
    <n v="847.14"/>
    <x v="2"/>
    <x v="1"/>
  </r>
  <r>
    <s v="ORD-202303-01815"/>
    <x v="77"/>
    <x v="17"/>
    <x v="5"/>
    <n v="1091568309"/>
    <x v="5"/>
    <s v="PRD-103-HEA"/>
    <x v="5"/>
    <x v="1"/>
    <s v="South"/>
    <n v="834.39"/>
    <n v="106.91"/>
    <x v="2"/>
    <n v="0.12812953175373601"/>
    <x v="1"/>
    <x v="0"/>
    <m/>
    <x v="0"/>
    <n v="0"/>
    <n v="2183.56"/>
    <x v="2"/>
    <x v="1"/>
  </r>
  <r>
    <s v="ORD-202303-01816"/>
    <x v="74"/>
    <x v="18"/>
    <x v="6"/>
    <n v="7644286307"/>
    <x v="9"/>
    <s v="PRD-107-TAB"/>
    <x v="6"/>
    <x v="1"/>
    <s v="North"/>
    <n v="3671.15"/>
    <n v="218.31"/>
    <x v="0"/>
    <n v="5.9466379744766602E-2"/>
    <x v="0"/>
    <x v="2"/>
    <m/>
    <x v="0"/>
    <n v="0"/>
    <n v="2081.52"/>
    <x v="2"/>
    <x v="1"/>
  </r>
  <r>
    <s v="ORD-202303-01817"/>
    <x v="69"/>
    <x v="17"/>
    <x v="7"/>
    <n v="1187490044"/>
    <x v="15"/>
    <s v="PRD-100-SHO"/>
    <x v="4"/>
    <x v="0"/>
    <s v="East"/>
    <n v="2207.8200000000002"/>
    <n v="482.7"/>
    <x v="1"/>
    <n v="0.21863195369187699"/>
    <x v="0"/>
    <x v="1"/>
    <m/>
    <x v="0"/>
    <n v="0"/>
    <n v="2793.38"/>
    <x v="2"/>
    <x v="1"/>
  </r>
  <r>
    <s v="ORD-202303-01818"/>
    <x v="75"/>
    <x v="1"/>
    <x v="4"/>
    <n v="412107043"/>
    <x v="12"/>
    <s v="PRD-105-BAG "/>
    <x v="9"/>
    <x v="2"/>
    <s v="North"/>
    <n v="1834.87"/>
    <n v="313.75"/>
    <x v="0"/>
    <n v="0.17099304037888199"/>
    <x v="0"/>
    <x v="0"/>
    <m/>
    <x v="0"/>
    <n v="0"/>
    <m/>
    <x v="2"/>
    <x v="1"/>
  </r>
  <r>
    <s v="ORD-202303-01819"/>
    <x v="70"/>
    <x v="24"/>
    <x v="0"/>
    <n v="4148351560"/>
    <x v="2"/>
    <s v="PRD-101-SHI"/>
    <x v="1"/>
    <x v="0"/>
    <s v="N"/>
    <n v="2381.16"/>
    <n v="512.02"/>
    <x v="0"/>
    <n v="0.21502964941457101"/>
    <x v="0"/>
    <x v="1"/>
    <m/>
    <x v="0"/>
    <n v="0"/>
    <n v="2821.33"/>
    <x v="2"/>
    <x v="1"/>
  </r>
  <r>
    <s v="ORD-202303-01820"/>
    <x v="60"/>
    <x v="13"/>
    <x v="0"/>
    <n v="6271435934"/>
    <x v="10"/>
    <s v="PRD-106-PHO"/>
    <x v="2"/>
    <x v="1"/>
    <s v="N"/>
    <n v="71.88"/>
    <n v="7.1"/>
    <x v="0"/>
    <n v="9.8775737340011105E-2"/>
    <x v="2"/>
    <x v="2"/>
    <m/>
    <x v="0"/>
    <n v="0"/>
    <n v="2788.38"/>
    <x v="2"/>
    <x v="1"/>
  </r>
  <r>
    <s v="ORD-202303-01821"/>
    <x v="78"/>
    <x v="4"/>
    <x v="5"/>
    <n v="7122072508"/>
    <x v="22"/>
    <s v="PRD-105-BAG"/>
    <x v="9"/>
    <x v="2"/>
    <s v="North"/>
    <n v="4633.5"/>
    <n v="825.57"/>
    <x v="0"/>
    <n v="0.17817416639689199"/>
    <x v="0"/>
    <x v="0"/>
    <m/>
    <x v="0"/>
    <n v="0"/>
    <m/>
    <x v="2"/>
    <x v="1"/>
  </r>
  <r>
    <s v="ORD-202303-01822"/>
    <x v="59"/>
    <x v="12"/>
    <x v="5"/>
    <n v="6010999319"/>
    <x v="15"/>
    <s v="PRD - 100 - SHO"/>
    <x v="12"/>
    <x v="0"/>
    <s v="West"/>
    <n v="840.41"/>
    <n v="188.33"/>
    <x v="3"/>
    <n v="0.224093002225104"/>
    <x v="1"/>
    <x v="1"/>
    <m/>
    <x v="0"/>
    <n v="0"/>
    <m/>
    <x v="2"/>
    <x v="1"/>
  </r>
  <r>
    <s v="ORD-202303-01823"/>
    <x v="61"/>
    <x v="20"/>
    <x v="4"/>
    <n v="1594925434"/>
    <x v="15"/>
    <s v="PRD-100-SHO"/>
    <x v="12"/>
    <x v="0"/>
    <s v="East"/>
    <n v="2406.4299999999998"/>
    <n v="418.21"/>
    <x v="1"/>
    <n v="0.173788558154611"/>
    <x v="0"/>
    <x v="0"/>
    <m/>
    <x v="0"/>
    <n v="0"/>
    <n v="2793.38"/>
    <x v="2"/>
    <x v="1"/>
  </r>
  <r>
    <s v="ORD-202303-01824"/>
    <x v="63"/>
    <x v="16"/>
    <x v="1"/>
    <n v="5129272430"/>
    <x v="9"/>
    <s v="PRD-107-TAB"/>
    <x v="4"/>
    <x v="1"/>
    <s v="North"/>
    <n v="3322.84"/>
    <n v="508.36"/>
    <x v="0"/>
    <n v="0.15298961129636099"/>
    <x v="0"/>
    <x v="0"/>
    <m/>
    <x v="0"/>
    <n v="0"/>
    <n v="2081.52"/>
    <x v="2"/>
    <x v="1"/>
  </r>
  <r>
    <s v="ORD-202303-01825"/>
    <x v="71"/>
    <x v="23"/>
    <x v="5"/>
    <n v="5133157920"/>
    <x v="8"/>
    <s v="PRD-110-CAM"/>
    <x v="4"/>
    <x v="1"/>
    <s v="N"/>
    <n v="4146.57"/>
    <n v="558.09"/>
    <x v="0"/>
    <n v="0.13459075814468299"/>
    <x v="0"/>
    <x v="0"/>
    <m/>
    <x v="0"/>
    <n v="0"/>
    <m/>
    <x v="2"/>
    <x v="1"/>
  </r>
  <r>
    <s v="ORD-202303-01826"/>
    <x v="81"/>
    <x v="14"/>
    <x v="6"/>
    <n v="869611084"/>
    <x v="4"/>
    <s v="PRD - 109 - SUN"/>
    <x v="4"/>
    <x v="2"/>
    <s v="N"/>
    <n v="1967.58"/>
    <n v="315.83999999999997"/>
    <x v="0"/>
    <n v="0.16052206263531801"/>
    <x v="0"/>
    <x v="0"/>
    <s v="damaged "/>
    <x v="1"/>
    <n v="1"/>
    <m/>
    <x v="2"/>
    <x v="1"/>
  </r>
  <r>
    <s v="ORD-202303-01827"/>
    <x v="79"/>
    <x v="3"/>
    <x v="6"/>
    <n v="7605508005"/>
    <x v="0"/>
    <s v="PRD-108-JAC"/>
    <x v="0"/>
    <x v="0"/>
    <s v="North"/>
    <n v="1816.32"/>
    <n v="393.77"/>
    <x v="0"/>
    <n v="0.216795498590557"/>
    <x v="0"/>
    <x v="1"/>
    <m/>
    <x v="0"/>
    <n v="0"/>
    <n v="2085.91"/>
    <x v="2"/>
    <x v="1"/>
  </r>
  <r>
    <s v="ORD-202303-01828"/>
    <x v="86"/>
    <x v="16"/>
    <x v="0"/>
    <n v="9941243616"/>
    <x v="15"/>
    <s v="PRD-100-SHO"/>
    <x v="12"/>
    <x v="0"/>
    <s v="East"/>
    <n v="2212.29"/>
    <n v="121.45"/>
    <x v="1"/>
    <n v="5.4897866012141298E-2"/>
    <x v="0"/>
    <x v="2"/>
    <m/>
    <x v="0"/>
    <n v="0"/>
    <n v="2793.38"/>
    <x v="2"/>
    <x v="1"/>
  </r>
  <r>
    <s v="ORD-202303-01829"/>
    <x v="61"/>
    <x v="16"/>
    <x v="6"/>
    <n v="7849032177"/>
    <x v="1"/>
    <s v="PRD-101-SHI"/>
    <x v="1"/>
    <x v="0"/>
    <s v="North"/>
    <n v="1869.32"/>
    <n v="545.16999999999996"/>
    <x v="0"/>
    <n v="0.29164081056212998"/>
    <x v="0"/>
    <x v="1"/>
    <m/>
    <x v="0"/>
    <n v="0"/>
    <n v="2821.33"/>
    <x v="2"/>
    <x v="1"/>
  </r>
  <r>
    <s v="ORD-202303-01830"/>
    <x v="80"/>
    <x v="17"/>
    <x v="3"/>
    <n v="5229508386"/>
    <x v="16"/>
    <s v="PRD - 109 - SUN"/>
    <x v="3"/>
    <x v="2"/>
    <s v="S"/>
    <n v="2784.97"/>
    <n v="415.99"/>
    <x v="2"/>
    <n v="0.14936965209679101"/>
    <x v="0"/>
    <x v="0"/>
    <m/>
    <x v="0"/>
    <n v="0"/>
    <m/>
    <x v="2"/>
    <x v="1"/>
  </r>
  <r>
    <s v="ORD-202303-01831"/>
    <x v="86"/>
    <x v="22"/>
    <x v="5"/>
    <n v="4743927081"/>
    <x v="9"/>
    <s v="PRD-107-TAB"/>
    <x v="4"/>
    <x v="1"/>
    <s v="W"/>
    <n v="1053.29"/>
    <n v="185.1"/>
    <x v="3"/>
    <n v="0.17573507770889299"/>
    <x v="0"/>
    <x v="0"/>
    <m/>
    <x v="0"/>
    <n v="0"/>
    <n v="2081.52"/>
    <x v="2"/>
    <x v="1"/>
  </r>
  <r>
    <s v="ORD-202303-01832"/>
    <x v="82"/>
    <x v="9"/>
    <x v="0"/>
    <n v="6099097578"/>
    <x v="2"/>
    <s v="PRD-101-SHI"/>
    <x v="1"/>
    <x v="0"/>
    <s v="East"/>
    <n v="2503.44"/>
    <n v="342.93"/>
    <x v="1"/>
    <n v="0.13698351068929199"/>
    <x v="0"/>
    <x v="0"/>
    <m/>
    <x v="0"/>
    <n v="0"/>
    <n v="2821.33"/>
    <x v="2"/>
    <x v="1"/>
  </r>
  <r>
    <s v="ORD-202303-01833"/>
    <x v="76"/>
    <x v="4"/>
    <x v="6"/>
    <n v="1622277261"/>
    <x v="11"/>
    <s v="PRD-104-WAT"/>
    <x v="7"/>
    <x v="2"/>
    <s v="East"/>
    <n v="863.48"/>
    <n v="114.86"/>
    <x v="1"/>
    <n v="0.133019873071756"/>
    <x v="1"/>
    <x v="0"/>
    <m/>
    <x v="0"/>
    <n v="0"/>
    <n v="2420.2800000000002"/>
    <x v="2"/>
    <x v="1"/>
  </r>
  <r>
    <s v="ORD-202303-01834"/>
    <x v="72"/>
    <x v="17"/>
    <x v="2"/>
    <n v="6886499339"/>
    <x v="12"/>
    <s v="PRD-105-BAG"/>
    <x v="9"/>
    <x v="2"/>
    <s v="S"/>
    <n v="2670.56"/>
    <n v="207.18"/>
    <x v="2"/>
    <n v="7.7579234317895901E-2"/>
    <x v="0"/>
    <x v="2"/>
    <m/>
    <x v="0"/>
    <n v="0"/>
    <m/>
    <x v="2"/>
    <x v="1"/>
  </r>
  <r>
    <s v="ORD-202303-01835"/>
    <x v="63"/>
    <x v="21"/>
    <x v="5"/>
    <n v="7360908575"/>
    <x v="4"/>
    <s v="PRD-109-SUN"/>
    <x v="3"/>
    <x v="2"/>
    <s v="West"/>
    <n v="541.35"/>
    <n v="120.8"/>
    <x v="3"/>
    <n v="0.22314583910593899"/>
    <x v="1"/>
    <x v="1"/>
    <m/>
    <x v="0"/>
    <n v="0"/>
    <m/>
    <x v="2"/>
    <x v="1"/>
  </r>
  <r>
    <s v="ORD-202303-01836"/>
    <x v="85"/>
    <x v="27"/>
    <x v="3"/>
    <n v="8523461512"/>
    <x v="9"/>
    <s v="PRD-107-TAB "/>
    <x v="6"/>
    <x v="1"/>
    <s v="East"/>
    <n v="240.24"/>
    <n v="8.49"/>
    <x v="1"/>
    <n v="3.5339660339660302E-2"/>
    <x v="2"/>
    <x v="2"/>
    <m/>
    <x v="0"/>
    <n v="0"/>
    <m/>
    <x v="2"/>
    <x v="1"/>
  </r>
  <r>
    <s v="ORD-202303-01837"/>
    <x v="66"/>
    <x v="11"/>
    <x v="2"/>
    <n v="6582938540"/>
    <x v="14"/>
    <s v="PRD-111-CHA"/>
    <x v="11"/>
    <x v="1"/>
    <s v="N"/>
    <n v="4408.74"/>
    <n v="787.6"/>
    <x v="0"/>
    <n v="0.17864514577861201"/>
    <x v="0"/>
    <x v="0"/>
    <m/>
    <x v="0"/>
    <n v="0"/>
    <n v="207.68"/>
    <x v="2"/>
    <x v="1"/>
  </r>
  <r>
    <s v="ORD-202303-01838"/>
    <x v="62"/>
    <x v="26"/>
    <x v="4"/>
    <n v="9860296532"/>
    <x v="2"/>
    <s v="PRD-101-SHI"/>
    <x v="1"/>
    <x v="0"/>
    <s v="North"/>
    <n v="2407.27"/>
    <n v="375.29"/>
    <x v="0"/>
    <n v="0.15589859051955099"/>
    <x v="0"/>
    <x v="0"/>
    <m/>
    <x v="0"/>
    <n v="0"/>
    <n v="2821.33"/>
    <x v="2"/>
    <x v="1"/>
  </r>
  <r>
    <s v="ORD-202303-01839"/>
    <x v="59"/>
    <x v="22"/>
    <x v="6"/>
    <n v="150833451"/>
    <x v="16"/>
    <s v="PRD-109-SUN"/>
    <x v="3"/>
    <x v="2"/>
    <s v="S"/>
    <n v="1381.4"/>
    <n v="73.88"/>
    <x v="2"/>
    <n v="5.3481974808165599E-2"/>
    <x v="0"/>
    <x v="2"/>
    <m/>
    <x v="0"/>
    <n v="0"/>
    <m/>
    <x v="2"/>
    <x v="1"/>
  </r>
  <r>
    <s v="ORD-202303-01840"/>
    <x v="85"/>
    <x v="13"/>
    <x v="4"/>
    <n v="2507438203"/>
    <x v="8"/>
    <s v="PRD - 110 - CAM"/>
    <x v="8"/>
    <x v="1"/>
    <s v="South"/>
    <n v="2227.5500000000002"/>
    <n v="324.12"/>
    <x v="2"/>
    <n v="0.14550515139952"/>
    <x v="0"/>
    <x v="0"/>
    <s v="missing parts"/>
    <x v="1"/>
    <n v="1"/>
    <m/>
    <x v="2"/>
    <x v="1"/>
  </r>
  <r>
    <s v="ORD-202303-01841"/>
    <x v="58"/>
    <x v="21"/>
    <x v="3"/>
    <n v="6036733614"/>
    <x v="9"/>
    <s v="PRD-107-TAB"/>
    <x v="6"/>
    <x v="1"/>
    <s v="South"/>
    <n v="4158.26"/>
    <n v="949.49"/>
    <x v="2"/>
    <n v="0.228338295344687"/>
    <x v="0"/>
    <x v="1"/>
    <m/>
    <x v="0"/>
    <n v="0"/>
    <n v="2081.52"/>
    <x v="2"/>
    <x v="1"/>
  </r>
  <r>
    <s v="ORD-202303-01842"/>
    <x v="68"/>
    <x v="13"/>
    <x v="7"/>
    <n v="4364851782"/>
    <x v="8"/>
    <s v="PRD-110-CAM"/>
    <x v="8"/>
    <x v="1"/>
    <s v="South"/>
    <n v="319.66000000000003"/>
    <n v="42.98"/>
    <x v="2"/>
    <n v="0.13445535881874501"/>
    <x v="2"/>
    <x v="0"/>
    <m/>
    <x v="0"/>
    <n v="0"/>
    <m/>
    <x v="2"/>
    <x v="1"/>
  </r>
  <r>
    <s v="ORD-202303-01843"/>
    <x v="64"/>
    <x v="18"/>
    <x v="4"/>
    <n v="9256835"/>
    <x v="13"/>
    <s v="PRD-102-LAP"/>
    <x v="4"/>
    <x v="1"/>
    <s v="North"/>
    <n v="2398.34"/>
    <n v="319.58999999999997"/>
    <x v="0"/>
    <n v="0.13325466781190301"/>
    <x v="0"/>
    <x v="0"/>
    <m/>
    <x v="0"/>
    <n v="0"/>
    <n v="847.14"/>
    <x v="2"/>
    <x v="1"/>
  </r>
  <r>
    <s v="ORD-202303-01844"/>
    <x v="73"/>
    <x v="1"/>
    <x v="4"/>
    <n v="282656529"/>
    <x v="6"/>
    <s v="PRD-107-TAB"/>
    <x v="4"/>
    <x v="1"/>
    <s v="East"/>
    <n v="3812.98"/>
    <n v="465.5"/>
    <x v="1"/>
    <n v="0.12208299020713501"/>
    <x v="0"/>
    <x v="0"/>
    <m/>
    <x v="0"/>
    <n v="0"/>
    <n v="2081.52"/>
    <x v="2"/>
    <x v="1"/>
  </r>
  <r>
    <s v="ORD-202303-01845"/>
    <x v="71"/>
    <x v="28"/>
    <x v="5"/>
    <n v="6422094705"/>
    <x v="9"/>
    <s v="PRD-107-TAB"/>
    <x v="6"/>
    <x v="1"/>
    <s v="North"/>
    <n v="3059.46"/>
    <n v="900.02"/>
    <x v="0"/>
    <n v="0.294176096435319"/>
    <x v="0"/>
    <x v="1"/>
    <s v="DAMAGED"/>
    <x v="1"/>
    <n v="1"/>
    <n v="2081.52"/>
    <x v="2"/>
    <x v="1"/>
  </r>
  <r>
    <s v="ORD-202303-01846"/>
    <x v="84"/>
    <x v="0"/>
    <x v="7"/>
    <n v="7043885287"/>
    <x v="23"/>
    <s v="PRD-111-CHA"/>
    <x v="11"/>
    <x v="1"/>
    <s v="W"/>
    <n v="1139.06"/>
    <n v="74.599999999999994"/>
    <x v="3"/>
    <n v="6.5492599160711401E-2"/>
    <x v="0"/>
    <x v="2"/>
    <m/>
    <x v="0"/>
    <n v="0"/>
    <n v="207.68"/>
    <x v="2"/>
    <x v="1"/>
  </r>
  <r>
    <s v="ORD-202303-01847"/>
    <x v="73"/>
    <x v="28"/>
    <x v="7"/>
    <n v="4029480468"/>
    <x v="14"/>
    <s v="PRD-111-CHA"/>
    <x v="11"/>
    <x v="1"/>
    <s v="North"/>
    <n v="2705.53"/>
    <n v="410.9"/>
    <x v="0"/>
    <n v="0.151874124478383"/>
    <x v="0"/>
    <x v="0"/>
    <m/>
    <x v="0"/>
    <n v="0"/>
    <n v="207.68"/>
    <x v="2"/>
    <x v="1"/>
  </r>
  <r>
    <s v="ORD-202303-01848"/>
    <x v="75"/>
    <x v="20"/>
    <x v="0"/>
    <n v="5787378156"/>
    <x v="13"/>
    <s v="PRD - 102 - LAP"/>
    <x v="10"/>
    <x v="1"/>
    <s v="West"/>
    <n v="4663.3900000000003"/>
    <n v="1203.53"/>
    <x v="3"/>
    <n v="0.25808049509048098"/>
    <x v="0"/>
    <x v="1"/>
    <m/>
    <x v="0"/>
    <n v="0"/>
    <m/>
    <x v="2"/>
    <x v="1"/>
  </r>
  <r>
    <s v="ORD-202303-01849"/>
    <x v="71"/>
    <x v="8"/>
    <x v="5"/>
    <n v="1916661624"/>
    <x v="4"/>
    <s v="PRD-109-SUN"/>
    <x v="3"/>
    <x v="2"/>
    <s v="North"/>
    <n v="2408"/>
    <n v="672.03"/>
    <x v="0"/>
    <n v="0.27908222591362097"/>
    <x v="0"/>
    <x v="1"/>
    <m/>
    <x v="0"/>
    <n v="0"/>
    <m/>
    <x v="2"/>
    <x v="1"/>
  </r>
  <r>
    <s v="ORD-202303-01850"/>
    <x v="71"/>
    <x v="20"/>
    <x v="7"/>
    <n v="2476867071"/>
    <x v="1"/>
    <s v="PRD-101-SHI"/>
    <x v="1"/>
    <x v="0"/>
    <s v="West"/>
    <n v="2312.06"/>
    <n v="157.35"/>
    <x v="3"/>
    <n v="6.8056192313348293E-2"/>
    <x v="0"/>
    <x v="2"/>
    <m/>
    <x v="0"/>
    <n v="0"/>
    <n v="2821.33"/>
    <x v="2"/>
    <x v="1"/>
  </r>
  <r>
    <s v="ORD-202303-01851"/>
    <x v="75"/>
    <x v="17"/>
    <x v="1"/>
    <n v="9341373454"/>
    <x v="9"/>
    <s v="PRD-107-TAB"/>
    <x v="6"/>
    <x v="1"/>
    <s v="N"/>
    <n v="4821.07"/>
    <n v="594.84"/>
    <x v="0"/>
    <n v="0.123383398291251"/>
    <x v="0"/>
    <x v="0"/>
    <m/>
    <x v="0"/>
    <n v="0"/>
    <n v="2081.52"/>
    <x v="2"/>
    <x v="1"/>
  </r>
  <r>
    <s v="ORD-202303-01852"/>
    <x v="75"/>
    <x v="9"/>
    <x v="3"/>
    <n v="1907067769"/>
    <x v="18"/>
    <s v="PRD - 103 - HEA"/>
    <x v="5"/>
    <x v="1"/>
    <s v="North"/>
    <n v="1577.32"/>
    <n v="283.06"/>
    <x v="0"/>
    <n v="0.17945629295260301"/>
    <x v="0"/>
    <x v="0"/>
    <m/>
    <x v="0"/>
    <n v="0"/>
    <m/>
    <x v="2"/>
    <x v="1"/>
  </r>
  <r>
    <s v="ORD-202303-01853"/>
    <x v="65"/>
    <x v="17"/>
    <x v="5"/>
    <n v="3210125467"/>
    <x v="7"/>
    <s v="PRD-104-WAT"/>
    <x v="7"/>
    <x v="2"/>
    <s v="N"/>
    <n v="4248.3900000000003"/>
    <n v="1002.62"/>
    <x v="0"/>
    <n v="0.235999990584669"/>
    <x v="0"/>
    <x v="1"/>
    <m/>
    <x v="0"/>
    <n v="0"/>
    <n v="2420.2800000000002"/>
    <x v="2"/>
    <x v="1"/>
  </r>
  <r>
    <s v="ORD-202303-01854"/>
    <x v="83"/>
    <x v="21"/>
    <x v="7"/>
    <n v="5832014354"/>
    <x v="5"/>
    <s v="PRD-103-HEA"/>
    <x v="5"/>
    <x v="1"/>
    <s v="North"/>
    <n v="2196"/>
    <n v="322.95999999999998"/>
    <x v="0"/>
    <n v="0.147067395264117"/>
    <x v="0"/>
    <x v="0"/>
    <m/>
    <x v="0"/>
    <n v="0"/>
    <n v="2183.56"/>
    <x v="2"/>
    <x v="1"/>
  </r>
  <r>
    <s v="ORD-202303-01855"/>
    <x v="78"/>
    <x v="1"/>
    <x v="5"/>
    <n v="2673920604"/>
    <x v="13"/>
    <s v="PRD-102-LAP"/>
    <x v="10"/>
    <x v="1"/>
    <s v="N"/>
    <n v="466.11"/>
    <n v="118.38"/>
    <x v="0"/>
    <n v="0.25397438372916298"/>
    <x v="2"/>
    <x v="1"/>
    <m/>
    <x v="0"/>
    <n v="0"/>
    <n v="847.14"/>
    <x v="2"/>
    <x v="1"/>
  </r>
  <r>
    <s v="ORD-202303-01856"/>
    <x v="57"/>
    <x v="26"/>
    <x v="5"/>
    <n v="8721120382"/>
    <x v="4"/>
    <s v="PRD-109-SUN"/>
    <x v="3"/>
    <x v="2"/>
    <s v="W"/>
    <n v="542.16999999999996"/>
    <n v="146.37"/>
    <x v="3"/>
    <n v="0.26997067340502101"/>
    <x v="1"/>
    <x v="1"/>
    <m/>
    <x v="0"/>
    <n v="0"/>
    <m/>
    <x v="2"/>
    <x v="1"/>
  </r>
  <r>
    <s v="ORD-202303-01857"/>
    <x v="86"/>
    <x v="17"/>
    <x v="6"/>
    <n v="8068030400"/>
    <x v="3"/>
    <s v="PRD-106-PHO"/>
    <x v="2"/>
    <x v="1"/>
    <s v="N"/>
    <n v="610.16"/>
    <n v="161.5"/>
    <x v="0"/>
    <n v="0.26468467287268899"/>
    <x v="1"/>
    <x v="1"/>
    <m/>
    <x v="0"/>
    <n v="0"/>
    <n v="2788.38"/>
    <x v="2"/>
    <x v="1"/>
  </r>
  <r>
    <s v="ORD-202303-01858"/>
    <x v="68"/>
    <x v="16"/>
    <x v="0"/>
    <n v="1154959929"/>
    <x v="4"/>
    <s v="PRD-109-SUN"/>
    <x v="3"/>
    <x v="2"/>
    <s v="North"/>
    <n v="4215.3999999999996"/>
    <n v="1256.49"/>
    <x v="0"/>
    <n v="0.29807135740380503"/>
    <x v="0"/>
    <x v="1"/>
    <m/>
    <x v="0"/>
    <n v="0"/>
    <m/>
    <x v="2"/>
    <x v="1"/>
  </r>
  <r>
    <s v="ORD-202303-01859"/>
    <x v="59"/>
    <x v="28"/>
    <x v="6"/>
    <n v="5920594836"/>
    <x v="2"/>
    <s v="PRD-101-SHI"/>
    <x v="1"/>
    <x v="0"/>
    <s v="West"/>
    <n v="3786.49"/>
    <n v="461.53"/>
    <x v="3"/>
    <n v="0.121888609239692"/>
    <x v="0"/>
    <x v="0"/>
    <m/>
    <x v="0"/>
    <n v="0"/>
    <n v="2821.33"/>
    <x v="2"/>
    <x v="1"/>
  </r>
  <r>
    <s v="ORD-202303-01860"/>
    <x v="68"/>
    <x v="29"/>
    <x v="2"/>
    <n v="3497320096"/>
    <x v="12"/>
    <s v="PRD-105-BAG"/>
    <x v="9"/>
    <x v="2"/>
    <s v="West"/>
    <n v="1806.88"/>
    <n v="141.57"/>
    <x v="3"/>
    <n v="7.8350526875055407E-2"/>
    <x v="0"/>
    <x v="2"/>
    <m/>
    <x v="0"/>
    <n v="0"/>
    <m/>
    <x v="2"/>
    <x v="1"/>
  </r>
  <r>
    <s v="ORD-202303-01861"/>
    <x v="75"/>
    <x v="11"/>
    <x v="3"/>
    <n v="464855516"/>
    <x v="19"/>
    <s v="PRD-102-LAP "/>
    <x v="10"/>
    <x v="1"/>
    <s v="W"/>
    <n v="4463.46"/>
    <n v="903.53"/>
    <x v="3"/>
    <n v="0.202428161112679"/>
    <x v="0"/>
    <x v="1"/>
    <m/>
    <x v="0"/>
    <n v="0"/>
    <m/>
    <x v="2"/>
    <x v="1"/>
  </r>
  <r>
    <s v="ORD-202303-01862"/>
    <x v="72"/>
    <x v="8"/>
    <x v="1"/>
    <n v="3891667709"/>
    <x v="19"/>
    <s v="PRD - 102 - LAP"/>
    <x v="10"/>
    <x v="1"/>
    <s v="West"/>
    <n v="3388.73"/>
    <n v="879.83"/>
    <x v="3"/>
    <n v="0.25963414022362402"/>
    <x v="0"/>
    <x v="1"/>
    <m/>
    <x v="0"/>
    <n v="0"/>
    <m/>
    <x v="2"/>
    <x v="1"/>
  </r>
  <r>
    <s v="ORD-202303-01863"/>
    <x v="76"/>
    <x v="14"/>
    <x v="1"/>
    <n v="889258578"/>
    <x v="5"/>
    <s v="PRD-103-HEA"/>
    <x v="5"/>
    <x v="1"/>
    <s v="East"/>
    <n v="1046.6300000000001"/>
    <n v="54.73"/>
    <x v="1"/>
    <n v="5.2291640789963997E-2"/>
    <x v="0"/>
    <x v="2"/>
    <m/>
    <x v="0"/>
    <n v="0"/>
    <n v="2183.56"/>
    <x v="2"/>
    <x v="1"/>
  </r>
  <r>
    <s v="ORD-202303-01864"/>
    <x v="60"/>
    <x v="10"/>
    <x v="1"/>
    <n v="7487813409"/>
    <x v="11"/>
    <s v="PRD - 104 - WAT"/>
    <x v="7"/>
    <x v="2"/>
    <s v="S"/>
    <n v="2776.69"/>
    <n v="265.3"/>
    <x v="2"/>
    <n v="9.5545415584742999E-2"/>
    <x v="0"/>
    <x v="2"/>
    <m/>
    <x v="0"/>
    <n v="0"/>
    <m/>
    <x v="2"/>
    <x v="1"/>
  </r>
  <r>
    <s v="ORD-202303-01865"/>
    <x v="64"/>
    <x v="24"/>
    <x v="0"/>
    <n v="2348109452"/>
    <x v="18"/>
    <s v="PRD-103-HEA"/>
    <x v="5"/>
    <x v="1"/>
    <s v="N"/>
    <n v="4212.5"/>
    <n v="617"/>
    <x v="0"/>
    <n v="0.14646884272996999"/>
    <x v="0"/>
    <x v="0"/>
    <s v="Defective"/>
    <x v="1"/>
    <n v="1"/>
    <n v="2183.56"/>
    <x v="2"/>
    <x v="1"/>
  </r>
  <r>
    <s v="ORD-202303-01866"/>
    <x v="85"/>
    <x v="25"/>
    <x v="5"/>
    <n v="2152941761"/>
    <x v="7"/>
    <s v="PRD-104-WAT"/>
    <x v="7"/>
    <x v="2"/>
    <s v="N"/>
    <n v="3755.67"/>
    <n v="150.97999999999999"/>
    <x v="0"/>
    <n v="4.0200550101579698E-2"/>
    <x v="0"/>
    <x v="2"/>
    <m/>
    <x v="0"/>
    <n v="0"/>
    <n v="2420.2800000000002"/>
    <x v="2"/>
    <x v="1"/>
  </r>
  <r>
    <s v="ORD-202303-01867"/>
    <x v="63"/>
    <x v="5"/>
    <x v="4"/>
    <n v="8100112330"/>
    <x v="6"/>
    <s v="PRD-107-TAB"/>
    <x v="6"/>
    <x v="1"/>
    <s v="N"/>
    <n v="3135.71"/>
    <n v="424.43"/>
    <x v="0"/>
    <n v="0.13535371574539701"/>
    <x v="0"/>
    <x v="0"/>
    <m/>
    <x v="0"/>
    <n v="0"/>
    <n v="2081.52"/>
    <x v="2"/>
    <x v="1"/>
  </r>
  <r>
    <s v="ORD-202303-01868"/>
    <x v="79"/>
    <x v="0"/>
    <x v="4"/>
    <n v="3446228074"/>
    <x v="12"/>
    <s v="PRD-105-BAG"/>
    <x v="9"/>
    <x v="2"/>
    <s v="West"/>
    <n v="1726.84"/>
    <n v="337.96"/>
    <x v="3"/>
    <n v="0.19571008315767499"/>
    <x v="0"/>
    <x v="0"/>
    <m/>
    <x v="0"/>
    <n v="0"/>
    <m/>
    <x v="2"/>
    <x v="1"/>
  </r>
  <r>
    <s v="ORD-202303-01869"/>
    <x v="74"/>
    <x v="9"/>
    <x v="7"/>
    <n v="5772108727"/>
    <x v="15"/>
    <s v="PRD-100-SHO"/>
    <x v="12"/>
    <x v="0"/>
    <s v="East"/>
    <n v="4583.46"/>
    <n v="1267.67"/>
    <x v="1"/>
    <n v="0.27657490192998302"/>
    <x v="0"/>
    <x v="1"/>
    <m/>
    <x v="0"/>
    <n v="0"/>
    <n v="2793.38"/>
    <x v="2"/>
    <x v="1"/>
  </r>
  <r>
    <s v="ORD-202303-01870"/>
    <x v="71"/>
    <x v="3"/>
    <x v="4"/>
    <n v="9552964352"/>
    <x v="9"/>
    <s v="PRD-107-TAB"/>
    <x v="6"/>
    <x v="1"/>
    <s v="East"/>
    <n v="1337.15"/>
    <n v="229.47"/>
    <x v="1"/>
    <n v="0.17161126276034799"/>
    <x v="0"/>
    <x v="0"/>
    <m/>
    <x v="0"/>
    <n v="0"/>
    <n v="2081.52"/>
    <x v="2"/>
    <x v="1"/>
  </r>
  <r>
    <s v="ORD-202303-01871"/>
    <x v="69"/>
    <x v="12"/>
    <x v="0"/>
    <n v="7265134204"/>
    <x v="9"/>
    <s v="PRD-107-TAB"/>
    <x v="6"/>
    <x v="1"/>
    <s v="South"/>
    <n v="551.30999999999995"/>
    <n v="70.56"/>
    <x v="2"/>
    <n v="0.12798606954345099"/>
    <x v="1"/>
    <x v="0"/>
    <m/>
    <x v="0"/>
    <n v="0"/>
    <n v="2081.52"/>
    <x v="2"/>
    <x v="1"/>
  </r>
  <r>
    <s v="ORD-202303-01872"/>
    <x v="67"/>
    <x v="4"/>
    <x v="0"/>
    <n v="3001131464"/>
    <x v="2"/>
    <s v="PRD-101-SHI"/>
    <x v="1"/>
    <x v="0"/>
    <s v="South"/>
    <n v="2520.8200000000002"/>
    <n v="671.12"/>
    <x v="2"/>
    <n v="0.26623082965066902"/>
    <x v="0"/>
    <x v="1"/>
    <m/>
    <x v="0"/>
    <n v="0"/>
    <n v="2821.33"/>
    <x v="2"/>
    <x v="1"/>
  </r>
  <r>
    <s v="ORD-202303-01873"/>
    <x v="57"/>
    <x v="16"/>
    <x v="3"/>
    <n v="260497697"/>
    <x v="14"/>
    <s v="PRD-111-CHA"/>
    <x v="11"/>
    <x v="1"/>
    <s v="North"/>
    <n v="3246.87"/>
    <n v="365.42"/>
    <x v="0"/>
    <n v="0.112545312870549"/>
    <x v="0"/>
    <x v="0"/>
    <m/>
    <x v="0"/>
    <n v="0"/>
    <n v="207.68"/>
    <x v="2"/>
    <x v="1"/>
  </r>
  <r>
    <s v="ORD-202303-01874"/>
    <x v="66"/>
    <x v="26"/>
    <x v="7"/>
    <n v="7633968007"/>
    <x v="4"/>
    <s v="PRD-109-SUN"/>
    <x v="3"/>
    <x v="2"/>
    <s v="North"/>
    <n v="3297.65"/>
    <n v="794.24"/>
    <x v="0"/>
    <n v="0.24085030248813599"/>
    <x v="0"/>
    <x v="1"/>
    <m/>
    <x v="0"/>
    <n v="0"/>
    <m/>
    <x v="2"/>
    <x v="1"/>
  </r>
  <r>
    <s v="ORD-202303-01875"/>
    <x v="83"/>
    <x v="20"/>
    <x v="4"/>
    <n v="2259332381"/>
    <x v="5"/>
    <s v="PRD-103-HEA"/>
    <x v="5"/>
    <x v="1"/>
    <s v="S"/>
    <n v="2168.2800000000002"/>
    <n v="302.8"/>
    <x v="2"/>
    <n v="0.13964986071909499"/>
    <x v="0"/>
    <x v="0"/>
    <m/>
    <x v="0"/>
    <n v="0"/>
    <n v="2183.56"/>
    <x v="2"/>
    <x v="1"/>
  </r>
  <r>
    <s v="ORD-202303-01876"/>
    <x v="72"/>
    <x v="15"/>
    <x v="0"/>
    <n v="1989511157"/>
    <x v="13"/>
    <s v="PRD-102-LAP"/>
    <x v="10"/>
    <x v="1"/>
    <s v="East"/>
    <n v="2483.6999999999998"/>
    <n v="290.42"/>
    <x v="1"/>
    <n v="0.116930386117486"/>
    <x v="0"/>
    <x v="0"/>
    <m/>
    <x v="0"/>
    <n v="0"/>
    <n v="847.14"/>
    <x v="2"/>
    <x v="1"/>
  </r>
  <r>
    <s v="ORD-202303-01877"/>
    <x v="63"/>
    <x v="5"/>
    <x v="7"/>
    <n v="4588469371"/>
    <x v="8"/>
    <s v="PRD-110-CAM"/>
    <x v="8"/>
    <x v="1"/>
    <s v="W"/>
    <n v="2605.42"/>
    <n v="94.39"/>
    <x v="3"/>
    <n v="3.6228324032209797E-2"/>
    <x v="0"/>
    <x v="2"/>
    <m/>
    <x v="0"/>
    <n v="0"/>
    <m/>
    <x v="2"/>
    <x v="1"/>
  </r>
  <r>
    <s v="ORD-202303-01878"/>
    <x v="84"/>
    <x v="16"/>
    <x v="4"/>
    <n v="27489424"/>
    <x v="9"/>
    <s v="PRD-107-TAB"/>
    <x v="6"/>
    <x v="1"/>
    <s v="South"/>
    <n v="2150.27"/>
    <n v="94.79"/>
    <x v="2"/>
    <n v="4.4082836108953798E-2"/>
    <x v="0"/>
    <x v="2"/>
    <m/>
    <x v="0"/>
    <n v="0"/>
    <n v="2081.52"/>
    <x v="2"/>
    <x v="1"/>
  </r>
  <r>
    <s v="ORD-202303-01879"/>
    <x v="73"/>
    <x v="13"/>
    <x v="3"/>
    <n v="7347749678"/>
    <x v="12"/>
    <s v="PRD-105-BAG"/>
    <x v="9"/>
    <x v="2"/>
    <s v="W"/>
    <n v="3464.23"/>
    <n v="330.61"/>
    <x v="3"/>
    <n v="9.5435349269534606E-2"/>
    <x v="0"/>
    <x v="2"/>
    <m/>
    <x v="0"/>
    <n v="0"/>
    <m/>
    <x v="2"/>
    <x v="1"/>
  </r>
  <r>
    <s v="ORD-202303-01880"/>
    <x v="69"/>
    <x v="13"/>
    <x v="4"/>
    <n v="1354557970"/>
    <x v="4"/>
    <s v="PRD-109-SUN"/>
    <x v="3"/>
    <x v="2"/>
    <s v="South"/>
    <n v="3216.84"/>
    <n v="819.5"/>
    <x v="2"/>
    <n v="0.254753111749419"/>
    <x v="0"/>
    <x v="1"/>
    <m/>
    <x v="0"/>
    <n v="0"/>
    <m/>
    <x v="2"/>
    <x v="1"/>
  </r>
  <r>
    <s v="ORD-202303-01881"/>
    <x v="79"/>
    <x v="24"/>
    <x v="4"/>
    <n v="1272592129"/>
    <x v="3"/>
    <s v="PRD-106-PHO"/>
    <x v="2"/>
    <x v="1"/>
    <s v="N"/>
    <n v="1846.31"/>
    <n v="225.84"/>
    <x v="0"/>
    <n v="0.12231965379595"/>
    <x v="0"/>
    <x v="0"/>
    <m/>
    <x v="0"/>
    <n v="0"/>
    <n v="2788.38"/>
    <x v="2"/>
    <x v="1"/>
  </r>
  <r>
    <s v="ORD-202303-01882"/>
    <x v="78"/>
    <x v="25"/>
    <x v="6"/>
    <n v="5264243742"/>
    <x v="19"/>
    <s v="PRD - 102 - LAP"/>
    <x v="10"/>
    <x v="1"/>
    <s v="S"/>
    <n v="382.76"/>
    <n v="54.72"/>
    <x v="2"/>
    <n v="0.14296164698505601"/>
    <x v="2"/>
    <x v="0"/>
    <m/>
    <x v="0"/>
    <n v="0"/>
    <m/>
    <x v="2"/>
    <x v="1"/>
  </r>
  <r>
    <s v="ORD-202303-01883"/>
    <x v="65"/>
    <x v="17"/>
    <x v="0"/>
    <n v="4876096737"/>
    <x v="15"/>
    <s v="PRD - 100 - SHO"/>
    <x v="12"/>
    <x v="0"/>
    <s v="East"/>
    <n v="4871.7299999999996"/>
    <n v="1112.6300000000001"/>
    <x v="1"/>
    <n v="0.22838498849484701"/>
    <x v="0"/>
    <x v="1"/>
    <m/>
    <x v="0"/>
    <n v="0"/>
    <m/>
    <x v="2"/>
    <x v="1"/>
  </r>
  <r>
    <s v="ORD-202303-01884"/>
    <x v="80"/>
    <x v="24"/>
    <x v="2"/>
    <n v="696158844"/>
    <x v="19"/>
    <s v="PRD-102-LAP"/>
    <x v="10"/>
    <x v="1"/>
    <s v="W"/>
    <n v="379.51"/>
    <n v="104.17"/>
    <x v="3"/>
    <n v="0.27448552080314098"/>
    <x v="2"/>
    <x v="1"/>
    <s v="Customer changed mind"/>
    <x v="1"/>
    <n v="1"/>
    <n v="847.14"/>
    <x v="2"/>
    <x v="1"/>
  </r>
  <r>
    <s v="ORD-202303-01885"/>
    <x v="75"/>
    <x v="9"/>
    <x v="4"/>
    <n v="623215175"/>
    <x v="9"/>
    <s v="PRD-107-TAB"/>
    <x v="6"/>
    <x v="1"/>
    <s v="North"/>
    <n v="156.76"/>
    <n v="26.84"/>
    <x v="0"/>
    <n v="0.17121714723143699"/>
    <x v="2"/>
    <x v="0"/>
    <m/>
    <x v="0"/>
    <n v="0"/>
    <n v="2081.52"/>
    <x v="2"/>
    <x v="1"/>
  </r>
  <r>
    <s v="ORD-202303-01886"/>
    <x v="79"/>
    <x v="23"/>
    <x v="1"/>
    <n v="4310772228"/>
    <x v="16"/>
    <s v="PRD-109-SUN"/>
    <x v="3"/>
    <x v="2"/>
    <s v="North"/>
    <n v="4564.42"/>
    <n v="834.97"/>
    <x v="0"/>
    <n v="0.18293014227437401"/>
    <x v="0"/>
    <x v="0"/>
    <m/>
    <x v="0"/>
    <n v="0"/>
    <m/>
    <x v="2"/>
    <x v="1"/>
  </r>
  <r>
    <s v="ORD-202303-01887"/>
    <x v="65"/>
    <x v="0"/>
    <x v="6"/>
    <n v="7873880111"/>
    <x v="8"/>
    <s v="PRD-110-CAM"/>
    <x v="8"/>
    <x v="1"/>
    <s v="N"/>
    <n v="4726"/>
    <n v="817.6"/>
    <x v="0"/>
    <n v="0.17300042319085901"/>
    <x v="0"/>
    <x v="0"/>
    <m/>
    <x v="0"/>
    <n v="0"/>
    <m/>
    <x v="2"/>
    <x v="1"/>
  </r>
  <r>
    <s v="ORD-202303-01888"/>
    <x v="65"/>
    <x v="25"/>
    <x v="1"/>
    <n v="6324489684"/>
    <x v="11"/>
    <s v="PRD-104-WAT"/>
    <x v="7"/>
    <x v="2"/>
    <s v="W"/>
    <n v="2102.2399999999998"/>
    <n v="287.85000000000002"/>
    <x v="3"/>
    <n v="0.136925374838268"/>
    <x v="0"/>
    <x v="0"/>
    <m/>
    <x v="0"/>
    <n v="0"/>
    <n v="2420.2800000000002"/>
    <x v="2"/>
    <x v="1"/>
  </r>
  <r>
    <s v="ORD-202303-01889"/>
    <x v="78"/>
    <x v="25"/>
    <x v="3"/>
    <n v="214616904"/>
    <x v="2"/>
    <s v="PRD - 101 - SHI"/>
    <x v="1"/>
    <x v="0"/>
    <s v="North"/>
    <n v="3316.74"/>
    <n v="680.24"/>
    <x v="0"/>
    <n v="0.20509295271863301"/>
    <x v="0"/>
    <x v="1"/>
    <m/>
    <x v="0"/>
    <n v="0"/>
    <m/>
    <x v="2"/>
    <x v="1"/>
  </r>
  <r>
    <s v="ORD-202303-01890"/>
    <x v="81"/>
    <x v="27"/>
    <x v="1"/>
    <n v="2967050356"/>
    <x v="6"/>
    <s v="PRD-107-TAB"/>
    <x v="6"/>
    <x v="1"/>
    <s v="South"/>
    <n v="1997.01"/>
    <n v="204.7"/>
    <x v="2"/>
    <n v="0.102503242347309"/>
    <x v="0"/>
    <x v="0"/>
    <m/>
    <x v="0"/>
    <n v="0"/>
    <n v="2081.52"/>
    <x v="2"/>
    <x v="1"/>
  </r>
  <r>
    <s v="ORD-202303-01891"/>
    <x v="58"/>
    <x v="9"/>
    <x v="1"/>
    <n v="6563226791"/>
    <x v="6"/>
    <s v="PRD-107-TAB"/>
    <x v="6"/>
    <x v="1"/>
    <s v="East"/>
    <n v="3021.85"/>
    <n v="230.47"/>
    <x v="1"/>
    <n v="7.6267849165246399E-2"/>
    <x v="0"/>
    <x v="2"/>
    <m/>
    <x v="0"/>
    <n v="0"/>
    <n v="2081.52"/>
    <x v="2"/>
    <x v="1"/>
  </r>
  <r>
    <s v="ORD-202303-01892"/>
    <x v="84"/>
    <x v="10"/>
    <x v="7"/>
    <n v="9253841875"/>
    <x v="2"/>
    <s v="PRD-101-SHI"/>
    <x v="1"/>
    <x v="0"/>
    <s v="East"/>
    <n v="825.75"/>
    <n v="174.13"/>
    <x v="1"/>
    <n v="0.21087496215561599"/>
    <x v="1"/>
    <x v="1"/>
    <m/>
    <x v="0"/>
    <n v="0"/>
    <n v="2821.33"/>
    <x v="2"/>
    <x v="1"/>
  </r>
  <r>
    <s v="ORD-202303-01893"/>
    <x v="67"/>
    <x v="26"/>
    <x v="5"/>
    <n v="4083378361"/>
    <x v="3"/>
    <s v="PRD-106-PHO"/>
    <x v="2"/>
    <x v="1"/>
    <s v="South"/>
    <n v="2719.63"/>
    <n v="97.84"/>
    <x v="2"/>
    <n v="3.5975481958942901E-2"/>
    <x v="0"/>
    <x v="2"/>
    <m/>
    <x v="0"/>
    <n v="0"/>
    <n v="2788.38"/>
    <x v="2"/>
    <x v="1"/>
  </r>
  <r>
    <s v="ORD-202303-01894"/>
    <x v="67"/>
    <x v="27"/>
    <x v="2"/>
    <n v="936047092"/>
    <x v="5"/>
    <s v="PRD-103-HEA"/>
    <x v="5"/>
    <x v="1"/>
    <s v="North"/>
    <n v="1339.03"/>
    <n v="286.82"/>
    <x v="0"/>
    <n v="0.214199831221108"/>
    <x v="0"/>
    <x v="1"/>
    <m/>
    <x v="0"/>
    <n v="0"/>
    <n v="2183.56"/>
    <x v="2"/>
    <x v="1"/>
  </r>
  <r>
    <s v="ORD-202303-01895"/>
    <x v="66"/>
    <x v="18"/>
    <x v="6"/>
    <n v="8949542762"/>
    <x v="14"/>
    <s v="PRD-111-CHA"/>
    <x v="11"/>
    <x v="1"/>
    <s v="North"/>
    <n v="3660.19"/>
    <n v="971.71"/>
    <x v="0"/>
    <n v="0.26548075373136398"/>
    <x v="0"/>
    <x v="1"/>
    <m/>
    <x v="0"/>
    <n v="0"/>
    <n v="207.68"/>
    <x v="2"/>
    <x v="1"/>
  </r>
  <r>
    <s v="ORD-202303-01896"/>
    <x v="64"/>
    <x v="18"/>
    <x v="2"/>
    <n v="9816180980"/>
    <x v="11"/>
    <s v="PRD - 104 - WAT"/>
    <x v="7"/>
    <x v="2"/>
    <s v="South"/>
    <n v="3621.42"/>
    <n v="536.51"/>
    <x v="2"/>
    <n v="0.14814906859740101"/>
    <x v="0"/>
    <x v="0"/>
    <m/>
    <x v="0"/>
    <n v="0"/>
    <m/>
    <x v="2"/>
    <x v="1"/>
  </r>
  <r>
    <s v="ORD-202303-01897"/>
    <x v="82"/>
    <x v="18"/>
    <x v="3"/>
    <n v="3272221553"/>
    <x v="15"/>
    <s v="PRD-100-SHO"/>
    <x v="12"/>
    <x v="0"/>
    <s v="North"/>
    <n v="3891.03"/>
    <n v="312.04000000000002"/>
    <x v="0"/>
    <n v="8.0194704229985397E-2"/>
    <x v="0"/>
    <x v="2"/>
    <m/>
    <x v="0"/>
    <n v="0"/>
    <n v="2793.38"/>
    <x v="2"/>
    <x v="1"/>
  </r>
  <r>
    <s v="ORD-202303-01898"/>
    <x v="83"/>
    <x v="12"/>
    <x v="0"/>
    <n v="6086249513"/>
    <x v="10"/>
    <s v="PRD-106-PHO "/>
    <x v="2"/>
    <x v="1"/>
    <s v="South"/>
    <n v="4143.1499999999996"/>
    <n v="486.41"/>
    <x v="2"/>
    <n v="0.117401011307821"/>
    <x v="0"/>
    <x v="0"/>
    <m/>
    <x v="0"/>
    <n v="0"/>
    <m/>
    <x v="2"/>
    <x v="1"/>
  </r>
  <r>
    <s v="ORD-202303-01899"/>
    <x v="63"/>
    <x v="1"/>
    <x v="0"/>
    <n v="3207239191"/>
    <x v="3"/>
    <s v="PRD-106-PHO"/>
    <x v="2"/>
    <x v="1"/>
    <s v="W"/>
    <n v="3880.89"/>
    <n v="1098.53"/>
    <x v="3"/>
    <n v="0.28306135963657802"/>
    <x v="0"/>
    <x v="1"/>
    <m/>
    <x v="0"/>
    <n v="0"/>
    <n v="2788.38"/>
    <x v="2"/>
    <x v="1"/>
  </r>
  <r>
    <s v="ORD-202303-01900"/>
    <x v="71"/>
    <x v="16"/>
    <x v="6"/>
    <n v="5599919669"/>
    <x v="15"/>
    <s v="PRD-100-SHO"/>
    <x v="12"/>
    <x v="0"/>
    <s v="South"/>
    <n v="1388.2"/>
    <n v="156.47"/>
    <x v="2"/>
    <n v="0.11271430629592299"/>
    <x v="0"/>
    <x v="0"/>
    <m/>
    <x v="0"/>
    <n v="0"/>
    <n v="2793.38"/>
    <x v="2"/>
    <x v="1"/>
  </r>
  <r>
    <s v="ORD-202303-01901"/>
    <x v="61"/>
    <x v="4"/>
    <x v="5"/>
    <n v="4249162631"/>
    <x v="6"/>
    <s v="PRD-107-TAB"/>
    <x v="6"/>
    <x v="1"/>
    <s v="N"/>
    <n v="756.61"/>
    <n v="52.35"/>
    <x v="0"/>
    <n v="6.9190203671640596E-2"/>
    <x v="1"/>
    <x v="2"/>
    <m/>
    <x v="0"/>
    <n v="0"/>
    <n v="2081.52"/>
    <x v="2"/>
    <x v="1"/>
  </r>
  <r>
    <s v="ORD-202303-01902"/>
    <x v="61"/>
    <x v="21"/>
    <x v="1"/>
    <n v="3473175102"/>
    <x v="0"/>
    <s v="PRD-108-JAC"/>
    <x v="0"/>
    <x v="0"/>
    <s v="North"/>
    <n v="2540.46"/>
    <n v="217.37"/>
    <x v="0"/>
    <n v="8.5563244451792198E-2"/>
    <x v="0"/>
    <x v="2"/>
    <m/>
    <x v="0"/>
    <n v="0"/>
    <n v="2085.91"/>
    <x v="2"/>
    <x v="1"/>
  </r>
  <r>
    <s v="ORD-202303-01903"/>
    <x v="72"/>
    <x v="28"/>
    <x v="6"/>
    <n v="3431719163"/>
    <x v="7"/>
    <s v="PRD-104-WAT"/>
    <x v="7"/>
    <x v="2"/>
    <s v="W"/>
    <n v="4360.7299999999996"/>
    <n v="1149.68"/>
    <x v="3"/>
    <n v="0.26364393117666102"/>
    <x v="0"/>
    <x v="1"/>
    <m/>
    <x v="0"/>
    <n v="0"/>
    <n v="2420.2800000000002"/>
    <x v="2"/>
    <x v="1"/>
  </r>
  <r>
    <s v="ORD-202303-01904"/>
    <x v="71"/>
    <x v="7"/>
    <x v="7"/>
    <n v="2068299458"/>
    <x v="19"/>
    <s v="PRD-102-LAP"/>
    <x v="10"/>
    <x v="1"/>
    <s v="W"/>
    <n v="2315.09"/>
    <n v="490.93"/>
    <x v="3"/>
    <n v="0.21205655071725099"/>
    <x v="0"/>
    <x v="1"/>
    <m/>
    <x v="0"/>
    <n v="0"/>
    <n v="847.14"/>
    <x v="2"/>
    <x v="1"/>
  </r>
  <r>
    <s v="ORD-202303-01905"/>
    <x v="83"/>
    <x v="11"/>
    <x v="4"/>
    <n v="9931453651"/>
    <x v="0"/>
    <s v="PRD-108-JAC"/>
    <x v="4"/>
    <x v="0"/>
    <s v="South"/>
    <n v="2083.08"/>
    <n v="451.88"/>
    <x v="2"/>
    <n v="0.21692877853947001"/>
    <x v="0"/>
    <x v="1"/>
    <s v="Defective"/>
    <x v="1"/>
    <n v="1"/>
    <n v="2085.91"/>
    <x v="2"/>
    <x v="1"/>
  </r>
  <r>
    <s v="ORD-202303-01906"/>
    <x v="58"/>
    <x v="1"/>
    <x v="3"/>
    <n v="3671274706"/>
    <x v="5"/>
    <s v="PRD-103-HEA"/>
    <x v="5"/>
    <x v="1"/>
    <s v="North"/>
    <n v="3951.39"/>
    <n v="988.37"/>
    <x v="0"/>
    <n v="0.250132231948757"/>
    <x v="0"/>
    <x v="1"/>
    <s v="damaged "/>
    <x v="1"/>
    <n v="1"/>
    <n v="2183.56"/>
    <x v="2"/>
    <x v="1"/>
  </r>
  <r>
    <s v="ORD-202303-01907"/>
    <x v="70"/>
    <x v="21"/>
    <x v="3"/>
    <n v="2041862931"/>
    <x v="8"/>
    <s v="PRD-110-CAM"/>
    <x v="8"/>
    <x v="1"/>
    <s v="North"/>
    <n v="1581.34"/>
    <n v="341.84"/>
    <x v="0"/>
    <n v="0.21617109540010401"/>
    <x v="0"/>
    <x v="1"/>
    <m/>
    <x v="0"/>
    <n v="0"/>
    <m/>
    <x v="2"/>
    <x v="1"/>
  </r>
  <r>
    <s v="ORD-202303-01908"/>
    <x v="77"/>
    <x v="24"/>
    <x v="2"/>
    <n v="5317550461"/>
    <x v="7"/>
    <s v="PRD-104-WAT"/>
    <x v="7"/>
    <x v="2"/>
    <s v="South"/>
    <n v="263.33999999999997"/>
    <n v="50.77"/>
    <x v="2"/>
    <n v="0.19279258752942999"/>
    <x v="2"/>
    <x v="0"/>
    <m/>
    <x v="0"/>
    <n v="0"/>
    <n v="2420.2800000000002"/>
    <x v="2"/>
    <x v="1"/>
  </r>
  <r>
    <s v="ORD-202303-01909"/>
    <x v="77"/>
    <x v="15"/>
    <x v="1"/>
    <n v="9414250956"/>
    <x v="21"/>
    <s v="PRD-110-CAM"/>
    <x v="8"/>
    <x v="1"/>
    <s v="North"/>
    <n v="3238.7"/>
    <n v="237.48"/>
    <x v="0"/>
    <n v="7.3325717108716507E-2"/>
    <x v="0"/>
    <x v="2"/>
    <m/>
    <x v="0"/>
    <n v="0"/>
    <m/>
    <x v="2"/>
    <x v="1"/>
  </r>
  <r>
    <s v="ORD-202303-01910"/>
    <x v="79"/>
    <x v="10"/>
    <x v="4"/>
    <n v="3585991977"/>
    <x v="0"/>
    <s v="PRD-108-JAC"/>
    <x v="0"/>
    <x v="0"/>
    <s v="N"/>
    <n v="725.96"/>
    <n v="161.46"/>
    <x v="0"/>
    <n v="0.22240894815141299"/>
    <x v="1"/>
    <x v="1"/>
    <m/>
    <x v="0"/>
    <n v="0"/>
    <n v="2085.91"/>
    <x v="2"/>
    <x v="1"/>
  </r>
  <r>
    <s v="ORD-202303-01911"/>
    <x v="77"/>
    <x v="26"/>
    <x v="3"/>
    <n v="1171653595"/>
    <x v="4"/>
    <s v="PRD-109-SUN"/>
    <x v="3"/>
    <x v="2"/>
    <s v="W"/>
    <n v="2136.46"/>
    <n v="391.81"/>
    <x v="3"/>
    <n v="0.183392153375209"/>
    <x v="0"/>
    <x v="0"/>
    <m/>
    <x v="0"/>
    <n v="0"/>
    <m/>
    <x v="2"/>
    <x v="1"/>
  </r>
  <r>
    <s v="ORD-202303-01912"/>
    <x v="82"/>
    <x v="1"/>
    <x v="3"/>
    <n v="2855417939"/>
    <x v="2"/>
    <s v="PRD-101-SHI"/>
    <x v="1"/>
    <x v="0"/>
    <s v="West"/>
    <n v="1331.28"/>
    <n v="367.28"/>
    <x v="3"/>
    <n v="0.27588486268854001"/>
    <x v="0"/>
    <x v="1"/>
    <m/>
    <x v="0"/>
    <n v="0"/>
    <n v="2821.33"/>
    <x v="2"/>
    <x v="1"/>
  </r>
  <r>
    <s v="ORD-202303-01913"/>
    <x v="64"/>
    <x v="26"/>
    <x v="7"/>
    <n v="8574040527"/>
    <x v="15"/>
    <s v="PRD-100-SHO"/>
    <x v="4"/>
    <x v="0"/>
    <s v="W"/>
    <n v="2166.41"/>
    <n v="611.27"/>
    <x v="3"/>
    <n v="0.28215804026015401"/>
    <x v="0"/>
    <x v="1"/>
    <m/>
    <x v="0"/>
    <n v="0"/>
    <n v="2793.38"/>
    <x v="2"/>
    <x v="1"/>
  </r>
  <r>
    <s v="ORD-202303-01914"/>
    <x v="66"/>
    <x v="21"/>
    <x v="1"/>
    <n v="9065194072"/>
    <x v="10"/>
    <s v="PRD-106-PHO"/>
    <x v="4"/>
    <x v="1"/>
    <s v="East"/>
    <n v="609.35"/>
    <n v="140.1"/>
    <x v="1"/>
    <n v="0.22991712480512"/>
    <x v="1"/>
    <x v="1"/>
    <m/>
    <x v="0"/>
    <n v="0"/>
    <n v="2788.38"/>
    <x v="2"/>
    <x v="1"/>
  </r>
  <r>
    <s v="ORD-202303-01915"/>
    <x v="65"/>
    <x v="24"/>
    <x v="5"/>
    <n v="9002950114"/>
    <x v="8"/>
    <s v="PRD-110-CAM"/>
    <x v="8"/>
    <x v="1"/>
    <s v="S"/>
    <n v="3547.3"/>
    <n v="1063.44"/>
    <x v="2"/>
    <n v="0.29978857158965999"/>
    <x v="0"/>
    <x v="1"/>
    <m/>
    <x v="0"/>
    <n v="0"/>
    <m/>
    <x v="2"/>
    <x v="1"/>
  </r>
  <r>
    <s v="ORD-202303-01916"/>
    <x v="71"/>
    <x v="0"/>
    <x v="3"/>
    <n v="5745684426"/>
    <x v="18"/>
    <s v="PRD-103-HEA"/>
    <x v="4"/>
    <x v="1"/>
    <s v="N"/>
    <n v="4423.8900000000003"/>
    <n v="1167.72"/>
    <x v="0"/>
    <n v="0.26395773855136501"/>
    <x v="0"/>
    <x v="1"/>
    <m/>
    <x v="0"/>
    <n v="0"/>
    <n v="2183.56"/>
    <x v="2"/>
    <x v="1"/>
  </r>
  <r>
    <s v="ORD-202303-01917"/>
    <x v="72"/>
    <x v="4"/>
    <x v="5"/>
    <n v="160644903"/>
    <x v="11"/>
    <s v="PRD-104-WAT"/>
    <x v="7"/>
    <x v="2"/>
    <s v="N"/>
    <n v="3420.59"/>
    <n v="785.39"/>
    <x v="0"/>
    <n v="0.22960658833709999"/>
    <x v="0"/>
    <x v="1"/>
    <m/>
    <x v="0"/>
    <n v="0"/>
    <n v="2420.2800000000002"/>
    <x v="2"/>
    <x v="1"/>
  </r>
  <r>
    <s v="ORD-202303-01918"/>
    <x v="74"/>
    <x v="11"/>
    <x v="1"/>
    <n v="7182182160"/>
    <x v="4"/>
    <s v="PRD-109-SUN"/>
    <x v="4"/>
    <x v="2"/>
    <s v="W"/>
    <n v="2317.3000000000002"/>
    <n v="466.67"/>
    <x v="3"/>
    <n v="0.20138523281405099"/>
    <x v="0"/>
    <x v="1"/>
    <m/>
    <x v="0"/>
    <n v="0"/>
    <m/>
    <x v="2"/>
    <x v="1"/>
  </r>
  <r>
    <s v="ORD-202303-01919"/>
    <x v="64"/>
    <x v="21"/>
    <x v="5"/>
    <n v="6970257953"/>
    <x v="11"/>
    <s v="PRD-104-WAT"/>
    <x v="7"/>
    <x v="2"/>
    <s v="S"/>
    <n v="3036.51"/>
    <n v="649.91"/>
    <x v="2"/>
    <n v="0.21403189846237999"/>
    <x v="0"/>
    <x v="1"/>
    <m/>
    <x v="0"/>
    <n v="0"/>
    <n v="2420.2800000000002"/>
    <x v="2"/>
    <x v="1"/>
  </r>
  <r>
    <s v="ORD-202303-01920"/>
    <x v="75"/>
    <x v="26"/>
    <x v="6"/>
    <n v="2402384920"/>
    <x v="6"/>
    <s v="PRD-107-TAB"/>
    <x v="6"/>
    <x v="1"/>
    <s v="W"/>
    <n v="1617.47"/>
    <n v="313.7"/>
    <x v="3"/>
    <n v="0.19394486451062501"/>
    <x v="0"/>
    <x v="0"/>
    <m/>
    <x v="0"/>
    <n v="0"/>
    <n v="2081.52"/>
    <x v="2"/>
    <x v="1"/>
  </r>
  <r>
    <s v="ORD-202303-01921"/>
    <x v="80"/>
    <x v="11"/>
    <x v="6"/>
    <n v="9395391067"/>
    <x v="5"/>
    <s v="PRD-103-HEA"/>
    <x v="5"/>
    <x v="1"/>
    <s v="North"/>
    <n v="4851.5600000000004"/>
    <n v="564.66999999999996"/>
    <x v="0"/>
    <n v="0.11638936754363501"/>
    <x v="0"/>
    <x v="0"/>
    <m/>
    <x v="0"/>
    <n v="0"/>
    <n v="2183.56"/>
    <x v="2"/>
    <x v="1"/>
  </r>
  <r>
    <s v="ORD-202303-01922"/>
    <x v="60"/>
    <x v="24"/>
    <x v="6"/>
    <n v="8992385855"/>
    <x v="15"/>
    <s v="PRD - 100 - SHO"/>
    <x v="12"/>
    <x v="0"/>
    <s v="W"/>
    <n v="4910.34"/>
    <n v="1074.53"/>
    <x v="3"/>
    <n v="0.21883006064753199"/>
    <x v="0"/>
    <x v="1"/>
    <m/>
    <x v="0"/>
    <n v="0"/>
    <m/>
    <x v="2"/>
    <x v="1"/>
  </r>
  <r>
    <s v="ORD-202303-01923"/>
    <x v="86"/>
    <x v="15"/>
    <x v="4"/>
    <n v="7920740518"/>
    <x v="5"/>
    <s v="PRD-103-HEA"/>
    <x v="5"/>
    <x v="1"/>
    <s v="North"/>
    <n v="2292.19"/>
    <n v="449.6"/>
    <x v="0"/>
    <n v="0.19614429868379199"/>
    <x v="0"/>
    <x v="0"/>
    <m/>
    <x v="0"/>
    <n v="0"/>
    <n v="2183.56"/>
    <x v="2"/>
    <x v="1"/>
  </r>
  <r>
    <s v="ORD-202303-01924"/>
    <x v="81"/>
    <x v="28"/>
    <x v="7"/>
    <n v="410372810"/>
    <x v="13"/>
    <s v="PRD-102-LAP"/>
    <x v="10"/>
    <x v="1"/>
    <s v="N"/>
    <n v="1647.13"/>
    <n v="208.27"/>
    <x v="0"/>
    <n v="0.126444178662279"/>
    <x v="0"/>
    <x v="0"/>
    <s v="Size issue"/>
    <x v="1"/>
    <n v="1"/>
    <n v="847.14"/>
    <x v="2"/>
    <x v="1"/>
  </r>
  <r>
    <s v="ORD-202303-01925"/>
    <x v="73"/>
    <x v="11"/>
    <x v="5"/>
    <n v="3022517666"/>
    <x v="2"/>
    <s v="PRD-101-SHI"/>
    <x v="1"/>
    <x v="0"/>
    <s v="East"/>
    <n v="818.69"/>
    <n v="213.18"/>
    <x v="1"/>
    <n v="0.26039160121657801"/>
    <x v="1"/>
    <x v="1"/>
    <m/>
    <x v="0"/>
    <n v="0"/>
    <n v="2821.33"/>
    <x v="2"/>
    <x v="1"/>
  </r>
  <r>
    <s v="ORD-202303-01926"/>
    <x v="57"/>
    <x v="20"/>
    <x v="6"/>
    <n v="2192959099"/>
    <x v="2"/>
    <s v="PRD-101-SHI"/>
    <x v="1"/>
    <x v="0"/>
    <s v="East"/>
    <n v="3809.8"/>
    <n v="554.14"/>
    <x v="1"/>
    <n v="0.145451204787653"/>
    <x v="0"/>
    <x v="0"/>
    <m/>
    <x v="0"/>
    <n v="0"/>
    <n v="2821.33"/>
    <x v="2"/>
    <x v="1"/>
  </r>
  <r>
    <s v="ORD-202303-01927"/>
    <x v="75"/>
    <x v="26"/>
    <x v="6"/>
    <n v="4766955770"/>
    <x v="0"/>
    <s v="PRD-108-JAC"/>
    <x v="0"/>
    <x v="0"/>
    <s v="North"/>
    <n v="1993.63"/>
    <n v="382.28"/>
    <x v="0"/>
    <n v="0.19175072606250901"/>
    <x v="0"/>
    <x v="0"/>
    <m/>
    <x v="0"/>
    <n v="0"/>
    <n v="2085.91"/>
    <x v="2"/>
    <x v="1"/>
  </r>
  <r>
    <s v="ORD-202303-01928"/>
    <x v="57"/>
    <x v="13"/>
    <x v="7"/>
    <n v="5687042646"/>
    <x v="4"/>
    <s v="PRD-109-SUN"/>
    <x v="3"/>
    <x v="2"/>
    <s v="North"/>
    <n v="3930.09"/>
    <n v="435.61"/>
    <x v="0"/>
    <n v="0.11083970087198999"/>
    <x v="0"/>
    <x v="0"/>
    <m/>
    <x v="0"/>
    <n v="0"/>
    <m/>
    <x v="2"/>
    <x v="1"/>
  </r>
  <r>
    <s v="ORD-202303-01929"/>
    <x v="70"/>
    <x v="9"/>
    <x v="4"/>
    <n v="1627502092"/>
    <x v="13"/>
    <s v="PRD-102-LAP"/>
    <x v="10"/>
    <x v="1"/>
    <s v="North"/>
    <n v="2814.17"/>
    <n v="217.06"/>
    <x v="0"/>
    <n v="7.7131090161575197E-2"/>
    <x v="0"/>
    <x v="2"/>
    <m/>
    <x v="0"/>
    <n v="0"/>
    <n v="847.14"/>
    <x v="2"/>
    <x v="1"/>
  </r>
  <r>
    <s v="ORD-202303-01930"/>
    <x v="70"/>
    <x v="23"/>
    <x v="0"/>
    <n v="4874971512"/>
    <x v="11"/>
    <s v="PRD-104-WAT"/>
    <x v="7"/>
    <x v="2"/>
    <s v="N"/>
    <n v="3656.03"/>
    <n v="648.84"/>
    <x v="0"/>
    <n v="0.17747119142895401"/>
    <x v="0"/>
    <x v="0"/>
    <m/>
    <x v="0"/>
    <n v="0"/>
    <n v="2420.2800000000002"/>
    <x v="2"/>
    <x v="1"/>
  </r>
  <r>
    <s v="ORD-202303-01931"/>
    <x v="57"/>
    <x v="19"/>
    <x v="0"/>
    <n v="6953595228"/>
    <x v="8"/>
    <s v="PRD-110-CAM"/>
    <x v="4"/>
    <x v="1"/>
    <s v="East"/>
    <n v="2865.28"/>
    <n v="120.12"/>
    <x v="1"/>
    <n v="4.1922604422604398E-2"/>
    <x v="0"/>
    <x v="2"/>
    <m/>
    <x v="0"/>
    <n v="0"/>
    <m/>
    <x v="2"/>
    <x v="1"/>
  </r>
  <r>
    <s v="ORD-202303-01932"/>
    <x v="73"/>
    <x v="21"/>
    <x v="6"/>
    <n v="3360989105"/>
    <x v="11"/>
    <s v="PRD-104-WAT"/>
    <x v="7"/>
    <x v="2"/>
    <s v="W"/>
    <n v="3182.85"/>
    <n v="183.13"/>
    <x v="3"/>
    <n v="5.7536484597137803E-2"/>
    <x v="0"/>
    <x v="2"/>
    <m/>
    <x v="0"/>
    <n v="0"/>
    <n v="2420.2800000000002"/>
    <x v="2"/>
    <x v="1"/>
  </r>
  <r>
    <s v="ORD-202303-01933"/>
    <x v="74"/>
    <x v="24"/>
    <x v="5"/>
    <n v="4459421042"/>
    <x v="2"/>
    <s v="PRD-101-SHI"/>
    <x v="1"/>
    <x v="0"/>
    <s v="N"/>
    <n v="1616.28"/>
    <n v="297.35000000000002"/>
    <x v="0"/>
    <n v="0.183971836562972"/>
    <x v="0"/>
    <x v="0"/>
    <m/>
    <x v="0"/>
    <n v="0"/>
    <n v="2821.33"/>
    <x v="2"/>
    <x v="1"/>
  </r>
  <r>
    <s v="ORD-202303-01934"/>
    <x v="78"/>
    <x v="27"/>
    <x v="0"/>
    <n v="9093757707"/>
    <x v="8"/>
    <s v="PRD-110-CAM"/>
    <x v="8"/>
    <x v="1"/>
    <s v="N"/>
    <n v="481.53"/>
    <n v="101.61"/>
    <x v="0"/>
    <n v="0.211014890038004"/>
    <x v="2"/>
    <x v="1"/>
    <m/>
    <x v="0"/>
    <n v="0"/>
    <m/>
    <x v="2"/>
    <x v="1"/>
  </r>
  <r>
    <s v="ORD-202303-01935"/>
    <x v="86"/>
    <x v="20"/>
    <x v="6"/>
    <n v="9559582770"/>
    <x v="4"/>
    <s v="PRD-109-SUN"/>
    <x v="3"/>
    <x v="2"/>
    <s v="South"/>
    <n v="2090.9699999999998"/>
    <n v="536.29"/>
    <x v="2"/>
    <n v="0.25647905039287999"/>
    <x v="0"/>
    <x v="1"/>
    <s v="Defective"/>
    <x v="1"/>
    <n v="1"/>
    <m/>
    <x v="2"/>
    <x v="1"/>
  </r>
  <r>
    <s v="ORD-202303-01936"/>
    <x v="85"/>
    <x v="11"/>
    <x v="1"/>
    <n v="8276100235"/>
    <x v="20"/>
    <s v="PRD-100-SHO"/>
    <x v="12"/>
    <x v="0"/>
    <s v="South"/>
    <n v="1839.89"/>
    <n v="346.48"/>
    <x v="2"/>
    <n v="0.18831560582426099"/>
    <x v="0"/>
    <x v="0"/>
    <s v="Wrong item delivered"/>
    <x v="1"/>
    <n v="1"/>
    <n v="2793.38"/>
    <x v="2"/>
    <x v="1"/>
  </r>
  <r>
    <s v="ORD-202303-01937"/>
    <x v="73"/>
    <x v="14"/>
    <x v="2"/>
    <n v="6337598491"/>
    <x v="14"/>
    <s v="PRD-111-CHA"/>
    <x v="11"/>
    <x v="1"/>
    <s v="West"/>
    <n v="2814.59"/>
    <n v="151.74"/>
    <x v="3"/>
    <n v="5.3911937440266601E-2"/>
    <x v="0"/>
    <x v="2"/>
    <m/>
    <x v="0"/>
    <n v="0"/>
    <n v="207.68"/>
    <x v="2"/>
    <x v="1"/>
  </r>
  <r>
    <s v="ORD-202303-01938"/>
    <x v="83"/>
    <x v="0"/>
    <x v="2"/>
    <n v="2331432417"/>
    <x v="2"/>
    <s v="PRD-101-SHI"/>
    <x v="1"/>
    <x v="0"/>
    <s v="East"/>
    <n v="1215.1500000000001"/>
    <n v="281.10000000000002"/>
    <x v="1"/>
    <n v="0.231329465498087"/>
    <x v="0"/>
    <x v="1"/>
    <m/>
    <x v="0"/>
    <n v="0"/>
    <n v="2821.33"/>
    <x v="2"/>
    <x v="1"/>
  </r>
  <r>
    <s v="ORD-202303-01939"/>
    <x v="64"/>
    <x v="0"/>
    <x v="7"/>
    <n v="822044843"/>
    <x v="4"/>
    <s v="PRD-109-SUN"/>
    <x v="3"/>
    <x v="2"/>
    <s v="North"/>
    <n v="2088.61"/>
    <n v="206.69"/>
    <x v="0"/>
    <n v="9.8960552712090796E-2"/>
    <x v="0"/>
    <x v="2"/>
    <m/>
    <x v="0"/>
    <n v="0"/>
    <m/>
    <x v="2"/>
    <x v="1"/>
  </r>
  <r>
    <s v="ORD-202303-01940"/>
    <x v="72"/>
    <x v="11"/>
    <x v="1"/>
    <n v="2842241701"/>
    <x v="8"/>
    <s v="PRD-110-CAM"/>
    <x v="8"/>
    <x v="1"/>
    <s v="North"/>
    <n v="3386.3"/>
    <n v="293.24"/>
    <x v="0"/>
    <n v="8.6595989723296796E-2"/>
    <x v="0"/>
    <x v="2"/>
    <m/>
    <x v="0"/>
    <n v="0"/>
    <m/>
    <x v="2"/>
    <x v="1"/>
  </r>
  <r>
    <s v="ORD-202303-01941"/>
    <x v="57"/>
    <x v="11"/>
    <x v="0"/>
    <n v="7333581368"/>
    <x v="15"/>
    <s v="PRD - 100 - SHO"/>
    <x v="12"/>
    <x v="0"/>
    <s v="East"/>
    <n v="3073.73"/>
    <n v="861.9"/>
    <x v="1"/>
    <n v="0.28040849391456002"/>
    <x v="0"/>
    <x v="1"/>
    <m/>
    <x v="0"/>
    <n v="0"/>
    <m/>
    <x v="2"/>
    <x v="1"/>
  </r>
  <r>
    <s v="ORD-202303-01942"/>
    <x v="86"/>
    <x v="6"/>
    <x v="3"/>
    <n v="62082124"/>
    <x v="21"/>
    <s v="PRD-110-CAM"/>
    <x v="8"/>
    <x v="1"/>
    <s v="N"/>
    <n v="3345.74"/>
    <n v="292.86"/>
    <x v="0"/>
    <n v="8.7532205132496904E-2"/>
    <x v="0"/>
    <x v="2"/>
    <s v="damaged "/>
    <x v="1"/>
    <n v="1"/>
    <m/>
    <x v="2"/>
    <x v="1"/>
  </r>
  <r>
    <s v="ORD-202303-01943"/>
    <x v="61"/>
    <x v="28"/>
    <x v="0"/>
    <n v="3449689509"/>
    <x v="17"/>
    <s v="PRD-108-JAC"/>
    <x v="0"/>
    <x v="0"/>
    <s v="West"/>
    <n v="1792.74"/>
    <n v="377.41"/>
    <x v="3"/>
    <n v="0.21052132489931599"/>
    <x v="0"/>
    <x v="1"/>
    <m/>
    <x v="0"/>
    <n v="0"/>
    <n v="2085.91"/>
    <x v="2"/>
    <x v="1"/>
  </r>
  <r>
    <s v="ORD-202303-01944"/>
    <x v="81"/>
    <x v="5"/>
    <x v="1"/>
    <n v="4744217563"/>
    <x v="4"/>
    <s v="PRD - 109 - SUN"/>
    <x v="3"/>
    <x v="2"/>
    <s v="South"/>
    <n v="1641.3"/>
    <n v="436.11"/>
    <x v="2"/>
    <n v="0.26571010784134502"/>
    <x v="0"/>
    <x v="1"/>
    <m/>
    <x v="0"/>
    <n v="0"/>
    <m/>
    <x v="2"/>
    <x v="1"/>
  </r>
  <r>
    <s v="ORD-202303-01945"/>
    <x v="86"/>
    <x v="15"/>
    <x v="7"/>
    <n v="5288864650"/>
    <x v="15"/>
    <s v="PRD-100-SHO"/>
    <x v="12"/>
    <x v="0"/>
    <s v="East"/>
    <n v="4643.6000000000004"/>
    <n v="507.6"/>
    <x v="1"/>
    <n v="0.109311740890688"/>
    <x v="0"/>
    <x v="0"/>
    <m/>
    <x v="0"/>
    <n v="0"/>
    <n v="2793.38"/>
    <x v="2"/>
    <x v="1"/>
  </r>
  <r>
    <s v="ORD-202303-01946"/>
    <x v="83"/>
    <x v="22"/>
    <x v="3"/>
    <n v="5483937772"/>
    <x v="14"/>
    <s v="PRD-111-CHA"/>
    <x v="11"/>
    <x v="1"/>
    <s v="North"/>
    <n v="832.88"/>
    <n v="50.98"/>
    <x v="0"/>
    <n v="6.1209297858034799E-2"/>
    <x v="1"/>
    <x v="2"/>
    <m/>
    <x v="0"/>
    <n v="0"/>
    <n v="207.68"/>
    <x v="2"/>
    <x v="1"/>
  </r>
  <r>
    <s v="ORD-202303-01947"/>
    <x v="80"/>
    <x v="12"/>
    <x v="4"/>
    <n v="7223720741"/>
    <x v="12"/>
    <s v="PRD-105-BAG"/>
    <x v="9"/>
    <x v="2"/>
    <s v="East"/>
    <n v="4282.37"/>
    <n v="401.58"/>
    <x v="1"/>
    <n v="9.3775175895590507E-2"/>
    <x v="0"/>
    <x v="2"/>
    <m/>
    <x v="0"/>
    <n v="0"/>
    <m/>
    <x v="2"/>
    <x v="1"/>
  </r>
  <r>
    <s v="ORD-202303-01948"/>
    <x v="85"/>
    <x v="11"/>
    <x v="2"/>
    <n v="2108583755"/>
    <x v="3"/>
    <s v="PRD-106-PHO"/>
    <x v="2"/>
    <x v="1"/>
    <s v="West"/>
    <n v="2646.69"/>
    <n v="280.31"/>
    <x v="3"/>
    <n v="0.10590964563284699"/>
    <x v="0"/>
    <x v="0"/>
    <m/>
    <x v="0"/>
    <n v="0"/>
    <n v="2788.38"/>
    <x v="2"/>
    <x v="1"/>
  </r>
  <r>
    <s v="ORD-202303-01949"/>
    <x v="76"/>
    <x v="9"/>
    <x v="0"/>
    <n v="8119942817"/>
    <x v="11"/>
    <s v="PRD-104-WAT"/>
    <x v="7"/>
    <x v="2"/>
    <s v="South"/>
    <n v="1290.93"/>
    <n v="108.6"/>
    <x v="2"/>
    <n v="8.4125397968906099E-2"/>
    <x v="0"/>
    <x v="2"/>
    <m/>
    <x v="0"/>
    <n v="0"/>
    <n v="2420.2800000000002"/>
    <x v="2"/>
    <x v="1"/>
  </r>
  <r>
    <s v="ORD-202303-01950"/>
    <x v="57"/>
    <x v="21"/>
    <x v="3"/>
    <n v="1972040932"/>
    <x v="11"/>
    <s v="PRD-104-WAT"/>
    <x v="7"/>
    <x v="2"/>
    <s v="S"/>
    <n v="4332.22"/>
    <n v="846.89"/>
    <x v="2"/>
    <n v="0.195486378808094"/>
    <x v="0"/>
    <x v="0"/>
    <m/>
    <x v="0"/>
    <n v="0"/>
    <n v="2420.2800000000002"/>
    <x v="2"/>
    <x v="1"/>
  </r>
  <r>
    <s v="ORD-202303-01951"/>
    <x v="79"/>
    <x v="6"/>
    <x v="5"/>
    <n v="872447839"/>
    <x v="9"/>
    <s v="PRD-107-TAB"/>
    <x v="6"/>
    <x v="1"/>
    <s v="South"/>
    <n v="1841.71"/>
    <n v="363.27"/>
    <x v="2"/>
    <n v="0.19724603764979301"/>
    <x v="0"/>
    <x v="0"/>
    <s v="DAMAGED"/>
    <x v="1"/>
    <n v="1"/>
    <n v="2081.52"/>
    <x v="2"/>
    <x v="1"/>
  </r>
  <r>
    <s v="ORD-202303-01952"/>
    <x v="59"/>
    <x v="27"/>
    <x v="7"/>
    <n v="7244952076"/>
    <x v="12"/>
    <s v="PRD-105-BAG"/>
    <x v="9"/>
    <x v="2"/>
    <s v="East"/>
    <n v="444.6"/>
    <n v="125.46"/>
    <x v="1"/>
    <n v="0.28218623481781402"/>
    <x v="2"/>
    <x v="1"/>
    <m/>
    <x v="0"/>
    <n v="0"/>
    <m/>
    <x v="2"/>
    <x v="1"/>
  </r>
  <r>
    <s v="ORD-202303-01953"/>
    <x v="85"/>
    <x v="13"/>
    <x v="1"/>
    <n v="1800544027"/>
    <x v="15"/>
    <s v="PRD-100-SHO"/>
    <x v="12"/>
    <x v="0"/>
    <s v="North"/>
    <n v="504.58"/>
    <n v="33.89"/>
    <x v="0"/>
    <n v="6.7164770700384499E-2"/>
    <x v="1"/>
    <x v="2"/>
    <m/>
    <x v="0"/>
    <n v="0"/>
    <n v="2793.38"/>
    <x v="2"/>
    <x v="1"/>
  </r>
  <r>
    <s v="ORD-202303-01954"/>
    <x v="64"/>
    <x v="4"/>
    <x v="2"/>
    <n v="7439738471"/>
    <x v="12"/>
    <s v="PRD-105-BAG"/>
    <x v="9"/>
    <x v="2"/>
    <s v="North"/>
    <n v="4307.72"/>
    <n v="1206.1099999999999"/>
    <x v="0"/>
    <n v="0.279988021505576"/>
    <x v="0"/>
    <x v="1"/>
    <m/>
    <x v="0"/>
    <n v="0"/>
    <m/>
    <x v="2"/>
    <x v="1"/>
  </r>
  <r>
    <s v="ORD-202303-01955"/>
    <x v="60"/>
    <x v="28"/>
    <x v="7"/>
    <n v="5112980310"/>
    <x v="13"/>
    <s v="PRD-102-LAP "/>
    <x v="10"/>
    <x v="1"/>
    <s v="N"/>
    <n v="1930.29"/>
    <n v="294.70999999999998"/>
    <x v="0"/>
    <n v="0.15267654083065199"/>
    <x v="0"/>
    <x v="0"/>
    <m/>
    <x v="0"/>
    <n v="0"/>
    <m/>
    <x v="2"/>
    <x v="1"/>
  </r>
  <r>
    <s v="ORD-202303-01956"/>
    <x v="86"/>
    <x v="19"/>
    <x v="6"/>
    <n v="5476316914"/>
    <x v="4"/>
    <s v="PRD-109-SUN"/>
    <x v="3"/>
    <x v="2"/>
    <s v="North"/>
    <n v="1704.87"/>
    <n v="214.56"/>
    <x v="0"/>
    <n v="0.125851237924299"/>
    <x v="0"/>
    <x v="0"/>
    <m/>
    <x v="0"/>
    <n v="0"/>
    <m/>
    <x v="2"/>
    <x v="1"/>
  </r>
  <r>
    <s v="ORD-202303-01957"/>
    <x v="65"/>
    <x v="18"/>
    <x v="6"/>
    <n v="7622676174"/>
    <x v="16"/>
    <s v="PRD - 109 - SUN"/>
    <x v="3"/>
    <x v="2"/>
    <s v="N"/>
    <n v="4699.6499999999996"/>
    <n v="1100.45"/>
    <x v="0"/>
    <n v="0.23415573500154299"/>
    <x v="0"/>
    <x v="1"/>
    <m/>
    <x v="0"/>
    <n v="0"/>
    <m/>
    <x v="2"/>
    <x v="1"/>
  </r>
  <r>
    <s v="ORD-202303-01958"/>
    <x v="76"/>
    <x v="29"/>
    <x v="2"/>
    <n v="4978064371"/>
    <x v="15"/>
    <s v="PRD-100-SHO"/>
    <x v="12"/>
    <x v="0"/>
    <s v="North"/>
    <n v="4564.41"/>
    <n v="410.66"/>
    <x v="0"/>
    <n v="8.9970007076489597E-2"/>
    <x v="0"/>
    <x v="2"/>
    <m/>
    <x v="0"/>
    <n v="0"/>
    <n v="2793.38"/>
    <x v="2"/>
    <x v="1"/>
  </r>
  <r>
    <s v="ORD-202303-01959"/>
    <x v="57"/>
    <x v="3"/>
    <x v="2"/>
    <n v="2115424015"/>
    <x v="5"/>
    <s v="PRD-103-HEA"/>
    <x v="4"/>
    <x v="1"/>
    <s v="South"/>
    <n v="3524.66"/>
    <n v="501.53"/>
    <x v="2"/>
    <n v="0.14229173877764101"/>
    <x v="0"/>
    <x v="0"/>
    <m/>
    <x v="0"/>
    <n v="0"/>
    <n v="2183.56"/>
    <x v="2"/>
    <x v="1"/>
  </r>
  <r>
    <s v="ORD-202303-01960"/>
    <x v="69"/>
    <x v="14"/>
    <x v="5"/>
    <n v="6454875979"/>
    <x v="11"/>
    <s v="PRD-104-WAT"/>
    <x v="7"/>
    <x v="2"/>
    <s v="North"/>
    <n v="3167.59"/>
    <n v="649.21"/>
    <x v="0"/>
    <n v="0.204953923961119"/>
    <x v="0"/>
    <x v="1"/>
    <m/>
    <x v="0"/>
    <n v="0"/>
    <n v="2420.2800000000002"/>
    <x v="2"/>
    <x v="1"/>
  </r>
  <r>
    <s v="ORD-202303-01961"/>
    <x v="79"/>
    <x v="9"/>
    <x v="4"/>
    <n v="9785078672"/>
    <x v="15"/>
    <s v="PRD-100-SHO"/>
    <x v="12"/>
    <x v="0"/>
    <s v="East"/>
    <n v="2725.8"/>
    <n v="379.14"/>
    <x v="1"/>
    <n v="0.13909311027955101"/>
    <x v="0"/>
    <x v="0"/>
    <m/>
    <x v="0"/>
    <n v="0"/>
    <n v="2793.38"/>
    <x v="2"/>
    <x v="1"/>
  </r>
  <r>
    <s v="ORD-202303-01962"/>
    <x v="62"/>
    <x v="13"/>
    <x v="5"/>
    <n v="2467199927"/>
    <x v="5"/>
    <s v="PRD-103-HEA"/>
    <x v="5"/>
    <x v="1"/>
    <s v="South"/>
    <n v="3624.81"/>
    <n v="821.42"/>
    <x v="2"/>
    <n v="0.22661049820542301"/>
    <x v="0"/>
    <x v="1"/>
    <m/>
    <x v="0"/>
    <n v="0"/>
    <n v="2183.56"/>
    <x v="2"/>
    <x v="1"/>
  </r>
  <r>
    <s v="ORD-202303-01963"/>
    <x v="59"/>
    <x v="6"/>
    <x v="3"/>
    <n v="5705320936"/>
    <x v="21"/>
    <s v="PRD-110-CAM"/>
    <x v="8"/>
    <x v="1"/>
    <s v="S"/>
    <n v="4038.85"/>
    <n v="419.52"/>
    <x v="2"/>
    <n v="0.103871151441623"/>
    <x v="0"/>
    <x v="0"/>
    <m/>
    <x v="0"/>
    <n v="0"/>
    <m/>
    <x v="2"/>
    <x v="1"/>
  </r>
  <r>
    <s v="ORD-202303-01964"/>
    <x v="65"/>
    <x v="29"/>
    <x v="6"/>
    <n v="7580693289"/>
    <x v="2"/>
    <s v="PRD-101-SHI"/>
    <x v="1"/>
    <x v="0"/>
    <s v="East"/>
    <n v="4425.5600000000004"/>
    <n v="1029.45"/>
    <x v="1"/>
    <n v="0.23261462956100501"/>
    <x v="0"/>
    <x v="1"/>
    <m/>
    <x v="0"/>
    <n v="0"/>
    <n v="2821.33"/>
    <x v="2"/>
    <x v="1"/>
  </r>
  <r>
    <s v="ORD-202303-01965"/>
    <x v="73"/>
    <x v="9"/>
    <x v="1"/>
    <n v="8773731692"/>
    <x v="4"/>
    <s v="PRD-109-SUN"/>
    <x v="3"/>
    <x v="2"/>
    <s v="W"/>
    <n v="439.99"/>
    <n v="15.13"/>
    <x v="3"/>
    <n v="3.4387145162390102E-2"/>
    <x v="2"/>
    <x v="2"/>
    <m/>
    <x v="0"/>
    <n v="0"/>
    <m/>
    <x v="2"/>
    <x v="1"/>
  </r>
  <r>
    <s v="ORD-202303-01966"/>
    <x v="66"/>
    <x v="1"/>
    <x v="1"/>
    <n v="1832566180"/>
    <x v="15"/>
    <s v="PRD-100-SHO"/>
    <x v="4"/>
    <x v="0"/>
    <s v="North"/>
    <n v="4057.65"/>
    <n v="166.66"/>
    <x v="0"/>
    <n v="4.10730348847239E-2"/>
    <x v="0"/>
    <x v="2"/>
    <m/>
    <x v="0"/>
    <n v="0"/>
    <n v="2793.38"/>
    <x v="2"/>
    <x v="1"/>
  </r>
  <r>
    <s v="ORD-202303-01967"/>
    <x v="58"/>
    <x v="21"/>
    <x v="6"/>
    <n v="8390510118"/>
    <x v="4"/>
    <s v="PRD-109-SUN"/>
    <x v="3"/>
    <x v="2"/>
    <s v="East"/>
    <n v="45.85"/>
    <n v="6.1"/>
    <x v="1"/>
    <n v="0.13304252998909499"/>
    <x v="2"/>
    <x v="0"/>
    <m/>
    <x v="0"/>
    <n v="0"/>
    <m/>
    <x v="2"/>
    <x v="1"/>
  </r>
  <r>
    <s v="ORD-202303-01968"/>
    <x v="77"/>
    <x v="27"/>
    <x v="0"/>
    <n v="6328225196"/>
    <x v="4"/>
    <s v="PRD-109-SUN"/>
    <x v="4"/>
    <x v="2"/>
    <s v="North"/>
    <n v="625.28"/>
    <n v="94.07"/>
    <x v="0"/>
    <n v="0.15044460081883301"/>
    <x v="1"/>
    <x v="0"/>
    <m/>
    <x v="0"/>
    <n v="0"/>
    <m/>
    <x v="2"/>
    <x v="1"/>
  </r>
  <r>
    <s v="ORD-202303-01969"/>
    <x v="65"/>
    <x v="15"/>
    <x v="2"/>
    <n v="5024218254"/>
    <x v="22"/>
    <s v="PRD-105-BAG"/>
    <x v="9"/>
    <x v="2"/>
    <s v="North"/>
    <n v="29.83"/>
    <n v="7.98"/>
    <x v="0"/>
    <n v="0.26751592356687898"/>
    <x v="2"/>
    <x v="1"/>
    <m/>
    <x v="0"/>
    <n v="0"/>
    <m/>
    <x v="2"/>
    <x v="1"/>
  </r>
  <r>
    <s v="ORD-202303-01970"/>
    <x v="82"/>
    <x v="4"/>
    <x v="0"/>
    <n v="7548771320"/>
    <x v="3"/>
    <s v="PRD - 106 - PHO"/>
    <x v="2"/>
    <x v="1"/>
    <s v="South"/>
    <n v="91.45"/>
    <n v="5.36"/>
    <x v="2"/>
    <n v="5.8611262985237798E-2"/>
    <x v="2"/>
    <x v="2"/>
    <m/>
    <x v="0"/>
    <n v="0"/>
    <m/>
    <x v="2"/>
    <x v="1"/>
  </r>
  <r>
    <s v="ORD-202303-01971"/>
    <x v="73"/>
    <x v="1"/>
    <x v="1"/>
    <n v="7390049630"/>
    <x v="3"/>
    <s v="PRD-106-PHO"/>
    <x v="2"/>
    <x v="1"/>
    <s v="West"/>
    <n v="889.68"/>
    <n v="117.57"/>
    <x v="3"/>
    <n v="0.13214863771243601"/>
    <x v="1"/>
    <x v="0"/>
    <m/>
    <x v="0"/>
    <n v="0"/>
    <n v="2788.38"/>
    <x v="2"/>
    <x v="1"/>
  </r>
  <r>
    <s v="ORD-202303-01972"/>
    <x v="59"/>
    <x v="11"/>
    <x v="1"/>
    <n v="4716495458"/>
    <x v="3"/>
    <s v="PRD-106-PHO"/>
    <x v="2"/>
    <x v="1"/>
    <s v="South"/>
    <n v="1240.68"/>
    <n v="310.31"/>
    <x v="2"/>
    <n v="0.250112841345069"/>
    <x v="0"/>
    <x v="1"/>
    <m/>
    <x v="0"/>
    <n v="0"/>
    <n v="2788.38"/>
    <x v="2"/>
    <x v="1"/>
  </r>
  <r>
    <s v="ORD-202303-01973"/>
    <x v="80"/>
    <x v="20"/>
    <x v="7"/>
    <n v="8732276654"/>
    <x v="19"/>
    <s v="PRD-102-LAP"/>
    <x v="10"/>
    <x v="1"/>
    <s v="W"/>
    <n v="4904.28"/>
    <n v="1058.93"/>
    <x v="3"/>
    <n v="0.21591956413581601"/>
    <x v="0"/>
    <x v="1"/>
    <m/>
    <x v="0"/>
    <n v="0"/>
    <n v="847.14"/>
    <x v="2"/>
    <x v="1"/>
  </r>
  <r>
    <s v="ORD-202303-01974"/>
    <x v="76"/>
    <x v="16"/>
    <x v="0"/>
    <n v="4366594538"/>
    <x v="18"/>
    <s v="PRD-103-HEA"/>
    <x v="5"/>
    <x v="1"/>
    <s v="N"/>
    <n v="3621.76"/>
    <n v="322.18"/>
    <x v="0"/>
    <n v="8.8956750309241897E-2"/>
    <x v="0"/>
    <x v="2"/>
    <m/>
    <x v="0"/>
    <n v="0"/>
    <n v="2183.56"/>
    <x v="2"/>
    <x v="1"/>
  </r>
  <r>
    <s v="ORD-202303-01975"/>
    <x v="82"/>
    <x v="10"/>
    <x v="2"/>
    <n v="4920398013"/>
    <x v="8"/>
    <s v="PRD-110-CAM"/>
    <x v="8"/>
    <x v="1"/>
    <s v="North"/>
    <n v="4502.9799999999996"/>
    <n v="952.1"/>
    <x v="0"/>
    <n v="0.21143775899515399"/>
    <x v="0"/>
    <x v="1"/>
    <m/>
    <x v="0"/>
    <n v="0"/>
    <m/>
    <x v="2"/>
    <x v="1"/>
  </r>
  <r>
    <s v="ORD-202303-01976"/>
    <x v="78"/>
    <x v="8"/>
    <x v="0"/>
    <n v="6231539428"/>
    <x v="12"/>
    <s v="PRD-105-BAG"/>
    <x v="9"/>
    <x v="2"/>
    <s v="East"/>
    <n v="1702.63"/>
    <n v="316.27"/>
    <x v="1"/>
    <n v="0.185753804408474"/>
    <x v="0"/>
    <x v="0"/>
    <m/>
    <x v="0"/>
    <n v="0"/>
    <m/>
    <x v="2"/>
    <x v="1"/>
  </r>
  <r>
    <s v="ORD-202303-01977"/>
    <x v="66"/>
    <x v="7"/>
    <x v="7"/>
    <n v="1510981009"/>
    <x v="5"/>
    <s v="PRD - 103 - HEA"/>
    <x v="5"/>
    <x v="1"/>
    <s v="South"/>
    <n v="1141.93"/>
    <n v="265.5"/>
    <x v="2"/>
    <n v="0.23250111653078601"/>
    <x v="0"/>
    <x v="1"/>
    <m/>
    <x v="0"/>
    <n v="0"/>
    <m/>
    <x v="2"/>
    <x v="1"/>
  </r>
  <r>
    <s v="ORD-202303-01978"/>
    <x v="85"/>
    <x v="20"/>
    <x v="1"/>
    <n v="8263267631"/>
    <x v="18"/>
    <s v="PRD - 103 - HEA"/>
    <x v="5"/>
    <x v="1"/>
    <s v="North"/>
    <n v="1158.8399999999999"/>
    <n v="221.47"/>
    <x v="0"/>
    <n v="0.191113527320424"/>
    <x v="0"/>
    <x v="0"/>
    <m/>
    <x v="0"/>
    <n v="0"/>
    <m/>
    <x v="2"/>
    <x v="1"/>
  </r>
  <r>
    <s v="ORD-202303-01979"/>
    <x v="61"/>
    <x v="19"/>
    <x v="7"/>
    <n v="9306461438"/>
    <x v="14"/>
    <s v="PRD-111-CHA"/>
    <x v="11"/>
    <x v="1"/>
    <s v="West"/>
    <n v="2496.17"/>
    <n v="552.51"/>
    <x v="3"/>
    <n v="0.22134309762556201"/>
    <x v="0"/>
    <x v="1"/>
    <s v="Customer changed mind"/>
    <x v="1"/>
    <n v="1"/>
    <n v="207.68"/>
    <x v="2"/>
    <x v="1"/>
  </r>
  <r>
    <s v="ORD-202303-01980"/>
    <x v="81"/>
    <x v="16"/>
    <x v="4"/>
    <n v="7438947528"/>
    <x v="13"/>
    <s v="PRD-102-LAP"/>
    <x v="10"/>
    <x v="1"/>
    <s v="N"/>
    <n v="4564.22"/>
    <n v="821.93"/>
    <x v="0"/>
    <n v="0.18008115296808699"/>
    <x v="0"/>
    <x v="0"/>
    <m/>
    <x v="0"/>
    <n v="0"/>
    <n v="847.14"/>
    <x v="2"/>
    <x v="1"/>
  </r>
  <r>
    <s v="ORD-202303-01981"/>
    <x v="74"/>
    <x v="7"/>
    <x v="4"/>
    <n v="2100149961"/>
    <x v="6"/>
    <s v="PRD-107-TAB"/>
    <x v="4"/>
    <x v="1"/>
    <s v="S"/>
    <n v="1059.54"/>
    <n v="243.17"/>
    <x v="2"/>
    <n v="0.22950525699832"/>
    <x v="0"/>
    <x v="1"/>
    <m/>
    <x v="0"/>
    <n v="0"/>
    <n v="2081.52"/>
    <x v="2"/>
    <x v="1"/>
  </r>
  <r>
    <s v="ORD-202303-01982"/>
    <x v="60"/>
    <x v="26"/>
    <x v="7"/>
    <n v="3395300255"/>
    <x v="8"/>
    <s v="PRD-110-CAM"/>
    <x v="8"/>
    <x v="1"/>
    <s v="N"/>
    <n v="3472.1"/>
    <n v="530.17999999999995"/>
    <x v="0"/>
    <n v="0.152697214941966"/>
    <x v="0"/>
    <x v="0"/>
    <s v="Wrong item delivered"/>
    <x v="1"/>
    <n v="1"/>
    <m/>
    <x v="2"/>
    <x v="1"/>
  </r>
  <r>
    <s v="ORD-202303-01983"/>
    <x v="61"/>
    <x v="3"/>
    <x v="3"/>
    <n v="131117517"/>
    <x v="22"/>
    <s v="PRD-105-BAG"/>
    <x v="9"/>
    <x v="2"/>
    <s v="South"/>
    <n v="4164.8900000000003"/>
    <n v="835.62"/>
    <x v="2"/>
    <n v="0.200634350487048"/>
    <x v="0"/>
    <x v="1"/>
    <m/>
    <x v="0"/>
    <n v="0"/>
    <m/>
    <x v="2"/>
    <x v="1"/>
  </r>
  <r>
    <s v="ORD-202303-01984"/>
    <x v="68"/>
    <x v="1"/>
    <x v="3"/>
    <n v="1713593589"/>
    <x v="12"/>
    <s v="PRD-105-BAG"/>
    <x v="9"/>
    <x v="2"/>
    <s v="South"/>
    <n v="1667.37"/>
    <n v="121.62"/>
    <x v="2"/>
    <n v="7.2941218805663996E-2"/>
    <x v="0"/>
    <x v="2"/>
    <m/>
    <x v="0"/>
    <n v="0"/>
    <m/>
    <x v="2"/>
    <x v="1"/>
  </r>
  <r>
    <s v="ORD-202303-01985"/>
    <x v="74"/>
    <x v="11"/>
    <x v="7"/>
    <n v="992868784"/>
    <x v="9"/>
    <s v="PRD-107-TAB"/>
    <x v="6"/>
    <x v="1"/>
    <s v="S"/>
    <n v="3293.4"/>
    <n v="801.45"/>
    <x v="2"/>
    <n v="0.243350337037712"/>
    <x v="0"/>
    <x v="1"/>
    <s v="Customer changed mind"/>
    <x v="1"/>
    <n v="1"/>
    <n v="2081.52"/>
    <x v="2"/>
    <x v="1"/>
  </r>
  <r>
    <s v="ORD-202303-01986"/>
    <x v="86"/>
    <x v="3"/>
    <x v="7"/>
    <n v="8568594416"/>
    <x v="5"/>
    <s v="PRD - 103 - HEA"/>
    <x v="5"/>
    <x v="1"/>
    <s v="North"/>
    <n v="1612.81"/>
    <n v="377.93"/>
    <x v="0"/>
    <n v="0.23433014428234"/>
    <x v="0"/>
    <x v="1"/>
    <m/>
    <x v="0"/>
    <n v="0"/>
    <m/>
    <x v="2"/>
    <x v="1"/>
  </r>
  <r>
    <s v="ORD-202303-01987"/>
    <x v="64"/>
    <x v="6"/>
    <x v="1"/>
    <n v="3632351852"/>
    <x v="3"/>
    <s v="PRD-106-PHO"/>
    <x v="2"/>
    <x v="1"/>
    <s v="N"/>
    <n v="3482.35"/>
    <n v="162.61000000000001"/>
    <x v="0"/>
    <n v="4.6695478627937999E-2"/>
    <x v="0"/>
    <x v="2"/>
    <m/>
    <x v="0"/>
    <n v="0"/>
    <n v="2788.38"/>
    <x v="2"/>
    <x v="1"/>
  </r>
  <r>
    <s v="ORD-202303-01988"/>
    <x v="69"/>
    <x v="13"/>
    <x v="4"/>
    <n v="4300745777"/>
    <x v="21"/>
    <s v="PRD-110-CAM"/>
    <x v="8"/>
    <x v="1"/>
    <s v="N"/>
    <n v="4341.7299999999996"/>
    <n v="718.06"/>
    <x v="0"/>
    <n v="0.16538568727212399"/>
    <x v="0"/>
    <x v="0"/>
    <m/>
    <x v="0"/>
    <n v="0"/>
    <m/>
    <x v="2"/>
    <x v="1"/>
  </r>
  <r>
    <s v="ORD-202303-01989"/>
    <x v="75"/>
    <x v="4"/>
    <x v="2"/>
    <n v="7578660702"/>
    <x v="9"/>
    <s v="PRD-107-TAB"/>
    <x v="6"/>
    <x v="1"/>
    <s v="North"/>
    <n v="242.16"/>
    <n v="32.54"/>
    <x v="0"/>
    <n v="0.13437396762471099"/>
    <x v="2"/>
    <x v="0"/>
    <m/>
    <x v="0"/>
    <n v="0"/>
    <n v="2081.52"/>
    <x v="2"/>
    <x v="1"/>
  </r>
  <r>
    <s v="ORD-202303-01990"/>
    <x v="69"/>
    <x v="14"/>
    <x v="6"/>
    <n v="8965532647"/>
    <x v="21"/>
    <s v="PRD-110-CAM"/>
    <x v="8"/>
    <x v="1"/>
    <s v="South"/>
    <n v="89.72"/>
    <n v="20.92"/>
    <x v="2"/>
    <n v="0.233169861792243"/>
    <x v="2"/>
    <x v="1"/>
    <m/>
    <x v="0"/>
    <n v="0"/>
    <m/>
    <x v="2"/>
    <x v="1"/>
  </r>
  <r>
    <s v="ORD-202303-01991"/>
    <x v="69"/>
    <x v="2"/>
    <x v="6"/>
    <n v="1820871"/>
    <x v="0"/>
    <s v="PRD-108-JAC"/>
    <x v="0"/>
    <x v="0"/>
    <s v="North"/>
    <n v="3560.4"/>
    <n v="666.03"/>
    <x v="0"/>
    <n v="0.18706605999325901"/>
    <x v="0"/>
    <x v="0"/>
    <m/>
    <x v="0"/>
    <n v="0"/>
    <n v="2085.91"/>
    <x v="2"/>
    <x v="1"/>
  </r>
  <r>
    <s v="ORD-202303-01992"/>
    <x v="85"/>
    <x v="9"/>
    <x v="3"/>
    <n v="9216501817"/>
    <x v="9"/>
    <s v="PRD-107-TAB "/>
    <x v="6"/>
    <x v="1"/>
    <s v="South"/>
    <n v="4826.7700000000004"/>
    <n v="706.55"/>
    <x v="2"/>
    <n v="0.14638153464946499"/>
    <x v="0"/>
    <x v="0"/>
    <m/>
    <x v="0"/>
    <n v="0"/>
    <m/>
    <x v="2"/>
    <x v="1"/>
  </r>
  <r>
    <s v="ORD-202303-01993"/>
    <x v="82"/>
    <x v="6"/>
    <x v="2"/>
    <n v="2893281665"/>
    <x v="9"/>
    <s v="PRD-107-TAB"/>
    <x v="6"/>
    <x v="1"/>
    <s v="East"/>
    <n v="435.56"/>
    <n v="85.31"/>
    <x v="1"/>
    <n v="0.19586279731839501"/>
    <x v="2"/>
    <x v="0"/>
    <m/>
    <x v="0"/>
    <n v="0"/>
    <n v="2081.52"/>
    <x v="2"/>
    <x v="1"/>
  </r>
  <r>
    <s v="ORD-202303-01994"/>
    <x v="67"/>
    <x v="28"/>
    <x v="3"/>
    <n v="6255937651"/>
    <x v="22"/>
    <s v="PRD-105-BAG"/>
    <x v="9"/>
    <x v="2"/>
    <s v="S"/>
    <n v="569.04999999999995"/>
    <n v="50.03"/>
    <x v="2"/>
    <n v="8.79184605922151E-2"/>
    <x v="1"/>
    <x v="2"/>
    <m/>
    <x v="0"/>
    <n v="0"/>
    <m/>
    <x v="2"/>
    <x v="1"/>
  </r>
  <r>
    <s v="ORD-202303-01995"/>
    <x v="83"/>
    <x v="15"/>
    <x v="5"/>
    <n v="4135033460"/>
    <x v="11"/>
    <s v="PRD-104-WAT"/>
    <x v="7"/>
    <x v="2"/>
    <s v="West"/>
    <n v="1642.3"/>
    <n v="182.97"/>
    <x v="3"/>
    <n v="0.11141082628021701"/>
    <x v="0"/>
    <x v="0"/>
    <m/>
    <x v="0"/>
    <n v="0"/>
    <n v="2420.2800000000002"/>
    <x v="2"/>
    <x v="1"/>
  </r>
  <r>
    <s v="ORD-202303-01996"/>
    <x v="78"/>
    <x v="14"/>
    <x v="3"/>
    <n v="3982125588"/>
    <x v="7"/>
    <s v="PRD-104-WAT"/>
    <x v="4"/>
    <x v="2"/>
    <s v="W"/>
    <n v="309.26"/>
    <n v="73.53"/>
    <x v="3"/>
    <n v="0.23776110715902499"/>
    <x v="2"/>
    <x v="1"/>
    <m/>
    <x v="0"/>
    <n v="0"/>
    <n v="2420.2800000000002"/>
    <x v="2"/>
    <x v="1"/>
  </r>
  <r>
    <s v="ORD-202303-01997"/>
    <x v="70"/>
    <x v="27"/>
    <x v="6"/>
    <n v="3874477134"/>
    <x v="12"/>
    <s v="PRD-105-BAG"/>
    <x v="9"/>
    <x v="2"/>
    <s v="S"/>
    <n v="1332.84"/>
    <n v="339.12"/>
    <x v="2"/>
    <n v="0.25443414063203401"/>
    <x v="0"/>
    <x v="1"/>
    <m/>
    <x v="0"/>
    <n v="0"/>
    <m/>
    <x v="2"/>
    <x v="1"/>
  </r>
  <r>
    <s v="ORD-202303-01998"/>
    <x v="82"/>
    <x v="14"/>
    <x v="6"/>
    <n v="2067039336"/>
    <x v="9"/>
    <s v="PRD-107-TAB"/>
    <x v="6"/>
    <x v="1"/>
    <s v="N"/>
    <n v="4314.43"/>
    <n v="1173.17"/>
    <x v="0"/>
    <n v="0.271917727254817"/>
    <x v="0"/>
    <x v="1"/>
    <m/>
    <x v="0"/>
    <n v="0"/>
    <n v="2081.52"/>
    <x v="2"/>
    <x v="1"/>
  </r>
  <r>
    <s v="ORD-202303-01999"/>
    <x v="81"/>
    <x v="16"/>
    <x v="7"/>
    <n v="34093582"/>
    <x v="9"/>
    <s v="PRD-107-TAB"/>
    <x v="4"/>
    <x v="1"/>
    <s v="South"/>
    <n v="4081.37"/>
    <n v="1130.98"/>
    <x v="2"/>
    <n v="0.27710793189541799"/>
    <x v="0"/>
    <x v="1"/>
    <m/>
    <x v="0"/>
    <n v="0"/>
    <n v="2081.52"/>
    <x v="2"/>
    <x v="1"/>
  </r>
  <r>
    <s v="ORD-202303-02000"/>
    <x v="63"/>
    <x v="15"/>
    <x v="4"/>
    <n v="7887978884"/>
    <x v="4"/>
    <s v="PRD-109-SUN"/>
    <x v="4"/>
    <x v="2"/>
    <s v="South"/>
    <n v="444.8"/>
    <n v="48.44"/>
    <x v="2"/>
    <n v="0.108902877697842"/>
    <x v="2"/>
    <x v="0"/>
    <m/>
    <x v="0"/>
    <n v="0"/>
    <m/>
    <x v="2"/>
    <x v="1"/>
  </r>
  <r>
    <s v="ORD-202303-02001"/>
    <x v="84"/>
    <x v="19"/>
    <x v="7"/>
    <n v="3951083278"/>
    <x v="17"/>
    <s v="PRD-108-JAC"/>
    <x v="0"/>
    <x v="0"/>
    <s v="South"/>
    <n v="747.58"/>
    <n v="26.64"/>
    <x v="2"/>
    <n v="3.5634982209261902E-2"/>
    <x v="1"/>
    <x v="2"/>
    <m/>
    <x v="0"/>
    <n v="0"/>
    <n v="2085.91"/>
    <x v="2"/>
    <x v="1"/>
  </r>
  <r>
    <s v="ORD-202303-02002"/>
    <x v="76"/>
    <x v="4"/>
    <x v="4"/>
    <n v="1142076513"/>
    <x v="19"/>
    <s v="PRD-102-LAP"/>
    <x v="10"/>
    <x v="1"/>
    <s v="East"/>
    <n v="2392.41"/>
    <n v="106.04"/>
    <x v="1"/>
    <n v="4.4323506422394202E-2"/>
    <x v="0"/>
    <x v="2"/>
    <m/>
    <x v="0"/>
    <n v="0"/>
    <n v="847.14"/>
    <x v="2"/>
    <x v="1"/>
  </r>
  <r>
    <s v="ORD-202303-02003"/>
    <x v="68"/>
    <x v="13"/>
    <x v="7"/>
    <n v="9704538687"/>
    <x v="13"/>
    <s v="PRD-102-LAP"/>
    <x v="10"/>
    <x v="1"/>
    <s v="N"/>
    <n v="2464.75"/>
    <n v="175.32"/>
    <x v="0"/>
    <n v="7.1130946343442497E-2"/>
    <x v="0"/>
    <x v="2"/>
    <m/>
    <x v="0"/>
    <n v="0"/>
    <n v="847.14"/>
    <x v="2"/>
    <x v="1"/>
  </r>
  <r>
    <s v="ORD-202303-02004"/>
    <x v="57"/>
    <x v="11"/>
    <x v="4"/>
    <n v="3153834899"/>
    <x v="5"/>
    <s v="PRD-103-HEA"/>
    <x v="5"/>
    <x v="1"/>
    <s v="North"/>
    <n v="178.79"/>
    <n v="42.34"/>
    <x v="0"/>
    <n v="0.23681413949326"/>
    <x v="2"/>
    <x v="1"/>
    <m/>
    <x v="0"/>
    <n v="0"/>
    <n v="2183.56"/>
    <x v="2"/>
    <x v="1"/>
  </r>
  <r>
    <s v="ORD-202303-02005"/>
    <x v="76"/>
    <x v="3"/>
    <x v="3"/>
    <n v="364237331"/>
    <x v="8"/>
    <s v="PRD-110-CAM"/>
    <x v="8"/>
    <x v="1"/>
    <s v="South"/>
    <n v="637.1"/>
    <n v="107.28"/>
    <x v="2"/>
    <n v="0.16838800816198399"/>
    <x v="1"/>
    <x v="0"/>
    <m/>
    <x v="0"/>
    <n v="0"/>
    <m/>
    <x v="2"/>
    <x v="1"/>
  </r>
  <r>
    <s v="ORD-202303-02006"/>
    <x v="65"/>
    <x v="22"/>
    <x v="4"/>
    <n v="2921017274"/>
    <x v="2"/>
    <s v="PRD-101-SHI"/>
    <x v="1"/>
    <x v="0"/>
    <s v="W"/>
    <n v="3837.81"/>
    <n v="1135.3499999999999"/>
    <x v="3"/>
    <n v="0.295832779632134"/>
    <x v="0"/>
    <x v="1"/>
    <m/>
    <x v="0"/>
    <n v="0"/>
    <n v="2821.33"/>
    <x v="2"/>
    <x v="1"/>
  </r>
  <r>
    <s v="ORD-202303-02007"/>
    <x v="85"/>
    <x v="28"/>
    <x v="1"/>
    <n v="4961965196"/>
    <x v="9"/>
    <s v="PRD - 107 - TAB"/>
    <x v="6"/>
    <x v="1"/>
    <s v="West"/>
    <n v="4945.6000000000004"/>
    <n v="570.88"/>
    <x v="3"/>
    <n v="0.11543189906179201"/>
    <x v="0"/>
    <x v="0"/>
    <m/>
    <x v="0"/>
    <n v="0"/>
    <m/>
    <x v="2"/>
    <x v="1"/>
  </r>
  <r>
    <s v="ORD-202303-02008"/>
    <x v="66"/>
    <x v="26"/>
    <x v="5"/>
    <n v="7857717121"/>
    <x v="14"/>
    <s v="PRD-111-CHA"/>
    <x v="4"/>
    <x v="1"/>
    <s v="W"/>
    <n v="2473.42"/>
    <n v="555.91"/>
    <x v="3"/>
    <n v="0.22475358006323201"/>
    <x v="0"/>
    <x v="1"/>
    <m/>
    <x v="0"/>
    <n v="0"/>
    <n v="207.68"/>
    <x v="2"/>
    <x v="1"/>
  </r>
  <r>
    <s v="ORD-202303-02009"/>
    <x v="58"/>
    <x v="20"/>
    <x v="6"/>
    <n v="2445278430"/>
    <x v="5"/>
    <s v="PRD-103-HEA"/>
    <x v="5"/>
    <x v="1"/>
    <s v="South"/>
    <n v="2111.8200000000002"/>
    <n v="509.87"/>
    <x v="2"/>
    <n v="0.24143629665407099"/>
    <x v="0"/>
    <x v="1"/>
    <m/>
    <x v="0"/>
    <n v="0"/>
    <n v="2183.56"/>
    <x v="2"/>
    <x v="1"/>
  </r>
  <r>
    <s v="ORD-202303-02010"/>
    <x v="85"/>
    <x v="14"/>
    <x v="6"/>
    <n v="8498749320"/>
    <x v="13"/>
    <s v="PRD-102-LAP"/>
    <x v="10"/>
    <x v="1"/>
    <s v="South"/>
    <n v="2516.0100000000002"/>
    <n v="92.89"/>
    <x v="2"/>
    <n v="3.6919567092340601E-2"/>
    <x v="0"/>
    <x v="2"/>
    <m/>
    <x v="0"/>
    <n v="0"/>
    <n v="847.14"/>
    <x v="2"/>
    <x v="1"/>
  </r>
  <r>
    <s v="ORD-202303-02011"/>
    <x v="70"/>
    <x v="22"/>
    <x v="4"/>
    <n v="5765309246"/>
    <x v="15"/>
    <s v="PRD-100-SHO"/>
    <x v="12"/>
    <x v="0"/>
    <s v="North"/>
    <n v="767.48"/>
    <n v="94.72"/>
    <x v="0"/>
    <n v="0.12341689685724699"/>
    <x v="1"/>
    <x v="0"/>
    <m/>
    <x v="0"/>
    <n v="0"/>
    <n v="2793.38"/>
    <x v="2"/>
    <x v="1"/>
  </r>
  <r>
    <s v="ORD-202303-02012"/>
    <x v="84"/>
    <x v="5"/>
    <x v="2"/>
    <n v="945573149"/>
    <x v="10"/>
    <s v="PRD-106-PHO"/>
    <x v="2"/>
    <x v="1"/>
    <s v="N"/>
    <n v="2466.73"/>
    <n v="359.37"/>
    <x v="0"/>
    <n v="0.14568679993351499"/>
    <x v="0"/>
    <x v="0"/>
    <m/>
    <x v="0"/>
    <n v="0"/>
    <n v="2788.38"/>
    <x v="2"/>
    <x v="1"/>
  </r>
  <r>
    <s v="ORD-202303-02013"/>
    <x v="71"/>
    <x v="25"/>
    <x v="2"/>
    <n v="8864179399"/>
    <x v="4"/>
    <s v="PRD-109-SUN"/>
    <x v="3"/>
    <x v="2"/>
    <s v="N"/>
    <n v="3784.15"/>
    <n v="739.65"/>
    <x v="0"/>
    <n v="0.19546001083466599"/>
    <x v="0"/>
    <x v="0"/>
    <s v="missing parts"/>
    <x v="1"/>
    <n v="1"/>
    <m/>
    <x v="2"/>
    <x v="1"/>
  </r>
  <r>
    <s v="ORD-202303-02014"/>
    <x v="80"/>
    <x v="18"/>
    <x v="6"/>
    <n v="8982581738"/>
    <x v="17"/>
    <s v="PRD-108-JAC"/>
    <x v="4"/>
    <x v="0"/>
    <s v="S"/>
    <n v="919.08"/>
    <n v="62.82"/>
    <x v="2"/>
    <n v="6.8350959655307506E-2"/>
    <x v="1"/>
    <x v="2"/>
    <m/>
    <x v="0"/>
    <n v="0"/>
    <n v="2085.91"/>
    <x v="2"/>
    <x v="1"/>
  </r>
  <r>
    <s v="ORD-202303-02015"/>
    <x v="60"/>
    <x v="28"/>
    <x v="1"/>
    <n v="6849603342"/>
    <x v="15"/>
    <s v="PRD-100-SHO"/>
    <x v="12"/>
    <x v="0"/>
    <s v="North"/>
    <n v="2053.46"/>
    <n v="411.55"/>
    <x v="0"/>
    <n v="0.20041783136754601"/>
    <x v="0"/>
    <x v="1"/>
    <m/>
    <x v="0"/>
    <n v="0"/>
    <n v="2793.38"/>
    <x v="2"/>
    <x v="1"/>
  </r>
  <r>
    <s v="ORD-202303-02016"/>
    <x v="66"/>
    <x v="18"/>
    <x v="6"/>
    <n v="7397181905"/>
    <x v="11"/>
    <s v="PRD-104-WAT"/>
    <x v="7"/>
    <x v="2"/>
    <s v="North"/>
    <n v="1101.7"/>
    <n v="140.6"/>
    <x v="0"/>
    <n v="0.12762094944177199"/>
    <x v="0"/>
    <x v="0"/>
    <m/>
    <x v="0"/>
    <n v="0"/>
    <n v="2420.2800000000002"/>
    <x v="2"/>
    <x v="1"/>
  </r>
  <r>
    <s v="ORD-202303-02017"/>
    <x v="68"/>
    <x v="1"/>
    <x v="5"/>
    <n v="3248773651"/>
    <x v="4"/>
    <s v="PRD-109-SUN"/>
    <x v="3"/>
    <x v="2"/>
    <s v="North"/>
    <n v="3776.38"/>
    <n v="195.94"/>
    <x v="0"/>
    <n v="5.1885668285500897E-2"/>
    <x v="0"/>
    <x v="2"/>
    <m/>
    <x v="0"/>
    <n v="0"/>
    <m/>
    <x v="2"/>
    <x v="1"/>
  </r>
  <r>
    <s v="ORD-202303-02018"/>
    <x v="63"/>
    <x v="7"/>
    <x v="5"/>
    <n v="9857268500"/>
    <x v="0"/>
    <s v="PRD-108-JAC"/>
    <x v="0"/>
    <x v="0"/>
    <s v="North"/>
    <n v="2550.4499999999998"/>
    <n v="566.85"/>
    <x v="0"/>
    <n v="0.222254896194789"/>
    <x v="0"/>
    <x v="1"/>
    <m/>
    <x v="0"/>
    <n v="0"/>
    <n v="2085.91"/>
    <x v="2"/>
    <x v="1"/>
  </r>
  <r>
    <s v="ORD-202303-02019"/>
    <x v="64"/>
    <x v="10"/>
    <x v="7"/>
    <n v="4505149048"/>
    <x v="22"/>
    <s v="PRD-105-BAG"/>
    <x v="9"/>
    <x v="2"/>
    <s v="South"/>
    <n v="1143.8900000000001"/>
    <n v="122.99"/>
    <x v="2"/>
    <n v="0.107519079631783"/>
    <x v="0"/>
    <x v="0"/>
    <m/>
    <x v="0"/>
    <n v="0"/>
    <m/>
    <x v="2"/>
    <x v="1"/>
  </r>
  <r>
    <s v="ORD-202303-02020"/>
    <x v="72"/>
    <x v="29"/>
    <x v="3"/>
    <n v="9977222264"/>
    <x v="12"/>
    <s v="PRD-105-BAG"/>
    <x v="9"/>
    <x v="2"/>
    <s v="South"/>
    <n v="72.180000000000007"/>
    <n v="11.85"/>
    <x v="2"/>
    <n v="0.16417290108063201"/>
    <x v="2"/>
    <x v="0"/>
    <s v="damaged "/>
    <x v="1"/>
    <n v="1"/>
    <m/>
    <x v="2"/>
    <x v="1"/>
  </r>
  <r>
    <s v="ORD-202303-02021"/>
    <x v="76"/>
    <x v="19"/>
    <x v="3"/>
    <n v="6938051453"/>
    <x v="8"/>
    <s v="PRD-110-CAM "/>
    <x v="8"/>
    <x v="1"/>
    <s v="North"/>
    <n v="2588.29"/>
    <n v="687.56"/>
    <x v="0"/>
    <n v="0.265642567100286"/>
    <x v="0"/>
    <x v="1"/>
    <m/>
    <x v="0"/>
    <n v="0"/>
    <n v="130.44"/>
    <x v="2"/>
    <x v="1"/>
  </r>
  <r>
    <s v="ORD-202303-02022"/>
    <x v="71"/>
    <x v="3"/>
    <x v="0"/>
    <n v="5585939224"/>
    <x v="12"/>
    <s v="PRD-105-BAG"/>
    <x v="9"/>
    <x v="2"/>
    <s v="East"/>
    <n v="923.86"/>
    <n v="51.64"/>
    <x v="1"/>
    <n v="5.5895914965471E-2"/>
    <x v="1"/>
    <x v="2"/>
    <s v="DAMAGED"/>
    <x v="1"/>
    <n v="1"/>
    <m/>
    <x v="2"/>
    <x v="1"/>
  </r>
  <r>
    <s v="ORD-202303-02023"/>
    <x v="78"/>
    <x v="21"/>
    <x v="2"/>
    <n v="1769933038"/>
    <x v="3"/>
    <s v="PRD-106-PHO"/>
    <x v="2"/>
    <x v="1"/>
    <s v="South"/>
    <n v="2418.4899999999998"/>
    <n v="300.60000000000002"/>
    <x v="2"/>
    <n v="0.124292430400787"/>
    <x v="0"/>
    <x v="0"/>
    <m/>
    <x v="0"/>
    <n v="0"/>
    <n v="2788.38"/>
    <x v="2"/>
    <x v="1"/>
  </r>
  <r>
    <s v="ORD-202303-02024"/>
    <x v="59"/>
    <x v="0"/>
    <x v="5"/>
    <n v="6112874081"/>
    <x v="5"/>
    <s v="PRD-103-HEA"/>
    <x v="5"/>
    <x v="1"/>
    <s v="East"/>
    <n v="4167.4399999999996"/>
    <n v="288.48"/>
    <x v="1"/>
    <n v="6.9222352331407305E-2"/>
    <x v="0"/>
    <x v="2"/>
    <m/>
    <x v="0"/>
    <n v="0"/>
    <n v="2183.56"/>
    <x v="2"/>
    <x v="1"/>
  </r>
  <r>
    <s v="ORD-202303-02025"/>
    <x v="66"/>
    <x v="29"/>
    <x v="5"/>
    <n v="284052185"/>
    <x v="3"/>
    <s v="PRD-106-PHO"/>
    <x v="2"/>
    <x v="1"/>
    <s v="North"/>
    <n v="3725.35"/>
    <n v="686.05"/>
    <x v="0"/>
    <n v="0.18415719328385299"/>
    <x v="0"/>
    <x v="0"/>
    <m/>
    <x v="0"/>
    <n v="0"/>
    <n v="2788.38"/>
    <x v="2"/>
    <x v="1"/>
  </r>
  <r>
    <s v="ORD-202303-02026"/>
    <x v="62"/>
    <x v="14"/>
    <x v="6"/>
    <n v="5498184409"/>
    <x v="12"/>
    <s v="PRD-105-BAG"/>
    <x v="9"/>
    <x v="2"/>
    <s v="South"/>
    <n v="4524.2700000000004"/>
    <n v="919.31"/>
    <x v="2"/>
    <n v="0.20319521160319801"/>
    <x v="0"/>
    <x v="1"/>
    <m/>
    <x v="0"/>
    <n v="0"/>
    <m/>
    <x v="2"/>
    <x v="1"/>
  </r>
  <r>
    <s v="ORD-202303-02027"/>
    <x v="62"/>
    <x v="18"/>
    <x v="6"/>
    <n v="6230056094"/>
    <x v="2"/>
    <s v="PRD-101-SHI"/>
    <x v="1"/>
    <x v="0"/>
    <s v="N"/>
    <n v="4203.47"/>
    <n v="1156.46"/>
    <x v="0"/>
    <n v="0.27512031726169101"/>
    <x v="0"/>
    <x v="1"/>
    <m/>
    <x v="0"/>
    <n v="0"/>
    <n v="2821.33"/>
    <x v="2"/>
    <x v="1"/>
  </r>
  <r>
    <s v="ORD-202303-02028"/>
    <x v="57"/>
    <x v="26"/>
    <x v="6"/>
    <n v="505908557"/>
    <x v="9"/>
    <s v="PRD-107-TAB"/>
    <x v="4"/>
    <x v="1"/>
    <s v="S"/>
    <n v="2873.21"/>
    <n v="836.65"/>
    <x v="2"/>
    <n v="0.29118999307394899"/>
    <x v="0"/>
    <x v="1"/>
    <m/>
    <x v="0"/>
    <n v="0"/>
    <n v="2081.52"/>
    <x v="2"/>
    <x v="1"/>
  </r>
  <r>
    <s v="ORD-202303-02029"/>
    <x v="62"/>
    <x v="18"/>
    <x v="1"/>
    <n v="3521960910"/>
    <x v="3"/>
    <s v="PRD-106-PHO"/>
    <x v="2"/>
    <x v="1"/>
    <s v="W"/>
    <n v="4548.2299999999996"/>
    <n v="1081.1500000000001"/>
    <x v="3"/>
    <n v="0.23770785558338101"/>
    <x v="0"/>
    <x v="1"/>
    <m/>
    <x v="0"/>
    <n v="0"/>
    <n v="2788.38"/>
    <x v="2"/>
    <x v="1"/>
  </r>
  <r>
    <s v="ORD-202303-02030"/>
    <x v="67"/>
    <x v="8"/>
    <x v="1"/>
    <n v="2662377381"/>
    <x v="15"/>
    <s v="PRD-100-SHO"/>
    <x v="12"/>
    <x v="0"/>
    <s v="East"/>
    <n v="506.74"/>
    <n v="51.21"/>
    <x v="1"/>
    <n v="0.101057741642657"/>
    <x v="1"/>
    <x v="0"/>
    <m/>
    <x v="0"/>
    <n v="0"/>
    <n v="2793.38"/>
    <x v="2"/>
    <x v="1"/>
  </r>
  <r>
    <s v="ORD-202303-02031"/>
    <x v="58"/>
    <x v="1"/>
    <x v="7"/>
    <n v="8742565686"/>
    <x v="14"/>
    <s v="PRD-111-CHA"/>
    <x v="11"/>
    <x v="1"/>
    <s v="South"/>
    <n v="176.24"/>
    <n v="39.340000000000003"/>
    <x v="2"/>
    <n v="0.223218338629142"/>
    <x v="2"/>
    <x v="1"/>
    <m/>
    <x v="0"/>
    <n v="0"/>
    <n v="207.68"/>
    <x v="2"/>
    <x v="1"/>
  </r>
  <r>
    <s v="ORD-202303-02032"/>
    <x v="79"/>
    <x v="13"/>
    <x v="1"/>
    <n v="1543857818"/>
    <x v="6"/>
    <s v="PRD-107-TAB"/>
    <x v="6"/>
    <x v="1"/>
    <s v="East"/>
    <n v="3103.73"/>
    <n v="699.82"/>
    <x v="1"/>
    <n v="0.22547708724663601"/>
    <x v="0"/>
    <x v="1"/>
    <m/>
    <x v="0"/>
    <n v="0"/>
    <n v="2081.52"/>
    <x v="2"/>
    <x v="1"/>
  </r>
  <r>
    <s v="ORD-202303-02033"/>
    <x v="69"/>
    <x v="17"/>
    <x v="6"/>
    <n v="1995417100"/>
    <x v="3"/>
    <s v="PRD-106-PHO"/>
    <x v="2"/>
    <x v="1"/>
    <s v="South"/>
    <n v="2152.42"/>
    <n v="386.12"/>
    <x v="2"/>
    <n v="0.179388780999991"/>
    <x v="0"/>
    <x v="0"/>
    <m/>
    <x v="0"/>
    <n v="0"/>
    <n v="2788.38"/>
    <x v="2"/>
    <x v="1"/>
  </r>
  <r>
    <s v="ORD-202303-02034"/>
    <x v="57"/>
    <x v="21"/>
    <x v="3"/>
    <n v="6659959902"/>
    <x v="11"/>
    <s v="PRD-104-WAT"/>
    <x v="7"/>
    <x v="2"/>
    <s v="N"/>
    <n v="1180.3"/>
    <n v="291.02999999999997"/>
    <x v="0"/>
    <n v="0.24657290519359501"/>
    <x v="0"/>
    <x v="1"/>
    <m/>
    <x v="0"/>
    <n v="0"/>
    <n v="2420.2800000000002"/>
    <x v="2"/>
    <x v="1"/>
  </r>
  <r>
    <s v="ORD-202303-02035"/>
    <x v="75"/>
    <x v="26"/>
    <x v="0"/>
    <n v="8614628836"/>
    <x v="0"/>
    <s v="PRD-108-JAC"/>
    <x v="0"/>
    <x v="0"/>
    <s v="North"/>
    <n v="1019.8"/>
    <n v="211.84"/>
    <x v="0"/>
    <n v="0.207727005295156"/>
    <x v="0"/>
    <x v="1"/>
    <s v="Customer changed mind"/>
    <x v="1"/>
    <n v="1"/>
    <n v="2085.91"/>
    <x v="2"/>
    <x v="1"/>
  </r>
  <r>
    <s v="ORD-202303-02036"/>
    <x v="80"/>
    <x v="26"/>
    <x v="1"/>
    <n v="2784734479"/>
    <x v="13"/>
    <s v="PRD-102-LAP"/>
    <x v="10"/>
    <x v="1"/>
    <s v="South"/>
    <n v="2423.2800000000002"/>
    <n v="321.5"/>
    <x v="2"/>
    <n v="0.13267142055396"/>
    <x v="0"/>
    <x v="0"/>
    <m/>
    <x v="0"/>
    <n v="0"/>
    <n v="847.14"/>
    <x v="2"/>
    <x v="1"/>
  </r>
  <r>
    <s v="ORD-202303-02037"/>
    <x v="85"/>
    <x v="23"/>
    <x v="4"/>
    <n v="3135740874"/>
    <x v="15"/>
    <s v="PRD-100-SHO"/>
    <x v="12"/>
    <x v="0"/>
    <s v="South"/>
    <n v="774.38"/>
    <n v="154.63"/>
    <x v="2"/>
    <n v="0.199682326506366"/>
    <x v="1"/>
    <x v="0"/>
    <s v="Size issue"/>
    <x v="1"/>
    <n v="1"/>
    <n v="2793.38"/>
    <x v="2"/>
    <x v="1"/>
  </r>
  <r>
    <s v="ORD-202303-02038"/>
    <x v="63"/>
    <x v="18"/>
    <x v="1"/>
    <n v="6183442511"/>
    <x v="4"/>
    <s v="PRD-109-SUN"/>
    <x v="3"/>
    <x v="2"/>
    <s v="South"/>
    <n v="2933.44"/>
    <n v="839.72"/>
    <x v="2"/>
    <n v="0.28625777244463801"/>
    <x v="0"/>
    <x v="1"/>
    <m/>
    <x v="0"/>
    <n v="0"/>
    <m/>
    <x v="2"/>
    <x v="1"/>
  </r>
  <r>
    <s v="ORD-202303-02039"/>
    <x v="82"/>
    <x v="6"/>
    <x v="0"/>
    <n v="6170649144"/>
    <x v="5"/>
    <s v="PRD-103-HEA"/>
    <x v="5"/>
    <x v="1"/>
    <s v="North"/>
    <n v="119.95"/>
    <n v="30.12"/>
    <x v="0"/>
    <n v="0.25110462692788699"/>
    <x v="2"/>
    <x v="1"/>
    <m/>
    <x v="0"/>
    <n v="0"/>
    <n v="2183.56"/>
    <x v="2"/>
    <x v="1"/>
  </r>
  <r>
    <s v="ORD-202303-02040"/>
    <x v="66"/>
    <x v="13"/>
    <x v="0"/>
    <n v="5733768409"/>
    <x v="11"/>
    <s v="PRD - 104 - WAT"/>
    <x v="7"/>
    <x v="2"/>
    <s v="S"/>
    <n v="97.69"/>
    <n v="3.08"/>
    <x v="2"/>
    <n v="3.1528303818200397E-2"/>
    <x v="2"/>
    <x v="2"/>
    <s v="Wrong item delivered"/>
    <x v="1"/>
    <n v="1"/>
    <m/>
    <x v="2"/>
    <x v="1"/>
  </r>
  <r>
    <s v="ORD-202303-02041"/>
    <x v="83"/>
    <x v="1"/>
    <x v="0"/>
    <n v="4955838736"/>
    <x v="9"/>
    <s v="PRD-107-TAB"/>
    <x v="6"/>
    <x v="1"/>
    <s v="East"/>
    <n v="4227.62"/>
    <n v="717.49"/>
    <x v="1"/>
    <n v="0.16971487503607199"/>
    <x v="0"/>
    <x v="0"/>
    <m/>
    <x v="0"/>
    <n v="0"/>
    <n v="2081.52"/>
    <x v="2"/>
    <x v="1"/>
  </r>
  <r>
    <s v="ORD-202303-02042"/>
    <x v="69"/>
    <x v="26"/>
    <x v="7"/>
    <n v="3099070464"/>
    <x v="15"/>
    <s v="PRD-100-SHO"/>
    <x v="12"/>
    <x v="0"/>
    <s v="W"/>
    <n v="3364.4"/>
    <n v="338.67"/>
    <x v="3"/>
    <n v="0.100662822494353"/>
    <x v="0"/>
    <x v="0"/>
    <m/>
    <x v="0"/>
    <n v="0"/>
    <n v="2793.38"/>
    <x v="2"/>
    <x v="1"/>
  </r>
  <r>
    <s v="ORD-202303-02043"/>
    <x v="59"/>
    <x v="24"/>
    <x v="5"/>
    <n v="27632722"/>
    <x v="18"/>
    <s v="PRD-103-HEA"/>
    <x v="5"/>
    <x v="1"/>
    <s v="South"/>
    <n v="315.07"/>
    <n v="80.16"/>
    <x v="2"/>
    <n v="0.25441965277557399"/>
    <x v="2"/>
    <x v="1"/>
    <m/>
    <x v="0"/>
    <n v="0"/>
    <n v="2183.56"/>
    <x v="2"/>
    <x v="1"/>
  </r>
  <r>
    <s v="ORD-202303-02044"/>
    <x v="76"/>
    <x v="29"/>
    <x v="5"/>
    <n v="5226549305"/>
    <x v="5"/>
    <s v="PRD-103-HEA"/>
    <x v="5"/>
    <x v="1"/>
    <s v="North"/>
    <n v="989.8"/>
    <n v="205.7"/>
    <x v="0"/>
    <n v="0.207819761567994"/>
    <x v="1"/>
    <x v="1"/>
    <m/>
    <x v="0"/>
    <n v="0"/>
    <n v="2183.56"/>
    <x v="2"/>
    <x v="1"/>
  </r>
  <r>
    <s v="ORD-202303-02045"/>
    <x v="65"/>
    <x v="24"/>
    <x v="3"/>
    <n v="2740514316"/>
    <x v="2"/>
    <s v="PRD-101-SHI"/>
    <x v="4"/>
    <x v="0"/>
    <s v="West"/>
    <n v="2182.36"/>
    <n v="312.89"/>
    <x v="3"/>
    <n v="0.143372312542385"/>
    <x v="0"/>
    <x v="0"/>
    <m/>
    <x v="0"/>
    <n v="0"/>
    <n v="2821.33"/>
    <x v="2"/>
    <x v="1"/>
  </r>
  <r>
    <s v="ORD-202303-02046"/>
    <x v="86"/>
    <x v="16"/>
    <x v="7"/>
    <n v="8922384357"/>
    <x v="17"/>
    <s v="PRD-108-JAC"/>
    <x v="0"/>
    <x v="0"/>
    <s v="South"/>
    <n v="1849.07"/>
    <n v="507.14"/>
    <x v="2"/>
    <n v="0.27426760479592399"/>
    <x v="0"/>
    <x v="1"/>
    <m/>
    <x v="0"/>
    <n v="0"/>
    <n v="2085.91"/>
    <x v="2"/>
    <x v="1"/>
  </r>
  <r>
    <s v="ORD-202303-02047"/>
    <x v="84"/>
    <x v="18"/>
    <x v="4"/>
    <n v="9775655128"/>
    <x v="3"/>
    <s v="PRD-106-PHO"/>
    <x v="4"/>
    <x v="1"/>
    <s v="West"/>
    <n v="2051.0500000000002"/>
    <n v="253.73"/>
    <x v="3"/>
    <n v="0.123707369396163"/>
    <x v="0"/>
    <x v="0"/>
    <s v="DAMAGED"/>
    <x v="1"/>
    <n v="1"/>
    <n v="2788.38"/>
    <x v="2"/>
    <x v="1"/>
  </r>
  <r>
    <s v="ORD-202303-02048"/>
    <x v="58"/>
    <x v="20"/>
    <x v="3"/>
    <n v="5342144835"/>
    <x v="9"/>
    <s v="PRD-107-TAB"/>
    <x v="6"/>
    <x v="1"/>
    <s v="N"/>
    <n v="3099.79"/>
    <n v="834.17"/>
    <x v="0"/>
    <n v="0.26910532648985902"/>
    <x v="0"/>
    <x v="1"/>
    <m/>
    <x v="0"/>
    <n v="0"/>
    <n v="2081.52"/>
    <x v="2"/>
    <x v="1"/>
  </r>
  <r>
    <s v="ORD-202303-02049"/>
    <x v="86"/>
    <x v="7"/>
    <x v="5"/>
    <n v="5352151734"/>
    <x v="15"/>
    <s v="PRD-100-SHO"/>
    <x v="12"/>
    <x v="0"/>
    <s v="S"/>
    <n v="4861.18"/>
    <n v="481.52"/>
    <x v="2"/>
    <n v="9.9054139118485596E-2"/>
    <x v="0"/>
    <x v="2"/>
    <m/>
    <x v="0"/>
    <n v="0"/>
    <n v="2793.38"/>
    <x v="2"/>
    <x v="1"/>
  </r>
  <r>
    <s v="ORD-202303-02050"/>
    <x v="78"/>
    <x v="23"/>
    <x v="0"/>
    <n v="302212395"/>
    <x v="13"/>
    <s v="PRD - 102 - LAP"/>
    <x v="10"/>
    <x v="1"/>
    <s v="North"/>
    <n v="699.26"/>
    <n v="49.92"/>
    <x v="0"/>
    <n v="7.1389754883734197E-2"/>
    <x v="1"/>
    <x v="2"/>
    <m/>
    <x v="0"/>
    <n v="0"/>
    <m/>
    <x v="2"/>
    <x v="1"/>
  </r>
  <r>
    <s v="ORD-202303-02051"/>
    <x v="62"/>
    <x v="16"/>
    <x v="7"/>
    <n v="6214453715"/>
    <x v="11"/>
    <s v="PRD-104-WAT"/>
    <x v="7"/>
    <x v="2"/>
    <s v="North"/>
    <n v="2452.73"/>
    <n v="644.35"/>
    <x v="0"/>
    <n v="0.26270726904306602"/>
    <x v="0"/>
    <x v="1"/>
    <m/>
    <x v="0"/>
    <n v="0"/>
    <n v="2420.2800000000002"/>
    <x v="2"/>
    <x v="1"/>
  </r>
  <r>
    <s v="ORD-202303-02052"/>
    <x v="84"/>
    <x v="13"/>
    <x v="7"/>
    <n v="6842326355"/>
    <x v="4"/>
    <s v="PRD-109-SUN"/>
    <x v="4"/>
    <x v="2"/>
    <s v="S"/>
    <n v="4115.79"/>
    <n v="748.7"/>
    <x v="2"/>
    <n v="0.18190918389908101"/>
    <x v="0"/>
    <x v="0"/>
    <m/>
    <x v="0"/>
    <n v="0"/>
    <m/>
    <x v="2"/>
    <x v="1"/>
  </r>
  <r>
    <s v="ORD-202303-02053"/>
    <x v="83"/>
    <x v="25"/>
    <x v="0"/>
    <n v="5455278762"/>
    <x v="20"/>
    <s v="PRD-100-SHO"/>
    <x v="12"/>
    <x v="0"/>
    <s v="North"/>
    <n v="2158.9299999999998"/>
    <n v="77.53"/>
    <x v="0"/>
    <n v="3.5911307916421602E-2"/>
    <x v="0"/>
    <x v="2"/>
    <m/>
    <x v="0"/>
    <n v="0"/>
    <n v="2793.38"/>
    <x v="2"/>
    <x v="1"/>
  </r>
  <r>
    <s v="ORD-202303-02054"/>
    <x v="59"/>
    <x v="9"/>
    <x v="2"/>
    <n v="786796999"/>
    <x v="8"/>
    <s v="PRD-110-CAM"/>
    <x v="8"/>
    <x v="1"/>
    <s v="W"/>
    <n v="4436.84"/>
    <n v="885.01"/>
    <x v="3"/>
    <n v="0.199468540673092"/>
    <x v="0"/>
    <x v="0"/>
    <m/>
    <x v="0"/>
    <n v="0"/>
    <m/>
    <x v="2"/>
    <x v="1"/>
  </r>
  <r>
    <s v="ORD-202303-02055"/>
    <x v="73"/>
    <x v="6"/>
    <x v="0"/>
    <n v="9002415517"/>
    <x v="5"/>
    <s v="PRD-103-HEA"/>
    <x v="4"/>
    <x v="1"/>
    <s v="South"/>
    <n v="1679.52"/>
    <n v="142.30000000000001"/>
    <x v="2"/>
    <n v="8.4726588549109305E-2"/>
    <x v="0"/>
    <x v="2"/>
    <s v="damaged "/>
    <x v="1"/>
    <n v="1"/>
    <n v="2183.56"/>
    <x v="2"/>
    <x v="1"/>
  </r>
  <r>
    <s v="ORD-202303-02056"/>
    <x v="66"/>
    <x v="26"/>
    <x v="4"/>
    <n v="3116210651"/>
    <x v="9"/>
    <s v="PRD-107-TAB"/>
    <x v="6"/>
    <x v="1"/>
    <s v="North"/>
    <n v="3675.62"/>
    <n v="789.49"/>
    <x v="0"/>
    <n v="0.214790974039754"/>
    <x v="0"/>
    <x v="1"/>
    <s v="Defective"/>
    <x v="1"/>
    <n v="1"/>
    <n v="2081.52"/>
    <x v="2"/>
    <x v="1"/>
  </r>
  <r>
    <s v="ORD-202303-02057"/>
    <x v="58"/>
    <x v="17"/>
    <x v="5"/>
    <n v="275960889"/>
    <x v="16"/>
    <s v="PRD-109-SUN"/>
    <x v="3"/>
    <x v="2"/>
    <s v="N"/>
    <n v="4340.8999999999996"/>
    <n v="481.13"/>
    <x v="0"/>
    <n v="0.110836462484738"/>
    <x v="0"/>
    <x v="0"/>
    <m/>
    <x v="0"/>
    <n v="0"/>
    <m/>
    <x v="2"/>
    <x v="1"/>
  </r>
  <r>
    <s v="ORD-202303-02058"/>
    <x v="83"/>
    <x v="10"/>
    <x v="0"/>
    <n v="2586062098"/>
    <x v="8"/>
    <s v="PRD-110-CAM"/>
    <x v="8"/>
    <x v="1"/>
    <s v="North"/>
    <n v="1598.49"/>
    <n v="392.44"/>
    <x v="0"/>
    <n v="0.24550669694524199"/>
    <x v="0"/>
    <x v="1"/>
    <s v="Size issue"/>
    <x v="1"/>
    <n v="1"/>
    <m/>
    <x v="2"/>
    <x v="1"/>
  </r>
  <r>
    <s v="ORD-202303-02059"/>
    <x v="58"/>
    <x v="22"/>
    <x v="0"/>
    <n v="3474296364"/>
    <x v="13"/>
    <s v="PRD-102-LAP"/>
    <x v="10"/>
    <x v="1"/>
    <s v="West"/>
    <n v="1614.94"/>
    <n v="164.84"/>
    <x v="3"/>
    <n v="0.102071903600134"/>
    <x v="0"/>
    <x v="0"/>
    <m/>
    <x v="0"/>
    <n v="0"/>
    <n v="847.14"/>
    <x v="2"/>
    <x v="1"/>
  </r>
  <r>
    <s v="ORD-202303-02060"/>
    <x v="75"/>
    <x v="17"/>
    <x v="1"/>
    <n v="4240817442"/>
    <x v="4"/>
    <s v="PRD-109-SUN"/>
    <x v="3"/>
    <x v="2"/>
    <s v="South"/>
    <n v="2649.05"/>
    <n v="320.81"/>
    <x v="2"/>
    <n v="0.121103791925407"/>
    <x v="0"/>
    <x v="0"/>
    <m/>
    <x v="0"/>
    <n v="0"/>
    <m/>
    <x v="2"/>
    <x v="1"/>
  </r>
  <r>
    <s v="ORD-202303-02061"/>
    <x v="71"/>
    <x v="24"/>
    <x v="7"/>
    <n v="2466142809"/>
    <x v="13"/>
    <s v="PRD - 102 - LAP"/>
    <x v="10"/>
    <x v="1"/>
    <s v="South"/>
    <n v="2942.86"/>
    <n v="100.45"/>
    <x v="2"/>
    <n v="3.4133462006347599E-2"/>
    <x v="0"/>
    <x v="2"/>
    <m/>
    <x v="0"/>
    <n v="0"/>
    <m/>
    <x v="2"/>
    <x v="1"/>
  </r>
  <r>
    <s v="ORD-202303-02062"/>
    <x v="83"/>
    <x v="7"/>
    <x v="5"/>
    <n v="3170253379"/>
    <x v="0"/>
    <s v="PRD-108-JAC"/>
    <x v="0"/>
    <x v="0"/>
    <s v="N"/>
    <n v="2349.1999999999998"/>
    <n v="374.04"/>
    <x v="0"/>
    <n v="0.159220160054487"/>
    <x v="0"/>
    <x v="0"/>
    <m/>
    <x v="0"/>
    <n v="0"/>
    <n v="2085.91"/>
    <x v="2"/>
    <x v="1"/>
  </r>
  <r>
    <s v="ORD-202303-02063"/>
    <x v="86"/>
    <x v="18"/>
    <x v="0"/>
    <n v="5333003256"/>
    <x v="11"/>
    <s v="PRD-104-WAT"/>
    <x v="7"/>
    <x v="2"/>
    <s v="South"/>
    <n v="970.4"/>
    <n v="266.55"/>
    <x v="2"/>
    <n v="0.274680544105524"/>
    <x v="1"/>
    <x v="1"/>
    <m/>
    <x v="0"/>
    <n v="0"/>
    <n v="2420.2800000000002"/>
    <x v="2"/>
    <x v="1"/>
  </r>
  <r>
    <s v="ORD-202303-02064"/>
    <x v="83"/>
    <x v="26"/>
    <x v="4"/>
    <n v="2266315430"/>
    <x v="18"/>
    <s v="PRD-103-HEA"/>
    <x v="5"/>
    <x v="1"/>
    <s v="South"/>
    <n v="3463.27"/>
    <n v="213.77"/>
    <x v="2"/>
    <n v="6.1724901610327801E-2"/>
    <x v="0"/>
    <x v="2"/>
    <m/>
    <x v="0"/>
    <n v="0"/>
    <n v="2183.56"/>
    <x v="2"/>
    <x v="1"/>
  </r>
  <r>
    <s v="ORD-202303-02065"/>
    <x v="57"/>
    <x v="19"/>
    <x v="6"/>
    <n v="4635145228"/>
    <x v="5"/>
    <s v="PRD-103-HEA"/>
    <x v="5"/>
    <x v="1"/>
    <s v="West"/>
    <n v="4156.99"/>
    <n v="698.83"/>
    <x v="3"/>
    <n v="0.16810961777632399"/>
    <x v="0"/>
    <x v="0"/>
    <m/>
    <x v="0"/>
    <n v="0"/>
    <n v="2183.56"/>
    <x v="2"/>
    <x v="1"/>
  </r>
  <r>
    <s v="ORD-202303-02066"/>
    <x v="81"/>
    <x v="22"/>
    <x v="6"/>
    <n v="5775833521"/>
    <x v="15"/>
    <s v="PRD-100-SHO"/>
    <x v="12"/>
    <x v="0"/>
    <s v="West"/>
    <n v="4773.91"/>
    <n v="514.98"/>
    <x v="3"/>
    <n v="0.107873839263832"/>
    <x v="0"/>
    <x v="0"/>
    <m/>
    <x v="0"/>
    <n v="0"/>
    <n v="2793.38"/>
    <x v="2"/>
    <x v="1"/>
  </r>
  <r>
    <s v="ORD-202303-02067"/>
    <x v="84"/>
    <x v="1"/>
    <x v="3"/>
    <n v="8307501632"/>
    <x v="18"/>
    <s v="PRD-103-HEA"/>
    <x v="5"/>
    <x v="1"/>
    <s v="East"/>
    <n v="528.98"/>
    <n v="18.23"/>
    <x v="1"/>
    <n v="3.4462550569019597E-2"/>
    <x v="1"/>
    <x v="2"/>
    <m/>
    <x v="0"/>
    <n v="0"/>
    <n v="2183.56"/>
    <x v="2"/>
    <x v="1"/>
  </r>
  <r>
    <s v="ORD-202303-02068"/>
    <x v="63"/>
    <x v="19"/>
    <x v="7"/>
    <n v="1264543676"/>
    <x v="16"/>
    <s v="PRD-109-SUN"/>
    <x v="3"/>
    <x v="2"/>
    <s v="East"/>
    <n v="1961.55"/>
    <n v="392.28"/>
    <x v="1"/>
    <n v="0.19998470597231799"/>
    <x v="0"/>
    <x v="0"/>
    <m/>
    <x v="0"/>
    <n v="0"/>
    <m/>
    <x v="2"/>
    <x v="1"/>
  </r>
  <r>
    <s v="ORD-202303-02069"/>
    <x v="63"/>
    <x v="4"/>
    <x v="5"/>
    <n v="3327988217"/>
    <x v="8"/>
    <s v="PRD-110-CAM"/>
    <x v="8"/>
    <x v="1"/>
    <s v="East"/>
    <n v="620.72"/>
    <n v="113.59"/>
    <x v="1"/>
    <n v="0.182997164583065"/>
    <x v="1"/>
    <x v="0"/>
    <m/>
    <x v="0"/>
    <n v="0"/>
    <m/>
    <x v="2"/>
    <x v="1"/>
  </r>
  <r>
    <s v="ORD-202303-02070"/>
    <x v="74"/>
    <x v="8"/>
    <x v="2"/>
    <n v="6160384952"/>
    <x v="3"/>
    <s v="PRD-106-PHO"/>
    <x v="2"/>
    <x v="1"/>
    <s v="North"/>
    <n v="4854.04"/>
    <n v="746.42"/>
    <x v="0"/>
    <n v="0.15377293965439101"/>
    <x v="0"/>
    <x v="0"/>
    <m/>
    <x v="0"/>
    <n v="0"/>
    <n v="2788.38"/>
    <x v="2"/>
    <x v="1"/>
  </r>
  <r>
    <s v="ORD-202303-02071"/>
    <x v="72"/>
    <x v="22"/>
    <x v="0"/>
    <n v="5929325789"/>
    <x v="15"/>
    <s v="PRD-100-SHO "/>
    <x v="12"/>
    <x v="0"/>
    <s v="West"/>
    <n v="4073.5"/>
    <n v="1088.3699999999999"/>
    <x v="3"/>
    <n v="0.26718301215171197"/>
    <x v="0"/>
    <x v="1"/>
    <m/>
    <x v="0"/>
    <n v="0"/>
    <m/>
    <x v="2"/>
    <x v="1"/>
  </r>
  <r>
    <s v="ORD-202303-02072"/>
    <x v="77"/>
    <x v="3"/>
    <x v="3"/>
    <n v="3023859512"/>
    <x v="15"/>
    <s v="PRD-100-SHO"/>
    <x v="12"/>
    <x v="0"/>
    <s v="N"/>
    <n v="3951.2"/>
    <n v="377.27"/>
    <x v="0"/>
    <n v="9.5482385098197994E-2"/>
    <x v="0"/>
    <x v="2"/>
    <m/>
    <x v="0"/>
    <n v="0"/>
    <n v="2793.38"/>
    <x v="2"/>
    <x v="1"/>
  </r>
  <r>
    <s v="ORD-202303-02073"/>
    <x v="79"/>
    <x v="2"/>
    <x v="5"/>
    <n v="9977387927"/>
    <x v="3"/>
    <s v="PRD-106-PHO"/>
    <x v="2"/>
    <x v="1"/>
    <s v="N"/>
    <n v="1244.4000000000001"/>
    <n v="39.92"/>
    <x v="0"/>
    <n v="3.2079717132754697E-2"/>
    <x v="0"/>
    <x v="2"/>
    <m/>
    <x v="0"/>
    <n v="0"/>
    <n v="2788.38"/>
    <x v="2"/>
    <x v="1"/>
  </r>
  <r>
    <s v="ORD-202303-02074"/>
    <x v="82"/>
    <x v="22"/>
    <x v="6"/>
    <n v="5144486574"/>
    <x v="3"/>
    <s v="PRD-106-PHO "/>
    <x v="2"/>
    <x v="1"/>
    <s v="East"/>
    <n v="1560.93"/>
    <n v="331.83"/>
    <x v="1"/>
    <n v="0.21258480521227699"/>
    <x v="0"/>
    <x v="1"/>
    <m/>
    <x v="0"/>
    <n v="0"/>
    <m/>
    <x v="2"/>
    <x v="1"/>
  </r>
  <r>
    <s v="ORD-202303-02075"/>
    <x v="59"/>
    <x v="8"/>
    <x v="0"/>
    <n v="1300843391"/>
    <x v="4"/>
    <s v="PRD-109-SUN"/>
    <x v="3"/>
    <x v="2"/>
    <s v="N"/>
    <n v="3509.74"/>
    <n v="705.12"/>
    <x v="0"/>
    <n v="0.20090377064967799"/>
    <x v="0"/>
    <x v="1"/>
    <m/>
    <x v="0"/>
    <n v="0"/>
    <m/>
    <x v="2"/>
    <x v="1"/>
  </r>
  <r>
    <s v="ORD-202303-02076"/>
    <x v="64"/>
    <x v="17"/>
    <x v="4"/>
    <n v="9504432719"/>
    <x v="19"/>
    <s v="PRD-102-LAP"/>
    <x v="4"/>
    <x v="1"/>
    <s v="East"/>
    <n v="3815.69"/>
    <n v="229.32"/>
    <x v="1"/>
    <n v="6.0099221896957003E-2"/>
    <x v="0"/>
    <x v="2"/>
    <m/>
    <x v="0"/>
    <n v="0"/>
    <n v="847.14"/>
    <x v="2"/>
    <x v="1"/>
  </r>
  <r>
    <s v="ORD-202303-02077"/>
    <x v="79"/>
    <x v="6"/>
    <x v="2"/>
    <n v="1632381370"/>
    <x v="9"/>
    <s v="PRD-107-TAB"/>
    <x v="6"/>
    <x v="1"/>
    <s v="West"/>
    <n v="1229.6400000000001"/>
    <n v="173.32"/>
    <x v="3"/>
    <n v="0.14095182329787601"/>
    <x v="0"/>
    <x v="0"/>
    <m/>
    <x v="0"/>
    <n v="0"/>
    <n v="2081.52"/>
    <x v="2"/>
    <x v="1"/>
  </r>
  <r>
    <s v="ORD-202303-02078"/>
    <x v="57"/>
    <x v="15"/>
    <x v="5"/>
    <n v="8516357811"/>
    <x v="7"/>
    <s v="PRD-104-WAT"/>
    <x v="7"/>
    <x v="2"/>
    <s v="East"/>
    <n v="4033.45"/>
    <n v="236.87"/>
    <x v="1"/>
    <n v="5.8726400476019298E-2"/>
    <x v="0"/>
    <x v="2"/>
    <m/>
    <x v="0"/>
    <n v="0"/>
    <n v="2420.2800000000002"/>
    <x v="2"/>
    <x v="1"/>
  </r>
  <r>
    <s v="ORD-202303-02079"/>
    <x v="76"/>
    <x v="22"/>
    <x v="0"/>
    <n v="5851185811"/>
    <x v="7"/>
    <s v="PRD-104-WAT"/>
    <x v="7"/>
    <x v="2"/>
    <s v="East"/>
    <n v="1264.9100000000001"/>
    <n v="153.33000000000001"/>
    <x v="1"/>
    <n v="0.12121811037939501"/>
    <x v="0"/>
    <x v="0"/>
    <m/>
    <x v="0"/>
    <n v="0"/>
    <n v="2420.2800000000002"/>
    <x v="2"/>
    <x v="1"/>
  </r>
  <r>
    <s v="ORD-202303-02080"/>
    <x v="65"/>
    <x v="29"/>
    <x v="1"/>
    <n v="8123563167"/>
    <x v="15"/>
    <s v="PRD-100-SHO"/>
    <x v="12"/>
    <x v="0"/>
    <s v="S"/>
    <n v="2326.5500000000002"/>
    <n v="632.71"/>
    <x v="2"/>
    <n v="0.27195203197868101"/>
    <x v="0"/>
    <x v="1"/>
    <m/>
    <x v="0"/>
    <n v="0"/>
    <n v="2793.38"/>
    <x v="2"/>
    <x v="1"/>
  </r>
  <r>
    <s v="ORD-202303-02081"/>
    <x v="71"/>
    <x v="22"/>
    <x v="5"/>
    <n v="8347705104"/>
    <x v="15"/>
    <s v="PRD-100-SHO"/>
    <x v="12"/>
    <x v="0"/>
    <s v="West"/>
    <n v="4989.3500000000004"/>
    <n v="371.43"/>
    <x v="3"/>
    <n v="7.4444566927555703E-2"/>
    <x v="0"/>
    <x v="2"/>
    <m/>
    <x v="0"/>
    <n v="0"/>
    <n v="2793.38"/>
    <x v="2"/>
    <x v="1"/>
  </r>
  <r>
    <s v="ORD-202303-02082"/>
    <x v="84"/>
    <x v="1"/>
    <x v="0"/>
    <n v="4304446978"/>
    <x v="13"/>
    <s v="PRD-102-LAP"/>
    <x v="10"/>
    <x v="1"/>
    <s v="North"/>
    <n v="1515.6"/>
    <n v="426.87"/>
    <x v="0"/>
    <n v="0.281650831353919"/>
    <x v="0"/>
    <x v="1"/>
    <m/>
    <x v="0"/>
    <n v="0"/>
    <n v="847.14"/>
    <x v="2"/>
    <x v="1"/>
  </r>
  <r>
    <s v="ORD-202303-02083"/>
    <x v="81"/>
    <x v="6"/>
    <x v="1"/>
    <n v="4195113030"/>
    <x v="3"/>
    <s v="PRD - 106 - PHO "/>
    <x v="2"/>
    <x v="1"/>
    <s v="South"/>
    <n v="1950.99"/>
    <n v="439.56"/>
    <x v="2"/>
    <n v="0.225301001030246"/>
    <x v="0"/>
    <x v="1"/>
    <m/>
    <x v="0"/>
    <n v="0"/>
    <m/>
    <x v="2"/>
    <x v="1"/>
  </r>
  <r>
    <s v="ORD-202303-02084"/>
    <x v="78"/>
    <x v="9"/>
    <x v="3"/>
    <n v="2848181869"/>
    <x v="18"/>
    <s v="PRD-103-HEA"/>
    <x v="5"/>
    <x v="1"/>
    <s v="North"/>
    <n v="297.64999999999998"/>
    <n v="38.659999999999997"/>
    <x v="0"/>
    <n v="0.129884092054426"/>
    <x v="2"/>
    <x v="0"/>
    <m/>
    <x v="0"/>
    <n v="0"/>
    <n v="2183.56"/>
    <x v="2"/>
    <x v="1"/>
  </r>
  <r>
    <s v="ORD-202303-02085"/>
    <x v="71"/>
    <x v="20"/>
    <x v="6"/>
    <n v="3620916049"/>
    <x v="2"/>
    <s v="PRD-101-SHI"/>
    <x v="1"/>
    <x v="0"/>
    <s v="West"/>
    <n v="360"/>
    <n v="71.459999999999994"/>
    <x v="3"/>
    <n v="0.19850000000000001"/>
    <x v="2"/>
    <x v="0"/>
    <m/>
    <x v="0"/>
    <n v="0"/>
    <n v="2821.33"/>
    <x v="2"/>
    <x v="1"/>
  </r>
  <r>
    <s v="ORD-202303-02086"/>
    <x v="70"/>
    <x v="3"/>
    <x v="0"/>
    <n v="8589358404"/>
    <x v="12"/>
    <s v="PRD-105-BAG"/>
    <x v="9"/>
    <x v="2"/>
    <s v="West"/>
    <n v="4161.88"/>
    <n v="481.78"/>
    <x v="3"/>
    <n v="0.11576018530087399"/>
    <x v="0"/>
    <x v="0"/>
    <s v="Customer changed mind"/>
    <x v="1"/>
    <n v="1"/>
    <m/>
    <x v="2"/>
    <x v="1"/>
  </r>
  <r>
    <s v="ORD-202303-02087"/>
    <x v="74"/>
    <x v="12"/>
    <x v="3"/>
    <n v="1571112070"/>
    <x v="14"/>
    <s v="PRD-111-CHA"/>
    <x v="11"/>
    <x v="1"/>
    <s v="N"/>
    <n v="3830.71"/>
    <n v="704.13"/>
    <x v="0"/>
    <n v="0.18381187821578801"/>
    <x v="0"/>
    <x v="0"/>
    <m/>
    <x v="0"/>
    <n v="0"/>
    <n v="207.68"/>
    <x v="2"/>
    <x v="1"/>
  </r>
  <r>
    <s v="ORD-202303-02088"/>
    <x v="63"/>
    <x v="7"/>
    <x v="0"/>
    <n v="5033598480"/>
    <x v="2"/>
    <s v="PRD-101-SHI"/>
    <x v="1"/>
    <x v="0"/>
    <s v="N"/>
    <n v="3764.16"/>
    <n v="945.42"/>
    <x v="0"/>
    <n v="0.25116360622290201"/>
    <x v="0"/>
    <x v="1"/>
    <s v="missing parts"/>
    <x v="1"/>
    <n v="1"/>
    <n v="2821.33"/>
    <x v="2"/>
    <x v="1"/>
  </r>
  <r>
    <s v="ORD-202303-02089"/>
    <x v="65"/>
    <x v="10"/>
    <x v="0"/>
    <n v="133989309"/>
    <x v="15"/>
    <s v="PRD - 100 - SHO"/>
    <x v="12"/>
    <x v="0"/>
    <s v="W"/>
    <n v="1736.58"/>
    <n v="197.11"/>
    <x v="3"/>
    <n v="0.113504704649368"/>
    <x v="0"/>
    <x v="0"/>
    <m/>
    <x v="0"/>
    <n v="0"/>
    <m/>
    <x v="2"/>
    <x v="1"/>
  </r>
  <r>
    <s v="ORD-202303-02090"/>
    <x v="85"/>
    <x v="3"/>
    <x v="2"/>
    <n v="6502578709"/>
    <x v="4"/>
    <s v="PRD - 109 - SUN"/>
    <x v="3"/>
    <x v="2"/>
    <s v="South"/>
    <n v="3682.55"/>
    <n v="670.89"/>
    <x v="2"/>
    <n v="0.18218082578647901"/>
    <x v="0"/>
    <x v="0"/>
    <m/>
    <x v="0"/>
    <n v="0"/>
    <m/>
    <x v="2"/>
    <x v="1"/>
  </r>
  <r>
    <s v="ORD-202303-02091"/>
    <x v="59"/>
    <x v="22"/>
    <x v="6"/>
    <n v="4883626961"/>
    <x v="3"/>
    <s v="PRD-106-PHO"/>
    <x v="2"/>
    <x v="1"/>
    <s v="N"/>
    <n v="4429.62"/>
    <n v="677.57"/>
    <x v="0"/>
    <n v="0.15296345961956101"/>
    <x v="0"/>
    <x v="0"/>
    <m/>
    <x v="0"/>
    <n v="0"/>
    <n v="2788.38"/>
    <x v="2"/>
    <x v="1"/>
  </r>
  <r>
    <s v="ORD-202303-02092"/>
    <x v="59"/>
    <x v="14"/>
    <x v="6"/>
    <n v="9154897881"/>
    <x v="2"/>
    <s v="PRD-101-SHI"/>
    <x v="4"/>
    <x v="0"/>
    <s v="East"/>
    <n v="3978.72"/>
    <n v="927.46"/>
    <x v="1"/>
    <n v="0.233105119234327"/>
    <x v="0"/>
    <x v="1"/>
    <m/>
    <x v="0"/>
    <n v="0"/>
    <n v="2821.33"/>
    <x v="2"/>
    <x v="1"/>
  </r>
  <r>
    <s v="ORD-202303-02093"/>
    <x v="73"/>
    <x v="23"/>
    <x v="4"/>
    <n v="4818886789"/>
    <x v="15"/>
    <s v="PRD-100-SHO"/>
    <x v="4"/>
    <x v="0"/>
    <s v="West"/>
    <n v="4602.3100000000004"/>
    <n v="387.71"/>
    <x v="3"/>
    <n v="8.4242478233756496E-2"/>
    <x v="0"/>
    <x v="2"/>
    <m/>
    <x v="0"/>
    <n v="0"/>
    <n v="2793.38"/>
    <x v="2"/>
    <x v="1"/>
  </r>
  <r>
    <s v="ORD-202303-02094"/>
    <x v="84"/>
    <x v="23"/>
    <x v="4"/>
    <n v="3828140462"/>
    <x v="17"/>
    <s v="PRD-108-JAC"/>
    <x v="0"/>
    <x v="0"/>
    <s v="W"/>
    <n v="4206.6099999999997"/>
    <n v="1179.06"/>
    <x v="3"/>
    <n v="0.28028745236663299"/>
    <x v="0"/>
    <x v="1"/>
    <m/>
    <x v="0"/>
    <n v="0"/>
    <n v="2085.91"/>
    <x v="2"/>
    <x v="1"/>
  </r>
  <r>
    <s v="ORD-202303-02095"/>
    <x v="65"/>
    <x v="23"/>
    <x v="1"/>
    <n v="3454468432"/>
    <x v="4"/>
    <s v="PRD-109-SUN"/>
    <x v="3"/>
    <x v="2"/>
    <s v="W"/>
    <n v="2819.39"/>
    <n v="162.02000000000001"/>
    <x v="3"/>
    <n v="5.74663313695516E-2"/>
    <x v="0"/>
    <x v="2"/>
    <m/>
    <x v="0"/>
    <n v="0"/>
    <m/>
    <x v="2"/>
    <x v="1"/>
  </r>
  <r>
    <s v="ORD-202303-02096"/>
    <x v="80"/>
    <x v="22"/>
    <x v="0"/>
    <n v="9984676170"/>
    <x v="1"/>
    <s v="PRD - 101 - SHI "/>
    <x v="1"/>
    <x v="0"/>
    <s v="South"/>
    <n v="2031.76"/>
    <n v="592.82000000000005"/>
    <x v="2"/>
    <n v="0.291776587785959"/>
    <x v="0"/>
    <x v="1"/>
    <m/>
    <x v="0"/>
    <n v="0"/>
    <m/>
    <x v="2"/>
    <x v="1"/>
  </r>
  <r>
    <s v="ORD-202303-02097"/>
    <x v="82"/>
    <x v="27"/>
    <x v="3"/>
    <n v="9550004441"/>
    <x v="10"/>
    <s v="PRD-106-PHO "/>
    <x v="2"/>
    <x v="1"/>
    <s v="N"/>
    <n v="3640.81"/>
    <n v="989.99"/>
    <x v="0"/>
    <n v="0.27191476621960498"/>
    <x v="0"/>
    <x v="1"/>
    <m/>
    <x v="0"/>
    <n v="0"/>
    <m/>
    <x v="2"/>
    <x v="1"/>
  </r>
  <r>
    <s v="ORD-202303-02098"/>
    <x v="80"/>
    <x v="20"/>
    <x v="7"/>
    <n v="8390537013"/>
    <x v="14"/>
    <s v="PRD-111-CHA"/>
    <x v="11"/>
    <x v="1"/>
    <s v="West"/>
    <n v="939.99"/>
    <n v="198.69"/>
    <x v="3"/>
    <n v="0.21137458909137299"/>
    <x v="1"/>
    <x v="1"/>
    <m/>
    <x v="0"/>
    <n v="0"/>
    <n v="207.68"/>
    <x v="2"/>
    <x v="1"/>
  </r>
  <r>
    <s v="ORD-202303-02099"/>
    <x v="74"/>
    <x v="10"/>
    <x v="3"/>
    <n v="7567794668"/>
    <x v="19"/>
    <s v="PRD-102-LAP"/>
    <x v="10"/>
    <x v="1"/>
    <s v="East"/>
    <n v="2536.64"/>
    <n v="183.09"/>
    <x v="1"/>
    <n v="7.2178156932004606E-2"/>
    <x v="0"/>
    <x v="2"/>
    <m/>
    <x v="0"/>
    <n v="0"/>
    <n v="847.14"/>
    <x v="2"/>
    <x v="1"/>
  </r>
  <r>
    <s v="ORD-202303-02100"/>
    <x v="71"/>
    <x v="14"/>
    <x v="3"/>
    <n v="4658578564"/>
    <x v="14"/>
    <s v="PRD-111-CHA"/>
    <x v="11"/>
    <x v="1"/>
    <s v="W"/>
    <n v="2847.75"/>
    <n v="289.47000000000003"/>
    <x v="3"/>
    <n v="0.101648670002634"/>
    <x v="0"/>
    <x v="0"/>
    <m/>
    <x v="0"/>
    <n v="0"/>
    <n v="207.68"/>
    <x v="2"/>
    <x v="1"/>
  </r>
  <r>
    <s v="ORD-202303-02101"/>
    <x v="59"/>
    <x v="2"/>
    <x v="7"/>
    <n v="8735118778"/>
    <x v="7"/>
    <s v="PRD-104-WAT"/>
    <x v="7"/>
    <x v="2"/>
    <s v="S"/>
    <n v="2807.75"/>
    <n v="446.94"/>
    <x v="2"/>
    <n v="0.159180838749889"/>
    <x v="0"/>
    <x v="0"/>
    <m/>
    <x v="0"/>
    <n v="0"/>
    <n v="2420.2800000000002"/>
    <x v="2"/>
    <x v="1"/>
  </r>
  <r>
    <s v="ORD-202303-02102"/>
    <x v="63"/>
    <x v="10"/>
    <x v="1"/>
    <n v="3188727796"/>
    <x v="8"/>
    <s v="PRD-110-CAM"/>
    <x v="8"/>
    <x v="1"/>
    <s v="N"/>
    <n v="2201.71"/>
    <n v="490.83"/>
    <x v="0"/>
    <n v="0.22293126706060301"/>
    <x v="0"/>
    <x v="1"/>
    <m/>
    <x v="0"/>
    <n v="0"/>
    <m/>
    <x v="2"/>
    <x v="1"/>
  </r>
  <r>
    <s v="ORD-202303-02103"/>
    <x v="58"/>
    <x v="11"/>
    <x v="3"/>
    <n v="8462216346"/>
    <x v="0"/>
    <s v="PRD-108-JAC"/>
    <x v="0"/>
    <x v="0"/>
    <s v="North"/>
    <n v="1743.77"/>
    <n v="92.75"/>
    <x v="0"/>
    <n v="5.31893541005981E-2"/>
    <x v="0"/>
    <x v="2"/>
    <s v="damaged "/>
    <x v="1"/>
    <n v="1"/>
    <n v="2085.91"/>
    <x v="2"/>
    <x v="1"/>
  </r>
  <r>
    <s v="ORD-202303-02104"/>
    <x v="67"/>
    <x v="9"/>
    <x v="3"/>
    <n v="9086865146"/>
    <x v="1"/>
    <s v="PRD-101-SHI"/>
    <x v="4"/>
    <x v="0"/>
    <s v="South"/>
    <n v="2842.03"/>
    <n v="556.48"/>
    <x v="2"/>
    <n v="0.19580370369067199"/>
    <x v="0"/>
    <x v="0"/>
    <m/>
    <x v="0"/>
    <n v="0"/>
    <n v="2821.33"/>
    <x v="2"/>
    <x v="1"/>
  </r>
  <r>
    <s v="ORD-202303-02105"/>
    <x v="75"/>
    <x v="6"/>
    <x v="6"/>
    <n v="5529578735"/>
    <x v="0"/>
    <s v="PRD-108-JAC "/>
    <x v="0"/>
    <x v="0"/>
    <s v="N"/>
    <n v="812.36"/>
    <n v="218.18"/>
    <x v="0"/>
    <n v="0.26857550839529298"/>
    <x v="1"/>
    <x v="1"/>
    <m/>
    <x v="0"/>
    <n v="0"/>
    <m/>
    <x v="2"/>
    <x v="1"/>
  </r>
  <r>
    <s v="ORD-202303-02106"/>
    <x v="84"/>
    <x v="27"/>
    <x v="1"/>
    <n v="847555773"/>
    <x v="13"/>
    <s v="PRD-102-LAP"/>
    <x v="10"/>
    <x v="1"/>
    <s v="East"/>
    <n v="957.41"/>
    <n v="285.74"/>
    <x v="1"/>
    <n v="0.29845102933957202"/>
    <x v="1"/>
    <x v="1"/>
    <m/>
    <x v="0"/>
    <n v="0"/>
    <n v="847.14"/>
    <x v="2"/>
    <x v="1"/>
  </r>
  <r>
    <s v="ORD-202303-02107"/>
    <x v="67"/>
    <x v="26"/>
    <x v="1"/>
    <n v="8469873297"/>
    <x v="12"/>
    <s v="PRD-105-BAG"/>
    <x v="9"/>
    <x v="2"/>
    <s v="South"/>
    <n v="2341.87"/>
    <n v="465.53"/>
    <x v="2"/>
    <n v="0.198785585877952"/>
    <x v="0"/>
    <x v="0"/>
    <m/>
    <x v="0"/>
    <n v="0"/>
    <m/>
    <x v="2"/>
    <x v="1"/>
  </r>
  <r>
    <s v="ORD-202303-02108"/>
    <x v="59"/>
    <x v="15"/>
    <x v="1"/>
    <n v="9066094783"/>
    <x v="13"/>
    <s v="PRD-102-LAP"/>
    <x v="10"/>
    <x v="1"/>
    <s v="East"/>
    <n v="3608.08"/>
    <n v="431.28"/>
    <x v="1"/>
    <n v="0.119531717700273"/>
    <x v="0"/>
    <x v="0"/>
    <m/>
    <x v="0"/>
    <n v="0"/>
    <n v="847.14"/>
    <x v="2"/>
    <x v="1"/>
  </r>
  <r>
    <s v="ORD-202303-02109"/>
    <x v="60"/>
    <x v="5"/>
    <x v="5"/>
    <n v="1284209274"/>
    <x v="8"/>
    <s v="PRD-110-CAM "/>
    <x v="8"/>
    <x v="1"/>
    <s v="North"/>
    <n v="3433.46"/>
    <n v="235.79"/>
    <x v="0"/>
    <n v="6.8674165419139899E-2"/>
    <x v="0"/>
    <x v="2"/>
    <m/>
    <x v="0"/>
    <n v="0"/>
    <n v="130.44"/>
    <x v="2"/>
    <x v="1"/>
  </r>
  <r>
    <s v="ORD-202303-02110"/>
    <x v="57"/>
    <x v="13"/>
    <x v="0"/>
    <n v="3684054165"/>
    <x v="9"/>
    <s v="PRD - 107 - TAB"/>
    <x v="4"/>
    <x v="1"/>
    <s v="N"/>
    <n v="2500.83"/>
    <n v="326.07"/>
    <x v="0"/>
    <n v="0.13038471227552501"/>
    <x v="0"/>
    <x v="0"/>
    <m/>
    <x v="0"/>
    <n v="0"/>
    <m/>
    <x v="2"/>
    <x v="1"/>
  </r>
  <r>
    <s v="ORD-202303-02111"/>
    <x v="75"/>
    <x v="0"/>
    <x v="3"/>
    <n v="8432674846"/>
    <x v="2"/>
    <s v="PRD-101-SHI"/>
    <x v="1"/>
    <x v="0"/>
    <s v="South"/>
    <n v="718.83"/>
    <n v="212.62"/>
    <x v="2"/>
    <n v="0.29578620814378898"/>
    <x v="1"/>
    <x v="1"/>
    <m/>
    <x v="0"/>
    <n v="0"/>
    <n v="2821.33"/>
    <x v="2"/>
    <x v="1"/>
  </r>
  <r>
    <s v="ORD-202303-02112"/>
    <x v="62"/>
    <x v="18"/>
    <x v="1"/>
    <n v="5858219645"/>
    <x v="0"/>
    <s v="PRD-108-JAC"/>
    <x v="0"/>
    <x v="0"/>
    <s v="South"/>
    <n v="4559.43"/>
    <n v="974.33"/>
    <x v="2"/>
    <n v="0.21369557159557201"/>
    <x v="0"/>
    <x v="1"/>
    <m/>
    <x v="0"/>
    <n v="0"/>
    <n v="2085.91"/>
    <x v="2"/>
    <x v="1"/>
  </r>
  <r>
    <s v="ORD-202303-02113"/>
    <x v="71"/>
    <x v="10"/>
    <x v="5"/>
    <n v="781412570"/>
    <x v="9"/>
    <s v="PRD-107-TAB"/>
    <x v="6"/>
    <x v="1"/>
    <s v="North"/>
    <n v="4211.41"/>
    <n v="467.61"/>
    <x v="0"/>
    <n v="0.11103407172419701"/>
    <x v="0"/>
    <x v="0"/>
    <m/>
    <x v="0"/>
    <n v="0"/>
    <n v="2081.52"/>
    <x v="2"/>
    <x v="1"/>
  </r>
  <r>
    <s v="ORD-202303-02114"/>
    <x v="73"/>
    <x v="12"/>
    <x v="0"/>
    <n v="5687310242"/>
    <x v="12"/>
    <s v="PRD-105-BAG"/>
    <x v="9"/>
    <x v="2"/>
    <s v="South"/>
    <n v="2868.02"/>
    <n v="302.68"/>
    <x v="2"/>
    <n v="0.105536223596767"/>
    <x v="0"/>
    <x v="0"/>
    <m/>
    <x v="0"/>
    <n v="0"/>
    <m/>
    <x v="2"/>
    <x v="1"/>
  </r>
  <r>
    <s v="ORD-202303-02115"/>
    <x v="71"/>
    <x v="14"/>
    <x v="1"/>
    <n v="3585872632"/>
    <x v="12"/>
    <s v="PRD - 105 - BAG"/>
    <x v="4"/>
    <x v="2"/>
    <s v="N"/>
    <n v="3037.58"/>
    <n v="410.06"/>
    <x v="0"/>
    <n v="0.13499562151449501"/>
    <x v="0"/>
    <x v="0"/>
    <m/>
    <x v="0"/>
    <n v="0"/>
    <m/>
    <x v="2"/>
    <x v="1"/>
  </r>
  <r>
    <s v="ORD-202303-02116"/>
    <x v="67"/>
    <x v="22"/>
    <x v="1"/>
    <n v="7366497069"/>
    <x v="14"/>
    <s v="PRD-111-CHA"/>
    <x v="11"/>
    <x v="1"/>
    <s v="West"/>
    <n v="3321.89"/>
    <n v="832.75"/>
    <x v="3"/>
    <n v="0.25068560367742498"/>
    <x v="0"/>
    <x v="1"/>
    <m/>
    <x v="0"/>
    <n v="0"/>
    <n v="207.68"/>
    <x v="2"/>
    <x v="1"/>
  </r>
  <r>
    <s v="ORD-202303-02117"/>
    <x v="67"/>
    <x v="6"/>
    <x v="1"/>
    <n v="2111870000"/>
    <x v="13"/>
    <s v="PRD-102-LAP"/>
    <x v="10"/>
    <x v="1"/>
    <s v="East"/>
    <n v="673.66"/>
    <n v="50.55"/>
    <x v="1"/>
    <n v="7.5037852922839404E-2"/>
    <x v="1"/>
    <x v="2"/>
    <m/>
    <x v="0"/>
    <n v="0"/>
    <n v="847.14"/>
    <x v="2"/>
    <x v="1"/>
  </r>
  <r>
    <s v="ORD-202303-02118"/>
    <x v="86"/>
    <x v="22"/>
    <x v="4"/>
    <n v="6617101478"/>
    <x v="9"/>
    <s v="PRD-107-TAB"/>
    <x v="6"/>
    <x v="1"/>
    <s v="South"/>
    <n v="3849.46"/>
    <n v="1055.6400000000001"/>
    <x v="2"/>
    <n v="0.274230671314938"/>
    <x v="0"/>
    <x v="1"/>
    <m/>
    <x v="0"/>
    <n v="0"/>
    <n v="2081.52"/>
    <x v="2"/>
    <x v="1"/>
  </r>
  <r>
    <s v="ORD-202303-02119"/>
    <x v="68"/>
    <x v="24"/>
    <x v="2"/>
    <n v="7602731603"/>
    <x v="19"/>
    <s v="PRD-102-LAP"/>
    <x v="10"/>
    <x v="1"/>
    <s v="S"/>
    <n v="97.74"/>
    <n v="24.63"/>
    <x v="2"/>
    <n v="0.25199508901166401"/>
    <x v="2"/>
    <x v="1"/>
    <m/>
    <x v="0"/>
    <n v="0"/>
    <n v="847.14"/>
    <x v="2"/>
    <x v="1"/>
  </r>
  <r>
    <s v="ORD-202303-02120"/>
    <x v="76"/>
    <x v="0"/>
    <x v="0"/>
    <n v="6945646866"/>
    <x v="21"/>
    <s v="PRD-110-CAM"/>
    <x v="8"/>
    <x v="1"/>
    <s v="West"/>
    <n v="2070.44"/>
    <n v="541.15"/>
    <x v="3"/>
    <n v="0.26136956395742"/>
    <x v="0"/>
    <x v="1"/>
    <m/>
    <x v="0"/>
    <n v="0"/>
    <m/>
    <x v="2"/>
    <x v="1"/>
  </r>
  <r>
    <s v="ORD-202303-02121"/>
    <x v="71"/>
    <x v="27"/>
    <x v="1"/>
    <n v="1374378471"/>
    <x v="5"/>
    <s v="PRD-103-HEA"/>
    <x v="5"/>
    <x v="1"/>
    <s v="West"/>
    <n v="753.4"/>
    <n v="194.91"/>
    <x v="3"/>
    <n v="0.25870719405362402"/>
    <x v="1"/>
    <x v="1"/>
    <m/>
    <x v="0"/>
    <n v="0"/>
    <n v="2183.56"/>
    <x v="2"/>
    <x v="1"/>
  </r>
  <r>
    <s v="ORD-202303-02122"/>
    <x v="79"/>
    <x v="18"/>
    <x v="7"/>
    <n v="3345015417"/>
    <x v="12"/>
    <s v="PRD-105-BAG"/>
    <x v="4"/>
    <x v="2"/>
    <s v="East"/>
    <n v="410.97"/>
    <n v="89.82"/>
    <x v="1"/>
    <n v="0.21855609898532699"/>
    <x v="2"/>
    <x v="1"/>
    <m/>
    <x v="0"/>
    <n v="0"/>
    <m/>
    <x v="2"/>
    <x v="1"/>
  </r>
  <r>
    <s v="ORD-202303-02123"/>
    <x v="83"/>
    <x v="2"/>
    <x v="3"/>
    <n v="9393348914"/>
    <x v="3"/>
    <s v="PRD-106-PHO"/>
    <x v="2"/>
    <x v="1"/>
    <s v="West"/>
    <n v="4819.67"/>
    <n v="1309.75"/>
    <x v="3"/>
    <n v="0.27175097050212998"/>
    <x v="0"/>
    <x v="1"/>
    <m/>
    <x v="0"/>
    <n v="0"/>
    <n v="2788.38"/>
    <x v="2"/>
    <x v="1"/>
  </r>
  <r>
    <s v="ORD-202303-02124"/>
    <x v="57"/>
    <x v="17"/>
    <x v="2"/>
    <n v="7575131838"/>
    <x v="6"/>
    <s v="PRD - 107 - TAB"/>
    <x v="6"/>
    <x v="1"/>
    <s v="North"/>
    <n v="1387.59"/>
    <n v="187.05"/>
    <x v="0"/>
    <n v="0.13480206689295801"/>
    <x v="0"/>
    <x v="0"/>
    <m/>
    <x v="0"/>
    <n v="0"/>
    <m/>
    <x v="2"/>
    <x v="1"/>
  </r>
  <r>
    <s v="ORD-202303-02125"/>
    <x v="80"/>
    <x v="2"/>
    <x v="4"/>
    <n v="1842932645"/>
    <x v="2"/>
    <s v="PRD-101-SHI"/>
    <x v="1"/>
    <x v="0"/>
    <s v="North"/>
    <n v="1263.03"/>
    <n v="324.68"/>
    <x v="0"/>
    <n v="0.257064361099895"/>
    <x v="0"/>
    <x v="1"/>
    <m/>
    <x v="0"/>
    <n v="0"/>
    <n v="2821.33"/>
    <x v="2"/>
    <x v="1"/>
  </r>
  <r>
    <s v="ORD-202303-02126"/>
    <x v="76"/>
    <x v="17"/>
    <x v="3"/>
    <n v="1279310826"/>
    <x v="9"/>
    <s v="PRD-107-TAB"/>
    <x v="6"/>
    <x v="1"/>
    <s v="East"/>
    <n v="2182.69"/>
    <n v="78.47"/>
    <x v="1"/>
    <n v="3.5951051225781003E-2"/>
    <x v="0"/>
    <x v="2"/>
    <m/>
    <x v="0"/>
    <n v="0"/>
    <n v="2081.52"/>
    <x v="2"/>
    <x v="1"/>
  </r>
  <r>
    <s v="ORD-202303-02127"/>
    <x v="70"/>
    <x v="29"/>
    <x v="0"/>
    <n v="1828921075"/>
    <x v="11"/>
    <s v="PRD-104-WAT"/>
    <x v="7"/>
    <x v="2"/>
    <s v="West"/>
    <n v="131.36000000000001"/>
    <n v="21.43"/>
    <x v="3"/>
    <n v="0.16313946406820901"/>
    <x v="2"/>
    <x v="0"/>
    <m/>
    <x v="0"/>
    <n v="0"/>
    <n v="2420.2800000000002"/>
    <x v="2"/>
    <x v="1"/>
  </r>
  <r>
    <s v="ORD-202303-02128"/>
    <x v="70"/>
    <x v="13"/>
    <x v="7"/>
    <n v="8969186175"/>
    <x v="17"/>
    <s v="PRD-108-JAC"/>
    <x v="0"/>
    <x v="0"/>
    <s v="W"/>
    <n v="3304.72"/>
    <n v="811.7"/>
    <x v="3"/>
    <n v="0.24561838824469201"/>
    <x v="0"/>
    <x v="1"/>
    <m/>
    <x v="0"/>
    <n v="0"/>
    <n v="2085.91"/>
    <x v="2"/>
    <x v="1"/>
  </r>
  <r>
    <s v="ORD-202303-02129"/>
    <x v="75"/>
    <x v="24"/>
    <x v="7"/>
    <n v="5583003580"/>
    <x v="12"/>
    <s v="PRD-105-BAG"/>
    <x v="9"/>
    <x v="2"/>
    <s v="North"/>
    <n v="1284.72"/>
    <n v="139.08000000000001"/>
    <x v="0"/>
    <n v="0.10825705212030599"/>
    <x v="0"/>
    <x v="0"/>
    <m/>
    <x v="0"/>
    <n v="0"/>
    <m/>
    <x v="2"/>
    <x v="1"/>
  </r>
  <r>
    <s v="ORD-202303-02130"/>
    <x v="71"/>
    <x v="7"/>
    <x v="5"/>
    <n v="1927277834"/>
    <x v="4"/>
    <s v="PRD-109-SUN"/>
    <x v="3"/>
    <x v="2"/>
    <s v="North"/>
    <n v="705.67"/>
    <n v="203.57"/>
    <x v="0"/>
    <n v="0.28847761701645203"/>
    <x v="1"/>
    <x v="1"/>
    <m/>
    <x v="0"/>
    <n v="0"/>
    <m/>
    <x v="2"/>
    <x v="1"/>
  </r>
  <r>
    <s v="ORD-202303-02131"/>
    <x v="70"/>
    <x v="18"/>
    <x v="0"/>
    <n v="1034020736"/>
    <x v="7"/>
    <s v="PRD-104-WAT"/>
    <x v="7"/>
    <x v="2"/>
    <s v="W"/>
    <n v="545.30999999999995"/>
    <n v="108.62"/>
    <x v="3"/>
    <n v="0.19918945187141299"/>
    <x v="1"/>
    <x v="0"/>
    <m/>
    <x v="0"/>
    <n v="0"/>
    <n v="2420.2800000000002"/>
    <x v="2"/>
    <x v="1"/>
  </r>
  <r>
    <s v="ORD-202303-02132"/>
    <x v="69"/>
    <x v="27"/>
    <x v="0"/>
    <n v="3302148904"/>
    <x v="2"/>
    <s v="PRD-101-SHI"/>
    <x v="1"/>
    <x v="0"/>
    <s v="North"/>
    <n v="562.54"/>
    <n v="117.2"/>
    <x v="0"/>
    <n v="0.20834074021402901"/>
    <x v="1"/>
    <x v="1"/>
    <m/>
    <x v="0"/>
    <n v="0"/>
    <n v="2821.33"/>
    <x v="2"/>
    <x v="1"/>
  </r>
  <r>
    <s v="ORD-202303-02133"/>
    <x v="81"/>
    <x v="18"/>
    <x v="5"/>
    <n v="7645618468"/>
    <x v="12"/>
    <s v="PRD-105-BAG"/>
    <x v="9"/>
    <x v="2"/>
    <s v="S"/>
    <n v="1047.67"/>
    <n v="143.78"/>
    <x v="2"/>
    <n v="0.137237870703561"/>
    <x v="0"/>
    <x v="0"/>
    <m/>
    <x v="0"/>
    <n v="0"/>
    <m/>
    <x v="2"/>
    <x v="1"/>
  </r>
  <r>
    <s v="ORD-202303-02134"/>
    <x v="78"/>
    <x v="16"/>
    <x v="0"/>
    <n v="4871929083"/>
    <x v="14"/>
    <s v="PRD-111-CHA"/>
    <x v="11"/>
    <x v="1"/>
    <s v="North"/>
    <n v="2682.77"/>
    <n v="662.34"/>
    <x v="0"/>
    <n v="0.24688661346295099"/>
    <x v="0"/>
    <x v="1"/>
    <m/>
    <x v="0"/>
    <n v="0"/>
    <n v="207.68"/>
    <x v="2"/>
    <x v="1"/>
  </r>
  <r>
    <s v="ORD-202303-02135"/>
    <x v="82"/>
    <x v="26"/>
    <x v="6"/>
    <n v="9927708665"/>
    <x v="0"/>
    <s v="PRD-108-JAC"/>
    <x v="0"/>
    <x v="0"/>
    <s v="S"/>
    <n v="2222.73"/>
    <n v="638.91"/>
    <x v="2"/>
    <n v="0.28744381908733802"/>
    <x v="0"/>
    <x v="1"/>
    <m/>
    <x v="0"/>
    <n v="0"/>
    <n v="2085.91"/>
    <x v="2"/>
    <x v="1"/>
  </r>
  <r>
    <s v="ORD-202303-02136"/>
    <x v="77"/>
    <x v="18"/>
    <x v="1"/>
    <n v="750682337"/>
    <x v="16"/>
    <s v="PRD-109-SUN"/>
    <x v="3"/>
    <x v="2"/>
    <s v="S"/>
    <n v="3462.24"/>
    <n v="970.05"/>
    <x v="2"/>
    <n v="0.28017988354360202"/>
    <x v="0"/>
    <x v="1"/>
    <m/>
    <x v="0"/>
    <n v="0"/>
    <m/>
    <x v="2"/>
    <x v="1"/>
  </r>
  <r>
    <s v="ORD-202303-02137"/>
    <x v="85"/>
    <x v="26"/>
    <x v="2"/>
    <n v="4605217321"/>
    <x v="15"/>
    <s v="PRD-100-SHO"/>
    <x v="12"/>
    <x v="0"/>
    <s v="North"/>
    <n v="3408.59"/>
    <n v="639.53"/>
    <x v="0"/>
    <n v="0.18762303474457201"/>
    <x v="0"/>
    <x v="0"/>
    <m/>
    <x v="0"/>
    <n v="0"/>
    <n v="2793.38"/>
    <x v="2"/>
    <x v="1"/>
  </r>
  <r>
    <s v="ORD-202303-02138"/>
    <x v="65"/>
    <x v="22"/>
    <x v="2"/>
    <n v="7693088837"/>
    <x v="9"/>
    <s v="PRD-107-TAB"/>
    <x v="4"/>
    <x v="1"/>
    <s v="N"/>
    <n v="4166.03"/>
    <n v="881.21"/>
    <x v="0"/>
    <n v="0.21152272067171901"/>
    <x v="0"/>
    <x v="1"/>
    <m/>
    <x v="0"/>
    <n v="0"/>
    <n v="2081.52"/>
    <x v="2"/>
    <x v="1"/>
  </r>
  <r>
    <s v="ORD-202303-02139"/>
    <x v="83"/>
    <x v="0"/>
    <x v="0"/>
    <n v="9747084867"/>
    <x v="23"/>
    <s v="PRD-111-CHA"/>
    <x v="11"/>
    <x v="1"/>
    <s v="North"/>
    <n v="3056.05"/>
    <n v="612.54"/>
    <x v="0"/>
    <n v="0.20043520230362699"/>
    <x v="0"/>
    <x v="1"/>
    <m/>
    <x v="0"/>
    <n v="0"/>
    <n v="207.68"/>
    <x v="2"/>
    <x v="1"/>
  </r>
  <r>
    <s v="ORD-202303-02140"/>
    <x v="80"/>
    <x v="17"/>
    <x v="6"/>
    <n v="2672408962"/>
    <x v="15"/>
    <s v="PRD - 100 - SHO"/>
    <x v="12"/>
    <x v="0"/>
    <s v="North"/>
    <n v="4238.92"/>
    <n v="553.14"/>
    <x v="0"/>
    <n v="0.13049078538873099"/>
    <x v="0"/>
    <x v="0"/>
    <m/>
    <x v="0"/>
    <n v="0"/>
    <m/>
    <x v="2"/>
    <x v="1"/>
  </r>
  <r>
    <s v="ORD-202303-02141"/>
    <x v="84"/>
    <x v="19"/>
    <x v="0"/>
    <n v="459992071"/>
    <x v="13"/>
    <s v="PRD-102-LAP"/>
    <x v="10"/>
    <x v="1"/>
    <s v="W"/>
    <n v="181.13"/>
    <n v="7.14"/>
    <x v="3"/>
    <n v="3.9419201678352597E-2"/>
    <x v="2"/>
    <x v="2"/>
    <m/>
    <x v="0"/>
    <n v="0"/>
    <n v="847.14"/>
    <x v="2"/>
    <x v="1"/>
  </r>
  <r>
    <s v="ORD-202303-02142"/>
    <x v="83"/>
    <x v="28"/>
    <x v="4"/>
    <n v="1465545123"/>
    <x v="22"/>
    <s v="PRD-105-BAG"/>
    <x v="9"/>
    <x v="2"/>
    <s v="N"/>
    <n v="3735.07"/>
    <n v="199.91"/>
    <x v="0"/>
    <n v="5.3522423943861801E-2"/>
    <x v="0"/>
    <x v="2"/>
    <m/>
    <x v="0"/>
    <n v="0"/>
    <m/>
    <x v="2"/>
    <x v="1"/>
  </r>
  <r>
    <s v="ORD-202303-02143"/>
    <x v="64"/>
    <x v="28"/>
    <x v="4"/>
    <n v="8650074435"/>
    <x v="8"/>
    <s v="PRD - 110 - CAM"/>
    <x v="8"/>
    <x v="1"/>
    <s v="South"/>
    <n v="2077.84"/>
    <n v="191.93"/>
    <x v="2"/>
    <n v="9.2369961113464003E-2"/>
    <x v="0"/>
    <x v="2"/>
    <s v="Customer changed mind"/>
    <x v="1"/>
    <n v="1"/>
    <m/>
    <x v="2"/>
    <x v="1"/>
  </r>
  <r>
    <s v="ORD-202303-02144"/>
    <x v="66"/>
    <x v="26"/>
    <x v="5"/>
    <n v="4145244864"/>
    <x v="8"/>
    <s v="PRD-110-CAM"/>
    <x v="8"/>
    <x v="1"/>
    <s v="West"/>
    <n v="2862.29"/>
    <n v="602.62"/>
    <x v="3"/>
    <n v="0.210537716304078"/>
    <x v="0"/>
    <x v="1"/>
    <m/>
    <x v="0"/>
    <n v="0"/>
    <m/>
    <x v="2"/>
    <x v="1"/>
  </r>
  <r>
    <s v="ORD-202303-02145"/>
    <x v="84"/>
    <x v="15"/>
    <x v="5"/>
    <n v="9294651327"/>
    <x v="15"/>
    <s v="PRD-100-SHO"/>
    <x v="12"/>
    <x v="0"/>
    <s v="N"/>
    <n v="4330.8100000000004"/>
    <n v="631.87"/>
    <x v="0"/>
    <n v="0.145901113186679"/>
    <x v="0"/>
    <x v="0"/>
    <m/>
    <x v="0"/>
    <n v="0"/>
    <n v="2793.38"/>
    <x v="2"/>
    <x v="1"/>
  </r>
  <r>
    <s v="ORD-202303-02146"/>
    <x v="69"/>
    <x v="22"/>
    <x v="0"/>
    <n v="9205091633"/>
    <x v="8"/>
    <s v="PRD-110-CAM"/>
    <x v="8"/>
    <x v="1"/>
    <s v="East"/>
    <n v="652.84"/>
    <n v="122.27"/>
    <x v="1"/>
    <n v="0.187289381778077"/>
    <x v="1"/>
    <x v="0"/>
    <s v="Defective"/>
    <x v="1"/>
    <n v="1"/>
    <m/>
    <x v="2"/>
    <x v="1"/>
  </r>
  <r>
    <s v="ORD-202303-02147"/>
    <x v="68"/>
    <x v="25"/>
    <x v="7"/>
    <n v="4912830062"/>
    <x v="0"/>
    <s v="PRD-108-JAC"/>
    <x v="0"/>
    <x v="0"/>
    <s v="S"/>
    <n v="1355.9"/>
    <n v="83.12"/>
    <x v="2"/>
    <n v="6.1302455933328399E-2"/>
    <x v="0"/>
    <x v="2"/>
    <m/>
    <x v="0"/>
    <n v="0"/>
    <n v="2085.91"/>
    <x v="2"/>
    <x v="1"/>
  </r>
  <r>
    <s v="ORD-202303-02148"/>
    <x v="66"/>
    <x v="8"/>
    <x v="0"/>
    <n v="1729233591"/>
    <x v="12"/>
    <s v="PRD-105-BAG"/>
    <x v="9"/>
    <x v="2"/>
    <s v="West"/>
    <n v="1774.08"/>
    <n v="133.49"/>
    <x v="3"/>
    <n v="7.5244633838383798E-2"/>
    <x v="0"/>
    <x v="2"/>
    <m/>
    <x v="0"/>
    <n v="0"/>
    <m/>
    <x v="2"/>
    <x v="1"/>
  </r>
  <r>
    <s v="ORD-202303-02149"/>
    <x v="82"/>
    <x v="15"/>
    <x v="4"/>
    <n v="941477168"/>
    <x v="1"/>
    <s v="PRD-101-SHI"/>
    <x v="1"/>
    <x v="0"/>
    <s v="South"/>
    <n v="1943.11"/>
    <n v="142.79"/>
    <x v="2"/>
    <n v="7.3485289046940197E-2"/>
    <x v="0"/>
    <x v="2"/>
    <m/>
    <x v="0"/>
    <n v="0"/>
    <n v="2821.33"/>
    <x v="2"/>
    <x v="1"/>
  </r>
  <r>
    <s v="ORD-202303-02150"/>
    <x v="82"/>
    <x v="25"/>
    <x v="4"/>
    <n v="7322322426"/>
    <x v="0"/>
    <s v="PRD-108-JAC"/>
    <x v="0"/>
    <x v="0"/>
    <s v="N"/>
    <n v="809.63"/>
    <n v="79.239999999999995"/>
    <x v="0"/>
    <n v="9.7871867396218004E-2"/>
    <x v="1"/>
    <x v="2"/>
    <m/>
    <x v="0"/>
    <n v="0"/>
    <n v="2085.91"/>
    <x v="2"/>
    <x v="1"/>
  </r>
  <r>
    <s v="ORD-202303-02151"/>
    <x v="69"/>
    <x v="19"/>
    <x v="4"/>
    <n v="4741764344"/>
    <x v="12"/>
    <s v="PRD-105-BAG"/>
    <x v="9"/>
    <x v="2"/>
    <s v="East"/>
    <n v="1945.82"/>
    <n v="227.41"/>
    <x v="1"/>
    <n v="0.11687103637541001"/>
    <x v="0"/>
    <x v="0"/>
    <s v="DAMAGED"/>
    <x v="1"/>
    <n v="1"/>
    <m/>
    <x v="2"/>
    <x v="1"/>
  </r>
  <r>
    <s v="ORD-202303-02152"/>
    <x v="67"/>
    <x v="5"/>
    <x v="5"/>
    <n v="4519955089"/>
    <x v="12"/>
    <s v="PRD-105-BAG"/>
    <x v="9"/>
    <x v="2"/>
    <s v="S"/>
    <n v="3590.65"/>
    <n v="867.97"/>
    <x v="2"/>
    <n v="0.24173060587915801"/>
    <x v="0"/>
    <x v="1"/>
    <m/>
    <x v="0"/>
    <n v="0"/>
    <m/>
    <x v="2"/>
    <x v="1"/>
  </r>
  <r>
    <s v="ORD-202303-02153"/>
    <x v="64"/>
    <x v="6"/>
    <x v="0"/>
    <n v="6220437714"/>
    <x v="17"/>
    <s v="PRD-108-JAC"/>
    <x v="0"/>
    <x v="0"/>
    <s v="East"/>
    <n v="2930.64"/>
    <n v="190.24"/>
    <x v="1"/>
    <n v="6.4914148445390799E-2"/>
    <x v="0"/>
    <x v="2"/>
    <m/>
    <x v="0"/>
    <n v="0"/>
    <n v="2085.91"/>
    <x v="2"/>
    <x v="1"/>
  </r>
  <r>
    <s v="ORD-202303-02154"/>
    <x v="67"/>
    <x v="17"/>
    <x v="1"/>
    <n v="8207809882"/>
    <x v="4"/>
    <s v="PRD-109-SUN"/>
    <x v="3"/>
    <x v="2"/>
    <s v="N"/>
    <n v="39.479999999999997"/>
    <n v="8.68"/>
    <x v="0"/>
    <n v="0.219858156028369"/>
    <x v="2"/>
    <x v="1"/>
    <m/>
    <x v="0"/>
    <n v="0"/>
    <m/>
    <x v="2"/>
    <x v="1"/>
  </r>
  <r>
    <s v="ORD-202303-02155"/>
    <x v="80"/>
    <x v="17"/>
    <x v="1"/>
    <n v="2792990251"/>
    <x v="8"/>
    <s v="PRD-110-CAM"/>
    <x v="8"/>
    <x v="1"/>
    <s v="East"/>
    <n v="4222.82"/>
    <n v="1081.5999999999999"/>
    <x v="1"/>
    <n v="0.25613215813129597"/>
    <x v="0"/>
    <x v="1"/>
    <m/>
    <x v="0"/>
    <n v="0"/>
    <m/>
    <x v="2"/>
    <x v="1"/>
  </r>
  <r>
    <s v="ORD-202303-02156"/>
    <x v="71"/>
    <x v="4"/>
    <x v="4"/>
    <n v="3260322408"/>
    <x v="9"/>
    <s v="PRD-107-TAB "/>
    <x v="6"/>
    <x v="1"/>
    <s v="North"/>
    <n v="3865.53"/>
    <n v="224.63"/>
    <x v="0"/>
    <n v="5.8111048161571602E-2"/>
    <x v="0"/>
    <x v="2"/>
    <m/>
    <x v="0"/>
    <n v="0"/>
    <m/>
    <x v="2"/>
    <x v="1"/>
  </r>
  <r>
    <s v="ORD-202303-02157"/>
    <x v="70"/>
    <x v="7"/>
    <x v="2"/>
    <n v="9208515122"/>
    <x v="3"/>
    <s v="PRD-106-PHO "/>
    <x v="2"/>
    <x v="1"/>
    <s v="North"/>
    <n v="4834.1899999999996"/>
    <n v="523.22"/>
    <x v="0"/>
    <n v="0.108233230386063"/>
    <x v="0"/>
    <x v="0"/>
    <m/>
    <x v="0"/>
    <n v="0"/>
    <m/>
    <x v="2"/>
    <x v="1"/>
  </r>
  <r>
    <s v="ORD-202303-02158"/>
    <x v="66"/>
    <x v="7"/>
    <x v="3"/>
    <n v="3725901259"/>
    <x v="17"/>
    <s v="PRD-108-JAC"/>
    <x v="0"/>
    <x v="0"/>
    <s v="West"/>
    <n v="3805.17"/>
    <n v="831.94"/>
    <x v="3"/>
    <n v="0.21863412147157699"/>
    <x v="0"/>
    <x v="1"/>
    <s v="Defective"/>
    <x v="1"/>
    <n v="1"/>
    <n v="2085.91"/>
    <x v="2"/>
    <x v="1"/>
  </r>
  <r>
    <s v="ORD-202303-02159"/>
    <x v="66"/>
    <x v="16"/>
    <x v="4"/>
    <n v="2959957194"/>
    <x v="15"/>
    <s v="PRD - 100 - SHO"/>
    <x v="12"/>
    <x v="0"/>
    <s v="N"/>
    <n v="3713.73"/>
    <n v="818.08"/>
    <x v="0"/>
    <n v="0.220285265757069"/>
    <x v="0"/>
    <x v="1"/>
    <m/>
    <x v="0"/>
    <n v="0"/>
    <m/>
    <x v="2"/>
    <x v="1"/>
  </r>
  <r>
    <s v="ORD-202303-02160"/>
    <x v="79"/>
    <x v="19"/>
    <x v="0"/>
    <n v="7234051558"/>
    <x v="10"/>
    <s v="PRD-106-PHO"/>
    <x v="2"/>
    <x v="1"/>
    <s v="North"/>
    <n v="3340.21"/>
    <n v="588.99"/>
    <x v="0"/>
    <n v="0.17633322455773701"/>
    <x v="0"/>
    <x v="0"/>
    <m/>
    <x v="0"/>
    <n v="0"/>
    <n v="2788.38"/>
    <x v="2"/>
    <x v="1"/>
  </r>
  <r>
    <s v="ORD-202303-02161"/>
    <x v="57"/>
    <x v="5"/>
    <x v="2"/>
    <n v="9491926595"/>
    <x v="5"/>
    <s v="PRD-103-HEA"/>
    <x v="4"/>
    <x v="1"/>
    <s v="North"/>
    <n v="1541.25"/>
    <n v="96.17"/>
    <x v="0"/>
    <n v="6.2397404703974001E-2"/>
    <x v="0"/>
    <x v="2"/>
    <m/>
    <x v="0"/>
    <n v="0"/>
    <n v="2183.56"/>
    <x v="2"/>
    <x v="1"/>
  </r>
  <r>
    <s v="ORD-202303-02162"/>
    <x v="64"/>
    <x v="24"/>
    <x v="0"/>
    <n v="1063822443"/>
    <x v="22"/>
    <s v="PRD-105-BAG"/>
    <x v="9"/>
    <x v="2"/>
    <s v="North"/>
    <n v="419.86"/>
    <n v="70.849999999999994"/>
    <x v="0"/>
    <n v="0.168746725098842"/>
    <x v="2"/>
    <x v="0"/>
    <m/>
    <x v="0"/>
    <n v="0"/>
    <m/>
    <x v="2"/>
    <x v="1"/>
  </r>
  <r>
    <s v="ORD-202303-02163"/>
    <x v="81"/>
    <x v="9"/>
    <x v="3"/>
    <n v="9154369803"/>
    <x v="4"/>
    <s v="PRD-109-SUN"/>
    <x v="3"/>
    <x v="2"/>
    <s v="East"/>
    <n v="162.52000000000001"/>
    <n v="48.55"/>
    <x v="1"/>
    <n v="0.29873246369677597"/>
    <x v="2"/>
    <x v="1"/>
    <m/>
    <x v="0"/>
    <n v="0"/>
    <m/>
    <x v="2"/>
    <x v="1"/>
  </r>
  <r>
    <s v="ORD-202303-02164"/>
    <x v="76"/>
    <x v="23"/>
    <x v="2"/>
    <n v="6981983331"/>
    <x v="4"/>
    <s v="PRD-109-SUN"/>
    <x v="3"/>
    <x v="2"/>
    <s v="North"/>
    <n v="1454.55"/>
    <n v="342.99"/>
    <x v="0"/>
    <n v="0.235804888109725"/>
    <x v="0"/>
    <x v="1"/>
    <m/>
    <x v="0"/>
    <n v="0"/>
    <m/>
    <x v="2"/>
    <x v="1"/>
  </r>
  <r>
    <s v="ORD-202303-02165"/>
    <x v="66"/>
    <x v="24"/>
    <x v="1"/>
    <n v="6408106710"/>
    <x v="9"/>
    <s v="PRD-107-TAB"/>
    <x v="6"/>
    <x v="1"/>
    <s v="North"/>
    <n v="4026.43"/>
    <n v="1200.0899999999999"/>
    <x v="0"/>
    <n v="0.29805311404892199"/>
    <x v="0"/>
    <x v="1"/>
    <m/>
    <x v="0"/>
    <n v="0"/>
    <n v="2081.52"/>
    <x v="2"/>
    <x v="1"/>
  </r>
  <r>
    <s v="ORD-202303-02166"/>
    <x v="60"/>
    <x v="17"/>
    <x v="4"/>
    <n v="5583931856"/>
    <x v="7"/>
    <s v="PRD-104-WAT"/>
    <x v="7"/>
    <x v="2"/>
    <s v="South"/>
    <n v="4594.95"/>
    <n v="1323.23"/>
    <x v="2"/>
    <n v="0.28797484194605"/>
    <x v="0"/>
    <x v="1"/>
    <m/>
    <x v="0"/>
    <n v="0"/>
    <n v="2420.2800000000002"/>
    <x v="2"/>
    <x v="1"/>
  </r>
  <r>
    <s v="ORD-202303-02167"/>
    <x v="69"/>
    <x v="2"/>
    <x v="6"/>
    <n v="3201970307"/>
    <x v="9"/>
    <s v="PRD-107-TAB"/>
    <x v="4"/>
    <x v="1"/>
    <s v="N"/>
    <n v="1648.76"/>
    <n v="458.01"/>
    <x v="0"/>
    <n v="0.27779058201314899"/>
    <x v="0"/>
    <x v="1"/>
    <m/>
    <x v="0"/>
    <n v="0"/>
    <n v="2081.52"/>
    <x v="2"/>
    <x v="1"/>
  </r>
  <r>
    <s v="ORD-202303-02168"/>
    <x v="66"/>
    <x v="26"/>
    <x v="1"/>
    <n v="7844246760"/>
    <x v="21"/>
    <s v="PRD-110-CAM"/>
    <x v="8"/>
    <x v="1"/>
    <s v="N"/>
    <n v="3049.16"/>
    <n v="817.35"/>
    <x v="0"/>
    <n v="0.268057432210838"/>
    <x v="0"/>
    <x v="1"/>
    <s v="DAMAGED"/>
    <x v="1"/>
    <n v="1"/>
    <m/>
    <x v="2"/>
    <x v="1"/>
  </r>
  <r>
    <s v="ORD-202303-02169"/>
    <x v="57"/>
    <x v="15"/>
    <x v="3"/>
    <n v="9519614990"/>
    <x v="15"/>
    <s v="PRD-100-SHO"/>
    <x v="12"/>
    <x v="0"/>
    <s v="East"/>
    <n v="1686.95"/>
    <n v="474.59"/>
    <x v="1"/>
    <n v="0.28133021132813701"/>
    <x v="0"/>
    <x v="1"/>
    <m/>
    <x v="0"/>
    <n v="0"/>
    <n v="2793.38"/>
    <x v="2"/>
    <x v="1"/>
  </r>
  <r>
    <s v="ORD-202303-02170"/>
    <x v="68"/>
    <x v="12"/>
    <x v="2"/>
    <n v="3897390766"/>
    <x v="6"/>
    <s v="PRD-107-TAB"/>
    <x v="4"/>
    <x v="1"/>
    <s v="S"/>
    <n v="3228.44"/>
    <n v="255.27"/>
    <x v="2"/>
    <n v="7.9069147947615603E-2"/>
    <x v="0"/>
    <x v="2"/>
    <m/>
    <x v="0"/>
    <n v="0"/>
    <n v="2081.52"/>
    <x v="2"/>
    <x v="1"/>
  </r>
  <r>
    <s v="ORD-202303-02171"/>
    <x v="81"/>
    <x v="18"/>
    <x v="0"/>
    <n v="1245077836"/>
    <x v="15"/>
    <s v="PRD-100-SHO"/>
    <x v="12"/>
    <x v="0"/>
    <s v="South"/>
    <n v="4374.49"/>
    <n v="803.08"/>
    <x v="2"/>
    <n v="0.18358254333648"/>
    <x v="0"/>
    <x v="0"/>
    <m/>
    <x v="0"/>
    <n v="0"/>
    <n v="2793.38"/>
    <x v="2"/>
    <x v="1"/>
  </r>
  <r>
    <s v="ORD-202303-02172"/>
    <x v="68"/>
    <x v="28"/>
    <x v="1"/>
    <n v="1772655813"/>
    <x v="1"/>
    <s v="PRD-101-SHI"/>
    <x v="4"/>
    <x v="0"/>
    <s v="N"/>
    <n v="4690.0200000000004"/>
    <n v="1185.5"/>
    <x v="0"/>
    <n v="0.25277077709689899"/>
    <x v="0"/>
    <x v="1"/>
    <m/>
    <x v="0"/>
    <n v="0"/>
    <n v="2821.33"/>
    <x v="2"/>
    <x v="1"/>
  </r>
  <r>
    <s v="ORD-202303-02173"/>
    <x v="80"/>
    <x v="22"/>
    <x v="1"/>
    <n v="2530467407"/>
    <x v="18"/>
    <s v="PRD-103-HEA"/>
    <x v="5"/>
    <x v="1"/>
    <s v="South"/>
    <n v="2029.97"/>
    <n v="442.96"/>
    <x v="2"/>
    <n v="0.21821012133184201"/>
    <x v="0"/>
    <x v="1"/>
    <m/>
    <x v="0"/>
    <n v="0"/>
    <n v="2183.56"/>
    <x v="2"/>
    <x v="1"/>
  </r>
  <r>
    <s v="ORD-202303-02174"/>
    <x v="75"/>
    <x v="2"/>
    <x v="4"/>
    <n v="8336492152"/>
    <x v="11"/>
    <s v="PRD-104-WAT"/>
    <x v="7"/>
    <x v="2"/>
    <s v="North"/>
    <n v="1903.47"/>
    <n v="156.86000000000001"/>
    <x v="0"/>
    <n v="8.2407392814176195E-2"/>
    <x v="0"/>
    <x v="2"/>
    <m/>
    <x v="0"/>
    <n v="0"/>
    <n v="2420.2800000000002"/>
    <x v="2"/>
    <x v="1"/>
  </r>
  <r>
    <s v="ORD-202303-02175"/>
    <x v="79"/>
    <x v="20"/>
    <x v="1"/>
    <n v="7018215574"/>
    <x v="13"/>
    <s v="PRD-102-LAP"/>
    <x v="10"/>
    <x v="1"/>
    <s v="West"/>
    <n v="908.4"/>
    <n v="160.86000000000001"/>
    <x v="3"/>
    <n v="0.177080581241744"/>
    <x v="1"/>
    <x v="0"/>
    <s v="DAMAGED"/>
    <x v="1"/>
    <n v="1"/>
    <n v="847.14"/>
    <x v="2"/>
    <x v="1"/>
  </r>
  <r>
    <s v="ORD-202303-02176"/>
    <x v="80"/>
    <x v="24"/>
    <x v="4"/>
    <n v="4557669625"/>
    <x v="9"/>
    <s v="PRD-107-TAB"/>
    <x v="6"/>
    <x v="1"/>
    <s v="West"/>
    <n v="3754"/>
    <n v="156.41"/>
    <x v="3"/>
    <n v="4.1664890783164599E-2"/>
    <x v="0"/>
    <x v="2"/>
    <m/>
    <x v="0"/>
    <n v="0"/>
    <n v="2081.52"/>
    <x v="2"/>
    <x v="1"/>
  </r>
  <r>
    <s v="ORD-202303-02177"/>
    <x v="77"/>
    <x v="15"/>
    <x v="2"/>
    <n v="6592300224"/>
    <x v="5"/>
    <s v="PRD-103-HEA"/>
    <x v="5"/>
    <x v="1"/>
    <s v="N"/>
    <n v="4956.84"/>
    <n v="565.08000000000004"/>
    <x v="0"/>
    <n v="0.11400004841794401"/>
    <x v="0"/>
    <x v="0"/>
    <m/>
    <x v="0"/>
    <n v="0"/>
    <n v="2183.56"/>
    <x v="2"/>
    <x v="1"/>
  </r>
  <r>
    <s v="ORD-202303-02178"/>
    <x v="86"/>
    <x v="22"/>
    <x v="0"/>
    <n v="1152927099"/>
    <x v="10"/>
    <s v="PRD-106-PHO"/>
    <x v="2"/>
    <x v="1"/>
    <s v="North"/>
    <n v="645.9"/>
    <n v="130.01"/>
    <x v="0"/>
    <n v="0.20128502864220499"/>
    <x v="1"/>
    <x v="1"/>
    <m/>
    <x v="0"/>
    <n v="0"/>
    <n v="2788.38"/>
    <x v="2"/>
    <x v="1"/>
  </r>
  <r>
    <s v="ORD-202303-02179"/>
    <x v="83"/>
    <x v="23"/>
    <x v="0"/>
    <n v="460052049"/>
    <x v="10"/>
    <s v="PRD-106-PHO"/>
    <x v="2"/>
    <x v="1"/>
    <s v="S"/>
    <n v="462.95"/>
    <n v="38.92"/>
    <x v="2"/>
    <n v="8.4069553947510506E-2"/>
    <x v="2"/>
    <x v="2"/>
    <m/>
    <x v="0"/>
    <n v="0"/>
    <n v="2788.38"/>
    <x v="2"/>
    <x v="1"/>
  </r>
  <r>
    <s v="ORD-202303-02180"/>
    <x v="75"/>
    <x v="18"/>
    <x v="1"/>
    <n v="2532448880"/>
    <x v="16"/>
    <s v="PRD-109-SUN"/>
    <x v="3"/>
    <x v="2"/>
    <s v="East"/>
    <n v="2324"/>
    <n v="568.16"/>
    <x v="1"/>
    <n v="0.24447504302925999"/>
    <x v="0"/>
    <x v="1"/>
    <m/>
    <x v="0"/>
    <n v="0"/>
    <m/>
    <x v="2"/>
    <x v="1"/>
  </r>
  <r>
    <s v="ORD-202303-02181"/>
    <x v="86"/>
    <x v="5"/>
    <x v="0"/>
    <n v="2453474911"/>
    <x v="14"/>
    <s v="PRD-111-CHA"/>
    <x v="11"/>
    <x v="1"/>
    <s v="N"/>
    <n v="2729.78"/>
    <n v="781"/>
    <x v="0"/>
    <n v="0.28610364205173999"/>
    <x v="0"/>
    <x v="1"/>
    <m/>
    <x v="0"/>
    <n v="0"/>
    <n v="207.68"/>
    <x v="2"/>
    <x v="1"/>
  </r>
  <r>
    <s v="ORD-202303-02182"/>
    <x v="79"/>
    <x v="14"/>
    <x v="4"/>
    <n v="4748485694"/>
    <x v="1"/>
    <s v="PRD-101-SHI"/>
    <x v="4"/>
    <x v="0"/>
    <s v="South"/>
    <n v="2328.0700000000002"/>
    <n v="459.96"/>
    <x v="2"/>
    <n v="0.197571378867474"/>
    <x v="0"/>
    <x v="0"/>
    <m/>
    <x v="0"/>
    <n v="0"/>
    <n v="2821.33"/>
    <x v="2"/>
    <x v="1"/>
  </r>
  <r>
    <s v="ORD-202303-02183"/>
    <x v="76"/>
    <x v="8"/>
    <x v="4"/>
    <n v="3827646123"/>
    <x v="12"/>
    <s v="PRD-105-BAG"/>
    <x v="9"/>
    <x v="2"/>
    <s v="S"/>
    <n v="4483.68"/>
    <n v="1011.46"/>
    <x v="2"/>
    <n v="0.22558701780680199"/>
    <x v="0"/>
    <x v="1"/>
    <m/>
    <x v="0"/>
    <n v="0"/>
    <m/>
    <x v="2"/>
    <x v="1"/>
  </r>
  <r>
    <s v="ORD-202303-02184"/>
    <x v="75"/>
    <x v="19"/>
    <x v="5"/>
    <n v="978039934"/>
    <x v="13"/>
    <s v="PRD - 102 - LAP"/>
    <x v="10"/>
    <x v="1"/>
    <s v="W"/>
    <n v="2824.57"/>
    <n v="707.61"/>
    <x v="3"/>
    <n v="0.25051954810820798"/>
    <x v="0"/>
    <x v="1"/>
    <s v="damaged "/>
    <x v="1"/>
    <n v="1"/>
    <m/>
    <x v="2"/>
    <x v="1"/>
  </r>
  <r>
    <s v="ORD-202303-02185"/>
    <x v="81"/>
    <x v="9"/>
    <x v="0"/>
    <n v="8350739848"/>
    <x v="12"/>
    <s v="PRD - 105 - BAG "/>
    <x v="9"/>
    <x v="2"/>
    <s v="S"/>
    <n v="1741.68"/>
    <n v="374.23"/>
    <x v="2"/>
    <n v="0.21486725460474901"/>
    <x v="0"/>
    <x v="1"/>
    <m/>
    <x v="0"/>
    <n v="0"/>
    <m/>
    <x v="2"/>
    <x v="1"/>
  </r>
  <r>
    <s v="ORD-202303-02186"/>
    <x v="71"/>
    <x v="6"/>
    <x v="6"/>
    <n v="2724381445"/>
    <x v="2"/>
    <s v="PRD-101-SHI"/>
    <x v="1"/>
    <x v="0"/>
    <s v="South"/>
    <n v="1727.91"/>
    <n v="355.18"/>
    <x v="2"/>
    <n v="0.205554687454786"/>
    <x v="0"/>
    <x v="1"/>
    <m/>
    <x v="0"/>
    <n v="0"/>
    <n v="2821.33"/>
    <x v="2"/>
    <x v="1"/>
  </r>
  <r>
    <s v="ORD-202303-02187"/>
    <x v="79"/>
    <x v="2"/>
    <x v="1"/>
    <n v="1222198848"/>
    <x v="1"/>
    <s v="PRD-101-SHI"/>
    <x v="1"/>
    <x v="0"/>
    <s v="East"/>
    <n v="4382.46"/>
    <n v="421.43"/>
    <x v="1"/>
    <n v="9.6162885685208796E-2"/>
    <x v="0"/>
    <x v="2"/>
    <m/>
    <x v="0"/>
    <n v="0"/>
    <n v="2821.33"/>
    <x v="2"/>
    <x v="1"/>
  </r>
  <r>
    <s v="ORD-202303-02188"/>
    <x v="67"/>
    <x v="10"/>
    <x v="1"/>
    <n v="2417669706"/>
    <x v="14"/>
    <s v="PRD-111-CHA"/>
    <x v="11"/>
    <x v="1"/>
    <s v="North"/>
    <n v="3543.3"/>
    <n v="535.25"/>
    <x v="0"/>
    <n v="0.151059746563938"/>
    <x v="0"/>
    <x v="0"/>
    <m/>
    <x v="0"/>
    <n v="0"/>
    <n v="207.68"/>
    <x v="2"/>
    <x v="1"/>
  </r>
  <r>
    <s v="ORD-202303-02189"/>
    <x v="58"/>
    <x v="11"/>
    <x v="4"/>
    <n v="9625959012"/>
    <x v="12"/>
    <s v="PRD-105-BAG"/>
    <x v="9"/>
    <x v="2"/>
    <s v="South"/>
    <n v="825.74"/>
    <n v="74.209999999999994"/>
    <x v="2"/>
    <n v="8.9870903674279995E-2"/>
    <x v="1"/>
    <x v="2"/>
    <m/>
    <x v="0"/>
    <n v="0"/>
    <m/>
    <x v="2"/>
    <x v="1"/>
  </r>
  <r>
    <s v="ORD-202303-02190"/>
    <x v="62"/>
    <x v="26"/>
    <x v="2"/>
    <n v="6440314822"/>
    <x v="16"/>
    <s v="PRD-109-SUN"/>
    <x v="3"/>
    <x v="2"/>
    <s v="South"/>
    <n v="4763.3500000000004"/>
    <n v="1113.44"/>
    <x v="2"/>
    <n v="0.23375145643297299"/>
    <x v="0"/>
    <x v="1"/>
    <m/>
    <x v="0"/>
    <n v="0"/>
    <m/>
    <x v="2"/>
    <x v="1"/>
  </r>
  <r>
    <s v="ORD-202303-02191"/>
    <x v="70"/>
    <x v="28"/>
    <x v="2"/>
    <n v="5502694505"/>
    <x v="14"/>
    <s v="PRD-111-CHA"/>
    <x v="11"/>
    <x v="1"/>
    <s v="East"/>
    <n v="4926.8"/>
    <n v="816.77"/>
    <x v="1"/>
    <n v="0.16578103434277799"/>
    <x v="0"/>
    <x v="0"/>
    <m/>
    <x v="0"/>
    <n v="0"/>
    <n v="207.68"/>
    <x v="2"/>
    <x v="1"/>
  </r>
  <r>
    <s v="ORD-202303-02192"/>
    <x v="65"/>
    <x v="19"/>
    <x v="1"/>
    <n v="1065285443"/>
    <x v="13"/>
    <s v="PRD-102-LAP"/>
    <x v="10"/>
    <x v="1"/>
    <s v="N"/>
    <n v="534.03"/>
    <n v="52.73"/>
    <x v="0"/>
    <n v="9.8739771173904103E-2"/>
    <x v="1"/>
    <x v="2"/>
    <m/>
    <x v="0"/>
    <n v="0"/>
    <n v="847.14"/>
    <x v="2"/>
    <x v="1"/>
  </r>
  <r>
    <s v="ORD-202303-02193"/>
    <x v="66"/>
    <x v="18"/>
    <x v="7"/>
    <n v="50294079"/>
    <x v="4"/>
    <s v="PRD-109-SUN"/>
    <x v="3"/>
    <x v="2"/>
    <s v="South"/>
    <n v="254.81"/>
    <n v="25.71"/>
    <x v="2"/>
    <n v="0.100898708841882"/>
    <x v="2"/>
    <x v="0"/>
    <m/>
    <x v="0"/>
    <n v="0"/>
    <m/>
    <x v="2"/>
    <x v="1"/>
  </r>
  <r>
    <s v="ORD-202303-02194"/>
    <x v="59"/>
    <x v="14"/>
    <x v="4"/>
    <n v="8784041471"/>
    <x v="8"/>
    <s v="PRD-110-CAM"/>
    <x v="8"/>
    <x v="1"/>
    <s v="North"/>
    <n v="2450.0500000000002"/>
    <n v="454.79"/>
    <x v="0"/>
    <n v="0.18562478316768999"/>
    <x v="0"/>
    <x v="0"/>
    <m/>
    <x v="0"/>
    <n v="0"/>
    <m/>
    <x v="2"/>
    <x v="1"/>
  </r>
  <r>
    <s v="ORD-202303-02195"/>
    <x v="78"/>
    <x v="6"/>
    <x v="5"/>
    <n v="7901688404"/>
    <x v="10"/>
    <s v="PRD-106-PHO"/>
    <x v="2"/>
    <x v="1"/>
    <s v="South"/>
    <n v="2365.3200000000002"/>
    <n v="480.41"/>
    <x v="2"/>
    <n v="0.203105710855191"/>
    <x v="0"/>
    <x v="1"/>
    <m/>
    <x v="0"/>
    <n v="0"/>
    <n v="2788.38"/>
    <x v="2"/>
    <x v="1"/>
  </r>
  <r>
    <s v="ORD-202303-02196"/>
    <x v="85"/>
    <x v="21"/>
    <x v="6"/>
    <n v="7741653746"/>
    <x v="9"/>
    <s v="PRD-107-TAB"/>
    <x v="6"/>
    <x v="1"/>
    <s v="North"/>
    <n v="3425.67"/>
    <n v="196.49"/>
    <x v="0"/>
    <n v="5.7358122644621402E-2"/>
    <x v="0"/>
    <x v="2"/>
    <m/>
    <x v="0"/>
    <n v="0"/>
    <n v="2081.52"/>
    <x v="2"/>
    <x v="1"/>
  </r>
  <r>
    <s v="ORD-202303-02197"/>
    <x v="61"/>
    <x v="26"/>
    <x v="7"/>
    <n v="4171687478"/>
    <x v="3"/>
    <s v="PRD-106-PHO"/>
    <x v="2"/>
    <x v="1"/>
    <s v="North"/>
    <n v="882.97"/>
    <n v="47.42"/>
    <x v="0"/>
    <n v="5.3705108893846901E-2"/>
    <x v="1"/>
    <x v="2"/>
    <m/>
    <x v="0"/>
    <n v="0"/>
    <n v="2788.38"/>
    <x v="2"/>
    <x v="1"/>
  </r>
  <r>
    <s v="ORD-202303-02198"/>
    <x v="75"/>
    <x v="16"/>
    <x v="0"/>
    <n v="4101120174"/>
    <x v="14"/>
    <s v="PRD-111-CHA"/>
    <x v="11"/>
    <x v="1"/>
    <s v="North"/>
    <n v="2851.95"/>
    <n v="159.85"/>
    <x v="0"/>
    <n v="5.6049369729483302E-2"/>
    <x v="0"/>
    <x v="2"/>
    <m/>
    <x v="0"/>
    <n v="0"/>
    <n v="207.68"/>
    <x v="2"/>
    <x v="1"/>
  </r>
  <r>
    <s v="ORD-202303-02199"/>
    <x v="82"/>
    <x v="21"/>
    <x v="4"/>
    <n v="5824708070"/>
    <x v="9"/>
    <s v="PRD-107-TAB"/>
    <x v="6"/>
    <x v="1"/>
    <s v="South"/>
    <n v="1360.74"/>
    <n v="111.76"/>
    <x v="2"/>
    <n v="8.2131781236679996E-2"/>
    <x v="0"/>
    <x v="2"/>
    <m/>
    <x v="0"/>
    <n v="0"/>
    <n v="2081.52"/>
    <x v="2"/>
    <x v="1"/>
  </r>
  <r>
    <s v="ORD-202303-02200"/>
    <x v="74"/>
    <x v="11"/>
    <x v="7"/>
    <n v="6915466692"/>
    <x v="14"/>
    <s v="PRD-111-CHA"/>
    <x v="4"/>
    <x v="1"/>
    <s v="North"/>
    <n v="3922.82"/>
    <n v="937.26"/>
    <x v="0"/>
    <n v="0.23892505901366901"/>
    <x v="0"/>
    <x v="1"/>
    <m/>
    <x v="0"/>
    <n v="0"/>
    <n v="207.68"/>
    <x v="2"/>
    <x v="1"/>
  </r>
  <r>
    <s v="ORD-202303-02201"/>
    <x v="71"/>
    <x v="0"/>
    <x v="4"/>
    <n v="5397508290"/>
    <x v="0"/>
    <s v="PRD-108-JAC"/>
    <x v="4"/>
    <x v="0"/>
    <s v="S"/>
    <n v="4782.75"/>
    <n v="862.92"/>
    <x v="2"/>
    <n v="0.180423396581465"/>
    <x v="0"/>
    <x v="0"/>
    <m/>
    <x v="0"/>
    <n v="0"/>
    <n v="2085.91"/>
    <x v="2"/>
    <x v="1"/>
  </r>
  <r>
    <s v="ORD-202303-02202"/>
    <x v="69"/>
    <x v="26"/>
    <x v="4"/>
    <n v="9414790447"/>
    <x v="12"/>
    <s v="PRD-105-BAG"/>
    <x v="4"/>
    <x v="2"/>
    <s v="N"/>
    <n v="2015.97"/>
    <n v="407.75"/>
    <x v="0"/>
    <n v="0.202259954265192"/>
    <x v="0"/>
    <x v="1"/>
    <m/>
    <x v="0"/>
    <n v="0"/>
    <m/>
    <x v="2"/>
    <x v="1"/>
  </r>
  <r>
    <s v="ORD-202303-02203"/>
    <x v="69"/>
    <x v="27"/>
    <x v="3"/>
    <n v="8067824655"/>
    <x v="4"/>
    <s v="PRD-109-SUN"/>
    <x v="3"/>
    <x v="2"/>
    <s v="North"/>
    <n v="622.29999999999995"/>
    <n v="105.04"/>
    <x v="0"/>
    <n v="0.16879318656596501"/>
    <x v="1"/>
    <x v="0"/>
    <m/>
    <x v="0"/>
    <n v="0"/>
    <m/>
    <x v="2"/>
    <x v="1"/>
  </r>
  <r>
    <s v="ORD-202303-02204"/>
    <x v="80"/>
    <x v="19"/>
    <x v="7"/>
    <n v="3272344241"/>
    <x v="0"/>
    <s v="PRD-108-JAC"/>
    <x v="0"/>
    <x v="0"/>
    <s v="East"/>
    <n v="1286.3699999999999"/>
    <n v="227.28"/>
    <x v="1"/>
    <n v="0.17668322488863999"/>
    <x v="0"/>
    <x v="0"/>
    <m/>
    <x v="0"/>
    <n v="0"/>
    <n v="2085.91"/>
    <x v="2"/>
    <x v="1"/>
  </r>
  <r>
    <s v="ORD-202303-02205"/>
    <x v="75"/>
    <x v="20"/>
    <x v="7"/>
    <n v="8466199971"/>
    <x v="0"/>
    <s v="PRD-108-JAC"/>
    <x v="0"/>
    <x v="0"/>
    <s v="W"/>
    <n v="1214.6400000000001"/>
    <n v="110.81"/>
    <x v="3"/>
    <n v="9.1228676809589695E-2"/>
    <x v="0"/>
    <x v="2"/>
    <m/>
    <x v="0"/>
    <n v="0"/>
    <n v="2085.91"/>
    <x v="2"/>
    <x v="1"/>
  </r>
  <r>
    <s v="ORD-202303-02206"/>
    <x v="75"/>
    <x v="21"/>
    <x v="4"/>
    <n v="4722700489"/>
    <x v="11"/>
    <s v="PRD-104-WAT"/>
    <x v="7"/>
    <x v="2"/>
    <s v="N"/>
    <n v="3294.99"/>
    <n v="644.48"/>
    <x v="0"/>
    <n v="0.19559391682524099"/>
    <x v="0"/>
    <x v="0"/>
    <m/>
    <x v="0"/>
    <n v="0"/>
    <n v="2420.2800000000002"/>
    <x v="2"/>
    <x v="1"/>
  </r>
  <r>
    <s v="ORD-202303-02207"/>
    <x v="77"/>
    <x v="9"/>
    <x v="3"/>
    <n v="4320060830"/>
    <x v="9"/>
    <s v="PRD-107-TAB"/>
    <x v="6"/>
    <x v="1"/>
    <s v="East"/>
    <n v="2425.27"/>
    <n v="310.74"/>
    <x v="1"/>
    <n v="0.12812594061692101"/>
    <x v="0"/>
    <x v="0"/>
    <m/>
    <x v="0"/>
    <n v="0"/>
    <n v="2081.52"/>
    <x v="2"/>
    <x v="1"/>
  </r>
  <r>
    <s v="ORD-202303-02208"/>
    <x v="66"/>
    <x v="13"/>
    <x v="5"/>
    <n v="5383790238"/>
    <x v="21"/>
    <s v="PRD - 110 - CAM"/>
    <x v="8"/>
    <x v="1"/>
    <s v="N"/>
    <n v="3401.64"/>
    <n v="523.15"/>
    <x v="0"/>
    <n v="0.15379346432897101"/>
    <x v="0"/>
    <x v="0"/>
    <m/>
    <x v="0"/>
    <n v="0"/>
    <m/>
    <x v="2"/>
    <x v="1"/>
  </r>
  <r>
    <s v="ORD-202303-02209"/>
    <x v="73"/>
    <x v="23"/>
    <x v="1"/>
    <n v="7962480995"/>
    <x v="7"/>
    <s v="PRD-104-WAT"/>
    <x v="7"/>
    <x v="2"/>
    <s v="S"/>
    <n v="2144.9299999999998"/>
    <n v="568.24"/>
    <x v="2"/>
    <n v="0.26492239839994802"/>
    <x v="0"/>
    <x v="1"/>
    <m/>
    <x v="0"/>
    <n v="0"/>
    <n v="2420.2800000000002"/>
    <x v="2"/>
    <x v="1"/>
  </r>
  <r>
    <s v="ORD-202303-02210"/>
    <x v="65"/>
    <x v="13"/>
    <x v="1"/>
    <n v="1175556774"/>
    <x v="12"/>
    <s v="PRD-105-BAG"/>
    <x v="9"/>
    <x v="2"/>
    <s v="East"/>
    <n v="3583.05"/>
    <n v="945.76"/>
    <x v="1"/>
    <n v="0.26395389402883002"/>
    <x v="0"/>
    <x v="1"/>
    <m/>
    <x v="0"/>
    <n v="0"/>
    <m/>
    <x v="2"/>
    <x v="1"/>
  </r>
  <r>
    <s v="ORD-202303-02211"/>
    <x v="71"/>
    <x v="24"/>
    <x v="3"/>
    <n v="7880302492"/>
    <x v="15"/>
    <s v="PRD-100-SHO"/>
    <x v="12"/>
    <x v="0"/>
    <s v="West"/>
    <n v="4493.5600000000004"/>
    <n v="716.95"/>
    <x v="3"/>
    <n v="0.15955055679683799"/>
    <x v="0"/>
    <x v="0"/>
    <s v="Defective"/>
    <x v="1"/>
    <n v="1"/>
    <n v="2793.38"/>
    <x v="2"/>
    <x v="1"/>
  </r>
  <r>
    <s v="ORD-202303-02212"/>
    <x v="78"/>
    <x v="24"/>
    <x v="5"/>
    <n v="8035431373"/>
    <x v="14"/>
    <s v="PRD-111-CHA"/>
    <x v="11"/>
    <x v="1"/>
    <s v="West"/>
    <n v="3977.85"/>
    <n v="409.93"/>
    <x v="3"/>
    <n v="0.103053156856091"/>
    <x v="0"/>
    <x v="0"/>
    <m/>
    <x v="0"/>
    <n v="0"/>
    <n v="207.68"/>
    <x v="2"/>
    <x v="1"/>
  </r>
  <r>
    <s v="ORD-202303-02213"/>
    <x v="60"/>
    <x v="22"/>
    <x v="3"/>
    <n v="3229278099"/>
    <x v="14"/>
    <s v="PRD-111-CHA"/>
    <x v="4"/>
    <x v="1"/>
    <s v="North"/>
    <n v="1069.1099999999999"/>
    <n v="198.91"/>
    <x v="0"/>
    <n v="0.18605194975259801"/>
    <x v="0"/>
    <x v="0"/>
    <m/>
    <x v="0"/>
    <n v="0"/>
    <n v="207.68"/>
    <x v="2"/>
    <x v="1"/>
  </r>
  <r>
    <s v="ORD-202303-02214"/>
    <x v="74"/>
    <x v="19"/>
    <x v="1"/>
    <n v="3816919486"/>
    <x v="9"/>
    <s v="PRD-107-TAB"/>
    <x v="6"/>
    <x v="1"/>
    <s v="East"/>
    <n v="4236.74"/>
    <n v="1064.28"/>
    <x v="1"/>
    <n v="0.251202575565175"/>
    <x v="0"/>
    <x v="1"/>
    <m/>
    <x v="0"/>
    <n v="0"/>
    <n v="2081.52"/>
    <x v="2"/>
    <x v="1"/>
  </r>
  <r>
    <s v="ORD-202303-02215"/>
    <x v="84"/>
    <x v="2"/>
    <x v="4"/>
    <n v="2725573018"/>
    <x v="17"/>
    <s v="PRD-108-JAC"/>
    <x v="0"/>
    <x v="0"/>
    <s v="West"/>
    <n v="893.57"/>
    <n v="80.91"/>
    <x v="3"/>
    <n v="9.0546907349172395E-2"/>
    <x v="1"/>
    <x v="2"/>
    <s v="DAMAGED"/>
    <x v="1"/>
    <n v="1"/>
    <n v="2085.91"/>
    <x v="2"/>
    <x v="1"/>
  </r>
  <r>
    <s v="ORD-202303-02216"/>
    <x v="77"/>
    <x v="25"/>
    <x v="7"/>
    <n v="7231143416"/>
    <x v="17"/>
    <s v="PRD-108-JAC"/>
    <x v="0"/>
    <x v="0"/>
    <s v="North"/>
    <n v="3977.23"/>
    <n v="590.91999999999996"/>
    <x v="0"/>
    <n v="0.14857576755681701"/>
    <x v="0"/>
    <x v="0"/>
    <m/>
    <x v="0"/>
    <n v="0"/>
    <n v="2085.91"/>
    <x v="2"/>
    <x v="1"/>
  </r>
  <r>
    <s v="ORD-202303-02217"/>
    <x v="85"/>
    <x v="14"/>
    <x v="4"/>
    <n v="6574096834"/>
    <x v="8"/>
    <s v="PRD-110-CAM"/>
    <x v="8"/>
    <x v="1"/>
    <s v="East"/>
    <n v="3481.28"/>
    <n v="815.64"/>
    <x v="1"/>
    <n v="0.23429313356007"/>
    <x v="0"/>
    <x v="1"/>
    <m/>
    <x v="0"/>
    <n v="0"/>
    <m/>
    <x v="2"/>
    <x v="1"/>
  </r>
  <r>
    <s v="ORD-202303-02218"/>
    <x v="82"/>
    <x v="13"/>
    <x v="1"/>
    <n v="5390811000"/>
    <x v="0"/>
    <s v="PRD-108-JAC"/>
    <x v="0"/>
    <x v="0"/>
    <s v="East"/>
    <n v="3667.59"/>
    <n v="311.41000000000003"/>
    <x v="1"/>
    <n v="8.4908618466077196E-2"/>
    <x v="0"/>
    <x v="2"/>
    <m/>
    <x v="0"/>
    <n v="0"/>
    <n v="2085.91"/>
    <x v="2"/>
    <x v="1"/>
  </r>
  <r>
    <s v="ORD-202303-02219"/>
    <x v="60"/>
    <x v="12"/>
    <x v="2"/>
    <n v="819339227"/>
    <x v="22"/>
    <s v="PRD-105-BAG"/>
    <x v="9"/>
    <x v="2"/>
    <s v="S"/>
    <n v="3848.24"/>
    <n v="1063.23"/>
    <x v="2"/>
    <n v="0.27628994033636201"/>
    <x v="0"/>
    <x v="1"/>
    <s v="Late delivery"/>
    <x v="1"/>
    <n v="1"/>
    <m/>
    <x v="2"/>
    <x v="1"/>
  </r>
  <r>
    <s v="ORD-202303-02220"/>
    <x v="59"/>
    <x v="15"/>
    <x v="3"/>
    <n v="1740668679"/>
    <x v="13"/>
    <s v="PRD-102-LAP"/>
    <x v="10"/>
    <x v="1"/>
    <s v="N"/>
    <n v="620.63"/>
    <n v="97.78"/>
    <x v="0"/>
    <n v="0.15754958671027799"/>
    <x v="1"/>
    <x v="0"/>
    <m/>
    <x v="0"/>
    <n v="0"/>
    <n v="847.14"/>
    <x v="2"/>
    <x v="1"/>
  </r>
  <r>
    <s v="ORD-202303-02221"/>
    <x v="80"/>
    <x v="26"/>
    <x v="5"/>
    <n v="878790912"/>
    <x v="13"/>
    <s v="PRD-102-LAP"/>
    <x v="10"/>
    <x v="1"/>
    <s v="North"/>
    <n v="1101.95"/>
    <n v="270.49"/>
    <x v="0"/>
    <n v="0.245464857752167"/>
    <x v="0"/>
    <x v="1"/>
    <m/>
    <x v="0"/>
    <n v="0"/>
    <n v="847.14"/>
    <x v="2"/>
    <x v="1"/>
  </r>
  <r>
    <s v="ORD-202303-02222"/>
    <x v="86"/>
    <x v="25"/>
    <x v="6"/>
    <n v="2251933562"/>
    <x v="11"/>
    <s v="PRD-104-WAT"/>
    <x v="7"/>
    <x v="2"/>
    <s v="North"/>
    <n v="4419.1099999999997"/>
    <n v="729.21"/>
    <x v="0"/>
    <n v="0.16501286458132999"/>
    <x v="0"/>
    <x v="0"/>
    <s v="DAMAGED"/>
    <x v="1"/>
    <n v="1"/>
    <n v="2420.2800000000002"/>
    <x v="2"/>
    <x v="1"/>
  </r>
  <r>
    <s v="ORD-202303-02223"/>
    <x v="75"/>
    <x v="23"/>
    <x v="7"/>
    <n v="918281247"/>
    <x v="8"/>
    <s v="PRD-110-CAM"/>
    <x v="8"/>
    <x v="1"/>
    <s v="East"/>
    <n v="2575.1"/>
    <n v="95.33"/>
    <x v="1"/>
    <n v="3.7019921556444402E-2"/>
    <x v="0"/>
    <x v="2"/>
    <m/>
    <x v="0"/>
    <n v="0"/>
    <m/>
    <x v="2"/>
    <x v="1"/>
  </r>
  <r>
    <s v="ORD-202303-02224"/>
    <x v="62"/>
    <x v="10"/>
    <x v="0"/>
    <n v="3768481419"/>
    <x v="9"/>
    <s v="PRD-107-TAB"/>
    <x v="6"/>
    <x v="1"/>
    <s v="North"/>
    <n v="2791.93"/>
    <n v="696.73"/>
    <x v="0"/>
    <n v="0.249551385600642"/>
    <x v="0"/>
    <x v="1"/>
    <m/>
    <x v="0"/>
    <n v="0"/>
    <n v="2081.52"/>
    <x v="2"/>
    <x v="1"/>
  </r>
  <r>
    <s v="ORD-202303-02225"/>
    <x v="71"/>
    <x v="1"/>
    <x v="2"/>
    <n v="1940568459"/>
    <x v="15"/>
    <s v="PRD-100-SHO"/>
    <x v="12"/>
    <x v="0"/>
    <s v="East"/>
    <n v="1830.62"/>
    <n v="141.21"/>
    <x v="1"/>
    <n v="7.7137800308092405E-2"/>
    <x v="0"/>
    <x v="2"/>
    <m/>
    <x v="0"/>
    <n v="0"/>
    <n v="2793.38"/>
    <x v="2"/>
    <x v="1"/>
  </r>
  <r>
    <s v="ORD-202303-02226"/>
    <x v="59"/>
    <x v="20"/>
    <x v="3"/>
    <n v="5022593122"/>
    <x v="22"/>
    <s v="PRD-105-BAG"/>
    <x v="9"/>
    <x v="2"/>
    <s v="S"/>
    <n v="4647.74"/>
    <n v="923.98"/>
    <x v="2"/>
    <n v="0.19880199839061599"/>
    <x v="0"/>
    <x v="0"/>
    <m/>
    <x v="0"/>
    <n v="0"/>
    <m/>
    <x v="2"/>
    <x v="1"/>
  </r>
  <r>
    <s v="ORD-202303-02227"/>
    <x v="85"/>
    <x v="2"/>
    <x v="3"/>
    <n v="7239677839"/>
    <x v="12"/>
    <s v="PRD-105-BAG"/>
    <x v="9"/>
    <x v="2"/>
    <s v="North"/>
    <n v="2015.3"/>
    <n v="158.96"/>
    <x v="0"/>
    <n v="7.8876594055475605E-2"/>
    <x v="0"/>
    <x v="2"/>
    <m/>
    <x v="0"/>
    <n v="0"/>
    <m/>
    <x v="2"/>
    <x v="1"/>
  </r>
  <r>
    <s v="ORD-202303-02228"/>
    <x v="58"/>
    <x v="14"/>
    <x v="7"/>
    <n v="2917648036"/>
    <x v="21"/>
    <s v="PRD-110-CAM"/>
    <x v="4"/>
    <x v="1"/>
    <s v="South"/>
    <n v="146.38999999999999"/>
    <n v="32.76"/>
    <x v="2"/>
    <n v="0.22378577771705699"/>
    <x v="2"/>
    <x v="1"/>
    <s v="Wrong item delivered"/>
    <x v="1"/>
    <n v="1"/>
    <m/>
    <x v="2"/>
    <x v="1"/>
  </r>
  <r>
    <s v="ORD-202303-02229"/>
    <x v="57"/>
    <x v="11"/>
    <x v="4"/>
    <n v="1492283560"/>
    <x v="19"/>
    <s v="PRD-102-LAP"/>
    <x v="10"/>
    <x v="1"/>
    <s v="East"/>
    <n v="4515.18"/>
    <n v="235.43"/>
    <x v="1"/>
    <n v="5.2141885816290798E-2"/>
    <x v="0"/>
    <x v="2"/>
    <m/>
    <x v="0"/>
    <n v="0"/>
    <n v="847.14"/>
    <x v="2"/>
    <x v="1"/>
  </r>
  <r>
    <s v="ORD-202303-02230"/>
    <x v="63"/>
    <x v="26"/>
    <x v="2"/>
    <n v="8460704351"/>
    <x v="4"/>
    <s v="PRD-109-SUN"/>
    <x v="3"/>
    <x v="2"/>
    <s v="North"/>
    <n v="4647.7700000000004"/>
    <n v="221.54"/>
    <x v="0"/>
    <n v="4.7665869868775801E-2"/>
    <x v="0"/>
    <x v="2"/>
    <m/>
    <x v="0"/>
    <n v="0"/>
    <m/>
    <x v="2"/>
    <x v="1"/>
  </r>
  <r>
    <s v="ORD-202303-02231"/>
    <x v="78"/>
    <x v="4"/>
    <x v="6"/>
    <n v="1265088997"/>
    <x v="0"/>
    <s v="PRD-108-JAC"/>
    <x v="0"/>
    <x v="0"/>
    <s v="North"/>
    <n v="2960.42"/>
    <n v="621.69000000000005"/>
    <x v="0"/>
    <n v="0.21000060802183501"/>
    <x v="0"/>
    <x v="1"/>
    <m/>
    <x v="0"/>
    <n v="0"/>
    <n v="2085.91"/>
    <x v="2"/>
    <x v="1"/>
  </r>
  <r>
    <s v="ORD-202303-02232"/>
    <x v="68"/>
    <x v="26"/>
    <x v="0"/>
    <n v="9888744732"/>
    <x v="21"/>
    <s v="PRD-110-CAM"/>
    <x v="8"/>
    <x v="1"/>
    <s v="S"/>
    <n v="1481"/>
    <n v="228.92"/>
    <x v="2"/>
    <n v="0.15457123565158701"/>
    <x v="0"/>
    <x v="0"/>
    <s v="DAMAGED"/>
    <x v="1"/>
    <n v="1"/>
    <m/>
    <x v="2"/>
    <x v="1"/>
  </r>
  <r>
    <s v="ORD-202303-02233"/>
    <x v="64"/>
    <x v="24"/>
    <x v="5"/>
    <n v="4856432754"/>
    <x v="14"/>
    <s v="PRD-111-CHA"/>
    <x v="11"/>
    <x v="1"/>
    <s v="South"/>
    <n v="2374.46"/>
    <n v="104.1"/>
    <x v="2"/>
    <n v="4.3841547130716002E-2"/>
    <x v="0"/>
    <x v="2"/>
    <m/>
    <x v="0"/>
    <n v="0"/>
    <n v="207.68"/>
    <x v="2"/>
    <x v="1"/>
  </r>
  <r>
    <s v="ORD-202303-02234"/>
    <x v="70"/>
    <x v="26"/>
    <x v="0"/>
    <n v="8052792008"/>
    <x v="10"/>
    <s v="PRD-106-PHO"/>
    <x v="2"/>
    <x v="1"/>
    <s v="W"/>
    <n v="4662.82"/>
    <n v="1305.96"/>
    <x v="3"/>
    <n v="0.28007943690727899"/>
    <x v="0"/>
    <x v="1"/>
    <m/>
    <x v="0"/>
    <n v="0"/>
    <n v="2788.38"/>
    <x v="2"/>
    <x v="1"/>
  </r>
  <r>
    <s v="ORD-202303-02235"/>
    <x v="63"/>
    <x v="15"/>
    <x v="2"/>
    <n v="5838833314"/>
    <x v="21"/>
    <s v="PRD-110-CAM"/>
    <x v="8"/>
    <x v="1"/>
    <s v="W"/>
    <n v="4656.6099999999997"/>
    <n v="1001.93"/>
    <x v="3"/>
    <n v="0.21516296189717399"/>
    <x v="0"/>
    <x v="1"/>
    <m/>
    <x v="0"/>
    <n v="0"/>
    <m/>
    <x v="2"/>
    <x v="1"/>
  </r>
  <r>
    <s v="ORD-202303-02236"/>
    <x v="75"/>
    <x v="24"/>
    <x v="4"/>
    <n v="7971090028"/>
    <x v="15"/>
    <s v="PRD - 100 - SHO"/>
    <x v="12"/>
    <x v="0"/>
    <s v="East"/>
    <n v="2007.95"/>
    <n v="520.55999999999995"/>
    <x v="1"/>
    <n v="0.25924948330386699"/>
    <x v="0"/>
    <x v="1"/>
    <m/>
    <x v="0"/>
    <n v="0"/>
    <m/>
    <x v="2"/>
    <x v="1"/>
  </r>
  <r>
    <s v="ORD-202303-02237"/>
    <x v="71"/>
    <x v="21"/>
    <x v="0"/>
    <n v="6277650294"/>
    <x v="15"/>
    <s v="PRD-100-SHO"/>
    <x v="12"/>
    <x v="0"/>
    <s v="East"/>
    <n v="1820.53"/>
    <n v="153.58000000000001"/>
    <x v="1"/>
    <n v="8.4360048996720699E-2"/>
    <x v="0"/>
    <x v="2"/>
    <s v="Customer changed mind"/>
    <x v="1"/>
    <n v="1"/>
    <n v="2793.38"/>
    <x v="2"/>
    <x v="1"/>
  </r>
  <r>
    <s v="ORD-202303-02238"/>
    <x v="65"/>
    <x v="13"/>
    <x v="0"/>
    <n v="6242933801"/>
    <x v="9"/>
    <s v="PRD-107-TAB "/>
    <x v="6"/>
    <x v="1"/>
    <s v="North"/>
    <n v="2315.61"/>
    <n v="643.34"/>
    <x v="0"/>
    <n v="0.27782744071756499"/>
    <x v="0"/>
    <x v="1"/>
    <m/>
    <x v="0"/>
    <n v="0"/>
    <m/>
    <x v="2"/>
    <x v="1"/>
  </r>
  <r>
    <s v="ORD-202303-02239"/>
    <x v="60"/>
    <x v="1"/>
    <x v="2"/>
    <n v="783123315"/>
    <x v="11"/>
    <s v="PRD-104-WAT"/>
    <x v="4"/>
    <x v="2"/>
    <s v="S"/>
    <n v="4188.3900000000003"/>
    <n v="449.89"/>
    <x v="2"/>
    <n v="0.107413588514919"/>
    <x v="0"/>
    <x v="0"/>
    <m/>
    <x v="0"/>
    <n v="0"/>
    <n v="2420.2800000000002"/>
    <x v="2"/>
    <x v="1"/>
  </r>
  <r>
    <s v="ORD-202303-02240"/>
    <x v="57"/>
    <x v="1"/>
    <x v="6"/>
    <n v="6898239732"/>
    <x v="15"/>
    <s v="PRD-100-SHO"/>
    <x v="12"/>
    <x v="0"/>
    <s v="North"/>
    <n v="1092.93"/>
    <n v="138.97"/>
    <x v="0"/>
    <n v="0.12715361459562799"/>
    <x v="0"/>
    <x v="0"/>
    <m/>
    <x v="0"/>
    <n v="0"/>
    <n v="2793.38"/>
    <x v="2"/>
    <x v="1"/>
  </r>
  <r>
    <s v="ORD-202303-02241"/>
    <x v="84"/>
    <x v="8"/>
    <x v="2"/>
    <n v="2535953019"/>
    <x v="7"/>
    <s v="PRD-104-WAT"/>
    <x v="7"/>
    <x v="2"/>
    <s v="South"/>
    <n v="3962.19"/>
    <n v="785.94"/>
    <x v="2"/>
    <n v="0.19835999787996"/>
    <x v="0"/>
    <x v="0"/>
    <m/>
    <x v="0"/>
    <n v="0"/>
    <n v="2420.2800000000002"/>
    <x v="2"/>
    <x v="1"/>
  </r>
  <r>
    <s v="ORD-202303-02242"/>
    <x v="81"/>
    <x v="8"/>
    <x v="0"/>
    <n v="203887071"/>
    <x v="15"/>
    <s v="PRD-100-SHO"/>
    <x v="4"/>
    <x v="0"/>
    <s v="East"/>
    <n v="723.13"/>
    <n v="200.88"/>
    <x v="1"/>
    <n v="0.27779237481503999"/>
    <x v="1"/>
    <x v="1"/>
    <m/>
    <x v="0"/>
    <n v="0"/>
    <n v="2793.38"/>
    <x v="2"/>
    <x v="1"/>
  </r>
  <r>
    <s v="ORD-202303-02243"/>
    <x v="77"/>
    <x v="25"/>
    <x v="1"/>
    <n v="8486542556"/>
    <x v="19"/>
    <s v="PRD-102-LAP"/>
    <x v="10"/>
    <x v="1"/>
    <s v="North"/>
    <n v="4037.94"/>
    <n v="429.91"/>
    <x v="0"/>
    <n v="0.10646765429897399"/>
    <x v="0"/>
    <x v="0"/>
    <m/>
    <x v="0"/>
    <n v="0"/>
    <n v="847.14"/>
    <x v="2"/>
    <x v="1"/>
  </r>
  <r>
    <s v="ORD-202303-02244"/>
    <x v="57"/>
    <x v="18"/>
    <x v="5"/>
    <n v="6907064872"/>
    <x v="12"/>
    <s v="PRD-105-BAG"/>
    <x v="9"/>
    <x v="2"/>
    <s v="W"/>
    <n v="4736"/>
    <n v="951.14"/>
    <x v="3"/>
    <n v="0.20083192567567601"/>
    <x v="0"/>
    <x v="1"/>
    <m/>
    <x v="0"/>
    <n v="0"/>
    <m/>
    <x v="2"/>
    <x v="1"/>
  </r>
  <r>
    <s v="ORD-202303-02245"/>
    <x v="57"/>
    <x v="18"/>
    <x v="3"/>
    <n v="7004830762"/>
    <x v="13"/>
    <s v="PRD-102-LAP"/>
    <x v="10"/>
    <x v="1"/>
    <s v="N"/>
    <n v="2311.0300000000002"/>
    <n v="524.70000000000005"/>
    <x v="0"/>
    <n v="0.22704162213385401"/>
    <x v="0"/>
    <x v="1"/>
    <m/>
    <x v="0"/>
    <n v="0"/>
    <n v="847.14"/>
    <x v="2"/>
    <x v="1"/>
  </r>
  <r>
    <s v="ORD-202303-02246"/>
    <x v="63"/>
    <x v="3"/>
    <x v="5"/>
    <n v="4837323014"/>
    <x v="3"/>
    <s v="PRD-106-PHO"/>
    <x v="2"/>
    <x v="1"/>
    <s v="West"/>
    <n v="1259.8499999999999"/>
    <n v="56.91"/>
    <x v="3"/>
    <n v="4.5172044290987E-2"/>
    <x v="0"/>
    <x v="2"/>
    <s v="missing parts"/>
    <x v="1"/>
    <n v="1"/>
    <n v="2788.38"/>
    <x v="2"/>
    <x v="1"/>
  </r>
  <r>
    <s v="ORD-202303-02247"/>
    <x v="72"/>
    <x v="9"/>
    <x v="3"/>
    <n v="1010443305"/>
    <x v="16"/>
    <s v="PRD-109-SUN"/>
    <x v="3"/>
    <x v="2"/>
    <s v="North"/>
    <n v="224.31"/>
    <n v="41.85"/>
    <x v="0"/>
    <n v="0.18657215460746299"/>
    <x v="2"/>
    <x v="0"/>
    <m/>
    <x v="0"/>
    <n v="0"/>
    <m/>
    <x v="2"/>
    <x v="1"/>
  </r>
  <r>
    <s v="ORD-202303-02248"/>
    <x v="69"/>
    <x v="16"/>
    <x v="6"/>
    <n v="5584225277"/>
    <x v="6"/>
    <s v="PRD-107-TAB"/>
    <x v="6"/>
    <x v="1"/>
    <s v="South"/>
    <n v="1572.36"/>
    <n v="107.26"/>
    <x v="2"/>
    <n v="6.8215930194103103E-2"/>
    <x v="0"/>
    <x v="2"/>
    <m/>
    <x v="0"/>
    <n v="0"/>
    <n v="2081.52"/>
    <x v="2"/>
    <x v="1"/>
  </r>
  <r>
    <s v="ORD-202303-02249"/>
    <x v="64"/>
    <x v="29"/>
    <x v="6"/>
    <n v="7494222166"/>
    <x v="19"/>
    <s v="PRD-102-LAP"/>
    <x v="10"/>
    <x v="1"/>
    <s v="West"/>
    <n v="3053.23"/>
    <n v="462.63"/>
    <x v="3"/>
    <n v="0.151521503456995"/>
    <x v="0"/>
    <x v="0"/>
    <m/>
    <x v="0"/>
    <n v="0"/>
    <n v="847.14"/>
    <x v="2"/>
    <x v="1"/>
  </r>
  <r>
    <s v="ORD-202303-02250"/>
    <x v="64"/>
    <x v="16"/>
    <x v="3"/>
    <n v="7931240493"/>
    <x v="14"/>
    <s v="PRD-111-CHA"/>
    <x v="11"/>
    <x v="1"/>
    <s v="N"/>
    <n v="4973.4799999999996"/>
    <n v="1384.45"/>
    <x v="0"/>
    <n v="0.27836645568093199"/>
    <x v="0"/>
    <x v="1"/>
    <m/>
    <x v="0"/>
    <n v="0"/>
    <n v="207.68"/>
    <x v="2"/>
    <x v="1"/>
  </r>
  <r>
    <s v="ORD-202303-02251"/>
    <x v="79"/>
    <x v="18"/>
    <x v="3"/>
    <n v="6306585827"/>
    <x v="11"/>
    <s v="PRD-104-WAT"/>
    <x v="7"/>
    <x v="2"/>
    <s v="South"/>
    <n v="4285.07"/>
    <n v="1179.68"/>
    <x v="2"/>
    <n v="0.27530005344136699"/>
    <x v="0"/>
    <x v="1"/>
    <m/>
    <x v="0"/>
    <n v="0"/>
    <n v="2420.2800000000002"/>
    <x v="2"/>
    <x v="1"/>
  </r>
  <r>
    <s v="ORD-202303-02252"/>
    <x v="60"/>
    <x v="18"/>
    <x v="3"/>
    <n v="8581442983"/>
    <x v="10"/>
    <s v="PRD-106-PHO "/>
    <x v="2"/>
    <x v="1"/>
    <s v="South"/>
    <n v="137.44"/>
    <n v="18.809999999999999"/>
    <x v="2"/>
    <n v="0.13685972060535501"/>
    <x v="2"/>
    <x v="0"/>
    <m/>
    <x v="0"/>
    <n v="0"/>
    <m/>
    <x v="2"/>
    <x v="1"/>
  </r>
  <r>
    <s v="ORD-202303-02253"/>
    <x v="86"/>
    <x v="21"/>
    <x v="0"/>
    <n v="8869611588"/>
    <x v="2"/>
    <s v="PRD-101-SHI"/>
    <x v="1"/>
    <x v="0"/>
    <s v="West"/>
    <n v="4172.68"/>
    <n v="792.91"/>
    <x v="3"/>
    <n v="0.19002415713642101"/>
    <x v="0"/>
    <x v="0"/>
    <s v="Size issue"/>
    <x v="1"/>
    <n v="1"/>
    <n v="2821.33"/>
    <x v="2"/>
    <x v="1"/>
  </r>
  <r>
    <s v="ORD-202303-02254"/>
    <x v="80"/>
    <x v="9"/>
    <x v="6"/>
    <n v="2420605116"/>
    <x v="3"/>
    <s v="PRD-106-PHO"/>
    <x v="2"/>
    <x v="1"/>
    <s v="N"/>
    <n v="1681.82"/>
    <n v="119.55"/>
    <x v="0"/>
    <n v="7.1083706936533E-2"/>
    <x v="0"/>
    <x v="2"/>
    <m/>
    <x v="0"/>
    <n v="0"/>
    <n v="2788.38"/>
    <x v="2"/>
    <x v="1"/>
  </r>
  <r>
    <s v="ORD-202303-02255"/>
    <x v="84"/>
    <x v="19"/>
    <x v="1"/>
    <n v="2327107325"/>
    <x v="4"/>
    <s v="PRD-109-SUN"/>
    <x v="3"/>
    <x v="2"/>
    <s v="East"/>
    <n v="1215.6600000000001"/>
    <n v="48.2"/>
    <x v="1"/>
    <n v="3.9649244032048399E-2"/>
    <x v="0"/>
    <x v="2"/>
    <m/>
    <x v="0"/>
    <n v="0"/>
    <m/>
    <x v="2"/>
    <x v="1"/>
  </r>
  <r>
    <s v="ORD-202303-02256"/>
    <x v="59"/>
    <x v="21"/>
    <x v="5"/>
    <n v="1721046311"/>
    <x v="14"/>
    <s v="PRD-111-CHA "/>
    <x v="11"/>
    <x v="1"/>
    <s v="W"/>
    <n v="2840.45"/>
    <n v="464.79"/>
    <x v="3"/>
    <n v="0.16363252301571901"/>
    <x v="0"/>
    <x v="0"/>
    <m/>
    <x v="0"/>
    <n v="0"/>
    <m/>
    <x v="2"/>
    <x v="1"/>
  </r>
  <r>
    <s v="ORD-202303-02257"/>
    <x v="78"/>
    <x v="23"/>
    <x v="0"/>
    <n v="3125470997"/>
    <x v="2"/>
    <s v="PRD-101-SHI"/>
    <x v="1"/>
    <x v="0"/>
    <s v="South"/>
    <n v="4663.3599999999997"/>
    <n v="490.31"/>
    <x v="2"/>
    <n v="0.105140928429287"/>
    <x v="0"/>
    <x v="0"/>
    <m/>
    <x v="0"/>
    <n v="0"/>
    <n v="2821.33"/>
    <x v="2"/>
    <x v="1"/>
  </r>
  <r>
    <s v="ORD-202303-02258"/>
    <x v="62"/>
    <x v="13"/>
    <x v="4"/>
    <n v="3681314539"/>
    <x v="9"/>
    <s v="PRD-107-TAB"/>
    <x v="6"/>
    <x v="1"/>
    <s v="W"/>
    <n v="3827.21"/>
    <n v="993.38"/>
    <x v="3"/>
    <n v="0.25955722314688801"/>
    <x v="0"/>
    <x v="1"/>
    <m/>
    <x v="0"/>
    <n v="0"/>
    <n v="2081.52"/>
    <x v="2"/>
    <x v="1"/>
  </r>
  <r>
    <s v="ORD-202303-02259"/>
    <x v="69"/>
    <x v="7"/>
    <x v="3"/>
    <n v="7602180667"/>
    <x v="19"/>
    <s v="PRD-102-LAP"/>
    <x v="10"/>
    <x v="1"/>
    <s v="East"/>
    <n v="1287.0899999999999"/>
    <n v="132.79"/>
    <x v="1"/>
    <n v="0.103170718442378"/>
    <x v="0"/>
    <x v="0"/>
    <m/>
    <x v="0"/>
    <n v="0"/>
    <n v="847.14"/>
    <x v="2"/>
    <x v="1"/>
  </r>
  <r>
    <s v="ORD-202303-02260"/>
    <x v="64"/>
    <x v="25"/>
    <x v="1"/>
    <n v="8306344371"/>
    <x v="19"/>
    <s v="PRD-102-LAP"/>
    <x v="10"/>
    <x v="1"/>
    <s v="N"/>
    <n v="4987.74"/>
    <n v="399.17"/>
    <x v="0"/>
    <n v="8.0030234134096795E-2"/>
    <x v="0"/>
    <x v="2"/>
    <m/>
    <x v="0"/>
    <n v="0"/>
    <n v="847.14"/>
    <x v="2"/>
    <x v="1"/>
  </r>
  <r>
    <s v="ORD-202303-02261"/>
    <x v="57"/>
    <x v="14"/>
    <x v="4"/>
    <n v="8689832253"/>
    <x v="13"/>
    <s v="PRD-102-LAP"/>
    <x v="4"/>
    <x v="1"/>
    <s v="East"/>
    <n v="1322.56"/>
    <n v="180.92"/>
    <x v="1"/>
    <n v="0.13679530607307"/>
    <x v="0"/>
    <x v="0"/>
    <m/>
    <x v="0"/>
    <n v="0"/>
    <n v="847.14"/>
    <x v="2"/>
    <x v="1"/>
  </r>
  <r>
    <s v="ORD-202303-02262"/>
    <x v="62"/>
    <x v="3"/>
    <x v="1"/>
    <n v="5877522212"/>
    <x v="15"/>
    <s v="PRD-100-SHO "/>
    <x v="12"/>
    <x v="0"/>
    <s v="North"/>
    <n v="1089.69"/>
    <n v="318.27999999999997"/>
    <x v="0"/>
    <n v="0.292083069496829"/>
    <x v="0"/>
    <x v="1"/>
    <m/>
    <x v="0"/>
    <n v="0"/>
    <m/>
    <x v="2"/>
    <x v="1"/>
  </r>
  <r>
    <s v="ORD-202303-02263"/>
    <x v="80"/>
    <x v="11"/>
    <x v="2"/>
    <n v="3500215638"/>
    <x v="3"/>
    <s v="PRD-106-PHO"/>
    <x v="2"/>
    <x v="1"/>
    <s v="North"/>
    <n v="2047.35"/>
    <n v="248.72"/>
    <x v="0"/>
    <n v="0.12148386939214099"/>
    <x v="0"/>
    <x v="0"/>
    <m/>
    <x v="0"/>
    <n v="0"/>
    <n v="2788.38"/>
    <x v="2"/>
    <x v="1"/>
  </r>
  <r>
    <s v="ORD-202303-02264"/>
    <x v="59"/>
    <x v="10"/>
    <x v="0"/>
    <n v="3445532967"/>
    <x v="9"/>
    <s v="PRD-107-TAB"/>
    <x v="6"/>
    <x v="1"/>
    <s v="W"/>
    <n v="2717.29"/>
    <n v="146.63"/>
    <x v="3"/>
    <n v="5.3961851697831298E-2"/>
    <x v="0"/>
    <x v="2"/>
    <m/>
    <x v="0"/>
    <n v="0"/>
    <n v="2081.52"/>
    <x v="2"/>
    <x v="1"/>
  </r>
  <r>
    <s v="ORD-202303-02265"/>
    <x v="63"/>
    <x v="26"/>
    <x v="4"/>
    <n v="2809115416"/>
    <x v="11"/>
    <s v="PRD-104-WAT"/>
    <x v="7"/>
    <x v="2"/>
    <s v="North"/>
    <n v="3785.75"/>
    <n v="805.94"/>
    <x v="0"/>
    <n v="0.212887802945255"/>
    <x v="0"/>
    <x v="1"/>
    <m/>
    <x v="0"/>
    <n v="0"/>
    <n v="2420.2800000000002"/>
    <x v="2"/>
    <x v="1"/>
  </r>
  <r>
    <s v="ORD-202303-02266"/>
    <x v="84"/>
    <x v="16"/>
    <x v="6"/>
    <n v="5476512674"/>
    <x v="9"/>
    <s v="PRD-107-TAB"/>
    <x v="6"/>
    <x v="1"/>
    <s v="East"/>
    <n v="1017.52"/>
    <n v="98.73"/>
    <x v="1"/>
    <n v="9.7030033807689306E-2"/>
    <x v="0"/>
    <x v="2"/>
    <m/>
    <x v="0"/>
    <n v="0"/>
    <n v="2081.52"/>
    <x v="2"/>
    <x v="1"/>
  </r>
  <r>
    <s v="ORD-202303-02267"/>
    <x v="79"/>
    <x v="15"/>
    <x v="2"/>
    <n v="8223094760"/>
    <x v="6"/>
    <s v="PRD-107-TAB"/>
    <x v="6"/>
    <x v="1"/>
    <s v="East"/>
    <n v="3356.59"/>
    <n v="492.89"/>
    <x v="1"/>
    <n v="0.14684248001692199"/>
    <x v="0"/>
    <x v="0"/>
    <m/>
    <x v="0"/>
    <n v="0"/>
    <n v="2081.52"/>
    <x v="2"/>
    <x v="1"/>
  </r>
  <r>
    <s v="ORD-202303-02268"/>
    <x v="79"/>
    <x v="21"/>
    <x v="3"/>
    <n v="9693892529"/>
    <x v="8"/>
    <s v="PRD-110-CAM"/>
    <x v="8"/>
    <x v="1"/>
    <s v="North"/>
    <n v="3772.63"/>
    <n v="764.25"/>
    <x v="0"/>
    <n v="0.20257751223947201"/>
    <x v="0"/>
    <x v="1"/>
    <m/>
    <x v="0"/>
    <n v="0"/>
    <m/>
    <x v="2"/>
    <x v="1"/>
  </r>
  <r>
    <s v="ORD-202303-02269"/>
    <x v="69"/>
    <x v="13"/>
    <x v="6"/>
    <n v="7447868732"/>
    <x v="2"/>
    <s v="PRD-101-SHI"/>
    <x v="1"/>
    <x v="0"/>
    <s v="N"/>
    <n v="3093.36"/>
    <n v="302.45"/>
    <x v="0"/>
    <n v="9.7773941603951697E-2"/>
    <x v="0"/>
    <x v="2"/>
    <m/>
    <x v="0"/>
    <n v="0"/>
    <n v="2821.33"/>
    <x v="2"/>
    <x v="1"/>
  </r>
  <r>
    <s v="ORD-202303-02270"/>
    <x v="63"/>
    <x v="18"/>
    <x v="1"/>
    <n v="1539874054"/>
    <x v="16"/>
    <s v="PRD-109-SUN"/>
    <x v="3"/>
    <x v="2"/>
    <s v="W"/>
    <n v="3594.6"/>
    <n v="785.54"/>
    <x v="3"/>
    <n v="0.21853335558893899"/>
    <x v="0"/>
    <x v="1"/>
    <m/>
    <x v="0"/>
    <n v="0"/>
    <m/>
    <x v="2"/>
    <x v="1"/>
  </r>
  <r>
    <s v="ORD-202303-02271"/>
    <x v="61"/>
    <x v="23"/>
    <x v="4"/>
    <n v="2274045122"/>
    <x v="0"/>
    <s v="PRD-108-JAC"/>
    <x v="4"/>
    <x v="0"/>
    <s v="South"/>
    <n v="3255.75"/>
    <n v="124"/>
    <x v="2"/>
    <n v="3.8086462412654502E-2"/>
    <x v="0"/>
    <x v="2"/>
    <s v="DAMAGED"/>
    <x v="1"/>
    <n v="1"/>
    <n v="2085.91"/>
    <x v="2"/>
    <x v="1"/>
  </r>
  <r>
    <s v="ORD-202303-02272"/>
    <x v="66"/>
    <x v="15"/>
    <x v="0"/>
    <n v="49246012"/>
    <x v="11"/>
    <s v="PRD-104-WAT"/>
    <x v="4"/>
    <x v="2"/>
    <s v="North"/>
    <n v="4507.45"/>
    <n v="622.45000000000005"/>
    <x v="0"/>
    <n v="0.13809360059457099"/>
    <x v="0"/>
    <x v="0"/>
    <m/>
    <x v="0"/>
    <n v="0"/>
    <n v="2420.2800000000002"/>
    <x v="2"/>
    <x v="1"/>
  </r>
  <r>
    <s v="ORD-202303-02273"/>
    <x v="71"/>
    <x v="24"/>
    <x v="4"/>
    <n v="2957903540"/>
    <x v="13"/>
    <s v="PRD-102-LAP"/>
    <x v="10"/>
    <x v="1"/>
    <s v="East"/>
    <n v="4264.26"/>
    <n v="782.46"/>
    <x v="1"/>
    <n v="0.18349256377425399"/>
    <x v="0"/>
    <x v="0"/>
    <m/>
    <x v="0"/>
    <n v="0"/>
    <n v="847.14"/>
    <x v="2"/>
    <x v="1"/>
  </r>
  <r>
    <s v="ORD-202303-02274"/>
    <x v="71"/>
    <x v="26"/>
    <x v="4"/>
    <n v="8412123496"/>
    <x v="4"/>
    <s v="PRD-109-SUN"/>
    <x v="3"/>
    <x v="2"/>
    <s v="South"/>
    <n v="230.9"/>
    <n v="31.36"/>
    <x v="2"/>
    <n v="0.135816370723257"/>
    <x v="2"/>
    <x v="0"/>
    <m/>
    <x v="0"/>
    <n v="0"/>
    <m/>
    <x v="2"/>
    <x v="1"/>
  </r>
  <r>
    <s v="ORD-202303-02275"/>
    <x v="82"/>
    <x v="1"/>
    <x v="3"/>
    <n v="571629847"/>
    <x v="11"/>
    <s v="PRD-104-WAT"/>
    <x v="7"/>
    <x v="2"/>
    <s v="East"/>
    <n v="2852.21"/>
    <n v="281.92"/>
    <x v="1"/>
    <n v="9.8842651838399007E-2"/>
    <x v="0"/>
    <x v="2"/>
    <m/>
    <x v="0"/>
    <n v="0"/>
    <n v="2420.2800000000002"/>
    <x v="2"/>
    <x v="1"/>
  </r>
  <r>
    <s v="ORD-202303-02276"/>
    <x v="59"/>
    <x v="9"/>
    <x v="2"/>
    <n v="6016685867"/>
    <x v="5"/>
    <s v="PRD-103-HEA"/>
    <x v="5"/>
    <x v="1"/>
    <s v="N"/>
    <n v="3835.77"/>
    <n v="942.43"/>
    <x v="0"/>
    <n v="0.24569512770578"/>
    <x v="0"/>
    <x v="1"/>
    <m/>
    <x v="0"/>
    <n v="0"/>
    <n v="2183.56"/>
    <x v="2"/>
    <x v="1"/>
  </r>
  <r>
    <s v="ORD-202303-02277"/>
    <x v="70"/>
    <x v="3"/>
    <x v="5"/>
    <n v="8615742368"/>
    <x v="14"/>
    <s v="PRD-111-CHA"/>
    <x v="11"/>
    <x v="1"/>
    <s v="East"/>
    <n v="416.2"/>
    <n v="20.66"/>
    <x v="1"/>
    <n v="4.9639596347909702E-2"/>
    <x v="2"/>
    <x v="2"/>
    <m/>
    <x v="0"/>
    <n v="0"/>
    <n v="207.68"/>
    <x v="2"/>
    <x v="1"/>
  </r>
  <r>
    <s v="ORD-202303-02278"/>
    <x v="64"/>
    <x v="15"/>
    <x v="1"/>
    <n v="4654565663"/>
    <x v="14"/>
    <s v="PRD-111-CHA"/>
    <x v="11"/>
    <x v="1"/>
    <s v="N"/>
    <n v="1060.0899999999999"/>
    <n v="208.98"/>
    <x v="0"/>
    <n v="0.197134205586318"/>
    <x v="0"/>
    <x v="0"/>
    <m/>
    <x v="0"/>
    <n v="0"/>
    <n v="207.68"/>
    <x v="2"/>
    <x v="1"/>
  </r>
  <r>
    <s v="ORD-202303-02279"/>
    <x v="79"/>
    <x v="16"/>
    <x v="1"/>
    <n v="3799820487"/>
    <x v="9"/>
    <s v="PRD-107-TAB"/>
    <x v="6"/>
    <x v="1"/>
    <s v="East"/>
    <n v="888.68"/>
    <n v="74.86"/>
    <x v="1"/>
    <n v="8.4237295764504602E-2"/>
    <x v="1"/>
    <x v="2"/>
    <m/>
    <x v="0"/>
    <n v="0"/>
    <n v="2081.52"/>
    <x v="2"/>
    <x v="1"/>
  </r>
  <r>
    <s v="ORD-202303-02280"/>
    <x v="79"/>
    <x v="18"/>
    <x v="1"/>
    <n v="1292992920"/>
    <x v="18"/>
    <s v="PRD-103-HEA"/>
    <x v="4"/>
    <x v="1"/>
    <s v="North"/>
    <n v="4419.3100000000004"/>
    <n v="1185.4000000000001"/>
    <x v="0"/>
    <n v="0.26823191855742201"/>
    <x v="0"/>
    <x v="1"/>
    <m/>
    <x v="0"/>
    <n v="0"/>
    <n v="2183.56"/>
    <x v="2"/>
    <x v="1"/>
  </r>
  <r>
    <s v="ORD-202303-02281"/>
    <x v="73"/>
    <x v="15"/>
    <x v="5"/>
    <n v="9282369649"/>
    <x v="3"/>
    <s v="PRD-106-PHO"/>
    <x v="2"/>
    <x v="1"/>
    <s v="East"/>
    <n v="3444.79"/>
    <n v="767.67"/>
    <x v="1"/>
    <n v="0.222849578639046"/>
    <x v="0"/>
    <x v="1"/>
    <m/>
    <x v="0"/>
    <n v="0"/>
    <n v="2788.38"/>
    <x v="2"/>
    <x v="1"/>
  </r>
  <r>
    <s v="ORD-202303-02282"/>
    <x v="80"/>
    <x v="16"/>
    <x v="5"/>
    <n v="6140476194"/>
    <x v="2"/>
    <s v="PRD-101-SHI"/>
    <x v="1"/>
    <x v="0"/>
    <s v="East"/>
    <n v="2535.52"/>
    <n v="517.77"/>
    <x v="1"/>
    <n v="0.20420663217012699"/>
    <x v="0"/>
    <x v="1"/>
    <m/>
    <x v="0"/>
    <n v="0"/>
    <n v="2821.33"/>
    <x v="2"/>
    <x v="1"/>
  </r>
  <r>
    <s v="ORD-202303-02283"/>
    <x v="59"/>
    <x v="11"/>
    <x v="7"/>
    <n v="2319789589"/>
    <x v="15"/>
    <s v="PRD - 100 - SHO"/>
    <x v="12"/>
    <x v="0"/>
    <s v="N"/>
    <n v="4594.3999999999996"/>
    <n v="734.23"/>
    <x v="0"/>
    <n v="0.15980976841372099"/>
    <x v="0"/>
    <x v="0"/>
    <m/>
    <x v="0"/>
    <n v="0"/>
    <m/>
    <x v="2"/>
    <x v="1"/>
  </r>
  <r>
    <s v="ORD-202303-02284"/>
    <x v="71"/>
    <x v="14"/>
    <x v="0"/>
    <n v="9441088344"/>
    <x v="22"/>
    <s v="PRD-105-BAG"/>
    <x v="9"/>
    <x v="2"/>
    <s v="East"/>
    <n v="2998.73"/>
    <n v="332.93"/>
    <x v="1"/>
    <n v="0.111023666685564"/>
    <x v="0"/>
    <x v="0"/>
    <m/>
    <x v="0"/>
    <n v="0"/>
    <m/>
    <x v="2"/>
    <x v="1"/>
  </r>
  <r>
    <s v="ORD-202303-02285"/>
    <x v="62"/>
    <x v="0"/>
    <x v="7"/>
    <n v="8310915719"/>
    <x v="11"/>
    <s v="PRD-104-WAT"/>
    <x v="7"/>
    <x v="2"/>
    <s v="N"/>
    <n v="3850.94"/>
    <n v="847.51"/>
    <x v="0"/>
    <n v="0.22007873402338099"/>
    <x v="0"/>
    <x v="1"/>
    <m/>
    <x v="0"/>
    <n v="0"/>
    <n v="2420.2800000000002"/>
    <x v="2"/>
    <x v="1"/>
  </r>
  <r>
    <s v="ORD-202303-02286"/>
    <x v="78"/>
    <x v="24"/>
    <x v="2"/>
    <n v="596310626"/>
    <x v="11"/>
    <s v="PRD-104-WAT"/>
    <x v="7"/>
    <x v="2"/>
    <s v="East"/>
    <n v="3970.51"/>
    <n v="620.85"/>
    <x v="1"/>
    <n v="0.15636530319782599"/>
    <x v="0"/>
    <x v="0"/>
    <m/>
    <x v="0"/>
    <n v="0"/>
    <n v="2420.2800000000002"/>
    <x v="2"/>
    <x v="1"/>
  </r>
  <r>
    <s v="ORD-202303-02287"/>
    <x v="59"/>
    <x v="13"/>
    <x v="3"/>
    <n v="2962042975"/>
    <x v="20"/>
    <s v="PRD-100-SHO"/>
    <x v="12"/>
    <x v="0"/>
    <s v="N"/>
    <n v="335.55"/>
    <n v="75.52"/>
    <x v="0"/>
    <n v="0.22506332886306099"/>
    <x v="2"/>
    <x v="1"/>
    <m/>
    <x v="0"/>
    <n v="0"/>
    <n v="2793.38"/>
    <x v="2"/>
    <x v="1"/>
  </r>
  <r>
    <s v="ORD-202303-02288"/>
    <x v="57"/>
    <x v="12"/>
    <x v="0"/>
    <n v="1768251528"/>
    <x v="15"/>
    <s v="PRD-100-SHO"/>
    <x v="4"/>
    <x v="0"/>
    <s v="East"/>
    <n v="4124.54"/>
    <n v="429.21"/>
    <x v="1"/>
    <n v="0.104062513637884"/>
    <x v="0"/>
    <x v="0"/>
    <m/>
    <x v="0"/>
    <n v="0"/>
    <n v="2793.38"/>
    <x v="2"/>
    <x v="1"/>
  </r>
  <r>
    <s v="ORD-202303-02289"/>
    <x v="72"/>
    <x v="11"/>
    <x v="1"/>
    <n v="4204730878"/>
    <x v="12"/>
    <s v="PRD-105-BAG"/>
    <x v="9"/>
    <x v="2"/>
    <s v="N"/>
    <n v="843.71"/>
    <n v="195.79"/>
    <x v="0"/>
    <n v="0.232058408694931"/>
    <x v="1"/>
    <x v="1"/>
    <m/>
    <x v="0"/>
    <n v="0"/>
    <m/>
    <x v="2"/>
    <x v="1"/>
  </r>
  <r>
    <s v="ORD-202303-02290"/>
    <x v="67"/>
    <x v="4"/>
    <x v="7"/>
    <n v="1037700233"/>
    <x v="5"/>
    <s v="PRD-103-HEA"/>
    <x v="4"/>
    <x v="1"/>
    <s v="S"/>
    <n v="2194.4699999999998"/>
    <n v="343.39"/>
    <x v="2"/>
    <n v="0.15647969669214001"/>
    <x v="0"/>
    <x v="0"/>
    <m/>
    <x v="0"/>
    <n v="0"/>
    <n v="2183.56"/>
    <x v="2"/>
    <x v="1"/>
  </r>
  <r>
    <s v="ORD-202303-02291"/>
    <x v="76"/>
    <x v="3"/>
    <x v="1"/>
    <n v="4161435434"/>
    <x v="14"/>
    <s v="PRD-111-CHA"/>
    <x v="11"/>
    <x v="1"/>
    <s v="West"/>
    <n v="4206.34"/>
    <n v="1062.79"/>
    <x v="3"/>
    <n v="0.25266383601896197"/>
    <x v="0"/>
    <x v="1"/>
    <m/>
    <x v="0"/>
    <n v="0"/>
    <n v="207.68"/>
    <x v="2"/>
    <x v="1"/>
  </r>
  <r>
    <s v="ORD-202303-02292"/>
    <x v="74"/>
    <x v="26"/>
    <x v="5"/>
    <n v="403058181"/>
    <x v="5"/>
    <s v="PRD-103-HEA"/>
    <x v="5"/>
    <x v="1"/>
    <s v="West"/>
    <n v="644.65"/>
    <n v="45.8"/>
    <x v="3"/>
    <n v="7.1046304196075397E-2"/>
    <x v="1"/>
    <x v="2"/>
    <m/>
    <x v="0"/>
    <n v="0"/>
    <n v="2183.56"/>
    <x v="2"/>
    <x v="1"/>
  </r>
  <r>
    <s v="ORD-202303-02293"/>
    <x v="81"/>
    <x v="15"/>
    <x v="4"/>
    <n v="3733312938"/>
    <x v="12"/>
    <s v="PRD-105-BAG"/>
    <x v="9"/>
    <x v="2"/>
    <s v="North"/>
    <n v="4280.6000000000004"/>
    <n v="1158.71"/>
    <x v="0"/>
    <n v="0.27068868850161198"/>
    <x v="0"/>
    <x v="1"/>
    <m/>
    <x v="0"/>
    <n v="0"/>
    <m/>
    <x v="2"/>
    <x v="1"/>
  </r>
  <r>
    <s v="ORD-202303-02294"/>
    <x v="70"/>
    <x v="9"/>
    <x v="7"/>
    <n v="7951324651"/>
    <x v="8"/>
    <s v="PRD-110-CAM"/>
    <x v="4"/>
    <x v="1"/>
    <s v="North"/>
    <n v="1289.96"/>
    <n v="78.16"/>
    <x v="0"/>
    <n v="6.0591026078328003E-2"/>
    <x v="0"/>
    <x v="2"/>
    <m/>
    <x v="0"/>
    <n v="0"/>
    <m/>
    <x v="2"/>
    <x v="1"/>
  </r>
  <r>
    <s v="ORD-202303-02295"/>
    <x v="73"/>
    <x v="23"/>
    <x v="3"/>
    <n v="1601083173"/>
    <x v="5"/>
    <s v="PRD-103-HEA"/>
    <x v="5"/>
    <x v="1"/>
    <s v="South"/>
    <n v="3259.59"/>
    <n v="309.95"/>
    <x v="2"/>
    <n v="9.5088646118069997E-2"/>
    <x v="0"/>
    <x v="2"/>
    <m/>
    <x v="0"/>
    <n v="0"/>
    <n v="2183.56"/>
    <x v="2"/>
    <x v="1"/>
  </r>
  <r>
    <s v="ORD-202303-02296"/>
    <x v="80"/>
    <x v="25"/>
    <x v="6"/>
    <n v="1224000259"/>
    <x v="14"/>
    <s v="PRD-111-CHA"/>
    <x v="11"/>
    <x v="1"/>
    <s v="S"/>
    <n v="1731.42"/>
    <n v="350.68"/>
    <x v="2"/>
    <n v="0.202538956463481"/>
    <x v="0"/>
    <x v="1"/>
    <m/>
    <x v="0"/>
    <n v="0"/>
    <n v="207.68"/>
    <x v="2"/>
    <x v="1"/>
  </r>
  <r>
    <s v="ORD-202303-02297"/>
    <x v="62"/>
    <x v="12"/>
    <x v="4"/>
    <n v="2351802642"/>
    <x v="16"/>
    <s v="PRD-109-SUN"/>
    <x v="3"/>
    <x v="2"/>
    <s v="North"/>
    <n v="381.79"/>
    <n v="85.87"/>
    <x v="0"/>
    <n v="0.224914219859085"/>
    <x v="2"/>
    <x v="1"/>
    <m/>
    <x v="0"/>
    <n v="0"/>
    <m/>
    <x v="2"/>
    <x v="1"/>
  </r>
  <r>
    <s v="ORD-202303-02298"/>
    <x v="77"/>
    <x v="11"/>
    <x v="5"/>
    <n v="9205515704"/>
    <x v="14"/>
    <s v="PRD-111-CHA "/>
    <x v="11"/>
    <x v="1"/>
    <s v="East"/>
    <n v="1265.74"/>
    <n v="131.08000000000001"/>
    <x v="1"/>
    <n v="0.103559972822223"/>
    <x v="0"/>
    <x v="0"/>
    <m/>
    <x v="0"/>
    <n v="0"/>
    <m/>
    <x v="2"/>
    <x v="1"/>
  </r>
  <r>
    <s v="ORD-202303-02299"/>
    <x v="85"/>
    <x v="19"/>
    <x v="4"/>
    <n v="4337314029"/>
    <x v="15"/>
    <s v="PRD - 100 - SHO"/>
    <x v="12"/>
    <x v="0"/>
    <s v="North"/>
    <n v="1125.97"/>
    <n v="61.39"/>
    <x v="0"/>
    <n v="5.45218789132925E-2"/>
    <x v="0"/>
    <x v="2"/>
    <m/>
    <x v="0"/>
    <n v="0"/>
    <m/>
    <x v="2"/>
    <x v="1"/>
  </r>
  <r>
    <s v="ORD-202303-02300"/>
    <x v="77"/>
    <x v="17"/>
    <x v="0"/>
    <n v="6348443053"/>
    <x v="21"/>
    <s v="PRD-110-CAM"/>
    <x v="8"/>
    <x v="1"/>
    <s v="East"/>
    <n v="124.85"/>
    <n v="21.1"/>
    <x v="1"/>
    <n v="0.169002803364037"/>
    <x v="2"/>
    <x v="0"/>
    <m/>
    <x v="0"/>
    <n v="0"/>
    <m/>
    <x v="2"/>
    <x v="1"/>
  </r>
  <r>
    <s v="ORD-202303-02301"/>
    <x v="69"/>
    <x v="8"/>
    <x v="0"/>
    <n v="9588073271"/>
    <x v="18"/>
    <s v="PRD-103-HEA"/>
    <x v="5"/>
    <x v="1"/>
    <s v="W"/>
    <n v="2185.27"/>
    <n v="372.23"/>
    <x v="3"/>
    <n v="0.17033593102911801"/>
    <x v="0"/>
    <x v="0"/>
    <m/>
    <x v="0"/>
    <n v="0"/>
    <n v="2183.56"/>
    <x v="2"/>
    <x v="1"/>
  </r>
  <r>
    <s v="ORD-202303-02302"/>
    <x v="60"/>
    <x v="5"/>
    <x v="5"/>
    <n v="8322704943"/>
    <x v="23"/>
    <s v="PRD-111-CHA"/>
    <x v="11"/>
    <x v="1"/>
    <s v="East"/>
    <n v="1727.41"/>
    <n v="202.81"/>
    <x v="1"/>
    <n v="0.11740698502382201"/>
    <x v="0"/>
    <x v="0"/>
    <s v="DAMAGED"/>
    <x v="1"/>
    <n v="1"/>
    <n v="207.68"/>
    <x v="2"/>
    <x v="1"/>
  </r>
  <r>
    <s v="ORD-202303-02303"/>
    <x v="76"/>
    <x v="28"/>
    <x v="2"/>
    <n v="4805143882"/>
    <x v="9"/>
    <s v="PRD-107-TAB"/>
    <x v="6"/>
    <x v="1"/>
    <s v="North"/>
    <n v="2939.73"/>
    <n v="293.93"/>
    <x v="0"/>
    <n v="9.9985372806346201E-2"/>
    <x v="0"/>
    <x v="2"/>
    <m/>
    <x v="0"/>
    <n v="0"/>
    <n v="2081.52"/>
    <x v="2"/>
    <x v="1"/>
  </r>
  <r>
    <s v="ORD-202303-02304"/>
    <x v="69"/>
    <x v="22"/>
    <x v="7"/>
    <n v="4062146133"/>
    <x v="9"/>
    <s v="PRD-107-TAB"/>
    <x v="6"/>
    <x v="1"/>
    <s v="West"/>
    <n v="312.89999999999998"/>
    <n v="82.25"/>
    <x v="3"/>
    <n v="0.26286353467561502"/>
    <x v="2"/>
    <x v="1"/>
    <m/>
    <x v="0"/>
    <n v="0"/>
    <n v="2081.52"/>
    <x v="2"/>
    <x v="1"/>
  </r>
  <r>
    <s v="ORD-202303-02305"/>
    <x v="70"/>
    <x v="15"/>
    <x v="2"/>
    <n v="7718074922"/>
    <x v="4"/>
    <s v="PRD-109-SUN"/>
    <x v="3"/>
    <x v="2"/>
    <s v="North"/>
    <n v="2671.6"/>
    <n v="343.92"/>
    <x v="0"/>
    <n v="0.128731846084743"/>
    <x v="0"/>
    <x v="0"/>
    <m/>
    <x v="0"/>
    <n v="0"/>
    <m/>
    <x v="2"/>
    <x v="1"/>
  </r>
  <r>
    <s v="ORD-202303-02306"/>
    <x v="81"/>
    <x v="9"/>
    <x v="2"/>
    <n v="7456599250"/>
    <x v="5"/>
    <s v="PRD-103-HEA"/>
    <x v="5"/>
    <x v="1"/>
    <s v="N"/>
    <n v="2089.0700000000002"/>
    <n v="540.33000000000004"/>
    <x v="0"/>
    <n v="0.25864619184613202"/>
    <x v="0"/>
    <x v="1"/>
    <m/>
    <x v="0"/>
    <n v="0"/>
    <n v="2183.56"/>
    <x v="2"/>
    <x v="1"/>
  </r>
  <r>
    <s v="ORD-202303-02307"/>
    <x v="71"/>
    <x v="5"/>
    <x v="3"/>
    <n v="95830428"/>
    <x v="13"/>
    <s v="PRD-102-LAP "/>
    <x v="10"/>
    <x v="1"/>
    <s v="North"/>
    <n v="1807.69"/>
    <n v="210.32"/>
    <x v="0"/>
    <n v="0.11634738257112701"/>
    <x v="0"/>
    <x v="0"/>
    <m/>
    <x v="0"/>
    <n v="0"/>
    <m/>
    <x v="2"/>
    <x v="1"/>
  </r>
  <r>
    <s v="ORD-202303-02308"/>
    <x v="72"/>
    <x v="28"/>
    <x v="7"/>
    <n v="1608340289"/>
    <x v="15"/>
    <s v="PRD-100-SHO"/>
    <x v="12"/>
    <x v="0"/>
    <s v="South"/>
    <n v="1347.28"/>
    <n v="384.42"/>
    <x v="2"/>
    <n v="0.28533044356035903"/>
    <x v="0"/>
    <x v="1"/>
    <m/>
    <x v="0"/>
    <n v="0"/>
    <n v="2793.38"/>
    <x v="2"/>
    <x v="1"/>
  </r>
  <r>
    <s v="ORD-202303-02309"/>
    <x v="74"/>
    <x v="21"/>
    <x v="2"/>
    <n v="6215426267"/>
    <x v="3"/>
    <s v="PRD-106-PHO"/>
    <x v="2"/>
    <x v="1"/>
    <s v="N"/>
    <n v="2167.0300000000002"/>
    <n v="406.26"/>
    <x v="0"/>
    <n v="0.187473177574837"/>
    <x v="0"/>
    <x v="0"/>
    <m/>
    <x v="0"/>
    <n v="0"/>
    <n v="2788.38"/>
    <x v="2"/>
    <x v="1"/>
  </r>
  <r>
    <s v="ORD-202303-02310"/>
    <x v="80"/>
    <x v="13"/>
    <x v="2"/>
    <n v="9414477204"/>
    <x v="5"/>
    <s v="PRD-103-HEA"/>
    <x v="4"/>
    <x v="1"/>
    <s v="N"/>
    <n v="2952.19"/>
    <n v="843.65"/>
    <x v="0"/>
    <n v="0.285770902279325"/>
    <x v="0"/>
    <x v="1"/>
    <m/>
    <x v="0"/>
    <n v="0"/>
    <n v="2183.56"/>
    <x v="2"/>
    <x v="1"/>
  </r>
  <r>
    <s v="ORD-202303-02311"/>
    <x v="73"/>
    <x v="5"/>
    <x v="1"/>
    <n v="6300798233"/>
    <x v="6"/>
    <s v="PRD-107-TAB"/>
    <x v="4"/>
    <x v="1"/>
    <s v="East"/>
    <n v="4321.4799999999996"/>
    <n v="387.51"/>
    <x v="1"/>
    <n v="8.9670668382128393E-2"/>
    <x v="0"/>
    <x v="2"/>
    <m/>
    <x v="0"/>
    <n v="0"/>
    <n v="2081.52"/>
    <x v="2"/>
    <x v="1"/>
  </r>
  <r>
    <s v="ORD-202303-02312"/>
    <x v="61"/>
    <x v="6"/>
    <x v="3"/>
    <n v="7351059734"/>
    <x v="0"/>
    <s v="PRD-108-JAC"/>
    <x v="0"/>
    <x v="0"/>
    <s v="W"/>
    <n v="3108.68"/>
    <n v="469.58"/>
    <x v="3"/>
    <n v="0.15105446684766499"/>
    <x v="0"/>
    <x v="0"/>
    <m/>
    <x v="0"/>
    <n v="0"/>
    <n v="2085.91"/>
    <x v="2"/>
    <x v="1"/>
  </r>
  <r>
    <s v="ORD-202303-02313"/>
    <x v="81"/>
    <x v="10"/>
    <x v="0"/>
    <n v="6629087929"/>
    <x v="5"/>
    <s v="PRD-103-HEA"/>
    <x v="5"/>
    <x v="1"/>
    <s v="N"/>
    <n v="2275.61"/>
    <n v="331.04"/>
    <x v="0"/>
    <n v="0.14547308194286401"/>
    <x v="0"/>
    <x v="0"/>
    <m/>
    <x v="0"/>
    <n v="0"/>
    <n v="2183.56"/>
    <x v="2"/>
    <x v="1"/>
  </r>
  <r>
    <s v="ORD-202303-02314"/>
    <x v="70"/>
    <x v="18"/>
    <x v="3"/>
    <n v="5504084138"/>
    <x v="2"/>
    <s v="PRD - 101 - SHI"/>
    <x v="1"/>
    <x v="0"/>
    <s v="W"/>
    <n v="3973.3"/>
    <n v="811.87"/>
    <x v="3"/>
    <n v="0.20433141217627701"/>
    <x v="0"/>
    <x v="1"/>
    <m/>
    <x v="0"/>
    <n v="0"/>
    <m/>
    <x v="2"/>
    <x v="1"/>
  </r>
  <r>
    <s v="ORD-202303-02315"/>
    <x v="73"/>
    <x v="24"/>
    <x v="6"/>
    <n v="1825616640"/>
    <x v="13"/>
    <s v="PRD-102-LAP"/>
    <x v="10"/>
    <x v="1"/>
    <s v="South"/>
    <n v="870.93"/>
    <n v="252.82"/>
    <x v="2"/>
    <n v="0.29028739393521902"/>
    <x v="1"/>
    <x v="1"/>
    <m/>
    <x v="0"/>
    <n v="0"/>
    <n v="847.14"/>
    <x v="2"/>
    <x v="1"/>
  </r>
  <r>
    <s v="ORD-202303-02316"/>
    <x v="66"/>
    <x v="0"/>
    <x v="2"/>
    <n v="8666265704"/>
    <x v="18"/>
    <s v="PRD-103-HEA"/>
    <x v="5"/>
    <x v="1"/>
    <s v="South"/>
    <n v="145.96"/>
    <n v="27.15"/>
    <x v="2"/>
    <n v="0.186009865716635"/>
    <x v="2"/>
    <x v="0"/>
    <m/>
    <x v="0"/>
    <n v="0"/>
    <n v="2183.56"/>
    <x v="2"/>
    <x v="1"/>
  </r>
  <r>
    <s v="ORD-202303-02317"/>
    <x v="59"/>
    <x v="18"/>
    <x v="2"/>
    <n v="7742735984"/>
    <x v="20"/>
    <s v="PRD-100-SHO"/>
    <x v="12"/>
    <x v="0"/>
    <s v="North"/>
    <n v="2352.9899999999998"/>
    <n v="101.13"/>
    <x v="0"/>
    <n v="4.29793581783178E-2"/>
    <x v="0"/>
    <x v="2"/>
    <m/>
    <x v="0"/>
    <n v="0"/>
    <n v="2793.38"/>
    <x v="2"/>
    <x v="1"/>
  </r>
  <r>
    <s v="ORD-202303-02318"/>
    <x v="70"/>
    <x v="17"/>
    <x v="4"/>
    <n v="7189166807"/>
    <x v="14"/>
    <s v="PRD-111-CHA "/>
    <x v="11"/>
    <x v="1"/>
    <s v="W"/>
    <n v="4589.74"/>
    <n v="842.91"/>
    <x v="3"/>
    <n v="0.18365092576050099"/>
    <x v="0"/>
    <x v="0"/>
    <m/>
    <x v="0"/>
    <n v="0"/>
    <m/>
    <x v="2"/>
    <x v="1"/>
  </r>
  <r>
    <s v="ORD-202303-02319"/>
    <x v="76"/>
    <x v="5"/>
    <x v="5"/>
    <n v="6423822355"/>
    <x v="20"/>
    <s v="PRD-100-SHO"/>
    <x v="12"/>
    <x v="0"/>
    <s v="W"/>
    <n v="4859.51"/>
    <n v="1004.69"/>
    <x v="3"/>
    <n v="0.20674718232908301"/>
    <x v="0"/>
    <x v="1"/>
    <s v="Wrong item delivered"/>
    <x v="1"/>
    <n v="1"/>
    <n v="2793.38"/>
    <x v="2"/>
    <x v="1"/>
  </r>
  <r>
    <s v="ORD-202303-02320"/>
    <x v="61"/>
    <x v="0"/>
    <x v="1"/>
    <n v="9411396545"/>
    <x v="14"/>
    <s v="PRD-111-CHA"/>
    <x v="11"/>
    <x v="1"/>
    <s v="North"/>
    <n v="1611.1"/>
    <n v="359.98"/>
    <x v="0"/>
    <n v="0.223437403016573"/>
    <x v="0"/>
    <x v="1"/>
    <s v="Wrong item delivered"/>
    <x v="1"/>
    <n v="1"/>
    <n v="207.68"/>
    <x v="2"/>
    <x v="1"/>
  </r>
  <r>
    <s v="ORD-202303-02321"/>
    <x v="59"/>
    <x v="24"/>
    <x v="3"/>
    <n v="5720314306"/>
    <x v="18"/>
    <s v="PRD-103-HEA"/>
    <x v="5"/>
    <x v="1"/>
    <s v="East"/>
    <n v="4706.95"/>
    <n v="875.15"/>
    <x v="1"/>
    <n v="0.18592719276814099"/>
    <x v="0"/>
    <x v="0"/>
    <m/>
    <x v="0"/>
    <n v="0"/>
    <n v="2183.56"/>
    <x v="2"/>
    <x v="1"/>
  </r>
  <r>
    <s v="ORD-202303-02322"/>
    <x v="81"/>
    <x v="26"/>
    <x v="3"/>
    <n v="1044907113"/>
    <x v="11"/>
    <s v="PRD-104-WAT"/>
    <x v="7"/>
    <x v="2"/>
    <s v="S"/>
    <n v="4385.41"/>
    <n v="587.41999999999996"/>
    <x v="2"/>
    <n v="0.133948707190434"/>
    <x v="0"/>
    <x v="0"/>
    <m/>
    <x v="0"/>
    <n v="0"/>
    <n v="2420.2800000000002"/>
    <x v="2"/>
    <x v="1"/>
  </r>
  <r>
    <s v="ORD-202303-02323"/>
    <x v="71"/>
    <x v="2"/>
    <x v="3"/>
    <n v="7905387518"/>
    <x v="5"/>
    <s v="PRD-103-HEA"/>
    <x v="5"/>
    <x v="1"/>
    <s v="N"/>
    <n v="4949.58"/>
    <n v="920.24"/>
    <x v="0"/>
    <n v="0.185922845978851"/>
    <x v="0"/>
    <x v="0"/>
    <m/>
    <x v="0"/>
    <n v="0"/>
    <n v="2183.56"/>
    <x v="2"/>
    <x v="1"/>
  </r>
  <r>
    <s v="ORD-202303-02324"/>
    <x v="85"/>
    <x v="16"/>
    <x v="5"/>
    <n v="3800414326"/>
    <x v="21"/>
    <s v="PRD-110-CAM"/>
    <x v="8"/>
    <x v="1"/>
    <s v="North"/>
    <n v="3832.9"/>
    <n v="1090.99"/>
    <x v="0"/>
    <n v="0.28463826345586901"/>
    <x v="0"/>
    <x v="1"/>
    <m/>
    <x v="0"/>
    <n v="0"/>
    <m/>
    <x v="2"/>
    <x v="1"/>
  </r>
  <r>
    <s v="ORD-202303-02325"/>
    <x v="60"/>
    <x v="7"/>
    <x v="5"/>
    <n v="3487819342"/>
    <x v="11"/>
    <s v="PRD-104-WAT"/>
    <x v="7"/>
    <x v="2"/>
    <s v="South"/>
    <n v="1587.93"/>
    <n v="432.52"/>
    <x v="2"/>
    <n v="0.272379764851095"/>
    <x v="0"/>
    <x v="1"/>
    <m/>
    <x v="0"/>
    <n v="0"/>
    <n v="2420.2800000000002"/>
    <x v="2"/>
    <x v="1"/>
  </r>
  <r>
    <s v="ORD-202303-02326"/>
    <x v="83"/>
    <x v="12"/>
    <x v="0"/>
    <n v="7312432197"/>
    <x v="11"/>
    <s v="PRD-104-WAT"/>
    <x v="7"/>
    <x v="2"/>
    <s v="W"/>
    <n v="4953.6099999999997"/>
    <n v="767.13"/>
    <x v="3"/>
    <n v="0.15486281721815001"/>
    <x v="0"/>
    <x v="0"/>
    <s v="DAMAGED"/>
    <x v="1"/>
    <n v="1"/>
    <n v="2420.2800000000002"/>
    <x v="2"/>
    <x v="1"/>
  </r>
  <r>
    <s v="ORD-202303-02327"/>
    <x v="80"/>
    <x v="24"/>
    <x v="4"/>
    <n v="1727340697"/>
    <x v="2"/>
    <s v="PRD-101-SHI"/>
    <x v="1"/>
    <x v="0"/>
    <s v="South"/>
    <n v="985.77"/>
    <n v="218.52"/>
    <x v="2"/>
    <n v="0.22167442709759899"/>
    <x v="1"/>
    <x v="1"/>
    <m/>
    <x v="0"/>
    <n v="0"/>
    <n v="2821.33"/>
    <x v="2"/>
    <x v="1"/>
  </r>
  <r>
    <s v="ORD-202303-02328"/>
    <x v="76"/>
    <x v="12"/>
    <x v="1"/>
    <n v="9221337045"/>
    <x v="5"/>
    <s v="PRD-103-HEA"/>
    <x v="4"/>
    <x v="1"/>
    <s v="East"/>
    <n v="2491.2399999999998"/>
    <n v="491.38"/>
    <x v="1"/>
    <n v="0.19724313996242801"/>
    <x v="0"/>
    <x v="0"/>
    <m/>
    <x v="0"/>
    <n v="0"/>
    <n v="2183.56"/>
    <x v="2"/>
    <x v="1"/>
  </r>
  <r>
    <s v="ORD-202303-02329"/>
    <x v="73"/>
    <x v="21"/>
    <x v="2"/>
    <n v="1972855867"/>
    <x v="2"/>
    <s v="PRD-101-SHI"/>
    <x v="1"/>
    <x v="0"/>
    <s v="East"/>
    <n v="2374.77"/>
    <n v="343.84"/>
    <x v="1"/>
    <n v="0.14478875849029599"/>
    <x v="0"/>
    <x v="0"/>
    <m/>
    <x v="0"/>
    <n v="0"/>
    <n v="2821.33"/>
    <x v="2"/>
    <x v="1"/>
  </r>
  <r>
    <s v="ORD-202303-02330"/>
    <x v="66"/>
    <x v="22"/>
    <x v="0"/>
    <n v="2806955211"/>
    <x v="18"/>
    <s v="PRD - 103 - HEA"/>
    <x v="5"/>
    <x v="1"/>
    <s v="South"/>
    <n v="1924.06"/>
    <n v="260.66000000000003"/>
    <x v="2"/>
    <n v="0.135473945718948"/>
    <x v="0"/>
    <x v="0"/>
    <m/>
    <x v="0"/>
    <n v="0"/>
    <m/>
    <x v="2"/>
    <x v="1"/>
  </r>
  <r>
    <s v="ORD-202303-02331"/>
    <x v="59"/>
    <x v="21"/>
    <x v="7"/>
    <n v="9288104238"/>
    <x v="8"/>
    <s v="PRD-110-CAM"/>
    <x v="8"/>
    <x v="1"/>
    <s v="North"/>
    <n v="1611.25"/>
    <n v="411.18"/>
    <x v="0"/>
    <n v="0.25519317300232702"/>
    <x v="0"/>
    <x v="1"/>
    <m/>
    <x v="0"/>
    <n v="0"/>
    <m/>
    <x v="2"/>
    <x v="1"/>
  </r>
  <r>
    <s v="ORD-202303-02332"/>
    <x v="71"/>
    <x v="17"/>
    <x v="1"/>
    <n v="6904398788"/>
    <x v="16"/>
    <s v="PRD-109-SUN"/>
    <x v="4"/>
    <x v="2"/>
    <s v="East"/>
    <n v="3841.81"/>
    <n v="991.62"/>
    <x v="1"/>
    <n v="0.25811271249749501"/>
    <x v="0"/>
    <x v="1"/>
    <m/>
    <x v="0"/>
    <n v="0"/>
    <m/>
    <x v="2"/>
    <x v="1"/>
  </r>
  <r>
    <s v="ORD-202303-02333"/>
    <x v="64"/>
    <x v="11"/>
    <x v="7"/>
    <n v="1989902077"/>
    <x v="15"/>
    <s v="PRD-100-SHO"/>
    <x v="12"/>
    <x v="0"/>
    <s v="N"/>
    <n v="1662"/>
    <n v="58.83"/>
    <x v="0"/>
    <n v="3.5397111913357399E-2"/>
    <x v="0"/>
    <x v="2"/>
    <m/>
    <x v="0"/>
    <n v="0"/>
    <n v="2793.38"/>
    <x v="2"/>
    <x v="1"/>
  </r>
  <r>
    <s v="ORD-202303-02334"/>
    <x v="70"/>
    <x v="25"/>
    <x v="7"/>
    <n v="5384127913"/>
    <x v="18"/>
    <s v="PRD-103-HEA"/>
    <x v="5"/>
    <x v="1"/>
    <s v="West"/>
    <n v="2609.92"/>
    <n v="473.34"/>
    <x v="3"/>
    <n v="0.18136188082393301"/>
    <x v="0"/>
    <x v="0"/>
    <s v="Customer changed mind"/>
    <x v="1"/>
    <n v="1"/>
    <n v="2183.56"/>
    <x v="2"/>
    <x v="1"/>
  </r>
  <r>
    <s v="ORD-202303-02335"/>
    <x v="58"/>
    <x v="22"/>
    <x v="7"/>
    <n v="2121154448"/>
    <x v="13"/>
    <s v="PRD-102-LAP"/>
    <x v="10"/>
    <x v="1"/>
    <s v="North"/>
    <n v="111.12"/>
    <n v="24.07"/>
    <x v="0"/>
    <n v="0.216612670986321"/>
    <x v="2"/>
    <x v="1"/>
    <m/>
    <x v="0"/>
    <n v="0"/>
    <n v="847.14"/>
    <x v="2"/>
    <x v="1"/>
  </r>
  <r>
    <s v="ORD-202303-02336"/>
    <x v="58"/>
    <x v="13"/>
    <x v="3"/>
    <n v="3095146073"/>
    <x v="15"/>
    <s v="PRD-100-SHO"/>
    <x v="12"/>
    <x v="0"/>
    <s v="North"/>
    <n v="4705.05"/>
    <n v="1143.05"/>
    <x v="0"/>
    <n v="0.24294109520621501"/>
    <x v="0"/>
    <x v="1"/>
    <m/>
    <x v="0"/>
    <n v="0"/>
    <n v="2793.38"/>
    <x v="2"/>
    <x v="1"/>
  </r>
  <r>
    <s v="ORD-202303-02337"/>
    <x v="83"/>
    <x v="13"/>
    <x v="5"/>
    <n v="4361455012"/>
    <x v="11"/>
    <s v="PRD-104-WAT"/>
    <x v="7"/>
    <x v="2"/>
    <s v="South"/>
    <n v="2689.99"/>
    <n v="389.26"/>
    <x v="2"/>
    <n v="0.144706857646311"/>
    <x v="0"/>
    <x v="0"/>
    <m/>
    <x v="0"/>
    <n v="0"/>
    <n v="2420.2800000000002"/>
    <x v="2"/>
    <x v="1"/>
  </r>
  <r>
    <s v="ORD-202303-02338"/>
    <x v="72"/>
    <x v="23"/>
    <x v="7"/>
    <n v="948168531"/>
    <x v="14"/>
    <s v="PRD-111-CHA"/>
    <x v="11"/>
    <x v="1"/>
    <s v="S"/>
    <n v="354.86"/>
    <n v="39.799999999999997"/>
    <x v="2"/>
    <n v="0.112156906949219"/>
    <x v="2"/>
    <x v="0"/>
    <m/>
    <x v="0"/>
    <n v="0"/>
    <n v="207.68"/>
    <x v="2"/>
    <x v="1"/>
  </r>
  <r>
    <s v="ORD-202303-02339"/>
    <x v="76"/>
    <x v="14"/>
    <x v="7"/>
    <n v="4678314642"/>
    <x v="0"/>
    <s v="PRD-108-JAC"/>
    <x v="0"/>
    <x v="0"/>
    <s v="East"/>
    <n v="723.96"/>
    <n v="73.48"/>
    <x v="1"/>
    <n v="0.101497320293939"/>
    <x v="1"/>
    <x v="0"/>
    <m/>
    <x v="0"/>
    <n v="0"/>
    <n v="2085.91"/>
    <x v="2"/>
    <x v="1"/>
  </r>
  <r>
    <s v="ORD-202303-02340"/>
    <x v="68"/>
    <x v="14"/>
    <x v="3"/>
    <n v="3237249292"/>
    <x v="5"/>
    <s v="PRD-103-HEA"/>
    <x v="5"/>
    <x v="1"/>
    <s v="W"/>
    <n v="4634.26"/>
    <n v="229.02"/>
    <x v="3"/>
    <n v="4.9418893199777297E-2"/>
    <x v="0"/>
    <x v="2"/>
    <m/>
    <x v="0"/>
    <n v="0"/>
    <n v="2183.56"/>
    <x v="2"/>
    <x v="1"/>
  </r>
  <r>
    <s v="ORD-202303-02341"/>
    <x v="72"/>
    <x v="27"/>
    <x v="7"/>
    <n v="7450569582"/>
    <x v="10"/>
    <s v="PRD-106-PHO"/>
    <x v="2"/>
    <x v="1"/>
    <s v="North"/>
    <n v="4834.2299999999996"/>
    <n v="965.54"/>
    <x v="0"/>
    <n v="0.19972984322218801"/>
    <x v="0"/>
    <x v="0"/>
    <s v="DAMAGED"/>
    <x v="1"/>
    <n v="1"/>
    <n v="2788.38"/>
    <x v="2"/>
    <x v="1"/>
  </r>
  <r>
    <s v="ORD-202303-02342"/>
    <x v="65"/>
    <x v="2"/>
    <x v="7"/>
    <n v="1974760440"/>
    <x v="11"/>
    <s v="PRD-104-WAT"/>
    <x v="7"/>
    <x v="2"/>
    <s v="North"/>
    <n v="1589.2"/>
    <n v="114.17"/>
    <x v="0"/>
    <n v="7.1841177951170399E-2"/>
    <x v="0"/>
    <x v="2"/>
    <m/>
    <x v="0"/>
    <n v="0"/>
    <n v="2420.2800000000002"/>
    <x v="2"/>
    <x v="1"/>
  </r>
  <r>
    <s v="ORD-202303-02343"/>
    <x v="62"/>
    <x v="1"/>
    <x v="3"/>
    <n v="2476605313"/>
    <x v="0"/>
    <s v="PRD-108-JAC"/>
    <x v="0"/>
    <x v="0"/>
    <s v="West"/>
    <n v="1911.58"/>
    <n v="429.88"/>
    <x v="3"/>
    <n v="0.22488203475658899"/>
    <x v="0"/>
    <x v="1"/>
    <m/>
    <x v="0"/>
    <n v="0"/>
    <n v="2085.91"/>
    <x v="2"/>
    <x v="1"/>
  </r>
  <r>
    <s v="ORD-202303-02344"/>
    <x v="77"/>
    <x v="15"/>
    <x v="4"/>
    <n v="1287612826"/>
    <x v="11"/>
    <s v="PRD-104-WAT"/>
    <x v="7"/>
    <x v="2"/>
    <s v="East"/>
    <n v="2252.5100000000002"/>
    <n v="412.56"/>
    <x v="1"/>
    <n v="0.18315567966401899"/>
    <x v="0"/>
    <x v="0"/>
    <m/>
    <x v="0"/>
    <n v="0"/>
    <n v="2420.2800000000002"/>
    <x v="2"/>
    <x v="1"/>
  </r>
  <r>
    <s v="ORD-202303-02345"/>
    <x v="84"/>
    <x v="15"/>
    <x v="7"/>
    <n v="7561040867"/>
    <x v="22"/>
    <s v="PRD-105-BAG"/>
    <x v="9"/>
    <x v="2"/>
    <s v="North"/>
    <n v="2612.7600000000002"/>
    <n v="99.69"/>
    <x v="0"/>
    <n v="3.8155054425205497E-2"/>
    <x v="0"/>
    <x v="2"/>
    <s v="Customer changed mind"/>
    <x v="1"/>
    <n v="1"/>
    <m/>
    <x v="2"/>
    <x v="1"/>
  </r>
  <r>
    <s v="ORD-202303-02346"/>
    <x v="70"/>
    <x v="16"/>
    <x v="6"/>
    <n v="5120541528"/>
    <x v="0"/>
    <s v="PRD-108-JAC"/>
    <x v="0"/>
    <x v="0"/>
    <s v="South"/>
    <n v="3835.95"/>
    <n v="123.11"/>
    <x v="2"/>
    <n v="3.2093744704701603E-2"/>
    <x v="0"/>
    <x v="2"/>
    <m/>
    <x v="0"/>
    <n v="0"/>
    <n v="2085.91"/>
    <x v="2"/>
    <x v="1"/>
  </r>
  <r>
    <s v="ORD-202303-02347"/>
    <x v="82"/>
    <x v="16"/>
    <x v="7"/>
    <n v="7065381378"/>
    <x v="10"/>
    <s v="PRD-106-PHO"/>
    <x v="2"/>
    <x v="1"/>
    <s v="N"/>
    <n v="1487.23"/>
    <n v="135.31"/>
    <x v="0"/>
    <n v="9.0981220120626899E-2"/>
    <x v="0"/>
    <x v="2"/>
    <m/>
    <x v="0"/>
    <n v="0"/>
    <n v="2788.38"/>
    <x v="2"/>
    <x v="1"/>
  </r>
  <r>
    <s v="ORD-202303-02348"/>
    <x v="81"/>
    <x v="15"/>
    <x v="6"/>
    <n v="3859524050"/>
    <x v="12"/>
    <s v="PRD-105-BAG"/>
    <x v="4"/>
    <x v="2"/>
    <s v="East"/>
    <n v="3668.72"/>
    <n v="746.62"/>
    <x v="1"/>
    <n v="0.20350967094790601"/>
    <x v="0"/>
    <x v="1"/>
    <m/>
    <x v="0"/>
    <n v="0"/>
    <m/>
    <x v="2"/>
    <x v="1"/>
  </r>
  <r>
    <s v="ORD-202303-02349"/>
    <x v="78"/>
    <x v="5"/>
    <x v="0"/>
    <n v="5883225702"/>
    <x v="3"/>
    <s v="PRD-106-PHO"/>
    <x v="2"/>
    <x v="1"/>
    <s v="N"/>
    <n v="820.32"/>
    <n v="143.97999999999999"/>
    <x v="0"/>
    <n v="0.175516871464794"/>
    <x v="1"/>
    <x v="0"/>
    <s v="Defective"/>
    <x v="1"/>
    <n v="1"/>
    <n v="2788.38"/>
    <x v="2"/>
    <x v="1"/>
  </r>
  <r>
    <s v="ORD-202303-02350"/>
    <x v="69"/>
    <x v="15"/>
    <x v="0"/>
    <n v="7815483611"/>
    <x v="0"/>
    <s v="PRD-108-JAC"/>
    <x v="0"/>
    <x v="0"/>
    <s v="N"/>
    <n v="3813.94"/>
    <n v="988.1"/>
    <x v="0"/>
    <n v="0.25907591624409398"/>
    <x v="0"/>
    <x v="1"/>
    <m/>
    <x v="0"/>
    <n v="0"/>
    <n v="2085.91"/>
    <x v="2"/>
    <x v="1"/>
  </r>
  <r>
    <s v="ORD-202303-02351"/>
    <x v="74"/>
    <x v="0"/>
    <x v="7"/>
    <n v="6784566115"/>
    <x v="0"/>
    <s v="PRD-108-JAC"/>
    <x v="4"/>
    <x v="0"/>
    <s v="East"/>
    <n v="2989.35"/>
    <n v="398.72"/>
    <x v="1"/>
    <n v="0.13338016625687901"/>
    <x v="0"/>
    <x v="0"/>
    <m/>
    <x v="0"/>
    <n v="0"/>
    <n v="2085.91"/>
    <x v="2"/>
    <x v="1"/>
  </r>
  <r>
    <s v="ORD-202303-02352"/>
    <x v="77"/>
    <x v="26"/>
    <x v="0"/>
    <n v="7829614730"/>
    <x v="0"/>
    <s v="PRD-108-JAC"/>
    <x v="0"/>
    <x v="0"/>
    <s v="North"/>
    <n v="3658.9"/>
    <n v="801.17"/>
    <x v="0"/>
    <n v="0.21896471617152699"/>
    <x v="0"/>
    <x v="1"/>
    <s v="DAMAGED"/>
    <x v="1"/>
    <n v="1"/>
    <n v="2085.91"/>
    <x v="2"/>
    <x v="1"/>
  </r>
  <r>
    <s v="ORD-202303-02353"/>
    <x v="81"/>
    <x v="6"/>
    <x v="7"/>
    <n v="1745658988"/>
    <x v="17"/>
    <s v="PRD-108-JAC"/>
    <x v="0"/>
    <x v="0"/>
    <s v="East"/>
    <n v="4216.01"/>
    <n v="910.33"/>
    <x v="1"/>
    <n v="0.21592216337247799"/>
    <x v="0"/>
    <x v="1"/>
    <m/>
    <x v="0"/>
    <n v="0"/>
    <n v="2085.91"/>
    <x v="2"/>
    <x v="1"/>
  </r>
  <r>
    <s v="ORD-202303-02354"/>
    <x v="74"/>
    <x v="3"/>
    <x v="2"/>
    <n v="5738156799"/>
    <x v="0"/>
    <s v="PRD - 108 - JAC"/>
    <x v="0"/>
    <x v="0"/>
    <s v="N"/>
    <n v="956.78"/>
    <n v="34.22"/>
    <x v="0"/>
    <n v="3.5765797780053898E-2"/>
    <x v="1"/>
    <x v="2"/>
    <m/>
    <x v="0"/>
    <n v="0"/>
    <m/>
    <x v="2"/>
    <x v="1"/>
  </r>
  <r>
    <s v="ORD-202303-02355"/>
    <x v="77"/>
    <x v="28"/>
    <x v="4"/>
    <n v="9739768765"/>
    <x v="11"/>
    <s v="PRD-104-WAT"/>
    <x v="7"/>
    <x v="2"/>
    <s v="East"/>
    <n v="3377.72"/>
    <n v="541.23"/>
    <x v="1"/>
    <n v="0.16023530665656099"/>
    <x v="0"/>
    <x v="0"/>
    <m/>
    <x v="0"/>
    <n v="0"/>
    <n v="2420.2800000000002"/>
    <x v="2"/>
    <x v="1"/>
  </r>
  <r>
    <s v="ORD-202303-02356"/>
    <x v="68"/>
    <x v="11"/>
    <x v="0"/>
    <n v="1756344060"/>
    <x v="15"/>
    <s v="PRD-100-SHO"/>
    <x v="12"/>
    <x v="0"/>
    <s v="N"/>
    <n v="2177.85"/>
    <n v="309.55"/>
    <x v="0"/>
    <n v="0.14213559244208701"/>
    <x v="0"/>
    <x v="0"/>
    <m/>
    <x v="0"/>
    <n v="0"/>
    <n v="2793.38"/>
    <x v="2"/>
    <x v="1"/>
  </r>
  <r>
    <s v="ORD-202303-02357"/>
    <x v="73"/>
    <x v="0"/>
    <x v="7"/>
    <n v="6373196824"/>
    <x v="4"/>
    <s v="PRD-109-SUN"/>
    <x v="3"/>
    <x v="2"/>
    <s v="East"/>
    <n v="4440.13"/>
    <n v="186.77"/>
    <x v="1"/>
    <n v="4.2064083709260798E-2"/>
    <x v="0"/>
    <x v="2"/>
    <m/>
    <x v="0"/>
    <n v="0"/>
    <m/>
    <x v="2"/>
    <x v="1"/>
  </r>
  <r>
    <s v="ORD-202303-02358"/>
    <x v="66"/>
    <x v="6"/>
    <x v="6"/>
    <n v="9147012983"/>
    <x v="8"/>
    <s v="PRD-110-CAM"/>
    <x v="4"/>
    <x v="1"/>
    <s v="North"/>
    <n v="1392.9"/>
    <n v="52.04"/>
    <x v="0"/>
    <n v="3.7360901715844601E-2"/>
    <x v="0"/>
    <x v="2"/>
    <m/>
    <x v="0"/>
    <n v="0"/>
    <m/>
    <x v="2"/>
    <x v="1"/>
  </r>
  <r>
    <s v="ORD-202303-02359"/>
    <x v="68"/>
    <x v="0"/>
    <x v="2"/>
    <n v="3004557868"/>
    <x v="13"/>
    <s v="PRD-102-LAP"/>
    <x v="10"/>
    <x v="1"/>
    <s v="East"/>
    <n v="111.81"/>
    <n v="14.97"/>
    <x v="1"/>
    <n v="0.133887845452106"/>
    <x v="2"/>
    <x v="0"/>
    <m/>
    <x v="0"/>
    <n v="0"/>
    <n v="847.14"/>
    <x v="2"/>
    <x v="1"/>
  </r>
  <r>
    <s v="ORD-202303-02360"/>
    <x v="77"/>
    <x v="18"/>
    <x v="7"/>
    <n v="180342068"/>
    <x v="2"/>
    <s v="PRD-101-SHI "/>
    <x v="1"/>
    <x v="0"/>
    <s v="W"/>
    <n v="2100.46"/>
    <n v="626.92999999999995"/>
    <x v="3"/>
    <n v="0.29847271550041399"/>
    <x v="0"/>
    <x v="1"/>
    <m/>
    <x v="0"/>
    <n v="0"/>
    <m/>
    <x v="2"/>
    <x v="1"/>
  </r>
  <r>
    <s v="ORD-202303-02361"/>
    <x v="85"/>
    <x v="22"/>
    <x v="0"/>
    <n v="6712304658"/>
    <x v="12"/>
    <s v="PRD-105-BAG"/>
    <x v="9"/>
    <x v="2"/>
    <s v="North"/>
    <n v="2043.73"/>
    <n v="290.38"/>
    <x v="0"/>
    <n v="0.14208334760462499"/>
    <x v="0"/>
    <x v="0"/>
    <s v="Wrong item delivered"/>
    <x v="1"/>
    <n v="1"/>
    <m/>
    <x v="2"/>
    <x v="1"/>
  </r>
  <r>
    <s v="ORD-202303-02362"/>
    <x v="79"/>
    <x v="22"/>
    <x v="7"/>
    <n v="861021305"/>
    <x v="5"/>
    <s v="PRD-103-HEA"/>
    <x v="5"/>
    <x v="1"/>
    <s v="South"/>
    <n v="4466.88"/>
    <n v="772.82"/>
    <x v="2"/>
    <n v="0.17301113976645899"/>
    <x v="0"/>
    <x v="0"/>
    <m/>
    <x v="0"/>
    <n v="0"/>
    <n v="2183.56"/>
    <x v="2"/>
    <x v="1"/>
  </r>
  <r>
    <s v="ORD-202303-02363"/>
    <x v="58"/>
    <x v="21"/>
    <x v="1"/>
    <n v="7943444175"/>
    <x v="3"/>
    <s v="PRD - 106 - PHO"/>
    <x v="2"/>
    <x v="1"/>
    <s v="N"/>
    <n v="945.42"/>
    <n v="85.16"/>
    <x v="0"/>
    <n v="9.0076368174990998E-2"/>
    <x v="1"/>
    <x v="2"/>
    <m/>
    <x v="0"/>
    <n v="0"/>
    <m/>
    <x v="2"/>
    <x v="1"/>
  </r>
  <r>
    <s v="ORD-202303-02364"/>
    <x v="70"/>
    <x v="13"/>
    <x v="5"/>
    <n v="2165808726"/>
    <x v="8"/>
    <s v="PRD - 110 - CAM"/>
    <x v="8"/>
    <x v="1"/>
    <s v="W"/>
    <n v="3652.41"/>
    <n v="720.98"/>
    <x v="3"/>
    <n v="0.19739843007767499"/>
    <x v="0"/>
    <x v="0"/>
    <m/>
    <x v="0"/>
    <n v="0"/>
    <m/>
    <x v="2"/>
    <x v="1"/>
  </r>
  <r>
    <s v="ORD-202303-02365"/>
    <x v="84"/>
    <x v="27"/>
    <x v="6"/>
    <n v="7291930420"/>
    <x v="4"/>
    <s v="PRD - 109 - SUN"/>
    <x v="3"/>
    <x v="2"/>
    <s v="South"/>
    <n v="1151.79"/>
    <n v="58.87"/>
    <x v="2"/>
    <n v="5.1111747801248497E-2"/>
    <x v="0"/>
    <x v="2"/>
    <m/>
    <x v="0"/>
    <n v="0"/>
    <m/>
    <x v="2"/>
    <x v="1"/>
  </r>
  <r>
    <s v="ORD-202303-02366"/>
    <x v="86"/>
    <x v="25"/>
    <x v="6"/>
    <n v="5038410195"/>
    <x v="19"/>
    <s v="PRD-102-LAP"/>
    <x v="10"/>
    <x v="1"/>
    <s v="South"/>
    <n v="1288.9100000000001"/>
    <n v="336.89"/>
    <x v="2"/>
    <n v="0.26137589125695398"/>
    <x v="0"/>
    <x v="1"/>
    <m/>
    <x v="0"/>
    <n v="0"/>
    <n v="847.14"/>
    <x v="2"/>
    <x v="1"/>
  </r>
  <r>
    <s v="ORD-202303-02367"/>
    <x v="68"/>
    <x v="19"/>
    <x v="7"/>
    <n v="2097648618"/>
    <x v="12"/>
    <s v="PRD-105-BAG"/>
    <x v="9"/>
    <x v="2"/>
    <s v="West"/>
    <n v="1487.24"/>
    <n v="115.5"/>
    <x v="3"/>
    <n v="7.7660633119066194E-2"/>
    <x v="0"/>
    <x v="2"/>
    <m/>
    <x v="0"/>
    <n v="0"/>
    <m/>
    <x v="2"/>
    <x v="1"/>
  </r>
  <r>
    <s v="ORD-202303-02368"/>
    <x v="77"/>
    <x v="1"/>
    <x v="2"/>
    <n v="1820808617"/>
    <x v="17"/>
    <s v="PRD-108-JAC"/>
    <x v="0"/>
    <x v="0"/>
    <s v="N"/>
    <n v="1135.32"/>
    <n v="192.93"/>
    <x v="0"/>
    <n v="0.16993446781524199"/>
    <x v="0"/>
    <x v="0"/>
    <m/>
    <x v="0"/>
    <n v="0"/>
    <n v="2085.91"/>
    <x v="2"/>
    <x v="1"/>
  </r>
  <r>
    <s v="ORD-202303-02369"/>
    <x v="65"/>
    <x v="20"/>
    <x v="2"/>
    <n v="7036595925"/>
    <x v="9"/>
    <s v="PRD-107-TAB"/>
    <x v="6"/>
    <x v="1"/>
    <s v="West"/>
    <n v="4213.51"/>
    <n v="971.27"/>
    <x v="3"/>
    <n v="0.23051327752871101"/>
    <x v="0"/>
    <x v="1"/>
    <m/>
    <x v="0"/>
    <n v="0"/>
    <n v="2081.52"/>
    <x v="2"/>
    <x v="1"/>
  </r>
  <r>
    <s v="ORD-202303-02370"/>
    <x v="62"/>
    <x v="26"/>
    <x v="0"/>
    <n v="7213702616"/>
    <x v="3"/>
    <s v="PRD-106-PHO"/>
    <x v="4"/>
    <x v="1"/>
    <s v="South"/>
    <n v="286.35000000000002"/>
    <n v="19.8"/>
    <x v="2"/>
    <n v="6.9146149816657898E-2"/>
    <x v="2"/>
    <x v="2"/>
    <m/>
    <x v="0"/>
    <n v="0"/>
    <n v="2788.38"/>
    <x v="2"/>
    <x v="1"/>
  </r>
  <r>
    <s v="ORD-202303-02371"/>
    <x v="65"/>
    <x v="27"/>
    <x v="7"/>
    <n v="914319384"/>
    <x v="5"/>
    <s v="PRD-103-HEA"/>
    <x v="4"/>
    <x v="1"/>
    <s v="N"/>
    <n v="1164.31"/>
    <n v="186.38"/>
    <x v="0"/>
    <n v="0.160077642552241"/>
    <x v="0"/>
    <x v="0"/>
    <m/>
    <x v="0"/>
    <n v="0"/>
    <n v="2183.56"/>
    <x v="2"/>
    <x v="1"/>
  </r>
  <r>
    <s v="ORD-202303-02372"/>
    <x v="85"/>
    <x v="9"/>
    <x v="3"/>
    <n v="1304238768"/>
    <x v="15"/>
    <s v="PRD-100-SHO"/>
    <x v="12"/>
    <x v="0"/>
    <s v="S"/>
    <n v="3090.77"/>
    <n v="327.82"/>
    <x v="2"/>
    <n v="0.106064184653015"/>
    <x v="0"/>
    <x v="0"/>
    <m/>
    <x v="0"/>
    <n v="0"/>
    <n v="2793.38"/>
    <x v="2"/>
    <x v="1"/>
  </r>
  <r>
    <s v="ORD-202303-02373"/>
    <x v="64"/>
    <x v="16"/>
    <x v="2"/>
    <n v="3991385413"/>
    <x v="21"/>
    <s v="PRD-110-CAM"/>
    <x v="8"/>
    <x v="1"/>
    <s v="North"/>
    <n v="4047.07"/>
    <n v="254.12"/>
    <x v="0"/>
    <n v="6.2791105664097693E-2"/>
    <x v="0"/>
    <x v="2"/>
    <s v="Customer changed mind"/>
    <x v="1"/>
    <n v="1"/>
    <m/>
    <x v="2"/>
    <x v="1"/>
  </r>
  <r>
    <s v="ORD-202303-02374"/>
    <x v="75"/>
    <x v="28"/>
    <x v="2"/>
    <n v="8855108892"/>
    <x v="9"/>
    <s v="PRD - 107 - TAB "/>
    <x v="6"/>
    <x v="1"/>
    <s v="W"/>
    <n v="1381.75"/>
    <n v="162.74"/>
    <x v="3"/>
    <n v="0.1177781798444"/>
    <x v="0"/>
    <x v="0"/>
    <m/>
    <x v="0"/>
    <n v="0"/>
    <m/>
    <x v="2"/>
    <x v="1"/>
  </r>
  <r>
    <s v="ORD-202303-02375"/>
    <x v="81"/>
    <x v="15"/>
    <x v="3"/>
    <n v="2547775388"/>
    <x v="3"/>
    <s v="PRD-106-PHO"/>
    <x v="4"/>
    <x v="1"/>
    <s v="South"/>
    <n v="1391.33"/>
    <n v="238.6"/>
    <x v="2"/>
    <n v="0.17149058814228099"/>
    <x v="0"/>
    <x v="0"/>
    <m/>
    <x v="0"/>
    <n v="0"/>
    <n v="2788.38"/>
    <x v="2"/>
    <x v="1"/>
  </r>
  <r>
    <s v="ORD-202303-02376"/>
    <x v="65"/>
    <x v="29"/>
    <x v="6"/>
    <n v="9316815164"/>
    <x v="23"/>
    <s v="PRD-111-CHA"/>
    <x v="11"/>
    <x v="1"/>
    <s v="North"/>
    <n v="4521.1099999999997"/>
    <n v="552.13"/>
    <x v="0"/>
    <n v="0.122122664566887"/>
    <x v="0"/>
    <x v="0"/>
    <m/>
    <x v="0"/>
    <n v="0"/>
    <n v="207.68"/>
    <x v="2"/>
    <x v="1"/>
  </r>
  <r>
    <s v="ORD-202303-02377"/>
    <x v="85"/>
    <x v="28"/>
    <x v="0"/>
    <n v="9017484252"/>
    <x v="9"/>
    <s v="PRD-107-TAB"/>
    <x v="6"/>
    <x v="1"/>
    <s v="S"/>
    <n v="3579.66"/>
    <n v="1045.6199999999999"/>
    <x v="2"/>
    <n v="0.29210036707396803"/>
    <x v="0"/>
    <x v="1"/>
    <m/>
    <x v="0"/>
    <n v="0"/>
    <n v="2081.52"/>
    <x v="2"/>
    <x v="1"/>
  </r>
  <r>
    <s v="ORD-202303-02378"/>
    <x v="80"/>
    <x v="10"/>
    <x v="5"/>
    <n v="5898324359"/>
    <x v="2"/>
    <s v="PRD-101-SHI"/>
    <x v="1"/>
    <x v="0"/>
    <s v="N"/>
    <n v="3719.23"/>
    <n v="485.85"/>
    <x v="0"/>
    <n v="0.130631878103801"/>
    <x v="0"/>
    <x v="0"/>
    <s v="Size issue"/>
    <x v="1"/>
    <n v="1"/>
    <n v="2821.33"/>
    <x v="2"/>
    <x v="1"/>
  </r>
  <r>
    <s v="ORD-202303-02379"/>
    <x v="75"/>
    <x v="6"/>
    <x v="3"/>
    <n v="8837772043"/>
    <x v="1"/>
    <s v="PRD-101-SHI"/>
    <x v="1"/>
    <x v="0"/>
    <s v="East"/>
    <n v="725.75"/>
    <n v="187.5"/>
    <x v="1"/>
    <n v="0.25835342748880502"/>
    <x v="1"/>
    <x v="1"/>
    <m/>
    <x v="0"/>
    <n v="0"/>
    <n v="2821.33"/>
    <x v="2"/>
    <x v="1"/>
  </r>
  <r>
    <s v="ORD-202303-02380"/>
    <x v="68"/>
    <x v="26"/>
    <x v="5"/>
    <n v="9284034769"/>
    <x v="23"/>
    <s v="PRD-111-CHA"/>
    <x v="11"/>
    <x v="1"/>
    <s v="North"/>
    <n v="22.21"/>
    <n v="3.02"/>
    <x v="0"/>
    <n v="0.13597478613237299"/>
    <x v="2"/>
    <x v="0"/>
    <m/>
    <x v="0"/>
    <n v="0"/>
    <n v="207.68"/>
    <x v="2"/>
    <x v="1"/>
  </r>
  <r>
    <s v="ORD-202303-02381"/>
    <x v="65"/>
    <x v="4"/>
    <x v="5"/>
    <n v="801187213"/>
    <x v="14"/>
    <s v="PRD - 111 - CHA"/>
    <x v="11"/>
    <x v="1"/>
    <s v="S"/>
    <n v="4055.3"/>
    <n v="1179.68"/>
    <x v="2"/>
    <n v="0.29089833057973502"/>
    <x v="0"/>
    <x v="1"/>
    <s v="Defective"/>
    <x v="1"/>
    <n v="1"/>
    <m/>
    <x v="2"/>
    <x v="1"/>
  </r>
  <r>
    <s v="ORD-202303-02382"/>
    <x v="65"/>
    <x v="4"/>
    <x v="1"/>
    <n v="1861913640"/>
    <x v="16"/>
    <s v="PRD-109-SUN"/>
    <x v="4"/>
    <x v="2"/>
    <s v="S"/>
    <n v="3730.54"/>
    <n v="187.79"/>
    <x v="2"/>
    <n v="5.0338556884526098E-2"/>
    <x v="0"/>
    <x v="2"/>
    <m/>
    <x v="0"/>
    <n v="0"/>
    <m/>
    <x v="2"/>
    <x v="1"/>
  </r>
  <r>
    <s v="ORD-202303-02383"/>
    <x v="67"/>
    <x v="24"/>
    <x v="4"/>
    <n v="9741632285"/>
    <x v="5"/>
    <s v="PRD-103-HEA"/>
    <x v="5"/>
    <x v="1"/>
    <s v="N"/>
    <n v="4131.22"/>
    <n v="1114.73"/>
    <x v="0"/>
    <n v="0.26983070376305301"/>
    <x v="0"/>
    <x v="1"/>
    <m/>
    <x v="0"/>
    <n v="0"/>
    <n v="2183.56"/>
    <x v="2"/>
    <x v="1"/>
  </r>
  <r>
    <s v="ORD-202303-02384"/>
    <x v="79"/>
    <x v="20"/>
    <x v="7"/>
    <n v="1182891305"/>
    <x v="19"/>
    <s v="PRD-102-LAP"/>
    <x v="10"/>
    <x v="1"/>
    <s v="W"/>
    <n v="4503.8999999999996"/>
    <n v="768.61"/>
    <x v="3"/>
    <n v="0.17065432180998699"/>
    <x v="0"/>
    <x v="0"/>
    <m/>
    <x v="0"/>
    <n v="0"/>
    <n v="847.14"/>
    <x v="2"/>
    <x v="1"/>
  </r>
  <r>
    <s v="ORD-202303-02385"/>
    <x v="85"/>
    <x v="11"/>
    <x v="5"/>
    <n v="3094797688"/>
    <x v="18"/>
    <s v="PRD-103-HEA"/>
    <x v="5"/>
    <x v="1"/>
    <s v="N"/>
    <n v="1637.77"/>
    <n v="117.93"/>
    <x v="0"/>
    <n v="7.2006447791814504E-2"/>
    <x v="0"/>
    <x v="2"/>
    <m/>
    <x v="0"/>
    <n v="0"/>
    <n v="2183.56"/>
    <x v="2"/>
    <x v="1"/>
  </r>
  <r>
    <s v="ORD-202303-02386"/>
    <x v="77"/>
    <x v="4"/>
    <x v="1"/>
    <n v="4716623425"/>
    <x v="2"/>
    <s v="PRD-101-SHI"/>
    <x v="4"/>
    <x v="0"/>
    <s v="East"/>
    <n v="2973.01"/>
    <n v="98.78"/>
    <x v="1"/>
    <n v="3.3225586190426502E-2"/>
    <x v="0"/>
    <x v="2"/>
    <m/>
    <x v="0"/>
    <n v="0"/>
    <n v="2821.33"/>
    <x v="2"/>
    <x v="1"/>
  </r>
  <r>
    <s v="ORD-202303-02387"/>
    <x v="57"/>
    <x v="24"/>
    <x v="3"/>
    <n v="4146566370"/>
    <x v="8"/>
    <s v="PRD-110-CAM"/>
    <x v="8"/>
    <x v="1"/>
    <s v="North"/>
    <n v="991.78"/>
    <n v="277.52"/>
    <x v="0"/>
    <n v="0.27982012139789098"/>
    <x v="1"/>
    <x v="1"/>
    <m/>
    <x v="0"/>
    <n v="0"/>
    <m/>
    <x v="2"/>
    <x v="1"/>
  </r>
  <r>
    <s v="ORD-202303-02388"/>
    <x v="67"/>
    <x v="28"/>
    <x v="7"/>
    <n v="2284766009"/>
    <x v="4"/>
    <s v="PRD - 109 - SUN"/>
    <x v="3"/>
    <x v="2"/>
    <s v="East"/>
    <n v="3239.25"/>
    <n v="430.05"/>
    <x v="1"/>
    <n v="0.13276221347534201"/>
    <x v="0"/>
    <x v="0"/>
    <m/>
    <x v="0"/>
    <n v="0"/>
    <m/>
    <x v="2"/>
    <x v="1"/>
  </r>
  <r>
    <s v="ORD-202303-02389"/>
    <x v="83"/>
    <x v="8"/>
    <x v="2"/>
    <n v="9400489656"/>
    <x v="10"/>
    <s v="PRD-106-PHO"/>
    <x v="2"/>
    <x v="1"/>
    <s v="East"/>
    <n v="2995.71"/>
    <n v="343.76"/>
    <x v="1"/>
    <n v="0.11475076025383001"/>
    <x v="0"/>
    <x v="0"/>
    <s v="Size issue"/>
    <x v="1"/>
    <n v="1"/>
    <n v="2788.38"/>
    <x v="2"/>
    <x v="1"/>
  </r>
  <r>
    <s v="ORD-202303-02390"/>
    <x v="73"/>
    <x v="17"/>
    <x v="0"/>
    <n v="2340015229"/>
    <x v="15"/>
    <s v="PRD-100-SHO"/>
    <x v="12"/>
    <x v="0"/>
    <s v="North"/>
    <n v="2163.66"/>
    <n v="411.67"/>
    <x v="0"/>
    <n v="0.19026556852740301"/>
    <x v="0"/>
    <x v="0"/>
    <s v="Size issue"/>
    <x v="1"/>
    <n v="1"/>
    <n v="2793.38"/>
    <x v="2"/>
    <x v="1"/>
  </r>
  <r>
    <s v="ORD-202303-02391"/>
    <x v="65"/>
    <x v="8"/>
    <x v="4"/>
    <n v="3422082419"/>
    <x v="9"/>
    <s v="PRD-107-TAB"/>
    <x v="6"/>
    <x v="1"/>
    <s v="N"/>
    <n v="1458.28"/>
    <n v="307.33"/>
    <x v="0"/>
    <n v="0.210748278794196"/>
    <x v="0"/>
    <x v="1"/>
    <m/>
    <x v="0"/>
    <n v="0"/>
    <n v="2081.52"/>
    <x v="2"/>
    <x v="1"/>
  </r>
  <r>
    <s v="ORD-202303-02392"/>
    <x v="79"/>
    <x v="0"/>
    <x v="5"/>
    <n v="6187749789"/>
    <x v="14"/>
    <s v="PRD-111-CHA"/>
    <x v="11"/>
    <x v="1"/>
    <s v="South"/>
    <n v="1618.27"/>
    <n v="187.84"/>
    <x v="2"/>
    <n v="0.116074573464255"/>
    <x v="0"/>
    <x v="0"/>
    <m/>
    <x v="0"/>
    <n v="0"/>
    <n v="207.68"/>
    <x v="2"/>
    <x v="1"/>
  </r>
  <r>
    <s v="ORD-202303-02393"/>
    <x v="85"/>
    <x v="8"/>
    <x v="5"/>
    <n v="6043872430"/>
    <x v="0"/>
    <s v="PRD-108-JAC"/>
    <x v="0"/>
    <x v="0"/>
    <s v="N"/>
    <n v="4258.51"/>
    <n v="875.5"/>
    <x v="0"/>
    <n v="0.20558833958356301"/>
    <x v="0"/>
    <x v="1"/>
    <m/>
    <x v="0"/>
    <n v="0"/>
    <n v="2085.91"/>
    <x v="2"/>
    <x v="1"/>
  </r>
  <r>
    <s v="ORD-202303-02394"/>
    <x v="86"/>
    <x v="22"/>
    <x v="5"/>
    <n v="3757901550"/>
    <x v="10"/>
    <s v="PRD-106-PHO"/>
    <x v="2"/>
    <x v="1"/>
    <s v="West"/>
    <n v="1674.95"/>
    <n v="207.27"/>
    <x v="3"/>
    <n v="0.123746977521717"/>
    <x v="0"/>
    <x v="0"/>
    <m/>
    <x v="0"/>
    <n v="0"/>
    <n v="2788.38"/>
    <x v="2"/>
    <x v="1"/>
  </r>
  <r>
    <s v="ORD-202303-02395"/>
    <x v="75"/>
    <x v="6"/>
    <x v="4"/>
    <n v="7680985683"/>
    <x v="22"/>
    <s v="PRD - 105 - BAG"/>
    <x v="9"/>
    <x v="2"/>
    <s v="North"/>
    <n v="1553.71"/>
    <n v="59.26"/>
    <x v="0"/>
    <n v="3.8140965817301802E-2"/>
    <x v="0"/>
    <x v="2"/>
    <m/>
    <x v="0"/>
    <n v="0"/>
    <m/>
    <x v="2"/>
    <x v="1"/>
  </r>
  <r>
    <s v="ORD-202303-02396"/>
    <x v="77"/>
    <x v="24"/>
    <x v="2"/>
    <n v="336936834"/>
    <x v="1"/>
    <s v="PRD-101-SHI"/>
    <x v="1"/>
    <x v="0"/>
    <s v="W"/>
    <n v="3766.69"/>
    <n v="641.39"/>
    <x v="3"/>
    <n v="0.17027947614483799"/>
    <x v="0"/>
    <x v="0"/>
    <m/>
    <x v="0"/>
    <n v="0"/>
    <n v="2821.33"/>
    <x v="2"/>
    <x v="1"/>
  </r>
  <r>
    <s v="ORD-202303-02397"/>
    <x v="74"/>
    <x v="27"/>
    <x v="5"/>
    <n v="966634916"/>
    <x v="12"/>
    <s v="PRD-105-BAG"/>
    <x v="9"/>
    <x v="2"/>
    <s v="W"/>
    <n v="4251.8900000000003"/>
    <n v="787.65"/>
    <x v="3"/>
    <n v="0.18524703132018899"/>
    <x v="0"/>
    <x v="0"/>
    <m/>
    <x v="0"/>
    <n v="0"/>
    <m/>
    <x v="2"/>
    <x v="1"/>
  </r>
  <r>
    <s v="ORD-202303-02398"/>
    <x v="72"/>
    <x v="26"/>
    <x v="5"/>
    <n v="1210811038"/>
    <x v="5"/>
    <s v="PRD-103-HEA"/>
    <x v="5"/>
    <x v="1"/>
    <s v="East"/>
    <n v="4443.1899999999996"/>
    <n v="1269.56"/>
    <x v="1"/>
    <n v="0.28573164775757998"/>
    <x v="0"/>
    <x v="1"/>
    <m/>
    <x v="0"/>
    <n v="0"/>
    <n v="2183.56"/>
    <x v="2"/>
    <x v="1"/>
  </r>
  <r>
    <s v="ORD-202303-02399"/>
    <x v="59"/>
    <x v="13"/>
    <x v="1"/>
    <n v="6668843316"/>
    <x v="4"/>
    <s v="PRD-109-SUN"/>
    <x v="3"/>
    <x v="2"/>
    <s v="North"/>
    <n v="3325.89"/>
    <n v="540.13"/>
    <x v="0"/>
    <n v="0.16240164286852499"/>
    <x v="0"/>
    <x v="0"/>
    <m/>
    <x v="0"/>
    <n v="0"/>
    <m/>
    <x v="2"/>
    <x v="1"/>
  </r>
  <r>
    <s v="ORD-202303-02400"/>
    <x v="61"/>
    <x v="27"/>
    <x v="5"/>
    <n v="4698984738"/>
    <x v="4"/>
    <s v="PRD-109-SUN"/>
    <x v="4"/>
    <x v="2"/>
    <s v="N"/>
    <n v="906.12"/>
    <n v="117.1"/>
    <x v="0"/>
    <n v="0.12923233125855299"/>
    <x v="1"/>
    <x v="0"/>
    <m/>
    <x v="0"/>
    <n v="0"/>
    <m/>
    <x v="2"/>
    <x v="1"/>
  </r>
  <r>
    <s v="ORD-202304-02401"/>
    <x v="87"/>
    <x v="1"/>
    <x v="5"/>
    <n v="2302019268"/>
    <x v="1"/>
    <s v="PRD-101-SHI"/>
    <x v="1"/>
    <x v="0"/>
    <s v="W"/>
    <n v="3454.4"/>
    <n v="442.64"/>
    <x v="3"/>
    <n v="0.12813802686428899"/>
    <x v="0"/>
    <x v="0"/>
    <m/>
    <x v="0"/>
    <n v="0"/>
    <n v="2821.33"/>
    <x v="3"/>
    <x v="2"/>
  </r>
  <r>
    <s v="ORD-202304-02402"/>
    <x v="88"/>
    <x v="19"/>
    <x v="0"/>
    <n v="4266244367"/>
    <x v="11"/>
    <s v="PRD-104-WAT"/>
    <x v="7"/>
    <x v="2"/>
    <s v="W"/>
    <n v="99.04"/>
    <n v="4.05"/>
    <x v="3"/>
    <n v="4.0892568659127597E-2"/>
    <x v="2"/>
    <x v="2"/>
    <m/>
    <x v="0"/>
    <n v="0"/>
    <n v="2420.2800000000002"/>
    <x v="3"/>
    <x v="2"/>
  </r>
  <r>
    <s v="ORD-202304-02403"/>
    <x v="89"/>
    <x v="29"/>
    <x v="3"/>
    <n v="4895642527"/>
    <x v="2"/>
    <s v="PRD-101-SHI"/>
    <x v="1"/>
    <x v="0"/>
    <s v="South"/>
    <n v="53.28"/>
    <n v="12.76"/>
    <x v="2"/>
    <n v="0.239489489489489"/>
    <x v="2"/>
    <x v="1"/>
    <m/>
    <x v="0"/>
    <n v="0"/>
    <n v="2821.33"/>
    <x v="3"/>
    <x v="2"/>
  </r>
  <r>
    <s v="ORD-202304-02404"/>
    <x v="89"/>
    <x v="26"/>
    <x v="4"/>
    <n v="3488919000"/>
    <x v="11"/>
    <s v="PRD-104-WAT"/>
    <x v="7"/>
    <x v="2"/>
    <s v="South"/>
    <n v="4021.92"/>
    <n v="608.5"/>
    <x v="2"/>
    <n v="0.15129589847635"/>
    <x v="0"/>
    <x v="0"/>
    <m/>
    <x v="0"/>
    <n v="0"/>
    <n v="2420.2800000000002"/>
    <x v="3"/>
    <x v="2"/>
  </r>
  <r>
    <s v="ORD-202304-02405"/>
    <x v="89"/>
    <x v="17"/>
    <x v="3"/>
    <n v="4411284842"/>
    <x v="23"/>
    <s v="PRD-111-CHA"/>
    <x v="4"/>
    <x v="1"/>
    <s v="North"/>
    <n v="3851.51"/>
    <n v="1153.33"/>
    <x v="0"/>
    <n v="0.29944878761836302"/>
    <x v="0"/>
    <x v="1"/>
    <m/>
    <x v="0"/>
    <n v="0"/>
    <n v="207.68"/>
    <x v="3"/>
    <x v="2"/>
  </r>
  <r>
    <s v="ORD-202304-02406"/>
    <x v="90"/>
    <x v="2"/>
    <x v="6"/>
    <n v="1684989912"/>
    <x v="14"/>
    <s v="PRD-111-CHA"/>
    <x v="11"/>
    <x v="1"/>
    <s v="South"/>
    <n v="4401.51"/>
    <n v="498.72"/>
    <x v="2"/>
    <n v="0.113306569790822"/>
    <x v="0"/>
    <x v="0"/>
    <m/>
    <x v="0"/>
    <n v="0"/>
    <n v="207.68"/>
    <x v="3"/>
    <x v="2"/>
  </r>
  <r>
    <s v="ORD-202304-02407"/>
    <x v="91"/>
    <x v="18"/>
    <x v="1"/>
    <n v="9870382429"/>
    <x v="14"/>
    <s v="PRD-111-CHA"/>
    <x v="11"/>
    <x v="1"/>
    <s v="South"/>
    <n v="3142.4"/>
    <n v="290.55"/>
    <x v="2"/>
    <n v="9.2461176171079407E-2"/>
    <x v="0"/>
    <x v="2"/>
    <s v="DAMAGED"/>
    <x v="1"/>
    <n v="1"/>
    <n v="207.68"/>
    <x v="3"/>
    <x v="2"/>
  </r>
  <r>
    <s v="ORD-202304-02408"/>
    <x v="92"/>
    <x v="1"/>
    <x v="6"/>
    <n v="5913110152"/>
    <x v="21"/>
    <s v="PRD-110-CAM"/>
    <x v="8"/>
    <x v="1"/>
    <s v="West"/>
    <n v="4689.58"/>
    <n v="814.99"/>
    <x v="3"/>
    <n v="0.173787418063025"/>
    <x v="0"/>
    <x v="0"/>
    <m/>
    <x v="0"/>
    <n v="0"/>
    <m/>
    <x v="3"/>
    <x v="2"/>
  </r>
  <r>
    <s v="ORD-202304-02409"/>
    <x v="93"/>
    <x v="6"/>
    <x v="7"/>
    <n v="3235113952"/>
    <x v="23"/>
    <s v="PRD-111-CHA"/>
    <x v="11"/>
    <x v="1"/>
    <s v="East"/>
    <n v="1820.75"/>
    <n v="64.099999999999994"/>
    <x v="1"/>
    <n v="3.5205272552519602E-2"/>
    <x v="0"/>
    <x v="2"/>
    <m/>
    <x v="0"/>
    <n v="0"/>
    <n v="207.68"/>
    <x v="3"/>
    <x v="2"/>
  </r>
  <r>
    <s v="ORD-202304-02410"/>
    <x v="94"/>
    <x v="19"/>
    <x v="7"/>
    <n v="4707308141"/>
    <x v="18"/>
    <s v="PRD-103-HEA"/>
    <x v="5"/>
    <x v="1"/>
    <s v="North"/>
    <n v="3548.76"/>
    <n v="758.61"/>
    <x v="0"/>
    <n v="0.21376762587495399"/>
    <x v="0"/>
    <x v="1"/>
    <m/>
    <x v="0"/>
    <n v="0"/>
    <n v="2183.56"/>
    <x v="3"/>
    <x v="2"/>
  </r>
  <r>
    <s v="ORD-202304-02411"/>
    <x v="95"/>
    <x v="21"/>
    <x v="4"/>
    <n v="8765781591"/>
    <x v="12"/>
    <s v="PRD-105-BAG"/>
    <x v="9"/>
    <x v="2"/>
    <s v="N"/>
    <n v="3957.61"/>
    <n v="273.72000000000003"/>
    <x v="0"/>
    <n v="6.9162954409353106E-2"/>
    <x v="0"/>
    <x v="2"/>
    <m/>
    <x v="0"/>
    <n v="0"/>
    <m/>
    <x v="3"/>
    <x v="2"/>
  </r>
  <r>
    <s v="ORD-202304-02412"/>
    <x v="96"/>
    <x v="26"/>
    <x v="0"/>
    <n v="4722294531"/>
    <x v="23"/>
    <s v="PRD-111-CHA"/>
    <x v="11"/>
    <x v="1"/>
    <s v="North"/>
    <n v="3966.94"/>
    <n v="1060.25"/>
    <x v="0"/>
    <n v="0.26727149893872898"/>
    <x v="0"/>
    <x v="1"/>
    <m/>
    <x v="0"/>
    <n v="0"/>
    <n v="207.68"/>
    <x v="3"/>
    <x v="2"/>
  </r>
  <r>
    <s v="ORD-202304-02413"/>
    <x v="97"/>
    <x v="3"/>
    <x v="5"/>
    <n v="8094207961"/>
    <x v="8"/>
    <s v="PRD-110-CAM"/>
    <x v="8"/>
    <x v="1"/>
    <s v="North"/>
    <n v="1659.13"/>
    <n v="307.87"/>
    <x v="0"/>
    <n v="0.185561107327334"/>
    <x v="0"/>
    <x v="0"/>
    <m/>
    <x v="0"/>
    <n v="0"/>
    <m/>
    <x v="3"/>
    <x v="2"/>
  </r>
  <r>
    <s v="ORD-202304-02414"/>
    <x v="88"/>
    <x v="24"/>
    <x v="3"/>
    <n v="4916716567"/>
    <x v="10"/>
    <s v="PRD-106-PHO"/>
    <x v="4"/>
    <x v="1"/>
    <s v="N"/>
    <n v="608.87"/>
    <n v="88.21"/>
    <x v="0"/>
    <n v="0.14487493225154799"/>
    <x v="1"/>
    <x v="0"/>
    <m/>
    <x v="0"/>
    <n v="0"/>
    <n v="2788.38"/>
    <x v="3"/>
    <x v="2"/>
  </r>
  <r>
    <s v="ORD-202304-02415"/>
    <x v="98"/>
    <x v="18"/>
    <x v="2"/>
    <n v="4150689851"/>
    <x v="2"/>
    <s v="PRD-101-SHI"/>
    <x v="1"/>
    <x v="0"/>
    <s v="North"/>
    <n v="4921.1899999999996"/>
    <n v="858.62"/>
    <x v="0"/>
    <n v="0.174474060135861"/>
    <x v="0"/>
    <x v="0"/>
    <m/>
    <x v="0"/>
    <n v="0"/>
    <n v="2821.33"/>
    <x v="3"/>
    <x v="2"/>
  </r>
  <r>
    <s v="ORD-202304-02416"/>
    <x v="93"/>
    <x v="13"/>
    <x v="6"/>
    <n v="7571695402"/>
    <x v="5"/>
    <s v="PRD-103-HEA"/>
    <x v="5"/>
    <x v="1"/>
    <s v="W"/>
    <n v="3438.08"/>
    <n v="623.15"/>
    <x v="3"/>
    <n v="0.18124941827996999"/>
    <x v="0"/>
    <x v="0"/>
    <m/>
    <x v="0"/>
    <n v="0"/>
    <n v="2183.56"/>
    <x v="3"/>
    <x v="2"/>
  </r>
  <r>
    <s v="ORD-202304-02417"/>
    <x v="99"/>
    <x v="10"/>
    <x v="2"/>
    <n v="7001684512"/>
    <x v="8"/>
    <s v="PRD-110-CAM"/>
    <x v="8"/>
    <x v="1"/>
    <s v="North"/>
    <n v="4046.59"/>
    <n v="707.06"/>
    <x v="0"/>
    <n v="0.174729834255509"/>
    <x v="0"/>
    <x v="0"/>
    <m/>
    <x v="0"/>
    <n v="0"/>
    <m/>
    <x v="3"/>
    <x v="2"/>
  </r>
  <r>
    <s v="ORD-202304-02418"/>
    <x v="100"/>
    <x v="13"/>
    <x v="1"/>
    <n v="4096262922"/>
    <x v="5"/>
    <s v="PRD-103-HEA"/>
    <x v="5"/>
    <x v="1"/>
    <s v="West"/>
    <n v="3626.85"/>
    <n v="647.16"/>
    <x v="3"/>
    <n v="0.178435832747425"/>
    <x v="0"/>
    <x v="0"/>
    <s v="Wrong item delivered"/>
    <x v="1"/>
    <n v="1"/>
    <n v="2183.56"/>
    <x v="3"/>
    <x v="2"/>
  </r>
  <r>
    <s v="ORD-202304-02419"/>
    <x v="95"/>
    <x v="18"/>
    <x v="6"/>
    <n v="7549059730"/>
    <x v="22"/>
    <s v="PRD-105-BAG"/>
    <x v="9"/>
    <x v="2"/>
    <s v="East"/>
    <n v="1884.96"/>
    <n v="457.78"/>
    <x v="1"/>
    <n v="0.24285926491808801"/>
    <x v="0"/>
    <x v="1"/>
    <m/>
    <x v="0"/>
    <n v="0"/>
    <m/>
    <x v="3"/>
    <x v="2"/>
  </r>
  <r>
    <s v="ORD-202304-02420"/>
    <x v="98"/>
    <x v="24"/>
    <x v="4"/>
    <n v="8170496729"/>
    <x v="9"/>
    <s v="PRD-107-TAB"/>
    <x v="6"/>
    <x v="1"/>
    <s v="East"/>
    <n v="2156.58"/>
    <n v="616.33000000000004"/>
    <x v="1"/>
    <n v="0.28579046453180501"/>
    <x v="0"/>
    <x v="1"/>
    <m/>
    <x v="0"/>
    <n v="0"/>
    <n v="2081.52"/>
    <x v="3"/>
    <x v="2"/>
  </r>
  <r>
    <s v="ORD-202304-02421"/>
    <x v="98"/>
    <x v="24"/>
    <x v="1"/>
    <n v="2888239797"/>
    <x v="9"/>
    <s v="PRD - 107 - TAB"/>
    <x v="6"/>
    <x v="1"/>
    <s v="North"/>
    <n v="4469.09"/>
    <n v="496.27"/>
    <x v="0"/>
    <n v="0.111044977836651"/>
    <x v="0"/>
    <x v="0"/>
    <m/>
    <x v="0"/>
    <n v="0"/>
    <m/>
    <x v="3"/>
    <x v="2"/>
  </r>
  <r>
    <s v="ORD-202304-02422"/>
    <x v="101"/>
    <x v="24"/>
    <x v="7"/>
    <n v="1036740092"/>
    <x v="8"/>
    <s v="PRD-110-CAM"/>
    <x v="8"/>
    <x v="1"/>
    <s v="East"/>
    <n v="3971.22"/>
    <n v="671.25"/>
    <x v="1"/>
    <n v="0.16902866121745999"/>
    <x v="0"/>
    <x v="0"/>
    <m/>
    <x v="0"/>
    <n v="0"/>
    <m/>
    <x v="3"/>
    <x v="2"/>
  </r>
  <r>
    <s v="ORD-202304-02423"/>
    <x v="102"/>
    <x v="24"/>
    <x v="3"/>
    <n v="1488305450"/>
    <x v="9"/>
    <s v="PRD-107-TAB"/>
    <x v="6"/>
    <x v="1"/>
    <s v="S"/>
    <n v="2601.85"/>
    <n v="780.04"/>
    <x v="2"/>
    <n v="0.29980206391606001"/>
    <x v="0"/>
    <x v="1"/>
    <s v="Late delivery"/>
    <x v="1"/>
    <n v="1"/>
    <n v="2081.52"/>
    <x v="3"/>
    <x v="2"/>
  </r>
  <r>
    <s v="ORD-202304-02424"/>
    <x v="90"/>
    <x v="9"/>
    <x v="7"/>
    <n v="2328642504"/>
    <x v="9"/>
    <s v="PRD - 107 - TAB"/>
    <x v="6"/>
    <x v="1"/>
    <s v="North"/>
    <n v="1477.67"/>
    <n v="198.67"/>
    <x v="0"/>
    <n v="0.13444815148172501"/>
    <x v="0"/>
    <x v="0"/>
    <m/>
    <x v="0"/>
    <n v="0"/>
    <m/>
    <x v="3"/>
    <x v="2"/>
  </r>
  <r>
    <s v="ORD-202304-02425"/>
    <x v="103"/>
    <x v="26"/>
    <x v="1"/>
    <n v="1160124181"/>
    <x v="15"/>
    <s v="PRD-100-SHO"/>
    <x v="12"/>
    <x v="0"/>
    <s v="West"/>
    <n v="134.41999999999999"/>
    <n v="38.07"/>
    <x v="3"/>
    <n v="0.28321678321678301"/>
    <x v="2"/>
    <x v="1"/>
    <m/>
    <x v="0"/>
    <n v="0"/>
    <n v="2793.38"/>
    <x v="3"/>
    <x v="2"/>
  </r>
  <r>
    <s v="ORD-202304-02426"/>
    <x v="104"/>
    <x v="0"/>
    <x v="3"/>
    <n v="2020631410"/>
    <x v="7"/>
    <s v="PRD-104-WAT"/>
    <x v="7"/>
    <x v="2"/>
    <s v="South"/>
    <n v="3740.26"/>
    <n v="1115.19"/>
    <x v="2"/>
    <n v="0.29815841679455402"/>
    <x v="0"/>
    <x v="1"/>
    <m/>
    <x v="0"/>
    <n v="0"/>
    <n v="2420.2800000000002"/>
    <x v="3"/>
    <x v="2"/>
  </r>
  <r>
    <s v="ORD-202304-02427"/>
    <x v="98"/>
    <x v="6"/>
    <x v="6"/>
    <n v="1724727318"/>
    <x v="20"/>
    <s v="PRD-100-SHO "/>
    <x v="12"/>
    <x v="0"/>
    <s v="North"/>
    <n v="1958.73"/>
    <n v="67.930000000000007"/>
    <x v="0"/>
    <n v="3.4680634901186003E-2"/>
    <x v="0"/>
    <x v="2"/>
    <m/>
    <x v="0"/>
    <n v="0"/>
    <m/>
    <x v="3"/>
    <x v="2"/>
  </r>
  <r>
    <s v="ORD-202304-02428"/>
    <x v="87"/>
    <x v="13"/>
    <x v="5"/>
    <n v="4214211407"/>
    <x v="18"/>
    <s v="PRD-103-HEA"/>
    <x v="5"/>
    <x v="1"/>
    <s v="N"/>
    <n v="2995.72"/>
    <n v="757.88"/>
    <x v="0"/>
    <n v="0.25298759563644102"/>
    <x v="0"/>
    <x v="1"/>
    <m/>
    <x v="0"/>
    <n v="0"/>
    <n v="2183.56"/>
    <x v="3"/>
    <x v="2"/>
  </r>
  <r>
    <s v="ORD-202304-02429"/>
    <x v="98"/>
    <x v="3"/>
    <x v="5"/>
    <n v="4247064922"/>
    <x v="14"/>
    <s v="PRD-111-CHA"/>
    <x v="11"/>
    <x v="1"/>
    <s v="North"/>
    <n v="2117.39"/>
    <n v="568.66"/>
    <x v="0"/>
    <n v="0.26856648987668802"/>
    <x v="0"/>
    <x v="1"/>
    <m/>
    <x v="0"/>
    <n v="0"/>
    <n v="207.68"/>
    <x v="3"/>
    <x v="2"/>
  </r>
  <r>
    <s v="ORD-202304-02430"/>
    <x v="105"/>
    <x v="10"/>
    <x v="4"/>
    <n v="3456466397"/>
    <x v="2"/>
    <s v="PRD-101-SHI"/>
    <x v="1"/>
    <x v="0"/>
    <s v="East"/>
    <n v="1052.5999999999999"/>
    <n v="132.15"/>
    <x v="1"/>
    <n v="0.12554626638799199"/>
    <x v="0"/>
    <x v="0"/>
    <m/>
    <x v="0"/>
    <n v="0"/>
    <n v="2821.33"/>
    <x v="3"/>
    <x v="2"/>
  </r>
  <r>
    <s v="ORD-202304-02431"/>
    <x v="106"/>
    <x v="1"/>
    <x v="2"/>
    <n v="6466766749"/>
    <x v="5"/>
    <s v="PRD-103-HEA"/>
    <x v="5"/>
    <x v="1"/>
    <s v="North"/>
    <n v="4586.12"/>
    <n v="1084.1099999999999"/>
    <x v="0"/>
    <n v="0.23638936617445699"/>
    <x v="0"/>
    <x v="1"/>
    <m/>
    <x v="0"/>
    <n v="0"/>
    <n v="2183.56"/>
    <x v="3"/>
    <x v="2"/>
  </r>
  <r>
    <s v="ORD-202304-02432"/>
    <x v="92"/>
    <x v="1"/>
    <x v="4"/>
    <n v="5324421461"/>
    <x v="11"/>
    <s v="PRD-104-WAT"/>
    <x v="4"/>
    <x v="2"/>
    <s v="South"/>
    <n v="4186.47"/>
    <n v="503.53"/>
    <x v="2"/>
    <n v="0.120275554345308"/>
    <x v="0"/>
    <x v="0"/>
    <m/>
    <x v="0"/>
    <n v="0"/>
    <n v="2420.2800000000002"/>
    <x v="3"/>
    <x v="2"/>
  </r>
  <r>
    <s v="ORD-202304-02433"/>
    <x v="87"/>
    <x v="22"/>
    <x v="0"/>
    <n v="8376539790"/>
    <x v="6"/>
    <s v="PRD-107-TAB"/>
    <x v="6"/>
    <x v="1"/>
    <s v="East"/>
    <n v="474.37"/>
    <n v="83.77"/>
    <x v="1"/>
    <n v="0.17659211164281"/>
    <x v="2"/>
    <x v="0"/>
    <m/>
    <x v="0"/>
    <n v="0"/>
    <n v="2081.52"/>
    <x v="3"/>
    <x v="2"/>
  </r>
  <r>
    <s v="ORD-202304-02434"/>
    <x v="97"/>
    <x v="11"/>
    <x v="2"/>
    <n v="1364029422"/>
    <x v="21"/>
    <s v="PRD-110-CAM"/>
    <x v="8"/>
    <x v="1"/>
    <s v="West"/>
    <n v="32.85"/>
    <n v="2.68"/>
    <x v="3"/>
    <n v="8.1582952815829501E-2"/>
    <x v="2"/>
    <x v="2"/>
    <m/>
    <x v="0"/>
    <n v="0"/>
    <m/>
    <x v="3"/>
    <x v="2"/>
  </r>
  <r>
    <s v="ORD-202304-02435"/>
    <x v="94"/>
    <x v="17"/>
    <x v="2"/>
    <n v="9241971665"/>
    <x v="3"/>
    <s v="PRD-106-PHO"/>
    <x v="2"/>
    <x v="1"/>
    <s v="East"/>
    <n v="563.69000000000005"/>
    <n v="88.5"/>
    <x v="1"/>
    <n v="0.157001188596569"/>
    <x v="1"/>
    <x v="0"/>
    <m/>
    <x v="0"/>
    <n v="0"/>
    <n v="2788.38"/>
    <x v="3"/>
    <x v="2"/>
  </r>
  <r>
    <s v="ORD-202304-02436"/>
    <x v="103"/>
    <x v="4"/>
    <x v="5"/>
    <n v="6144917921"/>
    <x v="12"/>
    <s v="PRD - 105 - BAG"/>
    <x v="9"/>
    <x v="2"/>
    <s v="South"/>
    <n v="4376.03"/>
    <n v="248.85"/>
    <x v="2"/>
    <n v="5.6866611974780802E-2"/>
    <x v="0"/>
    <x v="2"/>
    <m/>
    <x v="0"/>
    <n v="0"/>
    <m/>
    <x v="3"/>
    <x v="2"/>
  </r>
  <r>
    <s v="ORD-202304-02437"/>
    <x v="88"/>
    <x v="5"/>
    <x v="3"/>
    <n v="215384503"/>
    <x v="8"/>
    <s v="PRD-110-CAM"/>
    <x v="8"/>
    <x v="1"/>
    <s v="N"/>
    <n v="1133.8"/>
    <n v="94.88"/>
    <x v="0"/>
    <n v="8.3683189275004399E-2"/>
    <x v="0"/>
    <x v="2"/>
    <m/>
    <x v="0"/>
    <n v="0"/>
    <m/>
    <x v="3"/>
    <x v="2"/>
  </r>
  <r>
    <s v="ORD-202304-02438"/>
    <x v="96"/>
    <x v="23"/>
    <x v="6"/>
    <n v="6629136215"/>
    <x v="11"/>
    <s v="PRD - 104 - WAT"/>
    <x v="4"/>
    <x v="2"/>
    <s v="North"/>
    <n v="4201.1099999999997"/>
    <n v="456.62"/>
    <x v="0"/>
    <n v="0.108690322319577"/>
    <x v="0"/>
    <x v="0"/>
    <m/>
    <x v="0"/>
    <n v="0"/>
    <m/>
    <x v="3"/>
    <x v="2"/>
  </r>
  <r>
    <s v="ORD-202304-02439"/>
    <x v="97"/>
    <x v="9"/>
    <x v="3"/>
    <n v="5393600748"/>
    <x v="8"/>
    <s v="PRD-110-CAM"/>
    <x v="4"/>
    <x v="1"/>
    <s v="South"/>
    <n v="4761.8100000000004"/>
    <n v="1310.91"/>
    <x v="2"/>
    <n v="0.27529657840191002"/>
    <x v="0"/>
    <x v="1"/>
    <m/>
    <x v="0"/>
    <n v="0"/>
    <m/>
    <x v="3"/>
    <x v="2"/>
  </r>
  <r>
    <s v="ORD-202304-02440"/>
    <x v="102"/>
    <x v="24"/>
    <x v="2"/>
    <n v="8255483868"/>
    <x v="1"/>
    <s v="PRD-101-SHI"/>
    <x v="1"/>
    <x v="0"/>
    <s v="North"/>
    <n v="3841.07"/>
    <n v="619.76"/>
    <x v="0"/>
    <n v="0.16135087358470401"/>
    <x v="0"/>
    <x v="0"/>
    <m/>
    <x v="0"/>
    <n v="0"/>
    <n v="2821.33"/>
    <x v="3"/>
    <x v="2"/>
  </r>
  <r>
    <s v="ORD-202304-02441"/>
    <x v="106"/>
    <x v="24"/>
    <x v="4"/>
    <n v="8563666731"/>
    <x v="14"/>
    <s v="PRD-111-CHA"/>
    <x v="11"/>
    <x v="1"/>
    <s v="North"/>
    <n v="1037.2"/>
    <n v="192.8"/>
    <x v="0"/>
    <n v="0.185885075202468"/>
    <x v="0"/>
    <x v="0"/>
    <m/>
    <x v="0"/>
    <n v="0"/>
    <n v="207.68"/>
    <x v="3"/>
    <x v="2"/>
  </r>
  <r>
    <s v="ORD-202304-02442"/>
    <x v="102"/>
    <x v="8"/>
    <x v="2"/>
    <n v="9393942728"/>
    <x v="17"/>
    <s v="PRD-108-JAC"/>
    <x v="0"/>
    <x v="0"/>
    <s v="South"/>
    <n v="4423.84"/>
    <n v="572.21"/>
    <x v="2"/>
    <n v="0.12934690223877901"/>
    <x v="0"/>
    <x v="0"/>
    <m/>
    <x v="0"/>
    <n v="0"/>
    <n v="2085.91"/>
    <x v="3"/>
    <x v="2"/>
  </r>
  <r>
    <s v="ORD-202304-02443"/>
    <x v="91"/>
    <x v="24"/>
    <x v="4"/>
    <n v="7706481335"/>
    <x v="16"/>
    <s v="PRD-109-SUN"/>
    <x v="3"/>
    <x v="2"/>
    <s v="South"/>
    <n v="4327.95"/>
    <n v="461.67"/>
    <x v="2"/>
    <n v="0.106671749904689"/>
    <x v="0"/>
    <x v="0"/>
    <s v="DAMAGED"/>
    <x v="1"/>
    <n v="1"/>
    <m/>
    <x v="3"/>
    <x v="2"/>
  </r>
  <r>
    <s v="ORD-202304-02444"/>
    <x v="103"/>
    <x v="2"/>
    <x v="5"/>
    <n v="9606263823"/>
    <x v="4"/>
    <s v="PRD-109-SUN"/>
    <x v="3"/>
    <x v="2"/>
    <s v="W"/>
    <n v="1407.48"/>
    <n v="342.56"/>
    <x v="3"/>
    <n v="0.243385341177139"/>
    <x v="0"/>
    <x v="1"/>
    <m/>
    <x v="0"/>
    <n v="0"/>
    <m/>
    <x v="3"/>
    <x v="2"/>
  </r>
  <r>
    <s v="ORD-202304-02445"/>
    <x v="91"/>
    <x v="11"/>
    <x v="6"/>
    <n v="8659279948"/>
    <x v="16"/>
    <s v="PRD-109-SUN"/>
    <x v="3"/>
    <x v="2"/>
    <s v="North"/>
    <n v="2608.0500000000002"/>
    <n v="774.06"/>
    <x v="0"/>
    <n v="0.29679645712313801"/>
    <x v="0"/>
    <x v="1"/>
    <s v="Customer changed mind"/>
    <x v="1"/>
    <n v="1"/>
    <m/>
    <x v="3"/>
    <x v="2"/>
  </r>
  <r>
    <s v="ORD-202304-02446"/>
    <x v="93"/>
    <x v="14"/>
    <x v="0"/>
    <n v="9941364477"/>
    <x v="1"/>
    <s v="PRD-101-SHI"/>
    <x v="1"/>
    <x v="0"/>
    <s v="West"/>
    <n v="235.98"/>
    <n v="56.36"/>
    <x v="3"/>
    <n v="0.23883379947453201"/>
    <x v="2"/>
    <x v="1"/>
    <m/>
    <x v="0"/>
    <n v="0"/>
    <n v="2821.33"/>
    <x v="3"/>
    <x v="2"/>
  </r>
  <r>
    <s v="ORD-202304-02447"/>
    <x v="91"/>
    <x v="5"/>
    <x v="6"/>
    <n v="1725882844"/>
    <x v="9"/>
    <s v="PRD-107-TAB"/>
    <x v="6"/>
    <x v="1"/>
    <s v="East"/>
    <n v="1337.87"/>
    <n v="157.88"/>
    <x v="1"/>
    <n v="0.118008476159866"/>
    <x v="0"/>
    <x v="0"/>
    <m/>
    <x v="0"/>
    <n v="0"/>
    <n v="2081.52"/>
    <x v="3"/>
    <x v="2"/>
  </r>
  <r>
    <s v="ORD-202304-02448"/>
    <x v="93"/>
    <x v="8"/>
    <x v="3"/>
    <n v="4475636518"/>
    <x v="15"/>
    <s v="PRD-100-SHO "/>
    <x v="12"/>
    <x v="0"/>
    <s v="N"/>
    <n v="980.37"/>
    <n v="149.36000000000001"/>
    <x v="0"/>
    <n v="0.152350643124535"/>
    <x v="1"/>
    <x v="0"/>
    <m/>
    <x v="0"/>
    <n v="0"/>
    <m/>
    <x v="3"/>
    <x v="2"/>
  </r>
  <r>
    <s v="ORD-202304-02449"/>
    <x v="87"/>
    <x v="6"/>
    <x v="1"/>
    <n v="3581397951"/>
    <x v="8"/>
    <s v="PRD-110-CAM"/>
    <x v="8"/>
    <x v="1"/>
    <s v="N"/>
    <n v="1337.88"/>
    <n v="172.36"/>
    <x v="0"/>
    <n v="0.128830687356116"/>
    <x v="0"/>
    <x v="0"/>
    <m/>
    <x v="0"/>
    <n v="0"/>
    <m/>
    <x v="3"/>
    <x v="2"/>
  </r>
  <r>
    <s v="ORD-202304-02450"/>
    <x v="107"/>
    <x v="10"/>
    <x v="2"/>
    <n v="5229297702"/>
    <x v="22"/>
    <s v="PRD-105-BAG"/>
    <x v="9"/>
    <x v="2"/>
    <s v="West"/>
    <n v="4213.42"/>
    <n v="281.18"/>
    <x v="3"/>
    <n v="6.6734386792676695E-2"/>
    <x v="0"/>
    <x v="2"/>
    <m/>
    <x v="0"/>
    <n v="0"/>
    <m/>
    <x v="3"/>
    <x v="2"/>
  </r>
  <r>
    <s v="ORD-202304-02451"/>
    <x v="105"/>
    <x v="16"/>
    <x v="0"/>
    <n v="2989673353"/>
    <x v="8"/>
    <s v="PRD-110-CAM"/>
    <x v="4"/>
    <x v="1"/>
    <s v="South"/>
    <n v="274.77999999999997"/>
    <n v="54.72"/>
    <x v="2"/>
    <n v="0.19914113108668799"/>
    <x v="2"/>
    <x v="0"/>
    <m/>
    <x v="0"/>
    <n v="0"/>
    <m/>
    <x v="3"/>
    <x v="2"/>
  </r>
  <r>
    <s v="ORD-202304-02452"/>
    <x v="106"/>
    <x v="4"/>
    <x v="0"/>
    <n v="6621567486"/>
    <x v="11"/>
    <s v="PRD-104-WAT"/>
    <x v="7"/>
    <x v="2"/>
    <s v="West"/>
    <n v="1078.71"/>
    <n v="146.87"/>
    <x v="3"/>
    <n v="0.13615336837518899"/>
    <x v="0"/>
    <x v="0"/>
    <m/>
    <x v="0"/>
    <n v="0"/>
    <n v="2420.2800000000002"/>
    <x v="3"/>
    <x v="2"/>
  </r>
  <r>
    <s v="ORD-202304-02453"/>
    <x v="103"/>
    <x v="26"/>
    <x v="2"/>
    <n v="8405318865"/>
    <x v="13"/>
    <s v="PRD-102-LAP"/>
    <x v="10"/>
    <x v="1"/>
    <s v="South"/>
    <n v="1963.53"/>
    <n v="124.19"/>
    <x v="2"/>
    <n v="6.3248333358797704E-2"/>
    <x v="0"/>
    <x v="2"/>
    <s v="DAMAGED"/>
    <x v="1"/>
    <n v="1"/>
    <n v="847.14"/>
    <x v="3"/>
    <x v="2"/>
  </r>
  <r>
    <s v="ORD-202304-02454"/>
    <x v="103"/>
    <x v="28"/>
    <x v="7"/>
    <n v="8703517199"/>
    <x v="11"/>
    <s v="PRD-104-WAT"/>
    <x v="7"/>
    <x v="2"/>
    <s v="North"/>
    <n v="3027.04"/>
    <n v="131.46"/>
    <x v="0"/>
    <n v="4.3428563877583398E-2"/>
    <x v="0"/>
    <x v="2"/>
    <s v="Late delivery"/>
    <x v="1"/>
    <n v="1"/>
    <n v="2420.2800000000002"/>
    <x v="3"/>
    <x v="2"/>
  </r>
  <r>
    <s v="ORD-202304-02455"/>
    <x v="103"/>
    <x v="18"/>
    <x v="5"/>
    <n v="4611555240"/>
    <x v="0"/>
    <s v="PRD-108-JAC"/>
    <x v="0"/>
    <x v="0"/>
    <s v="North"/>
    <n v="585.47"/>
    <n v="104.9"/>
    <x v="0"/>
    <n v="0.17917228893026099"/>
    <x v="1"/>
    <x v="0"/>
    <m/>
    <x v="0"/>
    <n v="0"/>
    <n v="2085.91"/>
    <x v="3"/>
    <x v="2"/>
  </r>
  <r>
    <s v="ORD-202304-02456"/>
    <x v="105"/>
    <x v="16"/>
    <x v="0"/>
    <n v="6951522345"/>
    <x v="15"/>
    <s v="PRD-100-SHO"/>
    <x v="12"/>
    <x v="0"/>
    <s v="South"/>
    <n v="4522.7299999999996"/>
    <n v="1184.75"/>
    <x v="2"/>
    <n v="0.261954615906764"/>
    <x v="0"/>
    <x v="1"/>
    <m/>
    <x v="0"/>
    <n v="0"/>
    <n v="2793.38"/>
    <x v="3"/>
    <x v="2"/>
  </r>
  <r>
    <s v="ORD-202304-02457"/>
    <x v="99"/>
    <x v="27"/>
    <x v="1"/>
    <n v="5064051183"/>
    <x v="20"/>
    <s v="PRD-100-SHO"/>
    <x v="4"/>
    <x v="0"/>
    <s v="East"/>
    <n v="3631.21"/>
    <n v="148.84"/>
    <x v="1"/>
    <n v="4.0989091790339903E-2"/>
    <x v="0"/>
    <x v="2"/>
    <m/>
    <x v="0"/>
    <n v="0"/>
    <n v="2793.38"/>
    <x v="3"/>
    <x v="2"/>
  </r>
  <r>
    <s v="ORD-202304-02458"/>
    <x v="93"/>
    <x v="7"/>
    <x v="7"/>
    <n v="4615522411"/>
    <x v="2"/>
    <s v="PRD-101-SHI"/>
    <x v="1"/>
    <x v="0"/>
    <s v="South"/>
    <n v="708.88"/>
    <n v="161.37"/>
    <x v="2"/>
    <n v="0.22764078546439501"/>
    <x v="1"/>
    <x v="1"/>
    <m/>
    <x v="0"/>
    <n v="0"/>
    <n v="2821.33"/>
    <x v="3"/>
    <x v="2"/>
  </r>
  <r>
    <s v="ORD-202304-02459"/>
    <x v="87"/>
    <x v="0"/>
    <x v="3"/>
    <n v="3839688560"/>
    <x v="16"/>
    <s v="PRD-109-SUN"/>
    <x v="3"/>
    <x v="2"/>
    <s v="East"/>
    <n v="2206.6"/>
    <n v="638.64"/>
    <x v="1"/>
    <n v="0.28942264116740701"/>
    <x v="0"/>
    <x v="1"/>
    <m/>
    <x v="0"/>
    <n v="0"/>
    <m/>
    <x v="3"/>
    <x v="2"/>
  </r>
  <r>
    <s v="ORD-202304-02460"/>
    <x v="99"/>
    <x v="29"/>
    <x v="5"/>
    <n v="9449493078"/>
    <x v="6"/>
    <s v="PRD-107-TAB"/>
    <x v="6"/>
    <x v="1"/>
    <s v="N"/>
    <n v="2988.52"/>
    <n v="670.22"/>
    <x v="0"/>
    <n v="0.224264853506083"/>
    <x v="0"/>
    <x v="1"/>
    <s v="Size issue"/>
    <x v="1"/>
    <n v="1"/>
    <n v="2081.52"/>
    <x v="3"/>
    <x v="2"/>
  </r>
  <r>
    <s v="ORD-202304-02461"/>
    <x v="103"/>
    <x v="3"/>
    <x v="4"/>
    <n v="6502860118"/>
    <x v="3"/>
    <s v="PRD-106-PHO"/>
    <x v="2"/>
    <x v="1"/>
    <s v="East"/>
    <n v="2563.1999999999998"/>
    <n v="620.23"/>
    <x v="1"/>
    <n v="0.24197487515605501"/>
    <x v="0"/>
    <x v="1"/>
    <m/>
    <x v="0"/>
    <n v="0"/>
    <n v="2788.38"/>
    <x v="3"/>
    <x v="2"/>
  </r>
  <r>
    <s v="ORD-202304-02462"/>
    <x v="94"/>
    <x v="11"/>
    <x v="0"/>
    <n v="470844445"/>
    <x v="12"/>
    <s v="PRD-105-BAG"/>
    <x v="9"/>
    <x v="2"/>
    <s v="North"/>
    <n v="2822.96"/>
    <n v="683.42"/>
    <x v="0"/>
    <n v="0.24209340550344299"/>
    <x v="0"/>
    <x v="1"/>
    <m/>
    <x v="0"/>
    <n v="0"/>
    <m/>
    <x v="3"/>
    <x v="2"/>
  </r>
  <r>
    <s v="ORD-202304-02463"/>
    <x v="91"/>
    <x v="15"/>
    <x v="7"/>
    <n v="6582165514"/>
    <x v="8"/>
    <s v="PRD-110-CAM "/>
    <x v="8"/>
    <x v="1"/>
    <s v="W"/>
    <n v="54.26"/>
    <n v="16.28"/>
    <x v="3"/>
    <n v="0.30003685956505699"/>
    <x v="2"/>
    <x v="1"/>
    <m/>
    <x v="0"/>
    <n v="0"/>
    <n v="130.44"/>
    <x v="3"/>
    <x v="2"/>
  </r>
  <r>
    <s v="ORD-202304-02464"/>
    <x v="108"/>
    <x v="26"/>
    <x v="5"/>
    <n v="7722285569"/>
    <x v="2"/>
    <s v="PRD-101-SHI"/>
    <x v="1"/>
    <x v="0"/>
    <s v="West"/>
    <n v="1787.97"/>
    <n v="312.54000000000002"/>
    <x v="3"/>
    <n v="0.17480159063071499"/>
    <x v="0"/>
    <x v="0"/>
    <m/>
    <x v="0"/>
    <n v="0"/>
    <n v="2821.33"/>
    <x v="3"/>
    <x v="2"/>
  </r>
  <r>
    <s v="ORD-202304-02465"/>
    <x v="106"/>
    <x v="20"/>
    <x v="0"/>
    <n v="9903777311"/>
    <x v="12"/>
    <s v="PRD-105-BAG"/>
    <x v="9"/>
    <x v="2"/>
    <s v="South"/>
    <n v="4919.1000000000004"/>
    <n v="570.46"/>
    <x v="2"/>
    <n v="0.115968368197434"/>
    <x v="0"/>
    <x v="0"/>
    <s v="Customer changed mind"/>
    <x v="1"/>
    <n v="1"/>
    <m/>
    <x v="3"/>
    <x v="2"/>
  </r>
  <r>
    <s v="ORD-202304-02466"/>
    <x v="88"/>
    <x v="13"/>
    <x v="4"/>
    <n v="74672397"/>
    <x v="2"/>
    <s v="PRD-101-SHI"/>
    <x v="1"/>
    <x v="0"/>
    <s v="W"/>
    <n v="3787.64"/>
    <n v="879.05"/>
    <x v="3"/>
    <n v="0.23208383056467899"/>
    <x v="0"/>
    <x v="1"/>
    <m/>
    <x v="0"/>
    <n v="0"/>
    <n v="2821.33"/>
    <x v="3"/>
    <x v="2"/>
  </r>
  <r>
    <s v="ORD-202304-02467"/>
    <x v="109"/>
    <x v="11"/>
    <x v="3"/>
    <n v="425377696"/>
    <x v="13"/>
    <s v="PRD-102-LAP"/>
    <x v="10"/>
    <x v="1"/>
    <s v="N"/>
    <n v="1922.83"/>
    <n v="524.69000000000005"/>
    <x v="0"/>
    <n v="0.27287383700067103"/>
    <x v="0"/>
    <x v="1"/>
    <m/>
    <x v="0"/>
    <n v="0"/>
    <n v="847.14"/>
    <x v="3"/>
    <x v="2"/>
  </r>
  <r>
    <s v="ORD-202304-02468"/>
    <x v="88"/>
    <x v="18"/>
    <x v="7"/>
    <n v="3805712166"/>
    <x v="8"/>
    <s v="PRD-110-CAM"/>
    <x v="8"/>
    <x v="1"/>
    <s v="North"/>
    <n v="2398.36"/>
    <n v="243.63"/>
    <x v="0"/>
    <n v="0.101581914308111"/>
    <x v="0"/>
    <x v="0"/>
    <m/>
    <x v="0"/>
    <n v="0"/>
    <m/>
    <x v="3"/>
    <x v="2"/>
  </r>
  <r>
    <s v="ORD-202304-02469"/>
    <x v="101"/>
    <x v="26"/>
    <x v="6"/>
    <n v="688958993"/>
    <x v="4"/>
    <s v="PRD - 109 - SUN"/>
    <x v="3"/>
    <x v="2"/>
    <s v="North"/>
    <n v="959.31"/>
    <n v="36.950000000000003"/>
    <x v="0"/>
    <n v="3.8517267619434803E-2"/>
    <x v="1"/>
    <x v="2"/>
    <m/>
    <x v="0"/>
    <n v="0"/>
    <m/>
    <x v="3"/>
    <x v="2"/>
  </r>
  <r>
    <s v="ORD-202304-02470"/>
    <x v="106"/>
    <x v="7"/>
    <x v="2"/>
    <n v="6450446240"/>
    <x v="2"/>
    <s v="PRD-101-SHI"/>
    <x v="1"/>
    <x v="0"/>
    <s v="North"/>
    <n v="3629.37"/>
    <n v="810.71"/>
    <x v="0"/>
    <n v="0.22337485569120799"/>
    <x v="0"/>
    <x v="1"/>
    <m/>
    <x v="0"/>
    <n v="0"/>
    <n v="2821.33"/>
    <x v="3"/>
    <x v="2"/>
  </r>
  <r>
    <s v="ORD-202304-02471"/>
    <x v="94"/>
    <x v="27"/>
    <x v="1"/>
    <n v="4742120660"/>
    <x v="14"/>
    <s v="PRD-111-CHA"/>
    <x v="11"/>
    <x v="1"/>
    <s v="W"/>
    <n v="2975.59"/>
    <n v="94.44"/>
    <x v="3"/>
    <n v="3.1738243508010203E-2"/>
    <x v="0"/>
    <x v="2"/>
    <m/>
    <x v="0"/>
    <n v="0"/>
    <n v="207.68"/>
    <x v="3"/>
    <x v="2"/>
  </r>
  <r>
    <s v="ORD-202304-02472"/>
    <x v="110"/>
    <x v="12"/>
    <x v="1"/>
    <n v="7242075308"/>
    <x v="9"/>
    <s v="PRD-107-TAB"/>
    <x v="6"/>
    <x v="1"/>
    <s v="East"/>
    <n v="3878.78"/>
    <n v="1077.1600000000001"/>
    <x v="1"/>
    <n v="0.27770587659006202"/>
    <x v="0"/>
    <x v="1"/>
    <s v="DAMAGED"/>
    <x v="1"/>
    <n v="1"/>
    <n v="2081.52"/>
    <x v="3"/>
    <x v="2"/>
  </r>
  <r>
    <s v="ORD-202304-02473"/>
    <x v="111"/>
    <x v="14"/>
    <x v="2"/>
    <n v="85854914"/>
    <x v="12"/>
    <s v="PRD - 105 - BAG"/>
    <x v="9"/>
    <x v="2"/>
    <s v="South"/>
    <n v="4796.4799999999996"/>
    <n v="329.06"/>
    <x v="2"/>
    <n v="6.8604476616185198E-2"/>
    <x v="0"/>
    <x v="2"/>
    <m/>
    <x v="0"/>
    <n v="0"/>
    <m/>
    <x v="3"/>
    <x v="2"/>
  </r>
  <r>
    <s v="ORD-202304-02474"/>
    <x v="112"/>
    <x v="8"/>
    <x v="1"/>
    <n v="9683720164"/>
    <x v="11"/>
    <s v="PRD-104-WAT"/>
    <x v="7"/>
    <x v="2"/>
    <s v="South"/>
    <n v="3336.22"/>
    <n v="599.05999999999995"/>
    <x v="2"/>
    <n v="0.179562498875973"/>
    <x v="0"/>
    <x v="0"/>
    <s v="Customer changed mind"/>
    <x v="1"/>
    <n v="1"/>
    <n v="2420.2800000000002"/>
    <x v="3"/>
    <x v="2"/>
  </r>
  <r>
    <s v="ORD-202304-02475"/>
    <x v="92"/>
    <x v="2"/>
    <x v="4"/>
    <n v="3625691539"/>
    <x v="15"/>
    <s v="PRD-100-SHO"/>
    <x v="12"/>
    <x v="0"/>
    <s v="North"/>
    <n v="4679.41"/>
    <n v="771.64"/>
    <x v="0"/>
    <n v="0.164901130698101"/>
    <x v="0"/>
    <x v="0"/>
    <s v="damaged "/>
    <x v="1"/>
    <n v="1"/>
    <n v="2793.38"/>
    <x v="3"/>
    <x v="2"/>
  </r>
  <r>
    <s v="ORD-202304-02476"/>
    <x v="91"/>
    <x v="23"/>
    <x v="0"/>
    <n v="619581618"/>
    <x v="14"/>
    <s v="PRD-111-CHA"/>
    <x v="11"/>
    <x v="1"/>
    <s v="North"/>
    <n v="1634.66"/>
    <n v="489.27"/>
    <x v="0"/>
    <n v="0.29930994824611801"/>
    <x v="0"/>
    <x v="1"/>
    <m/>
    <x v="0"/>
    <n v="0"/>
    <n v="207.68"/>
    <x v="3"/>
    <x v="2"/>
  </r>
  <r>
    <s v="ORD-202304-02477"/>
    <x v="87"/>
    <x v="11"/>
    <x v="2"/>
    <n v="374361251"/>
    <x v="8"/>
    <s v="PRD-110-CAM"/>
    <x v="8"/>
    <x v="1"/>
    <s v="N"/>
    <n v="4821.4399999999996"/>
    <n v="1342.34"/>
    <x v="0"/>
    <n v="0.27841059932302398"/>
    <x v="0"/>
    <x v="1"/>
    <m/>
    <x v="0"/>
    <n v="0"/>
    <m/>
    <x v="3"/>
    <x v="2"/>
  </r>
  <r>
    <s v="ORD-202304-02478"/>
    <x v="111"/>
    <x v="7"/>
    <x v="5"/>
    <n v="3873006032"/>
    <x v="4"/>
    <s v="PRD-109-SUN"/>
    <x v="3"/>
    <x v="2"/>
    <s v="West"/>
    <n v="1151.3699999999999"/>
    <n v="265.39999999999998"/>
    <x v="3"/>
    <n v="0.230508003508863"/>
    <x v="0"/>
    <x v="1"/>
    <m/>
    <x v="0"/>
    <n v="0"/>
    <m/>
    <x v="3"/>
    <x v="2"/>
  </r>
  <r>
    <s v="ORD-202304-02479"/>
    <x v="113"/>
    <x v="13"/>
    <x v="2"/>
    <n v="2072594037"/>
    <x v="4"/>
    <s v="PRD-109-SUN"/>
    <x v="3"/>
    <x v="2"/>
    <s v="North"/>
    <n v="4705.41"/>
    <n v="1328.54"/>
    <x v="0"/>
    <n v="0.282343090187678"/>
    <x v="0"/>
    <x v="1"/>
    <m/>
    <x v="0"/>
    <n v="0"/>
    <m/>
    <x v="3"/>
    <x v="2"/>
  </r>
  <r>
    <s v="ORD-202304-02480"/>
    <x v="111"/>
    <x v="20"/>
    <x v="4"/>
    <n v="2285141363"/>
    <x v="12"/>
    <s v="PRD-105-BAG"/>
    <x v="9"/>
    <x v="2"/>
    <s v="South"/>
    <n v="1191.27"/>
    <n v="271.99"/>
    <x v="2"/>
    <n v="0.228319356652984"/>
    <x v="0"/>
    <x v="1"/>
    <m/>
    <x v="0"/>
    <n v="0"/>
    <m/>
    <x v="3"/>
    <x v="2"/>
  </r>
  <r>
    <s v="ORD-202304-02481"/>
    <x v="114"/>
    <x v="21"/>
    <x v="5"/>
    <n v="7236790821"/>
    <x v="14"/>
    <s v="PRD-111-CHA"/>
    <x v="11"/>
    <x v="1"/>
    <s v="North"/>
    <n v="400.5"/>
    <n v="24.69"/>
    <x v="0"/>
    <n v="6.1647940074906399E-2"/>
    <x v="2"/>
    <x v="2"/>
    <m/>
    <x v="0"/>
    <n v="0"/>
    <n v="207.68"/>
    <x v="3"/>
    <x v="2"/>
  </r>
  <r>
    <s v="ORD-202304-02482"/>
    <x v="93"/>
    <x v="4"/>
    <x v="5"/>
    <n v="3309138919"/>
    <x v="15"/>
    <s v="PRD-100-SHO"/>
    <x v="12"/>
    <x v="0"/>
    <s v="W"/>
    <n v="2818.21"/>
    <n v="394.25"/>
    <x v="3"/>
    <n v="0.13989376235269901"/>
    <x v="0"/>
    <x v="0"/>
    <m/>
    <x v="0"/>
    <n v="0"/>
    <n v="2793.38"/>
    <x v="3"/>
    <x v="2"/>
  </r>
  <r>
    <s v="ORD-202304-02483"/>
    <x v="102"/>
    <x v="8"/>
    <x v="6"/>
    <n v="2835880588"/>
    <x v="8"/>
    <s v="PRD-110-CAM"/>
    <x v="4"/>
    <x v="1"/>
    <s v="North"/>
    <n v="2297.2399999999998"/>
    <n v="414.08"/>
    <x v="0"/>
    <n v="0.18025108390938699"/>
    <x v="0"/>
    <x v="0"/>
    <m/>
    <x v="0"/>
    <n v="0"/>
    <m/>
    <x v="3"/>
    <x v="2"/>
  </r>
  <r>
    <s v="ORD-202304-02484"/>
    <x v="114"/>
    <x v="15"/>
    <x v="6"/>
    <n v="4840927029"/>
    <x v="12"/>
    <s v="PRD-105-BAG"/>
    <x v="9"/>
    <x v="2"/>
    <s v="North"/>
    <n v="4634.1099999999997"/>
    <n v="940.38"/>
    <x v="0"/>
    <n v="0.202925696627831"/>
    <x v="0"/>
    <x v="1"/>
    <s v="Late delivery"/>
    <x v="1"/>
    <n v="1"/>
    <m/>
    <x v="3"/>
    <x v="2"/>
  </r>
  <r>
    <s v="ORD-202304-02485"/>
    <x v="94"/>
    <x v="18"/>
    <x v="5"/>
    <n v="6391596586"/>
    <x v="7"/>
    <s v="PRD - 104 - WAT"/>
    <x v="7"/>
    <x v="2"/>
    <s v="South"/>
    <n v="2703.1"/>
    <n v="265.12"/>
    <x v="2"/>
    <n v="9.80799822426104E-2"/>
    <x v="0"/>
    <x v="2"/>
    <m/>
    <x v="0"/>
    <n v="0"/>
    <m/>
    <x v="3"/>
    <x v="2"/>
  </r>
  <r>
    <s v="ORD-202304-02486"/>
    <x v="107"/>
    <x v="18"/>
    <x v="6"/>
    <n v="3345708117"/>
    <x v="10"/>
    <s v="PRD-106-PHO"/>
    <x v="2"/>
    <x v="1"/>
    <s v="North"/>
    <n v="1543.42"/>
    <n v="222.96"/>
    <x v="0"/>
    <n v="0.14445841054281999"/>
    <x v="0"/>
    <x v="0"/>
    <m/>
    <x v="0"/>
    <n v="0"/>
    <n v="2788.38"/>
    <x v="3"/>
    <x v="2"/>
  </r>
  <r>
    <s v="ORD-202304-02487"/>
    <x v="110"/>
    <x v="9"/>
    <x v="1"/>
    <n v="6114022359"/>
    <x v="10"/>
    <s v="PRD-106-PHO"/>
    <x v="2"/>
    <x v="1"/>
    <s v="South"/>
    <n v="884.65"/>
    <n v="238.71"/>
    <x v="2"/>
    <n v="0.26983552817498402"/>
    <x v="1"/>
    <x v="1"/>
    <m/>
    <x v="0"/>
    <n v="0"/>
    <n v="2788.38"/>
    <x v="3"/>
    <x v="2"/>
  </r>
  <r>
    <s v="ORD-202304-02488"/>
    <x v="109"/>
    <x v="12"/>
    <x v="4"/>
    <n v="8848618174"/>
    <x v="14"/>
    <s v="PRD-111-CHA"/>
    <x v="11"/>
    <x v="1"/>
    <s v="W"/>
    <n v="2172.6999999999998"/>
    <n v="190.49"/>
    <x v="3"/>
    <n v="8.7674322271827698E-2"/>
    <x v="0"/>
    <x v="2"/>
    <s v="DAMAGED"/>
    <x v="1"/>
    <n v="1"/>
    <n v="207.68"/>
    <x v="3"/>
    <x v="2"/>
  </r>
  <r>
    <s v="ORD-202304-02489"/>
    <x v="91"/>
    <x v="24"/>
    <x v="1"/>
    <n v="3659077467"/>
    <x v="5"/>
    <s v="PRD-103-HEA "/>
    <x v="4"/>
    <x v="1"/>
    <s v="N"/>
    <n v="287.35000000000002"/>
    <n v="34.840000000000003"/>
    <x v="0"/>
    <n v="0.121245867409083"/>
    <x v="2"/>
    <x v="0"/>
    <m/>
    <x v="0"/>
    <n v="0"/>
    <m/>
    <x v="3"/>
    <x v="2"/>
  </r>
  <r>
    <s v="ORD-202304-02490"/>
    <x v="100"/>
    <x v="19"/>
    <x v="3"/>
    <n v="2749631885"/>
    <x v="15"/>
    <s v="PRD-100-SHO"/>
    <x v="12"/>
    <x v="0"/>
    <s v="South"/>
    <n v="4134.5600000000004"/>
    <n v="178.28"/>
    <x v="2"/>
    <n v="4.3119461321156301E-2"/>
    <x v="0"/>
    <x v="2"/>
    <m/>
    <x v="0"/>
    <n v="0"/>
    <n v="2793.38"/>
    <x v="3"/>
    <x v="2"/>
  </r>
  <r>
    <s v="ORD-202304-02491"/>
    <x v="104"/>
    <x v="28"/>
    <x v="3"/>
    <n v="8577884620"/>
    <x v="13"/>
    <s v="PRD - 102 - LAP"/>
    <x v="10"/>
    <x v="1"/>
    <s v="N"/>
    <n v="2602.0100000000002"/>
    <n v="353.85"/>
    <x v="0"/>
    <n v="0.135991022325049"/>
    <x v="0"/>
    <x v="0"/>
    <m/>
    <x v="0"/>
    <n v="0"/>
    <m/>
    <x v="3"/>
    <x v="2"/>
  </r>
  <r>
    <s v="ORD-202304-02492"/>
    <x v="89"/>
    <x v="0"/>
    <x v="0"/>
    <n v="4977418182"/>
    <x v="8"/>
    <s v="PRD-110-CAM"/>
    <x v="8"/>
    <x v="1"/>
    <s v="N"/>
    <n v="3877.5"/>
    <n v="901.59"/>
    <x v="0"/>
    <n v="0.23251837524178001"/>
    <x v="0"/>
    <x v="1"/>
    <m/>
    <x v="0"/>
    <n v="0"/>
    <m/>
    <x v="3"/>
    <x v="2"/>
  </r>
  <r>
    <s v="ORD-202304-02493"/>
    <x v="88"/>
    <x v="22"/>
    <x v="4"/>
    <n v="3946357188"/>
    <x v="12"/>
    <s v="PRD-105-BAG"/>
    <x v="4"/>
    <x v="2"/>
    <s v="N"/>
    <n v="4192.3"/>
    <n v="449"/>
    <x v="0"/>
    <n v="0.10710111394699801"/>
    <x v="0"/>
    <x v="0"/>
    <m/>
    <x v="0"/>
    <n v="0"/>
    <m/>
    <x v="3"/>
    <x v="2"/>
  </r>
  <r>
    <s v="ORD-202304-02494"/>
    <x v="95"/>
    <x v="11"/>
    <x v="1"/>
    <n v="7123367812"/>
    <x v="12"/>
    <s v="PRD-105-BAG"/>
    <x v="9"/>
    <x v="2"/>
    <s v="S"/>
    <n v="4157.1400000000003"/>
    <n v="617.39"/>
    <x v="2"/>
    <n v="0.14851316049014501"/>
    <x v="0"/>
    <x v="0"/>
    <m/>
    <x v="0"/>
    <n v="0"/>
    <m/>
    <x v="3"/>
    <x v="2"/>
  </r>
  <r>
    <s v="ORD-202304-02495"/>
    <x v="95"/>
    <x v="0"/>
    <x v="2"/>
    <n v="8861364323"/>
    <x v="3"/>
    <s v="PRD-106-PHO"/>
    <x v="2"/>
    <x v="1"/>
    <s v="East"/>
    <n v="2269.7600000000002"/>
    <n v="532.32000000000005"/>
    <x v="1"/>
    <n v="0.23452699844917499"/>
    <x v="0"/>
    <x v="1"/>
    <m/>
    <x v="0"/>
    <n v="0"/>
    <n v="2788.38"/>
    <x v="3"/>
    <x v="2"/>
  </r>
  <r>
    <s v="ORD-202304-02496"/>
    <x v="90"/>
    <x v="3"/>
    <x v="1"/>
    <n v="9979885760"/>
    <x v="14"/>
    <s v="PRD-111-CHA"/>
    <x v="11"/>
    <x v="1"/>
    <s v="N"/>
    <n v="3441.99"/>
    <n v="635.12"/>
    <x v="0"/>
    <n v="0.18452116362918"/>
    <x v="0"/>
    <x v="0"/>
    <s v="Customer changed mind"/>
    <x v="1"/>
    <n v="1"/>
    <n v="207.68"/>
    <x v="3"/>
    <x v="2"/>
  </r>
  <r>
    <s v="ORD-202304-02497"/>
    <x v="106"/>
    <x v="12"/>
    <x v="3"/>
    <n v="9890978920"/>
    <x v="14"/>
    <s v="PRD-111-CHA"/>
    <x v="11"/>
    <x v="1"/>
    <s v="North"/>
    <n v="558.47"/>
    <n v="130.91999999999999"/>
    <x v="0"/>
    <n v="0.23442620015399199"/>
    <x v="1"/>
    <x v="1"/>
    <m/>
    <x v="0"/>
    <n v="0"/>
    <n v="207.68"/>
    <x v="3"/>
    <x v="2"/>
  </r>
  <r>
    <s v="ORD-202304-02498"/>
    <x v="91"/>
    <x v="0"/>
    <x v="7"/>
    <n v="6467445632"/>
    <x v="15"/>
    <s v="PRD-100-SHO"/>
    <x v="12"/>
    <x v="0"/>
    <s v="East"/>
    <n v="3688.21"/>
    <n v="971.53"/>
    <x v="1"/>
    <n v="0.26341504415421002"/>
    <x v="0"/>
    <x v="1"/>
    <m/>
    <x v="0"/>
    <n v="0"/>
    <n v="2793.38"/>
    <x v="3"/>
    <x v="2"/>
  </r>
  <r>
    <s v="ORD-202304-02499"/>
    <x v="91"/>
    <x v="29"/>
    <x v="1"/>
    <n v="289234371"/>
    <x v="14"/>
    <s v="PRD-111-CHA"/>
    <x v="11"/>
    <x v="1"/>
    <s v="N"/>
    <n v="3948.95"/>
    <n v="380.67"/>
    <x v="0"/>
    <n v="9.6397776624165904E-2"/>
    <x v="0"/>
    <x v="2"/>
    <m/>
    <x v="0"/>
    <n v="0"/>
    <n v="207.68"/>
    <x v="3"/>
    <x v="2"/>
  </r>
  <r>
    <s v="ORD-202304-02500"/>
    <x v="90"/>
    <x v="20"/>
    <x v="6"/>
    <n v="9657385375"/>
    <x v="19"/>
    <s v="PRD - 102 - LAP"/>
    <x v="10"/>
    <x v="1"/>
    <s v="South"/>
    <n v="3987.93"/>
    <n v="851.38"/>
    <x v="2"/>
    <n v="0.21348920367208099"/>
    <x v="0"/>
    <x v="1"/>
    <m/>
    <x v="0"/>
    <n v="0"/>
    <m/>
    <x v="3"/>
    <x v="2"/>
  </r>
  <r>
    <s v="ORD-202304-02501"/>
    <x v="99"/>
    <x v="5"/>
    <x v="1"/>
    <n v="3213378006"/>
    <x v="15"/>
    <s v="PRD-100-SHO"/>
    <x v="12"/>
    <x v="0"/>
    <s v="North"/>
    <n v="2870.29"/>
    <n v="264.97000000000003"/>
    <x v="0"/>
    <n v="9.2314713844245694E-2"/>
    <x v="0"/>
    <x v="2"/>
    <m/>
    <x v="0"/>
    <n v="0"/>
    <n v="2793.38"/>
    <x v="3"/>
    <x v="2"/>
  </r>
  <r>
    <s v="ORD-202304-02502"/>
    <x v="95"/>
    <x v="29"/>
    <x v="1"/>
    <n v="822449130"/>
    <x v="2"/>
    <s v="PRD - 101 - SHI"/>
    <x v="1"/>
    <x v="0"/>
    <s v="North"/>
    <n v="292.58999999999997"/>
    <n v="18.350000000000001"/>
    <x v="0"/>
    <n v="6.2715745582555799E-2"/>
    <x v="2"/>
    <x v="2"/>
    <m/>
    <x v="0"/>
    <n v="0"/>
    <m/>
    <x v="3"/>
    <x v="2"/>
  </r>
  <r>
    <s v="ORD-202304-02503"/>
    <x v="99"/>
    <x v="13"/>
    <x v="0"/>
    <n v="8222413295"/>
    <x v="15"/>
    <s v="PRD-100-SHO"/>
    <x v="12"/>
    <x v="0"/>
    <s v="East"/>
    <n v="3611.71"/>
    <n v="843.19"/>
    <x v="1"/>
    <n v="0.23346005077927101"/>
    <x v="0"/>
    <x v="1"/>
    <m/>
    <x v="0"/>
    <n v="0"/>
    <n v="2793.38"/>
    <x v="3"/>
    <x v="2"/>
  </r>
  <r>
    <s v="ORD-202304-02504"/>
    <x v="112"/>
    <x v="9"/>
    <x v="0"/>
    <n v="4273502214"/>
    <x v="3"/>
    <s v="PRD-106-PHO"/>
    <x v="2"/>
    <x v="1"/>
    <s v="N"/>
    <n v="3006.57"/>
    <n v="777.87"/>
    <x v="0"/>
    <n v="0.25872339576327802"/>
    <x v="0"/>
    <x v="1"/>
    <m/>
    <x v="0"/>
    <n v="0"/>
    <n v="2788.38"/>
    <x v="3"/>
    <x v="2"/>
  </r>
  <r>
    <s v="ORD-202304-02505"/>
    <x v="94"/>
    <x v="17"/>
    <x v="7"/>
    <n v="8143519419"/>
    <x v="4"/>
    <s v="PRD-109-SUN"/>
    <x v="3"/>
    <x v="2"/>
    <s v="W"/>
    <n v="2044.71"/>
    <n v="73.239999999999995"/>
    <x v="3"/>
    <n v="3.5819260433019799E-2"/>
    <x v="0"/>
    <x v="2"/>
    <m/>
    <x v="0"/>
    <n v="0"/>
    <m/>
    <x v="3"/>
    <x v="2"/>
  </r>
  <r>
    <s v="ORD-202304-02506"/>
    <x v="94"/>
    <x v="17"/>
    <x v="0"/>
    <n v="6701410488"/>
    <x v="3"/>
    <s v="PRD-106-PHO"/>
    <x v="2"/>
    <x v="1"/>
    <s v="N"/>
    <n v="3245.3"/>
    <n v="123.37"/>
    <x v="0"/>
    <n v="3.8014975503035203E-2"/>
    <x v="0"/>
    <x v="2"/>
    <m/>
    <x v="0"/>
    <n v="0"/>
    <n v="2788.38"/>
    <x v="3"/>
    <x v="2"/>
  </r>
  <r>
    <s v="ORD-202304-02507"/>
    <x v="115"/>
    <x v="18"/>
    <x v="5"/>
    <n v="9725205656"/>
    <x v="4"/>
    <s v="PRD-109-SUN"/>
    <x v="3"/>
    <x v="2"/>
    <s v="East"/>
    <n v="2234.4899999999998"/>
    <n v="574.17999999999995"/>
    <x v="1"/>
    <n v="0.256962438856294"/>
    <x v="0"/>
    <x v="1"/>
    <m/>
    <x v="0"/>
    <n v="0"/>
    <m/>
    <x v="3"/>
    <x v="2"/>
  </r>
  <r>
    <s v="ORD-202304-02508"/>
    <x v="111"/>
    <x v="0"/>
    <x v="3"/>
    <n v="2533249707"/>
    <x v="15"/>
    <s v="PRD-100-SHO"/>
    <x v="12"/>
    <x v="0"/>
    <s v="North"/>
    <n v="4821.26"/>
    <n v="1237.93"/>
    <x v="0"/>
    <n v="0.25676482911106202"/>
    <x v="0"/>
    <x v="1"/>
    <m/>
    <x v="0"/>
    <n v="0"/>
    <n v="2793.38"/>
    <x v="3"/>
    <x v="2"/>
  </r>
  <r>
    <s v="ORD-202304-02509"/>
    <x v="112"/>
    <x v="5"/>
    <x v="7"/>
    <n v="6166845015"/>
    <x v="13"/>
    <s v="PRD-102-LAP"/>
    <x v="10"/>
    <x v="1"/>
    <s v="W"/>
    <n v="3122.09"/>
    <n v="108.73"/>
    <x v="3"/>
    <n v="3.48260299991352E-2"/>
    <x v="0"/>
    <x v="2"/>
    <m/>
    <x v="0"/>
    <n v="0"/>
    <n v="847.14"/>
    <x v="3"/>
    <x v="2"/>
  </r>
  <r>
    <s v="ORD-202304-02510"/>
    <x v="88"/>
    <x v="14"/>
    <x v="3"/>
    <n v="564971729"/>
    <x v="3"/>
    <s v="PRD-106-PHO"/>
    <x v="2"/>
    <x v="1"/>
    <s v="East"/>
    <n v="1129.6300000000001"/>
    <n v="325"/>
    <x v="1"/>
    <n v="0.287704823703336"/>
    <x v="0"/>
    <x v="1"/>
    <m/>
    <x v="0"/>
    <n v="0"/>
    <n v="2788.38"/>
    <x v="3"/>
    <x v="2"/>
  </r>
  <r>
    <s v="ORD-202304-02511"/>
    <x v="113"/>
    <x v="24"/>
    <x v="5"/>
    <n v="3102085205"/>
    <x v="12"/>
    <s v="PRD-105-BAG "/>
    <x v="9"/>
    <x v="2"/>
    <s v="South"/>
    <n v="1305.93"/>
    <n v="57.44"/>
    <x v="2"/>
    <n v="4.3983980764665802E-2"/>
    <x v="0"/>
    <x v="2"/>
    <m/>
    <x v="0"/>
    <n v="0"/>
    <m/>
    <x v="3"/>
    <x v="2"/>
  </r>
  <r>
    <s v="ORD-202304-02512"/>
    <x v="87"/>
    <x v="29"/>
    <x v="4"/>
    <n v="3950444920"/>
    <x v="11"/>
    <s v="PRD-104-WAT"/>
    <x v="7"/>
    <x v="2"/>
    <s v="S"/>
    <n v="929.23"/>
    <n v="159.91999999999999"/>
    <x v="2"/>
    <n v="0.17209948021480101"/>
    <x v="1"/>
    <x v="0"/>
    <m/>
    <x v="0"/>
    <n v="0"/>
    <n v="2420.2800000000002"/>
    <x v="3"/>
    <x v="2"/>
  </r>
  <r>
    <s v="ORD-202304-02513"/>
    <x v="93"/>
    <x v="16"/>
    <x v="7"/>
    <n v="8329958742"/>
    <x v="23"/>
    <s v="PRD-111-CHA"/>
    <x v="11"/>
    <x v="1"/>
    <s v="North"/>
    <n v="4121.42"/>
    <n v="503.19"/>
    <x v="0"/>
    <n v="0.122091415094797"/>
    <x v="0"/>
    <x v="0"/>
    <m/>
    <x v="0"/>
    <n v="0"/>
    <n v="207.68"/>
    <x v="3"/>
    <x v="2"/>
  </r>
  <r>
    <s v="ORD-202304-02514"/>
    <x v="95"/>
    <x v="11"/>
    <x v="6"/>
    <n v="3882810592"/>
    <x v="19"/>
    <s v="PRD-102-LAP"/>
    <x v="10"/>
    <x v="1"/>
    <s v="South"/>
    <n v="1918.09"/>
    <n v="184.23"/>
    <x v="2"/>
    <n v="9.6048673419912495E-2"/>
    <x v="0"/>
    <x v="2"/>
    <m/>
    <x v="0"/>
    <n v="0"/>
    <n v="847.14"/>
    <x v="3"/>
    <x v="2"/>
  </r>
  <r>
    <s v="ORD-202304-02515"/>
    <x v="99"/>
    <x v="3"/>
    <x v="6"/>
    <n v="3004335901"/>
    <x v="7"/>
    <s v="PRD - 104 - WAT"/>
    <x v="7"/>
    <x v="2"/>
    <s v="North"/>
    <n v="4188.3"/>
    <n v="981.42"/>
    <x v="0"/>
    <n v="0.23432418881169001"/>
    <x v="0"/>
    <x v="1"/>
    <m/>
    <x v="0"/>
    <n v="0"/>
    <m/>
    <x v="3"/>
    <x v="2"/>
  </r>
  <r>
    <s v="ORD-202304-02516"/>
    <x v="94"/>
    <x v="16"/>
    <x v="5"/>
    <n v="5928396257"/>
    <x v="14"/>
    <s v="PRD-111-CHA"/>
    <x v="11"/>
    <x v="1"/>
    <s v="South"/>
    <n v="4603.2700000000004"/>
    <n v="590.45000000000005"/>
    <x v="2"/>
    <n v="0.12826751418013699"/>
    <x v="0"/>
    <x v="0"/>
    <m/>
    <x v="0"/>
    <n v="0"/>
    <n v="207.68"/>
    <x v="3"/>
    <x v="2"/>
  </r>
  <r>
    <s v="ORD-202304-02517"/>
    <x v="108"/>
    <x v="1"/>
    <x v="2"/>
    <n v="5861711069"/>
    <x v="4"/>
    <s v="PRD-109-SUN"/>
    <x v="3"/>
    <x v="2"/>
    <s v="N"/>
    <n v="1417.89"/>
    <n v="266.36"/>
    <x v="0"/>
    <n v="0.18785660382681299"/>
    <x v="0"/>
    <x v="0"/>
    <m/>
    <x v="0"/>
    <n v="0"/>
    <m/>
    <x v="3"/>
    <x v="2"/>
  </r>
  <r>
    <s v="ORD-202304-02518"/>
    <x v="111"/>
    <x v="4"/>
    <x v="2"/>
    <n v="1562837947"/>
    <x v="2"/>
    <s v="PRD-101-SHI"/>
    <x v="4"/>
    <x v="0"/>
    <s v="East"/>
    <n v="2085.25"/>
    <n v="592.21"/>
    <x v="1"/>
    <n v="0.28399952044119398"/>
    <x v="0"/>
    <x v="1"/>
    <m/>
    <x v="0"/>
    <n v="0"/>
    <n v="2821.33"/>
    <x v="3"/>
    <x v="2"/>
  </r>
  <r>
    <s v="ORD-202304-02519"/>
    <x v="114"/>
    <x v="6"/>
    <x v="2"/>
    <n v="358165498"/>
    <x v="21"/>
    <s v="PRD-110-CAM"/>
    <x v="8"/>
    <x v="1"/>
    <s v="East"/>
    <n v="1922.74"/>
    <n v="345.4"/>
    <x v="1"/>
    <n v="0.179639472835641"/>
    <x v="0"/>
    <x v="0"/>
    <m/>
    <x v="0"/>
    <n v="0"/>
    <m/>
    <x v="3"/>
    <x v="2"/>
  </r>
  <r>
    <s v="ORD-202304-02520"/>
    <x v="99"/>
    <x v="23"/>
    <x v="1"/>
    <n v="3632428662"/>
    <x v="2"/>
    <s v="PRD-101-SHI"/>
    <x v="1"/>
    <x v="0"/>
    <s v="South"/>
    <n v="454.18"/>
    <n v="41.06"/>
    <x v="2"/>
    <n v="9.0404685367035095E-2"/>
    <x v="2"/>
    <x v="2"/>
    <m/>
    <x v="0"/>
    <n v="0"/>
    <n v="2821.33"/>
    <x v="3"/>
    <x v="2"/>
  </r>
  <r>
    <s v="ORD-202304-02521"/>
    <x v="95"/>
    <x v="18"/>
    <x v="1"/>
    <n v="7277236576"/>
    <x v="9"/>
    <s v="PRD-107-TAB"/>
    <x v="6"/>
    <x v="1"/>
    <s v="N"/>
    <n v="3151.05"/>
    <n v="449.03"/>
    <x v="0"/>
    <n v="0.142501705780613"/>
    <x v="0"/>
    <x v="0"/>
    <m/>
    <x v="0"/>
    <n v="0"/>
    <n v="2081.52"/>
    <x v="3"/>
    <x v="2"/>
  </r>
  <r>
    <s v="ORD-202304-02522"/>
    <x v="89"/>
    <x v="14"/>
    <x v="4"/>
    <n v="5724491764"/>
    <x v="3"/>
    <s v="PRD - 106 - PHO"/>
    <x v="2"/>
    <x v="1"/>
    <s v="S"/>
    <n v="148.44999999999999"/>
    <n v="28.32"/>
    <x v="2"/>
    <n v="0.190771303469182"/>
    <x v="2"/>
    <x v="0"/>
    <m/>
    <x v="0"/>
    <n v="0"/>
    <m/>
    <x v="3"/>
    <x v="2"/>
  </r>
  <r>
    <s v="ORD-202304-02523"/>
    <x v="105"/>
    <x v="2"/>
    <x v="1"/>
    <n v="7033156670"/>
    <x v="5"/>
    <s v="PRD-103-HEA"/>
    <x v="5"/>
    <x v="1"/>
    <s v="East"/>
    <n v="2673.32"/>
    <n v="317.08999999999997"/>
    <x v="1"/>
    <n v="0.118612811036464"/>
    <x v="0"/>
    <x v="0"/>
    <m/>
    <x v="0"/>
    <n v="0"/>
    <n v="2183.56"/>
    <x v="3"/>
    <x v="2"/>
  </r>
  <r>
    <s v="ORD-202304-02524"/>
    <x v="99"/>
    <x v="26"/>
    <x v="2"/>
    <n v="6911030897"/>
    <x v="5"/>
    <s v="PRD-103-HEA"/>
    <x v="5"/>
    <x v="1"/>
    <s v="North"/>
    <n v="4667.51"/>
    <n v="209.33"/>
    <x v="0"/>
    <n v="4.4848323838620599E-2"/>
    <x v="0"/>
    <x v="2"/>
    <m/>
    <x v="0"/>
    <n v="0"/>
    <n v="2183.56"/>
    <x v="3"/>
    <x v="2"/>
  </r>
  <r>
    <s v="ORD-202304-02525"/>
    <x v="99"/>
    <x v="26"/>
    <x v="0"/>
    <n v="3063548539"/>
    <x v="8"/>
    <s v="PRD-110-CAM"/>
    <x v="8"/>
    <x v="1"/>
    <s v="North"/>
    <n v="1467.91"/>
    <n v="248.12"/>
    <x v="0"/>
    <n v="0.16902943640958901"/>
    <x v="0"/>
    <x v="0"/>
    <m/>
    <x v="0"/>
    <n v="0"/>
    <m/>
    <x v="3"/>
    <x v="2"/>
  </r>
  <r>
    <s v="ORD-202304-02526"/>
    <x v="111"/>
    <x v="18"/>
    <x v="3"/>
    <n v="5840249387"/>
    <x v="0"/>
    <s v="PRD-108-JAC"/>
    <x v="0"/>
    <x v="0"/>
    <s v="North"/>
    <n v="2849.03"/>
    <n v="262.35000000000002"/>
    <x v="0"/>
    <n v="9.2083972439742603E-2"/>
    <x v="0"/>
    <x v="2"/>
    <m/>
    <x v="0"/>
    <n v="0"/>
    <n v="2085.91"/>
    <x v="3"/>
    <x v="2"/>
  </r>
  <r>
    <s v="ORD-202304-02527"/>
    <x v="90"/>
    <x v="21"/>
    <x v="5"/>
    <n v="199526145"/>
    <x v="21"/>
    <s v="PRD-110-CAM"/>
    <x v="8"/>
    <x v="1"/>
    <s v="North"/>
    <n v="3672.32"/>
    <n v="508.62"/>
    <x v="0"/>
    <n v="0.13850100209132099"/>
    <x v="0"/>
    <x v="0"/>
    <m/>
    <x v="0"/>
    <n v="0"/>
    <m/>
    <x v="3"/>
    <x v="2"/>
  </r>
  <r>
    <s v="ORD-202304-02528"/>
    <x v="87"/>
    <x v="20"/>
    <x v="6"/>
    <n v="3173338568"/>
    <x v="3"/>
    <s v="PRD-106-PHO"/>
    <x v="2"/>
    <x v="1"/>
    <s v="South"/>
    <n v="217.45"/>
    <n v="49.31"/>
    <x v="2"/>
    <n v="0.22676477351115201"/>
    <x v="2"/>
    <x v="1"/>
    <m/>
    <x v="0"/>
    <n v="0"/>
    <n v="2788.38"/>
    <x v="3"/>
    <x v="2"/>
  </r>
  <r>
    <s v="ORD-202304-02529"/>
    <x v="109"/>
    <x v="28"/>
    <x v="6"/>
    <n v="2923562134"/>
    <x v="12"/>
    <s v="PRD-105-BAG"/>
    <x v="9"/>
    <x v="2"/>
    <s v="N"/>
    <n v="102.59"/>
    <n v="30.35"/>
    <x v="0"/>
    <n v="0.29583780095525902"/>
    <x v="2"/>
    <x v="1"/>
    <m/>
    <x v="0"/>
    <n v="0"/>
    <m/>
    <x v="3"/>
    <x v="2"/>
  </r>
  <r>
    <s v="ORD-202304-02530"/>
    <x v="96"/>
    <x v="12"/>
    <x v="3"/>
    <n v="2870245645"/>
    <x v="8"/>
    <s v="PRD-110-CAM"/>
    <x v="8"/>
    <x v="1"/>
    <s v="North"/>
    <n v="2398.58"/>
    <n v="81.680000000000007"/>
    <x v="0"/>
    <n v="3.40534816433056E-2"/>
    <x v="0"/>
    <x v="2"/>
    <m/>
    <x v="0"/>
    <n v="0"/>
    <m/>
    <x v="3"/>
    <x v="2"/>
  </r>
  <r>
    <s v="ORD-202304-02531"/>
    <x v="88"/>
    <x v="6"/>
    <x v="2"/>
    <n v="9345716156"/>
    <x v="3"/>
    <s v="PRD - 106 - PHO"/>
    <x v="2"/>
    <x v="1"/>
    <s v="W"/>
    <n v="106.08"/>
    <n v="23.13"/>
    <x v="3"/>
    <n v="0.21804298642533901"/>
    <x v="2"/>
    <x v="1"/>
    <m/>
    <x v="0"/>
    <n v="0"/>
    <m/>
    <x v="3"/>
    <x v="2"/>
  </r>
  <r>
    <s v="ORD-202304-02532"/>
    <x v="104"/>
    <x v="8"/>
    <x v="6"/>
    <n v="7268473081"/>
    <x v="18"/>
    <s v="PRD-103-HEA"/>
    <x v="5"/>
    <x v="1"/>
    <s v="East"/>
    <n v="4848.6000000000004"/>
    <n v="202.9"/>
    <x v="1"/>
    <n v="4.1847131130635602E-2"/>
    <x v="0"/>
    <x v="2"/>
    <s v="missing parts"/>
    <x v="1"/>
    <n v="1"/>
    <n v="2183.56"/>
    <x v="3"/>
    <x v="2"/>
  </r>
  <r>
    <s v="ORD-202304-02533"/>
    <x v="97"/>
    <x v="2"/>
    <x v="2"/>
    <n v="1168839211"/>
    <x v="8"/>
    <s v="PRD-110-CAM"/>
    <x v="8"/>
    <x v="1"/>
    <s v="North"/>
    <n v="1183.8800000000001"/>
    <n v="346.46"/>
    <x v="0"/>
    <n v="0.29264790350373299"/>
    <x v="0"/>
    <x v="1"/>
    <m/>
    <x v="0"/>
    <n v="0"/>
    <m/>
    <x v="3"/>
    <x v="2"/>
  </r>
  <r>
    <s v="ORD-202304-02534"/>
    <x v="99"/>
    <x v="16"/>
    <x v="7"/>
    <n v="9300737038"/>
    <x v="7"/>
    <s v="PRD-104-WAT"/>
    <x v="7"/>
    <x v="2"/>
    <s v="N"/>
    <n v="1176.3900000000001"/>
    <n v="246.09"/>
    <x v="0"/>
    <n v="0.209190829571826"/>
    <x v="0"/>
    <x v="1"/>
    <m/>
    <x v="0"/>
    <n v="0"/>
    <n v="2420.2800000000002"/>
    <x v="3"/>
    <x v="2"/>
  </r>
  <r>
    <s v="ORD-202304-02535"/>
    <x v="99"/>
    <x v="25"/>
    <x v="2"/>
    <n v="5428358874"/>
    <x v="15"/>
    <s v="PRD-100-SHO"/>
    <x v="12"/>
    <x v="0"/>
    <s v="East"/>
    <n v="1754.74"/>
    <n v="186.01"/>
    <x v="1"/>
    <n v="0.106004308330579"/>
    <x v="0"/>
    <x v="0"/>
    <m/>
    <x v="0"/>
    <n v="0"/>
    <n v="2793.38"/>
    <x v="3"/>
    <x v="2"/>
  </r>
  <r>
    <s v="ORD-202304-02536"/>
    <x v="101"/>
    <x v="2"/>
    <x v="6"/>
    <n v="807539398"/>
    <x v="9"/>
    <s v="PRD-107-TAB"/>
    <x v="6"/>
    <x v="1"/>
    <s v="S"/>
    <n v="4785.2"/>
    <n v="1256.93"/>
    <x v="2"/>
    <n v="0.26267031681016501"/>
    <x v="0"/>
    <x v="1"/>
    <m/>
    <x v="0"/>
    <n v="0"/>
    <n v="2081.52"/>
    <x v="3"/>
    <x v="2"/>
  </r>
  <r>
    <s v="ORD-202304-02537"/>
    <x v="109"/>
    <x v="9"/>
    <x v="2"/>
    <n v="4894338053"/>
    <x v="11"/>
    <s v="PRD-104-WAT"/>
    <x v="7"/>
    <x v="2"/>
    <s v="North"/>
    <n v="4680.3599999999997"/>
    <n v="1010.78"/>
    <x v="0"/>
    <n v="0.21596202001555401"/>
    <x v="0"/>
    <x v="1"/>
    <m/>
    <x v="0"/>
    <n v="0"/>
    <n v="2420.2800000000002"/>
    <x v="3"/>
    <x v="2"/>
  </r>
  <r>
    <s v="ORD-202304-02538"/>
    <x v="95"/>
    <x v="12"/>
    <x v="4"/>
    <n v="4529258249"/>
    <x v="17"/>
    <s v="PRD - 108 - JAC"/>
    <x v="0"/>
    <x v="0"/>
    <s v="North"/>
    <n v="2867.63"/>
    <n v="160.91"/>
    <x v="0"/>
    <n v="5.6112538925872597E-2"/>
    <x v="0"/>
    <x v="2"/>
    <m/>
    <x v="0"/>
    <n v="0"/>
    <m/>
    <x v="3"/>
    <x v="2"/>
  </r>
  <r>
    <s v="ORD-202304-02539"/>
    <x v="109"/>
    <x v="2"/>
    <x v="4"/>
    <n v="6184165714"/>
    <x v="0"/>
    <s v="PRD-108-JAC"/>
    <x v="0"/>
    <x v="0"/>
    <s v="South"/>
    <n v="168.95"/>
    <n v="23.37"/>
    <x v="2"/>
    <n v="0.13832494820952901"/>
    <x v="2"/>
    <x v="0"/>
    <m/>
    <x v="0"/>
    <n v="0"/>
    <n v="2085.91"/>
    <x v="3"/>
    <x v="2"/>
  </r>
  <r>
    <s v="ORD-202304-02540"/>
    <x v="115"/>
    <x v="26"/>
    <x v="2"/>
    <n v="7865357866"/>
    <x v="5"/>
    <s v="PRD-103-HEA"/>
    <x v="5"/>
    <x v="1"/>
    <s v="West"/>
    <n v="4606.1899999999996"/>
    <n v="1214.46"/>
    <x v="3"/>
    <n v="0.26365825117939101"/>
    <x v="0"/>
    <x v="1"/>
    <m/>
    <x v="0"/>
    <n v="0"/>
    <n v="2183.56"/>
    <x v="3"/>
    <x v="2"/>
  </r>
  <r>
    <s v="ORD-202304-02541"/>
    <x v="115"/>
    <x v="7"/>
    <x v="3"/>
    <n v="9984418519"/>
    <x v="0"/>
    <s v="PRD-108-JAC"/>
    <x v="0"/>
    <x v="0"/>
    <s v="North"/>
    <n v="4709.74"/>
    <n v="1145.3499999999999"/>
    <x v="0"/>
    <n v="0.24318752202881699"/>
    <x v="0"/>
    <x v="1"/>
    <m/>
    <x v="0"/>
    <n v="0"/>
    <n v="2085.91"/>
    <x v="3"/>
    <x v="2"/>
  </r>
  <r>
    <s v="ORD-202304-02542"/>
    <x v="105"/>
    <x v="16"/>
    <x v="6"/>
    <n v="233980473"/>
    <x v="13"/>
    <s v="PRD-102-LAP"/>
    <x v="10"/>
    <x v="1"/>
    <s v="North"/>
    <n v="4616.67"/>
    <n v="1335.22"/>
    <x v="0"/>
    <n v="0.28921711969883002"/>
    <x v="0"/>
    <x v="1"/>
    <m/>
    <x v="0"/>
    <n v="0"/>
    <n v="847.14"/>
    <x v="3"/>
    <x v="2"/>
  </r>
  <r>
    <s v="ORD-202304-02543"/>
    <x v="94"/>
    <x v="20"/>
    <x v="3"/>
    <n v="1851147771"/>
    <x v="2"/>
    <s v="PRD-101-SHI"/>
    <x v="1"/>
    <x v="0"/>
    <s v="West"/>
    <n v="2627.58"/>
    <n v="500.18"/>
    <x v="3"/>
    <n v="0.190357667511551"/>
    <x v="0"/>
    <x v="0"/>
    <m/>
    <x v="0"/>
    <n v="0"/>
    <n v="2821.33"/>
    <x v="3"/>
    <x v="2"/>
  </r>
  <r>
    <s v="ORD-202304-02544"/>
    <x v="108"/>
    <x v="22"/>
    <x v="0"/>
    <n v="9283440260"/>
    <x v="12"/>
    <s v="PRD-105-BAG"/>
    <x v="9"/>
    <x v="2"/>
    <s v="North"/>
    <n v="1424.82"/>
    <n v="288.95"/>
    <x v="0"/>
    <n v="0.202797546356733"/>
    <x v="0"/>
    <x v="1"/>
    <m/>
    <x v="0"/>
    <n v="0"/>
    <m/>
    <x v="3"/>
    <x v="2"/>
  </r>
  <r>
    <s v="ORD-202304-02545"/>
    <x v="105"/>
    <x v="21"/>
    <x v="2"/>
    <n v="4928767567"/>
    <x v="0"/>
    <s v="PRD-108-JAC"/>
    <x v="0"/>
    <x v="0"/>
    <s v="East"/>
    <n v="1573.16"/>
    <n v="192.68"/>
    <x v="1"/>
    <n v="0.12247959520964199"/>
    <x v="0"/>
    <x v="0"/>
    <m/>
    <x v="0"/>
    <n v="0"/>
    <n v="2085.91"/>
    <x v="3"/>
    <x v="2"/>
  </r>
  <r>
    <s v="ORD-202304-02546"/>
    <x v="112"/>
    <x v="15"/>
    <x v="5"/>
    <n v="3733264081"/>
    <x v="11"/>
    <s v="PRD-104-WAT"/>
    <x v="7"/>
    <x v="2"/>
    <s v="S"/>
    <n v="3844.3"/>
    <n v="266.7"/>
    <x v="2"/>
    <n v="6.9375438961579494E-2"/>
    <x v="0"/>
    <x v="2"/>
    <m/>
    <x v="0"/>
    <n v="0"/>
    <n v="2420.2800000000002"/>
    <x v="3"/>
    <x v="2"/>
  </r>
  <r>
    <s v="ORD-202304-02547"/>
    <x v="107"/>
    <x v="10"/>
    <x v="2"/>
    <n v="7864482961"/>
    <x v="12"/>
    <s v="PRD-105-BAG"/>
    <x v="9"/>
    <x v="2"/>
    <s v="North"/>
    <n v="156.28"/>
    <n v="9.76"/>
    <x v="0"/>
    <n v="6.24520092142309E-2"/>
    <x v="2"/>
    <x v="2"/>
    <m/>
    <x v="0"/>
    <n v="0"/>
    <m/>
    <x v="3"/>
    <x v="2"/>
  </r>
  <r>
    <s v="ORD-202304-02548"/>
    <x v="114"/>
    <x v="20"/>
    <x v="7"/>
    <n v="5624437629"/>
    <x v="10"/>
    <s v="PRD-106-PHO"/>
    <x v="2"/>
    <x v="1"/>
    <s v="S"/>
    <n v="4588.18"/>
    <n v="1229.6199999999999"/>
    <x v="2"/>
    <n v="0.26799733227554301"/>
    <x v="0"/>
    <x v="1"/>
    <m/>
    <x v="0"/>
    <n v="0"/>
    <n v="2788.38"/>
    <x v="3"/>
    <x v="2"/>
  </r>
  <r>
    <s v="ORD-202304-02549"/>
    <x v="103"/>
    <x v="18"/>
    <x v="1"/>
    <n v="9557538825"/>
    <x v="0"/>
    <s v="PRD-108-JAC"/>
    <x v="0"/>
    <x v="0"/>
    <s v="West"/>
    <n v="4877.38"/>
    <n v="772.6"/>
    <x v="3"/>
    <n v="0.15840471728673999"/>
    <x v="0"/>
    <x v="0"/>
    <m/>
    <x v="0"/>
    <n v="0"/>
    <n v="2085.91"/>
    <x v="3"/>
    <x v="2"/>
  </r>
  <r>
    <s v="ORD-202304-02550"/>
    <x v="93"/>
    <x v="19"/>
    <x v="3"/>
    <n v="8188758158"/>
    <x v="0"/>
    <s v="PRD-108-JAC"/>
    <x v="4"/>
    <x v="0"/>
    <s v="North"/>
    <n v="3018.08"/>
    <n v="470.68"/>
    <x v="0"/>
    <n v="0.15595345385145501"/>
    <x v="0"/>
    <x v="0"/>
    <m/>
    <x v="0"/>
    <n v="0"/>
    <n v="2085.91"/>
    <x v="3"/>
    <x v="2"/>
  </r>
  <r>
    <s v="ORD-202304-02551"/>
    <x v="93"/>
    <x v="25"/>
    <x v="7"/>
    <n v="1000471940"/>
    <x v="3"/>
    <s v="PRD-106-PHO"/>
    <x v="2"/>
    <x v="1"/>
    <s v="East"/>
    <n v="4053.71"/>
    <n v="333.61"/>
    <x v="1"/>
    <n v="8.2297450977006206E-2"/>
    <x v="0"/>
    <x v="2"/>
    <m/>
    <x v="0"/>
    <n v="0"/>
    <n v="2788.38"/>
    <x v="3"/>
    <x v="2"/>
  </r>
  <r>
    <s v="ORD-202304-02552"/>
    <x v="114"/>
    <x v="16"/>
    <x v="0"/>
    <n v="274237837"/>
    <x v="19"/>
    <s v="PRD-102-LAP"/>
    <x v="10"/>
    <x v="1"/>
    <s v="North"/>
    <n v="2369.1"/>
    <n v="710.42"/>
    <x v="0"/>
    <n v="0.29986914862184"/>
    <x v="0"/>
    <x v="1"/>
    <m/>
    <x v="0"/>
    <n v="0"/>
    <n v="847.14"/>
    <x v="3"/>
    <x v="2"/>
  </r>
  <r>
    <s v="ORD-202304-02553"/>
    <x v="87"/>
    <x v="16"/>
    <x v="6"/>
    <n v="9236201342"/>
    <x v="14"/>
    <s v="PRD-111-CHA"/>
    <x v="11"/>
    <x v="1"/>
    <s v="N"/>
    <n v="175.04"/>
    <n v="38.56"/>
    <x v="0"/>
    <n v="0.22029250457038399"/>
    <x v="2"/>
    <x v="1"/>
    <m/>
    <x v="0"/>
    <n v="0"/>
    <n v="207.68"/>
    <x v="3"/>
    <x v="2"/>
  </r>
  <r>
    <s v="ORD-202304-02554"/>
    <x v="105"/>
    <x v="8"/>
    <x v="2"/>
    <n v="3591358263"/>
    <x v="9"/>
    <s v="PRD-107-TAB"/>
    <x v="6"/>
    <x v="1"/>
    <s v="S"/>
    <n v="1499.14"/>
    <n v="322.45999999999998"/>
    <x v="2"/>
    <n v="0.215096655415772"/>
    <x v="0"/>
    <x v="1"/>
    <m/>
    <x v="0"/>
    <n v="0"/>
    <n v="2081.52"/>
    <x v="3"/>
    <x v="2"/>
  </r>
  <r>
    <s v="ORD-202304-02555"/>
    <x v="98"/>
    <x v="0"/>
    <x v="3"/>
    <n v="2328823927"/>
    <x v="2"/>
    <s v="PRD-101-SHI"/>
    <x v="1"/>
    <x v="0"/>
    <s v="North"/>
    <n v="266.75"/>
    <n v="74.459999999999994"/>
    <x v="0"/>
    <n v="0.27913776944704799"/>
    <x v="2"/>
    <x v="1"/>
    <m/>
    <x v="0"/>
    <n v="0"/>
    <n v="2821.33"/>
    <x v="3"/>
    <x v="2"/>
  </r>
  <r>
    <s v="ORD-202304-02556"/>
    <x v="97"/>
    <x v="1"/>
    <x v="4"/>
    <n v="1369070249"/>
    <x v="11"/>
    <s v="PRD-104-WAT "/>
    <x v="7"/>
    <x v="2"/>
    <s v="East"/>
    <n v="4327.47"/>
    <n v="681.29"/>
    <x v="1"/>
    <n v="0.157433789257927"/>
    <x v="0"/>
    <x v="0"/>
    <m/>
    <x v="0"/>
    <n v="0"/>
    <m/>
    <x v="3"/>
    <x v="2"/>
  </r>
  <r>
    <s v="ORD-202304-02557"/>
    <x v="114"/>
    <x v="22"/>
    <x v="1"/>
    <n v="454579427"/>
    <x v="9"/>
    <s v="PRD-107-TAB"/>
    <x v="6"/>
    <x v="1"/>
    <s v="N"/>
    <n v="4247.8999999999996"/>
    <n v="916.77"/>
    <x v="0"/>
    <n v="0.21581722733586001"/>
    <x v="0"/>
    <x v="1"/>
    <m/>
    <x v="0"/>
    <n v="0"/>
    <n v="2081.52"/>
    <x v="3"/>
    <x v="2"/>
  </r>
  <r>
    <s v="ORD-202304-02558"/>
    <x v="101"/>
    <x v="15"/>
    <x v="7"/>
    <n v="6951436920"/>
    <x v="19"/>
    <s v="PRD-102-LAP"/>
    <x v="10"/>
    <x v="1"/>
    <s v="S"/>
    <n v="1193.94"/>
    <n v="136.38999999999999"/>
    <x v="2"/>
    <n v="0.114235221200395"/>
    <x v="0"/>
    <x v="0"/>
    <m/>
    <x v="0"/>
    <n v="0"/>
    <n v="847.14"/>
    <x v="3"/>
    <x v="2"/>
  </r>
  <r>
    <s v="ORD-202304-02559"/>
    <x v="91"/>
    <x v="23"/>
    <x v="3"/>
    <n v="640137489"/>
    <x v="0"/>
    <s v="PRD-108-JAC"/>
    <x v="0"/>
    <x v="0"/>
    <s v="North"/>
    <n v="4527.58"/>
    <n v="600.66"/>
    <x v="0"/>
    <n v="0.132666899314866"/>
    <x v="0"/>
    <x v="0"/>
    <m/>
    <x v="0"/>
    <n v="0"/>
    <n v="2085.91"/>
    <x v="3"/>
    <x v="2"/>
  </r>
  <r>
    <s v="ORD-202304-02560"/>
    <x v="91"/>
    <x v="0"/>
    <x v="4"/>
    <n v="4794050515"/>
    <x v="4"/>
    <s v="PRD - 109 - SUN"/>
    <x v="3"/>
    <x v="2"/>
    <s v="North"/>
    <n v="4672.5600000000004"/>
    <n v="669.83"/>
    <x v="0"/>
    <n v="0.14335396442207299"/>
    <x v="0"/>
    <x v="0"/>
    <m/>
    <x v="0"/>
    <n v="0"/>
    <m/>
    <x v="3"/>
    <x v="2"/>
  </r>
  <r>
    <s v="ORD-202304-02561"/>
    <x v="99"/>
    <x v="27"/>
    <x v="0"/>
    <n v="7195372817"/>
    <x v="20"/>
    <s v="PRD-100-SHO"/>
    <x v="12"/>
    <x v="0"/>
    <s v="W"/>
    <n v="2377.73"/>
    <n v="354.72"/>
    <x v="3"/>
    <n v="0.14918430603979399"/>
    <x v="0"/>
    <x v="0"/>
    <m/>
    <x v="0"/>
    <n v="0"/>
    <n v="2793.38"/>
    <x v="3"/>
    <x v="2"/>
  </r>
  <r>
    <s v="ORD-202304-02562"/>
    <x v="102"/>
    <x v="0"/>
    <x v="0"/>
    <n v="6433982883"/>
    <x v="15"/>
    <s v="PRD - 100 - SHO"/>
    <x v="12"/>
    <x v="0"/>
    <s v="N"/>
    <n v="4253.6899999999996"/>
    <n v="761.75"/>
    <x v="0"/>
    <n v="0.179079810705529"/>
    <x v="0"/>
    <x v="0"/>
    <m/>
    <x v="0"/>
    <n v="0"/>
    <m/>
    <x v="3"/>
    <x v="2"/>
  </r>
  <r>
    <s v="ORD-202304-02563"/>
    <x v="88"/>
    <x v="16"/>
    <x v="0"/>
    <n v="9887230755"/>
    <x v="21"/>
    <s v="PRD - 110 - CAM"/>
    <x v="4"/>
    <x v="1"/>
    <s v="N"/>
    <n v="519.41"/>
    <n v="127.75"/>
    <x v="0"/>
    <n v="0.24595213800273399"/>
    <x v="1"/>
    <x v="1"/>
    <m/>
    <x v="0"/>
    <n v="0"/>
    <m/>
    <x v="3"/>
    <x v="2"/>
  </r>
  <r>
    <s v="ORD-202304-02564"/>
    <x v="104"/>
    <x v="26"/>
    <x v="6"/>
    <n v="7298361941"/>
    <x v="13"/>
    <s v="PRD-102-LAP"/>
    <x v="10"/>
    <x v="1"/>
    <s v="N"/>
    <n v="2991.64"/>
    <n v="252.3"/>
    <x v="0"/>
    <n v="8.4335013571151599E-2"/>
    <x v="0"/>
    <x v="2"/>
    <m/>
    <x v="0"/>
    <n v="0"/>
    <n v="847.14"/>
    <x v="3"/>
    <x v="2"/>
  </r>
  <r>
    <s v="ORD-202304-02565"/>
    <x v="95"/>
    <x v="22"/>
    <x v="1"/>
    <n v="3151226581"/>
    <x v="9"/>
    <s v="PRD-107-TAB"/>
    <x v="6"/>
    <x v="1"/>
    <s v="South"/>
    <n v="1737.85"/>
    <n v="301.41000000000003"/>
    <x v="2"/>
    <n v="0.17343844405443501"/>
    <x v="0"/>
    <x v="0"/>
    <s v="Late delivery"/>
    <x v="1"/>
    <n v="1"/>
    <n v="2081.52"/>
    <x v="3"/>
    <x v="2"/>
  </r>
  <r>
    <s v="ORD-202304-02566"/>
    <x v="98"/>
    <x v="5"/>
    <x v="7"/>
    <n v="5260011812"/>
    <x v="9"/>
    <s v="PRD-107-TAB"/>
    <x v="6"/>
    <x v="1"/>
    <s v="N"/>
    <n v="4673.1099999999997"/>
    <n v="236.67"/>
    <x v="0"/>
    <n v="5.0645073623347199E-2"/>
    <x v="0"/>
    <x v="2"/>
    <m/>
    <x v="0"/>
    <n v="0"/>
    <n v="2081.52"/>
    <x v="3"/>
    <x v="2"/>
  </r>
  <r>
    <s v="ORD-202304-02567"/>
    <x v="101"/>
    <x v="28"/>
    <x v="0"/>
    <n v="107452050"/>
    <x v="2"/>
    <s v="PRD-101-SHI"/>
    <x v="1"/>
    <x v="0"/>
    <s v="North"/>
    <n v="1621.36"/>
    <n v="60.95"/>
    <x v="0"/>
    <n v="3.7591898159569703E-2"/>
    <x v="0"/>
    <x v="2"/>
    <m/>
    <x v="0"/>
    <n v="0"/>
    <n v="2821.33"/>
    <x v="3"/>
    <x v="2"/>
  </r>
  <r>
    <s v="ORD-202304-02568"/>
    <x v="96"/>
    <x v="27"/>
    <x v="2"/>
    <n v="112875082"/>
    <x v="15"/>
    <s v="PRD-100-SHO"/>
    <x v="12"/>
    <x v="0"/>
    <s v="North"/>
    <n v="1246.5"/>
    <n v="40.18"/>
    <x v="0"/>
    <n v="3.2234255916566402E-2"/>
    <x v="0"/>
    <x v="2"/>
    <m/>
    <x v="0"/>
    <n v="0"/>
    <n v="2793.38"/>
    <x v="3"/>
    <x v="2"/>
  </r>
  <r>
    <s v="ORD-202304-02569"/>
    <x v="107"/>
    <x v="16"/>
    <x v="2"/>
    <n v="1414688175"/>
    <x v="20"/>
    <s v="PRD-100-SHO"/>
    <x v="4"/>
    <x v="0"/>
    <s v="S"/>
    <n v="2706.45"/>
    <n v="256.14999999999998"/>
    <x v="2"/>
    <n v="9.4644275711725706E-2"/>
    <x v="0"/>
    <x v="2"/>
    <m/>
    <x v="0"/>
    <n v="0"/>
    <n v="2793.38"/>
    <x v="3"/>
    <x v="2"/>
  </r>
  <r>
    <s v="ORD-202304-02570"/>
    <x v="97"/>
    <x v="6"/>
    <x v="1"/>
    <n v="5233475091"/>
    <x v="12"/>
    <s v="PRD-105-BAG"/>
    <x v="9"/>
    <x v="2"/>
    <s v="W"/>
    <n v="4651.66"/>
    <n v="478.83"/>
    <x v="3"/>
    <n v="0.10293744598702401"/>
    <x v="0"/>
    <x v="0"/>
    <m/>
    <x v="0"/>
    <n v="0"/>
    <m/>
    <x v="3"/>
    <x v="2"/>
  </r>
  <r>
    <s v="ORD-202304-02571"/>
    <x v="87"/>
    <x v="7"/>
    <x v="3"/>
    <n v="7170775766"/>
    <x v="2"/>
    <s v="PRD - 101 - SHI"/>
    <x v="1"/>
    <x v="0"/>
    <s v="North"/>
    <n v="535"/>
    <n v="20.92"/>
    <x v="0"/>
    <n v="3.9102803738317801E-2"/>
    <x v="1"/>
    <x v="2"/>
    <m/>
    <x v="0"/>
    <n v="0"/>
    <m/>
    <x v="3"/>
    <x v="2"/>
  </r>
  <r>
    <s v="ORD-202304-02572"/>
    <x v="101"/>
    <x v="18"/>
    <x v="5"/>
    <n v="8682815978"/>
    <x v="14"/>
    <s v="PRD-111-CHA"/>
    <x v="11"/>
    <x v="1"/>
    <s v="North"/>
    <n v="4451.99"/>
    <n v="1238.4000000000001"/>
    <x v="0"/>
    <n v="0.278167740718196"/>
    <x v="0"/>
    <x v="1"/>
    <m/>
    <x v="0"/>
    <n v="0"/>
    <n v="207.68"/>
    <x v="3"/>
    <x v="2"/>
  </r>
  <r>
    <s v="ORD-202304-02573"/>
    <x v="98"/>
    <x v="4"/>
    <x v="1"/>
    <n v="7481444394"/>
    <x v="14"/>
    <s v="PRD-111-CHA"/>
    <x v="4"/>
    <x v="1"/>
    <s v="West"/>
    <n v="2082.0300000000002"/>
    <n v="184.26"/>
    <x v="3"/>
    <n v="8.8500165703664202E-2"/>
    <x v="0"/>
    <x v="2"/>
    <m/>
    <x v="0"/>
    <n v="0"/>
    <n v="207.68"/>
    <x v="3"/>
    <x v="2"/>
  </r>
  <r>
    <s v="ORD-202304-02574"/>
    <x v="107"/>
    <x v="23"/>
    <x v="4"/>
    <n v="1552992777"/>
    <x v="2"/>
    <s v="PRD-101-SHI"/>
    <x v="4"/>
    <x v="0"/>
    <s v="North"/>
    <n v="604.54"/>
    <n v="150.28"/>
    <x v="0"/>
    <n v="0.24858570152512699"/>
    <x v="1"/>
    <x v="1"/>
    <m/>
    <x v="0"/>
    <n v="0"/>
    <n v="2821.33"/>
    <x v="3"/>
    <x v="2"/>
  </r>
  <r>
    <s v="ORD-202304-02575"/>
    <x v="102"/>
    <x v="19"/>
    <x v="3"/>
    <n v="9789293090"/>
    <x v="13"/>
    <s v="PRD-102-LAP"/>
    <x v="4"/>
    <x v="1"/>
    <s v="N"/>
    <n v="4081.97"/>
    <n v="179.56"/>
    <x v="0"/>
    <n v="4.3988564345156897E-2"/>
    <x v="0"/>
    <x v="2"/>
    <m/>
    <x v="0"/>
    <n v="0"/>
    <n v="847.14"/>
    <x v="3"/>
    <x v="2"/>
  </r>
  <r>
    <s v="ORD-202304-02576"/>
    <x v="97"/>
    <x v="10"/>
    <x v="6"/>
    <n v="506890255"/>
    <x v="0"/>
    <s v="PRD-108-JAC"/>
    <x v="4"/>
    <x v="0"/>
    <s v="North"/>
    <n v="1004.1"/>
    <n v="203.15"/>
    <x v="0"/>
    <n v="0.20232048600736999"/>
    <x v="0"/>
    <x v="1"/>
    <m/>
    <x v="0"/>
    <n v="0"/>
    <n v="2085.91"/>
    <x v="3"/>
    <x v="2"/>
  </r>
  <r>
    <s v="ORD-202304-02577"/>
    <x v="102"/>
    <x v="24"/>
    <x v="6"/>
    <n v="1772379730"/>
    <x v="12"/>
    <s v="PRD-105-BAG"/>
    <x v="9"/>
    <x v="2"/>
    <s v="North"/>
    <n v="3805.48"/>
    <n v="233.24"/>
    <x v="0"/>
    <n v="6.1290559929365003E-2"/>
    <x v="0"/>
    <x v="2"/>
    <m/>
    <x v="0"/>
    <n v="0"/>
    <m/>
    <x v="3"/>
    <x v="2"/>
  </r>
  <r>
    <s v="ORD-202304-02578"/>
    <x v="98"/>
    <x v="1"/>
    <x v="2"/>
    <n v="231374471"/>
    <x v="12"/>
    <s v="PRD - 105 - BAG"/>
    <x v="4"/>
    <x v="2"/>
    <s v="East"/>
    <n v="1630.89"/>
    <n v="373.34"/>
    <x v="1"/>
    <n v="0.228917952774252"/>
    <x v="0"/>
    <x v="1"/>
    <m/>
    <x v="0"/>
    <n v="0"/>
    <m/>
    <x v="3"/>
    <x v="2"/>
  </r>
  <r>
    <s v="ORD-202304-02579"/>
    <x v="105"/>
    <x v="16"/>
    <x v="1"/>
    <n v="1202152620"/>
    <x v="8"/>
    <s v="PRD-110-CAM"/>
    <x v="8"/>
    <x v="1"/>
    <s v="South"/>
    <n v="1578.92"/>
    <n v="244.51"/>
    <x v="2"/>
    <n v="0.15485901755630399"/>
    <x v="0"/>
    <x v="0"/>
    <m/>
    <x v="0"/>
    <n v="0"/>
    <m/>
    <x v="3"/>
    <x v="2"/>
  </r>
  <r>
    <s v="ORD-202304-02580"/>
    <x v="95"/>
    <x v="17"/>
    <x v="3"/>
    <n v="3658794923"/>
    <x v="2"/>
    <s v="PRD-101-SHI"/>
    <x v="1"/>
    <x v="0"/>
    <s v="South"/>
    <n v="4036.29"/>
    <n v="679.68"/>
    <x v="2"/>
    <n v="0.16839226121017101"/>
    <x v="0"/>
    <x v="0"/>
    <m/>
    <x v="0"/>
    <n v="0"/>
    <n v="2821.33"/>
    <x v="3"/>
    <x v="2"/>
  </r>
  <r>
    <s v="ORD-202304-02581"/>
    <x v="108"/>
    <x v="16"/>
    <x v="6"/>
    <n v="6176588188"/>
    <x v="3"/>
    <s v="PRD-106-PHO"/>
    <x v="2"/>
    <x v="1"/>
    <s v="S"/>
    <n v="405.31"/>
    <n v="116.35"/>
    <x v="2"/>
    <n v="0.28706422244701602"/>
    <x v="2"/>
    <x v="1"/>
    <m/>
    <x v="0"/>
    <n v="0"/>
    <n v="2788.38"/>
    <x v="3"/>
    <x v="2"/>
  </r>
  <r>
    <s v="ORD-202304-02582"/>
    <x v="97"/>
    <x v="15"/>
    <x v="3"/>
    <n v="8264083444"/>
    <x v="20"/>
    <s v="PRD-100-SHO"/>
    <x v="12"/>
    <x v="0"/>
    <s v="North"/>
    <n v="3445.23"/>
    <n v="894.82"/>
    <x v="0"/>
    <n v="0.25972721705082102"/>
    <x v="0"/>
    <x v="1"/>
    <m/>
    <x v="0"/>
    <n v="0"/>
    <n v="2793.38"/>
    <x v="3"/>
    <x v="2"/>
  </r>
  <r>
    <s v="ORD-202304-02583"/>
    <x v="103"/>
    <x v="25"/>
    <x v="6"/>
    <n v="6357903818"/>
    <x v="13"/>
    <s v="PRD - 102 - LAP"/>
    <x v="10"/>
    <x v="1"/>
    <s v="N"/>
    <n v="2776.66"/>
    <n v="596.77"/>
    <x v="0"/>
    <n v="0.21492368529096101"/>
    <x v="0"/>
    <x v="1"/>
    <s v="Defective"/>
    <x v="1"/>
    <n v="1"/>
    <m/>
    <x v="3"/>
    <x v="2"/>
  </r>
  <r>
    <s v="ORD-202304-02584"/>
    <x v="95"/>
    <x v="8"/>
    <x v="7"/>
    <n v="8972249761"/>
    <x v="11"/>
    <s v="PRD-104-WAT"/>
    <x v="7"/>
    <x v="2"/>
    <s v="East"/>
    <n v="237.27"/>
    <n v="21.33"/>
    <x v="1"/>
    <n v="8.9897585029712998E-2"/>
    <x v="2"/>
    <x v="2"/>
    <m/>
    <x v="0"/>
    <n v="0"/>
    <n v="2420.2800000000002"/>
    <x v="3"/>
    <x v="2"/>
  </r>
  <r>
    <s v="ORD-202304-02585"/>
    <x v="114"/>
    <x v="1"/>
    <x v="2"/>
    <n v="7182652271"/>
    <x v="3"/>
    <s v="PRD-106-PHO"/>
    <x v="2"/>
    <x v="1"/>
    <s v="North"/>
    <n v="1799.55"/>
    <n v="256.82"/>
    <x v="0"/>
    <n v="0.14271345614181299"/>
    <x v="0"/>
    <x v="0"/>
    <m/>
    <x v="0"/>
    <n v="0"/>
    <n v="2788.38"/>
    <x v="3"/>
    <x v="2"/>
  </r>
  <r>
    <s v="ORD-202304-02586"/>
    <x v="115"/>
    <x v="14"/>
    <x v="3"/>
    <n v="4973645671"/>
    <x v="14"/>
    <s v="PRD-111-CHA"/>
    <x v="11"/>
    <x v="1"/>
    <s v="S"/>
    <n v="2174.2800000000002"/>
    <n v="588.72"/>
    <x v="2"/>
    <n v="0.27076549478447998"/>
    <x v="0"/>
    <x v="1"/>
    <m/>
    <x v="0"/>
    <n v="0"/>
    <n v="207.68"/>
    <x v="3"/>
    <x v="2"/>
  </r>
  <r>
    <s v="ORD-202304-02587"/>
    <x v="112"/>
    <x v="11"/>
    <x v="0"/>
    <n v="3968390282"/>
    <x v="3"/>
    <s v="PRD-106-PHO"/>
    <x v="4"/>
    <x v="1"/>
    <s v="North"/>
    <n v="2486.75"/>
    <n v="714.62"/>
    <x v="0"/>
    <n v="0.28737106665326201"/>
    <x v="0"/>
    <x v="1"/>
    <m/>
    <x v="0"/>
    <n v="0"/>
    <n v="2788.38"/>
    <x v="3"/>
    <x v="2"/>
  </r>
  <r>
    <s v="ORD-202304-02588"/>
    <x v="107"/>
    <x v="26"/>
    <x v="4"/>
    <n v="9492783677"/>
    <x v="6"/>
    <s v="PRD-107-TAB"/>
    <x v="6"/>
    <x v="1"/>
    <s v="South"/>
    <n v="2268.7199999999998"/>
    <n v="650.45000000000005"/>
    <x v="2"/>
    <n v="0.286703515638774"/>
    <x v="0"/>
    <x v="1"/>
    <m/>
    <x v="0"/>
    <n v="0"/>
    <n v="2081.52"/>
    <x v="3"/>
    <x v="2"/>
  </r>
  <r>
    <s v="ORD-202304-02589"/>
    <x v="90"/>
    <x v="22"/>
    <x v="3"/>
    <n v="6041281771"/>
    <x v="10"/>
    <s v="PRD-106-PHO"/>
    <x v="2"/>
    <x v="1"/>
    <s v="South"/>
    <n v="1373"/>
    <n v="109.88"/>
    <x v="2"/>
    <n v="8.0029133284777898E-2"/>
    <x v="0"/>
    <x v="2"/>
    <m/>
    <x v="0"/>
    <n v="0"/>
    <n v="2788.38"/>
    <x v="3"/>
    <x v="2"/>
  </r>
  <r>
    <s v="ORD-202304-02590"/>
    <x v="92"/>
    <x v="1"/>
    <x v="7"/>
    <n v="9554712007"/>
    <x v="3"/>
    <s v="PRD-106-PHO"/>
    <x v="2"/>
    <x v="1"/>
    <s v="W"/>
    <n v="3963.48"/>
    <n v="312.89"/>
    <x v="3"/>
    <n v="7.8943251889753402E-2"/>
    <x v="0"/>
    <x v="2"/>
    <m/>
    <x v="0"/>
    <n v="0"/>
    <n v="2788.38"/>
    <x v="3"/>
    <x v="2"/>
  </r>
  <r>
    <s v="ORD-202304-02591"/>
    <x v="106"/>
    <x v="18"/>
    <x v="5"/>
    <n v="2999839187"/>
    <x v="16"/>
    <s v="PRD-109-SUN"/>
    <x v="3"/>
    <x v="2"/>
    <s v="North"/>
    <n v="4708.0600000000004"/>
    <n v="883.32"/>
    <x v="0"/>
    <n v="0.18761867945608199"/>
    <x v="0"/>
    <x v="0"/>
    <m/>
    <x v="0"/>
    <n v="0"/>
    <m/>
    <x v="3"/>
    <x v="2"/>
  </r>
  <r>
    <s v="ORD-202304-02592"/>
    <x v="105"/>
    <x v="15"/>
    <x v="0"/>
    <n v="1880346700"/>
    <x v="10"/>
    <s v="PRD-106-PHO"/>
    <x v="2"/>
    <x v="1"/>
    <s v="South"/>
    <n v="2462.2399999999998"/>
    <n v="413.7"/>
    <x v="2"/>
    <n v="0.16801773994411601"/>
    <x v="0"/>
    <x v="0"/>
    <m/>
    <x v="0"/>
    <n v="0"/>
    <n v="2788.38"/>
    <x v="3"/>
    <x v="2"/>
  </r>
  <r>
    <s v="ORD-202304-02593"/>
    <x v="107"/>
    <x v="19"/>
    <x v="0"/>
    <n v="8508226163"/>
    <x v="22"/>
    <s v="PRD-105-BAG"/>
    <x v="9"/>
    <x v="2"/>
    <s v="N"/>
    <n v="4951.09"/>
    <n v="970.41"/>
    <x v="0"/>
    <n v="0.195999264808355"/>
    <x v="0"/>
    <x v="0"/>
    <m/>
    <x v="0"/>
    <n v="0"/>
    <m/>
    <x v="3"/>
    <x v="2"/>
  </r>
  <r>
    <s v="ORD-202304-02594"/>
    <x v="111"/>
    <x v="0"/>
    <x v="1"/>
    <n v="4935781412"/>
    <x v="20"/>
    <s v="PRD - 100 - SHO"/>
    <x v="12"/>
    <x v="0"/>
    <s v="N"/>
    <n v="1213.8599999999999"/>
    <n v="350.79"/>
    <x v="0"/>
    <n v="0.28898719786466298"/>
    <x v="0"/>
    <x v="1"/>
    <m/>
    <x v="0"/>
    <n v="0"/>
    <m/>
    <x v="3"/>
    <x v="2"/>
  </r>
  <r>
    <s v="ORD-202304-02595"/>
    <x v="88"/>
    <x v="19"/>
    <x v="5"/>
    <n v="8118740074"/>
    <x v="10"/>
    <s v="PRD-106-PHO"/>
    <x v="2"/>
    <x v="1"/>
    <s v="North"/>
    <n v="1075.6199999999999"/>
    <n v="310.81"/>
    <x v="0"/>
    <n v="0.28895892601476397"/>
    <x v="0"/>
    <x v="1"/>
    <m/>
    <x v="0"/>
    <n v="0"/>
    <n v="2788.38"/>
    <x v="3"/>
    <x v="2"/>
  </r>
  <r>
    <s v="ORD-202304-02596"/>
    <x v="92"/>
    <x v="26"/>
    <x v="4"/>
    <n v="2472226472"/>
    <x v="8"/>
    <s v="PRD-110-CAM"/>
    <x v="8"/>
    <x v="1"/>
    <s v="N"/>
    <n v="809.8"/>
    <n v="107.11"/>
    <x v="0"/>
    <n v="0.13226722647567299"/>
    <x v="1"/>
    <x v="0"/>
    <m/>
    <x v="0"/>
    <n v="0"/>
    <m/>
    <x v="3"/>
    <x v="2"/>
  </r>
  <r>
    <s v="ORD-202304-02597"/>
    <x v="112"/>
    <x v="12"/>
    <x v="2"/>
    <n v="8344173098"/>
    <x v="14"/>
    <s v="PRD-111-CHA"/>
    <x v="11"/>
    <x v="1"/>
    <s v="North"/>
    <n v="1459.12"/>
    <n v="402.32"/>
    <x v="0"/>
    <n v="0.27572783595591899"/>
    <x v="0"/>
    <x v="1"/>
    <m/>
    <x v="0"/>
    <n v="0"/>
    <n v="207.68"/>
    <x v="3"/>
    <x v="2"/>
  </r>
  <r>
    <s v="ORD-202304-02598"/>
    <x v="115"/>
    <x v="6"/>
    <x v="2"/>
    <n v="2288320939"/>
    <x v="4"/>
    <s v="PRD-109-SUN"/>
    <x v="3"/>
    <x v="2"/>
    <s v="North"/>
    <n v="3062.81"/>
    <n v="428.88"/>
    <x v="0"/>
    <n v="0.14002827468892901"/>
    <x v="0"/>
    <x v="0"/>
    <m/>
    <x v="0"/>
    <n v="0"/>
    <m/>
    <x v="3"/>
    <x v="2"/>
  </r>
  <r>
    <s v="ORD-202304-02599"/>
    <x v="90"/>
    <x v="17"/>
    <x v="4"/>
    <n v="4429737268"/>
    <x v="5"/>
    <s v="PRD-103-HEA"/>
    <x v="5"/>
    <x v="1"/>
    <s v="S"/>
    <n v="1029.98"/>
    <n v="218.17"/>
    <x v="2"/>
    <n v="0.211819646983437"/>
    <x v="0"/>
    <x v="1"/>
    <m/>
    <x v="0"/>
    <n v="0"/>
    <n v="2183.56"/>
    <x v="3"/>
    <x v="2"/>
  </r>
  <r>
    <s v="ORD-202304-02600"/>
    <x v="92"/>
    <x v="2"/>
    <x v="5"/>
    <n v="1165312645"/>
    <x v="9"/>
    <s v="PRD-107-TAB"/>
    <x v="4"/>
    <x v="1"/>
    <s v="W"/>
    <n v="1784.61"/>
    <n v="105.13"/>
    <x v="3"/>
    <n v="5.8909229467502697E-2"/>
    <x v="0"/>
    <x v="2"/>
    <m/>
    <x v="0"/>
    <n v="0"/>
    <n v="2081.52"/>
    <x v="3"/>
    <x v="2"/>
  </r>
  <r>
    <s v="ORD-202304-02601"/>
    <x v="88"/>
    <x v="16"/>
    <x v="2"/>
    <n v="6255013584"/>
    <x v="14"/>
    <s v="PRD-111-CHA"/>
    <x v="11"/>
    <x v="1"/>
    <s v="N"/>
    <n v="408.64"/>
    <n v="37.97"/>
    <x v="0"/>
    <n v="9.2917971808927205E-2"/>
    <x v="2"/>
    <x v="2"/>
    <m/>
    <x v="0"/>
    <n v="0"/>
    <n v="207.68"/>
    <x v="3"/>
    <x v="2"/>
  </r>
  <r>
    <s v="ORD-202304-02602"/>
    <x v="109"/>
    <x v="12"/>
    <x v="3"/>
    <n v="3822606868"/>
    <x v="3"/>
    <s v="PRD-106-PHO"/>
    <x v="2"/>
    <x v="1"/>
    <s v="East"/>
    <n v="3130.73"/>
    <n v="915.27"/>
    <x v="1"/>
    <n v="0.29235034640483198"/>
    <x v="0"/>
    <x v="1"/>
    <m/>
    <x v="0"/>
    <n v="0"/>
    <n v="2788.38"/>
    <x v="3"/>
    <x v="2"/>
  </r>
  <r>
    <s v="ORD-202304-02603"/>
    <x v="89"/>
    <x v="23"/>
    <x v="0"/>
    <n v="9299591102"/>
    <x v="4"/>
    <s v="PRD-109-SUN"/>
    <x v="3"/>
    <x v="2"/>
    <s v="S"/>
    <n v="1612.76"/>
    <n v="403.5"/>
    <x v="2"/>
    <n v="0.25019221706887601"/>
    <x v="0"/>
    <x v="1"/>
    <m/>
    <x v="0"/>
    <n v="0"/>
    <m/>
    <x v="3"/>
    <x v="2"/>
  </r>
  <r>
    <s v="ORD-202304-02604"/>
    <x v="87"/>
    <x v="20"/>
    <x v="6"/>
    <n v="3201306533"/>
    <x v="4"/>
    <s v="PRD-109-SUN"/>
    <x v="3"/>
    <x v="2"/>
    <s v="W"/>
    <n v="4131.34"/>
    <n v="861.67"/>
    <x v="3"/>
    <n v="0.20856913253327"/>
    <x v="0"/>
    <x v="1"/>
    <m/>
    <x v="0"/>
    <n v="0"/>
    <m/>
    <x v="3"/>
    <x v="2"/>
  </r>
  <r>
    <s v="ORD-202304-02605"/>
    <x v="102"/>
    <x v="17"/>
    <x v="4"/>
    <n v="6592396597"/>
    <x v="3"/>
    <s v="PRD-106-PHO"/>
    <x v="2"/>
    <x v="1"/>
    <s v="South"/>
    <n v="37.74"/>
    <n v="5.77"/>
    <x v="2"/>
    <n v="0.152888182299947"/>
    <x v="2"/>
    <x v="0"/>
    <m/>
    <x v="0"/>
    <n v="0"/>
    <n v="2788.38"/>
    <x v="3"/>
    <x v="2"/>
  </r>
  <r>
    <s v="ORD-202304-02606"/>
    <x v="109"/>
    <x v="24"/>
    <x v="0"/>
    <n v="3497310538"/>
    <x v="2"/>
    <s v="PRD-101-SHI"/>
    <x v="1"/>
    <x v="0"/>
    <s v="N"/>
    <n v="1568.93"/>
    <n v="419.25"/>
    <x v="0"/>
    <n v="0.26722033487791003"/>
    <x v="0"/>
    <x v="1"/>
    <m/>
    <x v="0"/>
    <n v="0"/>
    <n v="2821.33"/>
    <x v="3"/>
    <x v="2"/>
  </r>
  <r>
    <s v="ORD-202304-02607"/>
    <x v="107"/>
    <x v="26"/>
    <x v="1"/>
    <n v="9728938212"/>
    <x v="15"/>
    <s v="PRD - 100 - SHO"/>
    <x v="12"/>
    <x v="0"/>
    <s v="East"/>
    <n v="48.32"/>
    <n v="6.86"/>
    <x v="1"/>
    <n v="0.14197019867549701"/>
    <x v="2"/>
    <x v="0"/>
    <m/>
    <x v="0"/>
    <n v="0"/>
    <m/>
    <x v="3"/>
    <x v="2"/>
  </r>
  <r>
    <s v="ORD-202304-02608"/>
    <x v="106"/>
    <x v="15"/>
    <x v="7"/>
    <n v="977663100"/>
    <x v="22"/>
    <s v="PRD-105-BAG"/>
    <x v="9"/>
    <x v="2"/>
    <s v="N"/>
    <n v="715.26"/>
    <n v="198.13"/>
    <x v="0"/>
    <n v="0.27700416631714297"/>
    <x v="1"/>
    <x v="1"/>
    <m/>
    <x v="0"/>
    <n v="0"/>
    <m/>
    <x v="3"/>
    <x v="2"/>
  </r>
  <r>
    <s v="ORD-202304-02609"/>
    <x v="104"/>
    <x v="13"/>
    <x v="7"/>
    <n v="5076233275"/>
    <x v="11"/>
    <s v="PRD-104-WAT"/>
    <x v="7"/>
    <x v="2"/>
    <s v="West"/>
    <n v="434.19"/>
    <n v="122.52"/>
    <x v="3"/>
    <n v="0.282180612174394"/>
    <x v="2"/>
    <x v="1"/>
    <m/>
    <x v="0"/>
    <n v="0"/>
    <n v="2420.2800000000002"/>
    <x v="3"/>
    <x v="2"/>
  </r>
  <r>
    <s v="ORD-202304-02610"/>
    <x v="110"/>
    <x v="26"/>
    <x v="0"/>
    <n v="6876307372"/>
    <x v="9"/>
    <s v="PRD-107-TAB"/>
    <x v="6"/>
    <x v="1"/>
    <s v="North"/>
    <n v="2026.21"/>
    <n v="388.88"/>
    <x v="0"/>
    <n v="0.19192482516619699"/>
    <x v="0"/>
    <x v="0"/>
    <m/>
    <x v="0"/>
    <n v="0"/>
    <n v="2081.52"/>
    <x v="3"/>
    <x v="2"/>
  </r>
  <r>
    <s v="ORD-202304-02611"/>
    <x v="92"/>
    <x v="29"/>
    <x v="3"/>
    <n v="8822335862"/>
    <x v="19"/>
    <s v="PRD-102-LAP"/>
    <x v="10"/>
    <x v="1"/>
    <s v="North"/>
    <n v="4544.6899999999996"/>
    <n v="297.24"/>
    <x v="0"/>
    <n v="6.5403800919314595E-2"/>
    <x v="0"/>
    <x v="2"/>
    <m/>
    <x v="0"/>
    <n v="0"/>
    <n v="847.14"/>
    <x v="3"/>
    <x v="2"/>
  </r>
  <r>
    <s v="ORD-202304-02612"/>
    <x v="102"/>
    <x v="11"/>
    <x v="1"/>
    <n v="5665776061"/>
    <x v="12"/>
    <s v="PRD-105-BAG"/>
    <x v="9"/>
    <x v="2"/>
    <s v="East"/>
    <n v="1522.93"/>
    <n v="96.97"/>
    <x v="1"/>
    <n v="6.3673313940890194E-2"/>
    <x v="0"/>
    <x v="2"/>
    <m/>
    <x v="0"/>
    <n v="0"/>
    <m/>
    <x v="3"/>
    <x v="2"/>
  </r>
  <r>
    <s v="ORD-202304-02613"/>
    <x v="88"/>
    <x v="16"/>
    <x v="5"/>
    <n v="1696466802"/>
    <x v="11"/>
    <s v="PRD-104-WAT"/>
    <x v="7"/>
    <x v="2"/>
    <s v="West"/>
    <n v="2238.12"/>
    <n v="600.89"/>
    <x v="3"/>
    <n v="0.26847979554268803"/>
    <x v="0"/>
    <x v="1"/>
    <m/>
    <x v="0"/>
    <n v="0"/>
    <n v="2420.2800000000002"/>
    <x v="3"/>
    <x v="2"/>
  </r>
  <r>
    <s v="ORD-202304-02614"/>
    <x v="114"/>
    <x v="20"/>
    <x v="6"/>
    <n v="8597664692"/>
    <x v="4"/>
    <s v="PRD-109-SUN"/>
    <x v="3"/>
    <x v="2"/>
    <s v="S"/>
    <n v="931.25"/>
    <n v="267.79000000000002"/>
    <x v="2"/>
    <n v="0.28755973154362402"/>
    <x v="1"/>
    <x v="1"/>
    <s v="Defective"/>
    <x v="1"/>
    <n v="1"/>
    <m/>
    <x v="3"/>
    <x v="2"/>
  </r>
  <r>
    <s v="ORD-202304-02615"/>
    <x v="113"/>
    <x v="10"/>
    <x v="2"/>
    <n v="4576344782"/>
    <x v="2"/>
    <s v="PRD-101-SHI"/>
    <x v="1"/>
    <x v="0"/>
    <s v="West"/>
    <n v="1823"/>
    <n v="497.71"/>
    <x v="3"/>
    <n v="0.273017004936917"/>
    <x v="0"/>
    <x v="1"/>
    <m/>
    <x v="0"/>
    <n v="0"/>
    <n v="2821.33"/>
    <x v="3"/>
    <x v="2"/>
  </r>
  <r>
    <s v="ORD-202304-02616"/>
    <x v="98"/>
    <x v="28"/>
    <x v="1"/>
    <n v="4653521705"/>
    <x v="3"/>
    <s v="PRD-106-PHO"/>
    <x v="2"/>
    <x v="1"/>
    <s v="West"/>
    <n v="4438.84"/>
    <n v="1100.43"/>
    <x v="3"/>
    <n v="0.247909363707635"/>
    <x v="0"/>
    <x v="1"/>
    <s v="missing parts"/>
    <x v="1"/>
    <n v="1"/>
    <n v="2788.38"/>
    <x v="3"/>
    <x v="2"/>
  </r>
  <r>
    <s v="ORD-202304-02617"/>
    <x v="103"/>
    <x v="27"/>
    <x v="3"/>
    <n v="7900121532"/>
    <x v="20"/>
    <s v="PRD-100-SHO"/>
    <x v="12"/>
    <x v="0"/>
    <s v="S"/>
    <n v="1705.86"/>
    <n v="478.97"/>
    <x v="2"/>
    <n v="0.28077919641705601"/>
    <x v="0"/>
    <x v="1"/>
    <s v="Defective"/>
    <x v="1"/>
    <n v="1"/>
    <n v="2793.38"/>
    <x v="3"/>
    <x v="2"/>
  </r>
  <r>
    <s v="ORD-202304-02618"/>
    <x v="102"/>
    <x v="8"/>
    <x v="2"/>
    <n v="4480667646"/>
    <x v="8"/>
    <s v="PRD-110-CAM"/>
    <x v="8"/>
    <x v="1"/>
    <s v="South"/>
    <n v="1626.43"/>
    <n v="224.02"/>
    <x v="2"/>
    <n v="0.13773725275603599"/>
    <x v="0"/>
    <x v="0"/>
    <m/>
    <x v="0"/>
    <n v="0"/>
    <m/>
    <x v="3"/>
    <x v="2"/>
  </r>
  <r>
    <s v="ORD-202304-02619"/>
    <x v="111"/>
    <x v="16"/>
    <x v="4"/>
    <n v="2141523877"/>
    <x v="20"/>
    <s v="PRD-100-SHO "/>
    <x v="12"/>
    <x v="0"/>
    <s v="N"/>
    <n v="1370.02"/>
    <n v="169.05"/>
    <x v="0"/>
    <n v="0.12339235923563199"/>
    <x v="0"/>
    <x v="0"/>
    <m/>
    <x v="0"/>
    <n v="0"/>
    <m/>
    <x v="3"/>
    <x v="2"/>
  </r>
  <r>
    <s v="ORD-202304-02620"/>
    <x v="97"/>
    <x v="25"/>
    <x v="0"/>
    <n v="2354336062"/>
    <x v="9"/>
    <s v="PRD-107-TAB"/>
    <x v="6"/>
    <x v="1"/>
    <s v="South"/>
    <n v="3157.2"/>
    <n v="122.05"/>
    <x v="2"/>
    <n v="3.8657671354364598E-2"/>
    <x v="0"/>
    <x v="2"/>
    <m/>
    <x v="0"/>
    <n v="0"/>
    <n v="2081.52"/>
    <x v="3"/>
    <x v="2"/>
  </r>
  <r>
    <s v="ORD-202304-02621"/>
    <x v="114"/>
    <x v="27"/>
    <x v="3"/>
    <n v="6079046600"/>
    <x v="16"/>
    <s v="PRD-109-SUN"/>
    <x v="3"/>
    <x v="2"/>
    <s v="West"/>
    <n v="2876.93"/>
    <n v="232.47"/>
    <x v="3"/>
    <n v="8.0804885763643905E-2"/>
    <x v="0"/>
    <x v="2"/>
    <m/>
    <x v="0"/>
    <n v="0"/>
    <m/>
    <x v="3"/>
    <x v="2"/>
  </r>
  <r>
    <s v="ORD-202304-02622"/>
    <x v="96"/>
    <x v="12"/>
    <x v="7"/>
    <n v="8798262255"/>
    <x v="7"/>
    <s v="PRD-104-WAT"/>
    <x v="7"/>
    <x v="2"/>
    <s v="East"/>
    <n v="3600.97"/>
    <n v="1077.5899999999999"/>
    <x v="1"/>
    <n v="0.29924992432594599"/>
    <x v="0"/>
    <x v="1"/>
    <m/>
    <x v="0"/>
    <n v="0"/>
    <n v="2420.2800000000002"/>
    <x v="3"/>
    <x v="2"/>
  </r>
  <r>
    <s v="ORD-202304-02623"/>
    <x v="109"/>
    <x v="6"/>
    <x v="1"/>
    <n v="9161693133"/>
    <x v="5"/>
    <s v="PRD-103-HEA"/>
    <x v="5"/>
    <x v="1"/>
    <s v="West"/>
    <n v="2679.78"/>
    <n v="274.86"/>
    <x v="3"/>
    <n v="0.102568121263686"/>
    <x v="0"/>
    <x v="0"/>
    <m/>
    <x v="0"/>
    <n v="0"/>
    <n v="2183.56"/>
    <x v="3"/>
    <x v="2"/>
  </r>
  <r>
    <s v="ORD-202304-02624"/>
    <x v="99"/>
    <x v="15"/>
    <x v="0"/>
    <n v="6494615286"/>
    <x v="22"/>
    <s v="PRD-105-BAG"/>
    <x v="9"/>
    <x v="2"/>
    <s v="West"/>
    <n v="2075.15"/>
    <n v="231.27"/>
    <x v="3"/>
    <n v="0.111447365250705"/>
    <x v="0"/>
    <x v="0"/>
    <m/>
    <x v="0"/>
    <n v="0"/>
    <m/>
    <x v="3"/>
    <x v="2"/>
  </r>
  <r>
    <s v="ORD-202304-02625"/>
    <x v="110"/>
    <x v="10"/>
    <x v="1"/>
    <n v="6081257060"/>
    <x v="13"/>
    <s v="PRD-102-LAP"/>
    <x v="10"/>
    <x v="1"/>
    <s v="East"/>
    <n v="353.31"/>
    <n v="56"/>
    <x v="1"/>
    <n v="0.15850103308709099"/>
    <x v="2"/>
    <x v="0"/>
    <m/>
    <x v="0"/>
    <n v="0"/>
    <n v="847.14"/>
    <x v="3"/>
    <x v="2"/>
  </r>
  <r>
    <s v="ORD-202304-02626"/>
    <x v="89"/>
    <x v="24"/>
    <x v="7"/>
    <n v="1979764704"/>
    <x v="8"/>
    <s v="PRD - 110 - CAM"/>
    <x v="8"/>
    <x v="1"/>
    <s v="South"/>
    <n v="365.33"/>
    <n v="41.58"/>
    <x v="2"/>
    <n v="0.11381490707032001"/>
    <x v="2"/>
    <x v="0"/>
    <m/>
    <x v="0"/>
    <n v="0"/>
    <m/>
    <x v="3"/>
    <x v="2"/>
  </r>
  <r>
    <s v="ORD-202304-02627"/>
    <x v="110"/>
    <x v="13"/>
    <x v="7"/>
    <n v="8026142284"/>
    <x v="3"/>
    <s v="PRD-106-PHO"/>
    <x v="2"/>
    <x v="1"/>
    <s v="East"/>
    <n v="1068.0899999999999"/>
    <n v="309.04000000000002"/>
    <x v="1"/>
    <n v="0.28933891338744899"/>
    <x v="0"/>
    <x v="1"/>
    <m/>
    <x v="0"/>
    <n v="0"/>
    <n v="2788.38"/>
    <x v="3"/>
    <x v="2"/>
  </r>
  <r>
    <s v="ORD-202304-02628"/>
    <x v="109"/>
    <x v="15"/>
    <x v="2"/>
    <n v="8002729171"/>
    <x v="2"/>
    <s v="PRD-101-SHI"/>
    <x v="1"/>
    <x v="0"/>
    <s v="East"/>
    <n v="4890.47"/>
    <n v="604.42999999999995"/>
    <x v="1"/>
    <n v="0.123593437849532"/>
    <x v="0"/>
    <x v="0"/>
    <s v="DAMAGED"/>
    <x v="1"/>
    <n v="1"/>
    <n v="2821.33"/>
    <x v="3"/>
    <x v="2"/>
  </r>
  <r>
    <s v="ORD-202304-02629"/>
    <x v="113"/>
    <x v="10"/>
    <x v="7"/>
    <n v="6313494607"/>
    <x v="14"/>
    <s v="PRD-111-CHA"/>
    <x v="11"/>
    <x v="1"/>
    <s v="South"/>
    <n v="560.21"/>
    <n v="105.98"/>
    <x v="2"/>
    <n v="0.18917905785330499"/>
    <x v="1"/>
    <x v="0"/>
    <s v="Defective"/>
    <x v="1"/>
    <n v="1"/>
    <n v="207.68"/>
    <x v="3"/>
    <x v="2"/>
  </r>
  <r>
    <s v="ORD-202304-02630"/>
    <x v="104"/>
    <x v="5"/>
    <x v="7"/>
    <n v="3115479704"/>
    <x v="2"/>
    <s v="PRD-101-SHI"/>
    <x v="1"/>
    <x v="0"/>
    <s v="East"/>
    <n v="106.16"/>
    <n v="22.13"/>
    <x v="1"/>
    <n v="0.20845892991710599"/>
    <x v="2"/>
    <x v="1"/>
    <s v="missing parts"/>
    <x v="1"/>
    <n v="1"/>
    <n v="2821.33"/>
    <x v="3"/>
    <x v="2"/>
  </r>
  <r>
    <s v="ORD-202304-02631"/>
    <x v="97"/>
    <x v="4"/>
    <x v="0"/>
    <n v="2993878843"/>
    <x v="6"/>
    <s v="PRD-107-TAB"/>
    <x v="6"/>
    <x v="1"/>
    <s v="N"/>
    <n v="4815.3900000000003"/>
    <n v="830.29"/>
    <x v="0"/>
    <n v="0.17242424808790099"/>
    <x v="0"/>
    <x v="0"/>
    <m/>
    <x v="0"/>
    <n v="0"/>
    <n v="2081.52"/>
    <x v="3"/>
    <x v="2"/>
  </r>
  <r>
    <s v="ORD-202304-02632"/>
    <x v="95"/>
    <x v="24"/>
    <x v="0"/>
    <n v="8870698329"/>
    <x v="15"/>
    <s v="PRD - 100 - SHO"/>
    <x v="12"/>
    <x v="0"/>
    <s v="S"/>
    <n v="457.27"/>
    <n v="65.010000000000005"/>
    <x v="2"/>
    <n v="0.14216983401491501"/>
    <x v="2"/>
    <x v="0"/>
    <s v="Late delivery"/>
    <x v="1"/>
    <n v="1"/>
    <m/>
    <x v="3"/>
    <x v="2"/>
  </r>
  <r>
    <s v="ORD-202304-02633"/>
    <x v="107"/>
    <x v="16"/>
    <x v="2"/>
    <n v="772188906"/>
    <x v="21"/>
    <s v="PRD - 110 - CAM"/>
    <x v="4"/>
    <x v="1"/>
    <s v="South"/>
    <n v="4422.47"/>
    <n v="411.3"/>
    <x v="2"/>
    <n v="9.3002326754053705E-2"/>
    <x v="0"/>
    <x v="2"/>
    <m/>
    <x v="0"/>
    <n v="0"/>
    <m/>
    <x v="3"/>
    <x v="2"/>
  </r>
  <r>
    <s v="ORD-202304-02634"/>
    <x v="106"/>
    <x v="26"/>
    <x v="3"/>
    <n v="5399543161"/>
    <x v="4"/>
    <s v="PRD-109-SUN"/>
    <x v="3"/>
    <x v="2"/>
    <s v="East"/>
    <n v="3267.01"/>
    <n v="199.91"/>
    <x v="1"/>
    <n v="6.1190507528290403E-2"/>
    <x v="0"/>
    <x v="2"/>
    <m/>
    <x v="0"/>
    <n v="0"/>
    <m/>
    <x v="3"/>
    <x v="2"/>
  </r>
  <r>
    <s v="ORD-202304-02635"/>
    <x v="107"/>
    <x v="16"/>
    <x v="4"/>
    <n v="9229468976"/>
    <x v="3"/>
    <s v="PRD-106-PHO"/>
    <x v="4"/>
    <x v="1"/>
    <s v="East"/>
    <n v="2686.73"/>
    <n v="416.74"/>
    <x v="1"/>
    <n v="0.155110487469898"/>
    <x v="0"/>
    <x v="0"/>
    <m/>
    <x v="0"/>
    <n v="0"/>
    <n v="2788.38"/>
    <x v="3"/>
    <x v="2"/>
  </r>
  <r>
    <s v="ORD-202304-02636"/>
    <x v="104"/>
    <x v="23"/>
    <x v="6"/>
    <n v="6557195572"/>
    <x v="5"/>
    <s v="PRD-103-HEA"/>
    <x v="5"/>
    <x v="1"/>
    <s v="W"/>
    <n v="4063.78"/>
    <n v="200.7"/>
    <x v="3"/>
    <n v="4.9387516056479397E-2"/>
    <x v="0"/>
    <x v="2"/>
    <m/>
    <x v="0"/>
    <n v="0"/>
    <n v="2183.56"/>
    <x v="3"/>
    <x v="2"/>
  </r>
  <r>
    <s v="ORD-202304-02637"/>
    <x v="107"/>
    <x v="18"/>
    <x v="1"/>
    <n v="6359312151"/>
    <x v="15"/>
    <s v="PRD-100-SHO"/>
    <x v="12"/>
    <x v="0"/>
    <s v="West"/>
    <n v="889.82"/>
    <n v="233.67"/>
    <x v="3"/>
    <n v="0.26260367265289603"/>
    <x v="1"/>
    <x v="1"/>
    <m/>
    <x v="0"/>
    <n v="0"/>
    <n v="2793.38"/>
    <x v="3"/>
    <x v="2"/>
  </r>
  <r>
    <s v="ORD-202304-02638"/>
    <x v="90"/>
    <x v="23"/>
    <x v="0"/>
    <n v="358077109"/>
    <x v="20"/>
    <s v="PRD-100-SHO"/>
    <x v="12"/>
    <x v="0"/>
    <s v="South"/>
    <n v="4210.09"/>
    <n v="786.02"/>
    <x v="2"/>
    <n v="0.18669909669389501"/>
    <x v="0"/>
    <x v="0"/>
    <m/>
    <x v="0"/>
    <n v="0"/>
    <n v="2793.38"/>
    <x v="3"/>
    <x v="2"/>
  </r>
  <r>
    <s v="ORD-202304-02639"/>
    <x v="99"/>
    <x v="2"/>
    <x v="4"/>
    <n v="6819662300"/>
    <x v="18"/>
    <s v="PRD-103-HEA"/>
    <x v="5"/>
    <x v="1"/>
    <s v="South"/>
    <n v="2402.44"/>
    <n v="560.36"/>
    <x v="2"/>
    <n v="0.23324619969697499"/>
    <x v="0"/>
    <x v="1"/>
    <m/>
    <x v="0"/>
    <n v="0"/>
    <n v="2183.56"/>
    <x v="3"/>
    <x v="2"/>
  </r>
  <r>
    <s v="ORD-202304-02640"/>
    <x v="96"/>
    <x v="9"/>
    <x v="3"/>
    <n v="8336826144"/>
    <x v="12"/>
    <s v="PRD-105-BAG"/>
    <x v="9"/>
    <x v="2"/>
    <s v="South"/>
    <n v="351.4"/>
    <n v="95.02"/>
    <x v="2"/>
    <n v="0.270404097894138"/>
    <x v="2"/>
    <x v="1"/>
    <m/>
    <x v="0"/>
    <n v="0"/>
    <m/>
    <x v="3"/>
    <x v="2"/>
  </r>
  <r>
    <s v="ORD-202304-02641"/>
    <x v="93"/>
    <x v="0"/>
    <x v="3"/>
    <n v="5714891255"/>
    <x v="8"/>
    <s v="PRD-110-CAM"/>
    <x v="4"/>
    <x v="1"/>
    <s v="East"/>
    <n v="2846.11"/>
    <n v="297.16000000000003"/>
    <x v="1"/>
    <n v="0.104409176033252"/>
    <x v="0"/>
    <x v="0"/>
    <m/>
    <x v="0"/>
    <n v="0"/>
    <m/>
    <x v="3"/>
    <x v="2"/>
  </r>
  <r>
    <s v="ORD-202304-02642"/>
    <x v="114"/>
    <x v="9"/>
    <x v="3"/>
    <n v="2545283240"/>
    <x v="15"/>
    <s v="PRD-100-SHO"/>
    <x v="12"/>
    <x v="0"/>
    <s v="N"/>
    <n v="699.07"/>
    <n v="187.3"/>
    <x v="0"/>
    <n v="0.26792738924571202"/>
    <x v="1"/>
    <x v="1"/>
    <m/>
    <x v="0"/>
    <n v="0"/>
    <n v="2793.38"/>
    <x v="3"/>
    <x v="2"/>
  </r>
  <r>
    <s v="ORD-202304-02643"/>
    <x v="95"/>
    <x v="14"/>
    <x v="7"/>
    <n v="3941429009"/>
    <x v="1"/>
    <s v="PRD-101-SHI"/>
    <x v="1"/>
    <x v="0"/>
    <s v="East"/>
    <n v="3126.89"/>
    <n v="859.87"/>
    <x v="1"/>
    <n v="0.27499208478712101"/>
    <x v="0"/>
    <x v="1"/>
    <m/>
    <x v="0"/>
    <n v="0"/>
    <n v="2821.33"/>
    <x v="3"/>
    <x v="2"/>
  </r>
  <r>
    <s v="ORD-202304-02644"/>
    <x v="100"/>
    <x v="15"/>
    <x v="6"/>
    <n v="7024911699"/>
    <x v="14"/>
    <s v="PRD-111-CHA"/>
    <x v="11"/>
    <x v="1"/>
    <s v="South"/>
    <n v="2327.11"/>
    <n v="159.69"/>
    <x v="2"/>
    <n v="6.8621595025589704E-2"/>
    <x v="0"/>
    <x v="2"/>
    <m/>
    <x v="0"/>
    <n v="0"/>
    <n v="207.68"/>
    <x v="3"/>
    <x v="2"/>
  </r>
  <r>
    <s v="ORD-202304-02645"/>
    <x v="95"/>
    <x v="4"/>
    <x v="0"/>
    <n v="7821927900"/>
    <x v="3"/>
    <s v="PRD-106-PHO"/>
    <x v="2"/>
    <x v="1"/>
    <s v="South"/>
    <n v="1519.18"/>
    <n v="316.85000000000002"/>
    <x v="2"/>
    <n v="0.20856646348688099"/>
    <x v="0"/>
    <x v="1"/>
    <m/>
    <x v="0"/>
    <n v="0"/>
    <n v="2788.38"/>
    <x v="3"/>
    <x v="2"/>
  </r>
  <r>
    <s v="ORD-202304-02646"/>
    <x v="105"/>
    <x v="25"/>
    <x v="5"/>
    <n v="5492586745"/>
    <x v="11"/>
    <s v="PRD-104-WAT"/>
    <x v="7"/>
    <x v="2"/>
    <s v="South"/>
    <n v="4546.8"/>
    <n v="271.98"/>
    <x v="2"/>
    <n v="5.9817893903404598E-2"/>
    <x v="0"/>
    <x v="2"/>
    <m/>
    <x v="0"/>
    <n v="0"/>
    <n v="2420.2800000000002"/>
    <x v="3"/>
    <x v="2"/>
  </r>
  <r>
    <s v="ORD-202304-02647"/>
    <x v="96"/>
    <x v="6"/>
    <x v="7"/>
    <n v="9046084674"/>
    <x v="13"/>
    <s v="PRD-102-LAP"/>
    <x v="10"/>
    <x v="1"/>
    <s v="East"/>
    <n v="3795.01"/>
    <n v="225.25"/>
    <x v="1"/>
    <n v="5.9354257301034802E-2"/>
    <x v="0"/>
    <x v="2"/>
    <m/>
    <x v="0"/>
    <n v="0"/>
    <n v="847.14"/>
    <x v="3"/>
    <x v="2"/>
  </r>
  <r>
    <s v="ORD-202304-02648"/>
    <x v="106"/>
    <x v="22"/>
    <x v="4"/>
    <n v="8152771152"/>
    <x v="14"/>
    <s v="PRD - 111 - CHA"/>
    <x v="11"/>
    <x v="1"/>
    <s v="North"/>
    <n v="4843.93"/>
    <n v="702.02"/>
    <x v="0"/>
    <n v="0.14492777558717801"/>
    <x v="0"/>
    <x v="0"/>
    <m/>
    <x v="0"/>
    <n v="0"/>
    <m/>
    <x v="3"/>
    <x v="2"/>
  </r>
  <r>
    <s v="ORD-202304-02649"/>
    <x v="103"/>
    <x v="19"/>
    <x v="5"/>
    <n v="6281979911"/>
    <x v="15"/>
    <s v="PRD-100-SHO"/>
    <x v="12"/>
    <x v="0"/>
    <s v="S"/>
    <n v="468.49"/>
    <n v="109.35"/>
    <x v="2"/>
    <n v="0.233409464449615"/>
    <x v="2"/>
    <x v="1"/>
    <m/>
    <x v="0"/>
    <n v="0"/>
    <n v="2793.38"/>
    <x v="3"/>
    <x v="2"/>
  </r>
  <r>
    <s v="ORD-202304-02650"/>
    <x v="102"/>
    <x v="18"/>
    <x v="0"/>
    <n v="6266714168"/>
    <x v="8"/>
    <s v="PRD-110-CAM"/>
    <x v="8"/>
    <x v="1"/>
    <s v="North"/>
    <n v="290.57"/>
    <n v="25.6"/>
    <x v="0"/>
    <n v="8.8102694703513798E-2"/>
    <x v="2"/>
    <x v="2"/>
    <m/>
    <x v="0"/>
    <n v="0"/>
    <m/>
    <x v="3"/>
    <x v="2"/>
  </r>
  <r>
    <s v="ORD-202304-02651"/>
    <x v="112"/>
    <x v="8"/>
    <x v="3"/>
    <n v="962731673"/>
    <x v="0"/>
    <s v="PRD-108-JAC"/>
    <x v="0"/>
    <x v="0"/>
    <s v="North"/>
    <n v="2607.5700000000002"/>
    <n v="595.66"/>
    <x v="0"/>
    <n v="0.22843490299397501"/>
    <x v="0"/>
    <x v="1"/>
    <m/>
    <x v="0"/>
    <n v="0"/>
    <n v="2085.91"/>
    <x v="3"/>
    <x v="2"/>
  </r>
  <r>
    <s v="ORD-202304-02652"/>
    <x v="91"/>
    <x v="15"/>
    <x v="7"/>
    <n v="612687370"/>
    <x v="11"/>
    <s v="PRD-104-WAT"/>
    <x v="7"/>
    <x v="2"/>
    <s v="W"/>
    <n v="2430.52"/>
    <n v="668.55"/>
    <x v="3"/>
    <n v="0.27506459523065002"/>
    <x v="0"/>
    <x v="1"/>
    <s v="Late delivery"/>
    <x v="1"/>
    <n v="1"/>
    <n v="2420.2800000000002"/>
    <x v="3"/>
    <x v="2"/>
  </r>
  <r>
    <s v="ORD-202304-02653"/>
    <x v="112"/>
    <x v="9"/>
    <x v="2"/>
    <n v="9833991979"/>
    <x v="0"/>
    <s v="PRD-108-JAC"/>
    <x v="0"/>
    <x v="0"/>
    <s v="South"/>
    <n v="605.57000000000005"/>
    <n v="29.23"/>
    <x v="2"/>
    <n v="4.82685734101755E-2"/>
    <x v="1"/>
    <x v="2"/>
    <m/>
    <x v="0"/>
    <n v="0"/>
    <n v="2085.91"/>
    <x v="3"/>
    <x v="2"/>
  </r>
  <r>
    <s v="ORD-202304-02654"/>
    <x v="96"/>
    <x v="10"/>
    <x v="7"/>
    <n v="7756539983"/>
    <x v="14"/>
    <s v="PRD-111-CHA"/>
    <x v="11"/>
    <x v="1"/>
    <s v="N"/>
    <n v="2119.34"/>
    <n v="547.64"/>
    <x v="0"/>
    <n v="0.25840120037370101"/>
    <x v="0"/>
    <x v="1"/>
    <m/>
    <x v="0"/>
    <n v="0"/>
    <n v="207.68"/>
    <x v="3"/>
    <x v="2"/>
  </r>
  <r>
    <s v="ORD-202304-02655"/>
    <x v="95"/>
    <x v="26"/>
    <x v="4"/>
    <n v="2352794340"/>
    <x v="14"/>
    <s v="PRD-111-CHA"/>
    <x v="11"/>
    <x v="1"/>
    <s v="East"/>
    <n v="3841.57"/>
    <n v="618.57000000000005"/>
    <x v="1"/>
    <n v="0.161020103759661"/>
    <x v="0"/>
    <x v="0"/>
    <m/>
    <x v="0"/>
    <n v="0"/>
    <n v="207.68"/>
    <x v="3"/>
    <x v="2"/>
  </r>
  <r>
    <s v="ORD-202304-02656"/>
    <x v="113"/>
    <x v="26"/>
    <x v="0"/>
    <n v="3106660297"/>
    <x v="22"/>
    <s v="PRD-105-BAG"/>
    <x v="4"/>
    <x v="2"/>
    <s v="East"/>
    <n v="4356.9399999999996"/>
    <n v="138.24"/>
    <x v="1"/>
    <n v="3.1728690319352597E-2"/>
    <x v="0"/>
    <x v="2"/>
    <m/>
    <x v="0"/>
    <n v="0"/>
    <m/>
    <x v="3"/>
    <x v="2"/>
  </r>
  <r>
    <s v="ORD-202304-02657"/>
    <x v="91"/>
    <x v="2"/>
    <x v="2"/>
    <n v="9503632623"/>
    <x v="20"/>
    <s v="PRD-100-SHO"/>
    <x v="12"/>
    <x v="0"/>
    <s v="N"/>
    <n v="1063.5899999999999"/>
    <n v="306.08"/>
    <x v="0"/>
    <n v="0.28778006562679198"/>
    <x v="0"/>
    <x v="1"/>
    <m/>
    <x v="0"/>
    <n v="0"/>
    <n v="2793.38"/>
    <x v="3"/>
    <x v="2"/>
  </r>
  <r>
    <s v="ORD-202304-02658"/>
    <x v="106"/>
    <x v="15"/>
    <x v="4"/>
    <n v="683759458"/>
    <x v="13"/>
    <s v="PRD-102-LAP "/>
    <x v="4"/>
    <x v="1"/>
    <s v="South"/>
    <n v="234.52"/>
    <n v="27.82"/>
    <x v="2"/>
    <n v="0.118625277161863"/>
    <x v="2"/>
    <x v="0"/>
    <m/>
    <x v="0"/>
    <n v="0"/>
    <m/>
    <x v="3"/>
    <x v="2"/>
  </r>
  <r>
    <s v="ORD-202304-02659"/>
    <x v="95"/>
    <x v="13"/>
    <x v="2"/>
    <n v="2408741550"/>
    <x v="9"/>
    <s v="PRD-107-TAB"/>
    <x v="6"/>
    <x v="1"/>
    <s v="North"/>
    <n v="3137.9"/>
    <n v="827.42"/>
    <x v="0"/>
    <n v="0.26368590458586999"/>
    <x v="0"/>
    <x v="1"/>
    <m/>
    <x v="0"/>
    <n v="0"/>
    <n v="2081.52"/>
    <x v="3"/>
    <x v="2"/>
  </r>
  <r>
    <s v="ORD-202304-02660"/>
    <x v="88"/>
    <x v="29"/>
    <x v="1"/>
    <n v="4365451916"/>
    <x v="8"/>
    <s v="PRD-110-CAM"/>
    <x v="8"/>
    <x v="1"/>
    <s v="East"/>
    <n v="3412.7"/>
    <n v="998.66"/>
    <x v="1"/>
    <n v="0.29263046854396801"/>
    <x v="0"/>
    <x v="1"/>
    <m/>
    <x v="0"/>
    <n v="0"/>
    <m/>
    <x v="3"/>
    <x v="2"/>
  </r>
  <r>
    <s v="ORD-202304-02661"/>
    <x v="104"/>
    <x v="6"/>
    <x v="0"/>
    <n v="7814808965"/>
    <x v="2"/>
    <s v="PRD-101-SHI"/>
    <x v="1"/>
    <x v="0"/>
    <s v="South"/>
    <n v="3466.2"/>
    <n v="897.33"/>
    <x v="2"/>
    <n v="0.25888004154405397"/>
    <x v="0"/>
    <x v="1"/>
    <m/>
    <x v="0"/>
    <n v="0"/>
    <n v="2821.33"/>
    <x v="3"/>
    <x v="2"/>
  </r>
  <r>
    <s v="ORD-202304-02662"/>
    <x v="88"/>
    <x v="22"/>
    <x v="7"/>
    <n v="2876704447"/>
    <x v="4"/>
    <s v="PRD-109-SUN"/>
    <x v="3"/>
    <x v="2"/>
    <s v="N"/>
    <n v="1284.68"/>
    <n v="225.79"/>
    <x v="0"/>
    <n v="0.17575583024566399"/>
    <x v="0"/>
    <x v="0"/>
    <m/>
    <x v="0"/>
    <n v="0"/>
    <m/>
    <x v="3"/>
    <x v="2"/>
  </r>
  <r>
    <s v="ORD-202304-02663"/>
    <x v="98"/>
    <x v="4"/>
    <x v="3"/>
    <n v="1427093191"/>
    <x v="23"/>
    <s v="PRD - 111 - CHA"/>
    <x v="11"/>
    <x v="1"/>
    <s v="North"/>
    <n v="1161.25"/>
    <n v="139.88"/>
    <x v="0"/>
    <n v="0.120456404736276"/>
    <x v="0"/>
    <x v="0"/>
    <m/>
    <x v="0"/>
    <n v="0"/>
    <m/>
    <x v="3"/>
    <x v="2"/>
  </r>
  <r>
    <s v="ORD-202304-02664"/>
    <x v="102"/>
    <x v="19"/>
    <x v="1"/>
    <n v="6856609028"/>
    <x v="11"/>
    <s v="PRD - 104 - WAT"/>
    <x v="4"/>
    <x v="2"/>
    <s v="North"/>
    <n v="3189.01"/>
    <n v="120.48"/>
    <x v="0"/>
    <n v="3.7779749828316597E-2"/>
    <x v="0"/>
    <x v="2"/>
    <m/>
    <x v="0"/>
    <n v="0"/>
    <m/>
    <x v="3"/>
    <x v="2"/>
  </r>
  <r>
    <s v="ORD-202304-02665"/>
    <x v="97"/>
    <x v="19"/>
    <x v="3"/>
    <n v="1410452887"/>
    <x v="14"/>
    <s v="PRD-111-CHA"/>
    <x v="11"/>
    <x v="1"/>
    <s v="North"/>
    <n v="4034.88"/>
    <n v="1060.19"/>
    <x v="0"/>
    <n v="0.26275626536600799"/>
    <x v="0"/>
    <x v="1"/>
    <m/>
    <x v="0"/>
    <n v="0"/>
    <n v="207.68"/>
    <x v="3"/>
    <x v="2"/>
  </r>
  <r>
    <s v="ORD-202304-02666"/>
    <x v="111"/>
    <x v="6"/>
    <x v="2"/>
    <n v="4641372811"/>
    <x v="5"/>
    <s v="PRD - 103 - HEA"/>
    <x v="4"/>
    <x v="1"/>
    <s v="South"/>
    <n v="4729.3999999999996"/>
    <n v="672.22"/>
    <x v="2"/>
    <n v="0.142136423224933"/>
    <x v="0"/>
    <x v="0"/>
    <m/>
    <x v="0"/>
    <n v="0"/>
    <m/>
    <x v="3"/>
    <x v="2"/>
  </r>
  <r>
    <s v="ORD-202304-02667"/>
    <x v="90"/>
    <x v="7"/>
    <x v="7"/>
    <n v="6570056284"/>
    <x v="13"/>
    <s v="PRD-102-LAP "/>
    <x v="10"/>
    <x v="1"/>
    <s v="South"/>
    <n v="3536.8"/>
    <n v="512.99"/>
    <x v="2"/>
    <n v="0.14504354218502599"/>
    <x v="0"/>
    <x v="0"/>
    <m/>
    <x v="0"/>
    <n v="0"/>
    <m/>
    <x v="3"/>
    <x v="2"/>
  </r>
  <r>
    <s v="ORD-202304-02668"/>
    <x v="115"/>
    <x v="11"/>
    <x v="6"/>
    <n v="1361510037"/>
    <x v="2"/>
    <s v="PRD-101-SHI"/>
    <x v="4"/>
    <x v="0"/>
    <s v="S"/>
    <n v="4644.17"/>
    <n v="1299.56"/>
    <x v="2"/>
    <n v="0.27982610455689599"/>
    <x v="0"/>
    <x v="1"/>
    <m/>
    <x v="0"/>
    <n v="0"/>
    <n v="2821.33"/>
    <x v="3"/>
    <x v="2"/>
  </r>
  <r>
    <s v="ORD-202304-02669"/>
    <x v="111"/>
    <x v="23"/>
    <x v="2"/>
    <n v="6239476469"/>
    <x v="12"/>
    <s v="PRD-105-BAG"/>
    <x v="9"/>
    <x v="2"/>
    <s v="North"/>
    <n v="2906.19"/>
    <n v="181.42"/>
    <x v="0"/>
    <n v="6.2425374803436802E-2"/>
    <x v="0"/>
    <x v="2"/>
    <m/>
    <x v="0"/>
    <n v="0"/>
    <m/>
    <x v="3"/>
    <x v="2"/>
  </r>
  <r>
    <s v="ORD-202304-02670"/>
    <x v="110"/>
    <x v="29"/>
    <x v="5"/>
    <n v="2662510315"/>
    <x v="0"/>
    <s v="PRD-108-JAC "/>
    <x v="0"/>
    <x v="0"/>
    <s v="S"/>
    <n v="23.87"/>
    <n v="6.83"/>
    <x v="2"/>
    <n v="0.28613322161709298"/>
    <x v="2"/>
    <x v="1"/>
    <m/>
    <x v="0"/>
    <n v="0"/>
    <m/>
    <x v="3"/>
    <x v="2"/>
  </r>
  <r>
    <s v="ORD-202304-02671"/>
    <x v="114"/>
    <x v="10"/>
    <x v="3"/>
    <n v="641080910"/>
    <x v="4"/>
    <s v="PRD-109-SUN"/>
    <x v="3"/>
    <x v="2"/>
    <s v="North"/>
    <n v="896.31"/>
    <n v="213.21"/>
    <x v="0"/>
    <n v="0.237875288683603"/>
    <x v="1"/>
    <x v="1"/>
    <m/>
    <x v="0"/>
    <n v="0"/>
    <m/>
    <x v="3"/>
    <x v="2"/>
  </r>
  <r>
    <s v="ORD-202304-02672"/>
    <x v="97"/>
    <x v="18"/>
    <x v="4"/>
    <n v="9171003570"/>
    <x v="21"/>
    <s v="PRD-110-CAM"/>
    <x v="8"/>
    <x v="1"/>
    <s v="North"/>
    <n v="4191.07"/>
    <n v="1231.1400000000001"/>
    <x v="0"/>
    <n v="0.29375314657116203"/>
    <x v="0"/>
    <x v="1"/>
    <m/>
    <x v="0"/>
    <n v="0"/>
    <m/>
    <x v="3"/>
    <x v="2"/>
  </r>
  <r>
    <s v="ORD-202304-02673"/>
    <x v="106"/>
    <x v="27"/>
    <x v="2"/>
    <n v="3992863693"/>
    <x v="2"/>
    <s v="PRD-101-SHI"/>
    <x v="1"/>
    <x v="0"/>
    <s v="North"/>
    <n v="1359.72"/>
    <n v="78"/>
    <x v="0"/>
    <n v="5.7364751566498999E-2"/>
    <x v="0"/>
    <x v="2"/>
    <m/>
    <x v="0"/>
    <n v="0"/>
    <n v="2821.33"/>
    <x v="3"/>
    <x v="2"/>
  </r>
  <r>
    <s v="ORD-202304-02674"/>
    <x v="114"/>
    <x v="4"/>
    <x v="4"/>
    <n v="696514826"/>
    <x v="9"/>
    <s v="PRD-107-TAB"/>
    <x v="6"/>
    <x v="1"/>
    <s v="W"/>
    <n v="4585.72"/>
    <n v="444.28"/>
    <x v="3"/>
    <n v="9.6883368369634404E-2"/>
    <x v="0"/>
    <x v="2"/>
    <s v="Wrong item delivered"/>
    <x v="1"/>
    <n v="1"/>
    <n v="2081.52"/>
    <x v="3"/>
    <x v="2"/>
  </r>
  <r>
    <s v="ORD-202304-02675"/>
    <x v="104"/>
    <x v="20"/>
    <x v="3"/>
    <n v="7155367317"/>
    <x v="2"/>
    <s v="PRD-101-SHI"/>
    <x v="1"/>
    <x v="0"/>
    <s v="East"/>
    <n v="4100.07"/>
    <n v="948.59"/>
    <x v="1"/>
    <n v="0.23135946459450701"/>
    <x v="0"/>
    <x v="1"/>
    <m/>
    <x v="0"/>
    <n v="0"/>
    <n v="2821.33"/>
    <x v="3"/>
    <x v="2"/>
  </r>
  <r>
    <s v="ORD-202304-02676"/>
    <x v="110"/>
    <x v="27"/>
    <x v="2"/>
    <n v="5131039868"/>
    <x v="5"/>
    <s v="PRD-103-HEA"/>
    <x v="5"/>
    <x v="1"/>
    <s v="South"/>
    <n v="1141.6600000000001"/>
    <n v="241.22"/>
    <x v="2"/>
    <n v="0.21128882504423399"/>
    <x v="0"/>
    <x v="1"/>
    <s v="DAMAGED"/>
    <x v="1"/>
    <n v="1"/>
    <n v="2183.56"/>
    <x v="3"/>
    <x v="2"/>
  </r>
  <r>
    <s v="ORD-202304-02677"/>
    <x v="95"/>
    <x v="17"/>
    <x v="1"/>
    <n v="9642256385"/>
    <x v="15"/>
    <s v="PRD-100-SHO"/>
    <x v="12"/>
    <x v="0"/>
    <s v="West"/>
    <n v="3883.87"/>
    <n v="1163.77"/>
    <x v="3"/>
    <n v="0.29964185207022898"/>
    <x v="0"/>
    <x v="1"/>
    <m/>
    <x v="0"/>
    <n v="0"/>
    <n v="2793.38"/>
    <x v="3"/>
    <x v="2"/>
  </r>
  <r>
    <s v="ORD-202304-02678"/>
    <x v="100"/>
    <x v="23"/>
    <x v="1"/>
    <n v="3274154642"/>
    <x v="12"/>
    <s v="PRD-105-BAG"/>
    <x v="4"/>
    <x v="2"/>
    <s v="North"/>
    <n v="388.53"/>
    <n v="77.08"/>
    <x v="0"/>
    <n v="0.198388798805755"/>
    <x v="2"/>
    <x v="0"/>
    <m/>
    <x v="0"/>
    <n v="0"/>
    <m/>
    <x v="3"/>
    <x v="2"/>
  </r>
  <r>
    <s v="ORD-202304-02679"/>
    <x v="96"/>
    <x v="13"/>
    <x v="3"/>
    <n v="8328453812"/>
    <x v="21"/>
    <s v="PRD-110-CAM"/>
    <x v="8"/>
    <x v="1"/>
    <s v="East"/>
    <n v="3488.33"/>
    <n v="949.76"/>
    <x v="1"/>
    <n v="0.27226781869834599"/>
    <x v="0"/>
    <x v="1"/>
    <m/>
    <x v="0"/>
    <n v="0"/>
    <m/>
    <x v="3"/>
    <x v="2"/>
  </r>
  <r>
    <s v="ORD-202304-02680"/>
    <x v="110"/>
    <x v="14"/>
    <x v="0"/>
    <n v="7215184744"/>
    <x v="15"/>
    <s v="PRD-100-SHO"/>
    <x v="12"/>
    <x v="0"/>
    <s v="N"/>
    <n v="3218.8"/>
    <n v="943.39"/>
    <x v="0"/>
    <n v="0.29308748601963502"/>
    <x v="0"/>
    <x v="1"/>
    <m/>
    <x v="0"/>
    <n v="0"/>
    <n v="2793.38"/>
    <x v="3"/>
    <x v="2"/>
  </r>
  <r>
    <s v="ORD-202304-02681"/>
    <x v="114"/>
    <x v="29"/>
    <x v="4"/>
    <n v="4503893476"/>
    <x v="4"/>
    <s v="PRD-109-SUN"/>
    <x v="3"/>
    <x v="2"/>
    <s v="W"/>
    <n v="773.24"/>
    <n v="89.83"/>
    <x v="3"/>
    <n v="0.11617350369872199"/>
    <x v="1"/>
    <x v="0"/>
    <m/>
    <x v="0"/>
    <n v="0"/>
    <m/>
    <x v="3"/>
    <x v="2"/>
  </r>
  <r>
    <s v="ORD-202304-02682"/>
    <x v="113"/>
    <x v="20"/>
    <x v="4"/>
    <n v="8435145462"/>
    <x v="22"/>
    <s v="PRD-105-BAG"/>
    <x v="9"/>
    <x v="2"/>
    <s v="East"/>
    <n v="4468.62"/>
    <n v="556.1"/>
    <x v="1"/>
    <n v="0.124445578276962"/>
    <x v="0"/>
    <x v="0"/>
    <m/>
    <x v="0"/>
    <n v="0"/>
    <m/>
    <x v="3"/>
    <x v="2"/>
  </r>
  <r>
    <s v="ORD-202304-02683"/>
    <x v="110"/>
    <x v="0"/>
    <x v="3"/>
    <n v="4499585391"/>
    <x v="5"/>
    <s v="PRD-103-HEA"/>
    <x v="5"/>
    <x v="1"/>
    <s v="North"/>
    <n v="741.55"/>
    <n v="189.65"/>
    <x v="0"/>
    <n v="0.25574809520598701"/>
    <x v="1"/>
    <x v="1"/>
    <m/>
    <x v="0"/>
    <n v="0"/>
    <n v="2183.56"/>
    <x v="3"/>
    <x v="2"/>
  </r>
  <r>
    <s v="ORD-202304-02684"/>
    <x v="114"/>
    <x v="16"/>
    <x v="0"/>
    <n v="9731029833"/>
    <x v="3"/>
    <s v="PRD-106-PHO"/>
    <x v="2"/>
    <x v="1"/>
    <s v="East"/>
    <n v="28.48"/>
    <n v="1.28"/>
    <x v="1"/>
    <n v="4.49438202247191E-2"/>
    <x v="2"/>
    <x v="2"/>
    <m/>
    <x v="0"/>
    <n v="0"/>
    <n v="2788.38"/>
    <x v="3"/>
    <x v="2"/>
  </r>
  <r>
    <s v="ORD-202304-02685"/>
    <x v="88"/>
    <x v="12"/>
    <x v="4"/>
    <n v="8404380086"/>
    <x v="22"/>
    <s v="PRD-105-BAG"/>
    <x v="9"/>
    <x v="2"/>
    <s v="N"/>
    <n v="4244.59"/>
    <n v="840.33"/>
    <x v="0"/>
    <n v="0.19797671859944099"/>
    <x v="0"/>
    <x v="0"/>
    <m/>
    <x v="0"/>
    <n v="0"/>
    <m/>
    <x v="3"/>
    <x v="2"/>
  </r>
  <r>
    <s v="ORD-202304-02686"/>
    <x v="107"/>
    <x v="28"/>
    <x v="2"/>
    <n v="4946592054"/>
    <x v="20"/>
    <s v="PRD-100-SHO"/>
    <x v="12"/>
    <x v="0"/>
    <s v="East"/>
    <n v="2327.1"/>
    <n v="124.84"/>
    <x v="1"/>
    <n v="5.3646169051609301E-2"/>
    <x v="0"/>
    <x v="2"/>
    <m/>
    <x v="0"/>
    <n v="0"/>
    <n v="2793.38"/>
    <x v="3"/>
    <x v="2"/>
  </r>
  <r>
    <s v="ORD-202304-02687"/>
    <x v="103"/>
    <x v="23"/>
    <x v="2"/>
    <n v="2320996627"/>
    <x v="15"/>
    <s v="PRD-100-SHO"/>
    <x v="12"/>
    <x v="0"/>
    <s v="East"/>
    <n v="82.26"/>
    <n v="14.68"/>
    <x v="1"/>
    <n v="0.17845854607342601"/>
    <x v="2"/>
    <x v="0"/>
    <m/>
    <x v="0"/>
    <n v="0"/>
    <n v="2793.38"/>
    <x v="3"/>
    <x v="2"/>
  </r>
  <r>
    <s v="ORD-202304-02688"/>
    <x v="105"/>
    <x v="20"/>
    <x v="2"/>
    <n v="9931785878"/>
    <x v="5"/>
    <s v="PRD-103-HEA"/>
    <x v="5"/>
    <x v="1"/>
    <s v="S"/>
    <n v="2709.63"/>
    <n v="747.34"/>
    <x v="2"/>
    <n v="0.27580887427434703"/>
    <x v="0"/>
    <x v="1"/>
    <m/>
    <x v="0"/>
    <n v="0"/>
    <n v="2183.56"/>
    <x v="3"/>
    <x v="2"/>
  </r>
  <r>
    <s v="ORD-202304-02689"/>
    <x v="91"/>
    <x v="4"/>
    <x v="3"/>
    <n v="9672803671"/>
    <x v="8"/>
    <s v="PRD-110-CAM"/>
    <x v="8"/>
    <x v="1"/>
    <s v="N"/>
    <n v="459.29"/>
    <n v="37.729999999999997"/>
    <x v="0"/>
    <n v="8.2148533606218294E-2"/>
    <x v="2"/>
    <x v="2"/>
    <s v="Customer changed mind"/>
    <x v="1"/>
    <n v="1"/>
    <m/>
    <x v="3"/>
    <x v="2"/>
  </r>
  <r>
    <s v="ORD-202304-02690"/>
    <x v="115"/>
    <x v="11"/>
    <x v="3"/>
    <n v="834062629"/>
    <x v="3"/>
    <s v="PRD-106-PHO"/>
    <x v="2"/>
    <x v="1"/>
    <s v="East"/>
    <n v="3977.22"/>
    <n v="592"/>
    <x v="1"/>
    <n v="0.14884768758077299"/>
    <x v="0"/>
    <x v="0"/>
    <m/>
    <x v="0"/>
    <n v="0"/>
    <n v="2788.38"/>
    <x v="3"/>
    <x v="2"/>
  </r>
  <r>
    <s v="ORD-202304-02691"/>
    <x v="93"/>
    <x v="8"/>
    <x v="1"/>
    <n v="8988093207"/>
    <x v="11"/>
    <s v="PRD-104-WAT"/>
    <x v="7"/>
    <x v="2"/>
    <s v="South"/>
    <n v="2389.5500000000002"/>
    <n v="300.95"/>
    <x v="2"/>
    <n v="0.12594421543805301"/>
    <x v="0"/>
    <x v="0"/>
    <m/>
    <x v="0"/>
    <n v="0"/>
    <n v="2420.2800000000002"/>
    <x v="3"/>
    <x v="2"/>
  </r>
  <r>
    <s v="ORD-202304-02692"/>
    <x v="107"/>
    <x v="13"/>
    <x v="2"/>
    <n v="2500308973"/>
    <x v="3"/>
    <s v="PRD - 106 - PHO"/>
    <x v="2"/>
    <x v="1"/>
    <s v="North"/>
    <n v="299.39999999999998"/>
    <n v="25.06"/>
    <x v="0"/>
    <n v="8.37007348029392E-2"/>
    <x v="2"/>
    <x v="2"/>
    <m/>
    <x v="0"/>
    <n v="0"/>
    <m/>
    <x v="3"/>
    <x v="2"/>
  </r>
  <r>
    <s v="ORD-202304-02693"/>
    <x v="97"/>
    <x v="22"/>
    <x v="5"/>
    <n v="9285867436"/>
    <x v="0"/>
    <s v="PRD-108-JAC"/>
    <x v="0"/>
    <x v="0"/>
    <s v="North"/>
    <n v="1221.79"/>
    <n v="81.99"/>
    <x v="0"/>
    <n v="6.7106458556707799E-2"/>
    <x v="0"/>
    <x v="2"/>
    <m/>
    <x v="0"/>
    <n v="0"/>
    <n v="2085.91"/>
    <x v="3"/>
    <x v="2"/>
  </r>
  <r>
    <s v="ORD-202304-02694"/>
    <x v="95"/>
    <x v="23"/>
    <x v="1"/>
    <n v="9471888069"/>
    <x v="2"/>
    <s v="PRD-101-SHI"/>
    <x v="1"/>
    <x v="0"/>
    <s v="N"/>
    <n v="4431.5600000000004"/>
    <n v="462.6"/>
    <x v="0"/>
    <n v="0.104387619709538"/>
    <x v="0"/>
    <x v="0"/>
    <m/>
    <x v="0"/>
    <n v="0"/>
    <n v="2821.33"/>
    <x v="3"/>
    <x v="2"/>
  </r>
  <r>
    <s v="ORD-202304-02695"/>
    <x v="91"/>
    <x v="15"/>
    <x v="6"/>
    <n v="3864610781"/>
    <x v="9"/>
    <s v="PRD-107-TAB"/>
    <x v="6"/>
    <x v="1"/>
    <s v="East"/>
    <n v="2366.4899999999998"/>
    <n v="278.91000000000003"/>
    <x v="1"/>
    <n v="0.117858093632342"/>
    <x v="0"/>
    <x v="0"/>
    <m/>
    <x v="0"/>
    <n v="0"/>
    <n v="2081.52"/>
    <x v="3"/>
    <x v="2"/>
  </r>
  <r>
    <s v="ORD-202304-02696"/>
    <x v="88"/>
    <x v="20"/>
    <x v="7"/>
    <n v="7049141856"/>
    <x v="5"/>
    <s v="PRD-103-HEA"/>
    <x v="4"/>
    <x v="1"/>
    <s v="S"/>
    <n v="567.16"/>
    <n v="93.39"/>
    <x v="2"/>
    <n v="0.16466252909231999"/>
    <x v="1"/>
    <x v="0"/>
    <m/>
    <x v="0"/>
    <n v="0"/>
    <n v="2183.56"/>
    <x v="3"/>
    <x v="2"/>
  </r>
  <r>
    <s v="ORD-202304-02697"/>
    <x v="112"/>
    <x v="15"/>
    <x v="4"/>
    <n v="1951307455"/>
    <x v="8"/>
    <s v="PRD - 110 - CAM"/>
    <x v="8"/>
    <x v="1"/>
    <s v="North"/>
    <n v="3207.75"/>
    <n v="924.52"/>
    <x v="0"/>
    <n v="0.28821448055490601"/>
    <x v="0"/>
    <x v="1"/>
    <m/>
    <x v="0"/>
    <n v="0"/>
    <m/>
    <x v="3"/>
    <x v="2"/>
  </r>
  <r>
    <s v="ORD-202304-02698"/>
    <x v="88"/>
    <x v="10"/>
    <x v="5"/>
    <n v="307837164"/>
    <x v="23"/>
    <s v="PRD-111-CHA"/>
    <x v="11"/>
    <x v="1"/>
    <s v="North"/>
    <n v="3238.09"/>
    <n v="524.20000000000005"/>
    <x v="0"/>
    <n v="0.161885555991341"/>
    <x v="0"/>
    <x v="0"/>
    <m/>
    <x v="0"/>
    <n v="0"/>
    <n v="207.68"/>
    <x v="3"/>
    <x v="2"/>
  </r>
  <r>
    <s v="ORD-202304-02699"/>
    <x v="115"/>
    <x v="4"/>
    <x v="5"/>
    <n v="899256311"/>
    <x v="13"/>
    <s v="PRD-102-LAP"/>
    <x v="4"/>
    <x v="1"/>
    <s v="South"/>
    <n v="4966.75"/>
    <n v="1229.99"/>
    <x v="2"/>
    <n v="0.24764483817385599"/>
    <x v="0"/>
    <x v="1"/>
    <s v="Size issue"/>
    <x v="1"/>
    <n v="1"/>
    <n v="847.14"/>
    <x v="3"/>
    <x v="2"/>
  </r>
  <r>
    <s v="ORD-202304-02700"/>
    <x v="96"/>
    <x v="16"/>
    <x v="5"/>
    <n v="3234542231"/>
    <x v="8"/>
    <s v="PRD-110-CAM"/>
    <x v="8"/>
    <x v="1"/>
    <s v="S"/>
    <n v="904.91"/>
    <n v="54.46"/>
    <x v="2"/>
    <n v="6.0182780608016302E-2"/>
    <x v="1"/>
    <x v="2"/>
    <m/>
    <x v="0"/>
    <n v="0"/>
    <m/>
    <x v="3"/>
    <x v="2"/>
  </r>
  <r>
    <s v="ORD-202304-02701"/>
    <x v="114"/>
    <x v="12"/>
    <x v="3"/>
    <n v="6214163502"/>
    <x v="13"/>
    <s v="PRD - 102 - LAP "/>
    <x v="10"/>
    <x v="1"/>
    <s v="West"/>
    <n v="627.62"/>
    <n v="63.48"/>
    <x v="3"/>
    <n v="0.101144004333833"/>
    <x v="1"/>
    <x v="0"/>
    <m/>
    <x v="0"/>
    <n v="0"/>
    <m/>
    <x v="3"/>
    <x v="2"/>
  </r>
  <r>
    <s v="ORD-202304-02702"/>
    <x v="99"/>
    <x v="17"/>
    <x v="1"/>
    <n v="9412445161"/>
    <x v="3"/>
    <s v="PRD-106-PHO"/>
    <x v="2"/>
    <x v="1"/>
    <s v="East"/>
    <n v="3130.56"/>
    <n v="278.01"/>
    <x v="1"/>
    <n v="8.88051977920883E-2"/>
    <x v="0"/>
    <x v="2"/>
    <s v="DAMAGED"/>
    <x v="1"/>
    <n v="1"/>
    <n v="2788.38"/>
    <x v="3"/>
    <x v="2"/>
  </r>
  <r>
    <s v="ORD-202304-02703"/>
    <x v="98"/>
    <x v="22"/>
    <x v="5"/>
    <n v="6770989534"/>
    <x v="14"/>
    <s v="PRD-111-CHA"/>
    <x v="11"/>
    <x v="1"/>
    <s v="North"/>
    <n v="976.91"/>
    <n v="216.03"/>
    <x v="0"/>
    <n v="0.22113603095474499"/>
    <x v="1"/>
    <x v="1"/>
    <m/>
    <x v="0"/>
    <n v="0"/>
    <n v="207.68"/>
    <x v="3"/>
    <x v="2"/>
  </r>
  <r>
    <s v="ORD-202304-02704"/>
    <x v="104"/>
    <x v="17"/>
    <x v="7"/>
    <n v="4899308713"/>
    <x v="3"/>
    <s v="PRD - 106 - PHO"/>
    <x v="4"/>
    <x v="1"/>
    <s v="North"/>
    <n v="1557.4"/>
    <n v="443.22"/>
    <x v="0"/>
    <n v="0.28458970078335699"/>
    <x v="0"/>
    <x v="1"/>
    <m/>
    <x v="0"/>
    <n v="0"/>
    <m/>
    <x v="3"/>
    <x v="2"/>
  </r>
  <r>
    <s v="ORD-202304-02705"/>
    <x v="112"/>
    <x v="13"/>
    <x v="1"/>
    <n v="6102967469"/>
    <x v="0"/>
    <s v="PRD - 108 - JAC"/>
    <x v="0"/>
    <x v="0"/>
    <s v="N"/>
    <n v="541.83000000000004"/>
    <n v="133.13999999999999"/>
    <x v="0"/>
    <n v="0.24572282819334501"/>
    <x v="1"/>
    <x v="1"/>
    <m/>
    <x v="0"/>
    <n v="0"/>
    <m/>
    <x v="3"/>
    <x v="2"/>
  </r>
  <r>
    <s v="ORD-202304-02706"/>
    <x v="113"/>
    <x v="28"/>
    <x v="1"/>
    <n v="8574717715"/>
    <x v="7"/>
    <s v="PRD-104-WAT"/>
    <x v="7"/>
    <x v="2"/>
    <s v="East"/>
    <n v="1193.72"/>
    <n v="84.5"/>
    <x v="1"/>
    <n v="7.0787119257447295E-2"/>
    <x v="0"/>
    <x v="2"/>
    <m/>
    <x v="0"/>
    <n v="0"/>
    <n v="2420.2800000000002"/>
    <x v="3"/>
    <x v="2"/>
  </r>
  <r>
    <s v="ORD-202304-02707"/>
    <x v="99"/>
    <x v="8"/>
    <x v="6"/>
    <n v="993263430"/>
    <x v="3"/>
    <s v="PRD-106-PHO"/>
    <x v="2"/>
    <x v="1"/>
    <s v="S"/>
    <n v="1273.19"/>
    <n v="76.5"/>
    <x v="2"/>
    <n v="6.0085297559672901E-2"/>
    <x v="0"/>
    <x v="2"/>
    <m/>
    <x v="0"/>
    <n v="0"/>
    <n v="2788.38"/>
    <x v="3"/>
    <x v="2"/>
  </r>
  <r>
    <s v="ORD-202304-02708"/>
    <x v="92"/>
    <x v="8"/>
    <x v="3"/>
    <n v="3324715258"/>
    <x v="9"/>
    <s v="PRD-107-TAB"/>
    <x v="6"/>
    <x v="1"/>
    <s v="N"/>
    <n v="965.83"/>
    <n v="225.9"/>
    <x v="0"/>
    <n v="0.233892092811364"/>
    <x v="1"/>
    <x v="1"/>
    <m/>
    <x v="0"/>
    <n v="0"/>
    <n v="2081.52"/>
    <x v="3"/>
    <x v="2"/>
  </r>
  <r>
    <s v="ORD-202304-02709"/>
    <x v="98"/>
    <x v="9"/>
    <x v="1"/>
    <n v="7343190857"/>
    <x v="11"/>
    <s v="PRD-104-WAT"/>
    <x v="7"/>
    <x v="2"/>
    <s v="S"/>
    <n v="3543.44"/>
    <n v="431.31"/>
    <x v="2"/>
    <n v="0.121720700787935"/>
    <x v="0"/>
    <x v="0"/>
    <m/>
    <x v="0"/>
    <n v="0"/>
    <n v="2420.2800000000002"/>
    <x v="3"/>
    <x v="2"/>
  </r>
  <r>
    <s v="ORD-202304-02710"/>
    <x v="103"/>
    <x v="17"/>
    <x v="7"/>
    <n v="7095577200"/>
    <x v="14"/>
    <s v="PRD-111-CHA"/>
    <x v="11"/>
    <x v="1"/>
    <s v="West"/>
    <n v="2779.05"/>
    <n v="407.62"/>
    <x v="3"/>
    <n v="0.14667602238174901"/>
    <x v="0"/>
    <x v="0"/>
    <m/>
    <x v="0"/>
    <n v="0"/>
    <n v="207.68"/>
    <x v="3"/>
    <x v="2"/>
  </r>
  <r>
    <s v="ORD-202304-02711"/>
    <x v="107"/>
    <x v="5"/>
    <x v="6"/>
    <n v="7129441153"/>
    <x v="4"/>
    <s v="PRD-109-SUN"/>
    <x v="3"/>
    <x v="2"/>
    <s v="North"/>
    <n v="4028.56"/>
    <n v="331.18"/>
    <x v="0"/>
    <n v="8.2208034632722402E-2"/>
    <x v="0"/>
    <x v="2"/>
    <m/>
    <x v="0"/>
    <n v="0"/>
    <m/>
    <x v="3"/>
    <x v="2"/>
  </r>
  <r>
    <s v="ORD-202304-02712"/>
    <x v="89"/>
    <x v="22"/>
    <x v="4"/>
    <n v="7099674507"/>
    <x v="19"/>
    <s v="PRD-102-LAP"/>
    <x v="10"/>
    <x v="1"/>
    <s v="South"/>
    <n v="682.77"/>
    <n v="145.12"/>
    <x v="2"/>
    <n v="0.21254595251695299"/>
    <x v="1"/>
    <x v="1"/>
    <m/>
    <x v="0"/>
    <n v="0"/>
    <n v="847.14"/>
    <x v="3"/>
    <x v="2"/>
  </r>
  <r>
    <s v="ORD-202304-02713"/>
    <x v="95"/>
    <x v="16"/>
    <x v="0"/>
    <n v="1200565553"/>
    <x v="15"/>
    <s v="PRD-100-SHO"/>
    <x v="12"/>
    <x v="0"/>
    <s v="W"/>
    <n v="3143.22"/>
    <n v="599.74"/>
    <x v="3"/>
    <n v="0.19080433440866401"/>
    <x v="0"/>
    <x v="0"/>
    <m/>
    <x v="0"/>
    <n v="0"/>
    <n v="2793.38"/>
    <x v="3"/>
    <x v="2"/>
  </r>
  <r>
    <s v="ORD-202304-02714"/>
    <x v="95"/>
    <x v="18"/>
    <x v="2"/>
    <n v="9242384482"/>
    <x v="0"/>
    <s v="PRD-108-JAC"/>
    <x v="0"/>
    <x v="0"/>
    <s v="North"/>
    <n v="331.29"/>
    <n v="45.41"/>
    <x v="0"/>
    <n v="0.137070240574723"/>
    <x v="2"/>
    <x v="0"/>
    <m/>
    <x v="0"/>
    <n v="0"/>
    <n v="2085.91"/>
    <x v="3"/>
    <x v="2"/>
  </r>
  <r>
    <s v="ORD-202304-02715"/>
    <x v="102"/>
    <x v="26"/>
    <x v="2"/>
    <n v="4345712840"/>
    <x v="15"/>
    <s v="PRD-100-SHO"/>
    <x v="12"/>
    <x v="0"/>
    <s v="North"/>
    <n v="3919.7"/>
    <n v="383.93"/>
    <x v="0"/>
    <n v="9.7948822613975597E-2"/>
    <x v="0"/>
    <x v="2"/>
    <m/>
    <x v="0"/>
    <n v="0"/>
    <n v="2793.38"/>
    <x v="3"/>
    <x v="2"/>
  </r>
  <r>
    <s v="ORD-202304-02716"/>
    <x v="93"/>
    <x v="22"/>
    <x v="7"/>
    <n v="3351950962"/>
    <x v="11"/>
    <s v="PRD-104-WAT"/>
    <x v="7"/>
    <x v="2"/>
    <s v="N"/>
    <n v="4720.2299999999996"/>
    <n v="846.33"/>
    <x v="0"/>
    <n v="0.17929846638829"/>
    <x v="0"/>
    <x v="0"/>
    <m/>
    <x v="0"/>
    <n v="0"/>
    <n v="2420.2800000000002"/>
    <x v="3"/>
    <x v="2"/>
  </r>
  <r>
    <s v="ORD-202304-02717"/>
    <x v="100"/>
    <x v="25"/>
    <x v="2"/>
    <n v="8058299895"/>
    <x v="7"/>
    <s v="PRD-104-WAT"/>
    <x v="7"/>
    <x v="2"/>
    <s v="S"/>
    <n v="4724.93"/>
    <n v="568.21"/>
    <x v="2"/>
    <n v="0.12025786625410299"/>
    <x v="0"/>
    <x v="0"/>
    <m/>
    <x v="0"/>
    <n v="0"/>
    <n v="2420.2800000000002"/>
    <x v="3"/>
    <x v="2"/>
  </r>
  <r>
    <s v="ORD-202304-02718"/>
    <x v="90"/>
    <x v="15"/>
    <x v="3"/>
    <n v="3006364704"/>
    <x v="15"/>
    <s v="PRD-100-SHO"/>
    <x v="12"/>
    <x v="0"/>
    <s v="East"/>
    <n v="4843.22"/>
    <n v="1357.38"/>
    <x v="1"/>
    <n v="0.28026395662389902"/>
    <x v="0"/>
    <x v="1"/>
    <m/>
    <x v="0"/>
    <n v="0"/>
    <n v="2793.38"/>
    <x v="3"/>
    <x v="2"/>
  </r>
  <r>
    <s v="ORD-202304-02719"/>
    <x v="102"/>
    <x v="20"/>
    <x v="6"/>
    <n v="3377993804"/>
    <x v="2"/>
    <s v="PRD-101-SHI "/>
    <x v="1"/>
    <x v="0"/>
    <s v="East"/>
    <n v="2160.63"/>
    <n v="71.19"/>
    <x v="1"/>
    <n v="3.29487232890407E-2"/>
    <x v="0"/>
    <x v="2"/>
    <m/>
    <x v="0"/>
    <n v="0"/>
    <m/>
    <x v="3"/>
    <x v="2"/>
  </r>
  <r>
    <s v="ORD-202304-02720"/>
    <x v="94"/>
    <x v="25"/>
    <x v="3"/>
    <n v="3108027136"/>
    <x v="12"/>
    <s v="PRD-105-BAG"/>
    <x v="9"/>
    <x v="2"/>
    <s v="North"/>
    <n v="4996.8999999999996"/>
    <n v="162.38999999999999"/>
    <x v="0"/>
    <n v="3.2498148852288397E-2"/>
    <x v="0"/>
    <x v="2"/>
    <m/>
    <x v="0"/>
    <n v="0"/>
    <m/>
    <x v="3"/>
    <x v="2"/>
  </r>
  <r>
    <s v="ORD-202304-02721"/>
    <x v="102"/>
    <x v="19"/>
    <x v="0"/>
    <n v="8660709419"/>
    <x v="13"/>
    <s v="PRD-102-LAP"/>
    <x v="10"/>
    <x v="1"/>
    <s v="South"/>
    <n v="2796.01"/>
    <n v="644.02"/>
    <x v="2"/>
    <n v="0.230335370760476"/>
    <x v="0"/>
    <x v="1"/>
    <m/>
    <x v="0"/>
    <n v="0"/>
    <n v="847.14"/>
    <x v="3"/>
    <x v="2"/>
  </r>
  <r>
    <s v="ORD-202304-02722"/>
    <x v="92"/>
    <x v="26"/>
    <x v="2"/>
    <n v="3405347492"/>
    <x v="15"/>
    <s v="PRD-100-SHO"/>
    <x v="12"/>
    <x v="0"/>
    <s v="South"/>
    <n v="2366.16"/>
    <n v="468.48"/>
    <x v="2"/>
    <n v="0.19799168272644299"/>
    <x v="0"/>
    <x v="0"/>
    <m/>
    <x v="0"/>
    <n v="0"/>
    <n v="2793.38"/>
    <x v="3"/>
    <x v="2"/>
  </r>
  <r>
    <s v="ORD-202304-02723"/>
    <x v="87"/>
    <x v="19"/>
    <x v="3"/>
    <n v="2674533962"/>
    <x v="9"/>
    <s v="PRD-107-TAB"/>
    <x v="6"/>
    <x v="1"/>
    <s v="S"/>
    <n v="2414.71"/>
    <n v="279.33"/>
    <x v="2"/>
    <n v="0.115678487271763"/>
    <x v="0"/>
    <x v="0"/>
    <m/>
    <x v="0"/>
    <n v="0"/>
    <n v="2081.52"/>
    <x v="3"/>
    <x v="2"/>
  </r>
  <r>
    <s v="ORD-202304-02724"/>
    <x v="104"/>
    <x v="5"/>
    <x v="6"/>
    <n v="1716813835"/>
    <x v="6"/>
    <s v="PRD-107-TAB "/>
    <x v="4"/>
    <x v="1"/>
    <s v="S"/>
    <n v="783.83"/>
    <n v="159.77000000000001"/>
    <x v="2"/>
    <n v="0.20383246367197"/>
    <x v="1"/>
    <x v="1"/>
    <m/>
    <x v="0"/>
    <n v="0"/>
    <m/>
    <x v="3"/>
    <x v="2"/>
  </r>
  <r>
    <s v="ORD-202304-02725"/>
    <x v="98"/>
    <x v="7"/>
    <x v="5"/>
    <n v="5796144400"/>
    <x v="16"/>
    <s v="PRD-109-SUN"/>
    <x v="3"/>
    <x v="2"/>
    <s v="West"/>
    <n v="1118.52"/>
    <n v="299.83"/>
    <x v="3"/>
    <n v="0.26805957872903502"/>
    <x v="0"/>
    <x v="1"/>
    <m/>
    <x v="0"/>
    <n v="0"/>
    <m/>
    <x v="3"/>
    <x v="2"/>
  </r>
  <r>
    <s v="ORD-202304-02726"/>
    <x v="94"/>
    <x v="27"/>
    <x v="1"/>
    <n v="6530200686"/>
    <x v="5"/>
    <s v="PRD-103-HEA"/>
    <x v="5"/>
    <x v="1"/>
    <s v="North"/>
    <n v="3216.08"/>
    <n v="235.18"/>
    <x v="0"/>
    <n v="7.3126290390786303E-2"/>
    <x v="0"/>
    <x v="2"/>
    <m/>
    <x v="0"/>
    <n v="0"/>
    <n v="2183.56"/>
    <x v="3"/>
    <x v="2"/>
  </r>
  <r>
    <s v="ORD-202304-02727"/>
    <x v="101"/>
    <x v="9"/>
    <x v="0"/>
    <n v="3672450893"/>
    <x v="15"/>
    <s v="PRD-100-SHO"/>
    <x v="12"/>
    <x v="0"/>
    <s v="South"/>
    <n v="1628.75"/>
    <n v="77.400000000000006"/>
    <x v="2"/>
    <n v="4.7521105141979998E-2"/>
    <x v="0"/>
    <x v="2"/>
    <m/>
    <x v="0"/>
    <n v="0"/>
    <n v="2793.38"/>
    <x v="3"/>
    <x v="2"/>
  </r>
  <r>
    <s v="ORD-202304-02728"/>
    <x v="113"/>
    <x v="12"/>
    <x v="7"/>
    <n v="9120976583"/>
    <x v="9"/>
    <s v="PRD-107-TAB"/>
    <x v="4"/>
    <x v="1"/>
    <s v="S"/>
    <n v="4451.34"/>
    <n v="1050.67"/>
    <x v="2"/>
    <n v="0.236034542407455"/>
    <x v="0"/>
    <x v="1"/>
    <m/>
    <x v="0"/>
    <n v="0"/>
    <n v="2081.52"/>
    <x v="3"/>
    <x v="2"/>
  </r>
  <r>
    <s v="ORD-202304-02729"/>
    <x v="110"/>
    <x v="25"/>
    <x v="4"/>
    <n v="8074268901"/>
    <x v="20"/>
    <s v="PRD - 100 - SHO"/>
    <x v="12"/>
    <x v="0"/>
    <s v="South"/>
    <n v="2268.16"/>
    <n v="281.02999999999997"/>
    <x v="2"/>
    <n v="0.123902193848758"/>
    <x v="0"/>
    <x v="0"/>
    <m/>
    <x v="0"/>
    <n v="0"/>
    <m/>
    <x v="3"/>
    <x v="2"/>
  </r>
  <r>
    <s v="ORD-202304-02730"/>
    <x v="98"/>
    <x v="7"/>
    <x v="1"/>
    <n v="9680120039"/>
    <x v="23"/>
    <s v="PRD-111-CHA"/>
    <x v="11"/>
    <x v="1"/>
    <s v="North"/>
    <n v="2226.41"/>
    <n v="270.39"/>
    <x v="0"/>
    <n v="0.121446633818569"/>
    <x v="0"/>
    <x v="0"/>
    <m/>
    <x v="0"/>
    <n v="0"/>
    <n v="207.68"/>
    <x v="3"/>
    <x v="2"/>
  </r>
  <r>
    <s v="ORD-202304-02731"/>
    <x v="109"/>
    <x v="9"/>
    <x v="3"/>
    <n v="2193041808"/>
    <x v="0"/>
    <s v="PRD-108-JAC"/>
    <x v="4"/>
    <x v="0"/>
    <s v="N"/>
    <n v="3571.47"/>
    <n v="381.97"/>
    <x v="0"/>
    <n v="0.106950359375831"/>
    <x v="0"/>
    <x v="0"/>
    <m/>
    <x v="0"/>
    <n v="0"/>
    <n v="2085.91"/>
    <x v="3"/>
    <x v="2"/>
  </r>
  <r>
    <s v="ORD-202304-02732"/>
    <x v="88"/>
    <x v="28"/>
    <x v="6"/>
    <n v="3439768252"/>
    <x v="12"/>
    <s v="PRD-105-BAG"/>
    <x v="9"/>
    <x v="2"/>
    <s v="South"/>
    <n v="3525.68"/>
    <n v="857.21"/>
    <x v="2"/>
    <n v="0.24313323954527899"/>
    <x v="0"/>
    <x v="1"/>
    <m/>
    <x v="0"/>
    <n v="0"/>
    <m/>
    <x v="3"/>
    <x v="2"/>
  </r>
  <r>
    <s v="ORD-202304-02733"/>
    <x v="95"/>
    <x v="17"/>
    <x v="2"/>
    <n v="654139074"/>
    <x v="13"/>
    <s v="PRD-102-LAP"/>
    <x v="10"/>
    <x v="1"/>
    <s v="North"/>
    <n v="945.11"/>
    <n v="220.67"/>
    <x v="0"/>
    <n v="0.233486049242945"/>
    <x v="1"/>
    <x v="1"/>
    <s v="Size issue"/>
    <x v="1"/>
    <n v="1"/>
    <n v="847.14"/>
    <x v="3"/>
    <x v="2"/>
  </r>
  <r>
    <s v="ORD-202304-02734"/>
    <x v="104"/>
    <x v="11"/>
    <x v="5"/>
    <n v="2288897026"/>
    <x v="8"/>
    <s v="PRD-110-CAM"/>
    <x v="4"/>
    <x v="1"/>
    <s v="South"/>
    <n v="171.87"/>
    <n v="43.98"/>
    <x v="2"/>
    <n v="0.25589108046779502"/>
    <x v="2"/>
    <x v="1"/>
    <m/>
    <x v="0"/>
    <n v="0"/>
    <m/>
    <x v="3"/>
    <x v="2"/>
  </r>
  <r>
    <s v="ORD-202304-02735"/>
    <x v="110"/>
    <x v="14"/>
    <x v="2"/>
    <n v="3238637736"/>
    <x v="13"/>
    <s v="PRD-102-LAP"/>
    <x v="10"/>
    <x v="1"/>
    <s v="North"/>
    <n v="819.05"/>
    <n v="62.01"/>
    <x v="0"/>
    <n v="7.5709663634698707E-2"/>
    <x v="1"/>
    <x v="2"/>
    <m/>
    <x v="0"/>
    <n v="0"/>
    <n v="847.14"/>
    <x v="3"/>
    <x v="2"/>
  </r>
  <r>
    <s v="ORD-202304-02736"/>
    <x v="101"/>
    <x v="0"/>
    <x v="4"/>
    <n v="2380869191"/>
    <x v="4"/>
    <s v="PRD-109-SUN"/>
    <x v="3"/>
    <x v="2"/>
    <s v="South"/>
    <n v="1511.06"/>
    <n v="179.61"/>
    <x v="2"/>
    <n v="0.11886357920929699"/>
    <x v="0"/>
    <x v="0"/>
    <m/>
    <x v="0"/>
    <n v="0"/>
    <m/>
    <x v="3"/>
    <x v="2"/>
  </r>
  <r>
    <s v="ORD-202304-02737"/>
    <x v="100"/>
    <x v="19"/>
    <x v="0"/>
    <n v="233628641"/>
    <x v="4"/>
    <s v="PRD-109-SUN"/>
    <x v="3"/>
    <x v="2"/>
    <s v="North"/>
    <n v="1234.94"/>
    <n v="221.05"/>
    <x v="0"/>
    <n v="0.17899655043969701"/>
    <x v="0"/>
    <x v="0"/>
    <m/>
    <x v="0"/>
    <n v="0"/>
    <m/>
    <x v="3"/>
    <x v="2"/>
  </r>
  <r>
    <s v="ORD-202304-02738"/>
    <x v="92"/>
    <x v="11"/>
    <x v="5"/>
    <n v="6571688972"/>
    <x v="2"/>
    <s v="PRD-101-SHI"/>
    <x v="4"/>
    <x v="0"/>
    <s v="North"/>
    <n v="2720.14"/>
    <n v="786.66"/>
    <x v="0"/>
    <n v="0.28919835008492201"/>
    <x v="0"/>
    <x v="1"/>
    <m/>
    <x v="0"/>
    <n v="0"/>
    <n v="2821.33"/>
    <x v="3"/>
    <x v="2"/>
  </r>
  <r>
    <s v="ORD-202304-02739"/>
    <x v="90"/>
    <x v="18"/>
    <x v="0"/>
    <n v="7174749079"/>
    <x v="13"/>
    <s v="PRD-102-LAP"/>
    <x v="10"/>
    <x v="1"/>
    <s v="S"/>
    <n v="1257.22"/>
    <n v="87.41"/>
    <x v="2"/>
    <n v="6.9526415424508006E-2"/>
    <x v="0"/>
    <x v="2"/>
    <m/>
    <x v="0"/>
    <n v="0"/>
    <n v="847.14"/>
    <x v="3"/>
    <x v="2"/>
  </r>
  <r>
    <s v="ORD-202304-02740"/>
    <x v="89"/>
    <x v="16"/>
    <x v="6"/>
    <n v="6931858521"/>
    <x v="13"/>
    <s v="PRD-102-LAP"/>
    <x v="10"/>
    <x v="1"/>
    <s v="North"/>
    <n v="1084.3599999999999"/>
    <n v="109.78"/>
    <x v="0"/>
    <n v="0.101239440776126"/>
    <x v="0"/>
    <x v="0"/>
    <m/>
    <x v="0"/>
    <n v="0"/>
    <n v="847.14"/>
    <x v="3"/>
    <x v="2"/>
  </r>
  <r>
    <s v="ORD-202304-02741"/>
    <x v="100"/>
    <x v="15"/>
    <x v="5"/>
    <n v="4269263444"/>
    <x v="20"/>
    <s v="PRD-100-SHO"/>
    <x v="12"/>
    <x v="0"/>
    <s v="North"/>
    <n v="4981.3100000000004"/>
    <n v="603.08000000000004"/>
    <x v="0"/>
    <n v="0.12106855425580799"/>
    <x v="0"/>
    <x v="0"/>
    <m/>
    <x v="0"/>
    <n v="0"/>
    <n v="2793.38"/>
    <x v="3"/>
    <x v="2"/>
  </r>
  <r>
    <s v="ORD-202304-02742"/>
    <x v="96"/>
    <x v="4"/>
    <x v="6"/>
    <n v="7566807345"/>
    <x v="2"/>
    <s v="PRD - 101 - SHI"/>
    <x v="1"/>
    <x v="0"/>
    <s v="North"/>
    <n v="2053.1"/>
    <n v="256.51"/>
    <x v="0"/>
    <n v="0.12493789878720001"/>
    <x v="0"/>
    <x v="0"/>
    <m/>
    <x v="0"/>
    <n v="0"/>
    <m/>
    <x v="3"/>
    <x v="2"/>
  </r>
  <r>
    <s v="ORD-202304-02743"/>
    <x v="106"/>
    <x v="5"/>
    <x v="4"/>
    <n v="2020765796"/>
    <x v="22"/>
    <s v="PRD-105-BAG"/>
    <x v="9"/>
    <x v="2"/>
    <s v="S"/>
    <n v="1155.74"/>
    <n v="127.13"/>
    <x v="2"/>
    <n v="0.10999878865488801"/>
    <x v="0"/>
    <x v="0"/>
    <s v="DAMAGED"/>
    <x v="1"/>
    <n v="1"/>
    <m/>
    <x v="3"/>
    <x v="2"/>
  </r>
  <r>
    <s v="ORD-202304-02744"/>
    <x v="99"/>
    <x v="5"/>
    <x v="6"/>
    <n v="6378612045"/>
    <x v="6"/>
    <s v="PRD-107-TAB"/>
    <x v="6"/>
    <x v="1"/>
    <s v="W"/>
    <n v="303.97000000000003"/>
    <n v="59.97"/>
    <x v="3"/>
    <n v="0.19728920617166201"/>
    <x v="2"/>
    <x v="0"/>
    <m/>
    <x v="0"/>
    <n v="0"/>
    <n v="2081.52"/>
    <x v="3"/>
    <x v="2"/>
  </r>
  <r>
    <s v="ORD-202304-02745"/>
    <x v="115"/>
    <x v="19"/>
    <x v="0"/>
    <n v="1556529278"/>
    <x v="3"/>
    <s v="PRD-106-PHO"/>
    <x v="2"/>
    <x v="1"/>
    <s v="East"/>
    <n v="3864.94"/>
    <n v="393.78"/>
    <x v="1"/>
    <n v="0.10188515216277599"/>
    <x v="0"/>
    <x v="0"/>
    <m/>
    <x v="0"/>
    <n v="0"/>
    <n v="2788.38"/>
    <x v="3"/>
    <x v="2"/>
  </r>
  <r>
    <s v="ORD-202304-02746"/>
    <x v="92"/>
    <x v="9"/>
    <x v="1"/>
    <n v="2786263141"/>
    <x v="14"/>
    <s v="PRD-111-CHA"/>
    <x v="11"/>
    <x v="1"/>
    <s v="North"/>
    <n v="2628.95"/>
    <n v="679.85"/>
    <x v="0"/>
    <n v="0.25860134274139901"/>
    <x v="0"/>
    <x v="1"/>
    <m/>
    <x v="0"/>
    <n v="0"/>
    <n v="207.68"/>
    <x v="3"/>
    <x v="2"/>
  </r>
  <r>
    <s v="ORD-202304-02747"/>
    <x v="115"/>
    <x v="3"/>
    <x v="6"/>
    <n v="7736852374"/>
    <x v="1"/>
    <s v="PRD-101-SHI"/>
    <x v="1"/>
    <x v="0"/>
    <s v="East"/>
    <n v="2928.94"/>
    <n v="615.57000000000005"/>
    <x v="1"/>
    <n v="0.210168183711513"/>
    <x v="0"/>
    <x v="1"/>
    <m/>
    <x v="0"/>
    <n v="0"/>
    <n v="2821.33"/>
    <x v="3"/>
    <x v="2"/>
  </r>
  <r>
    <s v="ORD-202304-02748"/>
    <x v="113"/>
    <x v="27"/>
    <x v="7"/>
    <n v="1240766786"/>
    <x v="4"/>
    <s v="PRD-109-SUN"/>
    <x v="3"/>
    <x v="2"/>
    <s v="N"/>
    <n v="1462.44"/>
    <n v="123.49"/>
    <x v="0"/>
    <n v="8.4441071086677005E-2"/>
    <x v="0"/>
    <x v="2"/>
    <m/>
    <x v="0"/>
    <n v="0"/>
    <m/>
    <x v="3"/>
    <x v="2"/>
  </r>
  <r>
    <s v="ORD-202304-02749"/>
    <x v="100"/>
    <x v="24"/>
    <x v="3"/>
    <n v="6031077735"/>
    <x v="16"/>
    <s v="PRD-109-SUN"/>
    <x v="3"/>
    <x v="2"/>
    <s v="East"/>
    <n v="470.69"/>
    <n v="75.23"/>
    <x v="1"/>
    <n v="0.15982918693832501"/>
    <x v="2"/>
    <x v="0"/>
    <m/>
    <x v="0"/>
    <n v="0"/>
    <m/>
    <x v="3"/>
    <x v="2"/>
  </r>
  <r>
    <s v="ORD-202304-02750"/>
    <x v="88"/>
    <x v="24"/>
    <x v="5"/>
    <n v="5251209875"/>
    <x v="14"/>
    <s v="PRD-111-CHA"/>
    <x v="11"/>
    <x v="1"/>
    <s v="North"/>
    <n v="72.209999999999994"/>
    <n v="11.42"/>
    <x v="0"/>
    <n v="0.158149840742279"/>
    <x v="2"/>
    <x v="0"/>
    <m/>
    <x v="0"/>
    <n v="0"/>
    <n v="207.68"/>
    <x v="3"/>
    <x v="2"/>
  </r>
  <r>
    <s v="ORD-202304-02751"/>
    <x v="94"/>
    <x v="22"/>
    <x v="5"/>
    <n v="4116386101"/>
    <x v="15"/>
    <s v="PRD-100-SHO"/>
    <x v="4"/>
    <x v="0"/>
    <s v="South"/>
    <n v="4327.6899999999996"/>
    <n v="654.41"/>
    <x v="2"/>
    <n v="0.15121462027086"/>
    <x v="0"/>
    <x v="0"/>
    <m/>
    <x v="0"/>
    <n v="0"/>
    <n v="2793.38"/>
    <x v="3"/>
    <x v="2"/>
  </r>
  <r>
    <s v="ORD-202304-02752"/>
    <x v="109"/>
    <x v="2"/>
    <x v="4"/>
    <n v="1962841944"/>
    <x v="3"/>
    <s v="PRD-106-PHO"/>
    <x v="2"/>
    <x v="1"/>
    <s v="East"/>
    <n v="2905.03"/>
    <n v="282.19"/>
    <x v="1"/>
    <n v="9.7138411651514794E-2"/>
    <x v="0"/>
    <x v="2"/>
    <s v="Customer changed mind"/>
    <x v="1"/>
    <n v="1"/>
    <n v="2788.38"/>
    <x v="3"/>
    <x v="2"/>
  </r>
  <r>
    <s v="ORD-202304-02753"/>
    <x v="100"/>
    <x v="17"/>
    <x v="2"/>
    <n v="3893356241"/>
    <x v="2"/>
    <s v="PRD-101-SHI"/>
    <x v="1"/>
    <x v="0"/>
    <s v="S"/>
    <n v="1189.05"/>
    <n v="210.29"/>
    <x v="2"/>
    <n v="0.17685547285648201"/>
    <x v="0"/>
    <x v="0"/>
    <m/>
    <x v="0"/>
    <n v="0"/>
    <n v="2821.33"/>
    <x v="3"/>
    <x v="2"/>
  </r>
  <r>
    <s v="ORD-202304-02754"/>
    <x v="98"/>
    <x v="10"/>
    <x v="6"/>
    <n v="7379956880"/>
    <x v="14"/>
    <s v="PRD-111-CHA"/>
    <x v="11"/>
    <x v="1"/>
    <s v="N"/>
    <n v="2193.62"/>
    <n v="150.53"/>
    <x v="0"/>
    <n v="6.8621730290569893E-2"/>
    <x v="0"/>
    <x v="2"/>
    <m/>
    <x v="0"/>
    <n v="0"/>
    <n v="207.68"/>
    <x v="3"/>
    <x v="2"/>
  </r>
  <r>
    <s v="ORD-202304-02755"/>
    <x v="113"/>
    <x v="18"/>
    <x v="1"/>
    <n v="1051184264"/>
    <x v="19"/>
    <s v="PRD-102-LAP"/>
    <x v="10"/>
    <x v="1"/>
    <s v="East"/>
    <n v="2681.68"/>
    <n v="313.64999999999998"/>
    <x v="1"/>
    <n v="0.11696026371528299"/>
    <x v="0"/>
    <x v="0"/>
    <m/>
    <x v="0"/>
    <n v="0"/>
    <n v="847.14"/>
    <x v="3"/>
    <x v="2"/>
  </r>
  <r>
    <s v="ORD-202304-02756"/>
    <x v="98"/>
    <x v="0"/>
    <x v="7"/>
    <n v="7382760670"/>
    <x v="12"/>
    <s v="PRD-105-BAG"/>
    <x v="9"/>
    <x v="2"/>
    <s v="South"/>
    <n v="4377.2"/>
    <n v="688.41"/>
    <x v="2"/>
    <n v="0.157271771908983"/>
    <x v="0"/>
    <x v="0"/>
    <s v="damaged "/>
    <x v="1"/>
    <n v="1"/>
    <m/>
    <x v="3"/>
    <x v="2"/>
  </r>
  <r>
    <s v="ORD-202304-02757"/>
    <x v="94"/>
    <x v="10"/>
    <x v="6"/>
    <n v="699323236"/>
    <x v="3"/>
    <s v="PRD-106-PHO"/>
    <x v="2"/>
    <x v="1"/>
    <s v="North"/>
    <n v="428.14"/>
    <n v="77.900000000000006"/>
    <x v="0"/>
    <n v="0.181949829495025"/>
    <x v="2"/>
    <x v="0"/>
    <m/>
    <x v="0"/>
    <n v="0"/>
    <n v="2788.38"/>
    <x v="3"/>
    <x v="2"/>
  </r>
  <r>
    <s v="ORD-202304-02758"/>
    <x v="96"/>
    <x v="21"/>
    <x v="3"/>
    <n v="2216317419"/>
    <x v="0"/>
    <s v="PRD-108-JAC"/>
    <x v="0"/>
    <x v="0"/>
    <s v="South"/>
    <n v="1135.17"/>
    <n v="119.62"/>
    <x v="2"/>
    <n v="0.10537628725213"/>
    <x v="0"/>
    <x v="0"/>
    <m/>
    <x v="0"/>
    <n v="0"/>
    <n v="2085.91"/>
    <x v="3"/>
    <x v="2"/>
  </r>
  <r>
    <s v="ORD-202304-02759"/>
    <x v="88"/>
    <x v="28"/>
    <x v="5"/>
    <n v="2662429966"/>
    <x v="9"/>
    <s v="PRD-107-TAB"/>
    <x v="6"/>
    <x v="1"/>
    <s v="N"/>
    <n v="1034.27"/>
    <n v="171.15"/>
    <x v="0"/>
    <n v="0.165479033521228"/>
    <x v="0"/>
    <x v="0"/>
    <m/>
    <x v="0"/>
    <n v="0"/>
    <n v="2081.52"/>
    <x v="3"/>
    <x v="2"/>
  </r>
  <r>
    <s v="ORD-202304-02760"/>
    <x v="104"/>
    <x v="23"/>
    <x v="3"/>
    <n v="609314173"/>
    <x v="3"/>
    <s v="PRD-106-PHO"/>
    <x v="2"/>
    <x v="1"/>
    <s v="W"/>
    <n v="1025.17"/>
    <n v="55.93"/>
    <x v="3"/>
    <n v="5.4556805212793998E-2"/>
    <x v="0"/>
    <x v="2"/>
    <m/>
    <x v="0"/>
    <n v="0"/>
    <n v="2788.38"/>
    <x v="3"/>
    <x v="2"/>
  </r>
  <r>
    <s v="ORD-202304-02761"/>
    <x v="90"/>
    <x v="12"/>
    <x v="2"/>
    <n v="2385897250"/>
    <x v="14"/>
    <s v="PRD - 111 - CHA"/>
    <x v="11"/>
    <x v="1"/>
    <s v="East"/>
    <n v="2263.27"/>
    <n v="634.24"/>
    <x v="1"/>
    <n v="0.28023170015066701"/>
    <x v="0"/>
    <x v="1"/>
    <m/>
    <x v="0"/>
    <n v="0"/>
    <m/>
    <x v="3"/>
    <x v="2"/>
  </r>
  <r>
    <s v="ORD-202304-02762"/>
    <x v="91"/>
    <x v="8"/>
    <x v="4"/>
    <n v="3901533958"/>
    <x v="23"/>
    <s v="PRD-111-CHA"/>
    <x v="11"/>
    <x v="1"/>
    <s v="East"/>
    <n v="214.9"/>
    <n v="42.03"/>
    <x v="1"/>
    <n v="0.195579339227548"/>
    <x v="2"/>
    <x v="0"/>
    <m/>
    <x v="0"/>
    <n v="0"/>
    <n v="207.68"/>
    <x v="3"/>
    <x v="2"/>
  </r>
  <r>
    <s v="ORD-202304-02763"/>
    <x v="96"/>
    <x v="15"/>
    <x v="1"/>
    <n v="3006799134"/>
    <x v="10"/>
    <s v="PRD-106-PHO "/>
    <x v="2"/>
    <x v="1"/>
    <s v="North"/>
    <n v="1989.67"/>
    <n v="137.44"/>
    <x v="0"/>
    <n v="6.9076781576844395E-2"/>
    <x v="0"/>
    <x v="2"/>
    <m/>
    <x v="0"/>
    <n v="0"/>
    <m/>
    <x v="3"/>
    <x v="2"/>
  </r>
  <r>
    <s v="ORD-202304-02764"/>
    <x v="108"/>
    <x v="6"/>
    <x v="1"/>
    <n v="6887727538"/>
    <x v="0"/>
    <s v="PRD-108-JAC"/>
    <x v="0"/>
    <x v="0"/>
    <s v="N"/>
    <n v="4932.76"/>
    <n v="425.21"/>
    <x v="0"/>
    <n v="8.6201234197487805E-2"/>
    <x v="0"/>
    <x v="2"/>
    <m/>
    <x v="0"/>
    <n v="0"/>
    <n v="2085.91"/>
    <x v="3"/>
    <x v="2"/>
  </r>
  <r>
    <s v="ORD-202304-02765"/>
    <x v="94"/>
    <x v="16"/>
    <x v="5"/>
    <n v="1698237995"/>
    <x v="19"/>
    <s v="PRD-102-LAP"/>
    <x v="10"/>
    <x v="1"/>
    <s v="South"/>
    <n v="2065.66"/>
    <n v="342.24"/>
    <x v="2"/>
    <n v="0.16568070253575101"/>
    <x v="0"/>
    <x v="0"/>
    <m/>
    <x v="0"/>
    <n v="0"/>
    <n v="847.14"/>
    <x v="3"/>
    <x v="2"/>
  </r>
  <r>
    <s v="ORD-202304-02766"/>
    <x v="115"/>
    <x v="18"/>
    <x v="7"/>
    <n v="9805303610"/>
    <x v="8"/>
    <s v="PRD-110-CAM"/>
    <x v="8"/>
    <x v="1"/>
    <s v="North"/>
    <n v="4132.58"/>
    <n v="494.75"/>
    <x v="0"/>
    <n v="0.119719400471376"/>
    <x v="0"/>
    <x v="0"/>
    <m/>
    <x v="0"/>
    <n v="0"/>
    <m/>
    <x v="3"/>
    <x v="2"/>
  </r>
  <r>
    <s v="ORD-202304-02767"/>
    <x v="93"/>
    <x v="29"/>
    <x v="3"/>
    <n v="2646271675"/>
    <x v="22"/>
    <s v="PRD-105-BAG"/>
    <x v="9"/>
    <x v="2"/>
    <s v="N"/>
    <n v="4184.7"/>
    <n v="214.01"/>
    <x v="0"/>
    <n v="5.1141061485889101E-2"/>
    <x v="0"/>
    <x v="2"/>
    <s v="Defective"/>
    <x v="1"/>
    <n v="1"/>
    <m/>
    <x v="3"/>
    <x v="2"/>
  </r>
  <r>
    <s v="ORD-202304-02768"/>
    <x v="110"/>
    <x v="1"/>
    <x v="4"/>
    <n v="2589199597"/>
    <x v="12"/>
    <s v="PRD - 105 - BAG"/>
    <x v="9"/>
    <x v="2"/>
    <s v="North"/>
    <n v="3412.72"/>
    <n v="447.3"/>
    <x v="0"/>
    <n v="0.13106847324128601"/>
    <x v="0"/>
    <x v="0"/>
    <m/>
    <x v="0"/>
    <n v="0"/>
    <m/>
    <x v="3"/>
    <x v="2"/>
  </r>
  <r>
    <s v="ORD-202304-02769"/>
    <x v="89"/>
    <x v="21"/>
    <x v="4"/>
    <n v="8978941726"/>
    <x v="13"/>
    <s v="PRD-102-LAP"/>
    <x v="4"/>
    <x v="1"/>
    <s v="W"/>
    <n v="3401.62"/>
    <n v="588.17999999999995"/>
    <x v="3"/>
    <n v="0.172911730293213"/>
    <x v="0"/>
    <x v="0"/>
    <m/>
    <x v="0"/>
    <n v="0"/>
    <n v="847.14"/>
    <x v="3"/>
    <x v="2"/>
  </r>
  <r>
    <s v="ORD-202304-02770"/>
    <x v="109"/>
    <x v="5"/>
    <x v="7"/>
    <n v="9890426980"/>
    <x v="17"/>
    <s v="PRD-108-JAC"/>
    <x v="0"/>
    <x v="0"/>
    <s v="S"/>
    <n v="1898.19"/>
    <n v="393.6"/>
    <x v="2"/>
    <n v="0.20735542806568399"/>
    <x v="0"/>
    <x v="1"/>
    <m/>
    <x v="0"/>
    <n v="0"/>
    <n v="2085.91"/>
    <x v="3"/>
    <x v="2"/>
  </r>
  <r>
    <s v="ORD-202304-02771"/>
    <x v="105"/>
    <x v="17"/>
    <x v="0"/>
    <n v="3121788881"/>
    <x v="3"/>
    <s v="PRD-106-PHO"/>
    <x v="2"/>
    <x v="1"/>
    <s v="N"/>
    <n v="1357.33"/>
    <n v="366.04"/>
    <x v="0"/>
    <n v="0.26967649724090698"/>
    <x v="0"/>
    <x v="1"/>
    <m/>
    <x v="0"/>
    <n v="0"/>
    <n v="2788.38"/>
    <x v="3"/>
    <x v="2"/>
  </r>
  <r>
    <s v="ORD-202304-02772"/>
    <x v="98"/>
    <x v="1"/>
    <x v="2"/>
    <n v="4957117049"/>
    <x v="8"/>
    <s v="PRD-110-CAM"/>
    <x v="8"/>
    <x v="1"/>
    <s v="W"/>
    <n v="1943.05"/>
    <n v="122.11"/>
    <x v="3"/>
    <n v="6.2844497053601303E-2"/>
    <x v="0"/>
    <x v="2"/>
    <m/>
    <x v="0"/>
    <n v="0"/>
    <m/>
    <x v="3"/>
    <x v="2"/>
  </r>
  <r>
    <s v="ORD-202304-02773"/>
    <x v="88"/>
    <x v="8"/>
    <x v="0"/>
    <n v="6704915610"/>
    <x v="13"/>
    <s v="PRD-102-LAP"/>
    <x v="10"/>
    <x v="1"/>
    <s v="North"/>
    <n v="2572.2399999999998"/>
    <n v="686.04"/>
    <x v="0"/>
    <n v="0.26670917177246301"/>
    <x v="0"/>
    <x v="1"/>
    <m/>
    <x v="0"/>
    <n v="0"/>
    <n v="847.14"/>
    <x v="3"/>
    <x v="2"/>
  </r>
  <r>
    <s v="ORD-202304-02774"/>
    <x v="103"/>
    <x v="3"/>
    <x v="1"/>
    <n v="5844512827"/>
    <x v="13"/>
    <s v="PRD-102-LAP"/>
    <x v="10"/>
    <x v="1"/>
    <s v="North"/>
    <n v="568.53"/>
    <n v="81.95"/>
    <x v="0"/>
    <n v="0.14414366875978399"/>
    <x v="1"/>
    <x v="0"/>
    <m/>
    <x v="0"/>
    <n v="0"/>
    <n v="847.14"/>
    <x v="3"/>
    <x v="2"/>
  </r>
  <r>
    <s v="ORD-202304-02775"/>
    <x v="110"/>
    <x v="20"/>
    <x v="7"/>
    <n v="5957485913"/>
    <x v="12"/>
    <s v="PRD-105-BAG"/>
    <x v="9"/>
    <x v="2"/>
    <s v="N"/>
    <n v="1293.0999999999999"/>
    <n v="313.73"/>
    <x v="0"/>
    <n v="0.24261851364937001"/>
    <x v="0"/>
    <x v="1"/>
    <m/>
    <x v="0"/>
    <n v="0"/>
    <m/>
    <x v="3"/>
    <x v="2"/>
  </r>
  <r>
    <s v="ORD-202304-02776"/>
    <x v="88"/>
    <x v="8"/>
    <x v="6"/>
    <n v="7568929247"/>
    <x v="9"/>
    <s v="PRD-107-TAB"/>
    <x v="4"/>
    <x v="1"/>
    <s v="South"/>
    <n v="1795.13"/>
    <n v="360.4"/>
    <x v="2"/>
    <n v="0.20076540417685601"/>
    <x v="0"/>
    <x v="1"/>
    <m/>
    <x v="0"/>
    <n v="0"/>
    <n v="2081.52"/>
    <x v="3"/>
    <x v="2"/>
  </r>
  <r>
    <s v="ORD-202304-02777"/>
    <x v="100"/>
    <x v="18"/>
    <x v="6"/>
    <n v="629494472"/>
    <x v="11"/>
    <s v="PRD-104-WAT"/>
    <x v="7"/>
    <x v="2"/>
    <s v="North"/>
    <n v="3005.54"/>
    <n v="564.29"/>
    <x v="0"/>
    <n v="0.18774995508294701"/>
    <x v="0"/>
    <x v="0"/>
    <m/>
    <x v="0"/>
    <n v="0"/>
    <n v="2420.2800000000002"/>
    <x v="3"/>
    <x v="2"/>
  </r>
  <r>
    <s v="ORD-202304-02778"/>
    <x v="90"/>
    <x v="10"/>
    <x v="6"/>
    <n v="3996014471"/>
    <x v="6"/>
    <s v="PRD-107-TAB"/>
    <x v="6"/>
    <x v="1"/>
    <s v="West"/>
    <n v="4636.66"/>
    <n v="481.18"/>
    <x v="3"/>
    <n v="0.103777287961593"/>
    <x v="0"/>
    <x v="0"/>
    <s v="Customer changed mind"/>
    <x v="1"/>
    <n v="1"/>
    <n v="2081.52"/>
    <x v="3"/>
    <x v="2"/>
  </r>
  <r>
    <s v="ORD-202304-02779"/>
    <x v="89"/>
    <x v="15"/>
    <x v="3"/>
    <n v="7418412640"/>
    <x v="12"/>
    <s v="PRD-105-BAG"/>
    <x v="9"/>
    <x v="2"/>
    <s v="N"/>
    <n v="691.73"/>
    <n v="107.14"/>
    <x v="0"/>
    <n v="0.15488702239313001"/>
    <x v="1"/>
    <x v="0"/>
    <m/>
    <x v="0"/>
    <n v="0"/>
    <m/>
    <x v="3"/>
    <x v="2"/>
  </r>
  <r>
    <s v="ORD-202304-02780"/>
    <x v="103"/>
    <x v="21"/>
    <x v="4"/>
    <n v="5326169174"/>
    <x v="8"/>
    <s v="PRD-110-CAM"/>
    <x v="8"/>
    <x v="1"/>
    <s v="East"/>
    <n v="847.21"/>
    <n v="187.69"/>
    <x v="1"/>
    <n v="0.22153893367642"/>
    <x v="1"/>
    <x v="1"/>
    <m/>
    <x v="0"/>
    <n v="0"/>
    <m/>
    <x v="3"/>
    <x v="2"/>
  </r>
  <r>
    <s v="ORD-202304-02781"/>
    <x v="91"/>
    <x v="17"/>
    <x v="6"/>
    <n v="8873029620"/>
    <x v="21"/>
    <s v="PRD-110-CAM"/>
    <x v="8"/>
    <x v="1"/>
    <s v="East"/>
    <n v="258.64999999999998"/>
    <n v="48.17"/>
    <x v="1"/>
    <n v="0.18623622656099001"/>
    <x v="2"/>
    <x v="0"/>
    <m/>
    <x v="0"/>
    <n v="0"/>
    <m/>
    <x v="3"/>
    <x v="2"/>
  </r>
  <r>
    <s v="ORD-202304-02782"/>
    <x v="104"/>
    <x v="13"/>
    <x v="7"/>
    <n v="6310968725"/>
    <x v="9"/>
    <s v="PRD-107-TAB"/>
    <x v="6"/>
    <x v="1"/>
    <s v="N"/>
    <n v="4806.2"/>
    <n v="1300.8699999999999"/>
    <x v="0"/>
    <n v="0.27066497440805598"/>
    <x v="0"/>
    <x v="1"/>
    <m/>
    <x v="0"/>
    <n v="0"/>
    <n v="2081.52"/>
    <x v="3"/>
    <x v="2"/>
  </r>
  <r>
    <s v="ORD-202304-02783"/>
    <x v="91"/>
    <x v="4"/>
    <x v="3"/>
    <n v="7317742789"/>
    <x v="5"/>
    <s v="PRD-103-HEA"/>
    <x v="5"/>
    <x v="1"/>
    <s v="North"/>
    <n v="817.02"/>
    <n v="55.08"/>
    <x v="0"/>
    <n v="6.7415730337078594E-2"/>
    <x v="1"/>
    <x v="2"/>
    <m/>
    <x v="0"/>
    <n v="0"/>
    <n v="2183.56"/>
    <x v="3"/>
    <x v="2"/>
  </r>
  <r>
    <s v="ORD-202304-02784"/>
    <x v="90"/>
    <x v="0"/>
    <x v="2"/>
    <n v="8095316470"/>
    <x v="0"/>
    <s v="PRD-108-JAC"/>
    <x v="0"/>
    <x v="0"/>
    <s v="W"/>
    <n v="1705.13"/>
    <n v="374.23"/>
    <x v="3"/>
    <n v="0.21947300205849399"/>
    <x v="0"/>
    <x v="1"/>
    <m/>
    <x v="0"/>
    <n v="0"/>
    <n v="2085.91"/>
    <x v="3"/>
    <x v="2"/>
  </r>
  <r>
    <s v="ORD-202304-02785"/>
    <x v="92"/>
    <x v="2"/>
    <x v="5"/>
    <n v="2281710822"/>
    <x v="16"/>
    <s v="PRD-109-SUN"/>
    <x v="3"/>
    <x v="2"/>
    <s v="W"/>
    <n v="2852.04"/>
    <n v="455.18"/>
    <x v="3"/>
    <n v="0.159598042103196"/>
    <x v="0"/>
    <x v="0"/>
    <m/>
    <x v="0"/>
    <n v="0"/>
    <m/>
    <x v="3"/>
    <x v="2"/>
  </r>
  <r>
    <s v="ORD-202304-02786"/>
    <x v="101"/>
    <x v="26"/>
    <x v="4"/>
    <n v="5490867813"/>
    <x v="5"/>
    <s v="PRD-103-HEA"/>
    <x v="5"/>
    <x v="1"/>
    <s v="South"/>
    <n v="3068.32"/>
    <n v="762.43"/>
    <x v="2"/>
    <n v="0.24848451269750199"/>
    <x v="0"/>
    <x v="1"/>
    <m/>
    <x v="0"/>
    <n v="0"/>
    <n v="2183.56"/>
    <x v="3"/>
    <x v="2"/>
  </r>
  <r>
    <s v="ORD-202304-02787"/>
    <x v="90"/>
    <x v="17"/>
    <x v="6"/>
    <n v="3882822706"/>
    <x v="6"/>
    <s v="PRD-107-TAB"/>
    <x v="6"/>
    <x v="1"/>
    <s v="North"/>
    <n v="4888.68"/>
    <n v="910.94"/>
    <x v="0"/>
    <n v="0.18633659801827901"/>
    <x v="0"/>
    <x v="0"/>
    <m/>
    <x v="0"/>
    <n v="0"/>
    <n v="2081.52"/>
    <x v="3"/>
    <x v="2"/>
  </r>
  <r>
    <s v="ORD-202304-02788"/>
    <x v="95"/>
    <x v="27"/>
    <x v="1"/>
    <n v="4636320154"/>
    <x v="13"/>
    <s v="PRD - 102 - LAP"/>
    <x v="10"/>
    <x v="1"/>
    <s v="W"/>
    <n v="3674.62"/>
    <n v="745.08"/>
    <x v="3"/>
    <n v="0.20276382319804501"/>
    <x v="0"/>
    <x v="1"/>
    <m/>
    <x v="0"/>
    <n v="0"/>
    <m/>
    <x v="3"/>
    <x v="2"/>
  </r>
  <r>
    <s v="ORD-202304-02789"/>
    <x v="114"/>
    <x v="25"/>
    <x v="0"/>
    <n v="9492651185"/>
    <x v="13"/>
    <s v="PRD - 102 - LAP"/>
    <x v="4"/>
    <x v="1"/>
    <s v="East"/>
    <n v="1634.1"/>
    <n v="393.3"/>
    <x v="1"/>
    <n v="0.240682944740224"/>
    <x v="0"/>
    <x v="1"/>
    <m/>
    <x v="0"/>
    <n v="0"/>
    <m/>
    <x v="3"/>
    <x v="2"/>
  </r>
  <r>
    <s v="ORD-202304-02790"/>
    <x v="89"/>
    <x v="20"/>
    <x v="0"/>
    <n v="8435973098"/>
    <x v="12"/>
    <s v="PRD-105-BAG"/>
    <x v="9"/>
    <x v="2"/>
    <s v="North"/>
    <n v="2608.0700000000002"/>
    <n v="151.06"/>
    <x v="0"/>
    <n v="5.7920224533850699E-2"/>
    <x v="0"/>
    <x v="2"/>
    <m/>
    <x v="0"/>
    <n v="0"/>
    <m/>
    <x v="3"/>
    <x v="2"/>
  </r>
  <r>
    <s v="ORD-202304-02791"/>
    <x v="87"/>
    <x v="4"/>
    <x v="4"/>
    <n v="536065681"/>
    <x v="21"/>
    <s v="PRD - 110 - CAM"/>
    <x v="8"/>
    <x v="1"/>
    <s v="W"/>
    <n v="3427.77"/>
    <n v="192.1"/>
    <x v="3"/>
    <n v="5.6042266546471903E-2"/>
    <x v="0"/>
    <x v="2"/>
    <m/>
    <x v="0"/>
    <n v="0"/>
    <m/>
    <x v="3"/>
    <x v="2"/>
  </r>
  <r>
    <s v="ORD-202304-02792"/>
    <x v="93"/>
    <x v="20"/>
    <x v="4"/>
    <n v="6718446173"/>
    <x v="11"/>
    <s v="PRD-104-WAT"/>
    <x v="7"/>
    <x v="2"/>
    <s v="W"/>
    <n v="3635.64"/>
    <n v="727.75"/>
    <x v="3"/>
    <n v="0.20017108404572501"/>
    <x v="0"/>
    <x v="1"/>
    <s v="Defective"/>
    <x v="1"/>
    <n v="1"/>
    <n v="2420.2800000000002"/>
    <x v="3"/>
    <x v="2"/>
  </r>
  <r>
    <s v="ORD-202304-02793"/>
    <x v="101"/>
    <x v="27"/>
    <x v="4"/>
    <n v="7669953596"/>
    <x v="2"/>
    <s v="PRD-101-SHI"/>
    <x v="1"/>
    <x v="0"/>
    <s v="West"/>
    <n v="2759.06"/>
    <n v="269.95999999999998"/>
    <x v="3"/>
    <n v="9.7844918196777195E-2"/>
    <x v="0"/>
    <x v="2"/>
    <m/>
    <x v="0"/>
    <n v="0"/>
    <n v="2821.33"/>
    <x v="3"/>
    <x v="2"/>
  </r>
  <r>
    <s v="ORD-202304-02794"/>
    <x v="104"/>
    <x v="21"/>
    <x v="4"/>
    <n v="7180388143"/>
    <x v="20"/>
    <s v="PRD-100-SHO"/>
    <x v="12"/>
    <x v="0"/>
    <s v="West"/>
    <n v="3221.32"/>
    <n v="259.35000000000002"/>
    <x v="3"/>
    <n v="8.0510473967193602E-2"/>
    <x v="0"/>
    <x v="2"/>
    <m/>
    <x v="0"/>
    <n v="0"/>
    <n v="2793.38"/>
    <x v="3"/>
    <x v="2"/>
  </r>
  <r>
    <s v="ORD-202304-02795"/>
    <x v="109"/>
    <x v="0"/>
    <x v="3"/>
    <n v="5221780667"/>
    <x v="0"/>
    <s v="PRD - 108 - JAC"/>
    <x v="0"/>
    <x v="0"/>
    <s v="W"/>
    <n v="76.36"/>
    <n v="15.2"/>
    <x v="3"/>
    <n v="0.19905709795704599"/>
    <x v="2"/>
    <x v="0"/>
    <m/>
    <x v="0"/>
    <n v="0"/>
    <m/>
    <x v="3"/>
    <x v="2"/>
  </r>
  <r>
    <s v="ORD-202304-02796"/>
    <x v="114"/>
    <x v="15"/>
    <x v="5"/>
    <n v="3618913559"/>
    <x v="12"/>
    <s v="PRD-105-BAG"/>
    <x v="9"/>
    <x v="2"/>
    <s v="North"/>
    <n v="4144.55"/>
    <n v="250.12"/>
    <x v="0"/>
    <n v="6.0349133199020397E-2"/>
    <x v="0"/>
    <x v="2"/>
    <m/>
    <x v="0"/>
    <n v="0"/>
    <m/>
    <x v="3"/>
    <x v="2"/>
  </r>
  <r>
    <s v="ORD-202304-02797"/>
    <x v="102"/>
    <x v="1"/>
    <x v="5"/>
    <n v="8026709461"/>
    <x v="9"/>
    <s v="PRD-107-TAB"/>
    <x v="6"/>
    <x v="1"/>
    <s v="South"/>
    <n v="4407.4799999999996"/>
    <n v="463.59"/>
    <x v="2"/>
    <n v="0.105182553295761"/>
    <x v="0"/>
    <x v="0"/>
    <m/>
    <x v="0"/>
    <n v="0"/>
    <n v="2081.52"/>
    <x v="3"/>
    <x v="2"/>
  </r>
  <r>
    <s v="ORD-202304-02798"/>
    <x v="103"/>
    <x v="23"/>
    <x v="5"/>
    <n v="6322802979"/>
    <x v="2"/>
    <s v="PRD-101-SHI"/>
    <x v="1"/>
    <x v="0"/>
    <s v="N"/>
    <n v="3742.65"/>
    <n v="155.07"/>
    <x v="0"/>
    <n v="4.1433209089816E-2"/>
    <x v="0"/>
    <x v="2"/>
    <m/>
    <x v="0"/>
    <n v="0"/>
    <n v="2821.33"/>
    <x v="3"/>
    <x v="2"/>
  </r>
  <r>
    <s v="ORD-202304-02799"/>
    <x v="88"/>
    <x v="23"/>
    <x v="6"/>
    <n v="5376703927"/>
    <x v="11"/>
    <s v="PRD-104-WAT"/>
    <x v="7"/>
    <x v="2"/>
    <s v="North"/>
    <n v="3377.06"/>
    <n v="847.85"/>
    <x v="0"/>
    <n v="0.25106157426874298"/>
    <x v="0"/>
    <x v="1"/>
    <m/>
    <x v="0"/>
    <n v="0"/>
    <n v="2420.2800000000002"/>
    <x v="3"/>
    <x v="2"/>
  </r>
  <r>
    <s v="ORD-202304-02800"/>
    <x v="88"/>
    <x v="4"/>
    <x v="1"/>
    <n v="1467151188"/>
    <x v="9"/>
    <s v="PRD - 107 - TAB"/>
    <x v="6"/>
    <x v="1"/>
    <s v="North"/>
    <n v="1497.38"/>
    <n v="249.38"/>
    <x v="0"/>
    <n v="0.16654423058942999"/>
    <x v="0"/>
    <x v="0"/>
    <m/>
    <x v="0"/>
    <n v="0"/>
    <m/>
    <x v="3"/>
    <x v="2"/>
  </r>
  <r>
    <s v="ORD-202304-02801"/>
    <x v="113"/>
    <x v="25"/>
    <x v="6"/>
    <n v="6394081927"/>
    <x v="14"/>
    <s v="PRD-111-CHA"/>
    <x v="11"/>
    <x v="1"/>
    <s v="N"/>
    <n v="1857.07"/>
    <n v="207.81"/>
    <x v="0"/>
    <n v="0.11190208231246"/>
    <x v="0"/>
    <x v="0"/>
    <m/>
    <x v="0"/>
    <n v="0"/>
    <n v="207.68"/>
    <x v="3"/>
    <x v="2"/>
  </r>
  <r>
    <s v="ORD-202304-02802"/>
    <x v="108"/>
    <x v="23"/>
    <x v="4"/>
    <n v="6759579633"/>
    <x v="14"/>
    <s v="PRD - 111 - CHA"/>
    <x v="11"/>
    <x v="1"/>
    <s v="North"/>
    <n v="4339.03"/>
    <n v="166.14"/>
    <x v="0"/>
    <n v="3.8289663818872E-2"/>
    <x v="0"/>
    <x v="2"/>
    <m/>
    <x v="0"/>
    <n v="0"/>
    <m/>
    <x v="3"/>
    <x v="2"/>
  </r>
  <r>
    <s v="ORD-202304-02803"/>
    <x v="114"/>
    <x v="24"/>
    <x v="3"/>
    <n v="6135242816"/>
    <x v="22"/>
    <s v="PRD-105-BAG"/>
    <x v="9"/>
    <x v="2"/>
    <s v="W"/>
    <n v="1586.98"/>
    <n v="175.08"/>
    <x v="3"/>
    <n v="0.110322751389432"/>
    <x v="0"/>
    <x v="0"/>
    <s v="Size issue"/>
    <x v="1"/>
    <n v="1"/>
    <m/>
    <x v="3"/>
    <x v="2"/>
  </r>
  <r>
    <s v="ORD-202304-02804"/>
    <x v="108"/>
    <x v="15"/>
    <x v="5"/>
    <n v="9879201482"/>
    <x v="5"/>
    <s v="PRD-103-HEA"/>
    <x v="5"/>
    <x v="1"/>
    <s v="East"/>
    <n v="1848.49"/>
    <n v="341.28"/>
    <x v="1"/>
    <n v="0.184626370713393"/>
    <x v="0"/>
    <x v="0"/>
    <m/>
    <x v="0"/>
    <n v="0"/>
    <n v="2183.56"/>
    <x v="3"/>
    <x v="2"/>
  </r>
  <r>
    <s v="ORD-202304-02805"/>
    <x v="89"/>
    <x v="7"/>
    <x v="0"/>
    <n v="6558651150"/>
    <x v="12"/>
    <s v="PRD-105-BAG"/>
    <x v="9"/>
    <x v="2"/>
    <s v="W"/>
    <n v="3375.3"/>
    <n v="725.92"/>
    <x v="3"/>
    <n v="0.215068290226054"/>
    <x v="0"/>
    <x v="1"/>
    <m/>
    <x v="0"/>
    <n v="0"/>
    <m/>
    <x v="3"/>
    <x v="2"/>
  </r>
  <r>
    <s v="ORD-202304-02806"/>
    <x v="109"/>
    <x v="26"/>
    <x v="0"/>
    <n v="3600843800"/>
    <x v="5"/>
    <s v="PRD-103-HEA"/>
    <x v="5"/>
    <x v="1"/>
    <s v="West"/>
    <n v="2480.33"/>
    <n v="166.79"/>
    <x v="3"/>
    <n v="6.7245084323456994E-2"/>
    <x v="0"/>
    <x v="2"/>
    <m/>
    <x v="0"/>
    <n v="0"/>
    <n v="2183.56"/>
    <x v="3"/>
    <x v="2"/>
  </r>
  <r>
    <s v="ORD-202304-02807"/>
    <x v="102"/>
    <x v="10"/>
    <x v="0"/>
    <n v="9163091651"/>
    <x v="15"/>
    <s v="PRD-100-SHO"/>
    <x v="4"/>
    <x v="0"/>
    <s v="South"/>
    <n v="1646.64"/>
    <n v="196.32"/>
    <x v="2"/>
    <n v="0.11922460282757601"/>
    <x v="0"/>
    <x v="0"/>
    <m/>
    <x v="0"/>
    <n v="0"/>
    <n v="2793.38"/>
    <x v="3"/>
    <x v="2"/>
  </r>
  <r>
    <s v="ORD-202304-02808"/>
    <x v="105"/>
    <x v="16"/>
    <x v="7"/>
    <n v="55501878"/>
    <x v="20"/>
    <s v="PRD-100-SHO"/>
    <x v="12"/>
    <x v="0"/>
    <s v="N"/>
    <n v="739.75"/>
    <n v="48.37"/>
    <x v="0"/>
    <n v="6.5386955052382595E-2"/>
    <x v="1"/>
    <x v="2"/>
    <s v="Wrong item delivered"/>
    <x v="1"/>
    <n v="1"/>
    <n v="2793.38"/>
    <x v="3"/>
    <x v="2"/>
  </r>
  <r>
    <s v="ORD-202304-02809"/>
    <x v="100"/>
    <x v="10"/>
    <x v="0"/>
    <n v="2430258330"/>
    <x v="8"/>
    <s v="PRD - 110 - CAM"/>
    <x v="8"/>
    <x v="1"/>
    <s v="W"/>
    <n v="4470.59"/>
    <n v="1020.11"/>
    <x v="3"/>
    <n v="0.22818240992799599"/>
    <x v="0"/>
    <x v="1"/>
    <m/>
    <x v="0"/>
    <n v="0"/>
    <m/>
    <x v="3"/>
    <x v="2"/>
  </r>
  <r>
    <s v="ORD-202304-02810"/>
    <x v="106"/>
    <x v="15"/>
    <x v="5"/>
    <n v="981107808"/>
    <x v="3"/>
    <s v="PRD-106-PHO"/>
    <x v="2"/>
    <x v="1"/>
    <s v="West"/>
    <n v="4936.1400000000003"/>
    <n v="412.05"/>
    <x v="3"/>
    <n v="8.3476157483377694E-2"/>
    <x v="0"/>
    <x v="2"/>
    <m/>
    <x v="0"/>
    <n v="0"/>
    <n v="2788.38"/>
    <x v="3"/>
    <x v="2"/>
  </r>
  <r>
    <s v="ORD-202304-02811"/>
    <x v="107"/>
    <x v="11"/>
    <x v="1"/>
    <n v="1180336136"/>
    <x v="14"/>
    <s v="PRD-111-CHA "/>
    <x v="11"/>
    <x v="1"/>
    <s v="North"/>
    <n v="1578.04"/>
    <n v="141.37"/>
    <x v="0"/>
    <n v="8.9585815315201101E-2"/>
    <x v="0"/>
    <x v="2"/>
    <m/>
    <x v="0"/>
    <n v="0"/>
    <m/>
    <x v="3"/>
    <x v="2"/>
  </r>
  <r>
    <s v="ORD-202304-02812"/>
    <x v="102"/>
    <x v="4"/>
    <x v="4"/>
    <n v="5736253034"/>
    <x v="3"/>
    <s v="PRD-106-PHO "/>
    <x v="2"/>
    <x v="1"/>
    <s v="East"/>
    <n v="4181.3999999999996"/>
    <n v="336.05"/>
    <x v="1"/>
    <n v="8.0367819390634698E-2"/>
    <x v="0"/>
    <x v="2"/>
    <m/>
    <x v="0"/>
    <n v="0"/>
    <m/>
    <x v="3"/>
    <x v="2"/>
  </r>
  <r>
    <s v="ORD-202304-02813"/>
    <x v="112"/>
    <x v="5"/>
    <x v="4"/>
    <n v="97511029"/>
    <x v="15"/>
    <s v="PRD-100-SHO"/>
    <x v="12"/>
    <x v="0"/>
    <s v="South"/>
    <n v="1772.82"/>
    <n v="277.13"/>
    <x v="2"/>
    <n v="0.15632156676932801"/>
    <x v="0"/>
    <x v="0"/>
    <m/>
    <x v="0"/>
    <n v="0"/>
    <n v="2793.38"/>
    <x v="3"/>
    <x v="2"/>
  </r>
  <r>
    <s v="ORD-202304-02814"/>
    <x v="99"/>
    <x v="16"/>
    <x v="0"/>
    <n v="7130329284"/>
    <x v="23"/>
    <s v="PRD-111-CHA"/>
    <x v="11"/>
    <x v="1"/>
    <s v="N"/>
    <n v="3687.39"/>
    <n v="327.23"/>
    <x v="0"/>
    <n v="8.8742986231453699E-2"/>
    <x v="0"/>
    <x v="2"/>
    <s v="Size issue"/>
    <x v="1"/>
    <n v="1"/>
    <n v="207.68"/>
    <x v="3"/>
    <x v="2"/>
  </r>
  <r>
    <s v="ORD-202304-02815"/>
    <x v="109"/>
    <x v="12"/>
    <x v="2"/>
    <n v="6030293095"/>
    <x v="8"/>
    <s v="PRD-110-CAM"/>
    <x v="8"/>
    <x v="1"/>
    <s v="South"/>
    <n v="1790.63"/>
    <n v="78"/>
    <x v="2"/>
    <n v="4.3560087790330798E-2"/>
    <x v="0"/>
    <x v="2"/>
    <m/>
    <x v="0"/>
    <n v="0"/>
    <m/>
    <x v="3"/>
    <x v="2"/>
  </r>
  <r>
    <s v="ORD-202304-02816"/>
    <x v="89"/>
    <x v="4"/>
    <x v="6"/>
    <n v="2314387443"/>
    <x v="15"/>
    <s v="PRD-100-SHO"/>
    <x v="4"/>
    <x v="0"/>
    <s v="South"/>
    <n v="677.81"/>
    <n v="109.65"/>
    <x v="2"/>
    <n v="0.161770997772237"/>
    <x v="1"/>
    <x v="0"/>
    <m/>
    <x v="0"/>
    <n v="0"/>
    <n v="2793.38"/>
    <x v="3"/>
    <x v="2"/>
  </r>
  <r>
    <s v="ORD-202304-02817"/>
    <x v="107"/>
    <x v="5"/>
    <x v="3"/>
    <n v="6748813914"/>
    <x v="5"/>
    <s v="PRD-103-HEA"/>
    <x v="5"/>
    <x v="1"/>
    <s v="North"/>
    <n v="3087.47"/>
    <n v="351.12"/>
    <x v="0"/>
    <n v="0.113724181935371"/>
    <x v="0"/>
    <x v="0"/>
    <m/>
    <x v="0"/>
    <n v="0"/>
    <n v="2183.56"/>
    <x v="3"/>
    <x v="2"/>
  </r>
  <r>
    <s v="ORD-202304-02818"/>
    <x v="109"/>
    <x v="4"/>
    <x v="2"/>
    <n v="3371894284"/>
    <x v="3"/>
    <s v="PRD-106-PHO"/>
    <x v="4"/>
    <x v="1"/>
    <s v="North"/>
    <n v="3300.47"/>
    <n v="792.24"/>
    <x v="0"/>
    <n v="0.24003853996551999"/>
    <x v="0"/>
    <x v="1"/>
    <m/>
    <x v="0"/>
    <n v="0"/>
    <n v="2788.38"/>
    <x v="3"/>
    <x v="2"/>
  </r>
  <r>
    <s v="ORD-202304-02819"/>
    <x v="90"/>
    <x v="8"/>
    <x v="2"/>
    <n v="1559648703"/>
    <x v="17"/>
    <s v="PRD-108-JAC"/>
    <x v="0"/>
    <x v="0"/>
    <s v="East"/>
    <n v="3643.59"/>
    <n v="823.79"/>
    <x v="1"/>
    <n v="0.226092946791489"/>
    <x v="0"/>
    <x v="1"/>
    <m/>
    <x v="0"/>
    <n v="0"/>
    <n v="2085.91"/>
    <x v="3"/>
    <x v="2"/>
  </r>
  <r>
    <s v="ORD-202304-02820"/>
    <x v="88"/>
    <x v="15"/>
    <x v="2"/>
    <n v="9402169806"/>
    <x v="5"/>
    <s v="PRD-103-HEA"/>
    <x v="5"/>
    <x v="1"/>
    <s v="N"/>
    <n v="4305.55"/>
    <n v="295.2"/>
    <x v="0"/>
    <n v="6.8562669113121394E-2"/>
    <x v="0"/>
    <x v="2"/>
    <m/>
    <x v="0"/>
    <n v="0"/>
    <n v="2183.56"/>
    <x v="3"/>
    <x v="2"/>
  </r>
  <r>
    <s v="ORD-202304-02821"/>
    <x v="114"/>
    <x v="7"/>
    <x v="3"/>
    <n v="2355172748"/>
    <x v="16"/>
    <s v="PRD-109-SUN"/>
    <x v="3"/>
    <x v="2"/>
    <s v="S"/>
    <n v="2903.75"/>
    <n v="295.2"/>
    <x v="2"/>
    <n v="0.101661644425312"/>
    <x v="0"/>
    <x v="0"/>
    <m/>
    <x v="0"/>
    <n v="0"/>
    <m/>
    <x v="3"/>
    <x v="2"/>
  </r>
  <r>
    <s v="ORD-202304-02822"/>
    <x v="92"/>
    <x v="28"/>
    <x v="4"/>
    <n v="4706740912"/>
    <x v="13"/>
    <s v="PRD-102-LAP"/>
    <x v="10"/>
    <x v="1"/>
    <s v="North"/>
    <n v="136.41"/>
    <n v="40.020000000000003"/>
    <x v="0"/>
    <n v="0.29338025071475698"/>
    <x v="2"/>
    <x v="1"/>
    <m/>
    <x v="0"/>
    <n v="0"/>
    <n v="847.14"/>
    <x v="3"/>
    <x v="2"/>
  </r>
  <r>
    <s v="ORD-202304-02823"/>
    <x v="109"/>
    <x v="15"/>
    <x v="5"/>
    <n v="2586998008"/>
    <x v="7"/>
    <s v="PRD-104-WAT"/>
    <x v="7"/>
    <x v="2"/>
    <s v="West"/>
    <n v="1949.25"/>
    <n v="552.54"/>
    <x v="3"/>
    <n v="0.28346287033474399"/>
    <x v="0"/>
    <x v="1"/>
    <m/>
    <x v="0"/>
    <n v="0"/>
    <n v="2420.2800000000002"/>
    <x v="3"/>
    <x v="2"/>
  </r>
  <r>
    <s v="ORD-202304-02824"/>
    <x v="96"/>
    <x v="15"/>
    <x v="1"/>
    <n v="6913821729"/>
    <x v="14"/>
    <s v="PRD - 111 - CHA"/>
    <x v="11"/>
    <x v="1"/>
    <s v="S"/>
    <n v="2595.34"/>
    <n v="178.44"/>
    <x v="2"/>
    <n v="6.8753997549453993E-2"/>
    <x v="0"/>
    <x v="2"/>
    <m/>
    <x v="0"/>
    <n v="0"/>
    <m/>
    <x v="3"/>
    <x v="2"/>
  </r>
  <r>
    <s v="ORD-202304-02825"/>
    <x v="111"/>
    <x v="14"/>
    <x v="4"/>
    <n v="8637878559"/>
    <x v="2"/>
    <s v="PRD-101-SHI"/>
    <x v="1"/>
    <x v="0"/>
    <s v="East"/>
    <n v="3482.6"/>
    <n v="369.87"/>
    <x v="1"/>
    <n v="0.10620513409521599"/>
    <x v="0"/>
    <x v="0"/>
    <m/>
    <x v="0"/>
    <n v="0"/>
    <n v="2821.33"/>
    <x v="3"/>
    <x v="2"/>
  </r>
  <r>
    <s v="ORD-202304-02826"/>
    <x v="95"/>
    <x v="23"/>
    <x v="3"/>
    <n v="4726732681"/>
    <x v="2"/>
    <s v="PRD-101-SHI"/>
    <x v="1"/>
    <x v="0"/>
    <s v="North"/>
    <n v="2006.71"/>
    <n v="85.88"/>
    <x v="0"/>
    <n v="4.2796418017551102E-2"/>
    <x v="0"/>
    <x v="2"/>
    <m/>
    <x v="0"/>
    <n v="0"/>
    <n v="2821.33"/>
    <x v="3"/>
    <x v="2"/>
  </r>
  <r>
    <s v="ORD-202304-02827"/>
    <x v="115"/>
    <x v="9"/>
    <x v="3"/>
    <n v="4959624132"/>
    <x v="4"/>
    <s v="PRD-109-SUN"/>
    <x v="3"/>
    <x v="2"/>
    <s v="North"/>
    <n v="1215.8900000000001"/>
    <n v="305.27"/>
    <x v="0"/>
    <n v="0.25106711955851302"/>
    <x v="0"/>
    <x v="1"/>
    <m/>
    <x v="0"/>
    <n v="0"/>
    <m/>
    <x v="3"/>
    <x v="2"/>
  </r>
  <r>
    <s v="ORD-202304-02828"/>
    <x v="90"/>
    <x v="13"/>
    <x v="4"/>
    <n v="5143438250"/>
    <x v="8"/>
    <s v="PRD-110-CAM"/>
    <x v="8"/>
    <x v="1"/>
    <s v="West"/>
    <n v="4889.8"/>
    <n v="607"/>
    <x v="3"/>
    <n v="0.124135956480838"/>
    <x v="0"/>
    <x v="0"/>
    <m/>
    <x v="0"/>
    <n v="0"/>
    <m/>
    <x v="3"/>
    <x v="2"/>
  </r>
  <r>
    <s v="ORD-202304-02829"/>
    <x v="96"/>
    <x v="10"/>
    <x v="7"/>
    <n v="8349428352"/>
    <x v="3"/>
    <s v="PRD - 106 - PHO"/>
    <x v="2"/>
    <x v="1"/>
    <s v="N"/>
    <n v="1389.7"/>
    <n v="353.98"/>
    <x v="0"/>
    <n v="0.25471684536230799"/>
    <x v="0"/>
    <x v="1"/>
    <m/>
    <x v="0"/>
    <n v="0"/>
    <m/>
    <x v="3"/>
    <x v="2"/>
  </r>
  <r>
    <s v="ORD-202304-02830"/>
    <x v="89"/>
    <x v="13"/>
    <x v="5"/>
    <n v="2422341779"/>
    <x v="14"/>
    <s v="PRD-111-CHA"/>
    <x v="11"/>
    <x v="1"/>
    <s v="East"/>
    <n v="2300.56"/>
    <n v="91.39"/>
    <x v="1"/>
    <n v="3.97251104079007E-2"/>
    <x v="0"/>
    <x v="2"/>
    <m/>
    <x v="0"/>
    <n v="0"/>
    <n v="207.68"/>
    <x v="3"/>
    <x v="2"/>
  </r>
  <r>
    <s v="ORD-202304-02831"/>
    <x v="89"/>
    <x v="29"/>
    <x v="0"/>
    <n v="7209840270"/>
    <x v="5"/>
    <s v="PRD-103-HEA"/>
    <x v="5"/>
    <x v="1"/>
    <s v="North"/>
    <n v="480.72"/>
    <n v="117.45"/>
    <x v="0"/>
    <n v="0.24432101847229201"/>
    <x v="2"/>
    <x v="1"/>
    <m/>
    <x v="0"/>
    <n v="0"/>
    <n v="2183.56"/>
    <x v="3"/>
    <x v="2"/>
  </r>
  <r>
    <s v="ORD-202304-02832"/>
    <x v="108"/>
    <x v="19"/>
    <x v="6"/>
    <n v="1563688646"/>
    <x v="8"/>
    <s v="PRD - 110 - CAM"/>
    <x v="8"/>
    <x v="1"/>
    <s v="N"/>
    <n v="2882.84"/>
    <n v="90.58"/>
    <x v="0"/>
    <n v="3.1420404878522601E-2"/>
    <x v="0"/>
    <x v="2"/>
    <m/>
    <x v="0"/>
    <n v="0"/>
    <m/>
    <x v="3"/>
    <x v="2"/>
  </r>
  <r>
    <s v="ORD-202304-02833"/>
    <x v="98"/>
    <x v="4"/>
    <x v="3"/>
    <n v="4928187113"/>
    <x v="5"/>
    <s v="PRD-103-HEA"/>
    <x v="5"/>
    <x v="1"/>
    <s v="W"/>
    <n v="1177.53"/>
    <n v="337.24"/>
    <x v="3"/>
    <n v="0.28639610031166901"/>
    <x v="0"/>
    <x v="1"/>
    <m/>
    <x v="0"/>
    <n v="0"/>
    <n v="2183.56"/>
    <x v="3"/>
    <x v="2"/>
  </r>
  <r>
    <s v="ORD-202304-02834"/>
    <x v="106"/>
    <x v="24"/>
    <x v="4"/>
    <n v="7839904979"/>
    <x v="15"/>
    <s v="PRD-100-SHO"/>
    <x v="12"/>
    <x v="0"/>
    <s v="East"/>
    <n v="4147.24"/>
    <n v="782.7"/>
    <x v="1"/>
    <n v="0.188727925077883"/>
    <x v="0"/>
    <x v="0"/>
    <m/>
    <x v="0"/>
    <n v="0"/>
    <n v="2793.38"/>
    <x v="3"/>
    <x v="2"/>
  </r>
  <r>
    <s v="ORD-202304-02835"/>
    <x v="97"/>
    <x v="24"/>
    <x v="1"/>
    <n v="6440930577"/>
    <x v="11"/>
    <s v="PRD-104-WAT"/>
    <x v="7"/>
    <x v="2"/>
    <s v="South"/>
    <n v="1971.14"/>
    <n v="82.34"/>
    <x v="2"/>
    <n v="4.1772781233195E-2"/>
    <x v="0"/>
    <x v="2"/>
    <m/>
    <x v="0"/>
    <n v="0"/>
    <n v="2420.2800000000002"/>
    <x v="3"/>
    <x v="2"/>
  </r>
  <r>
    <s v="ORD-202304-02836"/>
    <x v="92"/>
    <x v="25"/>
    <x v="2"/>
    <n v="1744441388"/>
    <x v="17"/>
    <s v="PRD-108-JAC"/>
    <x v="0"/>
    <x v="0"/>
    <s v="East"/>
    <n v="1729.77"/>
    <n v="235.16"/>
    <x v="1"/>
    <n v="0.135948709944097"/>
    <x v="0"/>
    <x v="0"/>
    <m/>
    <x v="0"/>
    <n v="0"/>
    <n v="2085.91"/>
    <x v="3"/>
    <x v="2"/>
  </r>
  <r>
    <s v="ORD-202304-02837"/>
    <x v="103"/>
    <x v="22"/>
    <x v="1"/>
    <n v="4381006310"/>
    <x v="20"/>
    <s v="PRD-100-SHO"/>
    <x v="12"/>
    <x v="0"/>
    <s v="North"/>
    <n v="43.52"/>
    <n v="4.3899999999999997"/>
    <x v="0"/>
    <n v="0.100873161764706"/>
    <x v="2"/>
    <x v="0"/>
    <m/>
    <x v="0"/>
    <n v="0"/>
    <n v="2793.38"/>
    <x v="3"/>
    <x v="2"/>
  </r>
  <r>
    <s v="ORD-202304-02838"/>
    <x v="95"/>
    <x v="24"/>
    <x v="5"/>
    <n v="8210920091"/>
    <x v="4"/>
    <s v="PRD-109-SUN"/>
    <x v="3"/>
    <x v="2"/>
    <s v="East"/>
    <n v="3437.56"/>
    <n v="618.03"/>
    <x v="1"/>
    <n v="0.17978740734707199"/>
    <x v="0"/>
    <x v="0"/>
    <m/>
    <x v="0"/>
    <n v="0"/>
    <m/>
    <x v="3"/>
    <x v="2"/>
  </r>
  <r>
    <s v="ORD-202304-02839"/>
    <x v="90"/>
    <x v="10"/>
    <x v="5"/>
    <n v="6469061096"/>
    <x v="5"/>
    <s v="PRD-103-HEA"/>
    <x v="5"/>
    <x v="1"/>
    <s v="N"/>
    <n v="3423.68"/>
    <n v="296.42"/>
    <x v="0"/>
    <n v="8.6579353210580398E-2"/>
    <x v="0"/>
    <x v="2"/>
    <m/>
    <x v="0"/>
    <n v="0"/>
    <n v="2183.56"/>
    <x v="3"/>
    <x v="2"/>
  </r>
  <r>
    <s v="ORD-202304-02840"/>
    <x v="107"/>
    <x v="28"/>
    <x v="7"/>
    <n v="7059250188"/>
    <x v="15"/>
    <s v="PRD-100-SHO"/>
    <x v="12"/>
    <x v="0"/>
    <s v="S"/>
    <n v="2491.58"/>
    <n v="402.3"/>
    <x v="2"/>
    <n v="0.161463810112459"/>
    <x v="0"/>
    <x v="0"/>
    <m/>
    <x v="0"/>
    <n v="0"/>
    <n v="2793.38"/>
    <x v="3"/>
    <x v="2"/>
  </r>
  <r>
    <s v="ORD-202304-02841"/>
    <x v="88"/>
    <x v="25"/>
    <x v="4"/>
    <n v="8397200663"/>
    <x v="3"/>
    <s v="PRD-106-PHO"/>
    <x v="2"/>
    <x v="1"/>
    <s v="N"/>
    <n v="1781.84"/>
    <n v="202.63"/>
    <x v="0"/>
    <n v="0.113719525883357"/>
    <x v="0"/>
    <x v="0"/>
    <m/>
    <x v="0"/>
    <n v="0"/>
    <n v="2788.38"/>
    <x v="3"/>
    <x v="2"/>
  </r>
  <r>
    <s v="ORD-202304-02842"/>
    <x v="89"/>
    <x v="19"/>
    <x v="3"/>
    <n v="5003814043"/>
    <x v="1"/>
    <s v="PRD-101-SHI"/>
    <x v="1"/>
    <x v="0"/>
    <s v="N"/>
    <n v="4820.99"/>
    <n v="152.87"/>
    <x v="0"/>
    <n v="3.1709254738134698E-2"/>
    <x v="0"/>
    <x v="2"/>
    <m/>
    <x v="0"/>
    <n v="0"/>
    <n v="2821.33"/>
    <x v="3"/>
    <x v="2"/>
  </r>
  <r>
    <s v="ORD-202304-02843"/>
    <x v="99"/>
    <x v="4"/>
    <x v="4"/>
    <n v="2556141784"/>
    <x v="3"/>
    <s v="PRD - 106 - PHO"/>
    <x v="2"/>
    <x v="1"/>
    <s v="North"/>
    <n v="950.85"/>
    <n v="120.68"/>
    <x v="0"/>
    <n v="0.12691802071830499"/>
    <x v="1"/>
    <x v="0"/>
    <m/>
    <x v="0"/>
    <n v="0"/>
    <m/>
    <x v="3"/>
    <x v="2"/>
  </r>
  <r>
    <s v="ORD-202304-02844"/>
    <x v="99"/>
    <x v="17"/>
    <x v="4"/>
    <n v="6936042599"/>
    <x v="14"/>
    <s v="PRD-111-CHA"/>
    <x v="11"/>
    <x v="1"/>
    <s v="West"/>
    <n v="363.41"/>
    <n v="102.22"/>
    <x v="3"/>
    <n v="0.28128009686029598"/>
    <x v="2"/>
    <x v="1"/>
    <m/>
    <x v="0"/>
    <n v="0"/>
    <n v="207.68"/>
    <x v="3"/>
    <x v="2"/>
  </r>
  <r>
    <s v="ORD-202304-02845"/>
    <x v="93"/>
    <x v="9"/>
    <x v="4"/>
    <n v="3244574342"/>
    <x v="8"/>
    <s v="PRD - 110 - CAM"/>
    <x v="8"/>
    <x v="1"/>
    <s v="N"/>
    <n v="3798.18"/>
    <n v="456.27"/>
    <x v="0"/>
    <n v="0.120128587902627"/>
    <x v="0"/>
    <x v="0"/>
    <m/>
    <x v="0"/>
    <n v="0"/>
    <m/>
    <x v="3"/>
    <x v="2"/>
  </r>
  <r>
    <s v="ORD-202304-02846"/>
    <x v="105"/>
    <x v="13"/>
    <x v="2"/>
    <n v="2100735901"/>
    <x v="14"/>
    <s v="PRD-111-CHA"/>
    <x v="11"/>
    <x v="1"/>
    <s v="North"/>
    <n v="133.41"/>
    <n v="31.51"/>
    <x v="0"/>
    <n v="0.236189191215051"/>
    <x v="2"/>
    <x v="1"/>
    <m/>
    <x v="0"/>
    <n v="0"/>
    <n v="207.68"/>
    <x v="3"/>
    <x v="2"/>
  </r>
  <r>
    <s v="ORD-202304-02847"/>
    <x v="101"/>
    <x v="5"/>
    <x v="1"/>
    <n v="2595888557"/>
    <x v="4"/>
    <s v="PRD-109-SUN"/>
    <x v="3"/>
    <x v="2"/>
    <s v="W"/>
    <n v="57.28"/>
    <n v="7.27"/>
    <x v="3"/>
    <n v="0.126920391061452"/>
    <x v="2"/>
    <x v="0"/>
    <s v="DAMAGED"/>
    <x v="1"/>
    <n v="1"/>
    <m/>
    <x v="3"/>
    <x v="2"/>
  </r>
  <r>
    <s v="ORD-202304-02848"/>
    <x v="89"/>
    <x v="22"/>
    <x v="0"/>
    <n v="4353959569"/>
    <x v="13"/>
    <s v="PRD-102-LAP"/>
    <x v="10"/>
    <x v="1"/>
    <s v="East"/>
    <n v="2188.1799999999998"/>
    <n v="352.73"/>
    <x v="1"/>
    <n v="0.161197890484329"/>
    <x v="0"/>
    <x v="0"/>
    <m/>
    <x v="0"/>
    <n v="0"/>
    <n v="847.14"/>
    <x v="3"/>
    <x v="2"/>
  </r>
  <r>
    <s v="ORD-202304-02849"/>
    <x v="100"/>
    <x v="28"/>
    <x v="0"/>
    <n v="5277374811"/>
    <x v="11"/>
    <s v="PRD-104-WAT"/>
    <x v="7"/>
    <x v="2"/>
    <s v="North"/>
    <n v="1799.68"/>
    <n v="333.12"/>
    <x v="0"/>
    <n v="0.18509957325746801"/>
    <x v="0"/>
    <x v="0"/>
    <m/>
    <x v="0"/>
    <n v="0"/>
    <n v="2420.2800000000002"/>
    <x v="3"/>
    <x v="2"/>
  </r>
  <r>
    <s v="ORD-202304-02850"/>
    <x v="103"/>
    <x v="24"/>
    <x v="2"/>
    <n v="8782573130"/>
    <x v="15"/>
    <s v="PRD-100-SHO"/>
    <x v="12"/>
    <x v="0"/>
    <s v="South"/>
    <n v="4656.22"/>
    <n v="574.89"/>
    <x v="2"/>
    <n v="0.123467104217584"/>
    <x v="0"/>
    <x v="0"/>
    <m/>
    <x v="0"/>
    <n v="0"/>
    <n v="2793.38"/>
    <x v="3"/>
    <x v="2"/>
  </r>
  <r>
    <s v="ORD-202304-02851"/>
    <x v="107"/>
    <x v="11"/>
    <x v="0"/>
    <n v="6478506093"/>
    <x v="1"/>
    <s v="PRD-101-SHI"/>
    <x v="1"/>
    <x v="0"/>
    <s v="West"/>
    <n v="373.32"/>
    <n v="24.37"/>
    <x v="3"/>
    <n v="6.5279117111325405E-2"/>
    <x v="2"/>
    <x v="2"/>
    <m/>
    <x v="0"/>
    <n v="0"/>
    <n v="2821.33"/>
    <x v="3"/>
    <x v="2"/>
  </r>
  <r>
    <s v="ORD-202304-02852"/>
    <x v="96"/>
    <x v="1"/>
    <x v="0"/>
    <n v="9322061525"/>
    <x v="4"/>
    <s v="PRD-109-SUN"/>
    <x v="3"/>
    <x v="2"/>
    <s v="West"/>
    <n v="2829.2"/>
    <n v="100.82"/>
    <x v="3"/>
    <n v="3.5635515340025403E-2"/>
    <x v="0"/>
    <x v="2"/>
    <m/>
    <x v="0"/>
    <n v="0"/>
    <m/>
    <x v="3"/>
    <x v="2"/>
  </r>
  <r>
    <s v="ORD-202304-02853"/>
    <x v="109"/>
    <x v="3"/>
    <x v="1"/>
    <n v="1775917489"/>
    <x v="5"/>
    <s v="PRD-103-HEA"/>
    <x v="5"/>
    <x v="1"/>
    <s v="S"/>
    <n v="2055.6799999999998"/>
    <n v="71.16"/>
    <x v="2"/>
    <n v="3.4616282689912799E-2"/>
    <x v="0"/>
    <x v="2"/>
    <m/>
    <x v="0"/>
    <n v="0"/>
    <n v="2183.56"/>
    <x v="3"/>
    <x v="2"/>
  </r>
  <r>
    <s v="ORD-202304-02854"/>
    <x v="91"/>
    <x v="14"/>
    <x v="2"/>
    <n v="7965273983"/>
    <x v="13"/>
    <s v="PRD-102-LAP"/>
    <x v="10"/>
    <x v="1"/>
    <s v="East"/>
    <n v="713.36"/>
    <n v="178.62"/>
    <x v="1"/>
    <n v="0.250392508691264"/>
    <x v="1"/>
    <x v="1"/>
    <m/>
    <x v="0"/>
    <n v="0"/>
    <n v="847.14"/>
    <x v="3"/>
    <x v="2"/>
  </r>
  <r>
    <s v="ORD-202304-02855"/>
    <x v="95"/>
    <x v="13"/>
    <x v="4"/>
    <n v="4516961370"/>
    <x v="15"/>
    <s v="PRD-100-SHO"/>
    <x v="12"/>
    <x v="0"/>
    <s v="N"/>
    <n v="2613.98"/>
    <n v="237.04"/>
    <x v="0"/>
    <n v="9.0681642552735697E-2"/>
    <x v="0"/>
    <x v="2"/>
    <m/>
    <x v="0"/>
    <n v="0"/>
    <n v="2793.38"/>
    <x v="3"/>
    <x v="2"/>
  </r>
  <r>
    <s v="ORD-202304-02856"/>
    <x v="108"/>
    <x v="15"/>
    <x v="0"/>
    <n v="9165459480"/>
    <x v="15"/>
    <s v="PRD-100-SHO"/>
    <x v="12"/>
    <x v="0"/>
    <s v="W"/>
    <n v="3692.47"/>
    <n v="603.94000000000005"/>
    <x v="3"/>
    <n v="0.163559893513014"/>
    <x v="0"/>
    <x v="0"/>
    <m/>
    <x v="0"/>
    <n v="0"/>
    <n v="2793.38"/>
    <x v="3"/>
    <x v="2"/>
  </r>
  <r>
    <s v="ORD-202304-02857"/>
    <x v="89"/>
    <x v="25"/>
    <x v="5"/>
    <n v="3302068220"/>
    <x v="0"/>
    <s v="PRD-108-JAC"/>
    <x v="0"/>
    <x v="0"/>
    <s v="S"/>
    <n v="1048.79"/>
    <n v="193.71"/>
    <x v="2"/>
    <n v="0.18469855738517699"/>
    <x v="0"/>
    <x v="0"/>
    <m/>
    <x v="0"/>
    <n v="0"/>
    <n v="2085.91"/>
    <x v="3"/>
    <x v="2"/>
  </r>
  <r>
    <s v="ORD-202304-02858"/>
    <x v="111"/>
    <x v="3"/>
    <x v="1"/>
    <n v="3821186205"/>
    <x v="12"/>
    <s v="PRD-105-BAG"/>
    <x v="9"/>
    <x v="2"/>
    <s v="South"/>
    <n v="253.59"/>
    <n v="46.21"/>
    <x v="2"/>
    <n v="0.182223273788399"/>
    <x v="2"/>
    <x v="0"/>
    <m/>
    <x v="0"/>
    <n v="0"/>
    <m/>
    <x v="3"/>
    <x v="2"/>
  </r>
  <r>
    <s v="ORD-202304-02859"/>
    <x v="115"/>
    <x v="15"/>
    <x v="6"/>
    <n v="4977070345"/>
    <x v="2"/>
    <s v="PRD-101-SHI"/>
    <x v="1"/>
    <x v="0"/>
    <s v="North"/>
    <n v="4485.83"/>
    <n v="320.14"/>
    <x v="0"/>
    <n v="7.1366948814377704E-2"/>
    <x v="0"/>
    <x v="2"/>
    <m/>
    <x v="0"/>
    <n v="0"/>
    <n v="2821.33"/>
    <x v="3"/>
    <x v="2"/>
  </r>
  <r>
    <s v="ORD-202304-02860"/>
    <x v="110"/>
    <x v="21"/>
    <x v="4"/>
    <n v="1904549065"/>
    <x v="0"/>
    <s v="PRD-108-JAC"/>
    <x v="0"/>
    <x v="0"/>
    <s v="South"/>
    <n v="1517.61"/>
    <n v="314.07"/>
    <x v="2"/>
    <n v="0.20695040227726499"/>
    <x v="0"/>
    <x v="1"/>
    <m/>
    <x v="0"/>
    <n v="0"/>
    <n v="2085.91"/>
    <x v="3"/>
    <x v="2"/>
  </r>
  <r>
    <s v="ORD-202304-02861"/>
    <x v="89"/>
    <x v="16"/>
    <x v="3"/>
    <n v="74989006"/>
    <x v="13"/>
    <s v="PRD-102-LAP"/>
    <x v="10"/>
    <x v="1"/>
    <s v="South"/>
    <n v="1880.22"/>
    <n v="275.69"/>
    <x v="2"/>
    <n v="0.14662645860590801"/>
    <x v="0"/>
    <x v="0"/>
    <m/>
    <x v="0"/>
    <n v="0"/>
    <n v="847.14"/>
    <x v="3"/>
    <x v="2"/>
  </r>
  <r>
    <s v="ORD-202304-02862"/>
    <x v="100"/>
    <x v="23"/>
    <x v="7"/>
    <n v="4445076547"/>
    <x v="12"/>
    <s v="PRD-105-BAG"/>
    <x v="9"/>
    <x v="2"/>
    <s v="North"/>
    <n v="2465.81"/>
    <n v="315.37"/>
    <x v="0"/>
    <n v="0.12789712102716799"/>
    <x v="0"/>
    <x v="0"/>
    <m/>
    <x v="0"/>
    <n v="0"/>
    <m/>
    <x v="3"/>
    <x v="2"/>
  </r>
  <r>
    <s v="ORD-202304-02863"/>
    <x v="113"/>
    <x v="17"/>
    <x v="7"/>
    <n v="1203736001"/>
    <x v="13"/>
    <s v="PRD-102-LAP"/>
    <x v="10"/>
    <x v="1"/>
    <s v="North"/>
    <n v="3813.28"/>
    <n v="226.79"/>
    <x v="0"/>
    <n v="5.9473733898376201E-2"/>
    <x v="0"/>
    <x v="2"/>
    <m/>
    <x v="0"/>
    <n v="0"/>
    <n v="847.14"/>
    <x v="3"/>
    <x v="2"/>
  </r>
  <r>
    <s v="ORD-202304-02864"/>
    <x v="101"/>
    <x v="18"/>
    <x v="4"/>
    <n v="3071846609"/>
    <x v="14"/>
    <s v="PRD-111-CHA"/>
    <x v="11"/>
    <x v="1"/>
    <s v="N"/>
    <n v="3277.73"/>
    <n v="291.62"/>
    <x v="0"/>
    <n v="8.8970110411778894E-2"/>
    <x v="0"/>
    <x v="2"/>
    <m/>
    <x v="0"/>
    <n v="0"/>
    <n v="207.68"/>
    <x v="3"/>
    <x v="2"/>
  </r>
  <r>
    <s v="ORD-202304-02865"/>
    <x v="93"/>
    <x v="16"/>
    <x v="2"/>
    <n v="7207311567"/>
    <x v="5"/>
    <s v="PRD-103-HEA"/>
    <x v="5"/>
    <x v="1"/>
    <s v="North"/>
    <n v="2037.23"/>
    <n v="581.99"/>
    <x v="0"/>
    <n v="0.28567712040368498"/>
    <x v="0"/>
    <x v="1"/>
    <s v="Late delivery"/>
    <x v="1"/>
    <n v="1"/>
    <n v="2183.56"/>
    <x v="3"/>
    <x v="2"/>
  </r>
  <r>
    <s v="ORD-202304-02866"/>
    <x v="105"/>
    <x v="4"/>
    <x v="3"/>
    <n v="9426340547"/>
    <x v="2"/>
    <s v="PRD-101-SHI"/>
    <x v="1"/>
    <x v="0"/>
    <s v="East"/>
    <n v="3116.85"/>
    <n v="282.81"/>
    <x v="1"/>
    <n v="9.0735839068290094E-2"/>
    <x v="0"/>
    <x v="2"/>
    <m/>
    <x v="0"/>
    <n v="0"/>
    <n v="2821.33"/>
    <x v="3"/>
    <x v="2"/>
  </r>
  <r>
    <s v="ORD-202304-02867"/>
    <x v="96"/>
    <x v="21"/>
    <x v="1"/>
    <n v="9191770198"/>
    <x v="9"/>
    <s v="PRD-107-TAB"/>
    <x v="6"/>
    <x v="1"/>
    <s v="W"/>
    <n v="2961.8"/>
    <n v="412.23"/>
    <x v="3"/>
    <n v="0.13918225403470899"/>
    <x v="0"/>
    <x v="0"/>
    <m/>
    <x v="0"/>
    <n v="0"/>
    <n v="2081.52"/>
    <x v="3"/>
    <x v="2"/>
  </r>
  <r>
    <s v="ORD-202304-02868"/>
    <x v="93"/>
    <x v="19"/>
    <x v="3"/>
    <n v="7444156574"/>
    <x v="12"/>
    <s v="PRD-105-BAG"/>
    <x v="9"/>
    <x v="2"/>
    <s v="East"/>
    <n v="1479.11"/>
    <n v="257.2"/>
    <x v="1"/>
    <n v="0.17388835177911"/>
    <x v="0"/>
    <x v="0"/>
    <m/>
    <x v="0"/>
    <n v="0"/>
    <m/>
    <x v="3"/>
    <x v="2"/>
  </r>
  <r>
    <s v="ORD-202304-02869"/>
    <x v="102"/>
    <x v="24"/>
    <x v="2"/>
    <n v="5844573526"/>
    <x v="6"/>
    <s v="PRD-107-TAB"/>
    <x v="6"/>
    <x v="1"/>
    <s v="North"/>
    <n v="4256.1499999999996"/>
    <n v="1194.27"/>
    <x v="0"/>
    <n v="0.28059866311102799"/>
    <x v="0"/>
    <x v="1"/>
    <m/>
    <x v="0"/>
    <n v="0"/>
    <n v="2081.52"/>
    <x v="3"/>
    <x v="2"/>
  </r>
  <r>
    <s v="ORD-202304-02870"/>
    <x v="101"/>
    <x v="23"/>
    <x v="4"/>
    <n v="5645431290"/>
    <x v="10"/>
    <s v="PRD-106-PHO"/>
    <x v="2"/>
    <x v="1"/>
    <s v="N"/>
    <n v="2265.4299999999998"/>
    <n v="418.4"/>
    <x v="0"/>
    <n v="0.18468899943940001"/>
    <x v="0"/>
    <x v="0"/>
    <m/>
    <x v="0"/>
    <n v="0"/>
    <n v="2788.38"/>
    <x v="3"/>
    <x v="2"/>
  </r>
  <r>
    <s v="ORD-202304-02871"/>
    <x v="100"/>
    <x v="24"/>
    <x v="5"/>
    <n v="9122276158"/>
    <x v="12"/>
    <s v="PRD-105-BAG"/>
    <x v="9"/>
    <x v="2"/>
    <s v="East"/>
    <n v="3471.09"/>
    <n v="975.49"/>
    <x v="1"/>
    <n v="0.28103275916210801"/>
    <x v="0"/>
    <x v="1"/>
    <m/>
    <x v="0"/>
    <n v="0"/>
    <m/>
    <x v="3"/>
    <x v="2"/>
  </r>
  <r>
    <s v="ORD-202304-02872"/>
    <x v="111"/>
    <x v="4"/>
    <x v="7"/>
    <n v="9757034097"/>
    <x v="11"/>
    <s v="PRD-104-WAT"/>
    <x v="7"/>
    <x v="2"/>
    <s v="North"/>
    <n v="4747.1000000000004"/>
    <n v="328.46"/>
    <x v="0"/>
    <n v="6.9191717048303195E-2"/>
    <x v="0"/>
    <x v="2"/>
    <m/>
    <x v="0"/>
    <n v="0"/>
    <n v="2420.2800000000002"/>
    <x v="3"/>
    <x v="2"/>
  </r>
  <r>
    <s v="ORD-202304-02873"/>
    <x v="98"/>
    <x v="8"/>
    <x v="2"/>
    <n v="2976428468"/>
    <x v="16"/>
    <s v="PRD-109-SUN"/>
    <x v="3"/>
    <x v="2"/>
    <s v="N"/>
    <n v="3437.23"/>
    <n v="858.07"/>
    <x v="0"/>
    <n v="0.249639971721415"/>
    <x v="0"/>
    <x v="1"/>
    <m/>
    <x v="0"/>
    <n v="0"/>
    <m/>
    <x v="3"/>
    <x v="2"/>
  </r>
  <r>
    <s v="ORD-202304-02874"/>
    <x v="95"/>
    <x v="0"/>
    <x v="1"/>
    <n v="3916102811"/>
    <x v="9"/>
    <s v="PRD - 107 - TAB "/>
    <x v="6"/>
    <x v="1"/>
    <s v="North"/>
    <n v="2729.85"/>
    <n v="566.92999999999995"/>
    <x v="0"/>
    <n v="0.207678077550049"/>
    <x v="0"/>
    <x v="1"/>
    <s v="Size issue"/>
    <x v="1"/>
    <n v="1"/>
    <m/>
    <x v="3"/>
    <x v="2"/>
  </r>
  <r>
    <s v="ORD-202304-02875"/>
    <x v="105"/>
    <x v="7"/>
    <x v="1"/>
    <n v="2073970163"/>
    <x v="13"/>
    <s v="PRD-102-LAP"/>
    <x v="10"/>
    <x v="1"/>
    <s v="East"/>
    <n v="4595.91"/>
    <n v="1168.57"/>
    <x v="1"/>
    <n v="0.25426302951972501"/>
    <x v="0"/>
    <x v="1"/>
    <m/>
    <x v="0"/>
    <n v="0"/>
    <n v="847.14"/>
    <x v="3"/>
    <x v="2"/>
  </r>
  <r>
    <s v="ORD-202304-02876"/>
    <x v="89"/>
    <x v="16"/>
    <x v="4"/>
    <n v="1660648588"/>
    <x v="8"/>
    <s v="PRD-110-CAM"/>
    <x v="8"/>
    <x v="1"/>
    <s v="West"/>
    <n v="1448.63"/>
    <n v="66.239999999999995"/>
    <x v="3"/>
    <n v="4.5725961770776501E-2"/>
    <x v="0"/>
    <x v="2"/>
    <m/>
    <x v="0"/>
    <n v="0"/>
    <m/>
    <x v="3"/>
    <x v="2"/>
  </r>
  <r>
    <s v="ORD-202304-02877"/>
    <x v="105"/>
    <x v="26"/>
    <x v="6"/>
    <n v="8451265276"/>
    <x v="5"/>
    <s v="PRD-103-HEA"/>
    <x v="5"/>
    <x v="1"/>
    <s v="East"/>
    <n v="1593.74"/>
    <n v="163.94"/>
    <x v="1"/>
    <n v="0.102864959152685"/>
    <x v="0"/>
    <x v="0"/>
    <s v="DAMAGED"/>
    <x v="1"/>
    <n v="1"/>
    <n v="2183.56"/>
    <x v="3"/>
    <x v="2"/>
  </r>
  <r>
    <s v="ORD-202304-02878"/>
    <x v="92"/>
    <x v="8"/>
    <x v="0"/>
    <n v="8685063458"/>
    <x v="3"/>
    <s v="PRD-106-PHO"/>
    <x v="2"/>
    <x v="1"/>
    <s v="East"/>
    <n v="335.65"/>
    <n v="36.25"/>
    <x v="1"/>
    <n v="0.107999404141219"/>
    <x v="2"/>
    <x v="0"/>
    <m/>
    <x v="0"/>
    <n v="0"/>
    <n v="2788.38"/>
    <x v="3"/>
    <x v="2"/>
  </r>
  <r>
    <s v="ORD-202304-02879"/>
    <x v="88"/>
    <x v="6"/>
    <x v="7"/>
    <n v="3592887005"/>
    <x v="2"/>
    <s v="PRD-101-SHI"/>
    <x v="1"/>
    <x v="0"/>
    <s v="South"/>
    <n v="4605.7"/>
    <n v="1199.1500000000001"/>
    <x v="2"/>
    <n v="0.26036215993225797"/>
    <x v="0"/>
    <x v="1"/>
    <m/>
    <x v="0"/>
    <n v="0"/>
    <n v="2821.33"/>
    <x v="3"/>
    <x v="2"/>
  </r>
  <r>
    <s v="ORD-202304-02880"/>
    <x v="102"/>
    <x v="5"/>
    <x v="4"/>
    <n v="8742615471"/>
    <x v="23"/>
    <s v="PRD-111-CHA"/>
    <x v="11"/>
    <x v="1"/>
    <s v="North"/>
    <n v="2284.7199999999998"/>
    <n v="186.72"/>
    <x v="0"/>
    <n v="8.1725550614517306E-2"/>
    <x v="0"/>
    <x v="2"/>
    <s v="missing parts"/>
    <x v="1"/>
    <n v="1"/>
    <n v="207.68"/>
    <x v="3"/>
    <x v="2"/>
  </r>
  <r>
    <s v="ORD-202304-02881"/>
    <x v="109"/>
    <x v="13"/>
    <x v="5"/>
    <n v="6895297480"/>
    <x v="5"/>
    <s v="PRD-103-HEA"/>
    <x v="5"/>
    <x v="1"/>
    <s v="East"/>
    <n v="1608.79"/>
    <n v="272.66000000000003"/>
    <x v="1"/>
    <n v="0.16948141149559601"/>
    <x v="0"/>
    <x v="0"/>
    <m/>
    <x v="0"/>
    <n v="0"/>
    <n v="2183.56"/>
    <x v="3"/>
    <x v="2"/>
  </r>
  <r>
    <s v="ORD-202304-02882"/>
    <x v="95"/>
    <x v="22"/>
    <x v="4"/>
    <n v="6074916981"/>
    <x v="12"/>
    <s v="PRD-105-BAG"/>
    <x v="9"/>
    <x v="2"/>
    <s v="W"/>
    <n v="3768.39"/>
    <n v="165.32"/>
    <x v="3"/>
    <n v="4.3870193902435801E-2"/>
    <x v="0"/>
    <x v="2"/>
    <m/>
    <x v="0"/>
    <n v="0"/>
    <m/>
    <x v="3"/>
    <x v="2"/>
  </r>
  <r>
    <s v="ORD-202304-02883"/>
    <x v="111"/>
    <x v="3"/>
    <x v="7"/>
    <n v="5846589933"/>
    <x v="6"/>
    <s v="PRD - 107 - TAB"/>
    <x v="6"/>
    <x v="1"/>
    <s v="North"/>
    <n v="977.46"/>
    <n v="246.78"/>
    <x v="0"/>
    <n v="0.25247068933767097"/>
    <x v="1"/>
    <x v="1"/>
    <m/>
    <x v="0"/>
    <n v="0"/>
    <m/>
    <x v="3"/>
    <x v="2"/>
  </r>
  <r>
    <s v="ORD-202304-02884"/>
    <x v="109"/>
    <x v="14"/>
    <x v="7"/>
    <n v="7972809277"/>
    <x v="7"/>
    <s v="PRD - 104 - WAT "/>
    <x v="7"/>
    <x v="2"/>
    <s v="East"/>
    <n v="3974"/>
    <n v="1109.5999999999999"/>
    <x v="1"/>
    <n v="0.27921489682939099"/>
    <x v="0"/>
    <x v="1"/>
    <m/>
    <x v="0"/>
    <n v="0"/>
    <m/>
    <x v="3"/>
    <x v="2"/>
  </r>
  <r>
    <s v="ORD-202304-02885"/>
    <x v="88"/>
    <x v="18"/>
    <x v="2"/>
    <n v="7524521642"/>
    <x v="14"/>
    <s v="PRD-111-CHA"/>
    <x v="11"/>
    <x v="1"/>
    <s v="North"/>
    <n v="2635.66"/>
    <n v="629.57000000000005"/>
    <x v="0"/>
    <n v="0.238866166349226"/>
    <x v="0"/>
    <x v="1"/>
    <m/>
    <x v="0"/>
    <n v="0"/>
    <n v="207.68"/>
    <x v="3"/>
    <x v="2"/>
  </r>
  <r>
    <s v="ORD-202304-02886"/>
    <x v="93"/>
    <x v="7"/>
    <x v="0"/>
    <n v="2159463338"/>
    <x v="4"/>
    <s v="PRD-109-SUN"/>
    <x v="4"/>
    <x v="2"/>
    <s v="North"/>
    <n v="4883.43"/>
    <n v="1343.38"/>
    <x v="0"/>
    <n v="0.27508943508968098"/>
    <x v="0"/>
    <x v="1"/>
    <m/>
    <x v="0"/>
    <n v="0"/>
    <m/>
    <x v="3"/>
    <x v="2"/>
  </r>
  <r>
    <s v="ORD-202304-02887"/>
    <x v="99"/>
    <x v="11"/>
    <x v="5"/>
    <n v="3701936399"/>
    <x v="23"/>
    <s v="PRD-111-CHA"/>
    <x v="11"/>
    <x v="1"/>
    <s v="South"/>
    <n v="3209.46"/>
    <n v="878.29"/>
    <x v="2"/>
    <n v="0.27365662759467302"/>
    <x v="0"/>
    <x v="1"/>
    <m/>
    <x v="0"/>
    <n v="0"/>
    <n v="207.68"/>
    <x v="3"/>
    <x v="2"/>
  </r>
  <r>
    <s v="ORD-202304-02888"/>
    <x v="115"/>
    <x v="6"/>
    <x v="7"/>
    <n v="1909267125"/>
    <x v="15"/>
    <s v="PRD-100-SHO"/>
    <x v="4"/>
    <x v="0"/>
    <s v="South"/>
    <n v="2546.4499999999998"/>
    <n v="528.32000000000005"/>
    <x v="2"/>
    <n v="0.207473148893558"/>
    <x v="0"/>
    <x v="1"/>
    <m/>
    <x v="0"/>
    <n v="0"/>
    <n v="2793.38"/>
    <x v="3"/>
    <x v="2"/>
  </r>
  <r>
    <s v="ORD-202304-02889"/>
    <x v="90"/>
    <x v="24"/>
    <x v="4"/>
    <n v="768564492"/>
    <x v="4"/>
    <s v="PRD-109-SUN"/>
    <x v="4"/>
    <x v="2"/>
    <s v="N"/>
    <n v="2847.63"/>
    <n v="322.48"/>
    <x v="0"/>
    <n v="0.11324504939195"/>
    <x v="0"/>
    <x v="0"/>
    <m/>
    <x v="0"/>
    <n v="0"/>
    <m/>
    <x v="3"/>
    <x v="2"/>
  </r>
  <r>
    <s v="ORD-202304-02890"/>
    <x v="91"/>
    <x v="10"/>
    <x v="5"/>
    <n v="1759596274"/>
    <x v="5"/>
    <s v="PRD-103-HEA"/>
    <x v="5"/>
    <x v="1"/>
    <s v="S"/>
    <n v="2737.72"/>
    <n v="259.94"/>
    <x v="2"/>
    <n v="9.4947620647838404E-2"/>
    <x v="0"/>
    <x v="2"/>
    <m/>
    <x v="0"/>
    <n v="0"/>
    <n v="2183.56"/>
    <x v="3"/>
    <x v="2"/>
  </r>
  <r>
    <s v="ORD-202304-02891"/>
    <x v="109"/>
    <x v="25"/>
    <x v="6"/>
    <n v="8575391691"/>
    <x v="3"/>
    <s v="PRD-106-PHO"/>
    <x v="2"/>
    <x v="1"/>
    <s v="N"/>
    <n v="655.17999999999995"/>
    <n v="88.89"/>
    <x v="0"/>
    <n v="0.13567263957996301"/>
    <x v="1"/>
    <x v="0"/>
    <m/>
    <x v="0"/>
    <n v="0"/>
    <n v="2788.38"/>
    <x v="3"/>
    <x v="2"/>
  </r>
  <r>
    <s v="ORD-202304-02892"/>
    <x v="105"/>
    <x v="9"/>
    <x v="7"/>
    <n v="5125748153"/>
    <x v="3"/>
    <s v="PRD-106-PHO"/>
    <x v="4"/>
    <x v="1"/>
    <s v="South"/>
    <n v="3034.69"/>
    <n v="179.35"/>
    <x v="2"/>
    <n v="5.9099941015392003E-2"/>
    <x v="0"/>
    <x v="2"/>
    <m/>
    <x v="0"/>
    <n v="0"/>
    <n v="2788.38"/>
    <x v="3"/>
    <x v="2"/>
  </r>
  <r>
    <s v="ORD-202304-02893"/>
    <x v="90"/>
    <x v="27"/>
    <x v="5"/>
    <n v="9600789493"/>
    <x v="3"/>
    <s v="PRD - 106 - PHO"/>
    <x v="4"/>
    <x v="1"/>
    <s v="North"/>
    <n v="4700.26"/>
    <n v="1278.42"/>
    <x v="0"/>
    <n v="0.27198920910758101"/>
    <x v="0"/>
    <x v="1"/>
    <m/>
    <x v="0"/>
    <n v="0"/>
    <m/>
    <x v="3"/>
    <x v="2"/>
  </r>
  <r>
    <s v="ORD-202304-02894"/>
    <x v="102"/>
    <x v="1"/>
    <x v="6"/>
    <n v="8103202240"/>
    <x v="18"/>
    <s v="PRD-103-HEA"/>
    <x v="5"/>
    <x v="1"/>
    <s v="North"/>
    <n v="3071.62"/>
    <n v="817.56"/>
    <x v="0"/>
    <n v="0.26616573664711102"/>
    <x v="0"/>
    <x v="1"/>
    <m/>
    <x v="0"/>
    <n v="0"/>
    <n v="2183.56"/>
    <x v="3"/>
    <x v="2"/>
  </r>
  <r>
    <s v="ORD-202304-02895"/>
    <x v="92"/>
    <x v="20"/>
    <x v="1"/>
    <n v="940437814"/>
    <x v="4"/>
    <s v="PRD-109-SUN"/>
    <x v="3"/>
    <x v="2"/>
    <s v="N"/>
    <n v="2108.4699999999998"/>
    <n v="91.88"/>
    <x v="0"/>
    <n v="4.3576621910674601E-2"/>
    <x v="0"/>
    <x v="2"/>
    <m/>
    <x v="0"/>
    <n v="0"/>
    <m/>
    <x v="3"/>
    <x v="2"/>
  </r>
  <r>
    <s v="ORD-202304-02896"/>
    <x v="101"/>
    <x v="17"/>
    <x v="2"/>
    <n v="7239532791"/>
    <x v="5"/>
    <s v="PRD-103-HEA"/>
    <x v="5"/>
    <x v="1"/>
    <s v="South"/>
    <n v="611.17999999999995"/>
    <n v="181.25"/>
    <x v="2"/>
    <n v="0.29655747897509699"/>
    <x v="1"/>
    <x v="1"/>
    <m/>
    <x v="0"/>
    <n v="0"/>
    <n v="2183.56"/>
    <x v="3"/>
    <x v="2"/>
  </r>
  <r>
    <s v="ORD-202304-02897"/>
    <x v="88"/>
    <x v="11"/>
    <x v="0"/>
    <n v="4423352156"/>
    <x v="18"/>
    <s v="PRD-103-HEA"/>
    <x v="5"/>
    <x v="1"/>
    <s v="South"/>
    <n v="4415.59"/>
    <n v="1237.97"/>
    <x v="2"/>
    <n v="0.28036343954035597"/>
    <x v="0"/>
    <x v="1"/>
    <m/>
    <x v="0"/>
    <n v="0"/>
    <n v="2183.56"/>
    <x v="3"/>
    <x v="2"/>
  </r>
  <r>
    <s v="ORD-202304-02898"/>
    <x v="98"/>
    <x v="10"/>
    <x v="2"/>
    <n v="5137035979"/>
    <x v="17"/>
    <s v="PRD-108-JAC"/>
    <x v="0"/>
    <x v="0"/>
    <s v="S"/>
    <n v="518.61"/>
    <n v="87.25"/>
    <x v="2"/>
    <n v="0.16823817512196099"/>
    <x v="1"/>
    <x v="0"/>
    <m/>
    <x v="0"/>
    <n v="0"/>
    <n v="2085.91"/>
    <x v="3"/>
    <x v="2"/>
  </r>
  <r>
    <s v="ORD-202304-02899"/>
    <x v="92"/>
    <x v="22"/>
    <x v="4"/>
    <n v="9957202035"/>
    <x v="15"/>
    <s v="PRD-100-SHO"/>
    <x v="12"/>
    <x v="0"/>
    <s v="North"/>
    <n v="610.63"/>
    <n v="153.30000000000001"/>
    <x v="0"/>
    <n v="0.25105219199842799"/>
    <x v="1"/>
    <x v="1"/>
    <m/>
    <x v="0"/>
    <n v="0"/>
    <n v="2793.38"/>
    <x v="3"/>
    <x v="2"/>
  </r>
  <r>
    <s v="ORD-202304-02900"/>
    <x v="107"/>
    <x v="3"/>
    <x v="6"/>
    <n v="3492352493"/>
    <x v="15"/>
    <s v="PRD-100-SHO"/>
    <x v="12"/>
    <x v="0"/>
    <s v="North"/>
    <n v="948.48"/>
    <n v="263.57"/>
    <x v="0"/>
    <n v="0.27788672402159198"/>
    <x v="1"/>
    <x v="1"/>
    <m/>
    <x v="0"/>
    <n v="0"/>
    <n v="2793.38"/>
    <x v="3"/>
    <x v="2"/>
  </r>
  <r>
    <s v="ORD-202304-02901"/>
    <x v="91"/>
    <x v="11"/>
    <x v="0"/>
    <n v="6404039762"/>
    <x v="0"/>
    <s v="PRD-108-JAC "/>
    <x v="0"/>
    <x v="0"/>
    <s v="North"/>
    <n v="1397.3"/>
    <n v="359.87"/>
    <x v="0"/>
    <n v="0.257546697201746"/>
    <x v="0"/>
    <x v="1"/>
    <m/>
    <x v="0"/>
    <n v="0"/>
    <m/>
    <x v="3"/>
    <x v="2"/>
  </r>
  <r>
    <s v="ORD-202304-02902"/>
    <x v="113"/>
    <x v="2"/>
    <x v="0"/>
    <n v="2062441850"/>
    <x v="3"/>
    <s v="PRD-106-PHO"/>
    <x v="2"/>
    <x v="1"/>
    <s v="S"/>
    <n v="1712.92"/>
    <n v="501.84"/>
    <x v="2"/>
    <n v="0.29297340214370798"/>
    <x v="0"/>
    <x v="1"/>
    <m/>
    <x v="0"/>
    <n v="0"/>
    <n v="2788.38"/>
    <x v="3"/>
    <x v="2"/>
  </r>
  <r>
    <s v="ORD-202304-02903"/>
    <x v="97"/>
    <x v="2"/>
    <x v="5"/>
    <n v="1532931493"/>
    <x v="14"/>
    <s v="PRD-111-CHA"/>
    <x v="11"/>
    <x v="1"/>
    <s v="West"/>
    <n v="1054.98"/>
    <n v="232.21"/>
    <x v="3"/>
    <n v="0.22010843807465499"/>
    <x v="0"/>
    <x v="1"/>
    <m/>
    <x v="0"/>
    <n v="0"/>
    <n v="207.68"/>
    <x v="3"/>
    <x v="2"/>
  </r>
  <r>
    <s v="ORD-202304-02904"/>
    <x v="106"/>
    <x v="21"/>
    <x v="3"/>
    <n v="1939165277"/>
    <x v="20"/>
    <s v="PRD-100-SHO"/>
    <x v="12"/>
    <x v="0"/>
    <s v="North"/>
    <n v="4390.1099999999997"/>
    <n v="408.78"/>
    <x v="0"/>
    <n v="9.3113839972119194E-2"/>
    <x v="0"/>
    <x v="2"/>
    <m/>
    <x v="0"/>
    <n v="0"/>
    <n v="2793.38"/>
    <x v="3"/>
    <x v="2"/>
  </r>
  <r>
    <s v="ORD-202304-02905"/>
    <x v="91"/>
    <x v="20"/>
    <x v="1"/>
    <n v="6467651727"/>
    <x v="14"/>
    <s v="PRD-111-CHA"/>
    <x v="11"/>
    <x v="1"/>
    <s v="South"/>
    <n v="4931.45"/>
    <n v="418.47"/>
    <x v="2"/>
    <n v="8.4857394883857698E-2"/>
    <x v="0"/>
    <x v="2"/>
    <m/>
    <x v="0"/>
    <n v="0"/>
    <n v="207.68"/>
    <x v="3"/>
    <x v="2"/>
  </r>
  <r>
    <s v="ORD-202304-02906"/>
    <x v="95"/>
    <x v="1"/>
    <x v="1"/>
    <n v="1590382403"/>
    <x v="19"/>
    <s v="PRD-102-LAP"/>
    <x v="10"/>
    <x v="1"/>
    <s v="South"/>
    <n v="1022.78"/>
    <n v="105.75"/>
    <x v="2"/>
    <n v="0.10339466943037599"/>
    <x v="0"/>
    <x v="0"/>
    <m/>
    <x v="0"/>
    <n v="0"/>
    <n v="847.14"/>
    <x v="3"/>
    <x v="2"/>
  </r>
  <r>
    <s v="ORD-202304-02907"/>
    <x v="100"/>
    <x v="29"/>
    <x v="1"/>
    <n v="4940664465"/>
    <x v="9"/>
    <s v="PRD - 107 - TAB"/>
    <x v="6"/>
    <x v="1"/>
    <s v="East"/>
    <n v="3478.24"/>
    <n v="1027.03"/>
    <x v="1"/>
    <n v="0.29527289663737999"/>
    <x v="0"/>
    <x v="1"/>
    <m/>
    <x v="0"/>
    <n v="0"/>
    <m/>
    <x v="3"/>
    <x v="2"/>
  </r>
  <r>
    <s v="ORD-202304-02908"/>
    <x v="105"/>
    <x v="22"/>
    <x v="4"/>
    <n v="4550742982"/>
    <x v="18"/>
    <s v="PRD-103-HEA"/>
    <x v="4"/>
    <x v="1"/>
    <s v="South"/>
    <n v="1354.63"/>
    <n v="403.25"/>
    <x v="2"/>
    <n v="0.297682762082635"/>
    <x v="0"/>
    <x v="1"/>
    <m/>
    <x v="0"/>
    <n v="0"/>
    <n v="2183.56"/>
    <x v="3"/>
    <x v="2"/>
  </r>
  <r>
    <s v="ORD-202304-02909"/>
    <x v="98"/>
    <x v="16"/>
    <x v="6"/>
    <n v="4964422169"/>
    <x v="14"/>
    <s v="PRD-111-CHA"/>
    <x v="11"/>
    <x v="1"/>
    <s v="South"/>
    <n v="4801.2700000000004"/>
    <n v="896.87"/>
    <x v="2"/>
    <n v="0.186798492898754"/>
    <x v="0"/>
    <x v="0"/>
    <m/>
    <x v="0"/>
    <n v="0"/>
    <n v="207.68"/>
    <x v="3"/>
    <x v="2"/>
  </r>
  <r>
    <s v="ORD-202304-02910"/>
    <x v="114"/>
    <x v="19"/>
    <x v="5"/>
    <n v="1526057948"/>
    <x v="9"/>
    <s v="PRD-107-TAB"/>
    <x v="6"/>
    <x v="1"/>
    <s v="South"/>
    <n v="197.51"/>
    <n v="45.78"/>
    <x v="2"/>
    <n v="0.231785732367981"/>
    <x v="2"/>
    <x v="1"/>
    <m/>
    <x v="0"/>
    <n v="0"/>
    <n v="2081.52"/>
    <x v="3"/>
    <x v="2"/>
  </r>
  <r>
    <s v="ORD-202304-02911"/>
    <x v="96"/>
    <x v="15"/>
    <x v="4"/>
    <n v="8002032870"/>
    <x v="14"/>
    <s v="PRD - 111 - CHA"/>
    <x v="11"/>
    <x v="1"/>
    <s v="North"/>
    <n v="3990.3"/>
    <n v="834.01"/>
    <x v="0"/>
    <n v="0.20900934766809501"/>
    <x v="0"/>
    <x v="1"/>
    <s v="DAMAGED"/>
    <x v="1"/>
    <n v="1"/>
    <m/>
    <x v="3"/>
    <x v="2"/>
  </r>
  <r>
    <s v="ORD-202304-02912"/>
    <x v="102"/>
    <x v="14"/>
    <x v="7"/>
    <n v="2326017542"/>
    <x v="13"/>
    <s v="PRD - 102 - LAP"/>
    <x v="10"/>
    <x v="1"/>
    <s v="W"/>
    <n v="697.51"/>
    <n v="49"/>
    <x v="3"/>
    <n v="7.0249888890481796E-2"/>
    <x v="1"/>
    <x v="2"/>
    <m/>
    <x v="0"/>
    <n v="0"/>
    <m/>
    <x v="3"/>
    <x v="2"/>
  </r>
  <r>
    <s v="ORD-202304-02913"/>
    <x v="109"/>
    <x v="26"/>
    <x v="2"/>
    <n v="6727857302"/>
    <x v="21"/>
    <s v="PRD-110-CAM"/>
    <x v="8"/>
    <x v="1"/>
    <s v="N"/>
    <n v="2410.75"/>
    <n v="359.95"/>
    <x v="0"/>
    <n v="0.14931038058695401"/>
    <x v="0"/>
    <x v="0"/>
    <m/>
    <x v="0"/>
    <n v="0"/>
    <m/>
    <x v="3"/>
    <x v="2"/>
  </r>
  <r>
    <s v="ORD-202304-02914"/>
    <x v="100"/>
    <x v="10"/>
    <x v="3"/>
    <n v="183274031"/>
    <x v="21"/>
    <s v="PRD-110-CAM"/>
    <x v="4"/>
    <x v="1"/>
    <s v="W"/>
    <n v="1223.99"/>
    <n v="65.11"/>
    <x v="3"/>
    <n v="5.3194879043129403E-2"/>
    <x v="0"/>
    <x v="2"/>
    <m/>
    <x v="0"/>
    <n v="0"/>
    <m/>
    <x v="3"/>
    <x v="2"/>
  </r>
  <r>
    <s v="ORD-202304-02915"/>
    <x v="95"/>
    <x v="26"/>
    <x v="1"/>
    <n v="2186459821"/>
    <x v="2"/>
    <s v="PRD-101-SHI"/>
    <x v="1"/>
    <x v="0"/>
    <s v="East"/>
    <n v="2567.96"/>
    <n v="138.32"/>
    <x v="1"/>
    <n v="5.38637673484011E-2"/>
    <x v="0"/>
    <x v="2"/>
    <m/>
    <x v="0"/>
    <n v="0"/>
    <n v="2821.33"/>
    <x v="3"/>
    <x v="2"/>
  </r>
  <r>
    <s v="ORD-202304-02916"/>
    <x v="97"/>
    <x v="16"/>
    <x v="1"/>
    <n v="3253555995"/>
    <x v="19"/>
    <s v="PRD - 102 - LAP"/>
    <x v="10"/>
    <x v="1"/>
    <s v="North"/>
    <n v="4084.35"/>
    <n v="139.99"/>
    <x v="0"/>
    <n v="3.4274731597438997E-2"/>
    <x v="0"/>
    <x v="2"/>
    <m/>
    <x v="0"/>
    <n v="0"/>
    <m/>
    <x v="3"/>
    <x v="2"/>
  </r>
  <r>
    <s v="ORD-202304-02917"/>
    <x v="112"/>
    <x v="10"/>
    <x v="3"/>
    <n v="3967071060"/>
    <x v="14"/>
    <s v="PRD-111-CHA"/>
    <x v="11"/>
    <x v="1"/>
    <s v="South"/>
    <n v="696.09"/>
    <n v="60.56"/>
    <x v="2"/>
    <n v="8.7000244221293196E-2"/>
    <x v="1"/>
    <x v="2"/>
    <m/>
    <x v="0"/>
    <n v="0"/>
    <n v="207.68"/>
    <x v="3"/>
    <x v="2"/>
  </r>
  <r>
    <s v="ORD-202304-02918"/>
    <x v="113"/>
    <x v="4"/>
    <x v="5"/>
    <n v="6560267412"/>
    <x v="18"/>
    <s v="PRD-103-HEA"/>
    <x v="5"/>
    <x v="1"/>
    <s v="N"/>
    <n v="2927.21"/>
    <n v="390.32"/>
    <x v="0"/>
    <n v="0.133341987763092"/>
    <x v="0"/>
    <x v="0"/>
    <m/>
    <x v="0"/>
    <n v="0"/>
    <n v="2183.56"/>
    <x v="3"/>
    <x v="2"/>
  </r>
  <r>
    <s v="ORD-202304-02919"/>
    <x v="106"/>
    <x v="1"/>
    <x v="1"/>
    <n v="9960793910"/>
    <x v="12"/>
    <s v="PRD-105-BAG"/>
    <x v="9"/>
    <x v="2"/>
    <s v="South"/>
    <n v="3145.56"/>
    <n v="145.12"/>
    <x v="2"/>
    <n v="4.6134869466804E-2"/>
    <x v="0"/>
    <x v="2"/>
    <m/>
    <x v="0"/>
    <n v="0"/>
    <m/>
    <x v="3"/>
    <x v="2"/>
  </r>
  <r>
    <s v="ORD-202304-02920"/>
    <x v="87"/>
    <x v="14"/>
    <x v="2"/>
    <n v="1532092835"/>
    <x v="19"/>
    <s v="PRD-102-LAP"/>
    <x v="10"/>
    <x v="1"/>
    <s v="W"/>
    <n v="64.760000000000005"/>
    <n v="3.34"/>
    <x v="3"/>
    <n v="5.1575046324891897E-2"/>
    <x v="2"/>
    <x v="2"/>
    <m/>
    <x v="0"/>
    <n v="0"/>
    <n v="847.14"/>
    <x v="3"/>
    <x v="2"/>
  </r>
  <r>
    <s v="ORD-202304-02921"/>
    <x v="98"/>
    <x v="27"/>
    <x v="6"/>
    <n v="1577993246"/>
    <x v="14"/>
    <s v="PRD-111-CHA"/>
    <x v="11"/>
    <x v="1"/>
    <s v="South"/>
    <n v="1021.73"/>
    <n v="176.35"/>
    <x v="2"/>
    <n v="0.172599414718174"/>
    <x v="0"/>
    <x v="0"/>
    <m/>
    <x v="0"/>
    <n v="0"/>
    <n v="207.68"/>
    <x v="3"/>
    <x v="2"/>
  </r>
  <r>
    <s v="ORD-202304-02922"/>
    <x v="105"/>
    <x v="13"/>
    <x v="5"/>
    <n v="54764249"/>
    <x v="13"/>
    <s v="PRD-102-LAP"/>
    <x v="10"/>
    <x v="1"/>
    <s v="North"/>
    <n v="4488.87"/>
    <n v="1214.78"/>
    <x v="0"/>
    <n v="0.27062044568009302"/>
    <x v="0"/>
    <x v="1"/>
    <m/>
    <x v="0"/>
    <n v="0"/>
    <n v="847.14"/>
    <x v="3"/>
    <x v="2"/>
  </r>
  <r>
    <s v="ORD-202304-02923"/>
    <x v="104"/>
    <x v="26"/>
    <x v="3"/>
    <n v="2972136908"/>
    <x v="15"/>
    <s v="PRD-100-SHO"/>
    <x v="4"/>
    <x v="0"/>
    <s v="North"/>
    <n v="1159.68"/>
    <n v="163.30000000000001"/>
    <x v="0"/>
    <n v="0.140814707505519"/>
    <x v="0"/>
    <x v="0"/>
    <m/>
    <x v="0"/>
    <n v="0"/>
    <n v="2793.38"/>
    <x v="3"/>
    <x v="2"/>
  </r>
  <r>
    <s v="ORD-202304-02924"/>
    <x v="103"/>
    <x v="11"/>
    <x v="0"/>
    <n v="7609713777"/>
    <x v="0"/>
    <s v="PRD-108-JAC "/>
    <x v="4"/>
    <x v="0"/>
    <s v="South"/>
    <n v="4110.1400000000003"/>
    <n v="424.84"/>
    <x v="2"/>
    <n v="0.103363875683067"/>
    <x v="0"/>
    <x v="0"/>
    <m/>
    <x v="0"/>
    <n v="0"/>
    <m/>
    <x v="3"/>
    <x v="2"/>
  </r>
  <r>
    <s v="ORD-202304-02925"/>
    <x v="113"/>
    <x v="0"/>
    <x v="4"/>
    <n v="3012269415"/>
    <x v="11"/>
    <s v="PRD-104-WAT"/>
    <x v="7"/>
    <x v="2"/>
    <s v="North"/>
    <n v="4055.95"/>
    <n v="135.69999999999999"/>
    <x v="0"/>
    <n v="3.3457019933677702E-2"/>
    <x v="0"/>
    <x v="2"/>
    <m/>
    <x v="0"/>
    <n v="0"/>
    <n v="2420.2800000000002"/>
    <x v="3"/>
    <x v="2"/>
  </r>
  <r>
    <s v="ORD-202304-02926"/>
    <x v="88"/>
    <x v="23"/>
    <x v="7"/>
    <n v="5932240840"/>
    <x v="7"/>
    <s v="PRD-104-WAT"/>
    <x v="7"/>
    <x v="2"/>
    <s v="N"/>
    <n v="4442.8500000000004"/>
    <n v="621.61"/>
    <x v="0"/>
    <n v="0.13991244358913801"/>
    <x v="0"/>
    <x v="0"/>
    <m/>
    <x v="0"/>
    <n v="0"/>
    <n v="2420.2800000000002"/>
    <x v="3"/>
    <x v="2"/>
  </r>
  <r>
    <s v="ORD-202304-02927"/>
    <x v="111"/>
    <x v="22"/>
    <x v="1"/>
    <n v="2913322760"/>
    <x v="2"/>
    <s v="PRD-101-SHI"/>
    <x v="1"/>
    <x v="0"/>
    <s v="N"/>
    <n v="4003.28"/>
    <n v="661.09"/>
    <x v="0"/>
    <n v="0.16513708758817799"/>
    <x v="0"/>
    <x v="0"/>
    <m/>
    <x v="0"/>
    <n v="0"/>
    <n v="2821.33"/>
    <x v="3"/>
    <x v="2"/>
  </r>
  <r>
    <s v="ORD-202304-02928"/>
    <x v="105"/>
    <x v="22"/>
    <x v="6"/>
    <n v="6318058309"/>
    <x v="4"/>
    <s v="PRD - 109 - SUN"/>
    <x v="3"/>
    <x v="2"/>
    <s v="West"/>
    <n v="1016.6"/>
    <n v="117.24"/>
    <x v="3"/>
    <n v="0.115325595120992"/>
    <x v="0"/>
    <x v="0"/>
    <m/>
    <x v="0"/>
    <n v="0"/>
    <m/>
    <x v="3"/>
    <x v="2"/>
  </r>
  <r>
    <s v="ORD-202304-02929"/>
    <x v="102"/>
    <x v="19"/>
    <x v="3"/>
    <n v="7533594095"/>
    <x v="5"/>
    <s v="PRD-103-HEA"/>
    <x v="5"/>
    <x v="1"/>
    <s v="North"/>
    <n v="4926.51"/>
    <n v="409.99"/>
    <x v="0"/>
    <n v="8.3221184976788806E-2"/>
    <x v="0"/>
    <x v="2"/>
    <s v="Defective"/>
    <x v="1"/>
    <n v="1"/>
    <n v="2183.56"/>
    <x v="3"/>
    <x v="2"/>
  </r>
  <r>
    <s v="ORD-202304-02930"/>
    <x v="89"/>
    <x v="22"/>
    <x v="1"/>
    <n v="2547127806"/>
    <x v="11"/>
    <s v="PRD-104-WAT"/>
    <x v="7"/>
    <x v="2"/>
    <s v="East"/>
    <n v="4056.66"/>
    <n v="989.09"/>
    <x v="1"/>
    <n v="0.24381880660444799"/>
    <x v="0"/>
    <x v="1"/>
    <s v="Size issue"/>
    <x v="1"/>
    <n v="1"/>
    <n v="2420.2800000000002"/>
    <x v="3"/>
    <x v="2"/>
  </r>
  <r>
    <s v="ORD-202304-02931"/>
    <x v="115"/>
    <x v="14"/>
    <x v="3"/>
    <n v="118360637"/>
    <x v="22"/>
    <s v="PRD-105-BAG"/>
    <x v="9"/>
    <x v="2"/>
    <s v="N"/>
    <n v="537.54999999999995"/>
    <n v="55.74"/>
    <x v="0"/>
    <n v="0.103692679750721"/>
    <x v="1"/>
    <x v="0"/>
    <m/>
    <x v="0"/>
    <n v="0"/>
    <m/>
    <x v="3"/>
    <x v="2"/>
  </r>
  <r>
    <s v="ORD-202304-02932"/>
    <x v="92"/>
    <x v="2"/>
    <x v="1"/>
    <n v="9413822581"/>
    <x v="2"/>
    <s v="PRD-101-SHI"/>
    <x v="1"/>
    <x v="0"/>
    <s v="North"/>
    <n v="2894.04"/>
    <n v="355.86"/>
    <x v="0"/>
    <n v="0.12296305510635699"/>
    <x v="0"/>
    <x v="0"/>
    <m/>
    <x v="0"/>
    <n v="0"/>
    <n v="2821.33"/>
    <x v="3"/>
    <x v="2"/>
  </r>
  <r>
    <s v="ORD-202304-02933"/>
    <x v="115"/>
    <x v="9"/>
    <x v="1"/>
    <n v="8106355197"/>
    <x v="18"/>
    <s v="PRD-103-HEA"/>
    <x v="5"/>
    <x v="1"/>
    <s v="South"/>
    <n v="2093.02"/>
    <n v="537.09"/>
    <x v="2"/>
    <n v="0.25661006583787999"/>
    <x v="0"/>
    <x v="1"/>
    <m/>
    <x v="0"/>
    <n v="0"/>
    <n v="2183.56"/>
    <x v="3"/>
    <x v="2"/>
  </r>
  <r>
    <s v="ORD-202304-02934"/>
    <x v="93"/>
    <x v="14"/>
    <x v="2"/>
    <n v="9722050116"/>
    <x v="13"/>
    <s v="PRD-102-LAP"/>
    <x v="10"/>
    <x v="1"/>
    <s v="East"/>
    <n v="2389.11"/>
    <n v="637.97"/>
    <x v="1"/>
    <n v="0.26703249327155298"/>
    <x v="0"/>
    <x v="1"/>
    <m/>
    <x v="0"/>
    <n v="0"/>
    <n v="847.14"/>
    <x v="3"/>
    <x v="2"/>
  </r>
  <r>
    <s v="ORD-202304-02935"/>
    <x v="115"/>
    <x v="20"/>
    <x v="2"/>
    <n v="5579431936"/>
    <x v="1"/>
    <s v="PRD - 101 - SHI"/>
    <x v="1"/>
    <x v="0"/>
    <s v="East"/>
    <n v="1030.0899999999999"/>
    <n v="80.67"/>
    <x v="1"/>
    <n v="7.8313545418361497E-2"/>
    <x v="0"/>
    <x v="2"/>
    <m/>
    <x v="0"/>
    <n v="0"/>
    <m/>
    <x v="3"/>
    <x v="2"/>
  </r>
  <r>
    <s v="ORD-202304-02936"/>
    <x v="89"/>
    <x v="19"/>
    <x v="5"/>
    <n v="7593727513"/>
    <x v="0"/>
    <s v="PRD-108-JAC"/>
    <x v="0"/>
    <x v="0"/>
    <s v="North"/>
    <n v="2369.5100000000002"/>
    <n v="694.99"/>
    <x v="0"/>
    <n v="0.293305366932404"/>
    <x v="0"/>
    <x v="1"/>
    <m/>
    <x v="0"/>
    <n v="0"/>
    <n v="2085.91"/>
    <x v="3"/>
    <x v="2"/>
  </r>
  <r>
    <s v="ORD-202304-02937"/>
    <x v="106"/>
    <x v="25"/>
    <x v="3"/>
    <n v="9453934112"/>
    <x v="7"/>
    <s v="PRD-104-WAT"/>
    <x v="7"/>
    <x v="2"/>
    <s v="West"/>
    <n v="264.02999999999997"/>
    <n v="48.8"/>
    <x v="3"/>
    <n v="0.18482748172556199"/>
    <x v="2"/>
    <x v="0"/>
    <m/>
    <x v="0"/>
    <n v="0"/>
    <n v="2420.2800000000002"/>
    <x v="3"/>
    <x v="2"/>
  </r>
  <r>
    <s v="ORD-202304-02938"/>
    <x v="91"/>
    <x v="22"/>
    <x v="2"/>
    <n v="5037501605"/>
    <x v="14"/>
    <s v="PRD - 111 - CHA"/>
    <x v="11"/>
    <x v="1"/>
    <s v="West"/>
    <n v="3347.23"/>
    <n v="927.48"/>
    <x v="3"/>
    <n v="0.277088816723082"/>
    <x v="0"/>
    <x v="1"/>
    <m/>
    <x v="0"/>
    <n v="0"/>
    <m/>
    <x v="3"/>
    <x v="2"/>
  </r>
  <r>
    <s v="ORD-202304-02939"/>
    <x v="115"/>
    <x v="25"/>
    <x v="2"/>
    <n v="6429653999"/>
    <x v="11"/>
    <s v="PRD-104-WAT"/>
    <x v="7"/>
    <x v="2"/>
    <s v="South"/>
    <n v="4011.64"/>
    <n v="1072.42"/>
    <x v="2"/>
    <n v="0.26732707820243101"/>
    <x v="0"/>
    <x v="1"/>
    <m/>
    <x v="0"/>
    <n v="0"/>
    <n v="2420.2800000000002"/>
    <x v="3"/>
    <x v="2"/>
  </r>
  <r>
    <s v="ORD-202304-02940"/>
    <x v="106"/>
    <x v="14"/>
    <x v="0"/>
    <n v="5160080443"/>
    <x v="12"/>
    <s v="PRD-105-BAG"/>
    <x v="4"/>
    <x v="2"/>
    <s v="W"/>
    <n v="255.25"/>
    <n v="53.78"/>
    <x v="3"/>
    <n v="0.21069539666993101"/>
    <x v="2"/>
    <x v="1"/>
    <m/>
    <x v="0"/>
    <n v="0"/>
    <m/>
    <x v="3"/>
    <x v="2"/>
  </r>
  <r>
    <s v="ORD-202304-02941"/>
    <x v="114"/>
    <x v="4"/>
    <x v="1"/>
    <n v="734152742"/>
    <x v="13"/>
    <s v="PRD-102-LAP"/>
    <x v="4"/>
    <x v="1"/>
    <s v="East"/>
    <n v="3053.26"/>
    <n v="335.56"/>
    <x v="1"/>
    <n v="0.109902202891336"/>
    <x v="0"/>
    <x v="0"/>
    <m/>
    <x v="0"/>
    <n v="0"/>
    <n v="847.14"/>
    <x v="3"/>
    <x v="2"/>
  </r>
  <r>
    <s v="ORD-202304-02942"/>
    <x v="106"/>
    <x v="17"/>
    <x v="7"/>
    <n v="6002674586"/>
    <x v="19"/>
    <s v="PRD-102-LAP"/>
    <x v="10"/>
    <x v="1"/>
    <s v="North"/>
    <n v="2689.37"/>
    <n v="412.5"/>
    <x v="0"/>
    <n v="0.15338164700283"/>
    <x v="0"/>
    <x v="0"/>
    <m/>
    <x v="0"/>
    <n v="0"/>
    <n v="847.14"/>
    <x v="3"/>
    <x v="2"/>
  </r>
  <r>
    <s v="ORD-202304-02943"/>
    <x v="104"/>
    <x v="20"/>
    <x v="6"/>
    <n v="5522053848"/>
    <x v="20"/>
    <s v="PRD-100-SHO"/>
    <x v="12"/>
    <x v="0"/>
    <s v="West"/>
    <n v="2340.96"/>
    <n v="143.28"/>
    <x v="3"/>
    <n v="6.12056592167316E-2"/>
    <x v="0"/>
    <x v="2"/>
    <m/>
    <x v="0"/>
    <n v="0"/>
    <n v="2793.38"/>
    <x v="3"/>
    <x v="2"/>
  </r>
  <r>
    <s v="ORD-202304-02944"/>
    <x v="113"/>
    <x v="25"/>
    <x v="4"/>
    <n v="4185071138"/>
    <x v="1"/>
    <s v="PRD-101-SHI"/>
    <x v="1"/>
    <x v="0"/>
    <s v="West"/>
    <n v="4989.3500000000004"/>
    <n v="688.14"/>
    <x v="3"/>
    <n v="0.137921773377294"/>
    <x v="0"/>
    <x v="0"/>
    <m/>
    <x v="0"/>
    <n v="0"/>
    <n v="2821.33"/>
    <x v="3"/>
    <x v="2"/>
  </r>
  <r>
    <s v="ORD-202304-02945"/>
    <x v="88"/>
    <x v="16"/>
    <x v="6"/>
    <n v="2069348673"/>
    <x v="8"/>
    <s v="PRD-110-CAM"/>
    <x v="8"/>
    <x v="1"/>
    <s v="South"/>
    <n v="1972.49"/>
    <n v="123.46"/>
    <x v="2"/>
    <n v="6.2590938357101902E-2"/>
    <x v="0"/>
    <x v="2"/>
    <m/>
    <x v="0"/>
    <n v="0"/>
    <m/>
    <x v="3"/>
    <x v="2"/>
  </r>
  <r>
    <s v="ORD-202304-02946"/>
    <x v="113"/>
    <x v="16"/>
    <x v="7"/>
    <n v="5514588501"/>
    <x v="4"/>
    <s v="PRD-109-SUN"/>
    <x v="3"/>
    <x v="2"/>
    <s v="East"/>
    <n v="69.31"/>
    <n v="4.12"/>
    <x v="1"/>
    <n v="5.9443081806377203E-2"/>
    <x v="2"/>
    <x v="2"/>
    <m/>
    <x v="0"/>
    <n v="0"/>
    <m/>
    <x v="3"/>
    <x v="2"/>
  </r>
  <r>
    <s v="ORD-202304-02947"/>
    <x v="109"/>
    <x v="11"/>
    <x v="5"/>
    <n v="9488340390"/>
    <x v="9"/>
    <s v="PRD-107-TAB"/>
    <x v="6"/>
    <x v="1"/>
    <s v="East"/>
    <n v="4524.72"/>
    <n v="1280.03"/>
    <x v="1"/>
    <n v="0.28289706324369202"/>
    <x v="0"/>
    <x v="1"/>
    <m/>
    <x v="0"/>
    <n v="0"/>
    <n v="2081.52"/>
    <x v="3"/>
    <x v="2"/>
  </r>
  <r>
    <s v="ORD-202304-02948"/>
    <x v="106"/>
    <x v="28"/>
    <x v="7"/>
    <n v="244694397"/>
    <x v="13"/>
    <s v="PRD-102-LAP"/>
    <x v="4"/>
    <x v="1"/>
    <s v="N"/>
    <n v="67.66"/>
    <n v="17.68"/>
    <x v="0"/>
    <n v="0.26130653266331699"/>
    <x v="2"/>
    <x v="1"/>
    <m/>
    <x v="0"/>
    <n v="0"/>
    <n v="847.14"/>
    <x v="3"/>
    <x v="2"/>
  </r>
  <r>
    <s v="ORD-202304-02949"/>
    <x v="105"/>
    <x v="23"/>
    <x v="1"/>
    <n v="1938682267"/>
    <x v="22"/>
    <s v="PRD-105-BAG"/>
    <x v="9"/>
    <x v="2"/>
    <s v="South"/>
    <n v="976.23"/>
    <n v="55.16"/>
    <x v="2"/>
    <n v="5.6503078168054603E-2"/>
    <x v="1"/>
    <x v="2"/>
    <m/>
    <x v="0"/>
    <n v="0"/>
    <m/>
    <x v="3"/>
    <x v="2"/>
  </r>
  <r>
    <s v="ORD-202304-02950"/>
    <x v="112"/>
    <x v="25"/>
    <x v="5"/>
    <n v="1844469048"/>
    <x v="12"/>
    <s v="PRD-105-BAG"/>
    <x v="9"/>
    <x v="2"/>
    <s v="North"/>
    <n v="511.79"/>
    <n v="143.16999999999999"/>
    <x v="0"/>
    <n v="0.27974364485433501"/>
    <x v="1"/>
    <x v="1"/>
    <m/>
    <x v="0"/>
    <n v="0"/>
    <m/>
    <x v="3"/>
    <x v="2"/>
  </r>
  <r>
    <s v="ORD-202304-02951"/>
    <x v="102"/>
    <x v="25"/>
    <x v="6"/>
    <n v="9654065002"/>
    <x v="10"/>
    <s v="PRD-106-PHO"/>
    <x v="2"/>
    <x v="1"/>
    <s v="N"/>
    <n v="3818.68"/>
    <n v="600.61"/>
    <x v="0"/>
    <n v="0.15728209747871"/>
    <x v="0"/>
    <x v="0"/>
    <m/>
    <x v="0"/>
    <n v="0"/>
    <n v="2788.38"/>
    <x v="3"/>
    <x v="2"/>
  </r>
  <r>
    <s v="ORD-202304-02952"/>
    <x v="96"/>
    <x v="27"/>
    <x v="0"/>
    <n v="3718349799"/>
    <x v="4"/>
    <s v="PRD-109-SUN"/>
    <x v="3"/>
    <x v="2"/>
    <s v="East"/>
    <n v="2217.4899999999998"/>
    <n v="390.94"/>
    <x v="1"/>
    <n v="0.17629842750136401"/>
    <x v="0"/>
    <x v="0"/>
    <m/>
    <x v="0"/>
    <n v="0"/>
    <m/>
    <x v="3"/>
    <x v="2"/>
  </r>
  <r>
    <s v="ORD-202304-02953"/>
    <x v="111"/>
    <x v="22"/>
    <x v="7"/>
    <n v="1769603834"/>
    <x v="13"/>
    <s v="PRD-102-LAP"/>
    <x v="10"/>
    <x v="1"/>
    <s v="North"/>
    <n v="3612.15"/>
    <n v="224.5"/>
    <x v="0"/>
    <n v="6.2151350303835701E-2"/>
    <x v="0"/>
    <x v="2"/>
    <m/>
    <x v="0"/>
    <n v="0"/>
    <n v="847.14"/>
    <x v="3"/>
    <x v="2"/>
  </r>
  <r>
    <s v="ORD-202304-02954"/>
    <x v="98"/>
    <x v="27"/>
    <x v="1"/>
    <n v="9078611407"/>
    <x v="15"/>
    <s v="PRD-100-SHO"/>
    <x v="12"/>
    <x v="0"/>
    <s v="S"/>
    <n v="122.26"/>
    <n v="20.37"/>
    <x v="2"/>
    <n v="0.166612138066416"/>
    <x v="2"/>
    <x v="0"/>
    <m/>
    <x v="0"/>
    <n v="0"/>
    <n v="2793.38"/>
    <x v="3"/>
    <x v="2"/>
  </r>
  <r>
    <s v="ORD-202304-02955"/>
    <x v="113"/>
    <x v="6"/>
    <x v="2"/>
    <n v="747621989"/>
    <x v="23"/>
    <s v="PRD-111-CHA"/>
    <x v="11"/>
    <x v="1"/>
    <s v="North"/>
    <n v="2860.82"/>
    <n v="96.28"/>
    <x v="0"/>
    <n v="3.3654686418579299E-2"/>
    <x v="0"/>
    <x v="2"/>
    <m/>
    <x v="0"/>
    <n v="0"/>
    <n v="207.68"/>
    <x v="3"/>
    <x v="2"/>
  </r>
  <r>
    <s v="ORD-202304-02956"/>
    <x v="93"/>
    <x v="27"/>
    <x v="2"/>
    <n v="7511714403"/>
    <x v="0"/>
    <s v="PRD-108-JAC"/>
    <x v="0"/>
    <x v="0"/>
    <s v="North"/>
    <n v="2221.8200000000002"/>
    <n v="609.86"/>
    <x v="0"/>
    <n v="0.27448668208945798"/>
    <x v="0"/>
    <x v="1"/>
    <s v="DAMAGED"/>
    <x v="1"/>
    <n v="1"/>
    <n v="2085.91"/>
    <x v="3"/>
    <x v="2"/>
  </r>
  <r>
    <s v="ORD-202304-02957"/>
    <x v="112"/>
    <x v="6"/>
    <x v="3"/>
    <n v="9126154098"/>
    <x v="3"/>
    <s v="PRD-106-PHO"/>
    <x v="2"/>
    <x v="1"/>
    <s v="North"/>
    <n v="2957.57"/>
    <n v="249.93"/>
    <x v="0"/>
    <n v="8.4505184999847799E-2"/>
    <x v="0"/>
    <x v="2"/>
    <m/>
    <x v="0"/>
    <n v="0"/>
    <n v="2788.38"/>
    <x v="3"/>
    <x v="2"/>
  </r>
  <r>
    <s v="ORD-202304-02958"/>
    <x v="107"/>
    <x v="1"/>
    <x v="0"/>
    <n v="7422165981"/>
    <x v="14"/>
    <s v="PRD-111-CHA"/>
    <x v="11"/>
    <x v="1"/>
    <s v="East"/>
    <n v="4693.83"/>
    <n v="631.29"/>
    <x v="1"/>
    <n v="0.134493579869744"/>
    <x v="0"/>
    <x v="0"/>
    <m/>
    <x v="0"/>
    <n v="0"/>
    <n v="207.68"/>
    <x v="3"/>
    <x v="2"/>
  </r>
  <r>
    <s v="ORD-202304-02959"/>
    <x v="97"/>
    <x v="19"/>
    <x v="1"/>
    <n v="6396824817"/>
    <x v="4"/>
    <s v="PRD-109-SUN"/>
    <x v="3"/>
    <x v="2"/>
    <s v="East"/>
    <n v="3409.5"/>
    <n v="786.63"/>
    <x v="1"/>
    <n v="0.23071711394632599"/>
    <x v="0"/>
    <x v="1"/>
    <m/>
    <x v="0"/>
    <n v="0"/>
    <m/>
    <x v="3"/>
    <x v="2"/>
  </r>
  <r>
    <s v="ORD-202304-02960"/>
    <x v="113"/>
    <x v="1"/>
    <x v="7"/>
    <n v="1828829145"/>
    <x v="20"/>
    <s v="PRD-100-SHO"/>
    <x v="12"/>
    <x v="0"/>
    <s v="East"/>
    <n v="4568.0600000000004"/>
    <n v="395.18"/>
    <x v="1"/>
    <n v="8.6509371593192705E-2"/>
    <x v="0"/>
    <x v="2"/>
    <m/>
    <x v="0"/>
    <n v="0"/>
    <n v="2793.38"/>
    <x v="3"/>
    <x v="2"/>
  </r>
  <r>
    <s v="ORD-202304-02961"/>
    <x v="87"/>
    <x v="21"/>
    <x v="4"/>
    <n v="4392207810"/>
    <x v="17"/>
    <s v="PRD-108-JAC"/>
    <x v="0"/>
    <x v="0"/>
    <s v="North"/>
    <n v="3660.29"/>
    <n v="161.82"/>
    <x v="0"/>
    <n v="4.4209611806714802E-2"/>
    <x v="0"/>
    <x v="2"/>
    <s v="Size issue"/>
    <x v="1"/>
    <n v="1"/>
    <n v="2085.91"/>
    <x v="3"/>
    <x v="2"/>
  </r>
  <r>
    <s v="ORD-202304-02962"/>
    <x v="89"/>
    <x v="25"/>
    <x v="5"/>
    <n v="6935107385"/>
    <x v="5"/>
    <s v="PRD-103-HEA"/>
    <x v="4"/>
    <x v="1"/>
    <s v="W"/>
    <n v="2397.21"/>
    <n v="580.87"/>
    <x v="3"/>
    <n v="0.24231085303331801"/>
    <x v="0"/>
    <x v="1"/>
    <m/>
    <x v="0"/>
    <n v="0"/>
    <n v="2183.56"/>
    <x v="3"/>
    <x v="2"/>
  </r>
  <r>
    <s v="ORD-202304-02963"/>
    <x v="91"/>
    <x v="1"/>
    <x v="2"/>
    <n v="6378018715"/>
    <x v="15"/>
    <s v="PRD - 100 - SHO"/>
    <x v="12"/>
    <x v="0"/>
    <s v="W"/>
    <n v="2968.48"/>
    <n v="729.88"/>
    <x v="3"/>
    <n v="0.24587667762626"/>
    <x v="0"/>
    <x v="1"/>
    <m/>
    <x v="0"/>
    <n v="0"/>
    <m/>
    <x v="3"/>
    <x v="2"/>
  </r>
  <r>
    <s v="ORD-202304-02964"/>
    <x v="110"/>
    <x v="20"/>
    <x v="5"/>
    <n v="6181579776"/>
    <x v="18"/>
    <s v="PRD-103-HEA"/>
    <x v="4"/>
    <x v="1"/>
    <s v="S"/>
    <n v="204.2"/>
    <n v="56.53"/>
    <x v="2"/>
    <n v="0.27683643486777698"/>
    <x v="2"/>
    <x v="1"/>
    <s v="Wrong item delivered"/>
    <x v="1"/>
    <n v="1"/>
    <n v="2183.56"/>
    <x v="3"/>
    <x v="2"/>
  </r>
  <r>
    <s v="ORD-202304-02965"/>
    <x v="99"/>
    <x v="20"/>
    <x v="5"/>
    <n v="3501232900"/>
    <x v="14"/>
    <s v="PRD-111-CHA"/>
    <x v="11"/>
    <x v="1"/>
    <s v="N"/>
    <n v="1415.15"/>
    <n v="283.16000000000003"/>
    <x v="0"/>
    <n v="0.200091863053387"/>
    <x v="0"/>
    <x v="1"/>
    <m/>
    <x v="0"/>
    <n v="0"/>
    <n v="207.68"/>
    <x v="3"/>
    <x v="2"/>
  </r>
  <r>
    <s v="ORD-202304-02966"/>
    <x v="112"/>
    <x v="19"/>
    <x v="2"/>
    <n v="1108809895"/>
    <x v="3"/>
    <s v="PRD-106-PHO"/>
    <x v="2"/>
    <x v="1"/>
    <s v="North"/>
    <n v="1722.91"/>
    <n v="438.98"/>
    <x v="0"/>
    <n v="0.25478986133924603"/>
    <x v="0"/>
    <x v="1"/>
    <m/>
    <x v="0"/>
    <n v="0"/>
    <n v="2788.38"/>
    <x v="3"/>
    <x v="2"/>
  </r>
  <r>
    <s v="ORD-202304-02967"/>
    <x v="109"/>
    <x v="0"/>
    <x v="6"/>
    <n v="689217447"/>
    <x v="6"/>
    <s v="PRD-107-TAB"/>
    <x v="6"/>
    <x v="1"/>
    <s v="East"/>
    <n v="881.51"/>
    <n v="97.05"/>
    <x v="1"/>
    <n v="0.110095177592994"/>
    <x v="1"/>
    <x v="0"/>
    <m/>
    <x v="0"/>
    <n v="0"/>
    <n v="2081.52"/>
    <x v="3"/>
    <x v="2"/>
  </r>
  <r>
    <s v="ORD-202304-02968"/>
    <x v="88"/>
    <x v="18"/>
    <x v="6"/>
    <n v="76941658"/>
    <x v="23"/>
    <s v="PRD-111-CHA"/>
    <x v="11"/>
    <x v="1"/>
    <s v="South"/>
    <n v="280.49"/>
    <n v="69.739999999999995"/>
    <x v="2"/>
    <n v="0.248636315020143"/>
    <x v="2"/>
    <x v="1"/>
    <m/>
    <x v="0"/>
    <n v="0"/>
    <n v="207.68"/>
    <x v="3"/>
    <x v="2"/>
  </r>
  <r>
    <s v="ORD-202304-02969"/>
    <x v="113"/>
    <x v="11"/>
    <x v="2"/>
    <n v="3044567598"/>
    <x v="0"/>
    <s v="PRD-108-JAC"/>
    <x v="0"/>
    <x v="0"/>
    <s v="N"/>
    <n v="4208.53"/>
    <n v="853.42"/>
    <x v="0"/>
    <n v="0.20278339467700099"/>
    <x v="0"/>
    <x v="1"/>
    <m/>
    <x v="0"/>
    <n v="0"/>
    <n v="2085.91"/>
    <x v="3"/>
    <x v="2"/>
  </r>
  <r>
    <s v="ORD-202304-02970"/>
    <x v="111"/>
    <x v="2"/>
    <x v="3"/>
    <n v="4816269852"/>
    <x v="3"/>
    <s v="PRD-106-PHO "/>
    <x v="2"/>
    <x v="1"/>
    <s v="North"/>
    <n v="748.48"/>
    <n v="224.35"/>
    <x v="0"/>
    <n v="0.29974080803762299"/>
    <x v="1"/>
    <x v="1"/>
    <m/>
    <x v="0"/>
    <n v="0"/>
    <m/>
    <x v="3"/>
    <x v="2"/>
  </r>
  <r>
    <s v="ORD-202304-02971"/>
    <x v="89"/>
    <x v="26"/>
    <x v="2"/>
    <n v="6902876197"/>
    <x v="0"/>
    <s v="PRD - 108 - JAC"/>
    <x v="0"/>
    <x v="0"/>
    <s v="North"/>
    <n v="127.1"/>
    <n v="26.02"/>
    <x v="0"/>
    <n v="0.204720692368214"/>
    <x v="2"/>
    <x v="1"/>
    <m/>
    <x v="0"/>
    <n v="0"/>
    <m/>
    <x v="3"/>
    <x v="2"/>
  </r>
  <r>
    <s v="ORD-202304-02972"/>
    <x v="109"/>
    <x v="9"/>
    <x v="1"/>
    <n v="319085788"/>
    <x v="0"/>
    <s v="PRD-108-JAC"/>
    <x v="0"/>
    <x v="0"/>
    <s v="North"/>
    <n v="2571.62"/>
    <n v="521.96"/>
    <x v="0"/>
    <n v="0.20296933450509799"/>
    <x v="0"/>
    <x v="1"/>
    <m/>
    <x v="0"/>
    <n v="0"/>
    <n v="2085.91"/>
    <x v="3"/>
    <x v="2"/>
  </r>
  <r>
    <s v="ORD-202304-02973"/>
    <x v="108"/>
    <x v="1"/>
    <x v="6"/>
    <n v="3781169097"/>
    <x v="18"/>
    <s v="PRD-103-HEA"/>
    <x v="5"/>
    <x v="1"/>
    <s v="S"/>
    <n v="4215.4799999999996"/>
    <n v="686.69"/>
    <x v="2"/>
    <n v="0.16289722641312501"/>
    <x v="0"/>
    <x v="0"/>
    <m/>
    <x v="0"/>
    <n v="0"/>
    <n v="2183.56"/>
    <x v="3"/>
    <x v="2"/>
  </r>
  <r>
    <s v="ORD-202304-02974"/>
    <x v="101"/>
    <x v="16"/>
    <x v="2"/>
    <n v="2286198272"/>
    <x v="3"/>
    <s v="PRD-106-PHO"/>
    <x v="2"/>
    <x v="1"/>
    <s v="S"/>
    <n v="3844.31"/>
    <n v="757.76"/>
    <x v="2"/>
    <n v="0.19711209553860101"/>
    <x v="0"/>
    <x v="0"/>
    <m/>
    <x v="0"/>
    <n v="0"/>
    <n v="2788.38"/>
    <x v="3"/>
    <x v="2"/>
  </r>
  <r>
    <s v="ORD-202304-02975"/>
    <x v="104"/>
    <x v="5"/>
    <x v="3"/>
    <n v="8680428878"/>
    <x v="12"/>
    <s v="PRD-105-BAG"/>
    <x v="9"/>
    <x v="2"/>
    <s v="South"/>
    <n v="3461.82"/>
    <n v="752.12"/>
    <x v="2"/>
    <n v="0.21726144051394899"/>
    <x v="0"/>
    <x v="1"/>
    <s v="DAMAGED"/>
    <x v="1"/>
    <n v="1"/>
    <m/>
    <x v="3"/>
    <x v="2"/>
  </r>
  <r>
    <s v="ORD-202304-02976"/>
    <x v="113"/>
    <x v="11"/>
    <x v="7"/>
    <n v="6967289257"/>
    <x v="22"/>
    <s v="PRD-105-BAG"/>
    <x v="9"/>
    <x v="2"/>
    <s v="North"/>
    <n v="2165.8200000000002"/>
    <n v="276.06"/>
    <x v="0"/>
    <n v="0.12746211596531601"/>
    <x v="0"/>
    <x v="0"/>
    <m/>
    <x v="0"/>
    <n v="0"/>
    <m/>
    <x v="3"/>
    <x v="2"/>
  </r>
  <r>
    <s v="ORD-202304-02977"/>
    <x v="90"/>
    <x v="27"/>
    <x v="5"/>
    <n v="1530586548"/>
    <x v="8"/>
    <s v="PRD-110-CAM "/>
    <x v="8"/>
    <x v="1"/>
    <s v="North"/>
    <n v="562.16"/>
    <n v="32.61"/>
    <x v="0"/>
    <n v="5.8008396186139198E-2"/>
    <x v="1"/>
    <x v="2"/>
    <m/>
    <x v="0"/>
    <n v="0"/>
    <n v="130.44"/>
    <x v="3"/>
    <x v="2"/>
  </r>
  <r>
    <s v="ORD-202304-02978"/>
    <x v="105"/>
    <x v="26"/>
    <x v="6"/>
    <n v="7175240975"/>
    <x v="2"/>
    <s v="PRD-101-SHI"/>
    <x v="1"/>
    <x v="0"/>
    <s v="South"/>
    <n v="1382.33"/>
    <n v="217.07"/>
    <x v="2"/>
    <n v="0.15703196776457101"/>
    <x v="0"/>
    <x v="0"/>
    <m/>
    <x v="0"/>
    <n v="0"/>
    <n v="2821.33"/>
    <x v="3"/>
    <x v="2"/>
  </r>
  <r>
    <s v="ORD-202304-02979"/>
    <x v="103"/>
    <x v="15"/>
    <x v="2"/>
    <n v="60307984"/>
    <x v="5"/>
    <s v="PRD-103-HEA"/>
    <x v="5"/>
    <x v="1"/>
    <s v="S"/>
    <n v="1625.69"/>
    <n v="236.82"/>
    <x v="2"/>
    <n v="0.14567352939367301"/>
    <x v="0"/>
    <x v="0"/>
    <m/>
    <x v="0"/>
    <n v="0"/>
    <n v="2183.56"/>
    <x v="3"/>
    <x v="2"/>
  </r>
  <r>
    <s v="ORD-202304-02980"/>
    <x v="100"/>
    <x v="19"/>
    <x v="6"/>
    <n v="9384137078"/>
    <x v="5"/>
    <s v="PRD-103-HEA"/>
    <x v="4"/>
    <x v="1"/>
    <s v="South"/>
    <n v="3832.4"/>
    <n v="205.44"/>
    <x v="2"/>
    <n v="5.3606095397140202E-2"/>
    <x v="0"/>
    <x v="2"/>
    <m/>
    <x v="0"/>
    <n v="0"/>
    <n v="2183.56"/>
    <x v="3"/>
    <x v="2"/>
  </r>
  <r>
    <s v="ORD-202304-02981"/>
    <x v="103"/>
    <x v="14"/>
    <x v="0"/>
    <n v="7976467057"/>
    <x v="15"/>
    <s v="PRD-100-SHO"/>
    <x v="12"/>
    <x v="0"/>
    <s v="N"/>
    <n v="4411.75"/>
    <n v="1272.47"/>
    <x v="0"/>
    <n v="0.28842749475831603"/>
    <x v="0"/>
    <x v="1"/>
    <s v="Late delivery"/>
    <x v="1"/>
    <n v="1"/>
    <n v="2793.38"/>
    <x v="3"/>
    <x v="2"/>
  </r>
  <r>
    <s v="ORD-202304-02982"/>
    <x v="114"/>
    <x v="0"/>
    <x v="0"/>
    <n v="9906887090"/>
    <x v="11"/>
    <s v="PRD-104-WAT"/>
    <x v="7"/>
    <x v="2"/>
    <s v="South"/>
    <n v="3684.23"/>
    <n v="951.48"/>
    <x v="2"/>
    <n v="0.258257492067542"/>
    <x v="0"/>
    <x v="1"/>
    <m/>
    <x v="0"/>
    <n v="0"/>
    <n v="2420.2800000000002"/>
    <x v="3"/>
    <x v="2"/>
  </r>
  <r>
    <s v="ORD-202304-02983"/>
    <x v="89"/>
    <x v="17"/>
    <x v="1"/>
    <n v="7942592202"/>
    <x v="4"/>
    <s v="PRD-109-SUN"/>
    <x v="3"/>
    <x v="2"/>
    <s v="N"/>
    <n v="149.30000000000001"/>
    <n v="37.56"/>
    <x v="0"/>
    <n v="0.25157401205626301"/>
    <x v="2"/>
    <x v="1"/>
    <s v="DAMAGED"/>
    <x v="1"/>
    <n v="1"/>
    <m/>
    <x v="3"/>
    <x v="2"/>
  </r>
  <r>
    <s v="ORD-202304-02984"/>
    <x v="97"/>
    <x v="28"/>
    <x v="5"/>
    <n v="7015774416"/>
    <x v="1"/>
    <s v="PRD-101-SHI"/>
    <x v="1"/>
    <x v="0"/>
    <s v="North"/>
    <n v="3402.62"/>
    <n v="577.22"/>
    <x v="0"/>
    <n v="0.16963986575050999"/>
    <x v="0"/>
    <x v="0"/>
    <m/>
    <x v="0"/>
    <n v="0"/>
    <n v="2821.33"/>
    <x v="3"/>
    <x v="2"/>
  </r>
  <r>
    <s v="ORD-202304-02985"/>
    <x v="106"/>
    <x v="13"/>
    <x v="5"/>
    <n v="6175682681"/>
    <x v="12"/>
    <s v="PRD-105-BAG "/>
    <x v="4"/>
    <x v="2"/>
    <s v="W"/>
    <n v="3181.77"/>
    <n v="383.5"/>
    <x v="3"/>
    <n v="0.120530396603149"/>
    <x v="0"/>
    <x v="0"/>
    <m/>
    <x v="0"/>
    <n v="0"/>
    <m/>
    <x v="3"/>
    <x v="2"/>
  </r>
  <r>
    <s v="ORD-202304-02986"/>
    <x v="91"/>
    <x v="18"/>
    <x v="0"/>
    <n v="1286131883"/>
    <x v="12"/>
    <s v="PRD-105-BAG"/>
    <x v="9"/>
    <x v="2"/>
    <s v="West"/>
    <n v="504.46"/>
    <n v="26.9"/>
    <x v="3"/>
    <n v="5.33243468263093E-2"/>
    <x v="1"/>
    <x v="2"/>
    <m/>
    <x v="0"/>
    <n v="0"/>
    <m/>
    <x v="3"/>
    <x v="2"/>
  </r>
  <r>
    <s v="ORD-202304-02987"/>
    <x v="87"/>
    <x v="1"/>
    <x v="7"/>
    <n v="5370942065"/>
    <x v="8"/>
    <s v="PRD-110-CAM"/>
    <x v="8"/>
    <x v="1"/>
    <s v="East"/>
    <n v="2755.2"/>
    <n v="91.6"/>
    <x v="1"/>
    <n v="3.3246225319396E-2"/>
    <x v="0"/>
    <x v="2"/>
    <s v="Defective"/>
    <x v="1"/>
    <n v="1"/>
    <m/>
    <x v="3"/>
    <x v="2"/>
  </r>
  <r>
    <s v="ORD-202304-02988"/>
    <x v="104"/>
    <x v="11"/>
    <x v="4"/>
    <n v="9630839772"/>
    <x v="2"/>
    <s v="PRD-101-SHI"/>
    <x v="1"/>
    <x v="0"/>
    <s v="North"/>
    <n v="983.23"/>
    <n v="282.88"/>
    <x v="0"/>
    <n v="0.28770480965796402"/>
    <x v="1"/>
    <x v="1"/>
    <m/>
    <x v="0"/>
    <n v="0"/>
    <n v="2821.33"/>
    <x v="3"/>
    <x v="2"/>
  </r>
  <r>
    <s v="ORD-202304-02989"/>
    <x v="110"/>
    <x v="24"/>
    <x v="6"/>
    <n v="4935449970"/>
    <x v="12"/>
    <s v="PRD-105-BAG"/>
    <x v="4"/>
    <x v="2"/>
    <s v="S"/>
    <n v="795.93"/>
    <n v="163.01"/>
    <x v="2"/>
    <n v="0.204804442601736"/>
    <x v="1"/>
    <x v="1"/>
    <m/>
    <x v="0"/>
    <n v="0"/>
    <m/>
    <x v="3"/>
    <x v="2"/>
  </r>
  <r>
    <s v="ORD-202304-02990"/>
    <x v="109"/>
    <x v="14"/>
    <x v="4"/>
    <n v="3826782827"/>
    <x v="3"/>
    <s v="PRD-106-PHO "/>
    <x v="2"/>
    <x v="1"/>
    <s v="North"/>
    <n v="245.97"/>
    <n v="31.02"/>
    <x v="0"/>
    <n v="0.12611294060251199"/>
    <x v="2"/>
    <x v="0"/>
    <m/>
    <x v="0"/>
    <n v="0"/>
    <m/>
    <x v="3"/>
    <x v="2"/>
  </r>
  <r>
    <s v="ORD-202304-02991"/>
    <x v="95"/>
    <x v="19"/>
    <x v="5"/>
    <n v="8634587236"/>
    <x v="19"/>
    <s v="PRD-102-LAP"/>
    <x v="4"/>
    <x v="1"/>
    <s v="South"/>
    <n v="4472.34"/>
    <n v="1095.8499999999999"/>
    <x v="2"/>
    <n v="0.245028329688709"/>
    <x v="0"/>
    <x v="1"/>
    <m/>
    <x v="0"/>
    <n v="0"/>
    <n v="847.14"/>
    <x v="3"/>
    <x v="2"/>
  </r>
  <r>
    <s v="ORD-202304-02992"/>
    <x v="106"/>
    <x v="2"/>
    <x v="6"/>
    <n v="8805074511"/>
    <x v="11"/>
    <s v="PRD-104-WAT"/>
    <x v="7"/>
    <x v="2"/>
    <s v="North"/>
    <n v="3743.7"/>
    <n v="930.69"/>
    <x v="0"/>
    <n v="0.24860165077329899"/>
    <x v="0"/>
    <x v="1"/>
    <s v="DAMAGED"/>
    <x v="1"/>
    <n v="1"/>
    <n v="2420.2800000000002"/>
    <x v="3"/>
    <x v="2"/>
  </r>
  <r>
    <s v="ORD-202304-02993"/>
    <x v="100"/>
    <x v="23"/>
    <x v="3"/>
    <n v="5172863249"/>
    <x v="14"/>
    <s v="PRD-111-CHA"/>
    <x v="11"/>
    <x v="1"/>
    <s v="North"/>
    <n v="2132.3000000000002"/>
    <n v="500.2"/>
    <x v="0"/>
    <n v="0.234582375838297"/>
    <x v="0"/>
    <x v="1"/>
    <s v="Customer changed mind"/>
    <x v="1"/>
    <n v="1"/>
    <n v="207.68"/>
    <x v="3"/>
    <x v="2"/>
  </r>
  <r>
    <s v="ORD-202304-02994"/>
    <x v="104"/>
    <x v="9"/>
    <x v="2"/>
    <n v="8281461727"/>
    <x v="0"/>
    <s v="PRD-108-JAC"/>
    <x v="0"/>
    <x v="0"/>
    <s v="W"/>
    <n v="3905.94"/>
    <n v="249.18"/>
    <x v="3"/>
    <n v="6.3795142782531206E-2"/>
    <x v="0"/>
    <x v="2"/>
    <s v="Defective"/>
    <x v="1"/>
    <n v="1"/>
    <n v="2085.91"/>
    <x v="3"/>
    <x v="2"/>
  </r>
  <r>
    <s v="ORD-202304-02995"/>
    <x v="88"/>
    <x v="26"/>
    <x v="4"/>
    <n v="4879493173"/>
    <x v="19"/>
    <s v="PRD - 102 - LAP"/>
    <x v="10"/>
    <x v="1"/>
    <s v="S"/>
    <n v="4899.54"/>
    <n v="879.39"/>
    <x v="2"/>
    <n v="0.179484196475588"/>
    <x v="0"/>
    <x v="0"/>
    <m/>
    <x v="0"/>
    <n v="0"/>
    <m/>
    <x v="3"/>
    <x v="2"/>
  </r>
  <r>
    <s v="ORD-202304-02996"/>
    <x v="90"/>
    <x v="7"/>
    <x v="7"/>
    <n v="8743420502"/>
    <x v="4"/>
    <s v="PRD-109-SUN"/>
    <x v="3"/>
    <x v="2"/>
    <s v="N"/>
    <n v="3559.63"/>
    <n v="1021.39"/>
    <x v="0"/>
    <n v="0.28693712548776101"/>
    <x v="0"/>
    <x v="1"/>
    <s v="Wrong item delivered"/>
    <x v="1"/>
    <n v="1"/>
    <m/>
    <x v="3"/>
    <x v="2"/>
  </r>
  <r>
    <s v="ORD-202304-02997"/>
    <x v="95"/>
    <x v="17"/>
    <x v="6"/>
    <n v="9252617515"/>
    <x v="0"/>
    <s v="PRD-108-JAC"/>
    <x v="4"/>
    <x v="0"/>
    <s v="N"/>
    <n v="4666.29"/>
    <n v="779.09"/>
    <x v="0"/>
    <n v="0.166961333307617"/>
    <x v="0"/>
    <x v="0"/>
    <s v="Late delivery"/>
    <x v="1"/>
    <n v="1"/>
    <n v="2085.91"/>
    <x v="3"/>
    <x v="2"/>
  </r>
  <r>
    <s v="ORD-202304-02998"/>
    <x v="114"/>
    <x v="13"/>
    <x v="7"/>
    <n v="3239874451"/>
    <x v="9"/>
    <s v="PRD-107-TAB"/>
    <x v="6"/>
    <x v="1"/>
    <s v="North"/>
    <n v="4825.3900000000003"/>
    <n v="1236.28"/>
    <x v="0"/>
    <n v="0.25620312555047398"/>
    <x v="0"/>
    <x v="1"/>
    <m/>
    <x v="0"/>
    <n v="0"/>
    <n v="2081.52"/>
    <x v="3"/>
    <x v="2"/>
  </r>
  <r>
    <s v="ORD-202304-02999"/>
    <x v="95"/>
    <x v="6"/>
    <x v="1"/>
    <n v="7077135992"/>
    <x v="18"/>
    <s v="PRD - 103 - HEA"/>
    <x v="5"/>
    <x v="1"/>
    <s v="North"/>
    <n v="602.27"/>
    <n v="100.69"/>
    <x v="0"/>
    <n v="0.167184153286732"/>
    <x v="1"/>
    <x v="0"/>
    <m/>
    <x v="0"/>
    <n v="0"/>
    <m/>
    <x v="3"/>
    <x v="2"/>
  </r>
  <r>
    <s v="ORD-202304-03000"/>
    <x v="97"/>
    <x v="20"/>
    <x v="7"/>
    <n v="6257489466"/>
    <x v="11"/>
    <s v="PRD-104-WAT"/>
    <x v="7"/>
    <x v="2"/>
    <s v="N"/>
    <n v="1826.86"/>
    <n v="209.36"/>
    <x v="0"/>
    <n v="0.114601009382219"/>
    <x v="0"/>
    <x v="0"/>
    <m/>
    <x v="0"/>
    <n v="0"/>
    <n v="2420.2800000000002"/>
    <x v="3"/>
    <x v="2"/>
  </r>
  <r>
    <s v="ORD-202304-03001"/>
    <x v="101"/>
    <x v="17"/>
    <x v="1"/>
    <n v="8511549475"/>
    <x v="21"/>
    <s v="PRD-110-CAM"/>
    <x v="8"/>
    <x v="1"/>
    <s v="N"/>
    <n v="1093.55"/>
    <n v="281.83"/>
    <x v="0"/>
    <n v="0.25772026884916099"/>
    <x v="0"/>
    <x v="1"/>
    <m/>
    <x v="0"/>
    <n v="0"/>
    <m/>
    <x v="3"/>
    <x v="2"/>
  </r>
  <r>
    <s v="ORD-202304-03002"/>
    <x v="104"/>
    <x v="9"/>
    <x v="6"/>
    <n v="297480579"/>
    <x v="21"/>
    <s v="PRD-110-CAM"/>
    <x v="8"/>
    <x v="1"/>
    <s v="South"/>
    <n v="831.94"/>
    <n v="47.38"/>
    <x v="2"/>
    <n v="5.6951222443926197E-2"/>
    <x v="1"/>
    <x v="2"/>
    <m/>
    <x v="0"/>
    <n v="0"/>
    <m/>
    <x v="3"/>
    <x v="2"/>
  </r>
  <r>
    <s v="ORD-202304-03003"/>
    <x v="94"/>
    <x v="24"/>
    <x v="1"/>
    <n v="2866535818"/>
    <x v="9"/>
    <s v="PRD-107-TAB"/>
    <x v="6"/>
    <x v="1"/>
    <s v="N"/>
    <n v="808.02"/>
    <n v="82.19"/>
    <x v="0"/>
    <n v="0.10171777926289"/>
    <x v="1"/>
    <x v="0"/>
    <s v="Size issue"/>
    <x v="1"/>
    <n v="1"/>
    <n v="2081.52"/>
    <x v="3"/>
    <x v="2"/>
  </r>
  <r>
    <s v="ORD-202304-03004"/>
    <x v="107"/>
    <x v="0"/>
    <x v="0"/>
    <n v="934667308"/>
    <x v="11"/>
    <s v="PRD-104-WAT "/>
    <x v="7"/>
    <x v="2"/>
    <s v="West"/>
    <n v="879.54"/>
    <n v="141.43"/>
    <x v="3"/>
    <n v="0.160799963617345"/>
    <x v="1"/>
    <x v="0"/>
    <s v="Size issue"/>
    <x v="1"/>
    <n v="1"/>
    <m/>
    <x v="3"/>
    <x v="2"/>
  </r>
  <r>
    <s v="ORD-202304-03005"/>
    <x v="90"/>
    <x v="27"/>
    <x v="2"/>
    <n v="6631108485"/>
    <x v="14"/>
    <s v="PRD-111-CHA"/>
    <x v="11"/>
    <x v="1"/>
    <s v="North"/>
    <n v="4170.5600000000004"/>
    <n v="708.1"/>
    <x v="0"/>
    <n v="0.16978535256656199"/>
    <x v="0"/>
    <x v="0"/>
    <m/>
    <x v="0"/>
    <n v="0"/>
    <n v="207.68"/>
    <x v="3"/>
    <x v="2"/>
  </r>
  <r>
    <s v="ORD-202304-03006"/>
    <x v="90"/>
    <x v="26"/>
    <x v="4"/>
    <n v="6159101452"/>
    <x v="8"/>
    <s v="PRD-110-CAM"/>
    <x v="8"/>
    <x v="1"/>
    <s v="North"/>
    <n v="3700.84"/>
    <n v="384.41"/>
    <x v="0"/>
    <n v="0.10387101306730399"/>
    <x v="0"/>
    <x v="0"/>
    <m/>
    <x v="0"/>
    <n v="0"/>
    <m/>
    <x v="3"/>
    <x v="2"/>
  </r>
  <r>
    <s v="ORD-202304-03007"/>
    <x v="100"/>
    <x v="19"/>
    <x v="5"/>
    <n v="1061735599"/>
    <x v="9"/>
    <s v="PRD-107-TAB"/>
    <x v="6"/>
    <x v="1"/>
    <s v="North"/>
    <n v="2155.36"/>
    <n v="633.45000000000005"/>
    <x v="0"/>
    <n v="0.29389521936010699"/>
    <x v="0"/>
    <x v="1"/>
    <s v="damaged "/>
    <x v="1"/>
    <n v="1"/>
    <n v="2081.52"/>
    <x v="3"/>
    <x v="2"/>
  </r>
  <r>
    <s v="ORD-202304-03008"/>
    <x v="99"/>
    <x v="7"/>
    <x v="4"/>
    <n v="7972808937"/>
    <x v="4"/>
    <s v="PRD-109-SUN"/>
    <x v="3"/>
    <x v="2"/>
    <s v="S"/>
    <n v="1970.8"/>
    <n v="343.8"/>
    <x v="2"/>
    <n v="0.17444692510655599"/>
    <x v="0"/>
    <x v="0"/>
    <m/>
    <x v="0"/>
    <n v="0"/>
    <m/>
    <x v="3"/>
    <x v="2"/>
  </r>
  <r>
    <s v="ORD-202304-03009"/>
    <x v="111"/>
    <x v="13"/>
    <x v="1"/>
    <n v="2703646576"/>
    <x v="12"/>
    <s v="PRD-105-BAG"/>
    <x v="9"/>
    <x v="2"/>
    <s v="N"/>
    <n v="963.93"/>
    <n v="261.89999999999998"/>
    <x v="0"/>
    <n v="0.27170022719492098"/>
    <x v="1"/>
    <x v="1"/>
    <m/>
    <x v="0"/>
    <n v="0"/>
    <m/>
    <x v="3"/>
    <x v="2"/>
  </r>
  <r>
    <s v="ORD-202304-03010"/>
    <x v="111"/>
    <x v="18"/>
    <x v="0"/>
    <n v="5260748699"/>
    <x v="0"/>
    <s v="PRD-108-JAC"/>
    <x v="0"/>
    <x v="0"/>
    <s v="West"/>
    <n v="3601.05"/>
    <n v="842.63"/>
    <x v="3"/>
    <n v="0.233995640160509"/>
    <x v="0"/>
    <x v="1"/>
    <m/>
    <x v="0"/>
    <n v="0"/>
    <n v="2085.91"/>
    <x v="3"/>
    <x v="2"/>
  </r>
  <r>
    <s v="ORD-202304-03011"/>
    <x v="89"/>
    <x v="7"/>
    <x v="1"/>
    <n v="3231248914"/>
    <x v="11"/>
    <s v="PRD-104-WAT"/>
    <x v="7"/>
    <x v="2"/>
    <s v="W"/>
    <n v="1812.16"/>
    <n v="348.65"/>
    <x v="3"/>
    <n v="0.192394711283772"/>
    <x v="0"/>
    <x v="0"/>
    <m/>
    <x v="0"/>
    <n v="0"/>
    <n v="2420.2800000000002"/>
    <x v="3"/>
    <x v="2"/>
  </r>
  <r>
    <s v="ORD-202304-03012"/>
    <x v="88"/>
    <x v="22"/>
    <x v="7"/>
    <n v="416893942"/>
    <x v="17"/>
    <s v="PRD-108-JAC"/>
    <x v="0"/>
    <x v="0"/>
    <s v="South"/>
    <n v="2634.85"/>
    <n v="695.46"/>
    <x v="2"/>
    <n v="0.26394671423420701"/>
    <x v="0"/>
    <x v="1"/>
    <m/>
    <x v="0"/>
    <n v="0"/>
    <n v="2085.91"/>
    <x v="3"/>
    <x v="2"/>
  </r>
  <r>
    <s v="ORD-202304-03013"/>
    <x v="106"/>
    <x v="19"/>
    <x v="4"/>
    <n v="828330092"/>
    <x v="5"/>
    <s v="PRD-103-HEA"/>
    <x v="5"/>
    <x v="1"/>
    <s v="South"/>
    <n v="4233.6099999999997"/>
    <n v="691.65"/>
    <x v="2"/>
    <n v="0.16337121274751301"/>
    <x v="0"/>
    <x v="0"/>
    <m/>
    <x v="0"/>
    <n v="0"/>
    <n v="2183.56"/>
    <x v="3"/>
    <x v="2"/>
  </r>
  <r>
    <s v="ORD-202304-03014"/>
    <x v="105"/>
    <x v="8"/>
    <x v="0"/>
    <n v="5773175363"/>
    <x v="0"/>
    <s v="PRD-108-JAC"/>
    <x v="0"/>
    <x v="0"/>
    <s v="N"/>
    <n v="1118.6400000000001"/>
    <n v="68.73"/>
    <x v="0"/>
    <n v="6.1440677966101698E-2"/>
    <x v="0"/>
    <x v="2"/>
    <m/>
    <x v="0"/>
    <n v="0"/>
    <n v="2085.91"/>
    <x v="3"/>
    <x v="2"/>
  </r>
  <r>
    <s v="ORD-202304-03015"/>
    <x v="89"/>
    <x v="20"/>
    <x v="5"/>
    <n v="3691957178"/>
    <x v="20"/>
    <s v="PRD-100-SHO "/>
    <x v="12"/>
    <x v="0"/>
    <s v="South"/>
    <n v="1907.05"/>
    <n v="186.7"/>
    <x v="2"/>
    <n v="9.7899897747830394E-2"/>
    <x v="0"/>
    <x v="2"/>
    <s v="damaged "/>
    <x v="1"/>
    <n v="1"/>
    <m/>
    <x v="3"/>
    <x v="2"/>
  </r>
  <r>
    <s v="ORD-202304-03016"/>
    <x v="88"/>
    <x v="11"/>
    <x v="3"/>
    <n v="5833183902"/>
    <x v="14"/>
    <s v="PRD-111-CHA"/>
    <x v="11"/>
    <x v="1"/>
    <s v="North"/>
    <n v="4703.6400000000003"/>
    <n v="149.19"/>
    <x v="0"/>
    <n v="3.1717988621578201E-2"/>
    <x v="0"/>
    <x v="2"/>
    <m/>
    <x v="0"/>
    <n v="0"/>
    <n v="207.68"/>
    <x v="3"/>
    <x v="2"/>
  </r>
  <r>
    <s v="ORD-202304-03017"/>
    <x v="99"/>
    <x v="20"/>
    <x v="3"/>
    <n v="3110982048"/>
    <x v="2"/>
    <s v="PRD - 101 - SHI"/>
    <x v="1"/>
    <x v="0"/>
    <s v="S"/>
    <n v="2794.06"/>
    <n v="601.73"/>
    <x v="2"/>
    <n v="0.21536044322598699"/>
    <x v="0"/>
    <x v="1"/>
    <m/>
    <x v="0"/>
    <n v="0"/>
    <m/>
    <x v="3"/>
    <x v="2"/>
  </r>
  <r>
    <s v="ORD-202304-03018"/>
    <x v="96"/>
    <x v="17"/>
    <x v="2"/>
    <n v="2630266980"/>
    <x v="8"/>
    <s v="PRD-110-CAM"/>
    <x v="8"/>
    <x v="1"/>
    <s v="South"/>
    <n v="2823.67"/>
    <n v="643.11"/>
    <x v="2"/>
    <n v="0.22775678461009999"/>
    <x v="0"/>
    <x v="1"/>
    <s v="Size issue"/>
    <x v="1"/>
    <n v="1"/>
    <m/>
    <x v="3"/>
    <x v="2"/>
  </r>
  <r>
    <s v="ORD-202304-03019"/>
    <x v="99"/>
    <x v="10"/>
    <x v="4"/>
    <n v="1283917567"/>
    <x v="15"/>
    <s v="PRD-100-SHO"/>
    <x v="12"/>
    <x v="0"/>
    <s v="N"/>
    <n v="4214.8"/>
    <n v="438.59"/>
    <x v="0"/>
    <n v="0.10405950460282801"/>
    <x v="0"/>
    <x v="0"/>
    <m/>
    <x v="0"/>
    <n v="0"/>
    <n v="2793.38"/>
    <x v="3"/>
    <x v="2"/>
  </r>
  <r>
    <s v="ORD-202304-03020"/>
    <x v="109"/>
    <x v="29"/>
    <x v="3"/>
    <n v="4882418335"/>
    <x v="13"/>
    <s v="PRD - 102 - LAP"/>
    <x v="10"/>
    <x v="1"/>
    <s v="S"/>
    <n v="4029.84"/>
    <n v="761.01"/>
    <x v="2"/>
    <n v="0.188843725805491"/>
    <x v="0"/>
    <x v="0"/>
    <m/>
    <x v="0"/>
    <n v="0"/>
    <m/>
    <x v="3"/>
    <x v="2"/>
  </r>
  <r>
    <s v="ORD-202304-03021"/>
    <x v="92"/>
    <x v="15"/>
    <x v="7"/>
    <n v="895809015"/>
    <x v="11"/>
    <s v="PRD-104-WAT"/>
    <x v="7"/>
    <x v="2"/>
    <s v="South"/>
    <n v="679.94"/>
    <n v="23.95"/>
    <x v="2"/>
    <n v="3.5223696208489003E-2"/>
    <x v="1"/>
    <x v="2"/>
    <m/>
    <x v="0"/>
    <n v="0"/>
    <n v="2420.2800000000002"/>
    <x v="3"/>
    <x v="2"/>
  </r>
  <r>
    <s v="ORD-202304-03022"/>
    <x v="106"/>
    <x v="6"/>
    <x v="4"/>
    <n v="1523598202"/>
    <x v="2"/>
    <s v="PRD-101-SHI"/>
    <x v="1"/>
    <x v="0"/>
    <s v="S"/>
    <n v="1854.5"/>
    <n v="108.47"/>
    <x v="2"/>
    <n v="5.8490159072526297E-2"/>
    <x v="0"/>
    <x v="2"/>
    <m/>
    <x v="0"/>
    <n v="0"/>
    <n v="2821.33"/>
    <x v="3"/>
    <x v="2"/>
  </r>
  <r>
    <s v="ORD-202304-03023"/>
    <x v="95"/>
    <x v="28"/>
    <x v="6"/>
    <n v="6479846503"/>
    <x v="15"/>
    <s v="PRD-100-SHO"/>
    <x v="12"/>
    <x v="0"/>
    <s v="S"/>
    <n v="3520.66"/>
    <n v="899.74"/>
    <x v="2"/>
    <n v="0.25556003703850999"/>
    <x v="0"/>
    <x v="1"/>
    <m/>
    <x v="0"/>
    <n v="0"/>
    <n v="2793.38"/>
    <x v="3"/>
    <x v="2"/>
  </r>
  <r>
    <s v="ORD-202304-03024"/>
    <x v="89"/>
    <x v="27"/>
    <x v="2"/>
    <n v="8569396322"/>
    <x v="16"/>
    <s v="PRD-109-SUN"/>
    <x v="3"/>
    <x v="2"/>
    <s v="North"/>
    <n v="3465.61"/>
    <n v="946.61"/>
    <x v="0"/>
    <n v="0.27314383326456199"/>
    <x v="0"/>
    <x v="1"/>
    <m/>
    <x v="0"/>
    <n v="0"/>
    <m/>
    <x v="3"/>
    <x v="2"/>
  </r>
  <r>
    <s v="ORD-202304-03025"/>
    <x v="92"/>
    <x v="29"/>
    <x v="5"/>
    <n v="619377061"/>
    <x v="0"/>
    <s v="PRD-108-JAC"/>
    <x v="0"/>
    <x v="0"/>
    <s v="South"/>
    <n v="2753.63"/>
    <n v="679.39"/>
    <x v="2"/>
    <n v="0.24672523178495301"/>
    <x v="0"/>
    <x v="1"/>
    <m/>
    <x v="0"/>
    <n v="0"/>
    <n v="2085.91"/>
    <x v="3"/>
    <x v="2"/>
  </r>
  <r>
    <s v="ORD-202304-03026"/>
    <x v="110"/>
    <x v="4"/>
    <x v="2"/>
    <n v="6724274207"/>
    <x v="13"/>
    <s v="PRD-102-LAP"/>
    <x v="10"/>
    <x v="1"/>
    <s v="South"/>
    <n v="4658.72"/>
    <n v="219.51"/>
    <x v="2"/>
    <n v="4.71180925232682E-2"/>
    <x v="0"/>
    <x v="2"/>
    <m/>
    <x v="0"/>
    <n v="0"/>
    <n v="847.14"/>
    <x v="3"/>
    <x v="2"/>
  </r>
  <r>
    <s v="ORD-202304-03027"/>
    <x v="113"/>
    <x v="26"/>
    <x v="5"/>
    <n v="6489361759"/>
    <x v="14"/>
    <s v="PRD-111-CHA "/>
    <x v="11"/>
    <x v="1"/>
    <s v="East"/>
    <n v="1856.02"/>
    <n v="519.54"/>
    <x v="1"/>
    <n v="0.27992155256947698"/>
    <x v="0"/>
    <x v="1"/>
    <s v="Size issue"/>
    <x v="1"/>
    <n v="1"/>
    <m/>
    <x v="3"/>
    <x v="2"/>
  </r>
  <r>
    <s v="ORD-202304-03028"/>
    <x v="102"/>
    <x v="24"/>
    <x v="5"/>
    <n v="4411022013"/>
    <x v="2"/>
    <s v="PRD-101-SHI"/>
    <x v="1"/>
    <x v="0"/>
    <s v="S"/>
    <n v="760.87"/>
    <n v="131.19999999999999"/>
    <x v="2"/>
    <n v="0.17243418718046399"/>
    <x v="1"/>
    <x v="0"/>
    <m/>
    <x v="0"/>
    <n v="0"/>
    <n v="2821.33"/>
    <x v="3"/>
    <x v="2"/>
  </r>
  <r>
    <s v="ORD-202304-03029"/>
    <x v="91"/>
    <x v="16"/>
    <x v="5"/>
    <n v="3293300232"/>
    <x v="13"/>
    <s v="PRD-102-LAP"/>
    <x v="4"/>
    <x v="1"/>
    <s v="West"/>
    <n v="1958.17"/>
    <n v="131.68"/>
    <x v="3"/>
    <n v="6.7246459704724301E-2"/>
    <x v="0"/>
    <x v="2"/>
    <m/>
    <x v="0"/>
    <n v="0"/>
    <n v="847.14"/>
    <x v="3"/>
    <x v="2"/>
  </r>
  <r>
    <s v="ORD-202304-03030"/>
    <x v="98"/>
    <x v="24"/>
    <x v="7"/>
    <n v="4769029027"/>
    <x v="11"/>
    <s v="PRD-104-WAT "/>
    <x v="7"/>
    <x v="2"/>
    <s v="South"/>
    <n v="101.7"/>
    <n v="20.52"/>
    <x v="2"/>
    <n v="0.201769911504425"/>
    <x v="2"/>
    <x v="1"/>
    <m/>
    <x v="0"/>
    <n v="0"/>
    <m/>
    <x v="3"/>
    <x v="2"/>
  </r>
  <r>
    <s v="ORD-202304-03031"/>
    <x v="112"/>
    <x v="9"/>
    <x v="7"/>
    <n v="5398374537"/>
    <x v="1"/>
    <s v="PRD-101-SHI"/>
    <x v="1"/>
    <x v="0"/>
    <s v="North"/>
    <n v="3771.96"/>
    <n v="149.91"/>
    <x v="0"/>
    <n v="3.9743263449241201E-2"/>
    <x v="0"/>
    <x v="2"/>
    <m/>
    <x v="0"/>
    <n v="0"/>
    <n v="2821.33"/>
    <x v="3"/>
    <x v="2"/>
  </r>
  <r>
    <s v="ORD-202304-03032"/>
    <x v="100"/>
    <x v="11"/>
    <x v="5"/>
    <n v="1248382790"/>
    <x v="7"/>
    <s v="PRD-104-WAT"/>
    <x v="7"/>
    <x v="2"/>
    <s v="South"/>
    <n v="1376.86"/>
    <n v="122.08"/>
    <x v="2"/>
    <n v="8.8665514286129302E-2"/>
    <x v="0"/>
    <x v="2"/>
    <m/>
    <x v="0"/>
    <n v="0"/>
    <n v="2420.2800000000002"/>
    <x v="3"/>
    <x v="2"/>
  </r>
  <r>
    <s v="ORD-202304-03033"/>
    <x v="96"/>
    <x v="5"/>
    <x v="0"/>
    <n v="9733494520"/>
    <x v="13"/>
    <s v="PRD-102-LAP"/>
    <x v="10"/>
    <x v="1"/>
    <s v="W"/>
    <n v="1783.55"/>
    <n v="252.66"/>
    <x v="3"/>
    <n v="0.14166129348770701"/>
    <x v="0"/>
    <x v="0"/>
    <m/>
    <x v="0"/>
    <n v="0"/>
    <n v="847.14"/>
    <x v="3"/>
    <x v="2"/>
  </r>
  <r>
    <s v="ORD-202304-03034"/>
    <x v="105"/>
    <x v="24"/>
    <x v="5"/>
    <n v="1876395400"/>
    <x v="15"/>
    <s v="PRD-100-SHO"/>
    <x v="12"/>
    <x v="0"/>
    <s v="East"/>
    <n v="3854.56"/>
    <n v="697.47"/>
    <x v="1"/>
    <n v="0.180946722842555"/>
    <x v="0"/>
    <x v="0"/>
    <s v="Wrong item delivered"/>
    <x v="1"/>
    <n v="1"/>
    <n v="2793.38"/>
    <x v="3"/>
    <x v="2"/>
  </r>
  <r>
    <s v="ORD-202304-03035"/>
    <x v="87"/>
    <x v="20"/>
    <x v="2"/>
    <n v="7027303820"/>
    <x v="8"/>
    <s v="PRD - 110 - CAM"/>
    <x v="8"/>
    <x v="1"/>
    <s v="N"/>
    <n v="564.71"/>
    <n v="102.19"/>
    <x v="0"/>
    <n v="0.18096013883232101"/>
    <x v="1"/>
    <x v="0"/>
    <s v="DAMAGED"/>
    <x v="1"/>
    <n v="1"/>
    <m/>
    <x v="3"/>
    <x v="2"/>
  </r>
  <r>
    <s v="ORD-202304-03036"/>
    <x v="93"/>
    <x v="8"/>
    <x v="3"/>
    <n v="8151417892"/>
    <x v="11"/>
    <s v="PRD-104-WAT"/>
    <x v="7"/>
    <x v="2"/>
    <s v="W"/>
    <n v="897.4"/>
    <n v="95.1"/>
    <x v="3"/>
    <n v="0.105972810340985"/>
    <x v="1"/>
    <x v="0"/>
    <s v="Late delivery"/>
    <x v="1"/>
    <n v="1"/>
    <n v="2420.2800000000002"/>
    <x v="3"/>
    <x v="2"/>
  </r>
  <r>
    <s v="ORD-202304-03037"/>
    <x v="87"/>
    <x v="16"/>
    <x v="3"/>
    <n v="9154220583"/>
    <x v="9"/>
    <s v="PRD - 107 - TAB"/>
    <x v="6"/>
    <x v="1"/>
    <s v="N"/>
    <n v="1660.24"/>
    <n v="163.88"/>
    <x v="0"/>
    <n v="9.8708620440418199E-2"/>
    <x v="0"/>
    <x v="2"/>
    <m/>
    <x v="0"/>
    <n v="0"/>
    <m/>
    <x v="3"/>
    <x v="2"/>
  </r>
  <r>
    <s v="ORD-202304-03038"/>
    <x v="101"/>
    <x v="15"/>
    <x v="7"/>
    <n v="9484220900"/>
    <x v="5"/>
    <s v="PRD-103-HEA"/>
    <x v="5"/>
    <x v="1"/>
    <s v="West"/>
    <n v="4816.63"/>
    <n v="708.77"/>
    <x v="3"/>
    <n v="0.14715060114644499"/>
    <x v="0"/>
    <x v="0"/>
    <m/>
    <x v="0"/>
    <n v="0"/>
    <n v="2183.56"/>
    <x v="3"/>
    <x v="2"/>
  </r>
  <r>
    <s v="ORD-202304-03039"/>
    <x v="109"/>
    <x v="26"/>
    <x v="5"/>
    <n v="241935080"/>
    <x v="13"/>
    <s v="PRD-102-LAP"/>
    <x v="10"/>
    <x v="1"/>
    <s v="North"/>
    <n v="1431.71"/>
    <n v="180.58"/>
    <x v="0"/>
    <n v="0.12612889481808501"/>
    <x v="0"/>
    <x v="0"/>
    <m/>
    <x v="0"/>
    <n v="0"/>
    <n v="847.14"/>
    <x v="3"/>
    <x v="2"/>
  </r>
  <r>
    <s v="ORD-202304-03040"/>
    <x v="107"/>
    <x v="5"/>
    <x v="3"/>
    <n v="3990537999"/>
    <x v="8"/>
    <s v="PRD-110-CAM"/>
    <x v="8"/>
    <x v="1"/>
    <s v="North"/>
    <n v="2769.88"/>
    <n v="444.3"/>
    <x v="0"/>
    <n v="0.16040406082573999"/>
    <x v="0"/>
    <x v="0"/>
    <m/>
    <x v="0"/>
    <n v="0"/>
    <m/>
    <x v="3"/>
    <x v="2"/>
  </r>
  <r>
    <s v="ORD-202304-03041"/>
    <x v="98"/>
    <x v="26"/>
    <x v="0"/>
    <n v="3624341917"/>
    <x v="14"/>
    <s v="PRD-111-CHA"/>
    <x v="11"/>
    <x v="1"/>
    <s v="West"/>
    <n v="776.39"/>
    <n v="98.86"/>
    <x v="3"/>
    <n v="0.12733291258259399"/>
    <x v="1"/>
    <x v="0"/>
    <m/>
    <x v="0"/>
    <n v="0"/>
    <n v="207.68"/>
    <x v="3"/>
    <x v="2"/>
  </r>
  <r>
    <s v="ORD-202304-03042"/>
    <x v="109"/>
    <x v="0"/>
    <x v="5"/>
    <n v="2182700626"/>
    <x v="1"/>
    <s v="PRD-101-SHI"/>
    <x v="1"/>
    <x v="0"/>
    <s v="S"/>
    <n v="1499.73"/>
    <n v="236.1"/>
    <x v="2"/>
    <n v="0.157428337100678"/>
    <x v="0"/>
    <x v="0"/>
    <m/>
    <x v="0"/>
    <n v="0"/>
    <n v="2821.33"/>
    <x v="3"/>
    <x v="2"/>
  </r>
  <r>
    <s v="ORD-202304-03043"/>
    <x v="105"/>
    <x v="9"/>
    <x v="6"/>
    <n v="7433398985"/>
    <x v="0"/>
    <s v="PRD-108-JAC"/>
    <x v="0"/>
    <x v="0"/>
    <s v="South"/>
    <n v="3463.48"/>
    <n v="436.97"/>
    <x v="2"/>
    <n v="0.126165013223694"/>
    <x v="0"/>
    <x v="0"/>
    <m/>
    <x v="0"/>
    <n v="0"/>
    <n v="2085.91"/>
    <x v="3"/>
    <x v="2"/>
  </r>
  <r>
    <s v="ORD-202304-03044"/>
    <x v="93"/>
    <x v="19"/>
    <x v="5"/>
    <n v="9531313521"/>
    <x v="8"/>
    <s v="PRD-110-CAM"/>
    <x v="8"/>
    <x v="1"/>
    <s v="N"/>
    <n v="1351.96"/>
    <n v="321.62"/>
    <x v="0"/>
    <n v="0.23789165359921899"/>
    <x v="0"/>
    <x v="1"/>
    <s v="Late delivery"/>
    <x v="1"/>
    <n v="1"/>
    <m/>
    <x v="3"/>
    <x v="2"/>
  </r>
  <r>
    <s v="ORD-202304-03045"/>
    <x v="89"/>
    <x v="13"/>
    <x v="0"/>
    <n v="4572654258"/>
    <x v="23"/>
    <s v="PRD-111-CHA"/>
    <x v="11"/>
    <x v="1"/>
    <s v="North"/>
    <n v="4855.95"/>
    <n v="1322.72"/>
    <x v="0"/>
    <n v="0.27239160205521101"/>
    <x v="0"/>
    <x v="1"/>
    <m/>
    <x v="0"/>
    <n v="0"/>
    <n v="207.68"/>
    <x v="3"/>
    <x v="2"/>
  </r>
  <r>
    <s v="ORD-202304-03046"/>
    <x v="88"/>
    <x v="19"/>
    <x v="7"/>
    <n v="5486150855"/>
    <x v="15"/>
    <s v="PRD-100-SHO"/>
    <x v="12"/>
    <x v="0"/>
    <s v="South"/>
    <n v="4315.58"/>
    <n v="356.31"/>
    <x v="2"/>
    <n v="8.2563641503575397E-2"/>
    <x v="0"/>
    <x v="2"/>
    <s v="missing parts"/>
    <x v="1"/>
    <n v="1"/>
    <n v="2793.38"/>
    <x v="3"/>
    <x v="2"/>
  </r>
  <r>
    <s v="ORD-202304-03047"/>
    <x v="113"/>
    <x v="13"/>
    <x v="3"/>
    <n v="371311942"/>
    <x v="2"/>
    <s v="PRD - 101 - SHI"/>
    <x v="1"/>
    <x v="0"/>
    <s v="N"/>
    <n v="4901.55"/>
    <n v="1361.22"/>
    <x v="0"/>
    <n v="0.27771215227836099"/>
    <x v="0"/>
    <x v="1"/>
    <m/>
    <x v="0"/>
    <n v="0"/>
    <m/>
    <x v="3"/>
    <x v="2"/>
  </r>
  <r>
    <s v="ORD-202304-03048"/>
    <x v="88"/>
    <x v="14"/>
    <x v="2"/>
    <n v="9456069559"/>
    <x v="12"/>
    <s v="PRD-105-BAG"/>
    <x v="9"/>
    <x v="2"/>
    <s v="North"/>
    <n v="2380.8000000000002"/>
    <n v="273.02"/>
    <x v="0"/>
    <n v="0.114675739247312"/>
    <x v="0"/>
    <x v="0"/>
    <m/>
    <x v="0"/>
    <n v="0"/>
    <m/>
    <x v="3"/>
    <x v="2"/>
  </r>
  <r>
    <s v="ORD-202304-03049"/>
    <x v="99"/>
    <x v="8"/>
    <x v="6"/>
    <n v="4431623003"/>
    <x v="11"/>
    <s v="PRD-104-WAT"/>
    <x v="7"/>
    <x v="2"/>
    <s v="North"/>
    <n v="4337.26"/>
    <n v="180.7"/>
    <x v="0"/>
    <n v="4.1662247594103197E-2"/>
    <x v="0"/>
    <x v="2"/>
    <s v="Customer changed mind"/>
    <x v="1"/>
    <n v="1"/>
    <n v="2420.2800000000002"/>
    <x v="3"/>
    <x v="2"/>
  </r>
  <r>
    <s v="ORD-202304-03050"/>
    <x v="99"/>
    <x v="2"/>
    <x v="6"/>
    <n v="3867684441"/>
    <x v="2"/>
    <s v="PRD-101-SHI"/>
    <x v="1"/>
    <x v="0"/>
    <s v="S"/>
    <n v="3828.24"/>
    <n v="509.78"/>
    <x v="2"/>
    <n v="0.13316302008233599"/>
    <x v="0"/>
    <x v="0"/>
    <m/>
    <x v="0"/>
    <n v="0"/>
    <n v="2821.33"/>
    <x v="3"/>
    <x v="2"/>
  </r>
  <r>
    <s v="ORD-202304-03051"/>
    <x v="88"/>
    <x v="15"/>
    <x v="1"/>
    <n v="3200390291"/>
    <x v="13"/>
    <s v="PRD-102-LAP"/>
    <x v="10"/>
    <x v="1"/>
    <s v="North"/>
    <n v="2544.29"/>
    <n v="608.78"/>
    <x v="0"/>
    <n v="0.23927303884384199"/>
    <x v="0"/>
    <x v="1"/>
    <m/>
    <x v="0"/>
    <n v="0"/>
    <n v="847.14"/>
    <x v="3"/>
    <x v="2"/>
  </r>
  <r>
    <s v="ORD-202304-03052"/>
    <x v="112"/>
    <x v="24"/>
    <x v="0"/>
    <n v="2442360256"/>
    <x v="13"/>
    <s v="PRD-102-LAP"/>
    <x v="4"/>
    <x v="1"/>
    <s v="South"/>
    <n v="535.04"/>
    <n v="52.1"/>
    <x v="2"/>
    <n v="9.7375897129186595E-2"/>
    <x v="1"/>
    <x v="2"/>
    <m/>
    <x v="0"/>
    <n v="0"/>
    <n v="847.14"/>
    <x v="3"/>
    <x v="2"/>
  </r>
  <r>
    <s v="ORD-202304-03053"/>
    <x v="113"/>
    <x v="29"/>
    <x v="6"/>
    <n v="9148030665"/>
    <x v="15"/>
    <s v="PRD-100-SHO"/>
    <x v="12"/>
    <x v="0"/>
    <s v="South"/>
    <n v="1253.1400000000001"/>
    <n v="265.62"/>
    <x v="2"/>
    <n v="0.21196354756850799"/>
    <x v="0"/>
    <x v="1"/>
    <m/>
    <x v="0"/>
    <n v="0"/>
    <n v="2793.38"/>
    <x v="3"/>
    <x v="2"/>
  </r>
  <r>
    <s v="ORD-202304-03054"/>
    <x v="95"/>
    <x v="23"/>
    <x v="7"/>
    <n v="3344304714"/>
    <x v="13"/>
    <s v="PRD-102-LAP "/>
    <x v="10"/>
    <x v="1"/>
    <s v="North"/>
    <n v="3684.41"/>
    <n v="302.63"/>
    <x v="0"/>
    <n v="8.2137981386436396E-2"/>
    <x v="0"/>
    <x v="2"/>
    <m/>
    <x v="0"/>
    <n v="0"/>
    <m/>
    <x v="3"/>
    <x v="2"/>
  </r>
  <r>
    <s v="ORD-202304-03055"/>
    <x v="113"/>
    <x v="19"/>
    <x v="0"/>
    <n v="1284256196"/>
    <x v="13"/>
    <s v="PRD-102-LAP"/>
    <x v="10"/>
    <x v="1"/>
    <s v="N"/>
    <n v="729.7"/>
    <n v="39.51"/>
    <x v="0"/>
    <n v="5.41455392627107E-2"/>
    <x v="1"/>
    <x v="2"/>
    <m/>
    <x v="0"/>
    <n v="0"/>
    <n v="847.14"/>
    <x v="3"/>
    <x v="2"/>
  </r>
  <r>
    <s v="ORD-202304-03056"/>
    <x v="106"/>
    <x v="12"/>
    <x v="1"/>
    <n v="8483103446"/>
    <x v="5"/>
    <s v="PRD - 103 - HEA"/>
    <x v="5"/>
    <x v="1"/>
    <s v="W"/>
    <n v="255.27"/>
    <n v="66.180000000000007"/>
    <x v="3"/>
    <n v="0.259254906569515"/>
    <x v="2"/>
    <x v="1"/>
    <m/>
    <x v="0"/>
    <n v="0"/>
    <m/>
    <x v="3"/>
    <x v="2"/>
  </r>
  <r>
    <s v="ORD-202304-03057"/>
    <x v="89"/>
    <x v="13"/>
    <x v="1"/>
    <n v="1226995190"/>
    <x v="4"/>
    <s v="PRD-109-SUN"/>
    <x v="4"/>
    <x v="2"/>
    <s v="S"/>
    <n v="1863.93"/>
    <n v="507.3"/>
    <x v="2"/>
    <n v="0.27216687321948801"/>
    <x v="0"/>
    <x v="1"/>
    <m/>
    <x v="0"/>
    <n v="0"/>
    <m/>
    <x v="3"/>
    <x v="2"/>
  </r>
  <r>
    <s v="ORD-202304-03058"/>
    <x v="94"/>
    <x v="2"/>
    <x v="4"/>
    <n v="8080136049"/>
    <x v="11"/>
    <s v="PRD-104-WAT"/>
    <x v="7"/>
    <x v="2"/>
    <s v="West"/>
    <n v="618.04999999999995"/>
    <n v="47.98"/>
    <x v="3"/>
    <n v="7.7631259606827901E-2"/>
    <x v="1"/>
    <x v="2"/>
    <m/>
    <x v="0"/>
    <n v="0"/>
    <n v="2420.2800000000002"/>
    <x v="3"/>
    <x v="2"/>
  </r>
  <r>
    <s v="ORD-202304-03059"/>
    <x v="88"/>
    <x v="18"/>
    <x v="1"/>
    <n v="4576922962"/>
    <x v="9"/>
    <s v="PRD-107-TAB"/>
    <x v="6"/>
    <x v="1"/>
    <s v="W"/>
    <n v="3433.77"/>
    <n v="210.29"/>
    <x v="3"/>
    <n v="6.12417255669424E-2"/>
    <x v="0"/>
    <x v="2"/>
    <m/>
    <x v="0"/>
    <n v="0"/>
    <n v="2081.52"/>
    <x v="3"/>
    <x v="2"/>
  </r>
  <r>
    <s v="ORD-202304-03060"/>
    <x v="110"/>
    <x v="10"/>
    <x v="1"/>
    <n v="4431974063"/>
    <x v="4"/>
    <s v="PRD-109-SUN"/>
    <x v="4"/>
    <x v="2"/>
    <s v="N"/>
    <n v="4392.53"/>
    <n v="872.2"/>
    <x v="0"/>
    <n v="0.19856438089210601"/>
    <x v="0"/>
    <x v="0"/>
    <m/>
    <x v="0"/>
    <n v="0"/>
    <m/>
    <x v="3"/>
    <x v="2"/>
  </r>
  <r>
    <s v="ORD-202304-03061"/>
    <x v="93"/>
    <x v="4"/>
    <x v="1"/>
    <n v="9331868398"/>
    <x v="4"/>
    <s v="PRD - 109 - SUN"/>
    <x v="3"/>
    <x v="2"/>
    <s v="West"/>
    <n v="3102.22"/>
    <n v="817.77"/>
    <x v="3"/>
    <n v="0.26360799685386599"/>
    <x v="0"/>
    <x v="1"/>
    <m/>
    <x v="0"/>
    <n v="0"/>
    <m/>
    <x v="3"/>
    <x v="2"/>
  </r>
  <r>
    <s v="ORD-202304-03062"/>
    <x v="99"/>
    <x v="10"/>
    <x v="1"/>
    <n v="9180732189"/>
    <x v="2"/>
    <s v="PRD-101-SHI"/>
    <x v="1"/>
    <x v="0"/>
    <s v="S"/>
    <n v="3464.85"/>
    <n v="363.7"/>
    <x v="2"/>
    <n v="0.104968469053494"/>
    <x v="0"/>
    <x v="0"/>
    <m/>
    <x v="0"/>
    <n v="0"/>
    <n v="2821.33"/>
    <x v="3"/>
    <x v="2"/>
  </r>
  <r>
    <s v="ORD-202304-03063"/>
    <x v="94"/>
    <x v="21"/>
    <x v="1"/>
    <n v="7568680477"/>
    <x v="14"/>
    <s v="PRD - 111 - CHA"/>
    <x v="11"/>
    <x v="1"/>
    <s v="W"/>
    <n v="2809.07"/>
    <n v="611.17999999999995"/>
    <x v="3"/>
    <n v="0.21757378776605801"/>
    <x v="0"/>
    <x v="1"/>
    <m/>
    <x v="0"/>
    <n v="0"/>
    <m/>
    <x v="3"/>
    <x v="2"/>
  </r>
  <r>
    <s v="ORD-202304-03064"/>
    <x v="88"/>
    <x v="16"/>
    <x v="0"/>
    <n v="3921170594"/>
    <x v="16"/>
    <s v="PRD-109-SUN"/>
    <x v="3"/>
    <x v="2"/>
    <s v="N"/>
    <n v="4753.6000000000004"/>
    <n v="751.18"/>
    <x v="0"/>
    <n v="0.158023392797038"/>
    <x v="0"/>
    <x v="0"/>
    <m/>
    <x v="0"/>
    <n v="0"/>
    <m/>
    <x v="3"/>
    <x v="2"/>
  </r>
  <r>
    <s v="ORD-202304-03065"/>
    <x v="105"/>
    <x v="20"/>
    <x v="5"/>
    <n v="3529540054"/>
    <x v="20"/>
    <s v="PRD-100-SHO"/>
    <x v="12"/>
    <x v="0"/>
    <s v="South"/>
    <n v="3607.82"/>
    <n v="812.67"/>
    <x v="2"/>
    <n v="0.225252368466276"/>
    <x v="0"/>
    <x v="1"/>
    <m/>
    <x v="0"/>
    <n v="0"/>
    <n v="2793.38"/>
    <x v="3"/>
    <x v="2"/>
  </r>
  <r>
    <s v="ORD-202304-03066"/>
    <x v="89"/>
    <x v="8"/>
    <x v="4"/>
    <n v="298168783"/>
    <x v="3"/>
    <s v="PRD-106-PHO "/>
    <x v="2"/>
    <x v="1"/>
    <s v="S"/>
    <n v="3360.18"/>
    <n v="590.53"/>
    <x v="2"/>
    <n v="0.175743561356832"/>
    <x v="0"/>
    <x v="0"/>
    <s v="Customer changed mind"/>
    <x v="1"/>
    <n v="1"/>
    <m/>
    <x v="3"/>
    <x v="2"/>
  </r>
  <r>
    <s v="ORD-202304-03067"/>
    <x v="112"/>
    <x v="8"/>
    <x v="7"/>
    <n v="1983623081"/>
    <x v="13"/>
    <s v="PRD-102-LAP "/>
    <x v="10"/>
    <x v="1"/>
    <s v="North"/>
    <n v="2161.6"/>
    <n v="138.04"/>
    <x v="0"/>
    <n v="6.3860103626942999E-2"/>
    <x v="0"/>
    <x v="2"/>
    <m/>
    <x v="0"/>
    <n v="0"/>
    <m/>
    <x v="3"/>
    <x v="2"/>
  </r>
  <r>
    <s v="ORD-202304-03068"/>
    <x v="101"/>
    <x v="17"/>
    <x v="1"/>
    <n v="7279999499"/>
    <x v="2"/>
    <s v="PRD-101-SHI"/>
    <x v="1"/>
    <x v="0"/>
    <s v="West"/>
    <n v="1937.46"/>
    <n v="153.13999999999999"/>
    <x v="3"/>
    <n v="7.9041631827237696E-2"/>
    <x v="0"/>
    <x v="2"/>
    <m/>
    <x v="0"/>
    <n v="0"/>
    <n v="2821.33"/>
    <x v="3"/>
    <x v="2"/>
  </r>
  <r>
    <s v="ORD-202304-03069"/>
    <x v="99"/>
    <x v="15"/>
    <x v="6"/>
    <n v="22957034"/>
    <x v="12"/>
    <s v="PRD-105-BAG"/>
    <x v="9"/>
    <x v="2"/>
    <s v="East"/>
    <n v="2385.4699999999998"/>
    <n v="109.68"/>
    <x v="1"/>
    <n v="4.5978360658486601E-2"/>
    <x v="0"/>
    <x v="2"/>
    <m/>
    <x v="0"/>
    <n v="0"/>
    <m/>
    <x v="3"/>
    <x v="2"/>
  </r>
  <r>
    <s v="ORD-202304-03070"/>
    <x v="106"/>
    <x v="18"/>
    <x v="0"/>
    <n v="9520984634"/>
    <x v="6"/>
    <s v="PRD-107-TAB"/>
    <x v="6"/>
    <x v="1"/>
    <s v="N"/>
    <n v="3781.19"/>
    <n v="551.63"/>
    <x v="0"/>
    <n v="0.1458879347507"/>
    <x v="0"/>
    <x v="0"/>
    <m/>
    <x v="0"/>
    <n v="0"/>
    <n v="2081.52"/>
    <x v="3"/>
    <x v="2"/>
  </r>
  <r>
    <s v="ORD-202304-03071"/>
    <x v="113"/>
    <x v="15"/>
    <x v="1"/>
    <n v="2914394207"/>
    <x v="2"/>
    <s v="PRD-101-SHI"/>
    <x v="1"/>
    <x v="0"/>
    <s v="North"/>
    <n v="302.10000000000002"/>
    <n v="40.46"/>
    <x v="0"/>
    <n v="0.133929162528964"/>
    <x v="2"/>
    <x v="0"/>
    <m/>
    <x v="0"/>
    <n v="0"/>
    <n v="2821.33"/>
    <x v="3"/>
    <x v="2"/>
  </r>
  <r>
    <s v="ORD-202304-03072"/>
    <x v="112"/>
    <x v="26"/>
    <x v="1"/>
    <n v="9670833888"/>
    <x v="4"/>
    <s v="PRD-109-SUN"/>
    <x v="3"/>
    <x v="2"/>
    <s v="East"/>
    <n v="2656.99"/>
    <n v="790.51"/>
    <x v="1"/>
    <n v="0.29752087888926998"/>
    <x v="0"/>
    <x v="1"/>
    <m/>
    <x v="0"/>
    <n v="0"/>
    <m/>
    <x v="3"/>
    <x v="2"/>
  </r>
  <r>
    <s v="ORD-202304-03073"/>
    <x v="96"/>
    <x v="25"/>
    <x v="2"/>
    <n v="2881513699"/>
    <x v="2"/>
    <s v="PRD-101-SHI "/>
    <x v="1"/>
    <x v="0"/>
    <s v="North"/>
    <n v="1066.58"/>
    <n v="258.75"/>
    <x v="0"/>
    <n v="0.24259783607418101"/>
    <x v="0"/>
    <x v="1"/>
    <m/>
    <x v="0"/>
    <n v="0"/>
    <m/>
    <x v="3"/>
    <x v="2"/>
  </r>
  <r>
    <s v="ORD-202304-03074"/>
    <x v="90"/>
    <x v="8"/>
    <x v="2"/>
    <n v="1638883289"/>
    <x v="21"/>
    <s v="PRD-110-CAM"/>
    <x v="8"/>
    <x v="1"/>
    <s v="North"/>
    <n v="2328.38"/>
    <n v="236.71"/>
    <x v="0"/>
    <n v="0.101662958795386"/>
    <x v="0"/>
    <x v="0"/>
    <m/>
    <x v="0"/>
    <n v="0"/>
    <m/>
    <x v="3"/>
    <x v="2"/>
  </r>
  <r>
    <s v="ORD-202304-03075"/>
    <x v="102"/>
    <x v="22"/>
    <x v="6"/>
    <n v="898911281"/>
    <x v="1"/>
    <s v="PRD-101-SHI"/>
    <x v="1"/>
    <x v="0"/>
    <s v="W"/>
    <n v="4862.66"/>
    <n v="286.79000000000002"/>
    <x v="3"/>
    <n v="5.8978007921590199E-2"/>
    <x v="0"/>
    <x v="2"/>
    <m/>
    <x v="0"/>
    <n v="0"/>
    <n v="2821.33"/>
    <x v="3"/>
    <x v="2"/>
  </r>
  <r>
    <s v="ORD-202304-03076"/>
    <x v="90"/>
    <x v="23"/>
    <x v="6"/>
    <n v="9007055309"/>
    <x v="14"/>
    <s v="PRD-111-CHA"/>
    <x v="4"/>
    <x v="1"/>
    <s v="S"/>
    <n v="2933.42"/>
    <n v="412.99"/>
    <x v="2"/>
    <n v="0.14078788581246501"/>
    <x v="0"/>
    <x v="0"/>
    <m/>
    <x v="0"/>
    <n v="0"/>
    <n v="207.68"/>
    <x v="3"/>
    <x v="2"/>
  </r>
  <r>
    <s v="ORD-202304-03077"/>
    <x v="114"/>
    <x v="26"/>
    <x v="7"/>
    <n v="7453795696"/>
    <x v="3"/>
    <s v="PRD-106-PHO"/>
    <x v="2"/>
    <x v="1"/>
    <s v="S"/>
    <n v="3026.73"/>
    <n v="548.98"/>
    <x v="2"/>
    <n v="0.18137726192954101"/>
    <x v="0"/>
    <x v="0"/>
    <m/>
    <x v="0"/>
    <n v="0"/>
    <n v="2788.38"/>
    <x v="3"/>
    <x v="2"/>
  </r>
  <r>
    <s v="ORD-202304-03078"/>
    <x v="99"/>
    <x v="2"/>
    <x v="1"/>
    <n v="376600285"/>
    <x v="5"/>
    <s v="PRD-103-HEA"/>
    <x v="5"/>
    <x v="1"/>
    <s v="East"/>
    <n v="3892.95"/>
    <n v="201.34"/>
    <x v="1"/>
    <n v="5.1719133305077103E-2"/>
    <x v="0"/>
    <x v="2"/>
    <m/>
    <x v="0"/>
    <n v="0"/>
    <n v="2183.56"/>
    <x v="3"/>
    <x v="2"/>
  </r>
  <r>
    <s v="ORD-202304-03079"/>
    <x v="106"/>
    <x v="22"/>
    <x v="3"/>
    <n v="2310109459"/>
    <x v="8"/>
    <s v="PRD-110-CAM "/>
    <x v="8"/>
    <x v="1"/>
    <s v="North"/>
    <n v="70.05"/>
    <n v="11.54"/>
    <x v="0"/>
    <n v="0.16473947180585299"/>
    <x v="2"/>
    <x v="0"/>
    <m/>
    <x v="0"/>
    <n v="0"/>
    <n v="130.44"/>
    <x v="3"/>
    <x v="2"/>
  </r>
  <r>
    <s v="ORD-202304-03080"/>
    <x v="99"/>
    <x v="1"/>
    <x v="1"/>
    <n v="2725772619"/>
    <x v="5"/>
    <s v="PRD-103-HEA"/>
    <x v="5"/>
    <x v="1"/>
    <s v="East"/>
    <n v="4834.1499999999996"/>
    <n v="393.19"/>
    <x v="1"/>
    <n v="8.1335912207937303E-2"/>
    <x v="0"/>
    <x v="2"/>
    <s v="damaged "/>
    <x v="1"/>
    <n v="1"/>
    <n v="2183.56"/>
    <x v="3"/>
    <x v="2"/>
  </r>
  <r>
    <s v="ORD-202304-03081"/>
    <x v="104"/>
    <x v="4"/>
    <x v="1"/>
    <n v="8576236239"/>
    <x v="23"/>
    <s v="PRD-111-CHA"/>
    <x v="11"/>
    <x v="1"/>
    <s v="West"/>
    <n v="4000.97"/>
    <n v="274.26"/>
    <x v="3"/>
    <n v="6.8548377018572998E-2"/>
    <x v="0"/>
    <x v="2"/>
    <m/>
    <x v="0"/>
    <n v="0"/>
    <n v="207.68"/>
    <x v="3"/>
    <x v="2"/>
  </r>
  <r>
    <s v="ORD-202304-03082"/>
    <x v="97"/>
    <x v="21"/>
    <x v="3"/>
    <n v="880635729"/>
    <x v="15"/>
    <s v="PRD-100-SHO"/>
    <x v="12"/>
    <x v="0"/>
    <s v="N"/>
    <n v="2349.9699999999998"/>
    <n v="615.73"/>
    <x v="0"/>
    <n v="0.26201611084396798"/>
    <x v="0"/>
    <x v="1"/>
    <m/>
    <x v="0"/>
    <n v="0"/>
    <n v="2793.38"/>
    <x v="3"/>
    <x v="2"/>
  </r>
  <r>
    <s v="ORD-202304-03083"/>
    <x v="94"/>
    <x v="25"/>
    <x v="0"/>
    <n v="6958006841"/>
    <x v="3"/>
    <s v="PRD - 106 - PHO"/>
    <x v="2"/>
    <x v="1"/>
    <s v="North"/>
    <n v="4313.5"/>
    <n v="996.04"/>
    <x v="0"/>
    <n v="0.23091225223136699"/>
    <x v="0"/>
    <x v="1"/>
    <s v="Wrong item delivered"/>
    <x v="1"/>
    <n v="1"/>
    <m/>
    <x v="3"/>
    <x v="2"/>
  </r>
  <r>
    <s v="ORD-202304-03084"/>
    <x v="112"/>
    <x v="9"/>
    <x v="7"/>
    <n v="3874848936"/>
    <x v="14"/>
    <s v="PRD-111-CHA"/>
    <x v="11"/>
    <x v="1"/>
    <s v="S"/>
    <n v="2821.53"/>
    <n v="249.83"/>
    <x v="2"/>
    <n v="8.8544158665688502E-2"/>
    <x v="0"/>
    <x v="2"/>
    <m/>
    <x v="0"/>
    <n v="0"/>
    <n v="207.68"/>
    <x v="3"/>
    <x v="2"/>
  </r>
  <r>
    <s v="ORD-202304-03085"/>
    <x v="93"/>
    <x v="4"/>
    <x v="0"/>
    <n v="4157099521"/>
    <x v="3"/>
    <s v="PRD-106-PHO"/>
    <x v="2"/>
    <x v="1"/>
    <s v="North"/>
    <n v="2033.64"/>
    <n v="121.64"/>
    <x v="0"/>
    <n v="5.9813929702405497E-2"/>
    <x v="0"/>
    <x v="2"/>
    <m/>
    <x v="0"/>
    <n v="0"/>
    <n v="2788.38"/>
    <x v="3"/>
    <x v="2"/>
  </r>
  <r>
    <s v="ORD-202304-03086"/>
    <x v="106"/>
    <x v="11"/>
    <x v="0"/>
    <n v="4943405013"/>
    <x v="16"/>
    <s v="PRD-109-SUN"/>
    <x v="3"/>
    <x v="2"/>
    <s v="South"/>
    <n v="2283.2199999999998"/>
    <n v="262.5"/>
    <x v="2"/>
    <n v="0.114969210150577"/>
    <x v="0"/>
    <x v="0"/>
    <m/>
    <x v="0"/>
    <n v="0"/>
    <m/>
    <x v="3"/>
    <x v="2"/>
  </r>
  <r>
    <s v="ORD-202304-03087"/>
    <x v="115"/>
    <x v="17"/>
    <x v="7"/>
    <n v="9550552411"/>
    <x v="8"/>
    <s v="PRD-110-CAM"/>
    <x v="8"/>
    <x v="1"/>
    <s v="W"/>
    <n v="3941.71"/>
    <n v="769.41"/>
    <x v="3"/>
    <n v="0.195197008404982"/>
    <x v="0"/>
    <x v="0"/>
    <m/>
    <x v="0"/>
    <n v="0"/>
    <m/>
    <x v="3"/>
    <x v="2"/>
  </r>
  <r>
    <s v="ORD-202304-03088"/>
    <x v="100"/>
    <x v="6"/>
    <x v="2"/>
    <n v="4835459957"/>
    <x v="18"/>
    <s v="PRD-103-HEA"/>
    <x v="5"/>
    <x v="1"/>
    <s v="North"/>
    <n v="3309.75"/>
    <n v="142.18"/>
    <x v="0"/>
    <n v="4.2957927335901501E-2"/>
    <x v="0"/>
    <x v="2"/>
    <m/>
    <x v="0"/>
    <n v="0"/>
    <n v="2183.56"/>
    <x v="3"/>
    <x v="2"/>
  </r>
  <r>
    <s v="ORD-202304-03089"/>
    <x v="108"/>
    <x v="10"/>
    <x v="7"/>
    <n v="8661982859"/>
    <x v="20"/>
    <s v="PRD-100-SHO"/>
    <x v="4"/>
    <x v="0"/>
    <s v="N"/>
    <n v="4981.78"/>
    <n v="444.01"/>
    <x v="0"/>
    <n v="8.9126777978955296E-2"/>
    <x v="0"/>
    <x v="2"/>
    <m/>
    <x v="0"/>
    <n v="0"/>
    <n v="2793.38"/>
    <x v="3"/>
    <x v="2"/>
  </r>
  <r>
    <s v="ORD-202304-03090"/>
    <x v="91"/>
    <x v="21"/>
    <x v="0"/>
    <n v="3263398868"/>
    <x v="3"/>
    <s v="PRD-106-PHO"/>
    <x v="2"/>
    <x v="1"/>
    <s v="South"/>
    <n v="4832.8100000000004"/>
    <n v="504.91"/>
    <x v="2"/>
    <n v="0.104475450100459"/>
    <x v="0"/>
    <x v="0"/>
    <m/>
    <x v="0"/>
    <n v="0"/>
    <n v="2788.38"/>
    <x v="3"/>
    <x v="2"/>
  </r>
  <r>
    <s v="ORD-202304-03091"/>
    <x v="107"/>
    <x v="21"/>
    <x v="0"/>
    <n v="9043605690"/>
    <x v="10"/>
    <s v="PRD-106-PHO"/>
    <x v="2"/>
    <x v="1"/>
    <s v="East"/>
    <n v="1301.2"/>
    <n v="302.99"/>
    <x v="1"/>
    <n v="0.23285428834921601"/>
    <x v="0"/>
    <x v="1"/>
    <m/>
    <x v="0"/>
    <n v="0"/>
    <n v="2788.38"/>
    <x v="3"/>
    <x v="2"/>
  </r>
  <r>
    <s v="ORD-202304-03092"/>
    <x v="101"/>
    <x v="20"/>
    <x v="3"/>
    <n v="990530326"/>
    <x v="12"/>
    <s v="PRD - 105 - BAG"/>
    <x v="9"/>
    <x v="2"/>
    <s v="North"/>
    <n v="530.72"/>
    <n v="52.79"/>
    <x v="0"/>
    <n v="9.9468646367199307E-2"/>
    <x v="1"/>
    <x v="2"/>
    <m/>
    <x v="0"/>
    <n v="0"/>
    <m/>
    <x v="3"/>
    <x v="2"/>
  </r>
  <r>
    <s v="ORD-202304-03093"/>
    <x v="114"/>
    <x v="21"/>
    <x v="7"/>
    <n v="2840144979"/>
    <x v="21"/>
    <s v="PRD-110-CAM"/>
    <x v="4"/>
    <x v="1"/>
    <s v="North"/>
    <n v="2542.23"/>
    <n v="304.39"/>
    <x v="0"/>
    <n v="0.119733462353918"/>
    <x v="0"/>
    <x v="0"/>
    <m/>
    <x v="0"/>
    <n v="0"/>
    <m/>
    <x v="3"/>
    <x v="2"/>
  </r>
  <r>
    <s v="ORD-202304-03094"/>
    <x v="105"/>
    <x v="14"/>
    <x v="2"/>
    <n v="69215390"/>
    <x v="12"/>
    <s v="PRD-105-BAG"/>
    <x v="9"/>
    <x v="2"/>
    <s v="W"/>
    <n v="3571.01"/>
    <n v="1066"/>
    <x v="3"/>
    <n v="0.29851498595635401"/>
    <x v="0"/>
    <x v="1"/>
    <m/>
    <x v="0"/>
    <n v="0"/>
    <m/>
    <x v="3"/>
    <x v="2"/>
  </r>
  <r>
    <s v="ORD-202304-03095"/>
    <x v="112"/>
    <x v="29"/>
    <x v="1"/>
    <n v="3937581301"/>
    <x v="6"/>
    <s v="PRD - 107 - TAB"/>
    <x v="4"/>
    <x v="1"/>
    <s v="N"/>
    <n v="1430.97"/>
    <n v="167.78"/>
    <x v="0"/>
    <n v="0.117249138696129"/>
    <x v="0"/>
    <x v="0"/>
    <s v="Late delivery"/>
    <x v="1"/>
    <n v="1"/>
    <m/>
    <x v="3"/>
    <x v="2"/>
  </r>
  <r>
    <s v="ORD-202304-03096"/>
    <x v="101"/>
    <x v="24"/>
    <x v="0"/>
    <n v="6918536106"/>
    <x v="9"/>
    <s v="PRD-107-TAB"/>
    <x v="6"/>
    <x v="1"/>
    <s v="East"/>
    <n v="2415.39"/>
    <n v="76.61"/>
    <x v="1"/>
    <n v="3.17174452158865E-2"/>
    <x v="0"/>
    <x v="2"/>
    <m/>
    <x v="0"/>
    <n v="0"/>
    <n v="2081.52"/>
    <x v="3"/>
    <x v="2"/>
  </r>
  <r>
    <s v="ORD-202304-03097"/>
    <x v="102"/>
    <x v="18"/>
    <x v="7"/>
    <n v="6857810528"/>
    <x v="2"/>
    <s v="PRD-101-SHI"/>
    <x v="1"/>
    <x v="0"/>
    <s v="South"/>
    <n v="3992.44"/>
    <n v="199.18"/>
    <x v="2"/>
    <n v="4.98892907595355E-2"/>
    <x v="0"/>
    <x v="2"/>
    <m/>
    <x v="0"/>
    <n v="0"/>
    <n v="2821.33"/>
    <x v="3"/>
    <x v="2"/>
  </r>
  <r>
    <s v="ORD-202304-03098"/>
    <x v="99"/>
    <x v="11"/>
    <x v="3"/>
    <n v="8790541166"/>
    <x v="2"/>
    <s v="PRD-101-SHI"/>
    <x v="1"/>
    <x v="0"/>
    <s v="North"/>
    <n v="4816.79"/>
    <n v="1418"/>
    <x v="0"/>
    <n v="0.29438692573269798"/>
    <x v="0"/>
    <x v="1"/>
    <m/>
    <x v="0"/>
    <n v="0"/>
    <n v="2821.33"/>
    <x v="3"/>
    <x v="2"/>
  </r>
  <r>
    <s v="ORD-202304-03099"/>
    <x v="112"/>
    <x v="19"/>
    <x v="6"/>
    <n v="9768699007"/>
    <x v="0"/>
    <s v="PRD-108-JAC"/>
    <x v="0"/>
    <x v="0"/>
    <s v="West"/>
    <n v="1322.17"/>
    <n v="312.20999999999998"/>
    <x v="3"/>
    <n v="0.23613453640606"/>
    <x v="0"/>
    <x v="1"/>
    <s v="DAMAGED"/>
    <x v="1"/>
    <n v="1"/>
    <n v="2085.91"/>
    <x v="3"/>
    <x v="2"/>
  </r>
  <r>
    <s v="ORD-202304-03100"/>
    <x v="114"/>
    <x v="12"/>
    <x v="3"/>
    <n v="383410311"/>
    <x v="12"/>
    <s v="PRD-105-BAG"/>
    <x v="9"/>
    <x v="2"/>
    <s v="W"/>
    <n v="290.20999999999998"/>
    <n v="50.91"/>
    <x v="3"/>
    <n v="0.17542469246407799"/>
    <x v="2"/>
    <x v="0"/>
    <m/>
    <x v="0"/>
    <n v="0"/>
    <m/>
    <x v="3"/>
    <x v="2"/>
  </r>
  <r>
    <s v="ORD-202304-03101"/>
    <x v="108"/>
    <x v="15"/>
    <x v="2"/>
    <n v="6094320130"/>
    <x v="18"/>
    <s v="PRD-103-HEA"/>
    <x v="4"/>
    <x v="1"/>
    <s v="East"/>
    <n v="1371.2"/>
    <n v="132.43"/>
    <x v="1"/>
    <n v="9.6579638273045498E-2"/>
    <x v="0"/>
    <x v="2"/>
    <s v="Wrong item delivered"/>
    <x v="1"/>
    <n v="1"/>
    <n v="2183.56"/>
    <x v="3"/>
    <x v="2"/>
  </r>
  <r>
    <s v="ORD-202304-03102"/>
    <x v="101"/>
    <x v="18"/>
    <x v="7"/>
    <n v="1965735154"/>
    <x v="15"/>
    <s v="PRD-100-SHO"/>
    <x v="12"/>
    <x v="0"/>
    <s v="N"/>
    <n v="3527.1"/>
    <n v="519.70000000000005"/>
    <x v="0"/>
    <n v="0.14734484420628799"/>
    <x v="0"/>
    <x v="0"/>
    <m/>
    <x v="0"/>
    <n v="0"/>
    <n v="2793.38"/>
    <x v="3"/>
    <x v="2"/>
  </r>
  <r>
    <s v="ORD-202304-03103"/>
    <x v="90"/>
    <x v="15"/>
    <x v="5"/>
    <n v="4854975157"/>
    <x v="15"/>
    <s v="PRD-100-SHO"/>
    <x v="12"/>
    <x v="0"/>
    <s v="North"/>
    <n v="2122.91"/>
    <n v="398.64"/>
    <x v="0"/>
    <n v="0.18777998125214901"/>
    <x v="0"/>
    <x v="0"/>
    <m/>
    <x v="0"/>
    <n v="0"/>
    <n v="2793.38"/>
    <x v="3"/>
    <x v="2"/>
  </r>
  <r>
    <s v="ORD-202304-03104"/>
    <x v="95"/>
    <x v="0"/>
    <x v="7"/>
    <n v="1095927833"/>
    <x v="4"/>
    <s v="PRD-109-SUN"/>
    <x v="3"/>
    <x v="2"/>
    <s v="West"/>
    <n v="4469.1099999999997"/>
    <n v="518.09"/>
    <x v="3"/>
    <n v="0.115926884771241"/>
    <x v="0"/>
    <x v="0"/>
    <m/>
    <x v="0"/>
    <n v="0"/>
    <m/>
    <x v="3"/>
    <x v="2"/>
  </r>
  <r>
    <s v="ORD-202304-03105"/>
    <x v="96"/>
    <x v="27"/>
    <x v="0"/>
    <n v="3822262936"/>
    <x v="11"/>
    <s v="PRD-104-WAT"/>
    <x v="7"/>
    <x v="2"/>
    <s v="North"/>
    <n v="4233.57"/>
    <n v="505.92"/>
    <x v="0"/>
    <n v="0.119501980597935"/>
    <x v="0"/>
    <x v="0"/>
    <m/>
    <x v="0"/>
    <n v="0"/>
    <n v="2420.2800000000002"/>
    <x v="3"/>
    <x v="2"/>
  </r>
  <r>
    <s v="ORD-202304-03106"/>
    <x v="88"/>
    <x v="5"/>
    <x v="3"/>
    <n v="9138851586"/>
    <x v="15"/>
    <s v="PRD-100-SHO"/>
    <x v="12"/>
    <x v="0"/>
    <s v="North"/>
    <n v="4421.82"/>
    <n v="763.69"/>
    <x v="0"/>
    <n v="0.17270942733987399"/>
    <x v="0"/>
    <x v="0"/>
    <s v="Customer changed mind"/>
    <x v="1"/>
    <n v="1"/>
    <n v="2793.38"/>
    <x v="3"/>
    <x v="2"/>
  </r>
  <r>
    <s v="ORD-202304-03107"/>
    <x v="108"/>
    <x v="24"/>
    <x v="2"/>
    <n v="4580618700"/>
    <x v="3"/>
    <s v="PRD-106-PHO"/>
    <x v="2"/>
    <x v="1"/>
    <s v="North"/>
    <n v="335.81"/>
    <n v="28.41"/>
    <x v="0"/>
    <n v="8.4601411512462393E-2"/>
    <x v="2"/>
    <x v="2"/>
    <m/>
    <x v="0"/>
    <n v="0"/>
    <n v="2788.38"/>
    <x v="3"/>
    <x v="2"/>
  </r>
  <r>
    <s v="ORD-202304-03108"/>
    <x v="107"/>
    <x v="1"/>
    <x v="2"/>
    <n v="9856842122"/>
    <x v="5"/>
    <s v="PRD-103-HEA"/>
    <x v="5"/>
    <x v="1"/>
    <s v="East"/>
    <n v="1319.8"/>
    <n v="52.76"/>
    <x v="1"/>
    <n v="3.9975753902106399E-2"/>
    <x v="0"/>
    <x v="2"/>
    <s v="missing parts"/>
    <x v="1"/>
    <n v="1"/>
    <n v="2183.56"/>
    <x v="3"/>
    <x v="2"/>
  </r>
  <r>
    <s v="ORD-202304-03109"/>
    <x v="101"/>
    <x v="26"/>
    <x v="7"/>
    <n v="5153104308"/>
    <x v="12"/>
    <s v="PRD-105-BAG "/>
    <x v="9"/>
    <x v="2"/>
    <s v="North"/>
    <n v="869.94"/>
    <n v="169.31"/>
    <x v="0"/>
    <n v="0.19462261765179201"/>
    <x v="1"/>
    <x v="0"/>
    <m/>
    <x v="0"/>
    <n v="0"/>
    <m/>
    <x v="3"/>
    <x v="2"/>
  </r>
  <r>
    <s v="ORD-202304-03110"/>
    <x v="106"/>
    <x v="10"/>
    <x v="2"/>
    <n v="9518469172"/>
    <x v="9"/>
    <s v="PRD-107-TAB"/>
    <x v="6"/>
    <x v="1"/>
    <s v="North"/>
    <n v="3055.8"/>
    <n v="587.92999999999995"/>
    <x v="0"/>
    <n v="0.19239806270043799"/>
    <x v="0"/>
    <x v="0"/>
    <m/>
    <x v="0"/>
    <n v="0"/>
    <n v="2081.52"/>
    <x v="3"/>
    <x v="2"/>
  </r>
  <r>
    <s v="ORD-202304-03111"/>
    <x v="94"/>
    <x v="19"/>
    <x v="5"/>
    <n v="3306559761"/>
    <x v="12"/>
    <s v="PRD-105-BAG"/>
    <x v="9"/>
    <x v="2"/>
    <s v="North"/>
    <n v="4559.6400000000003"/>
    <n v="1269.6400000000001"/>
    <x v="0"/>
    <n v="0.27845180759884602"/>
    <x v="0"/>
    <x v="1"/>
    <m/>
    <x v="0"/>
    <n v="0"/>
    <m/>
    <x v="3"/>
    <x v="2"/>
  </r>
  <r>
    <s v="ORD-202304-03112"/>
    <x v="106"/>
    <x v="12"/>
    <x v="1"/>
    <n v="8551729488"/>
    <x v="5"/>
    <s v="PRD-103-HEA"/>
    <x v="5"/>
    <x v="1"/>
    <s v="W"/>
    <n v="2762.51"/>
    <n v="353.24"/>
    <x v="3"/>
    <n v="0.12786922038291301"/>
    <x v="0"/>
    <x v="0"/>
    <m/>
    <x v="0"/>
    <n v="0"/>
    <n v="2183.56"/>
    <x v="3"/>
    <x v="2"/>
  </r>
  <r>
    <s v="ORD-202304-03113"/>
    <x v="111"/>
    <x v="6"/>
    <x v="1"/>
    <n v="5643290088"/>
    <x v="15"/>
    <s v="PRD-100-SHO"/>
    <x v="4"/>
    <x v="0"/>
    <s v="West"/>
    <n v="3425.9"/>
    <n v="564.37"/>
    <x v="3"/>
    <n v="0.16473627367990901"/>
    <x v="0"/>
    <x v="0"/>
    <m/>
    <x v="0"/>
    <n v="0"/>
    <n v="2793.38"/>
    <x v="3"/>
    <x v="2"/>
  </r>
  <r>
    <s v="ORD-202304-03114"/>
    <x v="101"/>
    <x v="6"/>
    <x v="7"/>
    <n v="2505386531"/>
    <x v="22"/>
    <s v="PRD-105-BAG"/>
    <x v="4"/>
    <x v="2"/>
    <s v="North"/>
    <n v="786.11"/>
    <n v="36.53"/>
    <x v="0"/>
    <n v="4.6469323631552803E-2"/>
    <x v="1"/>
    <x v="2"/>
    <m/>
    <x v="0"/>
    <n v="0"/>
    <m/>
    <x v="3"/>
    <x v="2"/>
  </r>
  <r>
    <s v="ORD-202304-03115"/>
    <x v="90"/>
    <x v="14"/>
    <x v="7"/>
    <n v="4579727313"/>
    <x v="14"/>
    <s v="PRD - 111 - CHA"/>
    <x v="11"/>
    <x v="1"/>
    <s v="N"/>
    <n v="2559.84"/>
    <n v="675.34"/>
    <x v="0"/>
    <n v="0.26382117632351998"/>
    <x v="0"/>
    <x v="1"/>
    <m/>
    <x v="0"/>
    <n v="0"/>
    <m/>
    <x v="3"/>
    <x v="2"/>
  </r>
  <r>
    <s v="ORD-202304-03116"/>
    <x v="110"/>
    <x v="19"/>
    <x v="2"/>
    <n v="7290321651"/>
    <x v="3"/>
    <s v="PRD-106-PHO"/>
    <x v="4"/>
    <x v="1"/>
    <s v="S"/>
    <n v="3706.43"/>
    <n v="550.37"/>
    <x v="2"/>
    <n v="0.148490596072231"/>
    <x v="0"/>
    <x v="0"/>
    <s v="missing parts"/>
    <x v="1"/>
    <n v="1"/>
    <n v="2788.38"/>
    <x v="3"/>
    <x v="2"/>
  </r>
  <r>
    <s v="ORD-202304-03117"/>
    <x v="108"/>
    <x v="14"/>
    <x v="3"/>
    <n v="3246057050"/>
    <x v="1"/>
    <s v="PRD-101-SHI"/>
    <x v="1"/>
    <x v="0"/>
    <s v="East"/>
    <n v="2565.0500000000002"/>
    <n v="682.36"/>
    <x v="1"/>
    <n v="0.26602210483226402"/>
    <x v="0"/>
    <x v="1"/>
    <s v="Wrong item delivered"/>
    <x v="1"/>
    <n v="1"/>
    <n v="2821.33"/>
    <x v="3"/>
    <x v="2"/>
  </r>
  <r>
    <s v="ORD-202304-03118"/>
    <x v="115"/>
    <x v="22"/>
    <x v="7"/>
    <n v="4552674693"/>
    <x v="5"/>
    <s v="PRD-103-HEA"/>
    <x v="5"/>
    <x v="1"/>
    <s v="N"/>
    <n v="2763.04"/>
    <n v="415.17"/>
    <x v="0"/>
    <n v="0.150258411025537"/>
    <x v="0"/>
    <x v="0"/>
    <m/>
    <x v="0"/>
    <n v="0"/>
    <n v="2183.56"/>
    <x v="3"/>
    <x v="2"/>
  </r>
  <r>
    <s v="ORD-202304-03119"/>
    <x v="91"/>
    <x v="12"/>
    <x v="1"/>
    <n v="4484000453"/>
    <x v="11"/>
    <s v="PRD-104-WAT"/>
    <x v="7"/>
    <x v="2"/>
    <s v="East"/>
    <n v="2509.9699999999998"/>
    <n v="566.76"/>
    <x v="1"/>
    <n v="0.22580349565931099"/>
    <x v="0"/>
    <x v="1"/>
    <m/>
    <x v="0"/>
    <n v="0"/>
    <n v="2420.2800000000002"/>
    <x v="3"/>
    <x v="2"/>
  </r>
  <r>
    <s v="ORD-202304-03120"/>
    <x v="96"/>
    <x v="5"/>
    <x v="5"/>
    <n v="4772048443"/>
    <x v="19"/>
    <s v="PRD-102-LAP"/>
    <x v="10"/>
    <x v="1"/>
    <s v="North"/>
    <n v="3399.57"/>
    <n v="626.35"/>
    <x v="0"/>
    <n v="0.184243889668399"/>
    <x v="0"/>
    <x v="0"/>
    <m/>
    <x v="0"/>
    <n v="0"/>
    <n v="847.14"/>
    <x v="3"/>
    <x v="2"/>
  </r>
  <r>
    <s v="ORD-202304-03121"/>
    <x v="93"/>
    <x v="0"/>
    <x v="2"/>
    <n v="9876941300"/>
    <x v="1"/>
    <s v="PRD - 101 - SHI"/>
    <x v="1"/>
    <x v="0"/>
    <s v="North"/>
    <n v="3842.78"/>
    <n v="787.5"/>
    <x v="0"/>
    <n v="0.20492976438932201"/>
    <x v="0"/>
    <x v="1"/>
    <m/>
    <x v="0"/>
    <n v="0"/>
    <m/>
    <x v="3"/>
    <x v="2"/>
  </r>
  <r>
    <s v="ORD-202304-03122"/>
    <x v="105"/>
    <x v="11"/>
    <x v="4"/>
    <n v="6495665660"/>
    <x v="6"/>
    <s v="PRD-107-TAB"/>
    <x v="4"/>
    <x v="1"/>
    <s v="North"/>
    <n v="415.95"/>
    <n v="113.91"/>
    <x v="0"/>
    <n v="0.27385503065272299"/>
    <x v="2"/>
    <x v="1"/>
    <m/>
    <x v="0"/>
    <n v="0"/>
    <n v="2081.52"/>
    <x v="3"/>
    <x v="2"/>
  </r>
  <r>
    <s v="ORD-202304-03123"/>
    <x v="112"/>
    <x v="0"/>
    <x v="2"/>
    <n v="7949418442"/>
    <x v="8"/>
    <s v="PRD-110-CAM"/>
    <x v="8"/>
    <x v="1"/>
    <s v="South"/>
    <n v="2211.0700000000002"/>
    <n v="90.32"/>
    <x v="2"/>
    <n v="4.08490007100634E-2"/>
    <x v="0"/>
    <x v="2"/>
    <m/>
    <x v="0"/>
    <n v="0"/>
    <m/>
    <x v="3"/>
    <x v="2"/>
  </r>
  <r>
    <s v="ORD-202304-03124"/>
    <x v="90"/>
    <x v="1"/>
    <x v="4"/>
    <n v="9150222951"/>
    <x v="8"/>
    <s v="PRD-110-CAM"/>
    <x v="8"/>
    <x v="1"/>
    <s v="North"/>
    <n v="2584.1799999999998"/>
    <n v="129.69999999999999"/>
    <x v="0"/>
    <n v="5.0190002244425699E-2"/>
    <x v="0"/>
    <x v="2"/>
    <m/>
    <x v="0"/>
    <n v="0"/>
    <m/>
    <x v="3"/>
    <x v="2"/>
  </r>
  <r>
    <s v="ORD-202304-03125"/>
    <x v="98"/>
    <x v="13"/>
    <x v="3"/>
    <n v="6991574800"/>
    <x v="4"/>
    <s v="PRD - 109 - SUN"/>
    <x v="3"/>
    <x v="2"/>
    <s v="North"/>
    <n v="1896.88"/>
    <n v="311.88"/>
    <x v="0"/>
    <n v="0.16441735903167301"/>
    <x v="0"/>
    <x v="0"/>
    <m/>
    <x v="0"/>
    <n v="0"/>
    <m/>
    <x v="3"/>
    <x v="2"/>
  </r>
  <r>
    <s v="ORD-202304-03126"/>
    <x v="93"/>
    <x v="0"/>
    <x v="3"/>
    <n v="4978475228"/>
    <x v="22"/>
    <s v="PRD - 105 - BAG"/>
    <x v="9"/>
    <x v="2"/>
    <s v="East"/>
    <n v="3078.7"/>
    <n v="286.94"/>
    <x v="1"/>
    <n v="9.3201676032091493E-2"/>
    <x v="0"/>
    <x v="2"/>
    <m/>
    <x v="0"/>
    <n v="0"/>
    <m/>
    <x v="3"/>
    <x v="2"/>
  </r>
  <r>
    <s v="ORD-202304-03127"/>
    <x v="111"/>
    <x v="23"/>
    <x v="0"/>
    <n v="6042637599"/>
    <x v="23"/>
    <s v="PRD-111-CHA"/>
    <x v="11"/>
    <x v="1"/>
    <s v="South"/>
    <n v="1964.58"/>
    <n v="334.41"/>
    <x v="2"/>
    <n v="0.17021958891976899"/>
    <x v="0"/>
    <x v="0"/>
    <s v="Late delivery"/>
    <x v="1"/>
    <n v="1"/>
    <n v="207.68"/>
    <x v="3"/>
    <x v="2"/>
  </r>
  <r>
    <s v="ORD-202304-03128"/>
    <x v="108"/>
    <x v="27"/>
    <x v="2"/>
    <n v="7599753929"/>
    <x v="0"/>
    <s v="PRD-108-JAC"/>
    <x v="0"/>
    <x v="0"/>
    <s v="North"/>
    <n v="3115.83"/>
    <n v="127.82"/>
    <x v="0"/>
    <n v="4.1022777237525801E-2"/>
    <x v="0"/>
    <x v="2"/>
    <m/>
    <x v="0"/>
    <n v="0"/>
    <n v="2085.91"/>
    <x v="3"/>
    <x v="2"/>
  </r>
  <r>
    <s v="ORD-202304-03129"/>
    <x v="114"/>
    <x v="17"/>
    <x v="5"/>
    <n v="5805830768"/>
    <x v="12"/>
    <s v="PRD-105-BAG"/>
    <x v="9"/>
    <x v="2"/>
    <s v="North"/>
    <n v="724.18"/>
    <n v="76.180000000000007"/>
    <x v="0"/>
    <n v="0.105194841061615"/>
    <x v="1"/>
    <x v="0"/>
    <m/>
    <x v="0"/>
    <n v="0"/>
    <m/>
    <x v="3"/>
    <x v="2"/>
  </r>
  <r>
    <s v="ORD-202304-03130"/>
    <x v="106"/>
    <x v="4"/>
    <x v="3"/>
    <n v="4368485070"/>
    <x v="14"/>
    <s v="PRD-111-CHA"/>
    <x v="11"/>
    <x v="1"/>
    <s v="West"/>
    <n v="1635.08"/>
    <n v="188.96"/>
    <x v="3"/>
    <n v="0.115566210827605"/>
    <x v="0"/>
    <x v="0"/>
    <m/>
    <x v="0"/>
    <n v="0"/>
    <n v="207.68"/>
    <x v="3"/>
    <x v="2"/>
  </r>
  <r>
    <s v="ORD-202304-03131"/>
    <x v="109"/>
    <x v="18"/>
    <x v="6"/>
    <n v="2080201104"/>
    <x v="12"/>
    <s v="PRD-105-BAG"/>
    <x v="9"/>
    <x v="2"/>
    <s v="N"/>
    <n v="3448.12"/>
    <n v="375.23"/>
    <x v="0"/>
    <n v="0.108821618737167"/>
    <x v="0"/>
    <x v="0"/>
    <m/>
    <x v="0"/>
    <n v="0"/>
    <m/>
    <x v="3"/>
    <x v="2"/>
  </r>
  <r>
    <s v="ORD-202304-03132"/>
    <x v="104"/>
    <x v="24"/>
    <x v="0"/>
    <n v="9885526172"/>
    <x v="9"/>
    <s v="PRD - 107 - TAB"/>
    <x v="6"/>
    <x v="1"/>
    <s v="South"/>
    <n v="663.72"/>
    <n v="120.99"/>
    <x v="2"/>
    <n v="0.18229072500452001"/>
    <x v="1"/>
    <x v="0"/>
    <s v="Defective"/>
    <x v="1"/>
    <n v="1"/>
    <m/>
    <x v="3"/>
    <x v="2"/>
  </r>
  <r>
    <s v="ORD-202304-03133"/>
    <x v="91"/>
    <x v="24"/>
    <x v="5"/>
    <n v="100849525"/>
    <x v="15"/>
    <s v="PRD-100-SHO"/>
    <x v="12"/>
    <x v="0"/>
    <s v="East"/>
    <n v="3859.17"/>
    <n v="876.78"/>
    <x v="1"/>
    <n v="0.22719393030107499"/>
    <x v="0"/>
    <x v="1"/>
    <s v="Defective"/>
    <x v="1"/>
    <n v="1"/>
    <n v="2793.38"/>
    <x v="3"/>
    <x v="2"/>
  </r>
  <r>
    <s v="ORD-202304-03134"/>
    <x v="92"/>
    <x v="14"/>
    <x v="4"/>
    <n v="9478979269"/>
    <x v="2"/>
    <s v="PRD-101-SHI"/>
    <x v="1"/>
    <x v="0"/>
    <s v="W"/>
    <n v="2064.52"/>
    <n v="433.51"/>
    <x v="3"/>
    <n v="0.209981012535602"/>
    <x v="0"/>
    <x v="1"/>
    <m/>
    <x v="0"/>
    <n v="0"/>
    <n v="2821.33"/>
    <x v="3"/>
    <x v="2"/>
  </r>
  <r>
    <s v="ORD-202304-03135"/>
    <x v="92"/>
    <x v="6"/>
    <x v="0"/>
    <n v="8829787682"/>
    <x v="17"/>
    <s v="PRD-108-JAC"/>
    <x v="0"/>
    <x v="0"/>
    <s v="South"/>
    <n v="449.54"/>
    <n v="65.709999999999994"/>
    <x v="2"/>
    <n v="0.146171642123059"/>
    <x v="2"/>
    <x v="0"/>
    <m/>
    <x v="0"/>
    <n v="0"/>
    <n v="2085.91"/>
    <x v="3"/>
    <x v="2"/>
  </r>
  <r>
    <s v="ORD-202304-03136"/>
    <x v="92"/>
    <x v="25"/>
    <x v="4"/>
    <n v="5240541683"/>
    <x v="7"/>
    <s v="PRD-104-WAT"/>
    <x v="4"/>
    <x v="2"/>
    <s v="N"/>
    <n v="2347.69"/>
    <n v="486.34"/>
    <x v="0"/>
    <n v="0.20715682223803"/>
    <x v="0"/>
    <x v="1"/>
    <m/>
    <x v="0"/>
    <n v="0"/>
    <n v="2420.2800000000002"/>
    <x v="3"/>
    <x v="2"/>
  </r>
  <r>
    <s v="ORD-202304-03137"/>
    <x v="95"/>
    <x v="23"/>
    <x v="7"/>
    <n v="7412432058"/>
    <x v="15"/>
    <s v="PRD-100-SHO"/>
    <x v="12"/>
    <x v="0"/>
    <s v="W"/>
    <n v="3234.1"/>
    <n v="663.62"/>
    <x v="3"/>
    <n v="0.20519464456881401"/>
    <x v="0"/>
    <x v="1"/>
    <m/>
    <x v="0"/>
    <n v="0"/>
    <n v="2793.38"/>
    <x v="3"/>
    <x v="2"/>
  </r>
  <r>
    <s v="ORD-202304-03138"/>
    <x v="95"/>
    <x v="12"/>
    <x v="5"/>
    <n v="4852852958"/>
    <x v="14"/>
    <s v="PRD-111-CHA"/>
    <x v="11"/>
    <x v="1"/>
    <s v="West"/>
    <n v="567.85"/>
    <n v="130.79"/>
    <x v="3"/>
    <n v="0.230324909747292"/>
    <x v="1"/>
    <x v="1"/>
    <m/>
    <x v="0"/>
    <n v="0"/>
    <n v="207.68"/>
    <x v="3"/>
    <x v="2"/>
  </r>
  <r>
    <s v="ORD-202304-03139"/>
    <x v="89"/>
    <x v="17"/>
    <x v="2"/>
    <n v="2117780028"/>
    <x v="12"/>
    <s v="PRD-105-BAG"/>
    <x v="9"/>
    <x v="2"/>
    <s v="West"/>
    <n v="3030.91"/>
    <n v="748.99"/>
    <x v="3"/>
    <n v="0.247117202424354"/>
    <x v="0"/>
    <x v="1"/>
    <m/>
    <x v="0"/>
    <n v="0"/>
    <m/>
    <x v="3"/>
    <x v="2"/>
  </r>
  <r>
    <s v="ORD-202304-03140"/>
    <x v="102"/>
    <x v="25"/>
    <x v="7"/>
    <n v="9078340107"/>
    <x v="12"/>
    <s v="PRD-105-BAG"/>
    <x v="9"/>
    <x v="2"/>
    <s v="W"/>
    <n v="2933.38"/>
    <n v="826.03"/>
    <x v="3"/>
    <n v="0.28159665641683002"/>
    <x v="0"/>
    <x v="1"/>
    <m/>
    <x v="0"/>
    <n v="0"/>
    <m/>
    <x v="3"/>
    <x v="2"/>
  </r>
  <r>
    <s v="ORD-202304-03141"/>
    <x v="114"/>
    <x v="27"/>
    <x v="0"/>
    <n v="3539411872"/>
    <x v="13"/>
    <s v="PRD-102-LAP"/>
    <x v="10"/>
    <x v="1"/>
    <s v="N"/>
    <n v="3989.63"/>
    <n v="620.71"/>
    <x v="0"/>
    <n v="0.15558084333635"/>
    <x v="0"/>
    <x v="0"/>
    <m/>
    <x v="0"/>
    <n v="0"/>
    <n v="847.14"/>
    <x v="3"/>
    <x v="2"/>
  </r>
  <r>
    <s v="ORD-202304-03142"/>
    <x v="114"/>
    <x v="3"/>
    <x v="6"/>
    <n v="9554917808"/>
    <x v="12"/>
    <s v="PRD-105-BAG"/>
    <x v="9"/>
    <x v="2"/>
    <s v="South"/>
    <n v="3751.08"/>
    <n v="551.13"/>
    <x v="2"/>
    <n v="0.14692568540260401"/>
    <x v="0"/>
    <x v="0"/>
    <m/>
    <x v="0"/>
    <n v="0"/>
    <m/>
    <x v="3"/>
    <x v="2"/>
  </r>
  <r>
    <s v="ORD-202304-03143"/>
    <x v="101"/>
    <x v="11"/>
    <x v="5"/>
    <n v="457412986"/>
    <x v="9"/>
    <s v="PRD-107-TAB"/>
    <x v="6"/>
    <x v="1"/>
    <s v="North"/>
    <n v="4278.4399999999996"/>
    <n v="427.62"/>
    <x v="0"/>
    <n v="9.9947644468544594E-2"/>
    <x v="0"/>
    <x v="2"/>
    <m/>
    <x v="0"/>
    <n v="0"/>
    <n v="2081.52"/>
    <x v="3"/>
    <x v="2"/>
  </r>
  <r>
    <s v="ORD-202304-03144"/>
    <x v="106"/>
    <x v="24"/>
    <x v="7"/>
    <n v="1788728782"/>
    <x v="15"/>
    <s v="PRD - 100 - SHO"/>
    <x v="12"/>
    <x v="0"/>
    <s v="East"/>
    <n v="3718.18"/>
    <n v="1047.92"/>
    <x v="1"/>
    <n v="0.28183681263413801"/>
    <x v="0"/>
    <x v="1"/>
    <m/>
    <x v="0"/>
    <n v="0"/>
    <m/>
    <x v="3"/>
    <x v="2"/>
  </r>
  <r>
    <s v="ORD-202304-03145"/>
    <x v="107"/>
    <x v="6"/>
    <x v="3"/>
    <n v="1832395302"/>
    <x v="12"/>
    <s v="PRD-105-BAG"/>
    <x v="9"/>
    <x v="2"/>
    <s v="North"/>
    <n v="4517.97"/>
    <n v="1099.47"/>
    <x v="0"/>
    <n v="0.24335486955424701"/>
    <x v="0"/>
    <x v="1"/>
    <m/>
    <x v="0"/>
    <n v="0"/>
    <m/>
    <x v="3"/>
    <x v="2"/>
  </r>
  <r>
    <s v="ORD-202304-03146"/>
    <x v="97"/>
    <x v="14"/>
    <x v="0"/>
    <n v="8507972281"/>
    <x v="17"/>
    <s v="PRD-108-JAC"/>
    <x v="0"/>
    <x v="0"/>
    <s v="W"/>
    <n v="261.88"/>
    <n v="72.69"/>
    <x v="3"/>
    <n v="0.27756987933404598"/>
    <x v="2"/>
    <x v="1"/>
    <m/>
    <x v="0"/>
    <n v="0"/>
    <n v="2085.91"/>
    <x v="3"/>
    <x v="2"/>
  </r>
  <r>
    <s v="ORD-202304-03147"/>
    <x v="94"/>
    <x v="0"/>
    <x v="6"/>
    <n v="960337496"/>
    <x v="3"/>
    <s v="PRD-106-PHO "/>
    <x v="2"/>
    <x v="1"/>
    <s v="West"/>
    <n v="3960.39"/>
    <n v="655.95"/>
    <x v="3"/>
    <n v="0.16562762758213201"/>
    <x v="0"/>
    <x v="0"/>
    <m/>
    <x v="0"/>
    <n v="0"/>
    <m/>
    <x v="3"/>
    <x v="2"/>
  </r>
  <r>
    <s v="ORD-202304-03148"/>
    <x v="90"/>
    <x v="22"/>
    <x v="0"/>
    <n v="231937980"/>
    <x v="3"/>
    <s v="PRD - 106 - PHO"/>
    <x v="2"/>
    <x v="1"/>
    <s v="South"/>
    <n v="4404.37"/>
    <n v="1216.7"/>
    <x v="2"/>
    <n v="0.27624836242186701"/>
    <x v="0"/>
    <x v="1"/>
    <m/>
    <x v="0"/>
    <n v="0"/>
    <m/>
    <x v="3"/>
    <x v="2"/>
  </r>
  <r>
    <s v="ORD-202304-03149"/>
    <x v="104"/>
    <x v="20"/>
    <x v="1"/>
    <n v="4997805501"/>
    <x v="5"/>
    <s v="PRD - 103 - HEA"/>
    <x v="5"/>
    <x v="1"/>
    <s v="North"/>
    <n v="3138.95"/>
    <n v="458.12"/>
    <x v="0"/>
    <n v="0.145946893069338"/>
    <x v="0"/>
    <x v="0"/>
    <s v="Customer changed mind"/>
    <x v="1"/>
    <n v="1"/>
    <m/>
    <x v="3"/>
    <x v="2"/>
  </r>
  <r>
    <s v="ORD-202304-03150"/>
    <x v="112"/>
    <x v="13"/>
    <x v="2"/>
    <n v="3542365375"/>
    <x v="4"/>
    <s v="PRD - 109 - SUN"/>
    <x v="3"/>
    <x v="2"/>
    <s v="North"/>
    <n v="1931.77"/>
    <n v="488.46"/>
    <x v="0"/>
    <n v="0.25285618888376998"/>
    <x v="0"/>
    <x v="1"/>
    <m/>
    <x v="0"/>
    <n v="0"/>
    <m/>
    <x v="3"/>
    <x v="2"/>
  </r>
  <r>
    <s v="ORD-202304-03151"/>
    <x v="90"/>
    <x v="7"/>
    <x v="6"/>
    <n v="5854739893"/>
    <x v="2"/>
    <s v="PRD-101-SHI"/>
    <x v="1"/>
    <x v="0"/>
    <s v="South"/>
    <n v="4772.8"/>
    <n v="1345.3"/>
    <x v="2"/>
    <n v="0.28186808581964501"/>
    <x v="0"/>
    <x v="1"/>
    <m/>
    <x v="0"/>
    <n v="0"/>
    <n v="2821.33"/>
    <x v="3"/>
    <x v="2"/>
  </r>
  <r>
    <s v="ORD-202304-03152"/>
    <x v="112"/>
    <x v="3"/>
    <x v="1"/>
    <n v="7168923217"/>
    <x v="7"/>
    <s v="PRD-104-WAT"/>
    <x v="7"/>
    <x v="2"/>
    <s v="North"/>
    <n v="1062.6600000000001"/>
    <n v="41.26"/>
    <x v="0"/>
    <n v="3.8827094272862399E-2"/>
    <x v="0"/>
    <x v="2"/>
    <m/>
    <x v="0"/>
    <n v="0"/>
    <n v="2420.2800000000002"/>
    <x v="3"/>
    <x v="2"/>
  </r>
  <r>
    <s v="ORD-202304-03153"/>
    <x v="97"/>
    <x v="18"/>
    <x v="1"/>
    <n v="2767991824"/>
    <x v="11"/>
    <s v="PRD-104-WAT"/>
    <x v="4"/>
    <x v="2"/>
    <s v="North"/>
    <n v="660"/>
    <n v="49.93"/>
    <x v="0"/>
    <n v="7.5651515151515206E-2"/>
    <x v="1"/>
    <x v="2"/>
    <m/>
    <x v="0"/>
    <n v="0"/>
    <n v="2420.2800000000002"/>
    <x v="3"/>
    <x v="2"/>
  </r>
  <r>
    <s v="ORD-202304-03154"/>
    <x v="96"/>
    <x v="23"/>
    <x v="3"/>
    <n v="9676426333"/>
    <x v="13"/>
    <s v="PRD-102-LAP"/>
    <x v="4"/>
    <x v="1"/>
    <s v="North"/>
    <n v="4405.8900000000003"/>
    <n v="883.96"/>
    <x v="0"/>
    <n v="0.20063142747549301"/>
    <x v="0"/>
    <x v="1"/>
    <m/>
    <x v="0"/>
    <n v="0"/>
    <n v="847.14"/>
    <x v="3"/>
    <x v="2"/>
  </r>
  <r>
    <s v="ORD-202304-03155"/>
    <x v="97"/>
    <x v="13"/>
    <x v="3"/>
    <n v="7291616934"/>
    <x v="1"/>
    <s v="PRD-101-SHI"/>
    <x v="1"/>
    <x v="0"/>
    <s v="S"/>
    <n v="2746.88"/>
    <n v="546.41999999999996"/>
    <x v="2"/>
    <n v="0.19892386999068001"/>
    <x v="0"/>
    <x v="0"/>
    <s v="Late delivery"/>
    <x v="1"/>
    <n v="1"/>
    <n v="2821.33"/>
    <x v="3"/>
    <x v="2"/>
  </r>
  <r>
    <s v="ORD-202304-03156"/>
    <x v="110"/>
    <x v="14"/>
    <x v="3"/>
    <n v="464837153"/>
    <x v="9"/>
    <s v="PRD-107-TAB"/>
    <x v="4"/>
    <x v="1"/>
    <s v="S"/>
    <n v="4865.78"/>
    <n v="511"/>
    <x v="2"/>
    <n v="0.10501913362297501"/>
    <x v="0"/>
    <x v="0"/>
    <m/>
    <x v="0"/>
    <n v="0"/>
    <n v="2081.52"/>
    <x v="3"/>
    <x v="2"/>
  </r>
  <r>
    <s v="ORD-202304-03157"/>
    <x v="101"/>
    <x v="8"/>
    <x v="3"/>
    <n v="2596734753"/>
    <x v="9"/>
    <s v="PRD-107-TAB"/>
    <x v="6"/>
    <x v="1"/>
    <s v="West"/>
    <n v="4867.33"/>
    <n v="704.68"/>
    <x v="3"/>
    <n v="0.144777526898731"/>
    <x v="0"/>
    <x v="0"/>
    <m/>
    <x v="0"/>
    <n v="0"/>
    <n v="2081.52"/>
    <x v="3"/>
    <x v="2"/>
  </r>
  <r>
    <s v="ORD-202304-03158"/>
    <x v="97"/>
    <x v="26"/>
    <x v="0"/>
    <n v="5754157961"/>
    <x v="19"/>
    <s v="PRD-102-LAP"/>
    <x v="10"/>
    <x v="1"/>
    <s v="East"/>
    <n v="704.87"/>
    <n v="125.28"/>
    <x v="1"/>
    <n v="0.177734901471193"/>
    <x v="1"/>
    <x v="0"/>
    <m/>
    <x v="0"/>
    <n v="0"/>
    <n v="847.14"/>
    <x v="3"/>
    <x v="2"/>
  </r>
  <r>
    <s v="ORD-202304-03159"/>
    <x v="105"/>
    <x v="5"/>
    <x v="5"/>
    <n v="4221328687"/>
    <x v="5"/>
    <s v="PRD-103-HEA"/>
    <x v="5"/>
    <x v="1"/>
    <s v="East"/>
    <n v="277.48"/>
    <n v="51.54"/>
    <x v="1"/>
    <n v="0.185743116621018"/>
    <x v="2"/>
    <x v="0"/>
    <m/>
    <x v="0"/>
    <n v="0"/>
    <n v="2183.56"/>
    <x v="3"/>
    <x v="2"/>
  </r>
  <r>
    <s v="ORD-202304-03160"/>
    <x v="90"/>
    <x v="17"/>
    <x v="5"/>
    <n v="4432801940"/>
    <x v="12"/>
    <s v="PRD - 105 - BAG"/>
    <x v="9"/>
    <x v="2"/>
    <s v="East"/>
    <n v="3502.31"/>
    <n v="567.76"/>
    <x v="1"/>
    <n v="0.16211015015803901"/>
    <x v="0"/>
    <x v="0"/>
    <m/>
    <x v="0"/>
    <n v="0"/>
    <m/>
    <x v="3"/>
    <x v="2"/>
  </r>
  <r>
    <s v="ORD-202304-03161"/>
    <x v="110"/>
    <x v="29"/>
    <x v="6"/>
    <n v="2360768263"/>
    <x v="23"/>
    <s v="PRD - 111 - CHA"/>
    <x v="11"/>
    <x v="1"/>
    <s v="North"/>
    <n v="2858.66"/>
    <n v="279.01"/>
    <x v="0"/>
    <n v="9.7601673511365505E-2"/>
    <x v="0"/>
    <x v="2"/>
    <m/>
    <x v="0"/>
    <n v="0"/>
    <m/>
    <x v="3"/>
    <x v="2"/>
  </r>
  <r>
    <s v="ORD-202304-03162"/>
    <x v="111"/>
    <x v="23"/>
    <x v="6"/>
    <n v="6546439899"/>
    <x v="15"/>
    <s v="PRD-100-SHO"/>
    <x v="12"/>
    <x v="0"/>
    <s v="West"/>
    <n v="1420.4"/>
    <n v="199.66"/>
    <x v="3"/>
    <n v="0.140566037735849"/>
    <x v="0"/>
    <x v="0"/>
    <m/>
    <x v="0"/>
    <n v="0"/>
    <n v="2793.38"/>
    <x v="3"/>
    <x v="2"/>
  </r>
  <r>
    <s v="ORD-202304-03163"/>
    <x v="87"/>
    <x v="20"/>
    <x v="0"/>
    <n v="2471305206"/>
    <x v="14"/>
    <s v="PRD-111-CHA"/>
    <x v="11"/>
    <x v="1"/>
    <s v="North"/>
    <n v="3633.56"/>
    <n v="918.91"/>
    <x v="0"/>
    <n v="0.25289523222404497"/>
    <x v="0"/>
    <x v="1"/>
    <m/>
    <x v="0"/>
    <n v="0"/>
    <n v="207.68"/>
    <x v="3"/>
    <x v="2"/>
  </r>
  <r>
    <s v="ORD-202304-03164"/>
    <x v="89"/>
    <x v="29"/>
    <x v="0"/>
    <n v="211409155"/>
    <x v="3"/>
    <s v="PRD-106-PHO"/>
    <x v="4"/>
    <x v="1"/>
    <s v="East"/>
    <n v="1175.29"/>
    <n v="253.87"/>
    <x v="1"/>
    <n v="0.216006262284202"/>
    <x v="0"/>
    <x v="1"/>
    <m/>
    <x v="0"/>
    <n v="0"/>
    <n v="2788.38"/>
    <x v="3"/>
    <x v="2"/>
  </r>
  <r>
    <s v="ORD-202304-03165"/>
    <x v="98"/>
    <x v="17"/>
    <x v="3"/>
    <n v="7036193288"/>
    <x v="12"/>
    <s v="PRD-105-BAG"/>
    <x v="9"/>
    <x v="2"/>
    <s v="W"/>
    <n v="4339.97"/>
    <n v="768.08"/>
    <x v="3"/>
    <n v="0.17697818187683301"/>
    <x v="0"/>
    <x v="0"/>
    <m/>
    <x v="0"/>
    <n v="0"/>
    <m/>
    <x v="3"/>
    <x v="2"/>
  </r>
  <r>
    <s v="ORD-202304-03166"/>
    <x v="115"/>
    <x v="15"/>
    <x v="3"/>
    <n v="9752542171"/>
    <x v="10"/>
    <s v="PRD-106-PHO"/>
    <x v="2"/>
    <x v="1"/>
    <s v="North"/>
    <n v="2852.64"/>
    <n v="795.94"/>
    <x v="0"/>
    <n v="0.279018733524034"/>
    <x v="0"/>
    <x v="1"/>
    <m/>
    <x v="0"/>
    <n v="0"/>
    <n v="2788.38"/>
    <x v="3"/>
    <x v="2"/>
  </r>
  <r>
    <s v="ORD-202304-03167"/>
    <x v="110"/>
    <x v="11"/>
    <x v="1"/>
    <n v="5375499049"/>
    <x v="23"/>
    <s v="PRD-111-CHA"/>
    <x v="11"/>
    <x v="1"/>
    <s v="West"/>
    <n v="580.99"/>
    <n v="19.05"/>
    <x v="3"/>
    <n v="3.2788860393466297E-2"/>
    <x v="1"/>
    <x v="2"/>
    <m/>
    <x v="0"/>
    <n v="0"/>
    <n v="207.68"/>
    <x v="3"/>
    <x v="2"/>
  </r>
  <r>
    <s v="ORD-202304-03168"/>
    <x v="98"/>
    <x v="3"/>
    <x v="2"/>
    <n v="9471373926"/>
    <x v="3"/>
    <s v="PRD-106-PHO"/>
    <x v="2"/>
    <x v="1"/>
    <s v="N"/>
    <n v="3254.57"/>
    <n v="273.66000000000003"/>
    <x v="0"/>
    <n v="8.4084840700922106E-2"/>
    <x v="0"/>
    <x v="2"/>
    <m/>
    <x v="0"/>
    <n v="0"/>
    <n v="2788.38"/>
    <x v="3"/>
    <x v="2"/>
  </r>
  <r>
    <s v="ORD-202304-03169"/>
    <x v="110"/>
    <x v="18"/>
    <x v="7"/>
    <n v="5497075149"/>
    <x v="3"/>
    <s v="PRD-106-PHO"/>
    <x v="4"/>
    <x v="1"/>
    <s v="S"/>
    <n v="2674.6"/>
    <n v="430.81"/>
    <x v="2"/>
    <n v="0.16107455320421701"/>
    <x v="0"/>
    <x v="0"/>
    <m/>
    <x v="0"/>
    <n v="0"/>
    <n v="2788.38"/>
    <x v="3"/>
    <x v="2"/>
  </r>
  <r>
    <s v="ORD-202304-03170"/>
    <x v="107"/>
    <x v="29"/>
    <x v="3"/>
    <n v="8825566128"/>
    <x v="11"/>
    <s v="PRD - 104 - WAT"/>
    <x v="7"/>
    <x v="2"/>
    <s v="North"/>
    <n v="3664.92"/>
    <n v="856.81"/>
    <x v="0"/>
    <n v="0.233786822086157"/>
    <x v="0"/>
    <x v="1"/>
    <m/>
    <x v="0"/>
    <n v="0"/>
    <m/>
    <x v="3"/>
    <x v="2"/>
  </r>
  <r>
    <s v="ORD-202304-03171"/>
    <x v="109"/>
    <x v="15"/>
    <x v="3"/>
    <n v="449160730"/>
    <x v="14"/>
    <s v="PRD-111-CHA"/>
    <x v="11"/>
    <x v="1"/>
    <s v="South"/>
    <n v="2944.19"/>
    <n v="794.94"/>
    <x v="2"/>
    <n v="0.27000295497233501"/>
    <x v="0"/>
    <x v="1"/>
    <m/>
    <x v="0"/>
    <n v="0"/>
    <n v="207.68"/>
    <x v="3"/>
    <x v="2"/>
  </r>
  <r>
    <s v="ORD-202304-03172"/>
    <x v="103"/>
    <x v="24"/>
    <x v="6"/>
    <n v="754542233"/>
    <x v="10"/>
    <s v="PRD-106-PHO"/>
    <x v="2"/>
    <x v="1"/>
    <s v="South"/>
    <n v="978.71"/>
    <n v="108.03"/>
    <x v="2"/>
    <n v="0.110379989986819"/>
    <x v="1"/>
    <x v="0"/>
    <m/>
    <x v="0"/>
    <n v="0"/>
    <n v="2788.38"/>
    <x v="3"/>
    <x v="2"/>
  </r>
  <r>
    <s v="ORD-202304-03173"/>
    <x v="110"/>
    <x v="12"/>
    <x v="2"/>
    <n v="2995961708"/>
    <x v="11"/>
    <s v="PRD-104-WAT"/>
    <x v="7"/>
    <x v="2"/>
    <s v="North"/>
    <n v="2172.1"/>
    <n v="419.23"/>
    <x v="0"/>
    <n v="0.19300676764421501"/>
    <x v="0"/>
    <x v="0"/>
    <m/>
    <x v="0"/>
    <n v="0"/>
    <n v="2420.2800000000002"/>
    <x v="3"/>
    <x v="2"/>
  </r>
  <r>
    <s v="ORD-202304-03174"/>
    <x v="110"/>
    <x v="8"/>
    <x v="7"/>
    <n v="4633034584"/>
    <x v="18"/>
    <s v="PRD - 103 - HEA"/>
    <x v="5"/>
    <x v="1"/>
    <s v="North"/>
    <n v="1249.5"/>
    <n v="289.88"/>
    <x v="0"/>
    <n v="0.231996798719488"/>
    <x v="0"/>
    <x v="1"/>
    <m/>
    <x v="0"/>
    <n v="0"/>
    <m/>
    <x v="3"/>
    <x v="2"/>
  </r>
  <r>
    <s v="ORD-202304-03175"/>
    <x v="106"/>
    <x v="27"/>
    <x v="6"/>
    <n v="1306957071"/>
    <x v="14"/>
    <s v="PRD-111-CHA"/>
    <x v="11"/>
    <x v="1"/>
    <s v="North"/>
    <n v="2664.73"/>
    <n v="194.76"/>
    <x v="0"/>
    <n v="7.3088080218258494E-2"/>
    <x v="0"/>
    <x v="2"/>
    <m/>
    <x v="0"/>
    <n v="0"/>
    <n v="207.68"/>
    <x v="3"/>
    <x v="2"/>
  </r>
  <r>
    <s v="ORD-202304-03176"/>
    <x v="111"/>
    <x v="19"/>
    <x v="2"/>
    <n v="1717118822"/>
    <x v="2"/>
    <s v="PRD-101-SHI"/>
    <x v="1"/>
    <x v="0"/>
    <s v="East"/>
    <n v="1036.8800000000001"/>
    <n v="279.85000000000002"/>
    <x v="1"/>
    <n v="0.26989622714296702"/>
    <x v="0"/>
    <x v="1"/>
    <m/>
    <x v="0"/>
    <n v="0"/>
    <n v="2821.33"/>
    <x v="3"/>
    <x v="2"/>
  </r>
  <r>
    <s v="ORD-202304-03177"/>
    <x v="109"/>
    <x v="24"/>
    <x v="4"/>
    <n v="874950334"/>
    <x v="15"/>
    <s v="PRD-100-SHO"/>
    <x v="4"/>
    <x v="0"/>
    <s v="N"/>
    <n v="1977.39"/>
    <n v="201.7"/>
    <x v="0"/>
    <n v="0.102003145560562"/>
    <x v="0"/>
    <x v="0"/>
    <m/>
    <x v="0"/>
    <n v="0"/>
    <n v="2793.38"/>
    <x v="3"/>
    <x v="2"/>
  </r>
  <r>
    <s v="ORD-202304-03178"/>
    <x v="99"/>
    <x v="17"/>
    <x v="1"/>
    <n v="9484618028"/>
    <x v="18"/>
    <s v="PRD-103-HEA"/>
    <x v="5"/>
    <x v="1"/>
    <s v="North"/>
    <n v="982.63"/>
    <n v="154.02000000000001"/>
    <x v="0"/>
    <n v="0.15674261929719199"/>
    <x v="1"/>
    <x v="0"/>
    <m/>
    <x v="0"/>
    <n v="0"/>
    <n v="2183.56"/>
    <x v="3"/>
    <x v="2"/>
  </r>
  <r>
    <s v="ORD-202304-03179"/>
    <x v="105"/>
    <x v="11"/>
    <x v="0"/>
    <n v="7530972048"/>
    <x v="17"/>
    <s v="PRD - 108 - JAC"/>
    <x v="0"/>
    <x v="0"/>
    <s v="N"/>
    <n v="4551.8599999999997"/>
    <n v="290.18"/>
    <x v="0"/>
    <n v="6.3749763832806797E-2"/>
    <x v="0"/>
    <x v="2"/>
    <m/>
    <x v="0"/>
    <n v="0"/>
    <m/>
    <x v="3"/>
    <x v="2"/>
  </r>
  <r>
    <s v="ORD-202304-03180"/>
    <x v="97"/>
    <x v="6"/>
    <x v="4"/>
    <n v="4568631468"/>
    <x v="11"/>
    <s v="PRD-104-WAT"/>
    <x v="7"/>
    <x v="2"/>
    <s v="South"/>
    <n v="1829.75"/>
    <n v="261.95999999999998"/>
    <x v="2"/>
    <n v="0.14316709933051"/>
    <x v="0"/>
    <x v="0"/>
    <m/>
    <x v="0"/>
    <n v="0"/>
    <n v="2420.2800000000002"/>
    <x v="3"/>
    <x v="2"/>
  </r>
  <r>
    <s v="ORD-202304-03181"/>
    <x v="100"/>
    <x v="20"/>
    <x v="0"/>
    <n v="2464880788"/>
    <x v="9"/>
    <s v="PRD - 107 - TAB"/>
    <x v="6"/>
    <x v="1"/>
    <s v="N"/>
    <n v="129.03"/>
    <n v="23.43"/>
    <x v="0"/>
    <n v="0.18158567774936099"/>
    <x v="2"/>
    <x v="0"/>
    <m/>
    <x v="0"/>
    <n v="0"/>
    <m/>
    <x v="3"/>
    <x v="2"/>
  </r>
  <r>
    <s v="ORD-202304-03182"/>
    <x v="115"/>
    <x v="20"/>
    <x v="7"/>
    <n v="1523484171"/>
    <x v="13"/>
    <s v="PRD-102-LAP"/>
    <x v="4"/>
    <x v="1"/>
    <s v="North"/>
    <n v="4983.3900000000003"/>
    <n v="740.39"/>
    <x v="0"/>
    <n v="0.14857155470472899"/>
    <x v="0"/>
    <x v="0"/>
    <m/>
    <x v="0"/>
    <n v="0"/>
    <n v="847.14"/>
    <x v="3"/>
    <x v="2"/>
  </r>
  <r>
    <s v="ORD-202304-03183"/>
    <x v="89"/>
    <x v="13"/>
    <x v="1"/>
    <n v="3607149870"/>
    <x v="17"/>
    <s v="PRD-108-JAC"/>
    <x v="0"/>
    <x v="0"/>
    <s v="South"/>
    <n v="2379.9699999999998"/>
    <n v="534.35"/>
    <x v="2"/>
    <n v="0.22451963680214501"/>
    <x v="0"/>
    <x v="1"/>
    <m/>
    <x v="0"/>
    <n v="0"/>
    <n v="2085.91"/>
    <x v="3"/>
    <x v="2"/>
  </r>
  <r>
    <s v="ORD-202304-03184"/>
    <x v="92"/>
    <x v="0"/>
    <x v="0"/>
    <n v="9299322394"/>
    <x v="8"/>
    <s v="PRD-110-CAM"/>
    <x v="8"/>
    <x v="1"/>
    <s v="South"/>
    <n v="266"/>
    <n v="10.15"/>
    <x v="2"/>
    <n v="3.8157894736842099E-2"/>
    <x v="2"/>
    <x v="2"/>
    <m/>
    <x v="0"/>
    <n v="0"/>
    <m/>
    <x v="3"/>
    <x v="2"/>
  </r>
  <r>
    <s v="ORD-202304-03185"/>
    <x v="99"/>
    <x v="6"/>
    <x v="6"/>
    <n v="8801099973"/>
    <x v="4"/>
    <s v="PRD - 109 - SUN"/>
    <x v="3"/>
    <x v="2"/>
    <s v="W"/>
    <n v="4430.45"/>
    <n v="721.68"/>
    <x v="3"/>
    <n v="0.162890902729971"/>
    <x v="0"/>
    <x v="0"/>
    <m/>
    <x v="0"/>
    <n v="0"/>
    <m/>
    <x v="3"/>
    <x v="2"/>
  </r>
  <r>
    <s v="ORD-202304-03186"/>
    <x v="89"/>
    <x v="24"/>
    <x v="3"/>
    <n v="2237091442"/>
    <x v="12"/>
    <s v="PRD-105-BAG"/>
    <x v="9"/>
    <x v="2"/>
    <s v="South"/>
    <n v="4780.87"/>
    <n v="1128.01"/>
    <x v="2"/>
    <n v="0.23594241215511"/>
    <x v="0"/>
    <x v="1"/>
    <m/>
    <x v="0"/>
    <n v="0"/>
    <m/>
    <x v="3"/>
    <x v="2"/>
  </r>
  <r>
    <s v="ORD-202304-03187"/>
    <x v="109"/>
    <x v="8"/>
    <x v="3"/>
    <n v="7262928750"/>
    <x v="5"/>
    <s v="PRD-103-HEA"/>
    <x v="5"/>
    <x v="1"/>
    <s v="North"/>
    <n v="4485.03"/>
    <n v="974.85"/>
    <x v="0"/>
    <n v="0.217356405642772"/>
    <x v="0"/>
    <x v="1"/>
    <m/>
    <x v="0"/>
    <n v="0"/>
    <n v="2183.56"/>
    <x v="3"/>
    <x v="2"/>
  </r>
  <r>
    <s v="ORD-202304-03188"/>
    <x v="88"/>
    <x v="21"/>
    <x v="6"/>
    <n v="9985893972"/>
    <x v="20"/>
    <s v="PRD-100-SHO"/>
    <x v="12"/>
    <x v="0"/>
    <s v="South"/>
    <n v="448.05"/>
    <n v="33.979999999999997"/>
    <x v="2"/>
    <n v="7.5839750027898695E-2"/>
    <x v="2"/>
    <x v="2"/>
    <s v="Customer changed mind"/>
    <x v="1"/>
    <n v="1"/>
    <n v="2793.38"/>
    <x v="3"/>
    <x v="2"/>
  </r>
  <r>
    <s v="ORD-202304-03189"/>
    <x v="87"/>
    <x v="16"/>
    <x v="4"/>
    <n v="5345238521"/>
    <x v="2"/>
    <s v="PRD - 101 - SHI"/>
    <x v="1"/>
    <x v="0"/>
    <s v="West"/>
    <n v="4862.57"/>
    <n v="629.72"/>
    <x v="3"/>
    <n v="0.129503534139354"/>
    <x v="0"/>
    <x v="0"/>
    <m/>
    <x v="0"/>
    <n v="0"/>
    <m/>
    <x v="3"/>
    <x v="2"/>
  </r>
  <r>
    <s v="ORD-202304-03190"/>
    <x v="93"/>
    <x v="0"/>
    <x v="5"/>
    <n v="4132426289"/>
    <x v="3"/>
    <s v="PRD-106-PHO"/>
    <x v="2"/>
    <x v="1"/>
    <s v="North"/>
    <n v="1627.77"/>
    <n v="170.64"/>
    <x v="0"/>
    <n v="0.104830535026447"/>
    <x v="0"/>
    <x v="0"/>
    <m/>
    <x v="0"/>
    <n v="0"/>
    <n v="2788.38"/>
    <x v="3"/>
    <x v="2"/>
  </r>
  <r>
    <s v="ORD-202304-03191"/>
    <x v="92"/>
    <x v="6"/>
    <x v="6"/>
    <n v="4176570779"/>
    <x v="19"/>
    <s v="PRD - 102 - LAP"/>
    <x v="10"/>
    <x v="1"/>
    <s v="North"/>
    <n v="4445.32"/>
    <n v="917.56"/>
    <x v="0"/>
    <n v="0.20641033716357901"/>
    <x v="0"/>
    <x v="1"/>
    <m/>
    <x v="0"/>
    <n v="0"/>
    <m/>
    <x v="3"/>
    <x v="2"/>
  </r>
  <r>
    <s v="ORD-202304-03192"/>
    <x v="115"/>
    <x v="6"/>
    <x v="7"/>
    <n v="6671738233"/>
    <x v="2"/>
    <s v="PRD-101-SHI"/>
    <x v="1"/>
    <x v="0"/>
    <s v="N"/>
    <n v="3172.29"/>
    <n v="508.35"/>
    <x v="0"/>
    <n v="0.16024701398674099"/>
    <x v="0"/>
    <x v="0"/>
    <m/>
    <x v="0"/>
    <n v="0"/>
    <n v="2821.33"/>
    <x v="3"/>
    <x v="2"/>
  </r>
  <r>
    <s v="ORD-202304-03193"/>
    <x v="92"/>
    <x v="6"/>
    <x v="5"/>
    <n v="6376274208"/>
    <x v="15"/>
    <s v="PRD - 100 - SHO"/>
    <x v="12"/>
    <x v="0"/>
    <s v="North"/>
    <n v="4584.8"/>
    <n v="982.44"/>
    <x v="0"/>
    <n v="0.214281975222474"/>
    <x v="0"/>
    <x v="1"/>
    <m/>
    <x v="0"/>
    <n v="0"/>
    <m/>
    <x v="3"/>
    <x v="2"/>
  </r>
  <r>
    <s v="ORD-202304-03194"/>
    <x v="90"/>
    <x v="18"/>
    <x v="4"/>
    <n v="8932317484"/>
    <x v="14"/>
    <s v="PRD-111-CHA"/>
    <x v="11"/>
    <x v="1"/>
    <s v="North"/>
    <n v="3898.63"/>
    <n v="218.39"/>
    <x v="0"/>
    <n v="5.6017113704044698E-2"/>
    <x v="0"/>
    <x v="2"/>
    <m/>
    <x v="0"/>
    <n v="0"/>
    <n v="207.68"/>
    <x v="3"/>
    <x v="2"/>
  </r>
  <r>
    <s v="ORD-202304-03195"/>
    <x v="98"/>
    <x v="9"/>
    <x v="3"/>
    <n v="4738366947"/>
    <x v="7"/>
    <s v="PRD-104-WAT"/>
    <x v="7"/>
    <x v="2"/>
    <s v="N"/>
    <n v="1925.21"/>
    <n v="210.64"/>
    <x v="0"/>
    <n v="0.10941144082983199"/>
    <x v="0"/>
    <x v="0"/>
    <m/>
    <x v="0"/>
    <n v="0"/>
    <n v="2420.2800000000002"/>
    <x v="3"/>
    <x v="2"/>
  </r>
  <r>
    <s v="ORD-202304-03196"/>
    <x v="114"/>
    <x v="12"/>
    <x v="2"/>
    <n v="9233892516"/>
    <x v="5"/>
    <s v="PRD-103-HEA"/>
    <x v="4"/>
    <x v="1"/>
    <s v="East"/>
    <n v="2092.79"/>
    <n v="615.51"/>
    <x v="1"/>
    <n v="0.29410977690069201"/>
    <x v="0"/>
    <x v="1"/>
    <m/>
    <x v="0"/>
    <n v="0"/>
    <n v="2183.56"/>
    <x v="3"/>
    <x v="2"/>
  </r>
  <r>
    <s v="ORD-202304-03197"/>
    <x v="112"/>
    <x v="7"/>
    <x v="5"/>
    <n v="5907067151"/>
    <x v="12"/>
    <s v="PRD-105-BAG"/>
    <x v="4"/>
    <x v="2"/>
    <s v="East"/>
    <n v="925.53"/>
    <n v="244.66"/>
    <x v="1"/>
    <n v="0.26434583427873798"/>
    <x v="1"/>
    <x v="1"/>
    <m/>
    <x v="0"/>
    <n v="0"/>
    <m/>
    <x v="3"/>
    <x v="2"/>
  </r>
  <r>
    <s v="ORD-202304-03198"/>
    <x v="96"/>
    <x v="14"/>
    <x v="0"/>
    <n v="1182798405"/>
    <x v="9"/>
    <s v="PRD-107-TAB"/>
    <x v="6"/>
    <x v="1"/>
    <s v="West"/>
    <n v="1786.15"/>
    <n v="353.39"/>
    <x v="3"/>
    <n v="0.19785012456960499"/>
    <x v="0"/>
    <x v="0"/>
    <m/>
    <x v="0"/>
    <n v="0"/>
    <n v="2081.52"/>
    <x v="3"/>
    <x v="2"/>
  </r>
  <r>
    <s v="ORD-202304-03199"/>
    <x v="110"/>
    <x v="11"/>
    <x v="7"/>
    <n v="4550316307"/>
    <x v="18"/>
    <s v="PRD-103-HEA"/>
    <x v="4"/>
    <x v="1"/>
    <s v="West"/>
    <n v="2281.69"/>
    <n v="453.9"/>
    <x v="3"/>
    <n v="0.198931493761203"/>
    <x v="0"/>
    <x v="0"/>
    <m/>
    <x v="0"/>
    <n v="0"/>
    <n v="2183.56"/>
    <x v="3"/>
    <x v="2"/>
  </r>
  <r>
    <s v="ORD-202304-03200"/>
    <x v="97"/>
    <x v="18"/>
    <x v="4"/>
    <n v="8282410420"/>
    <x v="1"/>
    <s v="PRD-101-SHI "/>
    <x v="1"/>
    <x v="0"/>
    <s v="North"/>
    <n v="2106.15"/>
    <n v="189.35"/>
    <x v="0"/>
    <n v="8.9903378201932393E-2"/>
    <x v="0"/>
    <x v="2"/>
    <m/>
    <x v="0"/>
    <n v="0"/>
    <m/>
    <x v="3"/>
    <x v="2"/>
  </r>
  <r>
    <s v="ORD-202305-03201"/>
    <x v="116"/>
    <x v="14"/>
    <x v="4"/>
    <n v="9322933074"/>
    <x v="13"/>
    <s v="PRD-102-LAP"/>
    <x v="10"/>
    <x v="1"/>
    <s v="South"/>
    <n v="1566.76"/>
    <n v="369.92"/>
    <x v="2"/>
    <n v="0.236105083101432"/>
    <x v="0"/>
    <x v="1"/>
    <m/>
    <x v="0"/>
    <n v="0"/>
    <n v="847.14"/>
    <x v="4"/>
    <x v="2"/>
  </r>
  <r>
    <s v="ORD-202305-03202"/>
    <x v="117"/>
    <x v="15"/>
    <x v="3"/>
    <n v="2136615928"/>
    <x v="11"/>
    <s v="PRD-104-WAT"/>
    <x v="4"/>
    <x v="2"/>
    <s v="S"/>
    <n v="1846.61"/>
    <n v="243.56"/>
    <x v="2"/>
    <n v="0.13189574409322999"/>
    <x v="0"/>
    <x v="0"/>
    <m/>
    <x v="0"/>
    <n v="0"/>
    <n v="2420.2800000000002"/>
    <x v="4"/>
    <x v="2"/>
  </r>
  <r>
    <s v="ORD-202305-03203"/>
    <x v="118"/>
    <x v="11"/>
    <x v="1"/>
    <n v="8151130010"/>
    <x v="0"/>
    <s v="PRD-108-JAC"/>
    <x v="0"/>
    <x v="0"/>
    <s v="North"/>
    <n v="556.17999999999995"/>
    <n v="136.54"/>
    <x v="0"/>
    <n v="0.24549606242583299"/>
    <x v="1"/>
    <x v="1"/>
    <m/>
    <x v="0"/>
    <n v="0"/>
    <n v="2085.91"/>
    <x v="4"/>
    <x v="2"/>
  </r>
  <r>
    <s v="ORD-202305-03204"/>
    <x v="119"/>
    <x v="29"/>
    <x v="6"/>
    <n v="1354663907"/>
    <x v="12"/>
    <s v="PRD-105-BAG"/>
    <x v="9"/>
    <x v="2"/>
    <s v="N"/>
    <n v="4172.17"/>
    <n v="1100.6300000000001"/>
    <x v="0"/>
    <n v="0.26380276930230601"/>
    <x v="0"/>
    <x v="1"/>
    <m/>
    <x v="0"/>
    <n v="0"/>
    <m/>
    <x v="4"/>
    <x v="2"/>
  </r>
  <r>
    <s v="ORD-202305-03205"/>
    <x v="120"/>
    <x v="12"/>
    <x v="7"/>
    <n v="7241975028"/>
    <x v="18"/>
    <s v="PRD-103-HEA"/>
    <x v="5"/>
    <x v="1"/>
    <s v="N"/>
    <n v="1760.59"/>
    <n v="345.94"/>
    <x v="0"/>
    <n v="0.19649094905685"/>
    <x v="0"/>
    <x v="0"/>
    <s v="damaged "/>
    <x v="1"/>
    <n v="1"/>
    <n v="2183.56"/>
    <x v="4"/>
    <x v="2"/>
  </r>
  <r>
    <s v="ORD-202305-03206"/>
    <x v="116"/>
    <x v="18"/>
    <x v="5"/>
    <n v="2186733726"/>
    <x v="8"/>
    <s v="PRD-110-CAM"/>
    <x v="8"/>
    <x v="1"/>
    <s v="South"/>
    <n v="323.17"/>
    <n v="37.15"/>
    <x v="2"/>
    <n v="0.114954977256552"/>
    <x v="2"/>
    <x v="0"/>
    <m/>
    <x v="0"/>
    <n v="0"/>
    <m/>
    <x v="4"/>
    <x v="2"/>
  </r>
  <r>
    <s v="ORD-202305-03207"/>
    <x v="120"/>
    <x v="17"/>
    <x v="7"/>
    <n v="7335021421"/>
    <x v="2"/>
    <s v="PRD-101-SHI"/>
    <x v="1"/>
    <x v="0"/>
    <s v="N"/>
    <n v="1114.5"/>
    <n v="285"/>
    <x v="0"/>
    <n v="0.25572005383580099"/>
    <x v="0"/>
    <x v="1"/>
    <m/>
    <x v="0"/>
    <n v="0"/>
    <n v="2821.33"/>
    <x v="4"/>
    <x v="2"/>
  </r>
  <r>
    <s v="ORD-202305-03208"/>
    <x v="121"/>
    <x v="28"/>
    <x v="1"/>
    <n v="7122302530"/>
    <x v="19"/>
    <s v="PRD-102-LAP"/>
    <x v="10"/>
    <x v="1"/>
    <s v="North"/>
    <n v="1360.15"/>
    <n v="135.46"/>
    <x v="0"/>
    <n v="9.9591956769473994E-2"/>
    <x v="0"/>
    <x v="2"/>
    <m/>
    <x v="0"/>
    <n v="0"/>
    <n v="847.14"/>
    <x v="4"/>
    <x v="2"/>
  </r>
  <r>
    <s v="ORD-202305-03209"/>
    <x v="122"/>
    <x v="19"/>
    <x v="3"/>
    <n v="554800572"/>
    <x v="4"/>
    <s v="PRD-109-SUN"/>
    <x v="3"/>
    <x v="2"/>
    <s v="N"/>
    <n v="282.07"/>
    <n v="51.99"/>
    <x v="0"/>
    <n v="0.18431594994150399"/>
    <x v="2"/>
    <x v="0"/>
    <m/>
    <x v="0"/>
    <n v="0"/>
    <m/>
    <x v="4"/>
    <x v="2"/>
  </r>
  <r>
    <s v="ORD-202305-03210"/>
    <x v="122"/>
    <x v="19"/>
    <x v="7"/>
    <n v="8233201861"/>
    <x v="3"/>
    <s v="PRD-106-PHO"/>
    <x v="2"/>
    <x v="1"/>
    <s v="N"/>
    <n v="290.39999999999998"/>
    <n v="49.05"/>
    <x v="0"/>
    <n v="0.16890495867768601"/>
    <x v="2"/>
    <x v="0"/>
    <m/>
    <x v="0"/>
    <n v="0"/>
    <n v="2788.38"/>
    <x v="4"/>
    <x v="2"/>
  </r>
  <r>
    <s v="ORD-202305-03211"/>
    <x v="123"/>
    <x v="4"/>
    <x v="4"/>
    <n v="227493003"/>
    <x v="16"/>
    <s v="PRD-109-SUN"/>
    <x v="3"/>
    <x v="2"/>
    <s v="South"/>
    <n v="4423.22"/>
    <n v="403.1"/>
    <x v="2"/>
    <n v="9.1132704229045805E-2"/>
    <x v="0"/>
    <x v="2"/>
    <s v="Size issue"/>
    <x v="1"/>
    <n v="1"/>
    <m/>
    <x v="4"/>
    <x v="2"/>
  </r>
  <r>
    <s v="ORD-202305-03212"/>
    <x v="116"/>
    <x v="16"/>
    <x v="5"/>
    <n v="8857726033"/>
    <x v="15"/>
    <s v="PRD-100-SHO"/>
    <x v="12"/>
    <x v="0"/>
    <s v="West"/>
    <n v="3923"/>
    <n v="581.92999999999995"/>
    <x v="3"/>
    <n v="0.14833800662758101"/>
    <x v="0"/>
    <x v="0"/>
    <m/>
    <x v="0"/>
    <n v="0"/>
    <n v="2793.38"/>
    <x v="4"/>
    <x v="2"/>
  </r>
  <r>
    <s v="ORD-202305-03213"/>
    <x v="123"/>
    <x v="21"/>
    <x v="1"/>
    <n v="5352162296"/>
    <x v="13"/>
    <s v="PRD-102-LAP"/>
    <x v="10"/>
    <x v="1"/>
    <s v="N"/>
    <n v="1575.9"/>
    <n v="162.78"/>
    <x v="0"/>
    <n v="0.103293356177422"/>
    <x v="0"/>
    <x v="0"/>
    <m/>
    <x v="0"/>
    <n v="0"/>
    <n v="847.14"/>
    <x v="4"/>
    <x v="2"/>
  </r>
  <r>
    <s v="ORD-202305-03214"/>
    <x v="124"/>
    <x v="2"/>
    <x v="6"/>
    <n v="8606253613"/>
    <x v="0"/>
    <s v="PRD-108-JAC"/>
    <x v="4"/>
    <x v="0"/>
    <s v="W"/>
    <n v="2507.13"/>
    <n v="393.5"/>
    <x v="3"/>
    <n v="0.15695237183552499"/>
    <x v="0"/>
    <x v="0"/>
    <m/>
    <x v="0"/>
    <n v="0"/>
    <n v="2085.91"/>
    <x v="4"/>
    <x v="2"/>
  </r>
  <r>
    <s v="ORD-202305-03215"/>
    <x v="125"/>
    <x v="28"/>
    <x v="6"/>
    <n v="2573169562"/>
    <x v="4"/>
    <s v="PRD-109-SUN"/>
    <x v="3"/>
    <x v="2"/>
    <s v="North"/>
    <n v="4971.99"/>
    <n v="242.15"/>
    <x v="0"/>
    <n v="4.8702833271989703E-2"/>
    <x v="0"/>
    <x v="2"/>
    <m/>
    <x v="0"/>
    <n v="0"/>
    <m/>
    <x v="4"/>
    <x v="2"/>
  </r>
  <r>
    <s v="ORD-202305-03216"/>
    <x v="123"/>
    <x v="23"/>
    <x v="6"/>
    <n v="7580827337"/>
    <x v="8"/>
    <s v="PRD-110-CAM"/>
    <x v="8"/>
    <x v="1"/>
    <s v="West"/>
    <n v="370.86"/>
    <n v="45.84"/>
    <x v="3"/>
    <n v="0.123604594725773"/>
    <x v="2"/>
    <x v="0"/>
    <m/>
    <x v="0"/>
    <n v="0"/>
    <m/>
    <x v="4"/>
    <x v="2"/>
  </r>
  <r>
    <s v="ORD-202305-03217"/>
    <x v="122"/>
    <x v="7"/>
    <x v="6"/>
    <n v="8587325744"/>
    <x v="0"/>
    <s v="PRD-108-JAC"/>
    <x v="0"/>
    <x v="0"/>
    <s v="N"/>
    <n v="4799.1099999999997"/>
    <n v="389.84"/>
    <x v="0"/>
    <n v="8.1231728382971005E-2"/>
    <x v="0"/>
    <x v="2"/>
    <m/>
    <x v="0"/>
    <n v="0"/>
    <n v="2085.91"/>
    <x v="4"/>
    <x v="2"/>
  </r>
  <r>
    <s v="ORD-202305-03218"/>
    <x v="125"/>
    <x v="29"/>
    <x v="6"/>
    <n v="2113759648"/>
    <x v="14"/>
    <s v="PRD-111-CHA"/>
    <x v="11"/>
    <x v="1"/>
    <s v="North"/>
    <n v="3305.04"/>
    <n v="277.27999999999997"/>
    <x v="0"/>
    <n v="8.3896110183235298E-2"/>
    <x v="0"/>
    <x v="2"/>
    <m/>
    <x v="0"/>
    <n v="0"/>
    <n v="207.68"/>
    <x v="4"/>
    <x v="2"/>
  </r>
  <r>
    <s v="ORD-202305-03219"/>
    <x v="121"/>
    <x v="26"/>
    <x v="1"/>
    <n v="103801219"/>
    <x v="8"/>
    <s v="PRD-110-CAM"/>
    <x v="8"/>
    <x v="1"/>
    <s v="East"/>
    <n v="1012.11"/>
    <n v="76.73"/>
    <x v="1"/>
    <n v="7.5811917676932405E-2"/>
    <x v="0"/>
    <x v="2"/>
    <m/>
    <x v="0"/>
    <n v="0"/>
    <m/>
    <x v="4"/>
    <x v="2"/>
  </r>
  <r>
    <s v="ORD-202305-03220"/>
    <x v="125"/>
    <x v="10"/>
    <x v="1"/>
    <n v="3392132839"/>
    <x v="10"/>
    <s v="PRD-106-PHO"/>
    <x v="4"/>
    <x v="1"/>
    <s v="N"/>
    <n v="4082.85"/>
    <n v="1201.0899999999999"/>
    <x v="0"/>
    <n v="0.294179311020488"/>
    <x v="0"/>
    <x v="1"/>
    <m/>
    <x v="0"/>
    <n v="0"/>
    <n v="2788.38"/>
    <x v="4"/>
    <x v="2"/>
  </r>
  <r>
    <s v="ORD-202305-03221"/>
    <x v="117"/>
    <x v="17"/>
    <x v="5"/>
    <n v="9949201330"/>
    <x v="19"/>
    <s v="PRD-102-LAP"/>
    <x v="10"/>
    <x v="1"/>
    <s v="North"/>
    <n v="3512.7"/>
    <n v="195.11"/>
    <x v="0"/>
    <n v="5.55441683035841E-2"/>
    <x v="0"/>
    <x v="2"/>
    <m/>
    <x v="0"/>
    <n v="0"/>
    <n v="847.14"/>
    <x v="4"/>
    <x v="2"/>
  </r>
  <r>
    <s v="ORD-202305-03222"/>
    <x v="126"/>
    <x v="7"/>
    <x v="4"/>
    <n v="8464556990"/>
    <x v="3"/>
    <s v="PRD-106-PHO"/>
    <x v="2"/>
    <x v="1"/>
    <s v="S"/>
    <n v="640.26"/>
    <n v="78.27"/>
    <x v="2"/>
    <n v="0.12224721207009701"/>
    <x v="1"/>
    <x v="0"/>
    <m/>
    <x v="0"/>
    <n v="0"/>
    <n v="2788.38"/>
    <x v="4"/>
    <x v="2"/>
  </r>
  <r>
    <s v="ORD-202305-03223"/>
    <x v="125"/>
    <x v="7"/>
    <x v="3"/>
    <n v="3329996043"/>
    <x v="8"/>
    <s v="PRD-110-CAM"/>
    <x v="4"/>
    <x v="1"/>
    <s v="S"/>
    <n v="619.05999999999995"/>
    <n v="149.32"/>
    <x v="2"/>
    <n v="0.24120440668109699"/>
    <x v="1"/>
    <x v="1"/>
    <s v="damaged "/>
    <x v="1"/>
    <n v="1"/>
    <m/>
    <x v="4"/>
    <x v="2"/>
  </r>
  <r>
    <s v="ORD-202305-03224"/>
    <x v="117"/>
    <x v="21"/>
    <x v="4"/>
    <n v="3372417490"/>
    <x v="0"/>
    <s v="PRD-108-JAC"/>
    <x v="0"/>
    <x v="0"/>
    <s v="North"/>
    <n v="4669.41"/>
    <n v="1006.41"/>
    <x v="0"/>
    <n v="0.21553258334564801"/>
    <x v="0"/>
    <x v="1"/>
    <m/>
    <x v="0"/>
    <n v="0"/>
    <n v="2085.91"/>
    <x v="4"/>
    <x v="2"/>
  </r>
  <r>
    <s v="ORD-202305-03225"/>
    <x v="127"/>
    <x v="12"/>
    <x v="3"/>
    <n v="5177784251"/>
    <x v="3"/>
    <s v="PRD-106-PHO"/>
    <x v="2"/>
    <x v="1"/>
    <s v="S"/>
    <n v="2804.57"/>
    <n v="142.19"/>
    <x v="2"/>
    <n v="5.0699394203032898E-2"/>
    <x v="0"/>
    <x v="2"/>
    <m/>
    <x v="0"/>
    <n v="0"/>
    <n v="2788.38"/>
    <x v="4"/>
    <x v="2"/>
  </r>
  <r>
    <s v="ORD-202305-03226"/>
    <x v="128"/>
    <x v="25"/>
    <x v="0"/>
    <n v="6279706699"/>
    <x v="12"/>
    <s v="PRD - 105 - BAG"/>
    <x v="9"/>
    <x v="2"/>
    <s v="South"/>
    <n v="1252.3900000000001"/>
    <n v="350.85"/>
    <x v="2"/>
    <n v="0.280144363976078"/>
    <x v="0"/>
    <x v="1"/>
    <m/>
    <x v="0"/>
    <n v="0"/>
    <m/>
    <x v="4"/>
    <x v="2"/>
  </r>
  <r>
    <s v="ORD-202305-03227"/>
    <x v="127"/>
    <x v="25"/>
    <x v="6"/>
    <n v="6802894614"/>
    <x v="11"/>
    <s v="PRD-104-WAT"/>
    <x v="7"/>
    <x v="2"/>
    <s v="East"/>
    <n v="4041.52"/>
    <n v="652.20000000000005"/>
    <x v="1"/>
    <n v="0.161374928244819"/>
    <x v="0"/>
    <x v="0"/>
    <m/>
    <x v="0"/>
    <n v="0"/>
    <n v="2420.2800000000002"/>
    <x v="4"/>
    <x v="2"/>
  </r>
  <r>
    <s v="ORD-202305-03228"/>
    <x v="129"/>
    <x v="28"/>
    <x v="1"/>
    <n v="9564629567"/>
    <x v="20"/>
    <s v="PRD-100-SHO"/>
    <x v="12"/>
    <x v="0"/>
    <s v="East"/>
    <n v="1117.06"/>
    <n v="157.65"/>
    <x v="1"/>
    <n v="0.141129393228654"/>
    <x v="0"/>
    <x v="0"/>
    <m/>
    <x v="0"/>
    <n v="0"/>
    <n v="2793.38"/>
    <x v="4"/>
    <x v="2"/>
  </r>
  <r>
    <s v="ORD-202305-03229"/>
    <x v="126"/>
    <x v="15"/>
    <x v="3"/>
    <n v="6883849169"/>
    <x v="14"/>
    <s v="PRD-111-CHA"/>
    <x v="11"/>
    <x v="1"/>
    <s v="North"/>
    <n v="3730.46"/>
    <n v="953.1"/>
    <x v="0"/>
    <n v="0.25549127989577702"/>
    <x v="0"/>
    <x v="1"/>
    <m/>
    <x v="0"/>
    <n v="0"/>
    <n v="207.68"/>
    <x v="4"/>
    <x v="2"/>
  </r>
  <r>
    <s v="ORD-202305-03230"/>
    <x v="117"/>
    <x v="26"/>
    <x v="0"/>
    <n v="8626477880"/>
    <x v="14"/>
    <s v="PRD-111-CHA"/>
    <x v="11"/>
    <x v="1"/>
    <s v="W"/>
    <n v="1923.17"/>
    <n v="111.75"/>
    <x v="3"/>
    <n v="5.8107187612119603E-2"/>
    <x v="0"/>
    <x v="2"/>
    <m/>
    <x v="0"/>
    <n v="0"/>
    <n v="207.68"/>
    <x v="4"/>
    <x v="2"/>
  </r>
  <r>
    <s v="ORD-202305-03231"/>
    <x v="130"/>
    <x v="4"/>
    <x v="7"/>
    <n v="14501624"/>
    <x v="15"/>
    <s v="PRD-100-SHO "/>
    <x v="12"/>
    <x v="0"/>
    <s v="N"/>
    <n v="1155.3599999999999"/>
    <n v="74.56"/>
    <x v="0"/>
    <n v="6.4533998061210407E-2"/>
    <x v="0"/>
    <x v="2"/>
    <m/>
    <x v="0"/>
    <n v="0"/>
    <m/>
    <x v="4"/>
    <x v="2"/>
  </r>
  <r>
    <s v="ORD-202305-03232"/>
    <x v="131"/>
    <x v="3"/>
    <x v="6"/>
    <n v="580823006"/>
    <x v="21"/>
    <s v="PRD-110-CAM"/>
    <x v="8"/>
    <x v="1"/>
    <s v="N"/>
    <n v="4646.7299999999996"/>
    <n v="567.88"/>
    <x v="0"/>
    <n v="0.12221067288178999"/>
    <x v="0"/>
    <x v="0"/>
    <m/>
    <x v="0"/>
    <n v="0"/>
    <m/>
    <x v="4"/>
    <x v="2"/>
  </r>
  <r>
    <s v="ORD-202305-03233"/>
    <x v="132"/>
    <x v="19"/>
    <x v="2"/>
    <n v="9701190804"/>
    <x v="4"/>
    <s v="PRD-109-SUN "/>
    <x v="3"/>
    <x v="2"/>
    <s v="East"/>
    <n v="4953.0200000000004"/>
    <n v="844.39"/>
    <x v="1"/>
    <n v="0.17047982846828799"/>
    <x v="0"/>
    <x v="0"/>
    <m/>
    <x v="0"/>
    <n v="0"/>
    <n v="1385.87"/>
    <x v="4"/>
    <x v="2"/>
  </r>
  <r>
    <s v="ORD-202305-03234"/>
    <x v="119"/>
    <x v="9"/>
    <x v="1"/>
    <n v="2725811416"/>
    <x v="15"/>
    <s v="PRD-100-SHO"/>
    <x v="12"/>
    <x v="0"/>
    <s v="South"/>
    <n v="4926.66"/>
    <n v="1305.78"/>
    <x v="2"/>
    <n v="0.26504366041090699"/>
    <x v="0"/>
    <x v="1"/>
    <s v="Defective"/>
    <x v="1"/>
    <n v="1"/>
    <n v="2793.38"/>
    <x v="4"/>
    <x v="2"/>
  </r>
  <r>
    <s v="ORD-202305-03235"/>
    <x v="123"/>
    <x v="17"/>
    <x v="7"/>
    <n v="8667719023"/>
    <x v="0"/>
    <s v="PRD-108-JAC"/>
    <x v="0"/>
    <x v="0"/>
    <s v="East"/>
    <n v="2661.25"/>
    <n v="641.86"/>
    <x v="1"/>
    <n v="0.24118741193048401"/>
    <x v="0"/>
    <x v="1"/>
    <m/>
    <x v="0"/>
    <n v="0"/>
    <n v="2085.91"/>
    <x v="4"/>
    <x v="2"/>
  </r>
  <r>
    <s v="ORD-202305-03236"/>
    <x v="116"/>
    <x v="18"/>
    <x v="2"/>
    <n v="2917750863"/>
    <x v="6"/>
    <s v="PRD-107-TAB"/>
    <x v="6"/>
    <x v="1"/>
    <s v="W"/>
    <n v="3983.84"/>
    <n v="321.89"/>
    <x v="3"/>
    <n v="8.0798927667777798E-2"/>
    <x v="0"/>
    <x v="2"/>
    <m/>
    <x v="0"/>
    <n v="0"/>
    <n v="2081.52"/>
    <x v="4"/>
    <x v="2"/>
  </r>
  <r>
    <s v="ORD-202305-03237"/>
    <x v="133"/>
    <x v="11"/>
    <x v="4"/>
    <n v="3668995704"/>
    <x v="17"/>
    <s v="PRD-108-JAC"/>
    <x v="0"/>
    <x v="0"/>
    <s v="North"/>
    <n v="645.66999999999996"/>
    <n v="31.97"/>
    <x v="0"/>
    <n v="4.9514457849985302E-2"/>
    <x v="1"/>
    <x v="2"/>
    <m/>
    <x v="0"/>
    <n v="0"/>
    <n v="2085.91"/>
    <x v="4"/>
    <x v="2"/>
  </r>
  <r>
    <s v="ORD-202305-03238"/>
    <x v="134"/>
    <x v="22"/>
    <x v="4"/>
    <n v="6108759860"/>
    <x v="5"/>
    <s v="PRD-103-HEA"/>
    <x v="5"/>
    <x v="1"/>
    <s v="W"/>
    <n v="1430.45"/>
    <n v="166.64"/>
    <x v="3"/>
    <n v="0.116494809325737"/>
    <x v="0"/>
    <x v="0"/>
    <m/>
    <x v="0"/>
    <n v="0"/>
    <n v="2183.56"/>
    <x v="4"/>
    <x v="2"/>
  </r>
  <r>
    <s v="ORD-202305-03239"/>
    <x v="125"/>
    <x v="19"/>
    <x v="4"/>
    <n v="8375160614"/>
    <x v="12"/>
    <s v="PRD - 105 - BAG"/>
    <x v="9"/>
    <x v="2"/>
    <s v="South"/>
    <n v="1124.69"/>
    <n v="34.020000000000003"/>
    <x v="2"/>
    <n v="3.0248335096782202E-2"/>
    <x v="0"/>
    <x v="2"/>
    <s v="Customer changed mind"/>
    <x v="1"/>
    <n v="1"/>
    <m/>
    <x v="4"/>
    <x v="2"/>
  </r>
  <r>
    <s v="ORD-202305-03240"/>
    <x v="119"/>
    <x v="2"/>
    <x v="0"/>
    <n v="1450645334"/>
    <x v="10"/>
    <s v="PRD-106-PHO"/>
    <x v="2"/>
    <x v="1"/>
    <s v="East"/>
    <n v="83.84"/>
    <n v="7.62"/>
    <x v="1"/>
    <n v="9.0887404580152695E-2"/>
    <x v="2"/>
    <x v="2"/>
    <m/>
    <x v="0"/>
    <n v="0"/>
    <n v="2788.38"/>
    <x v="4"/>
    <x v="2"/>
  </r>
  <r>
    <s v="ORD-202305-03241"/>
    <x v="135"/>
    <x v="26"/>
    <x v="2"/>
    <n v="2282487432"/>
    <x v="13"/>
    <s v="PRD-102-LAP"/>
    <x v="10"/>
    <x v="1"/>
    <s v="North"/>
    <n v="1580.42"/>
    <n v="313.61"/>
    <x v="0"/>
    <n v="0.19843459333594901"/>
    <x v="0"/>
    <x v="0"/>
    <m/>
    <x v="0"/>
    <n v="0"/>
    <n v="847.14"/>
    <x v="4"/>
    <x v="2"/>
  </r>
  <r>
    <s v="ORD-202305-03242"/>
    <x v="124"/>
    <x v="23"/>
    <x v="4"/>
    <n v="6794719"/>
    <x v="13"/>
    <s v="PRD - 102 - LAP"/>
    <x v="10"/>
    <x v="1"/>
    <s v="West"/>
    <n v="353.21"/>
    <n v="20.89"/>
    <x v="3"/>
    <n v="5.9143285863933602E-2"/>
    <x v="2"/>
    <x v="2"/>
    <m/>
    <x v="0"/>
    <n v="0"/>
    <m/>
    <x v="4"/>
    <x v="2"/>
  </r>
  <r>
    <s v="ORD-202305-03243"/>
    <x v="127"/>
    <x v="20"/>
    <x v="6"/>
    <n v="4199039709"/>
    <x v="11"/>
    <s v="PRD-104-WAT"/>
    <x v="7"/>
    <x v="2"/>
    <s v="W"/>
    <n v="4267.3500000000004"/>
    <n v="1200.24"/>
    <x v="3"/>
    <n v="0.28126120426025503"/>
    <x v="0"/>
    <x v="1"/>
    <m/>
    <x v="0"/>
    <n v="0"/>
    <n v="2420.2800000000002"/>
    <x v="4"/>
    <x v="2"/>
  </r>
  <r>
    <s v="ORD-202305-03244"/>
    <x v="127"/>
    <x v="10"/>
    <x v="2"/>
    <n v="4707883599"/>
    <x v="9"/>
    <s v="PRD-107-TAB"/>
    <x v="4"/>
    <x v="1"/>
    <s v="W"/>
    <n v="3494.9"/>
    <n v="219.04"/>
    <x v="3"/>
    <n v="6.2674182380039495E-2"/>
    <x v="0"/>
    <x v="2"/>
    <m/>
    <x v="0"/>
    <n v="0"/>
    <n v="2081.52"/>
    <x v="4"/>
    <x v="2"/>
  </r>
  <r>
    <s v="ORD-202305-03245"/>
    <x v="129"/>
    <x v="23"/>
    <x v="3"/>
    <n v="194305847"/>
    <x v="18"/>
    <s v="PRD-103-HEA"/>
    <x v="5"/>
    <x v="1"/>
    <s v="West"/>
    <n v="552.78"/>
    <n v="50.94"/>
    <x v="3"/>
    <n v="9.2152393357212606E-2"/>
    <x v="1"/>
    <x v="2"/>
    <s v="Size issue"/>
    <x v="1"/>
    <n v="1"/>
    <n v="2183.56"/>
    <x v="4"/>
    <x v="2"/>
  </r>
  <r>
    <s v="ORD-202305-03246"/>
    <x v="127"/>
    <x v="1"/>
    <x v="1"/>
    <n v="1278270917"/>
    <x v="19"/>
    <s v="PRD-102-LAP"/>
    <x v="10"/>
    <x v="1"/>
    <s v="West"/>
    <n v="66.13"/>
    <n v="14.28"/>
    <x v="3"/>
    <n v="0.215938303341902"/>
    <x v="2"/>
    <x v="1"/>
    <m/>
    <x v="0"/>
    <n v="0"/>
    <n v="847.14"/>
    <x v="4"/>
    <x v="2"/>
  </r>
  <r>
    <s v="ORD-202305-03247"/>
    <x v="118"/>
    <x v="9"/>
    <x v="2"/>
    <n v="2991006291"/>
    <x v="9"/>
    <s v="PRD-107-TAB"/>
    <x v="6"/>
    <x v="1"/>
    <s v="South"/>
    <n v="4944.8500000000004"/>
    <n v="873.23"/>
    <x v="2"/>
    <n v="0.17659382994428499"/>
    <x v="0"/>
    <x v="0"/>
    <m/>
    <x v="0"/>
    <n v="0"/>
    <n v="2081.52"/>
    <x v="4"/>
    <x v="2"/>
  </r>
  <r>
    <s v="ORD-202305-03248"/>
    <x v="136"/>
    <x v="28"/>
    <x v="0"/>
    <n v="7047640038"/>
    <x v="15"/>
    <s v="PRD-100-SHO"/>
    <x v="12"/>
    <x v="0"/>
    <s v="S"/>
    <n v="475.8"/>
    <n v="38.33"/>
    <x v="2"/>
    <n v="8.0559058427910904E-2"/>
    <x v="2"/>
    <x v="2"/>
    <m/>
    <x v="0"/>
    <n v="0"/>
    <n v="2793.38"/>
    <x v="4"/>
    <x v="2"/>
  </r>
  <r>
    <s v="ORD-202305-03249"/>
    <x v="131"/>
    <x v="16"/>
    <x v="6"/>
    <n v="8273470724"/>
    <x v="12"/>
    <s v="PRD-105-BAG"/>
    <x v="9"/>
    <x v="2"/>
    <s v="W"/>
    <n v="2644.99"/>
    <n v="379.34"/>
    <x v="3"/>
    <n v="0.14341831160042201"/>
    <x v="0"/>
    <x v="0"/>
    <m/>
    <x v="0"/>
    <n v="0"/>
    <m/>
    <x v="4"/>
    <x v="2"/>
  </r>
  <r>
    <s v="ORD-202305-03250"/>
    <x v="137"/>
    <x v="6"/>
    <x v="6"/>
    <n v="835233919"/>
    <x v="13"/>
    <s v="PRD-102-LAP"/>
    <x v="10"/>
    <x v="1"/>
    <s v="S"/>
    <n v="3542.19"/>
    <n v="852.76"/>
    <x v="2"/>
    <n v="0.240743720692566"/>
    <x v="0"/>
    <x v="1"/>
    <m/>
    <x v="0"/>
    <n v="0"/>
    <n v="847.14"/>
    <x v="4"/>
    <x v="2"/>
  </r>
  <r>
    <s v="ORD-202305-03251"/>
    <x v="128"/>
    <x v="22"/>
    <x v="0"/>
    <n v="3197991230"/>
    <x v="23"/>
    <s v="PRD-111-CHA"/>
    <x v="11"/>
    <x v="1"/>
    <s v="West"/>
    <n v="544"/>
    <n v="146.51"/>
    <x v="3"/>
    <n v="0.269319852941176"/>
    <x v="1"/>
    <x v="1"/>
    <m/>
    <x v="0"/>
    <n v="0"/>
    <n v="207.68"/>
    <x v="4"/>
    <x v="2"/>
  </r>
  <r>
    <s v="ORD-202305-03252"/>
    <x v="131"/>
    <x v="9"/>
    <x v="4"/>
    <n v="7143951617"/>
    <x v="15"/>
    <s v="PRD-100-SHO"/>
    <x v="12"/>
    <x v="0"/>
    <s v="West"/>
    <n v="2262.34"/>
    <n v="457.05"/>
    <x v="3"/>
    <n v="0.202025336598389"/>
    <x v="0"/>
    <x v="1"/>
    <m/>
    <x v="0"/>
    <n v="0"/>
    <n v="2793.38"/>
    <x v="4"/>
    <x v="2"/>
  </r>
  <r>
    <s v="ORD-202305-03253"/>
    <x v="122"/>
    <x v="13"/>
    <x v="2"/>
    <n v="6486711539"/>
    <x v="5"/>
    <s v="PRD-103-HEA"/>
    <x v="4"/>
    <x v="1"/>
    <s v="N"/>
    <n v="1298.57"/>
    <n v="377.64"/>
    <x v="0"/>
    <n v="0.29081220111353301"/>
    <x v="0"/>
    <x v="1"/>
    <m/>
    <x v="0"/>
    <n v="0"/>
    <n v="2183.56"/>
    <x v="4"/>
    <x v="2"/>
  </r>
  <r>
    <s v="ORD-202305-03254"/>
    <x v="125"/>
    <x v="12"/>
    <x v="1"/>
    <n v="1427552635"/>
    <x v="12"/>
    <s v="PRD-105-BAG "/>
    <x v="9"/>
    <x v="2"/>
    <s v="East"/>
    <n v="2066.1999999999998"/>
    <n v="157.06"/>
    <x v="1"/>
    <n v="7.6013938631303804E-2"/>
    <x v="0"/>
    <x v="2"/>
    <m/>
    <x v="0"/>
    <n v="0"/>
    <m/>
    <x v="4"/>
    <x v="2"/>
  </r>
  <r>
    <s v="ORD-202305-03255"/>
    <x v="124"/>
    <x v="19"/>
    <x v="6"/>
    <n v="6991498250"/>
    <x v="2"/>
    <s v="PRD-101-SHI"/>
    <x v="1"/>
    <x v="0"/>
    <s v="S"/>
    <n v="1093.8"/>
    <n v="178.15"/>
    <x v="2"/>
    <n v="0.162872554397513"/>
    <x v="0"/>
    <x v="0"/>
    <m/>
    <x v="0"/>
    <n v="0"/>
    <n v="2821.33"/>
    <x v="4"/>
    <x v="2"/>
  </r>
  <r>
    <s v="ORD-202305-03256"/>
    <x v="138"/>
    <x v="2"/>
    <x v="1"/>
    <n v="6906613121"/>
    <x v="11"/>
    <s v="PRD-104-WAT"/>
    <x v="7"/>
    <x v="2"/>
    <s v="N"/>
    <n v="1626.93"/>
    <n v="374.8"/>
    <x v="0"/>
    <n v="0.23037254214993899"/>
    <x v="0"/>
    <x v="1"/>
    <m/>
    <x v="0"/>
    <n v="0"/>
    <n v="2420.2800000000002"/>
    <x v="4"/>
    <x v="2"/>
  </r>
  <r>
    <s v="ORD-202305-03257"/>
    <x v="124"/>
    <x v="0"/>
    <x v="5"/>
    <n v="3930906582"/>
    <x v="15"/>
    <s v="PRD - 100 - SHO"/>
    <x v="12"/>
    <x v="0"/>
    <s v="East"/>
    <n v="1128.6099999999999"/>
    <n v="311.91000000000003"/>
    <x v="1"/>
    <n v="0.27636650392961298"/>
    <x v="0"/>
    <x v="1"/>
    <m/>
    <x v="0"/>
    <n v="0"/>
    <m/>
    <x v="4"/>
    <x v="2"/>
  </r>
  <r>
    <s v="ORD-202305-03258"/>
    <x v="129"/>
    <x v="10"/>
    <x v="6"/>
    <n v="8914908899"/>
    <x v="13"/>
    <s v="PRD-102-LAP"/>
    <x v="10"/>
    <x v="1"/>
    <s v="South"/>
    <n v="2781.66"/>
    <n v="214.46"/>
    <x v="2"/>
    <n v="7.7097848047568696E-2"/>
    <x v="0"/>
    <x v="2"/>
    <m/>
    <x v="0"/>
    <n v="0"/>
    <n v="847.14"/>
    <x v="4"/>
    <x v="2"/>
  </r>
  <r>
    <s v="ORD-202305-03259"/>
    <x v="122"/>
    <x v="26"/>
    <x v="6"/>
    <n v="9654209582"/>
    <x v="21"/>
    <s v="PRD-110-CAM "/>
    <x v="8"/>
    <x v="1"/>
    <s v="S"/>
    <n v="1450.92"/>
    <n v="421.58"/>
    <x v="2"/>
    <n v="0.290560471976401"/>
    <x v="0"/>
    <x v="1"/>
    <m/>
    <x v="0"/>
    <n v="0"/>
    <n v="130.44"/>
    <x v="4"/>
    <x v="2"/>
  </r>
  <r>
    <s v="ORD-202305-03260"/>
    <x v="130"/>
    <x v="14"/>
    <x v="2"/>
    <n v="8491658491"/>
    <x v="2"/>
    <s v="PRD-101-SHI"/>
    <x v="1"/>
    <x v="0"/>
    <s v="W"/>
    <n v="110.48"/>
    <n v="8.7200000000000006"/>
    <x v="3"/>
    <n v="7.8928312816799406E-2"/>
    <x v="2"/>
    <x v="2"/>
    <m/>
    <x v="0"/>
    <n v="0"/>
    <n v="2821.33"/>
    <x v="4"/>
    <x v="2"/>
  </r>
  <r>
    <s v="ORD-202305-03261"/>
    <x v="124"/>
    <x v="29"/>
    <x v="5"/>
    <n v="8924490091"/>
    <x v="19"/>
    <s v="PRD-102-LAP"/>
    <x v="10"/>
    <x v="1"/>
    <s v="North"/>
    <n v="1003.35"/>
    <n v="297.45999999999998"/>
    <x v="0"/>
    <n v="0.29646683609906799"/>
    <x v="0"/>
    <x v="1"/>
    <m/>
    <x v="0"/>
    <n v="0"/>
    <n v="847.14"/>
    <x v="4"/>
    <x v="2"/>
  </r>
  <r>
    <s v="ORD-202305-03262"/>
    <x v="116"/>
    <x v="23"/>
    <x v="2"/>
    <n v="3401074902"/>
    <x v="9"/>
    <s v="PRD-107-TAB"/>
    <x v="6"/>
    <x v="1"/>
    <s v="South"/>
    <n v="3142.26"/>
    <n v="553.14"/>
    <x v="2"/>
    <n v="0.176032537091138"/>
    <x v="0"/>
    <x v="0"/>
    <m/>
    <x v="0"/>
    <n v="0"/>
    <n v="2081.52"/>
    <x v="4"/>
    <x v="2"/>
  </r>
  <r>
    <s v="ORD-202305-03263"/>
    <x v="139"/>
    <x v="15"/>
    <x v="5"/>
    <n v="2516499874"/>
    <x v="8"/>
    <s v="PRD-110-CAM"/>
    <x v="8"/>
    <x v="1"/>
    <s v="East"/>
    <n v="3701.73"/>
    <n v="920.64"/>
    <x v="1"/>
    <n v="0.24870533507306"/>
    <x v="0"/>
    <x v="1"/>
    <m/>
    <x v="0"/>
    <n v="0"/>
    <m/>
    <x v="4"/>
    <x v="2"/>
  </r>
  <r>
    <s v="ORD-202305-03264"/>
    <x v="137"/>
    <x v="18"/>
    <x v="2"/>
    <n v="5248853034"/>
    <x v="14"/>
    <s v="PRD-111-CHA "/>
    <x v="11"/>
    <x v="1"/>
    <s v="South"/>
    <n v="4597.1499999999996"/>
    <n v="147.33000000000001"/>
    <x v="2"/>
    <n v="3.2048116767997598E-2"/>
    <x v="0"/>
    <x v="2"/>
    <m/>
    <x v="0"/>
    <n v="0"/>
    <m/>
    <x v="4"/>
    <x v="2"/>
  </r>
  <r>
    <s v="ORD-202305-03265"/>
    <x v="137"/>
    <x v="6"/>
    <x v="7"/>
    <n v="6876128844"/>
    <x v="13"/>
    <s v="PRD-102-LAP"/>
    <x v="10"/>
    <x v="1"/>
    <s v="East"/>
    <n v="111.85"/>
    <n v="8.48"/>
    <x v="1"/>
    <n v="7.5815824765310694E-2"/>
    <x v="2"/>
    <x v="2"/>
    <m/>
    <x v="0"/>
    <n v="0"/>
    <n v="847.14"/>
    <x v="4"/>
    <x v="2"/>
  </r>
  <r>
    <s v="ORD-202305-03266"/>
    <x v="130"/>
    <x v="9"/>
    <x v="3"/>
    <n v="8735944634"/>
    <x v="5"/>
    <s v="PRD-103-HEA"/>
    <x v="5"/>
    <x v="1"/>
    <s v="South"/>
    <n v="797.54"/>
    <n v="34.28"/>
    <x v="2"/>
    <n v="4.2982170173282798E-2"/>
    <x v="1"/>
    <x v="2"/>
    <m/>
    <x v="0"/>
    <n v="0"/>
    <n v="2183.56"/>
    <x v="4"/>
    <x v="2"/>
  </r>
  <r>
    <s v="ORD-202305-03267"/>
    <x v="127"/>
    <x v="4"/>
    <x v="2"/>
    <n v="5289800176"/>
    <x v="3"/>
    <s v="PRD-106-PHO"/>
    <x v="2"/>
    <x v="1"/>
    <s v="W"/>
    <n v="1617.41"/>
    <n v="341.84"/>
    <x v="3"/>
    <n v="0.21135024514501599"/>
    <x v="0"/>
    <x v="1"/>
    <m/>
    <x v="0"/>
    <n v="0"/>
    <n v="2788.38"/>
    <x v="4"/>
    <x v="2"/>
  </r>
  <r>
    <s v="ORD-202305-03268"/>
    <x v="135"/>
    <x v="7"/>
    <x v="3"/>
    <n v="7668000273"/>
    <x v="6"/>
    <s v="PRD-107-TAB"/>
    <x v="6"/>
    <x v="1"/>
    <s v="South"/>
    <n v="4936.01"/>
    <n v="1450.35"/>
    <x v="2"/>
    <n v="0.29383044199667302"/>
    <x v="0"/>
    <x v="1"/>
    <m/>
    <x v="0"/>
    <n v="0"/>
    <n v="2081.52"/>
    <x v="4"/>
    <x v="2"/>
  </r>
  <r>
    <s v="ORD-202305-03269"/>
    <x v="116"/>
    <x v="10"/>
    <x v="5"/>
    <n v="4021199064"/>
    <x v="16"/>
    <s v="PRD-109-SUN"/>
    <x v="3"/>
    <x v="2"/>
    <s v="East"/>
    <n v="1299.49"/>
    <n v="198.64"/>
    <x v="1"/>
    <n v="0.152859968141348"/>
    <x v="0"/>
    <x v="0"/>
    <m/>
    <x v="0"/>
    <n v="0"/>
    <m/>
    <x v="4"/>
    <x v="2"/>
  </r>
  <r>
    <s v="ORD-202305-03270"/>
    <x v="127"/>
    <x v="22"/>
    <x v="0"/>
    <n v="8273692191"/>
    <x v="14"/>
    <s v="PRD-111-CHA"/>
    <x v="11"/>
    <x v="1"/>
    <s v="East"/>
    <n v="432.88"/>
    <n v="16.45"/>
    <x v="1"/>
    <n v="3.8001293661060802E-2"/>
    <x v="2"/>
    <x v="2"/>
    <m/>
    <x v="0"/>
    <n v="0"/>
    <n v="207.68"/>
    <x v="4"/>
    <x v="2"/>
  </r>
  <r>
    <s v="ORD-202305-03271"/>
    <x v="124"/>
    <x v="10"/>
    <x v="1"/>
    <n v="2839278178"/>
    <x v="8"/>
    <s v="PRD-110-CAM"/>
    <x v="8"/>
    <x v="1"/>
    <s v="W"/>
    <n v="4497.2700000000004"/>
    <n v="833.74"/>
    <x v="3"/>
    <n v="0.185388024290292"/>
    <x v="0"/>
    <x v="0"/>
    <m/>
    <x v="0"/>
    <n v="0"/>
    <m/>
    <x v="4"/>
    <x v="2"/>
  </r>
  <r>
    <s v="ORD-202305-03272"/>
    <x v="130"/>
    <x v="7"/>
    <x v="3"/>
    <n v="9916716137"/>
    <x v="0"/>
    <s v="PRD-108-JAC"/>
    <x v="0"/>
    <x v="0"/>
    <s v="South"/>
    <n v="506.19"/>
    <n v="111.63"/>
    <x v="2"/>
    <n v="0.22052984057369801"/>
    <x v="1"/>
    <x v="1"/>
    <m/>
    <x v="0"/>
    <n v="0"/>
    <n v="2085.91"/>
    <x v="4"/>
    <x v="2"/>
  </r>
  <r>
    <s v="ORD-202305-03273"/>
    <x v="134"/>
    <x v="2"/>
    <x v="3"/>
    <n v="1053883498"/>
    <x v="17"/>
    <s v="PRD-108-JAC"/>
    <x v="0"/>
    <x v="0"/>
    <s v="S"/>
    <n v="564.21"/>
    <n v="168.81"/>
    <x v="2"/>
    <n v="0.29919710745998801"/>
    <x v="1"/>
    <x v="1"/>
    <m/>
    <x v="0"/>
    <n v="0"/>
    <n v="2085.91"/>
    <x v="4"/>
    <x v="2"/>
  </r>
  <r>
    <s v="ORD-202305-03274"/>
    <x v="140"/>
    <x v="9"/>
    <x v="7"/>
    <n v="5996723346"/>
    <x v="14"/>
    <s v="PRD-111-CHA"/>
    <x v="11"/>
    <x v="1"/>
    <s v="North"/>
    <n v="2393.71"/>
    <n v="107.8"/>
    <x v="0"/>
    <n v="4.5034695096732698E-2"/>
    <x v="0"/>
    <x v="2"/>
    <m/>
    <x v="0"/>
    <n v="0"/>
    <n v="207.68"/>
    <x v="4"/>
    <x v="2"/>
  </r>
  <r>
    <s v="ORD-202305-03275"/>
    <x v="126"/>
    <x v="2"/>
    <x v="4"/>
    <n v="7471799388"/>
    <x v="0"/>
    <s v="PRD-108-JAC"/>
    <x v="0"/>
    <x v="0"/>
    <s v="North"/>
    <n v="2792.39"/>
    <n v="287.33"/>
    <x v="0"/>
    <n v="0.102897517896855"/>
    <x v="0"/>
    <x v="0"/>
    <m/>
    <x v="0"/>
    <n v="0"/>
    <n v="2085.91"/>
    <x v="4"/>
    <x v="2"/>
  </r>
  <r>
    <s v="ORD-202305-03276"/>
    <x v="139"/>
    <x v="7"/>
    <x v="0"/>
    <n v="2773152815"/>
    <x v="11"/>
    <s v="PRD-104-WAT"/>
    <x v="7"/>
    <x v="2"/>
    <s v="West"/>
    <n v="3706.35"/>
    <n v="251.59"/>
    <x v="3"/>
    <n v="6.7880799168993797E-2"/>
    <x v="0"/>
    <x v="2"/>
    <m/>
    <x v="0"/>
    <n v="0"/>
    <n v="2420.2800000000002"/>
    <x v="4"/>
    <x v="2"/>
  </r>
  <r>
    <s v="ORD-202305-03277"/>
    <x v="138"/>
    <x v="26"/>
    <x v="4"/>
    <n v="5128589130"/>
    <x v="14"/>
    <s v="PRD-111-CHA"/>
    <x v="11"/>
    <x v="1"/>
    <s v="W"/>
    <n v="3929.1"/>
    <n v="1019.31"/>
    <x v="3"/>
    <n v="0.25942582270748998"/>
    <x v="0"/>
    <x v="1"/>
    <m/>
    <x v="0"/>
    <n v="0"/>
    <n v="207.68"/>
    <x v="4"/>
    <x v="2"/>
  </r>
  <r>
    <s v="ORD-202305-03278"/>
    <x v="121"/>
    <x v="20"/>
    <x v="4"/>
    <n v="3067416712"/>
    <x v="5"/>
    <s v="PRD-103-HEA"/>
    <x v="5"/>
    <x v="1"/>
    <s v="East"/>
    <n v="3068.66"/>
    <n v="532.16"/>
    <x v="1"/>
    <n v="0.173417713268984"/>
    <x v="0"/>
    <x v="0"/>
    <m/>
    <x v="0"/>
    <n v="0"/>
    <n v="2183.56"/>
    <x v="4"/>
    <x v="2"/>
  </r>
  <r>
    <s v="ORD-202305-03279"/>
    <x v="121"/>
    <x v="21"/>
    <x v="4"/>
    <n v="3675235637"/>
    <x v="8"/>
    <s v="PRD-110-CAM"/>
    <x v="8"/>
    <x v="1"/>
    <s v="North"/>
    <n v="970.21"/>
    <n v="244.61"/>
    <x v="0"/>
    <n v="0.252120674905433"/>
    <x v="1"/>
    <x v="1"/>
    <m/>
    <x v="0"/>
    <n v="0"/>
    <m/>
    <x v="4"/>
    <x v="2"/>
  </r>
  <r>
    <s v="ORD-202305-03280"/>
    <x v="122"/>
    <x v="16"/>
    <x v="3"/>
    <n v="1953530772"/>
    <x v="1"/>
    <s v="PRD-101-SHI"/>
    <x v="1"/>
    <x v="0"/>
    <s v="East"/>
    <n v="4338.1000000000004"/>
    <n v="1111.47"/>
    <x v="1"/>
    <n v="0.25621124455406702"/>
    <x v="0"/>
    <x v="1"/>
    <m/>
    <x v="0"/>
    <n v="0"/>
    <n v="2821.33"/>
    <x v="4"/>
    <x v="2"/>
  </r>
  <r>
    <s v="ORD-202305-03281"/>
    <x v="128"/>
    <x v="28"/>
    <x v="5"/>
    <n v="1234692978"/>
    <x v="15"/>
    <s v="PRD-100-SHO"/>
    <x v="4"/>
    <x v="0"/>
    <s v="East"/>
    <n v="4995.1099999999997"/>
    <n v="1395.76"/>
    <x v="1"/>
    <n v="0.27942527792180799"/>
    <x v="0"/>
    <x v="1"/>
    <m/>
    <x v="0"/>
    <n v="0"/>
    <n v="2793.38"/>
    <x v="4"/>
    <x v="2"/>
  </r>
  <r>
    <s v="ORD-202305-03282"/>
    <x v="141"/>
    <x v="3"/>
    <x v="3"/>
    <n v="9744527696"/>
    <x v="8"/>
    <s v="PRD-110-CAM"/>
    <x v="8"/>
    <x v="1"/>
    <s v="East"/>
    <n v="1027.55"/>
    <n v="151.68"/>
    <x v="1"/>
    <n v="0.14761325482944901"/>
    <x v="0"/>
    <x v="0"/>
    <m/>
    <x v="0"/>
    <n v="0"/>
    <m/>
    <x v="4"/>
    <x v="2"/>
  </r>
  <r>
    <s v="ORD-202305-03283"/>
    <x v="128"/>
    <x v="4"/>
    <x v="3"/>
    <n v="1237868943"/>
    <x v="23"/>
    <s v="PRD-111-CHA"/>
    <x v="11"/>
    <x v="1"/>
    <s v="East"/>
    <n v="4177.58"/>
    <n v="527.09"/>
    <x v="1"/>
    <n v="0.12617113256957399"/>
    <x v="0"/>
    <x v="0"/>
    <s v="Customer changed mind"/>
    <x v="1"/>
    <n v="1"/>
    <n v="207.68"/>
    <x v="4"/>
    <x v="2"/>
  </r>
  <r>
    <s v="ORD-202305-03284"/>
    <x v="127"/>
    <x v="28"/>
    <x v="0"/>
    <n v="6614987108"/>
    <x v="14"/>
    <s v="PRD-111-CHA"/>
    <x v="11"/>
    <x v="1"/>
    <s v="East"/>
    <n v="3103.35"/>
    <n v="353.92"/>
    <x v="1"/>
    <n v="0.114044500298065"/>
    <x v="0"/>
    <x v="0"/>
    <m/>
    <x v="0"/>
    <n v="0"/>
    <n v="207.68"/>
    <x v="4"/>
    <x v="2"/>
  </r>
  <r>
    <s v="ORD-202305-03285"/>
    <x v="124"/>
    <x v="20"/>
    <x v="2"/>
    <n v="6325258885"/>
    <x v="2"/>
    <s v="PRD-101-SHI"/>
    <x v="1"/>
    <x v="0"/>
    <s v="W"/>
    <n v="733.51"/>
    <n v="64.14"/>
    <x v="3"/>
    <n v="8.7442570653433499E-2"/>
    <x v="1"/>
    <x v="2"/>
    <s v="Late delivery"/>
    <x v="1"/>
    <n v="1"/>
    <n v="2821.33"/>
    <x v="4"/>
    <x v="2"/>
  </r>
  <r>
    <s v="ORD-202305-03286"/>
    <x v="128"/>
    <x v="19"/>
    <x v="0"/>
    <n v="3312568096"/>
    <x v="17"/>
    <s v="PRD-108-JAC"/>
    <x v="0"/>
    <x v="0"/>
    <s v="South"/>
    <n v="2888.65"/>
    <n v="314.63"/>
    <x v="2"/>
    <n v="0.108919391411213"/>
    <x v="0"/>
    <x v="0"/>
    <m/>
    <x v="0"/>
    <n v="0"/>
    <n v="2085.91"/>
    <x v="4"/>
    <x v="2"/>
  </r>
  <r>
    <s v="ORD-202305-03287"/>
    <x v="116"/>
    <x v="8"/>
    <x v="2"/>
    <n v="3987457364"/>
    <x v="4"/>
    <s v="PRD-109-SUN"/>
    <x v="4"/>
    <x v="2"/>
    <s v="East"/>
    <n v="596.26"/>
    <n v="161.09"/>
    <x v="1"/>
    <n v="0.27016737664777102"/>
    <x v="1"/>
    <x v="1"/>
    <m/>
    <x v="0"/>
    <n v="0"/>
    <m/>
    <x v="4"/>
    <x v="2"/>
  </r>
  <r>
    <s v="ORD-202305-03288"/>
    <x v="130"/>
    <x v="5"/>
    <x v="5"/>
    <n v="6690205109"/>
    <x v="13"/>
    <s v="PRD-102-LAP"/>
    <x v="10"/>
    <x v="1"/>
    <s v="N"/>
    <n v="901.3"/>
    <n v="113.46"/>
    <x v="0"/>
    <n v="0.12588483301897299"/>
    <x v="1"/>
    <x v="0"/>
    <m/>
    <x v="0"/>
    <n v="0"/>
    <n v="847.14"/>
    <x v="4"/>
    <x v="2"/>
  </r>
  <r>
    <s v="ORD-202305-03289"/>
    <x v="130"/>
    <x v="22"/>
    <x v="7"/>
    <n v="8338828557"/>
    <x v="9"/>
    <s v="PRD-107-TAB"/>
    <x v="6"/>
    <x v="1"/>
    <s v="East"/>
    <n v="813.95"/>
    <n v="75.06"/>
    <x v="1"/>
    <n v="9.2216966644142806E-2"/>
    <x v="1"/>
    <x v="2"/>
    <s v="Wrong item delivered"/>
    <x v="1"/>
    <n v="1"/>
    <n v="2081.52"/>
    <x v="4"/>
    <x v="2"/>
  </r>
  <r>
    <s v="ORD-202305-03290"/>
    <x v="139"/>
    <x v="27"/>
    <x v="6"/>
    <n v="8352415076"/>
    <x v="14"/>
    <s v="PRD-111-CHA"/>
    <x v="11"/>
    <x v="1"/>
    <s v="East"/>
    <n v="3707.91"/>
    <n v="428.09"/>
    <x v="1"/>
    <n v="0.11545317982367399"/>
    <x v="0"/>
    <x v="0"/>
    <m/>
    <x v="0"/>
    <n v="0"/>
    <n v="207.68"/>
    <x v="4"/>
    <x v="2"/>
  </r>
  <r>
    <s v="ORD-202305-03291"/>
    <x v="123"/>
    <x v="17"/>
    <x v="1"/>
    <n v="6515270127"/>
    <x v="14"/>
    <s v="PRD-111-CHA"/>
    <x v="11"/>
    <x v="1"/>
    <s v="North"/>
    <n v="3208.06"/>
    <n v="501.09"/>
    <x v="0"/>
    <n v="0.156197203294203"/>
    <x v="0"/>
    <x v="0"/>
    <s v="damaged "/>
    <x v="1"/>
    <n v="1"/>
    <n v="207.68"/>
    <x v="4"/>
    <x v="2"/>
  </r>
  <r>
    <s v="ORD-202305-03292"/>
    <x v="120"/>
    <x v="0"/>
    <x v="3"/>
    <n v="1922478221"/>
    <x v="8"/>
    <s v="PRD-110-CAM"/>
    <x v="8"/>
    <x v="1"/>
    <s v="West"/>
    <n v="4241.71"/>
    <n v="590.66999999999996"/>
    <x v="3"/>
    <n v="0.13925280134662699"/>
    <x v="0"/>
    <x v="0"/>
    <m/>
    <x v="0"/>
    <n v="0"/>
    <m/>
    <x v="4"/>
    <x v="2"/>
  </r>
  <r>
    <s v="ORD-202305-03293"/>
    <x v="119"/>
    <x v="24"/>
    <x v="5"/>
    <n v="6612112379"/>
    <x v="11"/>
    <s v="PRD-104-WAT"/>
    <x v="7"/>
    <x v="2"/>
    <s v="West"/>
    <n v="837.81"/>
    <n v="243.2"/>
    <x v="3"/>
    <n v="0.29028061254938498"/>
    <x v="1"/>
    <x v="1"/>
    <m/>
    <x v="0"/>
    <n v="0"/>
    <n v="2420.2800000000002"/>
    <x v="4"/>
    <x v="2"/>
  </r>
  <r>
    <s v="ORD-202305-03294"/>
    <x v="137"/>
    <x v="2"/>
    <x v="4"/>
    <n v="1240438428"/>
    <x v="5"/>
    <s v="PRD-103-HEA"/>
    <x v="5"/>
    <x v="1"/>
    <s v="North"/>
    <n v="423.52"/>
    <n v="74.760000000000005"/>
    <x v="0"/>
    <n v="0.17652058934643"/>
    <x v="2"/>
    <x v="0"/>
    <m/>
    <x v="0"/>
    <n v="0"/>
    <n v="2183.56"/>
    <x v="4"/>
    <x v="2"/>
  </r>
  <r>
    <s v="ORD-202305-03295"/>
    <x v="127"/>
    <x v="12"/>
    <x v="7"/>
    <n v="3446332111"/>
    <x v="9"/>
    <s v="PRD - 107 - TAB"/>
    <x v="6"/>
    <x v="1"/>
    <s v="South"/>
    <n v="2484.4699999999998"/>
    <n v="173.81"/>
    <x v="2"/>
    <n v="6.9958582715830803E-2"/>
    <x v="0"/>
    <x v="2"/>
    <m/>
    <x v="0"/>
    <n v="0"/>
    <m/>
    <x v="4"/>
    <x v="2"/>
  </r>
  <r>
    <s v="ORD-202305-03296"/>
    <x v="126"/>
    <x v="13"/>
    <x v="1"/>
    <n v="7623785567"/>
    <x v="5"/>
    <s v="PRD-103-HEA"/>
    <x v="5"/>
    <x v="1"/>
    <s v="N"/>
    <n v="2189.4899999999998"/>
    <n v="640.4"/>
    <x v="0"/>
    <n v="0.29248820501577999"/>
    <x v="0"/>
    <x v="1"/>
    <m/>
    <x v="0"/>
    <n v="0"/>
    <n v="2183.56"/>
    <x v="4"/>
    <x v="2"/>
  </r>
  <r>
    <s v="ORD-202305-03297"/>
    <x v="138"/>
    <x v="24"/>
    <x v="6"/>
    <n v="7395894832"/>
    <x v="11"/>
    <s v="PRD-104-WAT"/>
    <x v="7"/>
    <x v="2"/>
    <s v="South"/>
    <n v="643.83000000000004"/>
    <n v="92.58"/>
    <x v="2"/>
    <n v="0.14379572247332401"/>
    <x v="1"/>
    <x v="0"/>
    <m/>
    <x v="0"/>
    <n v="0"/>
    <n v="2420.2800000000002"/>
    <x v="4"/>
    <x v="2"/>
  </r>
  <r>
    <s v="ORD-202305-03298"/>
    <x v="121"/>
    <x v="4"/>
    <x v="0"/>
    <n v="7773649335"/>
    <x v="10"/>
    <s v="PRD-106-PHO"/>
    <x v="2"/>
    <x v="1"/>
    <s v="South"/>
    <n v="4130.18"/>
    <n v="1065.01"/>
    <x v="2"/>
    <n v="0.257860432232978"/>
    <x v="0"/>
    <x v="1"/>
    <m/>
    <x v="0"/>
    <n v="0"/>
    <n v="2788.38"/>
    <x v="4"/>
    <x v="2"/>
  </r>
  <r>
    <s v="ORD-202305-03299"/>
    <x v="142"/>
    <x v="12"/>
    <x v="6"/>
    <n v="6096850756"/>
    <x v="0"/>
    <s v="PRD-108-JAC"/>
    <x v="0"/>
    <x v="0"/>
    <s v="North"/>
    <n v="2680.27"/>
    <n v="275.2"/>
    <x v="0"/>
    <n v="0.10267622291784"/>
    <x v="0"/>
    <x v="0"/>
    <m/>
    <x v="0"/>
    <n v="0"/>
    <n v="2085.91"/>
    <x v="4"/>
    <x v="2"/>
  </r>
  <r>
    <s v="ORD-202305-03300"/>
    <x v="116"/>
    <x v="16"/>
    <x v="4"/>
    <n v="9566035623"/>
    <x v="13"/>
    <s v="PRD-102-LAP"/>
    <x v="10"/>
    <x v="1"/>
    <s v="South"/>
    <n v="4769.03"/>
    <n v="254.35"/>
    <x v="2"/>
    <n v="5.3333696789493901E-2"/>
    <x v="0"/>
    <x v="2"/>
    <s v="Customer changed mind"/>
    <x v="1"/>
    <n v="1"/>
    <n v="847.14"/>
    <x v="4"/>
    <x v="2"/>
  </r>
  <r>
    <s v="ORD-202305-03301"/>
    <x v="122"/>
    <x v="12"/>
    <x v="6"/>
    <n v="7470237561"/>
    <x v="11"/>
    <s v="PRD-104-WAT"/>
    <x v="7"/>
    <x v="2"/>
    <s v="North"/>
    <n v="648.91999999999996"/>
    <n v="192.09"/>
    <x v="0"/>
    <n v="0.29601491709301597"/>
    <x v="1"/>
    <x v="1"/>
    <m/>
    <x v="0"/>
    <n v="0"/>
    <n v="2420.2800000000002"/>
    <x v="4"/>
    <x v="2"/>
  </r>
  <r>
    <s v="ORD-202305-03302"/>
    <x v="143"/>
    <x v="12"/>
    <x v="2"/>
    <n v="8396048318"/>
    <x v="1"/>
    <s v="PRD-101-SHI"/>
    <x v="1"/>
    <x v="0"/>
    <s v="East"/>
    <n v="178.36"/>
    <n v="25.74"/>
    <x v="1"/>
    <n v="0.14431486880466499"/>
    <x v="2"/>
    <x v="0"/>
    <m/>
    <x v="0"/>
    <n v="0"/>
    <n v="2821.33"/>
    <x v="4"/>
    <x v="2"/>
  </r>
  <r>
    <s v="ORD-202305-03303"/>
    <x v="143"/>
    <x v="1"/>
    <x v="7"/>
    <n v="4792229783"/>
    <x v="9"/>
    <s v="PRD-107-TAB"/>
    <x v="6"/>
    <x v="1"/>
    <s v="W"/>
    <n v="3587.92"/>
    <n v="898.22"/>
    <x v="3"/>
    <n v="0.25034560413833101"/>
    <x v="0"/>
    <x v="1"/>
    <m/>
    <x v="0"/>
    <n v="0"/>
    <n v="2081.52"/>
    <x v="4"/>
    <x v="2"/>
  </r>
  <r>
    <s v="ORD-202305-03304"/>
    <x v="125"/>
    <x v="10"/>
    <x v="2"/>
    <n v="3277770550"/>
    <x v="2"/>
    <s v="PRD-101-SHI"/>
    <x v="1"/>
    <x v="0"/>
    <s v="W"/>
    <n v="731.26"/>
    <n v="198.91"/>
    <x v="3"/>
    <n v="0.27200995541941297"/>
    <x v="1"/>
    <x v="1"/>
    <m/>
    <x v="0"/>
    <n v="0"/>
    <n v="2821.33"/>
    <x v="4"/>
    <x v="2"/>
  </r>
  <r>
    <s v="ORD-202305-03305"/>
    <x v="118"/>
    <x v="29"/>
    <x v="5"/>
    <n v="4975744510"/>
    <x v="16"/>
    <s v="PRD-109-SUN"/>
    <x v="3"/>
    <x v="2"/>
    <s v="N"/>
    <n v="1271.8800000000001"/>
    <n v="358.07"/>
    <x v="0"/>
    <n v="0.28152813158474099"/>
    <x v="0"/>
    <x v="1"/>
    <m/>
    <x v="0"/>
    <n v="0"/>
    <m/>
    <x v="4"/>
    <x v="2"/>
  </r>
  <r>
    <s v="ORD-202305-03306"/>
    <x v="144"/>
    <x v="29"/>
    <x v="1"/>
    <n v="1864357161"/>
    <x v="13"/>
    <s v="PRD-102-LAP"/>
    <x v="10"/>
    <x v="1"/>
    <s v="South"/>
    <n v="2508.85"/>
    <n v="169.75"/>
    <x v="2"/>
    <n v="6.7660481894094904E-2"/>
    <x v="0"/>
    <x v="2"/>
    <m/>
    <x v="0"/>
    <n v="0"/>
    <n v="847.14"/>
    <x v="4"/>
    <x v="2"/>
  </r>
  <r>
    <s v="ORD-202305-03307"/>
    <x v="137"/>
    <x v="15"/>
    <x v="6"/>
    <n v="1424483941"/>
    <x v="12"/>
    <s v="PRD-105-BAG"/>
    <x v="9"/>
    <x v="2"/>
    <s v="W"/>
    <n v="2787.49"/>
    <n v="379.85"/>
    <x v="3"/>
    <n v="0.13626954715532599"/>
    <x v="0"/>
    <x v="0"/>
    <m/>
    <x v="0"/>
    <n v="0"/>
    <m/>
    <x v="4"/>
    <x v="2"/>
  </r>
  <r>
    <s v="ORD-202305-03308"/>
    <x v="139"/>
    <x v="15"/>
    <x v="2"/>
    <n v="1737234238"/>
    <x v="17"/>
    <s v="PRD-108-JAC"/>
    <x v="0"/>
    <x v="0"/>
    <s v="N"/>
    <n v="2774.58"/>
    <n v="406.7"/>
    <x v="0"/>
    <n v="0.146580743752208"/>
    <x v="0"/>
    <x v="0"/>
    <s v="DAMAGED"/>
    <x v="1"/>
    <n v="1"/>
    <n v="2085.91"/>
    <x v="4"/>
    <x v="2"/>
  </r>
  <r>
    <s v="ORD-202305-03309"/>
    <x v="145"/>
    <x v="26"/>
    <x v="7"/>
    <n v="5943735918"/>
    <x v="17"/>
    <s v="PRD-108-JAC"/>
    <x v="0"/>
    <x v="0"/>
    <s v="North"/>
    <n v="2953.13"/>
    <n v="628.22"/>
    <x v="0"/>
    <n v="0.21273022183242901"/>
    <x v="0"/>
    <x v="1"/>
    <m/>
    <x v="0"/>
    <n v="0"/>
    <n v="2085.91"/>
    <x v="4"/>
    <x v="2"/>
  </r>
  <r>
    <s v="ORD-202305-03310"/>
    <x v="145"/>
    <x v="11"/>
    <x v="3"/>
    <n v="2488635922"/>
    <x v="4"/>
    <s v="PRD-109-SUN"/>
    <x v="3"/>
    <x v="2"/>
    <s v="North"/>
    <n v="1809.82"/>
    <n v="523.20000000000005"/>
    <x v="0"/>
    <n v="0.28908952271496602"/>
    <x v="0"/>
    <x v="1"/>
    <m/>
    <x v="0"/>
    <n v="0"/>
    <m/>
    <x v="4"/>
    <x v="2"/>
  </r>
  <r>
    <s v="ORD-202305-03311"/>
    <x v="128"/>
    <x v="20"/>
    <x v="2"/>
    <n v="3768824091"/>
    <x v="8"/>
    <s v="PRD-110-CAM"/>
    <x v="4"/>
    <x v="1"/>
    <s v="W"/>
    <n v="2919.36"/>
    <n v="672.69"/>
    <x v="3"/>
    <n v="0.23042379151594899"/>
    <x v="0"/>
    <x v="1"/>
    <m/>
    <x v="0"/>
    <n v="0"/>
    <m/>
    <x v="4"/>
    <x v="2"/>
  </r>
  <r>
    <s v="ORD-202305-03312"/>
    <x v="142"/>
    <x v="10"/>
    <x v="7"/>
    <n v="6499289821"/>
    <x v="11"/>
    <s v="PRD-104-WAT"/>
    <x v="7"/>
    <x v="2"/>
    <s v="North"/>
    <n v="2424.5500000000002"/>
    <n v="629.29999999999995"/>
    <x v="0"/>
    <n v="0.25955331917263003"/>
    <x v="0"/>
    <x v="1"/>
    <m/>
    <x v="0"/>
    <n v="0"/>
    <n v="2420.2800000000002"/>
    <x v="4"/>
    <x v="2"/>
  </r>
  <r>
    <s v="ORD-202305-03313"/>
    <x v="119"/>
    <x v="29"/>
    <x v="1"/>
    <n v="102927182"/>
    <x v="4"/>
    <s v="PRD-109-SUN"/>
    <x v="4"/>
    <x v="2"/>
    <s v="South"/>
    <n v="1733.88"/>
    <n v="502.57"/>
    <x v="2"/>
    <n v="0.28985281565044901"/>
    <x v="0"/>
    <x v="1"/>
    <s v="Size issue"/>
    <x v="1"/>
    <n v="1"/>
    <m/>
    <x v="4"/>
    <x v="2"/>
  </r>
  <r>
    <s v="ORD-202305-03314"/>
    <x v="144"/>
    <x v="5"/>
    <x v="0"/>
    <n v="1673964506"/>
    <x v="2"/>
    <s v="PRD-101-SHI"/>
    <x v="1"/>
    <x v="0"/>
    <s v="West"/>
    <n v="4925.12"/>
    <n v="752.25"/>
    <x v="3"/>
    <n v="0.15273739523097901"/>
    <x v="0"/>
    <x v="0"/>
    <m/>
    <x v="0"/>
    <n v="0"/>
    <n v="2821.33"/>
    <x v="4"/>
    <x v="2"/>
  </r>
  <r>
    <s v="ORD-202305-03315"/>
    <x v="117"/>
    <x v="10"/>
    <x v="5"/>
    <n v="9739527367"/>
    <x v="18"/>
    <s v="PRD - 103 - HEA"/>
    <x v="5"/>
    <x v="1"/>
    <s v="N"/>
    <n v="24.54"/>
    <n v="2.4700000000000002"/>
    <x v="0"/>
    <n v="0.100651996740016"/>
    <x v="2"/>
    <x v="0"/>
    <s v="Late delivery"/>
    <x v="1"/>
    <n v="1"/>
    <m/>
    <x v="4"/>
    <x v="2"/>
  </r>
  <r>
    <s v="ORD-202305-03316"/>
    <x v="128"/>
    <x v="9"/>
    <x v="5"/>
    <n v="9007136591"/>
    <x v="10"/>
    <s v="PRD-106-PHO"/>
    <x v="2"/>
    <x v="1"/>
    <s v="North"/>
    <n v="1312.5"/>
    <n v="385.85"/>
    <x v="0"/>
    <n v="0.29398095238095201"/>
    <x v="0"/>
    <x v="1"/>
    <m/>
    <x v="0"/>
    <n v="0"/>
    <n v="2788.38"/>
    <x v="4"/>
    <x v="2"/>
  </r>
  <r>
    <s v="ORD-202305-03317"/>
    <x v="116"/>
    <x v="24"/>
    <x v="7"/>
    <n v="3595510725"/>
    <x v="8"/>
    <s v="PRD-110-CAM"/>
    <x v="8"/>
    <x v="1"/>
    <s v="W"/>
    <n v="851.06"/>
    <n v="181.39"/>
    <x v="3"/>
    <n v="0.21313420910394101"/>
    <x v="1"/>
    <x v="1"/>
    <m/>
    <x v="0"/>
    <n v="0"/>
    <m/>
    <x v="4"/>
    <x v="2"/>
  </r>
  <r>
    <s v="ORD-202305-03318"/>
    <x v="125"/>
    <x v="13"/>
    <x v="7"/>
    <n v="4280310846"/>
    <x v="22"/>
    <s v="PRD-105-BAG"/>
    <x v="9"/>
    <x v="2"/>
    <s v="W"/>
    <n v="2855.15"/>
    <n v="252.88"/>
    <x v="3"/>
    <n v="8.8569777419750306E-2"/>
    <x v="0"/>
    <x v="2"/>
    <m/>
    <x v="0"/>
    <n v="0"/>
    <m/>
    <x v="4"/>
    <x v="2"/>
  </r>
  <r>
    <s v="ORD-202305-03319"/>
    <x v="135"/>
    <x v="16"/>
    <x v="7"/>
    <n v="8188966727"/>
    <x v="15"/>
    <s v="PRD-100-SHO"/>
    <x v="12"/>
    <x v="0"/>
    <s v="East"/>
    <n v="1568.63"/>
    <n v="152.62"/>
    <x v="1"/>
    <n v="9.7295091895475694E-2"/>
    <x v="0"/>
    <x v="2"/>
    <m/>
    <x v="0"/>
    <n v="0"/>
    <n v="2793.38"/>
    <x v="4"/>
    <x v="2"/>
  </r>
  <r>
    <s v="ORD-202305-03320"/>
    <x v="133"/>
    <x v="3"/>
    <x v="0"/>
    <n v="6339282981"/>
    <x v="13"/>
    <s v="PRD-102-LAP"/>
    <x v="10"/>
    <x v="1"/>
    <s v="North"/>
    <n v="3495.09"/>
    <n v="830.01"/>
    <x v="0"/>
    <n v="0.237478863205239"/>
    <x v="0"/>
    <x v="1"/>
    <m/>
    <x v="0"/>
    <n v="0"/>
    <n v="847.14"/>
    <x v="4"/>
    <x v="2"/>
  </r>
  <r>
    <s v="ORD-202305-03321"/>
    <x v="122"/>
    <x v="2"/>
    <x v="1"/>
    <n v="6665575184"/>
    <x v="5"/>
    <s v="PRD-103-HEA"/>
    <x v="5"/>
    <x v="1"/>
    <s v="South"/>
    <n v="1547.74"/>
    <n v="56.03"/>
    <x v="2"/>
    <n v="3.6201170739271503E-2"/>
    <x v="0"/>
    <x v="2"/>
    <m/>
    <x v="0"/>
    <n v="0"/>
    <n v="2183.56"/>
    <x v="4"/>
    <x v="2"/>
  </r>
  <r>
    <s v="ORD-202305-03322"/>
    <x v="141"/>
    <x v="5"/>
    <x v="6"/>
    <n v="223779945"/>
    <x v="7"/>
    <s v="PRD-104-WAT"/>
    <x v="7"/>
    <x v="2"/>
    <s v="West"/>
    <n v="849.63"/>
    <n v="60.47"/>
    <x v="3"/>
    <n v="7.1172157291997704E-2"/>
    <x v="1"/>
    <x v="2"/>
    <m/>
    <x v="0"/>
    <n v="0"/>
    <n v="2420.2800000000002"/>
    <x v="4"/>
    <x v="2"/>
  </r>
  <r>
    <s v="ORD-202305-03323"/>
    <x v="117"/>
    <x v="16"/>
    <x v="4"/>
    <n v="2205859277"/>
    <x v="5"/>
    <s v="PRD - 103 - HEA"/>
    <x v="5"/>
    <x v="1"/>
    <s v="East"/>
    <n v="3380.34"/>
    <n v="974.52"/>
    <x v="1"/>
    <n v="0.28829052698840901"/>
    <x v="0"/>
    <x v="1"/>
    <m/>
    <x v="0"/>
    <n v="0"/>
    <m/>
    <x v="4"/>
    <x v="2"/>
  </r>
  <r>
    <s v="ORD-202305-03324"/>
    <x v="116"/>
    <x v="10"/>
    <x v="7"/>
    <n v="2680814635"/>
    <x v="3"/>
    <s v="PRD-106-PHO"/>
    <x v="2"/>
    <x v="1"/>
    <s v="S"/>
    <n v="4900.08"/>
    <n v="1263.3599999999999"/>
    <x v="2"/>
    <n v="0.25782436205123199"/>
    <x v="0"/>
    <x v="1"/>
    <m/>
    <x v="0"/>
    <n v="0"/>
    <n v="2788.38"/>
    <x v="4"/>
    <x v="2"/>
  </r>
  <r>
    <s v="ORD-202305-03325"/>
    <x v="125"/>
    <x v="4"/>
    <x v="3"/>
    <n v="1132723566"/>
    <x v="9"/>
    <s v="PRD-107-TAB"/>
    <x v="6"/>
    <x v="1"/>
    <s v="South"/>
    <n v="3804.23"/>
    <n v="868.81"/>
    <x v="2"/>
    <n v="0.22837998754018601"/>
    <x v="0"/>
    <x v="1"/>
    <m/>
    <x v="0"/>
    <n v="0"/>
    <n v="2081.52"/>
    <x v="4"/>
    <x v="2"/>
  </r>
  <r>
    <s v="ORD-202305-03326"/>
    <x v="139"/>
    <x v="7"/>
    <x v="5"/>
    <n v="2057371940"/>
    <x v="9"/>
    <s v="PRD-107-TAB"/>
    <x v="4"/>
    <x v="1"/>
    <s v="North"/>
    <n v="2491.59"/>
    <n v="152.28"/>
    <x v="0"/>
    <n v="6.1117599605071501E-2"/>
    <x v="0"/>
    <x v="2"/>
    <m/>
    <x v="0"/>
    <n v="0"/>
    <n v="2081.52"/>
    <x v="4"/>
    <x v="2"/>
  </r>
  <r>
    <s v="ORD-202305-03327"/>
    <x v="132"/>
    <x v="9"/>
    <x v="7"/>
    <n v="1927265755"/>
    <x v="8"/>
    <s v="PRD-110-CAM"/>
    <x v="4"/>
    <x v="1"/>
    <s v="East"/>
    <n v="2480.71"/>
    <n v="212.54"/>
    <x v="1"/>
    <n v="8.5677084383099997E-2"/>
    <x v="0"/>
    <x v="2"/>
    <m/>
    <x v="0"/>
    <n v="0"/>
    <m/>
    <x v="4"/>
    <x v="2"/>
  </r>
  <r>
    <s v="ORD-202305-03328"/>
    <x v="122"/>
    <x v="9"/>
    <x v="0"/>
    <n v="1160886216"/>
    <x v="13"/>
    <s v="PRD - 102 - LAP"/>
    <x v="10"/>
    <x v="1"/>
    <s v="South"/>
    <n v="4207.1400000000003"/>
    <n v="206.7"/>
    <x v="2"/>
    <n v="4.91307634164777E-2"/>
    <x v="0"/>
    <x v="2"/>
    <m/>
    <x v="0"/>
    <n v="0"/>
    <m/>
    <x v="4"/>
    <x v="2"/>
  </r>
  <r>
    <s v="ORD-202305-03329"/>
    <x v="134"/>
    <x v="15"/>
    <x v="3"/>
    <n v="2682155671"/>
    <x v="20"/>
    <s v="PRD - 100 - SHO"/>
    <x v="12"/>
    <x v="0"/>
    <s v="South"/>
    <n v="4265.34"/>
    <n v="259.17"/>
    <x v="2"/>
    <n v="6.0761861891431901E-2"/>
    <x v="0"/>
    <x v="2"/>
    <s v="Late delivery"/>
    <x v="1"/>
    <n v="1"/>
    <m/>
    <x v="4"/>
    <x v="2"/>
  </r>
  <r>
    <s v="ORD-202305-03330"/>
    <x v="124"/>
    <x v="16"/>
    <x v="1"/>
    <n v="7831523499"/>
    <x v="23"/>
    <s v="PRD-111-CHA"/>
    <x v="11"/>
    <x v="1"/>
    <s v="North"/>
    <n v="512.20000000000005"/>
    <n v="132.33000000000001"/>
    <x v="0"/>
    <n v="0.25835611089418198"/>
    <x v="1"/>
    <x v="1"/>
    <m/>
    <x v="0"/>
    <n v="0"/>
    <n v="207.68"/>
    <x v="4"/>
    <x v="2"/>
  </r>
  <r>
    <s v="ORD-202305-03331"/>
    <x v="122"/>
    <x v="24"/>
    <x v="3"/>
    <n v="4858048276"/>
    <x v="13"/>
    <s v="PRD-102-LAP"/>
    <x v="4"/>
    <x v="1"/>
    <s v="N"/>
    <n v="2900.72"/>
    <n v="527.73"/>
    <x v="0"/>
    <n v="0.18193069306930701"/>
    <x v="0"/>
    <x v="0"/>
    <m/>
    <x v="0"/>
    <n v="0"/>
    <n v="847.14"/>
    <x v="4"/>
    <x v="2"/>
  </r>
  <r>
    <s v="ORD-202305-03332"/>
    <x v="130"/>
    <x v="9"/>
    <x v="3"/>
    <n v="3782105673"/>
    <x v="3"/>
    <s v="PRD-106-PHO"/>
    <x v="2"/>
    <x v="1"/>
    <s v="N"/>
    <n v="3703.07"/>
    <n v="129.29"/>
    <x v="0"/>
    <n v="3.49142738322527E-2"/>
    <x v="0"/>
    <x v="2"/>
    <m/>
    <x v="0"/>
    <n v="0"/>
    <n v="2788.38"/>
    <x v="4"/>
    <x v="2"/>
  </r>
  <r>
    <s v="ORD-202305-03333"/>
    <x v="131"/>
    <x v="7"/>
    <x v="7"/>
    <n v="6715345574"/>
    <x v="11"/>
    <s v="PRD-104-WAT"/>
    <x v="7"/>
    <x v="2"/>
    <s v="North"/>
    <n v="354.87"/>
    <n v="73.88"/>
    <x v="0"/>
    <n v="0.20818891425028899"/>
    <x v="2"/>
    <x v="1"/>
    <m/>
    <x v="0"/>
    <n v="0"/>
    <n v="2420.2800000000002"/>
    <x v="4"/>
    <x v="2"/>
  </r>
  <r>
    <s v="ORD-202305-03334"/>
    <x v="140"/>
    <x v="29"/>
    <x v="6"/>
    <n v="5673856488"/>
    <x v="2"/>
    <s v="PRD-101-SHI"/>
    <x v="1"/>
    <x v="0"/>
    <s v="N"/>
    <n v="3067.84"/>
    <n v="882.39"/>
    <x v="0"/>
    <n v="0.287625821424846"/>
    <x v="0"/>
    <x v="1"/>
    <m/>
    <x v="0"/>
    <n v="0"/>
    <n v="2821.33"/>
    <x v="4"/>
    <x v="2"/>
  </r>
  <r>
    <s v="ORD-202305-03335"/>
    <x v="122"/>
    <x v="16"/>
    <x v="6"/>
    <n v="3604024517"/>
    <x v="4"/>
    <s v="PRD-109-SUN"/>
    <x v="3"/>
    <x v="2"/>
    <s v="N"/>
    <n v="2520.13"/>
    <n v="236.23"/>
    <x v="0"/>
    <n v="9.3737227841420898E-2"/>
    <x v="0"/>
    <x v="2"/>
    <m/>
    <x v="0"/>
    <n v="0"/>
    <m/>
    <x v="4"/>
    <x v="2"/>
  </r>
  <r>
    <s v="ORD-202305-03336"/>
    <x v="121"/>
    <x v="6"/>
    <x v="2"/>
    <n v="2822753495"/>
    <x v="22"/>
    <s v="PRD-105-BAG"/>
    <x v="9"/>
    <x v="2"/>
    <s v="N"/>
    <n v="3200.18"/>
    <n v="444.11"/>
    <x v="0"/>
    <n v="0.13877656881800399"/>
    <x v="0"/>
    <x v="0"/>
    <m/>
    <x v="0"/>
    <n v="0"/>
    <m/>
    <x v="4"/>
    <x v="2"/>
  </r>
  <r>
    <s v="ORD-202305-03337"/>
    <x v="118"/>
    <x v="27"/>
    <x v="6"/>
    <n v="7781732265"/>
    <x v="2"/>
    <s v="PRD-101-SHI"/>
    <x v="1"/>
    <x v="0"/>
    <s v="S"/>
    <n v="4117.5600000000004"/>
    <n v="955.85"/>
    <x v="2"/>
    <n v="0.23213990810091401"/>
    <x v="0"/>
    <x v="1"/>
    <m/>
    <x v="0"/>
    <n v="0"/>
    <n v="2821.33"/>
    <x v="4"/>
    <x v="2"/>
  </r>
  <r>
    <s v="ORD-202305-03338"/>
    <x v="116"/>
    <x v="1"/>
    <x v="4"/>
    <n v="3620171114"/>
    <x v="15"/>
    <s v="PRD-100-SHO"/>
    <x v="12"/>
    <x v="0"/>
    <s v="South"/>
    <n v="3615.84"/>
    <n v="865.73"/>
    <x v="2"/>
    <n v="0.23942707641931099"/>
    <x v="0"/>
    <x v="1"/>
    <m/>
    <x v="0"/>
    <n v="0"/>
    <n v="2793.38"/>
    <x v="4"/>
    <x v="2"/>
  </r>
  <r>
    <s v="ORD-202305-03339"/>
    <x v="133"/>
    <x v="11"/>
    <x v="5"/>
    <n v="1789023673"/>
    <x v="5"/>
    <s v="PRD-103-HEA"/>
    <x v="4"/>
    <x v="1"/>
    <s v="S"/>
    <n v="3622.11"/>
    <n v="647.73"/>
    <x v="2"/>
    <n v="0.178826705980768"/>
    <x v="0"/>
    <x v="0"/>
    <m/>
    <x v="0"/>
    <n v="0"/>
    <n v="2183.56"/>
    <x v="4"/>
    <x v="2"/>
  </r>
  <r>
    <s v="ORD-202305-03340"/>
    <x v="128"/>
    <x v="28"/>
    <x v="3"/>
    <n v="4028231643"/>
    <x v="12"/>
    <s v="PRD-105-BAG"/>
    <x v="9"/>
    <x v="2"/>
    <s v="North"/>
    <n v="2760.5"/>
    <n v="465.34"/>
    <x v="0"/>
    <n v="0.168570911066836"/>
    <x v="0"/>
    <x v="0"/>
    <m/>
    <x v="0"/>
    <n v="0"/>
    <m/>
    <x v="4"/>
    <x v="2"/>
  </r>
  <r>
    <s v="ORD-202305-03341"/>
    <x v="133"/>
    <x v="27"/>
    <x v="0"/>
    <n v="2044697955"/>
    <x v="23"/>
    <s v="PRD-111-CHA"/>
    <x v="11"/>
    <x v="1"/>
    <s v="East"/>
    <n v="1314.91"/>
    <n v="164.92"/>
    <x v="1"/>
    <n v="0.12542303275509301"/>
    <x v="0"/>
    <x v="0"/>
    <m/>
    <x v="0"/>
    <n v="0"/>
    <n v="207.68"/>
    <x v="4"/>
    <x v="2"/>
  </r>
  <r>
    <s v="ORD-202305-03342"/>
    <x v="136"/>
    <x v="14"/>
    <x v="4"/>
    <n v="8634871832"/>
    <x v="15"/>
    <s v="PRD-100-SHO "/>
    <x v="12"/>
    <x v="0"/>
    <s v="North"/>
    <n v="4422.87"/>
    <n v="1301.69"/>
    <x v="0"/>
    <n v="0.29430889897283902"/>
    <x v="0"/>
    <x v="1"/>
    <m/>
    <x v="0"/>
    <n v="0"/>
    <m/>
    <x v="4"/>
    <x v="2"/>
  </r>
  <r>
    <s v="ORD-202305-03343"/>
    <x v="118"/>
    <x v="16"/>
    <x v="1"/>
    <n v="2427434184"/>
    <x v="18"/>
    <s v="PRD-103-HEA"/>
    <x v="5"/>
    <x v="1"/>
    <s v="N"/>
    <n v="2569.6"/>
    <n v="687.51"/>
    <x v="0"/>
    <n v="0.26755526151930298"/>
    <x v="0"/>
    <x v="1"/>
    <m/>
    <x v="0"/>
    <n v="0"/>
    <n v="2183.56"/>
    <x v="4"/>
    <x v="2"/>
  </r>
  <r>
    <s v="ORD-202305-03344"/>
    <x v="120"/>
    <x v="6"/>
    <x v="7"/>
    <n v="4934737257"/>
    <x v="20"/>
    <s v="PRD-100-SHO"/>
    <x v="12"/>
    <x v="0"/>
    <s v="North"/>
    <n v="3190.57"/>
    <n v="424.34"/>
    <x v="0"/>
    <n v="0.13299817900876601"/>
    <x v="0"/>
    <x v="0"/>
    <m/>
    <x v="0"/>
    <n v="0"/>
    <n v="2793.38"/>
    <x v="4"/>
    <x v="2"/>
  </r>
  <r>
    <s v="ORD-202305-03345"/>
    <x v="142"/>
    <x v="26"/>
    <x v="2"/>
    <n v="8797726257"/>
    <x v="13"/>
    <s v="PRD-102-LAP"/>
    <x v="10"/>
    <x v="1"/>
    <s v="North"/>
    <n v="4675.54"/>
    <n v="787.59"/>
    <x v="0"/>
    <n v="0.16844899198809099"/>
    <x v="0"/>
    <x v="0"/>
    <m/>
    <x v="0"/>
    <n v="0"/>
    <n v="847.14"/>
    <x v="4"/>
    <x v="2"/>
  </r>
  <r>
    <s v="ORD-202305-03346"/>
    <x v="118"/>
    <x v="28"/>
    <x v="1"/>
    <n v="929969528"/>
    <x v="15"/>
    <s v="PRD-100-SHO"/>
    <x v="12"/>
    <x v="0"/>
    <s v="East"/>
    <n v="363.33"/>
    <n v="62.28"/>
    <x v="1"/>
    <n v="0.171414416646024"/>
    <x v="2"/>
    <x v="0"/>
    <m/>
    <x v="0"/>
    <n v="0"/>
    <n v="2793.38"/>
    <x v="4"/>
    <x v="2"/>
  </r>
  <r>
    <s v="ORD-202305-03347"/>
    <x v="127"/>
    <x v="25"/>
    <x v="2"/>
    <n v="5916543496"/>
    <x v="4"/>
    <s v="PRD-109-SUN"/>
    <x v="3"/>
    <x v="2"/>
    <s v="N"/>
    <n v="3167.68"/>
    <n v="176.47"/>
    <x v="0"/>
    <n v="5.5709541367814898E-2"/>
    <x v="0"/>
    <x v="2"/>
    <m/>
    <x v="0"/>
    <n v="0"/>
    <m/>
    <x v="4"/>
    <x v="2"/>
  </r>
  <r>
    <s v="ORD-202305-03348"/>
    <x v="121"/>
    <x v="8"/>
    <x v="0"/>
    <n v="3805206357"/>
    <x v="5"/>
    <s v="PRD-103-HEA "/>
    <x v="5"/>
    <x v="1"/>
    <s v="S"/>
    <n v="908.04"/>
    <n v="49.1"/>
    <x v="2"/>
    <n v="5.4072507819038801E-2"/>
    <x v="1"/>
    <x v="2"/>
    <m/>
    <x v="0"/>
    <n v="0"/>
    <m/>
    <x v="4"/>
    <x v="2"/>
  </r>
  <r>
    <s v="ORD-202305-03349"/>
    <x v="124"/>
    <x v="18"/>
    <x v="7"/>
    <n v="7643911722"/>
    <x v="14"/>
    <s v="PRD-111-CHA"/>
    <x v="11"/>
    <x v="1"/>
    <s v="East"/>
    <n v="4138.49"/>
    <n v="1017.57"/>
    <x v="1"/>
    <n v="0.24587953577270899"/>
    <x v="0"/>
    <x v="1"/>
    <m/>
    <x v="0"/>
    <n v="0"/>
    <n v="207.68"/>
    <x v="4"/>
    <x v="2"/>
  </r>
  <r>
    <s v="ORD-202305-03350"/>
    <x v="135"/>
    <x v="22"/>
    <x v="5"/>
    <n v="8978726196"/>
    <x v="14"/>
    <s v="PRD-111-CHA"/>
    <x v="11"/>
    <x v="1"/>
    <s v="West"/>
    <n v="3519.66"/>
    <n v="938.93"/>
    <x v="3"/>
    <n v="0.26676724456339501"/>
    <x v="0"/>
    <x v="1"/>
    <m/>
    <x v="0"/>
    <n v="0"/>
    <n v="207.68"/>
    <x v="4"/>
    <x v="2"/>
  </r>
  <r>
    <s v="ORD-202305-03351"/>
    <x v="138"/>
    <x v="9"/>
    <x v="7"/>
    <n v="9749497916"/>
    <x v="9"/>
    <s v="PRD-107-TAB"/>
    <x v="6"/>
    <x v="1"/>
    <s v="W"/>
    <n v="910.97"/>
    <n v="254.6"/>
    <x v="3"/>
    <n v="0.279482310065095"/>
    <x v="1"/>
    <x v="1"/>
    <m/>
    <x v="0"/>
    <n v="0"/>
    <n v="2081.52"/>
    <x v="4"/>
    <x v="2"/>
  </r>
  <r>
    <s v="ORD-202305-03352"/>
    <x v="141"/>
    <x v="29"/>
    <x v="2"/>
    <n v="7304523191"/>
    <x v="8"/>
    <s v="PRD-110-CAM"/>
    <x v="8"/>
    <x v="1"/>
    <s v="North"/>
    <n v="1464"/>
    <n v="378.67"/>
    <x v="0"/>
    <n v="0.25865437158469901"/>
    <x v="0"/>
    <x v="1"/>
    <m/>
    <x v="0"/>
    <n v="0"/>
    <m/>
    <x v="4"/>
    <x v="2"/>
  </r>
  <r>
    <s v="ORD-202305-03353"/>
    <x v="127"/>
    <x v="23"/>
    <x v="2"/>
    <n v="707318144"/>
    <x v="2"/>
    <s v="PRD - 101 - SHI"/>
    <x v="1"/>
    <x v="0"/>
    <s v="North"/>
    <n v="4865.62"/>
    <n v="974.35"/>
    <x v="0"/>
    <n v="0.20025197199945699"/>
    <x v="0"/>
    <x v="1"/>
    <m/>
    <x v="0"/>
    <n v="0"/>
    <m/>
    <x v="4"/>
    <x v="2"/>
  </r>
  <r>
    <s v="ORD-202305-03354"/>
    <x v="126"/>
    <x v="14"/>
    <x v="2"/>
    <n v="8240685889"/>
    <x v="14"/>
    <s v="PRD-111-CHA"/>
    <x v="11"/>
    <x v="1"/>
    <s v="North"/>
    <n v="3415.72"/>
    <n v="410.65"/>
    <x v="0"/>
    <n v="0.120223554623915"/>
    <x v="0"/>
    <x v="0"/>
    <m/>
    <x v="0"/>
    <n v="0"/>
    <n v="207.68"/>
    <x v="4"/>
    <x v="2"/>
  </r>
  <r>
    <s v="ORD-202305-03355"/>
    <x v="139"/>
    <x v="14"/>
    <x v="7"/>
    <n v="1770253836"/>
    <x v="9"/>
    <s v="PRD-107-TAB"/>
    <x v="6"/>
    <x v="1"/>
    <s v="N"/>
    <n v="2997.45"/>
    <n v="845.65"/>
    <x v="0"/>
    <n v="0.28212313800063399"/>
    <x v="0"/>
    <x v="1"/>
    <m/>
    <x v="0"/>
    <n v="0"/>
    <n v="2081.52"/>
    <x v="4"/>
    <x v="2"/>
  </r>
  <r>
    <s v="ORD-202305-03356"/>
    <x v="136"/>
    <x v="10"/>
    <x v="7"/>
    <n v="5174914559"/>
    <x v="18"/>
    <s v="PRD-103-HEA"/>
    <x v="4"/>
    <x v="1"/>
    <s v="N"/>
    <n v="2715.38"/>
    <n v="784.86"/>
    <x v="0"/>
    <n v="0.28904241763583699"/>
    <x v="0"/>
    <x v="1"/>
    <m/>
    <x v="0"/>
    <n v="0"/>
    <n v="2183.56"/>
    <x v="4"/>
    <x v="2"/>
  </r>
  <r>
    <s v="ORD-202305-03357"/>
    <x v="126"/>
    <x v="6"/>
    <x v="2"/>
    <n v="3424591253"/>
    <x v="0"/>
    <s v="PRD-108-JAC"/>
    <x v="0"/>
    <x v="0"/>
    <s v="North"/>
    <n v="3430.99"/>
    <n v="852.31"/>
    <x v="0"/>
    <n v="0.248415180458118"/>
    <x v="0"/>
    <x v="1"/>
    <m/>
    <x v="0"/>
    <n v="0"/>
    <n v="2085.91"/>
    <x v="4"/>
    <x v="2"/>
  </r>
  <r>
    <s v="ORD-202305-03358"/>
    <x v="128"/>
    <x v="22"/>
    <x v="1"/>
    <n v="7708395406"/>
    <x v="1"/>
    <s v="PRD-101-SHI"/>
    <x v="1"/>
    <x v="0"/>
    <s v="West"/>
    <n v="3740.19"/>
    <n v="755.09"/>
    <x v="3"/>
    <n v="0.20188546571163499"/>
    <x v="0"/>
    <x v="1"/>
    <m/>
    <x v="0"/>
    <n v="0"/>
    <n v="2821.33"/>
    <x v="4"/>
    <x v="2"/>
  </r>
  <r>
    <s v="ORD-202305-03359"/>
    <x v="128"/>
    <x v="4"/>
    <x v="1"/>
    <n v="6551281218"/>
    <x v="9"/>
    <s v="PRD-107-TAB"/>
    <x v="6"/>
    <x v="1"/>
    <s v="N"/>
    <n v="1474.88"/>
    <n v="408.8"/>
    <x v="0"/>
    <n v="0.27717509221089198"/>
    <x v="0"/>
    <x v="1"/>
    <m/>
    <x v="0"/>
    <n v="0"/>
    <n v="2081.52"/>
    <x v="4"/>
    <x v="2"/>
  </r>
  <r>
    <s v="ORD-202305-03360"/>
    <x v="131"/>
    <x v="4"/>
    <x v="6"/>
    <n v="630258366"/>
    <x v="8"/>
    <s v="PRD-110-CAM"/>
    <x v="8"/>
    <x v="1"/>
    <s v="South"/>
    <n v="3698.61"/>
    <n v="740.55"/>
    <x v="2"/>
    <n v="0.200223867885503"/>
    <x v="0"/>
    <x v="1"/>
    <m/>
    <x v="0"/>
    <n v="0"/>
    <m/>
    <x v="4"/>
    <x v="2"/>
  </r>
  <r>
    <s v="ORD-202305-03361"/>
    <x v="144"/>
    <x v="18"/>
    <x v="5"/>
    <n v="8767989764"/>
    <x v="18"/>
    <s v="PRD - 103 - HEA"/>
    <x v="5"/>
    <x v="1"/>
    <s v="North"/>
    <n v="2454.27"/>
    <n v="322.12"/>
    <x v="0"/>
    <n v="0.13124880310642301"/>
    <x v="0"/>
    <x v="0"/>
    <m/>
    <x v="0"/>
    <n v="0"/>
    <m/>
    <x v="4"/>
    <x v="2"/>
  </r>
  <r>
    <s v="ORD-202305-03362"/>
    <x v="116"/>
    <x v="28"/>
    <x v="0"/>
    <n v="4198102507"/>
    <x v="5"/>
    <s v="PRD-103-HEA"/>
    <x v="5"/>
    <x v="1"/>
    <s v="South"/>
    <n v="1643.43"/>
    <n v="473.49"/>
    <x v="2"/>
    <n v="0.28811084135010301"/>
    <x v="0"/>
    <x v="1"/>
    <m/>
    <x v="0"/>
    <n v="0"/>
    <n v="2183.56"/>
    <x v="4"/>
    <x v="2"/>
  </r>
  <r>
    <s v="ORD-202305-03363"/>
    <x v="145"/>
    <x v="14"/>
    <x v="7"/>
    <n v="7814696767"/>
    <x v="16"/>
    <s v="PRD-109-SUN"/>
    <x v="3"/>
    <x v="2"/>
    <s v="W"/>
    <n v="4885.34"/>
    <n v="867.35"/>
    <x v="3"/>
    <n v="0.177541378900957"/>
    <x v="0"/>
    <x v="0"/>
    <m/>
    <x v="0"/>
    <n v="0"/>
    <m/>
    <x v="4"/>
    <x v="2"/>
  </r>
  <r>
    <s v="ORD-202305-03364"/>
    <x v="121"/>
    <x v="11"/>
    <x v="5"/>
    <n v="8129465760"/>
    <x v="7"/>
    <s v="PRD-104-WAT"/>
    <x v="7"/>
    <x v="2"/>
    <s v="W"/>
    <n v="2054.37"/>
    <n v="596.54"/>
    <x v="3"/>
    <n v="0.29037612504076699"/>
    <x v="0"/>
    <x v="1"/>
    <m/>
    <x v="0"/>
    <n v="0"/>
    <n v="2420.2800000000002"/>
    <x v="4"/>
    <x v="2"/>
  </r>
  <r>
    <s v="ORD-202305-03365"/>
    <x v="132"/>
    <x v="13"/>
    <x v="0"/>
    <n v="7489090130"/>
    <x v="0"/>
    <s v="PRD-108-JAC"/>
    <x v="0"/>
    <x v="0"/>
    <s v="W"/>
    <n v="4607.41"/>
    <n v="338.43"/>
    <x v="3"/>
    <n v="7.34534152593323E-2"/>
    <x v="0"/>
    <x v="2"/>
    <m/>
    <x v="0"/>
    <n v="0"/>
    <n v="2085.91"/>
    <x v="4"/>
    <x v="2"/>
  </r>
  <r>
    <s v="ORD-202305-03366"/>
    <x v="135"/>
    <x v="23"/>
    <x v="3"/>
    <n v="312869132"/>
    <x v="6"/>
    <s v="PRD-107-TAB"/>
    <x v="6"/>
    <x v="1"/>
    <s v="South"/>
    <n v="923.89"/>
    <n v="155.49"/>
    <x v="2"/>
    <n v="0.168299256404983"/>
    <x v="1"/>
    <x v="0"/>
    <m/>
    <x v="0"/>
    <n v="0"/>
    <n v="2081.52"/>
    <x v="4"/>
    <x v="2"/>
  </r>
  <r>
    <s v="ORD-202305-03367"/>
    <x v="122"/>
    <x v="19"/>
    <x v="3"/>
    <n v="507578047"/>
    <x v="2"/>
    <s v="PRD-101-SHI"/>
    <x v="1"/>
    <x v="0"/>
    <s v="South"/>
    <n v="2793.29"/>
    <n v="477.69"/>
    <x v="2"/>
    <n v="0.171013392809196"/>
    <x v="0"/>
    <x v="0"/>
    <s v="Defective"/>
    <x v="1"/>
    <n v="1"/>
    <n v="2821.33"/>
    <x v="4"/>
    <x v="2"/>
  </r>
  <r>
    <s v="ORD-202305-03368"/>
    <x v="141"/>
    <x v="26"/>
    <x v="0"/>
    <n v="6861814762"/>
    <x v="2"/>
    <s v="PRD-101-SHI"/>
    <x v="1"/>
    <x v="0"/>
    <s v="South"/>
    <n v="3372.03"/>
    <n v="194.95"/>
    <x v="2"/>
    <n v="5.7813839141407398E-2"/>
    <x v="0"/>
    <x v="2"/>
    <m/>
    <x v="0"/>
    <n v="0"/>
    <n v="2821.33"/>
    <x v="4"/>
    <x v="2"/>
  </r>
  <r>
    <s v="ORD-202305-03369"/>
    <x v="139"/>
    <x v="28"/>
    <x v="3"/>
    <n v="3954475568"/>
    <x v="12"/>
    <s v="PRD-105-BAG"/>
    <x v="9"/>
    <x v="2"/>
    <s v="East"/>
    <n v="3360.3"/>
    <n v="540.28"/>
    <x v="1"/>
    <n v="0.16078326339910101"/>
    <x v="0"/>
    <x v="0"/>
    <m/>
    <x v="0"/>
    <n v="0"/>
    <m/>
    <x v="4"/>
    <x v="2"/>
  </r>
  <r>
    <s v="ORD-202305-03370"/>
    <x v="137"/>
    <x v="17"/>
    <x v="3"/>
    <n v="18484564"/>
    <x v="5"/>
    <s v="PRD-103-HEA"/>
    <x v="5"/>
    <x v="1"/>
    <s v="South"/>
    <n v="595.91999999999996"/>
    <n v="73.510000000000005"/>
    <x v="2"/>
    <n v="0.123355483957578"/>
    <x v="1"/>
    <x v="0"/>
    <s v="DAMAGED"/>
    <x v="1"/>
    <n v="1"/>
    <n v="2183.56"/>
    <x v="4"/>
    <x v="2"/>
  </r>
  <r>
    <s v="ORD-202305-03371"/>
    <x v="142"/>
    <x v="28"/>
    <x v="2"/>
    <n v="3861817314"/>
    <x v="4"/>
    <s v="PRD-109-SUN"/>
    <x v="3"/>
    <x v="2"/>
    <s v="South"/>
    <n v="269.86"/>
    <n v="37.29"/>
    <x v="2"/>
    <n v="0.13818276143185401"/>
    <x v="2"/>
    <x v="0"/>
    <m/>
    <x v="0"/>
    <n v="0"/>
    <m/>
    <x v="4"/>
    <x v="2"/>
  </r>
  <r>
    <s v="ORD-202305-03372"/>
    <x v="120"/>
    <x v="20"/>
    <x v="0"/>
    <n v="3738872400"/>
    <x v="18"/>
    <s v="PRD-103-HEA "/>
    <x v="4"/>
    <x v="1"/>
    <s v="East"/>
    <n v="201.45"/>
    <n v="48.47"/>
    <x v="1"/>
    <n v="0.24060560933234099"/>
    <x v="2"/>
    <x v="1"/>
    <m/>
    <x v="0"/>
    <n v="0"/>
    <m/>
    <x v="4"/>
    <x v="2"/>
  </r>
  <r>
    <s v="ORD-202305-03373"/>
    <x v="133"/>
    <x v="16"/>
    <x v="3"/>
    <n v="9724174226"/>
    <x v="0"/>
    <s v="PRD-108-JAC"/>
    <x v="0"/>
    <x v="0"/>
    <s v="North"/>
    <n v="551.70000000000005"/>
    <n v="147.94999999999999"/>
    <x v="0"/>
    <n v="0.26817110748595202"/>
    <x v="1"/>
    <x v="1"/>
    <s v="missing parts"/>
    <x v="1"/>
    <n v="1"/>
    <n v="2085.91"/>
    <x v="4"/>
    <x v="2"/>
  </r>
  <r>
    <s v="ORD-202305-03374"/>
    <x v="126"/>
    <x v="4"/>
    <x v="0"/>
    <n v="4266327593"/>
    <x v="22"/>
    <s v="PRD-105-BAG"/>
    <x v="9"/>
    <x v="2"/>
    <s v="S"/>
    <n v="3326.8"/>
    <n v="899.57"/>
    <x v="2"/>
    <n v="0.27040098593242801"/>
    <x v="0"/>
    <x v="1"/>
    <m/>
    <x v="0"/>
    <n v="0"/>
    <m/>
    <x v="4"/>
    <x v="2"/>
  </r>
  <r>
    <s v="ORD-202305-03375"/>
    <x v="125"/>
    <x v="6"/>
    <x v="6"/>
    <n v="6429742244"/>
    <x v="12"/>
    <s v="PRD-105-BAG"/>
    <x v="9"/>
    <x v="2"/>
    <s v="N"/>
    <n v="4270.4799999999996"/>
    <n v="666"/>
    <x v="0"/>
    <n v="0.155954365785579"/>
    <x v="0"/>
    <x v="0"/>
    <m/>
    <x v="0"/>
    <n v="0"/>
    <m/>
    <x v="4"/>
    <x v="2"/>
  </r>
  <r>
    <s v="ORD-202305-03376"/>
    <x v="138"/>
    <x v="5"/>
    <x v="0"/>
    <n v="790247567"/>
    <x v="14"/>
    <s v="PRD-111-CHA"/>
    <x v="11"/>
    <x v="1"/>
    <s v="North"/>
    <n v="941.2"/>
    <n v="45.57"/>
    <x v="0"/>
    <n v="4.8416914577135602E-2"/>
    <x v="1"/>
    <x v="2"/>
    <m/>
    <x v="0"/>
    <n v="0"/>
    <n v="207.68"/>
    <x v="4"/>
    <x v="2"/>
  </r>
  <r>
    <s v="ORD-202305-03377"/>
    <x v="129"/>
    <x v="19"/>
    <x v="7"/>
    <n v="3479931845"/>
    <x v="12"/>
    <s v="PRD-105-BAG"/>
    <x v="9"/>
    <x v="2"/>
    <s v="South"/>
    <n v="4736.0200000000004"/>
    <n v="775.41"/>
    <x v="2"/>
    <n v="0.163726082237828"/>
    <x v="0"/>
    <x v="0"/>
    <m/>
    <x v="0"/>
    <n v="0"/>
    <m/>
    <x v="4"/>
    <x v="2"/>
  </r>
  <r>
    <s v="ORD-202305-03378"/>
    <x v="145"/>
    <x v="16"/>
    <x v="3"/>
    <n v="9928630825"/>
    <x v="15"/>
    <s v="PRD-100-SHO"/>
    <x v="12"/>
    <x v="0"/>
    <s v="North"/>
    <n v="4102.34"/>
    <n v="843.46"/>
    <x v="0"/>
    <n v="0.205604606151611"/>
    <x v="0"/>
    <x v="1"/>
    <m/>
    <x v="0"/>
    <n v="0"/>
    <n v="2793.38"/>
    <x v="4"/>
    <x v="2"/>
  </r>
  <r>
    <s v="ORD-202305-03379"/>
    <x v="133"/>
    <x v="3"/>
    <x v="1"/>
    <n v="6660640646"/>
    <x v="0"/>
    <s v="PRD-108-JAC"/>
    <x v="0"/>
    <x v="0"/>
    <s v="North"/>
    <n v="2047.26"/>
    <n v="346.62"/>
    <x v="0"/>
    <n v="0.169309223059113"/>
    <x v="0"/>
    <x v="0"/>
    <s v="Size issue"/>
    <x v="1"/>
    <n v="1"/>
    <n v="2085.91"/>
    <x v="4"/>
    <x v="2"/>
  </r>
  <r>
    <s v="ORD-202305-03380"/>
    <x v="122"/>
    <x v="17"/>
    <x v="6"/>
    <n v="7758313129"/>
    <x v="22"/>
    <s v="PRD-105-BAG"/>
    <x v="9"/>
    <x v="2"/>
    <s v="East"/>
    <n v="2635.2"/>
    <n v="517.58000000000004"/>
    <x v="1"/>
    <n v="0.19641013964784501"/>
    <x v="0"/>
    <x v="0"/>
    <s v="Late delivery"/>
    <x v="1"/>
    <n v="1"/>
    <m/>
    <x v="4"/>
    <x v="2"/>
  </r>
  <r>
    <s v="ORD-202305-03381"/>
    <x v="139"/>
    <x v="19"/>
    <x v="2"/>
    <n v="4340541625"/>
    <x v="0"/>
    <s v="PRD-108-JAC"/>
    <x v="0"/>
    <x v="0"/>
    <s v="W"/>
    <n v="4220.72"/>
    <n v="702.14"/>
    <x v="3"/>
    <n v="0.166355503326447"/>
    <x v="0"/>
    <x v="0"/>
    <m/>
    <x v="0"/>
    <n v="0"/>
    <n v="2085.91"/>
    <x v="4"/>
    <x v="2"/>
  </r>
  <r>
    <s v="ORD-202305-03382"/>
    <x v="127"/>
    <x v="9"/>
    <x v="2"/>
    <n v="1103535839"/>
    <x v="13"/>
    <s v="PRD-102-LAP"/>
    <x v="10"/>
    <x v="1"/>
    <s v="East"/>
    <n v="4582.22"/>
    <n v="1204.96"/>
    <x v="1"/>
    <n v="0.262964240040854"/>
    <x v="0"/>
    <x v="1"/>
    <m/>
    <x v="0"/>
    <n v="0"/>
    <n v="847.14"/>
    <x v="4"/>
    <x v="2"/>
  </r>
  <r>
    <s v="ORD-202305-03383"/>
    <x v="130"/>
    <x v="29"/>
    <x v="6"/>
    <n v="6593735010"/>
    <x v="20"/>
    <s v="PRD-100-SHO"/>
    <x v="4"/>
    <x v="0"/>
    <s v="North"/>
    <n v="2513.84"/>
    <n v="537.79999999999995"/>
    <x v="0"/>
    <n v="0.213935652229259"/>
    <x v="0"/>
    <x v="1"/>
    <m/>
    <x v="0"/>
    <n v="0"/>
    <n v="2793.38"/>
    <x v="4"/>
    <x v="2"/>
  </r>
  <r>
    <s v="ORD-202305-03384"/>
    <x v="124"/>
    <x v="3"/>
    <x v="7"/>
    <n v="2471551515"/>
    <x v="17"/>
    <s v="PRD-108-JAC"/>
    <x v="4"/>
    <x v="0"/>
    <s v="W"/>
    <n v="3093.22"/>
    <n v="460.39"/>
    <x v="3"/>
    <n v="0.14883842726996499"/>
    <x v="0"/>
    <x v="0"/>
    <m/>
    <x v="0"/>
    <n v="0"/>
    <n v="2085.91"/>
    <x v="4"/>
    <x v="2"/>
  </r>
  <r>
    <s v="ORD-202305-03385"/>
    <x v="120"/>
    <x v="20"/>
    <x v="6"/>
    <n v="1183949752"/>
    <x v="8"/>
    <s v="PRD-110-CAM"/>
    <x v="8"/>
    <x v="1"/>
    <s v="S"/>
    <n v="1417.68"/>
    <n v="152.38"/>
    <x v="2"/>
    <n v="0.107485469217313"/>
    <x v="0"/>
    <x v="0"/>
    <m/>
    <x v="0"/>
    <n v="0"/>
    <m/>
    <x v="4"/>
    <x v="2"/>
  </r>
  <r>
    <s v="ORD-202305-03386"/>
    <x v="124"/>
    <x v="13"/>
    <x v="5"/>
    <n v="3730900906"/>
    <x v="14"/>
    <s v="PRD-111-CHA "/>
    <x v="11"/>
    <x v="1"/>
    <s v="N"/>
    <n v="85.78"/>
    <n v="23.26"/>
    <x v="0"/>
    <n v="0.27115877826999302"/>
    <x v="2"/>
    <x v="1"/>
    <m/>
    <x v="0"/>
    <n v="0"/>
    <m/>
    <x v="4"/>
    <x v="2"/>
  </r>
  <r>
    <s v="ORD-202305-03387"/>
    <x v="138"/>
    <x v="18"/>
    <x v="0"/>
    <n v="6461915853"/>
    <x v="6"/>
    <s v="PRD-107-TAB"/>
    <x v="6"/>
    <x v="1"/>
    <s v="West"/>
    <n v="1730.05"/>
    <n v="124.54"/>
    <x v="3"/>
    <n v="7.1986358775757903E-2"/>
    <x v="0"/>
    <x v="2"/>
    <m/>
    <x v="0"/>
    <n v="0"/>
    <n v="2081.52"/>
    <x v="4"/>
    <x v="2"/>
  </r>
  <r>
    <s v="ORD-202305-03388"/>
    <x v="143"/>
    <x v="8"/>
    <x v="6"/>
    <n v="5438441263"/>
    <x v="13"/>
    <s v="PRD-102-LAP"/>
    <x v="10"/>
    <x v="1"/>
    <s v="N"/>
    <n v="4943.09"/>
    <n v="507.79"/>
    <x v="0"/>
    <n v="0.102727241462324"/>
    <x v="0"/>
    <x v="0"/>
    <s v="Late delivery"/>
    <x v="1"/>
    <n v="1"/>
    <n v="847.14"/>
    <x v="4"/>
    <x v="2"/>
  </r>
  <r>
    <s v="ORD-202305-03389"/>
    <x v="135"/>
    <x v="16"/>
    <x v="5"/>
    <n v="5227748076"/>
    <x v="15"/>
    <s v="PRD-100-SHO"/>
    <x v="12"/>
    <x v="0"/>
    <s v="West"/>
    <n v="4963.1400000000003"/>
    <n v="1323.17"/>
    <x v="3"/>
    <n v="0.26659937055976701"/>
    <x v="0"/>
    <x v="1"/>
    <m/>
    <x v="0"/>
    <n v="0"/>
    <n v="2793.38"/>
    <x v="4"/>
    <x v="2"/>
  </r>
  <r>
    <s v="ORD-202305-03390"/>
    <x v="117"/>
    <x v="12"/>
    <x v="0"/>
    <n v="7642493273"/>
    <x v="0"/>
    <s v="PRD-108-JAC"/>
    <x v="0"/>
    <x v="0"/>
    <s v="South"/>
    <n v="2107.59"/>
    <n v="66.89"/>
    <x v="2"/>
    <n v="3.1737671938090399E-2"/>
    <x v="0"/>
    <x v="2"/>
    <m/>
    <x v="0"/>
    <n v="0"/>
    <n v="2085.91"/>
    <x v="4"/>
    <x v="2"/>
  </r>
  <r>
    <s v="ORD-202305-03391"/>
    <x v="128"/>
    <x v="19"/>
    <x v="1"/>
    <n v="6908713197"/>
    <x v="0"/>
    <s v="PRD-108-JAC"/>
    <x v="0"/>
    <x v="0"/>
    <s v="South"/>
    <n v="2607.5300000000002"/>
    <n v="111.46"/>
    <x v="2"/>
    <n v="4.2745433417832199E-2"/>
    <x v="0"/>
    <x v="2"/>
    <m/>
    <x v="0"/>
    <n v="0"/>
    <n v="2085.91"/>
    <x v="4"/>
    <x v="2"/>
  </r>
  <r>
    <s v="ORD-202305-03392"/>
    <x v="131"/>
    <x v="16"/>
    <x v="5"/>
    <n v="6857860158"/>
    <x v="5"/>
    <s v="PRD-103-HEA"/>
    <x v="5"/>
    <x v="1"/>
    <s v="South"/>
    <n v="3269.48"/>
    <n v="549.07000000000005"/>
    <x v="2"/>
    <n v="0.16793802072500799"/>
    <x v="0"/>
    <x v="0"/>
    <m/>
    <x v="0"/>
    <n v="0"/>
    <n v="2183.56"/>
    <x v="4"/>
    <x v="2"/>
  </r>
  <r>
    <s v="ORD-202305-03393"/>
    <x v="136"/>
    <x v="15"/>
    <x v="5"/>
    <n v="772078028"/>
    <x v="23"/>
    <s v="PRD-111-CHA"/>
    <x v="11"/>
    <x v="1"/>
    <s v="South"/>
    <n v="1143.1500000000001"/>
    <n v="175.65"/>
    <x v="2"/>
    <n v="0.153654376066133"/>
    <x v="0"/>
    <x v="0"/>
    <m/>
    <x v="0"/>
    <n v="0"/>
    <n v="207.68"/>
    <x v="4"/>
    <x v="2"/>
  </r>
  <r>
    <s v="ORD-202305-03394"/>
    <x v="126"/>
    <x v="15"/>
    <x v="2"/>
    <n v="8378498600"/>
    <x v="13"/>
    <s v="PRD-102-LAP"/>
    <x v="10"/>
    <x v="1"/>
    <s v="North"/>
    <n v="3250.42"/>
    <n v="634.29"/>
    <x v="0"/>
    <n v="0.195140935632934"/>
    <x v="0"/>
    <x v="0"/>
    <m/>
    <x v="0"/>
    <n v="0"/>
    <n v="847.14"/>
    <x v="4"/>
    <x v="2"/>
  </r>
  <r>
    <s v="ORD-202305-03395"/>
    <x v="145"/>
    <x v="2"/>
    <x v="2"/>
    <n v="918149835"/>
    <x v="3"/>
    <s v="PRD-106-PHO"/>
    <x v="2"/>
    <x v="1"/>
    <s v="S"/>
    <n v="2869.8"/>
    <n v="850.75"/>
    <x v="2"/>
    <n v="0.29644922991149197"/>
    <x v="0"/>
    <x v="1"/>
    <m/>
    <x v="0"/>
    <n v="0"/>
    <n v="2788.38"/>
    <x v="4"/>
    <x v="2"/>
  </r>
  <r>
    <s v="ORD-202305-03396"/>
    <x v="126"/>
    <x v="14"/>
    <x v="0"/>
    <n v="881305754"/>
    <x v="15"/>
    <s v="PRD-100-SHO"/>
    <x v="12"/>
    <x v="0"/>
    <s v="N"/>
    <n v="4978.49"/>
    <n v="252.78"/>
    <x v="0"/>
    <n v="5.0774431604763699E-2"/>
    <x v="0"/>
    <x v="2"/>
    <m/>
    <x v="0"/>
    <n v="0"/>
    <n v="2793.38"/>
    <x v="4"/>
    <x v="2"/>
  </r>
  <r>
    <s v="ORD-202305-03397"/>
    <x v="117"/>
    <x v="4"/>
    <x v="7"/>
    <n v="4329429284"/>
    <x v="7"/>
    <s v="PRD-104-WAT"/>
    <x v="7"/>
    <x v="2"/>
    <s v="East"/>
    <n v="4950.16"/>
    <n v="365.22"/>
    <x v="1"/>
    <n v="7.3779433392051993E-2"/>
    <x v="0"/>
    <x v="2"/>
    <m/>
    <x v="0"/>
    <n v="0"/>
    <n v="2420.2800000000002"/>
    <x v="4"/>
    <x v="2"/>
  </r>
  <r>
    <s v="ORD-202305-03398"/>
    <x v="120"/>
    <x v="21"/>
    <x v="2"/>
    <n v="7188285332"/>
    <x v="16"/>
    <s v="PRD-109-SUN"/>
    <x v="3"/>
    <x v="2"/>
    <s v="S"/>
    <n v="1362.24"/>
    <n v="337.19"/>
    <x v="2"/>
    <n v="0.24752613342729601"/>
    <x v="0"/>
    <x v="1"/>
    <m/>
    <x v="0"/>
    <n v="0"/>
    <m/>
    <x v="4"/>
    <x v="2"/>
  </r>
  <r>
    <s v="ORD-202305-03399"/>
    <x v="142"/>
    <x v="29"/>
    <x v="6"/>
    <n v="7409061435"/>
    <x v="2"/>
    <s v="PRD-101-SHI "/>
    <x v="4"/>
    <x v="0"/>
    <s v="North"/>
    <n v="1193.8900000000001"/>
    <n v="241.94"/>
    <x v="0"/>
    <n v="0.202648485203829"/>
    <x v="0"/>
    <x v="1"/>
    <m/>
    <x v="0"/>
    <n v="0"/>
    <m/>
    <x v="4"/>
    <x v="2"/>
  </r>
  <r>
    <s v="ORD-202305-03400"/>
    <x v="140"/>
    <x v="22"/>
    <x v="6"/>
    <n v="1141635557"/>
    <x v="2"/>
    <s v="PRD-101-SHI"/>
    <x v="1"/>
    <x v="0"/>
    <s v="S"/>
    <n v="1446.01"/>
    <n v="137.83000000000001"/>
    <x v="2"/>
    <n v="9.5317459768604604E-2"/>
    <x v="0"/>
    <x v="2"/>
    <m/>
    <x v="0"/>
    <n v="0"/>
    <n v="2821.33"/>
    <x v="4"/>
    <x v="2"/>
  </r>
  <r>
    <s v="ORD-202305-03401"/>
    <x v="140"/>
    <x v="11"/>
    <x v="0"/>
    <n v="6344779873"/>
    <x v="2"/>
    <s v="PRD-101-SHI"/>
    <x v="1"/>
    <x v="0"/>
    <s v="West"/>
    <n v="4393.97"/>
    <n v="569.30999999999995"/>
    <x v="3"/>
    <n v="0.12956620095266899"/>
    <x v="0"/>
    <x v="0"/>
    <m/>
    <x v="0"/>
    <n v="0"/>
    <n v="2821.33"/>
    <x v="4"/>
    <x v="2"/>
  </r>
  <r>
    <s v="ORD-202305-03402"/>
    <x v="131"/>
    <x v="4"/>
    <x v="4"/>
    <n v="7131439692"/>
    <x v="4"/>
    <s v="PRD-109-SUN"/>
    <x v="3"/>
    <x v="2"/>
    <s v="West"/>
    <n v="4523.67"/>
    <n v="942.59"/>
    <x v="3"/>
    <n v="0.20836842652094401"/>
    <x v="0"/>
    <x v="1"/>
    <m/>
    <x v="0"/>
    <n v="0"/>
    <m/>
    <x v="4"/>
    <x v="2"/>
  </r>
  <r>
    <s v="ORD-202305-03403"/>
    <x v="141"/>
    <x v="25"/>
    <x v="3"/>
    <n v="974141745"/>
    <x v="8"/>
    <s v="PRD-110-CAM"/>
    <x v="8"/>
    <x v="1"/>
    <s v="N"/>
    <n v="3442.03"/>
    <n v="412.81"/>
    <x v="0"/>
    <n v="0.11993213307263401"/>
    <x v="0"/>
    <x v="0"/>
    <m/>
    <x v="0"/>
    <n v="0"/>
    <m/>
    <x v="4"/>
    <x v="2"/>
  </r>
  <r>
    <s v="ORD-202305-03404"/>
    <x v="144"/>
    <x v="17"/>
    <x v="3"/>
    <n v="5164478589"/>
    <x v="5"/>
    <s v="PRD-103-HEA"/>
    <x v="5"/>
    <x v="1"/>
    <s v="East"/>
    <n v="798.99"/>
    <n v="41.97"/>
    <x v="1"/>
    <n v="5.2528817632260701E-2"/>
    <x v="1"/>
    <x v="2"/>
    <s v="DAMAGED"/>
    <x v="1"/>
    <n v="1"/>
    <n v="2183.56"/>
    <x v="4"/>
    <x v="2"/>
  </r>
  <r>
    <s v="ORD-202305-03405"/>
    <x v="117"/>
    <x v="22"/>
    <x v="2"/>
    <n v="4208481395"/>
    <x v="11"/>
    <s v="PRD-104-WAT"/>
    <x v="7"/>
    <x v="2"/>
    <s v="W"/>
    <n v="3500.03"/>
    <n v="319.17"/>
    <x v="3"/>
    <n v="9.1190646937312006E-2"/>
    <x v="0"/>
    <x v="2"/>
    <m/>
    <x v="0"/>
    <n v="0"/>
    <n v="2420.2800000000002"/>
    <x v="4"/>
    <x v="2"/>
  </r>
  <r>
    <s v="ORD-202305-03406"/>
    <x v="132"/>
    <x v="6"/>
    <x v="4"/>
    <n v="1513401749"/>
    <x v="1"/>
    <s v="PRD-101-SHI"/>
    <x v="1"/>
    <x v="0"/>
    <s v="North"/>
    <n v="404.81"/>
    <n v="47.22"/>
    <x v="0"/>
    <n v="0.11664731602480199"/>
    <x v="2"/>
    <x v="0"/>
    <m/>
    <x v="0"/>
    <n v="0"/>
    <n v="2821.33"/>
    <x v="4"/>
    <x v="2"/>
  </r>
  <r>
    <s v="ORD-202305-03407"/>
    <x v="138"/>
    <x v="29"/>
    <x v="6"/>
    <n v="4877397865"/>
    <x v="16"/>
    <s v="PRD-109-SUN"/>
    <x v="3"/>
    <x v="2"/>
    <s v="W"/>
    <n v="4640.93"/>
    <n v="1110.93"/>
    <x v="3"/>
    <n v="0.239376590467859"/>
    <x v="0"/>
    <x v="1"/>
    <m/>
    <x v="0"/>
    <n v="0"/>
    <m/>
    <x v="4"/>
    <x v="2"/>
  </r>
  <r>
    <s v="ORD-202305-03408"/>
    <x v="116"/>
    <x v="12"/>
    <x v="6"/>
    <n v="5717377157"/>
    <x v="13"/>
    <s v="PRD-102-LAP"/>
    <x v="10"/>
    <x v="1"/>
    <s v="North"/>
    <n v="42.65"/>
    <n v="10.61"/>
    <x v="0"/>
    <n v="0.24876905041031699"/>
    <x v="2"/>
    <x v="1"/>
    <m/>
    <x v="0"/>
    <n v="0"/>
    <n v="847.14"/>
    <x v="4"/>
    <x v="2"/>
  </r>
  <r>
    <s v="ORD-202305-03409"/>
    <x v="120"/>
    <x v="24"/>
    <x v="5"/>
    <n v="5532587887"/>
    <x v="19"/>
    <s v="PRD - 102 - LAP"/>
    <x v="4"/>
    <x v="1"/>
    <s v="North"/>
    <n v="3993.17"/>
    <n v="984.79"/>
    <x v="0"/>
    <n v="0.246618601261654"/>
    <x v="0"/>
    <x v="1"/>
    <m/>
    <x v="0"/>
    <n v="0"/>
    <m/>
    <x v="4"/>
    <x v="2"/>
  </r>
  <r>
    <s v="ORD-202305-03410"/>
    <x v="132"/>
    <x v="29"/>
    <x v="5"/>
    <n v="741399145"/>
    <x v="19"/>
    <s v="PRD-102-LAP"/>
    <x v="10"/>
    <x v="1"/>
    <s v="East"/>
    <n v="1070.05"/>
    <n v="106.38"/>
    <x v="1"/>
    <n v="9.9415915144152101E-2"/>
    <x v="0"/>
    <x v="2"/>
    <m/>
    <x v="0"/>
    <n v="0"/>
    <n v="847.14"/>
    <x v="4"/>
    <x v="2"/>
  </r>
  <r>
    <s v="ORD-202305-03411"/>
    <x v="143"/>
    <x v="8"/>
    <x v="6"/>
    <n v="838921662"/>
    <x v="23"/>
    <s v="PRD-111-CHA"/>
    <x v="11"/>
    <x v="1"/>
    <s v="S"/>
    <n v="381.14"/>
    <n v="105.75"/>
    <x v="2"/>
    <n v="0.27745710237707899"/>
    <x v="2"/>
    <x v="1"/>
    <m/>
    <x v="0"/>
    <n v="0"/>
    <n v="207.68"/>
    <x v="4"/>
    <x v="2"/>
  </r>
  <r>
    <s v="ORD-202305-03412"/>
    <x v="122"/>
    <x v="16"/>
    <x v="6"/>
    <n v="1062175626"/>
    <x v="5"/>
    <s v="PRD-103-HEA"/>
    <x v="5"/>
    <x v="1"/>
    <s v="South"/>
    <n v="345.91"/>
    <n v="38.97"/>
    <x v="2"/>
    <n v="0.11265936226186"/>
    <x v="2"/>
    <x v="0"/>
    <m/>
    <x v="0"/>
    <n v="0"/>
    <n v="2183.56"/>
    <x v="4"/>
    <x v="2"/>
  </r>
  <r>
    <s v="ORD-202305-03413"/>
    <x v="121"/>
    <x v="14"/>
    <x v="1"/>
    <n v="843848515"/>
    <x v="4"/>
    <s v="PRD-109-SUN"/>
    <x v="4"/>
    <x v="2"/>
    <s v="East"/>
    <n v="1066.5999999999999"/>
    <n v="69.84"/>
    <x v="1"/>
    <n v="6.5479092443277695E-2"/>
    <x v="0"/>
    <x v="2"/>
    <s v="missing parts"/>
    <x v="1"/>
    <n v="1"/>
    <m/>
    <x v="4"/>
    <x v="2"/>
  </r>
  <r>
    <s v="ORD-202305-03414"/>
    <x v="129"/>
    <x v="4"/>
    <x v="7"/>
    <n v="5361443805"/>
    <x v="0"/>
    <s v="PRD-108-JAC"/>
    <x v="0"/>
    <x v="0"/>
    <s v="North"/>
    <n v="2252.83"/>
    <n v="381.75"/>
    <x v="0"/>
    <n v="0.169453531780028"/>
    <x v="0"/>
    <x v="0"/>
    <s v="Defective"/>
    <x v="1"/>
    <n v="1"/>
    <n v="2085.91"/>
    <x v="4"/>
    <x v="2"/>
  </r>
  <r>
    <s v="ORD-202305-03415"/>
    <x v="124"/>
    <x v="6"/>
    <x v="6"/>
    <n v="3828232668"/>
    <x v="3"/>
    <s v="PRD-106-PHO"/>
    <x v="2"/>
    <x v="1"/>
    <s v="S"/>
    <n v="3210.08"/>
    <n v="181.28"/>
    <x v="2"/>
    <n v="5.64721128445397E-2"/>
    <x v="0"/>
    <x v="2"/>
    <m/>
    <x v="0"/>
    <n v="0"/>
    <n v="2788.38"/>
    <x v="4"/>
    <x v="2"/>
  </r>
  <r>
    <s v="ORD-202305-03416"/>
    <x v="124"/>
    <x v="26"/>
    <x v="1"/>
    <n v="3566094469"/>
    <x v="12"/>
    <s v="PRD - 105 - BAG"/>
    <x v="9"/>
    <x v="2"/>
    <s v="S"/>
    <n v="3119.93"/>
    <n v="823.89"/>
    <x v="2"/>
    <n v="0.26407323241226599"/>
    <x v="0"/>
    <x v="1"/>
    <m/>
    <x v="0"/>
    <n v="0"/>
    <m/>
    <x v="4"/>
    <x v="2"/>
  </r>
  <r>
    <s v="ORD-202305-03417"/>
    <x v="140"/>
    <x v="25"/>
    <x v="7"/>
    <n v="9689819281"/>
    <x v="2"/>
    <s v="PRD-101-SHI"/>
    <x v="1"/>
    <x v="0"/>
    <s v="South"/>
    <n v="4431.28"/>
    <n v="1284.18"/>
    <x v="2"/>
    <n v="0.289798884295283"/>
    <x v="0"/>
    <x v="1"/>
    <m/>
    <x v="0"/>
    <n v="0"/>
    <n v="2821.33"/>
    <x v="4"/>
    <x v="2"/>
  </r>
  <r>
    <s v="ORD-202305-03418"/>
    <x v="121"/>
    <x v="6"/>
    <x v="5"/>
    <n v="4714113631"/>
    <x v="9"/>
    <s v="PRD-107-TAB"/>
    <x v="6"/>
    <x v="1"/>
    <s v="S"/>
    <n v="44.5"/>
    <n v="12.41"/>
    <x v="2"/>
    <n v="0.278876404494382"/>
    <x v="2"/>
    <x v="1"/>
    <m/>
    <x v="0"/>
    <n v="0"/>
    <n v="2081.52"/>
    <x v="4"/>
    <x v="2"/>
  </r>
  <r>
    <s v="ORD-202305-03419"/>
    <x v="117"/>
    <x v="8"/>
    <x v="3"/>
    <n v="145065804"/>
    <x v="6"/>
    <s v="PRD-107-TAB"/>
    <x v="6"/>
    <x v="1"/>
    <s v="North"/>
    <n v="4578.82"/>
    <n v="606.35"/>
    <x v="0"/>
    <n v="0.13242494791234399"/>
    <x v="0"/>
    <x v="0"/>
    <s v="Size issue"/>
    <x v="1"/>
    <n v="1"/>
    <n v="2081.52"/>
    <x v="4"/>
    <x v="2"/>
  </r>
  <r>
    <s v="ORD-202305-03420"/>
    <x v="144"/>
    <x v="19"/>
    <x v="0"/>
    <n v="9079845174"/>
    <x v="0"/>
    <s v="PRD-108-JAC"/>
    <x v="0"/>
    <x v="0"/>
    <s v="South"/>
    <n v="1278.33"/>
    <n v="53.66"/>
    <x v="2"/>
    <n v="4.19766413993257E-2"/>
    <x v="0"/>
    <x v="2"/>
    <m/>
    <x v="0"/>
    <n v="0"/>
    <n v="2085.91"/>
    <x v="4"/>
    <x v="2"/>
  </r>
  <r>
    <s v="ORD-202305-03421"/>
    <x v="122"/>
    <x v="22"/>
    <x v="5"/>
    <n v="2217841516"/>
    <x v="9"/>
    <s v="PRD-107-TAB"/>
    <x v="6"/>
    <x v="1"/>
    <s v="South"/>
    <n v="4527.51"/>
    <n v="1291.8900000000001"/>
    <x v="2"/>
    <n v="0.28534227423020597"/>
    <x v="0"/>
    <x v="1"/>
    <m/>
    <x v="0"/>
    <n v="0"/>
    <n v="2081.52"/>
    <x v="4"/>
    <x v="2"/>
  </r>
  <r>
    <s v="ORD-202305-03422"/>
    <x v="124"/>
    <x v="14"/>
    <x v="3"/>
    <n v="6403932727"/>
    <x v="2"/>
    <s v="PRD-101-SHI"/>
    <x v="1"/>
    <x v="0"/>
    <s v="South"/>
    <n v="4233.68"/>
    <n v="503.05"/>
    <x v="2"/>
    <n v="0.11882097843956101"/>
    <x v="0"/>
    <x v="0"/>
    <m/>
    <x v="0"/>
    <n v="0"/>
    <n v="2821.33"/>
    <x v="4"/>
    <x v="2"/>
  </r>
  <r>
    <s v="ORD-202305-03423"/>
    <x v="140"/>
    <x v="14"/>
    <x v="1"/>
    <n v="8620766942"/>
    <x v="20"/>
    <s v="PRD - 100 - SHO"/>
    <x v="12"/>
    <x v="0"/>
    <s v="East"/>
    <n v="2319.4299999999998"/>
    <n v="551.33000000000004"/>
    <x v="1"/>
    <n v="0.23770064196807"/>
    <x v="0"/>
    <x v="1"/>
    <m/>
    <x v="0"/>
    <n v="0"/>
    <m/>
    <x v="4"/>
    <x v="2"/>
  </r>
  <r>
    <s v="ORD-202305-03424"/>
    <x v="139"/>
    <x v="13"/>
    <x v="6"/>
    <n v="3602096286"/>
    <x v="15"/>
    <s v="PRD-100-SHO"/>
    <x v="12"/>
    <x v="0"/>
    <s v="East"/>
    <n v="3612.83"/>
    <n v="946.09"/>
    <x v="1"/>
    <n v="0.26186950396226799"/>
    <x v="0"/>
    <x v="1"/>
    <m/>
    <x v="0"/>
    <n v="0"/>
    <n v="2793.38"/>
    <x v="4"/>
    <x v="2"/>
  </r>
  <r>
    <s v="ORD-202305-03425"/>
    <x v="121"/>
    <x v="19"/>
    <x v="0"/>
    <n v="8516886204"/>
    <x v="17"/>
    <s v="PRD-108-JAC"/>
    <x v="0"/>
    <x v="0"/>
    <s v="East"/>
    <n v="2660.81"/>
    <n v="291.95"/>
    <x v="1"/>
    <n v="0.10972222744202"/>
    <x v="0"/>
    <x v="0"/>
    <m/>
    <x v="0"/>
    <n v="0"/>
    <n v="2085.91"/>
    <x v="4"/>
    <x v="2"/>
  </r>
  <r>
    <s v="ORD-202305-03426"/>
    <x v="122"/>
    <x v="21"/>
    <x v="3"/>
    <n v="5690782394"/>
    <x v="8"/>
    <s v="PRD-110-CAM"/>
    <x v="8"/>
    <x v="1"/>
    <s v="S"/>
    <n v="1074.6099999999999"/>
    <n v="35.630000000000003"/>
    <x v="2"/>
    <n v="3.3156214812815797E-2"/>
    <x v="0"/>
    <x v="2"/>
    <m/>
    <x v="0"/>
    <n v="0"/>
    <m/>
    <x v="4"/>
    <x v="2"/>
  </r>
  <r>
    <s v="ORD-202305-03427"/>
    <x v="120"/>
    <x v="9"/>
    <x v="4"/>
    <n v="6343152082"/>
    <x v="8"/>
    <s v="PRD-110-CAM"/>
    <x v="8"/>
    <x v="1"/>
    <s v="N"/>
    <n v="1668.96"/>
    <n v="399.14"/>
    <x v="0"/>
    <n v="0.239154922826191"/>
    <x v="0"/>
    <x v="1"/>
    <m/>
    <x v="0"/>
    <n v="0"/>
    <m/>
    <x v="4"/>
    <x v="2"/>
  </r>
  <r>
    <s v="ORD-202305-03428"/>
    <x v="140"/>
    <x v="19"/>
    <x v="7"/>
    <n v="7966410012"/>
    <x v="14"/>
    <s v="PRD-111-CHA"/>
    <x v="11"/>
    <x v="1"/>
    <s v="North"/>
    <n v="328.62"/>
    <n v="53.02"/>
    <x v="0"/>
    <n v="0.16134136692836701"/>
    <x v="2"/>
    <x v="0"/>
    <m/>
    <x v="0"/>
    <n v="0"/>
    <n v="207.68"/>
    <x v="4"/>
    <x v="2"/>
  </r>
  <r>
    <s v="ORD-202305-03429"/>
    <x v="121"/>
    <x v="14"/>
    <x v="1"/>
    <n v="5377998519"/>
    <x v="19"/>
    <s v="PRD-102-LAP"/>
    <x v="10"/>
    <x v="1"/>
    <s v="East"/>
    <n v="4607.3"/>
    <n v="613.83000000000004"/>
    <x v="1"/>
    <n v="0.13322987432986799"/>
    <x v="0"/>
    <x v="0"/>
    <m/>
    <x v="0"/>
    <n v="0"/>
    <n v="847.14"/>
    <x v="4"/>
    <x v="2"/>
  </r>
  <r>
    <s v="ORD-202305-03430"/>
    <x v="145"/>
    <x v="26"/>
    <x v="1"/>
    <n v="3238481950"/>
    <x v="2"/>
    <s v="PRD-101-SHI"/>
    <x v="1"/>
    <x v="0"/>
    <s v="East"/>
    <n v="2991.21"/>
    <n v="257.02999999999997"/>
    <x v="1"/>
    <n v="8.5928436987038698E-2"/>
    <x v="0"/>
    <x v="2"/>
    <m/>
    <x v="0"/>
    <n v="0"/>
    <n v="2821.33"/>
    <x v="4"/>
    <x v="2"/>
  </r>
  <r>
    <s v="ORD-202305-03431"/>
    <x v="121"/>
    <x v="4"/>
    <x v="5"/>
    <n v="6595523662"/>
    <x v="5"/>
    <s v="PRD-103-HEA"/>
    <x v="5"/>
    <x v="1"/>
    <s v="East"/>
    <n v="4975.7"/>
    <n v="1427.85"/>
    <x v="1"/>
    <n v="0.28696464819020401"/>
    <x v="0"/>
    <x v="1"/>
    <m/>
    <x v="0"/>
    <n v="0"/>
    <n v="2183.56"/>
    <x v="4"/>
    <x v="2"/>
  </r>
  <r>
    <s v="ORD-202305-03432"/>
    <x v="125"/>
    <x v="4"/>
    <x v="3"/>
    <n v="2621788293"/>
    <x v="7"/>
    <s v="PRD-104-WAT"/>
    <x v="7"/>
    <x v="2"/>
    <s v="N"/>
    <n v="2349.75"/>
    <n v="318.22000000000003"/>
    <x v="0"/>
    <n v="0.13542717310352201"/>
    <x v="0"/>
    <x v="0"/>
    <s v="missing parts"/>
    <x v="1"/>
    <n v="1"/>
    <n v="2420.2800000000002"/>
    <x v="4"/>
    <x v="2"/>
  </r>
  <r>
    <s v="ORD-202305-03433"/>
    <x v="137"/>
    <x v="25"/>
    <x v="4"/>
    <n v="9092522803"/>
    <x v="4"/>
    <s v="PRD-109-SUN"/>
    <x v="3"/>
    <x v="2"/>
    <s v="North"/>
    <n v="793.98"/>
    <n v="162.19"/>
    <x v="0"/>
    <n v="0.20427466686818299"/>
    <x v="1"/>
    <x v="1"/>
    <m/>
    <x v="0"/>
    <n v="0"/>
    <m/>
    <x v="4"/>
    <x v="2"/>
  </r>
  <r>
    <s v="ORD-202305-03434"/>
    <x v="142"/>
    <x v="25"/>
    <x v="3"/>
    <n v="7872685655"/>
    <x v="12"/>
    <s v="PRD-105-BAG"/>
    <x v="9"/>
    <x v="2"/>
    <s v="North"/>
    <n v="4479.1499999999996"/>
    <n v="496.77"/>
    <x v="0"/>
    <n v="0.11090720337564"/>
    <x v="0"/>
    <x v="0"/>
    <m/>
    <x v="0"/>
    <n v="0"/>
    <m/>
    <x v="4"/>
    <x v="2"/>
  </r>
  <r>
    <s v="ORD-202305-03435"/>
    <x v="127"/>
    <x v="26"/>
    <x v="1"/>
    <n v="3948053318"/>
    <x v="5"/>
    <s v="PRD-103-HEA"/>
    <x v="5"/>
    <x v="1"/>
    <s v="W"/>
    <n v="4176.8100000000004"/>
    <n v="604.42999999999995"/>
    <x v="3"/>
    <n v="0.144710915746706"/>
    <x v="0"/>
    <x v="0"/>
    <m/>
    <x v="0"/>
    <n v="0"/>
    <n v="2183.56"/>
    <x v="4"/>
    <x v="2"/>
  </r>
  <r>
    <s v="ORD-202305-03436"/>
    <x v="117"/>
    <x v="22"/>
    <x v="5"/>
    <n v="8521495795"/>
    <x v="6"/>
    <s v="PRD-107-TAB"/>
    <x v="4"/>
    <x v="1"/>
    <s v="N"/>
    <n v="1422.42"/>
    <n v="369.62"/>
    <x v="0"/>
    <n v="0.25985292670238003"/>
    <x v="0"/>
    <x v="1"/>
    <m/>
    <x v="0"/>
    <n v="0"/>
    <n v="2081.52"/>
    <x v="4"/>
    <x v="2"/>
  </r>
  <r>
    <s v="ORD-202305-03437"/>
    <x v="134"/>
    <x v="17"/>
    <x v="5"/>
    <n v="7217887844"/>
    <x v="14"/>
    <s v="PRD - 111 - CHA"/>
    <x v="11"/>
    <x v="1"/>
    <s v="S"/>
    <n v="2792.63"/>
    <n v="776.71"/>
    <x v="2"/>
    <n v="0.27812850252271198"/>
    <x v="0"/>
    <x v="1"/>
    <m/>
    <x v="0"/>
    <n v="0"/>
    <m/>
    <x v="4"/>
    <x v="2"/>
  </r>
  <r>
    <s v="ORD-202305-03438"/>
    <x v="128"/>
    <x v="17"/>
    <x v="2"/>
    <n v="5422839247"/>
    <x v="8"/>
    <s v="PRD-110-CAM "/>
    <x v="8"/>
    <x v="1"/>
    <s v="N"/>
    <n v="2348.16"/>
    <n v="384.85"/>
    <x v="0"/>
    <n v="0.163894283183429"/>
    <x v="0"/>
    <x v="0"/>
    <m/>
    <x v="0"/>
    <n v="0"/>
    <n v="130.44"/>
    <x v="4"/>
    <x v="2"/>
  </r>
  <r>
    <s v="ORD-202305-03439"/>
    <x v="132"/>
    <x v="10"/>
    <x v="2"/>
    <n v="9623741112"/>
    <x v="4"/>
    <s v="PRD-109-SUN"/>
    <x v="3"/>
    <x v="2"/>
    <s v="East"/>
    <n v="2014.39"/>
    <n v="170.06"/>
    <x v="1"/>
    <n v="8.4422579540208195E-2"/>
    <x v="0"/>
    <x v="2"/>
    <m/>
    <x v="0"/>
    <n v="0"/>
    <m/>
    <x v="4"/>
    <x v="2"/>
  </r>
  <r>
    <s v="ORD-202305-03440"/>
    <x v="121"/>
    <x v="19"/>
    <x v="1"/>
    <n v="2154423899"/>
    <x v="8"/>
    <s v="PRD-110-CAM"/>
    <x v="8"/>
    <x v="1"/>
    <s v="East"/>
    <n v="2338.88"/>
    <n v="72.27"/>
    <x v="1"/>
    <n v="3.0899404843343799E-2"/>
    <x v="0"/>
    <x v="2"/>
    <m/>
    <x v="0"/>
    <n v="0"/>
    <m/>
    <x v="4"/>
    <x v="2"/>
  </r>
  <r>
    <s v="ORD-202305-03441"/>
    <x v="136"/>
    <x v="11"/>
    <x v="7"/>
    <n v="2751589552"/>
    <x v="11"/>
    <s v="PRD-104-WAT"/>
    <x v="7"/>
    <x v="2"/>
    <s v="N"/>
    <n v="3483.34"/>
    <n v="256.25"/>
    <x v="0"/>
    <n v="7.3564452508224895E-2"/>
    <x v="0"/>
    <x v="2"/>
    <m/>
    <x v="0"/>
    <n v="0"/>
    <n v="2420.2800000000002"/>
    <x v="4"/>
    <x v="2"/>
  </r>
  <r>
    <s v="ORD-202305-03442"/>
    <x v="145"/>
    <x v="27"/>
    <x v="4"/>
    <n v="9568819111"/>
    <x v="4"/>
    <s v="PRD-109-SUN"/>
    <x v="3"/>
    <x v="2"/>
    <s v="North"/>
    <n v="2152.58"/>
    <n v="221.76"/>
    <x v="0"/>
    <n v="0.103020561372864"/>
    <x v="0"/>
    <x v="0"/>
    <m/>
    <x v="0"/>
    <n v="0"/>
    <m/>
    <x v="4"/>
    <x v="2"/>
  </r>
  <r>
    <s v="ORD-202305-03443"/>
    <x v="135"/>
    <x v="20"/>
    <x v="6"/>
    <n v="380901317"/>
    <x v="2"/>
    <s v="PRD-101-SHI"/>
    <x v="1"/>
    <x v="0"/>
    <s v="N"/>
    <n v="4032.18"/>
    <n v="365.62"/>
    <x v="0"/>
    <n v="9.0675515477979599E-2"/>
    <x v="0"/>
    <x v="2"/>
    <m/>
    <x v="0"/>
    <n v="0"/>
    <n v="2821.33"/>
    <x v="4"/>
    <x v="2"/>
  </r>
  <r>
    <s v="ORD-202305-03444"/>
    <x v="138"/>
    <x v="24"/>
    <x v="3"/>
    <n v="1718560671"/>
    <x v="12"/>
    <s v="PRD-105-BAG"/>
    <x v="9"/>
    <x v="2"/>
    <s v="N"/>
    <n v="178.45"/>
    <n v="10.27"/>
    <x v="0"/>
    <n v="5.7551134771644703E-2"/>
    <x v="2"/>
    <x v="2"/>
    <m/>
    <x v="0"/>
    <n v="0"/>
    <m/>
    <x v="4"/>
    <x v="2"/>
  </r>
  <r>
    <s v="ORD-202305-03445"/>
    <x v="129"/>
    <x v="9"/>
    <x v="1"/>
    <n v="6212889169"/>
    <x v="11"/>
    <s v="PRD-104-WAT"/>
    <x v="7"/>
    <x v="2"/>
    <s v="East"/>
    <n v="1677.15"/>
    <n v="377.48"/>
    <x v="1"/>
    <n v="0.22507229526279701"/>
    <x v="0"/>
    <x v="1"/>
    <m/>
    <x v="0"/>
    <n v="0"/>
    <n v="2420.2800000000002"/>
    <x v="4"/>
    <x v="2"/>
  </r>
  <r>
    <s v="ORD-202305-03446"/>
    <x v="127"/>
    <x v="27"/>
    <x v="6"/>
    <n v="909166665"/>
    <x v="17"/>
    <s v="PRD-108-JAC"/>
    <x v="0"/>
    <x v="0"/>
    <s v="North"/>
    <n v="1650.98"/>
    <n v="199.34"/>
    <x v="0"/>
    <n v="0.120740408726938"/>
    <x v="0"/>
    <x v="0"/>
    <m/>
    <x v="0"/>
    <n v="0"/>
    <n v="2085.91"/>
    <x v="4"/>
    <x v="2"/>
  </r>
  <r>
    <s v="ORD-202305-03447"/>
    <x v="133"/>
    <x v="27"/>
    <x v="2"/>
    <n v="6585137972"/>
    <x v="11"/>
    <s v="PRD-104-WAT"/>
    <x v="7"/>
    <x v="2"/>
    <s v="West"/>
    <n v="1426.8"/>
    <n v="45.23"/>
    <x v="3"/>
    <n v="3.1700308382394203E-2"/>
    <x v="0"/>
    <x v="2"/>
    <m/>
    <x v="0"/>
    <n v="0"/>
    <n v="2420.2800000000002"/>
    <x v="4"/>
    <x v="2"/>
  </r>
  <r>
    <s v="ORD-202305-03448"/>
    <x v="124"/>
    <x v="10"/>
    <x v="6"/>
    <n v="6216785557"/>
    <x v="12"/>
    <s v="PRD-105-BAG"/>
    <x v="4"/>
    <x v="2"/>
    <s v="North"/>
    <n v="2275.7600000000002"/>
    <n v="199.37"/>
    <x v="0"/>
    <n v="8.7605898688789693E-2"/>
    <x v="0"/>
    <x v="2"/>
    <m/>
    <x v="0"/>
    <n v="0"/>
    <m/>
    <x v="4"/>
    <x v="2"/>
  </r>
  <r>
    <s v="ORD-202305-03449"/>
    <x v="130"/>
    <x v="20"/>
    <x v="2"/>
    <n v="8064599631"/>
    <x v="8"/>
    <s v="PRD-110-CAM"/>
    <x v="8"/>
    <x v="1"/>
    <s v="South"/>
    <n v="2987.92"/>
    <n v="516.49"/>
    <x v="2"/>
    <n v="0.172859380438566"/>
    <x v="0"/>
    <x v="0"/>
    <s v="missing parts"/>
    <x v="1"/>
    <n v="1"/>
    <m/>
    <x v="4"/>
    <x v="2"/>
  </r>
  <r>
    <s v="ORD-202305-03450"/>
    <x v="138"/>
    <x v="26"/>
    <x v="6"/>
    <n v="505581479"/>
    <x v="13"/>
    <s v="PRD-102-LAP"/>
    <x v="4"/>
    <x v="1"/>
    <s v="East"/>
    <n v="1716.44"/>
    <n v="288.64999999999998"/>
    <x v="1"/>
    <n v="0.16816783575307001"/>
    <x v="0"/>
    <x v="0"/>
    <m/>
    <x v="0"/>
    <n v="0"/>
    <n v="847.14"/>
    <x v="4"/>
    <x v="2"/>
  </r>
  <r>
    <s v="ORD-202305-03451"/>
    <x v="121"/>
    <x v="10"/>
    <x v="0"/>
    <n v="411097929"/>
    <x v="13"/>
    <s v="PRD-102-LAP"/>
    <x v="10"/>
    <x v="1"/>
    <s v="N"/>
    <n v="3582.47"/>
    <n v="124.47"/>
    <x v="0"/>
    <n v="3.4744184878031097E-2"/>
    <x v="0"/>
    <x v="2"/>
    <m/>
    <x v="0"/>
    <n v="0"/>
    <n v="847.14"/>
    <x v="4"/>
    <x v="2"/>
  </r>
  <r>
    <s v="ORD-202305-03452"/>
    <x v="135"/>
    <x v="3"/>
    <x v="1"/>
    <n v="8287238856"/>
    <x v="3"/>
    <s v="PRD-106-PHO"/>
    <x v="2"/>
    <x v="1"/>
    <s v="South"/>
    <n v="3753.39"/>
    <n v="172.96"/>
    <x v="2"/>
    <n v="4.6081009434138197E-2"/>
    <x v="0"/>
    <x v="2"/>
    <m/>
    <x v="0"/>
    <n v="0"/>
    <n v="2788.38"/>
    <x v="4"/>
    <x v="2"/>
  </r>
  <r>
    <s v="ORD-202305-03453"/>
    <x v="126"/>
    <x v="22"/>
    <x v="4"/>
    <n v="8916858416"/>
    <x v="2"/>
    <s v="PRD-101-SHI"/>
    <x v="1"/>
    <x v="0"/>
    <s v="N"/>
    <n v="3113.05"/>
    <n v="615.03"/>
    <x v="0"/>
    <n v="0.197565088899953"/>
    <x v="0"/>
    <x v="0"/>
    <m/>
    <x v="0"/>
    <n v="0"/>
    <n v="2821.33"/>
    <x v="4"/>
    <x v="2"/>
  </r>
  <r>
    <s v="ORD-202305-03454"/>
    <x v="126"/>
    <x v="19"/>
    <x v="3"/>
    <n v="7704251995"/>
    <x v="18"/>
    <s v="PRD - 103 - HEA"/>
    <x v="5"/>
    <x v="1"/>
    <s v="North"/>
    <n v="2116.9699999999998"/>
    <n v="233.18"/>
    <x v="0"/>
    <n v="0.110147994539365"/>
    <x v="0"/>
    <x v="0"/>
    <m/>
    <x v="0"/>
    <n v="0"/>
    <m/>
    <x v="4"/>
    <x v="2"/>
  </r>
  <r>
    <s v="ORD-202305-03455"/>
    <x v="138"/>
    <x v="17"/>
    <x v="2"/>
    <n v="1585434592"/>
    <x v="14"/>
    <s v="PRD-111-CHA"/>
    <x v="11"/>
    <x v="1"/>
    <s v="N"/>
    <n v="294.23"/>
    <n v="31.09"/>
    <x v="0"/>
    <n v="0.105665635727152"/>
    <x v="2"/>
    <x v="0"/>
    <m/>
    <x v="0"/>
    <n v="0"/>
    <n v="207.68"/>
    <x v="4"/>
    <x v="2"/>
  </r>
  <r>
    <s v="ORD-202305-03456"/>
    <x v="134"/>
    <x v="24"/>
    <x v="5"/>
    <n v="5394117371"/>
    <x v="12"/>
    <s v="PRD-105-BAG"/>
    <x v="9"/>
    <x v="2"/>
    <s v="North"/>
    <n v="3256.31"/>
    <n v="842.87"/>
    <x v="0"/>
    <n v="0.25884206356274397"/>
    <x v="0"/>
    <x v="1"/>
    <m/>
    <x v="0"/>
    <n v="0"/>
    <m/>
    <x v="4"/>
    <x v="2"/>
  </r>
  <r>
    <s v="ORD-202305-03457"/>
    <x v="122"/>
    <x v="13"/>
    <x v="6"/>
    <n v="1053607433"/>
    <x v="16"/>
    <s v="PRD - 109 - SUN"/>
    <x v="3"/>
    <x v="2"/>
    <s v="East"/>
    <n v="3880.69"/>
    <n v="879.01"/>
    <x v="1"/>
    <n v="0.22650868788797901"/>
    <x v="0"/>
    <x v="1"/>
    <m/>
    <x v="0"/>
    <n v="0"/>
    <m/>
    <x v="4"/>
    <x v="2"/>
  </r>
  <r>
    <s v="ORD-202305-03458"/>
    <x v="117"/>
    <x v="2"/>
    <x v="0"/>
    <n v="5933688301"/>
    <x v="14"/>
    <s v="PRD-111-CHA"/>
    <x v="11"/>
    <x v="1"/>
    <s v="East"/>
    <n v="4705.03"/>
    <n v="496.49"/>
    <x v="1"/>
    <n v="0.10552323789646401"/>
    <x v="0"/>
    <x v="0"/>
    <m/>
    <x v="0"/>
    <n v="0"/>
    <n v="207.68"/>
    <x v="4"/>
    <x v="2"/>
  </r>
  <r>
    <s v="ORD-202305-03459"/>
    <x v="144"/>
    <x v="0"/>
    <x v="3"/>
    <n v="6311979218"/>
    <x v="14"/>
    <s v="PRD-111-CHA"/>
    <x v="4"/>
    <x v="1"/>
    <s v="East"/>
    <n v="1515.78"/>
    <n v="376.55"/>
    <x v="1"/>
    <n v="0.248419955402499"/>
    <x v="0"/>
    <x v="1"/>
    <s v="Late delivery"/>
    <x v="1"/>
    <n v="1"/>
    <n v="207.68"/>
    <x v="4"/>
    <x v="2"/>
  </r>
  <r>
    <s v="ORD-202305-03460"/>
    <x v="143"/>
    <x v="9"/>
    <x v="3"/>
    <n v="7267950355"/>
    <x v="21"/>
    <s v="PRD-110-CAM"/>
    <x v="8"/>
    <x v="1"/>
    <s v="East"/>
    <n v="1681.58"/>
    <n v="208.21"/>
    <x v="1"/>
    <n v="0.12381807585722999"/>
    <x v="0"/>
    <x v="0"/>
    <m/>
    <x v="0"/>
    <n v="0"/>
    <m/>
    <x v="4"/>
    <x v="2"/>
  </r>
  <r>
    <s v="ORD-202305-03461"/>
    <x v="142"/>
    <x v="19"/>
    <x v="4"/>
    <n v="2202445890"/>
    <x v="14"/>
    <s v="PRD-111-CHA"/>
    <x v="11"/>
    <x v="1"/>
    <s v="W"/>
    <n v="4752.6499999999996"/>
    <n v="487.85"/>
    <x v="3"/>
    <n v="0.102647996380966"/>
    <x v="0"/>
    <x v="0"/>
    <m/>
    <x v="0"/>
    <n v="0"/>
    <n v="207.68"/>
    <x v="4"/>
    <x v="2"/>
  </r>
  <r>
    <s v="ORD-202305-03462"/>
    <x v="138"/>
    <x v="18"/>
    <x v="7"/>
    <n v="8686714916"/>
    <x v="0"/>
    <s v="PRD-108-JAC"/>
    <x v="0"/>
    <x v="0"/>
    <s v="North"/>
    <n v="1833.93"/>
    <n v="375.73"/>
    <x v="0"/>
    <n v="0.20487695822632301"/>
    <x v="0"/>
    <x v="1"/>
    <m/>
    <x v="0"/>
    <n v="0"/>
    <n v="2085.91"/>
    <x v="4"/>
    <x v="2"/>
  </r>
  <r>
    <s v="ORD-202305-03463"/>
    <x v="136"/>
    <x v="11"/>
    <x v="7"/>
    <n v="5264051795"/>
    <x v="1"/>
    <s v="PRD-101-SHI"/>
    <x v="1"/>
    <x v="0"/>
    <s v="South"/>
    <n v="2902.57"/>
    <n v="203.37"/>
    <x v="2"/>
    <n v="7.0065493683184196E-2"/>
    <x v="0"/>
    <x v="2"/>
    <m/>
    <x v="0"/>
    <n v="0"/>
    <n v="2821.33"/>
    <x v="4"/>
    <x v="2"/>
  </r>
  <r>
    <s v="ORD-202305-03464"/>
    <x v="127"/>
    <x v="10"/>
    <x v="0"/>
    <n v="7766400720"/>
    <x v="23"/>
    <s v="PRD-111-CHA"/>
    <x v="11"/>
    <x v="1"/>
    <s v="N"/>
    <n v="4014.29"/>
    <n v="604.24"/>
    <x v="0"/>
    <n v="0.150522259228905"/>
    <x v="0"/>
    <x v="0"/>
    <m/>
    <x v="0"/>
    <n v="0"/>
    <n v="207.68"/>
    <x v="4"/>
    <x v="2"/>
  </r>
  <r>
    <s v="ORD-202305-03465"/>
    <x v="121"/>
    <x v="12"/>
    <x v="3"/>
    <n v="8550486804"/>
    <x v="23"/>
    <s v="PRD-111-CHA"/>
    <x v="11"/>
    <x v="1"/>
    <s v="N"/>
    <n v="674.37"/>
    <n v="39.950000000000003"/>
    <x v="0"/>
    <n v="5.92404762963952E-2"/>
    <x v="1"/>
    <x v="2"/>
    <s v="missing parts"/>
    <x v="1"/>
    <n v="1"/>
    <n v="207.68"/>
    <x v="4"/>
    <x v="2"/>
  </r>
  <r>
    <s v="ORD-202305-03466"/>
    <x v="144"/>
    <x v="18"/>
    <x v="3"/>
    <n v="1759300617"/>
    <x v="11"/>
    <s v="PRD-104-WAT"/>
    <x v="7"/>
    <x v="2"/>
    <s v="North"/>
    <n v="3322.06"/>
    <n v="847.09"/>
    <x v="0"/>
    <n v="0.25498937406308098"/>
    <x v="0"/>
    <x v="1"/>
    <s v="Wrong item delivered"/>
    <x v="1"/>
    <n v="1"/>
    <n v="2420.2800000000002"/>
    <x v="4"/>
    <x v="2"/>
  </r>
  <r>
    <s v="ORD-202305-03467"/>
    <x v="126"/>
    <x v="4"/>
    <x v="5"/>
    <n v="3911584301"/>
    <x v="18"/>
    <s v="PRD-103-HEA"/>
    <x v="5"/>
    <x v="1"/>
    <s v="East"/>
    <n v="918.72"/>
    <n v="59.96"/>
    <x v="1"/>
    <n v="6.5264716126785097E-2"/>
    <x v="1"/>
    <x v="2"/>
    <m/>
    <x v="0"/>
    <n v="0"/>
    <n v="2183.56"/>
    <x v="4"/>
    <x v="2"/>
  </r>
  <r>
    <s v="ORD-202305-03468"/>
    <x v="120"/>
    <x v="7"/>
    <x v="5"/>
    <n v="9840104880"/>
    <x v="11"/>
    <s v="PRD-104-WAT"/>
    <x v="7"/>
    <x v="2"/>
    <s v="W"/>
    <n v="4553.7"/>
    <n v="656.36"/>
    <x v="3"/>
    <n v="0.144137734150251"/>
    <x v="0"/>
    <x v="0"/>
    <m/>
    <x v="0"/>
    <n v="0"/>
    <n v="2420.2800000000002"/>
    <x v="4"/>
    <x v="2"/>
  </r>
  <r>
    <s v="ORD-202305-03469"/>
    <x v="121"/>
    <x v="20"/>
    <x v="4"/>
    <n v="2414529999"/>
    <x v="5"/>
    <s v="PRD-103-HEA "/>
    <x v="5"/>
    <x v="1"/>
    <s v="West"/>
    <n v="1361.7"/>
    <n v="52.21"/>
    <x v="3"/>
    <n v="3.8341778659029199E-2"/>
    <x v="0"/>
    <x v="2"/>
    <m/>
    <x v="0"/>
    <n v="0"/>
    <m/>
    <x v="4"/>
    <x v="2"/>
  </r>
  <r>
    <s v="ORD-202305-03470"/>
    <x v="142"/>
    <x v="16"/>
    <x v="0"/>
    <n v="8656140354"/>
    <x v="15"/>
    <s v="PRD-100-SHO"/>
    <x v="12"/>
    <x v="0"/>
    <s v="East"/>
    <n v="122.51"/>
    <n v="36.49"/>
    <x v="1"/>
    <n v="0.297853236470492"/>
    <x v="2"/>
    <x v="1"/>
    <s v="Customer changed mind"/>
    <x v="1"/>
    <n v="1"/>
    <n v="2793.38"/>
    <x v="4"/>
    <x v="2"/>
  </r>
  <r>
    <s v="ORD-202305-03471"/>
    <x v="116"/>
    <x v="9"/>
    <x v="7"/>
    <n v="1069835773"/>
    <x v="17"/>
    <s v="PRD-108-JAC"/>
    <x v="4"/>
    <x v="0"/>
    <s v="North"/>
    <n v="442.04"/>
    <n v="115.02"/>
    <x v="0"/>
    <n v="0.260202696588544"/>
    <x v="2"/>
    <x v="1"/>
    <s v="Size issue"/>
    <x v="1"/>
    <n v="1"/>
    <n v="2085.91"/>
    <x v="4"/>
    <x v="2"/>
  </r>
  <r>
    <s v="ORD-202305-03472"/>
    <x v="129"/>
    <x v="3"/>
    <x v="1"/>
    <n v="2529657387"/>
    <x v="11"/>
    <s v="PRD - 104 - WAT"/>
    <x v="4"/>
    <x v="2"/>
    <s v="South"/>
    <n v="3717.07"/>
    <n v="826.3"/>
    <x v="2"/>
    <n v="0.22229874605536101"/>
    <x v="0"/>
    <x v="1"/>
    <m/>
    <x v="0"/>
    <n v="0"/>
    <m/>
    <x v="4"/>
    <x v="2"/>
  </r>
  <r>
    <s v="ORD-202305-03473"/>
    <x v="135"/>
    <x v="1"/>
    <x v="6"/>
    <n v="2713124013"/>
    <x v="3"/>
    <s v="PRD-106-PHO"/>
    <x v="2"/>
    <x v="1"/>
    <s v="N"/>
    <n v="4474.26"/>
    <n v="1170.3599999999999"/>
    <x v="0"/>
    <n v="0.26157621595526398"/>
    <x v="0"/>
    <x v="1"/>
    <m/>
    <x v="0"/>
    <n v="0"/>
    <n v="2788.38"/>
    <x v="4"/>
    <x v="2"/>
  </r>
  <r>
    <s v="ORD-202305-03474"/>
    <x v="135"/>
    <x v="5"/>
    <x v="4"/>
    <n v="9920867501"/>
    <x v="18"/>
    <s v="PRD-103-HEA"/>
    <x v="5"/>
    <x v="1"/>
    <s v="North"/>
    <n v="1092.6099999999999"/>
    <n v="159.69999999999999"/>
    <x v="0"/>
    <n v="0.146163772983956"/>
    <x v="0"/>
    <x v="0"/>
    <m/>
    <x v="0"/>
    <n v="0"/>
    <n v="2183.56"/>
    <x v="4"/>
    <x v="2"/>
  </r>
  <r>
    <s v="ORD-202305-03475"/>
    <x v="118"/>
    <x v="20"/>
    <x v="5"/>
    <n v="9568514237"/>
    <x v="14"/>
    <s v="PRD-111-CHA"/>
    <x v="11"/>
    <x v="1"/>
    <s v="North"/>
    <n v="535.16"/>
    <n v="122.89"/>
    <x v="0"/>
    <n v="0.229632259511174"/>
    <x v="1"/>
    <x v="1"/>
    <m/>
    <x v="0"/>
    <n v="0"/>
    <n v="207.68"/>
    <x v="4"/>
    <x v="2"/>
  </r>
  <r>
    <s v="ORD-202305-03476"/>
    <x v="126"/>
    <x v="23"/>
    <x v="0"/>
    <n v="3588845775"/>
    <x v="8"/>
    <s v="PRD-110-CAM"/>
    <x v="4"/>
    <x v="1"/>
    <s v="East"/>
    <n v="3895.59"/>
    <n v="181.67"/>
    <x v="1"/>
    <n v="4.6634784461403803E-2"/>
    <x v="0"/>
    <x v="2"/>
    <m/>
    <x v="0"/>
    <n v="0"/>
    <m/>
    <x v="4"/>
    <x v="2"/>
  </r>
  <r>
    <s v="ORD-202305-03477"/>
    <x v="137"/>
    <x v="17"/>
    <x v="5"/>
    <n v="821079108"/>
    <x v="4"/>
    <s v="PRD-109-SUN"/>
    <x v="3"/>
    <x v="2"/>
    <s v="W"/>
    <n v="1500.07"/>
    <n v="210.01"/>
    <x v="3"/>
    <n v="0.140000133327111"/>
    <x v="0"/>
    <x v="0"/>
    <m/>
    <x v="0"/>
    <n v="0"/>
    <m/>
    <x v="4"/>
    <x v="2"/>
  </r>
  <r>
    <s v="ORD-202305-03478"/>
    <x v="141"/>
    <x v="5"/>
    <x v="1"/>
    <n v="6338616022"/>
    <x v="11"/>
    <s v="PRD-104-WAT"/>
    <x v="7"/>
    <x v="2"/>
    <s v="S"/>
    <n v="2375.71"/>
    <n v="645.61"/>
    <x v="2"/>
    <n v="0.271754549166354"/>
    <x v="0"/>
    <x v="1"/>
    <m/>
    <x v="0"/>
    <n v="0"/>
    <n v="2420.2800000000002"/>
    <x v="4"/>
    <x v="2"/>
  </r>
  <r>
    <s v="ORD-202305-03479"/>
    <x v="135"/>
    <x v="19"/>
    <x v="0"/>
    <n v="8325512138"/>
    <x v="0"/>
    <s v="PRD-108-JAC"/>
    <x v="0"/>
    <x v="0"/>
    <s v="North"/>
    <n v="1089.1300000000001"/>
    <n v="116.79"/>
    <x v="0"/>
    <n v="0.10723237813667801"/>
    <x v="0"/>
    <x v="0"/>
    <m/>
    <x v="0"/>
    <n v="0"/>
    <n v="2085.91"/>
    <x v="4"/>
    <x v="2"/>
  </r>
  <r>
    <s v="ORD-202305-03480"/>
    <x v="119"/>
    <x v="24"/>
    <x v="3"/>
    <n v="4259144738"/>
    <x v="5"/>
    <s v="PRD-103-HEA"/>
    <x v="5"/>
    <x v="1"/>
    <s v="W"/>
    <n v="2142.87"/>
    <n v="488.98"/>
    <x v="3"/>
    <n v="0.22818929753088199"/>
    <x v="0"/>
    <x v="1"/>
    <m/>
    <x v="0"/>
    <n v="0"/>
    <n v="2183.56"/>
    <x v="4"/>
    <x v="2"/>
  </r>
  <r>
    <s v="ORD-202305-03481"/>
    <x v="125"/>
    <x v="10"/>
    <x v="7"/>
    <n v="4408477100"/>
    <x v="12"/>
    <s v="PRD-105-BAG"/>
    <x v="9"/>
    <x v="2"/>
    <s v="North"/>
    <n v="4613.24"/>
    <n v="738.23"/>
    <x v="0"/>
    <n v="0.16002419124086301"/>
    <x v="0"/>
    <x v="0"/>
    <m/>
    <x v="0"/>
    <n v="0"/>
    <m/>
    <x v="4"/>
    <x v="2"/>
  </r>
  <r>
    <s v="ORD-202305-03482"/>
    <x v="135"/>
    <x v="29"/>
    <x v="5"/>
    <n v="8966536763"/>
    <x v="13"/>
    <s v="PRD-102-LAP"/>
    <x v="10"/>
    <x v="1"/>
    <s v="North"/>
    <n v="3789.26"/>
    <n v="477.23"/>
    <x v="0"/>
    <n v="0.12594279621878701"/>
    <x v="0"/>
    <x v="0"/>
    <m/>
    <x v="0"/>
    <n v="0"/>
    <n v="847.14"/>
    <x v="4"/>
    <x v="2"/>
  </r>
  <r>
    <s v="ORD-202305-03483"/>
    <x v="117"/>
    <x v="11"/>
    <x v="5"/>
    <n v="3860792746"/>
    <x v="19"/>
    <s v="PRD-102-LAP"/>
    <x v="10"/>
    <x v="1"/>
    <s v="East"/>
    <n v="1363.67"/>
    <n v="179.11"/>
    <x v="1"/>
    <n v="0.13134409351236001"/>
    <x v="0"/>
    <x v="0"/>
    <m/>
    <x v="0"/>
    <n v="0"/>
    <n v="847.14"/>
    <x v="4"/>
    <x v="2"/>
  </r>
  <r>
    <s v="ORD-202305-03484"/>
    <x v="139"/>
    <x v="28"/>
    <x v="3"/>
    <n v="6963302415"/>
    <x v="7"/>
    <s v="PRD-104-WAT"/>
    <x v="7"/>
    <x v="2"/>
    <s v="West"/>
    <n v="2681.41"/>
    <n v="670.69"/>
    <x v="3"/>
    <n v="0.25012586661495301"/>
    <x v="0"/>
    <x v="1"/>
    <m/>
    <x v="0"/>
    <n v="0"/>
    <n v="2420.2800000000002"/>
    <x v="4"/>
    <x v="2"/>
  </r>
  <r>
    <s v="ORD-202305-03485"/>
    <x v="139"/>
    <x v="17"/>
    <x v="2"/>
    <n v="6483098890"/>
    <x v="22"/>
    <s v="PRD-105-BAG"/>
    <x v="9"/>
    <x v="2"/>
    <s v="South"/>
    <n v="313.8"/>
    <n v="26.47"/>
    <x v="2"/>
    <n v="8.4353091140854E-2"/>
    <x v="2"/>
    <x v="2"/>
    <m/>
    <x v="0"/>
    <n v="0"/>
    <m/>
    <x v="4"/>
    <x v="2"/>
  </r>
  <r>
    <s v="ORD-202305-03486"/>
    <x v="132"/>
    <x v="20"/>
    <x v="1"/>
    <n v="8595514957"/>
    <x v="17"/>
    <s v="PRD-108-JAC"/>
    <x v="0"/>
    <x v="0"/>
    <s v="S"/>
    <n v="3111.45"/>
    <n v="445.71"/>
    <x v="2"/>
    <n v="0.143248324736056"/>
    <x v="0"/>
    <x v="0"/>
    <m/>
    <x v="0"/>
    <n v="0"/>
    <n v="2085.91"/>
    <x v="4"/>
    <x v="2"/>
  </r>
  <r>
    <s v="ORD-202305-03487"/>
    <x v="144"/>
    <x v="10"/>
    <x v="0"/>
    <n v="9767314812"/>
    <x v="4"/>
    <s v="PRD-109-SUN"/>
    <x v="3"/>
    <x v="2"/>
    <s v="North"/>
    <n v="1635.04"/>
    <n v="428.48"/>
    <x v="0"/>
    <n v="0.26206086701242798"/>
    <x v="0"/>
    <x v="1"/>
    <m/>
    <x v="0"/>
    <n v="0"/>
    <m/>
    <x v="4"/>
    <x v="2"/>
  </r>
  <r>
    <s v="ORD-202305-03488"/>
    <x v="139"/>
    <x v="13"/>
    <x v="1"/>
    <n v="2419053626"/>
    <x v="5"/>
    <s v="PRD-103-HEA"/>
    <x v="5"/>
    <x v="1"/>
    <s v="W"/>
    <n v="1825.09"/>
    <n v="158.91"/>
    <x v="3"/>
    <n v="8.7069678755568203E-2"/>
    <x v="0"/>
    <x v="2"/>
    <m/>
    <x v="0"/>
    <n v="0"/>
    <n v="2183.56"/>
    <x v="4"/>
    <x v="2"/>
  </r>
  <r>
    <s v="ORD-202305-03489"/>
    <x v="139"/>
    <x v="15"/>
    <x v="1"/>
    <n v="1170782117"/>
    <x v="5"/>
    <s v="PRD-103-HEA"/>
    <x v="5"/>
    <x v="1"/>
    <s v="West"/>
    <n v="182.3"/>
    <n v="28.52"/>
    <x v="3"/>
    <n v="0.15644541963795899"/>
    <x v="2"/>
    <x v="0"/>
    <s v="damaged "/>
    <x v="1"/>
    <n v="1"/>
    <n v="2183.56"/>
    <x v="4"/>
    <x v="2"/>
  </r>
  <r>
    <s v="ORD-202305-03490"/>
    <x v="129"/>
    <x v="25"/>
    <x v="7"/>
    <n v="5887132287"/>
    <x v="13"/>
    <s v="PRD-102-LAP"/>
    <x v="4"/>
    <x v="1"/>
    <s v="W"/>
    <n v="133.59"/>
    <n v="18.27"/>
    <x v="3"/>
    <n v="0.136761733662699"/>
    <x v="2"/>
    <x v="0"/>
    <m/>
    <x v="0"/>
    <n v="0"/>
    <n v="847.14"/>
    <x v="4"/>
    <x v="2"/>
  </r>
  <r>
    <s v="ORD-202305-03491"/>
    <x v="117"/>
    <x v="12"/>
    <x v="4"/>
    <n v="8391730086"/>
    <x v="8"/>
    <s v="PRD-110-CAM"/>
    <x v="8"/>
    <x v="1"/>
    <s v="N"/>
    <n v="3921.42"/>
    <n v="413.38"/>
    <x v="0"/>
    <n v="0.10541589526243"/>
    <x v="0"/>
    <x v="0"/>
    <m/>
    <x v="0"/>
    <n v="0"/>
    <m/>
    <x v="4"/>
    <x v="2"/>
  </r>
  <r>
    <s v="ORD-202305-03492"/>
    <x v="117"/>
    <x v="28"/>
    <x v="6"/>
    <n v="6829273073"/>
    <x v="9"/>
    <s v="PRD-107-TAB"/>
    <x v="6"/>
    <x v="1"/>
    <s v="East"/>
    <n v="1425.17"/>
    <n v="167.23"/>
    <x v="1"/>
    <n v="0.117340387462548"/>
    <x v="0"/>
    <x v="0"/>
    <m/>
    <x v="0"/>
    <n v="0"/>
    <n v="2081.52"/>
    <x v="4"/>
    <x v="2"/>
  </r>
  <r>
    <s v="ORD-202305-03493"/>
    <x v="131"/>
    <x v="10"/>
    <x v="3"/>
    <n v="4993757927"/>
    <x v="12"/>
    <s v="PRD-105-BAG"/>
    <x v="9"/>
    <x v="2"/>
    <s v="North"/>
    <n v="3968.07"/>
    <n v="491.99"/>
    <x v="0"/>
    <n v="0.123987228047892"/>
    <x v="0"/>
    <x v="0"/>
    <m/>
    <x v="0"/>
    <n v="0"/>
    <m/>
    <x v="4"/>
    <x v="2"/>
  </r>
  <r>
    <s v="ORD-202305-03494"/>
    <x v="124"/>
    <x v="15"/>
    <x v="0"/>
    <n v="1771623024"/>
    <x v="4"/>
    <s v="PRD-109-SUN"/>
    <x v="3"/>
    <x v="2"/>
    <s v="S"/>
    <n v="1075.22"/>
    <n v="284.2"/>
    <x v="2"/>
    <n v="0.26431800003720202"/>
    <x v="0"/>
    <x v="1"/>
    <m/>
    <x v="0"/>
    <n v="0"/>
    <m/>
    <x v="4"/>
    <x v="2"/>
  </r>
  <r>
    <s v="ORD-202305-03495"/>
    <x v="127"/>
    <x v="19"/>
    <x v="6"/>
    <n v="2554831522"/>
    <x v="15"/>
    <s v="PRD-100-SHO"/>
    <x v="4"/>
    <x v="0"/>
    <s v="South"/>
    <n v="3006.5"/>
    <n v="525.08000000000004"/>
    <x v="2"/>
    <n v="0.17464826209878601"/>
    <x v="0"/>
    <x v="0"/>
    <m/>
    <x v="0"/>
    <n v="0"/>
    <n v="2793.38"/>
    <x v="4"/>
    <x v="2"/>
  </r>
  <r>
    <s v="ORD-202305-03496"/>
    <x v="133"/>
    <x v="3"/>
    <x v="7"/>
    <n v="4866800156"/>
    <x v="11"/>
    <s v="PRD-104-WAT"/>
    <x v="7"/>
    <x v="2"/>
    <s v="North"/>
    <n v="1549.97"/>
    <n v="261.08"/>
    <x v="0"/>
    <n v="0.16844196984457799"/>
    <x v="0"/>
    <x v="0"/>
    <m/>
    <x v="0"/>
    <n v="0"/>
    <n v="2420.2800000000002"/>
    <x v="4"/>
    <x v="2"/>
  </r>
  <r>
    <s v="ORD-202305-03497"/>
    <x v="131"/>
    <x v="6"/>
    <x v="0"/>
    <n v="1017992077"/>
    <x v="9"/>
    <s v="PRD-107-TAB"/>
    <x v="6"/>
    <x v="1"/>
    <s v="W"/>
    <n v="4989.5600000000004"/>
    <n v="781.84"/>
    <x v="3"/>
    <n v="0.156695179534869"/>
    <x v="0"/>
    <x v="0"/>
    <m/>
    <x v="0"/>
    <n v="0"/>
    <n v="2081.52"/>
    <x v="4"/>
    <x v="2"/>
  </r>
  <r>
    <s v="ORD-202305-03498"/>
    <x v="137"/>
    <x v="7"/>
    <x v="4"/>
    <n v="6012884529"/>
    <x v="5"/>
    <s v="PRD-103-HEA"/>
    <x v="5"/>
    <x v="1"/>
    <s v="S"/>
    <n v="4786.8"/>
    <n v="901.04"/>
    <x v="2"/>
    <n v="0.18823431102197699"/>
    <x v="0"/>
    <x v="0"/>
    <m/>
    <x v="0"/>
    <n v="0"/>
    <n v="2183.56"/>
    <x v="4"/>
    <x v="2"/>
  </r>
  <r>
    <s v="ORD-202305-03499"/>
    <x v="134"/>
    <x v="10"/>
    <x v="5"/>
    <n v="8169750783"/>
    <x v="14"/>
    <s v="PRD-111-CHA"/>
    <x v="11"/>
    <x v="1"/>
    <s v="South"/>
    <n v="3152.25"/>
    <n v="811.62"/>
    <x v="2"/>
    <n v="0.25747323340471101"/>
    <x v="0"/>
    <x v="1"/>
    <m/>
    <x v="0"/>
    <n v="0"/>
    <n v="207.68"/>
    <x v="4"/>
    <x v="2"/>
  </r>
  <r>
    <s v="ORD-202305-03500"/>
    <x v="137"/>
    <x v="20"/>
    <x v="5"/>
    <n v="9688601025"/>
    <x v="4"/>
    <s v="PRD-109-SUN"/>
    <x v="3"/>
    <x v="2"/>
    <s v="North"/>
    <n v="3750.98"/>
    <n v="691.25"/>
    <x v="0"/>
    <n v="0.184285173474665"/>
    <x v="0"/>
    <x v="0"/>
    <m/>
    <x v="0"/>
    <n v="0"/>
    <m/>
    <x v="4"/>
    <x v="2"/>
  </r>
  <r>
    <s v="ORD-202305-03501"/>
    <x v="135"/>
    <x v="16"/>
    <x v="5"/>
    <n v="2775405550"/>
    <x v="11"/>
    <s v="PRD-104-WAT"/>
    <x v="7"/>
    <x v="2"/>
    <s v="South"/>
    <n v="1992.32"/>
    <n v="128.07"/>
    <x v="2"/>
    <n v="6.4281842274333395E-2"/>
    <x v="0"/>
    <x v="2"/>
    <m/>
    <x v="0"/>
    <n v="0"/>
    <n v="2420.2800000000002"/>
    <x v="4"/>
    <x v="2"/>
  </r>
  <r>
    <s v="ORD-202305-03502"/>
    <x v="124"/>
    <x v="16"/>
    <x v="3"/>
    <n v="926898121"/>
    <x v="0"/>
    <s v="PRD-108-JAC"/>
    <x v="0"/>
    <x v="0"/>
    <s v="South"/>
    <n v="3017.97"/>
    <n v="840.38"/>
    <x v="2"/>
    <n v="0.27845869905930098"/>
    <x v="0"/>
    <x v="1"/>
    <s v="DAMAGED"/>
    <x v="1"/>
    <n v="1"/>
    <n v="2085.91"/>
    <x v="4"/>
    <x v="2"/>
  </r>
  <r>
    <s v="ORD-202305-03503"/>
    <x v="135"/>
    <x v="9"/>
    <x v="1"/>
    <n v="9525630800"/>
    <x v="5"/>
    <s v="PRD-103-HEA"/>
    <x v="5"/>
    <x v="1"/>
    <s v="W"/>
    <n v="3857.33"/>
    <n v="586.98"/>
    <x v="3"/>
    <n v="0.15217261681007299"/>
    <x v="0"/>
    <x v="0"/>
    <m/>
    <x v="0"/>
    <n v="0"/>
    <n v="2183.56"/>
    <x v="4"/>
    <x v="2"/>
  </r>
  <r>
    <s v="ORD-202305-03504"/>
    <x v="133"/>
    <x v="3"/>
    <x v="1"/>
    <n v="7299447462"/>
    <x v="4"/>
    <s v="PRD-109-SUN "/>
    <x v="3"/>
    <x v="2"/>
    <s v="East"/>
    <n v="1227.05"/>
    <n v="217.37"/>
    <x v="1"/>
    <n v="0.17714844545861999"/>
    <x v="0"/>
    <x v="0"/>
    <m/>
    <x v="0"/>
    <n v="0"/>
    <n v="1385.87"/>
    <x v="4"/>
    <x v="2"/>
  </r>
  <r>
    <s v="ORD-202305-03505"/>
    <x v="139"/>
    <x v="15"/>
    <x v="4"/>
    <n v="7060780540"/>
    <x v="13"/>
    <s v="PRD-102-LAP"/>
    <x v="10"/>
    <x v="1"/>
    <s v="N"/>
    <n v="2841.55"/>
    <n v="169.13"/>
    <x v="0"/>
    <n v="5.9520332213052703E-2"/>
    <x v="0"/>
    <x v="2"/>
    <m/>
    <x v="0"/>
    <n v="0"/>
    <n v="847.14"/>
    <x v="4"/>
    <x v="2"/>
  </r>
  <r>
    <s v="ORD-202305-03506"/>
    <x v="144"/>
    <x v="2"/>
    <x v="1"/>
    <n v="3315235253"/>
    <x v="15"/>
    <s v="PRD-100-SHO"/>
    <x v="12"/>
    <x v="0"/>
    <s v="East"/>
    <n v="3420.71"/>
    <n v="940.63"/>
    <x v="1"/>
    <n v="0.27498092501264398"/>
    <x v="0"/>
    <x v="1"/>
    <m/>
    <x v="0"/>
    <n v="0"/>
    <n v="2793.38"/>
    <x v="4"/>
    <x v="2"/>
  </r>
  <r>
    <s v="ORD-202305-03507"/>
    <x v="141"/>
    <x v="13"/>
    <x v="0"/>
    <n v="1284017234"/>
    <x v="10"/>
    <s v="PRD-106-PHO"/>
    <x v="2"/>
    <x v="1"/>
    <s v="North"/>
    <n v="835.63"/>
    <n v="114.77"/>
    <x v="0"/>
    <n v="0.13734547586850601"/>
    <x v="1"/>
    <x v="0"/>
    <m/>
    <x v="0"/>
    <n v="0"/>
    <n v="2788.38"/>
    <x v="4"/>
    <x v="2"/>
  </r>
  <r>
    <s v="ORD-202305-03508"/>
    <x v="140"/>
    <x v="16"/>
    <x v="2"/>
    <n v="4238291969"/>
    <x v="14"/>
    <s v="PRD-111-CHA"/>
    <x v="11"/>
    <x v="1"/>
    <s v="North"/>
    <n v="2987.02"/>
    <n v="613.36"/>
    <x v="0"/>
    <n v="0.20534177876278001"/>
    <x v="0"/>
    <x v="1"/>
    <m/>
    <x v="0"/>
    <n v="0"/>
    <n v="207.68"/>
    <x v="4"/>
    <x v="2"/>
  </r>
  <r>
    <s v="ORD-202305-03509"/>
    <x v="136"/>
    <x v="16"/>
    <x v="3"/>
    <n v="7074434782"/>
    <x v="8"/>
    <s v="PRD-110-CAM"/>
    <x v="8"/>
    <x v="1"/>
    <s v="West"/>
    <n v="1432.6"/>
    <n v="184.55"/>
    <x v="3"/>
    <n v="0.12882172274186801"/>
    <x v="0"/>
    <x v="0"/>
    <m/>
    <x v="0"/>
    <n v="0"/>
    <m/>
    <x v="4"/>
    <x v="2"/>
  </r>
  <r>
    <s v="ORD-202305-03510"/>
    <x v="118"/>
    <x v="23"/>
    <x v="6"/>
    <n v="4285952529"/>
    <x v="13"/>
    <s v="PRD-102-LAP"/>
    <x v="10"/>
    <x v="1"/>
    <s v="West"/>
    <n v="1462.41"/>
    <n v="305.77"/>
    <x v="3"/>
    <n v="0.20908637112711201"/>
    <x v="0"/>
    <x v="1"/>
    <m/>
    <x v="0"/>
    <n v="0"/>
    <n v="847.14"/>
    <x v="4"/>
    <x v="2"/>
  </r>
  <r>
    <s v="ORD-202305-03511"/>
    <x v="131"/>
    <x v="5"/>
    <x v="3"/>
    <n v="8077224414"/>
    <x v="18"/>
    <s v="PRD-103-HEA"/>
    <x v="5"/>
    <x v="1"/>
    <s v="South"/>
    <n v="1617.57"/>
    <n v="321.26"/>
    <x v="2"/>
    <n v="0.19860655180301301"/>
    <x v="0"/>
    <x v="0"/>
    <m/>
    <x v="0"/>
    <n v="0"/>
    <n v="2183.56"/>
    <x v="4"/>
    <x v="2"/>
  </r>
  <r>
    <s v="ORD-202305-03512"/>
    <x v="120"/>
    <x v="29"/>
    <x v="7"/>
    <n v="5724925987"/>
    <x v="15"/>
    <s v="PRD-100-SHO "/>
    <x v="4"/>
    <x v="0"/>
    <s v="North"/>
    <n v="2873.79"/>
    <n v="285.06"/>
    <x v="0"/>
    <n v="9.91930516843611E-2"/>
    <x v="0"/>
    <x v="2"/>
    <m/>
    <x v="0"/>
    <n v="0"/>
    <m/>
    <x v="4"/>
    <x v="2"/>
  </r>
  <r>
    <s v="ORD-202305-03513"/>
    <x v="124"/>
    <x v="20"/>
    <x v="0"/>
    <n v="4155105177"/>
    <x v="0"/>
    <s v="PRD-108-JAC"/>
    <x v="0"/>
    <x v="0"/>
    <s v="S"/>
    <n v="1203.19"/>
    <n v="157.11000000000001"/>
    <x v="2"/>
    <n v="0.13057788046775701"/>
    <x v="0"/>
    <x v="0"/>
    <m/>
    <x v="0"/>
    <n v="0"/>
    <n v="2085.91"/>
    <x v="4"/>
    <x v="2"/>
  </r>
  <r>
    <s v="ORD-202305-03514"/>
    <x v="132"/>
    <x v="20"/>
    <x v="0"/>
    <n v="1963236253"/>
    <x v="5"/>
    <s v="PRD - 103 - HEA"/>
    <x v="5"/>
    <x v="1"/>
    <s v="North"/>
    <n v="3151.97"/>
    <n v="273.95999999999998"/>
    <x v="0"/>
    <n v="8.69170709112079E-2"/>
    <x v="0"/>
    <x v="2"/>
    <m/>
    <x v="0"/>
    <n v="0"/>
    <m/>
    <x v="4"/>
    <x v="2"/>
  </r>
  <r>
    <s v="ORD-202305-03515"/>
    <x v="139"/>
    <x v="9"/>
    <x v="5"/>
    <n v="2316495864"/>
    <x v="9"/>
    <s v="PRD - 107 - TAB"/>
    <x v="6"/>
    <x v="1"/>
    <s v="West"/>
    <n v="1091.27"/>
    <n v="305.72000000000003"/>
    <x v="3"/>
    <n v="0.28015065015990498"/>
    <x v="0"/>
    <x v="1"/>
    <m/>
    <x v="0"/>
    <n v="0"/>
    <m/>
    <x v="4"/>
    <x v="2"/>
  </r>
  <r>
    <s v="ORD-202305-03516"/>
    <x v="131"/>
    <x v="27"/>
    <x v="3"/>
    <n v="2441113973"/>
    <x v="2"/>
    <s v="PRD-101-SHI"/>
    <x v="4"/>
    <x v="0"/>
    <s v="West"/>
    <n v="3933.61"/>
    <n v="527.39"/>
    <x v="3"/>
    <n v="0.13407277284733399"/>
    <x v="0"/>
    <x v="0"/>
    <m/>
    <x v="0"/>
    <n v="0"/>
    <n v="2821.33"/>
    <x v="4"/>
    <x v="2"/>
  </r>
  <r>
    <s v="ORD-202305-03517"/>
    <x v="143"/>
    <x v="0"/>
    <x v="6"/>
    <n v="4326314243"/>
    <x v="8"/>
    <s v="PRD-110-CAM"/>
    <x v="8"/>
    <x v="1"/>
    <s v="North"/>
    <n v="2878.65"/>
    <n v="347.07"/>
    <x v="0"/>
    <n v="0.120566932416237"/>
    <x v="0"/>
    <x v="0"/>
    <m/>
    <x v="0"/>
    <n v="0"/>
    <m/>
    <x v="4"/>
    <x v="2"/>
  </r>
  <r>
    <s v="ORD-202305-03518"/>
    <x v="123"/>
    <x v="21"/>
    <x v="2"/>
    <n v="2606654311"/>
    <x v="4"/>
    <s v="PRD-109-SUN"/>
    <x v="3"/>
    <x v="2"/>
    <s v="North"/>
    <n v="1486.41"/>
    <n v="353.38"/>
    <x v="0"/>
    <n v="0.23774059647069101"/>
    <x v="0"/>
    <x v="1"/>
    <m/>
    <x v="0"/>
    <n v="0"/>
    <m/>
    <x v="4"/>
    <x v="2"/>
  </r>
  <r>
    <s v="ORD-202305-03519"/>
    <x v="120"/>
    <x v="20"/>
    <x v="1"/>
    <n v="4330062305"/>
    <x v="9"/>
    <s v="PRD-107-TAB"/>
    <x v="6"/>
    <x v="1"/>
    <s v="N"/>
    <n v="996.34"/>
    <n v="229.29"/>
    <x v="0"/>
    <n v="0.23013228416002601"/>
    <x v="1"/>
    <x v="1"/>
    <m/>
    <x v="0"/>
    <n v="0"/>
    <n v="2081.52"/>
    <x v="4"/>
    <x v="2"/>
  </r>
  <r>
    <s v="ORD-202305-03520"/>
    <x v="124"/>
    <x v="12"/>
    <x v="4"/>
    <n v="9988351991"/>
    <x v="5"/>
    <s v="PRD-103-HEA"/>
    <x v="5"/>
    <x v="1"/>
    <s v="S"/>
    <n v="2154.06"/>
    <n v="279.23"/>
    <x v="2"/>
    <n v="0.12962962962963001"/>
    <x v="0"/>
    <x v="0"/>
    <m/>
    <x v="0"/>
    <n v="0"/>
    <n v="2183.56"/>
    <x v="4"/>
    <x v="2"/>
  </r>
  <r>
    <s v="ORD-202305-03521"/>
    <x v="127"/>
    <x v="17"/>
    <x v="0"/>
    <n v="5396608604"/>
    <x v="15"/>
    <s v="PRD-100-SHO"/>
    <x v="12"/>
    <x v="0"/>
    <s v="East"/>
    <n v="4337.28"/>
    <n v="1251.82"/>
    <x v="1"/>
    <n v="0.28861867345433101"/>
    <x v="0"/>
    <x v="1"/>
    <m/>
    <x v="0"/>
    <n v="0"/>
    <n v="2793.38"/>
    <x v="4"/>
    <x v="2"/>
  </r>
  <r>
    <s v="ORD-202305-03522"/>
    <x v="116"/>
    <x v="6"/>
    <x v="0"/>
    <n v="3493167550"/>
    <x v="8"/>
    <s v="PRD-110-CAM"/>
    <x v="8"/>
    <x v="1"/>
    <s v="South"/>
    <n v="2656.35"/>
    <n v="470.47"/>
    <x v="2"/>
    <n v="0.17711144992188499"/>
    <x v="0"/>
    <x v="0"/>
    <m/>
    <x v="0"/>
    <n v="0"/>
    <m/>
    <x v="4"/>
    <x v="2"/>
  </r>
  <r>
    <s v="ORD-202305-03523"/>
    <x v="122"/>
    <x v="29"/>
    <x v="3"/>
    <n v="8988019622"/>
    <x v="11"/>
    <s v="PRD-104-WAT"/>
    <x v="7"/>
    <x v="2"/>
    <s v="N"/>
    <n v="4974.68"/>
    <n v="1279.55"/>
    <x v="0"/>
    <n v="0.257212524222664"/>
    <x v="0"/>
    <x v="1"/>
    <m/>
    <x v="0"/>
    <n v="0"/>
    <n v="2420.2800000000002"/>
    <x v="4"/>
    <x v="2"/>
  </r>
  <r>
    <s v="ORD-202305-03524"/>
    <x v="124"/>
    <x v="1"/>
    <x v="3"/>
    <n v="2111259667"/>
    <x v="3"/>
    <s v="PRD - 106 - PHO"/>
    <x v="2"/>
    <x v="1"/>
    <s v="South"/>
    <n v="3579.34"/>
    <n v="339.26"/>
    <x v="2"/>
    <n v="9.4782837059346106E-2"/>
    <x v="0"/>
    <x v="2"/>
    <m/>
    <x v="0"/>
    <n v="0"/>
    <m/>
    <x v="4"/>
    <x v="2"/>
  </r>
  <r>
    <s v="ORD-202305-03525"/>
    <x v="126"/>
    <x v="10"/>
    <x v="2"/>
    <n v="7789776127"/>
    <x v="2"/>
    <s v="PRD-101-SHI"/>
    <x v="4"/>
    <x v="0"/>
    <s v="East"/>
    <n v="1569.29"/>
    <n v="391.37"/>
    <x v="1"/>
    <n v="0.249393037615737"/>
    <x v="0"/>
    <x v="1"/>
    <m/>
    <x v="0"/>
    <n v="0"/>
    <n v="2821.33"/>
    <x v="4"/>
    <x v="2"/>
  </r>
  <r>
    <s v="ORD-202305-03526"/>
    <x v="130"/>
    <x v="3"/>
    <x v="5"/>
    <n v="6620666102"/>
    <x v="2"/>
    <s v="PRD-101-SHI"/>
    <x v="1"/>
    <x v="0"/>
    <s v="East"/>
    <n v="3374.95"/>
    <n v="782.34"/>
    <x v="1"/>
    <n v="0.231807878635239"/>
    <x v="0"/>
    <x v="1"/>
    <m/>
    <x v="0"/>
    <n v="0"/>
    <n v="2821.33"/>
    <x v="4"/>
    <x v="2"/>
  </r>
  <r>
    <s v="ORD-202305-03527"/>
    <x v="141"/>
    <x v="25"/>
    <x v="0"/>
    <n v="600308597"/>
    <x v="20"/>
    <s v="PRD-100-SHO"/>
    <x v="12"/>
    <x v="0"/>
    <s v="North"/>
    <n v="1651.5"/>
    <n v="206.77"/>
    <x v="0"/>
    <n v="0.12520133212231299"/>
    <x v="0"/>
    <x v="0"/>
    <m/>
    <x v="0"/>
    <n v="0"/>
    <n v="2793.38"/>
    <x v="4"/>
    <x v="2"/>
  </r>
  <r>
    <s v="ORD-202305-03528"/>
    <x v="126"/>
    <x v="20"/>
    <x v="2"/>
    <n v="980170569"/>
    <x v="16"/>
    <s v="PRD-109-SUN "/>
    <x v="3"/>
    <x v="2"/>
    <s v="North"/>
    <n v="2222.7399999999998"/>
    <n v="394.86"/>
    <x v="0"/>
    <n v="0.177645608573202"/>
    <x v="0"/>
    <x v="0"/>
    <m/>
    <x v="0"/>
    <n v="0"/>
    <n v="1385.87"/>
    <x v="4"/>
    <x v="2"/>
  </r>
  <r>
    <s v="ORD-202305-03529"/>
    <x v="128"/>
    <x v="28"/>
    <x v="4"/>
    <n v="5158284365"/>
    <x v="14"/>
    <s v="PRD-111-CHA"/>
    <x v="4"/>
    <x v="1"/>
    <s v="East"/>
    <n v="4107.3500000000004"/>
    <n v="407.98"/>
    <x v="1"/>
    <n v="9.9329251220373199E-2"/>
    <x v="0"/>
    <x v="2"/>
    <m/>
    <x v="0"/>
    <n v="0"/>
    <n v="207.68"/>
    <x v="4"/>
    <x v="2"/>
  </r>
  <r>
    <s v="ORD-202305-03530"/>
    <x v="120"/>
    <x v="13"/>
    <x v="6"/>
    <n v="1851205404"/>
    <x v="11"/>
    <s v="PRD-104-WAT"/>
    <x v="7"/>
    <x v="2"/>
    <s v="South"/>
    <n v="4660.12"/>
    <n v="1090.8800000000001"/>
    <x v="2"/>
    <n v="0.23408839257358199"/>
    <x v="0"/>
    <x v="1"/>
    <s v="Defective"/>
    <x v="1"/>
    <n v="1"/>
    <n v="2420.2800000000002"/>
    <x v="4"/>
    <x v="2"/>
  </r>
  <r>
    <s v="ORD-202305-03531"/>
    <x v="131"/>
    <x v="28"/>
    <x v="1"/>
    <n v="7781843939"/>
    <x v="14"/>
    <s v="PRD-111-CHA"/>
    <x v="11"/>
    <x v="1"/>
    <s v="South"/>
    <n v="2059.2800000000002"/>
    <n v="255.85"/>
    <x v="2"/>
    <n v="0.124242453673128"/>
    <x v="0"/>
    <x v="0"/>
    <m/>
    <x v="0"/>
    <n v="0"/>
    <n v="207.68"/>
    <x v="4"/>
    <x v="2"/>
  </r>
  <r>
    <s v="ORD-202305-03532"/>
    <x v="121"/>
    <x v="22"/>
    <x v="5"/>
    <n v="8678236278"/>
    <x v="21"/>
    <s v="PRD-110-CAM"/>
    <x v="8"/>
    <x v="1"/>
    <s v="North"/>
    <n v="218.17"/>
    <n v="43.66"/>
    <x v="0"/>
    <n v="0.20011917312187699"/>
    <x v="2"/>
    <x v="1"/>
    <m/>
    <x v="0"/>
    <n v="0"/>
    <m/>
    <x v="4"/>
    <x v="2"/>
  </r>
  <r>
    <s v="ORD-202305-03533"/>
    <x v="135"/>
    <x v="25"/>
    <x v="6"/>
    <n v="1381420028"/>
    <x v="8"/>
    <s v="PRD-110-CAM "/>
    <x v="8"/>
    <x v="1"/>
    <s v="East"/>
    <n v="2053.91"/>
    <n v="329.77"/>
    <x v="1"/>
    <n v="0.160557181181259"/>
    <x v="0"/>
    <x v="0"/>
    <m/>
    <x v="0"/>
    <n v="0"/>
    <n v="130.44"/>
    <x v="4"/>
    <x v="2"/>
  </r>
  <r>
    <s v="ORD-202305-03534"/>
    <x v="137"/>
    <x v="5"/>
    <x v="6"/>
    <n v="7452082607"/>
    <x v="9"/>
    <s v="PRD-107-TAB"/>
    <x v="6"/>
    <x v="1"/>
    <s v="North"/>
    <n v="2196.14"/>
    <n v="591.35"/>
    <x v="0"/>
    <n v="0.26926789731073603"/>
    <x v="0"/>
    <x v="1"/>
    <m/>
    <x v="0"/>
    <n v="0"/>
    <n v="2081.52"/>
    <x v="4"/>
    <x v="2"/>
  </r>
  <r>
    <s v="ORD-202305-03535"/>
    <x v="136"/>
    <x v="6"/>
    <x v="7"/>
    <n v="7815758498"/>
    <x v="14"/>
    <s v="PRD-111-CHA"/>
    <x v="11"/>
    <x v="1"/>
    <s v="West"/>
    <n v="2620.08"/>
    <n v="127.65"/>
    <x v="3"/>
    <n v="4.8719886415682E-2"/>
    <x v="0"/>
    <x v="2"/>
    <m/>
    <x v="0"/>
    <n v="0"/>
    <n v="207.68"/>
    <x v="4"/>
    <x v="2"/>
  </r>
  <r>
    <s v="ORD-202305-03536"/>
    <x v="125"/>
    <x v="13"/>
    <x v="2"/>
    <n v="5231335862"/>
    <x v="15"/>
    <s v="PRD-100-SHO"/>
    <x v="12"/>
    <x v="0"/>
    <s v="North"/>
    <n v="4447.38"/>
    <n v="1315.32"/>
    <x v="0"/>
    <n v="0.29575165603119102"/>
    <x v="0"/>
    <x v="1"/>
    <m/>
    <x v="0"/>
    <n v="0"/>
    <n v="2793.38"/>
    <x v="4"/>
    <x v="2"/>
  </r>
  <r>
    <s v="ORD-202305-03537"/>
    <x v="138"/>
    <x v="13"/>
    <x v="1"/>
    <n v="42199893"/>
    <x v="14"/>
    <s v="PRD-111-CHA"/>
    <x v="11"/>
    <x v="1"/>
    <s v="North"/>
    <n v="582.26"/>
    <n v="75.3"/>
    <x v="0"/>
    <n v="0.129323669838217"/>
    <x v="1"/>
    <x v="0"/>
    <m/>
    <x v="0"/>
    <n v="0"/>
    <n v="207.68"/>
    <x v="4"/>
    <x v="2"/>
  </r>
  <r>
    <s v="ORD-202305-03538"/>
    <x v="128"/>
    <x v="27"/>
    <x v="1"/>
    <n v="2499889342"/>
    <x v="2"/>
    <s v="PRD-101-SHI"/>
    <x v="1"/>
    <x v="0"/>
    <s v="North"/>
    <n v="1002.33"/>
    <n v="79.73"/>
    <x v="0"/>
    <n v="7.9544660940009795E-2"/>
    <x v="0"/>
    <x v="2"/>
    <m/>
    <x v="0"/>
    <n v="0"/>
    <n v="2821.33"/>
    <x v="4"/>
    <x v="2"/>
  </r>
  <r>
    <s v="ORD-202305-03539"/>
    <x v="123"/>
    <x v="11"/>
    <x v="2"/>
    <n v="5925324254"/>
    <x v="12"/>
    <s v="PRD-105-BAG"/>
    <x v="9"/>
    <x v="2"/>
    <s v="East"/>
    <n v="1514.89"/>
    <n v="282.25"/>
    <x v="1"/>
    <n v="0.18631715834153001"/>
    <x v="0"/>
    <x v="0"/>
    <m/>
    <x v="0"/>
    <n v="0"/>
    <m/>
    <x v="4"/>
    <x v="2"/>
  </r>
  <r>
    <s v="ORD-202305-03540"/>
    <x v="143"/>
    <x v="8"/>
    <x v="7"/>
    <n v="8170262458"/>
    <x v="13"/>
    <s v="PRD-102-LAP"/>
    <x v="4"/>
    <x v="1"/>
    <s v="West"/>
    <n v="421.32"/>
    <n v="112.01"/>
    <x v="3"/>
    <n v="0.26585493211810501"/>
    <x v="2"/>
    <x v="1"/>
    <m/>
    <x v="0"/>
    <n v="0"/>
    <n v="847.14"/>
    <x v="4"/>
    <x v="2"/>
  </r>
  <r>
    <s v="ORD-202305-03541"/>
    <x v="142"/>
    <x v="16"/>
    <x v="0"/>
    <n v="862265919"/>
    <x v="23"/>
    <s v="PRD-111-CHA"/>
    <x v="11"/>
    <x v="1"/>
    <s v="W"/>
    <n v="696.03"/>
    <n v="188.45"/>
    <x v="3"/>
    <n v="0.270749824001839"/>
    <x v="1"/>
    <x v="1"/>
    <s v="damaged "/>
    <x v="1"/>
    <n v="1"/>
    <n v="207.68"/>
    <x v="4"/>
    <x v="2"/>
  </r>
  <r>
    <s v="ORD-202305-03542"/>
    <x v="127"/>
    <x v="25"/>
    <x v="5"/>
    <n v="8419621985"/>
    <x v="12"/>
    <s v="PRD-105-BAG"/>
    <x v="9"/>
    <x v="2"/>
    <s v="S"/>
    <n v="2783.92"/>
    <n v="469.51"/>
    <x v="2"/>
    <n v="0.16865067961722999"/>
    <x v="0"/>
    <x v="0"/>
    <m/>
    <x v="0"/>
    <n v="0"/>
    <m/>
    <x v="4"/>
    <x v="2"/>
  </r>
  <r>
    <s v="ORD-202305-03543"/>
    <x v="137"/>
    <x v="4"/>
    <x v="2"/>
    <n v="9276611317"/>
    <x v="12"/>
    <s v="PRD-105-BAG"/>
    <x v="9"/>
    <x v="2"/>
    <s v="East"/>
    <n v="1842.15"/>
    <n v="402"/>
    <x v="1"/>
    <n v="0.21822327172054401"/>
    <x v="0"/>
    <x v="1"/>
    <m/>
    <x v="0"/>
    <n v="0"/>
    <m/>
    <x v="4"/>
    <x v="2"/>
  </r>
  <r>
    <s v="ORD-202305-03544"/>
    <x v="116"/>
    <x v="16"/>
    <x v="4"/>
    <n v="106764540"/>
    <x v="15"/>
    <s v="PRD-100-SHO"/>
    <x v="12"/>
    <x v="0"/>
    <s v="N"/>
    <n v="4675.12"/>
    <n v="983.76"/>
    <x v="0"/>
    <n v="0.21042454525231399"/>
    <x v="0"/>
    <x v="1"/>
    <m/>
    <x v="0"/>
    <n v="0"/>
    <n v="2793.38"/>
    <x v="4"/>
    <x v="2"/>
  </r>
  <r>
    <s v="ORD-202305-03545"/>
    <x v="127"/>
    <x v="19"/>
    <x v="1"/>
    <n v="9053805346"/>
    <x v="5"/>
    <s v="PRD-103-HEA"/>
    <x v="5"/>
    <x v="1"/>
    <s v="East"/>
    <n v="148.56"/>
    <n v="44.26"/>
    <x v="1"/>
    <n v="0.2979267635972"/>
    <x v="2"/>
    <x v="1"/>
    <m/>
    <x v="0"/>
    <n v="0"/>
    <n v="2183.56"/>
    <x v="4"/>
    <x v="2"/>
  </r>
  <r>
    <s v="ORD-202305-03546"/>
    <x v="121"/>
    <x v="17"/>
    <x v="4"/>
    <n v="8983763895"/>
    <x v="15"/>
    <s v="PRD-100-SHO"/>
    <x v="12"/>
    <x v="0"/>
    <s v="South"/>
    <n v="3147.64"/>
    <n v="254.27"/>
    <x v="2"/>
    <n v="8.0781156676112895E-2"/>
    <x v="0"/>
    <x v="2"/>
    <m/>
    <x v="0"/>
    <n v="0"/>
    <n v="2793.38"/>
    <x v="4"/>
    <x v="2"/>
  </r>
  <r>
    <s v="ORD-202305-03547"/>
    <x v="131"/>
    <x v="18"/>
    <x v="0"/>
    <n v="843990163"/>
    <x v="12"/>
    <s v="PRD-105-BAG"/>
    <x v="4"/>
    <x v="2"/>
    <s v="West"/>
    <n v="4995.58"/>
    <n v="574.91"/>
    <x v="3"/>
    <n v="0.115083734020874"/>
    <x v="0"/>
    <x v="0"/>
    <m/>
    <x v="0"/>
    <n v="0"/>
    <m/>
    <x v="4"/>
    <x v="2"/>
  </r>
  <r>
    <s v="ORD-202305-03548"/>
    <x v="140"/>
    <x v="1"/>
    <x v="4"/>
    <n v="9919540177"/>
    <x v="20"/>
    <s v="PRD-100-SHO"/>
    <x v="12"/>
    <x v="0"/>
    <s v="N"/>
    <n v="3062.46"/>
    <n v="664.38"/>
    <x v="0"/>
    <n v="0.21694324170764701"/>
    <x v="0"/>
    <x v="1"/>
    <s v="DAMAGED"/>
    <x v="1"/>
    <n v="1"/>
    <n v="2793.38"/>
    <x v="4"/>
    <x v="2"/>
  </r>
  <r>
    <s v="ORD-202305-03549"/>
    <x v="133"/>
    <x v="21"/>
    <x v="7"/>
    <n v="6400893875"/>
    <x v="0"/>
    <s v="PRD-108-JAC"/>
    <x v="0"/>
    <x v="0"/>
    <s v="N"/>
    <n v="2134.4699999999998"/>
    <n v="223"/>
    <x v="0"/>
    <n v="0.10447558410284501"/>
    <x v="0"/>
    <x v="0"/>
    <m/>
    <x v="0"/>
    <n v="0"/>
    <n v="2085.91"/>
    <x v="4"/>
    <x v="2"/>
  </r>
  <r>
    <s v="ORD-202305-03550"/>
    <x v="140"/>
    <x v="7"/>
    <x v="3"/>
    <n v="3621848177"/>
    <x v="12"/>
    <s v="PRD-105-BAG"/>
    <x v="9"/>
    <x v="2"/>
    <s v="North"/>
    <n v="429.13"/>
    <n v="56.77"/>
    <x v="0"/>
    <n v="0.13229091417519201"/>
    <x v="2"/>
    <x v="0"/>
    <m/>
    <x v="0"/>
    <n v="0"/>
    <m/>
    <x v="4"/>
    <x v="2"/>
  </r>
  <r>
    <s v="ORD-202305-03551"/>
    <x v="145"/>
    <x v="20"/>
    <x v="0"/>
    <n v="4315097071"/>
    <x v="13"/>
    <s v="PRD-102-LAP"/>
    <x v="10"/>
    <x v="1"/>
    <s v="West"/>
    <n v="1437"/>
    <n v="112.36"/>
    <x v="3"/>
    <n v="7.8190675017397404E-2"/>
    <x v="0"/>
    <x v="2"/>
    <m/>
    <x v="0"/>
    <n v="0"/>
    <n v="847.14"/>
    <x v="4"/>
    <x v="2"/>
  </r>
  <r>
    <s v="ORD-202305-03552"/>
    <x v="139"/>
    <x v="9"/>
    <x v="6"/>
    <n v="2898189993"/>
    <x v="15"/>
    <s v="PRD-100-SHO"/>
    <x v="12"/>
    <x v="0"/>
    <s v="North"/>
    <n v="2084.1799999999998"/>
    <n v="436.67"/>
    <x v="0"/>
    <n v="0.20951645251369799"/>
    <x v="0"/>
    <x v="1"/>
    <m/>
    <x v="0"/>
    <n v="0"/>
    <n v="2793.38"/>
    <x v="4"/>
    <x v="2"/>
  </r>
  <r>
    <s v="ORD-202305-03553"/>
    <x v="126"/>
    <x v="22"/>
    <x v="0"/>
    <n v="22591633"/>
    <x v="12"/>
    <s v="PRD-105-BAG"/>
    <x v="9"/>
    <x v="2"/>
    <s v="East"/>
    <n v="3210"/>
    <n v="112.76"/>
    <x v="1"/>
    <n v="3.5127725856697802E-2"/>
    <x v="0"/>
    <x v="2"/>
    <m/>
    <x v="0"/>
    <n v="0"/>
    <m/>
    <x v="4"/>
    <x v="2"/>
  </r>
  <r>
    <s v="ORD-202305-03554"/>
    <x v="138"/>
    <x v="29"/>
    <x v="5"/>
    <n v="527034418"/>
    <x v="11"/>
    <s v="PRD-104-WAT"/>
    <x v="7"/>
    <x v="2"/>
    <s v="North"/>
    <n v="2561.17"/>
    <n v="81.89"/>
    <x v="0"/>
    <n v="3.1973668284416903E-2"/>
    <x v="0"/>
    <x v="2"/>
    <m/>
    <x v="0"/>
    <n v="0"/>
    <n v="2420.2800000000002"/>
    <x v="4"/>
    <x v="2"/>
  </r>
  <r>
    <s v="ORD-202305-03555"/>
    <x v="130"/>
    <x v="22"/>
    <x v="6"/>
    <n v="4452646507"/>
    <x v="1"/>
    <s v="PRD-101-SHI"/>
    <x v="1"/>
    <x v="0"/>
    <s v="East"/>
    <n v="557.1"/>
    <n v="31.49"/>
    <x v="1"/>
    <n v="5.6524860886734897E-2"/>
    <x v="1"/>
    <x v="2"/>
    <m/>
    <x v="0"/>
    <n v="0"/>
    <n v="2821.33"/>
    <x v="4"/>
    <x v="2"/>
  </r>
  <r>
    <s v="ORD-202305-03556"/>
    <x v="121"/>
    <x v="1"/>
    <x v="2"/>
    <n v="3148081026"/>
    <x v="8"/>
    <s v="PRD-110-CAM"/>
    <x v="8"/>
    <x v="1"/>
    <s v="North"/>
    <n v="4966.59"/>
    <n v="944.59"/>
    <x v="0"/>
    <n v="0.19018884184118301"/>
    <x v="0"/>
    <x v="0"/>
    <m/>
    <x v="0"/>
    <n v="0"/>
    <m/>
    <x v="4"/>
    <x v="2"/>
  </r>
  <r>
    <s v="ORD-202305-03557"/>
    <x v="119"/>
    <x v="25"/>
    <x v="5"/>
    <n v="9580081744"/>
    <x v="9"/>
    <s v="PRD - 107 - TAB"/>
    <x v="6"/>
    <x v="1"/>
    <s v="East"/>
    <n v="4458.41"/>
    <n v="1330.1"/>
    <x v="1"/>
    <n v="0.298335056668184"/>
    <x v="0"/>
    <x v="1"/>
    <m/>
    <x v="0"/>
    <n v="0"/>
    <m/>
    <x v="4"/>
    <x v="2"/>
  </r>
  <r>
    <s v="ORD-202305-03558"/>
    <x v="131"/>
    <x v="6"/>
    <x v="3"/>
    <n v="8835843417"/>
    <x v="15"/>
    <s v="PRD-100-SHO "/>
    <x v="12"/>
    <x v="0"/>
    <s v="S"/>
    <n v="3025.34"/>
    <n v="108.16"/>
    <x v="2"/>
    <n v="3.5751353566871799E-2"/>
    <x v="0"/>
    <x v="2"/>
    <m/>
    <x v="0"/>
    <n v="0"/>
    <m/>
    <x v="4"/>
    <x v="2"/>
  </r>
  <r>
    <s v="ORD-202305-03559"/>
    <x v="144"/>
    <x v="2"/>
    <x v="4"/>
    <n v="4652488265"/>
    <x v="11"/>
    <s v="PRD-104-WAT"/>
    <x v="7"/>
    <x v="2"/>
    <s v="East"/>
    <n v="4376.8999999999996"/>
    <n v="281.8"/>
    <x v="1"/>
    <n v="6.4383467751148102E-2"/>
    <x v="0"/>
    <x v="2"/>
    <m/>
    <x v="0"/>
    <n v="0"/>
    <n v="2420.2800000000002"/>
    <x v="4"/>
    <x v="2"/>
  </r>
  <r>
    <s v="ORD-202305-03560"/>
    <x v="129"/>
    <x v="29"/>
    <x v="4"/>
    <n v="1544799581"/>
    <x v="14"/>
    <s v="PRD-111-CHA"/>
    <x v="4"/>
    <x v="1"/>
    <s v="South"/>
    <n v="2633.44"/>
    <n v="444.9"/>
    <x v="2"/>
    <n v="0.16894252384713501"/>
    <x v="0"/>
    <x v="0"/>
    <m/>
    <x v="0"/>
    <n v="0"/>
    <n v="207.68"/>
    <x v="4"/>
    <x v="2"/>
  </r>
  <r>
    <s v="ORD-202305-03561"/>
    <x v="122"/>
    <x v="18"/>
    <x v="2"/>
    <n v="4183842936"/>
    <x v="9"/>
    <s v="PRD-107-TAB"/>
    <x v="6"/>
    <x v="1"/>
    <s v="North"/>
    <n v="2848.78"/>
    <n v="252.73"/>
    <x v="0"/>
    <n v="8.8715169300542698E-2"/>
    <x v="0"/>
    <x v="2"/>
    <m/>
    <x v="0"/>
    <n v="0"/>
    <n v="2081.52"/>
    <x v="4"/>
    <x v="2"/>
  </r>
  <r>
    <s v="ORD-202305-03562"/>
    <x v="123"/>
    <x v="16"/>
    <x v="1"/>
    <n v="5679858649"/>
    <x v="4"/>
    <s v="PRD-109-SUN"/>
    <x v="3"/>
    <x v="2"/>
    <s v="N"/>
    <n v="1367.22"/>
    <n v="279.85000000000002"/>
    <x v="0"/>
    <n v="0.20468542004944301"/>
    <x v="0"/>
    <x v="1"/>
    <m/>
    <x v="0"/>
    <n v="0"/>
    <m/>
    <x v="4"/>
    <x v="2"/>
  </r>
  <r>
    <s v="ORD-202305-03563"/>
    <x v="126"/>
    <x v="12"/>
    <x v="5"/>
    <n v="1393373617"/>
    <x v="11"/>
    <s v="PRD-104-WAT"/>
    <x v="7"/>
    <x v="2"/>
    <s v="East"/>
    <n v="1870.86"/>
    <n v="513.08000000000004"/>
    <x v="1"/>
    <n v="0.274248206707076"/>
    <x v="0"/>
    <x v="1"/>
    <m/>
    <x v="0"/>
    <n v="0"/>
    <n v="2420.2800000000002"/>
    <x v="4"/>
    <x v="2"/>
  </r>
  <r>
    <s v="ORD-202305-03564"/>
    <x v="137"/>
    <x v="8"/>
    <x v="2"/>
    <n v="9164897046"/>
    <x v="14"/>
    <s v="PRD - 111 - CHA"/>
    <x v="4"/>
    <x v="1"/>
    <s v="S"/>
    <n v="3846.43"/>
    <n v="401.66"/>
    <x v="2"/>
    <n v="0.104424102349451"/>
    <x v="0"/>
    <x v="0"/>
    <m/>
    <x v="0"/>
    <n v="0"/>
    <m/>
    <x v="4"/>
    <x v="2"/>
  </r>
  <r>
    <s v="ORD-202305-03565"/>
    <x v="133"/>
    <x v="11"/>
    <x v="7"/>
    <n v="6216315776"/>
    <x v="9"/>
    <s v="PRD-107-TAB"/>
    <x v="6"/>
    <x v="1"/>
    <s v="East"/>
    <n v="1762.77"/>
    <n v="358.43"/>
    <x v="1"/>
    <n v="0.203333390062232"/>
    <x v="0"/>
    <x v="1"/>
    <m/>
    <x v="0"/>
    <n v="0"/>
    <n v="2081.52"/>
    <x v="4"/>
    <x v="2"/>
  </r>
  <r>
    <s v="ORD-202305-03566"/>
    <x v="141"/>
    <x v="24"/>
    <x v="4"/>
    <n v="5296724347"/>
    <x v="11"/>
    <s v="PRD-104-WAT"/>
    <x v="7"/>
    <x v="2"/>
    <s v="East"/>
    <n v="4785.59"/>
    <n v="1157.8399999999999"/>
    <x v="1"/>
    <n v="0.24194299971372399"/>
    <x v="0"/>
    <x v="1"/>
    <m/>
    <x v="0"/>
    <n v="0"/>
    <n v="2420.2800000000002"/>
    <x v="4"/>
    <x v="2"/>
  </r>
  <r>
    <s v="ORD-202305-03567"/>
    <x v="121"/>
    <x v="16"/>
    <x v="6"/>
    <n v="6904636430"/>
    <x v="14"/>
    <s v="PRD-111-CHA"/>
    <x v="11"/>
    <x v="1"/>
    <s v="North"/>
    <n v="4665.07"/>
    <n v="925.11"/>
    <x v="0"/>
    <n v="0.19830570602370401"/>
    <x v="0"/>
    <x v="0"/>
    <m/>
    <x v="0"/>
    <n v="0"/>
    <n v="207.68"/>
    <x v="4"/>
    <x v="2"/>
  </r>
  <r>
    <s v="ORD-202305-03568"/>
    <x v="118"/>
    <x v="26"/>
    <x v="1"/>
    <n v="128002431"/>
    <x v="15"/>
    <s v="PRD - 100 - SHO"/>
    <x v="12"/>
    <x v="0"/>
    <s v="N"/>
    <n v="3646.4"/>
    <n v="468.61"/>
    <x v="0"/>
    <n v="0.12851305397103999"/>
    <x v="0"/>
    <x v="0"/>
    <m/>
    <x v="0"/>
    <n v="0"/>
    <m/>
    <x v="4"/>
    <x v="2"/>
  </r>
  <r>
    <s v="ORD-202305-03569"/>
    <x v="139"/>
    <x v="16"/>
    <x v="0"/>
    <n v="6236595679"/>
    <x v="2"/>
    <s v="PRD-101-SHI"/>
    <x v="1"/>
    <x v="0"/>
    <s v="East"/>
    <n v="2573.1"/>
    <n v="744.26"/>
    <x v="1"/>
    <n v="0.289246434262174"/>
    <x v="0"/>
    <x v="1"/>
    <m/>
    <x v="0"/>
    <n v="0"/>
    <n v="2821.33"/>
    <x v="4"/>
    <x v="2"/>
  </r>
  <r>
    <s v="ORD-202305-03570"/>
    <x v="131"/>
    <x v="5"/>
    <x v="5"/>
    <n v="3678092273"/>
    <x v="0"/>
    <s v="PRD-108-JAC"/>
    <x v="0"/>
    <x v="0"/>
    <s v="N"/>
    <n v="4686.7"/>
    <n v="792.58"/>
    <x v="0"/>
    <n v="0.16911259521624999"/>
    <x v="0"/>
    <x v="0"/>
    <m/>
    <x v="0"/>
    <n v="0"/>
    <n v="2085.91"/>
    <x v="4"/>
    <x v="2"/>
  </r>
  <r>
    <s v="ORD-202305-03571"/>
    <x v="137"/>
    <x v="10"/>
    <x v="4"/>
    <n v="6863984055"/>
    <x v="13"/>
    <s v="PRD-102-LAP"/>
    <x v="10"/>
    <x v="1"/>
    <s v="N"/>
    <n v="3341.81"/>
    <n v="924.33"/>
    <x v="0"/>
    <n v="0.27659561734509103"/>
    <x v="0"/>
    <x v="1"/>
    <m/>
    <x v="0"/>
    <n v="0"/>
    <n v="847.14"/>
    <x v="4"/>
    <x v="2"/>
  </r>
  <r>
    <s v="ORD-202305-03572"/>
    <x v="139"/>
    <x v="18"/>
    <x v="2"/>
    <n v="613806490"/>
    <x v="0"/>
    <s v="PRD-108-JAC "/>
    <x v="4"/>
    <x v="0"/>
    <s v="North"/>
    <n v="970.58"/>
    <n v="88.9"/>
    <x v="0"/>
    <n v="9.1594716561231401E-2"/>
    <x v="1"/>
    <x v="2"/>
    <m/>
    <x v="0"/>
    <n v="0"/>
    <m/>
    <x v="4"/>
    <x v="2"/>
  </r>
  <r>
    <s v="ORD-202305-03573"/>
    <x v="145"/>
    <x v="15"/>
    <x v="7"/>
    <n v="3652893933"/>
    <x v="6"/>
    <s v="PRD-107-TAB"/>
    <x v="6"/>
    <x v="1"/>
    <s v="W"/>
    <n v="4491.3"/>
    <n v="583.38"/>
    <x v="3"/>
    <n v="0.12989112283748599"/>
    <x v="0"/>
    <x v="0"/>
    <m/>
    <x v="0"/>
    <n v="0"/>
    <n v="2081.52"/>
    <x v="4"/>
    <x v="2"/>
  </r>
  <r>
    <s v="ORD-202305-03574"/>
    <x v="116"/>
    <x v="20"/>
    <x v="1"/>
    <n v="4393453039"/>
    <x v="2"/>
    <s v="PRD-101-SHI"/>
    <x v="1"/>
    <x v="0"/>
    <s v="East"/>
    <n v="2628.41"/>
    <n v="407.47"/>
    <x v="1"/>
    <n v="0.155025281443915"/>
    <x v="0"/>
    <x v="0"/>
    <m/>
    <x v="0"/>
    <n v="0"/>
    <n v="2821.33"/>
    <x v="4"/>
    <x v="2"/>
  </r>
  <r>
    <s v="ORD-202305-03575"/>
    <x v="129"/>
    <x v="28"/>
    <x v="6"/>
    <n v="5819320966"/>
    <x v="2"/>
    <s v="PRD-101-SHI"/>
    <x v="1"/>
    <x v="0"/>
    <s v="North"/>
    <n v="4765.42"/>
    <n v="1345.42"/>
    <x v="0"/>
    <n v="0.28232978415333798"/>
    <x v="0"/>
    <x v="1"/>
    <m/>
    <x v="0"/>
    <n v="0"/>
    <n v="2821.33"/>
    <x v="4"/>
    <x v="2"/>
  </r>
  <r>
    <s v="ORD-202305-03576"/>
    <x v="126"/>
    <x v="18"/>
    <x v="1"/>
    <n v="8610572652"/>
    <x v="3"/>
    <s v="PRD-106-PHO"/>
    <x v="2"/>
    <x v="1"/>
    <s v="South"/>
    <n v="1617.39"/>
    <n v="147.97999999999999"/>
    <x v="2"/>
    <n v="9.1493084537433794E-2"/>
    <x v="0"/>
    <x v="2"/>
    <m/>
    <x v="0"/>
    <n v="0"/>
    <n v="2788.38"/>
    <x v="4"/>
    <x v="2"/>
  </r>
  <r>
    <s v="ORD-202305-03577"/>
    <x v="144"/>
    <x v="26"/>
    <x v="6"/>
    <n v="7382265599"/>
    <x v="5"/>
    <s v="PRD-103-HEA"/>
    <x v="5"/>
    <x v="1"/>
    <s v="North"/>
    <n v="621.17999999999995"/>
    <n v="150.62"/>
    <x v="0"/>
    <n v="0.242474001094691"/>
    <x v="1"/>
    <x v="1"/>
    <m/>
    <x v="0"/>
    <n v="0"/>
    <n v="2183.56"/>
    <x v="4"/>
    <x v="2"/>
  </r>
  <r>
    <s v="ORD-202305-03578"/>
    <x v="130"/>
    <x v="16"/>
    <x v="2"/>
    <n v="2343194657"/>
    <x v="10"/>
    <s v="PRD-106-PHO"/>
    <x v="2"/>
    <x v="1"/>
    <s v="N"/>
    <n v="4137.58"/>
    <n v="1052.94"/>
    <x v="0"/>
    <n v="0.25448208856384702"/>
    <x v="0"/>
    <x v="1"/>
    <m/>
    <x v="0"/>
    <n v="0"/>
    <n v="2788.38"/>
    <x v="4"/>
    <x v="2"/>
  </r>
  <r>
    <s v="ORD-202305-03579"/>
    <x v="138"/>
    <x v="23"/>
    <x v="4"/>
    <n v="1146259541"/>
    <x v="8"/>
    <s v="PRD-110-CAM"/>
    <x v="8"/>
    <x v="1"/>
    <s v="North"/>
    <n v="59.21"/>
    <n v="12.58"/>
    <x v="0"/>
    <n v="0.21246411079209601"/>
    <x v="2"/>
    <x v="1"/>
    <m/>
    <x v="0"/>
    <n v="0"/>
    <m/>
    <x v="4"/>
    <x v="2"/>
  </r>
  <r>
    <s v="ORD-202305-03580"/>
    <x v="130"/>
    <x v="15"/>
    <x v="4"/>
    <n v="1145753395"/>
    <x v="12"/>
    <s v="PRD-105-BAG"/>
    <x v="9"/>
    <x v="2"/>
    <s v="North"/>
    <n v="102.59"/>
    <n v="25.93"/>
    <x v="0"/>
    <n v="0.25275367969587698"/>
    <x v="2"/>
    <x v="1"/>
    <m/>
    <x v="0"/>
    <n v="0"/>
    <m/>
    <x v="4"/>
    <x v="2"/>
  </r>
  <r>
    <s v="ORD-202305-03581"/>
    <x v="142"/>
    <x v="8"/>
    <x v="2"/>
    <n v="3072299552"/>
    <x v="9"/>
    <s v="PRD-107-TAB"/>
    <x v="6"/>
    <x v="1"/>
    <s v="W"/>
    <n v="512.48"/>
    <n v="92.58"/>
    <x v="3"/>
    <n v="0.180650952232282"/>
    <x v="1"/>
    <x v="0"/>
    <m/>
    <x v="0"/>
    <n v="0"/>
    <n v="2081.52"/>
    <x v="4"/>
    <x v="2"/>
  </r>
  <r>
    <s v="ORD-202305-03582"/>
    <x v="137"/>
    <x v="19"/>
    <x v="0"/>
    <n v="3892888756"/>
    <x v="0"/>
    <s v="PRD-108-JAC"/>
    <x v="4"/>
    <x v="0"/>
    <s v="East"/>
    <n v="3020"/>
    <n v="804.09"/>
    <x v="1"/>
    <n v="0.26625496688741701"/>
    <x v="0"/>
    <x v="1"/>
    <m/>
    <x v="0"/>
    <n v="0"/>
    <n v="2085.91"/>
    <x v="4"/>
    <x v="2"/>
  </r>
  <r>
    <s v="ORD-202305-03583"/>
    <x v="122"/>
    <x v="5"/>
    <x v="2"/>
    <n v="6673158417"/>
    <x v="6"/>
    <s v="PRD-107-TAB"/>
    <x v="6"/>
    <x v="1"/>
    <s v="S"/>
    <n v="422.64"/>
    <n v="113.71"/>
    <x v="2"/>
    <n v="0.26904694302479698"/>
    <x v="2"/>
    <x v="1"/>
    <m/>
    <x v="0"/>
    <n v="0"/>
    <n v="2081.52"/>
    <x v="4"/>
    <x v="2"/>
  </r>
  <r>
    <s v="ORD-202305-03584"/>
    <x v="139"/>
    <x v="7"/>
    <x v="1"/>
    <n v="3508368606"/>
    <x v="11"/>
    <s v="PRD-104-WAT"/>
    <x v="7"/>
    <x v="2"/>
    <s v="East"/>
    <n v="630.86"/>
    <n v="59.48"/>
    <x v="1"/>
    <n v="9.4283993279016001E-2"/>
    <x v="1"/>
    <x v="2"/>
    <m/>
    <x v="0"/>
    <n v="0"/>
    <n v="2420.2800000000002"/>
    <x v="4"/>
    <x v="2"/>
  </r>
  <r>
    <s v="ORD-202305-03585"/>
    <x v="125"/>
    <x v="16"/>
    <x v="6"/>
    <n v="9821929024"/>
    <x v="9"/>
    <s v="PRD-107-TAB"/>
    <x v="6"/>
    <x v="1"/>
    <s v="East"/>
    <n v="1367.5"/>
    <n v="253.14"/>
    <x v="1"/>
    <n v="0.18511151736745901"/>
    <x v="0"/>
    <x v="0"/>
    <m/>
    <x v="0"/>
    <n v="0"/>
    <n v="2081.52"/>
    <x v="4"/>
    <x v="2"/>
  </r>
  <r>
    <s v="ORD-202305-03586"/>
    <x v="138"/>
    <x v="29"/>
    <x v="3"/>
    <n v="4340219702"/>
    <x v="5"/>
    <s v="PRD-103-HEA"/>
    <x v="5"/>
    <x v="1"/>
    <s v="North"/>
    <n v="861.44"/>
    <n v="96.96"/>
    <x v="0"/>
    <n v="0.11255572065378899"/>
    <x v="1"/>
    <x v="0"/>
    <m/>
    <x v="0"/>
    <n v="0"/>
    <n v="2183.56"/>
    <x v="4"/>
    <x v="2"/>
  </r>
  <r>
    <s v="ORD-202305-03587"/>
    <x v="123"/>
    <x v="21"/>
    <x v="6"/>
    <n v="7417144859"/>
    <x v="1"/>
    <s v="PRD-101-SHI"/>
    <x v="1"/>
    <x v="0"/>
    <s v="North"/>
    <n v="4007.22"/>
    <n v="684.07"/>
    <x v="0"/>
    <n v="0.17070936958789401"/>
    <x v="0"/>
    <x v="0"/>
    <m/>
    <x v="0"/>
    <n v="0"/>
    <n v="2821.33"/>
    <x v="4"/>
    <x v="2"/>
  </r>
  <r>
    <s v="ORD-202305-03588"/>
    <x v="143"/>
    <x v="16"/>
    <x v="5"/>
    <n v="8893304498"/>
    <x v="0"/>
    <s v="PRD-108-JAC"/>
    <x v="0"/>
    <x v="0"/>
    <s v="South"/>
    <n v="3746.03"/>
    <n v="628.85"/>
    <x v="2"/>
    <n v="0.167871052821253"/>
    <x v="0"/>
    <x v="0"/>
    <m/>
    <x v="0"/>
    <n v="0"/>
    <n v="2085.91"/>
    <x v="4"/>
    <x v="2"/>
  </r>
  <r>
    <s v="ORD-202305-03589"/>
    <x v="116"/>
    <x v="10"/>
    <x v="6"/>
    <n v="780499033"/>
    <x v="18"/>
    <s v="PRD-103-HEA"/>
    <x v="5"/>
    <x v="1"/>
    <s v="S"/>
    <n v="4760.24"/>
    <n v="1427.76"/>
    <x v="2"/>
    <n v="0.29993445708619698"/>
    <x v="0"/>
    <x v="1"/>
    <m/>
    <x v="0"/>
    <n v="0"/>
    <n v="2183.56"/>
    <x v="4"/>
    <x v="2"/>
  </r>
  <r>
    <s v="ORD-202305-03590"/>
    <x v="143"/>
    <x v="9"/>
    <x v="0"/>
    <n v="3908850854"/>
    <x v="15"/>
    <s v="PRD-100-SHO"/>
    <x v="12"/>
    <x v="0"/>
    <s v="N"/>
    <n v="2419.91"/>
    <n v="129.34"/>
    <x v="0"/>
    <n v="5.3448268737267102E-2"/>
    <x v="0"/>
    <x v="2"/>
    <m/>
    <x v="0"/>
    <n v="0"/>
    <n v="2793.38"/>
    <x v="4"/>
    <x v="2"/>
  </r>
  <r>
    <s v="ORD-202305-03591"/>
    <x v="129"/>
    <x v="2"/>
    <x v="3"/>
    <n v="244520981"/>
    <x v="0"/>
    <s v="PRD-108-JAC"/>
    <x v="0"/>
    <x v="0"/>
    <s v="East"/>
    <n v="3260.93"/>
    <n v="701.8"/>
    <x v="1"/>
    <n v="0.21521467802130101"/>
    <x v="0"/>
    <x v="1"/>
    <m/>
    <x v="0"/>
    <n v="0"/>
    <n v="2085.91"/>
    <x v="4"/>
    <x v="2"/>
  </r>
  <r>
    <s v="ORD-202305-03592"/>
    <x v="140"/>
    <x v="13"/>
    <x v="7"/>
    <n v="9354107372"/>
    <x v="19"/>
    <s v="PRD-102-LAP"/>
    <x v="10"/>
    <x v="1"/>
    <s v="South"/>
    <n v="3211.9"/>
    <n v="337.03"/>
    <x v="2"/>
    <n v="0.104931660387932"/>
    <x v="0"/>
    <x v="0"/>
    <m/>
    <x v="0"/>
    <n v="0"/>
    <n v="847.14"/>
    <x v="4"/>
    <x v="2"/>
  </r>
  <r>
    <s v="ORD-202305-03593"/>
    <x v="122"/>
    <x v="22"/>
    <x v="1"/>
    <n v="2340702672"/>
    <x v="15"/>
    <s v="PRD-100-SHO"/>
    <x v="12"/>
    <x v="0"/>
    <s v="East"/>
    <n v="4153.22"/>
    <n v="711.8"/>
    <x v="1"/>
    <n v="0.17138509397527699"/>
    <x v="0"/>
    <x v="0"/>
    <m/>
    <x v="0"/>
    <n v="0"/>
    <n v="2793.38"/>
    <x v="4"/>
    <x v="2"/>
  </r>
  <r>
    <s v="ORD-202305-03594"/>
    <x v="136"/>
    <x v="23"/>
    <x v="7"/>
    <n v="4814944111"/>
    <x v="16"/>
    <s v="PRD-109-SUN"/>
    <x v="3"/>
    <x v="2"/>
    <s v="North"/>
    <n v="3275.42"/>
    <n v="610.04999999999995"/>
    <x v="0"/>
    <n v="0.18625092354568301"/>
    <x v="0"/>
    <x v="0"/>
    <m/>
    <x v="0"/>
    <n v="0"/>
    <m/>
    <x v="4"/>
    <x v="2"/>
  </r>
  <r>
    <s v="ORD-202305-03595"/>
    <x v="120"/>
    <x v="14"/>
    <x v="2"/>
    <n v="9000807350"/>
    <x v="21"/>
    <s v="PRD-110-CAM"/>
    <x v="8"/>
    <x v="1"/>
    <s v="North"/>
    <n v="715.79"/>
    <n v="172.55"/>
    <x v="0"/>
    <n v="0.24106232274829201"/>
    <x v="1"/>
    <x v="1"/>
    <m/>
    <x v="0"/>
    <n v="0"/>
    <m/>
    <x v="4"/>
    <x v="2"/>
  </r>
  <r>
    <s v="ORD-202305-03596"/>
    <x v="117"/>
    <x v="18"/>
    <x v="1"/>
    <n v="9071702902"/>
    <x v="8"/>
    <s v="PRD-110-CAM"/>
    <x v="4"/>
    <x v="1"/>
    <s v="North"/>
    <n v="2395.62"/>
    <n v="81.510000000000005"/>
    <x v="0"/>
    <n v="3.4024594885666302E-2"/>
    <x v="0"/>
    <x v="2"/>
    <m/>
    <x v="0"/>
    <n v="0"/>
    <m/>
    <x v="4"/>
    <x v="2"/>
  </r>
  <r>
    <s v="ORD-202305-03597"/>
    <x v="121"/>
    <x v="4"/>
    <x v="2"/>
    <n v="6719495568"/>
    <x v="14"/>
    <s v="PRD-111-CHA"/>
    <x v="11"/>
    <x v="1"/>
    <s v="S"/>
    <n v="2688.47"/>
    <n v="297.45999999999998"/>
    <x v="2"/>
    <n v="0.110642856345803"/>
    <x v="0"/>
    <x v="0"/>
    <m/>
    <x v="0"/>
    <n v="0"/>
    <n v="207.68"/>
    <x v="4"/>
    <x v="2"/>
  </r>
  <r>
    <s v="ORD-202305-03598"/>
    <x v="118"/>
    <x v="11"/>
    <x v="7"/>
    <n v="3546795383"/>
    <x v="4"/>
    <s v="PRD-109-SUN"/>
    <x v="3"/>
    <x v="2"/>
    <s v="S"/>
    <n v="1452.09"/>
    <n v="340.49"/>
    <x v="2"/>
    <n v="0.23448271112672101"/>
    <x v="0"/>
    <x v="1"/>
    <m/>
    <x v="0"/>
    <n v="0"/>
    <m/>
    <x v="4"/>
    <x v="2"/>
  </r>
  <r>
    <s v="ORD-202305-03599"/>
    <x v="132"/>
    <x v="22"/>
    <x v="7"/>
    <n v="9800246141"/>
    <x v="22"/>
    <s v="PRD-105-BAG "/>
    <x v="4"/>
    <x v="2"/>
    <s v="South"/>
    <n v="4188.26"/>
    <n v="532.16"/>
    <x v="2"/>
    <n v="0.127059924646512"/>
    <x v="0"/>
    <x v="0"/>
    <m/>
    <x v="0"/>
    <n v="0"/>
    <m/>
    <x v="4"/>
    <x v="2"/>
  </r>
  <r>
    <s v="ORD-202305-03600"/>
    <x v="125"/>
    <x v="22"/>
    <x v="3"/>
    <n v="8418567886"/>
    <x v="13"/>
    <s v="PRD-102-LAP"/>
    <x v="10"/>
    <x v="1"/>
    <s v="N"/>
    <n v="2935.41"/>
    <n v="421.35"/>
    <x v="0"/>
    <n v="0.143540425357957"/>
    <x v="0"/>
    <x v="0"/>
    <m/>
    <x v="0"/>
    <n v="0"/>
    <n v="847.14"/>
    <x v="4"/>
    <x v="2"/>
  </r>
  <r>
    <s v="ORD-202305-03601"/>
    <x v="128"/>
    <x v="15"/>
    <x v="4"/>
    <n v="4214950479"/>
    <x v="8"/>
    <s v="PRD-110-CAM"/>
    <x v="8"/>
    <x v="1"/>
    <s v="South"/>
    <n v="1741.45"/>
    <n v="77.53"/>
    <x v="2"/>
    <n v="4.4520370955238399E-2"/>
    <x v="0"/>
    <x v="2"/>
    <m/>
    <x v="0"/>
    <n v="0"/>
    <m/>
    <x v="4"/>
    <x v="2"/>
  </r>
  <r>
    <s v="ORD-202305-03602"/>
    <x v="140"/>
    <x v="4"/>
    <x v="7"/>
    <n v="5287169444"/>
    <x v="4"/>
    <s v="PRD-109-SUN"/>
    <x v="3"/>
    <x v="2"/>
    <s v="North"/>
    <n v="4977.8100000000004"/>
    <n v="594.73"/>
    <x v="0"/>
    <n v="0.119476235533297"/>
    <x v="0"/>
    <x v="0"/>
    <m/>
    <x v="0"/>
    <n v="0"/>
    <m/>
    <x v="4"/>
    <x v="2"/>
  </r>
  <r>
    <s v="ORD-202305-03603"/>
    <x v="123"/>
    <x v="2"/>
    <x v="5"/>
    <n v="299903037"/>
    <x v="16"/>
    <s v="PRD-109-SUN"/>
    <x v="3"/>
    <x v="2"/>
    <s v="W"/>
    <n v="4057.84"/>
    <n v="1059.82"/>
    <x v="3"/>
    <n v="0.26117836090136598"/>
    <x v="0"/>
    <x v="1"/>
    <s v="damaged "/>
    <x v="1"/>
    <n v="1"/>
    <m/>
    <x v="4"/>
    <x v="2"/>
  </r>
  <r>
    <s v="ORD-202305-03604"/>
    <x v="119"/>
    <x v="15"/>
    <x v="0"/>
    <n v="664676376"/>
    <x v="10"/>
    <s v="PRD-106-PHO "/>
    <x v="2"/>
    <x v="1"/>
    <s v="N"/>
    <n v="685.47"/>
    <n v="148.71"/>
    <x v="0"/>
    <n v="0.21694603702568999"/>
    <x v="1"/>
    <x v="1"/>
    <m/>
    <x v="0"/>
    <n v="0"/>
    <m/>
    <x v="4"/>
    <x v="2"/>
  </r>
  <r>
    <s v="ORD-202305-03605"/>
    <x v="137"/>
    <x v="9"/>
    <x v="4"/>
    <n v="1649798474"/>
    <x v="0"/>
    <s v="PRD - 108 - JAC"/>
    <x v="4"/>
    <x v="0"/>
    <s v="N"/>
    <n v="4706.1400000000003"/>
    <n v="165.97"/>
    <x v="0"/>
    <n v="3.5266694148495398E-2"/>
    <x v="0"/>
    <x v="2"/>
    <m/>
    <x v="0"/>
    <n v="0"/>
    <m/>
    <x v="4"/>
    <x v="2"/>
  </r>
  <r>
    <s v="ORD-202305-03606"/>
    <x v="118"/>
    <x v="12"/>
    <x v="4"/>
    <n v="9236116774"/>
    <x v="18"/>
    <s v="PRD - 103 - HEA"/>
    <x v="5"/>
    <x v="1"/>
    <s v="North"/>
    <n v="3590.86"/>
    <n v="198.63"/>
    <x v="0"/>
    <n v="5.5315439755378899E-2"/>
    <x v="0"/>
    <x v="2"/>
    <m/>
    <x v="0"/>
    <n v="0"/>
    <m/>
    <x v="4"/>
    <x v="2"/>
  </r>
  <r>
    <s v="ORD-202305-03607"/>
    <x v="127"/>
    <x v="5"/>
    <x v="3"/>
    <n v="3286871775"/>
    <x v="11"/>
    <s v="PRD-104-WAT"/>
    <x v="4"/>
    <x v="2"/>
    <s v="South"/>
    <n v="724.29"/>
    <n v="183.89"/>
    <x v="2"/>
    <n v="0.25389001642988301"/>
    <x v="1"/>
    <x v="1"/>
    <m/>
    <x v="0"/>
    <n v="0"/>
    <n v="2420.2800000000002"/>
    <x v="4"/>
    <x v="2"/>
  </r>
  <r>
    <s v="ORD-202305-03608"/>
    <x v="120"/>
    <x v="10"/>
    <x v="3"/>
    <n v="7522356551"/>
    <x v="1"/>
    <s v="PRD-101-SHI"/>
    <x v="1"/>
    <x v="0"/>
    <s v="South"/>
    <n v="3906.68"/>
    <n v="413.54"/>
    <x v="2"/>
    <n v="0.105854587527005"/>
    <x v="0"/>
    <x v="0"/>
    <m/>
    <x v="0"/>
    <n v="0"/>
    <n v="2821.33"/>
    <x v="4"/>
    <x v="2"/>
  </r>
  <r>
    <s v="ORD-202305-03609"/>
    <x v="121"/>
    <x v="2"/>
    <x v="2"/>
    <n v="8041911168"/>
    <x v="19"/>
    <s v="PRD-102-LAP"/>
    <x v="4"/>
    <x v="1"/>
    <s v="North"/>
    <n v="2933.22"/>
    <n v="300.08"/>
    <x v="0"/>
    <n v="0.102303952652716"/>
    <x v="0"/>
    <x v="0"/>
    <m/>
    <x v="0"/>
    <n v="0"/>
    <n v="847.14"/>
    <x v="4"/>
    <x v="2"/>
  </r>
  <r>
    <s v="ORD-202305-03610"/>
    <x v="131"/>
    <x v="6"/>
    <x v="4"/>
    <n v="8908049479"/>
    <x v="11"/>
    <s v="PRD-104-WAT"/>
    <x v="7"/>
    <x v="2"/>
    <s v="N"/>
    <n v="1979.29"/>
    <n v="275.58"/>
    <x v="0"/>
    <n v="0.13923174471654001"/>
    <x v="0"/>
    <x v="0"/>
    <m/>
    <x v="0"/>
    <n v="0"/>
    <n v="2420.2800000000002"/>
    <x v="4"/>
    <x v="2"/>
  </r>
  <r>
    <s v="ORD-202305-03611"/>
    <x v="141"/>
    <x v="0"/>
    <x v="7"/>
    <n v="502580289"/>
    <x v="14"/>
    <s v="PRD-111-CHA"/>
    <x v="11"/>
    <x v="1"/>
    <s v="East"/>
    <n v="3974.2"/>
    <n v="478.37"/>
    <x v="1"/>
    <n v="0.12036887927129999"/>
    <x v="0"/>
    <x v="0"/>
    <m/>
    <x v="0"/>
    <n v="0"/>
    <n v="207.68"/>
    <x v="4"/>
    <x v="2"/>
  </r>
  <r>
    <s v="ORD-202305-03612"/>
    <x v="118"/>
    <x v="10"/>
    <x v="6"/>
    <n v="4864665935"/>
    <x v="0"/>
    <s v="PRD-108-JAC"/>
    <x v="0"/>
    <x v="0"/>
    <s v="North"/>
    <n v="628.48"/>
    <n v="45.24"/>
    <x v="0"/>
    <n v="7.1983197556008099E-2"/>
    <x v="1"/>
    <x v="2"/>
    <m/>
    <x v="0"/>
    <n v="0"/>
    <n v="2085.91"/>
    <x v="4"/>
    <x v="2"/>
  </r>
  <r>
    <s v="ORD-202305-03613"/>
    <x v="138"/>
    <x v="10"/>
    <x v="2"/>
    <n v="7373932501"/>
    <x v="13"/>
    <s v="PRD-102-LAP"/>
    <x v="10"/>
    <x v="1"/>
    <s v="North"/>
    <n v="4480.62"/>
    <n v="705.02"/>
    <x v="0"/>
    <n v="0.15734875976985299"/>
    <x v="0"/>
    <x v="0"/>
    <m/>
    <x v="0"/>
    <n v="0"/>
    <n v="847.14"/>
    <x v="4"/>
    <x v="2"/>
  </r>
  <r>
    <s v="ORD-202305-03614"/>
    <x v="126"/>
    <x v="24"/>
    <x v="0"/>
    <n v="8098205337"/>
    <x v="22"/>
    <s v="PRD-105-BAG"/>
    <x v="9"/>
    <x v="2"/>
    <s v="North"/>
    <n v="4157.87"/>
    <n v="950.64"/>
    <x v="0"/>
    <n v="0.228636296950121"/>
    <x v="0"/>
    <x v="1"/>
    <s v="Defective"/>
    <x v="1"/>
    <n v="1"/>
    <m/>
    <x v="4"/>
    <x v="2"/>
  </r>
  <r>
    <s v="ORD-202305-03615"/>
    <x v="129"/>
    <x v="12"/>
    <x v="4"/>
    <n v="4507421787"/>
    <x v="20"/>
    <s v="PRD - 100 - SHO"/>
    <x v="12"/>
    <x v="0"/>
    <s v="East"/>
    <n v="873.32"/>
    <n v="105.24"/>
    <x v="1"/>
    <n v="0.12050565657491"/>
    <x v="1"/>
    <x v="0"/>
    <m/>
    <x v="0"/>
    <n v="0"/>
    <m/>
    <x v="4"/>
    <x v="2"/>
  </r>
  <r>
    <s v="ORD-202305-03616"/>
    <x v="122"/>
    <x v="16"/>
    <x v="6"/>
    <n v="6810630072"/>
    <x v="10"/>
    <s v="PRD-106-PHO"/>
    <x v="4"/>
    <x v="1"/>
    <s v="North"/>
    <n v="4270.05"/>
    <n v="390.52"/>
    <x v="0"/>
    <n v="9.1455603564361096E-2"/>
    <x v="0"/>
    <x v="2"/>
    <m/>
    <x v="0"/>
    <n v="0"/>
    <n v="2788.38"/>
    <x v="4"/>
    <x v="2"/>
  </r>
  <r>
    <s v="ORD-202305-03617"/>
    <x v="142"/>
    <x v="26"/>
    <x v="4"/>
    <n v="3214749354"/>
    <x v="1"/>
    <s v="PRD - 101 - SHI"/>
    <x v="1"/>
    <x v="0"/>
    <s v="West"/>
    <n v="2590.81"/>
    <n v="405.96"/>
    <x v="3"/>
    <n v="0.15669230858302999"/>
    <x v="0"/>
    <x v="0"/>
    <m/>
    <x v="0"/>
    <n v="0"/>
    <m/>
    <x v="4"/>
    <x v="2"/>
  </r>
  <r>
    <s v="ORD-202305-03618"/>
    <x v="135"/>
    <x v="10"/>
    <x v="3"/>
    <n v="999354276"/>
    <x v="2"/>
    <s v="PRD-101-SHI"/>
    <x v="1"/>
    <x v="0"/>
    <s v="N"/>
    <n v="198.53"/>
    <n v="29.92"/>
    <x v="0"/>
    <n v="0.15070770160680999"/>
    <x v="2"/>
    <x v="0"/>
    <s v="Size issue"/>
    <x v="1"/>
    <n v="1"/>
    <n v="2821.33"/>
    <x v="4"/>
    <x v="2"/>
  </r>
  <r>
    <s v="ORD-202305-03619"/>
    <x v="130"/>
    <x v="10"/>
    <x v="6"/>
    <n v="2031591573"/>
    <x v="5"/>
    <s v="PRD - 103 - HEA"/>
    <x v="5"/>
    <x v="1"/>
    <s v="North"/>
    <n v="1943.22"/>
    <n v="524.4"/>
    <x v="0"/>
    <n v="0.26986136412758199"/>
    <x v="0"/>
    <x v="1"/>
    <m/>
    <x v="0"/>
    <n v="0"/>
    <m/>
    <x v="4"/>
    <x v="2"/>
  </r>
  <r>
    <s v="ORD-202305-03620"/>
    <x v="141"/>
    <x v="13"/>
    <x v="1"/>
    <n v="4008198222"/>
    <x v="13"/>
    <s v="PRD-102-LAP"/>
    <x v="10"/>
    <x v="1"/>
    <s v="North"/>
    <n v="74.72"/>
    <n v="8.6"/>
    <x v="0"/>
    <n v="0.115096359743041"/>
    <x v="2"/>
    <x v="0"/>
    <m/>
    <x v="0"/>
    <n v="0"/>
    <n v="847.14"/>
    <x v="4"/>
    <x v="2"/>
  </r>
  <r>
    <s v="ORD-202305-03621"/>
    <x v="118"/>
    <x v="8"/>
    <x v="6"/>
    <n v="1242226167"/>
    <x v="3"/>
    <s v="PRD-106-PHO "/>
    <x v="2"/>
    <x v="1"/>
    <s v="N"/>
    <n v="2616.2800000000002"/>
    <n v="670.34"/>
    <x v="0"/>
    <n v="0.256218753344443"/>
    <x v="0"/>
    <x v="1"/>
    <m/>
    <x v="0"/>
    <n v="0"/>
    <m/>
    <x v="4"/>
    <x v="2"/>
  </r>
  <r>
    <s v="ORD-202305-03622"/>
    <x v="131"/>
    <x v="11"/>
    <x v="0"/>
    <n v="3237153579"/>
    <x v="16"/>
    <s v="PRD-109-SUN"/>
    <x v="3"/>
    <x v="2"/>
    <s v="North"/>
    <n v="3272.52"/>
    <n v="420.75"/>
    <x v="0"/>
    <n v="0.12857064280737801"/>
    <x v="0"/>
    <x v="0"/>
    <m/>
    <x v="0"/>
    <n v="0"/>
    <m/>
    <x v="4"/>
    <x v="2"/>
  </r>
  <r>
    <s v="ORD-202305-03623"/>
    <x v="118"/>
    <x v="11"/>
    <x v="3"/>
    <n v="3653193366"/>
    <x v="21"/>
    <s v="PRD - 110 - CAM"/>
    <x v="8"/>
    <x v="1"/>
    <s v="North"/>
    <n v="2041.88"/>
    <n v="139.44"/>
    <x v="0"/>
    <n v="6.8290007248222206E-2"/>
    <x v="0"/>
    <x v="2"/>
    <m/>
    <x v="0"/>
    <n v="0"/>
    <m/>
    <x v="4"/>
    <x v="2"/>
  </r>
  <r>
    <s v="ORD-202305-03624"/>
    <x v="141"/>
    <x v="14"/>
    <x v="7"/>
    <n v="2556001014"/>
    <x v="11"/>
    <s v="PRD-104-WAT"/>
    <x v="7"/>
    <x v="2"/>
    <s v="N"/>
    <n v="4846.5"/>
    <n v="1272.99"/>
    <x v="0"/>
    <n v="0.26266171463943"/>
    <x v="0"/>
    <x v="1"/>
    <m/>
    <x v="0"/>
    <n v="0"/>
    <n v="2420.2800000000002"/>
    <x v="4"/>
    <x v="2"/>
  </r>
  <r>
    <s v="ORD-202305-03625"/>
    <x v="139"/>
    <x v="4"/>
    <x v="6"/>
    <n v="1889186359"/>
    <x v="11"/>
    <s v="PRD-104-WAT"/>
    <x v="7"/>
    <x v="2"/>
    <s v="North"/>
    <n v="505.08"/>
    <n v="34.979999999999997"/>
    <x v="0"/>
    <n v="6.9256355428842994E-2"/>
    <x v="1"/>
    <x v="2"/>
    <m/>
    <x v="0"/>
    <n v="0"/>
    <n v="2420.2800000000002"/>
    <x v="4"/>
    <x v="2"/>
  </r>
  <r>
    <s v="ORD-202305-03626"/>
    <x v="124"/>
    <x v="10"/>
    <x v="7"/>
    <n v="1417101915"/>
    <x v="13"/>
    <s v="PRD-102-LAP"/>
    <x v="10"/>
    <x v="1"/>
    <s v="East"/>
    <n v="2085.83"/>
    <n v="160.37"/>
    <x v="1"/>
    <n v="7.6885460464179697E-2"/>
    <x v="0"/>
    <x v="2"/>
    <m/>
    <x v="0"/>
    <n v="0"/>
    <n v="847.14"/>
    <x v="4"/>
    <x v="2"/>
  </r>
  <r>
    <s v="ORD-202305-03627"/>
    <x v="142"/>
    <x v="6"/>
    <x v="1"/>
    <n v="2683970073"/>
    <x v="5"/>
    <s v="PRD-103-HEA"/>
    <x v="4"/>
    <x v="1"/>
    <s v="W"/>
    <n v="4708.8500000000004"/>
    <n v="1274.75"/>
    <x v="3"/>
    <n v="0.27071365620055798"/>
    <x v="0"/>
    <x v="1"/>
    <m/>
    <x v="0"/>
    <n v="0"/>
    <n v="2183.56"/>
    <x v="4"/>
    <x v="2"/>
  </r>
  <r>
    <s v="ORD-202305-03628"/>
    <x v="129"/>
    <x v="3"/>
    <x v="6"/>
    <n v="6139611076"/>
    <x v="9"/>
    <s v="PRD-107-TAB "/>
    <x v="6"/>
    <x v="1"/>
    <s v="North"/>
    <n v="2157.83"/>
    <n v="530.88"/>
    <x v="0"/>
    <n v="0.246024941723861"/>
    <x v="0"/>
    <x v="1"/>
    <m/>
    <x v="0"/>
    <n v="0"/>
    <m/>
    <x v="4"/>
    <x v="2"/>
  </r>
  <r>
    <s v="ORD-202305-03629"/>
    <x v="139"/>
    <x v="15"/>
    <x v="1"/>
    <n v="811846503"/>
    <x v="9"/>
    <s v="PRD-107-TAB"/>
    <x v="6"/>
    <x v="1"/>
    <s v="W"/>
    <n v="1654.78"/>
    <n v="422.23"/>
    <x v="3"/>
    <n v="0.25515778532493799"/>
    <x v="0"/>
    <x v="1"/>
    <m/>
    <x v="0"/>
    <n v="0"/>
    <n v="2081.52"/>
    <x v="4"/>
    <x v="2"/>
  </r>
  <r>
    <s v="ORD-202305-03630"/>
    <x v="141"/>
    <x v="11"/>
    <x v="4"/>
    <n v="6388348630"/>
    <x v="11"/>
    <s v="PRD-104-WAT"/>
    <x v="7"/>
    <x v="2"/>
    <s v="N"/>
    <n v="3477.7"/>
    <n v="447.84"/>
    <x v="0"/>
    <n v="0.128774764930845"/>
    <x v="0"/>
    <x v="0"/>
    <m/>
    <x v="0"/>
    <n v="0"/>
    <n v="2420.2800000000002"/>
    <x v="4"/>
    <x v="2"/>
  </r>
  <r>
    <s v="ORD-202305-03631"/>
    <x v="138"/>
    <x v="21"/>
    <x v="1"/>
    <n v="3529472390"/>
    <x v="9"/>
    <s v="PRD-107-TAB"/>
    <x v="6"/>
    <x v="1"/>
    <s v="North"/>
    <n v="4925.42"/>
    <n v="372.71"/>
    <x v="0"/>
    <n v="7.5670704224208296E-2"/>
    <x v="0"/>
    <x v="2"/>
    <m/>
    <x v="0"/>
    <n v="0"/>
    <n v="2081.52"/>
    <x v="4"/>
    <x v="2"/>
  </r>
  <r>
    <s v="ORD-202305-03632"/>
    <x v="134"/>
    <x v="4"/>
    <x v="3"/>
    <n v="7342176979"/>
    <x v="16"/>
    <s v="PRD-109-SUN"/>
    <x v="4"/>
    <x v="2"/>
    <s v="East"/>
    <n v="1836.39"/>
    <n v="465.63"/>
    <x v="1"/>
    <n v="0.25355725091075398"/>
    <x v="0"/>
    <x v="1"/>
    <m/>
    <x v="0"/>
    <n v="0"/>
    <m/>
    <x v="4"/>
    <x v="2"/>
  </r>
  <r>
    <s v="ORD-202305-03633"/>
    <x v="140"/>
    <x v="9"/>
    <x v="2"/>
    <n v="4273058163"/>
    <x v="0"/>
    <s v="PRD-108-JAC"/>
    <x v="0"/>
    <x v="0"/>
    <s v="S"/>
    <n v="906.64"/>
    <n v="155.33000000000001"/>
    <x v="2"/>
    <n v="0.17132489190858599"/>
    <x v="1"/>
    <x v="0"/>
    <m/>
    <x v="0"/>
    <n v="0"/>
    <n v="2085.91"/>
    <x v="4"/>
    <x v="2"/>
  </r>
  <r>
    <s v="ORD-202305-03634"/>
    <x v="134"/>
    <x v="18"/>
    <x v="3"/>
    <n v="9876059127"/>
    <x v="13"/>
    <s v="PRD-102-LAP"/>
    <x v="10"/>
    <x v="1"/>
    <s v="East"/>
    <n v="1012.89"/>
    <n v="182.38"/>
    <x v="1"/>
    <n v="0.18005903898745201"/>
    <x v="0"/>
    <x v="0"/>
    <m/>
    <x v="0"/>
    <n v="0"/>
    <n v="847.14"/>
    <x v="4"/>
    <x v="2"/>
  </r>
  <r>
    <s v="ORD-202305-03635"/>
    <x v="126"/>
    <x v="13"/>
    <x v="2"/>
    <n v="6576801782"/>
    <x v="10"/>
    <s v="PRD-106-PHO"/>
    <x v="2"/>
    <x v="1"/>
    <s v="South"/>
    <n v="428.71"/>
    <n v="52.87"/>
    <x v="2"/>
    <n v="0.123323458748338"/>
    <x v="2"/>
    <x v="0"/>
    <m/>
    <x v="0"/>
    <n v="0"/>
    <n v="2788.38"/>
    <x v="4"/>
    <x v="2"/>
  </r>
  <r>
    <s v="ORD-202305-03636"/>
    <x v="135"/>
    <x v="22"/>
    <x v="3"/>
    <n v="2314041535"/>
    <x v="5"/>
    <s v="PRD-103-HEA"/>
    <x v="5"/>
    <x v="1"/>
    <s v="North"/>
    <n v="302"/>
    <n v="76.819999999999993"/>
    <x v="0"/>
    <n v="0.254370860927152"/>
    <x v="2"/>
    <x v="1"/>
    <m/>
    <x v="0"/>
    <n v="0"/>
    <n v="2183.56"/>
    <x v="4"/>
    <x v="2"/>
  </r>
  <r>
    <s v="ORD-202305-03637"/>
    <x v="120"/>
    <x v="19"/>
    <x v="4"/>
    <n v="1814695071"/>
    <x v="2"/>
    <s v="PRD-101-SHI"/>
    <x v="1"/>
    <x v="0"/>
    <s v="North"/>
    <n v="4117.5600000000004"/>
    <n v="407.61"/>
    <x v="0"/>
    <n v="9.8993092996823406E-2"/>
    <x v="0"/>
    <x v="2"/>
    <m/>
    <x v="0"/>
    <n v="0"/>
    <n v="2821.33"/>
    <x v="4"/>
    <x v="2"/>
  </r>
  <r>
    <s v="ORD-202305-03638"/>
    <x v="123"/>
    <x v="18"/>
    <x v="4"/>
    <n v="3597903565"/>
    <x v="3"/>
    <s v="PRD-106-PHO"/>
    <x v="2"/>
    <x v="1"/>
    <s v="West"/>
    <n v="38.65"/>
    <n v="9.61"/>
    <x v="3"/>
    <n v="0.248641655886158"/>
    <x v="2"/>
    <x v="1"/>
    <m/>
    <x v="0"/>
    <n v="0"/>
    <n v="2788.38"/>
    <x v="4"/>
    <x v="2"/>
  </r>
  <r>
    <s v="ORD-202305-03639"/>
    <x v="131"/>
    <x v="4"/>
    <x v="2"/>
    <n v="9532508580"/>
    <x v="3"/>
    <s v="PRD-106-PHO"/>
    <x v="2"/>
    <x v="1"/>
    <s v="North"/>
    <n v="1951.66"/>
    <n v="129.93"/>
    <x v="0"/>
    <n v="6.6574095897851002E-2"/>
    <x v="0"/>
    <x v="2"/>
    <m/>
    <x v="0"/>
    <n v="0"/>
    <n v="2788.38"/>
    <x v="4"/>
    <x v="2"/>
  </r>
  <r>
    <s v="ORD-202305-03640"/>
    <x v="116"/>
    <x v="6"/>
    <x v="7"/>
    <n v="4658403526"/>
    <x v="19"/>
    <s v="PRD - 102 - LAP "/>
    <x v="4"/>
    <x v="1"/>
    <s v="North"/>
    <n v="1348.01"/>
    <n v="212.02"/>
    <x v="0"/>
    <n v="0.15728369967581801"/>
    <x v="0"/>
    <x v="0"/>
    <m/>
    <x v="0"/>
    <n v="0"/>
    <m/>
    <x v="4"/>
    <x v="2"/>
  </r>
  <r>
    <s v="ORD-202305-03641"/>
    <x v="118"/>
    <x v="29"/>
    <x v="4"/>
    <n v="806376315"/>
    <x v="16"/>
    <s v="PRD-109-SUN"/>
    <x v="4"/>
    <x v="2"/>
    <s v="N"/>
    <n v="428.85"/>
    <n v="31.44"/>
    <x v="0"/>
    <n v="7.3312346974466605E-2"/>
    <x v="2"/>
    <x v="2"/>
    <m/>
    <x v="0"/>
    <n v="0"/>
    <m/>
    <x v="4"/>
    <x v="2"/>
  </r>
  <r>
    <s v="ORD-202305-03642"/>
    <x v="116"/>
    <x v="2"/>
    <x v="1"/>
    <n v="8637012677"/>
    <x v="4"/>
    <s v="PRD-109-SUN"/>
    <x v="3"/>
    <x v="2"/>
    <s v="North"/>
    <n v="4461.67"/>
    <n v="350.29"/>
    <x v="0"/>
    <n v="7.8510961142352495E-2"/>
    <x v="0"/>
    <x v="2"/>
    <m/>
    <x v="0"/>
    <n v="0"/>
    <m/>
    <x v="4"/>
    <x v="2"/>
  </r>
  <r>
    <s v="ORD-202305-03643"/>
    <x v="131"/>
    <x v="11"/>
    <x v="1"/>
    <n v="4018079498"/>
    <x v="8"/>
    <s v="PRD-110-CAM"/>
    <x v="8"/>
    <x v="1"/>
    <s v="West"/>
    <n v="4907.3500000000004"/>
    <n v="1162.71"/>
    <x v="3"/>
    <n v="0.23693235656719"/>
    <x v="0"/>
    <x v="1"/>
    <m/>
    <x v="0"/>
    <n v="0"/>
    <m/>
    <x v="4"/>
    <x v="2"/>
  </r>
  <r>
    <s v="ORD-202305-03644"/>
    <x v="145"/>
    <x v="3"/>
    <x v="6"/>
    <n v="131321070"/>
    <x v="13"/>
    <s v="PRD-102-LAP"/>
    <x v="10"/>
    <x v="1"/>
    <s v="North"/>
    <n v="3466.57"/>
    <n v="846.45"/>
    <x v="0"/>
    <n v="0.244175077958905"/>
    <x v="0"/>
    <x v="1"/>
    <m/>
    <x v="0"/>
    <n v="0"/>
    <n v="847.14"/>
    <x v="4"/>
    <x v="2"/>
  </r>
  <r>
    <s v="ORD-202305-03645"/>
    <x v="139"/>
    <x v="19"/>
    <x v="4"/>
    <n v="9869350285"/>
    <x v="11"/>
    <s v="PRD-104-WAT"/>
    <x v="7"/>
    <x v="2"/>
    <s v="West"/>
    <n v="4339.8599999999997"/>
    <n v="541.9"/>
    <x v="3"/>
    <n v="0.12486577908043101"/>
    <x v="0"/>
    <x v="0"/>
    <m/>
    <x v="0"/>
    <n v="0"/>
    <n v="2420.2800000000002"/>
    <x v="4"/>
    <x v="2"/>
  </r>
  <r>
    <s v="ORD-202305-03646"/>
    <x v="140"/>
    <x v="11"/>
    <x v="6"/>
    <n v="1702775911"/>
    <x v="14"/>
    <s v="PRD-111-CHA"/>
    <x v="11"/>
    <x v="1"/>
    <s v="North"/>
    <n v="1591.57"/>
    <n v="370.45"/>
    <x v="0"/>
    <n v="0.23275759156053499"/>
    <x v="0"/>
    <x v="1"/>
    <m/>
    <x v="0"/>
    <n v="0"/>
    <n v="207.68"/>
    <x v="4"/>
    <x v="2"/>
  </r>
  <r>
    <s v="ORD-202305-03647"/>
    <x v="138"/>
    <x v="4"/>
    <x v="2"/>
    <n v="8695946738"/>
    <x v="13"/>
    <s v="PRD-102-LAP"/>
    <x v="10"/>
    <x v="1"/>
    <s v="North"/>
    <n v="2131.0100000000002"/>
    <n v="529.75"/>
    <x v="0"/>
    <n v="0.24859104368351201"/>
    <x v="0"/>
    <x v="1"/>
    <m/>
    <x v="0"/>
    <n v="0"/>
    <n v="847.14"/>
    <x v="4"/>
    <x v="2"/>
  </r>
  <r>
    <s v="ORD-202305-03648"/>
    <x v="116"/>
    <x v="10"/>
    <x v="1"/>
    <n v="246295668"/>
    <x v="1"/>
    <s v="PRD - 101 - SHI"/>
    <x v="1"/>
    <x v="0"/>
    <s v="East"/>
    <n v="2291.0700000000002"/>
    <n v="265.14999999999998"/>
    <x v="1"/>
    <n v="0.11573195057331299"/>
    <x v="0"/>
    <x v="0"/>
    <m/>
    <x v="0"/>
    <n v="0"/>
    <m/>
    <x v="4"/>
    <x v="2"/>
  </r>
  <r>
    <s v="ORD-202305-03649"/>
    <x v="135"/>
    <x v="0"/>
    <x v="2"/>
    <n v="3140002376"/>
    <x v="3"/>
    <s v="PRD - 106 - PHO"/>
    <x v="2"/>
    <x v="1"/>
    <s v="West"/>
    <n v="1185.99"/>
    <n v="160.03"/>
    <x v="3"/>
    <n v="0.134933684095144"/>
    <x v="0"/>
    <x v="0"/>
    <m/>
    <x v="0"/>
    <n v="0"/>
    <m/>
    <x v="4"/>
    <x v="2"/>
  </r>
  <r>
    <s v="ORD-202305-03650"/>
    <x v="134"/>
    <x v="26"/>
    <x v="2"/>
    <n v="1246125595"/>
    <x v="4"/>
    <s v="PRD-109-SUN"/>
    <x v="3"/>
    <x v="2"/>
    <s v="West"/>
    <n v="2614.46"/>
    <n v="238.47"/>
    <x v="3"/>
    <n v="9.1211951990085902E-2"/>
    <x v="0"/>
    <x v="2"/>
    <m/>
    <x v="0"/>
    <n v="0"/>
    <m/>
    <x v="4"/>
    <x v="2"/>
  </r>
  <r>
    <s v="ORD-202305-03651"/>
    <x v="124"/>
    <x v="3"/>
    <x v="0"/>
    <n v="8373391848"/>
    <x v="3"/>
    <s v="PRD - 106 - PHO"/>
    <x v="2"/>
    <x v="1"/>
    <s v="N"/>
    <n v="1391.48"/>
    <n v="177.41"/>
    <x v="0"/>
    <n v="0.127497340960704"/>
    <x v="0"/>
    <x v="0"/>
    <m/>
    <x v="0"/>
    <n v="0"/>
    <m/>
    <x v="4"/>
    <x v="2"/>
  </r>
  <r>
    <s v="ORD-202305-03652"/>
    <x v="125"/>
    <x v="24"/>
    <x v="0"/>
    <n v="4096466424"/>
    <x v="2"/>
    <s v="PRD-101-SHI"/>
    <x v="1"/>
    <x v="0"/>
    <s v="S"/>
    <n v="1629.08"/>
    <n v="178.85"/>
    <x v="2"/>
    <n v="0.10978589142337999"/>
    <x v="0"/>
    <x v="0"/>
    <s v="damaged "/>
    <x v="1"/>
    <n v="1"/>
    <n v="2821.33"/>
    <x v="4"/>
    <x v="2"/>
  </r>
  <r>
    <s v="ORD-202305-03653"/>
    <x v="138"/>
    <x v="11"/>
    <x v="0"/>
    <n v="5749964723"/>
    <x v="2"/>
    <s v="PRD-101-SHI"/>
    <x v="1"/>
    <x v="0"/>
    <s v="East"/>
    <n v="1372"/>
    <n v="46.7"/>
    <x v="1"/>
    <n v="3.4037900874635603E-2"/>
    <x v="0"/>
    <x v="2"/>
    <s v="Size issue"/>
    <x v="1"/>
    <n v="1"/>
    <n v="2821.33"/>
    <x v="4"/>
    <x v="2"/>
  </r>
  <r>
    <s v="ORD-202305-03654"/>
    <x v="128"/>
    <x v="21"/>
    <x v="6"/>
    <n v="1117247891"/>
    <x v="12"/>
    <s v="PRD-105-BAG"/>
    <x v="9"/>
    <x v="2"/>
    <s v="North"/>
    <n v="425.6"/>
    <n v="84.53"/>
    <x v="0"/>
    <n v="0.19861372180451101"/>
    <x v="2"/>
    <x v="0"/>
    <m/>
    <x v="0"/>
    <n v="0"/>
    <m/>
    <x v="4"/>
    <x v="2"/>
  </r>
  <r>
    <s v="ORD-202305-03655"/>
    <x v="136"/>
    <x v="0"/>
    <x v="2"/>
    <n v="5481726731"/>
    <x v="4"/>
    <s v="PRD-109-SUN "/>
    <x v="3"/>
    <x v="2"/>
    <s v="W"/>
    <n v="841.82"/>
    <n v="41.75"/>
    <x v="3"/>
    <n v="4.9594925280938902E-2"/>
    <x v="1"/>
    <x v="2"/>
    <m/>
    <x v="0"/>
    <n v="0"/>
    <n v="1385.87"/>
    <x v="4"/>
    <x v="2"/>
  </r>
  <r>
    <s v="ORD-202305-03656"/>
    <x v="143"/>
    <x v="20"/>
    <x v="4"/>
    <n v="620963178"/>
    <x v="17"/>
    <s v="PRD-108-JAC"/>
    <x v="0"/>
    <x v="0"/>
    <s v="North"/>
    <n v="1264.08"/>
    <n v="186.53"/>
    <x v="0"/>
    <n v="0.14756186317321701"/>
    <x v="0"/>
    <x v="0"/>
    <m/>
    <x v="0"/>
    <n v="0"/>
    <n v="2085.91"/>
    <x v="4"/>
    <x v="2"/>
  </r>
  <r>
    <s v="ORD-202305-03657"/>
    <x v="136"/>
    <x v="19"/>
    <x v="1"/>
    <n v="133034902"/>
    <x v="12"/>
    <s v="PRD-105-BAG"/>
    <x v="9"/>
    <x v="2"/>
    <s v="North"/>
    <n v="2933.61"/>
    <n v="606.54"/>
    <x v="0"/>
    <n v="0.20675549919723499"/>
    <x v="0"/>
    <x v="1"/>
    <m/>
    <x v="0"/>
    <n v="0"/>
    <m/>
    <x v="4"/>
    <x v="2"/>
  </r>
  <r>
    <s v="ORD-202305-03658"/>
    <x v="138"/>
    <x v="17"/>
    <x v="6"/>
    <n v="2695951975"/>
    <x v="11"/>
    <s v="PRD-104-WAT"/>
    <x v="7"/>
    <x v="2"/>
    <s v="N"/>
    <n v="2896.05"/>
    <n v="159.30000000000001"/>
    <x v="0"/>
    <n v="5.5005956388874497E-2"/>
    <x v="0"/>
    <x v="2"/>
    <m/>
    <x v="0"/>
    <n v="0"/>
    <n v="2420.2800000000002"/>
    <x v="4"/>
    <x v="2"/>
  </r>
  <r>
    <s v="ORD-202305-03659"/>
    <x v="138"/>
    <x v="7"/>
    <x v="1"/>
    <n v="6224813929"/>
    <x v="13"/>
    <s v="PRD-102-LAP"/>
    <x v="4"/>
    <x v="1"/>
    <s v="West"/>
    <n v="655.69"/>
    <n v="106.68"/>
    <x v="3"/>
    <n v="0.16269883634034399"/>
    <x v="1"/>
    <x v="0"/>
    <m/>
    <x v="0"/>
    <n v="0"/>
    <n v="847.14"/>
    <x v="4"/>
    <x v="2"/>
  </r>
  <r>
    <s v="ORD-202305-03660"/>
    <x v="131"/>
    <x v="20"/>
    <x v="5"/>
    <n v="1065267767"/>
    <x v="4"/>
    <s v="PRD-109-SUN"/>
    <x v="3"/>
    <x v="2"/>
    <s v="North"/>
    <n v="162.09"/>
    <n v="34.56"/>
    <x v="0"/>
    <n v="0.21321488062187699"/>
    <x v="2"/>
    <x v="1"/>
    <m/>
    <x v="0"/>
    <n v="0"/>
    <m/>
    <x v="4"/>
    <x v="2"/>
  </r>
  <r>
    <s v="ORD-202305-03661"/>
    <x v="130"/>
    <x v="26"/>
    <x v="3"/>
    <n v="9231761147"/>
    <x v="7"/>
    <s v="PRD-104-WAT"/>
    <x v="7"/>
    <x v="2"/>
    <s v="N"/>
    <n v="3999.28"/>
    <n v="588.35"/>
    <x v="0"/>
    <n v="0.14711398051649299"/>
    <x v="0"/>
    <x v="0"/>
    <s v="Customer changed mind"/>
    <x v="1"/>
    <n v="1"/>
    <n v="2420.2800000000002"/>
    <x v="4"/>
    <x v="2"/>
  </r>
  <r>
    <s v="ORD-202305-03662"/>
    <x v="120"/>
    <x v="26"/>
    <x v="2"/>
    <n v="1161314897"/>
    <x v="14"/>
    <s v="PRD-111-CHA"/>
    <x v="11"/>
    <x v="1"/>
    <s v="North"/>
    <n v="1337.13"/>
    <n v="105.04"/>
    <x v="0"/>
    <n v="7.8556310904698903E-2"/>
    <x v="0"/>
    <x v="2"/>
    <m/>
    <x v="0"/>
    <n v="0"/>
    <n v="207.68"/>
    <x v="4"/>
    <x v="2"/>
  </r>
  <r>
    <s v="ORD-202305-03663"/>
    <x v="126"/>
    <x v="16"/>
    <x v="5"/>
    <n v="2766526853"/>
    <x v="11"/>
    <s v="PRD-104-WAT"/>
    <x v="7"/>
    <x v="2"/>
    <s v="North"/>
    <n v="3462.86"/>
    <n v="767.31"/>
    <x v="0"/>
    <n v="0.22158273796803801"/>
    <x v="0"/>
    <x v="1"/>
    <m/>
    <x v="0"/>
    <n v="0"/>
    <n v="2420.2800000000002"/>
    <x v="4"/>
    <x v="2"/>
  </r>
  <r>
    <s v="ORD-202305-03664"/>
    <x v="128"/>
    <x v="16"/>
    <x v="6"/>
    <n v="6645029971"/>
    <x v="5"/>
    <s v="PRD-103-HEA"/>
    <x v="5"/>
    <x v="1"/>
    <s v="East"/>
    <n v="1218.81"/>
    <n v="145.97999999999999"/>
    <x v="1"/>
    <n v="0.119772565042952"/>
    <x v="0"/>
    <x v="0"/>
    <m/>
    <x v="0"/>
    <n v="0"/>
    <n v="2183.56"/>
    <x v="4"/>
    <x v="2"/>
  </r>
  <r>
    <s v="ORD-202305-03665"/>
    <x v="133"/>
    <x v="11"/>
    <x v="6"/>
    <n v="3142918516"/>
    <x v="13"/>
    <s v="PRD-102-LAP"/>
    <x v="10"/>
    <x v="1"/>
    <s v="South"/>
    <n v="1523.87"/>
    <n v="279.82"/>
    <x v="2"/>
    <n v="0.18362458739918799"/>
    <x v="0"/>
    <x v="0"/>
    <m/>
    <x v="0"/>
    <n v="0"/>
    <n v="847.14"/>
    <x v="4"/>
    <x v="2"/>
  </r>
  <r>
    <s v="ORD-202305-03666"/>
    <x v="120"/>
    <x v="25"/>
    <x v="5"/>
    <n v="1915942968"/>
    <x v="12"/>
    <s v="PRD-105-BAG"/>
    <x v="9"/>
    <x v="2"/>
    <s v="East"/>
    <n v="860.11"/>
    <n v="203.87"/>
    <x v="1"/>
    <n v="0.23702782202276501"/>
    <x v="1"/>
    <x v="1"/>
    <m/>
    <x v="0"/>
    <n v="0"/>
    <m/>
    <x v="4"/>
    <x v="2"/>
  </r>
  <r>
    <s v="ORD-202305-03667"/>
    <x v="145"/>
    <x v="24"/>
    <x v="2"/>
    <n v="1329097137"/>
    <x v="17"/>
    <s v="PRD-108-JAC"/>
    <x v="0"/>
    <x v="0"/>
    <s v="East"/>
    <n v="4615.13"/>
    <n v="375.22"/>
    <x v="1"/>
    <n v="8.1302151835376202E-2"/>
    <x v="0"/>
    <x v="2"/>
    <m/>
    <x v="0"/>
    <n v="0"/>
    <n v="2085.91"/>
    <x v="4"/>
    <x v="2"/>
  </r>
  <r>
    <s v="ORD-202305-03668"/>
    <x v="131"/>
    <x v="18"/>
    <x v="3"/>
    <n v="9134509483"/>
    <x v="1"/>
    <s v="PRD-101-SHI"/>
    <x v="1"/>
    <x v="0"/>
    <s v="South"/>
    <n v="2056.0700000000002"/>
    <n v="540.16999999999996"/>
    <x v="2"/>
    <n v="0.262719654486472"/>
    <x v="0"/>
    <x v="1"/>
    <m/>
    <x v="0"/>
    <n v="0"/>
    <n v="2821.33"/>
    <x v="4"/>
    <x v="2"/>
  </r>
  <r>
    <s v="ORD-202305-03669"/>
    <x v="142"/>
    <x v="18"/>
    <x v="6"/>
    <n v="3405829097"/>
    <x v="8"/>
    <s v="PRD-110-CAM"/>
    <x v="8"/>
    <x v="1"/>
    <s v="North"/>
    <n v="777.07"/>
    <n v="67.680000000000007"/>
    <x v="0"/>
    <n v="8.7096400581672201E-2"/>
    <x v="1"/>
    <x v="2"/>
    <m/>
    <x v="0"/>
    <n v="0"/>
    <m/>
    <x v="4"/>
    <x v="2"/>
  </r>
  <r>
    <s v="ORD-202305-03670"/>
    <x v="121"/>
    <x v="15"/>
    <x v="4"/>
    <n v="109986647"/>
    <x v="9"/>
    <s v="PRD-107-TAB"/>
    <x v="6"/>
    <x v="1"/>
    <s v="S"/>
    <n v="3754.76"/>
    <n v="388.11"/>
    <x v="2"/>
    <n v="0.10336479561942701"/>
    <x v="0"/>
    <x v="0"/>
    <m/>
    <x v="0"/>
    <n v="0"/>
    <n v="2081.52"/>
    <x v="4"/>
    <x v="2"/>
  </r>
  <r>
    <s v="ORD-202305-03671"/>
    <x v="137"/>
    <x v="23"/>
    <x v="1"/>
    <n v="9655904216"/>
    <x v="1"/>
    <s v="PRD-101-SHI"/>
    <x v="1"/>
    <x v="0"/>
    <s v="East"/>
    <n v="2469.75"/>
    <n v="177.74"/>
    <x v="1"/>
    <n v="7.1966798258933096E-2"/>
    <x v="0"/>
    <x v="2"/>
    <m/>
    <x v="0"/>
    <n v="0"/>
    <n v="2821.33"/>
    <x v="4"/>
    <x v="2"/>
  </r>
  <r>
    <s v="ORD-202305-03672"/>
    <x v="138"/>
    <x v="16"/>
    <x v="2"/>
    <n v="6939821611"/>
    <x v="0"/>
    <s v="PRD-108-JAC"/>
    <x v="0"/>
    <x v="0"/>
    <s v="East"/>
    <n v="1399.66"/>
    <n v="305.33"/>
    <x v="1"/>
    <n v="0.218145835417173"/>
    <x v="0"/>
    <x v="1"/>
    <s v="Defective"/>
    <x v="1"/>
    <n v="1"/>
    <n v="2085.91"/>
    <x v="4"/>
    <x v="2"/>
  </r>
  <r>
    <s v="ORD-202305-03673"/>
    <x v="144"/>
    <x v="27"/>
    <x v="3"/>
    <n v="5371422769"/>
    <x v="10"/>
    <s v="PRD-106-PHO"/>
    <x v="2"/>
    <x v="1"/>
    <s v="S"/>
    <n v="1385.81"/>
    <n v="127.48"/>
    <x v="2"/>
    <n v="9.1989522373196894E-2"/>
    <x v="0"/>
    <x v="2"/>
    <m/>
    <x v="0"/>
    <n v="0"/>
    <n v="2788.38"/>
    <x v="4"/>
    <x v="2"/>
  </r>
  <r>
    <s v="ORD-202305-03674"/>
    <x v="142"/>
    <x v="17"/>
    <x v="7"/>
    <n v="6277730236"/>
    <x v="2"/>
    <s v="PRD-101-SHI "/>
    <x v="1"/>
    <x v="0"/>
    <s v="East"/>
    <n v="4379.6099999999997"/>
    <n v="539.58000000000004"/>
    <x v="1"/>
    <n v="0.12320275092987699"/>
    <x v="0"/>
    <x v="0"/>
    <m/>
    <x v="0"/>
    <n v="0"/>
    <m/>
    <x v="4"/>
    <x v="2"/>
  </r>
  <r>
    <s v="ORD-202305-03675"/>
    <x v="120"/>
    <x v="20"/>
    <x v="0"/>
    <n v="7718887494"/>
    <x v="5"/>
    <s v="PRD-103-HEA"/>
    <x v="5"/>
    <x v="1"/>
    <s v="N"/>
    <n v="352.32"/>
    <n v="15.93"/>
    <x v="0"/>
    <n v="4.5214577656675803E-2"/>
    <x v="2"/>
    <x v="2"/>
    <m/>
    <x v="0"/>
    <n v="0"/>
    <n v="2183.56"/>
    <x v="4"/>
    <x v="2"/>
  </r>
  <r>
    <s v="ORD-202305-03676"/>
    <x v="123"/>
    <x v="8"/>
    <x v="6"/>
    <n v="8326704569"/>
    <x v="3"/>
    <s v="PRD-106-PHO"/>
    <x v="2"/>
    <x v="1"/>
    <s v="N"/>
    <n v="1682.8"/>
    <n v="260.79000000000002"/>
    <x v="0"/>
    <n v="0.15497385310197301"/>
    <x v="0"/>
    <x v="0"/>
    <m/>
    <x v="0"/>
    <n v="0"/>
    <n v="2788.38"/>
    <x v="4"/>
    <x v="2"/>
  </r>
  <r>
    <s v="ORD-202305-03677"/>
    <x v="119"/>
    <x v="23"/>
    <x v="2"/>
    <n v="9388705676"/>
    <x v="13"/>
    <s v="PRD-102-LAP"/>
    <x v="10"/>
    <x v="1"/>
    <s v="N"/>
    <n v="4535.72"/>
    <n v="1318.59"/>
    <x v="0"/>
    <n v="0.29071238965368201"/>
    <x v="0"/>
    <x v="1"/>
    <m/>
    <x v="0"/>
    <n v="0"/>
    <n v="847.14"/>
    <x v="4"/>
    <x v="2"/>
  </r>
  <r>
    <s v="ORD-202305-03678"/>
    <x v="141"/>
    <x v="20"/>
    <x v="0"/>
    <n v="888703444"/>
    <x v="14"/>
    <s v="PRD-111-CHA"/>
    <x v="11"/>
    <x v="1"/>
    <s v="N"/>
    <n v="4161.51"/>
    <n v="516.88"/>
    <x v="0"/>
    <n v="0.124204916004047"/>
    <x v="0"/>
    <x v="0"/>
    <m/>
    <x v="0"/>
    <n v="0"/>
    <n v="207.68"/>
    <x v="4"/>
    <x v="2"/>
  </r>
  <r>
    <s v="ORD-202305-03679"/>
    <x v="118"/>
    <x v="26"/>
    <x v="5"/>
    <n v="8905052686"/>
    <x v="3"/>
    <s v="PRD-106-PHO"/>
    <x v="2"/>
    <x v="1"/>
    <s v="N"/>
    <n v="54.16"/>
    <n v="15.78"/>
    <x v="0"/>
    <n v="0.29135893648449002"/>
    <x v="2"/>
    <x v="1"/>
    <m/>
    <x v="0"/>
    <n v="0"/>
    <n v="2788.38"/>
    <x v="4"/>
    <x v="2"/>
  </r>
  <r>
    <s v="ORD-202305-03680"/>
    <x v="116"/>
    <x v="16"/>
    <x v="6"/>
    <n v="3924948403"/>
    <x v="8"/>
    <s v="PRD-110-CAM"/>
    <x v="8"/>
    <x v="1"/>
    <s v="East"/>
    <n v="1372.3"/>
    <n v="245.5"/>
    <x v="1"/>
    <n v="0.17889674269474601"/>
    <x v="0"/>
    <x v="0"/>
    <s v="Customer changed mind"/>
    <x v="1"/>
    <n v="1"/>
    <m/>
    <x v="4"/>
    <x v="2"/>
  </r>
  <r>
    <s v="ORD-202305-03681"/>
    <x v="118"/>
    <x v="18"/>
    <x v="6"/>
    <n v="5884691816"/>
    <x v="3"/>
    <s v="PRD-106-PHO"/>
    <x v="2"/>
    <x v="1"/>
    <s v="South"/>
    <n v="1796.69"/>
    <n v="178.21"/>
    <x v="2"/>
    <n v="9.9187951176886405E-2"/>
    <x v="0"/>
    <x v="2"/>
    <m/>
    <x v="0"/>
    <n v="0"/>
    <n v="2788.38"/>
    <x v="4"/>
    <x v="2"/>
  </r>
  <r>
    <s v="ORD-202305-03682"/>
    <x v="123"/>
    <x v="24"/>
    <x v="7"/>
    <n v="7616553226"/>
    <x v="19"/>
    <s v="PRD-102-LAP"/>
    <x v="10"/>
    <x v="1"/>
    <s v="North"/>
    <n v="370.95"/>
    <n v="69.25"/>
    <x v="0"/>
    <n v="0.186682841353282"/>
    <x v="2"/>
    <x v="0"/>
    <m/>
    <x v="0"/>
    <n v="0"/>
    <n v="847.14"/>
    <x v="4"/>
    <x v="2"/>
  </r>
  <r>
    <s v="ORD-202305-03683"/>
    <x v="119"/>
    <x v="26"/>
    <x v="3"/>
    <n v="591787663"/>
    <x v="0"/>
    <s v="PRD-108-JAC"/>
    <x v="0"/>
    <x v="0"/>
    <s v="South"/>
    <n v="3680.91"/>
    <n v="785.69"/>
    <x v="2"/>
    <n v="0.21344993493456799"/>
    <x v="0"/>
    <x v="1"/>
    <m/>
    <x v="0"/>
    <n v="0"/>
    <n v="2085.91"/>
    <x v="4"/>
    <x v="2"/>
  </r>
  <r>
    <s v="ORD-202305-03684"/>
    <x v="127"/>
    <x v="14"/>
    <x v="0"/>
    <n v="8206045409"/>
    <x v="5"/>
    <s v="PRD-103-HEA"/>
    <x v="5"/>
    <x v="1"/>
    <s v="South"/>
    <n v="3866.86"/>
    <n v="332.91"/>
    <x v="2"/>
    <n v="8.6093109137646603E-2"/>
    <x v="0"/>
    <x v="2"/>
    <m/>
    <x v="0"/>
    <n v="0"/>
    <n v="2183.56"/>
    <x v="4"/>
    <x v="2"/>
  </r>
  <r>
    <s v="ORD-202305-03685"/>
    <x v="129"/>
    <x v="7"/>
    <x v="3"/>
    <n v="8348195714"/>
    <x v="5"/>
    <s v="PRD-103-HEA "/>
    <x v="5"/>
    <x v="1"/>
    <s v="West"/>
    <n v="993.69"/>
    <n v="251.66"/>
    <x v="3"/>
    <n v="0.253258058348177"/>
    <x v="1"/>
    <x v="1"/>
    <m/>
    <x v="0"/>
    <n v="0"/>
    <m/>
    <x v="4"/>
    <x v="2"/>
  </r>
  <r>
    <s v="ORD-202305-03686"/>
    <x v="134"/>
    <x v="10"/>
    <x v="2"/>
    <n v="177273383"/>
    <x v="8"/>
    <s v="PRD-110-CAM"/>
    <x v="4"/>
    <x v="1"/>
    <s v="N"/>
    <n v="4869.21"/>
    <n v="1406.11"/>
    <x v="0"/>
    <n v="0.28877579730592801"/>
    <x v="0"/>
    <x v="1"/>
    <s v="Wrong item delivered"/>
    <x v="1"/>
    <n v="1"/>
    <m/>
    <x v="4"/>
    <x v="2"/>
  </r>
  <r>
    <s v="ORD-202305-03687"/>
    <x v="132"/>
    <x v="14"/>
    <x v="3"/>
    <n v="8381645376"/>
    <x v="11"/>
    <s v="PRD-104-WAT"/>
    <x v="7"/>
    <x v="2"/>
    <s v="South"/>
    <n v="462.12"/>
    <n v="43.64"/>
    <x v="2"/>
    <n v="9.4434346057301097E-2"/>
    <x v="2"/>
    <x v="2"/>
    <m/>
    <x v="0"/>
    <n v="0"/>
    <n v="2420.2800000000002"/>
    <x v="4"/>
    <x v="2"/>
  </r>
  <r>
    <s v="ORD-202305-03688"/>
    <x v="140"/>
    <x v="13"/>
    <x v="4"/>
    <n v="2275410959"/>
    <x v="10"/>
    <s v="PRD-106-PHO"/>
    <x v="2"/>
    <x v="1"/>
    <s v="N"/>
    <n v="748.51"/>
    <n v="105.16"/>
    <x v="0"/>
    <n v="0.140492444990715"/>
    <x v="1"/>
    <x v="0"/>
    <m/>
    <x v="0"/>
    <n v="0"/>
    <n v="2788.38"/>
    <x v="4"/>
    <x v="2"/>
  </r>
  <r>
    <s v="ORD-202305-03689"/>
    <x v="124"/>
    <x v="1"/>
    <x v="2"/>
    <n v="4209860978"/>
    <x v="17"/>
    <s v="PRD-108-JAC"/>
    <x v="0"/>
    <x v="0"/>
    <s v="North"/>
    <n v="800.86"/>
    <n v="165.68"/>
    <x v="0"/>
    <n v="0.206877606572934"/>
    <x v="1"/>
    <x v="1"/>
    <m/>
    <x v="0"/>
    <n v="0"/>
    <n v="2085.91"/>
    <x v="4"/>
    <x v="2"/>
  </r>
  <r>
    <s v="ORD-202305-03690"/>
    <x v="119"/>
    <x v="28"/>
    <x v="5"/>
    <n v="8288777873"/>
    <x v="12"/>
    <s v="PRD-105-BAG"/>
    <x v="9"/>
    <x v="2"/>
    <s v="North"/>
    <n v="1304.6600000000001"/>
    <n v="125.06"/>
    <x v="0"/>
    <n v="9.5856391703585606E-2"/>
    <x v="0"/>
    <x v="2"/>
    <s v="damaged "/>
    <x v="1"/>
    <n v="1"/>
    <m/>
    <x v="4"/>
    <x v="2"/>
  </r>
  <r>
    <s v="ORD-202305-03691"/>
    <x v="122"/>
    <x v="25"/>
    <x v="1"/>
    <n v="7419888866"/>
    <x v="23"/>
    <s v="PRD-111-CHA"/>
    <x v="11"/>
    <x v="1"/>
    <s v="North"/>
    <n v="2062.58"/>
    <n v="174.16"/>
    <x v="0"/>
    <n v="8.4437936952748496E-2"/>
    <x v="0"/>
    <x v="2"/>
    <m/>
    <x v="0"/>
    <n v="0"/>
    <n v="207.68"/>
    <x v="4"/>
    <x v="2"/>
  </r>
  <r>
    <s v="ORD-202305-03692"/>
    <x v="141"/>
    <x v="3"/>
    <x v="1"/>
    <n v="2768067048"/>
    <x v="0"/>
    <s v="PRD-108-JAC"/>
    <x v="0"/>
    <x v="0"/>
    <s v="North"/>
    <n v="3854.64"/>
    <n v="129.78"/>
    <x v="0"/>
    <n v="3.3668513791171202E-2"/>
    <x v="0"/>
    <x v="2"/>
    <s v="missing parts"/>
    <x v="1"/>
    <n v="1"/>
    <n v="2085.91"/>
    <x v="4"/>
    <x v="2"/>
  </r>
  <r>
    <s v="ORD-202305-03693"/>
    <x v="128"/>
    <x v="0"/>
    <x v="6"/>
    <n v="7209069122"/>
    <x v="5"/>
    <s v="PRD-103-HEA"/>
    <x v="5"/>
    <x v="1"/>
    <s v="East"/>
    <n v="92.36"/>
    <n v="23.94"/>
    <x v="1"/>
    <n v="0.25920311823300102"/>
    <x v="2"/>
    <x v="1"/>
    <s v="Late delivery"/>
    <x v="1"/>
    <n v="1"/>
    <n v="2183.56"/>
    <x v="4"/>
    <x v="2"/>
  </r>
  <r>
    <s v="ORD-202305-03694"/>
    <x v="117"/>
    <x v="2"/>
    <x v="6"/>
    <n v="6292319122"/>
    <x v="9"/>
    <s v="PRD-107-TAB"/>
    <x v="6"/>
    <x v="1"/>
    <s v="West"/>
    <n v="2371.89"/>
    <n v="204.16"/>
    <x v="3"/>
    <n v="8.6074817972165693E-2"/>
    <x v="0"/>
    <x v="2"/>
    <m/>
    <x v="0"/>
    <n v="0"/>
    <n v="2081.52"/>
    <x v="4"/>
    <x v="2"/>
  </r>
  <r>
    <s v="ORD-202305-03695"/>
    <x v="120"/>
    <x v="25"/>
    <x v="5"/>
    <n v="9185214795"/>
    <x v="0"/>
    <s v="PRD-108-JAC"/>
    <x v="0"/>
    <x v="0"/>
    <s v="East"/>
    <n v="4202.74"/>
    <n v="166.68"/>
    <x v="1"/>
    <n v="3.9659840960896899E-2"/>
    <x v="0"/>
    <x v="2"/>
    <m/>
    <x v="0"/>
    <n v="0"/>
    <n v="2085.91"/>
    <x v="4"/>
    <x v="2"/>
  </r>
  <r>
    <s v="ORD-202305-03696"/>
    <x v="129"/>
    <x v="19"/>
    <x v="2"/>
    <n v="9421145856"/>
    <x v="0"/>
    <s v="PRD - 108 - JAC"/>
    <x v="0"/>
    <x v="0"/>
    <s v="North"/>
    <n v="3935.09"/>
    <n v="744.01"/>
    <x v="0"/>
    <n v="0.18907064387345601"/>
    <x v="0"/>
    <x v="0"/>
    <m/>
    <x v="0"/>
    <n v="0"/>
    <m/>
    <x v="4"/>
    <x v="2"/>
  </r>
  <r>
    <s v="ORD-202305-03697"/>
    <x v="127"/>
    <x v="24"/>
    <x v="0"/>
    <n v="4072948831"/>
    <x v="15"/>
    <s v="PRD - 100 - SHO"/>
    <x v="12"/>
    <x v="0"/>
    <s v="S"/>
    <n v="4400.3599999999997"/>
    <n v="1210.46"/>
    <x v="2"/>
    <n v="0.27508203874228498"/>
    <x v="0"/>
    <x v="1"/>
    <m/>
    <x v="0"/>
    <n v="0"/>
    <m/>
    <x v="4"/>
    <x v="2"/>
  </r>
  <r>
    <s v="ORD-202305-03698"/>
    <x v="128"/>
    <x v="18"/>
    <x v="3"/>
    <n v="1409619843"/>
    <x v="19"/>
    <s v="PRD-102-LAP"/>
    <x v="10"/>
    <x v="1"/>
    <s v="N"/>
    <n v="4691.21"/>
    <n v="499.1"/>
    <x v="0"/>
    <n v="0.106390462162214"/>
    <x v="0"/>
    <x v="0"/>
    <m/>
    <x v="0"/>
    <n v="0"/>
    <n v="847.14"/>
    <x v="4"/>
    <x v="2"/>
  </r>
  <r>
    <s v="ORD-202305-03699"/>
    <x v="145"/>
    <x v="14"/>
    <x v="5"/>
    <n v="1151366513"/>
    <x v="9"/>
    <s v="PRD-107-TAB"/>
    <x v="6"/>
    <x v="1"/>
    <s v="West"/>
    <n v="1152.78"/>
    <n v="114.59"/>
    <x v="3"/>
    <n v="9.94031818733844E-2"/>
    <x v="0"/>
    <x v="2"/>
    <m/>
    <x v="0"/>
    <n v="0"/>
    <n v="2081.52"/>
    <x v="4"/>
    <x v="2"/>
  </r>
  <r>
    <s v="ORD-202305-03700"/>
    <x v="139"/>
    <x v="11"/>
    <x v="6"/>
    <n v="1240629378"/>
    <x v="21"/>
    <s v="PRD-110-CAM"/>
    <x v="8"/>
    <x v="1"/>
    <s v="N"/>
    <n v="2439.75"/>
    <n v="645.6"/>
    <x v="0"/>
    <n v="0.26461727636028298"/>
    <x v="0"/>
    <x v="1"/>
    <m/>
    <x v="0"/>
    <n v="0"/>
    <m/>
    <x v="4"/>
    <x v="2"/>
  </r>
  <r>
    <s v="ORD-202305-03701"/>
    <x v="133"/>
    <x v="19"/>
    <x v="4"/>
    <n v="6958471368"/>
    <x v="8"/>
    <s v="PRD-110-CAM"/>
    <x v="8"/>
    <x v="1"/>
    <s v="North"/>
    <n v="2588.31"/>
    <n v="595.05999999999995"/>
    <x v="0"/>
    <n v="0.22990290962056301"/>
    <x v="0"/>
    <x v="1"/>
    <m/>
    <x v="0"/>
    <n v="0"/>
    <m/>
    <x v="4"/>
    <x v="2"/>
  </r>
  <r>
    <s v="ORD-202305-03702"/>
    <x v="136"/>
    <x v="5"/>
    <x v="5"/>
    <n v="1234299264"/>
    <x v="8"/>
    <s v="PRD-110-CAM"/>
    <x v="8"/>
    <x v="1"/>
    <s v="S"/>
    <n v="4804.76"/>
    <n v="160.47"/>
    <x v="2"/>
    <n v="3.3398130187563997E-2"/>
    <x v="0"/>
    <x v="2"/>
    <m/>
    <x v="0"/>
    <n v="0"/>
    <m/>
    <x v="4"/>
    <x v="2"/>
  </r>
  <r>
    <s v="ORD-202305-03703"/>
    <x v="145"/>
    <x v="27"/>
    <x v="3"/>
    <n v="7143691715"/>
    <x v="19"/>
    <s v="PRD - 102 - LAP"/>
    <x v="10"/>
    <x v="1"/>
    <s v="N"/>
    <n v="1488.54"/>
    <n v="207.45"/>
    <x v="0"/>
    <n v="0.13936474666451701"/>
    <x v="0"/>
    <x v="0"/>
    <s v="damaged "/>
    <x v="1"/>
    <n v="1"/>
    <m/>
    <x v="4"/>
    <x v="2"/>
  </r>
  <r>
    <s v="ORD-202305-03704"/>
    <x v="120"/>
    <x v="16"/>
    <x v="5"/>
    <n v="4649057520"/>
    <x v="11"/>
    <s v="PRD-104-WAT"/>
    <x v="7"/>
    <x v="2"/>
    <s v="N"/>
    <n v="551.94000000000005"/>
    <n v="151.91"/>
    <x v="0"/>
    <n v="0.275229191578795"/>
    <x v="1"/>
    <x v="1"/>
    <m/>
    <x v="0"/>
    <n v="0"/>
    <n v="2420.2800000000002"/>
    <x v="4"/>
    <x v="2"/>
  </r>
  <r>
    <s v="ORD-202305-03705"/>
    <x v="117"/>
    <x v="28"/>
    <x v="1"/>
    <n v="7626506403"/>
    <x v="15"/>
    <s v="PRD-100-SHO"/>
    <x v="12"/>
    <x v="0"/>
    <s v="W"/>
    <n v="820.22"/>
    <n v="103.49"/>
    <x v="3"/>
    <n v="0.12617346565555601"/>
    <x v="1"/>
    <x v="0"/>
    <s v="Size issue"/>
    <x v="1"/>
    <n v="1"/>
    <n v="2793.38"/>
    <x v="4"/>
    <x v="2"/>
  </r>
  <r>
    <s v="ORD-202305-03706"/>
    <x v="144"/>
    <x v="13"/>
    <x v="4"/>
    <n v="2725160964"/>
    <x v="1"/>
    <s v="PRD-101-SHI"/>
    <x v="1"/>
    <x v="0"/>
    <s v="East"/>
    <n v="1399.56"/>
    <n v="344.19"/>
    <x v="1"/>
    <n v="0.245927291434451"/>
    <x v="0"/>
    <x v="1"/>
    <m/>
    <x v="0"/>
    <n v="0"/>
    <n v="2821.33"/>
    <x v="4"/>
    <x v="2"/>
  </r>
  <r>
    <s v="ORD-202305-03707"/>
    <x v="131"/>
    <x v="2"/>
    <x v="0"/>
    <n v="8781770976"/>
    <x v="4"/>
    <s v="PRD-109-SUN"/>
    <x v="3"/>
    <x v="2"/>
    <s v="North"/>
    <n v="974.97"/>
    <n v="239.64"/>
    <x v="0"/>
    <n v="0.24579217822086799"/>
    <x v="1"/>
    <x v="1"/>
    <m/>
    <x v="0"/>
    <n v="0"/>
    <m/>
    <x v="4"/>
    <x v="2"/>
  </r>
  <r>
    <s v="ORD-202305-03708"/>
    <x v="127"/>
    <x v="4"/>
    <x v="4"/>
    <n v="3240863283"/>
    <x v="0"/>
    <s v="PRD-108-JAC"/>
    <x v="0"/>
    <x v="0"/>
    <s v="S"/>
    <n v="2750.77"/>
    <n v="791"/>
    <x v="2"/>
    <n v="0.28755584799892397"/>
    <x v="0"/>
    <x v="1"/>
    <s v="missing parts"/>
    <x v="1"/>
    <n v="1"/>
    <n v="2085.91"/>
    <x v="4"/>
    <x v="2"/>
  </r>
  <r>
    <s v="ORD-202305-03709"/>
    <x v="136"/>
    <x v="26"/>
    <x v="0"/>
    <n v="3608060831"/>
    <x v="11"/>
    <s v="PRD-104-WAT"/>
    <x v="7"/>
    <x v="2"/>
    <s v="East"/>
    <n v="1310.25"/>
    <n v="226.86"/>
    <x v="1"/>
    <n v="0.173142530051517"/>
    <x v="0"/>
    <x v="0"/>
    <m/>
    <x v="0"/>
    <n v="0"/>
    <n v="2420.2800000000002"/>
    <x v="4"/>
    <x v="2"/>
  </r>
  <r>
    <s v="ORD-202305-03710"/>
    <x v="138"/>
    <x v="14"/>
    <x v="4"/>
    <n v="2625041185"/>
    <x v="12"/>
    <s v="PRD-105-BAG"/>
    <x v="9"/>
    <x v="2"/>
    <s v="South"/>
    <n v="2772.75"/>
    <n v="204.91"/>
    <x v="2"/>
    <n v="7.3901361464250304E-2"/>
    <x v="0"/>
    <x v="2"/>
    <m/>
    <x v="0"/>
    <n v="0"/>
    <m/>
    <x v="4"/>
    <x v="2"/>
  </r>
  <r>
    <s v="ORD-202305-03711"/>
    <x v="117"/>
    <x v="29"/>
    <x v="2"/>
    <n v="4563352526"/>
    <x v="4"/>
    <s v="PRD-109-SUN"/>
    <x v="3"/>
    <x v="2"/>
    <s v="South"/>
    <n v="3458.75"/>
    <n v="975.76"/>
    <x v="2"/>
    <n v="0.28211348030357802"/>
    <x v="0"/>
    <x v="1"/>
    <m/>
    <x v="0"/>
    <n v="0"/>
    <m/>
    <x v="4"/>
    <x v="2"/>
  </r>
  <r>
    <s v="ORD-202305-03712"/>
    <x v="119"/>
    <x v="27"/>
    <x v="6"/>
    <n v="265163537"/>
    <x v="5"/>
    <s v="PRD-103-HEA"/>
    <x v="5"/>
    <x v="1"/>
    <s v="South"/>
    <n v="4713.58"/>
    <n v="144.63"/>
    <x v="2"/>
    <n v="3.06836841636293E-2"/>
    <x v="0"/>
    <x v="2"/>
    <m/>
    <x v="0"/>
    <n v="0"/>
    <n v="2183.56"/>
    <x v="4"/>
    <x v="2"/>
  </r>
  <r>
    <s v="ORD-202305-03713"/>
    <x v="139"/>
    <x v="11"/>
    <x v="7"/>
    <n v="6808730909"/>
    <x v="13"/>
    <s v="PRD-102-LAP"/>
    <x v="10"/>
    <x v="1"/>
    <s v="North"/>
    <n v="3967.76"/>
    <n v="392.03"/>
    <x v="0"/>
    <n v="9.8803859104381303E-2"/>
    <x v="0"/>
    <x v="2"/>
    <m/>
    <x v="0"/>
    <n v="0"/>
    <n v="847.14"/>
    <x v="4"/>
    <x v="2"/>
  </r>
  <r>
    <s v="ORD-202305-03714"/>
    <x v="129"/>
    <x v="5"/>
    <x v="6"/>
    <n v="7577616480"/>
    <x v="8"/>
    <s v="PRD-110-CAM"/>
    <x v="8"/>
    <x v="1"/>
    <s v="North"/>
    <n v="3140.54"/>
    <n v="101.51"/>
    <x v="0"/>
    <n v="3.2322466836913401E-2"/>
    <x v="0"/>
    <x v="2"/>
    <m/>
    <x v="0"/>
    <n v="0"/>
    <m/>
    <x v="4"/>
    <x v="2"/>
  </r>
  <r>
    <s v="ORD-202305-03715"/>
    <x v="142"/>
    <x v="4"/>
    <x v="5"/>
    <n v="8789314890"/>
    <x v="4"/>
    <s v="PRD-109-SUN"/>
    <x v="3"/>
    <x v="2"/>
    <s v="North"/>
    <n v="1906.26"/>
    <n v="257.91000000000003"/>
    <x v="0"/>
    <n v="0.13529633942903899"/>
    <x v="0"/>
    <x v="0"/>
    <m/>
    <x v="0"/>
    <n v="0"/>
    <m/>
    <x v="4"/>
    <x v="2"/>
  </r>
  <r>
    <s v="ORD-202305-03716"/>
    <x v="127"/>
    <x v="22"/>
    <x v="0"/>
    <n v="4804054127"/>
    <x v="7"/>
    <s v="PRD-104-WAT "/>
    <x v="7"/>
    <x v="2"/>
    <s v="W"/>
    <n v="4514.0200000000004"/>
    <n v="990.18"/>
    <x v="3"/>
    <n v="0.219356582381115"/>
    <x v="0"/>
    <x v="1"/>
    <m/>
    <x v="0"/>
    <n v="0"/>
    <m/>
    <x v="4"/>
    <x v="2"/>
  </r>
  <r>
    <s v="ORD-202305-03717"/>
    <x v="140"/>
    <x v="19"/>
    <x v="5"/>
    <n v="6228829607"/>
    <x v="12"/>
    <s v="PRD-105-BAG"/>
    <x v="9"/>
    <x v="2"/>
    <s v="South"/>
    <n v="2056.06"/>
    <n v="599.69000000000005"/>
    <x v="2"/>
    <n v="0.29166950380825502"/>
    <x v="0"/>
    <x v="1"/>
    <m/>
    <x v="0"/>
    <n v="0"/>
    <m/>
    <x v="4"/>
    <x v="2"/>
  </r>
  <r>
    <s v="ORD-202305-03718"/>
    <x v="139"/>
    <x v="22"/>
    <x v="0"/>
    <n v="3947594349"/>
    <x v="9"/>
    <s v="PRD-107-TAB"/>
    <x v="6"/>
    <x v="1"/>
    <s v="S"/>
    <n v="2293.39"/>
    <n v="480.97"/>
    <x v="2"/>
    <n v="0.20972010866010601"/>
    <x v="0"/>
    <x v="1"/>
    <m/>
    <x v="0"/>
    <n v="0"/>
    <n v="2081.52"/>
    <x v="4"/>
    <x v="2"/>
  </r>
  <r>
    <s v="ORD-202305-03719"/>
    <x v="122"/>
    <x v="24"/>
    <x v="3"/>
    <n v="7271135694"/>
    <x v="19"/>
    <s v="PRD-102-LAP"/>
    <x v="4"/>
    <x v="1"/>
    <s v="North"/>
    <n v="293.86"/>
    <n v="67.67"/>
    <x v="0"/>
    <n v="0.23027972503913399"/>
    <x v="2"/>
    <x v="1"/>
    <m/>
    <x v="0"/>
    <n v="0"/>
    <n v="847.14"/>
    <x v="4"/>
    <x v="2"/>
  </r>
  <r>
    <s v="ORD-202305-03720"/>
    <x v="145"/>
    <x v="29"/>
    <x v="7"/>
    <n v="6202123090"/>
    <x v="1"/>
    <s v="PRD-101-SHI"/>
    <x v="1"/>
    <x v="0"/>
    <s v="N"/>
    <n v="2814.93"/>
    <n v="131.24"/>
    <x v="0"/>
    <n v="4.6622828986866503E-2"/>
    <x v="0"/>
    <x v="2"/>
    <m/>
    <x v="0"/>
    <n v="0"/>
    <n v="2821.33"/>
    <x v="4"/>
    <x v="2"/>
  </r>
  <r>
    <s v="ORD-202305-03721"/>
    <x v="141"/>
    <x v="3"/>
    <x v="2"/>
    <n v="3024186572"/>
    <x v="11"/>
    <s v="PRD-104-WAT"/>
    <x v="7"/>
    <x v="2"/>
    <s v="East"/>
    <n v="2468.96"/>
    <n v="114.02"/>
    <x v="1"/>
    <n v="4.6181388114833799E-2"/>
    <x v="0"/>
    <x v="2"/>
    <m/>
    <x v="0"/>
    <n v="0"/>
    <n v="2420.2800000000002"/>
    <x v="4"/>
    <x v="2"/>
  </r>
  <r>
    <s v="ORD-202305-03722"/>
    <x v="123"/>
    <x v="0"/>
    <x v="2"/>
    <n v="4904766390"/>
    <x v="12"/>
    <s v="PRD-105-BAG"/>
    <x v="9"/>
    <x v="2"/>
    <s v="North"/>
    <n v="1977.65"/>
    <n v="257.25"/>
    <x v="0"/>
    <n v="0.130078628675448"/>
    <x v="0"/>
    <x v="0"/>
    <s v="DAMAGED"/>
    <x v="1"/>
    <n v="1"/>
    <m/>
    <x v="4"/>
    <x v="2"/>
  </r>
  <r>
    <s v="ORD-202305-03723"/>
    <x v="119"/>
    <x v="18"/>
    <x v="6"/>
    <n v="1303060195"/>
    <x v="6"/>
    <s v="PRD-107-TAB"/>
    <x v="6"/>
    <x v="1"/>
    <s v="N"/>
    <n v="736.08"/>
    <n v="50.51"/>
    <x v="0"/>
    <n v="6.8620258667536099E-2"/>
    <x v="1"/>
    <x v="2"/>
    <m/>
    <x v="0"/>
    <n v="0"/>
    <n v="2081.52"/>
    <x v="4"/>
    <x v="2"/>
  </r>
  <r>
    <s v="ORD-202305-03724"/>
    <x v="144"/>
    <x v="10"/>
    <x v="2"/>
    <n v="5438128582"/>
    <x v="5"/>
    <s v="PRD-103-HEA "/>
    <x v="5"/>
    <x v="1"/>
    <s v="West"/>
    <n v="934.41"/>
    <n v="106.2"/>
    <x v="3"/>
    <n v="0.113654605579992"/>
    <x v="1"/>
    <x v="0"/>
    <m/>
    <x v="0"/>
    <n v="0"/>
    <m/>
    <x v="4"/>
    <x v="2"/>
  </r>
  <r>
    <s v="ORD-202305-03725"/>
    <x v="130"/>
    <x v="7"/>
    <x v="2"/>
    <n v="9580132644"/>
    <x v="4"/>
    <s v="PRD-109-SUN"/>
    <x v="3"/>
    <x v="2"/>
    <s v="West"/>
    <n v="3131.7"/>
    <n v="491.48"/>
    <x v="3"/>
    <n v="0.15693712680014099"/>
    <x v="0"/>
    <x v="0"/>
    <m/>
    <x v="0"/>
    <n v="0"/>
    <m/>
    <x v="4"/>
    <x v="2"/>
  </r>
  <r>
    <s v="ORD-202305-03726"/>
    <x v="139"/>
    <x v="0"/>
    <x v="7"/>
    <n v="8552799366"/>
    <x v="11"/>
    <s v="PRD-104-WAT"/>
    <x v="7"/>
    <x v="2"/>
    <s v="S"/>
    <n v="596.1"/>
    <n v="128.66999999999999"/>
    <x v="2"/>
    <n v="0.21585304479114201"/>
    <x v="1"/>
    <x v="1"/>
    <m/>
    <x v="0"/>
    <n v="0"/>
    <n v="2420.2800000000002"/>
    <x v="4"/>
    <x v="2"/>
  </r>
  <r>
    <s v="ORD-202305-03727"/>
    <x v="128"/>
    <x v="2"/>
    <x v="3"/>
    <n v="7863078180"/>
    <x v="4"/>
    <s v="PRD-109-SUN"/>
    <x v="3"/>
    <x v="2"/>
    <s v="W"/>
    <n v="1520.29"/>
    <n v="377.06"/>
    <x v="3"/>
    <n v="0.24801847016029799"/>
    <x v="0"/>
    <x v="1"/>
    <m/>
    <x v="0"/>
    <n v="0"/>
    <m/>
    <x v="4"/>
    <x v="2"/>
  </r>
  <r>
    <s v="ORD-202305-03728"/>
    <x v="125"/>
    <x v="28"/>
    <x v="0"/>
    <n v="5524157792"/>
    <x v="0"/>
    <s v="PRD-108-JAC"/>
    <x v="0"/>
    <x v="0"/>
    <s v="South"/>
    <n v="4564"/>
    <n v="1150.75"/>
    <x v="2"/>
    <n v="0.252136283961437"/>
    <x v="0"/>
    <x v="1"/>
    <m/>
    <x v="0"/>
    <n v="0"/>
    <n v="2085.91"/>
    <x v="4"/>
    <x v="2"/>
  </r>
  <r>
    <s v="ORD-202305-03729"/>
    <x v="129"/>
    <x v="9"/>
    <x v="5"/>
    <n v="8144932895"/>
    <x v="16"/>
    <s v="PRD-109-SUN"/>
    <x v="3"/>
    <x v="2"/>
    <s v="East"/>
    <n v="961.69"/>
    <n v="82.02"/>
    <x v="1"/>
    <n v="8.5287358712266906E-2"/>
    <x v="1"/>
    <x v="2"/>
    <m/>
    <x v="0"/>
    <n v="0"/>
    <m/>
    <x v="4"/>
    <x v="2"/>
  </r>
  <r>
    <s v="ORD-202305-03730"/>
    <x v="118"/>
    <x v="8"/>
    <x v="2"/>
    <n v="9356460056"/>
    <x v="2"/>
    <s v="PRD-101-SHI"/>
    <x v="1"/>
    <x v="0"/>
    <s v="East"/>
    <n v="4032.02"/>
    <n v="1032.76"/>
    <x v="1"/>
    <n v="0.25613960248213102"/>
    <x v="0"/>
    <x v="1"/>
    <m/>
    <x v="0"/>
    <n v="0"/>
    <n v="2821.33"/>
    <x v="4"/>
    <x v="2"/>
  </r>
  <r>
    <s v="ORD-202305-03731"/>
    <x v="139"/>
    <x v="18"/>
    <x v="4"/>
    <n v="7289630812"/>
    <x v="4"/>
    <s v="PRD-109-SUN"/>
    <x v="3"/>
    <x v="2"/>
    <s v="W"/>
    <n v="3156.89"/>
    <n v="506.27"/>
    <x v="3"/>
    <n v="0.16036985767638401"/>
    <x v="0"/>
    <x v="0"/>
    <m/>
    <x v="0"/>
    <n v="0"/>
    <m/>
    <x v="4"/>
    <x v="2"/>
  </r>
  <r>
    <s v="ORD-202305-03732"/>
    <x v="132"/>
    <x v="25"/>
    <x v="0"/>
    <n v="4085070851"/>
    <x v="9"/>
    <s v="PRD-107-TAB"/>
    <x v="6"/>
    <x v="1"/>
    <s v="S"/>
    <n v="406.87"/>
    <n v="115.73"/>
    <x v="2"/>
    <n v="0.28443974733944499"/>
    <x v="2"/>
    <x v="1"/>
    <m/>
    <x v="0"/>
    <n v="0"/>
    <n v="2081.52"/>
    <x v="4"/>
    <x v="2"/>
  </r>
  <r>
    <s v="ORD-202305-03733"/>
    <x v="125"/>
    <x v="3"/>
    <x v="6"/>
    <n v="1938107828"/>
    <x v="9"/>
    <s v="PRD-107-TAB"/>
    <x v="6"/>
    <x v="1"/>
    <s v="South"/>
    <n v="4310.97"/>
    <n v="979.84"/>
    <x v="2"/>
    <n v="0.22728991387089201"/>
    <x v="0"/>
    <x v="1"/>
    <m/>
    <x v="0"/>
    <n v="0"/>
    <n v="2081.52"/>
    <x v="4"/>
    <x v="2"/>
  </r>
  <r>
    <s v="ORD-202305-03734"/>
    <x v="117"/>
    <x v="27"/>
    <x v="0"/>
    <n v="8439790174"/>
    <x v="4"/>
    <s v="PRD-109-SUN"/>
    <x v="4"/>
    <x v="2"/>
    <s v="North"/>
    <n v="1247"/>
    <n v="95.66"/>
    <x v="0"/>
    <n v="7.6712109061748204E-2"/>
    <x v="0"/>
    <x v="2"/>
    <m/>
    <x v="0"/>
    <n v="0"/>
    <m/>
    <x v="4"/>
    <x v="2"/>
  </r>
  <r>
    <s v="ORD-202305-03735"/>
    <x v="126"/>
    <x v="24"/>
    <x v="7"/>
    <n v="3657989146"/>
    <x v="3"/>
    <s v="PRD-106-PHO"/>
    <x v="2"/>
    <x v="1"/>
    <s v="S"/>
    <n v="788.34"/>
    <n v="201.63"/>
    <x v="2"/>
    <n v="0.255765278940559"/>
    <x v="1"/>
    <x v="1"/>
    <m/>
    <x v="0"/>
    <n v="0"/>
    <n v="2788.38"/>
    <x v="4"/>
    <x v="2"/>
  </r>
  <r>
    <s v="ORD-202305-03736"/>
    <x v="127"/>
    <x v="14"/>
    <x v="4"/>
    <n v="8612713905"/>
    <x v="13"/>
    <s v="PRD-102-LAP"/>
    <x v="10"/>
    <x v="1"/>
    <s v="East"/>
    <n v="3918.3"/>
    <n v="831.98"/>
    <x v="1"/>
    <n v="0.21233187862083"/>
    <x v="0"/>
    <x v="1"/>
    <m/>
    <x v="0"/>
    <n v="0"/>
    <n v="847.14"/>
    <x v="4"/>
    <x v="2"/>
  </r>
  <r>
    <s v="ORD-202305-03737"/>
    <x v="125"/>
    <x v="24"/>
    <x v="2"/>
    <n v="9469629240"/>
    <x v="23"/>
    <s v="PRD-111-CHA"/>
    <x v="11"/>
    <x v="1"/>
    <s v="West"/>
    <n v="1975.92"/>
    <n v="103.44"/>
    <x v="3"/>
    <n v="5.2350297582898102E-2"/>
    <x v="0"/>
    <x v="2"/>
    <m/>
    <x v="0"/>
    <n v="0"/>
    <n v="207.68"/>
    <x v="4"/>
    <x v="2"/>
  </r>
  <r>
    <s v="ORD-202305-03738"/>
    <x v="128"/>
    <x v="14"/>
    <x v="0"/>
    <n v="1553901599"/>
    <x v="10"/>
    <s v="PRD-106-PHO"/>
    <x v="4"/>
    <x v="1"/>
    <s v="W"/>
    <n v="3750.91"/>
    <n v="140.78"/>
    <x v="3"/>
    <n v="3.7532225513275397E-2"/>
    <x v="0"/>
    <x v="2"/>
    <m/>
    <x v="0"/>
    <n v="0"/>
    <n v="2788.38"/>
    <x v="4"/>
    <x v="2"/>
  </r>
  <r>
    <s v="ORD-202305-03739"/>
    <x v="127"/>
    <x v="17"/>
    <x v="6"/>
    <n v="6109165049"/>
    <x v="12"/>
    <s v="PRD - 105 - BAG"/>
    <x v="9"/>
    <x v="2"/>
    <s v="North"/>
    <n v="454.36"/>
    <n v="77.95"/>
    <x v="0"/>
    <n v="0.17155999647856299"/>
    <x v="2"/>
    <x v="0"/>
    <m/>
    <x v="0"/>
    <n v="0"/>
    <m/>
    <x v="4"/>
    <x v="2"/>
  </r>
  <r>
    <s v="ORD-202305-03740"/>
    <x v="128"/>
    <x v="26"/>
    <x v="5"/>
    <n v="3656436942"/>
    <x v="22"/>
    <s v="PRD-105-BAG"/>
    <x v="9"/>
    <x v="2"/>
    <s v="N"/>
    <n v="1747.32"/>
    <n v="167.77"/>
    <x v="0"/>
    <n v="9.6015612480827794E-2"/>
    <x v="0"/>
    <x v="2"/>
    <m/>
    <x v="0"/>
    <n v="0"/>
    <m/>
    <x v="4"/>
    <x v="2"/>
  </r>
  <r>
    <s v="ORD-202305-03741"/>
    <x v="119"/>
    <x v="13"/>
    <x v="1"/>
    <n v="7285600738"/>
    <x v="15"/>
    <s v="PRD-100-SHO"/>
    <x v="12"/>
    <x v="0"/>
    <s v="South"/>
    <n v="4607.3"/>
    <n v="1130.1199999999999"/>
    <x v="2"/>
    <n v="0.24528899789464501"/>
    <x v="0"/>
    <x v="1"/>
    <m/>
    <x v="0"/>
    <n v="0"/>
    <n v="2793.38"/>
    <x v="4"/>
    <x v="2"/>
  </r>
  <r>
    <s v="ORD-202305-03742"/>
    <x v="138"/>
    <x v="19"/>
    <x v="5"/>
    <n v="1450411582"/>
    <x v="12"/>
    <s v="PRD-105-BAG"/>
    <x v="9"/>
    <x v="2"/>
    <s v="S"/>
    <n v="4221.3599999999997"/>
    <n v="317.88"/>
    <x v="2"/>
    <n v="7.5302746034453402E-2"/>
    <x v="0"/>
    <x v="2"/>
    <m/>
    <x v="0"/>
    <n v="0"/>
    <m/>
    <x v="4"/>
    <x v="2"/>
  </r>
  <r>
    <s v="ORD-202305-03743"/>
    <x v="138"/>
    <x v="22"/>
    <x v="7"/>
    <n v="8562558136"/>
    <x v="2"/>
    <s v="PRD-101-SHI"/>
    <x v="1"/>
    <x v="0"/>
    <s v="North"/>
    <n v="277.29000000000002"/>
    <n v="57.36"/>
    <x v="0"/>
    <n v="0.20685924483392801"/>
    <x v="2"/>
    <x v="1"/>
    <s v="DAMAGED"/>
    <x v="1"/>
    <n v="1"/>
    <n v="2821.33"/>
    <x v="4"/>
    <x v="2"/>
  </r>
  <r>
    <s v="ORD-202305-03744"/>
    <x v="129"/>
    <x v="7"/>
    <x v="7"/>
    <n v="1556314404"/>
    <x v="0"/>
    <s v="PRD-108-JAC"/>
    <x v="0"/>
    <x v="0"/>
    <s v="East"/>
    <n v="4412.2700000000004"/>
    <n v="675.16"/>
    <x v="1"/>
    <n v="0.15301874092020701"/>
    <x v="0"/>
    <x v="0"/>
    <m/>
    <x v="0"/>
    <n v="0"/>
    <n v="2085.91"/>
    <x v="4"/>
    <x v="2"/>
  </r>
  <r>
    <s v="ORD-202305-03745"/>
    <x v="138"/>
    <x v="20"/>
    <x v="3"/>
    <n v="1069767558"/>
    <x v="2"/>
    <s v="PRD - 101 - SHI"/>
    <x v="1"/>
    <x v="0"/>
    <s v="N"/>
    <n v="977.52"/>
    <n v="272.41000000000003"/>
    <x v="0"/>
    <n v="0.27867460512316899"/>
    <x v="1"/>
    <x v="1"/>
    <m/>
    <x v="0"/>
    <n v="0"/>
    <m/>
    <x v="4"/>
    <x v="2"/>
  </r>
  <r>
    <s v="ORD-202305-03746"/>
    <x v="126"/>
    <x v="1"/>
    <x v="6"/>
    <n v="5981760807"/>
    <x v="3"/>
    <s v="PRD-106-PHO"/>
    <x v="2"/>
    <x v="1"/>
    <s v="South"/>
    <n v="1144.3399999999999"/>
    <n v="96.56"/>
    <x v="2"/>
    <n v="8.4380516280126605E-2"/>
    <x v="0"/>
    <x v="2"/>
    <m/>
    <x v="0"/>
    <n v="0"/>
    <n v="2788.38"/>
    <x v="4"/>
    <x v="2"/>
  </r>
  <r>
    <s v="ORD-202305-03747"/>
    <x v="132"/>
    <x v="12"/>
    <x v="1"/>
    <n v="6472095876"/>
    <x v="14"/>
    <s v="PRD-111-CHA"/>
    <x v="11"/>
    <x v="1"/>
    <s v="W"/>
    <n v="1199.29"/>
    <n v="108.07"/>
    <x v="3"/>
    <n v="9.0111649392557294E-2"/>
    <x v="0"/>
    <x v="2"/>
    <m/>
    <x v="0"/>
    <n v="0"/>
    <n v="207.68"/>
    <x v="4"/>
    <x v="2"/>
  </r>
  <r>
    <s v="ORD-202305-03748"/>
    <x v="123"/>
    <x v="13"/>
    <x v="7"/>
    <n v="5133863997"/>
    <x v="10"/>
    <s v="PRD-106-PHO"/>
    <x v="2"/>
    <x v="1"/>
    <s v="N"/>
    <n v="2380.3000000000002"/>
    <n v="149.19"/>
    <x v="0"/>
    <n v="6.2676973490736504E-2"/>
    <x v="0"/>
    <x v="2"/>
    <m/>
    <x v="0"/>
    <n v="0"/>
    <n v="2788.38"/>
    <x v="4"/>
    <x v="2"/>
  </r>
  <r>
    <s v="ORD-202305-03749"/>
    <x v="124"/>
    <x v="23"/>
    <x v="1"/>
    <n v="2659266509"/>
    <x v="5"/>
    <s v="PRD-103-HEA "/>
    <x v="5"/>
    <x v="1"/>
    <s v="N"/>
    <n v="2075.44"/>
    <n v="371.76"/>
    <x v="0"/>
    <n v="0.17912346297652501"/>
    <x v="0"/>
    <x v="0"/>
    <m/>
    <x v="0"/>
    <n v="0"/>
    <m/>
    <x v="4"/>
    <x v="2"/>
  </r>
  <r>
    <s v="ORD-202305-03750"/>
    <x v="127"/>
    <x v="21"/>
    <x v="5"/>
    <n v="2831110397"/>
    <x v="19"/>
    <s v="PRD-102-LAP"/>
    <x v="10"/>
    <x v="1"/>
    <s v="W"/>
    <n v="2187.67"/>
    <n v="511.29"/>
    <x v="3"/>
    <n v="0.23371440848025499"/>
    <x v="0"/>
    <x v="1"/>
    <m/>
    <x v="0"/>
    <n v="0"/>
    <n v="847.14"/>
    <x v="4"/>
    <x v="2"/>
  </r>
  <r>
    <s v="ORD-202305-03751"/>
    <x v="131"/>
    <x v="0"/>
    <x v="3"/>
    <n v="2061028349"/>
    <x v="3"/>
    <s v="PRD-106-PHO"/>
    <x v="2"/>
    <x v="1"/>
    <s v="N"/>
    <n v="3750.76"/>
    <n v="1092.7"/>
    <x v="0"/>
    <n v="0.29132762426814801"/>
    <x v="0"/>
    <x v="1"/>
    <m/>
    <x v="0"/>
    <n v="0"/>
    <n v="2788.38"/>
    <x v="4"/>
    <x v="2"/>
  </r>
  <r>
    <s v="ORD-202305-03752"/>
    <x v="122"/>
    <x v="6"/>
    <x v="3"/>
    <n v="8110252706"/>
    <x v="13"/>
    <s v="PRD-102-LAP"/>
    <x v="10"/>
    <x v="1"/>
    <s v="East"/>
    <n v="3468.69"/>
    <n v="373.4"/>
    <x v="1"/>
    <n v="0.10764870887856801"/>
    <x v="0"/>
    <x v="0"/>
    <m/>
    <x v="0"/>
    <n v="0"/>
    <n v="847.14"/>
    <x v="4"/>
    <x v="2"/>
  </r>
  <r>
    <s v="ORD-202305-03753"/>
    <x v="135"/>
    <x v="8"/>
    <x v="7"/>
    <n v="3138428733"/>
    <x v="6"/>
    <s v="PRD-107-TAB"/>
    <x v="6"/>
    <x v="1"/>
    <s v="South"/>
    <n v="1081.48"/>
    <n v="178.28"/>
    <x v="2"/>
    <n v="0.16484817102489199"/>
    <x v="0"/>
    <x v="0"/>
    <m/>
    <x v="0"/>
    <n v="0"/>
    <n v="2081.52"/>
    <x v="4"/>
    <x v="2"/>
  </r>
  <r>
    <s v="ORD-202305-03754"/>
    <x v="131"/>
    <x v="20"/>
    <x v="2"/>
    <n v="4121242835"/>
    <x v="3"/>
    <s v="PRD-106-PHO"/>
    <x v="4"/>
    <x v="1"/>
    <s v="North"/>
    <n v="84.11"/>
    <n v="20.7"/>
    <x v="0"/>
    <n v="0.24610628938295101"/>
    <x v="2"/>
    <x v="1"/>
    <m/>
    <x v="0"/>
    <n v="0"/>
    <n v="2788.38"/>
    <x v="4"/>
    <x v="2"/>
  </r>
  <r>
    <s v="ORD-202305-03755"/>
    <x v="141"/>
    <x v="26"/>
    <x v="7"/>
    <n v="3579100331"/>
    <x v="14"/>
    <s v="PRD-111-CHA"/>
    <x v="11"/>
    <x v="1"/>
    <s v="West"/>
    <n v="1987.06"/>
    <n v="77.75"/>
    <x v="3"/>
    <n v="3.9128159189959003E-2"/>
    <x v="0"/>
    <x v="2"/>
    <m/>
    <x v="0"/>
    <n v="0"/>
    <n v="207.68"/>
    <x v="4"/>
    <x v="2"/>
  </r>
  <r>
    <s v="ORD-202305-03756"/>
    <x v="140"/>
    <x v="25"/>
    <x v="0"/>
    <n v="6585577544"/>
    <x v="8"/>
    <s v="PRD-110-CAM"/>
    <x v="4"/>
    <x v="1"/>
    <s v="South"/>
    <n v="453.53"/>
    <n v="73.75"/>
    <x v="2"/>
    <n v="0.16261327806319301"/>
    <x v="2"/>
    <x v="0"/>
    <m/>
    <x v="0"/>
    <n v="0"/>
    <m/>
    <x v="4"/>
    <x v="2"/>
  </r>
  <r>
    <s v="ORD-202305-03757"/>
    <x v="122"/>
    <x v="23"/>
    <x v="2"/>
    <n v="4930406487"/>
    <x v="13"/>
    <s v="PRD-102-LAP "/>
    <x v="10"/>
    <x v="1"/>
    <s v="North"/>
    <n v="3335.75"/>
    <n v="614.89"/>
    <x v="0"/>
    <n v="0.18433335831522099"/>
    <x v="0"/>
    <x v="0"/>
    <m/>
    <x v="0"/>
    <n v="0"/>
    <m/>
    <x v="4"/>
    <x v="2"/>
  </r>
  <r>
    <s v="ORD-202305-03758"/>
    <x v="123"/>
    <x v="25"/>
    <x v="0"/>
    <n v="3616075991"/>
    <x v="15"/>
    <s v="PRD-100-SHO "/>
    <x v="12"/>
    <x v="0"/>
    <s v="S"/>
    <n v="3724.78"/>
    <n v="1057.25"/>
    <x v="2"/>
    <n v="0.283842267194304"/>
    <x v="0"/>
    <x v="1"/>
    <m/>
    <x v="0"/>
    <n v="0"/>
    <m/>
    <x v="4"/>
    <x v="2"/>
  </r>
  <r>
    <s v="ORD-202305-03759"/>
    <x v="130"/>
    <x v="17"/>
    <x v="5"/>
    <n v="5620438950"/>
    <x v="11"/>
    <s v="PRD - 104 - WAT"/>
    <x v="7"/>
    <x v="2"/>
    <s v="N"/>
    <n v="1601.45"/>
    <n v="463.91"/>
    <x v="0"/>
    <n v="0.28968122638858501"/>
    <x v="0"/>
    <x v="1"/>
    <m/>
    <x v="0"/>
    <n v="0"/>
    <m/>
    <x v="4"/>
    <x v="2"/>
  </r>
  <r>
    <s v="ORD-202305-03760"/>
    <x v="133"/>
    <x v="27"/>
    <x v="7"/>
    <n v="7132090466"/>
    <x v="13"/>
    <s v="PRD-102-LAP"/>
    <x v="10"/>
    <x v="1"/>
    <s v="S"/>
    <n v="4253.18"/>
    <n v="1195.02"/>
    <x v="2"/>
    <n v="0.28097094409359602"/>
    <x v="0"/>
    <x v="1"/>
    <m/>
    <x v="0"/>
    <n v="0"/>
    <n v="847.14"/>
    <x v="4"/>
    <x v="2"/>
  </r>
  <r>
    <s v="ORD-202305-03761"/>
    <x v="123"/>
    <x v="16"/>
    <x v="7"/>
    <n v="6782145674"/>
    <x v="12"/>
    <s v="PRD - 105 - BAG"/>
    <x v="4"/>
    <x v="2"/>
    <s v="North"/>
    <n v="4728.46"/>
    <n v="599.25"/>
    <x v="0"/>
    <n v="0.126732593698583"/>
    <x v="0"/>
    <x v="0"/>
    <m/>
    <x v="0"/>
    <n v="0"/>
    <m/>
    <x v="4"/>
    <x v="2"/>
  </r>
  <r>
    <s v="ORD-202305-03762"/>
    <x v="141"/>
    <x v="23"/>
    <x v="0"/>
    <n v="3798867449"/>
    <x v="5"/>
    <s v="PRD-103-HEA"/>
    <x v="5"/>
    <x v="1"/>
    <s v="S"/>
    <n v="2039.1"/>
    <n v="441.31"/>
    <x v="2"/>
    <n v="0.21642391251042101"/>
    <x v="0"/>
    <x v="1"/>
    <m/>
    <x v="0"/>
    <n v="0"/>
    <n v="2183.56"/>
    <x v="4"/>
    <x v="2"/>
  </r>
  <r>
    <s v="ORD-202305-03763"/>
    <x v="120"/>
    <x v="26"/>
    <x v="7"/>
    <n v="3888340258"/>
    <x v="3"/>
    <s v="PRD-106-PHO "/>
    <x v="4"/>
    <x v="1"/>
    <s v="N"/>
    <n v="3052.07"/>
    <n v="467.75"/>
    <x v="0"/>
    <n v="0.153256642213318"/>
    <x v="0"/>
    <x v="0"/>
    <m/>
    <x v="0"/>
    <n v="0"/>
    <m/>
    <x v="4"/>
    <x v="2"/>
  </r>
  <r>
    <s v="ORD-202305-03764"/>
    <x v="145"/>
    <x v="21"/>
    <x v="4"/>
    <n v="3564807894"/>
    <x v="19"/>
    <s v="PRD-102-LAP"/>
    <x v="10"/>
    <x v="1"/>
    <s v="East"/>
    <n v="2337.15"/>
    <n v="580.16999999999996"/>
    <x v="1"/>
    <n v="0.24823823888068799"/>
    <x v="0"/>
    <x v="1"/>
    <m/>
    <x v="0"/>
    <n v="0"/>
    <n v="847.14"/>
    <x v="4"/>
    <x v="2"/>
  </r>
  <r>
    <s v="ORD-202305-03765"/>
    <x v="142"/>
    <x v="21"/>
    <x v="7"/>
    <n v="2464428722"/>
    <x v="14"/>
    <s v="PRD-111-CHA"/>
    <x v="4"/>
    <x v="1"/>
    <s v="North"/>
    <n v="4259.03"/>
    <n v="1173.0899999999999"/>
    <x v="0"/>
    <n v="0.275435956074505"/>
    <x v="0"/>
    <x v="1"/>
    <m/>
    <x v="0"/>
    <n v="0"/>
    <n v="207.68"/>
    <x v="4"/>
    <x v="2"/>
  </r>
  <r>
    <s v="ORD-202305-03766"/>
    <x v="127"/>
    <x v="10"/>
    <x v="5"/>
    <n v="5049536403"/>
    <x v="9"/>
    <s v="PRD - 107 - TAB"/>
    <x v="6"/>
    <x v="1"/>
    <s v="West"/>
    <n v="49.8"/>
    <n v="7.14"/>
    <x v="3"/>
    <n v="0.14337349397590399"/>
    <x v="2"/>
    <x v="0"/>
    <m/>
    <x v="0"/>
    <n v="0"/>
    <m/>
    <x v="4"/>
    <x v="2"/>
  </r>
  <r>
    <s v="ORD-202305-03767"/>
    <x v="144"/>
    <x v="6"/>
    <x v="5"/>
    <n v="8424812008"/>
    <x v="11"/>
    <s v="PRD-104-WAT"/>
    <x v="7"/>
    <x v="2"/>
    <s v="East"/>
    <n v="2078.14"/>
    <n v="520.54"/>
    <x v="1"/>
    <n v="0.25048360553186999"/>
    <x v="0"/>
    <x v="1"/>
    <m/>
    <x v="0"/>
    <n v="0"/>
    <n v="2420.2800000000002"/>
    <x v="4"/>
    <x v="2"/>
  </r>
  <r>
    <s v="ORD-202305-03768"/>
    <x v="123"/>
    <x v="2"/>
    <x v="1"/>
    <n v="9197657941"/>
    <x v="15"/>
    <s v="PRD-100-SHO"/>
    <x v="12"/>
    <x v="0"/>
    <s v="East"/>
    <n v="3861.05"/>
    <n v="237.4"/>
    <x v="1"/>
    <n v="6.1485865243910302E-2"/>
    <x v="0"/>
    <x v="2"/>
    <m/>
    <x v="0"/>
    <n v="0"/>
    <n v="2793.38"/>
    <x v="4"/>
    <x v="2"/>
  </r>
  <r>
    <s v="ORD-202305-03769"/>
    <x v="145"/>
    <x v="0"/>
    <x v="2"/>
    <n v="5476847675"/>
    <x v="18"/>
    <s v="PRD-103-HEA"/>
    <x v="5"/>
    <x v="1"/>
    <s v="S"/>
    <n v="4931.88"/>
    <n v="545.34"/>
    <x v="2"/>
    <n v="0.110574466532032"/>
    <x v="0"/>
    <x v="0"/>
    <m/>
    <x v="0"/>
    <n v="0"/>
    <n v="2183.56"/>
    <x v="4"/>
    <x v="2"/>
  </r>
  <r>
    <s v="ORD-202305-03770"/>
    <x v="139"/>
    <x v="1"/>
    <x v="6"/>
    <n v="1920841222"/>
    <x v="14"/>
    <s v="PRD-111-CHA"/>
    <x v="11"/>
    <x v="1"/>
    <s v="East"/>
    <n v="2268.38"/>
    <n v="484.99"/>
    <x v="1"/>
    <n v="0.213804565372645"/>
    <x v="0"/>
    <x v="1"/>
    <m/>
    <x v="0"/>
    <n v="0"/>
    <n v="207.68"/>
    <x v="4"/>
    <x v="2"/>
  </r>
  <r>
    <s v="ORD-202305-03771"/>
    <x v="144"/>
    <x v="15"/>
    <x v="5"/>
    <n v="9182451406"/>
    <x v="11"/>
    <s v="PRD - 104 - WAT"/>
    <x v="7"/>
    <x v="2"/>
    <s v="South"/>
    <n v="1975.79"/>
    <n v="265.16000000000003"/>
    <x v="2"/>
    <n v="0.13420454602968901"/>
    <x v="0"/>
    <x v="0"/>
    <m/>
    <x v="0"/>
    <n v="0"/>
    <m/>
    <x v="4"/>
    <x v="2"/>
  </r>
  <r>
    <s v="ORD-202305-03772"/>
    <x v="135"/>
    <x v="3"/>
    <x v="4"/>
    <n v="4319754239"/>
    <x v="0"/>
    <s v="PRD - 108 - JAC"/>
    <x v="0"/>
    <x v="0"/>
    <s v="South"/>
    <n v="133.38999999999999"/>
    <n v="16.239999999999998"/>
    <x v="2"/>
    <n v="0.121748256990779"/>
    <x v="2"/>
    <x v="0"/>
    <s v="Defective"/>
    <x v="1"/>
    <n v="1"/>
    <m/>
    <x v="4"/>
    <x v="2"/>
  </r>
  <r>
    <s v="ORD-202305-03773"/>
    <x v="141"/>
    <x v="8"/>
    <x v="1"/>
    <n v="7914813982"/>
    <x v="8"/>
    <s v="PRD - 110 - CAM"/>
    <x v="8"/>
    <x v="1"/>
    <s v="East"/>
    <n v="224.13"/>
    <n v="22.98"/>
    <x v="1"/>
    <n v="0.102529781823049"/>
    <x v="2"/>
    <x v="0"/>
    <m/>
    <x v="0"/>
    <n v="0"/>
    <m/>
    <x v="4"/>
    <x v="2"/>
  </r>
  <r>
    <s v="ORD-202305-03774"/>
    <x v="126"/>
    <x v="17"/>
    <x v="0"/>
    <n v="4969645337"/>
    <x v="4"/>
    <s v="PRD-109-SUN"/>
    <x v="4"/>
    <x v="2"/>
    <s v="W"/>
    <n v="1162.31"/>
    <n v="128.43"/>
    <x v="3"/>
    <n v="0.110495478830949"/>
    <x v="0"/>
    <x v="0"/>
    <m/>
    <x v="0"/>
    <n v="0"/>
    <m/>
    <x v="4"/>
    <x v="2"/>
  </r>
  <r>
    <s v="ORD-202305-03775"/>
    <x v="129"/>
    <x v="13"/>
    <x v="4"/>
    <n v="229483022"/>
    <x v="17"/>
    <s v="PRD-108-JAC"/>
    <x v="0"/>
    <x v="0"/>
    <s v="South"/>
    <n v="3336.36"/>
    <n v="687.78"/>
    <x v="2"/>
    <n v="0.206146818688631"/>
    <x v="0"/>
    <x v="1"/>
    <m/>
    <x v="0"/>
    <n v="0"/>
    <n v="2085.91"/>
    <x v="4"/>
    <x v="2"/>
  </r>
  <r>
    <s v="ORD-202305-03776"/>
    <x v="117"/>
    <x v="3"/>
    <x v="4"/>
    <n v="1807178098"/>
    <x v="22"/>
    <s v="PRD-105-BAG"/>
    <x v="9"/>
    <x v="2"/>
    <s v="N"/>
    <n v="370.35"/>
    <n v="60.4"/>
    <x v="0"/>
    <n v="0.16308896989334401"/>
    <x v="2"/>
    <x v="0"/>
    <m/>
    <x v="0"/>
    <n v="0"/>
    <m/>
    <x v="4"/>
    <x v="2"/>
  </r>
  <r>
    <s v="ORD-202305-03777"/>
    <x v="131"/>
    <x v="5"/>
    <x v="6"/>
    <n v="1755651739"/>
    <x v="3"/>
    <s v="PRD-106-PHO "/>
    <x v="2"/>
    <x v="1"/>
    <s v="N"/>
    <n v="4624.6899999999996"/>
    <n v="265.99"/>
    <x v="0"/>
    <n v="5.7515206424646803E-2"/>
    <x v="0"/>
    <x v="2"/>
    <m/>
    <x v="0"/>
    <n v="0"/>
    <m/>
    <x v="4"/>
    <x v="2"/>
  </r>
  <r>
    <s v="ORD-202305-03778"/>
    <x v="128"/>
    <x v="7"/>
    <x v="4"/>
    <n v="7085412447"/>
    <x v="18"/>
    <s v="PRD - 103 - HEA"/>
    <x v="5"/>
    <x v="1"/>
    <s v="South"/>
    <n v="3479.31"/>
    <n v="540.67999999999995"/>
    <x v="2"/>
    <n v="0.15539862788886299"/>
    <x v="0"/>
    <x v="0"/>
    <s v="Wrong item delivered"/>
    <x v="1"/>
    <n v="1"/>
    <m/>
    <x v="4"/>
    <x v="2"/>
  </r>
  <r>
    <s v="ORD-202305-03779"/>
    <x v="122"/>
    <x v="15"/>
    <x v="2"/>
    <n v="7978612860"/>
    <x v="11"/>
    <s v="PRD-104-WAT"/>
    <x v="7"/>
    <x v="2"/>
    <s v="South"/>
    <n v="1856.91"/>
    <n v="120.89"/>
    <x v="2"/>
    <n v="6.5102778271429407E-2"/>
    <x v="0"/>
    <x v="2"/>
    <m/>
    <x v="0"/>
    <n v="0"/>
    <n v="2420.2800000000002"/>
    <x v="4"/>
    <x v="2"/>
  </r>
  <r>
    <s v="ORD-202305-03780"/>
    <x v="121"/>
    <x v="7"/>
    <x v="6"/>
    <n v="3031721162"/>
    <x v="14"/>
    <s v="PRD-111-CHA"/>
    <x v="11"/>
    <x v="1"/>
    <s v="W"/>
    <n v="352.63"/>
    <n v="80.61"/>
    <x v="3"/>
    <n v="0.22859654595468301"/>
    <x v="2"/>
    <x v="1"/>
    <m/>
    <x v="0"/>
    <n v="0"/>
    <n v="207.68"/>
    <x v="4"/>
    <x v="2"/>
  </r>
  <r>
    <s v="ORD-202305-03781"/>
    <x v="135"/>
    <x v="24"/>
    <x v="4"/>
    <n v="839366666"/>
    <x v="20"/>
    <s v="PRD-100-SHO"/>
    <x v="12"/>
    <x v="0"/>
    <s v="N"/>
    <n v="3474.08"/>
    <n v="619.54"/>
    <x v="0"/>
    <n v="0.17833210519043899"/>
    <x v="0"/>
    <x v="0"/>
    <m/>
    <x v="0"/>
    <n v="0"/>
    <n v="2793.38"/>
    <x v="4"/>
    <x v="2"/>
  </r>
  <r>
    <s v="ORD-202305-03782"/>
    <x v="116"/>
    <x v="3"/>
    <x v="4"/>
    <n v="5377973417"/>
    <x v="11"/>
    <s v="PRD-104-WAT"/>
    <x v="7"/>
    <x v="2"/>
    <s v="West"/>
    <n v="2852.77"/>
    <n v="193.07"/>
    <x v="3"/>
    <n v="6.7678081303434903E-2"/>
    <x v="0"/>
    <x v="2"/>
    <m/>
    <x v="0"/>
    <n v="0"/>
    <n v="2420.2800000000002"/>
    <x v="4"/>
    <x v="2"/>
  </r>
  <r>
    <s v="ORD-202305-03783"/>
    <x v="137"/>
    <x v="9"/>
    <x v="4"/>
    <n v="3208046899"/>
    <x v="4"/>
    <s v="PRD-109-SUN"/>
    <x v="3"/>
    <x v="2"/>
    <s v="North"/>
    <n v="1641.82"/>
    <n v="261.58"/>
    <x v="0"/>
    <n v="0.159323190118283"/>
    <x v="0"/>
    <x v="0"/>
    <m/>
    <x v="0"/>
    <n v="0"/>
    <m/>
    <x v="4"/>
    <x v="2"/>
  </r>
  <r>
    <s v="ORD-202305-03784"/>
    <x v="132"/>
    <x v="2"/>
    <x v="0"/>
    <n v="7524769389"/>
    <x v="19"/>
    <s v="PRD - 102 - LAP"/>
    <x v="10"/>
    <x v="1"/>
    <s v="W"/>
    <n v="941.36"/>
    <n v="114.77"/>
    <x v="3"/>
    <n v="0.12191935072660801"/>
    <x v="1"/>
    <x v="0"/>
    <m/>
    <x v="0"/>
    <n v="0"/>
    <m/>
    <x v="4"/>
    <x v="2"/>
  </r>
  <r>
    <s v="ORD-202305-03785"/>
    <x v="127"/>
    <x v="22"/>
    <x v="4"/>
    <n v="7615400128"/>
    <x v="2"/>
    <s v="PRD-101-SHI"/>
    <x v="1"/>
    <x v="0"/>
    <s v="South"/>
    <n v="1426.68"/>
    <n v="115.13"/>
    <x v="2"/>
    <n v="8.0697843945383693E-2"/>
    <x v="0"/>
    <x v="2"/>
    <m/>
    <x v="0"/>
    <n v="0"/>
    <n v="2821.33"/>
    <x v="4"/>
    <x v="2"/>
  </r>
  <r>
    <s v="ORD-202305-03786"/>
    <x v="116"/>
    <x v="3"/>
    <x v="1"/>
    <n v="6954223101"/>
    <x v="2"/>
    <s v="PRD-101-SHI"/>
    <x v="1"/>
    <x v="0"/>
    <s v="North"/>
    <n v="4063.34"/>
    <n v="893.83"/>
    <x v="0"/>
    <n v="0.21997420840983001"/>
    <x v="0"/>
    <x v="1"/>
    <s v="Defective"/>
    <x v="1"/>
    <n v="1"/>
    <n v="2821.33"/>
    <x v="4"/>
    <x v="2"/>
  </r>
  <r>
    <s v="ORD-202305-03787"/>
    <x v="126"/>
    <x v="5"/>
    <x v="3"/>
    <n v="9316632418"/>
    <x v="7"/>
    <s v="PRD-104-WAT"/>
    <x v="7"/>
    <x v="2"/>
    <s v="N"/>
    <n v="4529.29"/>
    <n v="1293.53"/>
    <x v="0"/>
    <n v="0.285592223063659"/>
    <x v="0"/>
    <x v="1"/>
    <m/>
    <x v="0"/>
    <n v="0"/>
    <n v="2420.2800000000002"/>
    <x v="4"/>
    <x v="2"/>
  </r>
  <r>
    <s v="ORD-202305-03788"/>
    <x v="141"/>
    <x v="9"/>
    <x v="5"/>
    <n v="1243870176"/>
    <x v="1"/>
    <s v="PRD-101-SHI"/>
    <x v="1"/>
    <x v="0"/>
    <s v="East"/>
    <n v="3052.96"/>
    <n v="685.56"/>
    <x v="1"/>
    <n v="0.22455584088884201"/>
    <x v="0"/>
    <x v="1"/>
    <m/>
    <x v="0"/>
    <n v="0"/>
    <n v="2821.33"/>
    <x v="4"/>
    <x v="2"/>
  </r>
  <r>
    <s v="ORD-202305-03789"/>
    <x v="122"/>
    <x v="18"/>
    <x v="4"/>
    <n v="5935506294"/>
    <x v="11"/>
    <s v="PRD-104-WAT"/>
    <x v="7"/>
    <x v="2"/>
    <s v="N"/>
    <n v="1184.6500000000001"/>
    <n v="295.52999999999997"/>
    <x v="0"/>
    <n v="0.24946608702992401"/>
    <x v="0"/>
    <x v="1"/>
    <m/>
    <x v="0"/>
    <n v="0"/>
    <n v="2420.2800000000002"/>
    <x v="4"/>
    <x v="2"/>
  </r>
  <r>
    <s v="ORD-202305-03790"/>
    <x v="130"/>
    <x v="8"/>
    <x v="4"/>
    <n v="2778857101"/>
    <x v="5"/>
    <s v="PRD-103-HEA"/>
    <x v="5"/>
    <x v="1"/>
    <s v="East"/>
    <n v="1328.95"/>
    <n v="339.91"/>
    <x v="1"/>
    <n v="0.25577335490424802"/>
    <x v="0"/>
    <x v="1"/>
    <m/>
    <x v="0"/>
    <n v="0"/>
    <n v="2183.56"/>
    <x v="4"/>
    <x v="2"/>
  </r>
  <r>
    <s v="ORD-202305-03791"/>
    <x v="140"/>
    <x v="0"/>
    <x v="1"/>
    <n v="9701315080"/>
    <x v="14"/>
    <s v="PRD-111-CHA"/>
    <x v="11"/>
    <x v="1"/>
    <s v="N"/>
    <n v="1516.22"/>
    <n v="111.15"/>
    <x v="0"/>
    <n v="7.3307303689438205E-2"/>
    <x v="0"/>
    <x v="2"/>
    <m/>
    <x v="0"/>
    <n v="0"/>
    <n v="207.68"/>
    <x v="4"/>
    <x v="2"/>
  </r>
  <r>
    <s v="ORD-202305-03792"/>
    <x v="134"/>
    <x v="15"/>
    <x v="5"/>
    <n v="970126821"/>
    <x v="7"/>
    <s v="PRD-104-WAT"/>
    <x v="7"/>
    <x v="2"/>
    <s v="N"/>
    <n v="4721.25"/>
    <n v="426.9"/>
    <x v="0"/>
    <n v="9.0420969023034106E-2"/>
    <x v="0"/>
    <x v="2"/>
    <m/>
    <x v="0"/>
    <n v="0"/>
    <n v="2420.2800000000002"/>
    <x v="4"/>
    <x v="2"/>
  </r>
  <r>
    <s v="ORD-202305-03793"/>
    <x v="119"/>
    <x v="16"/>
    <x v="6"/>
    <n v="2943972422"/>
    <x v="11"/>
    <s v="PRD-104-WAT"/>
    <x v="7"/>
    <x v="2"/>
    <s v="S"/>
    <n v="2383.77"/>
    <n v="587.08000000000004"/>
    <x v="2"/>
    <n v="0.24628214970404"/>
    <x v="0"/>
    <x v="1"/>
    <m/>
    <x v="0"/>
    <n v="0"/>
    <n v="2420.2800000000002"/>
    <x v="4"/>
    <x v="2"/>
  </r>
  <r>
    <s v="ORD-202305-03794"/>
    <x v="137"/>
    <x v="2"/>
    <x v="6"/>
    <n v="5393479703"/>
    <x v="14"/>
    <s v="PRD - 111 - CHA"/>
    <x v="11"/>
    <x v="1"/>
    <s v="East"/>
    <n v="4374.68"/>
    <n v="642.54"/>
    <x v="1"/>
    <n v="0.14687702871981501"/>
    <x v="0"/>
    <x v="0"/>
    <m/>
    <x v="0"/>
    <n v="0"/>
    <m/>
    <x v="4"/>
    <x v="2"/>
  </r>
  <r>
    <s v="ORD-202305-03795"/>
    <x v="141"/>
    <x v="14"/>
    <x v="1"/>
    <n v="8945612107"/>
    <x v="4"/>
    <s v="PRD - 109 - SUN"/>
    <x v="4"/>
    <x v="2"/>
    <s v="South"/>
    <n v="2131.87"/>
    <n v="456.3"/>
    <x v="2"/>
    <n v="0.21403744130739699"/>
    <x v="0"/>
    <x v="1"/>
    <m/>
    <x v="0"/>
    <n v="0"/>
    <m/>
    <x v="4"/>
    <x v="2"/>
  </r>
  <r>
    <s v="ORD-202305-03796"/>
    <x v="141"/>
    <x v="28"/>
    <x v="6"/>
    <n v="5229782807"/>
    <x v="22"/>
    <s v="PRD-105-BAG"/>
    <x v="9"/>
    <x v="2"/>
    <s v="W"/>
    <n v="2560.7199999999998"/>
    <n v="757.03"/>
    <x v="3"/>
    <n v="0.29563169733512401"/>
    <x v="0"/>
    <x v="1"/>
    <m/>
    <x v="0"/>
    <n v="0"/>
    <m/>
    <x v="4"/>
    <x v="2"/>
  </r>
  <r>
    <s v="ORD-202305-03797"/>
    <x v="132"/>
    <x v="3"/>
    <x v="2"/>
    <n v="1663184983"/>
    <x v="5"/>
    <s v="PRD-103-HEA"/>
    <x v="5"/>
    <x v="1"/>
    <s v="S"/>
    <n v="4196.8100000000004"/>
    <n v="183.1"/>
    <x v="2"/>
    <n v="4.3628374884733902E-2"/>
    <x v="0"/>
    <x v="2"/>
    <m/>
    <x v="0"/>
    <n v="0"/>
    <n v="2183.56"/>
    <x v="4"/>
    <x v="2"/>
  </r>
  <r>
    <s v="ORD-202305-03798"/>
    <x v="118"/>
    <x v="0"/>
    <x v="4"/>
    <n v="7994553095"/>
    <x v="3"/>
    <s v="PRD-106-PHO"/>
    <x v="2"/>
    <x v="1"/>
    <s v="S"/>
    <n v="4120.62"/>
    <n v="912.21"/>
    <x v="2"/>
    <n v="0.22137688017822599"/>
    <x v="0"/>
    <x v="1"/>
    <m/>
    <x v="0"/>
    <n v="0"/>
    <n v="2788.38"/>
    <x v="4"/>
    <x v="2"/>
  </r>
  <r>
    <s v="ORD-202305-03799"/>
    <x v="124"/>
    <x v="22"/>
    <x v="7"/>
    <n v="5997854555"/>
    <x v="2"/>
    <s v="PRD-101-SHI"/>
    <x v="1"/>
    <x v="0"/>
    <s v="East"/>
    <n v="3235.9"/>
    <n v="786.72"/>
    <x v="1"/>
    <n v="0.24312246979202101"/>
    <x v="0"/>
    <x v="1"/>
    <m/>
    <x v="0"/>
    <n v="0"/>
    <n v="2821.33"/>
    <x v="4"/>
    <x v="2"/>
  </r>
  <r>
    <s v="ORD-202305-03800"/>
    <x v="133"/>
    <x v="24"/>
    <x v="7"/>
    <n v="4493923182"/>
    <x v="16"/>
    <s v="PRD - 109 - SUN"/>
    <x v="3"/>
    <x v="2"/>
    <s v="East"/>
    <n v="4124.92"/>
    <n v="996.26"/>
    <x v="1"/>
    <n v="0.24152225982564501"/>
    <x v="0"/>
    <x v="1"/>
    <m/>
    <x v="0"/>
    <n v="0"/>
    <m/>
    <x v="4"/>
    <x v="2"/>
  </r>
  <r>
    <s v="ORD-202305-03801"/>
    <x v="131"/>
    <x v="10"/>
    <x v="4"/>
    <n v="7479797826"/>
    <x v="13"/>
    <s v="PRD-102-LAP"/>
    <x v="4"/>
    <x v="1"/>
    <s v="North"/>
    <n v="379.6"/>
    <n v="41.74"/>
    <x v="0"/>
    <n v="0.10995785036880899"/>
    <x v="2"/>
    <x v="0"/>
    <m/>
    <x v="0"/>
    <n v="0"/>
    <n v="847.14"/>
    <x v="4"/>
    <x v="2"/>
  </r>
  <r>
    <s v="ORD-202305-03802"/>
    <x v="124"/>
    <x v="5"/>
    <x v="5"/>
    <n v="9549835336"/>
    <x v="4"/>
    <s v="PRD-109-SUN"/>
    <x v="3"/>
    <x v="2"/>
    <s v="East"/>
    <n v="2193.91"/>
    <n v="500.14"/>
    <x v="1"/>
    <n v="0.22796741890050201"/>
    <x v="0"/>
    <x v="1"/>
    <m/>
    <x v="0"/>
    <n v="0"/>
    <m/>
    <x v="4"/>
    <x v="2"/>
  </r>
  <r>
    <s v="ORD-202305-03803"/>
    <x v="126"/>
    <x v="0"/>
    <x v="1"/>
    <n v="4184586239"/>
    <x v="4"/>
    <s v="PRD-109-SUN"/>
    <x v="3"/>
    <x v="2"/>
    <s v="W"/>
    <n v="1296.56"/>
    <n v="337.32"/>
    <x v="3"/>
    <n v="0.26016536064663398"/>
    <x v="0"/>
    <x v="1"/>
    <m/>
    <x v="0"/>
    <n v="0"/>
    <m/>
    <x v="4"/>
    <x v="2"/>
  </r>
  <r>
    <s v="ORD-202305-03804"/>
    <x v="128"/>
    <x v="23"/>
    <x v="0"/>
    <n v="6452735290"/>
    <x v="5"/>
    <s v="PRD-103-HEA"/>
    <x v="5"/>
    <x v="1"/>
    <s v="North"/>
    <n v="2940.82"/>
    <n v="793.05"/>
    <x v="0"/>
    <n v="0.26966968396569702"/>
    <x v="0"/>
    <x v="1"/>
    <m/>
    <x v="0"/>
    <n v="0"/>
    <n v="2183.56"/>
    <x v="4"/>
    <x v="2"/>
  </r>
  <r>
    <s v="ORD-202305-03805"/>
    <x v="128"/>
    <x v="27"/>
    <x v="3"/>
    <n v="6752003499"/>
    <x v="21"/>
    <s v="PRD-110-CAM"/>
    <x v="8"/>
    <x v="1"/>
    <s v="North"/>
    <n v="656.31"/>
    <n v="121.06"/>
    <x v="0"/>
    <n v="0.18445551644802"/>
    <x v="1"/>
    <x v="0"/>
    <m/>
    <x v="0"/>
    <n v="0"/>
    <m/>
    <x v="4"/>
    <x v="2"/>
  </r>
  <r>
    <s v="ORD-202305-03806"/>
    <x v="117"/>
    <x v="1"/>
    <x v="6"/>
    <n v="7240305465"/>
    <x v="0"/>
    <s v="PRD-108-JAC"/>
    <x v="0"/>
    <x v="0"/>
    <s v="West"/>
    <n v="2170.2800000000002"/>
    <n v="248.27"/>
    <x v="3"/>
    <n v="0.11439537755497001"/>
    <x v="0"/>
    <x v="0"/>
    <m/>
    <x v="0"/>
    <n v="0"/>
    <n v="2085.91"/>
    <x v="4"/>
    <x v="2"/>
  </r>
  <r>
    <s v="ORD-202305-03807"/>
    <x v="127"/>
    <x v="2"/>
    <x v="0"/>
    <n v="1298298838"/>
    <x v="2"/>
    <s v="PRD-101-SHI"/>
    <x v="4"/>
    <x v="0"/>
    <s v="N"/>
    <n v="4752.72"/>
    <n v="1103.54"/>
    <x v="0"/>
    <n v="0.23219125048393299"/>
    <x v="0"/>
    <x v="1"/>
    <m/>
    <x v="0"/>
    <n v="0"/>
    <n v="2821.33"/>
    <x v="4"/>
    <x v="2"/>
  </r>
  <r>
    <s v="ORD-202305-03808"/>
    <x v="127"/>
    <x v="17"/>
    <x v="4"/>
    <n v="9319743627"/>
    <x v="2"/>
    <s v="PRD-101-SHI"/>
    <x v="1"/>
    <x v="0"/>
    <s v="North"/>
    <n v="748.44"/>
    <n v="52.68"/>
    <x v="0"/>
    <n v="7.0386403719737006E-2"/>
    <x v="1"/>
    <x v="2"/>
    <m/>
    <x v="0"/>
    <n v="0"/>
    <n v="2821.33"/>
    <x v="4"/>
    <x v="2"/>
  </r>
  <r>
    <s v="ORD-202305-03809"/>
    <x v="121"/>
    <x v="19"/>
    <x v="2"/>
    <n v="3783814962"/>
    <x v="8"/>
    <s v="PRD - 110 - CAM"/>
    <x v="8"/>
    <x v="1"/>
    <s v="W"/>
    <n v="396.07"/>
    <n v="39.33"/>
    <x v="3"/>
    <n v="9.9300628676749103E-2"/>
    <x v="2"/>
    <x v="2"/>
    <m/>
    <x v="0"/>
    <n v="0"/>
    <m/>
    <x v="4"/>
    <x v="2"/>
  </r>
  <r>
    <s v="ORD-202305-03810"/>
    <x v="135"/>
    <x v="29"/>
    <x v="7"/>
    <n v="9862482922"/>
    <x v="5"/>
    <s v="PRD-103-HEA"/>
    <x v="5"/>
    <x v="1"/>
    <s v="N"/>
    <n v="3814.94"/>
    <n v="1045.78"/>
    <x v="0"/>
    <n v="0.27412750921377499"/>
    <x v="0"/>
    <x v="1"/>
    <m/>
    <x v="0"/>
    <n v="0"/>
    <n v="2183.56"/>
    <x v="4"/>
    <x v="2"/>
  </r>
  <r>
    <s v="ORD-202305-03811"/>
    <x v="126"/>
    <x v="17"/>
    <x v="0"/>
    <n v="8020540582"/>
    <x v="11"/>
    <s v="PRD - 104 - WAT"/>
    <x v="7"/>
    <x v="2"/>
    <s v="East"/>
    <n v="3476.05"/>
    <n v="158.47999999999999"/>
    <x v="1"/>
    <n v="4.5591979401907297E-2"/>
    <x v="0"/>
    <x v="2"/>
    <m/>
    <x v="0"/>
    <n v="0"/>
    <m/>
    <x v="4"/>
    <x v="2"/>
  </r>
  <r>
    <s v="ORD-202305-03812"/>
    <x v="136"/>
    <x v="27"/>
    <x v="2"/>
    <n v="2654606792"/>
    <x v="5"/>
    <s v="PRD-103-HEA"/>
    <x v="5"/>
    <x v="1"/>
    <s v="East"/>
    <n v="2873.22"/>
    <n v="643.30999999999995"/>
    <x v="1"/>
    <n v="0.223898622451466"/>
    <x v="0"/>
    <x v="1"/>
    <m/>
    <x v="0"/>
    <n v="0"/>
    <n v="2183.56"/>
    <x v="4"/>
    <x v="2"/>
  </r>
  <r>
    <s v="ORD-202305-03813"/>
    <x v="118"/>
    <x v="6"/>
    <x v="5"/>
    <n v="7647891339"/>
    <x v="9"/>
    <s v="PRD-107-TAB"/>
    <x v="6"/>
    <x v="1"/>
    <s v="South"/>
    <n v="2863.88"/>
    <n v="180.45"/>
    <x v="2"/>
    <n v="6.3008924954956205E-2"/>
    <x v="0"/>
    <x v="2"/>
    <m/>
    <x v="0"/>
    <n v="0"/>
    <n v="2081.52"/>
    <x v="4"/>
    <x v="2"/>
  </r>
  <r>
    <s v="ORD-202305-03814"/>
    <x v="142"/>
    <x v="16"/>
    <x v="6"/>
    <n v="6316198640"/>
    <x v="6"/>
    <s v="PRD-107-TAB"/>
    <x v="4"/>
    <x v="1"/>
    <s v="W"/>
    <n v="431.99"/>
    <n v="26.32"/>
    <x v="3"/>
    <n v="6.0927336280932401E-2"/>
    <x v="2"/>
    <x v="2"/>
    <s v="missing parts"/>
    <x v="1"/>
    <n v="1"/>
    <n v="2081.52"/>
    <x v="4"/>
    <x v="2"/>
  </r>
  <r>
    <s v="ORD-202305-03815"/>
    <x v="137"/>
    <x v="24"/>
    <x v="5"/>
    <n v="4121488514"/>
    <x v="14"/>
    <s v="PRD-111-CHA"/>
    <x v="11"/>
    <x v="1"/>
    <s v="S"/>
    <n v="1737.65"/>
    <n v="411.42"/>
    <x v="2"/>
    <n v="0.23676804880154201"/>
    <x v="0"/>
    <x v="1"/>
    <m/>
    <x v="0"/>
    <n v="0"/>
    <n v="207.68"/>
    <x v="4"/>
    <x v="2"/>
  </r>
  <r>
    <s v="ORD-202305-03816"/>
    <x v="123"/>
    <x v="9"/>
    <x v="1"/>
    <n v="5125322061"/>
    <x v="8"/>
    <s v="PRD-110-CAM"/>
    <x v="8"/>
    <x v="1"/>
    <s v="West"/>
    <n v="2390.9299999999998"/>
    <n v="534.77"/>
    <x v="3"/>
    <n v="0.223666104821137"/>
    <x v="0"/>
    <x v="1"/>
    <m/>
    <x v="0"/>
    <n v="0"/>
    <m/>
    <x v="4"/>
    <x v="2"/>
  </r>
  <r>
    <s v="ORD-202305-03817"/>
    <x v="134"/>
    <x v="1"/>
    <x v="0"/>
    <n v="283486355"/>
    <x v="14"/>
    <s v="PRD-111-CHA"/>
    <x v="11"/>
    <x v="1"/>
    <s v="North"/>
    <n v="4342.2"/>
    <n v="340.67"/>
    <x v="0"/>
    <n v="7.8455621574317194E-2"/>
    <x v="0"/>
    <x v="2"/>
    <m/>
    <x v="0"/>
    <n v="0"/>
    <n v="207.68"/>
    <x v="4"/>
    <x v="2"/>
  </r>
  <r>
    <s v="ORD-202305-03818"/>
    <x v="144"/>
    <x v="11"/>
    <x v="7"/>
    <n v="1116973665"/>
    <x v="14"/>
    <s v="PRD-111-CHA"/>
    <x v="11"/>
    <x v="1"/>
    <s v="South"/>
    <n v="233.46"/>
    <n v="64.25"/>
    <x v="2"/>
    <n v="0.27520774436734302"/>
    <x v="2"/>
    <x v="1"/>
    <m/>
    <x v="0"/>
    <n v="0"/>
    <n v="207.68"/>
    <x v="4"/>
    <x v="2"/>
  </r>
  <r>
    <s v="ORD-202305-03819"/>
    <x v="134"/>
    <x v="3"/>
    <x v="6"/>
    <n v="539009058"/>
    <x v="18"/>
    <s v="PRD-103-HEA"/>
    <x v="5"/>
    <x v="1"/>
    <s v="South"/>
    <n v="2102.27"/>
    <n v="243.01"/>
    <x v="2"/>
    <n v="0.115594095905854"/>
    <x v="0"/>
    <x v="0"/>
    <m/>
    <x v="0"/>
    <n v="0"/>
    <n v="2183.56"/>
    <x v="4"/>
    <x v="2"/>
  </r>
  <r>
    <s v="ORD-202305-03820"/>
    <x v="139"/>
    <x v="28"/>
    <x v="1"/>
    <n v="2543731676"/>
    <x v="22"/>
    <s v="PRD-105-BAG"/>
    <x v="4"/>
    <x v="2"/>
    <s v="N"/>
    <n v="3642.53"/>
    <n v="367.34"/>
    <x v="0"/>
    <n v="0.10084748787243999"/>
    <x v="0"/>
    <x v="0"/>
    <s v="damaged "/>
    <x v="1"/>
    <n v="1"/>
    <m/>
    <x v="4"/>
    <x v="2"/>
  </r>
  <r>
    <s v="ORD-202305-03821"/>
    <x v="118"/>
    <x v="12"/>
    <x v="7"/>
    <n v="8017454696"/>
    <x v="3"/>
    <s v="PRD-106-PHO"/>
    <x v="2"/>
    <x v="1"/>
    <s v="North"/>
    <n v="1013.56"/>
    <n v="206.98"/>
    <x v="0"/>
    <n v="0.20421090019337801"/>
    <x v="0"/>
    <x v="1"/>
    <m/>
    <x v="0"/>
    <n v="0"/>
    <n v="2788.38"/>
    <x v="4"/>
    <x v="2"/>
  </r>
  <r>
    <s v="ORD-202305-03822"/>
    <x v="120"/>
    <x v="22"/>
    <x v="7"/>
    <n v="6979553606"/>
    <x v="8"/>
    <s v="PRD-110-CAM"/>
    <x v="8"/>
    <x v="1"/>
    <s v="W"/>
    <n v="2162.0300000000002"/>
    <n v="489.71"/>
    <x v="3"/>
    <n v="0.22650472010101599"/>
    <x v="0"/>
    <x v="1"/>
    <m/>
    <x v="0"/>
    <n v="0"/>
    <m/>
    <x v="4"/>
    <x v="2"/>
  </r>
  <r>
    <s v="ORD-202305-03823"/>
    <x v="130"/>
    <x v="9"/>
    <x v="2"/>
    <n v="1133989772"/>
    <x v="4"/>
    <s v="PRD-109-SUN"/>
    <x v="3"/>
    <x v="2"/>
    <s v="South"/>
    <n v="1912.35"/>
    <n v="560.48"/>
    <x v="2"/>
    <n v="0.29308442492221598"/>
    <x v="0"/>
    <x v="1"/>
    <m/>
    <x v="0"/>
    <n v="0"/>
    <m/>
    <x v="4"/>
    <x v="2"/>
  </r>
  <r>
    <s v="ORD-202305-03824"/>
    <x v="144"/>
    <x v="18"/>
    <x v="6"/>
    <n v="1906283600"/>
    <x v="2"/>
    <s v="PRD-101-SHI"/>
    <x v="1"/>
    <x v="0"/>
    <s v="N"/>
    <n v="4849.8900000000003"/>
    <n v="434.66"/>
    <x v="0"/>
    <n v="8.9622651235388803E-2"/>
    <x v="0"/>
    <x v="2"/>
    <m/>
    <x v="0"/>
    <n v="0"/>
    <n v="2821.33"/>
    <x v="4"/>
    <x v="2"/>
  </r>
  <r>
    <s v="ORD-202305-03825"/>
    <x v="116"/>
    <x v="22"/>
    <x v="7"/>
    <n v="6404079820"/>
    <x v="5"/>
    <s v="PRD-103-HEA"/>
    <x v="5"/>
    <x v="1"/>
    <s v="North"/>
    <n v="2065.14"/>
    <n v="540.77"/>
    <x v="0"/>
    <n v="0.26185633903754701"/>
    <x v="0"/>
    <x v="1"/>
    <m/>
    <x v="0"/>
    <n v="0"/>
    <n v="2183.56"/>
    <x v="4"/>
    <x v="2"/>
  </r>
  <r>
    <s v="ORD-202305-03826"/>
    <x v="134"/>
    <x v="12"/>
    <x v="5"/>
    <n v="8712708397"/>
    <x v="23"/>
    <s v="PRD-111-CHA"/>
    <x v="11"/>
    <x v="1"/>
    <s v="North"/>
    <n v="2519.1"/>
    <n v="741.76"/>
    <x v="0"/>
    <n v="0.29445436862371499"/>
    <x v="0"/>
    <x v="1"/>
    <m/>
    <x v="0"/>
    <n v="0"/>
    <n v="207.68"/>
    <x v="4"/>
    <x v="2"/>
  </r>
  <r>
    <s v="ORD-202305-03827"/>
    <x v="130"/>
    <x v="9"/>
    <x v="3"/>
    <n v="1349552257"/>
    <x v="15"/>
    <s v="PRD-100-SHO "/>
    <x v="12"/>
    <x v="0"/>
    <s v="N"/>
    <n v="1403.82"/>
    <n v="272.97000000000003"/>
    <x v="0"/>
    <n v="0.19444800615463501"/>
    <x v="0"/>
    <x v="0"/>
    <m/>
    <x v="0"/>
    <n v="0"/>
    <m/>
    <x v="4"/>
    <x v="2"/>
  </r>
  <r>
    <s v="ORD-202305-03828"/>
    <x v="141"/>
    <x v="15"/>
    <x v="1"/>
    <n v="5741793215"/>
    <x v="15"/>
    <s v="PRD-100-SHO"/>
    <x v="12"/>
    <x v="0"/>
    <s v="East"/>
    <n v="2584.06"/>
    <n v="361.81"/>
    <x v="1"/>
    <n v="0.14001609869739901"/>
    <x v="0"/>
    <x v="0"/>
    <s v="missing parts"/>
    <x v="1"/>
    <n v="1"/>
    <n v="2793.38"/>
    <x v="4"/>
    <x v="2"/>
  </r>
  <r>
    <s v="ORD-202305-03829"/>
    <x v="136"/>
    <x v="20"/>
    <x v="0"/>
    <n v="4887106956"/>
    <x v="2"/>
    <s v="PRD-101-SHI"/>
    <x v="1"/>
    <x v="0"/>
    <s v="N"/>
    <n v="3411.04"/>
    <n v="903.19"/>
    <x v="0"/>
    <n v="0.264784347295839"/>
    <x v="0"/>
    <x v="1"/>
    <m/>
    <x v="0"/>
    <n v="0"/>
    <n v="2821.33"/>
    <x v="4"/>
    <x v="2"/>
  </r>
  <r>
    <s v="ORD-202305-03830"/>
    <x v="144"/>
    <x v="18"/>
    <x v="5"/>
    <n v="612126834"/>
    <x v="14"/>
    <s v="PRD-111-CHA"/>
    <x v="11"/>
    <x v="1"/>
    <s v="W"/>
    <n v="2139.52"/>
    <n v="456.63"/>
    <x v="3"/>
    <n v="0.21342637600957201"/>
    <x v="0"/>
    <x v="1"/>
    <m/>
    <x v="0"/>
    <n v="0"/>
    <n v="207.68"/>
    <x v="4"/>
    <x v="2"/>
  </r>
  <r>
    <s v="ORD-202305-03831"/>
    <x v="121"/>
    <x v="22"/>
    <x v="4"/>
    <n v="5311029036"/>
    <x v="15"/>
    <s v="PRD-100-SHO"/>
    <x v="12"/>
    <x v="0"/>
    <s v="East"/>
    <n v="3094.08"/>
    <n v="711.32"/>
    <x v="1"/>
    <n v="0.229897093804944"/>
    <x v="0"/>
    <x v="1"/>
    <m/>
    <x v="0"/>
    <n v="0"/>
    <n v="2793.38"/>
    <x v="4"/>
    <x v="2"/>
  </r>
  <r>
    <s v="ORD-202305-03832"/>
    <x v="135"/>
    <x v="21"/>
    <x v="3"/>
    <n v="8111327858"/>
    <x v="2"/>
    <s v="PRD - 101 - SHI"/>
    <x v="1"/>
    <x v="0"/>
    <s v="North"/>
    <n v="426.96"/>
    <n v="111.95"/>
    <x v="0"/>
    <n v="0.26220254824807898"/>
    <x v="2"/>
    <x v="1"/>
    <m/>
    <x v="0"/>
    <n v="0"/>
    <m/>
    <x v="4"/>
    <x v="2"/>
  </r>
  <r>
    <s v="ORD-202305-03833"/>
    <x v="121"/>
    <x v="10"/>
    <x v="1"/>
    <n v="2624987249"/>
    <x v="3"/>
    <s v="PRD-106-PHO"/>
    <x v="4"/>
    <x v="1"/>
    <s v="North"/>
    <n v="723.34"/>
    <n v="146.63999999999999"/>
    <x v="0"/>
    <n v="0.20272624215445001"/>
    <x v="1"/>
    <x v="1"/>
    <m/>
    <x v="0"/>
    <n v="0"/>
    <n v="2788.38"/>
    <x v="4"/>
    <x v="2"/>
  </r>
  <r>
    <s v="ORD-202305-03834"/>
    <x v="138"/>
    <x v="10"/>
    <x v="5"/>
    <n v="7970354915"/>
    <x v="12"/>
    <s v="PRD-105-BAG"/>
    <x v="9"/>
    <x v="2"/>
    <s v="S"/>
    <n v="4238.93"/>
    <n v="417.96"/>
    <x v="2"/>
    <n v="9.8600354334702406E-2"/>
    <x v="0"/>
    <x v="2"/>
    <m/>
    <x v="0"/>
    <n v="0"/>
    <m/>
    <x v="4"/>
    <x v="2"/>
  </r>
  <r>
    <s v="ORD-202305-03835"/>
    <x v="139"/>
    <x v="22"/>
    <x v="5"/>
    <n v="3066556212"/>
    <x v="5"/>
    <s v="PRD-103-HEA"/>
    <x v="5"/>
    <x v="1"/>
    <s v="W"/>
    <n v="1251.98"/>
    <n v="337.06"/>
    <x v="3"/>
    <n v="0.26922155305995299"/>
    <x v="0"/>
    <x v="1"/>
    <s v="Wrong item delivered"/>
    <x v="1"/>
    <n v="1"/>
    <n v="2183.56"/>
    <x v="4"/>
    <x v="2"/>
  </r>
  <r>
    <s v="ORD-202305-03836"/>
    <x v="122"/>
    <x v="25"/>
    <x v="3"/>
    <n v="1169174187"/>
    <x v="1"/>
    <s v="PRD-101-SHI"/>
    <x v="1"/>
    <x v="0"/>
    <s v="South"/>
    <n v="2768.3"/>
    <n v="629.41999999999996"/>
    <x v="2"/>
    <n v="0.22736697612253001"/>
    <x v="0"/>
    <x v="1"/>
    <m/>
    <x v="0"/>
    <n v="0"/>
    <n v="2821.33"/>
    <x v="4"/>
    <x v="2"/>
  </r>
  <r>
    <s v="ORD-202305-03837"/>
    <x v="136"/>
    <x v="24"/>
    <x v="2"/>
    <n v="3143017110"/>
    <x v="0"/>
    <s v="PRD-108-JAC"/>
    <x v="0"/>
    <x v="0"/>
    <s v="East"/>
    <n v="2253.9699999999998"/>
    <n v="346.17"/>
    <x v="1"/>
    <n v="0.15358234581649299"/>
    <x v="0"/>
    <x v="0"/>
    <m/>
    <x v="0"/>
    <n v="0"/>
    <n v="2085.91"/>
    <x v="4"/>
    <x v="2"/>
  </r>
  <r>
    <s v="ORD-202305-03838"/>
    <x v="117"/>
    <x v="22"/>
    <x v="2"/>
    <n v="1224494887"/>
    <x v="7"/>
    <s v="PRD-104-WAT"/>
    <x v="7"/>
    <x v="2"/>
    <s v="North"/>
    <n v="4243.46"/>
    <n v="451.39"/>
    <x v="0"/>
    <n v="0.10637310119572201"/>
    <x v="0"/>
    <x v="0"/>
    <m/>
    <x v="0"/>
    <n v="0"/>
    <n v="2420.2800000000002"/>
    <x v="4"/>
    <x v="2"/>
  </r>
  <r>
    <s v="ORD-202305-03839"/>
    <x v="125"/>
    <x v="11"/>
    <x v="6"/>
    <n v="2057042787"/>
    <x v="14"/>
    <s v="PRD - 111 - CHA"/>
    <x v="11"/>
    <x v="1"/>
    <s v="East"/>
    <n v="1912.99"/>
    <n v="159.76"/>
    <x v="1"/>
    <n v="8.3513243665675196E-2"/>
    <x v="0"/>
    <x v="2"/>
    <m/>
    <x v="0"/>
    <n v="0"/>
    <m/>
    <x v="4"/>
    <x v="2"/>
  </r>
  <r>
    <s v="ORD-202305-03840"/>
    <x v="117"/>
    <x v="19"/>
    <x v="0"/>
    <n v="7855665720"/>
    <x v="14"/>
    <s v="PRD - 111 - CHA"/>
    <x v="11"/>
    <x v="1"/>
    <s v="W"/>
    <n v="3788.01"/>
    <n v="628.58000000000004"/>
    <x v="3"/>
    <n v="0.165939371860159"/>
    <x v="0"/>
    <x v="0"/>
    <m/>
    <x v="0"/>
    <n v="0"/>
    <m/>
    <x v="4"/>
    <x v="2"/>
  </r>
  <r>
    <s v="ORD-202305-03841"/>
    <x v="134"/>
    <x v="8"/>
    <x v="1"/>
    <n v="1334853681"/>
    <x v="4"/>
    <s v="PRD-109-SUN"/>
    <x v="4"/>
    <x v="2"/>
    <s v="S"/>
    <n v="2376.15"/>
    <n v="435.34"/>
    <x v="2"/>
    <n v="0.18321233928834499"/>
    <x v="0"/>
    <x v="0"/>
    <m/>
    <x v="0"/>
    <n v="0"/>
    <m/>
    <x v="4"/>
    <x v="2"/>
  </r>
  <r>
    <s v="ORD-202305-03842"/>
    <x v="123"/>
    <x v="17"/>
    <x v="3"/>
    <n v="91116537"/>
    <x v="7"/>
    <s v="PRD-104-WAT"/>
    <x v="7"/>
    <x v="2"/>
    <s v="West"/>
    <n v="4993.1499999999996"/>
    <n v="682.71"/>
    <x v="3"/>
    <n v="0.136729319167259"/>
    <x v="0"/>
    <x v="0"/>
    <m/>
    <x v="0"/>
    <n v="0"/>
    <n v="2420.2800000000002"/>
    <x v="4"/>
    <x v="2"/>
  </r>
  <r>
    <s v="ORD-202305-03843"/>
    <x v="134"/>
    <x v="22"/>
    <x v="3"/>
    <n v="5729854071"/>
    <x v="0"/>
    <s v="PRD-108-JAC"/>
    <x v="0"/>
    <x v="0"/>
    <s v="East"/>
    <n v="485.05"/>
    <n v="132.18"/>
    <x v="1"/>
    <n v="0.27250798886712702"/>
    <x v="2"/>
    <x v="1"/>
    <m/>
    <x v="0"/>
    <n v="0"/>
    <n v="2085.91"/>
    <x v="4"/>
    <x v="2"/>
  </r>
  <r>
    <s v="ORD-202305-03844"/>
    <x v="127"/>
    <x v="21"/>
    <x v="1"/>
    <n v="4687156122"/>
    <x v="10"/>
    <s v="PRD-106-PHO"/>
    <x v="4"/>
    <x v="1"/>
    <s v="S"/>
    <n v="1849.9"/>
    <n v="241.1"/>
    <x v="2"/>
    <n v="0.13033136926320299"/>
    <x v="0"/>
    <x v="0"/>
    <m/>
    <x v="0"/>
    <n v="0"/>
    <n v="2788.38"/>
    <x v="4"/>
    <x v="2"/>
  </r>
  <r>
    <s v="ORD-202305-03845"/>
    <x v="132"/>
    <x v="3"/>
    <x v="1"/>
    <n v="5723647483"/>
    <x v="4"/>
    <s v="PRD - 109 - SUN"/>
    <x v="3"/>
    <x v="2"/>
    <s v="N"/>
    <n v="421.51"/>
    <n v="46.73"/>
    <x v="0"/>
    <n v="0.11086332471353"/>
    <x v="2"/>
    <x v="0"/>
    <m/>
    <x v="0"/>
    <n v="0"/>
    <m/>
    <x v="4"/>
    <x v="2"/>
  </r>
  <r>
    <s v="ORD-202305-03846"/>
    <x v="118"/>
    <x v="13"/>
    <x v="4"/>
    <n v="8845819527"/>
    <x v="2"/>
    <s v="PRD-101-SHI"/>
    <x v="1"/>
    <x v="0"/>
    <s v="N"/>
    <n v="3614.92"/>
    <n v="532.1"/>
    <x v="0"/>
    <n v="0.14719551193387401"/>
    <x v="0"/>
    <x v="0"/>
    <m/>
    <x v="0"/>
    <n v="0"/>
    <n v="2821.33"/>
    <x v="4"/>
    <x v="2"/>
  </r>
  <r>
    <s v="ORD-202305-03847"/>
    <x v="141"/>
    <x v="7"/>
    <x v="3"/>
    <n v="5923519940"/>
    <x v="4"/>
    <s v="PRD-109-SUN"/>
    <x v="3"/>
    <x v="2"/>
    <s v="N"/>
    <n v="2562"/>
    <n v="120.29"/>
    <x v="0"/>
    <n v="4.6951600312256002E-2"/>
    <x v="0"/>
    <x v="2"/>
    <m/>
    <x v="0"/>
    <n v="0"/>
    <m/>
    <x v="4"/>
    <x v="2"/>
  </r>
  <r>
    <s v="ORD-202305-03848"/>
    <x v="121"/>
    <x v="17"/>
    <x v="6"/>
    <n v="4709863679"/>
    <x v="18"/>
    <s v="PRD-103-HEA"/>
    <x v="5"/>
    <x v="1"/>
    <s v="North"/>
    <n v="3646.1"/>
    <n v="380.24"/>
    <x v="0"/>
    <n v="0.104286772167521"/>
    <x v="0"/>
    <x v="0"/>
    <m/>
    <x v="0"/>
    <n v="0"/>
    <n v="2183.56"/>
    <x v="4"/>
    <x v="2"/>
  </r>
  <r>
    <s v="ORD-202305-03849"/>
    <x v="131"/>
    <x v="19"/>
    <x v="7"/>
    <n v="2580397278"/>
    <x v="19"/>
    <s v="PRD-102-LAP"/>
    <x v="4"/>
    <x v="1"/>
    <s v="S"/>
    <n v="2863.34"/>
    <n v="386.31"/>
    <x v="2"/>
    <n v="0.13491586748342799"/>
    <x v="0"/>
    <x v="0"/>
    <m/>
    <x v="0"/>
    <n v="0"/>
    <n v="847.14"/>
    <x v="4"/>
    <x v="2"/>
  </r>
  <r>
    <s v="ORD-202305-03850"/>
    <x v="121"/>
    <x v="0"/>
    <x v="6"/>
    <n v="2206336066"/>
    <x v="6"/>
    <s v="PRD-107-TAB"/>
    <x v="6"/>
    <x v="1"/>
    <s v="W"/>
    <n v="1338.86"/>
    <n v="91.03"/>
    <x v="3"/>
    <n v="6.7990678637049398E-2"/>
    <x v="0"/>
    <x v="2"/>
    <m/>
    <x v="0"/>
    <n v="0"/>
    <n v="2081.52"/>
    <x v="4"/>
    <x v="2"/>
  </r>
  <r>
    <s v="ORD-202305-03851"/>
    <x v="121"/>
    <x v="19"/>
    <x v="5"/>
    <n v="816957872"/>
    <x v="9"/>
    <s v="PRD-107-TAB"/>
    <x v="4"/>
    <x v="1"/>
    <s v="N"/>
    <n v="256.02999999999997"/>
    <n v="74.06"/>
    <x v="0"/>
    <n v="0.28926297699488301"/>
    <x v="2"/>
    <x v="1"/>
    <m/>
    <x v="0"/>
    <n v="0"/>
    <n v="2081.52"/>
    <x v="4"/>
    <x v="2"/>
  </r>
  <r>
    <s v="ORD-202305-03852"/>
    <x v="130"/>
    <x v="28"/>
    <x v="0"/>
    <n v="5921816977"/>
    <x v="8"/>
    <s v="PRD-110-CAM"/>
    <x v="4"/>
    <x v="1"/>
    <s v="S"/>
    <n v="1420.79"/>
    <n v="372.16"/>
    <x v="2"/>
    <n v="0.26193878053758801"/>
    <x v="0"/>
    <x v="1"/>
    <s v="Late delivery"/>
    <x v="1"/>
    <n v="1"/>
    <m/>
    <x v="4"/>
    <x v="2"/>
  </r>
  <r>
    <s v="ORD-202305-03853"/>
    <x v="128"/>
    <x v="27"/>
    <x v="4"/>
    <n v="8959353610"/>
    <x v="7"/>
    <s v="PRD-104-WAT"/>
    <x v="7"/>
    <x v="2"/>
    <s v="N"/>
    <n v="1505.97"/>
    <n v="437.63"/>
    <x v="0"/>
    <n v="0.29059675823555597"/>
    <x v="0"/>
    <x v="1"/>
    <m/>
    <x v="0"/>
    <n v="0"/>
    <n v="2420.2800000000002"/>
    <x v="4"/>
    <x v="2"/>
  </r>
  <r>
    <s v="ORD-202305-03854"/>
    <x v="133"/>
    <x v="21"/>
    <x v="6"/>
    <n v="4007965891"/>
    <x v="3"/>
    <s v="PRD-106-PHO"/>
    <x v="2"/>
    <x v="1"/>
    <s v="N"/>
    <n v="3577.04"/>
    <n v="569.08000000000004"/>
    <x v="0"/>
    <n v="0.15909243396775"/>
    <x v="0"/>
    <x v="0"/>
    <m/>
    <x v="0"/>
    <n v="0"/>
    <n v="2788.38"/>
    <x v="4"/>
    <x v="2"/>
  </r>
  <r>
    <s v="ORD-202305-03855"/>
    <x v="140"/>
    <x v="18"/>
    <x v="1"/>
    <n v="8470797700"/>
    <x v="12"/>
    <s v="PRD-105-BAG"/>
    <x v="9"/>
    <x v="2"/>
    <s v="North"/>
    <n v="3099.2"/>
    <n v="580.58000000000004"/>
    <x v="0"/>
    <n v="0.18733221476510101"/>
    <x v="0"/>
    <x v="0"/>
    <m/>
    <x v="0"/>
    <n v="0"/>
    <m/>
    <x v="4"/>
    <x v="2"/>
  </r>
  <r>
    <s v="ORD-202305-03856"/>
    <x v="138"/>
    <x v="25"/>
    <x v="7"/>
    <n v="814018418"/>
    <x v="13"/>
    <s v="PRD-102-LAP"/>
    <x v="10"/>
    <x v="1"/>
    <s v="W"/>
    <n v="154.28"/>
    <n v="44.22"/>
    <x v="3"/>
    <n v="0.28662172673061997"/>
    <x v="2"/>
    <x v="1"/>
    <m/>
    <x v="0"/>
    <n v="0"/>
    <n v="847.14"/>
    <x v="4"/>
    <x v="2"/>
  </r>
  <r>
    <s v="ORD-202305-03857"/>
    <x v="117"/>
    <x v="21"/>
    <x v="3"/>
    <n v="5482948712"/>
    <x v="11"/>
    <s v="PRD-104-WAT"/>
    <x v="7"/>
    <x v="2"/>
    <s v="North"/>
    <n v="757.91"/>
    <n v="66.489999999999995"/>
    <x v="0"/>
    <n v="8.7728094364766293E-2"/>
    <x v="1"/>
    <x v="2"/>
    <m/>
    <x v="0"/>
    <n v="0"/>
    <n v="2420.2800000000002"/>
    <x v="4"/>
    <x v="2"/>
  </r>
  <r>
    <s v="ORD-202305-03858"/>
    <x v="121"/>
    <x v="19"/>
    <x v="0"/>
    <n v="8929015440"/>
    <x v="20"/>
    <s v="PRD-100-SHO"/>
    <x v="4"/>
    <x v="0"/>
    <s v="West"/>
    <n v="4858.55"/>
    <n v="1054.8"/>
    <x v="3"/>
    <n v="0.217101810210865"/>
    <x v="0"/>
    <x v="1"/>
    <s v="Defective"/>
    <x v="1"/>
    <n v="1"/>
    <n v="2793.38"/>
    <x v="4"/>
    <x v="2"/>
  </r>
  <r>
    <s v="ORD-202305-03859"/>
    <x v="139"/>
    <x v="15"/>
    <x v="3"/>
    <n v="3135809945"/>
    <x v="9"/>
    <s v="PRD-107-TAB"/>
    <x v="6"/>
    <x v="1"/>
    <s v="North"/>
    <n v="2652.36"/>
    <n v="127.07"/>
    <x v="0"/>
    <n v="4.7908277910992503E-2"/>
    <x v="0"/>
    <x v="2"/>
    <s v="Wrong item delivered"/>
    <x v="1"/>
    <n v="1"/>
    <n v="2081.52"/>
    <x v="4"/>
    <x v="2"/>
  </r>
  <r>
    <s v="ORD-202305-03860"/>
    <x v="144"/>
    <x v="17"/>
    <x v="1"/>
    <n v="6463511401"/>
    <x v="17"/>
    <s v="PRD-108-JAC"/>
    <x v="0"/>
    <x v="0"/>
    <s v="East"/>
    <n v="1087.01"/>
    <n v="296.77"/>
    <x v="1"/>
    <n v="0.27301496766359101"/>
    <x v="0"/>
    <x v="1"/>
    <m/>
    <x v="0"/>
    <n v="0"/>
    <n v="2085.91"/>
    <x v="4"/>
    <x v="2"/>
  </r>
  <r>
    <s v="ORD-202305-03861"/>
    <x v="125"/>
    <x v="7"/>
    <x v="4"/>
    <n v="3655323273"/>
    <x v="4"/>
    <s v="PRD-109-SUN "/>
    <x v="3"/>
    <x v="2"/>
    <s v="N"/>
    <n v="1726.71"/>
    <n v="72.59"/>
    <x v="0"/>
    <n v="4.20394854955378E-2"/>
    <x v="0"/>
    <x v="2"/>
    <m/>
    <x v="0"/>
    <n v="0"/>
    <n v="1385.87"/>
    <x v="4"/>
    <x v="2"/>
  </r>
  <r>
    <s v="ORD-202305-03862"/>
    <x v="143"/>
    <x v="17"/>
    <x v="7"/>
    <n v="6481312243"/>
    <x v="16"/>
    <s v="PRD-109-SUN"/>
    <x v="3"/>
    <x v="2"/>
    <s v="West"/>
    <n v="2172.9899999999998"/>
    <n v="462.49"/>
    <x v="3"/>
    <n v="0.212835770067971"/>
    <x v="0"/>
    <x v="1"/>
    <m/>
    <x v="0"/>
    <n v="0"/>
    <m/>
    <x v="4"/>
    <x v="2"/>
  </r>
  <r>
    <s v="ORD-202305-03863"/>
    <x v="123"/>
    <x v="4"/>
    <x v="1"/>
    <n v="7108425658"/>
    <x v="0"/>
    <s v="PRD-108-JAC"/>
    <x v="0"/>
    <x v="0"/>
    <s v="West"/>
    <n v="4224.97"/>
    <n v="529.48"/>
    <x v="3"/>
    <n v="0.12532159991668601"/>
    <x v="0"/>
    <x v="0"/>
    <m/>
    <x v="0"/>
    <n v="0"/>
    <n v="2085.91"/>
    <x v="4"/>
    <x v="2"/>
  </r>
  <r>
    <s v="ORD-202305-03864"/>
    <x v="144"/>
    <x v="20"/>
    <x v="4"/>
    <n v="2648476417"/>
    <x v="11"/>
    <s v="PRD - 104 - WAT"/>
    <x v="7"/>
    <x v="2"/>
    <s v="East"/>
    <n v="2703.96"/>
    <n v="762.51"/>
    <x v="1"/>
    <n v="0.28199751475613499"/>
    <x v="0"/>
    <x v="1"/>
    <m/>
    <x v="0"/>
    <n v="0"/>
    <m/>
    <x v="4"/>
    <x v="2"/>
  </r>
  <r>
    <s v="ORD-202305-03865"/>
    <x v="121"/>
    <x v="7"/>
    <x v="2"/>
    <n v="2436801708"/>
    <x v="16"/>
    <s v="PRD-109-SUN "/>
    <x v="3"/>
    <x v="2"/>
    <s v="North"/>
    <n v="3448.45"/>
    <n v="609.41"/>
    <x v="0"/>
    <n v="0.17671997564122999"/>
    <x v="0"/>
    <x v="0"/>
    <m/>
    <x v="0"/>
    <n v="0"/>
    <n v="1385.87"/>
    <x v="4"/>
    <x v="2"/>
  </r>
  <r>
    <s v="ORD-202305-03866"/>
    <x v="145"/>
    <x v="25"/>
    <x v="6"/>
    <n v="9546076823"/>
    <x v="12"/>
    <s v="PRD-105-BAG"/>
    <x v="9"/>
    <x v="2"/>
    <s v="North"/>
    <n v="285.86"/>
    <n v="83.99"/>
    <x v="0"/>
    <n v="0.29381515427132199"/>
    <x v="2"/>
    <x v="1"/>
    <m/>
    <x v="0"/>
    <n v="0"/>
    <m/>
    <x v="4"/>
    <x v="2"/>
  </r>
  <r>
    <s v="ORD-202305-03867"/>
    <x v="131"/>
    <x v="15"/>
    <x v="7"/>
    <n v="6971793285"/>
    <x v="11"/>
    <s v="PRD-104-WAT"/>
    <x v="7"/>
    <x v="2"/>
    <s v="North"/>
    <n v="3250.27"/>
    <n v="824"/>
    <x v="0"/>
    <n v="0.25351740009291501"/>
    <x v="0"/>
    <x v="1"/>
    <m/>
    <x v="0"/>
    <n v="0"/>
    <n v="2420.2800000000002"/>
    <x v="4"/>
    <x v="2"/>
  </r>
  <r>
    <s v="ORD-202305-03868"/>
    <x v="132"/>
    <x v="28"/>
    <x v="2"/>
    <n v="1122747319"/>
    <x v="7"/>
    <s v="PRD - 104 - WAT"/>
    <x v="7"/>
    <x v="2"/>
    <s v="East"/>
    <n v="682.53"/>
    <n v="112.23"/>
    <x v="1"/>
    <n v="0.16443233264471899"/>
    <x v="1"/>
    <x v="0"/>
    <m/>
    <x v="0"/>
    <n v="0"/>
    <m/>
    <x v="4"/>
    <x v="2"/>
  </r>
  <r>
    <s v="ORD-202305-03869"/>
    <x v="123"/>
    <x v="3"/>
    <x v="4"/>
    <n v="5717526142"/>
    <x v="9"/>
    <s v="PRD-107-TAB"/>
    <x v="6"/>
    <x v="1"/>
    <s v="North"/>
    <n v="4118.2700000000004"/>
    <n v="160.47"/>
    <x v="0"/>
    <n v="3.8965390807305003E-2"/>
    <x v="0"/>
    <x v="2"/>
    <m/>
    <x v="0"/>
    <n v="0"/>
    <n v="2081.52"/>
    <x v="4"/>
    <x v="2"/>
  </r>
  <r>
    <s v="ORD-202305-03870"/>
    <x v="116"/>
    <x v="7"/>
    <x v="7"/>
    <n v="6349607085"/>
    <x v="8"/>
    <s v="PRD - 110 - CAM"/>
    <x v="8"/>
    <x v="1"/>
    <s v="South"/>
    <n v="3883.6"/>
    <n v="1131.24"/>
    <x v="2"/>
    <n v="0.29128643526624798"/>
    <x v="0"/>
    <x v="1"/>
    <m/>
    <x v="0"/>
    <n v="0"/>
    <m/>
    <x v="4"/>
    <x v="2"/>
  </r>
  <r>
    <s v="ORD-202305-03871"/>
    <x v="126"/>
    <x v="28"/>
    <x v="1"/>
    <n v="8302237796"/>
    <x v="5"/>
    <s v="PRD-103-HEA"/>
    <x v="5"/>
    <x v="1"/>
    <s v="N"/>
    <n v="887.87"/>
    <n v="199.86"/>
    <x v="0"/>
    <n v="0.22510052147273801"/>
    <x v="1"/>
    <x v="1"/>
    <m/>
    <x v="0"/>
    <n v="0"/>
    <n v="2183.56"/>
    <x v="4"/>
    <x v="2"/>
  </r>
  <r>
    <s v="ORD-202305-03872"/>
    <x v="141"/>
    <x v="18"/>
    <x v="2"/>
    <n v="4807199931"/>
    <x v="11"/>
    <s v="PRD - 104 - WAT"/>
    <x v="7"/>
    <x v="2"/>
    <s v="W"/>
    <n v="1609.66"/>
    <n v="65.67"/>
    <x v="3"/>
    <n v="4.0797435483269799E-2"/>
    <x v="0"/>
    <x v="2"/>
    <m/>
    <x v="0"/>
    <n v="0"/>
    <m/>
    <x v="4"/>
    <x v="2"/>
  </r>
  <r>
    <s v="ORD-202305-03873"/>
    <x v="126"/>
    <x v="17"/>
    <x v="4"/>
    <n v="1327043917"/>
    <x v="15"/>
    <s v="PRD-100-SHO"/>
    <x v="12"/>
    <x v="0"/>
    <s v="East"/>
    <n v="630.04"/>
    <n v="125.16"/>
    <x v="1"/>
    <n v="0.19865405371087599"/>
    <x v="1"/>
    <x v="0"/>
    <m/>
    <x v="0"/>
    <n v="0"/>
    <n v="2793.38"/>
    <x v="4"/>
    <x v="2"/>
  </r>
  <r>
    <s v="ORD-202305-03874"/>
    <x v="117"/>
    <x v="16"/>
    <x v="6"/>
    <n v="5635972931"/>
    <x v="3"/>
    <s v="PRD-106-PHO"/>
    <x v="2"/>
    <x v="1"/>
    <s v="East"/>
    <n v="3120.16"/>
    <n v="640.66999999999996"/>
    <x v="1"/>
    <n v="0.205332418850315"/>
    <x v="0"/>
    <x v="1"/>
    <m/>
    <x v="0"/>
    <n v="0"/>
    <n v="2788.38"/>
    <x v="4"/>
    <x v="2"/>
  </r>
  <r>
    <s v="ORD-202305-03875"/>
    <x v="140"/>
    <x v="26"/>
    <x v="4"/>
    <n v="9497469237"/>
    <x v="2"/>
    <s v="PRD-101-SHI"/>
    <x v="1"/>
    <x v="0"/>
    <s v="West"/>
    <n v="1330.06"/>
    <n v="332.93"/>
    <x v="3"/>
    <n v="0.25031201599927799"/>
    <x v="0"/>
    <x v="1"/>
    <m/>
    <x v="0"/>
    <n v="0"/>
    <n v="2821.33"/>
    <x v="4"/>
    <x v="2"/>
  </r>
  <r>
    <s v="ORD-202305-03876"/>
    <x v="136"/>
    <x v="9"/>
    <x v="5"/>
    <n v="1228683512"/>
    <x v="23"/>
    <s v="PRD-111-CHA"/>
    <x v="11"/>
    <x v="1"/>
    <s v="N"/>
    <n v="2120.12"/>
    <n v="236.44"/>
    <x v="0"/>
    <n v="0.111521989321359"/>
    <x v="0"/>
    <x v="0"/>
    <m/>
    <x v="0"/>
    <n v="0"/>
    <n v="207.68"/>
    <x v="4"/>
    <x v="2"/>
  </r>
  <r>
    <s v="ORD-202305-03877"/>
    <x v="138"/>
    <x v="19"/>
    <x v="1"/>
    <n v="7939690682"/>
    <x v="15"/>
    <s v="PRD - 100 - SHO"/>
    <x v="12"/>
    <x v="0"/>
    <s v="North"/>
    <n v="882.5"/>
    <n v="163.98"/>
    <x v="0"/>
    <n v="0.18581303116147299"/>
    <x v="1"/>
    <x v="0"/>
    <m/>
    <x v="0"/>
    <n v="0"/>
    <m/>
    <x v="4"/>
    <x v="2"/>
  </r>
  <r>
    <s v="ORD-202305-03878"/>
    <x v="124"/>
    <x v="20"/>
    <x v="4"/>
    <n v="2519486756"/>
    <x v="3"/>
    <s v="PRD-106-PHO"/>
    <x v="2"/>
    <x v="1"/>
    <s v="N"/>
    <n v="4950.8999999999996"/>
    <n v="944.73"/>
    <x v="0"/>
    <n v="0.190819850936193"/>
    <x v="0"/>
    <x v="0"/>
    <m/>
    <x v="0"/>
    <n v="0"/>
    <n v="2788.38"/>
    <x v="4"/>
    <x v="2"/>
  </r>
  <r>
    <s v="ORD-202305-03879"/>
    <x v="142"/>
    <x v="21"/>
    <x v="5"/>
    <n v="7328201550"/>
    <x v="12"/>
    <s v="PRD-105-BAG"/>
    <x v="9"/>
    <x v="2"/>
    <s v="N"/>
    <n v="3597.11"/>
    <n v="619.97"/>
    <x v="0"/>
    <n v="0.17235224944469299"/>
    <x v="0"/>
    <x v="0"/>
    <m/>
    <x v="0"/>
    <n v="0"/>
    <m/>
    <x v="4"/>
    <x v="2"/>
  </r>
  <r>
    <s v="ORD-202305-03880"/>
    <x v="138"/>
    <x v="1"/>
    <x v="6"/>
    <n v="9065227204"/>
    <x v="7"/>
    <s v="PRD - 104 - WAT"/>
    <x v="7"/>
    <x v="2"/>
    <s v="South"/>
    <n v="1684.14"/>
    <n v="240.07"/>
    <x v="2"/>
    <n v="0.142547531677889"/>
    <x v="0"/>
    <x v="0"/>
    <m/>
    <x v="0"/>
    <n v="0"/>
    <m/>
    <x v="4"/>
    <x v="2"/>
  </r>
  <r>
    <s v="ORD-202305-03881"/>
    <x v="145"/>
    <x v="25"/>
    <x v="1"/>
    <n v="5080458954"/>
    <x v="13"/>
    <s v="PRD-102-LAP"/>
    <x v="10"/>
    <x v="1"/>
    <s v="East"/>
    <n v="3374.07"/>
    <n v="232.24"/>
    <x v="1"/>
    <n v="6.8830818566301202E-2"/>
    <x v="0"/>
    <x v="2"/>
    <m/>
    <x v="0"/>
    <n v="0"/>
    <n v="847.14"/>
    <x v="4"/>
    <x v="2"/>
  </r>
  <r>
    <s v="ORD-202305-03882"/>
    <x v="135"/>
    <x v="9"/>
    <x v="1"/>
    <n v="1079450985"/>
    <x v="22"/>
    <s v="PRD-105-BAG"/>
    <x v="9"/>
    <x v="2"/>
    <s v="South"/>
    <n v="2039.13"/>
    <n v="542.65"/>
    <x v="2"/>
    <n v="0.26611839362865503"/>
    <x v="0"/>
    <x v="1"/>
    <m/>
    <x v="0"/>
    <n v="0"/>
    <m/>
    <x v="4"/>
    <x v="2"/>
  </r>
  <r>
    <s v="ORD-202305-03883"/>
    <x v="116"/>
    <x v="13"/>
    <x v="4"/>
    <n v="266765438"/>
    <x v="5"/>
    <s v="PRD-103-HEA "/>
    <x v="5"/>
    <x v="1"/>
    <s v="W"/>
    <n v="4232.34"/>
    <n v="426.93"/>
    <x v="3"/>
    <n v="0.100873275776521"/>
    <x v="0"/>
    <x v="0"/>
    <m/>
    <x v="0"/>
    <n v="0"/>
    <m/>
    <x v="4"/>
    <x v="2"/>
  </r>
  <r>
    <s v="ORD-202305-03884"/>
    <x v="121"/>
    <x v="20"/>
    <x v="2"/>
    <n v="885002999"/>
    <x v="9"/>
    <s v="PRD-107-TAB"/>
    <x v="6"/>
    <x v="1"/>
    <s v="S"/>
    <n v="4561.66"/>
    <n v="201.69"/>
    <x v="2"/>
    <n v="4.4214167649495997E-2"/>
    <x v="0"/>
    <x v="2"/>
    <s v="Customer changed mind"/>
    <x v="1"/>
    <n v="1"/>
    <n v="2081.52"/>
    <x v="4"/>
    <x v="2"/>
  </r>
  <r>
    <s v="ORD-202305-03885"/>
    <x v="141"/>
    <x v="9"/>
    <x v="1"/>
    <n v="5886915030"/>
    <x v="8"/>
    <s v="PRD-110-CAM"/>
    <x v="4"/>
    <x v="1"/>
    <s v="S"/>
    <n v="2677.95"/>
    <n v="436.7"/>
    <x v="2"/>
    <n v="0.16307249948654801"/>
    <x v="0"/>
    <x v="0"/>
    <m/>
    <x v="0"/>
    <n v="0"/>
    <m/>
    <x v="4"/>
    <x v="2"/>
  </r>
  <r>
    <s v="ORD-202305-03886"/>
    <x v="122"/>
    <x v="16"/>
    <x v="5"/>
    <n v="5894414372"/>
    <x v="4"/>
    <s v="PRD-109-SUN"/>
    <x v="3"/>
    <x v="2"/>
    <s v="W"/>
    <n v="687.71"/>
    <n v="115.28"/>
    <x v="3"/>
    <n v="0.16762879702200101"/>
    <x v="1"/>
    <x v="0"/>
    <m/>
    <x v="0"/>
    <n v="0"/>
    <m/>
    <x v="4"/>
    <x v="2"/>
  </r>
  <r>
    <s v="ORD-202305-03887"/>
    <x v="137"/>
    <x v="19"/>
    <x v="3"/>
    <n v="4940606783"/>
    <x v="5"/>
    <s v="PRD-103-HEA"/>
    <x v="5"/>
    <x v="1"/>
    <s v="S"/>
    <n v="3579.88"/>
    <n v="583.96"/>
    <x v="2"/>
    <n v="0.16312278623864501"/>
    <x v="0"/>
    <x v="0"/>
    <s v="Customer changed mind"/>
    <x v="1"/>
    <n v="1"/>
    <n v="2183.56"/>
    <x v="4"/>
    <x v="2"/>
  </r>
  <r>
    <s v="ORD-202305-03888"/>
    <x v="123"/>
    <x v="20"/>
    <x v="7"/>
    <n v="307505702"/>
    <x v="15"/>
    <s v="PRD-100-SHO"/>
    <x v="12"/>
    <x v="0"/>
    <s v="North"/>
    <n v="4763.16"/>
    <n v="934.3"/>
    <x v="0"/>
    <n v="0.19615129451876501"/>
    <x v="0"/>
    <x v="0"/>
    <m/>
    <x v="0"/>
    <n v="0"/>
    <n v="2793.38"/>
    <x v="4"/>
    <x v="2"/>
  </r>
  <r>
    <s v="ORD-202305-03889"/>
    <x v="127"/>
    <x v="3"/>
    <x v="4"/>
    <n v="9018926500"/>
    <x v="22"/>
    <s v="PRD-105-BAG"/>
    <x v="9"/>
    <x v="2"/>
    <s v="North"/>
    <n v="1044.6300000000001"/>
    <n v="293.74"/>
    <x v="0"/>
    <n v="0.28119046935278502"/>
    <x v="0"/>
    <x v="1"/>
    <m/>
    <x v="0"/>
    <n v="0"/>
    <m/>
    <x v="4"/>
    <x v="2"/>
  </r>
  <r>
    <s v="ORD-202305-03890"/>
    <x v="126"/>
    <x v="12"/>
    <x v="7"/>
    <n v="7468162026"/>
    <x v="9"/>
    <s v="PRD-107-TAB"/>
    <x v="6"/>
    <x v="1"/>
    <s v="North"/>
    <n v="4073.37"/>
    <n v="416.9"/>
    <x v="0"/>
    <n v="0.102347687541274"/>
    <x v="0"/>
    <x v="0"/>
    <s v="Defective"/>
    <x v="1"/>
    <n v="1"/>
    <n v="2081.52"/>
    <x v="4"/>
    <x v="2"/>
  </r>
  <r>
    <s v="ORD-202305-03891"/>
    <x v="121"/>
    <x v="8"/>
    <x v="5"/>
    <n v="5957244937"/>
    <x v="1"/>
    <s v="PRD-101-SHI"/>
    <x v="1"/>
    <x v="0"/>
    <s v="East"/>
    <n v="3199.32"/>
    <n v="468.47"/>
    <x v="1"/>
    <n v="0.14642799094807599"/>
    <x v="0"/>
    <x v="0"/>
    <m/>
    <x v="0"/>
    <n v="0"/>
    <n v="2821.33"/>
    <x v="4"/>
    <x v="2"/>
  </r>
  <r>
    <s v="ORD-202305-03892"/>
    <x v="123"/>
    <x v="6"/>
    <x v="4"/>
    <n v="1777582316"/>
    <x v="11"/>
    <s v="PRD-104-WAT "/>
    <x v="7"/>
    <x v="2"/>
    <s v="North"/>
    <n v="2154.56"/>
    <n v="113.78"/>
    <x v="0"/>
    <n v="5.2808926184464602E-2"/>
    <x v="0"/>
    <x v="2"/>
    <m/>
    <x v="0"/>
    <n v="0"/>
    <m/>
    <x v="4"/>
    <x v="2"/>
  </r>
  <r>
    <s v="ORD-202305-03893"/>
    <x v="145"/>
    <x v="4"/>
    <x v="6"/>
    <n v="8054635415"/>
    <x v="12"/>
    <s v="PRD-105-BAG"/>
    <x v="9"/>
    <x v="2"/>
    <s v="West"/>
    <n v="4785.45"/>
    <n v="743.7"/>
    <x v="3"/>
    <n v="0.15540858226499099"/>
    <x v="0"/>
    <x v="0"/>
    <m/>
    <x v="0"/>
    <n v="0"/>
    <m/>
    <x v="4"/>
    <x v="2"/>
  </r>
  <r>
    <s v="ORD-202305-03894"/>
    <x v="125"/>
    <x v="19"/>
    <x v="0"/>
    <n v="4696851267"/>
    <x v="23"/>
    <s v="PRD-111-CHA"/>
    <x v="11"/>
    <x v="1"/>
    <s v="North"/>
    <n v="3337.81"/>
    <n v="686.05"/>
    <x v="0"/>
    <n v="0.205538961175142"/>
    <x v="0"/>
    <x v="1"/>
    <m/>
    <x v="0"/>
    <n v="0"/>
    <n v="207.68"/>
    <x v="4"/>
    <x v="2"/>
  </r>
  <r>
    <s v="ORD-202305-03895"/>
    <x v="127"/>
    <x v="0"/>
    <x v="4"/>
    <n v="35324457"/>
    <x v="5"/>
    <s v="PRD-103-HEA"/>
    <x v="5"/>
    <x v="1"/>
    <s v="S"/>
    <n v="2505.66"/>
    <n v="202.31"/>
    <x v="2"/>
    <n v="8.0741201918855698E-2"/>
    <x v="0"/>
    <x v="2"/>
    <s v="DAMAGED"/>
    <x v="1"/>
    <n v="1"/>
    <n v="2183.56"/>
    <x v="4"/>
    <x v="2"/>
  </r>
  <r>
    <s v="ORD-202305-03896"/>
    <x v="122"/>
    <x v="9"/>
    <x v="6"/>
    <n v="7197132092"/>
    <x v="14"/>
    <s v="PRD-111-CHA"/>
    <x v="11"/>
    <x v="1"/>
    <s v="N"/>
    <n v="824.99"/>
    <n v="175.86"/>
    <x v="0"/>
    <n v="0.213166220196608"/>
    <x v="1"/>
    <x v="1"/>
    <m/>
    <x v="0"/>
    <n v="0"/>
    <n v="207.68"/>
    <x v="4"/>
    <x v="2"/>
  </r>
  <r>
    <s v="ORD-202305-03897"/>
    <x v="126"/>
    <x v="19"/>
    <x v="6"/>
    <n v="8188195577"/>
    <x v="9"/>
    <s v="PRD-107-TAB"/>
    <x v="6"/>
    <x v="1"/>
    <s v="North"/>
    <n v="3719.57"/>
    <n v="149.76"/>
    <x v="0"/>
    <n v="4.0262718540046302E-2"/>
    <x v="0"/>
    <x v="2"/>
    <m/>
    <x v="0"/>
    <n v="0"/>
    <n v="2081.52"/>
    <x v="4"/>
    <x v="2"/>
  </r>
  <r>
    <s v="ORD-202305-03898"/>
    <x v="130"/>
    <x v="11"/>
    <x v="7"/>
    <n v="4500496870"/>
    <x v="3"/>
    <s v="PRD-106-PHO"/>
    <x v="4"/>
    <x v="1"/>
    <s v="South"/>
    <n v="830.39"/>
    <n v="125.55"/>
    <x v="2"/>
    <n v="0.15119401726899401"/>
    <x v="1"/>
    <x v="0"/>
    <m/>
    <x v="0"/>
    <n v="0"/>
    <n v="2788.38"/>
    <x v="4"/>
    <x v="2"/>
  </r>
  <r>
    <s v="ORD-202305-03899"/>
    <x v="123"/>
    <x v="6"/>
    <x v="7"/>
    <n v="9506460015"/>
    <x v="3"/>
    <s v="PRD-106-PHO"/>
    <x v="2"/>
    <x v="1"/>
    <s v="East"/>
    <n v="1640.35"/>
    <n v="412.63"/>
    <x v="1"/>
    <n v="0.25154997409089502"/>
    <x v="0"/>
    <x v="1"/>
    <m/>
    <x v="0"/>
    <n v="0"/>
    <n v="2788.38"/>
    <x v="4"/>
    <x v="2"/>
  </r>
  <r>
    <s v="ORD-202305-03900"/>
    <x v="126"/>
    <x v="26"/>
    <x v="6"/>
    <n v="5076567385"/>
    <x v="1"/>
    <s v="PRD-101-SHI"/>
    <x v="1"/>
    <x v="0"/>
    <s v="West"/>
    <n v="1803.12"/>
    <n v="135.76"/>
    <x v="3"/>
    <n v="7.5291716580150006E-2"/>
    <x v="0"/>
    <x v="2"/>
    <m/>
    <x v="0"/>
    <n v="0"/>
    <n v="2821.33"/>
    <x v="4"/>
    <x v="2"/>
  </r>
  <r>
    <s v="ORD-202305-03901"/>
    <x v="125"/>
    <x v="11"/>
    <x v="2"/>
    <n v="3904004441"/>
    <x v="6"/>
    <s v="PRD-107-TAB"/>
    <x v="6"/>
    <x v="1"/>
    <s v="W"/>
    <n v="306.89999999999998"/>
    <n v="72.930000000000007"/>
    <x v="3"/>
    <n v="0.23763440860215099"/>
    <x v="2"/>
    <x v="1"/>
    <m/>
    <x v="0"/>
    <n v="0"/>
    <n v="2081.52"/>
    <x v="4"/>
    <x v="2"/>
  </r>
  <r>
    <s v="ORD-202305-03902"/>
    <x v="130"/>
    <x v="21"/>
    <x v="7"/>
    <n v="3379206380"/>
    <x v="4"/>
    <s v="PRD-109-SUN"/>
    <x v="3"/>
    <x v="2"/>
    <s v="W"/>
    <n v="2996.3"/>
    <n v="804.3"/>
    <x v="3"/>
    <n v="0.26843106498014202"/>
    <x v="0"/>
    <x v="1"/>
    <m/>
    <x v="0"/>
    <n v="0"/>
    <m/>
    <x v="4"/>
    <x v="2"/>
  </r>
  <r>
    <s v="ORD-202305-03903"/>
    <x v="117"/>
    <x v="23"/>
    <x v="6"/>
    <n v="3916388887"/>
    <x v="13"/>
    <s v="PRD-102-LAP"/>
    <x v="10"/>
    <x v="1"/>
    <s v="East"/>
    <n v="4864.83"/>
    <n v="468.26"/>
    <x v="1"/>
    <n v="9.6254134265740005E-2"/>
    <x v="0"/>
    <x v="2"/>
    <m/>
    <x v="0"/>
    <n v="0"/>
    <n v="847.14"/>
    <x v="4"/>
    <x v="2"/>
  </r>
  <r>
    <s v="ORD-202305-03904"/>
    <x v="132"/>
    <x v="3"/>
    <x v="2"/>
    <n v="4255599285"/>
    <x v="5"/>
    <s v="PRD-103-HEA"/>
    <x v="5"/>
    <x v="1"/>
    <s v="N"/>
    <n v="2017.68"/>
    <n v="406.43"/>
    <x v="0"/>
    <n v="0.20143432060584399"/>
    <x v="0"/>
    <x v="1"/>
    <m/>
    <x v="0"/>
    <n v="0"/>
    <n v="2183.56"/>
    <x v="4"/>
    <x v="2"/>
  </r>
  <r>
    <s v="ORD-202305-03905"/>
    <x v="128"/>
    <x v="2"/>
    <x v="2"/>
    <n v="8393660553"/>
    <x v="16"/>
    <s v="PRD-109-SUN"/>
    <x v="3"/>
    <x v="2"/>
    <s v="S"/>
    <n v="102.17"/>
    <n v="15.9"/>
    <x v="2"/>
    <n v="0.15562298130566701"/>
    <x v="2"/>
    <x v="0"/>
    <m/>
    <x v="0"/>
    <n v="0"/>
    <m/>
    <x v="4"/>
    <x v="2"/>
  </r>
  <r>
    <s v="ORD-202305-03906"/>
    <x v="121"/>
    <x v="1"/>
    <x v="2"/>
    <n v="7895842952"/>
    <x v="9"/>
    <s v="PRD-107-TAB"/>
    <x v="6"/>
    <x v="1"/>
    <s v="East"/>
    <n v="3003.18"/>
    <n v="171.73"/>
    <x v="1"/>
    <n v="5.7182719650503797E-2"/>
    <x v="0"/>
    <x v="2"/>
    <m/>
    <x v="0"/>
    <n v="0"/>
    <n v="2081.52"/>
    <x v="4"/>
    <x v="2"/>
  </r>
  <r>
    <s v="ORD-202305-03907"/>
    <x v="136"/>
    <x v="27"/>
    <x v="7"/>
    <n v="5853868351"/>
    <x v="14"/>
    <s v="PRD-111-CHA"/>
    <x v="11"/>
    <x v="1"/>
    <s v="East"/>
    <n v="2242.25"/>
    <n v="568.29999999999995"/>
    <x v="1"/>
    <n v="0.25345077489129197"/>
    <x v="0"/>
    <x v="1"/>
    <m/>
    <x v="0"/>
    <n v="0"/>
    <n v="207.68"/>
    <x v="4"/>
    <x v="2"/>
  </r>
  <r>
    <s v="ORD-202305-03908"/>
    <x v="142"/>
    <x v="6"/>
    <x v="5"/>
    <n v="5564292778"/>
    <x v="3"/>
    <s v="PRD-106-PHO"/>
    <x v="2"/>
    <x v="1"/>
    <s v="North"/>
    <n v="4022.97"/>
    <n v="415.58"/>
    <x v="0"/>
    <n v="0.103301789473946"/>
    <x v="0"/>
    <x v="0"/>
    <m/>
    <x v="0"/>
    <n v="0"/>
    <n v="2788.38"/>
    <x v="4"/>
    <x v="2"/>
  </r>
  <r>
    <s v="ORD-202305-03909"/>
    <x v="134"/>
    <x v="10"/>
    <x v="6"/>
    <n v="8484900060"/>
    <x v="13"/>
    <s v="PRD-102-LAP"/>
    <x v="10"/>
    <x v="1"/>
    <s v="West"/>
    <n v="2911.76"/>
    <n v="570.66999999999996"/>
    <x v="3"/>
    <n v="0.195987993515949"/>
    <x v="0"/>
    <x v="0"/>
    <m/>
    <x v="0"/>
    <n v="0"/>
    <n v="847.14"/>
    <x v="4"/>
    <x v="2"/>
  </r>
  <r>
    <s v="ORD-202305-03910"/>
    <x v="131"/>
    <x v="6"/>
    <x v="7"/>
    <n v="5164653019"/>
    <x v="21"/>
    <s v="PRD-110-CAM"/>
    <x v="8"/>
    <x v="1"/>
    <s v="South"/>
    <n v="2238.59"/>
    <n v="657.15"/>
    <x v="2"/>
    <n v="0.29355531830303899"/>
    <x v="0"/>
    <x v="1"/>
    <s v="Size issue"/>
    <x v="1"/>
    <n v="1"/>
    <m/>
    <x v="4"/>
    <x v="2"/>
  </r>
  <r>
    <s v="ORD-202305-03911"/>
    <x v="123"/>
    <x v="20"/>
    <x v="2"/>
    <n v="2530216738"/>
    <x v="9"/>
    <s v="PRD-107-TAB"/>
    <x v="4"/>
    <x v="1"/>
    <s v="West"/>
    <n v="3995.32"/>
    <n v="820.15"/>
    <x v="3"/>
    <n v="0.20527767487960899"/>
    <x v="0"/>
    <x v="1"/>
    <s v="Wrong item delivered"/>
    <x v="1"/>
    <n v="1"/>
    <n v="2081.52"/>
    <x v="4"/>
    <x v="2"/>
  </r>
  <r>
    <s v="ORD-202305-03912"/>
    <x v="140"/>
    <x v="0"/>
    <x v="1"/>
    <n v="1034902255"/>
    <x v="14"/>
    <s v="PRD-111-CHA"/>
    <x v="11"/>
    <x v="1"/>
    <s v="W"/>
    <n v="4282.63"/>
    <n v="274.14999999999998"/>
    <x v="3"/>
    <n v="6.4014402364901898E-2"/>
    <x v="0"/>
    <x v="2"/>
    <m/>
    <x v="0"/>
    <n v="0"/>
    <n v="207.68"/>
    <x v="4"/>
    <x v="2"/>
  </r>
  <r>
    <s v="ORD-202305-03913"/>
    <x v="141"/>
    <x v="27"/>
    <x v="5"/>
    <n v="2891661268"/>
    <x v="21"/>
    <s v="PRD-110-CAM"/>
    <x v="8"/>
    <x v="1"/>
    <s v="West"/>
    <n v="2879.96"/>
    <n v="649.11"/>
    <x v="3"/>
    <n v="0.225388547063154"/>
    <x v="0"/>
    <x v="1"/>
    <m/>
    <x v="0"/>
    <n v="0"/>
    <m/>
    <x v="4"/>
    <x v="2"/>
  </r>
  <r>
    <s v="ORD-202305-03914"/>
    <x v="126"/>
    <x v="17"/>
    <x v="4"/>
    <n v="4456935835"/>
    <x v="15"/>
    <s v="PRD-100-SHO"/>
    <x v="12"/>
    <x v="0"/>
    <s v="East"/>
    <n v="2322.14"/>
    <n v="413.96"/>
    <x v="1"/>
    <n v="0.17826659891307201"/>
    <x v="0"/>
    <x v="0"/>
    <m/>
    <x v="0"/>
    <n v="0"/>
    <n v="2793.38"/>
    <x v="4"/>
    <x v="2"/>
  </r>
  <r>
    <s v="ORD-202305-03915"/>
    <x v="143"/>
    <x v="6"/>
    <x v="4"/>
    <n v="4441048689"/>
    <x v="5"/>
    <s v="PRD-103-HEA"/>
    <x v="5"/>
    <x v="1"/>
    <s v="East"/>
    <n v="3654.64"/>
    <n v="370.93"/>
    <x v="1"/>
    <n v="0.101495632948799"/>
    <x v="0"/>
    <x v="0"/>
    <s v="missing parts"/>
    <x v="1"/>
    <n v="1"/>
    <n v="2183.56"/>
    <x v="4"/>
    <x v="2"/>
  </r>
  <r>
    <s v="ORD-202305-03916"/>
    <x v="133"/>
    <x v="17"/>
    <x v="1"/>
    <n v="1310571699"/>
    <x v="16"/>
    <s v="PRD-109-SUN"/>
    <x v="3"/>
    <x v="2"/>
    <s v="S"/>
    <n v="4434.22"/>
    <n v="1035.67"/>
    <x v="2"/>
    <n v="0.23356306182372599"/>
    <x v="0"/>
    <x v="1"/>
    <m/>
    <x v="0"/>
    <n v="0"/>
    <m/>
    <x v="4"/>
    <x v="2"/>
  </r>
  <r>
    <s v="ORD-202305-03917"/>
    <x v="131"/>
    <x v="9"/>
    <x v="2"/>
    <n v="8621875406"/>
    <x v="20"/>
    <s v="PRD-100-SHO"/>
    <x v="12"/>
    <x v="0"/>
    <s v="North"/>
    <n v="1691.82"/>
    <n v="208.57"/>
    <x v="0"/>
    <n v="0.123281436559445"/>
    <x v="0"/>
    <x v="0"/>
    <m/>
    <x v="0"/>
    <n v="0"/>
    <n v="2793.38"/>
    <x v="4"/>
    <x v="2"/>
  </r>
  <r>
    <s v="ORD-202305-03918"/>
    <x v="141"/>
    <x v="11"/>
    <x v="6"/>
    <n v="1801551334"/>
    <x v="18"/>
    <s v="PRD-103-HEA"/>
    <x v="5"/>
    <x v="1"/>
    <s v="W"/>
    <n v="271.12"/>
    <n v="69.13"/>
    <x v="3"/>
    <n v="0.25497934493951002"/>
    <x v="2"/>
    <x v="1"/>
    <m/>
    <x v="0"/>
    <n v="0"/>
    <n v="2183.56"/>
    <x v="4"/>
    <x v="2"/>
  </r>
  <r>
    <s v="ORD-202305-03919"/>
    <x v="145"/>
    <x v="11"/>
    <x v="4"/>
    <n v="6738960003"/>
    <x v="3"/>
    <s v="PRD-106-PHO"/>
    <x v="2"/>
    <x v="1"/>
    <s v="N"/>
    <n v="4012.66"/>
    <n v="625.88"/>
    <x v="0"/>
    <n v="0.15597633490004101"/>
    <x v="0"/>
    <x v="0"/>
    <m/>
    <x v="0"/>
    <n v="0"/>
    <n v="2788.38"/>
    <x v="4"/>
    <x v="2"/>
  </r>
  <r>
    <s v="ORD-202305-03920"/>
    <x v="142"/>
    <x v="1"/>
    <x v="0"/>
    <n v="6607299895"/>
    <x v="11"/>
    <s v="PRD-104-WAT"/>
    <x v="7"/>
    <x v="2"/>
    <s v="S"/>
    <n v="1492.72"/>
    <n v="257.45999999999998"/>
    <x v="2"/>
    <n v="0.17247708880432999"/>
    <x v="0"/>
    <x v="0"/>
    <m/>
    <x v="0"/>
    <n v="0"/>
    <n v="2420.2800000000002"/>
    <x v="4"/>
    <x v="2"/>
  </r>
  <r>
    <s v="ORD-202305-03921"/>
    <x v="140"/>
    <x v="4"/>
    <x v="5"/>
    <n v="3336248900"/>
    <x v="4"/>
    <s v="PRD - 109 - SUN"/>
    <x v="3"/>
    <x v="2"/>
    <s v="W"/>
    <n v="4046.27"/>
    <n v="566.17999999999995"/>
    <x v="3"/>
    <n v="0.13992640135235701"/>
    <x v="0"/>
    <x v="0"/>
    <m/>
    <x v="0"/>
    <n v="0"/>
    <m/>
    <x v="4"/>
    <x v="2"/>
  </r>
  <r>
    <s v="ORD-202305-03922"/>
    <x v="118"/>
    <x v="28"/>
    <x v="7"/>
    <n v="633995341"/>
    <x v="23"/>
    <s v="PRD-111-CHA"/>
    <x v="11"/>
    <x v="1"/>
    <s v="North"/>
    <n v="4983.87"/>
    <n v="1435.25"/>
    <x v="0"/>
    <n v="0.28797902031955103"/>
    <x v="0"/>
    <x v="1"/>
    <s v="Defective"/>
    <x v="1"/>
    <n v="1"/>
    <n v="207.68"/>
    <x v="4"/>
    <x v="2"/>
  </r>
  <r>
    <s v="ORD-202305-03923"/>
    <x v="138"/>
    <x v="23"/>
    <x v="3"/>
    <n v="3002290077"/>
    <x v="21"/>
    <s v="PRD-110-CAM"/>
    <x v="8"/>
    <x v="1"/>
    <s v="South"/>
    <n v="1857.58"/>
    <n v="436.7"/>
    <x v="2"/>
    <n v="0.23509081708459401"/>
    <x v="0"/>
    <x v="1"/>
    <m/>
    <x v="0"/>
    <n v="0"/>
    <m/>
    <x v="4"/>
    <x v="2"/>
  </r>
  <r>
    <s v="ORD-202305-03924"/>
    <x v="134"/>
    <x v="16"/>
    <x v="2"/>
    <n v="7538029991"/>
    <x v="8"/>
    <s v="PRD - 110 - CAM"/>
    <x v="8"/>
    <x v="1"/>
    <s v="West"/>
    <n v="821.32"/>
    <n v="75.489999999999995"/>
    <x v="3"/>
    <n v="9.19130180684751E-2"/>
    <x v="1"/>
    <x v="2"/>
    <m/>
    <x v="0"/>
    <n v="0"/>
    <m/>
    <x v="4"/>
    <x v="2"/>
  </r>
  <r>
    <s v="ORD-202305-03925"/>
    <x v="136"/>
    <x v="0"/>
    <x v="7"/>
    <n v="7930815550"/>
    <x v="2"/>
    <s v="PRD-101-SHI"/>
    <x v="1"/>
    <x v="0"/>
    <s v="North"/>
    <n v="2660.2"/>
    <n v="448.71"/>
    <x v="0"/>
    <n v="0.168675287572363"/>
    <x v="0"/>
    <x v="0"/>
    <m/>
    <x v="0"/>
    <n v="0"/>
    <n v="2821.33"/>
    <x v="4"/>
    <x v="2"/>
  </r>
  <r>
    <s v="ORD-202305-03926"/>
    <x v="133"/>
    <x v="11"/>
    <x v="7"/>
    <n v="990727809"/>
    <x v="8"/>
    <s v="PRD-110-CAM"/>
    <x v="8"/>
    <x v="1"/>
    <s v="North"/>
    <n v="1721.9"/>
    <n v="411.7"/>
    <x v="0"/>
    <n v="0.23909634705848201"/>
    <x v="0"/>
    <x v="1"/>
    <m/>
    <x v="0"/>
    <n v="0"/>
    <m/>
    <x v="4"/>
    <x v="2"/>
  </r>
  <r>
    <s v="ORD-202305-03927"/>
    <x v="140"/>
    <x v="26"/>
    <x v="4"/>
    <n v="3413499925"/>
    <x v="4"/>
    <s v="PRD-109-SUN"/>
    <x v="4"/>
    <x v="2"/>
    <s v="N"/>
    <n v="2818.65"/>
    <n v="553.95000000000005"/>
    <x v="0"/>
    <n v="0.19653025384492601"/>
    <x v="0"/>
    <x v="0"/>
    <m/>
    <x v="0"/>
    <n v="0"/>
    <m/>
    <x v="4"/>
    <x v="2"/>
  </r>
  <r>
    <s v="ORD-202305-03928"/>
    <x v="119"/>
    <x v="0"/>
    <x v="3"/>
    <n v="9573637599"/>
    <x v="13"/>
    <s v="PRD-102-LAP"/>
    <x v="10"/>
    <x v="1"/>
    <s v="North"/>
    <n v="2766.63"/>
    <n v="678.14"/>
    <x v="0"/>
    <n v="0.245114091873507"/>
    <x v="0"/>
    <x v="1"/>
    <m/>
    <x v="0"/>
    <n v="0"/>
    <n v="847.14"/>
    <x v="4"/>
    <x v="2"/>
  </r>
  <r>
    <s v="ORD-202305-03929"/>
    <x v="126"/>
    <x v="8"/>
    <x v="6"/>
    <n v="5403568742"/>
    <x v="13"/>
    <s v="PRD-102-LAP"/>
    <x v="10"/>
    <x v="1"/>
    <s v="North"/>
    <n v="1472.29"/>
    <n v="78.459999999999994"/>
    <x v="0"/>
    <n v="5.3291131502625197E-2"/>
    <x v="0"/>
    <x v="2"/>
    <m/>
    <x v="0"/>
    <n v="0"/>
    <n v="847.14"/>
    <x v="4"/>
    <x v="2"/>
  </r>
  <r>
    <s v="ORD-202305-03930"/>
    <x v="123"/>
    <x v="22"/>
    <x v="1"/>
    <n v="179225664"/>
    <x v="11"/>
    <s v="PRD-104-WAT"/>
    <x v="7"/>
    <x v="2"/>
    <s v="North"/>
    <n v="1910.36"/>
    <n v="385.95"/>
    <x v="0"/>
    <n v="0.202029983877384"/>
    <x v="0"/>
    <x v="1"/>
    <m/>
    <x v="0"/>
    <n v="0"/>
    <n v="2420.2800000000002"/>
    <x v="4"/>
    <x v="2"/>
  </r>
  <r>
    <s v="ORD-202305-03931"/>
    <x v="139"/>
    <x v="22"/>
    <x v="6"/>
    <n v="9843495979"/>
    <x v="21"/>
    <s v="PRD-110-CAM"/>
    <x v="8"/>
    <x v="1"/>
    <s v="W"/>
    <n v="2361.25"/>
    <n v="114.75"/>
    <x v="3"/>
    <n v="4.8597141344626803E-2"/>
    <x v="0"/>
    <x v="2"/>
    <m/>
    <x v="0"/>
    <n v="0"/>
    <m/>
    <x v="4"/>
    <x v="2"/>
  </r>
  <r>
    <s v="ORD-202305-03932"/>
    <x v="135"/>
    <x v="20"/>
    <x v="4"/>
    <n v="8355381066"/>
    <x v="13"/>
    <s v="PRD-102-LAP"/>
    <x v="10"/>
    <x v="1"/>
    <s v="East"/>
    <n v="1394.33"/>
    <n v="125.32"/>
    <x v="1"/>
    <n v="8.98782928001262E-2"/>
    <x v="0"/>
    <x v="2"/>
    <m/>
    <x v="0"/>
    <n v="0"/>
    <n v="847.14"/>
    <x v="4"/>
    <x v="2"/>
  </r>
  <r>
    <s v="ORD-202305-03933"/>
    <x v="139"/>
    <x v="19"/>
    <x v="3"/>
    <n v="9212959160"/>
    <x v="12"/>
    <s v="PRD-105-BAG"/>
    <x v="4"/>
    <x v="2"/>
    <s v="N"/>
    <n v="1872.52"/>
    <n v="499.24"/>
    <x v="0"/>
    <n v="0.266613974750604"/>
    <x v="0"/>
    <x v="1"/>
    <m/>
    <x v="0"/>
    <n v="0"/>
    <m/>
    <x v="4"/>
    <x v="2"/>
  </r>
  <r>
    <s v="ORD-202305-03934"/>
    <x v="125"/>
    <x v="17"/>
    <x v="0"/>
    <n v="9198787582"/>
    <x v="12"/>
    <s v="PRD-105-BAG"/>
    <x v="9"/>
    <x v="2"/>
    <s v="North"/>
    <n v="1953.45"/>
    <n v="75.56"/>
    <x v="0"/>
    <n v="3.8680283600808801E-2"/>
    <x v="0"/>
    <x v="2"/>
    <m/>
    <x v="0"/>
    <n v="0"/>
    <m/>
    <x v="4"/>
    <x v="2"/>
  </r>
  <r>
    <s v="ORD-202305-03935"/>
    <x v="122"/>
    <x v="14"/>
    <x v="2"/>
    <n v="1011090053"/>
    <x v="15"/>
    <s v="PRD-100-SHO"/>
    <x v="12"/>
    <x v="0"/>
    <s v="East"/>
    <n v="3383.83"/>
    <n v="702.11"/>
    <x v="1"/>
    <n v="0.20748973795964901"/>
    <x v="0"/>
    <x v="1"/>
    <m/>
    <x v="0"/>
    <n v="0"/>
    <n v="2793.38"/>
    <x v="4"/>
    <x v="2"/>
  </r>
  <r>
    <s v="ORD-202305-03936"/>
    <x v="134"/>
    <x v="2"/>
    <x v="5"/>
    <n v="7461220707"/>
    <x v="4"/>
    <s v="PRD-109-SUN"/>
    <x v="3"/>
    <x v="2"/>
    <s v="South"/>
    <n v="1996.3"/>
    <n v="337.34"/>
    <x v="2"/>
    <n v="0.16898261784301"/>
    <x v="0"/>
    <x v="0"/>
    <m/>
    <x v="0"/>
    <n v="0"/>
    <m/>
    <x v="4"/>
    <x v="2"/>
  </r>
  <r>
    <s v="ORD-202305-03937"/>
    <x v="121"/>
    <x v="23"/>
    <x v="6"/>
    <n v="3733547240"/>
    <x v="12"/>
    <s v="PRD-105-BAG"/>
    <x v="9"/>
    <x v="2"/>
    <s v="W"/>
    <n v="4773.29"/>
    <n v="1027.81"/>
    <x v="3"/>
    <n v="0.21532527879093899"/>
    <x v="0"/>
    <x v="1"/>
    <m/>
    <x v="0"/>
    <n v="0"/>
    <m/>
    <x v="4"/>
    <x v="2"/>
  </r>
  <r>
    <s v="ORD-202305-03938"/>
    <x v="140"/>
    <x v="6"/>
    <x v="2"/>
    <n v="3513592076"/>
    <x v="4"/>
    <s v="PRD-109-SUN"/>
    <x v="3"/>
    <x v="2"/>
    <s v="East"/>
    <n v="2549.8200000000002"/>
    <n v="167.98"/>
    <x v="1"/>
    <n v="6.5879160097575495E-2"/>
    <x v="0"/>
    <x v="2"/>
    <m/>
    <x v="0"/>
    <n v="0"/>
    <m/>
    <x v="4"/>
    <x v="2"/>
  </r>
  <r>
    <s v="ORD-202305-03939"/>
    <x v="131"/>
    <x v="11"/>
    <x v="5"/>
    <n v="4496227876"/>
    <x v="15"/>
    <s v="PRD-100-SHO "/>
    <x v="12"/>
    <x v="0"/>
    <s v="North"/>
    <n v="323.48"/>
    <n v="16.27"/>
    <x v="0"/>
    <n v="5.0296772597996801E-2"/>
    <x v="2"/>
    <x v="2"/>
    <s v="DAMAGED"/>
    <x v="1"/>
    <n v="1"/>
    <m/>
    <x v="4"/>
    <x v="2"/>
  </r>
  <r>
    <s v="ORD-202305-03940"/>
    <x v="119"/>
    <x v="6"/>
    <x v="0"/>
    <n v="8851821642"/>
    <x v="15"/>
    <s v="PRD-100-SHO "/>
    <x v="12"/>
    <x v="0"/>
    <s v="East"/>
    <n v="3366.33"/>
    <n v="590.64"/>
    <x v="1"/>
    <n v="0.17545516927930399"/>
    <x v="0"/>
    <x v="0"/>
    <m/>
    <x v="0"/>
    <n v="0"/>
    <m/>
    <x v="4"/>
    <x v="2"/>
  </r>
  <r>
    <s v="ORD-202305-03941"/>
    <x v="136"/>
    <x v="10"/>
    <x v="0"/>
    <n v="103530484"/>
    <x v="4"/>
    <s v="PRD-109-SUN"/>
    <x v="3"/>
    <x v="2"/>
    <s v="East"/>
    <n v="3010.34"/>
    <n v="191.46"/>
    <x v="1"/>
    <n v="6.3600789279616196E-2"/>
    <x v="0"/>
    <x v="2"/>
    <m/>
    <x v="0"/>
    <n v="0"/>
    <m/>
    <x v="4"/>
    <x v="2"/>
  </r>
  <r>
    <s v="ORD-202305-03942"/>
    <x v="120"/>
    <x v="29"/>
    <x v="7"/>
    <n v="3502913930"/>
    <x v="4"/>
    <s v="PRD-109-SUN"/>
    <x v="3"/>
    <x v="2"/>
    <s v="North"/>
    <n v="1499.96"/>
    <n v="218.52"/>
    <x v="0"/>
    <n v="0.14568388490359699"/>
    <x v="0"/>
    <x v="0"/>
    <m/>
    <x v="0"/>
    <n v="0"/>
    <m/>
    <x v="4"/>
    <x v="2"/>
  </r>
  <r>
    <s v="ORD-202305-03943"/>
    <x v="133"/>
    <x v="24"/>
    <x v="6"/>
    <n v="2159480586"/>
    <x v="8"/>
    <s v="PRD-110-CAM"/>
    <x v="8"/>
    <x v="1"/>
    <s v="East"/>
    <n v="2874.12"/>
    <n v="706.6"/>
    <x v="1"/>
    <n v="0.24584916426593201"/>
    <x v="0"/>
    <x v="1"/>
    <m/>
    <x v="0"/>
    <n v="0"/>
    <m/>
    <x v="4"/>
    <x v="2"/>
  </r>
  <r>
    <s v="ORD-202305-03944"/>
    <x v="139"/>
    <x v="8"/>
    <x v="6"/>
    <n v="9129065828"/>
    <x v="2"/>
    <s v="PRD-101-SHI"/>
    <x v="1"/>
    <x v="0"/>
    <s v="South"/>
    <n v="3155.25"/>
    <n v="184.5"/>
    <x v="2"/>
    <n v="5.8473971951509399E-2"/>
    <x v="0"/>
    <x v="2"/>
    <m/>
    <x v="0"/>
    <n v="0"/>
    <n v="2821.33"/>
    <x v="4"/>
    <x v="2"/>
  </r>
  <r>
    <s v="ORD-202305-03945"/>
    <x v="145"/>
    <x v="16"/>
    <x v="4"/>
    <n v="8292984783"/>
    <x v="2"/>
    <s v="PRD-101-SHI"/>
    <x v="4"/>
    <x v="0"/>
    <s v="S"/>
    <n v="1027.3399999999999"/>
    <n v="253.64"/>
    <x v="2"/>
    <n v="0.24689002667082"/>
    <x v="0"/>
    <x v="1"/>
    <m/>
    <x v="0"/>
    <n v="0"/>
    <n v="2821.33"/>
    <x v="4"/>
    <x v="2"/>
  </r>
  <r>
    <s v="ORD-202305-03946"/>
    <x v="134"/>
    <x v="6"/>
    <x v="2"/>
    <n v="6266578165"/>
    <x v="12"/>
    <s v="PRD-105-BAG"/>
    <x v="4"/>
    <x v="2"/>
    <s v="W"/>
    <n v="2524.11"/>
    <n v="164.24"/>
    <x v="3"/>
    <n v="6.5068479582902503E-2"/>
    <x v="0"/>
    <x v="2"/>
    <m/>
    <x v="0"/>
    <n v="0"/>
    <m/>
    <x v="4"/>
    <x v="2"/>
  </r>
  <r>
    <s v="ORD-202305-03947"/>
    <x v="123"/>
    <x v="8"/>
    <x v="7"/>
    <n v="6691915726"/>
    <x v="8"/>
    <s v="PRD-110-CAM"/>
    <x v="8"/>
    <x v="1"/>
    <s v="N"/>
    <n v="3455.38"/>
    <n v="509.95"/>
    <x v="0"/>
    <n v="0.14758145269116599"/>
    <x v="0"/>
    <x v="0"/>
    <m/>
    <x v="0"/>
    <n v="0"/>
    <m/>
    <x v="4"/>
    <x v="2"/>
  </r>
  <r>
    <s v="ORD-202305-03948"/>
    <x v="128"/>
    <x v="29"/>
    <x v="2"/>
    <n v="6840065861"/>
    <x v="5"/>
    <s v="PRD-103-HEA"/>
    <x v="5"/>
    <x v="1"/>
    <s v="W"/>
    <n v="1549.55"/>
    <n v="440.87"/>
    <x v="3"/>
    <n v="0.28451485915265701"/>
    <x v="0"/>
    <x v="1"/>
    <m/>
    <x v="0"/>
    <n v="0"/>
    <n v="2183.56"/>
    <x v="4"/>
    <x v="2"/>
  </r>
  <r>
    <s v="ORD-202305-03949"/>
    <x v="121"/>
    <x v="12"/>
    <x v="3"/>
    <n v="5800662277"/>
    <x v="2"/>
    <s v="PRD - 101 - SHI"/>
    <x v="4"/>
    <x v="0"/>
    <s v="East"/>
    <n v="1535.1"/>
    <n v="337.83"/>
    <x v="1"/>
    <n v="0.220070353722884"/>
    <x v="0"/>
    <x v="1"/>
    <m/>
    <x v="0"/>
    <n v="0"/>
    <m/>
    <x v="4"/>
    <x v="2"/>
  </r>
  <r>
    <s v="ORD-202305-03950"/>
    <x v="130"/>
    <x v="21"/>
    <x v="2"/>
    <n v="4411251738"/>
    <x v="2"/>
    <s v="PRD-101-SHI"/>
    <x v="1"/>
    <x v="0"/>
    <s v="North"/>
    <n v="4887.3100000000004"/>
    <n v="335.31"/>
    <x v="0"/>
    <n v="6.86082937239504E-2"/>
    <x v="0"/>
    <x v="2"/>
    <m/>
    <x v="0"/>
    <n v="0"/>
    <n v="2821.33"/>
    <x v="4"/>
    <x v="2"/>
  </r>
  <r>
    <s v="ORD-202305-03951"/>
    <x v="138"/>
    <x v="29"/>
    <x v="5"/>
    <n v="9220903240"/>
    <x v="9"/>
    <s v="PRD-107-TAB"/>
    <x v="6"/>
    <x v="1"/>
    <s v="West"/>
    <n v="681.5"/>
    <n v="115.85"/>
    <x v="3"/>
    <n v="0.16999266324284701"/>
    <x v="1"/>
    <x v="0"/>
    <m/>
    <x v="0"/>
    <n v="0"/>
    <n v="2081.52"/>
    <x v="4"/>
    <x v="2"/>
  </r>
  <r>
    <s v="ORD-202305-03952"/>
    <x v="118"/>
    <x v="11"/>
    <x v="4"/>
    <n v="5574639904"/>
    <x v="2"/>
    <s v="PRD-101-SHI"/>
    <x v="1"/>
    <x v="0"/>
    <s v="South"/>
    <n v="2296.58"/>
    <n v="392.72"/>
    <x v="2"/>
    <n v="0.17100209877295799"/>
    <x v="0"/>
    <x v="0"/>
    <m/>
    <x v="0"/>
    <n v="0"/>
    <n v="2821.33"/>
    <x v="4"/>
    <x v="2"/>
  </r>
  <r>
    <s v="ORD-202305-03953"/>
    <x v="128"/>
    <x v="0"/>
    <x v="5"/>
    <n v="4192713397"/>
    <x v="22"/>
    <s v="PRD - 105 - BAG"/>
    <x v="9"/>
    <x v="2"/>
    <s v="North"/>
    <n v="1813.06"/>
    <n v="106.58"/>
    <x v="0"/>
    <n v="5.8784596207516603E-2"/>
    <x v="0"/>
    <x v="2"/>
    <s v="Late delivery"/>
    <x v="1"/>
    <n v="1"/>
    <m/>
    <x v="4"/>
    <x v="2"/>
  </r>
  <r>
    <s v="ORD-202305-03954"/>
    <x v="120"/>
    <x v="9"/>
    <x v="4"/>
    <n v="3913261455"/>
    <x v="12"/>
    <s v="PRD-105-BAG"/>
    <x v="9"/>
    <x v="2"/>
    <s v="W"/>
    <n v="1520.11"/>
    <n v="188.69"/>
    <x v="3"/>
    <n v="0.124129174862346"/>
    <x v="0"/>
    <x v="0"/>
    <m/>
    <x v="0"/>
    <n v="0"/>
    <m/>
    <x v="4"/>
    <x v="2"/>
  </r>
  <r>
    <s v="ORD-202305-03955"/>
    <x v="118"/>
    <x v="12"/>
    <x v="6"/>
    <n v="3627422585"/>
    <x v="5"/>
    <s v="PRD-103-HEA "/>
    <x v="5"/>
    <x v="1"/>
    <s v="North"/>
    <n v="3409.74"/>
    <n v="714.95"/>
    <x v="0"/>
    <n v="0.209678743833841"/>
    <x v="0"/>
    <x v="1"/>
    <s v="Defective"/>
    <x v="1"/>
    <n v="1"/>
    <m/>
    <x v="4"/>
    <x v="2"/>
  </r>
  <r>
    <s v="ORD-202305-03956"/>
    <x v="140"/>
    <x v="18"/>
    <x v="7"/>
    <n v="8683843247"/>
    <x v="1"/>
    <s v="PRD-101-SHI"/>
    <x v="4"/>
    <x v="0"/>
    <s v="W"/>
    <n v="1121.17"/>
    <n v="100.11"/>
    <x v="3"/>
    <n v="8.92906517298893E-2"/>
    <x v="0"/>
    <x v="2"/>
    <s v="Customer changed mind"/>
    <x v="1"/>
    <n v="1"/>
    <n v="2821.33"/>
    <x v="4"/>
    <x v="2"/>
  </r>
  <r>
    <s v="ORD-202305-03957"/>
    <x v="124"/>
    <x v="11"/>
    <x v="3"/>
    <n v="1749095529"/>
    <x v="9"/>
    <s v="PRD - 107 - TAB"/>
    <x v="6"/>
    <x v="1"/>
    <s v="North"/>
    <n v="3530.83"/>
    <n v="301.29000000000002"/>
    <x v="0"/>
    <n v="8.53312110750164E-2"/>
    <x v="0"/>
    <x v="2"/>
    <m/>
    <x v="0"/>
    <n v="0"/>
    <m/>
    <x v="4"/>
    <x v="2"/>
  </r>
  <r>
    <s v="ORD-202305-03958"/>
    <x v="125"/>
    <x v="13"/>
    <x v="6"/>
    <n v="4964658894"/>
    <x v="1"/>
    <s v="PRD-101-SHI"/>
    <x v="1"/>
    <x v="0"/>
    <s v="East"/>
    <n v="2231.5500000000002"/>
    <n v="642.1"/>
    <x v="1"/>
    <n v="0.28773722300643001"/>
    <x v="0"/>
    <x v="1"/>
    <m/>
    <x v="0"/>
    <n v="0"/>
    <n v="2821.33"/>
    <x v="4"/>
    <x v="2"/>
  </r>
  <r>
    <s v="ORD-202305-03959"/>
    <x v="125"/>
    <x v="0"/>
    <x v="6"/>
    <n v="9025855251"/>
    <x v="19"/>
    <s v="PRD-102-LAP"/>
    <x v="10"/>
    <x v="1"/>
    <s v="South"/>
    <n v="4430.6000000000004"/>
    <n v="166.52"/>
    <x v="2"/>
    <n v="3.7584074391730199E-2"/>
    <x v="0"/>
    <x v="2"/>
    <s v="missing parts"/>
    <x v="1"/>
    <n v="1"/>
    <n v="847.14"/>
    <x v="4"/>
    <x v="2"/>
  </r>
  <r>
    <s v="ORD-202305-03960"/>
    <x v="129"/>
    <x v="2"/>
    <x v="1"/>
    <n v="2410528359"/>
    <x v="5"/>
    <s v="PRD - 103 - HEA"/>
    <x v="4"/>
    <x v="1"/>
    <s v="S"/>
    <n v="4798.7700000000004"/>
    <n v="715.23"/>
    <x v="2"/>
    <n v="0.14904444263842601"/>
    <x v="0"/>
    <x v="0"/>
    <m/>
    <x v="0"/>
    <n v="0"/>
    <m/>
    <x v="4"/>
    <x v="2"/>
  </r>
  <r>
    <s v="ORD-202305-03961"/>
    <x v="144"/>
    <x v="19"/>
    <x v="6"/>
    <n v="201581287"/>
    <x v="9"/>
    <s v="PRD-107-TAB"/>
    <x v="6"/>
    <x v="1"/>
    <s v="N"/>
    <n v="657.07"/>
    <n v="143"/>
    <x v="0"/>
    <n v="0.217632824508804"/>
    <x v="1"/>
    <x v="1"/>
    <m/>
    <x v="0"/>
    <n v="0"/>
    <n v="2081.52"/>
    <x v="4"/>
    <x v="2"/>
  </r>
  <r>
    <s v="ORD-202305-03962"/>
    <x v="143"/>
    <x v="22"/>
    <x v="7"/>
    <n v="6184760693"/>
    <x v="14"/>
    <s v="PRD-111-CHA"/>
    <x v="11"/>
    <x v="1"/>
    <s v="North"/>
    <n v="4243.45"/>
    <n v="1027.6199999999999"/>
    <x v="0"/>
    <n v="0.24216616196726701"/>
    <x v="0"/>
    <x v="1"/>
    <m/>
    <x v="0"/>
    <n v="0"/>
    <n v="207.68"/>
    <x v="4"/>
    <x v="2"/>
  </r>
  <r>
    <s v="ORD-202305-03963"/>
    <x v="138"/>
    <x v="25"/>
    <x v="5"/>
    <n v="8151804963"/>
    <x v="15"/>
    <s v="PRD-100-SHO"/>
    <x v="4"/>
    <x v="0"/>
    <s v="East"/>
    <n v="165.65"/>
    <n v="12.78"/>
    <x v="1"/>
    <n v="7.7150618774524601E-2"/>
    <x v="2"/>
    <x v="2"/>
    <m/>
    <x v="0"/>
    <n v="0"/>
    <n v="2793.38"/>
    <x v="4"/>
    <x v="2"/>
  </r>
  <r>
    <s v="ORD-202305-03964"/>
    <x v="130"/>
    <x v="10"/>
    <x v="6"/>
    <n v="6568042850"/>
    <x v="5"/>
    <s v="PRD-103-HEA"/>
    <x v="5"/>
    <x v="1"/>
    <s v="East"/>
    <n v="2290.91"/>
    <n v="265.69"/>
    <x v="1"/>
    <n v="0.11597574762867199"/>
    <x v="0"/>
    <x v="0"/>
    <m/>
    <x v="0"/>
    <n v="0"/>
    <n v="2183.56"/>
    <x v="4"/>
    <x v="2"/>
  </r>
  <r>
    <s v="ORD-202305-03965"/>
    <x v="141"/>
    <x v="20"/>
    <x v="0"/>
    <n v="8047188303"/>
    <x v="15"/>
    <s v="PRD-100-SHO"/>
    <x v="12"/>
    <x v="0"/>
    <s v="North"/>
    <n v="2325.4299999999998"/>
    <n v="380.03"/>
    <x v="0"/>
    <n v="0.16342353887238101"/>
    <x v="0"/>
    <x v="0"/>
    <m/>
    <x v="0"/>
    <n v="0"/>
    <n v="2793.38"/>
    <x v="4"/>
    <x v="2"/>
  </r>
  <r>
    <s v="ORD-202305-03966"/>
    <x v="120"/>
    <x v="17"/>
    <x v="7"/>
    <n v="1544647976"/>
    <x v="9"/>
    <s v="PRD-107-TAB"/>
    <x v="6"/>
    <x v="1"/>
    <s v="East"/>
    <n v="2058.63"/>
    <n v="132.93"/>
    <x v="1"/>
    <n v="6.4572069774558802E-2"/>
    <x v="0"/>
    <x v="2"/>
    <m/>
    <x v="0"/>
    <n v="0"/>
    <n v="2081.52"/>
    <x v="4"/>
    <x v="2"/>
  </r>
  <r>
    <s v="ORD-202305-03967"/>
    <x v="124"/>
    <x v="13"/>
    <x v="0"/>
    <n v="2438311410"/>
    <x v="6"/>
    <s v="PRD-107-TAB"/>
    <x v="6"/>
    <x v="1"/>
    <s v="S"/>
    <n v="3736.57"/>
    <n v="201.85"/>
    <x v="2"/>
    <n v="5.4020130761634297E-2"/>
    <x v="0"/>
    <x v="2"/>
    <m/>
    <x v="0"/>
    <n v="0"/>
    <n v="2081.52"/>
    <x v="4"/>
    <x v="2"/>
  </r>
  <r>
    <s v="ORD-202305-03968"/>
    <x v="139"/>
    <x v="14"/>
    <x v="4"/>
    <n v="8272155039"/>
    <x v="14"/>
    <s v="PRD-111-CHA "/>
    <x v="11"/>
    <x v="1"/>
    <s v="S"/>
    <n v="2057.9499999999998"/>
    <n v="143.37"/>
    <x v="2"/>
    <n v="6.9666415607765E-2"/>
    <x v="0"/>
    <x v="2"/>
    <m/>
    <x v="0"/>
    <n v="0"/>
    <m/>
    <x v="4"/>
    <x v="2"/>
  </r>
  <r>
    <s v="ORD-202305-03969"/>
    <x v="128"/>
    <x v="19"/>
    <x v="7"/>
    <n v="2073556202"/>
    <x v="16"/>
    <s v="PRD-109-SUN"/>
    <x v="3"/>
    <x v="2"/>
    <s v="East"/>
    <n v="4831.51"/>
    <n v="397.44"/>
    <x v="1"/>
    <n v="8.2259997392119602E-2"/>
    <x v="0"/>
    <x v="2"/>
    <m/>
    <x v="0"/>
    <n v="0"/>
    <m/>
    <x v="4"/>
    <x v="2"/>
  </r>
  <r>
    <s v="ORD-202305-03970"/>
    <x v="125"/>
    <x v="11"/>
    <x v="1"/>
    <n v="7173021560"/>
    <x v="14"/>
    <s v="PRD-111-CHA"/>
    <x v="11"/>
    <x v="1"/>
    <s v="South"/>
    <n v="2033.59"/>
    <n v="395.72"/>
    <x v="2"/>
    <n v="0.19459183021159601"/>
    <x v="0"/>
    <x v="0"/>
    <m/>
    <x v="0"/>
    <n v="0"/>
    <n v="207.68"/>
    <x v="4"/>
    <x v="2"/>
  </r>
  <r>
    <s v="ORD-202305-03971"/>
    <x v="127"/>
    <x v="14"/>
    <x v="1"/>
    <n v="6810696138"/>
    <x v="8"/>
    <s v="PRD-110-CAM"/>
    <x v="8"/>
    <x v="1"/>
    <s v="North"/>
    <n v="1631.18"/>
    <n v="259.95"/>
    <x v="0"/>
    <n v="0.15936316041148099"/>
    <x v="0"/>
    <x v="0"/>
    <m/>
    <x v="0"/>
    <n v="0"/>
    <m/>
    <x v="4"/>
    <x v="2"/>
  </r>
  <r>
    <s v="ORD-202305-03972"/>
    <x v="119"/>
    <x v="4"/>
    <x v="4"/>
    <n v="7290238813"/>
    <x v="9"/>
    <s v="PRD-107-TAB"/>
    <x v="6"/>
    <x v="1"/>
    <s v="W"/>
    <n v="2797.32"/>
    <n v="380.94"/>
    <x v="3"/>
    <n v="0.13618034404358501"/>
    <x v="0"/>
    <x v="0"/>
    <m/>
    <x v="0"/>
    <n v="0"/>
    <n v="2081.52"/>
    <x v="4"/>
    <x v="2"/>
  </r>
  <r>
    <s v="ORD-202305-03973"/>
    <x v="123"/>
    <x v="9"/>
    <x v="4"/>
    <n v="930694827"/>
    <x v="11"/>
    <s v="PRD-104-WAT"/>
    <x v="4"/>
    <x v="2"/>
    <s v="South"/>
    <n v="1475.42"/>
    <n v="114.05"/>
    <x v="2"/>
    <n v="7.7300023044285696E-2"/>
    <x v="0"/>
    <x v="2"/>
    <m/>
    <x v="0"/>
    <n v="0"/>
    <n v="2420.2800000000002"/>
    <x v="4"/>
    <x v="2"/>
  </r>
  <r>
    <s v="ORD-202305-03974"/>
    <x v="131"/>
    <x v="12"/>
    <x v="3"/>
    <n v="3125696614"/>
    <x v="3"/>
    <s v="PRD-106-PHO"/>
    <x v="2"/>
    <x v="1"/>
    <s v="South"/>
    <n v="4050.74"/>
    <n v="826.64"/>
    <x v="2"/>
    <n v="0.20407135486355599"/>
    <x v="0"/>
    <x v="1"/>
    <s v="DAMAGED"/>
    <x v="1"/>
    <n v="1"/>
    <n v="2788.38"/>
    <x v="4"/>
    <x v="2"/>
  </r>
  <r>
    <s v="ORD-202305-03975"/>
    <x v="141"/>
    <x v="14"/>
    <x v="1"/>
    <n v="989893961"/>
    <x v="11"/>
    <s v="PRD-104-WAT"/>
    <x v="7"/>
    <x v="2"/>
    <s v="North"/>
    <n v="2767.39"/>
    <n v="153.79"/>
    <x v="0"/>
    <n v="5.5572217865931403E-2"/>
    <x v="0"/>
    <x v="2"/>
    <m/>
    <x v="0"/>
    <n v="0"/>
    <n v="2420.2800000000002"/>
    <x v="4"/>
    <x v="2"/>
  </r>
  <r>
    <s v="ORD-202305-03976"/>
    <x v="121"/>
    <x v="16"/>
    <x v="7"/>
    <n v="9820107228"/>
    <x v="23"/>
    <s v="PRD-111-CHA"/>
    <x v="11"/>
    <x v="1"/>
    <s v="East"/>
    <n v="4931.1400000000003"/>
    <n v="834.8"/>
    <x v="1"/>
    <n v="0.169291482294155"/>
    <x v="0"/>
    <x v="0"/>
    <m/>
    <x v="0"/>
    <n v="0"/>
    <n v="207.68"/>
    <x v="4"/>
    <x v="2"/>
  </r>
  <r>
    <s v="ORD-202305-03977"/>
    <x v="140"/>
    <x v="28"/>
    <x v="1"/>
    <n v="2535396540"/>
    <x v="0"/>
    <s v="PRD-108-JAC"/>
    <x v="0"/>
    <x v="0"/>
    <s v="East"/>
    <n v="227.19"/>
    <n v="23.75"/>
    <x v="1"/>
    <n v="0.104538051850874"/>
    <x v="2"/>
    <x v="0"/>
    <m/>
    <x v="0"/>
    <n v="0"/>
    <n v="2085.91"/>
    <x v="4"/>
    <x v="2"/>
  </r>
  <r>
    <s v="ORD-202305-03978"/>
    <x v="123"/>
    <x v="13"/>
    <x v="4"/>
    <n v="1985538931"/>
    <x v="12"/>
    <s v="PRD-105-BAG"/>
    <x v="9"/>
    <x v="2"/>
    <s v="North"/>
    <n v="4227.78"/>
    <n v="789.54"/>
    <x v="0"/>
    <n v="0.18675049316662601"/>
    <x v="0"/>
    <x v="0"/>
    <m/>
    <x v="0"/>
    <n v="0"/>
    <m/>
    <x v="4"/>
    <x v="2"/>
  </r>
  <r>
    <s v="ORD-202305-03979"/>
    <x v="117"/>
    <x v="24"/>
    <x v="5"/>
    <n v="4938713443"/>
    <x v="12"/>
    <s v="PRD-105-BAG"/>
    <x v="9"/>
    <x v="2"/>
    <s v="South"/>
    <n v="2504.5500000000002"/>
    <n v="233.07"/>
    <x v="2"/>
    <n v="9.3058633287416898E-2"/>
    <x v="0"/>
    <x v="2"/>
    <m/>
    <x v="0"/>
    <n v="0"/>
    <m/>
    <x v="4"/>
    <x v="2"/>
  </r>
  <r>
    <s v="ORD-202305-03980"/>
    <x v="131"/>
    <x v="25"/>
    <x v="7"/>
    <n v="1338796020"/>
    <x v="12"/>
    <s v="PRD-105-BAG"/>
    <x v="9"/>
    <x v="2"/>
    <s v="South"/>
    <n v="578.16999999999996"/>
    <n v="111.15"/>
    <x v="2"/>
    <n v="0.192244495563589"/>
    <x v="1"/>
    <x v="0"/>
    <m/>
    <x v="0"/>
    <n v="0"/>
    <m/>
    <x v="4"/>
    <x v="2"/>
  </r>
  <r>
    <s v="ORD-202305-03981"/>
    <x v="131"/>
    <x v="28"/>
    <x v="5"/>
    <n v="3109069295"/>
    <x v="8"/>
    <s v="PRD-110-CAM"/>
    <x v="4"/>
    <x v="1"/>
    <s v="North"/>
    <n v="2972.62"/>
    <n v="597.37"/>
    <x v="0"/>
    <n v="0.200957404579126"/>
    <x v="0"/>
    <x v="1"/>
    <m/>
    <x v="0"/>
    <n v="0"/>
    <m/>
    <x v="4"/>
    <x v="2"/>
  </r>
  <r>
    <s v="ORD-202305-03982"/>
    <x v="130"/>
    <x v="13"/>
    <x v="5"/>
    <n v="1129047270"/>
    <x v="23"/>
    <s v="PRD-111-CHA"/>
    <x v="11"/>
    <x v="1"/>
    <s v="North"/>
    <n v="385.26"/>
    <n v="101.05"/>
    <x v="0"/>
    <n v="0.26229040128744202"/>
    <x v="2"/>
    <x v="1"/>
    <m/>
    <x v="0"/>
    <n v="0"/>
    <n v="207.68"/>
    <x v="4"/>
    <x v="2"/>
  </r>
  <r>
    <s v="ORD-202305-03983"/>
    <x v="129"/>
    <x v="3"/>
    <x v="2"/>
    <n v="5502436041"/>
    <x v="5"/>
    <s v="PRD-103-HEA"/>
    <x v="5"/>
    <x v="1"/>
    <s v="North"/>
    <n v="2820.02"/>
    <n v="678.54"/>
    <x v="0"/>
    <n v="0.240615314785002"/>
    <x v="0"/>
    <x v="1"/>
    <m/>
    <x v="0"/>
    <n v="0"/>
    <n v="2183.56"/>
    <x v="4"/>
    <x v="2"/>
  </r>
  <r>
    <s v="ORD-202305-03984"/>
    <x v="131"/>
    <x v="3"/>
    <x v="6"/>
    <n v="4978443761"/>
    <x v="22"/>
    <s v="PRD-105-BAG"/>
    <x v="9"/>
    <x v="2"/>
    <s v="North"/>
    <n v="800.84"/>
    <n v="198.74"/>
    <x v="0"/>
    <n v="0.248164427351281"/>
    <x v="1"/>
    <x v="1"/>
    <m/>
    <x v="0"/>
    <n v="0"/>
    <m/>
    <x v="4"/>
    <x v="2"/>
  </r>
  <r>
    <s v="ORD-202305-03985"/>
    <x v="124"/>
    <x v="9"/>
    <x v="5"/>
    <n v="4157919291"/>
    <x v="0"/>
    <s v="PRD-108-JAC"/>
    <x v="4"/>
    <x v="0"/>
    <s v="North"/>
    <n v="3161.92"/>
    <n v="183.4"/>
    <x v="0"/>
    <n v="5.8002732516951698E-2"/>
    <x v="0"/>
    <x v="2"/>
    <m/>
    <x v="0"/>
    <n v="0"/>
    <n v="2085.91"/>
    <x v="4"/>
    <x v="2"/>
  </r>
  <r>
    <s v="ORD-202305-03986"/>
    <x v="117"/>
    <x v="22"/>
    <x v="5"/>
    <n v="9969271769"/>
    <x v="5"/>
    <s v="PRD-103-HEA"/>
    <x v="5"/>
    <x v="1"/>
    <s v="W"/>
    <n v="1138.6400000000001"/>
    <n v="43.97"/>
    <x v="3"/>
    <n v="3.86162439401391E-2"/>
    <x v="0"/>
    <x v="2"/>
    <m/>
    <x v="0"/>
    <n v="0"/>
    <n v="2183.56"/>
    <x v="4"/>
    <x v="2"/>
  </r>
  <r>
    <s v="ORD-202305-03987"/>
    <x v="127"/>
    <x v="0"/>
    <x v="6"/>
    <n v="9663573462"/>
    <x v="8"/>
    <s v="PRD-110-CAM"/>
    <x v="8"/>
    <x v="1"/>
    <s v="N"/>
    <n v="1455.22"/>
    <n v="346.75"/>
    <x v="0"/>
    <n v="0.23828012259314699"/>
    <x v="0"/>
    <x v="1"/>
    <m/>
    <x v="0"/>
    <n v="0"/>
    <m/>
    <x v="4"/>
    <x v="2"/>
  </r>
  <r>
    <s v="ORD-202305-03988"/>
    <x v="126"/>
    <x v="2"/>
    <x v="4"/>
    <n v="2350333656"/>
    <x v="0"/>
    <s v="PRD-108-JAC"/>
    <x v="0"/>
    <x v="0"/>
    <s v="S"/>
    <n v="1051.19"/>
    <n v="294"/>
    <x v="2"/>
    <n v="0.27968302590397498"/>
    <x v="0"/>
    <x v="1"/>
    <m/>
    <x v="0"/>
    <n v="0"/>
    <n v="2085.91"/>
    <x v="4"/>
    <x v="2"/>
  </r>
  <r>
    <s v="ORD-202305-03989"/>
    <x v="121"/>
    <x v="19"/>
    <x v="1"/>
    <n v="8729242999"/>
    <x v="3"/>
    <s v="PRD-106-PHO"/>
    <x v="2"/>
    <x v="1"/>
    <s v="N"/>
    <n v="2456.15"/>
    <n v="222.21"/>
    <x v="0"/>
    <n v="9.0470858864483E-2"/>
    <x v="0"/>
    <x v="2"/>
    <m/>
    <x v="0"/>
    <n v="0"/>
    <n v="2788.38"/>
    <x v="4"/>
    <x v="2"/>
  </r>
  <r>
    <s v="ORD-202305-03990"/>
    <x v="134"/>
    <x v="7"/>
    <x v="5"/>
    <n v="3174301719"/>
    <x v="15"/>
    <s v="PRD-100-SHO"/>
    <x v="4"/>
    <x v="0"/>
    <s v="North"/>
    <n v="3655.33"/>
    <n v="408.18"/>
    <x v="0"/>
    <n v="0.11166707246678099"/>
    <x v="0"/>
    <x v="0"/>
    <m/>
    <x v="0"/>
    <n v="0"/>
    <n v="2793.38"/>
    <x v="4"/>
    <x v="2"/>
  </r>
  <r>
    <s v="ORD-202305-03991"/>
    <x v="123"/>
    <x v="15"/>
    <x v="2"/>
    <n v="9319426021"/>
    <x v="14"/>
    <s v="PRD-111-CHA"/>
    <x v="11"/>
    <x v="1"/>
    <s v="North"/>
    <n v="4311.16"/>
    <n v="542.69000000000005"/>
    <x v="0"/>
    <n v="0.125880273522671"/>
    <x v="0"/>
    <x v="0"/>
    <m/>
    <x v="0"/>
    <n v="0"/>
    <n v="207.68"/>
    <x v="4"/>
    <x v="2"/>
  </r>
  <r>
    <s v="ORD-202305-03992"/>
    <x v="144"/>
    <x v="18"/>
    <x v="2"/>
    <n v="6238127784"/>
    <x v="3"/>
    <s v="PRD-106-PHO"/>
    <x v="2"/>
    <x v="1"/>
    <s v="South"/>
    <n v="4489.67"/>
    <n v="966.36"/>
    <x v="2"/>
    <n v="0.21524076379778501"/>
    <x v="0"/>
    <x v="1"/>
    <s v="Size issue"/>
    <x v="1"/>
    <n v="1"/>
    <n v="2788.38"/>
    <x v="4"/>
    <x v="2"/>
  </r>
  <r>
    <s v="ORD-202305-03993"/>
    <x v="132"/>
    <x v="28"/>
    <x v="3"/>
    <n v="3448762198"/>
    <x v="2"/>
    <s v="PRD-101-SHI"/>
    <x v="1"/>
    <x v="0"/>
    <s v="W"/>
    <n v="4208.34"/>
    <n v="1193.3599999999999"/>
    <x v="3"/>
    <n v="0.283570243849119"/>
    <x v="0"/>
    <x v="1"/>
    <m/>
    <x v="0"/>
    <n v="0"/>
    <n v="2821.33"/>
    <x v="4"/>
    <x v="2"/>
  </r>
  <r>
    <s v="ORD-202305-03994"/>
    <x v="123"/>
    <x v="19"/>
    <x v="5"/>
    <n v="2484059914"/>
    <x v="4"/>
    <s v="PRD-109-SUN"/>
    <x v="3"/>
    <x v="2"/>
    <s v="N"/>
    <n v="4651.62"/>
    <n v="209.17"/>
    <x v="0"/>
    <n v="4.4967129731147401E-2"/>
    <x v="0"/>
    <x v="2"/>
    <m/>
    <x v="0"/>
    <n v="0"/>
    <m/>
    <x v="4"/>
    <x v="2"/>
  </r>
  <r>
    <s v="ORD-202305-03995"/>
    <x v="122"/>
    <x v="25"/>
    <x v="5"/>
    <n v="5782618329"/>
    <x v="2"/>
    <s v="PRD - 101 - SHI"/>
    <x v="1"/>
    <x v="0"/>
    <s v="East"/>
    <n v="2654.02"/>
    <n v="354.04"/>
    <x v="1"/>
    <n v="0.133397638299636"/>
    <x v="0"/>
    <x v="0"/>
    <s v="Late delivery"/>
    <x v="1"/>
    <n v="1"/>
    <m/>
    <x v="4"/>
    <x v="2"/>
  </r>
  <r>
    <s v="ORD-202305-03996"/>
    <x v="140"/>
    <x v="10"/>
    <x v="2"/>
    <n v="1680405092"/>
    <x v="9"/>
    <s v="PRD-107-TAB"/>
    <x v="6"/>
    <x v="1"/>
    <s v="W"/>
    <n v="4853.0200000000004"/>
    <n v="472.68"/>
    <x v="3"/>
    <n v="9.7399145274488896E-2"/>
    <x v="0"/>
    <x v="2"/>
    <s v="Defective"/>
    <x v="1"/>
    <n v="1"/>
    <n v="2081.52"/>
    <x v="4"/>
    <x v="2"/>
  </r>
  <r>
    <s v="ORD-202305-03997"/>
    <x v="141"/>
    <x v="24"/>
    <x v="0"/>
    <n v="9416444335"/>
    <x v="13"/>
    <s v="PRD-102-LAP"/>
    <x v="10"/>
    <x v="1"/>
    <s v="South"/>
    <n v="3994.39"/>
    <n v="713.24"/>
    <x v="2"/>
    <n v="0.17856043100448399"/>
    <x v="0"/>
    <x v="0"/>
    <m/>
    <x v="0"/>
    <n v="0"/>
    <n v="847.14"/>
    <x v="4"/>
    <x v="2"/>
  </r>
  <r>
    <s v="ORD-202305-03998"/>
    <x v="136"/>
    <x v="4"/>
    <x v="0"/>
    <n v="2569811047"/>
    <x v="0"/>
    <s v="PRD-108-JAC"/>
    <x v="0"/>
    <x v="0"/>
    <s v="South"/>
    <n v="3846.61"/>
    <n v="645.54999999999995"/>
    <x v="2"/>
    <n v="0.167823096180793"/>
    <x v="0"/>
    <x v="0"/>
    <s v="Wrong item delivered"/>
    <x v="1"/>
    <n v="1"/>
    <n v="2085.91"/>
    <x v="4"/>
    <x v="2"/>
  </r>
  <r>
    <s v="ORD-202305-03999"/>
    <x v="116"/>
    <x v="13"/>
    <x v="2"/>
    <n v="4321812641"/>
    <x v="6"/>
    <s v="PRD-107-TAB"/>
    <x v="6"/>
    <x v="1"/>
    <s v="North"/>
    <n v="3177.95"/>
    <n v="493.2"/>
    <x v="0"/>
    <n v="0.15519438631822399"/>
    <x v="0"/>
    <x v="0"/>
    <m/>
    <x v="0"/>
    <n v="0"/>
    <n v="2081.52"/>
    <x v="4"/>
    <x v="2"/>
  </r>
  <r>
    <s v="ORD-202305-04000"/>
    <x v="134"/>
    <x v="13"/>
    <x v="4"/>
    <n v="2298269619"/>
    <x v="8"/>
    <s v="PRD-110-CAM"/>
    <x v="8"/>
    <x v="1"/>
    <s v="N"/>
    <n v="719.44"/>
    <n v="40.96"/>
    <x v="0"/>
    <n v="5.69331702435227E-2"/>
    <x v="1"/>
    <x v="2"/>
    <m/>
    <x v="0"/>
    <n v="0"/>
    <m/>
    <x v="4"/>
    <x v="2"/>
  </r>
  <r>
    <s v="ORD-202306-04001"/>
    <x v="146"/>
    <x v="18"/>
    <x v="2"/>
    <n v="4133179462"/>
    <x v="8"/>
    <s v="PRD-110-CAM"/>
    <x v="8"/>
    <x v="1"/>
    <s v="West"/>
    <n v="1726.88"/>
    <n v="278.25"/>
    <x v="3"/>
    <n v="0.16112874085055101"/>
    <x v="0"/>
    <x v="0"/>
    <m/>
    <x v="0"/>
    <n v="0"/>
    <m/>
    <x v="5"/>
    <x v="2"/>
  </r>
  <r>
    <s v="ORD-202306-04002"/>
    <x v="147"/>
    <x v="24"/>
    <x v="2"/>
    <n v="2466321603"/>
    <x v="0"/>
    <s v="PRD-108-JAC"/>
    <x v="4"/>
    <x v="0"/>
    <s v="N"/>
    <n v="3211.18"/>
    <n v="855.75"/>
    <x v="0"/>
    <n v="0.26649082268823299"/>
    <x v="0"/>
    <x v="1"/>
    <m/>
    <x v="0"/>
    <n v="0"/>
    <n v="2085.91"/>
    <x v="5"/>
    <x v="2"/>
  </r>
  <r>
    <s v="ORD-202306-04003"/>
    <x v="148"/>
    <x v="23"/>
    <x v="2"/>
    <n v="148218809"/>
    <x v="8"/>
    <s v="PRD - 110 - CAM"/>
    <x v="8"/>
    <x v="1"/>
    <s v="North"/>
    <n v="1255.9000000000001"/>
    <n v="286.27999999999997"/>
    <x v="0"/>
    <n v="0.22794808503861799"/>
    <x v="0"/>
    <x v="1"/>
    <m/>
    <x v="0"/>
    <n v="0"/>
    <m/>
    <x v="5"/>
    <x v="2"/>
  </r>
  <r>
    <s v="ORD-202306-04004"/>
    <x v="149"/>
    <x v="8"/>
    <x v="5"/>
    <n v="19298809"/>
    <x v="15"/>
    <s v="PRD - 100 - SHO"/>
    <x v="4"/>
    <x v="0"/>
    <s v="West"/>
    <n v="2726.15"/>
    <n v="792.73"/>
    <x v="3"/>
    <n v="0.29078737413568601"/>
    <x v="0"/>
    <x v="1"/>
    <m/>
    <x v="0"/>
    <n v="0"/>
    <m/>
    <x v="5"/>
    <x v="2"/>
  </r>
  <r>
    <s v="ORD-202306-04005"/>
    <x v="150"/>
    <x v="12"/>
    <x v="5"/>
    <n v="2216828081"/>
    <x v="2"/>
    <s v="PRD-101-SHI"/>
    <x v="1"/>
    <x v="0"/>
    <s v="South"/>
    <n v="814.96"/>
    <n v="39.81"/>
    <x v="2"/>
    <n v="4.8849023264945501E-2"/>
    <x v="1"/>
    <x v="2"/>
    <s v="Customer changed mind"/>
    <x v="1"/>
    <n v="1"/>
    <n v="2821.33"/>
    <x v="5"/>
    <x v="2"/>
  </r>
  <r>
    <s v="ORD-202306-04006"/>
    <x v="151"/>
    <x v="17"/>
    <x v="6"/>
    <n v="6520410268"/>
    <x v="5"/>
    <s v="PRD-103-HEA"/>
    <x v="4"/>
    <x v="1"/>
    <s v="N"/>
    <n v="3786.71"/>
    <n v="849.31"/>
    <x v="0"/>
    <n v="0.22428704601091701"/>
    <x v="0"/>
    <x v="1"/>
    <m/>
    <x v="0"/>
    <n v="0"/>
    <n v="2183.56"/>
    <x v="5"/>
    <x v="2"/>
  </r>
  <r>
    <s v="ORD-202306-04007"/>
    <x v="152"/>
    <x v="23"/>
    <x v="1"/>
    <n v="1431222881"/>
    <x v="10"/>
    <s v="PRD-106-PHO"/>
    <x v="2"/>
    <x v="1"/>
    <s v="East"/>
    <n v="2627.14"/>
    <n v="383.41"/>
    <x v="1"/>
    <n v="0.14594197492330099"/>
    <x v="0"/>
    <x v="0"/>
    <m/>
    <x v="0"/>
    <n v="0"/>
    <n v="2788.38"/>
    <x v="5"/>
    <x v="2"/>
  </r>
  <r>
    <s v="ORD-202306-04008"/>
    <x v="153"/>
    <x v="10"/>
    <x v="6"/>
    <n v="5100180356"/>
    <x v="2"/>
    <s v="PRD-101-SHI"/>
    <x v="1"/>
    <x v="0"/>
    <s v="South"/>
    <n v="3538.34"/>
    <n v="330.8"/>
    <x v="2"/>
    <n v="9.3490167705760296E-2"/>
    <x v="0"/>
    <x v="2"/>
    <m/>
    <x v="0"/>
    <n v="0"/>
    <n v="2821.33"/>
    <x v="5"/>
    <x v="2"/>
  </r>
  <r>
    <s v="ORD-202306-04009"/>
    <x v="153"/>
    <x v="18"/>
    <x v="3"/>
    <n v="9672770412"/>
    <x v="13"/>
    <s v="PRD-102-LAP"/>
    <x v="10"/>
    <x v="1"/>
    <s v="N"/>
    <n v="3924.12"/>
    <n v="192.75"/>
    <x v="0"/>
    <n v="4.9119292987981997E-2"/>
    <x v="0"/>
    <x v="2"/>
    <m/>
    <x v="0"/>
    <n v="0"/>
    <n v="847.14"/>
    <x v="5"/>
    <x v="2"/>
  </r>
  <r>
    <s v="ORD-202306-04010"/>
    <x v="150"/>
    <x v="16"/>
    <x v="5"/>
    <n v="7008251238"/>
    <x v="13"/>
    <s v="PRD-102-LAP"/>
    <x v="10"/>
    <x v="1"/>
    <s v="North"/>
    <n v="2149.4899999999998"/>
    <n v="516.87"/>
    <x v="0"/>
    <n v="0.24046169091272801"/>
    <x v="0"/>
    <x v="1"/>
    <m/>
    <x v="0"/>
    <n v="0"/>
    <n v="847.14"/>
    <x v="5"/>
    <x v="2"/>
  </r>
  <r>
    <s v="ORD-202306-04011"/>
    <x v="154"/>
    <x v="25"/>
    <x v="5"/>
    <n v="4252896606"/>
    <x v="23"/>
    <s v="PRD-111-CHA"/>
    <x v="11"/>
    <x v="1"/>
    <s v="N"/>
    <n v="3413.57"/>
    <n v="874.54"/>
    <x v="0"/>
    <n v="0.25619512709567999"/>
    <x v="0"/>
    <x v="1"/>
    <s v="Customer changed mind"/>
    <x v="1"/>
    <n v="1"/>
    <n v="207.68"/>
    <x v="5"/>
    <x v="2"/>
  </r>
  <r>
    <s v="ORD-202306-04012"/>
    <x v="155"/>
    <x v="19"/>
    <x v="6"/>
    <n v="5289988550"/>
    <x v="8"/>
    <s v="PRD-110-CAM"/>
    <x v="8"/>
    <x v="1"/>
    <s v="S"/>
    <n v="1248.17"/>
    <n v="57.7"/>
    <x v="2"/>
    <n v="4.62276773195959E-2"/>
    <x v="0"/>
    <x v="2"/>
    <m/>
    <x v="0"/>
    <n v="0"/>
    <m/>
    <x v="5"/>
    <x v="2"/>
  </r>
  <r>
    <s v="ORD-202306-04013"/>
    <x v="156"/>
    <x v="15"/>
    <x v="2"/>
    <n v="7987321628"/>
    <x v="15"/>
    <s v="PRD-100-SHO"/>
    <x v="12"/>
    <x v="0"/>
    <s v="East"/>
    <n v="4499.6000000000004"/>
    <n v="1207.1199999999999"/>
    <x v="1"/>
    <n v="0.268272735354254"/>
    <x v="0"/>
    <x v="1"/>
    <m/>
    <x v="0"/>
    <n v="0"/>
    <n v="2793.38"/>
    <x v="5"/>
    <x v="2"/>
  </r>
  <r>
    <s v="ORD-202306-04014"/>
    <x v="157"/>
    <x v="13"/>
    <x v="7"/>
    <n v="3646660458"/>
    <x v="22"/>
    <s v="PRD-105-BAG"/>
    <x v="9"/>
    <x v="2"/>
    <s v="East"/>
    <n v="3615.24"/>
    <n v="818.06"/>
    <x v="1"/>
    <n v="0.22628096613226201"/>
    <x v="0"/>
    <x v="1"/>
    <m/>
    <x v="0"/>
    <n v="0"/>
    <m/>
    <x v="5"/>
    <x v="2"/>
  </r>
  <r>
    <s v="ORD-202306-04015"/>
    <x v="158"/>
    <x v="25"/>
    <x v="0"/>
    <n v="5970541345"/>
    <x v="11"/>
    <s v="PRD-104-WAT"/>
    <x v="7"/>
    <x v="2"/>
    <s v="South"/>
    <n v="4342.43"/>
    <n v="946.76"/>
    <x v="2"/>
    <n v="0.21802539131315901"/>
    <x v="0"/>
    <x v="1"/>
    <m/>
    <x v="0"/>
    <n v="0"/>
    <n v="2420.2800000000002"/>
    <x v="5"/>
    <x v="2"/>
  </r>
  <r>
    <s v="ORD-202306-04016"/>
    <x v="159"/>
    <x v="17"/>
    <x v="7"/>
    <n v="5626585962"/>
    <x v="3"/>
    <s v="PRD-106-PHO"/>
    <x v="2"/>
    <x v="1"/>
    <s v="North"/>
    <n v="2819.8"/>
    <n v="420.7"/>
    <x v="0"/>
    <n v="0.14919497836726001"/>
    <x v="0"/>
    <x v="0"/>
    <m/>
    <x v="0"/>
    <n v="0"/>
    <n v="2788.38"/>
    <x v="5"/>
    <x v="2"/>
  </r>
  <r>
    <s v="ORD-202306-04017"/>
    <x v="149"/>
    <x v="7"/>
    <x v="6"/>
    <n v="1764432907"/>
    <x v="17"/>
    <s v="PRD-108-JAC"/>
    <x v="0"/>
    <x v="0"/>
    <s v="S"/>
    <n v="3682.53"/>
    <n v="699.42"/>
    <x v="2"/>
    <n v="0.18992920627937901"/>
    <x v="0"/>
    <x v="0"/>
    <m/>
    <x v="0"/>
    <n v="0"/>
    <n v="2085.91"/>
    <x v="5"/>
    <x v="2"/>
  </r>
  <r>
    <s v="ORD-202306-04018"/>
    <x v="155"/>
    <x v="23"/>
    <x v="1"/>
    <n v="6781446494"/>
    <x v="16"/>
    <s v="PRD-109-SUN"/>
    <x v="3"/>
    <x v="2"/>
    <s v="North"/>
    <n v="2985.23"/>
    <n v="858.95"/>
    <x v="0"/>
    <n v="0.287733273483115"/>
    <x v="0"/>
    <x v="1"/>
    <m/>
    <x v="0"/>
    <n v="0"/>
    <m/>
    <x v="5"/>
    <x v="2"/>
  </r>
  <r>
    <s v="ORD-202306-04019"/>
    <x v="160"/>
    <x v="13"/>
    <x v="5"/>
    <n v="3667128810"/>
    <x v="16"/>
    <s v="PRD - 109 - SUN"/>
    <x v="3"/>
    <x v="2"/>
    <s v="S"/>
    <n v="4111.8100000000004"/>
    <n v="691.06"/>
    <x v="2"/>
    <n v="0.16806710426794999"/>
    <x v="0"/>
    <x v="0"/>
    <m/>
    <x v="0"/>
    <n v="0"/>
    <m/>
    <x v="5"/>
    <x v="2"/>
  </r>
  <r>
    <s v="ORD-202306-04020"/>
    <x v="157"/>
    <x v="6"/>
    <x v="7"/>
    <n v="5662952305"/>
    <x v="12"/>
    <s v="PRD - 105 - BAG"/>
    <x v="9"/>
    <x v="2"/>
    <s v="W"/>
    <n v="2481.9299999999998"/>
    <n v="410.15"/>
    <x v="3"/>
    <n v="0.16525445923132401"/>
    <x v="0"/>
    <x v="0"/>
    <m/>
    <x v="0"/>
    <n v="0"/>
    <m/>
    <x v="5"/>
    <x v="2"/>
  </r>
  <r>
    <s v="ORD-202306-04021"/>
    <x v="161"/>
    <x v="6"/>
    <x v="6"/>
    <n v="1589250713"/>
    <x v="4"/>
    <s v="PRD-109-SUN"/>
    <x v="3"/>
    <x v="2"/>
    <s v="East"/>
    <n v="1602.91"/>
    <n v="424.73"/>
    <x v="1"/>
    <n v="0.26497432794105702"/>
    <x v="0"/>
    <x v="1"/>
    <m/>
    <x v="0"/>
    <n v="0"/>
    <m/>
    <x v="5"/>
    <x v="2"/>
  </r>
  <r>
    <s v="ORD-202306-04022"/>
    <x v="162"/>
    <x v="29"/>
    <x v="3"/>
    <n v="775740936"/>
    <x v="13"/>
    <s v="PRD-102-LAP "/>
    <x v="10"/>
    <x v="1"/>
    <s v="South"/>
    <n v="2972.44"/>
    <n v="630.91999999999996"/>
    <x v="2"/>
    <n v="0.21225659727362001"/>
    <x v="0"/>
    <x v="1"/>
    <m/>
    <x v="0"/>
    <n v="0"/>
    <m/>
    <x v="5"/>
    <x v="2"/>
  </r>
  <r>
    <s v="ORD-202306-04023"/>
    <x v="151"/>
    <x v="6"/>
    <x v="5"/>
    <n v="8636057470"/>
    <x v="9"/>
    <s v="PRD - 107 - TAB"/>
    <x v="6"/>
    <x v="1"/>
    <s v="N"/>
    <n v="3518.47"/>
    <n v="218.92"/>
    <x v="0"/>
    <n v="6.22202264052273E-2"/>
    <x v="0"/>
    <x v="2"/>
    <m/>
    <x v="0"/>
    <n v="0"/>
    <m/>
    <x v="5"/>
    <x v="2"/>
  </r>
  <r>
    <s v="ORD-202306-04024"/>
    <x v="154"/>
    <x v="18"/>
    <x v="6"/>
    <n v="7293835865"/>
    <x v="19"/>
    <s v="PRD-102-LAP"/>
    <x v="10"/>
    <x v="1"/>
    <s v="South"/>
    <n v="3586.01"/>
    <n v="139.56"/>
    <x v="2"/>
    <n v="3.8917905973491401E-2"/>
    <x v="0"/>
    <x v="2"/>
    <s v="Wrong item delivered"/>
    <x v="1"/>
    <n v="1"/>
    <n v="847.14"/>
    <x v="5"/>
    <x v="2"/>
  </r>
  <r>
    <s v="ORD-202306-04025"/>
    <x v="163"/>
    <x v="14"/>
    <x v="4"/>
    <n v="1107342946"/>
    <x v="14"/>
    <s v="PRD - 111 - CHA"/>
    <x v="11"/>
    <x v="1"/>
    <s v="North"/>
    <n v="4236.6499999999996"/>
    <n v="776.79"/>
    <x v="0"/>
    <n v="0.18335005251790901"/>
    <x v="0"/>
    <x v="0"/>
    <s v="Wrong item delivered"/>
    <x v="1"/>
    <n v="1"/>
    <m/>
    <x v="5"/>
    <x v="2"/>
  </r>
  <r>
    <s v="ORD-202306-04026"/>
    <x v="164"/>
    <x v="17"/>
    <x v="7"/>
    <n v="9828122816"/>
    <x v="8"/>
    <s v="PRD-110-CAM"/>
    <x v="8"/>
    <x v="1"/>
    <s v="East"/>
    <n v="1043.1099999999999"/>
    <n v="77.77"/>
    <x v="1"/>
    <n v="7.45558953514011E-2"/>
    <x v="0"/>
    <x v="2"/>
    <m/>
    <x v="0"/>
    <n v="0"/>
    <m/>
    <x v="5"/>
    <x v="2"/>
  </r>
  <r>
    <s v="ORD-202306-04027"/>
    <x v="155"/>
    <x v="19"/>
    <x v="2"/>
    <n v="1815775041"/>
    <x v="12"/>
    <s v="PRD - 105 - BAG"/>
    <x v="9"/>
    <x v="2"/>
    <s v="East"/>
    <n v="874.59"/>
    <n v="168.32"/>
    <x v="1"/>
    <n v="0.19245589361872401"/>
    <x v="1"/>
    <x v="0"/>
    <m/>
    <x v="0"/>
    <n v="0"/>
    <m/>
    <x v="5"/>
    <x v="2"/>
  </r>
  <r>
    <s v="ORD-202306-04028"/>
    <x v="159"/>
    <x v="9"/>
    <x v="6"/>
    <n v="3178680888"/>
    <x v="8"/>
    <s v="PRD-110-CAM"/>
    <x v="8"/>
    <x v="1"/>
    <s v="East"/>
    <n v="3630.22"/>
    <n v="1009.41"/>
    <x v="1"/>
    <n v="0.27805752819388402"/>
    <x v="0"/>
    <x v="1"/>
    <m/>
    <x v="0"/>
    <n v="0"/>
    <m/>
    <x v="5"/>
    <x v="2"/>
  </r>
  <r>
    <s v="ORD-202306-04029"/>
    <x v="157"/>
    <x v="23"/>
    <x v="7"/>
    <n v="5637476266"/>
    <x v="14"/>
    <s v="PRD - 111 - CHA"/>
    <x v="11"/>
    <x v="1"/>
    <s v="N"/>
    <n v="4067.28"/>
    <n v="713.56"/>
    <x v="0"/>
    <n v="0.175439114100824"/>
    <x v="0"/>
    <x v="0"/>
    <m/>
    <x v="0"/>
    <n v="0"/>
    <m/>
    <x v="5"/>
    <x v="2"/>
  </r>
  <r>
    <s v="ORD-202306-04030"/>
    <x v="165"/>
    <x v="8"/>
    <x v="5"/>
    <n v="5270087803"/>
    <x v="15"/>
    <s v="PRD-100-SHO"/>
    <x v="12"/>
    <x v="0"/>
    <s v="North"/>
    <n v="4529.87"/>
    <n v="269.51"/>
    <x v="0"/>
    <n v="5.94961886323448E-2"/>
    <x v="0"/>
    <x v="2"/>
    <s v="damaged "/>
    <x v="1"/>
    <n v="1"/>
    <n v="2793.38"/>
    <x v="5"/>
    <x v="2"/>
  </r>
  <r>
    <s v="ORD-202306-04031"/>
    <x v="164"/>
    <x v="1"/>
    <x v="7"/>
    <n v="9146726088"/>
    <x v="2"/>
    <s v="PRD-101-SHI "/>
    <x v="1"/>
    <x v="0"/>
    <s v="East"/>
    <n v="918.47"/>
    <n v="154.85"/>
    <x v="1"/>
    <n v="0.168595599203022"/>
    <x v="1"/>
    <x v="0"/>
    <m/>
    <x v="0"/>
    <n v="0"/>
    <m/>
    <x v="5"/>
    <x v="2"/>
  </r>
  <r>
    <s v="ORD-202306-04032"/>
    <x v="166"/>
    <x v="14"/>
    <x v="0"/>
    <n v="1490018710"/>
    <x v="13"/>
    <s v="PRD-102-LAP"/>
    <x v="4"/>
    <x v="1"/>
    <s v="East"/>
    <n v="2004.13"/>
    <n v="538.88"/>
    <x v="1"/>
    <n v="0.26888475298508602"/>
    <x v="0"/>
    <x v="1"/>
    <s v="missing parts"/>
    <x v="1"/>
    <n v="1"/>
    <n v="847.14"/>
    <x v="5"/>
    <x v="2"/>
  </r>
  <r>
    <s v="ORD-202306-04033"/>
    <x v="167"/>
    <x v="13"/>
    <x v="5"/>
    <n v="9810357412"/>
    <x v="12"/>
    <s v="PRD-105-BAG"/>
    <x v="9"/>
    <x v="2"/>
    <s v="North"/>
    <n v="2244.89"/>
    <n v="362.63"/>
    <x v="0"/>
    <n v="0.161535754535857"/>
    <x v="0"/>
    <x v="0"/>
    <m/>
    <x v="0"/>
    <n v="0"/>
    <m/>
    <x v="5"/>
    <x v="2"/>
  </r>
  <r>
    <s v="ORD-202306-04034"/>
    <x v="168"/>
    <x v="16"/>
    <x v="0"/>
    <n v="3103163098"/>
    <x v="0"/>
    <s v="PRD-108-JAC "/>
    <x v="0"/>
    <x v="0"/>
    <s v="East"/>
    <n v="2020.47"/>
    <n v="214.51"/>
    <x v="1"/>
    <n v="0.10616836676614801"/>
    <x v="0"/>
    <x v="0"/>
    <m/>
    <x v="0"/>
    <n v="0"/>
    <m/>
    <x v="5"/>
    <x v="2"/>
  </r>
  <r>
    <s v="ORD-202306-04035"/>
    <x v="166"/>
    <x v="29"/>
    <x v="3"/>
    <n v="8858618931"/>
    <x v="4"/>
    <s v="PRD-109-SUN"/>
    <x v="3"/>
    <x v="2"/>
    <s v="East"/>
    <n v="2149.8200000000002"/>
    <n v="186.83"/>
    <x v="1"/>
    <n v="8.6904950181875704E-2"/>
    <x v="0"/>
    <x v="2"/>
    <m/>
    <x v="0"/>
    <n v="0"/>
    <m/>
    <x v="5"/>
    <x v="2"/>
  </r>
  <r>
    <s v="ORD-202306-04036"/>
    <x v="169"/>
    <x v="27"/>
    <x v="6"/>
    <n v="6033397905"/>
    <x v="2"/>
    <s v="PRD-101-SHI"/>
    <x v="1"/>
    <x v="0"/>
    <s v="N"/>
    <n v="3521.82"/>
    <n v="876.24"/>
    <x v="0"/>
    <n v="0.248803175630782"/>
    <x v="0"/>
    <x v="1"/>
    <m/>
    <x v="0"/>
    <n v="0"/>
    <n v="2821.33"/>
    <x v="5"/>
    <x v="2"/>
  </r>
  <r>
    <s v="ORD-202306-04037"/>
    <x v="167"/>
    <x v="13"/>
    <x v="1"/>
    <n v="1441699307"/>
    <x v="13"/>
    <s v="PRD-102-LAP"/>
    <x v="10"/>
    <x v="1"/>
    <s v="N"/>
    <n v="1817.53"/>
    <n v="461.55"/>
    <x v="0"/>
    <n v="0.253943538758645"/>
    <x v="0"/>
    <x v="1"/>
    <m/>
    <x v="0"/>
    <n v="0"/>
    <n v="847.14"/>
    <x v="5"/>
    <x v="2"/>
  </r>
  <r>
    <s v="ORD-202306-04038"/>
    <x v="155"/>
    <x v="9"/>
    <x v="5"/>
    <n v="7227701559"/>
    <x v="8"/>
    <s v="PRD-110-CAM"/>
    <x v="8"/>
    <x v="1"/>
    <s v="North"/>
    <n v="3246.69"/>
    <n v="297.06"/>
    <x v="0"/>
    <n v="9.1496262347190493E-2"/>
    <x v="0"/>
    <x v="2"/>
    <m/>
    <x v="0"/>
    <n v="0"/>
    <m/>
    <x v="5"/>
    <x v="2"/>
  </r>
  <r>
    <s v="ORD-202306-04039"/>
    <x v="146"/>
    <x v="18"/>
    <x v="1"/>
    <n v="8096492716"/>
    <x v="14"/>
    <s v="PRD-111-CHA"/>
    <x v="11"/>
    <x v="1"/>
    <s v="East"/>
    <n v="3805.55"/>
    <n v="163.99"/>
    <x v="1"/>
    <n v="4.3092325682227303E-2"/>
    <x v="0"/>
    <x v="2"/>
    <m/>
    <x v="0"/>
    <n v="0"/>
    <n v="207.68"/>
    <x v="5"/>
    <x v="2"/>
  </r>
  <r>
    <s v="ORD-202306-04040"/>
    <x v="163"/>
    <x v="29"/>
    <x v="3"/>
    <n v="9467331671"/>
    <x v="3"/>
    <s v="PRD-106-PHO"/>
    <x v="2"/>
    <x v="1"/>
    <s v="East"/>
    <n v="1222.83"/>
    <n v="226.4"/>
    <x v="1"/>
    <n v="0.18514429642714"/>
    <x v="0"/>
    <x v="0"/>
    <m/>
    <x v="0"/>
    <n v="0"/>
    <n v="2788.38"/>
    <x v="5"/>
    <x v="2"/>
  </r>
  <r>
    <s v="ORD-202306-04041"/>
    <x v="156"/>
    <x v="11"/>
    <x v="2"/>
    <n v="2649254525"/>
    <x v="2"/>
    <s v="PRD-101-SHI"/>
    <x v="1"/>
    <x v="0"/>
    <s v="East"/>
    <n v="3801.7"/>
    <n v="629.44000000000005"/>
    <x v="1"/>
    <n v="0.165568035352605"/>
    <x v="0"/>
    <x v="0"/>
    <s v="Size issue"/>
    <x v="1"/>
    <n v="1"/>
    <n v="2821.33"/>
    <x v="5"/>
    <x v="2"/>
  </r>
  <r>
    <s v="ORD-202306-04042"/>
    <x v="150"/>
    <x v="25"/>
    <x v="4"/>
    <n v="8132673344"/>
    <x v="0"/>
    <s v="PRD-108-JAC"/>
    <x v="0"/>
    <x v="0"/>
    <s v="N"/>
    <n v="1984.99"/>
    <n v="213.44"/>
    <x v="0"/>
    <n v="0.107526990060403"/>
    <x v="0"/>
    <x v="0"/>
    <m/>
    <x v="0"/>
    <n v="0"/>
    <n v="2085.91"/>
    <x v="5"/>
    <x v="2"/>
  </r>
  <r>
    <s v="ORD-202306-04043"/>
    <x v="154"/>
    <x v="18"/>
    <x v="5"/>
    <n v="2031331033"/>
    <x v="14"/>
    <s v="PRD-111-CHA"/>
    <x v="11"/>
    <x v="1"/>
    <s v="North"/>
    <n v="2945.62"/>
    <n v="722.72"/>
    <x v="0"/>
    <n v="0.24535411899701901"/>
    <x v="0"/>
    <x v="1"/>
    <m/>
    <x v="0"/>
    <n v="0"/>
    <n v="207.68"/>
    <x v="5"/>
    <x v="2"/>
  </r>
  <r>
    <s v="ORD-202306-04044"/>
    <x v="159"/>
    <x v="13"/>
    <x v="5"/>
    <n v="2550118528"/>
    <x v="10"/>
    <s v="PRD-106-PHO"/>
    <x v="2"/>
    <x v="1"/>
    <s v="S"/>
    <n v="1024.29"/>
    <n v="302.27"/>
    <x v="2"/>
    <n v="0.29510197307403202"/>
    <x v="0"/>
    <x v="1"/>
    <s v="DAMAGED"/>
    <x v="1"/>
    <n v="1"/>
    <n v="2788.38"/>
    <x v="5"/>
    <x v="2"/>
  </r>
  <r>
    <s v="ORD-202306-04045"/>
    <x v="159"/>
    <x v="8"/>
    <x v="4"/>
    <n v="3114906046"/>
    <x v="13"/>
    <s v="PRD-102-LAP"/>
    <x v="10"/>
    <x v="1"/>
    <s v="North"/>
    <n v="119.63"/>
    <n v="34.08"/>
    <x v="0"/>
    <n v="0.28487837498955099"/>
    <x v="2"/>
    <x v="1"/>
    <m/>
    <x v="0"/>
    <n v="0"/>
    <n v="847.14"/>
    <x v="5"/>
    <x v="2"/>
  </r>
  <r>
    <s v="ORD-202306-04046"/>
    <x v="149"/>
    <x v="8"/>
    <x v="4"/>
    <n v="9072825514"/>
    <x v="23"/>
    <s v="PRD-111-CHA"/>
    <x v="11"/>
    <x v="1"/>
    <s v="West"/>
    <n v="3345.29"/>
    <n v="932.82"/>
    <x v="3"/>
    <n v="0.27884578018647099"/>
    <x v="0"/>
    <x v="1"/>
    <m/>
    <x v="0"/>
    <n v="0"/>
    <n v="207.68"/>
    <x v="5"/>
    <x v="2"/>
  </r>
  <r>
    <s v="ORD-202306-04047"/>
    <x v="153"/>
    <x v="28"/>
    <x v="2"/>
    <n v="3397190223"/>
    <x v="11"/>
    <s v="PRD-104-WAT"/>
    <x v="4"/>
    <x v="2"/>
    <s v="East"/>
    <n v="327.47000000000003"/>
    <n v="47.25"/>
    <x v="1"/>
    <n v="0.14428802638409599"/>
    <x v="2"/>
    <x v="0"/>
    <m/>
    <x v="0"/>
    <n v="0"/>
    <n v="2420.2800000000002"/>
    <x v="5"/>
    <x v="2"/>
  </r>
  <r>
    <s v="ORD-202306-04048"/>
    <x v="162"/>
    <x v="2"/>
    <x v="7"/>
    <n v="7924289818"/>
    <x v="20"/>
    <s v="PRD-100-SHO"/>
    <x v="12"/>
    <x v="0"/>
    <s v="West"/>
    <n v="1320.91"/>
    <n v="48.89"/>
    <x v="3"/>
    <n v="3.7012362689358098E-2"/>
    <x v="0"/>
    <x v="2"/>
    <s v="Wrong item delivered"/>
    <x v="1"/>
    <n v="1"/>
    <n v="2793.38"/>
    <x v="5"/>
    <x v="2"/>
  </r>
  <r>
    <s v="ORD-202306-04049"/>
    <x v="150"/>
    <x v="17"/>
    <x v="1"/>
    <n v="5675147267"/>
    <x v="11"/>
    <s v="PRD-104-WAT"/>
    <x v="7"/>
    <x v="2"/>
    <s v="East"/>
    <n v="3112.1"/>
    <n v="737.83"/>
    <x v="1"/>
    <n v="0.23708428392403799"/>
    <x v="0"/>
    <x v="1"/>
    <s v="Wrong item delivered"/>
    <x v="1"/>
    <n v="1"/>
    <n v="2420.2800000000002"/>
    <x v="5"/>
    <x v="2"/>
  </r>
  <r>
    <s v="ORD-202306-04050"/>
    <x v="147"/>
    <x v="0"/>
    <x v="0"/>
    <n v="8035164546"/>
    <x v="5"/>
    <s v="PRD-103-HEA"/>
    <x v="5"/>
    <x v="1"/>
    <s v="N"/>
    <n v="4276.68"/>
    <n v="159.84"/>
    <x v="0"/>
    <n v="3.7374786048991297E-2"/>
    <x v="0"/>
    <x v="2"/>
    <m/>
    <x v="0"/>
    <n v="0"/>
    <n v="2183.56"/>
    <x v="5"/>
    <x v="2"/>
  </r>
  <r>
    <s v="ORD-202306-04051"/>
    <x v="156"/>
    <x v="20"/>
    <x v="3"/>
    <n v="3537771249"/>
    <x v="23"/>
    <s v="PRD-111-CHA"/>
    <x v="11"/>
    <x v="1"/>
    <s v="East"/>
    <n v="1546.7"/>
    <n v="303.98"/>
    <x v="1"/>
    <n v="0.19653455744488299"/>
    <x v="0"/>
    <x v="0"/>
    <m/>
    <x v="0"/>
    <n v="0"/>
    <n v="207.68"/>
    <x v="5"/>
    <x v="2"/>
  </r>
  <r>
    <s v="ORD-202306-04052"/>
    <x v="147"/>
    <x v="11"/>
    <x v="5"/>
    <n v="8709837832"/>
    <x v="15"/>
    <s v="PRD-100-SHO"/>
    <x v="12"/>
    <x v="0"/>
    <s v="North"/>
    <n v="1207.21"/>
    <n v="286.58999999999997"/>
    <x v="0"/>
    <n v="0.23739862989869201"/>
    <x v="0"/>
    <x v="1"/>
    <m/>
    <x v="0"/>
    <n v="0"/>
    <n v="2793.38"/>
    <x v="5"/>
    <x v="2"/>
  </r>
  <r>
    <s v="ORD-202306-04053"/>
    <x v="167"/>
    <x v="18"/>
    <x v="5"/>
    <n v="2253049100"/>
    <x v="11"/>
    <s v="PRD-104-WAT"/>
    <x v="7"/>
    <x v="2"/>
    <s v="South"/>
    <n v="4729.51"/>
    <n v="1418.78"/>
    <x v="2"/>
    <n v="0.29998456499721998"/>
    <x v="0"/>
    <x v="1"/>
    <m/>
    <x v="0"/>
    <n v="0"/>
    <n v="2420.2800000000002"/>
    <x v="5"/>
    <x v="2"/>
  </r>
  <r>
    <s v="ORD-202306-04054"/>
    <x v="149"/>
    <x v="15"/>
    <x v="4"/>
    <n v="7214127022"/>
    <x v="8"/>
    <s v="PRD-110-CAM"/>
    <x v="8"/>
    <x v="1"/>
    <s v="N"/>
    <n v="4517.46"/>
    <n v="595"/>
    <x v="0"/>
    <n v="0.13171118283283101"/>
    <x v="0"/>
    <x v="0"/>
    <m/>
    <x v="0"/>
    <n v="0"/>
    <m/>
    <x v="5"/>
    <x v="2"/>
  </r>
  <r>
    <s v="ORD-202306-04055"/>
    <x v="146"/>
    <x v="22"/>
    <x v="0"/>
    <n v="6858084891"/>
    <x v="17"/>
    <s v="PRD-108-JAC"/>
    <x v="0"/>
    <x v="0"/>
    <s v="N"/>
    <n v="1748.85"/>
    <n v="292.42"/>
    <x v="0"/>
    <n v="0.16720702175715499"/>
    <x v="0"/>
    <x v="0"/>
    <m/>
    <x v="0"/>
    <n v="0"/>
    <n v="2085.91"/>
    <x v="5"/>
    <x v="2"/>
  </r>
  <r>
    <s v="ORD-202306-04056"/>
    <x v="170"/>
    <x v="4"/>
    <x v="0"/>
    <n v="1710730555"/>
    <x v="8"/>
    <s v="PRD-110-CAM"/>
    <x v="8"/>
    <x v="1"/>
    <s v="North"/>
    <n v="2471.0300000000002"/>
    <n v="255.02"/>
    <x v="0"/>
    <n v="0.10320392710732"/>
    <x v="0"/>
    <x v="0"/>
    <s v="Customer changed mind"/>
    <x v="1"/>
    <n v="1"/>
    <m/>
    <x v="5"/>
    <x v="2"/>
  </r>
  <r>
    <s v="ORD-202306-04057"/>
    <x v="167"/>
    <x v="25"/>
    <x v="7"/>
    <n v="2707343327"/>
    <x v="13"/>
    <s v="PRD-102-LAP"/>
    <x v="10"/>
    <x v="1"/>
    <s v="S"/>
    <n v="3320.71"/>
    <n v="810.15"/>
    <x v="2"/>
    <n v="0.243968910263167"/>
    <x v="0"/>
    <x v="1"/>
    <m/>
    <x v="0"/>
    <n v="0"/>
    <n v="847.14"/>
    <x v="5"/>
    <x v="2"/>
  </r>
  <r>
    <s v="ORD-202306-04058"/>
    <x v="148"/>
    <x v="15"/>
    <x v="7"/>
    <n v="2803514586"/>
    <x v="6"/>
    <s v="PRD-107-TAB"/>
    <x v="6"/>
    <x v="1"/>
    <s v="South"/>
    <n v="148.22999999999999"/>
    <n v="37.700000000000003"/>
    <x v="2"/>
    <n v="0.25433448019969002"/>
    <x v="2"/>
    <x v="1"/>
    <m/>
    <x v="0"/>
    <n v="0"/>
    <n v="2081.52"/>
    <x v="5"/>
    <x v="2"/>
  </r>
  <r>
    <s v="ORD-202306-04059"/>
    <x v="167"/>
    <x v="25"/>
    <x v="5"/>
    <n v="4682072510"/>
    <x v="7"/>
    <s v="PRD-104-WAT"/>
    <x v="7"/>
    <x v="2"/>
    <s v="W"/>
    <n v="1803.75"/>
    <n v="441.87"/>
    <x v="3"/>
    <n v="0.24497297297297299"/>
    <x v="0"/>
    <x v="1"/>
    <m/>
    <x v="0"/>
    <n v="0"/>
    <n v="2420.2800000000002"/>
    <x v="5"/>
    <x v="2"/>
  </r>
  <r>
    <s v="ORD-202306-04060"/>
    <x v="149"/>
    <x v="5"/>
    <x v="6"/>
    <n v="1337088040"/>
    <x v="15"/>
    <s v="PRD-100-SHO"/>
    <x v="12"/>
    <x v="0"/>
    <s v="North"/>
    <n v="995.41"/>
    <n v="259.43"/>
    <x v="0"/>
    <n v="0.26062627460041599"/>
    <x v="1"/>
    <x v="1"/>
    <m/>
    <x v="0"/>
    <n v="0"/>
    <n v="2793.38"/>
    <x v="5"/>
    <x v="2"/>
  </r>
  <r>
    <s v="ORD-202306-04061"/>
    <x v="168"/>
    <x v="28"/>
    <x v="7"/>
    <n v="165762857"/>
    <x v="9"/>
    <s v="PRD-107-TAB"/>
    <x v="6"/>
    <x v="1"/>
    <s v="N"/>
    <n v="3304.34"/>
    <n v="799.2"/>
    <x v="0"/>
    <n v="0.24186373072988901"/>
    <x v="0"/>
    <x v="1"/>
    <m/>
    <x v="0"/>
    <n v="0"/>
    <n v="2081.52"/>
    <x v="5"/>
    <x v="2"/>
  </r>
  <r>
    <s v="ORD-202306-04062"/>
    <x v="154"/>
    <x v="26"/>
    <x v="0"/>
    <n v="9328443827"/>
    <x v="8"/>
    <s v="PRD-110-CAM"/>
    <x v="8"/>
    <x v="1"/>
    <s v="N"/>
    <n v="2584.77"/>
    <n v="127.26"/>
    <x v="0"/>
    <n v="4.9234554718601699E-2"/>
    <x v="0"/>
    <x v="2"/>
    <m/>
    <x v="0"/>
    <n v="0"/>
    <m/>
    <x v="5"/>
    <x v="2"/>
  </r>
  <r>
    <s v="ORD-202306-04063"/>
    <x v="164"/>
    <x v="14"/>
    <x v="4"/>
    <n v="9820225078"/>
    <x v="10"/>
    <s v="PRD-106-PHO"/>
    <x v="2"/>
    <x v="1"/>
    <s v="North"/>
    <n v="405.05"/>
    <n v="53.61"/>
    <x v="0"/>
    <n v="0.13235403036662099"/>
    <x v="2"/>
    <x v="0"/>
    <m/>
    <x v="0"/>
    <n v="0"/>
    <n v="2788.38"/>
    <x v="5"/>
    <x v="2"/>
  </r>
  <r>
    <s v="ORD-202306-04064"/>
    <x v="148"/>
    <x v="7"/>
    <x v="4"/>
    <n v="1705287301"/>
    <x v="0"/>
    <s v="PRD-108-JAC"/>
    <x v="0"/>
    <x v="0"/>
    <s v="North"/>
    <n v="3321.33"/>
    <n v="233.55"/>
    <x v="0"/>
    <n v="7.0318215895439504E-2"/>
    <x v="0"/>
    <x v="2"/>
    <m/>
    <x v="0"/>
    <n v="0"/>
    <n v="2085.91"/>
    <x v="5"/>
    <x v="2"/>
  </r>
  <r>
    <s v="ORD-202306-04065"/>
    <x v="165"/>
    <x v="2"/>
    <x v="7"/>
    <n v="7869229230"/>
    <x v="8"/>
    <s v="PRD-110-CAM"/>
    <x v="8"/>
    <x v="1"/>
    <s v="North"/>
    <n v="4004.61"/>
    <n v="290.19"/>
    <x v="0"/>
    <n v="7.2463985256991298E-2"/>
    <x v="0"/>
    <x v="2"/>
    <s v="Defective"/>
    <x v="1"/>
    <n v="1"/>
    <m/>
    <x v="5"/>
    <x v="2"/>
  </r>
  <r>
    <s v="ORD-202306-04066"/>
    <x v="151"/>
    <x v="15"/>
    <x v="6"/>
    <n v="1647295393"/>
    <x v="19"/>
    <s v="PRD-102-LAP"/>
    <x v="10"/>
    <x v="1"/>
    <s v="East"/>
    <n v="298.08999999999997"/>
    <n v="49.43"/>
    <x v="1"/>
    <n v="0.165822402630078"/>
    <x v="2"/>
    <x v="0"/>
    <m/>
    <x v="0"/>
    <n v="0"/>
    <n v="847.14"/>
    <x v="5"/>
    <x v="2"/>
  </r>
  <r>
    <s v="ORD-202306-04067"/>
    <x v="170"/>
    <x v="15"/>
    <x v="7"/>
    <n v="5636380310"/>
    <x v="2"/>
    <s v="PRD-101-SHI"/>
    <x v="1"/>
    <x v="0"/>
    <s v="South"/>
    <n v="4710.49"/>
    <n v="914.04"/>
    <x v="2"/>
    <n v="0.194043507151061"/>
    <x v="0"/>
    <x v="0"/>
    <m/>
    <x v="0"/>
    <n v="0"/>
    <n v="2821.33"/>
    <x v="5"/>
    <x v="2"/>
  </r>
  <r>
    <s v="ORD-202306-04068"/>
    <x v="162"/>
    <x v="20"/>
    <x v="3"/>
    <n v="136352776"/>
    <x v="3"/>
    <s v="PRD-106-PHO"/>
    <x v="2"/>
    <x v="1"/>
    <s v="N"/>
    <n v="2857.89"/>
    <n v="582.01"/>
    <x v="0"/>
    <n v="0.20365024546081201"/>
    <x v="0"/>
    <x v="1"/>
    <m/>
    <x v="0"/>
    <n v="0"/>
    <n v="2788.38"/>
    <x v="5"/>
    <x v="2"/>
  </r>
  <r>
    <s v="ORD-202306-04069"/>
    <x v="154"/>
    <x v="14"/>
    <x v="2"/>
    <n v="7361050844"/>
    <x v="0"/>
    <s v="PRD-108-JAC"/>
    <x v="0"/>
    <x v="0"/>
    <s v="East"/>
    <n v="209.56"/>
    <n v="29.85"/>
    <x v="1"/>
    <n v="0.14244130559266999"/>
    <x v="2"/>
    <x v="0"/>
    <m/>
    <x v="0"/>
    <n v="0"/>
    <n v="2085.91"/>
    <x v="5"/>
    <x v="2"/>
  </r>
  <r>
    <s v="ORD-202306-04070"/>
    <x v="166"/>
    <x v="21"/>
    <x v="1"/>
    <n v="6500159589"/>
    <x v="10"/>
    <s v="PRD-106-PHO"/>
    <x v="2"/>
    <x v="1"/>
    <s v="East"/>
    <n v="4644.43"/>
    <n v="610.4"/>
    <x v="1"/>
    <n v="0.13142624606248801"/>
    <x v="0"/>
    <x v="0"/>
    <m/>
    <x v="0"/>
    <n v="0"/>
    <n v="2788.38"/>
    <x v="5"/>
    <x v="2"/>
  </r>
  <r>
    <s v="ORD-202306-04071"/>
    <x v="163"/>
    <x v="1"/>
    <x v="6"/>
    <n v="3724380580"/>
    <x v="9"/>
    <s v="PRD-107-TAB"/>
    <x v="6"/>
    <x v="1"/>
    <s v="N"/>
    <n v="4204.8900000000003"/>
    <n v="706.85"/>
    <x v="0"/>
    <n v="0.168101900406432"/>
    <x v="0"/>
    <x v="0"/>
    <m/>
    <x v="0"/>
    <n v="0"/>
    <n v="2081.52"/>
    <x v="5"/>
    <x v="2"/>
  </r>
  <r>
    <s v="ORD-202306-04072"/>
    <x v="169"/>
    <x v="4"/>
    <x v="5"/>
    <n v="371258454"/>
    <x v="2"/>
    <s v="PRD-101-SHI"/>
    <x v="1"/>
    <x v="0"/>
    <s v="North"/>
    <n v="2451.5500000000002"/>
    <n v="664.29"/>
    <x v="0"/>
    <n v="0.27096734718851301"/>
    <x v="0"/>
    <x v="1"/>
    <m/>
    <x v="0"/>
    <n v="0"/>
    <n v="2821.33"/>
    <x v="5"/>
    <x v="2"/>
  </r>
  <r>
    <s v="ORD-202306-04073"/>
    <x v="151"/>
    <x v="19"/>
    <x v="1"/>
    <n v="8843832132"/>
    <x v="8"/>
    <s v="PRD - 110 - CAM"/>
    <x v="8"/>
    <x v="1"/>
    <s v="West"/>
    <n v="4146.09"/>
    <n v="833.77"/>
    <x v="3"/>
    <n v="0.20109790187863699"/>
    <x v="0"/>
    <x v="1"/>
    <m/>
    <x v="0"/>
    <n v="0"/>
    <m/>
    <x v="5"/>
    <x v="2"/>
  </r>
  <r>
    <s v="ORD-202306-04074"/>
    <x v="154"/>
    <x v="10"/>
    <x v="4"/>
    <n v="7815896859"/>
    <x v="2"/>
    <s v="PRD-101-SHI"/>
    <x v="1"/>
    <x v="0"/>
    <s v="N"/>
    <n v="2115.41"/>
    <n v="421.48"/>
    <x v="0"/>
    <n v="0.199242699996691"/>
    <x v="0"/>
    <x v="0"/>
    <m/>
    <x v="0"/>
    <n v="0"/>
    <n v="2821.33"/>
    <x v="5"/>
    <x v="2"/>
  </r>
  <r>
    <s v="ORD-202306-04075"/>
    <x v="171"/>
    <x v="13"/>
    <x v="7"/>
    <n v="3107846695"/>
    <x v="9"/>
    <s v="PRD-107-TAB"/>
    <x v="6"/>
    <x v="1"/>
    <s v="N"/>
    <n v="1096.8399999999999"/>
    <n v="82.78"/>
    <x v="0"/>
    <n v="7.5471354071696903E-2"/>
    <x v="0"/>
    <x v="2"/>
    <m/>
    <x v="0"/>
    <n v="0"/>
    <n v="2081.52"/>
    <x v="5"/>
    <x v="2"/>
  </r>
  <r>
    <s v="ORD-202306-04076"/>
    <x v="165"/>
    <x v="10"/>
    <x v="4"/>
    <n v="1397317706"/>
    <x v="3"/>
    <s v="PRD-106-PHO"/>
    <x v="2"/>
    <x v="1"/>
    <s v="W"/>
    <n v="1434.03"/>
    <n v="240.47"/>
    <x v="3"/>
    <n v="0.167688263146517"/>
    <x v="0"/>
    <x v="0"/>
    <m/>
    <x v="0"/>
    <n v="0"/>
    <n v="2788.38"/>
    <x v="5"/>
    <x v="2"/>
  </r>
  <r>
    <s v="ORD-202306-04077"/>
    <x v="151"/>
    <x v="13"/>
    <x v="5"/>
    <n v="5400621748"/>
    <x v="4"/>
    <s v="PRD - 109 - SUN"/>
    <x v="4"/>
    <x v="2"/>
    <s v="W"/>
    <n v="2462.36"/>
    <n v="337.63"/>
    <x v="3"/>
    <n v="0.13711642489319201"/>
    <x v="0"/>
    <x v="0"/>
    <m/>
    <x v="0"/>
    <n v="0"/>
    <m/>
    <x v="5"/>
    <x v="2"/>
  </r>
  <r>
    <s v="ORD-202306-04078"/>
    <x v="150"/>
    <x v="7"/>
    <x v="2"/>
    <n v="7319684708"/>
    <x v="8"/>
    <s v="PRD-110-CAM "/>
    <x v="8"/>
    <x v="1"/>
    <s v="N"/>
    <n v="4950.3500000000004"/>
    <n v="439.77"/>
    <x v="0"/>
    <n v="8.8836142898986906E-2"/>
    <x v="0"/>
    <x v="2"/>
    <m/>
    <x v="0"/>
    <n v="0"/>
    <n v="130.44"/>
    <x v="5"/>
    <x v="2"/>
  </r>
  <r>
    <s v="ORD-202306-04079"/>
    <x v="164"/>
    <x v="22"/>
    <x v="5"/>
    <n v="5325658993"/>
    <x v="9"/>
    <s v="PRD-107-TAB"/>
    <x v="6"/>
    <x v="1"/>
    <s v="North"/>
    <n v="2972.91"/>
    <n v="149.32"/>
    <x v="0"/>
    <n v="5.0226882078502198E-2"/>
    <x v="0"/>
    <x v="2"/>
    <m/>
    <x v="0"/>
    <n v="0"/>
    <n v="2081.52"/>
    <x v="5"/>
    <x v="2"/>
  </r>
  <r>
    <s v="ORD-202306-04080"/>
    <x v="163"/>
    <x v="19"/>
    <x v="1"/>
    <n v="3691554260"/>
    <x v="6"/>
    <s v="PRD-107-TAB"/>
    <x v="6"/>
    <x v="1"/>
    <s v="North"/>
    <n v="450.86"/>
    <n v="93.98"/>
    <x v="0"/>
    <n v="0.20844608082331501"/>
    <x v="2"/>
    <x v="1"/>
    <m/>
    <x v="0"/>
    <n v="0"/>
    <n v="2081.52"/>
    <x v="5"/>
    <x v="2"/>
  </r>
  <r>
    <s v="ORD-202306-04081"/>
    <x v="160"/>
    <x v="4"/>
    <x v="0"/>
    <n v="3163812886"/>
    <x v="16"/>
    <s v="PRD-109-SUN"/>
    <x v="3"/>
    <x v="2"/>
    <s v="North"/>
    <n v="2767.74"/>
    <n v="468.92"/>
    <x v="0"/>
    <n v="0.16942342850123199"/>
    <x v="0"/>
    <x v="0"/>
    <m/>
    <x v="0"/>
    <n v="0"/>
    <m/>
    <x v="5"/>
    <x v="2"/>
  </r>
  <r>
    <s v="ORD-202306-04082"/>
    <x v="157"/>
    <x v="9"/>
    <x v="1"/>
    <n v="2544408699"/>
    <x v="6"/>
    <s v="PRD-107-TAB"/>
    <x v="6"/>
    <x v="1"/>
    <s v="S"/>
    <n v="1848.47"/>
    <n v="387.98"/>
    <x v="2"/>
    <n v="0.209892505693898"/>
    <x v="0"/>
    <x v="1"/>
    <m/>
    <x v="0"/>
    <n v="0"/>
    <n v="2081.52"/>
    <x v="5"/>
    <x v="2"/>
  </r>
  <r>
    <s v="ORD-202306-04083"/>
    <x v="154"/>
    <x v="1"/>
    <x v="1"/>
    <n v="9095944440"/>
    <x v="12"/>
    <s v="PRD-105-BAG"/>
    <x v="9"/>
    <x v="2"/>
    <s v="North"/>
    <n v="3086.55"/>
    <n v="839.44"/>
    <x v="0"/>
    <n v="0.271967082989098"/>
    <x v="0"/>
    <x v="1"/>
    <m/>
    <x v="0"/>
    <n v="0"/>
    <m/>
    <x v="5"/>
    <x v="2"/>
  </r>
  <r>
    <s v="ORD-202306-04084"/>
    <x v="172"/>
    <x v="28"/>
    <x v="3"/>
    <n v="8152778702"/>
    <x v="21"/>
    <s v="PRD-110-CAM"/>
    <x v="8"/>
    <x v="1"/>
    <s v="N"/>
    <n v="1404.38"/>
    <n v="382.53"/>
    <x v="0"/>
    <n v="0.27238354291573502"/>
    <x v="0"/>
    <x v="1"/>
    <s v="Size issue"/>
    <x v="1"/>
    <n v="1"/>
    <m/>
    <x v="5"/>
    <x v="2"/>
  </r>
  <r>
    <s v="ORD-202306-04085"/>
    <x v="152"/>
    <x v="9"/>
    <x v="7"/>
    <n v="1819892407"/>
    <x v="12"/>
    <s v="PRD-105-BAG"/>
    <x v="9"/>
    <x v="2"/>
    <s v="W"/>
    <n v="3216.81"/>
    <n v="843.96"/>
    <x v="3"/>
    <n v="0.26235929383457501"/>
    <x v="0"/>
    <x v="1"/>
    <m/>
    <x v="0"/>
    <n v="0"/>
    <m/>
    <x v="5"/>
    <x v="2"/>
  </r>
  <r>
    <s v="ORD-202306-04086"/>
    <x v="171"/>
    <x v="16"/>
    <x v="1"/>
    <n v="8906472422"/>
    <x v="18"/>
    <s v="PRD-103-HEA"/>
    <x v="4"/>
    <x v="1"/>
    <s v="North"/>
    <n v="1673.73"/>
    <n v="427.22"/>
    <x v="0"/>
    <n v="0.25525024944286101"/>
    <x v="0"/>
    <x v="1"/>
    <m/>
    <x v="0"/>
    <n v="0"/>
    <n v="2183.56"/>
    <x v="5"/>
    <x v="2"/>
  </r>
  <r>
    <s v="ORD-202306-04087"/>
    <x v="146"/>
    <x v="17"/>
    <x v="0"/>
    <n v="6842604089"/>
    <x v="22"/>
    <s v="PRD-105-BAG"/>
    <x v="9"/>
    <x v="2"/>
    <s v="West"/>
    <n v="2841.49"/>
    <n v="781.03"/>
    <x v="3"/>
    <n v="0.27486635532766301"/>
    <x v="0"/>
    <x v="1"/>
    <m/>
    <x v="0"/>
    <n v="0"/>
    <m/>
    <x v="5"/>
    <x v="2"/>
  </r>
  <r>
    <s v="ORD-202306-04088"/>
    <x v="152"/>
    <x v="20"/>
    <x v="0"/>
    <n v="7936354704"/>
    <x v="3"/>
    <s v="PRD-106-PHO"/>
    <x v="2"/>
    <x v="1"/>
    <s v="North"/>
    <n v="1222.97"/>
    <n v="98.11"/>
    <x v="0"/>
    <n v="8.0222736453060994E-2"/>
    <x v="0"/>
    <x v="2"/>
    <m/>
    <x v="0"/>
    <n v="0"/>
    <n v="2788.38"/>
    <x v="5"/>
    <x v="2"/>
  </r>
  <r>
    <s v="ORD-202306-04089"/>
    <x v="153"/>
    <x v="13"/>
    <x v="4"/>
    <n v="4507849029"/>
    <x v="4"/>
    <s v="PRD - 109 - SUN"/>
    <x v="3"/>
    <x v="2"/>
    <s v="North"/>
    <n v="3806.73"/>
    <n v="1135.74"/>
    <x v="0"/>
    <n v="0.29835055283668699"/>
    <x v="0"/>
    <x v="1"/>
    <m/>
    <x v="0"/>
    <n v="0"/>
    <m/>
    <x v="5"/>
    <x v="2"/>
  </r>
  <r>
    <s v="ORD-202306-04090"/>
    <x v="148"/>
    <x v="14"/>
    <x v="6"/>
    <n v="8623812775"/>
    <x v="5"/>
    <s v="PRD - 103 - HEA"/>
    <x v="5"/>
    <x v="1"/>
    <s v="North"/>
    <n v="4915.38"/>
    <n v="508.83"/>
    <x v="0"/>
    <n v="0.103517937575528"/>
    <x v="0"/>
    <x v="0"/>
    <m/>
    <x v="0"/>
    <n v="0"/>
    <m/>
    <x v="5"/>
    <x v="2"/>
  </r>
  <r>
    <s v="ORD-202306-04091"/>
    <x v="152"/>
    <x v="19"/>
    <x v="2"/>
    <n v="4643738167"/>
    <x v="8"/>
    <s v="PRD-110-CAM"/>
    <x v="8"/>
    <x v="1"/>
    <s v="South"/>
    <n v="2714.56"/>
    <n v="604.20000000000005"/>
    <x v="2"/>
    <n v="0.222577507957091"/>
    <x v="0"/>
    <x v="1"/>
    <m/>
    <x v="0"/>
    <n v="0"/>
    <m/>
    <x v="5"/>
    <x v="2"/>
  </r>
  <r>
    <s v="ORD-202306-04092"/>
    <x v="147"/>
    <x v="11"/>
    <x v="2"/>
    <n v="8086821613"/>
    <x v="21"/>
    <s v="PRD-110-CAM"/>
    <x v="8"/>
    <x v="1"/>
    <s v="North"/>
    <n v="3074.1"/>
    <n v="368.67"/>
    <x v="0"/>
    <n v="0.119927783741583"/>
    <x v="0"/>
    <x v="0"/>
    <m/>
    <x v="0"/>
    <n v="0"/>
    <m/>
    <x v="5"/>
    <x v="2"/>
  </r>
  <r>
    <s v="ORD-202306-04093"/>
    <x v="167"/>
    <x v="29"/>
    <x v="1"/>
    <n v="8770069184"/>
    <x v="12"/>
    <s v="PRD-105-BAG"/>
    <x v="9"/>
    <x v="2"/>
    <s v="S"/>
    <n v="2875.41"/>
    <n v="673.8"/>
    <x v="2"/>
    <n v="0.23433179963900799"/>
    <x v="0"/>
    <x v="1"/>
    <s v="Wrong item delivered"/>
    <x v="1"/>
    <n v="1"/>
    <m/>
    <x v="5"/>
    <x v="2"/>
  </r>
  <r>
    <s v="ORD-202306-04094"/>
    <x v="146"/>
    <x v="20"/>
    <x v="4"/>
    <n v="4376627728"/>
    <x v="14"/>
    <s v="PRD - 111 - CHA"/>
    <x v="11"/>
    <x v="1"/>
    <s v="N"/>
    <n v="4135.82"/>
    <n v="304.87"/>
    <x v="0"/>
    <n v="7.3714523359333803E-2"/>
    <x v="0"/>
    <x v="2"/>
    <m/>
    <x v="0"/>
    <n v="0"/>
    <m/>
    <x v="5"/>
    <x v="2"/>
  </r>
  <r>
    <s v="ORD-202306-04095"/>
    <x v="159"/>
    <x v="8"/>
    <x v="0"/>
    <n v="1883245265"/>
    <x v="0"/>
    <s v="PRD-108-JAC"/>
    <x v="0"/>
    <x v="0"/>
    <s v="South"/>
    <n v="2154.36"/>
    <n v="229.39"/>
    <x v="2"/>
    <n v="0.10647709760671401"/>
    <x v="0"/>
    <x v="0"/>
    <s v="DAMAGED"/>
    <x v="1"/>
    <n v="1"/>
    <n v="2085.91"/>
    <x v="5"/>
    <x v="2"/>
  </r>
  <r>
    <s v="ORD-202306-04096"/>
    <x v="166"/>
    <x v="22"/>
    <x v="1"/>
    <n v="6985887138"/>
    <x v="2"/>
    <s v="PRD-101-SHI"/>
    <x v="1"/>
    <x v="0"/>
    <s v="North"/>
    <n v="1002.27"/>
    <n v="146.07"/>
    <x v="0"/>
    <n v="0.14573917207938"/>
    <x v="0"/>
    <x v="0"/>
    <m/>
    <x v="0"/>
    <n v="0"/>
    <n v="2821.33"/>
    <x v="5"/>
    <x v="2"/>
  </r>
  <r>
    <s v="ORD-202306-04097"/>
    <x v="164"/>
    <x v="23"/>
    <x v="5"/>
    <n v="167250739"/>
    <x v="23"/>
    <s v="PRD-111-CHA"/>
    <x v="11"/>
    <x v="1"/>
    <s v="N"/>
    <n v="4528"/>
    <n v="1050.0999999999999"/>
    <x v="0"/>
    <n v="0.23191254416961099"/>
    <x v="0"/>
    <x v="1"/>
    <s v="DAMAGED"/>
    <x v="1"/>
    <n v="1"/>
    <n v="207.68"/>
    <x v="5"/>
    <x v="2"/>
  </r>
  <r>
    <s v="ORD-202306-04098"/>
    <x v="163"/>
    <x v="18"/>
    <x v="1"/>
    <n v="3369224947"/>
    <x v="17"/>
    <s v="PRD-108-JAC"/>
    <x v="0"/>
    <x v="0"/>
    <s v="North"/>
    <n v="3780.88"/>
    <n v="228.83"/>
    <x v="0"/>
    <n v="6.0522947038784601E-2"/>
    <x v="0"/>
    <x v="2"/>
    <s v="DAMAGED"/>
    <x v="1"/>
    <n v="1"/>
    <n v="2085.91"/>
    <x v="5"/>
    <x v="2"/>
  </r>
  <r>
    <s v="ORD-202306-04099"/>
    <x v="150"/>
    <x v="7"/>
    <x v="2"/>
    <n v="3622809375"/>
    <x v="2"/>
    <s v="PRD-101-SHI"/>
    <x v="4"/>
    <x v="0"/>
    <s v="North"/>
    <n v="829.26"/>
    <n v="84.73"/>
    <x v="0"/>
    <n v="0.102175433519041"/>
    <x v="1"/>
    <x v="0"/>
    <m/>
    <x v="0"/>
    <n v="0"/>
    <n v="2821.33"/>
    <x v="5"/>
    <x v="2"/>
  </r>
  <r>
    <s v="ORD-202306-04100"/>
    <x v="152"/>
    <x v="14"/>
    <x v="6"/>
    <n v="2319399201"/>
    <x v="8"/>
    <s v="PRD-110-CAM"/>
    <x v="8"/>
    <x v="1"/>
    <s v="East"/>
    <n v="1710.59"/>
    <n v="239.04"/>
    <x v="1"/>
    <n v="0.13974125886390101"/>
    <x v="0"/>
    <x v="0"/>
    <m/>
    <x v="0"/>
    <n v="0"/>
    <m/>
    <x v="5"/>
    <x v="2"/>
  </r>
  <r>
    <s v="ORD-202306-04101"/>
    <x v="157"/>
    <x v="0"/>
    <x v="0"/>
    <n v="2942266919"/>
    <x v="19"/>
    <s v="PRD-102-LAP"/>
    <x v="10"/>
    <x v="1"/>
    <s v="South"/>
    <n v="3278.26"/>
    <n v="636.87"/>
    <x v="2"/>
    <n v="0.19427074118587301"/>
    <x v="0"/>
    <x v="0"/>
    <s v="Size issue"/>
    <x v="1"/>
    <n v="1"/>
    <n v="847.14"/>
    <x v="5"/>
    <x v="2"/>
  </r>
  <r>
    <s v="ORD-202306-04102"/>
    <x v="171"/>
    <x v="24"/>
    <x v="7"/>
    <n v="7184670727"/>
    <x v="11"/>
    <s v="PRD-104-WAT"/>
    <x v="4"/>
    <x v="2"/>
    <s v="North"/>
    <n v="894.64"/>
    <n v="261.52"/>
    <x v="0"/>
    <n v="0.29231869802378602"/>
    <x v="1"/>
    <x v="1"/>
    <m/>
    <x v="0"/>
    <n v="0"/>
    <n v="2420.2800000000002"/>
    <x v="5"/>
    <x v="2"/>
  </r>
  <r>
    <s v="ORD-202306-04103"/>
    <x v="146"/>
    <x v="17"/>
    <x v="6"/>
    <n v="9422181341"/>
    <x v="4"/>
    <s v="PRD-109-SUN"/>
    <x v="3"/>
    <x v="2"/>
    <s v="W"/>
    <n v="872.78"/>
    <n v="175.89"/>
    <x v="3"/>
    <n v="0.20152844932285299"/>
    <x v="1"/>
    <x v="1"/>
    <m/>
    <x v="0"/>
    <n v="0"/>
    <m/>
    <x v="5"/>
    <x v="2"/>
  </r>
  <r>
    <s v="ORD-202306-04104"/>
    <x v="161"/>
    <x v="20"/>
    <x v="0"/>
    <n v="650872800"/>
    <x v="16"/>
    <s v="PRD-109-SUN"/>
    <x v="3"/>
    <x v="2"/>
    <s v="West"/>
    <n v="3541.24"/>
    <n v="737.78"/>
    <x v="3"/>
    <n v="0.208339451717478"/>
    <x v="0"/>
    <x v="1"/>
    <m/>
    <x v="0"/>
    <n v="0"/>
    <m/>
    <x v="5"/>
    <x v="2"/>
  </r>
  <r>
    <s v="ORD-202306-04105"/>
    <x v="167"/>
    <x v="0"/>
    <x v="2"/>
    <n v="3643861032"/>
    <x v="3"/>
    <s v="PRD-106-PHO"/>
    <x v="2"/>
    <x v="1"/>
    <s v="West"/>
    <n v="2009.73"/>
    <n v="210.66"/>
    <x v="3"/>
    <n v="0.104820050454539"/>
    <x v="0"/>
    <x v="0"/>
    <m/>
    <x v="0"/>
    <n v="0"/>
    <n v="2788.38"/>
    <x v="5"/>
    <x v="2"/>
  </r>
  <r>
    <s v="ORD-202306-04106"/>
    <x v="159"/>
    <x v="24"/>
    <x v="4"/>
    <n v="5105517757"/>
    <x v="23"/>
    <s v="PRD-111-CHA"/>
    <x v="11"/>
    <x v="1"/>
    <s v="W"/>
    <n v="3149.57"/>
    <n v="149.56"/>
    <x v="3"/>
    <n v="4.74858472743898E-2"/>
    <x v="0"/>
    <x v="2"/>
    <m/>
    <x v="0"/>
    <n v="0"/>
    <n v="207.68"/>
    <x v="5"/>
    <x v="2"/>
  </r>
  <r>
    <s v="ORD-202306-04107"/>
    <x v="172"/>
    <x v="27"/>
    <x v="5"/>
    <n v="3391222462"/>
    <x v="0"/>
    <s v="PRD-108-JAC"/>
    <x v="4"/>
    <x v="0"/>
    <s v="East"/>
    <n v="4330.4399999999996"/>
    <n v="1060.95"/>
    <x v="1"/>
    <n v="0.24499819879735099"/>
    <x v="0"/>
    <x v="1"/>
    <m/>
    <x v="0"/>
    <n v="0"/>
    <n v="2085.91"/>
    <x v="5"/>
    <x v="2"/>
  </r>
  <r>
    <s v="ORD-202306-04108"/>
    <x v="147"/>
    <x v="24"/>
    <x v="5"/>
    <n v="6870288977"/>
    <x v="8"/>
    <s v="PRD-110-CAM"/>
    <x v="8"/>
    <x v="1"/>
    <s v="N"/>
    <n v="3566.77"/>
    <n v="518.61"/>
    <x v="0"/>
    <n v="0.145400460360494"/>
    <x v="0"/>
    <x v="0"/>
    <m/>
    <x v="0"/>
    <n v="0"/>
    <m/>
    <x v="5"/>
    <x v="2"/>
  </r>
  <r>
    <s v="ORD-202306-04109"/>
    <x v="150"/>
    <x v="25"/>
    <x v="5"/>
    <n v="5324384571"/>
    <x v="5"/>
    <s v="PRD-103-HEA"/>
    <x v="5"/>
    <x v="1"/>
    <s v="N"/>
    <n v="2880.28"/>
    <n v="357.01"/>
    <x v="0"/>
    <n v="0.123949754884942"/>
    <x v="0"/>
    <x v="0"/>
    <m/>
    <x v="0"/>
    <n v="0"/>
    <n v="2183.56"/>
    <x v="5"/>
    <x v="2"/>
  </r>
  <r>
    <s v="ORD-202306-04110"/>
    <x v="171"/>
    <x v="20"/>
    <x v="1"/>
    <n v="8211272939"/>
    <x v="11"/>
    <s v="PRD-104-WAT"/>
    <x v="7"/>
    <x v="2"/>
    <s v="N"/>
    <n v="241.15"/>
    <n v="43.21"/>
    <x v="0"/>
    <n v="0.17918308106987399"/>
    <x v="2"/>
    <x v="0"/>
    <m/>
    <x v="0"/>
    <n v="0"/>
    <n v="2420.2800000000002"/>
    <x v="5"/>
    <x v="2"/>
  </r>
  <r>
    <s v="ORD-202306-04111"/>
    <x v="149"/>
    <x v="14"/>
    <x v="0"/>
    <n v="7781703145"/>
    <x v="3"/>
    <s v="PRD-106-PHO"/>
    <x v="2"/>
    <x v="1"/>
    <s v="West"/>
    <n v="2464.06"/>
    <n v="725.45"/>
    <x v="3"/>
    <n v="0.29441247372223101"/>
    <x v="0"/>
    <x v="1"/>
    <m/>
    <x v="0"/>
    <n v="0"/>
    <n v="2788.38"/>
    <x v="5"/>
    <x v="2"/>
  </r>
  <r>
    <s v="ORD-202306-04112"/>
    <x v="150"/>
    <x v="20"/>
    <x v="7"/>
    <n v="3710603949"/>
    <x v="0"/>
    <s v="PRD-108-JAC"/>
    <x v="4"/>
    <x v="0"/>
    <s v="W"/>
    <n v="2614.5100000000002"/>
    <n v="420.67"/>
    <x v="3"/>
    <n v="0.16089821802173301"/>
    <x v="0"/>
    <x v="0"/>
    <m/>
    <x v="0"/>
    <n v="0"/>
    <n v="2085.91"/>
    <x v="5"/>
    <x v="2"/>
  </r>
  <r>
    <s v="ORD-202306-04113"/>
    <x v="165"/>
    <x v="15"/>
    <x v="1"/>
    <n v="6124056876"/>
    <x v="9"/>
    <s v="PRD-107-TAB"/>
    <x v="6"/>
    <x v="1"/>
    <s v="N"/>
    <n v="1916.55"/>
    <n v="237.68"/>
    <x v="0"/>
    <n v="0.124014505230753"/>
    <x v="0"/>
    <x v="0"/>
    <m/>
    <x v="0"/>
    <n v="0"/>
    <n v="2081.52"/>
    <x v="5"/>
    <x v="2"/>
  </r>
  <r>
    <s v="ORD-202306-04114"/>
    <x v="157"/>
    <x v="24"/>
    <x v="2"/>
    <n v="5214278512"/>
    <x v="15"/>
    <s v="PRD-100-SHO"/>
    <x v="12"/>
    <x v="0"/>
    <s v="North"/>
    <n v="2988.04"/>
    <n v="491.68"/>
    <x v="0"/>
    <n v="0.16454933668893301"/>
    <x v="0"/>
    <x v="0"/>
    <m/>
    <x v="0"/>
    <n v="0"/>
    <n v="2793.38"/>
    <x v="5"/>
    <x v="2"/>
  </r>
  <r>
    <s v="ORD-202306-04115"/>
    <x v="154"/>
    <x v="26"/>
    <x v="2"/>
    <n v="3243800460"/>
    <x v="8"/>
    <s v="PRD-110-CAM"/>
    <x v="8"/>
    <x v="1"/>
    <s v="North"/>
    <n v="567.64"/>
    <n v="163.33000000000001"/>
    <x v="0"/>
    <n v="0.28773518427172201"/>
    <x v="1"/>
    <x v="1"/>
    <m/>
    <x v="0"/>
    <n v="0"/>
    <m/>
    <x v="5"/>
    <x v="2"/>
  </r>
  <r>
    <s v="ORD-202306-04116"/>
    <x v="155"/>
    <x v="10"/>
    <x v="7"/>
    <n v="4676581799"/>
    <x v="11"/>
    <s v="PRD-104-WAT"/>
    <x v="7"/>
    <x v="2"/>
    <s v="North"/>
    <n v="3530.37"/>
    <n v="838.31"/>
    <x v="0"/>
    <n v="0.237456697173384"/>
    <x v="0"/>
    <x v="1"/>
    <m/>
    <x v="0"/>
    <n v="0"/>
    <n v="2420.2800000000002"/>
    <x v="5"/>
    <x v="2"/>
  </r>
  <r>
    <s v="ORD-202306-04117"/>
    <x v="171"/>
    <x v="11"/>
    <x v="3"/>
    <n v="8874958672"/>
    <x v="9"/>
    <s v="PRD-107-TAB"/>
    <x v="6"/>
    <x v="1"/>
    <s v="North"/>
    <n v="3434.79"/>
    <n v="196.55"/>
    <x v="0"/>
    <n v="5.7223294582783801E-2"/>
    <x v="0"/>
    <x v="2"/>
    <m/>
    <x v="0"/>
    <n v="0"/>
    <n v="2081.52"/>
    <x v="5"/>
    <x v="2"/>
  </r>
  <r>
    <s v="ORD-202306-04118"/>
    <x v="160"/>
    <x v="23"/>
    <x v="3"/>
    <n v="8687868953"/>
    <x v="22"/>
    <s v="PRD-105-BAG"/>
    <x v="9"/>
    <x v="2"/>
    <s v="N"/>
    <n v="4684.45"/>
    <n v="1359.8"/>
    <x v="0"/>
    <n v="0.29027954188858901"/>
    <x v="0"/>
    <x v="1"/>
    <m/>
    <x v="0"/>
    <n v="0"/>
    <m/>
    <x v="5"/>
    <x v="2"/>
  </r>
  <r>
    <s v="ORD-202306-04119"/>
    <x v="149"/>
    <x v="4"/>
    <x v="5"/>
    <n v="6829403683"/>
    <x v="8"/>
    <s v="PRD-110-CAM"/>
    <x v="8"/>
    <x v="1"/>
    <s v="North"/>
    <n v="2244.02"/>
    <n v="477.06"/>
    <x v="0"/>
    <n v="0.212591688131122"/>
    <x v="0"/>
    <x v="1"/>
    <m/>
    <x v="0"/>
    <n v="0"/>
    <m/>
    <x v="5"/>
    <x v="2"/>
  </r>
  <r>
    <s v="ORD-202306-04120"/>
    <x v="148"/>
    <x v="24"/>
    <x v="4"/>
    <n v="5273261941"/>
    <x v="5"/>
    <s v="PRD-103-HEA"/>
    <x v="5"/>
    <x v="1"/>
    <s v="West"/>
    <n v="4921.97"/>
    <n v="579.54999999999995"/>
    <x v="3"/>
    <n v="0.117747568554867"/>
    <x v="0"/>
    <x v="0"/>
    <m/>
    <x v="0"/>
    <n v="0"/>
    <n v="2183.56"/>
    <x v="5"/>
    <x v="2"/>
  </r>
  <r>
    <s v="ORD-202306-04121"/>
    <x v="159"/>
    <x v="14"/>
    <x v="5"/>
    <n v="6533390296"/>
    <x v="11"/>
    <s v="PRD-104-WAT"/>
    <x v="4"/>
    <x v="2"/>
    <s v="East"/>
    <n v="3011.37"/>
    <n v="404.65"/>
    <x v="1"/>
    <n v="0.13437405566237301"/>
    <x v="0"/>
    <x v="0"/>
    <m/>
    <x v="0"/>
    <n v="0"/>
    <n v="2420.2800000000002"/>
    <x v="5"/>
    <x v="2"/>
  </r>
  <r>
    <s v="ORD-202306-04122"/>
    <x v="166"/>
    <x v="17"/>
    <x v="1"/>
    <n v="3348264524"/>
    <x v="22"/>
    <s v="PRD-105-BAG"/>
    <x v="9"/>
    <x v="2"/>
    <s v="N"/>
    <n v="2460.83"/>
    <n v="551.92999999999995"/>
    <x v="0"/>
    <n v="0.22428611484743"/>
    <x v="0"/>
    <x v="1"/>
    <m/>
    <x v="0"/>
    <n v="0"/>
    <m/>
    <x v="5"/>
    <x v="2"/>
  </r>
  <r>
    <s v="ORD-202306-04123"/>
    <x v="165"/>
    <x v="25"/>
    <x v="3"/>
    <n v="982380773"/>
    <x v="23"/>
    <s v="PRD-111-CHA"/>
    <x v="11"/>
    <x v="1"/>
    <s v="South"/>
    <n v="2353.7600000000002"/>
    <n v="622.46"/>
    <x v="2"/>
    <n v="0.26445347019237297"/>
    <x v="0"/>
    <x v="1"/>
    <m/>
    <x v="0"/>
    <n v="0"/>
    <n v="207.68"/>
    <x v="5"/>
    <x v="2"/>
  </r>
  <r>
    <s v="ORD-202306-04124"/>
    <x v="154"/>
    <x v="5"/>
    <x v="2"/>
    <n v="8935093971"/>
    <x v="9"/>
    <s v="PRD-107-TAB"/>
    <x v="6"/>
    <x v="1"/>
    <s v="W"/>
    <n v="2590.94"/>
    <n v="281.67"/>
    <x v="3"/>
    <n v="0.10871343990984"/>
    <x v="0"/>
    <x v="0"/>
    <m/>
    <x v="0"/>
    <n v="0"/>
    <n v="2081.52"/>
    <x v="5"/>
    <x v="2"/>
  </r>
  <r>
    <s v="ORD-202306-04125"/>
    <x v="168"/>
    <x v="18"/>
    <x v="4"/>
    <n v="4387475162"/>
    <x v="9"/>
    <s v="PRD-107-TAB"/>
    <x v="6"/>
    <x v="1"/>
    <s v="East"/>
    <n v="2913.02"/>
    <n v="577.17999999999995"/>
    <x v="1"/>
    <n v="0.198138014843702"/>
    <x v="0"/>
    <x v="0"/>
    <m/>
    <x v="0"/>
    <n v="0"/>
    <n v="2081.52"/>
    <x v="5"/>
    <x v="2"/>
  </r>
  <r>
    <s v="ORD-202306-04126"/>
    <x v="173"/>
    <x v="12"/>
    <x v="7"/>
    <n v="9247196041"/>
    <x v="0"/>
    <s v="PRD-108-JAC"/>
    <x v="0"/>
    <x v="0"/>
    <s v="South"/>
    <n v="2253.17"/>
    <n v="627.75"/>
    <x v="2"/>
    <n v="0.27860747302689098"/>
    <x v="0"/>
    <x v="1"/>
    <m/>
    <x v="0"/>
    <n v="0"/>
    <n v="2085.91"/>
    <x v="5"/>
    <x v="2"/>
  </r>
  <r>
    <s v="ORD-202306-04127"/>
    <x v="148"/>
    <x v="2"/>
    <x v="4"/>
    <n v="4101672221"/>
    <x v="12"/>
    <s v="PRD-105-BAG"/>
    <x v="9"/>
    <x v="2"/>
    <s v="East"/>
    <n v="3407.12"/>
    <n v="677.75"/>
    <x v="1"/>
    <n v="0.19892166991476701"/>
    <x v="0"/>
    <x v="0"/>
    <m/>
    <x v="0"/>
    <n v="0"/>
    <m/>
    <x v="5"/>
    <x v="2"/>
  </r>
  <r>
    <s v="ORD-202306-04128"/>
    <x v="147"/>
    <x v="22"/>
    <x v="4"/>
    <n v="9270562254"/>
    <x v="6"/>
    <s v="PRD-107-TAB"/>
    <x v="6"/>
    <x v="1"/>
    <s v="N"/>
    <n v="2831.54"/>
    <n v="663.58"/>
    <x v="0"/>
    <n v="0.234353037569662"/>
    <x v="0"/>
    <x v="1"/>
    <s v="DAMAGED"/>
    <x v="1"/>
    <n v="1"/>
    <n v="2081.52"/>
    <x v="5"/>
    <x v="2"/>
  </r>
  <r>
    <s v="ORD-202306-04129"/>
    <x v="171"/>
    <x v="9"/>
    <x v="7"/>
    <n v="5958214308"/>
    <x v="3"/>
    <s v="PRD-106-PHO"/>
    <x v="2"/>
    <x v="1"/>
    <s v="S"/>
    <n v="1383.35"/>
    <n v="323.20999999999998"/>
    <x v="2"/>
    <n v="0.23364296815700999"/>
    <x v="0"/>
    <x v="1"/>
    <s v="Defective"/>
    <x v="1"/>
    <n v="1"/>
    <n v="2788.38"/>
    <x v="5"/>
    <x v="2"/>
  </r>
  <r>
    <s v="ORD-202306-04130"/>
    <x v="173"/>
    <x v="20"/>
    <x v="6"/>
    <n v="2786291581"/>
    <x v="11"/>
    <s v="PRD-104-WAT"/>
    <x v="7"/>
    <x v="2"/>
    <s v="N"/>
    <n v="1298.48"/>
    <n v="95.01"/>
    <x v="0"/>
    <n v="7.3170168196660695E-2"/>
    <x v="0"/>
    <x v="2"/>
    <m/>
    <x v="0"/>
    <n v="0"/>
    <n v="2420.2800000000002"/>
    <x v="5"/>
    <x v="2"/>
  </r>
  <r>
    <s v="ORD-202306-04131"/>
    <x v="156"/>
    <x v="13"/>
    <x v="1"/>
    <n v="7163131135"/>
    <x v="9"/>
    <s v="PRD-107-TAB"/>
    <x v="6"/>
    <x v="1"/>
    <s v="East"/>
    <n v="1140.3"/>
    <n v="237.66"/>
    <x v="1"/>
    <n v="0.20841883714811901"/>
    <x v="0"/>
    <x v="1"/>
    <m/>
    <x v="0"/>
    <n v="0"/>
    <n v="2081.52"/>
    <x v="5"/>
    <x v="2"/>
  </r>
  <r>
    <s v="ORD-202306-04132"/>
    <x v="146"/>
    <x v="4"/>
    <x v="5"/>
    <n v="3266205256"/>
    <x v="23"/>
    <s v="PRD-111-CHA"/>
    <x v="11"/>
    <x v="1"/>
    <s v="N"/>
    <n v="419.06"/>
    <n v="114.37"/>
    <x v="0"/>
    <n v="0.27292034553524602"/>
    <x v="2"/>
    <x v="1"/>
    <m/>
    <x v="0"/>
    <n v="0"/>
    <n v="207.68"/>
    <x v="5"/>
    <x v="2"/>
  </r>
  <r>
    <s v="ORD-202306-04133"/>
    <x v="164"/>
    <x v="6"/>
    <x v="0"/>
    <n v="6866128550"/>
    <x v="15"/>
    <s v="PRD-100-SHO"/>
    <x v="12"/>
    <x v="0"/>
    <s v="North"/>
    <n v="3890.92"/>
    <n v="1071.0899999999999"/>
    <x v="0"/>
    <n v="0.27527936837560302"/>
    <x v="0"/>
    <x v="1"/>
    <m/>
    <x v="0"/>
    <n v="0"/>
    <n v="2793.38"/>
    <x v="5"/>
    <x v="2"/>
  </r>
  <r>
    <s v="ORD-202306-04134"/>
    <x v="148"/>
    <x v="0"/>
    <x v="6"/>
    <n v="3497535374"/>
    <x v="19"/>
    <s v="PRD-102-LAP"/>
    <x v="10"/>
    <x v="1"/>
    <s v="W"/>
    <n v="2165.9299999999998"/>
    <n v="364.17"/>
    <x v="3"/>
    <n v="0.16813562765186299"/>
    <x v="0"/>
    <x v="0"/>
    <m/>
    <x v="0"/>
    <n v="0"/>
    <n v="847.14"/>
    <x v="5"/>
    <x v="2"/>
  </r>
  <r>
    <s v="ORD-202306-04135"/>
    <x v="149"/>
    <x v="12"/>
    <x v="5"/>
    <n v="3661815159"/>
    <x v="13"/>
    <s v="PRD-102-LAP"/>
    <x v="10"/>
    <x v="1"/>
    <s v="W"/>
    <n v="2859.35"/>
    <n v="333.03"/>
    <x v="3"/>
    <n v="0.11647052651826501"/>
    <x v="0"/>
    <x v="0"/>
    <m/>
    <x v="0"/>
    <n v="0"/>
    <n v="847.14"/>
    <x v="5"/>
    <x v="2"/>
  </r>
  <r>
    <s v="ORD-202306-04136"/>
    <x v="163"/>
    <x v="24"/>
    <x v="5"/>
    <n v="7600589455"/>
    <x v="20"/>
    <s v="PRD-100-SHO"/>
    <x v="12"/>
    <x v="0"/>
    <s v="N"/>
    <n v="3056.78"/>
    <n v="264.22000000000003"/>
    <x v="0"/>
    <n v="8.6437362191587194E-2"/>
    <x v="0"/>
    <x v="2"/>
    <m/>
    <x v="0"/>
    <n v="0"/>
    <n v="2793.38"/>
    <x v="5"/>
    <x v="2"/>
  </r>
  <r>
    <s v="ORD-202306-04137"/>
    <x v="172"/>
    <x v="23"/>
    <x v="2"/>
    <n v="5471758470"/>
    <x v="0"/>
    <s v="PRD-108-JAC"/>
    <x v="0"/>
    <x v="0"/>
    <s v="North"/>
    <n v="2901.71"/>
    <n v="643.36"/>
    <x v="0"/>
    <n v="0.22171753896840099"/>
    <x v="0"/>
    <x v="1"/>
    <m/>
    <x v="0"/>
    <n v="0"/>
    <n v="2085.91"/>
    <x v="5"/>
    <x v="2"/>
  </r>
  <r>
    <s v="ORD-202306-04138"/>
    <x v="167"/>
    <x v="18"/>
    <x v="3"/>
    <n v="8728217477"/>
    <x v="14"/>
    <s v="PRD-111-CHA"/>
    <x v="11"/>
    <x v="1"/>
    <s v="North"/>
    <n v="458.56"/>
    <n v="97.78"/>
    <x v="0"/>
    <n v="0.213232728541521"/>
    <x v="2"/>
    <x v="1"/>
    <m/>
    <x v="0"/>
    <n v="0"/>
    <n v="207.68"/>
    <x v="5"/>
    <x v="2"/>
  </r>
  <r>
    <s v="ORD-202306-04139"/>
    <x v="153"/>
    <x v="14"/>
    <x v="0"/>
    <n v="5718718201"/>
    <x v="6"/>
    <s v="PRD-107-TAB"/>
    <x v="6"/>
    <x v="1"/>
    <s v="East"/>
    <n v="1585.85"/>
    <n v="472.08"/>
    <x v="1"/>
    <n v="0.29768263076583501"/>
    <x v="0"/>
    <x v="1"/>
    <m/>
    <x v="0"/>
    <n v="0"/>
    <n v="2081.52"/>
    <x v="5"/>
    <x v="2"/>
  </r>
  <r>
    <s v="ORD-202306-04140"/>
    <x v="160"/>
    <x v="20"/>
    <x v="6"/>
    <n v="7488518851"/>
    <x v="5"/>
    <s v="PRD-103-HEA"/>
    <x v="5"/>
    <x v="1"/>
    <s v="North"/>
    <n v="1084.97"/>
    <n v="213.57"/>
    <x v="0"/>
    <n v="0.196844152372877"/>
    <x v="0"/>
    <x v="0"/>
    <s v="missing parts"/>
    <x v="1"/>
    <n v="1"/>
    <n v="2183.56"/>
    <x v="5"/>
    <x v="2"/>
  </r>
  <r>
    <s v="ORD-202306-04141"/>
    <x v="147"/>
    <x v="18"/>
    <x v="2"/>
    <n v="6369347944"/>
    <x v="5"/>
    <s v="PRD-103-HEA"/>
    <x v="5"/>
    <x v="1"/>
    <s v="S"/>
    <n v="862.29"/>
    <n v="49.59"/>
    <x v="2"/>
    <n v="5.7509654524579901E-2"/>
    <x v="1"/>
    <x v="2"/>
    <m/>
    <x v="0"/>
    <n v="0"/>
    <n v="2183.56"/>
    <x v="5"/>
    <x v="2"/>
  </r>
  <r>
    <s v="ORD-202306-04142"/>
    <x v="153"/>
    <x v="27"/>
    <x v="5"/>
    <n v="1907297010"/>
    <x v="0"/>
    <s v="PRD-108-JAC"/>
    <x v="4"/>
    <x v="0"/>
    <s v="North"/>
    <n v="2387.87"/>
    <n v="330.29"/>
    <x v="0"/>
    <n v="0.138319925289065"/>
    <x v="0"/>
    <x v="0"/>
    <m/>
    <x v="0"/>
    <n v="0"/>
    <n v="2085.91"/>
    <x v="5"/>
    <x v="2"/>
  </r>
  <r>
    <s v="ORD-202306-04143"/>
    <x v="159"/>
    <x v="20"/>
    <x v="0"/>
    <n v="9598518676"/>
    <x v="11"/>
    <s v="PRD-104-WAT"/>
    <x v="7"/>
    <x v="2"/>
    <s v="East"/>
    <n v="1369.03"/>
    <n v="265.57"/>
    <x v="1"/>
    <n v="0.19398406170792501"/>
    <x v="0"/>
    <x v="0"/>
    <m/>
    <x v="0"/>
    <n v="0"/>
    <n v="2420.2800000000002"/>
    <x v="5"/>
    <x v="2"/>
  </r>
  <r>
    <s v="ORD-202306-04144"/>
    <x v="151"/>
    <x v="21"/>
    <x v="6"/>
    <n v="8326886219"/>
    <x v="3"/>
    <s v="PRD-106-PHO"/>
    <x v="2"/>
    <x v="1"/>
    <s v="East"/>
    <n v="3633.41"/>
    <n v="444.3"/>
    <x v="1"/>
    <n v="0.122281823411066"/>
    <x v="0"/>
    <x v="0"/>
    <m/>
    <x v="0"/>
    <n v="0"/>
    <n v="2788.38"/>
    <x v="5"/>
    <x v="2"/>
  </r>
  <r>
    <s v="ORD-202306-04145"/>
    <x v="168"/>
    <x v="0"/>
    <x v="6"/>
    <n v="7745658996"/>
    <x v="14"/>
    <s v="PRD-111-CHA"/>
    <x v="11"/>
    <x v="1"/>
    <s v="East"/>
    <n v="4696.28"/>
    <n v="460.39"/>
    <x v="1"/>
    <n v="9.8032911155212205E-2"/>
    <x v="0"/>
    <x v="2"/>
    <m/>
    <x v="0"/>
    <n v="0"/>
    <n v="207.68"/>
    <x v="5"/>
    <x v="2"/>
  </r>
  <r>
    <s v="ORD-202306-04146"/>
    <x v="162"/>
    <x v="4"/>
    <x v="3"/>
    <n v="1745033571"/>
    <x v="13"/>
    <s v="PRD-102-LAP"/>
    <x v="10"/>
    <x v="1"/>
    <s v="North"/>
    <n v="1972.44"/>
    <n v="209.26"/>
    <x v="0"/>
    <n v="0.106091947030074"/>
    <x v="0"/>
    <x v="0"/>
    <m/>
    <x v="0"/>
    <n v="0"/>
    <n v="847.14"/>
    <x v="5"/>
    <x v="2"/>
  </r>
  <r>
    <s v="ORD-202306-04147"/>
    <x v="166"/>
    <x v="6"/>
    <x v="1"/>
    <n v="3752303931"/>
    <x v="13"/>
    <s v="PRD-102-LAP"/>
    <x v="10"/>
    <x v="1"/>
    <s v="W"/>
    <n v="4776.83"/>
    <n v="284.35000000000002"/>
    <x v="3"/>
    <n v="5.9526924759725597E-2"/>
    <x v="0"/>
    <x v="2"/>
    <m/>
    <x v="0"/>
    <n v="0"/>
    <n v="847.14"/>
    <x v="5"/>
    <x v="2"/>
  </r>
  <r>
    <s v="ORD-202306-04148"/>
    <x v="158"/>
    <x v="14"/>
    <x v="7"/>
    <n v="2991184002"/>
    <x v="20"/>
    <s v="PRD-100-SHO"/>
    <x v="12"/>
    <x v="0"/>
    <s v="East"/>
    <n v="2184.41"/>
    <n v="654.72"/>
    <x v="1"/>
    <n v="0.29972395292092602"/>
    <x v="0"/>
    <x v="1"/>
    <m/>
    <x v="0"/>
    <n v="0"/>
    <n v="2793.38"/>
    <x v="5"/>
    <x v="2"/>
  </r>
  <r>
    <s v="ORD-202306-04149"/>
    <x v="153"/>
    <x v="2"/>
    <x v="6"/>
    <n v="3799738805"/>
    <x v="15"/>
    <s v="PRD-100-SHO"/>
    <x v="4"/>
    <x v="0"/>
    <s v="N"/>
    <n v="1752.81"/>
    <n v="307.89999999999998"/>
    <x v="0"/>
    <n v="0.17566079609313001"/>
    <x v="0"/>
    <x v="0"/>
    <s v="Wrong item delivered"/>
    <x v="1"/>
    <n v="1"/>
    <n v="2793.38"/>
    <x v="5"/>
    <x v="2"/>
  </r>
  <r>
    <s v="ORD-202306-04150"/>
    <x v="161"/>
    <x v="20"/>
    <x v="3"/>
    <n v="7693998068"/>
    <x v="18"/>
    <s v="PRD-103-HEA"/>
    <x v="5"/>
    <x v="1"/>
    <s v="North"/>
    <n v="394.3"/>
    <n v="100.58"/>
    <x v="0"/>
    <n v="0.25508496068983"/>
    <x v="2"/>
    <x v="1"/>
    <s v="DAMAGED"/>
    <x v="1"/>
    <n v="1"/>
    <n v="2183.56"/>
    <x v="5"/>
    <x v="2"/>
  </r>
  <r>
    <s v="ORD-202306-04151"/>
    <x v="150"/>
    <x v="12"/>
    <x v="4"/>
    <n v="9378085079"/>
    <x v="0"/>
    <s v="PRD-108-JAC"/>
    <x v="0"/>
    <x v="0"/>
    <s v="East"/>
    <n v="1644.45"/>
    <n v="131.08000000000001"/>
    <x v="1"/>
    <n v="7.97105415184408E-2"/>
    <x v="0"/>
    <x v="2"/>
    <m/>
    <x v="0"/>
    <n v="0"/>
    <n v="2085.91"/>
    <x v="5"/>
    <x v="2"/>
  </r>
  <r>
    <s v="ORD-202306-04152"/>
    <x v="159"/>
    <x v="4"/>
    <x v="0"/>
    <n v="251858237"/>
    <x v="0"/>
    <s v="PRD-108-JAC"/>
    <x v="0"/>
    <x v="0"/>
    <s v="North"/>
    <n v="2312.9699999999998"/>
    <n v="239.05"/>
    <x v="0"/>
    <n v="0.10335196738392601"/>
    <x v="0"/>
    <x v="0"/>
    <m/>
    <x v="0"/>
    <n v="0"/>
    <n v="2085.91"/>
    <x v="5"/>
    <x v="2"/>
  </r>
  <r>
    <s v="ORD-202306-04153"/>
    <x v="146"/>
    <x v="10"/>
    <x v="3"/>
    <n v="5320815937"/>
    <x v="15"/>
    <s v="PRD-100-SHO"/>
    <x v="12"/>
    <x v="0"/>
    <s v="N"/>
    <n v="4267.79"/>
    <n v="660.99"/>
    <x v="0"/>
    <n v="0.15487875457789599"/>
    <x v="0"/>
    <x v="0"/>
    <m/>
    <x v="0"/>
    <n v="0"/>
    <n v="2793.38"/>
    <x v="5"/>
    <x v="2"/>
  </r>
  <r>
    <s v="ORD-202306-04154"/>
    <x v="159"/>
    <x v="20"/>
    <x v="5"/>
    <n v="9050458047"/>
    <x v="0"/>
    <s v="PRD-108-JAC"/>
    <x v="0"/>
    <x v="0"/>
    <s v="East"/>
    <n v="1601.36"/>
    <n v="471.13"/>
    <x v="1"/>
    <n v="0.29420617475146099"/>
    <x v="0"/>
    <x v="1"/>
    <m/>
    <x v="0"/>
    <n v="0"/>
    <n v="2085.91"/>
    <x v="5"/>
    <x v="2"/>
  </r>
  <r>
    <s v="ORD-202306-04155"/>
    <x v="150"/>
    <x v="8"/>
    <x v="6"/>
    <n v="9820254200"/>
    <x v="12"/>
    <s v="PRD - 105 - BAG"/>
    <x v="9"/>
    <x v="2"/>
    <s v="North"/>
    <n v="451.35"/>
    <n v="55.25"/>
    <x v="0"/>
    <n v="0.12241054613936"/>
    <x v="2"/>
    <x v="0"/>
    <m/>
    <x v="0"/>
    <n v="0"/>
    <m/>
    <x v="5"/>
    <x v="2"/>
  </r>
  <r>
    <s v="ORD-202306-04156"/>
    <x v="156"/>
    <x v="13"/>
    <x v="5"/>
    <n v="2821427781"/>
    <x v="3"/>
    <s v="PRD-106-PHO"/>
    <x v="2"/>
    <x v="1"/>
    <s v="West"/>
    <n v="1682.49"/>
    <n v="464.7"/>
    <x v="3"/>
    <n v="0.276197778292887"/>
    <x v="0"/>
    <x v="1"/>
    <m/>
    <x v="0"/>
    <n v="0"/>
    <n v="2788.38"/>
    <x v="5"/>
    <x v="2"/>
  </r>
  <r>
    <s v="ORD-202306-04157"/>
    <x v="147"/>
    <x v="19"/>
    <x v="4"/>
    <n v="2324545419"/>
    <x v="22"/>
    <s v="PRD-105-BAG"/>
    <x v="4"/>
    <x v="2"/>
    <s v="N"/>
    <n v="937.78"/>
    <n v="140.38999999999999"/>
    <x v="0"/>
    <n v="0.14970462155302999"/>
    <x v="1"/>
    <x v="0"/>
    <s v="missing parts"/>
    <x v="1"/>
    <n v="1"/>
    <m/>
    <x v="5"/>
    <x v="2"/>
  </r>
  <r>
    <s v="ORD-202306-04158"/>
    <x v="158"/>
    <x v="14"/>
    <x v="2"/>
    <n v="1017711467"/>
    <x v="12"/>
    <s v="PRD-105-BAG"/>
    <x v="4"/>
    <x v="2"/>
    <s v="West"/>
    <n v="2508.3000000000002"/>
    <n v="718.55"/>
    <x v="3"/>
    <n v="0.28646892317505901"/>
    <x v="0"/>
    <x v="1"/>
    <m/>
    <x v="0"/>
    <n v="0"/>
    <m/>
    <x v="5"/>
    <x v="2"/>
  </r>
  <r>
    <s v="ORD-202306-04159"/>
    <x v="154"/>
    <x v="4"/>
    <x v="4"/>
    <n v="9364669601"/>
    <x v="15"/>
    <s v="PRD-100-SHO"/>
    <x v="12"/>
    <x v="0"/>
    <s v="West"/>
    <n v="933.21"/>
    <n v="90.88"/>
    <x v="3"/>
    <n v="9.7384297210702797E-2"/>
    <x v="1"/>
    <x v="2"/>
    <m/>
    <x v="0"/>
    <n v="0"/>
    <n v="2793.38"/>
    <x v="5"/>
    <x v="2"/>
  </r>
  <r>
    <s v="ORD-202306-04160"/>
    <x v="146"/>
    <x v="8"/>
    <x v="5"/>
    <n v="917788600"/>
    <x v="4"/>
    <s v="PRD - 109 - SUN"/>
    <x v="4"/>
    <x v="2"/>
    <s v="West"/>
    <n v="2714.1"/>
    <n v="726.68"/>
    <x v="3"/>
    <n v="0.267742529752036"/>
    <x v="0"/>
    <x v="1"/>
    <m/>
    <x v="0"/>
    <n v="0"/>
    <m/>
    <x v="5"/>
    <x v="2"/>
  </r>
  <r>
    <s v="ORD-202306-04161"/>
    <x v="169"/>
    <x v="7"/>
    <x v="7"/>
    <n v="3812904214"/>
    <x v="0"/>
    <s v="PRD - 108 - JAC"/>
    <x v="0"/>
    <x v="0"/>
    <s v="N"/>
    <n v="2636.4"/>
    <n v="658.19"/>
    <x v="0"/>
    <n v="0.24965483234714"/>
    <x v="0"/>
    <x v="1"/>
    <m/>
    <x v="0"/>
    <n v="0"/>
    <m/>
    <x v="5"/>
    <x v="2"/>
  </r>
  <r>
    <s v="ORD-202306-04162"/>
    <x v="158"/>
    <x v="4"/>
    <x v="1"/>
    <n v="7304637475"/>
    <x v="8"/>
    <s v="PRD-110-CAM"/>
    <x v="8"/>
    <x v="1"/>
    <s v="N"/>
    <n v="56.74"/>
    <n v="5.7"/>
    <x v="0"/>
    <n v="0.100458230525203"/>
    <x v="2"/>
    <x v="0"/>
    <m/>
    <x v="0"/>
    <n v="0"/>
    <m/>
    <x v="5"/>
    <x v="2"/>
  </r>
  <r>
    <s v="ORD-202306-04163"/>
    <x v="150"/>
    <x v="16"/>
    <x v="5"/>
    <n v="3841949563"/>
    <x v="6"/>
    <s v="PRD-107-TAB"/>
    <x v="6"/>
    <x v="1"/>
    <s v="W"/>
    <n v="3165.23"/>
    <n v="625.04999999999995"/>
    <x v="3"/>
    <n v="0.197473801271945"/>
    <x v="0"/>
    <x v="0"/>
    <m/>
    <x v="0"/>
    <n v="0"/>
    <n v="2081.52"/>
    <x v="5"/>
    <x v="2"/>
  </r>
  <r>
    <s v="ORD-202306-04164"/>
    <x v="146"/>
    <x v="19"/>
    <x v="2"/>
    <n v="1476212286"/>
    <x v="2"/>
    <s v="PRD-101-SHI"/>
    <x v="1"/>
    <x v="0"/>
    <s v="West"/>
    <n v="458.44"/>
    <n v="93.05"/>
    <x v="3"/>
    <n v="0.202970944943722"/>
    <x v="2"/>
    <x v="1"/>
    <m/>
    <x v="0"/>
    <n v="0"/>
    <n v="2821.33"/>
    <x v="5"/>
    <x v="2"/>
  </r>
  <r>
    <s v="ORD-202306-04165"/>
    <x v="162"/>
    <x v="6"/>
    <x v="7"/>
    <n v="1023689918"/>
    <x v="8"/>
    <s v="PRD-110-CAM"/>
    <x v="8"/>
    <x v="1"/>
    <s v="South"/>
    <n v="1781.93"/>
    <n v="264.01"/>
    <x v="2"/>
    <n v="0.14815957978147301"/>
    <x v="0"/>
    <x v="0"/>
    <m/>
    <x v="0"/>
    <n v="0"/>
    <m/>
    <x v="5"/>
    <x v="2"/>
  </r>
  <r>
    <s v="ORD-202306-04166"/>
    <x v="149"/>
    <x v="0"/>
    <x v="2"/>
    <n v="2159564609"/>
    <x v="0"/>
    <s v="PRD-108-JAC"/>
    <x v="0"/>
    <x v="0"/>
    <s v="South"/>
    <n v="2712.98"/>
    <n v="682.69"/>
    <x v="2"/>
    <n v="0.251638419745077"/>
    <x v="0"/>
    <x v="1"/>
    <m/>
    <x v="0"/>
    <n v="0"/>
    <n v="2085.91"/>
    <x v="5"/>
    <x v="2"/>
  </r>
  <r>
    <s v="ORD-202306-04167"/>
    <x v="169"/>
    <x v="0"/>
    <x v="5"/>
    <n v="9466950841"/>
    <x v="8"/>
    <s v="PRD-110-CAM"/>
    <x v="4"/>
    <x v="1"/>
    <s v="N"/>
    <n v="1907.74"/>
    <n v="213.11"/>
    <x v="0"/>
    <n v="0.111708094394414"/>
    <x v="0"/>
    <x v="0"/>
    <m/>
    <x v="0"/>
    <n v="0"/>
    <m/>
    <x v="5"/>
    <x v="2"/>
  </r>
  <r>
    <s v="ORD-202306-04168"/>
    <x v="146"/>
    <x v="28"/>
    <x v="1"/>
    <n v="308300409"/>
    <x v="10"/>
    <s v="PRD-106-PHO"/>
    <x v="2"/>
    <x v="1"/>
    <s v="South"/>
    <n v="1340.92"/>
    <n v="148.79"/>
    <x v="2"/>
    <n v="0.11096113116367901"/>
    <x v="0"/>
    <x v="0"/>
    <m/>
    <x v="0"/>
    <n v="0"/>
    <n v="2788.38"/>
    <x v="5"/>
    <x v="2"/>
  </r>
  <r>
    <s v="ORD-202306-04169"/>
    <x v="167"/>
    <x v="29"/>
    <x v="0"/>
    <n v="8853444859"/>
    <x v="6"/>
    <s v="PRD-107-TAB"/>
    <x v="4"/>
    <x v="1"/>
    <s v="North"/>
    <n v="4560.3100000000004"/>
    <n v="568.35"/>
    <x v="0"/>
    <n v="0.124629685262625"/>
    <x v="0"/>
    <x v="0"/>
    <s v="Wrong item delivered"/>
    <x v="1"/>
    <n v="1"/>
    <n v="2081.52"/>
    <x v="5"/>
    <x v="2"/>
  </r>
  <r>
    <s v="ORD-202306-04170"/>
    <x v="164"/>
    <x v="8"/>
    <x v="4"/>
    <n v="740522572"/>
    <x v="14"/>
    <s v="PRD-111-CHA"/>
    <x v="11"/>
    <x v="1"/>
    <s v="S"/>
    <n v="102.02"/>
    <n v="25.97"/>
    <x v="2"/>
    <n v="0.25455792981768299"/>
    <x v="2"/>
    <x v="1"/>
    <m/>
    <x v="0"/>
    <n v="0"/>
    <n v="207.68"/>
    <x v="5"/>
    <x v="2"/>
  </r>
  <r>
    <s v="ORD-202306-04171"/>
    <x v="166"/>
    <x v="22"/>
    <x v="7"/>
    <n v="7532623712"/>
    <x v="2"/>
    <s v="PRD-101-SHI"/>
    <x v="1"/>
    <x v="0"/>
    <s v="North"/>
    <n v="2168.4299999999998"/>
    <n v="274.94"/>
    <x v="0"/>
    <n v="0.126792195274922"/>
    <x v="0"/>
    <x v="0"/>
    <m/>
    <x v="0"/>
    <n v="0"/>
    <n v="2821.33"/>
    <x v="5"/>
    <x v="2"/>
  </r>
  <r>
    <s v="ORD-202306-04172"/>
    <x v="159"/>
    <x v="17"/>
    <x v="6"/>
    <n v="1510901022"/>
    <x v="0"/>
    <s v="PRD-108-JAC"/>
    <x v="0"/>
    <x v="0"/>
    <s v="W"/>
    <n v="140.15"/>
    <n v="22.43"/>
    <x v="3"/>
    <n v="0.16004281127363501"/>
    <x v="2"/>
    <x v="0"/>
    <m/>
    <x v="0"/>
    <n v="0"/>
    <n v="2085.91"/>
    <x v="5"/>
    <x v="2"/>
  </r>
  <r>
    <s v="ORD-202306-04173"/>
    <x v="165"/>
    <x v="2"/>
    <x v="4"/>
    <n v="7173565860"/>
    <x v="13"/>
    <s v="PRD-102-LAP"/>
    <x v="10"/>
    <x v="1"/>
    <s v="S"/>
    <n v="2471.91"/>
    <n v="107.94"/>
    <x v="2"/>
    <n v="4.3666638348483597E-2"/>
    <x v="0"/>
    <x v="2"/>
    <m/>
    <x v="0"/>
    <n v="0"/>
    <n v="847.14"/>
    <x v="5"/>
    <x v="2"/>
  </r>
  <r>
    <s v="ORD-202306-04174"/>
    <x v="146"/>
    <x v="1"/>
    <x v="0"/>
    <n v="6197237183"/>
    <x v="13"/>
    <s v="PRD-102-LAP"/>
    <x v="10"/>
    <x v="1"/>
    <s v="East"/>
    <n v="2083.1999999999998"/>
    <n v="529.54999999999995"/>
    <x v="1"/>
    <n v="0.25420026881720398"/>
    <x v="0"/>
    <x v="1"/>
    <m/>
    <x v="0"/>
    <n v="0"/>
    <n v="847.14"/>
    <x v="5"/>
    <x v="2"/>
  </r>
  <r>
    <s v="ORD-202306-04175"/>
    <x v="146"/>
    <x v="6"/>
    <x v="3"/>
    <n v="9612422039"/>
    <x v="20"/>
    <s v="PRD - 100 - SHO"/>
    <x v="12"/>
    <x v="0"/>
    <s v="North"/>
    <n v="2516.59"/>
    <n v="585.29999999999995"/>
    <x v="0"/>
    <n v="0.23257662153946401"/>
    <x v="0"/>
    <x v="1"/>
    <m/>
    <x v="0"/>
    <n v="0"/>
    <m/>
    <x v="5"/>
    <x v="2"/>
  </r>
  <r>
    <s v="ORD-202306-04176"/>
    <x v="165"/>
    <x v="16"/>
    <x v="3"/>
    <n v="6309650040"/>
    <x v="3"/>
    <s v="PRD-106-PHO"/>
    <x v="2"/>
    <x v="1"/>
    <s v="East"/>
    <n v="4004.73"/>
    <n v="802.46"/>
    <x v="1"/>
    <n v="0.20037805295238401"/>
    <x v="0"/>
    <x v="1"/>
    <m/>
    <x v="0"/>
    <n v="0"/>
    <n v="2788.38"/>
    <x v="5"/>
    <x v="2"/>
  </r>
  <r>
    <s v="ORD-202306-04177"/>
    <x v="151"/>
    <x v="10"/>
    <x v="6"/>
    <n v="1231424130"/>
    <x v="9"/>
    <s v="PRD-107-TAB"/>
    <x v="6"/>
    <x v="1"/>
    <s v="North"/>
    <n v="1753.59"/>
    <n v="79.069999999999993"/>
    <x v="0"/>
    <n v="4.5090357495195597E-2"/>
    <x v="0"/>
    <x v="2"/>
    <m/>
    <x v="0"/>
    <n v="0"/>
    <n v="2081.52"/>
    <x v="5"/>
    <x v="2"/>
  </r>
  <r>
    <s v="ORD-202306-04178"/>
    <x v="159"/>
    <x v="28"/>
    <x v="2"/>
    <n v="5119726317"/>
    <x v="14"/>
    <s v="PRD-111-CHA"/>
    <x v="11"/>
    <x v="1"/>
    <s v="West"/>
    <n v="4299.5"/>
    <n v="872.96"/>
    <x v="3"/>
    <n v="0.20303756250726801"/>
    <x v="0"/>
    <x v="1"/>
    <m/>
    <x v="0"/>
    <n v="0"/>
    <n v="207.68"/>
    <x v="5"/>
    <x v="2"/>
  </r>
  <r>
    <s v="ORD-202306-04179"/>
    <x v="161"/>
    <x v="3"/>
    <x v="6"/>
    <n v="2026138672"/>
    <x v="8"/>
    <s v="PRD-110-CAM"/>
    <x v="8"/>
    <x v="1"/>
    <s v="North"/>
    <n v="4176.28"/>
    <n v="983.54"/>
    <x v="0"/>
    <n v="0.235506240003065"/>
    <x v="0"/>
    <x v="1"/>
    <m/>
    <x v="0"/>
    <n v="0"/>
    <m/>
    <x v="5"/>
    <x v="2"/>
  </r>
  <r>
    <s v="ORD-202306-04180"/>
    <x v="162"/>
    <x v="14"/>
    <x v="4"/>
    <n v="347633475"/>
    <x v="14"/>
    <s v="PRD-111-CHA"/>
    <x v="4"/>
    <x v="1"/>
    <s v="East"/>
    <n v="4399.8500000000004"/>
    <n v="848.22"/>
    <x v="1"/>
    <n v="0.19278384490380401"/>
    <x v="0"/>
    <x v="0"/>
    <m/>
    <x v="0"/>
    <n v="0"/>
    <n v="207.68"/>
    <x v="5"/>
    <x v="2"/>
  </r>
  <r>
    <s v="ORD-202306-04181"/>
    <x v="168"/>
    <x v="27"/>
    <x v="1"/>
    <n v="86764369"/>
    <x v="14"/>
    <s v="PRD-111-CHA"/>
    <x v="11"/>
    <x v="1"/>
    <s v="East"/>
    <n v="1580.88"/>
    <n v="431.64"/>
    <x v="1"/>
    <n v="0.27303780173068198"/>
    <x v="0"/>
    <x v="1"/>
    <m/>
    <x v="0"/>
    <n v="0"/>
    <n v="207.68"/>
    <x v="5"/>
    <x v="2"/>
  </r>
  <r>
    <s v="ORD-202306-04182"/>
    <x v="156"/>
    <x v="13"/>
    <x v="0"/>
    <n v="1059307830"/>
    <x v="13"/>
    <s v="PRD-102-LAP"/>
    <x v="10"/>
    <x v="1"/>
    <s v="West"/>
    <n v="2410.0700000000002"/>
    <n v="269.91000000000003"/>
    <x v="3"/>
    <n v="0.11199259772537699"/>
    <x v="0"/>
    <x v="0"/>
    <m/>
    <x v="0"/>
    <n v="0"/>
    <n v="847.14"/>
    <x v="5"/>
    <x v="2"/>
  </r>
  <r>
    <s v="ORD-202306-04183"/>
    <x v="165"/>
    <x v="14"/>
    <x v="2"/>
    <n v="9231387042"/>
    <x v="14"/>
    <s v="PRD-111-CHA"/>
    <x v="11"/>
    <x v="1"/>
    <s v="W"/>
    <n v="3567.39"/>
    <n v="948.86"/>
    <x v="3"/>
    <n v="0.26598157196157401"/>
    <x v="0"/>
    <x v="1"/>
    <m/>
    <x v="0"/>
    <n v="0"/>
    <n v="207.68"/>
    <x v="5"/>
    <x v="2"/>
  </r>
  <r>
    <s v="ORD-202306-04184"/>
    <x v="148"/>
    <x v="7"/>
    <x v="7"/>
    <n v="6511920453"/>
    <x v="14"/>
    <s v="PRD-111-CHA"/>
    <x v="11"/>
    <x v="1"/>
    <s v="North"/>
    <n v="967.13"/>
    <n v="229.04"/>
    <x v="0"/>
    <n v="0.23682441864072001"/>
    <x v="1"/>
    <x v="1"/>
    <m/>
    <x v="0"/>
    <n v="0"/>
    <n v="207.68"/>
    <x v="5"/>
    <x v="2"/>
  </r>
  <r>
    <s v="ORD-202306-04185"/>
    <x v="155"/>
    <x v="0"/>
    <x v="3"/>
    <n v="8975464030"/>
    <x v="14"/>
    <s v="PRD-111-CHA"/>
    <x v="11"/>
    <x v="1"/>
    <s v="East"/>
    <n v="1102.04"/>
    <n v="166.92"/>
    <x v="1"/>
    <n v="0.151464556640412"/>
    <x v="0"/>
    <x v="0"/>
    <s v="missing parts"/>
    <x v="1"/>
    <n v="1"/>
    <n v="207.68"/>
    <x v="5"/>
    <x v="2"/>
  </r>
  <r>
    <s v="ORD-202306-04186"/>
    <x v="172"/>
    <x v="4"/>
    <x v="4"/>
    <n v="7908405877"/>
    <x v="11"/>
    <s v="PRD-104-WAT"/>
    <x v="4"/>
    <x v="2"/>
    <s v="North"/>
    <n v="891.64"/>
    <n v="185.25"/>
    <x v="0"/>
    <n v="0.207763222825356"/>
    <x v="1"/>
    <x v="1"/>
    <m/>
    <x v="0"/>
    <n v="0"/>
    <n v="2420.2800000000002"/>
    <x v="5"/>
    <x v="2"/>
  </r>
  <r>
    <s v="ORD-202306-04187"/>
    <x v="170"/>
    <x v="0"/>
    <x v="4"/>
    <n v="9222008441"/>
    <x v="7"/>
    <s v="PRD-104-WAT"/>
    <x v="7"/>
    <x v="2"/>
    <s v="East"/>
    <n v="4895.43"/>
    <n v="650.5"/>
    <x v="1"/>
    <n v="0.132879032076855"/>
    <x v="0"/>
    <x v="0"/>
    <m/>
    <x v="0"/>
    <n v="0"/>
    <n v="2420.2800000000002"/>
    <x v="5"/>
    <x v="2"/>
  </r>
  <r>
    <s v="ORD-202306-04188"/>
    <x v="170"/>
    <x v="17"/>
    <x v="7"/>
    <n v="4673756798"/>
    <x v="14"/>
    <s v="PRD-111-CHA"/>
    <x v="4"/>
    <x v="1"/>
    <s v="W"/>
    <n v="4109.1400000000003"/>
    <n v="542.37"/>
    <x v="3"/>
    <n v="0.13199112222995599"/>
    <x v="0"/>
    <x v="0"/>
    <m/>
    <x v="0"/>
    <n v="0"/>
    <n v="207.68"/>
    <x v="5"/>
    <x v="2"/>
  </r>
  <r>
    <s v="ORD-202306-04189"/>
    <x v="165"/>
    <x v="27"/>
    <x v="5"/>
    <n v="2722317551"/>
    <x v="0"/>
    <s v="PRD-108-JAC"/>
    <x v="0"/>
    <x v="0"/>
    <s v="North"/>
    <n v="3308.58"/>
    <n v="487.32"/>
    <x v="0"/>
    <n v="0.14728977386068901"/>
    <x v="0"/>
    <x v="0"/>
    <m/>
    <x v="0"/>
    <n v="0"/>
    <n v="2085.91"/>
    <x v="5"/>
    <x v="2"/>
  </r>
  <r>
    <s v="ORD-202306-04190"/>
    <x v="147"/>
    <x v="24"/>
    <x v="5"/>
    <n v="9764078299"/>
    <x v="10"/>
    <s v="PRD-106-PHO"/>
    <x v="2"/>
    <x v="1"/>
    <s v="N"/>
    <n v="225.07"/>
    <n v="57.42"/>
    <x v="0"/>
    <n v="0.25512062913760197"/>
    <x v="2"/>
    <x v="1"/>
    <m/>
    <x v="0"/>
    <n v="0"/>
    <n v="2788.38"/>
    <x v="5"/>
    <x v="2"/>
  </r>
  <r>
    <s v="ORD-202306-04191"/>
    <x v="159"/>
    <x v="11"/>
    <x v="3"/>
    <n v="2389696861"/>
    <x v="20"/>
    <s v="PRD-100-SHO"/>
    <x v="12"/>
    <x v="0"/>
    <s v="East"/>
    <n v="859.31"/>
    <n v="208.44"/>
    <x v="1"/>
    <n v="0.242566710500285"/>
    <x v="1"/>
    <x v="1"/>
    <m/>
    <x v="0"/>
    <n v="0"/>
    <n v="2793.38"/>
    <x v="5"/>
    <x v="2"/>
  </r>
  <r>
    <s v="ORD-202306-04192"/>
    <x v="156"/>
    <x v="14"/>
    <x v="1"/>
    <n v="9648603932"/>
    <x v="11"/>
    <s v="PRD-104-WAT"/>
    <x v="4"/>
    <x v="2"/>
    <s v="North"/>
    <n v="4668.5200000000004"/>
    <n v="1249.8800000000001"/>
    <x v="0"/>
    <n v="0.26772510345891198"/>
    <x v="0"/>
    <x v="1"/>
    <m/>
    <x v="0"/>
    <n v="0"/>
    <n v="2420.2800000000002"/>
    <x v="5"/>
    <x v="2"/>
  </r>
  <r>
    <s v="ORD-202306-04193"/>
    <x v="154"/>
    <x v="9"/>
    <x v="7"/>
    <n v="9860203493"/>
    <x v="18"/>
    <s v="PRD-103-HEA"/>
    <x v="5"/>
    <x v="1"/>
    <s v="West"/>
    <n v="3741.12"/>
    <n v="617.51"/>
    <x v="3"/>
    <n v="0.16506019587717"/>
    <x v="0"/>
    <x v="0"/>
    <m/>
    <x v="0"/>
    <n v="0"/>
    <n v="2183.56"/>
    <x v="5"/>
    <x v="2"/>
  </r>
  <r>
    <s v="ORD-202306-04194"/>
    <x v="151"/>
    <x v="23"/>
    <x v="5"/>
    <n v="8086919364"/>
    <x v="5"/>
    <s v="PRD-103-HEA"/>
    <x v="5"/>
    <x v="1"/>
    <s v="North"/>
    <n v="4263.41"/>
    <n v="182.06"/>
    <x v="0"/>
    <n v="4.2702906828102398E-2"/>
    <x v="0"/>
    <x v="2"/>
    <s v="DAMAGED"/>
    <x v="1"/>
    <n v="1"/>
    <n v="2183.56"/>
    <x v="5"/>
    <x v="2"/>
  </r>
  <r>
    <s v="ORD-202306-04195"/>
    <x v="164"/>
    <x v="17"/>
    <x v="1"/>
    <n v="262312675"/>
    <x v="3"/>
    <s v="PRD-106-PHO"/>
    <x v="2"/>
    <x v="1"/>
    <s v="N"/>
    <n v="2517.2800000000002"/>
    <n v="257.27"/>
    <x v="0"/>
    <n v="0.10220158266065001"/>
    <x v="0"/>
    <x v="0"/>
    <s v="Defective"/>
    <x v="1"/>
    <n v="1"/>
    <n v="2788.38"/>
    <x v="5"/>
    <x v="2"/>
  </r>
  <r>
    <s v="ORD-202306-04196"/>
    <x v="157"/>
    <x v="16"/>
    <x v="6"/>
    <n v="663554201"/>
    <x v="8"/>
    <s v="PRD-110-CAM"/>
    <x v="4"/>
    <x v="1"/>
    <s v="East"/>
    <n v="472.83"/>
    <n v="67.11"/>
    <x v="1"/>
    <n v="0.141932618488675"/>
    <x v="2"/>
    <x v="0"/>
    <m/>
    <x v="0"/>
    <n v="0"/>
    <m/>
    <x v="5"/>
    <x v="2"/>
  </r>
  <r>
    <s v="ORD-202306-04197"/>
    <x v="164"/>
    <x v="10"/>
    <x v="4"/>
    <n v="2315306108"/>
    <x v="13"/>
    <s v="PRD-102-LAP"/>
    <x v="4"/>
    <x v="1"/>
    <s v="East"/>
    <n v="4046.63"/>
    <n v="1172.03"/>
    <x v="1"/>
    <n v="0.28963112515846501"/>
    <x v="0"/>
    <x v="1"/>
    <m/>
    <x v="0"/>
    <n v="0"/>
    <n v="847.14"/>
    <x v="5"/>
    <x v="2"/>
  </r>
  <r>
    <s v="ORD-202306-04198"/>
    <x v="165"/>
    <x v="7"/>
    <x v="2"/>
    <n v="9740151714"/>
    <x v="22"/>
    <s v="PRD-105-BAG"/>
    <x v="4"/>
    <x v="2"/>
    <s v="South"/>
    <n v="4310.7"/>
    <n v="551.41999999999996"/>
    <x v="2"/>
    <n v="0.12791889948268301"/>
    <x v="0"/>
    <x v="0"/>
    <m/>
    <x v="0"/>
    <n v="0"/>
    <m/>
    <x v="5"/>
    <x v="2"/>
  </r>
  <r>
    <s v="ORD-202306-04199"/>
    <x v="146"/>
    <x v="27"/>
    <x v="0"/>
    <n v="6498767468"/>
    <x v="8"/>
    <s v="PRD-110-CAM"/>
    <x v="8"/>
    <x v="1"/>
    <s v="N"/>
    <n v="1879.69"/>
    <n v="451.93"/>
    <x v="0"/>
    <n v="0.240427942905479"/>
    <x v="0"/>
    <x v="1"/>
    <m/>
    <x v="0"/>
    <n v="0"/>
    <m/>
    <x v="5"/>
    <x v="2"/>
  </r>
  <r>
    <s v="ORD-202306-04200"/>
    <x v="174"/>
    <x v="13"/>
    <x v="7"/>
    <n v="4211070288"/>
    <x v="2"/>
    <s v="PRD-101-SHI"/>
    <x v="1"/>
    <x v="0"/>
    <s v="North"/>
    <n v="1141.6199999999999"/>
    <n v="150.05000000000001"/>
    <x v="0"/>
    <n v="0.131436029501936"/>
    <x v="0"/>
    <x v="0"/>
    <m/>
    <x v="0"/>
    <n v="0"/>
    <n v="2821.33"/>
    <x v="5"/>
    <x v="2"/>
  </r>
  <r>
    <s v="ORD-202306-04201"/>
    <x v="171"/>
    <x v="21"/>
    <x v="0"/>
    <n v="8645162510"/>
    <x v="19"/>
    <s v="PRD-102-LAP"/>
    <x v="10"/>
    <x v="1"/>
    <s v="N"/>
    <n v="493.75"/>
    <n v="125.37"/>
    <x v="0"/>
    <n v="0.25391392405063301"/>
    <x v="2"/>
    <x v="1"/>
    <m/>
    <x v="0"/>
    <n v="0"/>
    <n v="847.14"/>
    <x v="5"/>
    <x v="2"/>
  </r>
  <r>
    <s v="ORD-202306-04202"/>
    <x v="156"/>
    <x v="11"/>
    <x v="0"/>
    <n v="9215200091"/>
    <x v="22"/>
    <s v="PRD-105-BAG"/>
    <x v="9"/>
    <x v="2"/>
    <s v="North"/>
    <n v="1326.43"/>
    <n v="175.57"/>
    <x v="0"/>
    <n v="0.132362808440702"/>
    <x v="0"/>
    <x v="0"/>
    <m/>
    <x v="0"/>
    <n v="0"/>
    <m/>
    <x v="5"/>
    <x v="2"/>
  </r>
  <r>
    <s v="ORD-202306-04203"/>
    <x v="165"/>
    <x v="0"/>
    <x v="3"/>
    <n v="7672710678"/>
    <x v="5"/>
    <s v="PRD-103-HEA"/>
    <x v="5"/>
    <x v="1"/>
    <s v="South"/>
    <n v="3883.08"/>
    <n v="524.33000000000004"/>
    <x v="2"/>
    <n v="0.13502940964389101"/>
    <x v="0"/>
    <x v="0"/>
    <m/>
    <x v="0"/>
    <n v="0"/>
    <n v="2183.56"/>
    <x v="5"/>
    <x v="2"/>
  </r>
  <r>
    <s v="ORD-202306-04204"/>
    <x v="148"/>
    <x v="24"/>
    <x v="3"/>
    <n v="7454209972"/>
    <x v="14"/>
    <s v="PRD-111-CHA"/>
    <x v="11"/>
    <x v="1"/>
    <s v="East"/>
    <n v="2721.38"/>
    <n v="375.4"/>
    <x v="1"/>
    <n v="0.13794471922333501"/>
    <x v="0"/>
    <x v="0"/>
    <m/>
    <x v="0"/>
    <n v="0"/>
    <n v="207.68"/>
    <x v="5"/>
    <x v="2"/>
  </r>
  <r>
    <s v="ORD-202306-04205"/>
    <x v="147"/>
    <x v="15"/>
    <x v="7"/>
    <n v="4109021136"/>
    <x v="15"/>
    <s v="PRD-100-SHO"/>
    <x v="12"/>
    <x v="0"/>
    <s v="North"/>
    <n v="3593.44"/>
    <n v="761.91"/>
    <x v="0"/>
    <n v="0.21202802885257599"/>
    <x v="0"/>
    <x v="1"/>
    <m/>
    <x v="0"/>
    <n v="0"/>
    <n v="2793.38"/>
    <x v="5"/>
    <x v="2"/>
  </r>
  <r>
    <s v="ORD-202306-04206"/>
    <x v="148"/>
    <x v="15"/>
    <x v="1"/>
    <n v="8720476590"/>
    <x v="12"/>
    <s v="PRD - 105 - BAG"/>
    <x v="9"/>
    <x v="2"/>
    <s v="West"/>
    <n v="1427.1"/>
    <n v="198.04"/>
    <x v="3"/>
    <n v="0.13877093406208399"/>
    <x v="0"/>
    <x v="0"/>
    <m/>
    <x v="0"/>
    <n v="0"/>
    <m/>
    <x v="5"/>
    <x v="2"/>
  </r>
  <r>
    <s v="ORD-202306-04207"/>
    <x v="148"/>
    <x v="2"/>
    <x v="4"/>
    <n v="1745539345"/>
    <x v="7"/>
    <s v="PRD-104-WAT"/>
    <x v="7"/>
    <x v="2"/>
    <s v="East"/>
    <n v="356.23"/>
    <n v="92.28"/>
    <x v="1"/>
    <n v="0.259046121887545"/>
    <x v="2"/>
    <x v="1"/>
    <m/>
    <x v="0"/>
    <n v="0"/>
    <n v="2420.2800000000002"/>
    <x v="5"/>
    <x v="2"/>
  </r>
  <r>
    <s v="ORD-202306-04208"/>
    <x v="156"/>
    <x v="5"/>
    <x v="4"/>
    <n v="8763294247"/>
    <x v="14"/>
    <s v="PRD-111-CHA"/>
    <x v="11"/>
    <x v="1"/>
    <s v="North"/>
    <n v="982.66"/>
    <n v="282.02"/>
    <x v="0"/>
    <n v="0.28699651965074402"/>
    <x v="1"/>
    <x v="1"/>
    <m/>
    <x v="0"/>
    <n v="0"/>
    <n v="207.68"/>
    <x v="5"/>
    <x v="2"/>
  </r>
  <r>
    <s v="ORD-202306-04209"/>
    <x v="163"/>
    <x v="1"/>
    <x v="2"/>
    <n v="5926946946"/>
    <x v="5"/>
    <s v="PRD-103-HEA"/>
    <x v="5"/>
    <x v="1"/>
    <s v="N"/>
    <n v="1007.12"/>
    <n v="58.09"/>
    <x v="0"/>
    <n v="5.7679323218683E-2"/>
    <x v="0"/>
    <x v="2"/>
    <m/>
    <x v="0"/>
    <n v="0"/>
    <n v="2183.56"/>
    <x v="5"/>
    <x v="2"/>
  </r>
  <r>
    <s v="ORD-202306-04210"/>
    <x v="166"/>
    <x v="9"/>
    <x v="0"/>
    <n v="8470710855"/>
    <x v="15"/>
    <s v="PRD-100-SHO"/>
    <x v="12"/>
    <x v="0"/>
    <s v="S"/>
    <n v="1376.84"/>
    <n v="362.65"/>
    <x v="2"/>
    <n v="0.26339298683942902"/>
    <x v="0"/>
    <x v="1"/>
    <s v="Defective"/>
    <x v="1"/>
    <n v="1"/>
    <n v="2793.38"/>
    <x v="5"/>
    <x v="2"/>
  </r>
  <r>
    <s v="ORD-202306-04211"/>
    <x v="170"/>
    <x v="28"/>
    <x v="4"/>
    <n v="1627622679"/>
    <x v="2"/>
    <s v="PRD-101-SHI"/>
    <x v="1"/>
    <x v="0"/>
    <s v="N"/>
    <n v="452.09"/>
    <n v="75.13"/>
    <x v="0"/>
    <n v="0.166183724479639"/>
    <x v="2"/>
    <x v="0"/>
    <m/>
    <x v="0"/>
    <n v="0"/>
    <n v="2821.33"/>
    <x v="5"/>
    <x v="2"/>
  </r>
  <r>
    <s v="ORD-202306-04212"/>
    <x v="147"/>
    <x v="25"/>
    <x v="4"/>
    <n v="3392608622"/>
    <x v="0"/>
    <s v="PRD-108-JAC"/>
    <x v="4"/>
    <x v="0"/>
    <s v="W"/>
    <n v="623.98"/>
    <n v="135.25"/>
    <x v="3"/>
    <n v="0.21675374210711901"/>
    <x v="1"/>
    <x v="1"/>
    <m/>
    <x v="0"/>
    <n v="0"/>
    <n v="2085.91"/>
    <x v="5"/>
    <x v="2"/>
  </r>
  <r>
    <s v="ORD-202306-04213"/>
    <x v="152"/>
    <x v="27"/>
    <x v="5"/>
    <n v="8350903821"/>
    <x v="13"/>
    <s v="PRD-102-LAP"/>
    <x v="4"/>
    <x v="1"/>
    <s v="South"/>
    <n v="4588.8900000000003"/>
    <n v="1280.0899999999999"/>
    <x v="2"/>
    <n v="0.27895416974475301"/>
    <x v="0"/>
    <x v="1"/>
    <m/>
    <x v="0"/>
    <n v="0"/>
    <n v="847.14"/>
    <x v="5"/>
    <x v="2"/>
  </r>
  <r>
    <s v="ORD-202306-04214"/>
    <x v="165"/>
    <x v="4"/>
    <x v="1"/>
    <n v="7071458223"/>
    <x v="15"/>
    <s v="PRD-100-SHO"/>
    <x v="4"/>
    <x v="0"/>
    <s v="North"/>
    <n v="3009.02"/>
    <n v="139.1"/>
    <x v="0"/>
    <n v="4.6227675455796202E-2"/>
    <x v="0"/>
    <x v="2"/>
    <m/>
    <x v="0"/>
    <n v="0"/>
    <n v="2793.38"/>
    <x v="5"/>
    <x v="2"/>
  </r>
  <r>
    <s v="ORD-202306-04215"/>
    <x v="149"/>
    <x v="19"/>
    <x v="0"/>
    <n v="9859703721"/>
    <x v="20"/>
    <s v="PRD-100-SHO"/>
    <x v="4"/>
    <x v="0"/>
    <s v="North"/>
    <n v="3304.26"/>
    <n v="934.99"/>
    <x v="0"/>
    <n v="0.282965020912398"/>
    <x v="0"/>
    <x v="1"/>
    <m/>
    <x v="0"/>
    <n v="0"/>
    <n v="2793.38"/>
    <x v="5"/>
    <x v="2"/>
  </r>
  <r>
    <s v="ORD-202306-04216"/>
    <x v="173"/>
    <x v="14"/>
    <x v="3"/>
    <n v="5521550277"/>
    <x v="3"/>
    <s v="PRD-106-PHO"/>
    <x v="2"/>
    <x v="1"/>
    <s v="South"/>
    <n v="349.8"/>
    <n v="88.51"/>
    <x v="2"/>
    <n v="0.25303030303030299"/>
    <x v="2"/>
    <x v="1"/>
    <s v="missing parts"/>
    <x v="1"/>
    <n v="1"/>
    <n v="2788.38"/>
    <x v="5"/>
    <x v="2"/>
  </r>
  <r>
    <s v="ORD-202306-04217"/>
    <x v="170"/>
    <x v="1"/>
    <x v="5"/>
    <n v="6883939630"/>
    <x v="14"/>
    <s v="PRD-111-CHA"/>
    <x v="11"/>
    <x v="1"/>
    <s v="North"/>
    <n v="1093.1300000000001"/>
    <n v="247.35"/>
    <x v="0"/>
    <n v="0.22627683807049501"/>
    <x v="0"/>
    <x v="1"/>
    <m/>
    <x v="0"/>
    <n v="0"/>
    <n v="207.68"/>
    <x v="5"/>
    <x v="2"/>
  </r>
  <r>
    <s v="ORD-202306-04218"/>
    <x v="148"/>
    <x v="4"/>
    <x v="3"/>
    <n v="6184746127"/>
    <x v="12"/>
    <s v="PRD - 105 - BAG"/>
    <x v="9"/>
    <x v="2"/>
    <s v="North"/>
    <n v="4725.3900000000003"/>
    <n v="1155.8499999999999"/>
    <x v="0"/>
    <n v="0.244604149075526"/>
    <x v="0"/>
    <x v="1"/>
    <s v="DAMAGED"/>
    <x v="1"/>
    <n v="1"/>
    <m/>
    <x v="5"/>
    <x v="2"/>
  </r>
  <r>
    <s v="ORD-202306-04219"/>
    <x v="168"/>
    <x v="24"/>
    <x v="2"/>
    <n v="128077212"/>
    <x v="19"/>
    <s v="PRD-102-LAP"/>
    <x v="10"/>
    <x v="1"/>
    <s v="N"/>
    <n v="409.79"/>
    <n v="46.49"/>
    <x v="0"/>
    <n v="0.113448351594719"/>
    <x v="2"/>
    <x v="0"/>
    <m/>
    <x v="0"/>
    <n v="0"/>
    <n v="847.14"/>
    <x v="5"/>
    <x v="2"/>
  </r>
  <r>
    <s v="ORD-202306-04220"/>
    <x v="157"/>
    <x v="11"/>
    <x v="0"/>
    <n v="2246174696"/>
    <x v="3"/>
    <s v="PRD - 106 - PHO"/>
    <x v="2"/>
    <x v="1"/>
    <s v="South"/>
    <n v="2937.64"/>
    <n v="409.64"/>
    <x v="2"/>
    <n v="0.139445268991435"/>
    <x v="0"/>
    <x v="0"/>
    <m/>
    <x v="0"/>
    <n v="0"/>
    <m/>
    <x v="5"/>
    <x v="2"/>
  </r>
  <r>
    <s v="ORD-202306-04221"/>
    <x v="151"/>
    <x v="9"/>
    <x v="0"/>
    <n v="2927565711"/>
    <x v="0"/>
    <s v="PRD-108-JAC"/>
    <x v="0"/>
    <x v="0"/>
    <s v="North"/>
    <n v="427.36"/>
    <n v="36.35"/>
    <x v="0"/>
    <n v="8.5057094721078197E-2"/>
    <x v="2"/>
    <x v="2"/>
    <m/>
    <x v="0"/>
    <n v="0"/>
    <n v="2085.91"/>
    <x v="5"/>
    <x v="2"/>
  </r>
  <r>
    <s v="ORD-202306-04222"/>
    <x v="153"/>
    <x v="2"/>
    <x v="7"/>
    <n v="3591356787"/>
    <x v="11"/>
    <s v="PRD-104-WAT"/>
    <x v="7"/>
    <x v="2"/>
    <s v="N"/>
    <n v="1121.1199999999999"/>
    <n v="178.46"/>
    <x v="0"/>
    <n v="0.15918010560867701"/>
    <x v="0"/>
    <x v="0"/>
    <m/>
    <x v="0"/>
    <n v="0"/>
    <n v="2420.2800000000002"/>
    <x v="5"/>
    <x v="2"/>
  </r>
  <r>
    <s v="ORD-202306-04223"/>
    <x v="159"/>
    <x v="11"/>
    <x v="2"/>
    <n v="3610513810"/>
    <x v="14"/>
    <s v="PRD-111-CHA"/>
    <x v="11"/>
    <x v="1"/>
    <s v="N"/>
    <n v="1566.63"/>
    <n v="313.52"/>
    <x v="0"/>
    <n v="0.20012383268544601"/>
    <x v="0"/>
    <x v="1"/>
    <m/>
    <x v="0"/>
    <n v="0"/>
    <n v="207.68"/>
    <x v="5"/>
    <x v="2"/>
  </r>
  <r>
    <s v="ORD-202306-04224"/>
    <x v="167"/>
    <x v="20"/>
    <x v="6"/>
    <n v="4289216516"/>
    <x v="20"/>
    <s v="PRD-100-SHO"/>
    <x v="12"/>
    <x v="0"/>
    <s v="W"/>
    <n v="39.64"/>
    <n v="11.24"/>
    <x v="3"/>
    <n v="0.28355196770938401"/>
    <x v="2"/>
    <x v="1"/>
    <m/>
    <x v="0"/>
    <n v="0"/>
    <n v="2793.38"/>
    <x v="5"/>
    <x v="2"/>
  </r>
  <r>
    <s v="ORD-202306-04225"/>
    <x v="173"/>
    <x v="23"/>
    <x v="7"/>
    <n v="9304207103"/>
    <x v="19"/>
    <s v="PRD-102-LAP "/>
    <x v="10"/>
    <x v="1"/>
    <s v="South"/>
    <n v="1119.3499999999999"/>
    <n v="222.11"/>
    <x v="2"/>
    <n v="0.19842765890918801"/>
    <x v="0"/>
    <x v="0"/>
    <m/>
    <x v="0"/>
    <n v="0"/>
    <m/>
    <x v="5"/>
    <x v="2"/>
  </r>
  <r>
    <s v="ORD-202306-04226"/>
    <x v="171"/>
    <x v="26"/>
    <x v="4"/>
    <n v="4570558935"/>
    <x v="6"/>
    <s v="PRD-107-TAB "/>
    <x v="6"/>
    <x v="1"/>
    <s v="South"/>
    <n v="4550.24"/>
    <n v="1229.54"/>
    <x v="2"/>
    <n v="0.27021431836562498"/>
    <x v="0"/>
    <x v="1"/>
    <m/>
    <x v="0"/>
    <n v="0"/>
    <m/>
    <x v="5"/>
    <x v="2"/>
  </r>
  <r>
    <s v="ORD-202306-04227"/>
    <x v="155"/>
    <x v="18"/>
    <x v="7"/>
    <n v="4923889250"/>
    <x v="14"/>
    <s v="PRD - 111 - CHA "/>
    <x v="11"/>
    <x v="1"/>
    <s v="South"/>
    <n v="1083.8800000000001"/>
    <n v="234.09"/>
    <x v="2"/>
    <n v="0.215974093073034"/>
    <x v="0"/>
    <x v="1"/>
    <m/>
    <x v="0"/>
    <n v="0"/>
    <m/>
    <x v="5"/>
    <x v="2"/>
  </r>
  <r>
    <s v="ORD-202306-04228"/>
    <x v="164"/>
    <x v="12"/>
    <x v="6"/>
    <n v="7715041626"/>
    <x v="19"/>
    <s v="PRD-102-LAP"/>
    <x v="10"/>
    <x v="1"/>
    <s v="W"/>
    <n v="956.93"/>
    <n v="186.22"/>
    <x v="3"/>
    <n v="0.194601486002111"/>
    <x v="1"/>
    <x v="0"/>
    <m/>
    <x v="0"/>
    <n v="0"/>
    <n v="847.14"/>
    <x v="5"/>
    <x v="2"/>
  </r>
  <r>
    <s v="ORD-202306-04229"/>
    <x v="150"/>
    <x v="24"/>
    <x v="6"/>
    <n v="3120426285"/>
    <x v="6"/>
    <s v="PRD-107-TAB"/>
    <x v="6"/>
    <x v="1"/>
    <s v="West"/>
    <n v="2060.7600000000002"/>
    <n v="559.08000000000004"/>
    <x v="3"/>
    <n v="0.27129796774005699"/>
    <x v="0"/>
    <x v="1"/>
    <m/>
    <x v="0"/>
    <n v="0"/>
    <n v="2081.52"/>
    <x v="5"/>
    <x v="2"/>
  </r>
  <r>
    <s v="ORD-202306-04230"/>
    <x v="167"/>
    <x v="2"/>
    <x v="0"/>
    <n v="6243271959"/>
    <x v="17"/>
    <s v="PRD-108-JAC "/>
    <x v="0"/>
    <x v="0"/>
    <s v="East"/>
    <n v="1969.98"/>
    <n v="427.66"/>
    <x v="1"/>
    <n v="0.21708849836038899"/>
    <x v="0"/>
    <x v="1"/>
    <m/>
    <x v="0"/>
    <n v="0"/>
    <m/>
    <x v="5"/>
    <x v="2"/>
  </r>
  <r>
    <s v="ORD-202306-04231"/>
    <x v="165"/>
    <x v="27"/>
    <x v="2"/>
    <n v="1775657023"/>
    <x v="13"/>
    <s v="PRD-102-LAP"/>
    <x v="10"/>
    <x v="1"/>
    <s v="East"/>
    <n v="554.69000000000005"/>
    <n v="121.25"/>
    <x v="1"/>
    <n v="0.21859056409886601"/>
    <x v="1"/>
    <x v="1"/>
    <m/>
    <x v="0"/>
    <n v="0"/>
    <n v="847.14"/>
    <x v="5"/>
    <x v="2"/>
  </r>
  <r>
    <s v="ORD-202306-04232"/>
    <x v="150"/>
    <x v="22"/>
    <x v="0"/>
    <n v="9797507580"/>
    <x v="4"/>
    <s v="PRD-109-SUN"/>
    <x v="3"/>
    <x v="2"/>
    <s v="W"/>
    <n v="1848.05"/>
    <n v="526.38"/>
    <x v="3"/>
    <n v="0.28482995589946197"/>
    <x v="0"/>
    <x v="1"/>
    <m/>
    <x v="0"/>
    <n v="0"/>
    <m/>
    <x v="5"/>
    <x v="2"/>
  </r>
  <r>
    <s v="ORD-202306-04233"/>
    <x v="151"/>
    <x v="15"/>
    <x v="7"/>
    <n v="9813940535"/>
    <x v="13"/>
    <s v="PRD-102-LAP"/>
    <x v="10"/>
    <x v="1"/>
    <s v="East"/>
    <n v="1015.23"/>
    <n v="152.26"/>
    <x v="1"/>
    <n v="0.14997586753740499"/>
    <x v="0"/>
    <x v="0"/>
    <m/>
    <x v="0"/>
    <n v="0"/>
    <n v="847.14"/>
    <x v="5"/>
    <x v="2"/>
  </r>
  <r>
    <s v="ORD-202306-04234"/>
    <x v="149"/>
    <x v="7"/>
    <x v="4"/>
    <n v="1979757601"/>
    <x v="0"/>
    <s v="PRD-108-JAC"/>
    <x v="0"/>
    <x v="0"/>
    <s v="East"/>
    <n v="2868.89"/>
    <n v="699.18"/>
    <x v="1"/>
    <n v="0.24371098229628901"/>
    <x v="0"/>
    <x v="1"/>
    <s v="Customer changed mind"/>
    <x v="1"/>
    <n v="1"/>
    <n v="2085.91"/>
    <x v="5"/>
    <x v="2"/>
  </r>
  <r>
    <s v="ORD-202306-04235"/>
    <x v="161"/>
    <x v="16"/>
    <x v="6"/>
    <n v="1437091256"/>
    <x v="13"/>
    <s v="PRD-102-LAP"/>
    <x v="10"/>
    <x v="1"/>
    <s v="S"/>
    <n v="3381.76"/>
    <n v="552.58000000000004"/>
    <x v="2"/>
    <n v="0.16340012301286899"/>
    <x v="0"/>
    <x v="0"/>
    <m/>
    <x v="0"/>
    <n v="0"/>
    <n v="847.14"/>
    <x v="5"/>
    <x v="2"/>
  </r>
  <r>
    <s v="ORD-202306-04236"/>
    <x v="161"/>
    <x v="14"/>
    <x v="2"/>
    <n v="7815260644"/>
    <x v="15"/>
    <s v="PRD-100-SHO"/>
    <x v="12"/>
    <x v="0"/>
    <s v="S"/>
    <n v="228.83"/>
    <n v="45.42"/>
    <x v="2"/>
    <n v="0.19848796049469"/>
    <x v="2"/>
    <x v="0"/>
    <m/>
    <x v="0"/>
    <n v="0"/>
    <n v="2793.38"/>
    <x v="5"/>
    <x v="2"/>
  </r>
  <r>
    <s v="ORD-202306-04237"/>
    <x v="150"/>
    <x v="10"/>
    <x v="4"/>
    <n v="7781469023"/>
    <x v="22"/>
    <s v="PRD-105-BAG"/>
    <x v="9"/>
    <x v="2"/>
    <s v="North"/>
    <n v="3177.35"/>
    <n v="273.14"/>
    <x v="0"/>
    <n v="8.5964719026861994E-2"/>
    <x v="0"/>
    <x v="2"/>
    <m/>
    <x v="0"/>
    <n v="0"/>
    <m/>
    <x v="5"/>
    <x v="2"/>
  </r>
  <r>
    <s v="ORD-202306-04238"/>
    <x v="165"/>
    <x v="19"/>
    <x v="7"/>
    <n v="1257026580"/>
    <x v="9"/>
    <s v="PRD-107-TAB"/>
    <x v="6"/>
    <x v="1"/>
    <s v="East"/>
    <n v="2598.6999999999998"/>
    <n v="387.08"/>
    <x v="1"/>
    <n v="0.148951398776311"/>
    <x v="0"/>
    <x v="0"/>
    <m/>
    <x v="0"/>
    <n v="0"/>
    <n v="2081.52"/>
    <x v="5"/>
    <x v="2"/>
  </r>
  <r>
    <s v="ORD-202306-04239"/>
    <x v="172"/>
    <x v="24"/>
    <x v="7"/>
    <n v="4819668429"/>
    <x v="4"/>
    <s v="PRD-109-SUN"/>
    <x v="3"/>
    <x v="2"/>
    <s v="East"/>
    <n v="957.31"/>
    <n v="113.7"/>
    <x v="1"/>
    <n v="0.118770304290146"/>
    <x v="1"/>
    <x v="0"/>
    <m/>
    <x v="0"/>
    <n v="0"/>
    <m/>
    <x v="5"/>
    <x v="2"/>
  </r>
  <r>
    <s v="ORD-202306-04240"/>
    <x v="165"/>
    <x v="11"/>
    <x v="1"/>
    <n v="6380617339"/>
    <x v="4"/>
    <s v="PRD-109-SUN"/>
    <x v="3"/>
    <x v="2"/>
    <s v="East"/>
    <n v="4751.3100000000004"/>
    <n v="369.83"/>
    <x v="1"/>
    <n v="7.7837480610610493E-2"/>
    <x v="0"/>
    <x v="2"/>
    <m/>
    <x v="0"/>
    <n v="0"/>
    <m/>
    <x v="5"/>
    <x v="2"/>
  </r>
  <r>
    <s v="ORD-202306-04241"/>
    <x v="148"/>
    <x v="6"/>
    <x v="7"/>
    <n v="9832044083"/>
    <x v="9"/>
    <s v="PRD-107-TAB"/>
    <x v="6"/>
    <x v="1"/>
    <s v="N"/>
    <n v="2775.66"/>
    <n v="806.16"/>
    <x v="0"/>
    <n v="0.29043903071701899"/>
    <x v="0"/>
    <x v="1"/>
    <m/>
    <x v="0"/>
    <n v="0"/>
    <n v="2081.52"/>
    <x v="5"/>
    <x v="2"/>
  </r>
  <r>
    <s v="ORD-202306-04242"/>
    <x v="157"/>
    <x v="6"/>
    <x v="4"/>
    <n v="8814844234"/>
    <x v="13"/>
    <s v="PRD-102-LAP"/>
    <x v="10"/>
    <x v="1"/>
    <s v="East"/>
    <n v="2082.39"/>
    <n v="334.66"/>
    <x v="1"/>
    <n v="0.160709569292976"/>
    <x v="0"/>
    <x v="0"/>
    <m/>
    <x v="0"/>
    <n v="0"/>
    <n v="847.14"/>
    <x v="5"/>
    <x v="2"/>
  </r>
  <r>
    <s v="ORD-202306-04243"/>
    <x v="174"/>
    <x v="0"/>
    <x v="2"/>
    <n v="7251684473"/>
    <x v="3"/>
    <s v="PRD-106-PHO"/>
    <x v="4"/>
    <x v="1"/>
    <s v="South"/>
    <n v="3858.68"/>
    <n v="635.75"/>
    <x v="2"/>
    <n v="0.16475841479469699"/>
    <x v="0"/>
    <x v="0"/>
    <m/>
    <x v="0"/>
    <n v="0"/>
    <n v="2788.38"/>
    <x v="5"/>
    <x v="2"/>
  </r>
  <r>
    <s v="ORD-202306-04244"/>
    <x v="152"/>
    <x v="27"/>
    <x v="2"/>
    <n v="2091479081"/>
    <x v="4"/>
    <s v="PRD-109-SUN "/>
    <x v="4"/>
    <x v="2"/>
    <s v="North"/>
    <n v="4951.87"/>
    <n v="1143.49"/>
    <x v="0"/>
    <n v="0.230920844044775"/>
    <x v="0"/>
    <x v="1"/>
    <m/>
    <x v="0"/>
    <n v="0"/>
    <n v="1385.87"/>
    <x v="5"/>
    <x v="2"/>
  </r>
  <r>
    <s v="ORD-202306-04245"/>
    <x v="169"/>
    <x v="5"/>
    <x v="2"/>
    <n v="9279160053"/>
    <x v="14"/>
    <s v="PRD - 111 - CHA"/>
    <x v="11"/>
    <x v="1"/>
    <s v="West"/>
    <n v="1185.58"/>
    <n v="53.56"/>
    <x v="3"/>
    <n v="4.5176200678149099E-2"/>
    <x v="0"/>
    <x v="2"/>
    <m/>
    <x v="0"/>
    <n v="0"/>
    <m/>
    <x v="5"/>
    <x v="2"/>
  </r>
  <r>
    <s v="ORD-202306-04246"/>
    <x v="171"/>
    <x v="24"/>
    <x v="0"/>
    <n v="596788062"/>
    <x v="4"/>
    <s v="PRD - 109 - SUN"/>
    <x v="3"/>
    <x v="2"/>
    <s v="N"/>
    <n v="1068.75"/>
    <n v="77.86"/>
    <x v="0"/>
    <n v="7.2851461988304098E-2"/>
    <x v="0"/>
    <x v="2"/>
    <m/>
    <x v="0"/>
    <n v="0"/>
    <m/>
    <x v="5"/>
    <x v="2"/>
  </r>
  <r>
    <s v="ORD-202306-04247"/>
    <x v="154"/>
    <x v="21"/>
    <x v="0"/>
    <n v="7076775957"/>
    <x v="11"/>
    <s v="PRD-104-WAT"/>
    <x v="7"/>
    <x v="2"/>
    <s v="West"/>
    <n v="491.08"/>
    <n v="98.54"/>
    <x v="3"/>
    <n v="0.20065977030219101"/>
    <x v="2"/>
    <x v="1"/>
    <m/>
    <x v="0"/>
    <n v="0"/>
    <n v="2420.2800000000002"/>
    <x v="5"/>
    <x v="2"/>
  </r>
  <r>
    <s v="ORD-202306-04248"/>
    <x v="169"/>
    <x v="28"/>
    <x v="6"/>
    <n v="2690726310"/>
    <x v="17"/>
    <s v="PRD-108-JAC"/>
    <x v="0"/>
    <x v="0"/>
    <s v="West"/>
    <n v="4155.74"/>
    <n v="872.23"/>
    <x v="3"/>
    <n v="0.20988560400795001"/>
    <x v="0"/>
    <x v="1"/>
    <m/>
    <x v="0"/>
    <n v="0"/>
    <n v="2085.91"/>
    <x v="5"/>
    <x v="2"/>
  </r>
  <r>
    <s v="ORD-202306-04249"/>
    <x v="169"/>
    <x v="17"/>
    <x v="5"/>
    <n v="7646831897"/>
    <x v="22"/>
    <s v="PRD-105-BAG"/>
    <x v="9"/>
    <x v="2"/>
    <s v="West"/>
    <n v="4015.66"/>
    <n v="1193.75"/>
    <x v="3"/>
    <n v="0.29727367356798101"/>
    <x v="0"/>
    <x v="1"/>
    <m/>
    <x v="0"/>
    <n v="0"/>
    <m/>
    <x v="5"/>
    <x v="2"/>
  </r>
  <r>
    <s v="ORD-202306-04250"/>
    <x v="169"/>
    <x v="19"/>
    <x v="1"/>
    <n v="1327089300"/>
    <x v="11"/>
    <s v="PRD-104-WAT"/>
    <x v="4"/>
    <x v="2"/>
    <s v="South"/>
    <n v="4593.16"/>
    <n v="259.32"/>
    <x v="2"/>
    <n v="5.6457863431711497E-2"/>
    <x v="0"/>
    <x v="2"/>
    <m/>
    <x v="0"/>
    <n v="0"/>
    <n v="2420.2800000000002"/>
    <x v="5"/>
    <x v="2"/>
  </r>
  <r>
    <s v="ORD-202306-04251"/>
    <x v="158"/>
    <x v="7"/>
    <x v="6"/>
    <n v="260930482"/>
    <x v="18"/>
    <s v="PRD-103-HEA "/>
    <x v="5"/>
    <x v="1"/>
    <s v="North"/>
    <n v="4471.25"/>
    <n v="469.89"/>
    <x v="0"/>
    <n v="0.105091417388873"/>
    <x v="0"/>
    <x v="0"/>
    <m/>
    <x v="0"/>
    <n v="0"/>
    <m/>
    <x v="5"/>
    <x v="2"/>
  </r>
  <r>
    <s v="ORD-202306-04252"/>
    <x v="157"/>
    <x v="2"/>
    <x v="3"/>
    <n v="4926713290"/>
    <x v="2"/>
    <s v="PRD-101-SHI"/>
    <x v="1"/>
    <x v="0"/>
    <s v="North"/>
    <n v="397.4"/>
    <n v="118.18"/>
    <x v="0"/>
    <n v="0.29738298943130398"/>
    <x v="2"/>
    <x v="1"/>
    <m/>
    <x v="0"/>
    <n v="0"/>
    <n v="2821.33"/>
    <x v="5"/>
    <x v="2"/>
  </r>
  <r>
    <s v="ORD-202306-04253"/>
    <x v="147"/>
    <x v="24"/>
    <x v="7"/>
    <n v="8872480656"/>
    <x v="6"/>
    <s v="PRD-107-TAB"/>
    <x v="4"/>
    <x v="1"/>
    <s v="South"/>
    <n v="3424.93"/>
    <n v="629"/>
    <x v="2"/>
    <n v="0.183653388536408"/>
    <x v="0"/>
    <x v="0"/>
    <m/>
    <x v="0"/>
    <n v="0"/>
    <n v="2081.52"/>
    <x v="5"/>
    <x v="2"/>
  </r>
  <r>
    <s v="ORD-202306-04254"/>
    <x v="153"/>
    <x v="14"/>
    <x v="4"/>
    <n v="4093251450"/>
    <x v="4"/>
    <s v="PRD - 109 - SUN"/>
    <x v="4"/>
    <x v="2"/>
    <s v="North"/>
    <n v="1283.1199999999999"/>
    <n v="77.790000000000006"/>
    <x v="0"/>
    <n v="6.0625662447783502E-2"/>
    <x v="0"/>
    <x v="2"/>
    <s v="Defective"/>
    <x v="1"/>
    <n v="1"/>
    <m/>
    <x v="5"/>
    <x v="2"/>
  </r>
  <r>
    <s v="ORD-202306-04255"/>
    <x v="156"/>
    <x v="11"/>
    <x v="3"/>
    <n v="2810906203"/>
    <x v="18"/>
    <s v="PRD - 103 - HEA"/>
    <x v="5"/>
    <x v="1"/>
    <s v="North"/>
    <n v="3874.91"/>
    <n v="371.31"/>
    <x v="0"/>
    <n v="9.5824161077289596E-2"/>
    <x v="0"/>
    <x v="2"/>
    <m/>
    <x v="0"/>
    <n v="0"/>
    <m/>
    <x v="5"/>
    <x v="2"/>
  </r>
  <r>
    <s v="ORD-202306-04256"/>
    <x v="167"/>
    <x v="10"/>
    <x v="0"/>
    <n v="2976407205"/>
    <x v="0"/>
    <s v="PRD-108-JAC"/>
    <x v="0"/>
    <x v="0"/>
    <s v="North"/>
    <n v="4394.4399999999996"/>
    <n v="508.44"/>
    <x v="0"/>
    <n v="0.115700749128444"/>
    <x v="0"/>
    <x v="0"/>
    <m/>
    <x v="0"/>
    <n v="0"/>
    <n v="2085.91"/>
    <x v="5"/>
    <x v="2"/>
  </r>
  <r>
    <s v="ORD-202306-04257"/>
    <x v="153"/>
    <x v="21"/>
    <x v="1"/>
    <n v="830868990"/>
    <x v="5"/>
    <s v="PRD-103-HEA"/>
    <x v="5"/>
    <x v="1"/>
    <s v="N"/>
    <n v="3777.2"/>
    <n v="898.55"/>
    <x v="0"/>
    <n v="0.237887853436408"/>
    <x v="0"/>
    <x v="1"/>
    <m/>
    <x v="0"/>
    <n v="0"/>
    <n v="2183.56"/>
    <x v="5"/>
    <x v="2"/>
  </r>
  <r>
    <s v="ORD-202306-04258"/>
    <x v="152"/>
    <x v="10"/>
    <x v="7"/>
    <n v="9399874080"/>
    <x v="0"/>
    <s v="PRD-108-JAC"/>
    <x v="0"/>
    <x v="0"/>
    <s v="North"/>
    <n v="1871.83"/>
    <n v="215.44"/>
    <x v="0"/>
    <n v="0.11509592217242"/>
    <x v="0"/>
    <x v="0"/>
    <m/>
    <x v="0"/>
    <n v="0"/>
    <n v="2085.91"/>
    <x v="5"/>
    <x v="2"/>
  </r>
  <r>
    <s v="ORD-202306-04259"/>
    <x v="165"/>
    <x v="10"/>
    <x v="1"/>
    <n v="2724198756"/>
    <x v="22"/>
    <s v="PRD-105-BAG"/>
    <x v="9"/>
    <x v="2"/>
    <s v="North"/>
    <n v="709.38"/>
    <n v="73.22"/>
    <x v="0"/>
    <n v="0.103216893625419"/>
    <x v="1"/>
    <x v="0"/>
    <m/>
    <x v="0"/>
    <n v="0"/>
    <m/>
    <x v="5"/>
    <x v="2"/>
  </r>
  <r>
    <s v="ORD-202306-04260"/>
    <x v="158"/>
    <x v="18"/>
    <x v="1"/>
    <n v="5773085824"/>
    <x v="12"/>
    <s v="PRD-105-BAG"/>
    <x v="9"/>
    <x v="2"/>
    <s v="N"/>
    <n v="2593.23"/>
    <n v="212.7"/>
    <x v="0"/>
    <n v="8.2021263058039598E-2"/>
    <x v="0"/>
    <x v="2"/>
    <m/>
    <x v="0"/>
    <n v="0"/>
    <m/>
    <x v="5"/>
    <x v="2"/>
  </r>
  <r>
    <s v="ORD-202306-04261"/>
    <x v="153"/>
    <x v="23"/>
    <x v="2"/>
    <n v="6269226842"/>
    <x v="13"/>
    <s v="PRD-102-LAP"/>
    <x v="10"/>
    <x v="1"/>
    <s v="East"/>
    <n v="2151.94"/>
    <n v="260.45"/>
    <x v="1"/>
    <n v="0.121030326124334"/>
    <x v="0"/>
    <x v="0"/>
    <m/>
    <x v="0"/>
    <n v="0"/>
    <n v="847.14"/>
    <x v="5"/>
    <x v="2"/>
  </r>
  <r>
    <s v="ORD-202306-04262"/>
    <x v="148"/>
    <x v="27"/>
    <x v="2"/>
    <n v="3432204763"/>
    <x v="11"/>
    <s v="PRD-104-WAT"/>
    <x v="7"/>
    <x v="2"/>
    <s v="East"/>
    <n v="1952.5"/>
    <n v="118.67"/>
    <x v="1"/>
    <n v="6.0778489116517301E-2"/>
    <x v="0"/>
    <x v="2"/>
    <m/>
    <x v="0"/>
    <n v="0"/>
    <n v="2420.2800000000002"/>
    <x v="5"/>
    <x v="2"/>
  </r>
  <r>
    <s v="ORD-202306-04263"/>
    <x v="153"/>
    <x v="10"/>
    <x v="4"/>
    <n v="9860177556"/>
    <x v="23"/>
    <s v="PRD-111-CHA"/>
    <x v="11"/>
    <x v="1"/>
    <s v="North"/>
    <n v="2133.2800000000002"/>
    <n v="215.3"/>
    <x v="0"/>
    <n v="0.100924398109953"/>
    <x v="0"/>
    <x v="0"/>
    <m/>
    <x v="0"/>
    <n v="0"/>
    <n v="207.68"/>
    <x v="5"/>
    <x v="2"/>
  </r>
  <r>
    <s v="ORD-202306-04264"/>
    <x v="171"/>
    <x v="17"/>
    <x v="0"/>
    <n v="4621894179"/>
    <x v="12"/>
    <s v="PRD-105-BAG"/>
    <x v="9"/>
    <x v="2"/>
    <s v="S"/>
    <n v="1126.07"/>
    <n v="318.67"/>
    <x v="2"/>
    <n v="0.28299306437432797"/>
    <x v="0"/>
    <x v="1"/>
    <m/>
    <x v="0"/>
    <n v="0"/>
    <m/>
    <x v="5"/>
    <x v="2"/>
  </r>
  <r>
    <s v="ORD-202306-04265"/>
    <x v="153"/>
    <x v="11"/>
    <x v="3"/>
    <n v="3271458391"/>
    <x v="18"/>
    <s v="PRD-103-HEA"/>
    <x v="5"/>
    <x v="1"/>
    <s v="North"/>
    <n v="1617.15"/>
    <n v="172.98"/>
    <x v="0"/>
    <n v="0.10696595863092501"/>
    <x v="0"/>
    <x v="0"/>
    <m/>
    <x v="0"/>
    <n v="0"/>
    <n v="2183.56"/>
    <x v="5"/>
    <x v="2"/>
  </r>
  <r>
    <s v="ORD-202306-04266"/>
    <x v="165"/>
    <x v="1"/>
    <x v="0"/>
    <n v="8944997070"/>
    <x v="14"/>
    <s v="PRD-111-CHA"/>
    <x v="11"/>
    <x v="1"/>
    <s v="East"/>
    <n v="630.4"/>
    <n v="74.44"/>
    <x v="1"/>
    <n v="0.118083756345178"/>
    <x v="1"/>
    <x v="0"/>
    <m/>
    <x v="0"/>
    <n v="0"/>
    <n v="207.68"/>
    <x v="5"/>
    <x v="2"/>
  </r>
  <r>
    <s v="ORD-202306-04267"/>
    <x v="154"/>
    <x v="7"/>
    <x v="6"/>
    <n v="1255592214"/>
    <x v="8"/>
    <s v="PRD-110-CAM"/>
    <x v="8"/>
    <x v="1"/>
    <s v="South"/>
    <n v="4069.78"/>
    <n v="885.91"/>
    <x v="2"/>
    <n v="0.21768007115863799"/>
    <x v="0"/>
    <x v="1"/>
    <m/>
    <x v="0"/>
    <n v="0"/>
    <m/>
    <x v="5"/>
    <x v="2"/>
  </r>
  <r>
    <s v="ORD-202306-04268"/>
    <x v="151"/>
    <x v="11"/>
    <x v="0"/>
    <n v="3508323235"/>
    <x v="14"/>
    <s v="PRD-111-CHA"/>
    <x v="11"/>
    <x v="1"/>
    <s v="North"/>
    <n v="292.57"/>
    <n v="83.83"/>
    <x v="0"/>
    <n v="0.286529719383395"/>
    <x v="2"/>
    <x v="1"/>
    <m/>
    <x v="0"/>
    <n v="0"/>
    <n v="207.68"/>
    <x v="5"/>
    <x v="2"/>
  </r>
  <r>
    <s v="ORD-202306-04269"/>
    <x v="163"/>
    <x v="21"/>
    <x v="0"/>
    <n v="1048657829"/>
    <x v="9"/>
    <s v="PRD-107-TAB"/>
    <x v="6"/>
    <x v="1"/>
    <s v="W"/>
    <n v="1673.63"/>
    <n v="53.31"/>
    <x v="3"/>
    <n v="3.1852918506479901E-2"/>
    <x v="0"/>
    <x v="2"/>
    <m/>
    <x v="0"/>
    <n v="0"/>
    <n v="2081.52"/>
    <x v="5"/>
    <x v="2"/>
  </r>
  <r>
    <s v="ORD-202306-04270"/>
    <x v="149"/>
    <x v="17"/>
    <x v="4"/>
    <n v="3234497275"/>
    <x v="12"/>
    <s v="PRD-105-BAG"/>
    <x v="9"/>
    <x v="2"/>
    <s v="South"/>
    <n v="2427.46"/>
    <n v="113.16"/>
    <x v="2"/>
    <n v="4.66166280803803E-2"/>
    <x v="0"/>
    <x v="2"/>
    <m/>
    <x v="0"/>
    <n v="0"/>
    <m/>
    <x v="5"/>
    <x v="2"/>
  </r>
  <r>
    <s v="ORD-202306-04271"/>
    <x v="170"/>
    <x v="24"/>
    <x v="6"/>
    <n v="945675809"/>
    <x v="0"/>
    <s v="PRD-108-JAC "/>
    <x v="0"/>
    <x v="0"/>
    <s v="North"/>
    <n v="1024.55"/>
    <n v="196.17"/>
    <x v="0"/>
    <n v="0.191469425601484"/>
    <x v="0"/>
    <x v="0"/>
    <m/>
    <x v="0"/>
    <n v="0"/>
    <m/>
    <x v="5"/>
    <x v="2"/>
  </r>
  <r>
    <s v="ORD-202306-04272"/>
    <x v="165"/>
    <x v="17"/>
    <x v="0"/>
    <n v="1832410246"/>
    <x v="3"/>
    <s v="PRD-106-PHO"/>
    <x v="4"/>
    <x v="1"/>
    <s v="South"/>
    <n v="3251.29"/>
    <n v="911.19"/>
    <x v="2"/>
    <n v="0.28025491420328502"/>
    <x v="0"/>
    <x v="1"/>
    <m/>
    <x v="0"/>
    <n v="0"/>
    <n v="2788.38"/>
    <x v="5"/>
    <x v="2"/>
  </r>
  <r>
    <s v="ORD-202306-04273"/>
    <x v="147"/>
    <x v="29"/>
    <x v="0"/>
    <n v="3616726877"/>
    <x v="8"/>
    <s v="PRD-110-CAM"/>
    <x v="8"/>
    <x v="1"/>
    <s v="South"/>
    <n v="3167.36"/>
    <n v="343.6"/>
    <x v="2"/>
    <n v="0.108481511416448"/>
    <x v="0"/>
    <x v="0"/>
    <m/>
    <x v="0"/>
    <n v="0"/>
    <m/>
    <x v="5"/>
    <x v="2"/>
  </r>
  <r>
    <s v="ORD-202306-04274"/>
    <x v="156"/>
    <x v="26"/>
    <x v="3"/>
    <n v="1918387833"/>
    <x v="0"/>
    <s v="PRD-108-JAC"/>
    <x v="4"/>
    <x v="0"/>
    <s v="South"/>
    <n v="2262.52"/>
    <n v="214.29"/>
    <x v="2"/>
    <n v="9.4712974912929002E-2"/>
    <x v="0"/>
    <x v="2"/>
    <m/>
    <x v="0"/>
    <n v="0"/>
    <n v="2085.91"/>
    <x v="5"/>
    <x v="2"/>
  </r>
  <r>
    <s v="ORD-202306-04275"/>
    <x v="156"/>
    <x v="16"/>
    <x v="4"/>
    <n v="7732752882"/>
    <x v="20"/>
    <s v="PRD-100-SHO"/>
    <x v="12"/>
    <x v="0"/>
    <s v="South"/>
    <n v="4193.1499999999996"/>
    <n v="1165.8499999999999"/>
    <x v="2"/>
    <n v="0.27803679811120502"/>
    <x v="0"/>
    <x v="1"/>
    <m/>
    <x v="0"/>
    <n v="0"/>
    <n v="2793.38"/>
    <x v="5"/>
    <x v="2"/>
  </r>
  <r>
    <s v="ORD-202306-04276"/>
    <x v="164"/>
    <x v="29"/>
    <x v="0"/>
    <n v="9158834524"/>
    <x v="3"/>
    <s v="PRD-106-PHO"/>
    <x v="2"/>
    <x v="1"/>
    <s v="North"/>
    <n v="481.42"/>
    <n v="83.45"/>
    <x v="0"/>
    <n v="0.17334136512816201"/>
    <x v="2"/>
    <x v="0"/>
    <m/>
    <x v="0"/>
    <n v="0"/>
    <n v="2788.38"/>
    <x v="5"/>
    <x v="2"/>
  </r>
  <r>
    <s v="ORD-202306-04277"/>
    <x v="163"/>
    <x v="2"/>
    <x v="6"/>
    <n v="7191916091"/>
    <x v="17"/>
    <s v="PRD-108-JAC"/>
    <x v="0"/>
    <x v="0"/>
    <s v="N"/>
    <n v="1218.71"/>
    <n v="277.66000000000003"/>
    <x v="0"/>
    <n v="0.22783106727605401"/>
    <x v="0"/>
    <x v="1"/>
    <m/>
    <x v="0"/>
    <n v="0"/>
    <n v="2085.91"/>
    <x v="5"/>
    <x v="2"/>
  </r>
  <r>
    <s v="ORD-202306-04278"/>
    <x v="168"/>
    <x v="24"/>
    <x v="3"/>
    <n v="1336769519"/>
    <x v="16"/>
    <s v="PRD-109-SUN"/>
    <x v="3"/>
    <x v="2"/>
    <s v="North"/>
    <n v="3197.71"/>
    <n v="935.33"/>
    <x v="0"/>
    <n v="0.292499945273336"/>
    <x v="0"/>
    <x v="1"/>
    <m/>
    <x v="0"/>
    <n v="0"/>
    <m/>
    <x v="5"/>
    <x v="2"/>
  </r>
  <r>
    <s v="ORD-202306-04279"/>
    <x v="171"/>
    <x v="16"/>
    <x v="4"/>
    <n v="6589737507"/>
    <x v="9"/>
    <s v="PRD-107-TAB"/>
    <x v="6"/>
    <x v="1"/>
    <s v="W"/>
    <n v="2953.58"/>
    <n v="485.53"/>
    <x v="3"/>
    <n v="0.16438694736557"/>
    <x v="0"/>
    <x v="0"/>
    <m/>
    <x v="0"/>
    <n v="0"/>
    <n v="2081.52"/>
    <x v="5"/>
    <x v="2"/>
  </r>
  <r>
    <s v="ORD-202306-04280"/>
    <x v="167"/>
    <x v="24"/>
    <x v="6"/>
    <n v="3931248709"/>
    <x v="15"/>
    <s v="PRD-100-SHO"/>
    <x v="12"/>
    <x v="0"/>
    <s v="East"/>
    <n v="3356.42"/>
    <n v="368.64"/>
    <x v="1"/>
    <n v="0.10983130835831"/>
    <x v="0"/>
    <x v="0"/>
    <s v="Defective"/>
    <x v="1"/>
    <n v="1"/>
    <n v="2793.38"/>
    <x v="5"/>
    <x v="2"/>
  </r>
  <r>
    <s v="ORD-202306-04281"/>
    <x v="161"/>
    <x v="19"/>
    <x v="4"/>
    <n v="7386880812"/>
    <x v="0"/>
    <s v="PRD-108-JAC "/>
    <x v="0"/>
    <x v="0"/>
    <s v="North"/>
    <n v="4302.55"/>
    <n v="641.34"/>
    <x v="0"/>
    <n v="0.149060440901326"/>
    <x v="0"/>
    <x v="0"/>
    <m/>
    <x v="0"/>
    <n v="0"/>
    <m/>
    <x v="5"/>
    <x v="2"/>
  </r>
  <r>
    <s v="ORD-202306-04282"/>
    <x v="174"/>
    <x v="25"/>
    <x v="3"/>
    <n v="6834269035"/>
    <x v="2"/>
    <s v="PRD - 101 - SHI"/>
    <x v="1"/>
    <x v="0"/>
    <s v="N"/>
    <n v="1622.39"/>
    <n v="51.95"/>
    <x v="0"/>
    <n v="3.2020660876854498E-2"/>
    <x v="0"/>
    <x v="2"/>
    <m/>
    <x v="0"/>
    <n v="0"/>
    <m/>
    <x v="5"/>
    <x v="2"/>
  </r>
  <r>
    <s v="ORD-202306-04283"/>
    <x v="157"/>
    <x v="26"/>
    <x v="6"/>
    <n v="2130440488"/>
    <x v="11"/>
    <s v="PRD-104-WAT"/>
    <x v="7"/>
    <x v="2"/>
    <s v="S"/>
    <n v="3253.96"/>
    <n v="615.84"/>
    <x v="2"/>
    <n v="0.18925862641212601"/>
    <x v="0"/>
    <x v="0"/>
    <m/>
    <x v="0"/>
    <n v="0"/>
    <n v="2420.2800000000002"/>
    <x v="5"/>
    <x v="2"/>
  </r>
  <r>
    <s v="ORD-202306-04284"/>
    <x v="153"/>
    <x v="18"/>
    <x v="3"/>
    <n v="8655205483"/>
    <x v="3"/>
    <s v="PRD-106-PHO"/>
    <x v="2"/>
    <x v="1"/>
    <s v="South"/>
    <n v="2136.6"/>
    <n v="237.82"/>
    <x v="2"/>
    <n v="0.11130768510718"/>
    <x v="0"/>
    <x v="0"/>
    <m/>
    <x v="0"/>
    <n v="0"/>
    <n v="2788.38"/>
    <x v="5"/>
    <x v="2"/>
  </r>
  <r>
    <s v="ORD-202306-04285"/>
    <x v="149"/>
    <x v="0"/>
    <x v="5"/>
    <n v="3692152606"/>
    <x v="8"/>
    <s v="PRD-110-CAM"/>
    <x v="8"/>
    <x v="1"/>
    <s v="East"/>
    <n v="985.97"/>
    <n v="129.47999999999999"/>
    <x v="1"/>
    <n v="0.131322454030041"/>
    <x v="1"/>
    <x v="0"/>
    <m/>
    <x v="0"/>
    <n v="0"/>
    <m/>
    <x v="5"/>
    <x v="2"/>
  </r>
  <r>
    <s v="ORD-202306-04286"/>
    <x v="173"/>
    <x v="15"/>
    <x v="6"/>
    <n v="480573588"/>
    <x v="22"/>
    <s v="PRD-105-BAG"/>
    <x v="9"/>
    <x v="2"/>
    <s v="East"/>
    <n v="2037.27"/>
    <n v="430.39"/>
    <x v="1"/>
    <n v="0.211258203380013"/>
    <x v="0"/>
    <x v="1"/>
    <m/>
    <x v="0"/>
    <n v="0"/>
    <m/>
    <x v="5"/>
    <x v="2"/>
  </r>
  <r>
    <s v="ORD-202306-04287"/>
    <x v="158"/>
    <x v="18"/>
    <x v="7"/>
    <n v="9031881355"/>
    <x v="15"/>
    <s v="PRD-100-SHO"/>
    <x v="12"/>
    <x v="0"/>
    <s v="West"/>
    <n v="4317.09"/>
    <n v="1174.46"/>
    <x v="3"/>
    <n v="0.27204899596719101"/>
    <x v="0"/>
    <x v="1"/>
    <m/>
    <x v="0"/>
    <n v="0"/>
    <n v="2793.38"/>
    <x v="5"/>
    <x v="2"/>
  </r>
  <r>
    <s v="ORD-202306-04288"/>
    <x v="152"/>
    <x v="22"/>
    <x v="6"/>
    <n v="4449476614"/>
    <x v="0"/>
    <s v="PRD-108-JAC"/>
    <x v="0"/>
    <x v="0"/>
    <s v="N"/>
    <n v="1528.4"/>
    <n v="67.650000000000006"/>
    <x v="0"/>
    <n v="4.4261973305417403E-2"/>
    <x v="0"/>
    <x v="2"/>
    <m/>
    <x v="0"/>
    <n v="0"/>
    <n v="2085.91"/>
    <x v="5"/>
    <x v="2"/>
  </r>
  <r>
    <s v="ORD-202306-04289"/>
    <x v="169"/>
    <x v="11"/>
    <x v="7"/>
    <n v="4509203019"/>
    <x v="13"/>
    <s v="PRD-102-LAP"/>
    <x v="10"/>
    <x v="1"/>
    <s v="South"/>
    <n v="3659.73"/>
    <n v="254.54"/>
    <x v="2"/>
    <n v="6.9551578941615899E-2"/>
    <x v="0"/>
    <x v="2"/>
    <m/>
    <x v="0"/>
    <n v="0"/>
    <n v="847.14"/>
    <x v="5"/>
    <x v="2"/>
  </r>
  <r>
    <s v="ORD-202306-04290"/>
    <x v="168"/>
    <x v="23"/>
    <x v="3"/>
    <n v="989045083"/>
    <x v="9"/>
    <s v="PRD-107-TAB"/>
    <x v="6"/>
    <x v="1"/>
    <s v="South"/>
    <n v="2884.15"/>
    <n v="785.37"/>
    <x v="2"/>
    <n v="0.27230553195915602"/>
    <x v="0"/>
    <x v="1"/>
    <m/>
    <x v="0"/>
    <n v="0"/>
    <n v="2081.52"/>
    <x v="5"/>
    <x v="2"/>
  </r>
  <r>
    <s v="ORD-202306-04291"/>
    <x v="172"/>
    <x v="5"/>
    <x v="3"/>
    <n v="8326970367"/>
    <x v="18"/>
    <s v="PRD-103-HEA"/>
    <x v="5"/>
    <x v="1"/>
    <s v="South"/>
    <n v="3104.42"/>
    <n v="868.17"/>
    <x v="2"/>
    <n v="0.27965610323345402"/>
    <x v="0"/>
    <x v="1"/>
    <m/>
    <x v="0"/>
    <n v="0"/>
    <n v="2183.56"/>
    <x v="5"/>
    <x v="2"/>
  </r>
  <r>
    <s v="ORD-202306-04292"/>
    <x v="171"/>
    <x v="24"/>
    <x v="4"/>
    <n v="9704703405"/>
    <x v="1"/>
    <s v="PRD-101-SHI"/>
    <x v="1"/>
    <x v="0"/>
    <s v="S"/>
    <n v="4655.74"/>
    <n v="1318.6"/>
    <x v="2"/>
    <n v="0.28322028291957901"/>
    <x v="0"/>
    <x v="1"/>
    <m/>
    <x v="0"/>
    <n v="0"/>
    <n v="2821.33"/>
    <x v="5"/>
    <x v="2"/>
  </r>
  <r>
    <s v="ORD-202306-04293"/>
    <x v="174"/>
    <x v="9"/>
    <x v="6"/>
    <n v="8086366213"/>
    <x v="5"/>
    <s v="PRD - 103 - HEA"/>
    <x v="5"/>
    <x v="1"/>
    <s v="North"/>
    <n v="2982.53"/>
    <n v="220.18"/>
    <x v="0"/>
    <n v="7.3823230612935997E-2"/>
    <x v="0"/>
    <x v="2"/>
    <m/>
    <x v="0"/>
    <n v="0"/>
    <m/>
    <x v="5"/>
    <x v="2"/>
  </r>
  <r>
    <s v="ORD-202306-04294"/>
    <x v="150"/>
    <x v="29"/>
    <x v="6"/>
    <n v="9090148975"/>
    <x v="2"/>
    <s v="PRD-101-SHI"/>
    <x v="1"/>
    <x v="0"/>
    <s v="N"/>
    <n v="1678.48"/>
    <n v="248.25"/>
    <x v="0"/>
    <n v="0.14790167294218601"/>
    <x v="0"/>
    <x v="0"/>
    <m/>
    <x v="0"/>
    <n v="0"/>
    <n v="2821.33"/>
    <x v="5"/>
    <x v="2"/>
  </r>
  <r>
    <s v="ORD-202306-04295"/>
    <x v="158"/>
    <x v="10"/>
    <x v="2"/>
    <n v="6991071072"/>
    <x v="11"/>
    <s v="PRD-104-WAT"/>
    <x v="7"/>
    <x v="2"/>
    <s v="North"/>
    <n v="3784.3"/>
    <n v="211.98"/>
    <x v="0"/>
    <n v="5.6015643580054397E-2"/>
    <x v="0"/>
    <x v="2"/>
    <m/>
    <x v="0"/>
    <n v="0"/>
    <n v="2420.2800000000002"/>
    <x v="5"/>
    <x v="2"/>
  </r>
  <r>
    <s v="ORD-202306-04296"/>
    <x v="153"/>
    <x v="15"/>
    <x v="6"/>
    <n v="2704648782"/>
    <x v="5"/>
    <s v="PRD-103-HEA"/>
    <x v="5"/>
    <x v="1"/>
    <s v="N"/>
    <n v="4976.01"/>
    <n v="627.5"/>
    <x v="0"/>
    <n v="0.126105052039686"/>
    <x v="0"/>
    <x v="0"/>
    <m/>
    <x v="0"/>
    <n v="0"/>
    <n v="2183.56"/>
    <x v="5"/>
    <x v="2"/>
  </r>
  <r>
    <s v="ORD-202306-04297"/>
    <x v="163"/>
    <x v="26"/>
    <x v="6"/>
    <n v="2777892838"/>
    <x v="13"/>
    <s v="PRD-102-LAP"/>
    <x v="10"/>
    <x v="1"/>
    <s v="South"/>
    <n v="712.98"/>
    <n v="40.479999999999997"/>
    <x v="2"/>
    <n v="5.6775786137058498E-2"/>
    <x v="1"/>
    <x v="2"/>
    <m/>
    <x v="0"/>
    <n v="0"/>
    <n v="847.14"/>
    <x v="5"/>
    <x v="2"/>
  </r>
  <r>
    <s v="ORD-202306-04298"/>
    <x v="173"/>
    <x v="27"/>
    <x v="6"/>
    <n v="9917916469"/>
    <x v="2"/>
    <s v="PRD - 101 - SHI"/>
    <x v="1"/>
    <x v="0"/>
    <s v="North"/>
    <n v="1196.8900000000001"/>
    <n v="211.79"/>
    <x v="0"/>
    <n v="0.17695026276433101"/>
    <x v="0"/>
    <x v="0"/>
    <m/>
    <x v="0"/>
    <n v="0"/>
    <m/>
    <x v="5"/>
    <x v="2"/>
  </r>
  <r>
    <s v="ORD-202306-04299"/>
    <x v="167"/>
    <x v="19"/>
    <x v="6"/>
    <n v="2183592491"/>
    <x v="3"/>
    <s v="PRD - 106 - PHO"/>
    <x v="2"/>
    <x v="1"/>
    <s v="N"/>
    <n v="2091.5100000000002"/>
    <n v="111.67"/>
    <x v="0"/>
    <n v="5.3392046894349003E-2"/>
    <x v="0"/>
    <x v="2"/>
    <m/>
    <x v="0"/>
    <n v="0"/>
    <m/>
    <x v="5"/>
    <x v="2"/>
  </r>
  <r>
    <s v="ORD-202306-04300"/>
    <x v="169"/>
    <x v="25"/>
    <x v="7"/>
    <n v="9206793857"/>
    <x v="16"/>
    <s v="PRD-109-SUN"/>
    <x v="3"/>
    <x v="2"/>
    <s v="South"/>
    <n v="1125.1099999999999"/>
    <n v="291.08"/>
    <x v="2"/>
    <n v="0.25871248144625902"/>
    <x v="0"/>
    <x v="1"/>
    <m/>
    <x v="0"/>
    <n v="0"/>
    <m/>
    <x v="5"/>
    <x v="2"/>
  </r>
  <r>
    <s v="ORD-202306-04301"/>
    <x v="166"/>
    <x v="17"/>
    <x v="0"/>
    <n v="1638944941"/>
    <x v="13"/>
    <s v="PRD-102-LAP"/>
    <x v="4"/>
    <x v="1"/>
    <s v="N"/>
    <n v="2317.89"/>
    <n v="154.57"/>
    <x v="0"/>
    <n v="6.66856494484208E-2"/>
    <x v="0"/>
    <x v="2"/>
    <m/>
    <x v="0"/>
    <n v="0"/>
    <n v="847.14"/>
    <x v="5"/>
    <x v="2"/>
  </r>
  <r>
    <s v="ORD-202306-04302"/>
    <x v="154"/>
    <x v="4"/>
    <x v="7"/>
    <n v="6120569076"/>
    <x v="3"/>
    <s v="PRD-106-PHO"/>
    <x v="2"/>
    <x v="1"/>
    <s v="North"/>
    <n v="682.05"/>
    <n v="136.91999999999999"/>
    <x v="0"/>
    <n v="0.200747745766439"/>
    <x v="1"/>
    <x v="1"/>
    <m/>
    <x v="0"/>
    <n v="0"/>
    <n v="2788.38"/>
    <x v="5"/>
    <x v="2"/>
  </r>
  <r>
    <s v="ORD-202306-04303"/>
    <x v="158"/>
    <x v="6"/>
    <x v="5"/>
    <n v="132142334"/>
    <x v="14"/>
    <s v="PRD-111-CHA"/>
    <x v="4"/>
    <x v="1"/>
    <s v="North"/>
    <n v="764.75"/>
    <n v="227.14"/>
    <x v="0"/>
    <n v="0.29701209545603102"/>
    <x v="1"/>
    <x v="1"/>
    <m/>
    <x v="0"/>
    <n v="0"/>
    <n v="207.68"/>
    <x v="5"/>
    <x v="2"/>
  </r>
  <r>
    <s v="ORD-202306-04304"/>
    <x v="169"/>
    <x v="23"/>
    <x v="7"/>
    <n v="4577833793"/>
    <x v="0"/>
    <s v="PRD-108-JAC"/>
    <x v="0"/>
    <x v="0"/>
    <s v="North"/>
    <n v="2935.98"/>
    <n v="517.91999999999996"/>
    <x v="0"/>
    <n v="0.17640447142010501"/>
    <x v="0"/>
    <x v="0"/>
    <m/>
    <x v="0"/>
    <n v="0"/>
    <n v="2085.91"/>
    <x v="5"/>
    <x v="2"/>
  </r>
  <r>
    <s v="ORD-202306-04305"/>
    <x v="157"/>
    <x v="19"/>
    <x v="0"/>
    <n v="1320815426"/>
    <x v="15"/>
    <s v="PRD - 100 - SHO"/>
    <x v="12"/>
    <x v="0"/>
    <s v="N"/>
    <n v="2579.4899999999998"/>
    <n v="678.7"/>
    <x v="0"/>
    <n v="0.26311402641607401"/>
    <x v="0"/>
    <x v="1"/>
    <m/>
    <x v="0"/>
    <n v="0"/>
    <m/>
    <x v="5"/>
    <x v="2"/>
  </r>
  <r>
    <s v="ORD-202306-04306"/>
    <x v="146"/>
    <x v="26"/>
    <x v="0"/>
    <n v="4375474014"/>
    <x v="21"/>
    <s v="PRD-110-CAM"/>
    <x v="8"/>
    <x v="1"/>
    <s v="North"/>
    <n v="1123.2"/>
    <n v="153.05000000000001"/>
    <x v="0"/>
    <n v="0.13626246438746401"/>
    <x v="0"/>
    <x v="0"/>
    <m/>
    <x v="0"/>
    <n v="0"/>
    <m/>
    <x v="5"/>
    <x v="2"/>
  </r>
  <r>
    <s v="ORD-202306-04307"/>
    <x v="168"/>
    <x v="4"/>
    <x v="6"/>
    <n v="8077630327"/>
    <x v="5"/>
    <s v="PRD-103-HEA"/>
    <x v="5"/>
    <x v="1"/>
    <s v="East"/>
    <n v="1742.36"/>
    <n v="56.16"/>
    <x v="1"/>
    <n v="3.22321449069079E-2"/>
    <x v="0"/>
    <x v="2"/>
    <m/>
    <x v="0"/>
    <n v="0"/>
    <n v="2183.56"/>
    <x v="5"/>
    <x v="2"/>
  </r>
  <r>
    <s v="ORD-202306-04308"/>
    <x v="153"/>
    <x v="15"/>
    <x v="6"/>
    <n v="346117386"/>
    <x v="12"/>
    <s v="PRD-105-BAG"/>
    <x v="9"/>
    <x v="2"/>
    <s v="N"/>
    <n v="495.86"/>
    <n v="62.27"/>
    <x v="0"/>
    <n v="0.125579800750212"/>
    <x v="2"/>
    <x v="0"/>
    <m/>
    <x v="0"/>
    <n v="0"/>
    <m/>
    <x v="5"/>
    <x v="2"/>
  </r>
  <r>
    <s v="ORD-202306-04309"/>
    <x v="174"/>
    <x v="8"/>
    <x v="3"/>
    <n v="6728095048"/>
    <x v="2"/>
    <s v="PRD - 101 - SHI"/>
    <x v="1"/>
    <x v="0"/>
    <s v="S"/>
    <n v="3536.86"/>
    <n v="464.69"/>
    <x v="2"/>
    <n v="0.13138490073115699"/>
    <x v="0"/>
    <x v="0"/>
    <s v="Size issue"/>
    <x v="1"/>
    <n v="1"/>
    <m/>
    <x v="5"/>
    <x v="2"/>
  </r>
  <r>
    <s v="ORD-202306-04310"/>
    <x v="157"/>
    <x v="15"/>
    <x v="3"/>
    <n v="7513824442"/>
    <x v="11"/>
    <s v="PRD-104-WAT"/>
    <x v="7"/>
    <x v="2"/>
    <s v="South"/>
    <n v="834.3"/>
    <n v="198.2"/>
    <x v="2"/>
    <n v="0.237564425266691"/>
    <x v="1"/>
    <x v="1"/>
    <m/>
    <x v="0"/>
    <n v="0"/>
    <n v="2420.2800000000002"/>
    <x v="5"/>
    <x v="2"/>
  </r>
  <r>
    <s v="ORD-202306-04311"/>
    <x v="162"/>
    <x v="7"/>
    <x v="7"/>
    <n v="944030205"/>
    <x v="13"/>
    <s v="PRD-102-LAP"/>
    <x v="10"/>
    <x v="1"/>
    <s v="N"/>
    <n v="2086.27"/>
    <n v="448.84"/>
    <x v="0"/>
    <n v="0.21513993874234899"/>
    <x v="0"/>
    <x v="1"/>
    <m/>
    <x v="0"/>
    <n v="0"/>
    <n v="847.14"/>
    <x v="5"/>
    <x v="2"/>
  </r>
  <r>
    <s v="ORD-202306-04312"/>
    <x v="167"/>
    <x v="27"/>
    <x v="1"/>
    <n v="6523211323"/>
    <x v="14"/>
    <s v="PRD-111-CHA"/>
    <x v="11"/>
    <x v="1"/>
    <s v="N"/>
    <n v="1407.91"/>
    <n v="81.22"/>
    <x v="0"/>
    <n v="5.76883465562429E-2"/>
    <x v="0"/>
    <x v="2"/>
    <m/>
    <x v="0"/>
    <n v="0"/>
    <n v="207.68"/>
    <x v="5"/>
    <x v="2"/>
  </r>
  <r>
    <s v="ORD-202306-04313"/>
    <x v="167"/>
    <x v="11"/>
    <x v="2"/>
    <n v="3581619203"/>
    <x v="0"/>
    <s v="PRD-108-JAC"/>
    <x v="0"/>
    <x v="0"/>
    <s v="West"/>
    <n v="4575.53"/>
    <n v="578.17999999999995"/>
    <x v="3"/>
    <n v="0.12636350324443299"/>
    <x v="0"/>
    <x v="0"/>
    <m/>
    <x v="0"/>
    <n v="0"/>
    <n v="2085.91"/>
    <x v="5"/>
    <x v="2"/>
  </r>
  <r>
    <s v="ORD-202306-04314"/>
    <x v="170"/>
    <x v="26"/>
    <x v="3"/>
    <n v="1322331688"/>
    <x v="2"/>
    <s v="PRD-101-SHI"/>
    <x v="1"/>
    <x v="0"/>
    <s v="S"/>
    <n v="2335.88"/>
    <n v="301.44"/>
    <x v="2"/>
    <n v="0.12904772505436901"/>
    <x v="0"/>
    <x v="0"/>
    <s v="Late delivery"/>
    <x v="1"/>
    <n v="1"/>
    <n v="2821.33"/>
    <x v="5"/>
    <x v="2"/>
  </r>
  <r>
    <s v="ORD-202306-04315"/>
    <x v="153"/>
    <x v="7"/>
    <x v="2"/>
    <n v="86974462"/>
    <x v="12"/>
    <s v="PRD-105-BAG"/>
    <x v="9"/>
    <x v="2"/>
    <s v="South"/>
    <n v="2589.83"/>
    <n v="763.28"/>
    <x v="2"/>
    <n v="0.29472204739307201"/>
    <x v="0"/>
    <x v="1"/>
    <m/>
    <x v="0"/>
    <n v="0"/>
    <m/>
    <x v="5"/>
    <x v="2"/>
  </r>
  <r>
    <s v="ORD-202306-04316"/>
    <x v="169"/>
    <x v="29"/>
    <x v="4"/>
    <n v="1788007192"/>
    <x v="9"/>
    <s v="PRD-107-TAB"/>
    <x v="6"/>
    <x v="1"/>
    <s v="N"/>
    <n v="3819.59"/>
    <n v="885.61"/>
    <x v="0"/>
    <n v="0.23185996402755299"/>
    <x v="0"/>
    <x v="1"/>
    <m/>
    <x v="0"/>
    <n v="0"/>
    <n v="2081.52"/>
    <x v="5"/>
    <x v="2"/>
  </r>
  <r>
    <s v="ORD-202306-04317"/>
    <x v="158"/>
    <x v="11"/>
    <x v="7"/>
    <n v="190069547"/>
    <x v="15"/>
    <s v="PRD-100-SHO"/>
    <x v="12"/>
    <x v="0"/>
    <s v="North"/>
    <n v="4219.17"/>
    <n v="707.4"/>
    <x v="0"/>
    <n v="0.16766330818620701"/>
    <x v="0"/>
    <x v="0"/>
    <m/>
    <x v="0"/>
    <n v="0"/>
    <n v="2793.38"/>
    <x v="5"/>
    <x v="2"/>
  </r>
  <r>
    <s v="ORD-202306-04318"/>
    <x v="163"/>
    <x v="17"/>
    <x v="5"/>
    <n v="8521329106"/>
    <x v="9"/>
    <s v="PRD-107-TAB"/>
    <x v="6"/>
    <x v="1"/>
    <s v="South"/>
    <n v="2365.1799999999998"/>
    <n v="371.85"/>
    <x v="2"/>
    <n v="0.15721847808623399"/>
    <x v="0"/>
    <x v="0"/>
    <s v="missing parts"/>
    <x v="1"/>
    <n v="1"/>
    <n v="2081.52"/>
    <x v="5"/>
    <x v="2"/>
  </r>
  <r>
    <s v="ORD-202306-04319"/>
    <x v="173"/>
    <x v="22"/>
    <x v="1"/>
    <n v="4771672633"/>
    <x v="0"/>
    <s v="PRD-108-JAC"/>
    <x v="0"/>
    <x v="0"/>
    <s v="East"/>
    <n v="1682.86"/>
    <n v="496.23"/>
    <x v="1"/>
    <n v="0.29487301379793901"/>
    <x v="0"/>
    <x v="1"/>
    <m/>
    <x v="0"/>
    <n v="0"/>
    <n v="2085.91"/>
    <x v="5"/>
    <x v="2"/>
  </r>
  <r>
    <s v="ORD-202306-04320"/>
    <x v="151"/>
    <x v="0"/>
    <x v="2"/>
    <n v="5015538531"/>
    <x v="7"/>
    <s v="PRD-104-WAT"/>
    <x v="7"/>
    <x v="2"/>
    <s v="South"/>
    <n v="4656.38"/>
    <n v="758.33"/>
    <x v="2"/>
    <n v="0.16285827187643601"/>
    <x v="0"/>
    <x v="0"/>
    <m/>
    <x v="0"/>
    <n v="0"/>
    <n v="2420.2800000000002"/>
    <x v="5"/>
    <x v="2"/>
  </r>
  <r>
    <s v="ORD-202306-04321"/>
    <x v="152"/>
    <x v="14"/>
    <x v="0"/>
    <n v="5879200868"/>
    <x v="10"/>
    <s v="PRD-106-PHO"/>
    <x v="2"/>
    <x v="1"/>
    <s v="W"/>
    <n v="619.62"/>
    <n v="95.55"/>
    <x v="3"/>
    <n v="0.154207417449404"/>
    <x v="1"/>
    <x v="0"/>
    <m/>
    <x v="0"/>
    <n v="0"/>
    <n v="2788.38"/>
    <x v="5"/>
    <x v="2"/>
  </r>
  <r>
    <s v="ORD-202306-04322"/>
    <x v="168"/>
    <x v="22"/>
    <x v="3"/>
    <n v="1459193227"/>
    <x v="4"/>
    <s v="PRD-109-SUN"/>
    <x v="3"/>
    <x v="2"/>
    <s v="South"/>
    <n v="865.66"/>
    <n v="232.04"/>
    <x v="2"/>
    <n v="0.26804981170436398"/>
    <x v="1"/>
    <x v="1"/>
    <m/>
    <x v="0"/>
    <n v="0"/>
    <m/>
    <x v="5"/>
    <x v="2"/>
  </r>
  <r>
    <s v="ORD-202306-04323"/>
    <x v="173"/>
    <x v="27"/>
    <x v="3"/>
    <n v="6649671196"/>
    <x v="15"/>
    <s v="PRD-100-SHO"/>
    <x v="12"/>
    <x v="0"/>
    <s v="N"/>
    <n v="2543.66"/>
    <n v="138.66"/>
    <x v="0"/>
    <n v="5.4512002390256602E-2"/>
    <x v="0"/>
    <x v="2"/>
    <m/>
    <x v="0"/>
    <n v="0"/>
    <n v="2793.38"/>
    <x v="5"/>
    <x v="2"/>
  </r>
  <r>
    <s v="ORD-202306-04324"/>
    <x v="153"/>
    <x v="0"/>
    <x v="5"/>
    <n v="2642692266"/>
    <x v="15"/>
    <s v="PRD-100-SHO"/>
    <x v="12"/>
    <x v="0"/>
    <s v="N"/>
    <n v="2403.87"/>
    <n v="185.72"/>
    <x v="0"/>
    <n v="7.7258753593164406E-2"/>
    <x v="0"/>
    <x v="2"/>
    <m/>
    <x v="0"/>
    <n v="0"/>
    <n v="2793.38"/>
    <x v="5"/>
    <x v="2"/>
  </r>
  <r>
    <s v="ORD-202306-04325"/>
    <x v="148"/>
    <x v="8"/>
    <x v="4"/>
    <n v="5967659296"/>
    <x v="2"/>
    <s v="PRD-101-SHI"/>
    <x v="1"/>
    <x v="0"/>
    <s v="South"/>
    <n v="963.16"/>
    <n v="143.63"/>
    <x v="2"/>
    <n v="0.14912371776236599"/>
    <x v="1"/>
    <x v="0"/>
    <m/>
    <x v="0"/>
    <n v="0"/>
    <n v="2821.33"/>
    <x v="5"/>
    <x v="2"/>
  </r>
  <r>
    <s v="ORD-202306-04326"/>
    <x v="154"/>
    <x v="22"/>
    <x v="2"/>
    <n v="1730717853"/>
    <x v="5"/>
    <s v="PRD-103-HEA "/>
    <x v="5"/>
    <x v="1"/>
    <s v="South"/>
    <n v="89.47"/>
    <n v="21.2"/>
    <x v="2"/>
    <n v="0.23695093327372299"/>
    <x v="2"/>
    <x v="1"/>
    <m/>
    <x v="0"/>
    <n v="0"/>
    <m/>
    <x v="5"/>
    <x v="2"/>
  </r>
  <r>
    <s v="ORD-202306-04327"/>
    <x v="174"/>
    <x v="9"/>
    <x v="1"/>
    <n v="5589596355"/>
    <x v="8"/>
    <s v="PRD-110-CAM"/>
    <x v="4"/>
    <x v="1"/>
    <s v="East"/>
    <n v="4503.7"/>
    <n v="1331.73"/>
    <x v="1"/>
    <n v="0.29569687146124302"/>
    <x v="0"/>
    <x v="1"/>
    <m/>
    <x v="0"/>
    <n v="0"/>
    <m/>
    <x v="5"/>
    <x v="2"/>
  </r>
  <r>
    <s v="ORD-202306-04328"/>
    <x v="153"/>
    <x v="29"/>
    <x v="6"/>
    <n v="6474682122"/>
    <x v="3"/>
    <s v="PRD-106-PHO"/>
    <x v="4"/>
    <x v="1"/>
    <s v="North"/>
    <n v="214.57"/>
    <n v="34.51"/>
    <x v="0"/>
    <n v="0.160833294495969"/>
    <x v="2"/>
    <x v="0"/>
    <m/>
    <x v="0"/>
    <n v="0"/>
    <n v="2788.38"/>
    <x v="5"/>
    <x v="2"/>
  </r>
  <r>
    <s v="ORD-202306-04329"/>
    <x v="150"/>
    <x v="18"/>
    <x v="7"/>
    <n v="3208025613"/>
    <x v="5"/>
    <s v="PRD-103-HEA"/>
    <x v="5"/>
    <x v="1"/>
    <s v="West"/>
    <n v="2187.56"/>
    <n v="88.96"/>
    <x v="3"/>
    <n v="4.06663131525535E-2"/>
    <x v="0"/>
    <x v="2"/>
    <s v="Size issue"/>
    <x v="1"/>
    <n v="1"/>
    <n v="2183.56"/>
    <x v="5"/>
    <x v="2"/>
  </r>
  <r>
    <s v="ORD-202306-04330"/>
    <x v="166"/>
    <x v="18"/>
    <x v="5"/>
    <n v="9234186867"/>
    <x v="7"/>
    <s v="PRD-104-WAT"/>
    <x v="7"/>
    <x v="2"/>
    <s v="W"/>
    <n v="1994.04"/>
    <n v="397.91"/>
    <x v="3"/>
    <n v="0.199549657980783"/>
    <x v="0"/>
    <x v="0"/>
    <m/>
    <x v="0"/>
    <n v="0"/>
    <n v="2420.2800000000002"/>
    <x v="5"/>
    <x v="2"/>
  </r>
  <r>
    <s v="ORD-202306-04331"/>
    <x v="171"/>
    <x v="7"/>
    <x v="3"/>
    <n v="4832254538"/>
    <x v="15"/>
    <s v="PRD-100-SHO"/>
    <x v="4"/>
    <x v="0"/>
    <s v="West"/>
    <n v="2041"/>
    <n v="430.09"/>
    <x v="3"/>
    <n v="0.21072513473787399"/>
    <x v="0"/>
    <x v="1"/>
    <m/>
    <x v="0"/>
    <n v="0"/>
    <n v="2793.38"/>
    <x v="5"/>
    <x v="2"/>
  </r>
  <r>
    <s v="ORD-202306-04332"/>
    <x v="165"/>
    <x v="22"/>
    <x v="7"/>
    <n v="6589517252"/>
    <x v="13"/>
    <s v="PRD-102-LAP"/>
    <x v="10"/>
    <x v="1"/>
    <s v="South"/>
    <n v="3404.12"/>
    <n v="234.78"/>
    <x v="2"/>
    <n v="6.8969366532319706E-2"/>
    <x v="0"/>
    <x v="2"/>
    <m/>
    <x v="0"/>
    <n v="0"/>
    <n v="847.14"/>
    <x v="5"/>
    <x v="2"/>
  </r>
  <r>
    <s v="ORD-202306-04333"/>
    <x v="153"/>
    <x v="19"/>
    <x v="1"/>
    <n v="2372171273"/>
    <x v="11"/>
    <s v="PRD-104-WAT"/>
    <x v="7"/>
    <x v="2"/>
    <s v="N"/>
    <n v="1670.26"/>
    <n v="437.11"/>
    <x v="0"/>
    <n v="0.261701770981763"/>
    <x v="0"/>
    <x v="1"/>
    <m/>
    <x v="0"/>
    <n v="0"/>
    <n v="2420.2800000000002"/>
    <x v="5"/>
    <x v="2"/>
  </r>
  <r>
    <s v="ORD-202306-04334"/>
    <x v="172"/>
    <x v="2"/>
    <x v="5"/>
    <n v="8760329914"/>
    <x v="13"/>
    <s v="PRD-102-LAP"/>
    <x v="10"/>
    <x v="1"/>
    <s v="South"/>
    <n v="3712.18"/>
    <n v="316.45"/>
    <x v="2"/>
    <n v="8.5246405077340007E-2"/>
    <x v="0"/>
    <x v="2"/>
    <m/>
    <x v="0"/>
    <n v="0"/>
    <n v="847.14"/>
    <x v="5"/>
    <x v="2"/>
  </r>
  <r>
    <s v="ORD-202306-04335"/>
    <x v="168"/>
    <x v="29"/>
    <x v="2"/>
    <n v="5813243365"/>
    <x v="3"/>
    <s v="PRD-106-PHO"/>
    <x v="2"/>
    <x v="1"/>
    <s v="East"/>
    <n v="866.84"/>
    <n v="79.569999999999993"/>
    <x v="1"/>
    <n v="9.1793179825573307E-2"/>
    <x v="1"/>
    <x v="2"/>
    <m/>
    <x v="0"/>
    <n v="0"/>
    <n v="2788.38"/>
    <x v="5"/>
    <x v="2"/>
  </r>
  <r>
    <s v="ORD-202306-04336"/>
    <x v="155"/>
    <x v="11"/>
    <x v="7"/>
    <n v="6048591313"/>
    <x v="0"/>
    <s v="PRD-108-JAC"/>
    <x v="0"/>
    <x v="0"/>
    <s v="S"/>
    <n v="1663.36"/>
    <n v="319.58"/>
    <x v="2"/>
    <n v="0.19212918430165399"/>
    <x v="0"/>
    <x v="0"/>
    <m/>
    <x v="0"/>
    <n v="0"/>
    <n v="2085.91"/>
    <x v="5"/>
    <x v="2"/>
  </r>
  <r>
    <s v="ORD-202306-04337"/>
    <x v="151"/>
    <x v="26"/>
    <x v="6"/>
    <n v="4600987773"/>
    <x v="10"/>
    <s v="PRD-106-PHO"/>
    <x v="2"/>
    <x v="1"/>
    <s v="East"/>
    <n v="3221.18"/>
    <n v="486.57"/>
    <x v="1"/>
    <n v="0.151053340701234"/>
    <x v="0"/>
    <x v="0"/>
    <m/>
    <x v="0"/>
    <n v="0"/>
    <n v="2788.38"/>
    <x v="5"/>
    <x v="2"/>
  </r>
  <r>
    <s v="ORD-202306-04338"/>
    <x v="150"/>
    <x v="12"/>
    <x v="3"/>
    <n v="9064546609"/>
    <x v="17"/>
    <s v="PRD-108-JAC"/>
    <x v="0"/>
    <x v="0"/>
    <s v="West"/>
    <n v="3776.27"/>
    <n v="1108.99"/>
    <x v="3"/>
    <n v="0.29367338670169202"/>
    <x v="0"/>
    <x v="1"/>
    <m/>
    <x v="0"/>
    <n v="0"/>
    <n v="2085.91"/>
    <x v="5"/>
    <x v="2"/>
  </r>
  <r>
    <s v="ORD-202306-04339"/>
    <x v="160"/>
    <x v="14"/>
    <x v="3"/>
    <n v="5373893505"/>
    <x v="8"/>
    <s v="PRD-110-CAM"/>
    <x v="8"/>
    <x v="1"/>
    <s v="N"/>
    <n v="1055.83"/>
    <n v="173.37"/>
    <x v="0"/>
    <n v="0.16420257048956699"/>
    <x v="0"/>
    <x v="0"/>
    <m/>
    <x v="0"/>
    <n v="0"/>
    <m/>
    <x v="5"/>
    <x v="2"/>
  </r>
  <r>
    <s v="ORD-202306-04340"/>
    <x v="172"/>
    <x v="23"/>
    <x v="3"/>
    <n v="9648344114"/>
    <x v="9"/>
    <s v="PRD-107-TAB"/>
    <x v="6"/>
    <x v="1"/>
    <s v="North"/>
    <n v="2154.1799999999998"/>
    <n v="524.28"/>
    <x v="0"/>
    <n v="0.24337799069715599"/>
    <x v="0"/>
    <x v="1"/>
    <m/>
    <x v="0"/>
    <n v="0"/>
    <n v="2081.52"/>
    <x v="5"/>
    <x v="2"/>
  </r>
  <r>
    <s v="ORD-202306-04341"/>
    <x v="167"/>
    <x v="25"/>
    <x v="3"/>
    <n v="8311150238"/>
    <x v="11"/>
    <s v="PRD-104-WAT"/>
    <x v="7"/>
    <x v="2"/>
    <s v="North"/>
    <n v="4316.71"/>
    <n v="408.46"/>
    <x v="0"/>
    <n v="9.4622988340657604E-2"/>
    <x v="0"/>
    <x v="2"/>
    <m/>
    <x v="0"/>
    <n v="0"/>
    <n v="2420.2800000000002"/>
    <x v="5"/>
    <x v="2"/>
  </r>
  <r>
    <s v="ORD-202306-04342"/>
    <x v="155"/>
    <x v="22"/>
    <x v="2"/>
    <n v="796914760"/>
    <x v="21"/>
    <s v="PRD-110-CAM"/>
    <x v="8"/>
    <x v="1"/>
    <s v="North"/>
    <n v="1896.76"/>
    <n v="305.05"/>
    <x v="0"/>
    <n v="0.160826883738586"/>
    <x v="0"/>
    <x v="0"/>
    <m/>
    <x v="0"/>
    <n v="0"/>
    <m/>
    <x v="5"/>
    <x v="2"/>
  </r>
  <r>
    <s v="ORD-202306-04343"/>
    <x v="171"/>
    <x v="4"/>
    <x v="1"/>
    <n v="1435550954"/>
    <x v="7"/>
    <s v="PRD-104-WAT"/>
    <x v="7"/>
    <x v="2"/>
    <s v="West"/>
    <n v="2903.35"/>
    <n v="390.47"/>
    <x v="3"/>
    <n v="0.134489469061601"/>
    <x v="0"/>
    <x v="0"/>
    <m/>
    <x v="0"/>
    <n v="0"/>
    <n v="2420.2800000000002"/>
    <x v="5"/>
    <x v="2"/>
  </r>
  <r>
    <s v="ORD-202306-04344"/>
    <x v="151"/>
    <x v="15"/>
    <x v="7"/>
    <n v="9374664875"/>
    <x v="18"/>
    <s v="PRD-103-HEA"/>
    <x v="5"/>
    <x v="1"/>
    <s v="East"/>
    <n v="580.54"/>
    <n v="58.18"/>
    <x v="1"/>
    <n v="0.10021703930823"/>
    <x v="1"/>
    <x v="0"/>
    <m/>
    <x v="0"/>
    <n v="0"/>
    <n v="2183.56"/>
    <x v="5"/>
    <x v="2"/>
  </r>
  <r>
    <s v="ORD-202306-04345"/>
    <x v="173"/>
    <x v="14"/>
    <x v="0"/>
    <n v="3128015115"/>
    <x v="18"/>
    <s v="PRD-103-HEA"/>
    <x v="5"/>
    <x v="1"/>
    <s v="S"/>
    <n v="2091.6"/>
    <n v="585.76"/>
    <x v="2"/>
    <n v="0.28005354752342698"/>
    <x v="0"/>
    <x v="1"/>
    <m/>
    <x v="0"/>
    <n v="0"/>
    <n v="2183.56"/>
    <x v="5"/>
    <x v="2"/>
  </r>
  <r>
    <s v="ORD-202306-04346"/>
    <x v="155"/>
    <x v="8"/>
    <x v="4"/>
    <n v="1518122229"/>
    <x v="9"/>
    <s v="PRD-107-TAB"/>
    <x v="6"/>
    <x v="1"/>
    <s v="South"/>
    <n v="3759.56"/>
    <n v="186.55"/>
    <x v="2"/>
    <n v="4.9620168317569102E-2"/>
    <x v="0"/>
    <x v="2"/>
    <m/>
    <x v="0"/>
    <n v="0"/>
    <n v="2081.52"/>
    <x v="5"/>
    <x v="2"/>
  </r>
  <r>
    <s v="ORD-202306-04347"/>
    <x v="149"/>
    <x v="4"/>
    <x v="7"/>
    <n v="8647862971"/>
    <x v="20"/>
    <s v="PRD-100-SHO"/>
    <x v="12"/>
    <x v="0"/>
    <s v="N"/>
    <n v="4624.49"/>
    <n v="436.09"/>
    <x v="0"/>
    <n v="9.4300128230356203E-2"/>
    <x v="0"/>
    <x v="2"/>
    <m/>
    <x v="0"/>
    <n v="0"/>
    <n v="2793.38"/>
    <x v="5"/>
    <x v="2"/>
  </r>
  <r>
    <s v="ORD-202306-04348"/>
    <x v="165"/>
    <x v="20"/>
    <x v="0"/>
    <n v="3316145387"/>
    <x v="2"/>
    <s v="PRD-101-SHI"/>
    <x v="1"/>
    <x v="0"/>
    <s v="North"/>
    <n v="4202.26"/>
    <n v="526.29999999999995"/>
    <x v="0"/>
    <n v="0.125242131614893"/>
    <x v="0"/>
    <x v="0"/>
    <m/>
    <x v="0"/>
    <n v="0"/>
    <n v="2821.33"/>
    <x v="5"/>
    <x v="2"/>
  </r>
  <r>
    <s v="ORD-202306-04349"/>
    <x v="151"/>
    <x v="19"/>
    <x v="0"/>
    <n v="4537336860"/>
    <x v="14"/>
    <s v="PRD-111-CHA "/>
    <x v="11"/>
    <x v="1"/>
    <s v="East"/>
    <n v="1766.62"/>
    <n v="166.14"/>
    <x v="1"/>
    <n v="9.40439936149257E-2"/>
    <x v="0"/>
    <x v="2"/>
    <m/>
    <x v="0"/>
    <n v="0"/>
    <m/>
    <x v="5"/>
    <x v="2"/>
  </r>
  <r>
    <s v="ORD-202306-04350"/>
    <x v="162"/>
    <x v="2"/>
    <x v="4"/>
    <n v="1101450616"/>
    <x v="12"/>
    <s v="PRD - 105 - BAG"/>
    <x v="9"/>
    <x v="2"/>
    <s v="North"/>
    <n v="4459.47"/>
    <n v="639.33000000000004"/>
    <x v="0"/>
    <n v="0.14336457022919799"/>
    <x v="0"/>
    <x v="0"/>
    <m/>
    <x v="0"/>
    <n v="0"/>
    <m/>
    <x v="5"/>
    <x v="2"/>
  </r>
  <r>
    <s v="ORD-202306-04351"/>
    <x v="155"/>
    <x v="10"/>
    <x v="1"/>
    <n v="2775441099"/>
    <x v="17"/>
    <s v="PRD-108-JAC"/>
    <x v="0"/>
    <x v="0"/>
    <s v="S"/>
    <n v="4357.72"/>
    <n v="272.51"/>
    <x v="2"/>
    <n v="6.2534995364548401E-2"/>
    <x v="0"/>
    <x v="2"/>
    <m/>
    <x v="0"/>
    <n v="0"/>
    <n v="2085.91"/>
    <x v="5"/>
    <x v="2"/>
  </r>
  <r>
    <s v="ORD-202306-04352"/>
    <x v="170"/>
    <x v="0"/>
    <x v="0"/>
    <n v="8571631030"/>
    <x v="5"/>
    <s v="PRD-103-HEA"/>
    <x v="5"/>
    <x v="1"/>
    <s v="South"/>
    <n v="26.84"/>
    <n v="7.41"/>
    <x v="2"/>
    <n v="0.27608047690014897"/>
    <x v="2"/>
    <x v="1"/>
    <m/>
    <x v="0"/>
    <n v="0"/>
    <n v="2183.56"/>
    <x v="5"/>
    <x v="2"/>
  </r>
  <r>
    <s v="ORD-202306-04353"/>
    <x v="150"/>
    <x v="29"/>
    <x v="4"/>
    <n v="2137911569"/>
    <x v="2"/>
    <s v="PRD-101-SHI"/>
    <x v="4"/>
    <x v="0"/>
    <s v="South"/>
    <n v="4370.93"/>
    <n v="1229.54"/>
    <x v="2"/>
    <n v="0.28129940310185703"/>
    <x v="0"/>
    <x v="1"/>
    <m/>
    <x v="0"/>
    <n v="0"/>
    <n v="2821.33"/>
    <x v="5"/>
    <x v="2"/>
  </r>
  <r>
    <s v="ORD-202306-04354"/>
    <x v="165"/>
    <x v="14"/>
    <x v="3"/>
    <n v="8374643803"/>
    <x v="8"/>
    <s v="PRD-110-CAM"/>
    <x v="8"/>
    <x v="1"/>
    <s v="W"/>
    <n v="3073.03"/>
    <n v="371.82"/>
    <x v="3"/>
    <n v="0.120994588402977"/>
    <x v="0"/>
    <x v="0"/>
    <m/>
    <x v="0"/>
    <n v="0"/>
    <m/>
    <x v="5"/>
    <x v="2"/>
  </r>
  <r>
    <s v="ORD-202306-04355"/>
    <x v="149"/>
    <x v="12"/>
    <x v="7"/>
    <n v="7220069787"/>
    <x v="0"/>
    <s v="PRD-108-JAC"/>
    <x v="0"/>
    <x v="0"/>
    <s v="South"/>
    <n v="3819.86"/>
    <n v="792.81"/>
    <x v="2"/>
    <n v="0.20754949134261499"/>
    <x v="0"/>
    <x v="1"/>
    <m/>
    <x v="0"/>
    <n v="0"/>
    <n v="2085.91"/>
    <x v="5"/>
    <x v="2"/>
  </r>
  <r>
    <s v="ORD-202306-04356"/>
    <x v="169"/>
    <x v="25"/>
    <x v="2"/>
    <n v="4201429699"/>
    <x v="9"/>
    <s v="PRD-107-TAB"/>
    <x v="6"/>
    <x v="1"/>
    <s v="East"/>
    <n v="2707.47"/>
    <n v="670.08"/>
    <x v="1"/>
    <n v="0.247493047014371"/>
    <x v="0"/>
    <x v="1"/>
    <m/>
    <x v="0"/>
    <n v="0"/>
    <n v="2081.52"/>
    <x v="5"/>
    <x v="2"/>
  </r>
  <r>
    <s v="ORD-202306-04357"/>
    <x v="156"/>
    <x v="29"/>
    <x v="4"/>
    <n v="5681259401"/>
    <x v="12"/>
    <s v="PRD-105-BAG"/>
    <x v="9"/>
    <x v="2"/>
    <s v="North"/>
    <n v="4363.8900000000003"/>
    <n v="701.77"/>
    <x v="0"/>
    <n v="0.16081294441427299"/>
    <x v="0"/>
    <x v="0"/>
    <m/>
    <x v="0"/>
    <n v="0"/>
    <m/>
    <x v="5"/>
    <x v="2"/>
  </r>
  <r>
    <s v="ORD-202306-04358"/>
    <x v="172"/>
    <x v="18"/>
    <x v="2"/>
    <n v="1241798433"/>
    <x v="2"/>
    <s v="PRD-101-SHI "/>
    <x v="1"/>
    <x v="0"/>
    <s v="South"/>
    <n v="2883.66"/>
    <n v="730.63"/>
    <x v="2"/>
    <n v="0.25336898247366202"/>
    <x v="0"/>
    <x v="1"/>
    <m/>
    <x v="0"/>
    <n v="0"/>
    <m/>
    <x v="5"/>
    <x v="2"/>
  </r>
  <r>
    <s v="ORD-202306-04359"/>
    <x v="149"/>
    <x v="12"/>
    <x v="4"/>
    <n v="1687028116"/>
    <x v="8"/>
    <s v="PRD-110-CAM"/>
    <x v="8"/>
    <x v="1"/>
    <s v="N"/>
    <n v="751.75"/>
    <n v="177.13"/>
    <x v="0"/>
    <n v="0.235623545061523"/>
    <x v="1"/>
    <x v="1"/>
    <m/>
    <x v="0"/>
    <n v="0"/>
    <m/>
    <x v="5"/>
    <x v="2"/>
  </r>
  <r>
    <s v="ORD-202306-04360"/>
    <x v="169"/>
    <x v="24"/>
    <x v="6"/>
    <n v="3274925612"/>
    <x v="5"/>
    <s v="PRD-103-HEA"/>
    <x v="5"/>
    <x v="1"/>
    <s v="North"/>
    <n v="523.14"/>
    <n v="40.159999999999997"/>
    <x v="0"/>
    <n v="7.6767213365447104E-2"/>
    <x v="1"/>
    <x v="2"/>
    <s v="DAMAGED"/>
    <x v="1"/>
    <n v="1"/>
    <n v="2183.56"/>
    <x v="5"/>
    <x v="2"/>
  </r>
  <r>
    <s v="ORD-202306-04361"/>
    <x v="150"/>
    <x v="13"/>
    <x v="6"/>
    <n v="9381360291"/>
    <x v="2"/>
    <s v="PRD-101-SHI"/>
    <x v="1"/>
    <x v="0"/>
    <s v="S"/>
    <n v="1946.01"/>
    <n v="217.61"/>
    <x v="2"/>
    <n v="0.111823680248303"/>
    <x v="0"/>
    <x v="0"/>
    <m/>
    <x v="0"/>
    <n v="0"/>
    <n v="2821.33"/>
    <x v="5"/>
    <x v="2"/>
  </r>
  <r>
    <s v="ORD-202306-04362"/>
    <x v="171"/>
    <x v="9"/>
    <x v="1"/>
    <n v="8154850031"/>
    <x v="9"/>
    <s v="PRD-107-TAB"/>
    <x v="6"/>
    <x v="1"/>
    <s v="South"/>
    <n v="1444.95"/>
    <n v="49.6"/>
    <x v="2"/>
    <n v="3.4326447281912899E-2"/>
    <x v="0"/>
    <x v="2"/>
    <m/>
    <x v="0"/>
    <n v="0"/>
    <n v="2081.52"/>
    <x v="5"/>
    <x v="2"/>
  </r>
  <r>
    <s v="ORD-202306-04363"/>
    <x v="163"/>
    <x v="23"/>
    <x v="5"/>
    <n v="4094884489"/>
    <x v="8"/>
    <s v="PRD-110-CAM"/>
    <x v="8"/>
    <x v="1"/>
    <s v="N"/>
    <n v="2589.73"/>
    <n v="655.73"/>
    <x v="0"/>
    <n v="0.25320400196159398"/>
    <x v="0"/>
    <x v="1"/>
    <m/>
    <x v="0"/>
    <n v="0"/>
    <m/>
    <x v="5"/>
    <x v="2"/>
  </r>
  <r>
    <s v="ORD-202306-04364"/>
    <x v="167"/>
    <x v="17"/>
    <x v="3"/>
    <n v="1175763953"/>
    <x v="14"/>
    <s v="PRD - 111 - CHA"/>
    <x v="11"/>
    <x v="1"/>
    <s v="South"/>
    <n v="1088.8"/>
    <n v="254.02"/>
    <x v="2"/>
    <n v="0.23330271858927301"/>
    <x v="0"/>
    <x v="1"/>
    <m/>
    <x v="0"/>
    <n v="0"/>
    <m/>
    <x v="5"/>
    <x v="2"/>
  </r>
  <r>
    <s v="ORD-202306-04365"/>
    <x v="162"/>
    <x v="10"/>
    <x v="7"/>
    <n v="8751434286"/>
    <x v="2"/>
    <s v="PRD-101-SHI"/>
    <x v="1"/>
    <x v="0"/>
    <s v="South"/>
    <n v="71.94"/>
    <n v="5.56"/>
    <x v="2"/>
    <n v="7.7286627745343395E-2"/>
    <x v="2"/>
    <x v="2"/>
    <m/>
    <x v="0"/>
    <n v="0"/>
    <n v="2821.33"/>
    <x v="5"/>
    <x v="2"/>
  </r>
  <r>
    <s v="ORD-202306-04366"/>
    <x v="154"/>
    <x v="5"/>
    <x v="5"/>
    <n v="6053698570"/>
    <x v="15"/>
    <s v="PRD-100-SHO"/>
    <x v="12"/>
    <x v="0"/>
    <s v="North"/>
    <n v="3919.73"/>
    <n v="496.56"/>
    <x v="0"/>
    <n v="0.12668219494710101"/>
    <x v="0"/>
    <x v="0"/>
    <m/>
    <x v="0"/>
    <n v="0"/>
    <n v="2793.38"/>
    <x v="5"/>
    <x v="2"/>
  </r>
  <r>
    <s v="ORD-202306-04367"/>
    <x v="158"/>
    <x v="2"/>
    <x v="7"/>
    <n v="2160090003"/>
    <x v="5"/>
    <s v="PRD-103-HEA"/>
    <x v="5"/>
    <x v="1"/>
    <s v="N"/>
    <n v="415.49"/>
    <n v="117.15"/>
    <x v="0"/>
    <n v="0.28195624443428202"/>
    <x v="2"/>
    <x v="1"/>
    <m/>
    <x v="0"/>
    <n v="0"/>
    <n v="2183.56"/>
    <x v="5"/>
    <x v="2"/>
  </r>
  <r>
    <s v="ORD-202306-04368"/>
    <x v="172"/>
    <x v="29"/>
    <x v="2"/>
    <n v="9623755822"/>
    <x v="5"/>
    <s v="PRD-103-HEA"/>
    <x v="5"/>
    <x v="1"/>
    <s v="East"/>
    <n v="110.79"/>
    <n v="7.85"/>
    <x v="1"/>
    <n v="7.0854770286126897E-2"/>
    <x v="2"/>
    <x v="2"/>
    <s v="Wrong item delivered"/>
    <x v="1"/>
    <n v="1"/>
    <n v="2183.56"/>
    <x v="5"/>
    <x v="2"/>
  </r>
  <r>
    <s v="ORD-202306-04369"/>
    <x v="163"/>
    <x v="17"/>
    <x v="5"/>
    <n v="4791890224"/>
    <x v="4"/>
    <s v="PRD-109-SUN"/>
    <x v="3"/>
    <x v="2"/>
    <s v="N"/>
    <n v="2303.65"/>
    <n v="497.66"/>
    <x v="0"/>
    <n v="0.216031081110412"/>
    <x v="0"/>
    <x v="1"/>
    <m/>
    <x v="0"/>
    <n v="0"/>
    <m/>
    <x v="5"/>
    <x v="2"/>
  </r>
  <r>
    <s v="ORD-202306-04370"/>
    <x v="174"/>
    <x v="1"/>
    <x v="5"/>
    <n v="7103795712"/>
    <x v="1"/>
    <s v="PRD-101-SHI"/>
    <x v="1"/>
    <x v="0"/>
    <s v="East"/>
    <n v="956.75"/>
    <n v="96.62"/>
    <x v="1"/>
    <n v="0.10098771883982199"/>
    <x v="1"/>
    <x v="0"/>
    <m/>
    <x v="0"/>
    <n v="0"/>
    <n v="2821.33"/>
    <x v="5"/>
    <x v="2"/>
  </r>
  <r>
    <s v="ORD-202306-04371"/>
    <x v="170"/>
    <x v="19"/>
    <x v="2"/>
    <n v="7927081064"/>
    <x v="4"/>
    <s v="PRD-109-SUN"/>
    <x v="3"/>
    <x v="2"/>
    <s v="North"/>
    <n v="2062.9"/>
    <n v="513.29"/>
    <x v="0"/>
    <n v="0.24881962286102099"/>
    <x v="0"/>
    <x v="1"/>
    <m/>
    <x v="0"/>
    <n v="0"/>
    <m/>
    <x v="5"/>
    <x v="2"/>
  </r>
  <r>
    <s v="ORD-202306-04372"/>
    <x v="160"/>
    <x v="24"/>
    <x v="3"/>
    <n v="5715877006"/>
    <x v="12"/>
    <s v="PRD - 105 - BAG"/>
    <x v="4"/>
    <x v="2"/>
    <s v="N"/>
    <n v="912.88"/>
    <n v="266.77999999999997"/>
    <x v="0"/>
    <n v="0.29223994391376701"/>
    <x v="1"/>
    <x v="1"/>
    <m/>
    <x v="0"/>
    <n v="0"/>
    <m/>
    <x v="5"/>
    <x v="2"/>
  </r>
  <r>
    <s v="ORD-202306-04373"/>
    <x v="152"/>
    <x v="29"/>
    <x v="5"/>
    <n v="5318557751"/>
    <x v="11"/>
    <s v="PRD-104-WAT"/>
    <x v="7"/>
    <x v="2"/>
    <s v="East"/>
    <n v="1303.21"/>
    <n v="354.99"/>
    <x v="1"/>
    <n v="0.27239662065208198"/>
    <x v="0"/>
    <x v="1"/>
    <m/>
    <x v="0"/>
    <n v="0"/>
    <n v="2420.2800000000002"/>
    <x v="5"/>
    <x v="2"/>
  </r>
  <r>
    <s v="ORD-202306-04374"/>
    <x v="174"/>
    <x v="20"/>
    <x v="0"/>
    <n v="7504012809"/>
    <x v="16"/>
    <s v="PRD-109-SUN"/>
    <x v="4"/>
    <x v="2"/>
    <s v="S"/>
    <n v="4252.3500000000004"/>
    <n v="1020.68"/>
    <x v="2"/>
    <n v="0.24002727903394599"/>
    <x v="0"/>
    <x v="1"/>
    <m/>
    <x v="0"/>
    <n v="0"/>
    <m/>
    <x v="5"/>
    <x v="2"/>
  </r>
  <r>
    <s v="ORD-202306-04375"/>
    <x v="158"/>
    <x v="3"/>
    <x v="1"/>
    <n v="2355337231"/>
    <x v="15"/>
    <s v="PRD-100-SHO"/>
    <x v="12"/>
    <x v="0"/>
    <s v="South"/>
    <n v="1626.3"/>
    <n v="51.21"/>
    <x v="2"/>
    <n v="3.1488655229662398E-2"/>
    <x v="0"/>
    <x v="2"/>
    <m/>
    <x v="0"/>
    <n v="0"/>
    <n v="2793.38"/>
    <x v="5"/>
    <x v="2"/>
  </r>
  <r>
    <s v="ORD-202306-04376"/>
    <x v="147"/>
    <x v="3"/>
    <x v="7"/>
    <n v="160140430"/>
    <x v="12"/>
    <s v="PRD-105-BAG"/>
    <x v="9"/>
    <x v="2"/>
    <s v="N"/>
    <n v="3351.7"/>
    <n v="893.74"/>
    <x v="0"/>
    <n v="0.26665274338395401"/>
    <x v="0"/>
    <x v="1"/>
    <s v="damaged "/>
    <x v="1"/>
    <n v="1"/>
    <m/>
    <x v="5"/>
    <x v="2"/>
  </r>
  <r>
    <s v="ORD-202306-04377"/>
    <x v="167"/>
    <x v="26"/>
    <x v="0"/>
    <n v="809450254"/>
    <x v="16"/>
    <s v="PRD-109-SUN"/>
    <x v="3"/>
    <x v="2"/>
    <s v="West"/>
    <n v="2196.46"/>
    <n v="118.89"/>
    <x v="3"/>
    <n v="5.4128005973247899E-2"/>
    <x v="0"/>
    <x v="2"/>
    <m/>
    <x v="0"/>
    <n v="0"/>
    <m/>
    <x v="5"/>
    <x v="2"/>
  </r>
  <r>
    <s v="ORD-202306-04378"/>
    <x v="152"/>
    <x v="1"/>
    <x v="0"/>
    <n v="3599227159"/>
    <x v="14"/>
    <s v="PRD-111-CHA"/>
    <x v="11"/>
    <x v="1"/>
    <s v="North"/>
    <n v="3813.43"/>
    <n v="454.76"/>
    <x v="0"/>
    <n v="0.11925222175312"/>
    <x v="0"/>
    <x v="0"/>
    <m/>
    <x v="0"/>
    <n v="0"/>
    <n v="207.68"/>
    <x v="5"/>
    <x v="2"/>
  </r>
  <r>
    <s v="ORD-202306-04379"/>
    <x v="163"/>
    <x v="5"/>
    <x v="7"/>
    <n v="3027143100"/>
    <x v="19"/>
    <s v="PRD-102-LAP "/>
    <x v="10"/>
    <x v="1"/>
    <s v="East"/>
    <n v="4315.4399999999996"/>
    <n v="1063.93"/>
    <x v="1"/>
    <n v="0.246540329607178"/>
    <x v="0"/>
    <x v="1"/>
    <m/>
    <x v="0"/>
    <n v="0"/>
    <m/>
    <x v="5"/>
    <x v="2"/>
  </r>
  <r>
    <s v="ORD-202306-04380"/>
    <x v="154"/>
    <x v="28"/>
    <x v="5"/>
    <n v="1885616971"/>
    <x v="11"/>
    <s v="PRD-104-WAT"/>
    <x v="7"/>
    <x v="2"/>
    <s v="W"/>
    <n v="2584.4699999999998"/>
    <n v="308.14999999999998"/>
    <x v="3"/>
    <n v="0.119231409147717"/>
    <x v="0"/>
    <x v="0"/>
    <m/>
    <x v="0"/>
    <n v="0"/>
    <n v="2420.2800000000002"/>
    <x v="5"/>
    <x v="2"/>
  </r>
  <r>
    <s v="ORD-202306-04381"/>
    <x v="153"/>
    <x v="25"/>
    <x v="6"/>
    <n v="1185021770"/>
    <x v="20"/>
    <s v="PRD-100-SHO"/>
    <x v="12"/>
    <x v="0"/>
    <s v="South"/>
    <n v="3271.64"/>
    <n v="350.69"/>
    <x v="2"/>
    <n v="0.107190888973114"/>
    <x v="0"/>
    <x v="0"/>
    <m/>
    <x v="0"/>
    <n v="0"/>
    <n v="2793.38"/>
    <x v="5"/>
    <x v="2"/>
  </r>
  <r>
    <s v="ORD-202306-04382"/>
    <x v="156"/>
    <x v="17"/>
    <x v="4"/>
    <n v="2203404011"/>
    <x v="11"/>
    <s v="PRD-104-WAT"/>
    <x v="7"/>
    <x v="2"/>
    <s v="West"/>
    <n v="4438.82"/>
    <n v="441.38"/>
    <x v="3"/>
    <n v="9.9436336684073701E-2"/>
    <x v="0"/>
    <x v="2"/>
    <m/>
    <x v="0"/>
    <n v="0"/>
    <n v="2420.2800000000002"/>
    <x v="5"/>
    <x v="2"/>
  </r>
  <r>
    <s v="ORD-202306-04383"/>
    <x v="154"/>
    <x v="14"/>
    <x v="2"/>
    <n v="4047894392"/>
    <x v="4"/>
    <s v="PRD-109-SUN"/>
    <x v="3"/>
    <x v="2"/>
    <s v="South"/>
    <n v="2635.87"/>
    <n v="703.76"/>
    <x v="2"/>
    <n v="0.26699344049592699"/>
    <x v="0"/>
    <x v="1"/>
    <s v="missing parts"/>
    <x v="1"/>
    <n v="1"/>
    <m/>
    <x v="5"/>
    <x v="2"/>
  </r>
  <r>
    <s v="ORD-202306-04384"/>
    <x v="149"/>
    <x v="19"/>
    <x v="1"/>
    <n v="8810911762"/>
    <x v="8"/>
    <s v="PRD-110-CAM"/>
    <x v="4"/>
    <x v="1"/>
    <s v="East"/>
    <n v="3205.74"/>
    <n v="130.80000000000001"/>
    <x v="1"/>
    <n v="4.0801811750173098E-2"/>
    <x v="0"/>
    <x v="2"/>
    <m/>
    <x v="0"/>
    <n v="0"/>
    <m/>
    <x v="5"/>
    <x v="2"/>
  </r>
  <r>
    <s v="ORD-202306-04385"/>
    <x v="161"/>
    <x v="10"/>
    <x v="6"/>
    <n v="8513498273"/>
    <x v="8"/>
    <s v="PRD-110-CAM"/>
    <x v="8"/>
    <x v="1"/>
    <s v="East"/>
    <n v="4003.75"/>
    <n v="406.07"/>
    <x v="1"/>
    <n v="0.101422416484546"/>
    <x v="0"/>
    <x v="0"/>
    <m/>
    <x v="0"/>
    <n v="0"/>
    <m/>
    <x v="5"/>
    <x v="2"/>
  </r>
  <r>
    <s v="ORD-202306-04386"/>
    <x v="155"/>
    <x v="19"/>
    <x v="4"/>
    <n v="8109056546"/>
    <x v="11"/>
    <s v="PRD - 104 - WAT"/>
    <x v="7"/>
    <x v="2"/>
    <s v="North"/>
    <n v="2061.64"/>
    <n v="557.86"/>
    <x v="0"/>
    <n v="0.270590403756233"/>
    <x v="0"/>
    <x v="1"/>
    <m/>
    <x v="0"/>
    <n v="0"/>
    <m/>
    <x v="5"/>
    <x v="2"/>
  </r>
  <r>
    <s v="ORD-202306-04387"/>
    <x v="163"/>
    <x v="12"/>
    <x v="3"/>
    <n v="177018123"/>
    <x v="8"/>
    <s v="PRD-110-CAM"/>
    <x v="8"/>
    <x v="1"/>
    <s v="East"/>
    <n v="913.98"/>
    <n v="186.83"/>
    <x v="1"/>
    <n v="0.204413663318672"/>
    <x v="1"/>
    <x v="1"/>
    <m/>
    <x v="0"/>
    <n v="0"/>
    <m/>
    <x v="5"/>
    <x v="2"/>
  </r>
  <r>
    <s v="ORD-202306-04388"/>
    <x v="165"/>
    <x v="18"/>
    <x v="3"/>
    <n v="8412315611"/>
    <x v="5"/>
    <s v="PRD-103-HEA"/>
    <x v="4"/>
    <x v="1"/>
    <s v="West"/>
    <n v="1124.51"/>
    <n v="170.15"/>
    <x v="3"/>
    <n v="0.15131034850735001"/>
    <x v="0"/>
    <x v="0"/>
    <m/>
    <x v="0"/>
    <n v="0"/>
    <n v="2183.56"/>
    <x v="5"/>
    <x v="2"/>
  </r>
  <r>
    <s v="ORD-202306-04389"/>
    <x v="159"/>
    <x v="22"/>
    <x v="1"/>
    <n v="8156439211"/>
    <x v="2"/>
    <s v="PRD-101-SHI"/>
    <x v="1"/>
    <x v="0"/>
    <s v="S"/>
    <n v="4682.0200000000004"/>
    <n v="911.12"/>
    <x v="2"/>
    <n v="0.19459976676733501"/>
    <x v="0"/>
    <x v="0"/>
    <m/>
    <x v="0"/>
    <n v="0"/>
    <n v="2821.33"/>
    <x v="5"/>
    <x v="2"/>
  </r>
  <r>
    <s v="ORD-202306-04390"/>
    <x v="169"/>
    <x v="2"/>
    <x v="3"/>
    <n v="5611389040"/>
    <x v="3"/>
    <s v="PRD-106-PHO"/>
    <x v="2"/>
    <x v="1"/>
    <s v="South"/>
    <n v="2223.19"/>
    <n v="482.55"/>
    <x v="2"/>
    <n v="0.21705297343007099"/>
    <x v="0"/>
    <x v="1"/>
    <m/>
    <x v="0"/>
    <n v="0"/>
    <n v="2788.38"/>
    <x v="5"/>
    <x v="2"/>
  </r>
  <r>
    <s v="ORD-202306-04391"/>
    <x v="164"/>
    <x v="22"/>
    <x v="3"/>
    <n v="6962586663"/>
    <x v="11"/>
    <s v="PRD-104-WAT"/>
    <x v="7"/>
    <x v="2"/>
    <s v="N"/>
    <n v="3618.43"/>
    <n v="627.89"/>
    <x v="0"/>
    <n v="0.17352553455504199"/>
    <x v="0"/>
    <x v="0"/>
    <m/>
    <x v="0"/>
    <n v="0"/>
    <n v="2420.2800000000002"/>
    <x v="5"/>
    <x v="2"/>
  </r>
  <r>
    <s v="ORD-202306-04392"/>
    <x v="174"/>
    <x v="28"/>
    <x v="1"/>
    <n v="8587941480"/>
    <x v="15"/>
    <s v="PRD-100-SHO"/>
    <x v="4"/>
    <x v="0"/>
    <s v="East"/>
    <n v="2113.9"/>
    <n v="544.29999999999995"/>
    <x v="1"/>
    <n v="0.25748616301622601"/>
    <x v="0"/>
    <x v="1"/>
    <m/>
    <x v="0"/>
    <n v="0"/>
    <n v="2793.38"/>
    <x v="5"/>
    <x v="2"/>
  </r>
  <r>
    <s v="ORD-202306-04393"/>
    <x v="158"/>
    <x v="28"/>
    <x v="0"/>
    <n v="6790071177"/>
    <x v="0"/>
    <s v="PRD - 108 - JAC"/>
    <x v="0"/>
    <x v="0"/>
    <s v="W"/>
    <n v="2686.08"/>
    <n v="462.19"/>
    <x v="3"/>
    <n v="0.172068590659995"/>
    <x v="0"/>
    <x v="0"/>
    <m/>
    <x v="0"/>
    <n v="0"/>
    <m/>
    <x v="5"/>
    <x v="2"/>
  </r>
  <r>
    <s v="ORD-202306-04394"/>
    <x v="157"/>
    <x v="19"/>
    <x v="2"/>
    <n v="1319117693"/>
    <x v="15"/>
    <s v="PRD-100-SHO"/>
    <x v="12"/>
    <x v="0"/>
    <s v="N"/>
    <n v="113.98"/>
    <n v="30.55"/>
    <x v="0"/>
    <n v="0.26802947885593997"/>
    <x v="2"/>
    <x v="1"/>
    <m/>
    <x v="0"/>
    <n v="0"/>
    <n v="2793.38"/>
    <x v="5"/>
    <x v="2"/>
  </r>
  <r>
    <s v="ORD-202306-04395"/>
    <x v="171"/>
    <x v="25"/>
    <x v="6"/>
    <n v="3197613869"/>
    <x v="20"/>
    <s v="PRD-100-SHO"/>
    <x v="12"/>
    <x v="0"/>
    <s v="N"/>
    <n v="830.9"/>
    <n v="33.97"/>
    <x v="0"/>
    <n v="4.0883379468046703E-2"/>
    <x v="1"/>
    <x v="2"/>
    <m/>
    <x v="0"/>
    <n v="0"/>
    <n v="2793.38"/>
    <x v="5"/>
    <x v="2"/>
  </r>
  <r>
    <s v="ORD-202306-04396"/>
    <x v="173"/>
    <x v="13"/>
    <x v="2"/>
    <n v="9625449087"/>
    <x v="2"/>
    <s v="PRD-101-SHI"/>
    <x v="4"/>
    <x v="0"/>
    <s v="N"/>
    <n v="4370.59"/>
    <n v="429.4"/>
    <x v="0"/>
    <n v="9.8247605014426004E-2"/>
    <x v="0"/>
    <x v="2"/>
    <m/>
    <x v="0"/>
    <n v="0"/>
    <n v="2821.33"/>
    <x v="5"/>
    <x v="2"/>
  </r>
  <r>
    <s v="ORD-202306-04397"/>
    <x v="166"/>
    <x v="28"/>
    <x v="2"/>
    <n v="8080155551"/>
    <x v="21"/>
    <s v="PRD-110-CAM"/>
    <x v="8"/>
    <x v="1"/>
    <s v="S"/>
    <n v="2386.77"/>
    <n v="314.10000000000002"/>
    <x v="2"/>
    <n v="0.13160044746666"/>
    <x v="0"/>
    <x v="0"/>
    <m/>
    <x v="0"/>
    <n v="0"/>
    <m/>
    <x v="5"/>
    <x v="2"/>
  </r>
  <r>
    <s v="ORD-202306-04398"/>
    <x v="148"/>
    <x v="25"/>
    <x v="0"/>
    <n v="7763049315"/>
    <x v="2"/>
    <s v="PRD-101-SHI"/>
    <x v="1"/>
    <x v="0"/>
    <s v="W"/>
    <n v="4497.18"/>
    <n v="268.14"/>
    <x v="3"/>
    <n v="5.96240310594639E-2"/>
    <x v="0"/>
    <x v="2"/>
    <m/>
    <x v="0"/>
    <n v="0"/>
    <n v="2821.33"/>
    <x v="5"/>
    <x v="2"/>
  </r>
  <r>
    <s v="ORD-202306-04399"/>
    <x v="163"/>
    <x v="11"/>
    <x v="2"/>
    <n v="5153063377"/>
    <x v="0"/>
    <s v="PRD - 108 - JAC"/>
    <x v="0"/>
    <x v="0"/>
    <s v="W"/>
    <n v="3369.57"/>
    <n v="967.83"/>
    <x v="3"/>
    <n v="0.28722656006552799"/>
    <x v="0"/>
    <x v="1"/>
    <m/>
    <x v="0"/>
    <n v="0"/>
    <m/>
    <x v="5"/>
    <x v="2"/>
  </r>
  <r>
    <s v="ORD-202306-04400"/>
    <x v="163"/>
    <x v="11"/>
    <x v="5"/>
    <n v="6425117908"/>
    <x v="12"/>
    <s v="PRD-105-BAG"/>
    <x v="9"/>
    <x v="2"/>
    <s v="North"/>
    <n v="4108.5"/>
    <n v="1083.8499999999999"/>
    <x v="0"/>
    <n v="0.263806742119995"/>
    <x v="0"/>
    <x v="1"/>
    <m/>
    <x v="0"/>
    <n v="0"/>
    <m/>
    <x v="5"/>
    <x v="2"/>
  </r>
  <r>
    <s v="ORD-202306-04401"/>
    <x v="162"/>
    <x v="12"/>
    <x v="1"/>
    <n v="1009958509"/>
    <x v="12"/>
    <s v="PRD-105-BAG"/>
    <x v="4"/>
    <x v="2"/>
    <s v="East"/>
    <n v="2407.5"/>
    <n v="493.18"/>
    <x v="1"/>
    <n v="0.20485150571131899"/>
    <x v="0"/>
    <x v="1"/>
    <m/>
    <x v="0"/>
    <n v="0"/>
    <m/>
    <x v="5"/>
    <x v="2"/>
  </r>
  <r>
    <s v="ORD-202306-04402"/>
    <x v="155"/>
    <x v="14"/>
    <x v="3"/>
    <n v="2457126772"/>
    <x v="9"/>
    <s v="PRD-107-TAB"/>
    <x v="6"/>
    <x v="1"/>
    <s v="North"/>
    <n v="267.82"/>
    <n v="51.38"/>
    <x v="0"/>
    <n v="0.191845269210664"/>
    <x v="2"/>
    <x v="0"/>
    <m/>
    <x v="0"/>
    <n v="0"/>
    <n v="2081.52"/>
    <x v="5"/>
    <x v="2"/>
  </r>
  <r>
    <s v="ORD-202306-04403"/>
    <x v="146"/>
    <x v="14"/>
    <x v="4"/>
    <n v="2553961168"/>
    <x v="23"/>
    <s v="PRD-111-CHA"/>
    <x v="11"/>
    <x v="1"/>
    <s v="East"/>
    <n v="2387.02"/>
    <n v="639.29"/>
    <x v="1"/>
    <n v="0.26781928932308902"/>
    <x v="0"/>
    <x v="1"/>
    <m/>
    <x v="0"/>
    <n v="0"/>
    <n v="207.68"/>
    <x v="5"/>
    <x v="2"/>
  </r>
  <r>
    <s v="ORD-202306-04404"/>
    <x v="164"/>
    <x v="14"/>
    <x v="2"/>
    <n v="3757394266"/>
    <x v="4"/>
    <s v="PRD-109-SUN"/>
    <x v="3"/>
    <x v="2"/>
    <s v="East"/>
    <n v="3415.29"/>
    <n v="107.36"/>
    <x v="1"/>
    <n v="3.1435105071604498E-2"/>
    <x v="0"/>
    <x v="2"/>
    <m/>
    <x v="0"/>
    <n v="0"/>
    <m/>
    <x v="5"/>
    <x v="2"/>
  </r>
  <r>
    <s v="ORD-202306-04405"/>
    <x v="147"/>
    <x v="14"/>
    <x v="2"/>
    <n v="9927114793"/>
    <x v="13"/>
    <s v="PRD-102-LAP"/>
    <x v="10"/>
    <x v="1"/>
    <s v="N"/>
    <n v="4011.2"/>
    <n v="889.49"/>
    <x v="0"/>
    <n v="0.221751595532509"/>
    <x v="0"/>
    <x v="1"/>
    <s v="Wrong item delivered"/>
    <x v="1"/>
    <n v="1"/>
    <n v="847.14"/>
    <x v="5"/>
    <x v="2"/>
  </r>
  <r>
    <s v="ORD-202306-04406"/>
    <x v="163"/>
    <x v="28"/>
    <x v="6"/>
    <n v="1419446644"/>
    <x v="21"/>
    <s v="PRD-110-CAM"/>
    <x v="4"/>
    <x v="1"/>
    <s v="N"/>
    <n v="855.65"/>
    <n v="51.33"/>
    <x v="0"/>
    <n v="5.9989481680593697E-2"/>
    <x v="1"/>
    <x v="2"/>
    <m/>
    <x v="0"/>
    <n v="0"/>
    <m/>
    <x v="5"/>
    <x v="2"/>
  </r>
  <r>
    <s v="ORD-202306-04407"/>
    <x v="149"/>
    <x v="17"/>
    <x v="3"/>
    <n v="3761499812"/>
    <x v="9"/>
    <s v="PRD-107-TAB"/>
    <x v="6"/>
    <x v="1"/>
    <s v="East"/>
    <n v="4243.5600000000004"/>
    <n v="706.83"/>
    <x v="1"/>
    <n v="0.16656533665130199"/>
    <x v="0"/>
    <x v="0"/>
    <m/>
    <x v="0"/>
    <n v="0"/>
    <n v="2081.52"/>
    <x v="5"/>
    <x v="2"/>
  </r>
  <r>
    <s v="ORD-202306-04408"/>
    <x v="160"/>
    <x v="14"/>
    <x v="3"/>
    <n v="2706219871"/>
    <x v="20"/>
    <s v="PRD-100-SHO"/>
    <x v="4"/>
    <x v="0"/>
    <s v="West"/>
    <n v="3142.55"/>
    <n v="801.09"/>
    <x v="3"/>
    <n v="0.254917185088543"/>
    <x v="0"/>
    <x v="1"/>
    <m/>
    <x v="0"/>
    <n v="0"/>
    <n v="2793.38"/>
    <x v="5"/>
    <x v="2"/>
  </r>
  <r>
    <s v="ORD-202306-04409"/>
    <x v="155"/>
    <x v="29"/>
    <x v="7"/>
    <n v="1415584153"/>
    <x v="7"/>
    <s v="PRD-104-WAT"/>
    <x v="7"/>
    <x v="2"/>
    <s v="South"/>
    <n v="4308.1000000000004"/>
    <n v="791.93"/>
    <x v="2"/>
    <n v="0.18382349527634001"/>
    <x v="0"/>
    <x v="0"/>
    <m/>
    <x v="0"/>
    <n v="0"/>
    <n v="2420.2800000000002"/>
    <x v="5"/>
    <x v="2"/>
  </r>
  <r>
    <s v="ORD-202306-04410"/>
    <x v="159"/>
    <x v="8"/>
    <x v="6"/>
    <n v="5847514220"/>
    <x v="13"/>
    <s v="PRD-102-LAP"/>
    <x v="4"/>
    <x v="1"/>
    <s v="South"/>
    <n v="3998.22"/>
    <n v="880.32"/>
    <x v="2"/>
    <n v="0.220177979200744"/>
    <x v="0"/>
    <x v="1"/>
    <m/>
    <x v="0"/>
    <n v="0"/>
    <n v="847.14"/>
    <x v="5"/>
    <x v="2"/>
  </r>
  <r>
    <s v="ORD-202306-04411"/>
    <x v="150"/>
    <x v="25"/>
    <x v="7"/>
    <n v="9070028558"/>
    <x v="13"/>
    <s v="PRD-102-LAP"/>
    <x v="10"/>
    <x v="1"/>
    <s v="North"/>
    <n v="4613.91"/>
    <n v="207.39"/>
    <x v="0"/>
    <n v="4.4948861161141003E-2"/>
    <x v="0"/>
    <x v="2"/>
    <s v="Size issue"/>
    <x v="1"/>
    <n v="1"/>
    <n v="847.14"/>
    <x v="5"/>
    <x v="2"/>
  </r>
  <r>
    <s v="ORD-202306-04412"/>
    <x v="152"/>
    <x v="5"/>
    <x v="6"/>
    <n v="6641634230"/>
    <x v="17"/>
    <s v="PRD-108-JAC"/>
    <x v="0"/>
    <x v="0"/>
    <s v="East"/>
    <n v="1800.86"/>
    <n v="399.62"/>
    <x v="1"/>
    <n v="0.221905089790433"/>
    <x v="0"/>
    <x v="1"/>
    <m/>
    <x v="0"/>
    <n v="0"/>
    <n v="2085.91"/>
    <x v="5"/>
    <x v="2"/>
  </r>
  <r>
    <s v="ORD-202306-04413"/>
    <x v="154"/>
    <x v="0"/>
    <x v="6"/>
    <n v="1263983350"/>
    <x v="3"/>
    <s v="PRD-106-PHO"/>
    <x v="2"/>
    <x v="1"/>
    <s v="N"/>
    <n v="4963.51"/>
    <n v="1332.73"/>
    <x v="0"/>
    <n v="0.26850555352965899"/>
    <x v="0"/>
    <x v="1"/>
    <m/>
    <x v="0"/>
    <n v="0"/>
    <n v="2788.38"/>
    <x v="5"/>
    <x v="2"/>
  </r>
  <r>
    <s v="ORD-202306-04414"/>
    <x v="146"/>
    <x v="6"/>
    <x v="0"/>
    <n v="8923411196"/>
    <x v="16"/>
    <s v="PRD-109-SUN"/>
    <x v="3"/>
    <x v="2"/>
    <s v="South"/>
    <n v="4337.45"/>
    <n v="520.45000000000005"/>
    <x v="2"/>
    <n v="0.11998985579084499"/>
    <x v="0"/>
    <x v="0"/>
    <m/>
    <x v="0"/>
    <n v="0"/>
    <m/>
    <x v="5"/>
    <x v="2"/>
  </r>
  <r>
    <s v="ORD-202306-04415"/>
    <x v="152"/>
    <x v="18"/>
    <x v="0"/>
    <n v="338928079"/>
    <x v="2"/>
    <s v="PRD-101-SHI"/>
    <x v="1"/>
    <x v="0"/>
    <s v="West"/>
    <n v="3596.79"/>
    <n v="258.41000000000003"/>
    <x v="3"/>
    <n v="7.1844617005718994E-2"/>
    <x v="0"/>
    <x v="2"/>
    <m/>
    <x v="0"/>
    <n v="0"/>
    <n v="2821.33"/>
    <x v="5"/>
    <x v="2"/>
  </r>
  <r>
    <s v="ORD-202306-04416"/>
    <x v="166"/>
    <x v="10"/>
    <x v="5"/>
    <n v="1697462798"/>
    <x v="9"/>
    <s v="PRD-107-TAB"/>
    <x v="6"/>
    <x v="1"/>
    <s v="East"/>
    <n v="3531.83"/>
    <n v="798.88"/>
    <x v="1"/>
    <n v="0.22619435250281"/>
    <x v="0"/>
    <x v="1"/>
    <m/>
    <x v="0"/>
    <n v="0"/>
    <n v="2081.52"/>
    <x v="5"/>
    <x v="2"/>
  </r>
  <r>
    <s v="ORD-202306-04417"/>
    <x v="174"/>
    <x v="18"/>
    <x v="6"/>
    <n v="3301996572"/>
    <x v="14"/>
    <s v="PRD-111-CHA"/>
    <x v="11"/>
    <x v="1"/>
    <s v="South"/>
    <n v="2658.53"/>
    <n v="447.68"/>
    <x v="2"/>
    <n v="0.16839381161769801"/>
    <x v="0"/>
    <x v="0"/>
    <m/>
    <x v="0"/>
    <n v="0"/>
    <n v="207.68"/>
    <x v="5"/>
    <x v="2"/>
  </r>
  <r>
    <s v="ORD-202306-04418"/>
    <x v="168"/>
    <x v="26"/>
    <x v="0"/>
    <n v="5213802251"/>
    <x v="15"/>
    <s v="PRD-100-SHO"/>
    <x v="12"/>
    <x v="0"/>
    <s v="West"/>
    <n v="428.1"/>
    <n v="127.33"/>
    <x v="3"/>
    <n v="0.29743050689091299"/>
    <x v="2"/>
    <x v="1"/>
    <m/>
    <x v="0"/>
    <n v="0"/>
    <n v="2793.38"/>
    <x v="5"/>
    <x v="2"/>
  </r>
  <r>
    <s v="ORD-202306-04419"/>
    <x v="164"/>
    <x v="22"/>
    <x v="1"/>
    <n v="9861918802"/>
    <x v="15"/>
    <s v="PRD-100-SHO"/>
    <x v="4"/>
    <x v="0"/>
    <s v="South"/>
    <n v="4553.45"/>
    <n v="1220.01"/>
    <x v="2"/>
    <n v="0.26793090953013599"/>
    <x v="0"/>
    <x v="1"/>
    <m/>
    <x v="0"/>
    <n v="0"/>
    <n v="2793.38"/>
    <x v="5"/>
    <x v="2"/>
  </r>
  <r>
    <s v="ORD-202306-04420"/>
    <x v="171"/>
    <x v="26"/>
    <x v="7"/>
    <n v="7058874333"/>
    <x v="22"/>
    <s v="PRD-105-BAG"/>
    <x v="9"/>
    <x v="2"/>
    <s v="South"/>
    <n v="4654.38"/>
    <n v="783.94"/>
    <x v="2"/>
    <n v="0.168430596556362"/>
    <x v="0"/>
    <x v="0"/>
    <m/>
    <x v="0"/>
    <n v="0"/>
    <m/>
    <x v="5"/>
    <x v="2"/>
  </r>
  <r>
    <s v="ORD-202306-04421"/>
    <x v="150"/>
    <x v="21"/>
    <x v="7"/>
    <n v="6049435292"/>
    <x v="8"/>
    <s v="PRD-110-CAM"/>
    <x v="8"/>
    <x v="1"/>
    <s v="S"/>
    <n v="4500.26"/>
    <n v="348.61"/>
    <x v="2"/>
    <n v="7.7464413167239204E-2"/>
    <x v="0"/>
    <x v="2"/>
    <s v="Late delivery"/>
    <x v="1"/>
    <n v="1"/>
    <m/>
    <x v="5"/>
    <x v="2"/>
  </r>
  <r>
    <s v="ORD-202306-04422"/>
    <x v="163"/>
    <x v="5"/>
    <x v="4"/>
    <n v="765580398"/>
    <x v="13"/>
    <s v="PRD-102-LAP"/>
    <x v="10"/>
    <x v="1"/>
    <s v="North"/>
    <n v="50.72"/>
    <n v="4.07"/>
    <x v="0"/>
    <n v="8.0244479495268098E-2"/>
    <x v="2"/>
    <x v="2"/>
    <m/>
    <x v="0"/>
    <n v="0"/>
    <n v="847.14"/>
    <x v="5"/>
    <x v="2"/>
  </r>
  <r>
    <s v="ORD-202306-04423"/>
    <x v="167"/>
    <x v="28"/>
    <x v="2"/>
    <n v="7551420338"/>
    <x v="6"/>
    <s v="PRD-107-TAB"/>
    <x v="6"/>
    <x v="1"/>
    <s v="West"/>
    <n v="1907.04"/>
    <n v="358.58"/>
    <x v="3"/>
    <n v="0.18802961657857201"/>
    <x v="0"/>
    <x v="0"/>
    <m/>
    <x v="0"/>
    <n v="0"/>
    <n v="2081.52"/>
    <x v="5"/>
    <x v="2"/>
  </r>
  <r>
    <s v="ORD-202306-04424"/>
    <x v="146"/>
    <x v="16"/>
    <x v="3"/>
    <n v="6941586765"/>
    <x v="8"/>
    <s v="PRD - 110 - CAM"/>
    <x v="8"/>
    <x v="1"/>
    <s v="S"/>
    <n v="2752.14"/>
    <n v="141.21"/>
    <x v="2"/>
    <n v="5.1309163051298297E-2"/>
    <x v="0"/>
    <x v="2"/>
    <m/>
    <x v="0"/>
    <n v="0"/>
    <m/>
    <x v="5"/>
    <x v="2"/>
  </r>
  <r>
    <s v="ORD-202306-04425"/>
    <x v="170"/>
    <x v="29"/>
    <x v="4"/>
    <n v="8124432220"/>
    <x v="9"/>
    <s v="PRD-107-TAB"/>
    <x v="6"/>
    <x v="1"/>
    <s v="S"/>
    <n v="2920.12"/>
    <n v="557.16999999999996"/>
    <x v="2"/>
    <n v="0.190803802583455"/>
    <x v="0"/>
    <x v="0"/>
    <m/>
    <x v="0"/>
    <n v="0"/>
    <n v="2081.52"/>
    <x v="5"/>
    <x v="2"/>
  </r>
  <r>
    <s v="ORD-202306-04426"/>
    <x v="168"/>
    <x v="19"/>
    <x v="7"/>
    <n v="1451009735"/>
    <x v="15"/>
    <s v="PRD - 100 - SHO"/>
    <x v="12"/>
    <x v="0"/>
    <s v="North"/>
    <n v="1231.57"/>
    <n v="256.29000000000002"/>
    <x v="0"/>
    <n v="0.208100229787994"/>
    <x v="0"/>
    <x v="1"/>
    <m/>
    <x v="0"/>
    <n v="0"/>
    <m/>
    <x v="5"/>
    <x v="2"/>
  </r>
  <r>
    <s v="ORD-202306-04427"/>
    <x v="160"/>
    <x v="25"/>
    <x v="0"/>
    <n v="9850452056"/>
    <x v="8"/>
    <s v="PRD-110-CAM"/>
    <x v="8"/>
    <x v="1"/>
    <s v="North"/>
    <n v="2732.01"/>
    <n v="652.61"/>
    <x v="0"/>
    <n v="0.23887540675180499"/>
    <x v="0"/>
    <x v="1"/>
    <m/>
    <x v="0"/>
    <n v="0"/>
    <m/>
    <x v="5"/>
    <x v="2"/>
  </r>
  <r>
    <s v="ORD-202306-04428"/>
    <x v="164"/>
    <x v="26"/>
    <x v="5"/>
    <n v="7509871042"/>
    <x v="19"/>
    <s v="PRD-102-LAP"/>
    <x v="10"/>
    <x v="1"/>
    <s v="N"/>
    <n v="2310.5100000000002"/>
    <n v="477.57"/>
    <x v="0"/>
    <n v="0.20669462586182299"/>
    <x v="0"/>
    <x v="1"/>
    <m/>
    <x v="0"/>
    <n v="0"/>
    <n v="847.14"/>
    <x v="5"/>
    <x v="2"/>
  </r>
  <r>
    <s v="ORD-202306-04429"/>
    <x v="160"/>
    <x v="28"/>
    <x v="0"/>
    <n v="1827697224"/>
    <x v="15"/>
    <s v="PRD-100-SHO"/>
    <x v="12"/>
    <x v="0"/>
    <s v="West"/>
    <n v="4103.93"/>
    <n v="743.74"/>
    <x v="3"/>
    <n v="0.18122628797274801"/>
    <x v="0"/>
    <x v="0"/>
    <m/>
    <x v="0"/>
    <n v="0"/>
    <n v="2793.38"/>
    <x v="5"/>
    <x v="2"/>
  </r>
  <r>
    <s v="ORD-202306-04430"/>
    <x v="149"/>
    <x v="1"/>
    <x v="2"/>
    <n v="3614768428"/>
    <x v="20"/>
    <s v="PRD-100-SHO"/>
    <x v="12"/>
    <x v="0"/>
    <s v="North"/>
    <n v="1215.77"/>
    <n v="129.85"/>
    <x v="0"/>
    <n v="0.10680474102831999"/>
    <x v="0"/>
    <x v="0"/>
    <m/>
    <x v="0"/>
    <n v="0"/>
    <n v="2793.38"/>
    <x v="5"/>
    <x v="2"/>
  </r>
  <r>
    <s v="ORD-202306-04431"/>
    <x v="163"/>
    <x v="17"/>
    <x v="3"/>
    <n v="8632118513"/>
    <x v="8"/>
    <s v="PRD-110-CAM"/>
    <x v="8"/>
    <x v="1"/>
    <s v="East"/>
    <n v="2851.07"/>
    <n v="233.23"/>
    <x v="1"/>
    <n v="8.1804375199486495E-2"/>
    <x v="0"/>
    <x v="2"/>
    <m/>
    <x v="0"/>
    <n v="0"/>
    <m/>
    <x v="5"/>
    <x v="2"/>
  </r>
  <r>
    <s v="ORD-202306-04432"/>
    <x v="169"/>
    <x v="28"/>
    <x v="5"/>
    <n v="4483459961"/>
    <x v="14"/>
    <s v="PRD-111-CHA"/>
    <x v="11"/>
    <x v="1"/>
    <s v="N"/>
    <n v="3712.3"/>
    <n v="348.04"/>
    <x v="0"/>
    <n v="9.3753198825526005E-2"/>
    <x v="0"/>
    <x v="2"/>
    <m/>
    <x v="0"/>
    <n v="0"/>
    <n v="207.68"/>
    <x v="5"/>
    <x v="2"/>
  </r>
  <r>
    <s v="ORD-202306-04433"/>
    <x v="156"/>
    <x v="20"/>
    <x v="4"/>
    <n v="5067550576"/>
    <x v="18"/>
    <s v="PRD-103-HEA"/>
    <x v="5"/>
    <x v="1"/>
    <s v="N"/>
    <n v="1958.4"/>
    <n v="192.03"/>
    <x v="0"/>
    <n v="9.8054534313725503E-2"/>
    <x v="0"/>
    <x v="2"/>
    <m/>
    <x v="0"/>
    <n v="0"/>
    <n v="2183.56"/>
    <x v="5"/>
    <x v="2"/>
  </r>
  <r>
    <s v="ORD-202306-04434"/>
    <x v="167"/>
    <x v="17"/>
    <x v="6"/>
    <n v="1476862498"/>
    <x v="9"/>
    <s v="PRD-107-TAB"/>
    <x v="6"/>
    <x v="1"/>
    <s v="W"/>
    <n v="2870.37"/>
    <n v="97.3"/>
    <x v="3"/>
    <n v="3.38980688900734E-2"/>
    <x v="0"/>
    <x v="2"/>
    <m/>
    <x v="0"/>
    <n v="0"/>
    <n v="2081.52"/>
    <x v="5"/>
    <x v="2"/>
  </r>
  <r>
    <s v="ORD-202306-04435"/>
    <x v="161"/>
    <x v="26"/>
    <x v="0"/>
    <n v="1424647400"/>
    <x v="22"/>
    <s v="PRD-105-BAG"/>
    <x v="4"/>
    <x v="2"/>
    <s v="W"/>
    <n v="1903.98"/>
    <n v="483.94"/>
    <x v="3"/>
    <n v="0.25417283794997803"/>
    <x v="0"/>
    <x v="1"/>
    <m/>
    <x v="0"/>
    <n v="0"/>
    <m/>
    <x v="5"/>
    <x v="2"/>
  </r>
  <r>
    <s v="ORD-202306-04436"/>
    <x v="160"/>
    <x v="9"/>
    <x v="7"/>
    <n v="2329623409"/>
    <x v="7"/>
    <s v="PRD-104-WAT"/>
    <x v="7"/>
    <x v="2"/>
    <s v="N"/>
    <n v="3664.6"/>
    <n v="489.32"/>
    <x v="0"/>
    <n v="0.13352616929542099"/>
    <x v="0"/>
    <x v="0"/>
    <m/>
    <x v="0"/>
    <n v="0"/>
    <n v="2420.2800000000002"/>
    <x v="5"/>
    <x v="2"/>
  </r>
  <r>
    <s v="ORD-202306-04437"/>
    <x v="170"/>
    <x v="6"/>
    <x v="5"/>
    <n v="5723479646"/>
    <x v="20"/>
    <s v="PRD-100-SHO"/>
    <x v="12"/>
    <x v="0"/>
    <s v="South"/>
    <n v="4841.75"/>
    <n v="895.69"/>
    <x v="2"/>
    <n v="0.184993029379873"/>
    <x v="0"/>
    <x v="0"/>
    <m/>
    <x v="0"/>
    <n v="0"/>
    <n v="2793.38"/>
    <x v="5"/>
    <x v="2"/>
  </r>
  <r>
    <s v="ORD-202306-04438"/>
    <x v="173"/>
    <x v="26"/>
    <x v="5"/>
    <n v="3317361237"/>
    <x v="11"/>
    <s v="PRD-104-WAT"/>
    <x v="7"/>
    <x v="2"/>
    <s v="East"/>
    <n v="717.74"/>
    <n v="204.06"/>
    <x v="1"/>
    <n v="0.28430908128291599"/>
    <x v="1"/>
    <x v="1"/>
    <m/>
    <x v="0"/>
    <n v="0"/>
    <n v="2420.2800000000002"/>
    <x v="5"/>
    <x v="2"/>
  </r>
  <r>
    <s v="ORD-202306-04439"/>
    <x v="146"/>
    <x v="7"/>
    <x v="5"/>
    <n v="8236567543"/>
    <x v="22"/>
    <s v="PRD-105-BAG"/>
    <x v="9"/>
    <x v="2"/>
    <s v="W"/>
    <n v="3868.22"/>
    <n v="384.05"/>
    <x v="3"/>
    <n v="9.9283391327277204E-2"/>
    <x v="0"/>
    <x v="2"/>
    <m/>
    <x v="0"/>
    <n v="0"/>
    <m/>
    <x v="5"/>
    <x v="2"/>
  </r>
  <r>
    <s v="ORD-202306-04440"/>
    <x v="173"/>
    <x v="16"/>
    <x v="5"/>
    <n v="375975534"/>
    <x v="2"/>
    <s v="PRD-101-SHI"/>
    <x v="1"/>
    <x v="0"/>
    <s v="N"/>
    <n v="1315.4"/>
    <n v="390.39"/>
    <x v="0"/>
    <n v="0.29678424813744902"/>
    <x v="0"/>
    <x v="1"/>
    <m/>
    <x v="0"/>
    <n v="0"/>
    <n v="2821.33"/>
    <x v="5"/>
    <x v="2"/>
  </r>
  <r>
    <s v="ORD-202306-04441"/>
    <x v="173"/>
    <x v="0"/>
    <x v="6"/>
    <n v="5865346932"/>
    <x v="0"/>
    <s v="PRD-108-JAC"/>
    <x v="0"/>
    <x v="0"/>
    <s v="East"/>
    <n v="1152.68"/>
    <n v="155.78"/>
    <x v="1"/>
    <n v="0.13514592081063301"/>
    <x v="0"/>
    <x v="0"/>
    <m/>
    <x v="0"/>
    <n v="0"/>
    <n v="2085.91"/>
    <x v="5"/>
    <x v="2"/>
  </r>
  <r>
    <s v="ORD-202306-04442"/>
    <x v="149"/>
    <x v="15"/>
    <x v="1"/>
    <n v="1726370273"/>
    <x v="14"/>
    <s v="PRD-111-CHA"/>
    <x v="11"/>
    <x v="1"/>
    <s v="N"/>
    <n v="1548.51"/>
    <n v="185.31"/>
    <x v="0"/>
    <n v="0.119669876203576"/>
    <x v="0"/>
    <x v="0"/>
    <m/>
    <x v="0"/>
    <n v="0"/>
    <n v="207.68"/>
    <x v="5"/>
    <x v="2"/>
  </r>
  <r>
    <s v="ORD-202306-04443"/>
    <x v="161"/>
    <x v="5"/>
    <x v="2"/>
    <n v="9677616150"/>
    <x v="8"/>
    <s v="PRD-110-CAM"/>
    <x v="8"/>
    <x v="1"/>
    <s v="South"/>
    <n v="4345.66"/>
    <n v="707.04"/>
    <x v="2"/>
    <n v="0.162700257268171"/>
    <x v="0"/>
    <x v="0"/>
    <m/>
    <x v="0"/>
    <n v="0"/>
    <m/>
    <x v="5"/>
    <x v="2"/>
  </r>
  <r>
    <s v="ORD-202306-04444"/>
    <x v="162"/>
    <x v="11"/>
    <x v="0"/>
    <n v="5089217890"/>
    <x v="8"/>
    <s v="PRD-110-CAM"/>
    <x v="8"/>
    <x v="1"/>
    <s v="North"/>
    <n v="1932.5"/>
    <n v="189.81"/>
    <x v="0"/>
    <n v="9.8219922380336402E-2"/>
    <x v="0"/>
    <x v="2"/>
    <m/>
    <x v="0"/>
    <n v="0"/>
    <m/>
    <x v="5"/>
    <x v="2"/>
  </r>
  <r>
    <s v="ORD-202306-04445"/>
    <x v="154"/>
    <x v="26"/>
    <x v="7"/>
    <n v="8081026926"/>
    <x v="4"/>
    <s v="PRD-109-SUN"/>
    <x v="3"/>
    <x v="2"/>
    <s v="N"/>
    <n v="3738.78"/>
    <n v="355.71"/>
    <x v="0"/>
    <n v="9.5140660857284995E-2"/>
    <x v="0"/>
    <x v="2"/>
    <m/>
    <x v="0"/>
    <n v="0"/>
    <m/>
    <x v="5"/>
    <x v="2"/>
  </r>
  <r>
    <s v="ORD-202306-04446"/>
    <x v="149"/>
    <x v="5"/>
    <x v="5"/>
    <n v="2047132439"/>
    <x v="5"/>
    <s v="PRD-103-HEA"/>
    <x v="4"/>
    <x v="1"/>
    <s v="West"/>
    <n v="2269.1999999999998"/>
    <n v="665.63"/>
    <x v="3"/>
    <n v="0.29333245196544999"/>
    <x v="0"/>
    <x v="1"/>
    <m/>
    <x v="0"/>
    <n v="0"/>
    <n v="2183.56"/>
    <x v="5"/>
    <x v="2"/>
  </r>
  <r>
    <s v="ORD-202306-04447"/>
    <x v="151"/>
    <x v="17"/>
    <x v="4"/>
    <n v="7176970339"/>
    <x v="12"/>
    <s v="PRD-105-BAG"/>
    <x v="9"/>
    <x v="2"/>
    <s v="N"/>
    <n v="2403.0500000000002"/>
    <n v="505.75"/>
    <x v="0"/>
    <n v="0.21046170491666799"/>
    <x v="0"/>
    <x v="1"/>
    <m/>
    <x v="0"/>
    <n v="0"/>
    <m/>
    <x v="5"/>
    <x v="2"/>
  </r>
  <r>
    <s v="ORD-202306-04448"/>
    <x v="158"/>
    <x v="8"/>
    <x v="7"/>
    <n v="8978263815"/>
    <x v="14"/>
    <s v="PRD-111-CHA"/>
    <x v="11"/>
    <x v="1"/>
    <s v="East"/>
    <n v="1397.81"/>
    <n v="272.83999999999997"/>
    <x v="1"/>
    <n v="0.195191048854995"/>
    <x v="0"/>
    <x v="0"/>
    <s v="Late delivery"/>
    <x v="1"/>
    <n v="1"/>
    <n v="207.68"/>
    <x v="5"/>
    <x v="2"/>
  </r>
  <r>
    <s v="ORD-202306-04449"/>
    <x v="160"/>
    <x v="4"/>
    <x v="6"/>
    <n v="5841069227"/>
    <x v="2"/>
    <s v="PRD-101-SHI"/>
    <x v="1"/>
    <x v="0"/>
    <s v="East"/>
    <n v="4969.3900000000003"/>
    <n v="293.83"/>
    <x v="1"/>
    <n v="5.9127981502759899E-2"/>
    <x v="0"/>
    <x v="2"/>
    <m/>
    <x v="0"/>
    <n v="0"/>
    <n v="2821.33"/>
    <x v="5"/>
    <x v="2"/>
  </r>
  <r>
    <s v="ORD-202306-04450"/>
    <x v="156"/>
    <x v="4"/>
    <x v="1"/>
    <n v="9730511496"/>
    <x v="17"/>
    <s v="PRD-108-JAC"/>
    <x v="0"/>
    <x v="0"/>
    <s v="East"/>
    <n v="2943.12"/>
    <n v="538.01"/>
    <x v="1"/>
    <n v="0.182802604039251"/>
    <x v="0"/>
    <x v="0"/>
    <m/>
    <x v="0"/>
    <n v="0"/>
    <n v="2085.91"/>
    <x v="5"/>
    <x v="2"/>
  </r>
  <r>
    <s v="ORD-202306-04451"/>
    <x v="168"/>
    <x v="1"/>
    <x v="7"/>
    <n v="5714830504"/>
    <x v="14"/>
    <s v="PRD-111-CHA"/>
    <x v="11"/>
    <x v="1"/>
    <s v="North"/>
    <n v="4651.99"/>
    <n v="1269.8800000000001"/>
    <x v="0"/>
    <n v="0.27297565128042001"/>
    <x v="0"/>
    <x v="1"/>
    <m/>
    <x v="0"/>
    <n v="0"/>
    <n v="207.68"/>
    <x v="5"/>
    <x v="2"/>
  </r>
  <r>
    <s v="ORD-202306-04452"/>
    <x v="154"/>
    <x v="27"/>
    <x v="3"/>
    <n v="1067951787"/>
    <x v="12"/>
    <s v="PRD-105-BAG "/>
    <x v="9"/>
    <x v="2"/>
    <s v="South"/>
    <n v="282.77"/>
    <n v="52.02"/>
    <x v="2"/>
    <n v="0.18396576723131899"/>
    <x v="2"/>
    <x v="0"/>
    <m/>
    <x v="0"/>
    <n v="0"/>
    <m/>
    <x v="5"/>
    <x v="2"/>
  </r>
  <r>
    <s v="ORD-202306-04453"/>
    <x v="162"/>
    <x v="19"/>
    <x v="2"/>
    <n v="3811595767"/>
    <x v="15"/>
    <s v="PRD-100-SHO"/>
    <x v="4"/>
    <x v="0"/>
    <s v="North"/>
    <n v="105.65"/>
    <n v="30.97"/>
    <x v="0"/>
    <n v="0.29313771888310503"/>
    <x v="2"/>
    <x v="1"/>
    <m/>
    <x v="0"/>
    <n v="0"/>
    <n v="2793.38"/>
    <x v="5"/>
    <x v="2"/>
  </r>
  <r>
    <s v="ORD-202306-04454"/>
    <x v="148"/>
    <x v="19"/>
    <x v="2"/>
    <n v="4315068946"/>
    <x v="9"/>
    <s v="PRD-107-TAB"/>
    <x v="6"/>
    <x v="1"/>
    <s v="S"/>
    <n v="1236.96"/>
    <n v="360.67"/>
    <x v="2"/>
    <n v="0.29157773897296602"/>
    <x v="0"/>
    <x v="1"/>
    <m/>
    <x v="0"/>
    <n v="0"/>
    <n v="2081.52"/>
    <x v="5"/>
    <x v="2"/>
  </r>
  <r>
    <s v="ORD-202306-04455"/>
    <x v="161"/>
    <x v="23"/>
    <x v="7"/>
    <n v="145364512"/>
    <x v="7"/>
    <s v="PRD-104-WAT"/>
    <x v="7"/>
    <x v="2"/>
    <s v="East"/>
    <n v="4735.2"/>
    <n v="463.49"/>
    <x v="1"/>
    <n v="9.7881821253590101E-2"/>
    <x v="0"/>
    <x v="2"/>
    <m/>
    <x v="0"/>
    <n v="0"/>
    <n v="2420.2800000000002"/>
    <x v="5"/>
    <x v="2"/>
  </r>
  <r>
    <s v="ORD-202306-04456"/>
    <x v="156"/>
    <x v="15"/>
    <x v="7"/>
    <n v="926449760"/>
    <x v="20"/>
    <s v="PRD-100-SHO"/>
    <x v="4"/>
    <x v="0"/>
    <s v="S"/>
    <n v="4081.56"/>
    <n v="995.03"/>
    <x v="2"/>
    <n v="0.24378668940307099"/>
    <x v="0"/>
    <x v="1"/>
    <m/>
    <x v="0"/>
    <n v="0"/>
    <n v="2793.38"/>
    <x v="5"/>
    <x v="2"/>
  </r>
  <r>
    <s v="ORD-202306-04457"/>
    <x v="173"/>
    <x v="14"/>
    <x v="3"/>
    <n v="3229165200"/>
    <x v="11"/>
    <s v="PRD-104-WAT"/>
    <x v="7"/>
    <x v="2"/>
    <s v="S"/>
    <n v="2286.7800000000002"/>
    <n v="617.64"/>
    <x v="2"/>
    <n v="0.27009156980557802"/>
    <x v="0"/>
    <x v="1"/>
    <m/>
    <x v="0"/>
    <n v="0"/>
    <n v="2420.2800000000002"/>
    <x v="5"/>
    <x v="2"/>
  </r>
  <r>
    <s v="ORD-202306-04458"/>
    <x v="174"/>
    <x v="5"/>
    <x v="1"/>
    <n v="5680664002"/>
    <x v="14"/>
    <s v="PRD-111-CHA"/>
    <x v="11"/>
    <x v="1"/>
    <s v="South"/>
    <n v="3838.38"/>
    <n v="297.08"/>
    <x v="2"/>
    <n v="7.7397235291972094E-2"/>
    <x v="0"/>
    <x v="2"/>
    <m/>
    <x v="0"/>
    <n v="0"/>
    <n v="207.68"/>
    <x v="5"/>
    <x v="2"/>
  </r>
  <r>
    <s v="ORD-202306-04459"/>
    <x v="150"/>
    <x v="20"/>
    <x v="7"/>
    <n v="6506304416"/>
    <x v="17"/>
    <s v="PRD-108-JAC"/>
    <x v="0"/>
    <x v="0"/>
    <s v="South"/>
    <n v="1100.1500000000001"/>
    <n v="140.47999999999999"/>
    <x v="2"/>
    <n v="0.12769167840748999"/>
    <x v="0"/>
    <x v="0"/>
    <m/>
    <x v="0"/>
    <n v="0"/>
    <n v="2085.91"/>
    <x v="5"/>
    <x v="2"/>
  </r>
  <r>
    <s v="ORD-202306-04460"/>
    <x v="147"/>
    <x v="21"/>
    <x v="6"/>
    <n v="2887508650"/>
    <x v="4"/>
    <s v="PRD-109-SUN"/>
    <x v="3"/>
    <x v="2"/>
    <s v="S"/>
    <n v="1062.0999999999999"/>
    <n v="71.75"/>
    <x v="2"/>
    <n v="6.7554844176631199E-2"/>
    <x v="0"/>
    <x v="2"/>
    <m/>
    <x v="0"/>
    <n v="0"/>
    <m/>
    <x v="5"/>
    <x v="2"/>
  </r>
  <r>
    <s v="ORD-202306-04461"/>
    <x v="162"/>
    <x v="14"/>
    <x v="0"/>
    <n v="697436496"/>
    <x v="5"/>
    <s v="PRD - 103 - HEA"/>
    <x v="4"/>
    <x v="1"/>
    <s v="North"/>
    <n v="2736.99"/>
    <n v="230.27"/>
    <x v="0"/>
    <n v="8.4132568990021903E-2"/>
    <x v="0"/>
    <x v="2"/>
    <m/>
    <x v="0"/>
    <n v="0"/>
    <m/>
    <x v="5"/>
    <x v="2"/>
  </r>
  <r>
    <s v="ORD-202306-04462"/>
    <x v="172"/>
    <x v="28"/>
    <x v="4"/>
    <n v="7428810063"/>
    <x v="4"/>
    <s v="PRD-109-SUN"/>
    <x v="3"/>
    <x v="2"/>
    <s v="South"/>
    <n v="260.86"/>
    <n v="19.829999999999998"/>
    <x v="2"/>
    <n v="7.6017787318868393E-2"/>
    <x v="2"/>
    <x v="2"/>
    <m/>
    <x v="0"/>
    <n v="0"/>
    <m/>
    <x v="5"/>
    <x v="2"/>
  </r>
  <r>
    <s v="ORD-202306-04463"/>
    <x v="160"/>
    <x v="4"/>
    <x v="0"/>
    <n v="5759451134"/>
    <x v="15"/>
    <s v="PRD-100-SHO"/>
    <x v="12"/>
    <x v="0"/>
    <s v="N"/>
    <n v="2443.02"/>
    <n v="538.04999999999995"/>
    <x v="0"/>
    <n v="0.220239703318024"/>
    <x v="0"/>
    <x v="1"/>
    <m/>
    <x v="0"/>
    <n v="0"/>
    <n v="2793.38"/>
    <x v="5"/>
    <x v="2"/>
  </r>
  <r>
    <s v="ORD-202306-04464"/>
    <x v="170"/>
    <x v="16"/>
    <x v="7"/>
    <n v="5633725926"/>
    <x v="12"/>
    <s v="PRD-105-BAG"/>
    <x v="4"/>
    <x v="2"/>
    <s v="West"/>
    <n v="4768.83"/>
    <n v="245.86"/>
    <x v="3"/>
    <n v="5.1555622657968501E-2"/>
    <x v="0"/>
    <x v="2"/>
    <m/>
    <x v="0"/>
    <n v="0"/>
    <m/>
    <x v="5"/>
    <x v="2"/>
  </r>
  <r>
    <s v="ORD-202306-04465"/>
    <x v="154"/>
    <x v="25"/>
    <x v="3"/>
    <n v="3272342030"/>
    <x v="21"/>
    <s v="PRD - 110 - CAM"/>
    <x v="8"/>
    <x v="1"/>
    <s v="N"/>
    <n v="454.41"/>
    <n v="36.19"/>
    <x v="0"/>
    <n v="7.9641733236504503E-2"/>
    <x v="2"/>
    <x v="2"/>
    <s v="Defective"/>
    <x v="1"/>
    <n v="1"/>
    <m/>
    <x v="5"/>
    <x v="2"/>
  </r>
  <r>
    <s v="ORD-202306-04466"/>
    <x v="153"/>
    <x v="12"/>
    <x v="6"/>
    <n v="9998450837"/>
    <x v="10"/>
    <s v="PRD-106-PHO"/>
    <x v="2"/>
    <x v="1"/>
    <s v="North"/>
    <n v="4973.03"/>
    <n v="722.63"/>
    <x v="0"/>
    <n v="0.14530980106695501"/>
    <x v="0"/>
    <x v="0"/>
    <m/>
    <x v="0"/>
    <n v="0"/>
    <n v="2788.38"/>
    <x v="5"/>
    <x v="2"/>
  </r>
  <r>
    <s v="ORD-202306-04467"/>
    <x v="164"/>
    <x v="3"/>
    <x v="7"/>
    <n v="2021585365"/>
    <x v="5"/>
    <s v="PRD-103-HEA"/>
    <x v="5"/>
    <x v="1"/>
    <s v="S"/>
    <n v="4354.46"/>
    <n v="1172.1400000000001"/>
    <x v="2"/>
    <n v="0.26918148289340099"/>
    <x v="0"/>
    <x v="1"/>
    <m/>
    <x v="0"/>
    <n v="0"/>
    <n v="2183.56"/>
    <x v="5"/>
    <x v="2"/>
  </r>
  <r>
    <s v="ORD-202306-04468"/>
    <x v="159"/>
    <x v="20"/>
    <x v="0"/>
    <n v="7439711611"/>
    <x v="5"/>
    <s v="PRD-103-HEA"/>
    <x v="5"/>
    <x v="1"/>
    <s v="N"/>
    <n v="4115.1499999999996"/>
    <n v="995.63"/>
    <x v="0"/>
    <n v="0.241942578034823"/>
    <x v="0"/>
    <x v="1"/>
    <s v="DAMAGED"/>
    <x v="1"/>
    <n v="1"/>
    <n v="2183.56"/>
    <x v="5"/>
    <x v="2"/>
  </r>
  <r>
    <s v="ORD-202306-04469"/>
    <x v="173"/>
    <x v="9"/>
    <x v="5"/>
    <n v="4263015779"/>
    <x v="4"/>
    <s v="PRD-109-SUN"/>
    <x v="3"/>
    <x v="2"/>
    <s v="N"/>
    <n v="2990.05"/>
    <n v="267.70999999999998"/>
    <x v="0"/>
    <n v="8.9533619839133105E-2"/>
    <x v="0"/>
    <x v="2"/>
    <m/>
    <x v="0"/>
    <n v="0"/>
    <m/>
    <x v="5"/>
    <x v="2"/>
  </r>
  <r>
    <s v="ORD-202306-04470"/>
    <x v="173"/>
    <x v="18"/>
    <x v="0"/>
    <n v="2361113697"/>
    <x v="0"/>
    <s v="PRD-108-JAC "/>
    <x v="4"/>
    <x v="0"/>
    <s v="South"/>
    <n v="3677.28"/>
    <n v="941.33"/>
    <x v="2"/>
    <n v="0.25598540225383998"/>
    <x v="0"/>
    <x v="1"/>
    <m/>
    <x v="0"/>
    <n v="0"/>
    <m/>
    <x v="5"/>
    <x v="2"/>
  </r>
  <r>
    <s v="ORD-202306-04471"/>
    <x v="151"/>
    <x v="26"/>
    <x v="3"/>
    <n v="6748854421"/>
    <x v="6"/>
    <s v="PRD - 107 - TAB"/>
    <x v="6"/>
    <x v="1"/>
    <s v="S"/>
    <n v="1119.3599999999999"/>
    <n v="164.41"/>
    <x v="2"/>
    <n v="0.146878573470555"/>
    <x v="0"/>
    <x v="0"/>
    <m/>
    <x v="0"/>
    <n v="0"/>
    <m/>
    <x v="5"/>
    <x v="2"/>
  </r>
  <r>
    <s v="ORD-202306-04472"/>
    <x v="146"/>
    <x v="0"/>
    <x v="1"/>
    <n v="3051000102"/>
    <x v="13"/>
    <s v="PRD-102-LAP"/>
    <x v="4"/>
    <x v="1"/>
    <s v="South"/>
    <n v="4185.3900000000003"/>
    <n v="1174.32"/>
    <x v="2"/>
    <n v="0.28057600366990898"/>
    <x v="0"/>
    <x v="1"/>
    <m/>
    <x v="0"/>
    <n v="0"/>
    <n v="847.14"/>
    <x v="5"/>
    <x v="2"/>
  </r>
  <r>
    <s v="ORD-202306-04473"/>
    <x v="163"/>
    <x v="13"/>
    <x v="0"/>
    <n v="4683881902"/>
    <x v="11"/>
    <s v="PRD-104-WAT"/>
    <x v="7"/>
    <x v="2"/>
    <s v="W"/>
    <n v="271.45"/>
    <n v="21.29"/>
    <x v="3"/>
    <n v="7.8430650211825395E-2"/>
    <x v="2"/>
    <x v="2"/>
    <m/>
    <x v="0"/>
    <n v="0"/>
    <n v="2420.2800000000002"/>
    <x v="5"/>
    <x v="2"/>
  </r>
  <r>
    <s v="ORD-202306-04474"/>
    <x v="168"/>
    <x v="5"/>
    <x v="0"/>
    <n v="7792411703"/>
    <x v="0"/>
    <s v="PRD-108-JAC"/>
    <x v="0"/>
    <x v="0"/>
    <s v="West"/>
    <n v="2435.2600000000002"/>
    <n v="729.2"/>
    <x v="3"/>
    <n v="0.299434146661958"/>
    <x v="0"/>
    <x v="1"/>
    <m/>
    <x v="0"/>
    <n v="0"/>
    <n v="2085.91"/>
    <x v="5"/>
    <x v="2"/>
  </r>
  <r>
    <s v="ORD-202306-04475"/>
    <x v="170"/>
    <x v="7"/>
    <x v="1"/>
    <n v="3193413581"/>
    <x v="23"/>
    <s v="PRD-111-CHA"/>
    <x v="11"/>
    <x v="1"/>
    <s v="West"/>
    <n v="2499.62"/>
    <n v="150.27000000000001"/>
    <x v="3"/>
    <n v="6.0117137804946402E-2"/>
    <x v="0"/>
    <x v="2"/>
    <m/>
    <x v="0"/>
    <n v="0"/>
    <n v="207.68"/>
    <x v="5"/>
    <x v="2"/>
  </r>
  <r>
    <s v="ORD-202306-04476"/>
    <x v="161"/>
    <x v="24"/>
    <x v="0"/>
    <n v="4987355522"/>
    <x v="19"/>
    <s v="PRD-102-LAP"/>
    <x v="10"/>
    <x v="1"/>
    <s v="N"/>
    <n v="1009.81"/>
    <n v="76.09"/>
    <x v="0"/>
    <n v="7.5350808567948402E-2"/>
    <x v="0"/>
    <x v="2"/>
    <m/>
    <x v="0"/>
    <n v="0"/>
    <n v="847.14"/>
    <x v="5"/>
    <x v="2"/>
  </r>
  <r>
    <s v="ORD-202306-04477"/>
    <x v="151"/>
    <x v="26"/>
    <x v="1"/>
    <n v="850903018"/>
    <x v="15"/>
    <s v="PRD-100-SHO"/>
    <x v="12"/>
    <x v="0"/>
    <s v="East"/>
    <n v="2687.25"/>
    <n v="339.72"/>
    <x v="1"/>
    <n v="0.12641920178621299"/>
    <x v="0"/>
    <x v="0"/>
    <m/>
    <x v="0"/>
    <n v="0"/>
    <n v="2793.38"/>
    <x v="5"/>
    <x v="2"/>
  </r>
  <r>
    <s v="ORD-202306-04478"/>
    <x v="156"/>
    <x v="2"/>
    <x v="7"/>
    <n v="7672649408"/>
    <x v="3"/>
    <s v="PRD-106-PHO"/>
    <x v="2"/>
    <x v="1"/>
    <s v="North"/>
    <n v="2381.37"/>
    <n v="143.12"/>
    <x v="0"/>
    <n v="6.00998584848218E-2"/>
    <x v="0"/>
    <x v="2"/>
    <m/>
    <x v="0"/>
    <n v="0"/>
    <n v="2788.38"/>
    <x v="5"/>
    <x v="2"/>
  </r>
  <r>
    <s v="ORD-202306-04479"/>
    <x v="164"/>
    <x v="16"/>
    <x v="1"/>
    <n v="523384438"/>
    <x v="5"/>
    <s v="PRD-103-HEA"/>
    <x v="5"/>
    <x v="1"/>
    <s v="S"/>
    <n v="4386.93"/>
    <n v="449.61"/>
    <x v="2"/>
    <n v="0.102488528424206"/>
    <x v="0"/>
    <x v="0"/>
    <m/>
    <x v="0"/>
    <n v="0"/>
    <n v="2183.56"/>
    <x v="5"/>
    <x v="2"/>
  </r>
  <r>
    <s v="ORD-202306-04480"/>
    <x v="159"/>
    <x v="17"/>
    <x v="6"/>
    <n v="4097777747"/>
    <x v="19"/>
    <s v="PRD-102-LAP"/>
    <x v="10"/>
    <x v="1"/>
    <s v="N"/>
    <n v="1309.81"/>
    <n v="248.03"/>
    <x v="0"/>
    <n v="0.18936334277490599"/>
    <x v="0"/>
    <x v="0"/>
    <m/>
    <x v="0"/>
    <n v="0"/>
    <n v="847.14"/>
    <x v="5"/>
    <x v="2"/>
  </r>
  <r>
    <s v="ORD-202306-04481"/>
    <x v="162"/>
    <x v="22"/>
    <x v="5"/>
    <n v="6594675739"/>
    <x v="8"/>
    <s v="PRD-110-CAM"/>
    <x v="8"/>
    <x v="1"/>
    <s v="South"/>
    <n v="2464.2600000000002"/>
    <n v="702.75"/>
    <x v="2"/>
    <n v="0.28517688880231801"/>
    <x v="0"/>
    <x v="1"/>
    <m/>
    <x v="0"/>
    <n v="0"/>
    <m/>
    <x v="5"/>
    <x v="2"/>
  </r>
  <r>
    <s v="ORD-202306-04482"/>
    <x v="156"/>
    <x v="19"/>
    <x v="0"/>
    <n v="6132490690"/>
    <x v="8"/>
    <s v="PRD - 110 - CAM"/>
    <x v="8"/>
    <x v="1"/>
    <s v="East"/>
    <n v="3403.56"/>
    <n v="400.86"/>
    <x v="1"/>
    <n v="0.11777668088707099"/>
    <x v="0"/>
    <x v="0"/>
    <m/>
    <x v="0"/>
    <n v="0"/>
    <m/>
    <x v="5"/>
    <x v="2"/>
  </r>
  <r>
    <s v="ORD-202306-04483"/>
    <x v="161"/>
    <x v="21"/>
    <x v="5"/>
    <n v="1586285323"/>
    <x v="16"/>
    <s v="PRD-109-SUN"/>
    <x v="3"/>
    <x v="2"/>
    <s v="East"/>
    <n v="2185.15"/>
    <n v="491.47"/>
    <x v="1"/>
    <n v="0.224913621490516"/>
    <x v="0"/>
    <x v="1"/>
    <m/>
    <x v="0"/>
    <n v="0"/>
    <m/>
    <x v="5"/>
    <x v="2"/>
  </r>
  <r>
    <s v="ORD-202306-04484"/>
    <x v="168"/>
    <x v="5"/>
    <x v="4"/>
    <n v="2120285333"/>
    <x v="5"/>
    <s v="PRD-103-HEA"/>
    <x v="5"/>
    <x v="1"/>
    <s v="W"/>
    <n v="1336.28"/>
    <n v="149.47"/>
    <x v="3"/>
    <n v="0.11185529978747"/>
    <x v="0"/>
    <x v="0"/>
    <s v="Size issue"/>
    <x v="1"/>
    <n v="1"/>
    <n v="2183.56"/>
    <x v="5"/>
    <x v="2"/>
  </r>
  <r>
    <s v="ORD-202306-04485"/>
    <x v="159"/>
    <x v="20"/>
    <x v="6"/>
    <n v="6224586048"/>
    <x v="23"/>
    <s v="PRD-111-CHA"/>
    <x v="11"/>
    <x v="1"/>
    <s v="East"/>
    <n v="4333.32"/>
    <n v="934.21"/>
    <x v="1"/>
    <n v="0.215587586423343"/>
    <x v="0"/>
    <x v="1"/>
    <m/>
    <x v="0"/>
    <n v="0"/>
    <n v="207.68"/>
    <x v="5"/>
    <x v="2"/>
  </r>
  <r>
    <s v="ORD-202306-04486"/>
    <x v="161"/>
    <x v="17"/>
    <x v="7"/>
    <n v="9598956792"/>
    <x v="14"/>
    <s v="PRD - 111 - CHA"/>
    <x v="11"/>
    <x v="1"/>
    <s v="North"/>
    <n v="4332.53"/>
    <n v="134.94999999999999"/>
    <x v="0"/>
    <n v="3.1148082067521801E-2"/>
    <x v="0"/>
    <x v="2"/>
    <m/>
    <x v="0"/>
    <n v="0"/>
    <m/>
    <x v="5"/>
    <x v="2"/>
  </r>
  <r>
    <s v="ORD-202306-04487"/>
    <x v="149"/>
    <x v="17"/>
    <x v="6"/>
    <n v="1128692222"/>
    <x v="7"/>
    <s v="PRD-104-WAT"/>
    <x v="7"/>
    <x v="2"/>
    <s v="W"/>
    <n v="2436.89"/>
    <n v="437.83"/>
    <x v="3"/>
    <n v="0.17966752705292399"/>
    <x v="0"/>
    <x v="0"/>
    <m/>
    <x v="0"/>
    <n v="0"/>
    <n v="2420.2800000000002"/>
    <x v="5"/>
    <x v="2"/>
  </r>
  <r>
    <s v="ORD-202306-04488"/>
    <x v="154"/>
    <x v="11"/>
    <x v="4"/>
    <n v="681740638"/>
    <x v="13"/>
    <s v="PRD-102-LAP"/>
    <x v="4"/>
    <x v="1"/>
    <s v="S"/>
    <n v="4675.32"/>
    <n v="274.48"/>
    <x v="2"/>
    <n v="5.8708280930503197E-2"/>
    <x v="0"/>
    <x v="2"/>
    <m/>
    <x v="0"/>
    <n v="0"/>
    <n v="847.14"/>
    <x v="5"/>
    <x v="2"/>
  </r>
  <r>
    <s v="ORD-202306-04489"/>
    <x v="146"/>
    <x v="11"/>
    <x v="5"/>
    <n v="6185620186"/>
    <x v="11"/>
    <s v="PRD-104-WAT"/>
    <x v="7"/>
    <x v="2"/>
    <s v="South"/>
    <n v="3886.54"/>
    <n v="251.94"/>
    <x v="2"/>
    <n v="6.4823724958446294E-2"/>
    <x v="0"/>
    <x v="2"/>
    <m/>
    <x v="0"/>
    <n v="0"/>
    <n v="2420.2800000000002"/>
    <x v="5"/>
    <x v="2"/>
  </r>
  <r>
    <s v="ORD-202306-04490"/>
    <x v="150"/>
    <x v="26"/>
    <x v="7"/>
    <n v="3231422354"/>
    <x v="8"/>
    <s v="PRD-110-CAM"/>
    <x v="8"/>
    <x v="1"/>
    <s v="S"/>
    <n v="208.58"/>
    <n v="51.97"/>
    <x v="2"/>
    <n v="0.24916099338383399"/>
    <x v="2"/>
    <x v="1"/>
    <m/>
    <x v="0"/>
    <n v="0"/>
    <m/>
    <x v="5"/>
    <x v="2"/>
  </r>
  <r>
    <s v="ORD-202306-04491"/>
    <x v="158"/>
    <x v="4"/>
    <x v="4"/>
    <n v="1133283484"/>
    <x v="4"/>
    <s v="PRD-109-SUN"/>
    <x v="3"/>
    <x v="2"/>
    <s v="N"/>
    <n v="3886.2"/>
    <n v="679.97"/>
    <x v="0"/>
    <n v="0.17497040811075101"/>
    <x v="0"/>
    <x v="0"/>
    <m/>
    <x v="0"/>
    <n v="0"/>
    <m/>
    <x v="5"/>
    <x v="2"/>
  </r>
  <r>
    <s v="ORD-202306-04492"/>
    <x v="149"/>
    <x v="16"/>
    <x v="4"/>
    <n v="5342625703"/>
    <x v="3"/>
    <s v="PRD-106-PHO"/>
    <x v="2"/>
    <x v="1"/>
    <s v="N"/>
    <n v="4484.6499999999996"/>
    <n v="490.29"/>
    <x v="0"/>
    <n v="0.109326257344497"/>
    <x v="0"/>
    <x v="0"/>
    <m/>
    <x v="0"/>
    <n v="0"/>
    <n v="2788.38"/>
    <x v="5"/>
    <x v="2"/>
  </r>
  <r>
    <s v="ORD-202306-04493"/>
    <x v="170"/>
    <x v="19"/>
    <x v="5"/>
    <n v="6931427734"/>
    <x v="15"/>
    <s v="PRD-100-SHO"/>
    <x v="12"/>
    <x v="0"/>
    <s v="East"/>
    <n v="1534.46"/>
    <n v="83.78"/>
    <x v="1"/>
    <n v="5.45990120302908E-2"/>
    <x v="0"/>
    <x v="2"/>
    <m/>
    <x v="0"/>
    <n v="0"/>
    <n v="2793.38"/>
    <x v="5"/>
    <x v="2"/>
  </r>
  <r>
    <s v="ORD-202306-04494"/>
    <x v="165"/>
    <x v="26"/>
    <x v="6"/>
    <n v="8145931002"/>
    <x v="8"/>
    <s v="PRD-110-CAM"/>
    <x v="8"/>
    <x v="1"/>
    <s v="N"/>
    <n v="1723.01"/>
    <n v="399.2"/>
    <x v="0"/>
    <n v="0.23168757000829901"/>
    <x v="0"/>
    <x v="1"/>
    <m/>
    <x v="0"/>
    <n v="0"/>
    <m/>
    <x v="5"/>
    <x v="2"/>
  </r>
  <r>
    <s v="ORD-202306-04495"/>
    <x v="163"/>
    <x v="20"/>
    <x v="7"/>
    <n v="4424919846"/>
    <x v="5"/>
    <s v="PRD-103-HEA"/>
    <x v="5"/>
    <x v="1"/>
    <s v="N"/>
    <n v="4218.84"/>
    <n v="589.94000000000005"/>
    <x v="0"/>
    <n v="0.13983464649050401"/>
    <x v="0"/>
    <x v="0"/>
    <m/>
    <x v="0"/>
    <n v="0"/>
    <n v="2183.56"/>
    <x v="5"/>
    <x v="2"/>
  </r>
  <r>
    <s v="ORD-202306-04496"/>
    <x v="153"/>
    <x v="12"/>
    <x v="6"/>
    <n v="4344772879"/>
    <x v="8"/>
    <s v="PRD-110-CAM"/>
    <x v="8"/>
    <x v="1"/>
    <s v="S"/>
    <n v="1134.8"/>
    <n v="326"/>
    <x v="2"/>
    <n v="0.28727529080014103"/>
    <x v="0"/>
    <x v="1"/>
    <m/>
    <x v="0"/>
    <n v="0"/>
    <m/>
    <x v="5"/>
    <x v="2"/>
  </r>
  <r>
    <s v="ORD-202306-04497"/>
    <x v="173"/>
    <x v="22"/>
    <x v="5"/>
    <n v="7688582225"/>
    <x v="19"/>
    <s v="PRD-102-LAP"/>
    <x v="10"/>
    <x v="1"/>
    <s v="West"/>
    <n v="2103.25"/>
    <n v="615.30999999999995"/>
    <x v="3"/>
    <n v="0.29255200285272798"/>
    <x v="0"/>
    <x v="1"/>
    <m/>
    <x v="0"/>
    <n v="0"/>
    <n v="847.14"/>
    <x v="5"/>
    <x v="2"/>
  </r>
  <r>
    <s v="ORD-202306-04498"/>
    <x v="170"/>
    <x v="4"/>
    <x v="1"/>
    <n v="2135124859"/>
    <x v="13"/>
    <s v="PRD-102-LAP"/>
    <x v="10"/>
    <x v="1"/>
    <s v="East"/>
    <n v="3319.82"/>
    <n v="505.32"/>
    <x v="1"/>
    <n v="0.15221307179304899"/>
    <x v="0"/>
    <x v="0"/>
    <m/>
    <x v="0"/>
    <n v="0"/>
    <n v="847.14"/>
    <x v="5"/>
    <x v="2"/>
  </r>
  <r>
    <s v="ORD-202306-04499"/>
    <x v="153"/>
    <x v="23"/>
    <x v="1"/>
    <n v="2828710530"/>
    <x v="3"/>
    <s v="PRD-106-PHO"/>
    <x v="2"/>
    <x v="1"/>
    <s v="N"/>
    <n v="3328.68"/>
    <n v="977.51"/>
    <x v="0"/>
    <n v="0.29366295348306198"/>
    <x v="0"/>
    <x v="1"/>
    <s v="Size issue"/>
    <x v="1"/>
    <n v="1"/>
    <n v="2788.38"/>
    <x v="5"/>
    <x v="2"/>
  </r>
  <r>
    <s v="ORD-202306-04500"/>
    <x v="147"/>
    <x v="12"/>
    <x v="2"/>
    <n v="3208884579"/>
    <x v="20"/>
    <s v="PRD-100-SHO "/>
    <x v="12"/>
    <x v="0"/>
    <s v="N"/>
    <n v="26.02"/>
    <n v="3.48"/>
    <x v="0"/>
    <n v="0.133743274404304"/>
    <x v="2"/>
    <x v="0"/>
    <m/>
    <x v="0"/>
    <n v="0"/>
    <m/>
    <x v="5"/>
    <x v="2"/>
  </r>
  <r>
    <s v="ORD-202306-04501"/>
    <x v="146"/>
    <x v="18"/>
    <x v="1"/>
    <n v="6413679754"/>
    <x v="5"/>
    <s v="PRD - 103 - HEA"/>
    <x v="5"/>
    <x v="1"/>
    <s v="South"/>
    <n v="2320.71"/>
    <n v="631.13"/>
    <x v="2"/>
    <n v="0.271955565322681"/>
    <x v="0"/>
    <x v="1"/>
    <m/>
    <x v="0"/>
    <n v="0"/>
    <m/>
    <x v="5"/>
    <x v="2"/>
  </r>
  <r>
    <s v="ORD-202306-04502"/>
    <x v="173"/>
    <x v="6"/>
    <x v="5"/>
    <n v="4318021309"/>
    <x v="3"/>
    <s v="PRD-106-PHO"/>
    <x v="2"/>
    <x v="1"/>
    <s v="North"/>
    <n v="3541.55"/>
    <n v="196.17"/>
    <x v="0"/>
    <n v="5.5391001115330803E-2"/>
    <x v="0"/>
    <x v="2"/>
    <m/>
    <x v="0"/>
    <n v="0"/>
    <n v="2788.38"/>
    <x v="5"/>
    <x v="2"/>
  </r>
  <r>
    <s v="ORD-202306-04503"/>
    <x v="169"/>
    <x v="2"/>
    <x v="1"/>
    <n v="3163959118"/>
    <x v="2"/>
    <s v="PRD-101-SHI"/>
    <x v="1"/>
    <x v="0"/>
    <s v="N"/>
    <n v="858.59"/>
    <n v="162.30000000000001"/>
    <x v="0"/>
    <n v="0.18903085291000399"/>
    <x v="1"/>
    <x v="0"/>
    <m/>
    <x v="0"/>
    <n v="0"/>
    <n v="2821.33"/>
    <x v="5"/>
    <x v="2"/>
  </r>
  <r>
    <s v="ORD-202306-04504"/>
    <x v="160"/>
    <x v="6"/>
    <x v="5"/>
    <n v="3567224383"/>
    <x v="11"/>
    <s v="PRD - 104 - WAT"/>
    <x v="7"/>
    <x v="2"/>
    <s v="North"/>
    <n v="511.4"/>
    <n v="152.41999999999999"/>
    <x v="0"/>
    <n v="0.29804458349628499"/>
    <x v="1"/>
    <x v="1"/>
    <m/>
    <x v="0"/>
    <n v="0"/>
    <m/>
    <x v="5"/>
    <x v="2"/>
  </r>
  <r>
    <s v="ORD-202306-04505"/>
    <x v="166"/>
    <x v="27"/>
    <x v="3"/>
    <n v="5305776985"/>
    <x v="23"/>
    <s v="PRD-111-CHA"/>
    <x v="4"/>
    <x v="1"/>
    <s v="North"/>
    <n v="3736.7"/>
    <n v="898.73"/>
    <x v="0"/>
    <n v="0.24051435758824599"/>
    <x v="0"/>
    <x v="1"/>
    <s v="Customer changed mind"/>
    <x v="1"/>
    <n v="1"/>
    <n v="207.68"/>
    <x v="5"/>
    <x v="2"/>
  </r>
  <r>
    <s v="ORD-202306-04506"/>
    <x v="156"/>
    <x v="20"/>
    <x v="4"/>
    <n v="9275820636"/>
    <x v="6"/>
    <s v="PRD - 107 - TAB"/>
    <x v="4"/>
    <x v="1"/>
    <s v="South"/>
    <n v="1928.48"/>
    <n v="147.34"/>
    <x v="2"/>
    <n v="7.6402140545922204E-2"/>
    <x v="0"/>
    <x v="2"/>
    <m/>
    <x v="0"/>
    <n v="0"/>
    <m/>
    <x v="5"/>
    <x v="2"/>
  </r>
  <r>
    <s v="ORD-202306-04507"/>
    <x v="146"/>
    <x v="0"/>
    <x v="2"/>
    <n v="6987863670"/>
    <x v="11"/>
    <s v="PRD-104-WAT"/>
    <x v="7"/>
    <x v="2"/>
    <s v="S"/>
    <n v="1519.81"/>
    <n v="150.97999999999999"/>
    <x v="2"/>
    <n v="9.9341365039050902E-2"/>
    <x v="0"/>
    <x v="2"/>
    <m/>
    <x v="0"/>
    <n v="0"/>
    <n v="2420.2800000000002"/>
    <x v="5"/>
    <x v="2"/>
  </r>
  <r>
    <s v="ORD-202306-04508"/>
    <x v="159"/>
    <x v="25"/>
    <x v="7"/>
    <n v="2923752779"/>
    <x v="17"/>
    <s v="PRD-108-JAC "/>
    <x v="0"/>
    <x v="0"/>
    <s v="N"/>
    <n v="3893.29"/>
    <n v="751"/>
    <x v="0"/>
    <n v="0.19289598257514901"/>
    <x v="0"/>
    <x v="0"/>
    <m/>
    <x v="0"/>
    <n v="0"/>
    <m/>
    <x v="5"/>
    <x v="2"/>
  </r>
  <r>
    <s v="ORD-202306-04509"/>
    <x v="160"/>
    <x v="19"/>
    <x v="2"/>
    <n v="5876760172"/>
    <x v="4"/>
    <s v="PRD-109-SUN"/>
    <x v="3"/>
    <x v="2"/>
    <s v="North"/>
    <n v="4737.5"/>
    <n v="700.18"/>
    <x v="0"/>
    <n v="0.14779525065963101"/>
    <x v="0"/>
    <x v="0"/>
    <s v="Customer changed mind"/>
    <x v="1"/>
    <n v="1"/>
    <m/>
    <x v="5"/>
    <x v="2"/>
  </r>
  <r>
    <s v="ORD-202306-04510"/>
    <x v="146"/>
    <x v="16"/>
    <x v="5"/>
    <n v="3757611821"/>
    <x v="8"/>
    <s v="PRD-110-CAM"/>
    <x v="8"/>
    <x v="1"/>
    <s v="West"/>
    <n v="1592.93"/>
    <n v="399.54"/>
    <x v="3"/>
    <n v="0.25082081447395699"/>
    <x v="0"/>
    <x v="1"/>
    <m/>
    <x v="0"/>
    <n v="0"/>
    <m/>
    <x v="5"/>
    <x v="2"/>
  </r>
  <r>
    <s v="ORD-202306-04511"/>
    <x v="168"/>
    <x v="3"/>
    <x v="6"/>
    <n v="1695005402"/>
    <x v="20"/>
    <s v="PRD-100-SHO"/>
    <x v="12"/>
    <x v="0"/>
    <s v="South"/>
    <n v="2291.64"/>
    <n v="245.19"/>
    <x v="2"/>
    <n v="0.106993245012306"/>
    <x v="0"/>
    <x v="0"/>
    <m/>
    <x v="0"/>
    <n v="0"/>
    <n v="2793.38"/>
    <x v="5"/>
    <x v="2"/>
  </r>
  <r>
    <s v="ORD-202306-04512"/>
    <x v="152"/>
    <x v="8"/>
    <x v="3"/>
    <n v="1784549394"/>
    <x v="9"/>
    <s v="PRD-107-TAB"/>
    <x v="6"/>
    <x v="1"/>
    <s v="N"/>
    <n v="1719.53"/>
    <n v="170.62"/>
    <x v="0"/>
    <n v="9.9224788168860101E-2"/>
    <x v="0"/>
    <x v="2"/>
    <m/>
    <x v="0"/>
    <n v="0"/>
    <n v="2081.52"/>
    <x v="5"/>
    <x v="2"/>
  </r>
  <r>
    <s v="ORD-202306-04513"/>
    <x v="152"/>
    <x v="24"/>
    <x v="2"/>
    <n v="2673698294"/>
    <x v="2"/>
    <s v="PRD-101-SHI"/>
    <x v="1"/>
    <x v="0"/>
    <s v="S"/>
    <n v="1113.1400000000001"/>
    <n v="310.31"/>
    <x v="2"/>
    <n v="0.27876996604200699"/>
    <x v="0"/>
    <x v="1"/>
    <m/>
    <x v="0"/>
    <n v="0"/>
    <n v="2821.33"/>
    <x v="5"/>
    <x v="2"/>
  </r>
  <r>
    <s v="ORD-202306-04514"/>
    <x v="172"/>
    <x v="12"/>
    <x v="3"/>
    <n v="1849620299"/>
    <x v="4"/>
    <s v="PRD-109-SUN"/>
    <x v="3"/>
    <x v="2"/>
    <s v="West"/>
    <n v="1481.55"/>
    <n v="361.87"/>
    <x v="3"/>
    <n v="0.244250953393406"/>
    <x v="0"/>
    <x v="1"/>
    <m/>
    <x v="0"/>
    <n v="0"/>
    <m/>
    <x v="5"/>
    <x v="2"/>
  </r>
  <r>
    <s v="ORD-202306-04515"/>
    <x v="167"/>
    <x v="4"/>
    <x v="7"/>
    <n v="7286027730"/>
    <x v="3"/>
    <s v="PRD-106-PHO"/>
    <x v="2"/>
    <x v="1"/>
    <s v="South"/>
    <n v="2128.73"/>
    <n v="403.19"/>
    <x v="2"/>
    <n v="0.189404010842145"/>
    <x v="0"/>
    <x v="0"/>
    <m/>
    <x v="0"/>
    <n v="0"/>
    <n v="2788.38"/>
    <x v="5"/>
    <x v="2"/>
  </r>
  <r>
    <s v="ORD-202306-04516"/>
    <x v="158"/>
    <x v="13"/>
    <x v="3"/>
    <n v="4301043189"/>
    <x v="13"/>
    <s v="PRD-102-LAP"/>
    <x v="10"/>
    <x v="1"/>
    <s v="West"/>
    <n v="3684.27"/>
    <n v="643.57000000000005"/>
    <x v="3"/>
    <n v="0.17468046587248001"/>
    <x v="0"/>
    <x v="0"/>
    <m/>
    <x v="0"/>
    <n v="0"/>
    <n v="847.14"/>
    <x v="5"/>
    <x v="2"/>
  </r>
  <r>
    <s v="ORD-202306-04517"/>
    <x v="166"/>
    <x v="23"/>
    <x v="5"/>
    <n v="5371775013"/>
    <x v="5"/>
    <s v="PRD-103-HEA"/>
    <x v="5"/>
    <x v="1"/>
    <s v="South"/>
    <n v="656.61"/>
    <n v="157.74"/>
    <x v="2"/>
    <n v="0.24023392881619199"/>
    <x v="1"/>
    <x v="1"/>
    <m/>
    <x v="0"/>
    <n v="0"/>
    <n v="2183.56"/>
    <x v="5"/>
    <x v="2"/>
  </r>
  <r>
    <s v="ORD-202306-04518"/>
    <x v="171"/>
    <x v="12"/>
    <x v="0"/>
    <n v="4072524082"/>
    <x v="10"/>
    <s v="PRD-106-PHO"/>
    <x v="2"/>
    <x v="1"/>
    <s v="North"/>
    <n v="1170.92"/>
    <n v="107.64"/>
    <x v="0"/>
    <n v="9.1927714959177398E-2"/>
    <x v="0"/>
    <x v="2"/>
    <m/>
    <x v="0"/>
    <n v="0"/>
    <n v="2788.38"/>
    <x v="5"/>
    <x v="2"/>
  </r>
  <r>
    <s v="ORD-202306-04519"/>
    <x v="154"/>
    <x v="23"/>
    <x v="4"/>
    <n v="1774118428"/>
    <x v="5"/>
    <s v="PRD-103-HEA"/>
    <x v="4"/>
    <x v="1"/>
    <s v="North"/>
    <n v="2254.6999999999998"/>
    <n v="263.37"/>
    <x v="0"/>
    <n v="0.116809331618397"/>
    <x v="0"/>
    <x v="0"/>
    <m/>
    <x v="0"/>
    <n v="0"/>
    <n v="2183.56"/>
    <x v="5"/>
    <x v="2"/>
  </r>
  <r>
    <s v="ORD-202306-04520"/>
    <x v="146"/>
    <x v="10"/>
    <x v="4"/>
    <n v="7185077349"/>
    <x v="8"/>
    <s v="PRD-110-CAM"/>
    <x v="4"/>
    <x v="1"/>
    <s v="North"/>
    <n v="2473.2199999999998"/>
    <n v="529.07000000000005"/>
    <x v="0"/>
    <n v="0.213919505745546"/>
    <x v="0"/>
    <x v="1"/>
    <m/>
    <x v="0"/>
    <n v="0"/>
    <m/>
    <x v="5"/>
    <x v="2"/>
  </r>
  <r>
    <s v="ORD-202306-04521"/>
    <x v="174"/>
    <x v="11"/>
    <x v="2"/>
    <n v="5373133228"/>
    <x v="2"/>
    <s v="PRD-101-SHI"/>
    <x v="1"/>
    <x v="0"/>
    <s v="N"/>
    <n v="3749.57"/>
    <n v="975.27"/>
    <x v="0"/>
    <n v="0.26010182500926798"/>
    <x v="0"/>
    <x v="1"/>
    <m/>
    <x v="0"/>
    <n v="0"/>
    <n v="2821.33"/>
    <x v="5"/>
    <x v="2"/>
  </r>
  <r>
    <s v="ORD-202306-04522"/>
    <x v="166"/>
    <x v="18"/>
    <x v="3"/>
    <n v="821776227"/>
    <x v="12"/>
    <s v="PRD-105-BAG"/>
    <x v="9"/>
    <x v="2"/>
    <s v="North"/>
    <n v="4844.21"/>
    <n v="387.72"/>
    <x v="0"/>
    <n v="8.0037818343961106E-2"/>
    <x v="0"/>
    <x v="2"/>
    <m/>
    <x v="0"/>
    <n v="0"/>
    <m/>
    <x v="5"/>
    <x v="2"/>
  </r>
  <r>
    <s v="ORD-202306-04523"/>
    <x v="154"/>
    <x v="10"/>
    <x v="4"/>
    <n v="6281118796"/>
    <x v="16"/>
    <s v="PRD-109-SUN"/>
    <x v="3"/>
    <x v="2"/>
    <s v="W"/>
    <n v="115.1"/>
    <n v="4.82"/>
    <x v="3"/>
    <n v="4.1876629018245001E-2"/>
    <x v="2"/>
    <x v="2"/>
    <m/>
    <x v="0"/>
    <n v="0"/>
    <m/>
    <x v="5"/>
    <x v="2"/>
  </r>
  <r>
    <s v="ORD-202306-04524"/>
    <x v="161"/>
    <x v="29"/>
    <x v="2"/>
    <n v="870797748"/>
    <x v="12"/>
    <s v="PRD-105-BAG"/>
    <x v="9"/>
    <x v="2"/>
    <s v="South"/>
    <n v="2292.64"/>
    <n v="542.91999999999996"/>
    <x v="2"/>
    <n v="0.23680996580361499"/>
    <x v="0"/>
    <x v="1"/>
    <m/>
    <x v="0"/>
    <n v="0"/>
    <m/>
    <x v="5"/>
    <x v="2"/>
  </r>
  <r>
    <s v="ORD-202306-04525"/>
    <x v="173"/>
    <x v="15"/>
    <x v="7"/>
    <n v="7765451830"/>
    <x v="3"/>
    <s v="PRD-106-PHO"/>
    <x v="2"/>
    <x v="1"/>
    <s v="North"/>
    <n v="3450.03"/>
    <n v="736.58"/>
    <x v="0"/>
    <n v="0.21349959275716399"/>
    <x v="0"/>
    <x v="1"/>
    <m/>
    <x v="0"/>
    <n v="0"/>
    <n v="2788.38"/>
    <x v="5"/>
    <x v="2"/>
  </r>
  <r>
    <s v="ORD-202306-04526"/>
    <x v="158"/>
    <x v="0"/>
    <x v="7"/>
    <n v="5563565582"/>
    <x v="15"/>
    <s v="PRD-100-SHO"/>
    <x v="12"/>
    <x v="0"/>
    <s v="N"/>
    <n v="4471.8500000000004"/>
    <n v="998.6"/>
    <x v="0"/>
    <n v="0.22330802687925599"/>
    <x v="0"/>
    <x v="1"/>
    <m/>
    <x v="0"/>
    <n v="0"/>
    <n v="2793.38"/>
    <x v="5"/>
    <x v="2"/>
  </r>
  <r>
    <s v="ORD-202306-04527"/>
    <x v="146"/>
    <x v="4"/>
    <x v="0"/>
    <n v="5569153444"/>
    <x v="15"/>
    <s v="PRD-100-SHO"/>
    <x v="12"/>
    <x v="0"/>
    <s v="N"/>
    <n v="3366.85"/>
    <n v="981.38"/>
    <x v="0"/>
    <n v="0.29148313705689299"/>
    <x v="0"/>
    <x v="1"/>
    <m/>
    <x v="0"/>
    <n v="0"/>
    <n v="2793.38"/>
    <x v="5"/>
    <x v="2"/>
  </r>
  <r>
    <s v="ORD-202306-04528"/>
    <x v="151"/>
    <x v="5"/>
    <x v="5"/>
    <n v="5056826328"/>
    <x v="9"/>
    <s v="PRD - 107 - TAB"/>
    <x v="6"/>
    <x v="1"/>
    <s v="South"/>
    <n v="260.08999999999997"/>
    <n v="11.67"/>
    <x v="2"/>
    <n v="4.4869083778691997E-2"/>
    <x v="2"/>
    <x v="2"/>
    <m/>
    <x v="0"/>
    <n v="0"/>
    <m/>
    <x v="5"/>
    <x v="2"/>
  </r>
  <r>
    <s v="ORD-202306-04529"/>
    <x v="156"/>
    <x v="11"/>
    <x v="5"/>
    <n v="7029521221"/>
    <x v="23"/>
    <s v="PRD - 111 - CHA"/>
    <x v="11"/>
    <x v="1"/>
    <s v="North"/>
    <n v="2656.86"/>
    <n v="378.46"/>
    <x v="0"/>
    <n v="0.14244634643903001"/>
    <x v="0"/>
    <x v="0"/>
    <m/>
    <x v="0"/>
    <n v="0"/>
    <m/>
    <x v="5"/>
    <x v="2"/>
  </r>
  <r>
    <s v="ORD-202306-04530"/>
    <x v="146"/>
    <x v="28"/>
    <x v="7"/>
    <n v="3924098514"/>
    <x v="3"/>
    <s v="PRD-106-PHO"/>
    <x v="2"/>
    <x v="1"/>
    <s v="North"/>
    <n v="1231.6500000000001"/>
    <n v="295.54000000000002"/>
    <x v="0"/>
    <n v="0.239954532537653"/>
    <x v="0"/>
    <x v="1"/>
    <m/>
    <x v="0"/>
    <n v="0"/>
    <n v="2788.38"/>
    <x v="5"/>
    <x v="2"/>
  </r>
  <r>
    <s v="ORD-202306-04531"/>
    <x v="162"/>
    <x v="15"/>
    <x v="6"/>
    <n v="6763445280"/>
    <x v="9"/>
    <s v="PRD-107-TAB"/>
    <x v="4"/>
    <x v="1"/>
    <s v="East"/>
    <n v="1574.66"/>
    <n v="217.11"/>
    <x v="1"/>
    <n v="0.13787738305412001"/>
    <x v="0"/>
    <x v="0"/>
    <m/>
    <x v="0"/>
    <n v="0"/>
    <n v="2081.52"/>
    <x v="5"/>
    <x v="2"/>
  </r>
  <r>
    <s v="ORD-202306-04532"/>
    <x v="147"/>
    <x v="10"/>
    <x v="3"/>
    <n v="6294636772"/>
    <x v="19"/>
    <s v="PRD-102-LAP"/>
    <x v="10"/>
    <x v="1"/>
    <s v="N"/>
    <n v="3087.04"/>
    <n v="527.84"/>
    <x v="0"/>
    <n v="0.17098579869389399"/>
    <x v="0"/>
    <x v="0"/>
    <m/>
    <x v="0"/>
    <n v="0"/>
    <n v="847.14"/>
    <x v="5"/>
    <x v="2"/>
  </r>
  <r>
    <s v="ORD-202306-04533"/>
    <x v="149"/>
    <x v="16"/>
    <x v="3"/>
    <n v="2090119133"/>
    <x v="18"/>
    <s v="PRD-103-HEA"/>
    <x v="5"/>
    <x v="1"/>
    <s v="W"/>
    <n v="2571.31"/>
    <n v="685.82"/>
    <x v="3"/>
    <n v="0.26672007653686303"/>
    <x v="0"/>
    <x v="1"/>
    <s v="Size issue"/>
    <x v="1"/>
    <n v="1"/>
    <n v="2183.56"/>
    <x v="5"/>
    <x v="2"/>
  </r>
  <r>
    <s v="ORD-202306-04534"/>
    <x v="147"/>
    <x v="9"/>
    <x v="4"/>
    <n v="8559663338"/>
    <x v="3"/>
    <s v="PRD-106-PHO"/>
    <x v="2"/>
    <x v="1"/>
    <s v="North"/>
    <n v="172.96"/>
    <n v="45.05"/>
    <x v="0"/>
    <n v="0.26046484736355202"/>
    <x v="2"/>
    <x v="1"/>
    <m/>
    <x v="0"/>
    <n v="0"/>
    <n v="2788.38"/>
    <x v="5"/>
    <x v="2"/>
  </r>
  <r>
    <s v="ORD-202306-04535"/>
    <x v="151"/>
    <x v="26"/>
    <x v="5"/>
    <n v="8311592470"/>
    <x v="4"/>
    <s v="PRD-109-SUN"/>
    <x v="3"/>
    <x v="2"/>
    <s v="North"/>
    <n v="950.77"/>
    <n v="115.8"/>
    <x v="0"/>
    <n v="0.12179601796438699"/>
    <x v="1"/>
    <x v="0"/>
    <m/>
    <x v="0"/>
    <n v="0"/>
    <m/>
    <x v="5"/>
    <x v="2"/>
  </r>
  <r>
    <s v="ORD-202306-04536"/>
    <x v="146"/>
    <x v="21"/>
    <x v="3"/>
    <n v="7297130666"/>
    <x v="13"/>
    <s v="PRD-102-LAP"/>
    <x v="10"/>
    <x v="1"/>
    <s v="N"/>
    <n v="1731.99"/>
    <n v="335.18"/>
    <x v="0"/>
    <n v="0.19352305729247901"/>
    <x v="0"/>
    <x v="0"/>
    <m/>
    <x v="0"/>
    <n v="0"/>
    <n v="847.14"/>
    <x v="5"/>
    <x v="2"/>
  </r>
  <r>
    <s v="ORD-202306-04537"/>
    <x v="148"/>
    <x v="18"/>
    <x v="1"/>
    <n v="8776865486"/>
    <x v="4"/>
    <s v="PRD-109-SUN"/>
    <x v="3"/>
    <x v="2"/>
    <s v="N"/>
    <n v="2585.8000000000002"/>
    <n v="307.95"/>
    <x v="0"/>
    <n v="0.119092737257328"/>
    <x v="0"/>
    <x v="0"/>
    <m/>
    <x v="0"/>
    <n v="0"/>
    <m/>
    <x v="5"/>
    <x v="2"/>
  </r>
  <r>
    <s v="ORD-202306-04538"/>
    <x v="162"/>
    <x v="5"/>
    <x v="5"/>
    <n v="5941090837"/>
    <x v="12"/>
    <s v="PRD-105-BAG"/>
    <x v="9"/>
    <x v="2"/>
    <s v="East"/>
    <n v="3340.88"/>
    <n v="790.27"/>
    <x v="1"/>
    <n v="0.23654546107612401"/>
    <x v="0"/>
    <x v="1"/>
    <m/>
    <x v="0"/>
    <n v="0"/>
    <m/>
    <x v="5"/>
    <x v="2"/>
  </r>
  <r>
    <s v="ORD-202306-04539"/>
    <x v="163"/>
    <x v="27"/>
    <x v="6"/>
    <n v="1091753373"/>
    <x v="15"/>
    <s v="PRD-100-SHO"/>
    <x v="12"/>
    <x v="0"/>
    <s v="N"/>
    <n v="4212.93"/>
    <n v="1024.67"/>
    <x v="0"/>
    <n v="0.24322027662458201"/>
    <x v="0"/>
    <x v="1"/>
    <m/>
    <x v="0"/>
    <n v="0"/>
    <n v="2793.38"/>
    <x v="5"/>
    <x v="2"/>
  </r>
  <r>
    <s v="ORD-202306-04540"/>
    <x v="164"/>
    <x v="9"/>
    <x v="2"/>
    <n v="9209852027"/>
    <x v="13"/>
    <s v="PRD-102-LAP"/>
    <x v="10"/>
    <x v="1"/>
    <s v="South"/>
    <n v="562.4"/>
    <n v="65.95"/>
    <x v="2"/>
    <n v="0.117265291607397"/>
    <x v="1"/>
    <x v="0"/>
    <m/>
    <x v="0"/>
    <n v="0"/>
    <n v="847.14"/>
    <x v="5"/>
    <x v="2"/>
  </r>
  <r>
    <s v="ORD-202306-04541"/>
    <x v="165"/>
    <x v="2"/>
    <x v="1"/>
    <n v="7877198588"/>
    <x v="1"/>
    <s v="PRD-101-SHI"/>
    <x v="1"/>
    <x v="0"/>
    <s v="South"/>
    <n v="1820"/>
    <n v="72.97"/>
    <x v="2"/>
    <n v="4.00934065934066E-2"/>
    <x v="0"/>
    <x v="2"/>
    <m/>
    <x v="0"/>
    <n v="0"/>
    <n v="2821.33"/>
    <x v="5"/>
    <x v="2"/>
  </r>
  <r>
    <s v="ORD-202306-04542"/>
    <x v="171"/>
    <x v="13"/>
    <x v="4"/>
    <n v="9699793687"/>
    <x v="0"/>
    <s v="PRD-108-JAC"/>
    <x v="0"/>
    <x v="0"/>
    <s v="North"/>
    <n v="1359.3"/>
    <n v="148.96"/>
    <x v="0"/>
    <n v="0.10958581622894099"/>
    <x v="0"/>
    <x v="0"/>
    <m/>
    <x v="0"/>
    <n v="0"/>
    <n v="2085.91"/>
    <x v="5"/>
    <x v="2"/>
  </r>
  <r>
    <s v="ORD-202306-04543"/>
    <x v="164"/>
    <x v="0"/>
    <x v="3"/>
    <n v="6477196151"/>
    <x v="12"/>
    <s v="PRD-105-BAG"/>
    <x v="9"/>
    <x v="2"/>
    <s v="N"/>
    <n v="2457.04"/>
    <n v="342.6"/>
    <x v="0"/>
    <n v="0.13943606941685899"/>
    <x v="0"/>
    <x v="0"/>
    <m/>
    <x v="0"/>
    <n v="0"/>
    <m/>
    <x v="5"/>
    <x v="2"/>
  </r>
  <r>
    <s v="ORD-202306-04544"/>
    <x v="158"/>
    <x v="25"/>
    <x v="3"/>
    <n v="8747326435"/>
    <x v="9"/>
    <s v="PRD - 107 - TAB"/>
    <x v="6"/>
    <x v="1"/>
    <s v="W"/>
    <n v="3435.92"/>
    <n v="661.99"/>
    <x v="3"/>
    <n v="0.19266746606440199"/>
    <x v="0"/>
    <x v="0"/>
    <m/>
    <x v="0"/>
    <n v="0"/>
    <m/>
    <x v="5"/>
    <x v="2"/>
  </r>
  <r>
    <s v="ORD-202306-04545"/>
    <x v="147"/>
    <x v="1"/>
    <x v="0"/>
    <n v="4704249931"/>
    <x v="15"/>
    <s v="PRD-100-SHO"/>
    <x v="12"/>
    <x v="0"/>
    <s v="East"/>
    <n v="1820.31"/>
    <n v="92.26"/>
    <x v="1"/>
    <n v="5.0683674758695001E-2"/>
    <x v="0"/>
    <x v="2"/>
    <m/>
    <x v="0"/>
    <n v="0"/>
    <n v="2793.38"/>
    <x v="5"/>
    <x v="2"/>
  </r>
  <r>
    <s v="ORD-202306-04546"/>
    <x v="171"/>
    <x v="0"/>
    <x v="3"/>
    <n v="2029275960"/>
    <x v="22"/>
    <s v="PRD - 105 - BAG"/>
    <x v="9"/>
    <x v="2"/>
    <s v="N"/>
    <n v="944.57"/>
    <n v="141.16999999999999"/>
    <x v="0"/>
    <n v="0.14945424902336499"/>
    <x v="1"/>
    <x v="0"/>
    <m/>
    <x v="0"/>
    <n v="0"/>
    <m/>
    <x v="5"/>
    <x v="2"/>
  </r>
  <r>
    <s v="ORD-202306-04547"/>
    <x v="159"/>
    <x v="15"/>
    <x v="2"/>
    <n v="7051891579"/>
    <x v="2"/>
    <s v="PRD-101-SHI"/>
    <x v="4"/>
    <x v="0"/>
    <s v="South"/>
    <n v="4049.39"/>
    <n v="1156.6099999999999"/>
    <x v="2"/>
    <n v="0.28562573622199899"/>
    <x v="0"/>
    <x v="1"/>
    <m/>
    <x v="0"/>
    <n v="0"/>
    <n v="2821.33"/>
    <x v="5"/>
    <x v="2"/>
  </r>
  <r>
    <s v="ORD-202306-04548"/>
    <x v="157"/>
    <x v="24"/>
    <x v="2"/>
    <n v="9033202378"/>
    <x v="15"/>
    <s v="PRD-100-SHO"/>
    <x v="12"/>
    <x v="0"/>
    <s v="North"/>
    <n v="3152.08"/>
    <n v="889.74"/>
    <x v="0"/>
    <n v="0.282270754549377"/>
    <x v="0"/>
    <x v="1"/>
    <m/>
    <x v="0"/>
    <n v="0"/>
    <n v="2793.38"/>
    <x v="5"/>
    <x v="2"/>
  </r>
  <r>
    <s v="ORD-202306-04549"/>
    <x v="158"/>
    <x v="9"/>
    <x v="4"/>
    <n v="980715241"/>
    <x v="20"/>
    <s v="PRD-100-SHO"/>
    <x v="12"/>
    <x v="0"/>
    <s v="South"/>
    <n v="1479.72"/>
    <n v="302.27"/>
    <x v="2"/>
    <n v="0.20427513313329501"/>
    <x v="0"/>
    <x v="1"/>
    <m/>
    <x v="0"/>
    <n v="0"/>
    <n v="2793.38"/>
    <x v="5"/>
    <x v="2"/>
  </r>
  <r>
    <s v="ORD-202306-04550"/>
    <x v="149"/>
    <x v="12"/>
    <x v="6"/>
    <n v="752776200"/>
    <x v="15"/>
    <s v="PRD-100-SHO"/>
    <x v="12"/>
    <x v="0"/>
    <s v="North"/>
    <n v="939.33"/>
    <n v="219.85"/>
    <x v="0"/>
    <n v="0.23404980145422799"/>
    <x v="1"/>
    <x v="1"/>
    <m/>
    <x v="0"/>
    <n v="0"/>
    <n v="2793.38"/>
    <x v="5"/>
    <x v="2"/>
  </r>
  <r>
    <s v="ORD-202306-04551"/>
    <x v="161"/>
    <x v="19"/>
    <x v="6"/>
    <n v="2756183844"/>
    <x v="5"/>
    <s v="PRD-103-HEA"/>
    <x v="5"/>
    <x v="1"/>
    <s v="North"/>
    <n v="4527.24"/>
    <n v="897.98"/>
    <x v="0"/>
    <n v="0.19835042984246501"/>
    <x v="0"/>
    <x v="0"/>
    <m/>
    <x v="0"/>
    <n v="0"/>
    <n v="2183.56"/>
    <x v="5"/>
    <x v="2"/>
  </r>
  <r>
    <s v="ORD-202306-04552"/>
    <x v="161"/>
    <x v="25"/>
    <x v="3"/>
    <n v="4703242644"/>
    <x v="8"/>
    <s v="PRD-110-CAM"/>
    <x v="8"/>
    <x v="1"/>
    <s v="N"/>
    <n v="1408.15"/>
    <n v="197.67"/>
    <x v="0"/>
    <n v="0.140375670205589"/>
    <x v="0"/>
    <x v="0"/>
    <m/>
    <x v="0"/>
    <n v="0"/>
    <m/>
    <x v="5"/>
    <x v="2"/>
  </r>
  <r>
    <s v="ORD-202306-04553"/>
    <x v="159"/>
    <x v="13"/>
    <x v="4"/>
    <n v="6765358938"/>
    <x v="23"/>
    <s v="PRD-111-CHA"/>
    <x v="11"/>
    <x v="1"/>
    <s v="N"/>
    <n v="4636.74"/>
    <n v="1332.8"/>
    <x v="0"/>
    <n v="0.28744333303139702"/>
    <x v="0"/>
    <x v="1"/>
    <m/>
    <x v="0"/>
    <n v="0"/>
    <n v="207.68"/>
    <x v="5"/>
    <x v="2"/>
  </r>
  <r>
    <s v="ORD-202306-04554"/>
    <x v="154"/>
    <x v="0"/>
    <x v="1"/>
    <n v="4978362674"/>
    <x v="14"/>
    <s v="PRD-111-CHA"/>
    <x v="11"/>
    <x v="1"/>
    <s v="N"/>
    <n v="1259.72"/>
    <n v="77.66"/>
    <x v="0"/>
    <n v="6.1648620328326902E-2"/>
    <x v="0"/>
    <x v="2"/>
    <s v="missing parts"/>
    <x v="1"/>
    <n v="1"/>
    <n v="207.68"/>
    <x v="5"/>
    <x v="2"/>
  </r>
  <r>
    <s v="ORD-202306-04555"/>
    <x v="166"/>
    <x v="11"/>
    <x v="6"/>
    <n v="1143397255"/>
    <x v="3"/>
    <s v="PRD - 106 - PHO"/>
    <x v="2"/>
    <x v="1"/>
    <s v="N"/>
    <n v="3369.31"/>
    <n v="995.47"/>
    <x v="0"/>
    <n v="0.29545218457191502"/>
    <x v="0"/>
    <x v="1"/>
    <m/>
    <x v="0"/>
    <n v="0"/>
    <m/>
    <x v="5"/>
    <x v="2"/>
  </r>
  <r>
    <s v="ORD-202306-04556"/>
    <x v="165"/>
    <x v="22"/>
    <x v="2"/>
    <n v="5150913182"/>
    <x v="18"/>
    <s v="PRD-103-HEA"/>
    <x v="5"/>
    <x v="1"/>
    <s v="N"/>
    <n v="4273.1899999999996"/>
    <n v="573.38"/>
    <x v="0"/>
    <n v="0.13418078765512401"/>
    <x v="0"/>
    <x v="0"/>
    <m/>
    <x v="0"/>
    <n v="0"/>
    <n v="2183.56"/>
    <x v="5"/>
    <x v="2"/>
  </r>
  <r>
    <s v="ORD-202306-04557"/>
    <x v="159"/>
    <x v="7"/>
    <x v="2"/>
    <n v="7596495018"/>
    <x v="14"/>
    <s v="PRD-111-CHA"/>
    <x v="11"/>
    <x v="1"/>
    <s v="South"/>
    <n v="2420.4"/>
    <n v="326.16000000000003"/>
    <x v="2"/>
    <n v="0.13475458601883999"/>
    <x v="0"/>
    <x v="0"/>
    <m/>
    <x v="0"/>
    <n v="0"/>
    <n v="207.68"/>
    <x v="5"/>
    <x v="2"/>
  </r>
  <r>
    <s v="ORD-202306-04558"/>
    <x v="164"/>
    <x v="28"/>
    <x v="1"/>
    <n v="9709083627"/>
    <x v="5"/>
    <s v="PRD-103-HEA"/>
    <x v="5"/>
    <x v="1"/>
    <s v="West"/>
    <n v="3043.23"/>
    <n v="811.56"/>
    <x v="3"/>
    <n v="0.26667718181011602"/>
    <x v="0"/>
    <x v="1"/>
    <m/>
    <x v="0"/>
    <n v="0"/>
    <n v="2183.56"/>
    <x v="5"/>
    <x v="2"/>
  </r>
  <r>
    <s v="ORD-202306-04559"/>
    <x v="157"/>
    <x v="2"/>
    <x v="3"/>
    <n v="2619469781"/>
    <x v="5"/>
    <s v="PRD-103-HEA "/>
    <x v="5"/>
    <x v="1"/>
    <s v="East"/>
    <n v="4234.34"/>
    <n v="549.04"/>
    <x v="1"/>
    <n v="0.12966365478445299"/>
    <x v="0"/>
    <x v="0"/>
    <m/>
    <x v="0"/>
    <n v="0"/>
    <m/>
    <x v="5"/>
    <x v="2"/>
  </r>
  <r>
    <s v="ORD-202306-04560"/>
    <x v="151"/>
    <x v="19"/>
    <x v="7"/>
    <n v="7778117371"/>
    <x v="5"/>
    <s v="PRD-103-HEA"/>
    <x v="5"/>
    <x v="1"/>
    <s v="North"/>
    <n v="4033.72"/>
    <n v="128.18"/>
    <x v="0"/>
    <n v="3.1777118887776103E-2"/>
    <x v="0"/>
    <x v="2"/>
    <m/>
    <x v="0"/>
    <n v="0"/>
    <n v="2183.56"/>
    <x v="5"/>
    <x v="2"/>
  </r>
  <r>
    <s v="ORD-202306-04561"/>
    <x v="173"/>
    <x v="17"/>
    <x v="6"/>
    <n v="6427742152"/>
    <x v="9"/>
    <s v="PRD-107-TAB"/>
    <x v="4"/>
    <x v="1"/>
    <s v="N"/>
    <n v="412.79"/>
    <n v="19.29"/>
    <x v="0"/>
    <n v="4.6730783206957498E-2"/>
    <x v="2"/>
    <x v="2"/>
    <m/>
    <x v="0"/>
    <n v="0"/>
    <n v="2081.52"/>
    <x v="5"/>
    <x v="2"/>
  </r>
  <r>
    <s v="ORD-202306-04562"/>
    <x v="171"/>
    <x v="14"/>
    <x v="6"/>
    <n v="3019642598"/>
    <x v="13"/>
    <s v="PRD-102-LAP"/>
    <x v="10"/>
    <x v="1"/>
    <s v="South"/>
    <n v="1030.1099999999999"/>
    <n v="164.69"/>
    <x v="2"/>
    <n v="0.15987612973371801"/>
    <x v="0"/>
    <x v="0"/>
    <m/>
    <x v="0"/>
    <n v="0"/>
    <n v="847.14"/>
    <x v="5"/>
    <x v="2"/>
  </r>
  <r>
    <s v="ORD-202306-04563"/>
    <x v="158"/>
    <x v="1"/>
    <x v="2"/>
    <n v="6514682988"/>
    <x v="0"/>
    <s v="PRD-108-JAC"/>
    <x v="0"/>
    <x v="0"/>
    <s v="North"/>
    <n v="3606.76"/>
    <n v="371.93"/>
    <x v="0"/>
    <n v="0.103120251971298"/>
    <x v="0"/>
    <x v="0"/>
    <m/>
    <x v="0"/>
    <n v="0"/>
    <n v="2085.91"/>
    <x v="5"/>
    <x v="2"/>
  </r>
  <r>
    <s v="ORD-202306-04564"/>
    <x v="168"/>
    <x v="18"/>
    <x v="5"/>
    <n v="7086402597"/>
    <x v="10"/>
    <s v="PRD-106-PHO "/>
    <x v="2"/>
    <x v="1"/>
    <s v="South"/>
    <n v="4677.8900000000003"/>
    <n v="970.94"/>
    <x v="2"/>
    <n v="0.20755939109299301"/>
    <x v="0"/>
    <x v="1"/>
    <m/>
    <x v="0"/>
    <n v="0"/>
    <m/>
    <x v="5"/>
    <x v="2"/>
  </r>
  <r>
    <s v="ORD-202306-04565"/>
    <x v="171"/>
    <x v="2"/>
    <x v="3"/>
    <n v="3182438345"/>
    <x v="2"/>
    <s v="PRD - 101 - SHI"/>
    <x v="1"/>
    <x v="0"/>
    <s v="N"/>
    <n v="2687.06"/>
    <n v="706.67"/>
    <x v="0"/>
    <n v="0.26299003371714802"/>
    <x v="0"/>
    <x v="1"/>
    <m/>
    <x v="0"/>
    <n v="0"/>
    <m/>
    <x v="5"/>
    <x v="2"/>
  </r>
  <r>
    <s v="ORD-202306-04566"/>
    <x v="162"/>
    <x v="4"/>
    <x v="3"/>
    <n v="8525312401"/>
    <x v="9"/>
    <s v="PRD-107-TAB"/>
    <x v="6"/>
    <x v="1"/>
    <s v="North"/>
    <n v="742.94"/>
    <n v="52.32"/>
    <x v="0"/>
    <n v="7.04229143672436E-2"/>
    <x v="1"/>
    <x v="2"/>
    <m/>
    <x v="0"/>
    <n v="0"/>
    <n v="2081.52"/>
    <x v="5"/>
    <x v="2"/>
  </r>
  <r>
    <s v="ORD-202306-04567"/>
    <x v="158"/>
    <x v="4"/>
    <x v="6"/>
    <n v="4223129993"/>
    <x v="12"/>
    <s v="PRD-105-BAG"/>
    <x v="9"/>
    <x v="2"/>
    <s v="North"/>
    <n v="1019.91"/>
    <n v="137.41"/>
    <x v="0"/>
    <n v="0.13472757400162799"/>
    <x v="0"/>
    <x v="0"/>
    <m/>
    <x v="0"/>
    <n v="0"/>
    <m/>
    <x v="5"/>
    <x v="2"/>
  </r>
  <r>
    <s v="ORD-202306-04568"/>
    <x v="169"/>
    <x v="13"/>
    <x v="4"/>
    <n v="1046795563"/>
    <x v="12"/>
    <s v="PRD - 105 - BAG"/>
    <x v="9"/>
    <x v="2"/>
    <s v="W"/>
    <n v="1177.6099999999999"/>
    <n v="305.06"/>
    <x v="3"/>
    <n v="0.25905010996849598"/>
    <x v="0"/>
    <x v="1"/>
    <m/>
    <x v="0"/>
    <n v="0"/>
    <m/>
    <x v="5"/>
    <x v="2"/>
  </r>
  <r>
    <s v="ORD-202306-04569"/>
    <x v="165"/>
    <x v="3"/>
    <x v="4"/>
    <n v="9764773117"/>
    <x v="12"/>
    <s v="PRD - 105 - BAG"/>
    <x v="9"/>
    <x v="2"/>
    <s v="East"/>
    <n v="3344.63"/>
    <n v="638.26"/>
    <x v="1"/>
    <n v="0.19083127281642501"/>
    <x v="0"/>
    <x v="0"/>
    <m/>
    <x v="0"/>
    <n v="0"/>
    <m/>
    <x v="5"/>
    <x v="2"/>
  </r>
  <r>
    <s v="ORD-202306-04570"/>
    <x v="146"/>
    <x v="26"/>
    <x v="4"/>
    <n v="3138721677"/>
    <x v="14"/>
    <s v="PRD - 111 - CHA "/>
    <x v="11"/>
    <x v="1"/>
    <s v="N"/>
    <n v="3390.62"/>
    <n v="161.91"/>
    <x v="0"/>
    <n v="4.77523284826964E-2"/>
    <x v="0"/>
    <x v="2"/>
    <m/>
    <x v="0"/>
    <n v="0"/>
    <m/>
    <x v="5"/>
    <x v="2"/>
  </r>
  <r>
    <s v="ORD-202306-04571"/>
    <x v="157"/>
    <x v="10"/>
    <x v="5"/>
    <n v="8967142547"/>
    <x v="9"/>
    <s v="PRD-107-TAB"/>
    <x v="4"/>
    <x v="1"/>
    <s v="S"/>
    <n v="2700.42"/>
    <n v="797.95"/>
    <x v="2"/>
    <n v="0.29549107175920802"/>
    <x v="0"/>
    <x v="1"/>
    <m/>
    <x v="0"/>
    <n v="0"/>
    <n v="2081.52"/>
    <x v="5"/>
    <x v="2"/>
  </r>
  <r>
    <s v="ORD-202306-04572"/>
    <x v="152"/>
    <x v="0"/>
    <x v="7"/>
    <n v="4596898286"/>
    <x v="4"/>
    <s v="PRD-109-SUN"/>
    <x v="3"/>
    <x v="2"/>
    <s v="East"/>
    <n v="3131.95"/>
    <n v="576.20000000000005"/>
    <x v="1"/>
    <n v="0.183974839955938"/>
    <x v="0"/>
    <x v="0"/>
    <m/>
    <x v="0"/>
    <n v="0"/>
    <m/>
    <x v="5"/>
    <x v="2"/>
  </r>
  <r>
    <s v="ORD-202306-04573"/>
    <x v="170"/>
    <x v="8"/>
    <x v="7"/>
    <n v="4299811944"/>
    <x v="21"/>
    <s v="PRD-110-CAM"/>
    <x v="4"/>
    <x v="1"/>
    <s v="South"/>
    <n v="2323.09"/>
    <n v="70.73"/>
    <x v="2"/>
    <n v="3.04465173540414E-2"/>
    <x v="0"/>
    <x v="2"/>
    <m/>
    <x v="0"/>
    <n v="0"/>
    <m/>
    <x v="5"/>
    <x v="2"/>
  </r>
  <r>
    <s v="ORD-202306-04574"/>
    <x v="147"/>
    <x v="25"/>
    <x v="6"/>
    <n v="3689244526"/>
    <x v="12"/>
    <s v="PRD-105-BAG"/>
    <x v="9"/>
    <x v="2"/>
    <s v="North"/>
    <n v="1173.57"/>
    <n v="92.76"/>
    <x v="0"/>
    <n v="7.9040875277997899E-2"/>
    <x v="0"/>
    <x v="2"/>
    <m/>
    <x v="0"/>
    <n v="0"/>
    <m/>
    <x v="5"/>
    <x v="2"/>
  </r>
  <r>
    <s v="ORD-202306-04575"/>
    <x v="169"/>
    <x v="25"/>
    <x v="4"/>
    <n v="9043947998"/>
    <x v="17"/>
    <s v="PRD-108-JAC"/>
    <x v="0"/>
    <x v="0"/>
    <s v="W"/>
    <n v="2463.35"/>
    <n v="551.34"/>
    <x v="3"/>
    <n v="0.223817159559137"/>
    <x v="0"/>
    <x v="1"/>
    <s v="DAMAGED"/>
    <x v="1"/>
    <n v="1"/>
    <n v="2085.91"/>
    <x v="5"/>
    <x v="2"/>
  </r>
  <r>
    <s v="ORD-202306-04576"/>
    <x v="173"/>
    <x v="2"/>
    <x v="0"/>
    <n v="3729329007"/>
    <x v="5"/>
    <s v="PRD-103-HEA"/>
    <x v="5"/>
    <x v="1"/>
    <s v="West"/>
    <n v="176.42"/>
    <n v="44.9"/>
    <x v="3"/>
    <n v="0.25450629180364998"/>
    <x v="2"/>
    <x v="1"/>
    <m/>
    <x v="0"/>
    <n v="0"/>
    <n v="2183.56"/>
    <x v="5"/>
    <x v="2"/>
  </r>
  <r>
    <s v="ORD-202306-04577"/>
    <x v="164"/>
    <x v="6"/>
    <x v="2"/>
    <n v="1804487418"/>
    <x v="19"/>
    <s v="PRD - 102 - LAP"/>
    <x v="10"/>
    <x v="1"/>
    <s v="N"/>
    <n v="2767.34"/>
    <n v="144.38999999999999"/>
    <x v="0"/>
    <n v="5.2176458259556101E-2"/>
    <x v="0"/>
    <x v="2"/>
    <m/>
    <x v="0"/>
    <n v="0"/>
    <m/>
    <x v="5"/>
    <x v="2"/>
  </r>
  <r>
    <s v="ORD-202306-04578"/>
    <x v="167"/>
    <x v="16"/>
    <x v="4"/>
    <n v="8405606864"/>
    <x v="11"/>
    <s v="PRD-104-WAT"/>
    <x v="7"/>
    <x v="2"/>
    <s v="East"/>
    <n v="3890.35"/>
    <n v="321.99"/>
    <x v="1"/>
    <n v="8.2766332078090699E-2"/>
    <x v="0"/>
    <x v="2"/>
    <m/>
    <x v="0"/>
    <n v="0"/>
    <n v="2420.2800000000002"/>
    <x v="5"/>
    <x v="2"/>
  </r>
  <r>
    <s v="ORD-202306-04579"/>
    <x v="153"/>
    <x v="12"/>
    <x v="4"/>
    <n v="1819589667"/>
    <x v="8"/>
    <s v="PRD-110-CAM"/>
    <x v="8"/>
    <x v="1"/>
    <s v="N"/>
    <n v="2364.5700000000002"/>
    <n v="551.98"/>
    <x v="0"/>
    <n v="0.233437792072132"/>
    <x v="0"/>
    <x v="1"/>
    <m/>
    <x v="0"/>
    <n v="0"/>
    <m/>
    <x v="5"/>
    <x v="2"/>
  </r>
  <r>
    <s v="ORD-202306-04580"/>
    <x v="157"/>
    <x v="11"/>
    <x v="4"/>
    <n v="655967276"/>
    <x v="16"/>
    <s v="PRD-109-SUN"/>
    <x v="3"/>
    <x v="2"/>
    <s v="East"/>
    <n v="1328.86"/>
    <n v="239.72"/>
    <x v="1"/>
    <n v="0.18039522598317401"/>
    <x v="0"/>
    <x v="0"/>
    <m/>
    <x v="0"/>
    <n v="0"/>
    <m/>
    <x v="5"/>
    <x v="2"/>
  </r>
  <r>
    <s v="ORD-202306-04581"/>
    <x v="158"/>
    <x v="18"/>
    <x v="2"/>
    <n v="5092230636"/>
    <x v="1"/>
    <s v="PRD-101-SHI"/>
    <x v="1"/>
    <x v="0"/>
    <s v="West"/>
    <n v="4929.95"/>
    <n v="918.67"/>
    <x v="3"/>
    <n v="0.18634468909421001"/>
    <x v="0"/>
    <x v="0"/>
    <m/>
    <x v="0"/>
    <n v="0"/>
    <n v="2821.33"/>
    <x v="5"/>
    <x v="2"/>
  </r>
  <r>
    <s v="ORD-202306-04582"/>
    <x v="160"/>
    <x v="21"/>
    <x v="5"/>
    <n v="9253639228"/>
    <x v="0"/>
    <s v="PRD-108-JAC"/>
    <x v="0"/>
    <x v="0"/>
    <s v="North"/>
    <n v="1343.92"/>
    <n v="295.77"/>
    <x v="0"/>
    <n v="0.22008006428954099"/>
    <x v="0"/>
    <x v="1"/>
    <m/>
    <x v="0"/>
    <n v="0"/>
    <n v="2085.91"/>
    <x v="5"/>
    <x v="2"/>
  </r>
  <r>
    <s v="ORD-202306-04583"/>
    <x v="167"/>
    <x v="20"/>
    <x v="4"/>
    <n v="6741181568"/>
    <x v="22"/>
    <s v="PRD-105-BAG"/>
    <x v="9"/>
    <x v="2"/>
    <s v="N"/>
    <n v="3281.19"/>
    <n v="207.81"/>
    <x v="0"/>
    <n v="6.3333729531054303E-2"/>
    <x v="0"/>
    <x v="2"/>
    <m/>
    <x v="0"/>
    <n v="0"/>
    <m/>
    <x v="5"/>
    <x v="2"/>
  </r>
  <r>
    <s v="ORD-202306-04584"/>
    <x v="146"/>
    <x v="16"/>
    <x v="6"/>
    <n v="8403714179"/>
    <x v="9"/>
    <s v="PRD-107-TAB"/>
    <x v="6"/>
    <x v="1"/>
    <s v="West"/>
    <n v="735.42"/>
    <n v="61.36"/>
    <x v="3"/>
    <n v="8.3435315873922403E-2"/>
    <x v="1"/>
    <x v="2"/>
    <m/>
    <x v="0"/>
    <n v="0"/>
    <n v="2081.52"/>
    <x v="5"/>
    <x v="2"/>
  </r>
  <r>
    <s v="ORD-202306-04585"/>
    <x v="154"/>
    <x v="3"/>
    <x v="7"/>
    <n v="9821777695"/>
    <x v="14"/>
    <s v="PRD-111-CHA"/>
    <x v="11"/>
    <x v="1"/>
    <s v="South"/>
    <n v="4130.45"/>
    <n v="620.51"/>
    <x v="2"/>
    <n v="0.150228183369851"/>
    <x v="0"/>
    <x v="0"/>
    <s v="Size issue"/>
    <x v="1"/>
    <n v="1"/>
    <n v="207.68"/>
    <x v="5"/>
    <x v="2"/>
  </r>
  <r>
    <s v="ORD-202306-04586"/>
    <x v="159"/>
    <x v="26"/>
    <x v="0"/>
    <n v="5365904907"/>
    <x v="12"/>
    <s v="PRD-105-BAG"/>
    <x v="9"/>
    <x v="2"/>
    <s v="North"/>
    <n v="3994.75"/>
    <n v="927.72"/>
    <x v="0"/>
    <n v="0.23223480818574399"/>
    <x v="0"/>
    <x v="1"/>
    <m/>
    <x v="0"/>
    <n v="0"/>
    <m/>
    <x v="5"/>
    <x v="2"/>
  </r>
  <r>
    <s v="ORD-202306-04587"/>
    <x v="146"/>
    <x v="14"/>
    <x v="6"/>
    <n v="1313710910"/>
    <x v="3"/>
    <s v="PRD-106-PHO"/>
    <x v="2"/>
    <x v="1"/>
    <s v="East"/>
    <n v="2346.34"/>
    <n v="93.39"/>
    <x v="1"/>
    <n v="3.9802415677182297E-2"/>
    <x v="0"/>
    <x v="2"/>
    <m/>
    <x v="0"/>
    <n v="0"/>
    <n v="2788.38"/>
    <x v="5"/>
    <x v="2"/>
  </r>
  <r>
    <s v="ORD-202306-04588"/>
    <x v="154"/>
    <x v="20"/>
    <x v="7"/>
    <n v="7934656412"/>
    <x v="3"/>
    <s v="PRD-106-PHO"/>
    <x v="2"/>
    <x v="1"/>
    <s v="North"/>
    <n v="261.82"/>
    <n v="31.51"/>
    <x v="0"/>
    <n v="0.120349858681537"/>
    <x v="2"/>
    <x v="0"/>
    <m/>
    <x v="0"/>
    <n v="0"/>
    <n v="2788.38"/>
    <x v="5"/>
    <x v="2"/>
  </r>
  <r>
    <s v="ORD-202306-04589"/>
    <x v="152"/>
    <x v="2"/>
    <x v="2"/>
    <n v="3338912104"/>
    <x v="20"/>
    <s v="PRD-100-SHO"/>
    <x v="4"/>
    <x v="0"/>
    <s v="South"/>
    <n v="2735.2"/>
    <n v="665.95"/>
    <x v="2"/>
    <n v="0.243473968996783"/>
    <x v="0"/>
    <x v="1"/>
    <m/>
    <x v="0"/>
    <n v="0"/>
    <n v="2793.38"/>
    <x v="5"/>
    <x v="2"/>
  </r>
  <r>
    <s v="ORD-202306-04590"/>
    <x v="167"/>
    <x v="7"/>
    <x v="3"/>
    <n v="3321740657"/>
    <x v="2"/>
    <s v="PRD-101-SHI"/>
    <x v="1"/>
    <x v="0"/>
    <s v="North"/>
    <n v="4522.42"/>
    <n v="302.27"/>
    <x v="0"/>
    <n v="6.6838108800155602E-2"/>
    <x v="0"/>
    <x v="2"/>
    <m/>
    <x v="0"/>
    <n v="0"/>
    <n v="2821.33"/>
    <x v="5"/>
    <x v="2"/>
  </r>
  <r>
    <s v="ORD-202306-04591"/>
    <x v="171"/>
    <x v="2"/>
    <x v="5"/>
    <n v="233295927"/>
    <x v="4"/>
    <s v="PRD - 109 - SUN"/>
    <x v="4"/>
    <x v="2"/>
    <s v="S"/>
    <n v="4817.2"/>
    <n v="337.49"/>
    <x v="2"/>
    <n v="7.0059370588723802E-2"/>
    <x v="0"/>
    <x v="2"/>
    <m/>
    <x v="0"/>
    <n v="0"/>
    <m/>
    <x v="5"/>
    <x v="2"/>
  </r>
  <r>
    <s v="ORD-202306-04592"/>
    <x v="156"/>
    <x v="26"/>
    <x v="5"/>
    <n v="5927257310"/>
    <x v="22"/>
    <s v="PRD-105-BAG"/>
    <x v="4"/>
    <x v="2"/>
    <s v="South"/>
    <n v="3062.85"/>
    <n v="906.72"/>
    <x v="2"/>
    <n v="0.29603800381997197"/>
    <x v="0"/>
    <x v="1"/>
    <m/>
    <x v="0"/>
    <n v="0"/>
    <m/>
    <x v="5"/>
    <x v="2"/>
  </r>
  <r>
    <s v="ORD-202306-04593"/>
    <x v="146"/>
    <x v="26"/>
    <x v="0"/>
    <n v="9315166406"/>
    <x v="8"/>
    <s v="PRD-110-CAM"/>
    <x v="8"/>
    <x v="1"/>
    <s v="W"/>
    <n v="4877.1000000000004"/>
    <n v="961.49"/>
    <x v="3"/>
    <n v="0.19714379446802399"/>
    <x v="0"/>
    <x v="0"/>
    <m/>
    <x v="0"/>
    <n v="0"/>
    <m/>
    <x v="5"/>
    <x v="2"/>
  </r>
  <r>
    <s v="ORD-202306-04594"/>
    <x v="154"/>
    <x v="1"/>
    <x v="0"/>
    <n v="3190624404"/>
    <x v="5"/>
    <s v="PRD-103-HEA"/>
    <x v="4"/>
    <x v="1"/>
    <s v="S"/>
    <n v="2336.16"/>
    <n v="653.03"/>
    <x v="2"/>
    <n v="0.27953136771454001"/>
    <x v="0"/>
    <x v="1"/>
    <m/>
    <x v="0"/>
    <n v="0"/>
    <n v="2183.56"/>
    <x v="5"/>
    <x v="2"/>
  </r>
  <r>
    <s v="ORD-202306-04595"/>
    <x v="151"/>
    <x v="13"/>
    <x v="5"/>
    <n v="8008906606"/>
    <x v="21"/>
    <s v="PRD - 110 - CAM"/>
    <x v="4"/>
    <x v="1"/>
    <s v="East"/>
    <n v="563.71"/>
    <n v="46.29"/>
    <x v="1"/>
    <n v="8.2116691206471401E-2"/>
    <x v="1"/>
    <x v="2"/>
    <m/>
    <x v="0"/>
    <n v="0"/>
    <m/>
    <x v="5"/>
    <x v="2"/>
  </r>
  <r>
    <s v="ORD-202306-04596"/>
    <x v="174"/>
    <x v="2"/>
    <x v="0"/>
    <n v="9515891946"/>
    <x v="22"/>
    <s v="PRD - 105 - BAG"/>
    <x v="9"/>
    <x v="2"/>
    <s v="S"/>
    <n v="4043.12"/>
    <n v="909.23"/>
    <x v="2"/>
    <n v="0.22488325847365401"/>
    <x v="0"/>
    <x v="1"/>
    <m/>
    <x v="0"/>
    <n v="0"/>
    <m/>
    <x v="5"/>
    <x v="2"/>
  </r>
  <r>
    <s v="ORD-202306-04597"/>
    <x v="162"/>
    <x v="23"/>
    <x v="1"/>
    <n v="6543624734"/>
    <x v="11"/>
    <s v="PRD-104-WAT"/>
    <x v="7"/>
    <x v="2"/>
    <s v="West"/>
    <n v="899.99"/>
    <n v="267.33999999999997"/>
    <x v="3"/>
    <n v="0.29704774497494402"/>
    <x v="1"/>
    <x v="1"/>
    <m/>
    <x v="0"/>
    <n v="0"/>
    <n v="2420.2800000000002"/>
    <x v="5"/>
    <x v="2"/>
  </r>
  <r>
    <s v="ORD-202306-04598"/>
    <x v="163"/>
    <x v="17"/>
    <x v="3"/>
    <n v="6873503581"/>
    <x v="18"/>
    <s v="PRD-103-HEA"/>
    <x v="5"/>
    <x v="1"/>
    <s v="North"/>
    <n v="4450.5200000000004"/>
    <n v="668.77"/>
    <x v="0"/>
    <n v="0.15026783387109799"/>
    <x v="0"/>
    <x v="0"/>
    <m/>
    <x v="0"/>
    <n v="0"/>
    <n v="2183.56"/>
    <x v="5"/>
    <x v="2"/>
  </r>
  <r>
    <s v="ORD-202306-04599"/>
    <x v="161"/>
    <x v="19"/>
    <x v="7"/>
    <n v="2555329089"/>
    <x v="3"/>
    <s v="PRD-106-PHO"/>
    <x v="4"/>
    <x v="1"/>
    <s v="W"/>
    <n v="823.68"/>
    <n v="149.16"/>
    <x v="3"/>
    <n v="0.181089743589744"/>
    <x v="1"/>
    <x v="0"/>
    <m/>
    <x v="0"/>
    <n v="0"/>
    <n v="2788.38"/>
    <x v="5"/>
    <x v="2"/>
  </r>
  <r>
    <s v="ORD-202306-04600"/>
    <x v="169"/>
    <x v="25"/>
    <x v="6"/>
    <n v="7978795934"/>
    <x v="15"/>
    <s v="PRD-100-SHO"/>
    <x v="12"/>
    <x v="0"/>
    <s v="North"/>
    <n v="1328.01"/>
    <n v="295.27"/>
    <x v="0"/>
    <n v="0.222340193221437"/>
    <x v="0"/>
    <x v="1"/>
    <m/>
    <x v="0"/>
    <n v="0"/>
    <n v="2793.38"/>
    <x v="5"/>
    <x v="2"/>
  </r>
  <r>
    <s v="ORD-202306-04601"/>
    <x v="157"/>
    <x v="7"/>
    <x v="1"/>
    <n v="9641863673"/>
    <x v="4"/>
    <s v="PRD-109-SUN"/>
    <x v="3"/>
    <x v="2"/>
    <s v="W"/>
    <n v="107.09"/>
    <n v="3.76"/>
    <x v="3"/>
    <n v="3.5110654589597501E-2"/>
    <x v="2"/>
    <x v="2"/>
    <m/>
    <x v="0"/>
    <n v="0"/>
    <m/>
    <x v="5"/>
    <x v="2"/>
  </r>
  <r>
    <s v="ORD-202306-04602"/>
    <x v="149"/>
    <x v="29"/>
    <x v="1"/>
    <n v="4895783169"/>
    <x v="19"/>
    <s v="PRD-102-LAP"/>
    <x v="10"/>
    <x v="1"/>
    <s v="N"/>
    <n v="782.61"/>
    <n v="115.56"/>
    <x v="0"/>
    <n v="0.14765975390041"/>
    <x v="1"/>
    <x v="0"/>
    <s v="DAMAGED"/>
    <x v="1"/>
    <n v="1"/>
    <n v="847.14"/>
    <x v="5"/>
    <x v="2"/>
  </r>
  <r>
    <s v="ORD-202306-04603"/>
    <x v="158"/>
    <x v="26"/>
    <x v="4"/>
    <n v="3362214940"/>
    <x v="12"/>
    <s v="PRD-105-BAG "/>
    <x v="9"/>
    <x v="2"/>
    <s v="N"/>
    <n v="2736.31"/>
    <n v="362.49"/>
    <x v="0"/>
    <n v="0.13247402523836799"/>
    <x v="0"/>
    <x v="0"/>
    <s v="damaged "/>
    <x v="1"/>
    <n v="1"/>
    <m/>
    <x v="5"/>
    <x v="2"/>
  </r>
  <r>
    <s v="ORD-202306-04604"/>
    <x v="174"/>
    <x v="5"/>
    <x v="2"/>
    <n v="5519822167"/>
    <x v="18"/>
    <s v="PRD-103-HEA"/>
    <x v="4"/>
    <x v="1"/>
    <s v="S"/>
    <n v="305.83"/>
    <n v="24.66"/>
    <x v="2"/>
    <n v="8.0633031422685797E-2"/>
    <x v="2"/>
    <x v="2"/>
    <m/>
    <x v="0"/>
    <n v="0"/>
    <n v="2183.56"/>
    <x v="5"/>
    <x v="2"/>
  </r>
  <r>
    <s v="ORD-202306-04605"/>
    <x v="170"/>
    <x v="24"/>
    <x v="3"/>
    <n v="9398280256"/>
    <x v="13"/>
    <s v="PRD-102-LAP"/>
    <x v="10"/>
    <x v="1"/>
    <s v="South"/>
    <n v="4910.08"/>
    <n v="1402.61"/>
    <x v="2"/>
    <n v="0.28565929679353502"/>
    <x v="0"/>
    <x v="1"/>
    <m/>
    <x v="0"/>
    <n v="0"/>
    <n v="847.14"/>
    <x v="5"/>
    <x v="2"/>
  </r>
  <r>
    <s v="ORD-202306-04606"/>
    <x v="171"/>
    <x v="8"/>
    <x v="7"/>
    <n v="4416586344"/>
    <x v="14"/>
    <s v="PRD-111-CHA"/>
    <x v="11"/>
    <x v="1"/>
    <s v="N"/>
    <n v="1309.79"/>
    <n v="251.34"/>
    <x v="0"/>
    <n v="0.19189335695035101"/>
    <x v="0"/>
    <x v="0"/>
    <m/>
    <x v="0"/>
    <n v="0"/>
    <n v="207.68"/>
    <x v="5"/>
    <x v="2"/>
  </r>
  <r>
    <s v="ORD-202306-04607"/>
    <x v="160"/>
    <x v="15"/>
    <x v="5"/>
    <n v="6476439057"/>
    <x v="12"/>
    <s v="PRD-105-BAG"/>
    <x v="9"/>
    <x v="2"/>
    <s v="West"/>
    <n v="972.77"/>
    <n v="85.47"/>
    <x v="3"/>
    <n v="8.7862495759532103E-2"/>
    <x v="1"/>
    <x v="2"/>
    <s v="Wrong item delivered"/>
    <x v="1"/>
    <n v="1"/>
    <m/>
    <x v="5"/>
    <x v="2"/>
  </r>
  <r>
    <s v="ORD-202306-04608"/>
    <x v="170"/>
    <x v="24"/>
    <x v="2"/>
    <n v="106112895"/>
    <x v="4"/>
    <s v="PRD-109-SUN"/>
    <x v="3"/>
    <x v="2"/>
    <s v="East"/>
    <n v="2175.94"/>
    <n v="308.52999999999997"/>
    <x v="1"/>
    <n v="0.141791593518204"/>
    <x v="0"/>
    <x v="0"/>
    <s v="Size issue"/>
    <x v="1"/>
    <n v="1"/>
    <m/>
    <x v="5"/>
    <x v="2"/>
  </r>
  <r>
    <s v="ORD-202306-04609"/>
    <x v="170"/>
    <x v="20"/>
    <x v="0"/>
    <n v="5687423281"/>
    <x v="1"/>
    <s v="PRD-101-SHI"/>
    <x v="1"/>
    <x v="0"/>
    <s v="North"/>
    <n v="4785.3599999999997"/>
    <n v="1182.6300000000001"/>
    <x v="0"/>
    <n v="0.24713501178594699"/>
    <x v="0"/>
    <x v="1"/>
    <m/>
    <x v="0"/>
    <n v="0"/>
    <n v="2821.33"/>
    <x v="5"/>
    <x v="2"/>
  </r>
  <r>
    <s v="ORD-202306-04610"/>
    <x v="151"/>
    <x v="21"/>
    <x v="3"/>
    <n v="1071421718"/>
    <x v="22"/>
    <s v="PRD-105-BAG"/>
    <x v="9"/>
    <x v="2"/>
    <s v="S"/>
    <n v="388"/>
    <n v="83.74"/>
    <x v="2"/>
    <n v="0.21582474226804099"/>
    <x v="2"/>
    <x v="1"/>
    <s v="Late delivery"/>
    <x v="1"/>
    <n v="1"/>
    <m/>
    <x v="5"/>
    <x v="2"/>
  </r>
  <r>
    <s v="ORD-202306-04611"/>
    <x v="172"/>
    <x v="20"/>
    <x v="2"/>
    <n v="3068257533"/>
    <x v="14"/>
    <s v="PRD-111-CHA"/>
    <x v="4"/>
    <x v="1"/>
    <s v="North"/>
    <n v="3306.78"/>
    <n v="935.13"/>
    <x v="0"/>
    <n v="0.28279171883221699"/>
    <x v="0"/>
    <x v="1"/>
    <s v="Late delivery"/>
    <x v="1"/>
    <n v="1"/>
    <n v="207.68"/>
    <x v="5"/>
    <x v="2"/>
  </r>
  <r>
    <s v="ORD-202306-04612"/>
    <x v="151"/>
    <x v="5"/>
    <x v="6"/>
    <n v="3760249328"/>
    <x v="17"/>
    <s v="PRD-108-JAC"/>
    <x v="0"/>
    <x v="0"/>
    <s v="West"/>
    <n v="1048.78"/>
    <n v="112.24"/>
    <x v="3"/>
    <n v="0.107019584660272"/>
    <x v="0"/>
    <x v="0"/>
    <m/>
    <x v="0"/>
    <n v="0"/>
    <n v="2085.91"/>
    <x v="5"/>
    <x v="2"/>
  </r>
  <r>
    <s v="ORD-202306-04613"/>
    <x v="162"/>
    <x v="2"/>
    <x v="2"/>
    <n v="441045242"/>
    <x v="17"/>
    <s v="PRD-108-JAC"/>
    <x v="0"/>
    <x v="0"/>
    <s v="N"/>
    <n v="3262.11"/>
    <n v="826.67"/>
    <x v="0"/>
    <n v="0.253415733988124"/>
    <x v="0"/>
    <x v="1"/>
    <m/>
    <x v="0"/>
    <n v="0"/>
    <n v="2085.91"/>
    <x v="5"/>
    <x v="2"/>
  </r>
  <r>
    <s v="ORD-202306-04614"/>
    <x v="169"/>
    <x v="0"/>
    <x v="3"/>
    <n v="7995420259"/>
    <x v="12"/>
    <s v="PRD-105-BAG"/>
    <x v="9"/>
    <x v="2"/>
    <s v="S"/>
    <n v="4495.5"/>
    <n v="568.83000000000004"/>
    <x v="2"/>
    <n v="0.126533199866533"/>
    <x v="0"/>
    <x v="0"/>
    <m/>
    <x v="0"/>
    <n v="0"/>
    <m/>
    <x v="5"/>
    <x v="2"/>
  </r>
  <r>
    <s v="ORD-202306-04615"/>
    <x v="166"/>
    <x v="20"/>
    <x v="4"/>
    <n v="2096257735"/>
    <x v="2"/>
    <s v="PRD-101-SHI"/>
    <x v="1"/>
    <x v="0"/>
    <s v="South"/>
    <n v="3674.19"/>
    <n v="474.28"/>
    <x v="2"/>
    <n v="0.129084233531744"/>
    <x v="0"/>
    <x v="0"/>
    <m/>
    <x v="0"/>
    <n v="0"/>
    <n v="2821.33"/>
    <x v="5"/>
    <x v="2"/>
  </r>
  <r>
    <s v="ORD-202306-04616"/>
    <x v="159"/>
    <x v="15"/>
    <x v="6"/>
    <n v="6373288862"/>
    <x v="13"/>
    <s v="PRD-102-LAP"/>
    <x v="10"/>
    <x v="1"/>
    <s v="West"/>
    <n v="1291.4100000000001"/>
    <n v="376.03"/>
    <x v="3"/>
    <n v="0.291177859858604"/>
    <x v="0"/>
    <x v="1"/>
    <m/>
    <x v="0"/>
    <n v="0"/>
    <n v="847.14"/>
    <x v="5"/>
    <x v="2"/>
  </r>
  <r>
    <s v="ORD-202306-04617"/>
    <x v="173"/>
    <x v="8"/>
    <x v="1"/>
    <n v="1472222493"/>
    <x v="11"/>
    <s v="PRD-104-WAT"/>
    <x v="7"/>
    <x v="2"/>
    <s v="North"/>
    <n v="2689.3"/>
    <n v="149.47"/>
    <x v="0"/>
    <n v="5.55795188338973E-2"/>
    <x v="0"/>
    <x v="2"/>
    <m/>
    <x v="0"/>
    <n v="0"/>
    <n v="2420.2800000000002"/>
    <x v="5"/>
    <x v="2"/>
  </r>
  <r>
    <s v="ORD-202306-04618"/>
    <x v="173"/>
    <x v="12"/>
    <x v="0"/>
    <n v="8572487239"/>
    <x v="9"/>
    <s v="PRD-107-TAB"/>
    <x v="4"/>
    <x v="1"/>
    <s v="North"/>
    <n v="3977.24"/>
    <n v="1066.0899999999999"/>
    <x v="0"/>
    <n v="0.26804769136385997"/>
    <x v="0"/>
    <x v="1"/>
    <s v="Wrong item delivered"/>
    <x v="1"/>
    <n v="1"/>
    <n v="2081.52"/>
    <x v="5"/>
    <x v="2"/>
  </r>
  <r>
    <s v="ORD-202306-04619"/>
    <x v="150"/>
    <x v="10"/>
    <x v="1"/>
    <n v="6538167528"/>
    <x v="6"/>
    <s v="PRD-107-TAB"/>
    <x v="6"/>
    <x v="1"/>
    <s v="North"/>
    <n v="1784.53"/>
    <n v="61.05"/>
    <x v="0"/>
    <n v="3.4210688528632197E-2"/>
    <x v="0"/>
    <x v="2"/>
    <s v="damaged "/>
    <x v="1"/>
    <n v="1"/>
    <n v="2081.52"/>
    <x v="5"/>
    <x v="2"/>
  </r>
  <r>
    <s v="ORD-202306-04620"/>
    <x v="146"/>
    <x v="26"/>
    <x v="5"/>
    <n v="4142479939"/>
    <x v="2"/>
    <s v="PRD-101-SHI"/>
    <x v="1"/>
    <x v="0"/>
    <s v="South"/>
    <n v="1659.39"/>
    <n v="208"/>
    <x v="2"/>
    <n v="0.12534726616407199"/>
    <x v="0"/>
    <x v="0"/>
    <m/>
    <x v="0"/>
    <n v="0"/>
    <n v="2821.33"/>
    <x v="5"/>
    <x v="2"/>
  </r>
  <r>
    <s v="ORD-202306-04621"/>
    <x v="172"/>
    <x v="4"/>
    <x v="5"/>
    <n v="3187535702"/>
    <x v="6"/>
    <s v="PRD-107-TAB"/>
    <x v="4"/>
    <x v="1"/>
    <s v="S"/>
    <n v="3709.75"/>
    <n v="301.14999999999998"/>
    <x v="2"/>
    <n v="8.1177976952624797E-2"/>
    <x v="0"/>
    <x v="2"/>
    <m/>
    <x v="0"/>
    <n v="0"/>
    <n v="2081.52"/>
    <x v="5"/>
    <x v="2"/>
  </r>
  <r>
    <s v="ORD-202306-04622"/>
    <x v="169"/>
    <x v="16"/>
    <x v="6"/>
    <n v="8601778507"/>
    <x v="13"/>
    <s v="PRD-102-LAP"/>
    <x v="10"/>
    <x v="1"/>
    <s v="South"/>
    <n v="2233.61"/>
    <n v="579.46"/>
    <x v="2"/>
    <n v="0.25942756345109502"/>
    <x v="0"/>
    <x v="1"/>
    <m/>
    <x v="0"/>
    <n v="0"/>
    <n v="847.14"/>
    <x v="5"/>
    <x v="2"/>
  </r>
  <r>
    <s v="ORD-202306-04623"/>
    <x v="149"/>
    <x v="5"/>
    <x v="4"/>
    <n v="6292640614"/>
    <x v="13"/>
    <s v="PRD-102-LAP"/>
    <x v="10"/>
    <x v="1"/>
    <s v="East"/>
    <n v="1773.29"/>
    <n v="100.4"/>
    <x v="1"/>
    <n v="5.6617924874104102E-2"/>
    <x v="0"/>
    <x v="2"/>
    <s v="Defective"/>
    <x v="1"/>
    <n v="1"/>
    <n v="847.14"/>
    <x v="5"/>
    <x v="2"/>
  </r>
  <r>
    <s v="ORD-202306-04624"/>
    <x v="148"/>
    <x v="20"/>
    <x v="2"/>
    <n v="7696049522"/>
    <x v="1"/>
    <s v="PRD-101-SHI "/>
    <x v="1"/>
    <x v="0"/>
    <s v="N"/>
    <n v="3874.35"/>
    <n v="701.87"/>
    <x v="0"/>
    <n v="0.18115812975079701"/>
    <x v="0"/>
    <x v="0"/>
    <m/>
    <x v="0"/>
    <n v="0"/>
    <m/>
    <x v="5"/>
    <x v="2"/>
  </r>
  <r>
    <s v="ORD-202306-04625"/>
    <x v="154"/>
    <x v="5"/>
    <x v="5"/>
    <n v="1921068426"/>
    <x v="8"/>
    <s v="PRD-110-CAM"/>
    <x v="8"/>
    <x v="1"/>
    <s v="North"/>
    <n v="2273.5100000000002"/>
    <n v="400.24"/>
    <x v="0"/>
    <n v="0.176044970112293"/>
    <x v="0"/>
    <x v="0"/>
    <m/>
    <x v="0"/>
    <n v="0"/>
    <m/>
    <x v="5"/>
    <x v="2"/>
  </r>
  <r>
    <s v="ORD-202306-04626"/>
    <x v="169"/>
    <x v="16"/>
    <x v="0"/>
    <n v="9569580652"/>
    <x v="11"/>
    <s v="PRD-104-WAT"/>
    <x v="4"/>
    <x v="2"/>
    <s v="South"/>
    <n v="265.43"/>
    <n v="74.31"/>
    <x v="2"/>
    <n v="0.27996081829484198"/>
    <x v="2"/>
    <x v="1"/>
    <m/>
    <x v="0"/>
    <n v="0"/>
    <n v="2420.2800000000002"/>
    <x v="5"/>
    <x v="2"/>
  </r>
  <r>
    <s v="ORD-202306-04627"/>
    <x v="146"/>
    <x v="21"/>
    <x v="3"/>
    <n v="6017241028"/>
    <x v="18"/>
    <s v="PRD - 103 - HEA"/>
    <x v="5"/>
    <x v="1"/>
    <s v="North"/>
    <n v="2048.02"/>
    <n v="158.71"/>
    <x v="0"/>
    <n v="7.7494360406636598E-2"/>
    <x v="0"/>
    <x v="2"/>
    <m/>
    <x v="0"/>
    <n v="0"/>
    <m/>
    <x v="5"/>
    <x v="2"/>
  </r>
  <r>
    <s v="ORD-202306-04628"/>
    <x v="156"/>
    <x v="12"/>
    <x v="6"/>
    <n v="7720593802"/>
    <x v="3"/>
    <s v="PRD - 106 - PHO"/>
    <x v="2"/>
    <x v="1"/>
    <s v="South"/>
    <n v="4554.07"/>
    <n v="241.07"/>
    <x v="2"/>
    <n v="5.2935066874246602E-2"/>
    <x v="0"/>
    <x v="2"/>
    <m/>
    <x v="0"/>
    <n v="0"/>
    <m/>
    <x v="5"/>
    <x v="2"/>
  </r>
  <r>
    <s v="ORD-202306-04629"/>
    <x v="169"/>
    <x v="28"/>
    <x v="5"/>
    <n v="8470115489"/>
    <x v="12"/>
    <s v="PRD-105-BAG"/>
    <x v="4"/>
    <x v="2"/>
    <s v="South"/>
    <n v="962.48"/>
    <n v="108.23"/>
    <x v="2"/>
    <n v="0.112449089851218"/>
    <x v="1"/>
    <x v="0"/>
    <m/>
    <x v="0"/>
    <n v="0"/>
    <m/>
    <x v="5"/>
    <x v="2"/>
  </r>
  <r>
    <s v="ORD-202306-04630"/>
    <x v="162"/>
    <x v="9"/>
    <x v="1"/>
    <n v="9405222462"/>
    <x v="14"/>
    <s v="PRD-111-CHA"/>
    <x v="11"/>
    <x v="1"/>
    <s v="W"/>
    <n v="4795.1400000000003"/>
    <n v="410.09"/>
    <x v="3"/>
    <n v="8.5522007699462402E-2"/>
    <x v="0"/>
    <x v="2"/>
    <s v="missing parts"/>
    <x v="1"/>
    <n v="1"/>
    <n v="207.68"/>
    <x v="5"/>
    <x v="2"/>
  </r>
  <r>
    <s v="ORD-202306-04631"/>
    <x v="160"/>
    <x v="23"/>
    <x v="3"/>
    <n v="4287011899"/>
    <x v="4"/>
    <s v="PRD - 109 - SUN"/>
    <x v="4"/>
    <x v="2"/>
    <s v="N"/>
    <n v="2892.82"/>
    <n v="161.63"/>
    <x v="0"/>
    <n v="5.58728161447999E-2"/>
    <x v="0"/>
    <x v="2"/>
    <m/>
    <x v="0"/>
    <n v="0"/>
    <m/>
    <x v="5"/>
    <x v="2"/>
  </r>
  <r>
    <s v="ORD-202306-04632"/>
    <x v="162"/>
    <x v="7"/>
    <x v="7"/>
    <n v="9818741731"/>
    <x v="11"/>
    <s v="PRD-104-WAT"/>
    <x v="4"/>
    <x v="2"/>
    <s v="North"/>
    <n v="4033.92"/>
    <n v="166.91"/>
    <x v="0"/>
    <n v="4.1376626209741398E-2"/>
    <x v="0"/>
    <x v="2"/>
    <m/>
    <x v="0"/>
    <n v="0"/>
    <n v="2420.2800000000002"/>
    <x v="5"/>
    <x v="2"/>
  </r>
  <r>
    <s v="ORD-202306-04633"/>
    <x v="169"/>
    <x v="29"/>
    <x v="0"/>
    <n v="4884246901"/>
    <x v="18"/>
    <s v="PRD-103-HEA"/>
    <x v="5"/>
    <x v="1"/>
    <s v="W"/>
    <n v="3722.55"/>
    <n v="310.60000000000002"/>
    <x v="3"/>
    <n v="8.3437428644343295E-2"/>
    <x v="0"/>
    <x v="2"/>
    <m/>
    <x v="0"/>
    <n v="0"/>
    <n v="2183.56"/>
    <x v="5"/>
    <x v="2"/>
  </r>
  <r>
    <s v="ORD-202306-04634"/>
    <x v="154"/>
    <x v="8"/>
    <x v="7"/>
    <n v="8428642009"/>
    <x v="4"/>
    <s v="PRD-109-SUN"/>
    <x v="3"/>
    <x v="2"/>
    <s v="S"/>
    <n v="4948.3599999999997"/>
    <n v="923.61"/>
    <x v="2"/>
    <n v="0.186649718290504"/>
    <x v="0"/>
    <x v="0"/>
    <m/>
    <x v="0"/>
    <n v="0"/>
    <m/>
    <x v="5"/>
    <x v="2"/>
  </r>
  <r>
    <s v="ORD-202306-04635"/>
    <x v="171"/>
    <x v="1"/>
    <x v="1"/>
    <n v="4854550257"/>
    <x v="14"/>
    <s v="PRD-111-CHA"/>
    <x v="11"/>
    <x v="1"/>
    <s v="North"/>
    <n v="492.28"/>
    <n v="143.97999999999999"/>
    <x v="0"/>
    <n v="0.29247582676525602"/>
    <x v="2"/>
    <x v="1"/>
    <m/>
    <x v="0"/>
    <n v="0"/>
    <n v="207.68"/>
    <x v="5"/>
    <x v="2"/>
  </r>
  <r>
    <s v="ORD-202306-04636"/>
    <x v="161"/>
    <x v="26"/>
    <x v="2"/>
    <n v="9140492867"/>
    <x v="20"/>
    <s v="PRD - 100 - SHO"/>
    <x v="4"/>
    <x v="0"/>
    <s v="East"/>
    <n v="1731.89"/>
    <n v="216.96"/>
    <x v="1"/>
    <n v="0.12527354508658201"/>
    <x v="0"/>
    <x v="0"/>
    <m/>
    <x v="0"/>
    <n v="0"/>
    <m/>
    <x v="5"/>
    <x v="2"/>
  </r>
  <r>
    <s v="ORD-202306-04637"/>
    <x v="152"/>
    <x v="29"/>
    <x v="0"/>
    <n v="2816904545"/>
    <x v="20"/>
    <s v="PRD-100-SHO"/>
    <x v="12"/>
    <x v="0"/>
    <s v="East"/>
    <n v="1915.02"/>
    <n v="398.61"/>
    <x v="1"/>
    <n v="0.208149262148698"/>
    <x v="0"/>
    <x v="1"/>
    <m/>
    <x v="0"/>
    <n v="0"/>
    <n v="2793.38"/>
    <x v="5"/>
    <x v="2"/>
  </r>
  <r>
    <s v="ORD-202306-04638"/>
    <x v="157"/>
    <x v="29"/>
    <x v="6"/>
    <n v="896806666"/>
    <x v="19"/>
    <s v="PRD - 102 - LAP"/>
    <x v="10"/>
    <x v="1"/>
    <s v="W"/>
    <n v="4953.2700000000004"/>
    <n v="686.66"/>
    <x v="3"/>
    <n v="0.13862761367742901"/>
    <x v="0"/>
    <x v="0"/>
    <m/>
    <x v="0"/>
    <n v="0"/>
    <m/>
    <x v="5"/>
    <x v="2"/>
  </r>
  <r>
    <s v="ORD-202306-04639"/>
    <x v="148"/>
    <x v="3"/>
    <x v="5"/>
    <n v="5599806696"/>
    <x v="3"/>
    <s v="PRD-106-PHO"/>
    <x v="2"/>
    <x v="1"/>
    <s v="North"/>
    <n v="141.13"/>
    <n v="7.76"/>
    <x v="0"/>
    <n v="5.4984765818748699E-2"/>
    <x v="2"/>
    <x v="2"/>
    <m/>
    <x v="0"/>
    <n v="0"/>
    <n v="2788.38"/>
    <x v="5"/>
    <x v="2"/>
  </r>
  <r>
    <s v="ORD-202306-04640"/>
    <x v="162"/>
    <x v="14"/>
    <x v="3"/>
    <n v="5754830443"/>
    <x v="7"/>
    <s v="PRD-104-WAT"/>
    <x v="7"/>
    <x v="2"/>
    <s v="South"/>
    <n v="4787.9399999999996"/>
    <n v="1107.42"/>
    <x v="2"/>
    <n v="0.231293625233399"/>
    <x v="0"/>
    <x v="1"/>
    <m/>
    <x v="0"/>
    <n v="0"/>
    <n v="2420.2800000000002"/>
    <x v="5"/>
    <x v="2"/>
  </r>
  <r>
    <s v="ORD-202306-04641"/>
    <x v="151"/>
    <x v="10"/>
    <x v="4"/>
    <n v="2617442882"/>
    <x v="14"/>
    <s v="PRD-111-CHA"/>
    <x v="11"/>
    <x v="1"/>
    <s v="W"/>
    <n v="3611.12"/>
    <n v="786.43"/>
    <x v="3"/>
    <n v="0.217780079310574"/>
    <x v="0"/>
    <x v="1"/>
    <s v="Late delivery"/>
    <x v="1"/>
    <n v="1"/>
    <n v="207.68"/>
    <x v="5"/>
    <x v="2"/>
  </r>
  <r>
    <s v="ORD-202306-04642"/>
    <x v="149"/>
    <x v="0"/>
    <x v="1"/>
    <n v="5002694331"/>
    <x v="19"/>
    <s v="PRD-102-LAP"/>
    <x v="10"/>
    <x v="1"/>
    <s v="North"/>
    <n v="2277.2600000000002"/>
    <n v="629.84"/>
    <x v="0"/>
    <n v="0.276577992851058"/>
    <x v="0"/>
    <x v="1"/>
    <m/>
    <x v="0"/>
    <n v="0"/>
    <n v="847.14"/>
    <x v="5"/>
    <x v="2"/>
  </r>
  <r>
    <s v="ORD-202306-04643"/>
    <x v="157"/>
    <x v="15"/>
    <x v="2"/>
    <n v="4792644838"/>
    <x v="5"/>
    <s v="PRD-103-HEA"/>
    <x v="5"/>
    <x v="1"/>
    <s v="South"/>
    <n v="1763.07"/>
    <n v="501.78"/>
    <x v="2"/>
    <n v="0.28460582960404301"/>
    <x v="0"/>
    <x v="1"/>
    <m/>
    <x v="0"/>
    <n v="0"/>
    <n v="2183.56"/>
    <x v="5"/>
    <x v="2"/>
  </r>
  <r>
    <s v="ORD-202306-04644"/>
    <x v="169"/>
    <x v="4"/>
    <x v="4"/>
    <n v="8238243083"/>
    <x v="16"/>
    <s v="PRD-109-SUN"/>
    <x v="3"/>
    <x v="2"/>
    <s v="N"/>
    <n v="2864.14"/>
    <n v="664.89"/>
    <x v="0"/>
    <n v="0.23214298183748"/>
    <x v="0"/>
    <x v="1"/>
    <m/>
    <x v="0"/>
    <n v="0"/>
    <m/>
    <x v="5"/>
    <x v="2"/>
  </r>
  <r>
    <s v="ORD-202306-04645"/>
    <x v="171"/>
    <x v="22"/>
    <x v="3"/>
    <n v="140738780"/>
    <x v="2"/>
    <s v="PRD-101-SHI"/>
    <x v="1"/>
    <x v="0"/>
    <s v="North"/>
    <n v="2267.9499999999998"/>
    <n v="232.91"/>
    <x v="0"/>
    <n v="0.10269626755439901"/>
    <x v="0"/>
    <x v="0"/>
    <m/>
    <x v="0"/>
    <n v="0"/>
    <n v="2821.33"/>
    <x v="5"/>
    <x v="2"/>
  </r>
  <r>
    <s v="ORD-202306-04646"/>
    <x v="158"/>
    <x v="29"/>
    <x v="4"/>
    <n v="6173269879"/>
    <x v="8"/>
    <s v="PRD-110-CAM"/>
    <x v="8"/>
    <x v="1"/>
    <s v="W"/>
    <n v="3970.02"/>
    <n v="854.36"/>
    <x v="3"/>
    <n v="0.21520294608087601"/>
    <x v="0"/>
    <x v="1"/>
    <m/>
    <x v="0"/>
    <n v="0"/>
    <m/>
    <x v="5"/>
    <x v="2"/>
  </r>
  <r>
    <s v="ORD-202306-04647"/>
    <x v="161"/>
    <x v="4"/>
    <x v="4"/>
    <n v="4702887580"/>
    <x v="11"/>
    <s v="PRD-104-WAT"/>
    <x v="7"/>
    <x v="2"/>
    <s v="North"/>
    <n v="4732.28"/>
    <n v="352.17"/>
    <x v="0"/>
    <n v="7.4418673451275105E-2"/>
    <x v="0"/>
    <x v="2"/>
    <m/>
    <x v="0"/>
    <n v="0"/>
    <n v="2420.2800000000002"/>
    <x v="5"/>
    <x v="2"/>
  </r>
  <r>
    <s v="ORD-202306-04648"/>
    <x v="173"/>
    <x v="25"/>
    <x v="4"/>
    <n v="8019858944"/>
    <x v="4"/>
    <s v="PRD-109-SUN"/>
    <x v="4"/>
    <x v="2"/>
    <s v="East"/>
    <n v="757.11"/>
    <n v="136.77000000000001"/>
    <x v="1"/>
    <n v="0.180647462059674"/>
    <x v="1"/>
    <x v="0"/>
    <m/>
    <x v="0"/>
    <n v="0"/>
    <m/>
    <x v="5"/>
    <x v="2"/>
  </r>
  <r>
    <s v="ORD-202306-04649"/>
    <x v="148"/>
    <x v="11"/>
    <x v="5"/>
    <n v="5273433472"/>
    <x v="3"/>
    <s v="PRD-106-PHO "/>
    <x v="4"/>
    <x v="1"/>
    <s v="East"/>
    <n v="3884.97"/>
    <n v="249.64"/>
    <x v="1"/>
    <n v="6.4257896457372898E-2"/>
    <x v="0"/>
    <x v="2"/>
    <m/>
    <x v="0"/>
    <n v="0"/>
    <m/>
    <x v="5"/>
    <x v="2"/>
  </r>
  <r>
    <s v="ORD-202306-04650"/>
    <x v="174"/>
    <x v="2"/>
    <x v="0"/>
    <n v="7444491285"/>
    <x v="15"/>
    <s v="PRD-100-SHO"/>
    <x v="12"/>
    <x v="0"/>
    <s v="W"/>
    <n v="2640.94"/>
    <n v="122.39"/>
    <x v="3"/>
    <n v="4.6343347444470502E-2"/>
    <x v="0"/>
    <x v="2"/>
    <s v="missing parts"/>
    <x v="1"/>
    <n v="1"/>
    <n v="2793.38"/>
    <x v="5"/>
    <x v="2"/>
  </r>
  <r>
    <s v="ORD-202306-04651"/>
    <x v="158"/>
    <x v="8"/>
    <x v="4"/>
    <n v="4254060437"/>
    <x v="14"/>
    <s v="PRD-111-CHA"/>
    <x v="4"/>
    <x v="1"/>
    <s v="North"/>
    <n v="4964.2"/>
    <n v="749.05"/>
    <x v="0"/>
    <n v="0.15089037508561301"/>
    <x v="0"/>
    <x v="0"/>
    <m/>
    <x v="0"/>
    <n v="0"/>
    <n v="207.68"/>
    <x v="5"/>
    <x v="2"/>
  </r>
  <r>
    <s v="ORD-202306-04652"/>
    <x v="173"/>
    <x v="24"/>
    <x v="3"/>
    <n v="5925667349"/>
    <x v="4"/>
    <s v="PRD-109-SUN"/>
    <x v="3"/>
    <x v="2"/>
    <s v="W"/>
    <n v="1402.11"/>
    <n v="209.58"/>
    <x v="3"/>
    <n v="0.14947472024306199"/>
    <x v="0"/>
    <x v="0"/>
    <m/>
    <x v="0"/>
    <n v="0"/>
    <m/>
    <x v="5"/>
    <x v="2"/>
  </r>
  <r>
    <s v="ORD-202306-04653"/>
    <x v="170"/>
    <x v="11"/>
    <x v="6"/>
    <n v="7817674997"/>
    <x v="8"/>
    <s v="PRD-110-CAM"/>
    <x v="8"/>
    <x v="1"/>
    <s v="S"/>
    <n v="3148.49"/>
    <n v="690.97"/>
    <x v="2"/>
    <n v="0.219460757378934"/>
    <x v="0"/>
    <x v="1"/>
    <m/>
    <x v="0"/>
    <n v="0"/>
    <m/>
    <x v="5"/>
    <x v="2"/>
  </r>
  <r>
    <s v="ORD-202306-04654"/>
    <x v="152"/>
    <x v="28"/>
    <x v="0"/>
    <n v="8920914489"/>
    <x v="4"/>
    <s v="PRD-109-SUN"/>
    <x v="4"/>
    <x v="2"/>
    <s v="South"/>
    <n v="2551.59"/>
    <n v="281.39999999999998"/>
    <x v="2"/>
    <n v="0.110284175749239"/>
    <x v="0"/>
    <x v="0"/>
    <m/>
    <x v="0"/>
    <n v="0"/>
    <m/>
    <x v="5"/>
    <x v="2"/>
  </r>
  <r>
    <s v="ORD-202306-04655"/>
    <x v="161"/>
    <x v="21"/>
    <x v="2"/>
    <n v="8465286515"/>
    <x v="1"/>
    <s v="PRD-101-SHI"/>
    <x v="1"/>
    <x v="0"/>
    <s v="North"/>
    <n v="345.48"/>
    <n v="93.58"/>
    <x v="0"/>
    <n v="0.27086951487785099"/>
    <x v="2"/>
    <x v="1"/>
    <m/>
    <x v="0"/>
    <n v="0"/>
    <n v="2821.33"/>
    <x v="5"/>
    <x v="2"/>
  </r>
  <r>
    <s v="ORD-202306-04656"/>
    <x v="165"/>
    <x v="24"/>
    <x v="5"/>
    <n v="807131309"/>
    <x v="4"/>
    <s v="PRD-109-SUN"/>
    <x v="4"/>
    <x v="2"/>
    <s v="South"/>
    <n v="4599.6499999999996"/>
    <n v="163.06"/>
    <x v="2"/>
    <n v="3.5450523409389798E-2"/>
    <x v="0"/>
    <x v="2"/>
    <m/>
    <x v="0"/>
    <n v="0"/>
    <m/>
    <x v="5"/>
    <x v="2"/>
  </r>
  <r>
    <s v="ORD-202306-04657"/>
    <x v="174"/>
    <x v="7"/>
    <x v="6"/>
    <n v="9737420673"/>
    <x v="13"/>
    <s v="PRD-102-LAP"/>
    <x v="4"/>
    <x v="1"/>
    <s v="W"/>
    <n v="900.09"/>
    <n v="128.02000000000001"/>
    <x v="3"/>
    <n v="0.14223022142230199"/>
    <x v="1"/>
    <x v="0"/>
    <m/>
    <x v="0"/>
    <n v="0"/>
    <n v="847.14"/>
    <x v="5"/>
    <x v="2"/>
  </r>
  <r>
    <s v="ORD-202306-04658"/>
    <x v="161"/>
    <x v="27"/>
    <x v="7"/>
    <n v="9628355555"/>
    <x v="12"/>
    <s v="PRD-105-BAG"/>
    <x v="9"/>
    <x v="2"/>
    <s v="South"/>
    <n v="2495.0300000000002"/>
    <n v="635.36"/>
    <x v="2"/>
    <n v="0.25465024468643699"/>
    <x v="0"/>
    <x v="1"/>
    <m/>
    <x v="0"/>
    <n v="0"/>
    <m/>
    <x v="5"/>
    <x v="2"/>
  </r>
  <r>
    <s v="ORD-202306-04659"/>
    <x v="161"/>
    <x v="9"/>
    <x v="4"/>
    <n v="7002539468"/>
    <x v="8"/>
    <s v="PRD-110-CAM"/>
    <x v="8"/>
    <x v="1"/>
    <s v="South"/>
    <n v="4970.1000000000004"/>
    <n v="996.01"/>
    <x v="2"/>
    <n v="0.20040039435826201"/>
    <x v="0"/>
    <x v="1"/>
    <m/>
    <x v="0"/>
    <n v="0"/>
    <m/>
    <x v="5"/>
    <x v="2"/>
  </r>
  <r>
    <s v="ORD-202306-04660"/>
    <x v="167"/>
    <x v="25"/>
    <x v="4"/>
    <n v="708016487"/>
    <x v="2"/>
    <s v="PRD-101-SHI "/>
    <x v="1"/>
    <x v="0"/>
    <s v="W"/>
    <n v="1875.28"/>
    <n v="492.75"/>
    <x v="3"/>
    <n v="0.26276076105968199"/>
    <x v="0"/>
    <x v="1"/>
    <m/>
    <x v="0"/>
    <n v="0"/>
    <m/>
    <x v="5"/>
    <x v="2"/>
  </r>
  <r>
    <s v="ORD-202306-04661"/>
    <x v="149"/>
    <x v="14"/>
    <x v="4"/>
    <n v="7031181309"/>
    <x v="17"/>
    <s v="PRD-108-JAC"/>
    <x v="4"/>
    <x v="0"/>
    <s v="N"/>
    <n v="370.19"/>
    <n v="79.31"/>
    <x v="0"/>
    <n v="0.214241335530403"/>
    <x v="2"/>
    <x v="1"/>
    <m/>
    <x v="0"/>
    <n v="0"/>
    <n v="2085.91"/>
    <x v="5"/>
    <x v="2"/>
  </r>
  <r>
    <s v="ORD-202306-04662"/>
    <x v="158"/>
    <x v="10"/>
    <x v="6"/>
    <n v="1453590550"/>
    <x v="11"/>
    <s v="PRD-104-WAT"/>
    <x v="7"/>
    <x v="2"/>
    <s v="W"/>
    <n v="2451.25"/>
    <n v="440.66"/>
    <x v="3"/>
    <n v="0.179769505354411"/>
    <x v="0"/>
    <x v="0"/>
    <m/>
    <x v="0"/>
    <n v="0"/>
    <n v="2420.2800000000002"/>
    <x v="5"/>
    <x v="2"/>
  </r>
  <r>
    <s v="ORD-202306-04663"/>
    <x v="153"/>
    <x v="20"/>
    <x v="5"/>
    <n v="6672374784"/>
    <x v="13"/>
    <s v="PRD-102-LAP"/>
    <x v="10"/>
    <x v="1"/>
    <s v="East"/>
    <n v="4054.83"/>
    <n v="1167.48"/>
    <x v="1"/>
    <n v="0.28792329148201001"/>
    <x v="0"/>
    <x v="1"/>
    <m/>
    <x v="0"/>
    <n v="0"/>
    <n v="847.14"/>
    <x v="5"/>
    <x v="2"/>
  </r>
  <r>
    <s v="ORD-202306-04664"/>
    <x v="149"/>
    <x v="27"/>
    <x v="2"/>
    <n v="4883591596"/>
    <x v="0"/>
    <s v="PRD-108-JAC"/>
    <x v="0"/>
    <x v="0"/>
    <s v="W"/>
    <n v="347.25"/>
    <n v="30.32"/>
    <x v="3"/>
    <n v="8.7314614830813597E-2"/>
    <x v="2"/>
    <x v="2"/>
    <m/>
    <x v="0"/>
    <n v="0"/>
    <n v="2085.91"/>
    <x v="5"/>
    <x v="2"/>
  </r>
  <r>
    <s v="ORD-202306-04665"/>
    <x v="174"/>
    <x v="7"/>
    <x v="1"/>
    <n v="548303052"/>
    <x v="19"/>
    <s v="PRD-102-LAP"/>
    <x v="10"/>
    <x v="1"/>
    <s v="South"/>
    <n v="4135.38"/>
    <n v="1092.67"/>
    <x v="2"/>
    <n v="0.26422481126281"/>
    <x v="0"/>
    <x v="1"/>
    <m/>
    <x v="0"/>
    <n v="0"/>
    <n v="847.14"/>
    <x v="5"/>
    <x v="2"/>
  </r>
  <r>
    <s v="ORD-202306-04666"/>
    <x v="154"/>
    <x v="24"/>
    <x v="0"/>
    <n v="4184812431"/>
    <x v="22"/>
    <s v="PRD-105-BAG"/>
    <x v="9"/>
    <x v="2"/>
    <s v="N"/>
    <n v="2007.1"/>
    <n v="298.22000000000003"/>
    <x v="0"/>
    <n v="0.14858253201136001"/>
    <x v="0"/>
    <x v="0"/>
    <m/>
    <x v="0"/>
    <n v="0"/>
    <m/>
    <x v="5"/>
    <x v="2"/>
  </r>
  <r>
    <s v="ORD-202306-04667"/>
    <x v="146"/>
    <x v="18"/>
    <x v="6"/>
    <n v="1298798799"/>
    <x v="18"/>
    <s v="PRD-103-HEA"/>
    <x v="5"/>
    <x v="1"/>
    <s v="East"/>
    <n v="2886.73"/>
    <n v="578.98"/>
    <x v="1"/>
    <n v="0.200566038389458"/>
    <x v="0"/>
    <x v="1"/>
    <m/>
    <x v="0"/>
    <n v="0"/>
    <n v="2183.56"/>
    <x v="5"/>
    <x v="2"/>
  </r>
  <r>
    <s v="ORD-202306-04668"/>
    <x v="171"/>
    <x v="14"/>
    <x v="0"/>
    <n v="4946801046"/>
    <x v="12"/>
    <s v="PRD-105-BAG"/>
    <x v="9"/>
    <x v="2"/>
    <s v="North"/>
    <n v="3260.51"/>
    <n v="291.94"/>
    <x v="0"/>
    <n v="8.95381397388752E-2"/>
    <x v="0"/>
    <x v="2"/>
    <m/>
    <x v="0"/>
    <n v="0"/>
    <m/>
    <x v="5"/>
    <x v="2"/>
  </r>
  <r>
    <s v="ORD-202306-04669"/>
    <x v="158"/>
    <x v="15"/>
    <x v="6"/>
    <n v="3888150378"/>
    <x v="6"/>
    <s v="PRD-107-TAB"/>
    <x v="4"/>
    <x v="1"/>
    <s v="South"/>
    <n v="4729.51"/>
    <n v="515.94000000000005"/>
    <x v="2"/>
    <n v="0.10908952513051"/>
    <x v="0"/>
    <x v="0"/>
    <m/>
    <x v="0"/>
    <n v="0"/>
    <n v="2081.52"/>
    <x v="5"/>
    <x v="2"/>
  </r>
  <r>
    <s v="ORD-202306-04670"/>
    <x v="153"/>
    <x v="1"/>
    <x v="0"/>
    <n v="7620819205"/>
    <x v="7"/>
    <s v="PRD-104-WAT"/>
    <x v="7"/>
    <x v="2"/>
    <s v="N"/>
    <n v="4320.47"/>
    <n v="544.91999999999996"/>
    <x v="0"/>
    <n v="0.126125166937856"/>
    <x v="0"/>
    <x v="0"/>
    <m/>
    <x v="0"/>
    <n v="0"/>
    <n v="2420.2800000000002"/>
    <x v="5"/>
    <x v="2"/>
  </r>
  <r>
    <s v="ORD-202306-04671"/>
    <x v="161"/>
    <x v="9"/>
    <x v="5"/>
    <n v="2286520413"/>
    <x v="9"/>
    <s v="PRD-107-TAB"/>
    <x v="6"/>
    <x v="1"/>
    <s v="North"/>
    <n v="3249.68"/>
    <n v="874.2"/>
    <x v="0"/>
    <n v="0.26901110263164402"/>
    <x v="0"/>
    <x v="1"/>
    <m/>
    <x v="0"/>
    <n v="0"/>
    <n v="2081.52"/>
    <x v="5"/>
    <x v="2"/>
  </r>
  <r>
    <s v="ORD-202306-04672"/>
    <x v="174"/>
    <x v="24"/>
    <x v="3"/>
    <n v="2540299829"/>
    <x v="5"/>
    <s v="PRD-103-HEA"/>
    <x v="4"/>
    <x v="1"/>
    <s v="S"/>
    <n v="4796.2"/>
    <n v="1393.41"/>
    <x v="2"/>
    <n v="0.29052374796714098"/>
    <x v="0"/>
    <x v="1"/>
    <m/>
    <x v="0"/>
    <n v="0"/>
    <n v="2183.56"/>
    <x v="5"/>
    <x v="2"/>
  </r>
  <r>
    <s v="ORD-202306-04673"/>
    <x v="169"/>
    <x v="12"/>
    <x v="5"/>
    <n v="6169662890"/>
    <x v="0"/>
    <s v="PRD-108-JAC"/>
    <x v="0"/>
    <x v="0"/>
    <s v="South"/>
    <n v="3304.79"/>
    <n v="611.9"/>
    <x v="2"/>
    <n v="0.185155486430303"/>
    <x v="0"/>
    <x v="0"/>
    <s v="DAMAGED"/>
    <x v="1"/>
    <n v="1"/>
    <n v="2085.91"/>
    <x v="5"/>
    <x v="2"/>
  </r>
  <r>
    <s v="ORD-202306-04674"/>
    <x v="151"/>
    <x v="18"/>
    <x v="0"/>
    <n v="3017237394"/>
    <x v="8"/>
    <s v="PRD-110-CAM"/>
    <x v="8"/>
    <x v="1"/>
    <s v="South"/>
    <n v="2143.12"/>
    <n v="614.4"/>
    <x v="2"/>
    <n v="0.28668483332711198"/>
    <x v="0"/>
    <x v="1"/>
    <m/>
    <x v="0"/>
    <n v="0"/>
    <m/>
    <x v="5"/>
    <x v="2"/>
  </r>
  <r>
    <s v="ORD-202306-04675"/>
    <x v="168"/>
    <x v="21"/>
    <x v="7"/>
    <n v="2710905544"/>
    <x v="11"/>
    <s v="PRD-104-WAT"/>
    <x v="7"/>
    <x v="2"/>
    <s v="South"/>
    <n v="2299.29"/>
    <n v="151.93"/>
    <x v="2"/>
    <n v="6.6076919396857295E-2"/>
    <x v="0"/>
    <x v="2"/>
    <m/>
    <x v="0"/>
    <n v="0"/>
    <n v="2420.2800000000002"/>
    <x v="5"/>
    <x v="2"/>
  </r>
  <r>
    <s v="ORD-202306-04676"/>
    <x v="163"/>
    <x v="28"/>
    <x v="5"/>
    <n v="3499660875"/>
    <x v="8"/>
    <s v="PRD-110-CAM"/>
    <x v="4"/>
    <x v="1"/>
    <s v="East"/>
    <n v="4676.91"/>
    <n v="790.26"/>
    <x v="1"/>
    <n v="0.168970538239992"/>
    <x v="0"/>
    <x v="0"/>
    <m/>
    <x v="0"/>
    <n v="0"/>
    <m/>
    <x v="5"/>
    <x v="2"/>
  </r>
  <r>
    <s v="ORD-202306-04677"/>
    <x v="160"/>
    <x v="16"/>
    <x v="7"/>
    <n v="7893831602"/>
    <x v="14"/>
    <s v="PRD-111-CHA"/>
    <x v="11"/>
    <x v="1"/>
    <s v="West"/>
    <n v="4091.17"/>
    <n v="194.38"/>
    <x v="3"/>
    <n v="4.7512080896174001E-2"/>
    <x v="0"/>
    <x v="2"/>
    <m/>
    <x v="0"/>
    <n v="0"/>
    <n v="207.68"/>
    <x v="5"/>
    <x v="2"/>
  </r>
  <r>
    <s v="ORD-202306-04678"/>
    <x v="153"/>
    <x v="20"/>
    <x v="7"/>
    <n v="6543467401"/>
    <x v="13"/>
    <s v="PRD-102-LAP"/>
    <x v="10"/>
    <x v="1"/>
    <s v="South"/>
    <n v="4942.34"/>
    <n v="386.39"/>
    <x v="2"/>
    <n v="7.8179566763921599E-2"/>
    <x v="0"/>
    <x v="2"/>
    <m/>
    <x v="0"/>
    <n v="0"/>
    <n v="847.14"/>
    <x v="5"/>
    <x v="2"/>
  </r>
  <r>
    <s v="ORD-202306-04679"/>
    <x v="170"/>
    <x v="20"/>
    <x v="6"/>
    <n v="9990137479"/>
    <x v="11"/>
    <s v="PRD-104-WAT"/>
    <x v="7"/>
    <x v="2"/>
    <s v="W"/>
    <n v="3311.73"/>
    <n v="760.13"/>
    <x v="3"/>
    <n v="0.229526561646028"/>
    <x v="0"/>
    <x v="1"/>
    <m/>
    <x v="0"/>
    <n v="0"/>
    <n v="2420.2800000000002"/>
    <x v="5"/>
    <x v="2"/>
  </r>
  <r>
    <s v="ORD-202306-04680"/>
    <x v="165"/>
    <x v="4"/>
    <x v="7"/>
    <n v="8506360683"/>
    <x v="15"/>
    <s v="PRD-100-SHO"/>
    <x v="12"/>
    <x v="0"/>
    <s v="South"/>
    <n v="2190.62"/>
    <n v="594.07000000000005"/>
    <x v="2"/>
    <n v="0.27118806547917901"/>
    <x v="0"/>
    <x v="1"/>
    <s v="Wrong item delivered"/>
    <x v="1"/>
    <n v="1"/>
    <n v="2793.38"/>
    <x v="5"/>
    <x v="2"/>
  </r>
  <r>
    <s v="ORD-202306-04681"/>
    <x v="149"/>
    <x v="10"/>
    <x v="3"/>
    <n v="3349291389"/>
    <x v="4"/>
    <s v="PRD-109-SUN"/>
    <x v="3"/>
    <x v="2"/>
    <s v="W"/>
    <n v="167.54"/>
    <n v="36.299999999999997"/>
    <x v="3"/>
    <n v="0.21666467709203799"/>
    <x v="2"/>
    <x v="1"/>
    <s v="Customer changed mind"/>
    <x v="1"/>
    <n v="1"/>
    <m/>
    <x v="5"/>
    <x v="2"/>
  </r>
  <r>
    <s v="ORD-202306-04682"/>
    <x v="166"/>
    <x v="18"/>
    <x v="4"/>
    <n v="1961404503"/>
    <x v="13"/>
    <s v="PRD-102-LAP"/>
    <x v="10"/>
    <x v="1"/>
    <s v="South"/>
    <n v="3483.6"/>
    <n v="466.55"/>
    <x v="2"/>
    <n v="0.133927546216558"/>
    <x v="0"/>
    <x v="0"/>
    <m/>
    <x v="0"/>
    <n v="0"/>
    <n v="847.14"/>
    <x v="5"/>
    <x v="2"/>
  </r>
  <r>
    <s v="ORD-202306-04683"/>
    <x v="163"/>
    <x v="15"/>
    <x v="0"/>
    <n v="5845646371"/>
    <x v="13"/>
    <s v="PRD-102-LAP"/>
    <x v="10"/>
    <x v="1"/>
    <s v="S"/>
    <n v="4234.99"/>
    <n v="594.17999999999995"/>
    <x v="2"/>
    <n v="0.140302574504308"/>
    <x v="0"/>
    <x v="0"/>
    <m/>
    <x v="0"/>
    <n v="0"/>
    <n v="847.14"/>
    <x v="5"/>
    <x v="2"/>
  </r>
  <r>
    <s v="ORD-202306-04684"/>
    <x v="149"/>
    <x v="21"/>
    <x v="7"/>
    <n v="7476857411"/>
    <x v="14"/>
    <s v="PRD-111-CHA"/>
    <x v="11"/>
    <x v="1"/>
    <s v="N"/>
    <n v="2783.99"/>
    <n v="147.34"/>
    <x v="0"/>
    <n v="5.2924040675433499E-2"/>
    <x v="0"/>
    <x v="2"/>
    <m/>
    <x v="0"/>
    <n v="0"/>
    <n v="207.68"/>
    <x v="5"/>
    <x v="2"/>
  </r>
  <r>
    <s v="ORD-202306-04685"/>
    <x v="157"/>
    <x v="25"/>
    <x v="5"/>
    <n v="3725784090"/>
    <x v="5"/>
    <s v="PRD-103-HEA "/>
    <x v="4"/>
    <x v="1"/>
    <s v="S"/>
    <n v="3373.49"/>
    <n v="179.4"/>
    <x v="2"/>
    <n v="5.3179348389946299E-2"/>
    <x v="0"/>
    <x v="2"/>
    <m/>
    <x v="0"/>
    <n v="0"/>
    <m/>
    <x v="5"/>
    <x v="2"/>
  </r>
  <r>
    <s v="ORD-202306-04686"/>
    <x v="173"/>
    <x v="22"/>
    <x v="1"/>
    <n v="142431634"/>
    <x v="4"/>
    <s v="PRD-109-SUN"/>
    <x v="3"/>
    <x v="2"/>
    <s v="East"/>
    <n v="2535.5100000000002"/>
    <n v="396.49"/>
    <x v="1"/>
    <n v="0.15637485160776299"/>
    <x v="0"/>
    <x v="0"/>
    <m/>
    <x v="0"/>
    <n v="0"/>
    <m/>
    <x v="5"/>
    <x v="2"/>
  </r>
  <r>
    <s v="ORD-202306-04687"/>
    <x v="151"/>
    <x v="15"/>
    <x v="4"/>
    <n v="1238042720"/>
    <x v="21"/>
    <s v="PRD-110-CAM"/>
    <x v="8"/>
    <x v="1"/>
    <s v="North"/>
    <n v="4427.58"/>
    <n v="294.75"/>
    <x v="0"/>
    <n v="6.6571355006572394E-2"/>
    <x v="0"/>
    <x v="2"/>
    <m/>
    <x v="0"/>
    <n v="0"/>
    <m/>
    <x v="5"/>
    <x v="2"/>
  </r>
  <r>
    <s v="ORD-202306-04688"/>
    <x v="162"/>
    <x v="26"/>
    <x v="2"/>
    <n v="3692211520"/>
    <x v="9"/>
    <s v="PRD-107-TAB"/>
    <x v="6"/>
    <x v="1"/>
    <s v="North"/>
    <n v="4736.83"/>
    <n v="499.16"/>
    <x v="0"/>
    <n v="0.10537849152281201"/>
    <x v="0"/>
    <x v="0"/>
    <m/>
    <x v="0"/>
    <n v="0"/>
    <n v="2081.52"/>
    <x v="5"/>
    <x v="2"/>
  </r>
  <r>
    <s v="ORD-202306-04689"/>
    <x v="161"/>
    <x v="9"/>
    <x v="4"/>
    <n v="4258427581"/>
    <x v="4"/>
    <s v="PRD-109-SUN"/>
    <x v="3"/>
    <x v="2"/>
    <s v="East"/>
    <n v="1602.61"/>
    <n v="319.91000000000003"/>
    <x v="1"/>
    <n v="0.19961812293695899"/>
    <x v="0"/>
    <x v="0"/>
    <m/>
    <x v="0"/>
    <n v="0"/>
    <m/>
    <x v="5"/>
    <x v="2"/>
  </r>
  <r>
    <s v="ORD-202306-04690"/>
    <x v="153"/>
    <x v="19"/>
    <x v="6"/>
    <n v="2385340218"/>
    <x v="9"/>
    <s v="PRD-107-TAB"/>
    <x v="6"/>
    <x v="1"/>
    <s v="W"/>
    <n v="3743.31"/>
    <n v="364.32"/>
    <x v="3"/>
    <n v="9.7325628921996796E-2"/>
    <x v="0"/>
    <x v="2"/>
    <m/>
    <x v="0"/>
    <n v="0"/>
    <n v="2081.52"/>
    <x v="5"/>
    <x v="2"/>
  </r>
  <r>
    <s v="ORD-202306-04691"/>
    <x v="172"/>
    <x v="8"/>
    <x v="0"/>
    <n v="4532158081"/>
    <x v="13"/>
    <s v="PRD - 102 - LAP"/>
    <x v="10"/>
    <x v="1"/>
    <s v="East"/>
    <n v="3078.75"/>
    <n v="509.97"/>
    <x v="1"/>
    <n v="0.16564190012180299"/>
    <x v="0"/>
    <x v="0"/>
    <m/>
    <x v="0"/>
    <n v="0"/>
    <m/>
    <x v="5"/>
    <x v="2"/>
  </r>
  <r>
    <s v="ORD-202306-04692"/>
    <x v="174"/>
    <x v="5"/>
    <x v="5"/>
    <n v="5775016493"/>
    <x v="4"/>
    <s v="PRD-109-SUN"/>
    <x v="3"/>
    <x v="2"/>
    <s v="N"/>
    <n v="2739.23"/>
    <n v="328.29"/>
    <x v="0"/>
    <n v="0.119847548398638"/>
    <x v="0"/>
    <x v="0"/>
    <s v="Customer changed mind"/>
    <x v="1"/>
    <n v="1"/>
    <m/>
    <x v="5"/>
    <x v="2"/>
  </r>
  <r>
    <s v="ORD-202306-04693"/>
    <x v="161"/>
    <x v="12"/>
    <x v="5"/>
    <n v="1280727168"/>
    <x v="15"/>
    <s v="PRD-100-SHO"/>
    <x v="12"/>
    <x v="0"/>
    <s v="North"/>
    <n v="346.83"/>
    <n v="57.01"/>
    <x v="0"/>
    <n v="0.164374477409682"/>
    <x v="2"/>
    <x v="0"/>
    <m/>
    <x v="0"/>
    <n v="0"/>
    <n v="2793.38"/>
    <x v="5"/>
    <x v="2"/>
  </r>
  <r>
    <s v="ORD-202306-04694"/>
    <x v="171"/>
    <x v="0"/>
    <x v="0"/>
    <n v="7056406828"/>
    <x v="9"/>
    <s v="PRD - 107 - TAB"/>
    <x v="6"/>
    <x v="1"/>
    <s v="South"/>
    <n v="2109.52"/>
    <n v="458.12"/>
    <x v="2"/>
    <n v="0.217167886533429"/>
    <x v="0"/>
    <x v="1"/>
    <s v="damaged "/>
    <x v="1"/>
    <n v="1"/>
    <m/>
    <x v="5"/>
    <x v="2"/>
  </r>
  <r>
    <s v="ORD-202306-04695"/>
    <x v="160"/>
    <x v="3"/>
    <x v="6"/>
    <n v="4678874224"/>
    <x v="13"/>
    <s v="PRD-102-LAP"/>
    <x v="10"/>
    <x v="1"/>
    <s v="North"/>
    <n v="2123.6799999999998"/>
    <n v="480.67"/>
    <x v="0"/>
    <n v="0.22633824304979999"/>
    <x v="0"/>
    <x v="1"/>
    <m/>
    <x v="0"/>
    <n v="0"/>
    <n v="847.14"/>
    <x v="5"/>
    <x v="2"/>
  </r>
  <r>
    <s v="ORD-202306-04696"/>
    <x v="156"/>
    <x v="25"/>
    <x v="6"/>
    <n v="7795133245"/>
    <x v="5"/>
    <s v="PRD-103-HEA"/>
    <x v="5"/>
    <x v="1"/>
    <s v="East"/>
    <n v="468.29"/>
    <n v="91.93"/>
    <x v="1"/>
    <n v="0.196309978859254"/>
    <x v="2"/>
    <x v="0"/>
    <m/>
    <x v="0"/>
    <n v="0"/>
    <n v="2183.56"/>
    <x v="5"/>
    <x v="2"/>
  </r>
  <r>
    <s v="ORD-202306-04697"/>
    <x v="172"/>
    <x v="13"/>
    <x v="2"/>
    <n v="1160764717"/>
    <x v="19"/>
    <s v="PRD-102-LAP"/>
    <x v="10"/>
    <x v="1"/>
    <s v="East"/>
    <n v="572.77"/>
    <n v="68.75"/>
    <x v="1"/>
    <n v="0.12003072786633399"/>
    <x v="1"/>
    <x v="0"/>
    <m/>
    <x v="0"/>
    <n v="0"/>
    <n v="847.14"/>
    <x v="5"/>
    <x v="2"/>
  </r>
  <r>
    <s v="ORD-202306-04698"/>
    <x v="151"/>
    <x v="8"/>
    <x v="0"/>
    <n v="2104476838"/>
    <x v="12"/>
    <s v="PRD-105-BAG"/>
    <x v="9"/>
    <x v="2"/>
    <s v="North"/>
    <n v="1152.46"/>
    <n v="269.83"/>
    <x v="0"/>
    <n v="0.23413393957274001"/>
    <x v="0"/>
    <x v="1"/>
    <m/>
    <x v="0"/>
    <n v="0"/>
    <m/>
    <x v="5"/>
    <x v="2"/>
  </r>
  <r>
    <s v="ORD-202306-04699"/>
    <x v="174"/>
    <x v="24"/>
    <x v="0"/>
    <n v="7135627542"/>
    <x v="2"/>
    <s v="PRD-101-SHI"/>
    <x v="1"/>
    <x v="0"/>
    <s v="W"/>
    <n v="739.13"/>
    <n v="74.22"/>
    <x v="3"/>
    <n v="0.100415353185502"/>
    <x v="1"/>
    <x v="0"/>
    <m/>
    <x v="0"/>
    <n v="0"/>
    <n v="2821.33"/>
    <x v="5"/>
    <x v="2"/>
  </r>
  <r>
    <s v="ORD-202306-04700"/>
    <x v="162"/>
    <x v="13"/>
    <x v="3"/>
    <n v="150243406"/>
    <x v="4"/>
    <s v="PRD-109-SUN"/>
    <x v="3"/>
    <x v="2"/>
    <s v="West"/>
    <n v="2792.14"/>
    <n v="321.47000000000003"/>
    <x v="3"/>
    <n v="0.11513391162334299"/>
    <x v="0"/>
    <x v="0"/>
    <m/>
    <x v="0"/>
    <n v="0"/>
    <m/>
    <x v="5"/>
    <x v="2"/>
  </r>
  <r>
    <s v="ORD-202306-04701"/>
    <x v="147"/>
    <x v="13"/>
    <x v="7"/>
    <n v="914189652"/>
    <x v="23"/>
    <s v="PRD-111-CHA"/>
    <x v="11"/>
    <x v="1"/>
    <s v="South"/>
    <n v="2259.0500000000002"/>
    <n v="202.32"/>
    <x v="2"/>
    <n v="8.9559770700072996E-2"/>
    <x v="0"/>
    <x v="2"/>
    <m/>
    <x v="0"/>
    <n v="0"/>
    <n v="207.68"/>
    <x v="5"/>
    <x v="2"/>
  </r>
  <r>
    <s v="ORD-202306-04702"/>
    <x v="172"/>
    <x v="0"/>
    <x v="6"/>
    <n v="1313784326"/>
    <x v="5"/>
    <s v="PRD-103-HEA"/>
    <x v="5"/>
    <x v="1"/>
    <s v="North"/>
    <n v="2705.41"/>
    <n v="142.97"/>
    <x v="0"/>
    <n v="5.2845964197663201E-2"/>
    <x v="0"/>
    <x v="2"/>
    <m/>
    <x v="0"/>
    <n v="0"/>
    <n v="2183.56"/>
    <x v="5"/>
    <x v="2"/>
  </r>
  <r>
    <s v="ORD-202306-04703"/>
    <x v="146"/>
    <x v="20"/>
    <x v="2"/>
    <n v="288703373"/>
    <x v="10"/>
    <s v="PRD-106-PHO"/>
    <x v="2"/>
    <x v="1"/>
    <s v="South"/>
    <n v="4510.9799999999996"/>
    <n v="868.23"/>
    <x v="2"/>
    <n v="0.19247037229160799"/>
    <x v="0"/>
    <x v="0"/>
    <m/>
    <x v="0"/>
    <n v="0"/>
    <n v="2788.38"/>
    <x v="5"/>
    <x v="2"/>
  </r>
  <r>
    <s v="ORD-202306-04704"/>
    <x v="160"/>
    <x v="4"/>
    <x v="4"/>
    <n v="4036841923"/>
    <x v="0"/>
    <s v="PRD-108-JAC"/>
    <x v="0"/>
    <x v="0"/>
    <s v="S"/>
    <n v="4257.3599999999997"/>
    <n v="787.73"/>
    <x v="2"/>
    <n v="0.18502781066200699"/>
    <x v="0"/>
    <x v="0"/>
    <m/>
    <x v="0"/>
    <n v="0"/>
    <n v="2085.91"/>
    <x v="5"/>
    <x v="2"/>
  </r>
  <r>
    <s v="ORD-202306-04705"/>
    <x v="166"/>
    <x v="5"/>
    <x v="3"/>
    <n v="7658503366"/>
    <x v="18"/>
    <s v="PRD-103-HEA"/>
    <x v="5"/>
    <x v="1"/>
    <s v="West"/>
    <n v="1384.11"/>
    <n v="282.83"/>
    <x v="3"/>
    <n v="0.20434069546495601"/>
    <x v="0"/>
    <x v="1"/>
    <m/>
    <x v="0"/>
    <n v="0"/>
    <n v="2183.56"/>
    <x v="5"/>
    <x v="2"/>
  </r>
  <r>
    <s v="ORD-202306-04706"/>
    <x v="151"/>
    <x v="13"/>
    <x v="2"/>
    <n v="3041887117"/>
    <x v="13"/>
    <s v="PRD-102-LAP"/>
    <x v="10"/>
    <x v="1"/>
    <s v="N"/>
    <n v="4300.21"/>
    <n v="934.53"/>
    <x v="0"/>
    <n v="0.21732194474223401"/>
    <x v="0"/>
    <x v="1"/>
    <m/>
    <x v="0"/>
    <n v="0"/>
    <n v="847.14"/>
    <x v="5"/>
    <x v="2"/>
  </r>
  <r>
    <s v="ORD-202306-04707"/>
    <x v="165"/>
    <x v="23"/>
    <x v="7"/>
    <n v="7228809680"/>
    <x v="4"/>
    <s v="PRD-109-SUN"/>
    <x v="4"/>
    <x v="2"/>
    <s v="East"/>
    <n v="2004.86"/>
    <n v="159.36000000000001"/>
    <x v="1"/>
    <n v="7.9486846961882601E-2"/>
    <x v="0"/>
    <x v="2"/>
    <m/>
    <x v="0"/>
    <n v="0"/>
    <m/>
    <x v="5"/>
    <x v="2"/>
  </r>
  <r>
    <s v="ORD-202306-04708"/>
    <x v="153"/>
    <x v="11"/>
    <x v="5"/>
    <n v="9803498520"/>
    <x v="5"/>
    <s v="PRD-103-HEA"/>
    <x v="5"/>
    <x v="1"/>
    <s v="S"/>
    <n v="2368.09"/>
    <n v="124.98"/>
    <x v="2"/>
    <n v="5.2776710344623702E-2"/>
    <x v="0"/>
    <x v="2"/>
    <m/>
    <x v="0"/>
    <n v="0"/>
    <n v="2183.56"/>
    <x v="5"/>
    <x v="2"/>
  </r>
  <r>
    <s v="ORD-202306-04709"/>
    <x v="163"/>
    <x v="3"/>
    <x v="4"/>
    <n v="5810858582"/>
    <x v="4"/>
    <s v="PRD-109-SUN"/>
    <x v="3"/>
    <x v="2"/>
    <s v="West"/>
    <n v="4606.8900000000003"/>
    <n v="457.77"/>
    <x v="3"/>
    <n v="9.9366383829438104E-2"/>
    <x v="0"/>
    <x v="2"/>
    <s v="DAMAGED"/>
    <x v="1"/>
    <n v="1"/>
    <m/>
    <x v="5"/>
    <x v="2"/>
  </r>
  <r>
    <s v="ORD-202306-04710"/>
    <x v="173"/>
    <x v="4"/>
    <x v="5"/>
    <n v="7626507649"/>
    <x v="14"/>
    <s v="PRD-111-CHA"/>
    <x v="11"/>
    <x v="1"/>
    <s v="East"/>
    <n v="817.5"/>
    <n v="222.31"/>
    <x v="1"/>
    <n v="0.27193883792048901"/>
    <x v="1"/>
    <x v="1"/>
    <m/>
    <x v="0"/>
    <n v="0"/>
    <n v="207.68"/>
    <x v="5"/>
    <x v="2"/>
  </r>
  <r>
    <s v="ORD-202306-04711"/>
    <x v="169"/>
    <x v="16"/>
    <x v="2"/>
    <n v="4149116897"/>
    <x v="20"/>
    <s v="PRD-100-SHO"/>
    <x v="12"/>
    <x v="0"/>
    <s v="North"/>
    <n v="3796.2"/>
    <n v="468.14"/>
    <x v="0"/>
    <n v="0.123318054897002"/>
    <x v="0"/>
    <x v="0"/>
    <m/>
    <x v="0"/>
    <n v="0"/>
    <n v="2793.38"/>
    <x v="5"/>
    <x v="2"/>
  </r>
  <r>
    <s v="ORD-202306-04712"/>
    <x v="157"/>
    <x v="10"/>
    <x v="1"/>
    <n v="2945784930"/>
    <x v="19"/>
    <s v="PRD-102-LAP"/>
    <x v="10"/>
    <x v="1"/>
    <s v="East"/>
    <n v="2869.4"/>
    <n v="166.14"/>
    <x v="1"/>
    <n v="5.79006063985502E-2"/>
    <x v="0"/>
    <x v="2"/>
    <m/>
    <x v="0"/>
    <n v="0"/>
    <n v="847.14"/>
    <x v="5"/>
    <x v="2"/>
  </r>
  <r>
    <s v="ORD-202306-04713"/>
    <x v="149"/>
    <x v="24"/>
    <x v="3"/>
    <n v="7650719746"/>
    <x v="4"/>
    <s v="PRD-109-SUN"/>
    <x v="3"/>
    <x v="2"/>
    <s v="North"/>
    <n v="436.4"/>
    <n v="130.22999999999999"/>
    <x v="0"/>
    <n v="0.29841888175985298"/>
    <x v="2"/>
    <x v="1"/>
    <m/>
    <x v="0"/>
    <n v="0"/>
    <m/>
    <x v="5"/>
    <x v="2"/>
  </r>
  <r>
    <s v="ORD-202306-04714"/>
    <x v="163"/>
    <x v="29"/>
    <x v="4"/>
    <n v="1284537326"/>
    <x v="9"/>
    <s v="PRD-107-TAB"/>
    <x v="6"/>
    <x v="1"/>
    <s v="S"/>
    <n v="4464.45"/>
    <n v="485.9"/>
    <x v="2"/>
    <n v="0.108837594776512"/>
    <x v="0"/>
    <x v="0"/>
    <m/>
    <x v="0"/>
    <n v="0"/>
    <n v="2081.52"/>
    <x v="5"/>
    <x v="2"/>
  </r>
  <r>
    <s v="ORD-202306-04715"/>
    <x v="154"/>
    <x v="0"/>
    <x v="1"/>
    <n v="6954595961"/>
    <x v="7"/>
    <s v="PRD-104-WAT"/>
    <x v="7"/>
    <x v="2"/>
    <s v="N"/>
    <n v="77.52"/>
    <n v="10.57"/>
    <x v="0"/>
    <n v="0.136351909184727"/>
    <x v="2"/>
    <x v="0"/>
    <m/>
    <x v="0"/>
    <n v="0"/>
    <n v="2420.2800000000002"/>
    <x v="5"/>
    <x v="2"/>
  </r>
  <r>
    <s v="ORD-202306-04716"/>
    <x v="151"/>
    <x v="2"/>
    <x v="6"/>
    <n v="328770564"/>
    <x v="13"/>
    <s v="PRD-102-LAP"/>
    <x v="10"/>
    <x v="1"/>
    <s v="East"/>
    <n v="3574.17"/>
    <n v="903.48"/>
    <x v="1"/>
    <n v="0.25278036579121899"/>
    <x v="0"/>
    <x v="1"/>
    <m/>
    <x v="0"/>
    <n v="0"/>
    <n v="847.14"/>
    <x v="5"/>
    <x v="2"/>
  </r>
  <r>
    <s v="ORD-202306-04717"/>
    <x v="155"/>
    <x v="4"/>
    <x v="6"/>
    <n v="5280773451"/>
    <x v="13"/>
    <s v="PRD-102-LAP"/>
    <x v="10"/>
    <x v="1"/>
    <s v="East"/>
    <n v="2658.09"/>
    <n v="751.67"/>
    <x v="1"/>
    <n v="0.28278575969963399"/>
    <x v="0"/>
    <x v="1"/>
    <m/>
    <x v="0"/>
    <n v="0"/>
    <n v="847.14"/>
    <x v="5"/>
    <x v="2"/>
  </r>
  <r>
    <s v="ORD-202306-04718"/>
    <x v="155"/>
    <x v="15"/>
    <x v="4"/>
    <n v="6849533005"/>
    <x v="0"/>
    <s v="PRD-108-JAC"/>
    <x v="0"/>
    <x v="0"/>
    <s v="N"/>
    <n v="2011.37"/>
    <n v="250.14"/>
    <x v="0"/>
    <n v="0.124362996365661"/>
    <x v="0"/>
    <x v="0"/>
    <m/>
    <x v="0"/>
    <n v="0"/>
    <n v="2085.91"/>
    <x v="5"/>
    <x v="2"/>
  </r>
  <r>
    <s v="ORD-202306-04719"/>
    <x v="164"/>
    <x v="14"/>
    <x v="5"/>
    <n v="6018728129"/>
    <x v="5"/>
    <s v="PRD-103-HEA"/>
    <x v="4"/>
    <x v="1"/>
    <s v="N"/>
    <n v="1412.53"/>
    <n v="368.79"/>
    <x v="0"/>
    <n v="0.26108472032452401"/>
    <x v="0"/>
    <x v="1"/>
    <m/>
    <x v="0"/>
    <n v="0"/>
    <n v="2183.56"/>
    <x v="5"/>
    <x v="2"/>
  </r>
  <r>
    <s v="ORD-202306-04720"/>
    <x v="150"/>
    <x v="25"/>
    <x v="4"/>
    <n v="4991261025"/>
    <x v="9"/>
    <s v="PRD-107-TAB"/>
    <x v="6"/>
    <x v="1"/>
    <s v="East"/>
    <n v="2276"/>
    <n v="396.91"/>
    <x v="1"/>
    <n v="0.17438927943761001"/>
    <x v="0"/>
    <x v="0"/>
    <m/>
    <x v="0"/>
    <n v="0"/>
    <n v="2081.52"/>
    <x v="5"/>
    <x v="2"/>
  </r>
  <r>
    <s v="ORD-202306-04721"/>
    <x v="162"/>
    <x v="13"/>
    <x v="0"/>
    <n v="4147945343"/>
    <x v="5"/>
    <s v="PRD - 103 - HEA"/>
    <x v="5"/>
    <x v="1"/>
    <s v="South"/>
    <n v="561.87"/>
    <n v="162.79"/>
    <x v="2"/>
    <n v="0.289728940858206"/>
    <x v="1"/>
    <x v="1"/>
    <m/>
    <x v="0"/>
    <n v="0"/>
    <m/>
    <x v="5"/>
    <x v="2"/>
  </r>
  <r>
    <s v="ORD-202306-04722"/>
    <x v="156"/>
    <x v="17"/>
    <x v="0"/>
    <n v="2095205917"/>
    <x v="19"/>
    <s v="PRD-102-LAP"/>
    <x v="10"/>
    <x v="1"/>
    <s v="South"/>
    <n v="2527.35"/>
    <n v="470.88"/>
    <x v="2"/>
    <n v="0.186313727817675"/>
    <x v="0"/>
    <x v="0"/>
    <m/>
    <x v="0"/>
    <n v="0"/>
    <n v="847.14"/>
    <x v="5"/>
    <x v="2"/>
  </r>
  <r>
    <s v="ORD-202306-04723"/>
    <x v="157"/>
    <x v="25"/>
    <x v="5"/>
    <n v="9115576306"/>
    <x v="15"/>
    <s v="PRD-100-SHO"/>
    <x v="4"/>
    <x v="0"/>
    <s v="N"/>
    <n v="473.75"/>
    <n v="86.6"/>
    <x v="0"/>
    <n v="0.182796833773087"/>
    <x v="2"/>
    <x v="0"/>
    <s v="DAMAGED"/>
    <x v="1"/>
    <n v="1"/>
    <n v="2793.38"/>
    <x v="5"/>
    <x v="2"/>
  </r>
  <r>
    <s v="ORD-202306-04724"/>
    <x v="164"/>
    <x v="16"/>
    <x v="5"/>
    <n v="2692807222"/>
    <x v="19"/>
    <s v="PRD-102-LAP"/>
    <x v="10"/>
    <x v="1"/>
    <s v="W"/>
    <n v="1524.05"/>
    <n v="199.66"/>
    <x v="3"/>
    <n v="0.13100620058397"/>
    <x v="0"/>
    <x v="0"/>
    <m/>
    <x v="0"/>
    <n v="0"/>
    <n v="847.14"/>
    <x v="5"/>
    <x v="2"/>
  </r>
  <r>
    <s v="ORD-202306-04725"/>
    <x v="159"/>
    <x v="15"/>
    <x v="3"/>
    <n v="3953874644"/>
    <x v="5"/>
    <s v="PRD-103-HEA"/>
    <x v="5"/>
    <x v="1"/>
    <s v="W"/>
    <n v="1001.52"/>
    <n v="187.03"/>
    <x v="3"/>
    <n v="0.18674614585829499"/>
    <x v="0"/>
    <x v="0"/>
    <m/>
    <x v="0"/>
    <n v="0"/>
    <n v="2183.56"/>
    <x v="5"/>
    <x v="2"/>
  </r>
  <r>
    <s v="ORD-202306-04726"/>
    <x v="162"/>
    <x v="25"/>
    <x v="5"/>
    <n v="806864035"/>
    <x v="15"/>
    <s v="PRD-100-SHO"/>
    <x v="12"/>
    <x v="0"/>
    <s v="S"/>
    <n v="4073.53"/>
    <n v="286.63"/>
    <x v="2"/>
    <n v="7.0364033160428399E-2"/>
    <x v="0"/>
    <x v="2"/>
    <m/>
    <x v="0"/>
    <n v="0"/>
    <n v="2793.38"/>
    <x v="5"/>
    <x v="2"/>
  </r>
  <r>
    <s v="ORD-202306-04727"/>
    <x v="153"/>
    <x v="5"/>
    <x v="6"/>
    <n v="3063153921"/>
    <x v="4"/>
    <s v="PRD-109-SUN"/>
    <x v="3"/>
    <x v="2"/>
    <s v="East"/>
    <n v="2897.05"/>
    <n v="379.66"/>
    <x v="1"/>
    <n v="0.13105055142299901"/>
    <x v="0"/>
    <x v="0"/>
    <m/>
    <x v="0"/>
    <n v="0"/>
    <m/>
    <x v="5"/>
    <x v="2"/>
  </r>
  <r>
    <s v="ORD-202306-04728"/>
    <x v="158"/>
    <x v="21"/>
    <x v="5"/>
    <n v="6328052572"/>
    <x v="0"/>
    <s v="PRD-108-JAC"/>
    <x v="0"/>
    <x v="0"/>
    <s v="West"/>
    <n v="2698.76"/>
    <n v="524.04999999999995"/>
    <x v="3"/>
    <n v="0.19418177236953299"/>
    <x v="0"/>
    <x v="0"/>
    <m/>
    <x v="0"/>
    <n v="0"/>
    <n v="2085.91"/>
    <x v="5"/>
    <x v="2"/>
  </r>
  <r>
    <s v="ORD-202306-04729"/>
    <x v="152"/>
    <x v="25"/>
    <x v="0"/>
    <n v="2772323216"/>
    <x v="0"/>
    <s v="PRD-108-JAC"/>
    <x v="0"/>
    <x v="0"/>
    <s v="North"/>
    <n v="2025.61"/>
    <n v="378.11"/>
    <x v="0"/>
    <n v="0.18666475777666999"/>
    <x v="0"/>
    <x v="0"/>
    <m/>
    <x v="0"/>
    <n v="0"/>
    <n v="2085.91"/>
    <x v="5"/>
    <x v="2"/>
  </r>
  <r>
    <s v="ORD-202306-04730"/>
    <x v="149"/>
    <x v="1"/>
    <x v="5"/>
    <n v="9517463729"/>
    <x v="8"/>
    <s v="PRD-110-CAM"/>
    <x v="8"/>
    <x v="1"/>
    <s v="North"/>
    <n v="1833.38"/>
    <n v="437.51"/>
    <x v="0"/>
    <n v="0.23863574381743"/>
    <x v="0"/>
    <x v="1"/>
    <m/>
    <x v="0"/>
    <n v="0"/>
    <m/>
    <x v="5"/>
    <x v="2"/>
  </r>
  <r>
    <s v="ORD-202306-04731"/>
    <x v="149"/>
    <x v="0"/>
    <x v="5"/>
    <n v="733847584"/>
    <x v="10"/>
    <s v="PRD - 106 - PHO"/>
    <x v="2"/>
    <x v="1"/>
    <s v="South"/>
    <n v="714.17"/>
    <n v="197.66"/>
    <x v="2"/>
    <n v="0.27676883655152101"/>
    <x v="1"/>
    <x v="1"/>
    <m/>
    <x v="0"/>
    <n v="0"/>
    <m/>
    <x v="5"/>
    <x v="2"/>
  </r>
  <r>
    <s v="ORD-202306-04732"/>
    <x v="168"/>
    <x v="5"/>
    <x v="5"/>
    <n v="1044238593"/>
    <x v="0"/>
    <s v="PRD-108-JAC"/>
    <x v="0"/>
    <x v="0"/>
    <s v="South"/>
    <n v="3772.08"/>
    <n v="1089.3699999999999"/>
    <x v="2"/>
    <n v="0.28879822273122502"/>
    <x v="0"/>
    <x v="1"/>
    <s v="DAMAGED"/>
    <x v="1"/>
    <n v="1"/>
    <n v="2085.91"/>
    <x v="5"/>
    <x v="2"/>
  </r>
  <r>
    <s v="ORD-202306-04733"/>
    <x v="146"/>
    <x v="13"/>
    <x v="3"/>
    <n v="9017143859"/>
    <x v="22"/>
    <s v="PRD-105-BAG"/>
    <x v="9"/>
    <x v="2"/>
    <s v="N"/>
    <n v="3727.54"/>
    <n v="403.28"/>
    <x v="0"/>
    <n v="0.108189315205202"/>
    <x v="0"/>
    <x v="0"/>
    <m/>
    <x v="0"/>
    <n v="0"/>
    <m/>
    <x v="5"/>
    <x v="2"/>
  </r>
  <r>
    <s v="ORD-202306-04734"/>
    <x v="174"/>
    <x v="4"/>
    <x v="1"/>
    <n v="9937588552"/>
    <x v="8"/>
    <s v="PRD-110-CAM"/>
    <x v="4"/>
    <x v="1"/>
    <s v="West"/>
    <n v="4199.1099999999997"/>
    <n v="848.09"/>
    <x v="3"/>
    <n v="0.201968988666646"/>
    <x v="0"/>
    <x v="1"/>
    <m/>
    <x v="0"/>
    <n v="0"/>
    <m/>
    <x v="5"/>
    <x v="2"/>
  </r>
  <r>
    <s v="ORD-202306-04735"/>
    <x v="151"/>
    <x v="29"/>
    <x v="7"/>
    <n v="1031139955"/>
    <x v="22"/>
    <s v="PRD-105-BAG"/>
    <x v="9"/>
    <x v="2"/>
    <s v="East"/>
    <n v="329.8"/>
    <n v="49.42"/>
    <x v="1"/>
    <n v="0.14984839296543401"/>
    <x v="2"/>
    <x v="0"/>
    <m/>
    <x v="0"/>
    <n v="0"/>
    <m/>
    <x v="5"/>
    <x v="2"/>
  </r>
  <r>
    <s v="ORD-202306-04736"/>
    <x v="161"/>
    <x v="26"/>
    <x v="7"/>
    <n v="1229225755"/>
    <x v="2"/>
    <s v="PRD-101-SHI"/>
    <x v="1"/>
    <x v="0"/>
    <s v="North"/>
    <n v="2599.7800000000002"/>
    <n v="245.12"/>
    <x v="0"/>
    <n v="9.4284901030087201E-2"/>
    <x v="0"/>
    <x v="2"/>
    <m/>
    <x v="0"/>
    <n v="0"/>
    <n v="2821.33"/>
    <x v="5"/>
    <x v="2"/>
  </r>
  <r>
    <s v="ORD-202306-04737"/>
    <x v="172"/>
    <x v="4"/>
    <x v="6"/>
    <n v="9411393938"/>
    <x v="0"/>
    <s v="PRD - 108 - JAC"/>
    <x v="0"/>
    <x v="0"/>
    <s v="N"/>
    <n v="2308.5100000000002"/>
    <n v="508.59"/>
    <x v="0"/>
    <n v="0.22031093649150299"/>
    <x v="0"/>
    <x v="1"/>
    <m/>
    <x v="0"/>
    <n v="0"/>
    <m/>
    <x v="5"/>
    <x v="2"/>
  </r>
  <r>
    <s v="ORD-202306-04738"/>
    <x v="148"/>
    <x v="27"/>
    <x v="4"/>
    <n v="9842289119"/>
    <x v="14"/>
    <s v="PRD-111-CHA"/>
    <x v="11"/>
    <x v="1"/>
    <s v="East"/>
    <n v="3846.1"/>
    <n v="1151.44"/>
    <x v="1"/>
    <n v="0.299378591300278"/>
    <x v="0"/>
    <x v="1"/>
    <m/>
    <x v="0"/>
    <n v="0"/>
    <n v="207.68"/>
    <x v="5"/>
    <x v="2"/>
  </r>
  <r>
    <s v="ORD-202306-04739"/>
    <x v="163"/>
    <x v="21"/>
    <x v="4"/>
    <n v="6257693222"/>
    <x v="9"/>
    <s v="PRD-107-TAB"/>
    <x v="6"/>
    <x v="1"/>
    <s v="N"/>
    <n v="1403.81"/>
    <n v="310.23"/>
    <x v="0"/>
    <n v="0.22099144471117901"/>
    <x v="0"/>
    <x v="1"/>
    <m/>
    <x v="0"/>
    <n v="0"/>
    <n v="2081.52"/>
    <x v="5"/>
    <x v="2"/>
  </r>
  <r>
    <s v="ORD-202306-04740"/>
    <x v="153"/>
    <x v="13"/>
    <x v="3"/>
    <n v="4868454983"/>
    <x v="4"/>
    <s v="PRD-109-SUN"/>
    <x v="3"/>
    <x v="2"/>
    <s v="S"/>
    <n v="1780.6"/>
    <n v="119.59"/>
    <x v="2"/>
    <n v="6.7162754127822105E-2"/>
    <x v="0"/>
    <x v="2"/>
    <m/>
    <x v="0"/>
    <n v="0"/>
    <m/>
    <x v="5"/>
    <x v="2"/>
  </r>
  <r>
    <s v="ORD-202306-04741"/>
    <x v="152"/>
    <x v="28"/>
    <x v="7"/>
    <n v="7152336193"/>
    <x v="11"/>
    <s v="PRD-104-WAT"/>
    <x v="7"/>
    <x v="2"/>
    <s v="S"/>
    <n v="674.2"/>
    <n v="70.5"/>
    <x v="2"/>
    <n v="0.104568377336102"/>
    <x v="1"/>
    <x v="0"/>
    <m/>
    <x v="0"/>
    <n v="0"/>
    <n v="2420.2800000000002"/>
    <x v="5"/>
    <x v="2"/>
  </r>
  <r>
    <s v="ORD-202306-04742"/>
    <x v="157"/>
    <x v="8"/>
    <x v="2"/>
    <n v="1345340482"/>
    <x v="2"/>
    <s v="PRD-101-SHI"/>
    <x v="1"/>
    <x v="0"/>
    <s v="North"/>
    <n v="2861.23"/>
    <n v="633.76"/>
    <x v="0"/>
    <n v="0.22149914547240199"/>
    <x v="0"/>
    <x v="1"/>
    <m/>
    <x v="0"/>
    <n v="0"/>
    <n v="2821.33"/>
    <x v="5"/>
    <x v="2"/>
  </r>
  <r>
    <s v="ORD-202306-04743"/>
    <x v="168"/>
    <x v="14"/>
    <x v="3"/>
    <n v="3215716216"/>
    <x v="5"/>
    <s v="PRD-103-HEA"/>
    <x v="5"/>
    <x v="1"/>
    <s v="N"/>
    <n v="2584.77"/>
    <n v="728.65"/>
    <x v="0"/>
    <n v="0.28190129102396"/>
    <x v="0"/>
    <x v="1"/>
    <m/>
    <x v="0"/>
    <n v="0"/>
    <n v="2183.56"/>
    <x v="5"/>
    <x v="2"/>
  </r>
  <r>
    <s v="ORD-202306-04744"/>
    <x v="156"/>
    <x v="0"/>
    <x v="2"/>
    <n v="2029617927"/>
    <x v="2"/>
    <s v="PRD-101-SHI"/>
    <x v="1"/>
    <x v="0"/>
    <s v="North"/>
    <n v="4481.22"/>
    <n v="1194.32"/>
    <x v="0"/>
    <n v="0.26651670750376"/>
    <x v="0"/>
    <x v="1"/>
    <s v="DAMAGED"/>
    <x v="1"/>
    <n v="1"/>
    <n v="2821.33"/>
    <x v="5"/>
    <x v="2"/>
  </r>
  <r>
    <s v="ORD-202306-04745"/>
    <x v="152"/>
    <x v="14"/>
    <x v="0"/>
    <n v="8546837515"/>
    <x v="9"/>
    <s v="PRD-107-TAB"/>
    <x v="6"/>
    <x v="1"/>
    <s v="W"/>
    <n v="4580.6899999999996"/>
    <n v="238.52"/>
    <x v="3"/>
    <n v="5.2070757898919198E-2"/>
    <x v="0"/>
    <x v="2"/>
    <m/>
    <x v="0"/>
    <n v="0"/>
    <n v="2081.52"/>
    <x v="5"/>
    <x v="2"/>
  </r>
  <r>
    <s v="ORD-202306-04746"/>
    <x v="154"/>
    <x v="3"/>
    <x v="6"/>
    <n v="2701268061"/>
    <x v="10"/>
    <s v="PRD-106-PHO"/>
    <x v="2"/>
    <x v="1"/>
    <s v="W"/>
    <n v="3267.19"/>
    <n v="133.38"/>
    <x v="3"/>
    <n v="4.0824072061924802E-2"/>
    <x v="0"/>
    <x v="2"/>
    <m/>
    <x v="0"/>
    <n v="0"/>
    <n v="2788.38"/>
    <x v="5"/>
    <x v="2"/>
  </r>
  <r>
    <s v="ORD-202306-04747"/>
    <x v="159"/>
    <x v="22"/>
    <x v="6"/>
    <n v="2532832570"/>
    <x v="8"/>
    <s v="PRD-110-CAM"/>
    <x v="8"/>
    <x v="1"/>
    <s v="South"/>
    <n v="979.46"/>
    <n v="174.21"/>
    <x v="2"/>
    <n v="0.177863312437466"/>
    <x v="1"/>
    <x v="0"/>
    <m/>
    <x v="0"/>
    <n v="0"/>
    <m/>
    <x v="5"/>
    <x v="2"/>
  </r>
  <r>
    <s v="ORD-202306-04748"/>
    <x v="165"/>
    <x v="10"/>
    <x v="2"/>
    <n v="6292721113"/>
    <x v="7"/>
    <s v="PRD-104-WAT"/>
    <x v="7"/>
    <x v="2"/>
    <s v="North"/>
    <n v="3726.62"/>
    <n v="516.30999999999995"/>
    <x v="0"/>
    <n v="0.13854645764794901"/>
    <x v="0"/>
    <x v="0"/>
    <m/>
    <x v="0"/>
    <n v="0"/>
    <n v="2420.2800000000002"/>
    <x v="5"/>
    <x v="2"/>
  </r>
  <r>
    <s v="ORD-202306-04749"/>
    <x v="161"/>
    <x v="13"/>
    <x v="5"/>
    <n v="3946191289"/>
    <x v="8"/>
    <s v="PRD-110-CAM"/>
    <x v="4"/>
    <x v="1"/>
    <s v="North"/>
    <n v="1570.4"/>
    <n v="329.73"/>
    <x v="0"/>
    <n v="0.20996561385634199"/>
    <x v="0"/>
    <x v="1"/>
    <m/>
    <x v="0"/>
    <n v="0"/>
    <m/>
    <x v="5"/>
    <x v="2"/>
  </r>
  <r>
    <s v="ORD-202306-04750"/>
    <x v="149"/>
    <x v="4"/>
    <x v="1"/>
    <n v="8752331408"/>
    <x v="2"/>
    <s v="PRD-101-SHI"/>
    <x v="1"/>
    <x v="0"/>
    <s v="West"/>
    <n v="3929"/>
    <n v="1020.52"/>
    <x v="3"/>
    <n v="0.25974039195724102"/>
    <x v="0"/>
    <x v="1"/>
    <m/>
    <x v="0"/>
    <n v="0"/>
    <n v="2821.33"/>
    <x v="5"/>
    <x v="2"/>
  </r>
  <r>
    <s v="ORD-202306-04751"/>
    <x v="171"/>
    <x v="9"/>
    <x v="2"/>
    <n v="9938516286"/>
    <x v="2"/>
    <s v="PRD - 101 - SHI"/>
    <x v="1"/>
    <x v="0"/>
    <s v="West"/>
    <n v="1762.31"/>
    <n v="70.06"/>
    <x v="3"/>
    <n v="3.9754640216534E-2"/>
    <x v="0"/>
    <x v="2"/>
    <m/>
    <x v="0"/>
    <n v="0"/>
    <m/>
    <x v="5"/>
    <x v="2"/>
  </r>
  <r>
    <s v="ORD-202306-04752"/>
    <x v="166"/>
    <x v="25"/>
    <x v="7"/>
    <n v="8046575219"/>
    <x v="5"/>
    <s v="PRD-103-HEA"/>
    <x v="5"/>
    <x v="1"/>
    <s v="North"/>
    <n v="623.45000000000005"/>
    <n v="92.6"/>
    <x v="0"/>
    <n v="0.14852835030876599"/>
    <x v="1"/>
    <x v="0"/>
    <m/>
    <x v="0"/>
    <n v="0"/>
    <n v="2183.56"/>
    <x v="5"/>
    <x v="2"/>
  </r>
  <r>
    <s v="ORD-202306-04753"/>
    <x v="146"/>
    <x v="9"/>
    <x v="0"/>
    <n v="7889530081"/>
    <x v="18"/>
    <s v="PRD-103-HEA"/>
    <x v="5"/>
    <x v="1"/>
    <s v="N"/>
    <n v="186.14"/>
    <n v="28.94"/>
    <x v="0"/>
    <n v="0.15547437412700099"/>
    <x v="2"/>
    <x v="0"/>
    <m/>
    <x v="0"/>
    <n v="0"/>
    <n v="2183.56"/>
    <x v="5"/>
    <x v="2"/>
  </r>
  <r>
    <s v="ORD-202306-04754"/>
    <x v="169"/>
    <x v="14"/>
    <x v="5"/>
    <n v="4438543893"/>
    <x v="11"/>
    <s v="PRD-104-WAT"/>
    <x v="7"/>
    <x v="2"/>
    <s v="North"/>
    <n v="1820.79"/>
    <n v="466.51"/>
    <x v="0"/>
    <n v="0.25621296250528602"/>
    <x v="0"/>
    <x v="1"/>
    <m/>
    <x v="0"/>
    <n v="0"/>
    <n v="2420.2800000000002"/>
    <x v="5"/>
    <x v="2"/>
  </r>
  <r>
    <s v="ORD-202306-04755"/>
    <x v="163"/>
    <x v="21"/>
    <x v="7"/>
    <n v="4059125810"/>
    <x v="10"/>
    <s v="PRD-106-PHO"/>
    <x v="2"/>
    <x v="1"/>
    <s v="North"/>
    <n v="3643.47"/>
    <n v="955.56"/>
    <x v="0"/>
    <n v="0.26226646575929002"/>
    <x v="0"/>
    <x v="1"/>
    <m/>
    <x v="0"/>
    <n v="0"/>
    <n v="2788.38"/>
    <x v="5"/>
    <x v="2"/>
  </r>
  <r>
    <s v="ORD-202306-04756"/>
    <x v="174"/>
    <x v="18"/>
    <x v="0"/>
    <n v="2153421519"/>
    <x v="13"/>
    <s v="PRD-102-LAP"/>
    <x v="10"/>
    <x v="1"/>
    <s v="W"/>
    <n v="1965.52"/>
    <n v="551.47"/>
    <x v="3"/>
    <n v="0.28057206235499998"/>
    <x v="0"/>
    <x v="1"/>
    <m/>
    <x v="0"/>
    <n v="0"/>
    <n v="847.14"/>
    <x v="5"/>
    <x v="2"/>
  </r>
  <r>
    <s v="ORD-202306-04757"/>
    <x v="155"/>
    <x v="15"/>
    <x v="0"/>
    <n v="2611108680"/>
    <x v="9"/>
    <s v="PRD-107-TAB"/>
    <x v="6"/>
    <x v="1"/>
    <s v="W"/>
    <n v="3394.51"/>
    <n v="458.78"/>
    <x v="3"/>
    <n v="0.13515352731322"/>
    <x v="0"/>
    <x v="0"/>
    <m/>
    <x v="0"/>
    <n v="0"/>
    <n v="2081.52"/>
    <x v="5"/>
    <x v="2"/>
  </r>
  <r>
    <s v="ORD-202306-04758"/>
    <x v="174"/>
    <x v="3"/>
    <x v="5"/>
    <n v="6685622082"/>
    <x v="12"/>
    <s v="PRD-105-BAG"/>
    <x v="9"/>
    <x v="2"/>
    <s v="North"/>
    <n v="2533.7800000000002"/>
    <n v="466.93"/>
    <x v="0"/>
    <n v="0.18428198186109301"/>
    <x v="0"/>
    <x v="0"/>
    <m/>
    <x v="0"/>
    <n v="0"/>
    <m/>
    <x v="5"/>
    <x v="2"/>
  </r>
  <r>
    <s v="ORD-202306-04759"/>
    <x v="169"/>
    <x v="6"/>
    <x v="7"/>
    <n v="4978995248"/>
    <x v="1"/>
    <s v="PRD-101-SHI"/>
    <x v="1"/>
    <x v="0"/>
    <s v="N"/>
    <n v="636.76"/>
    <n v="155.44999999999999"/>
    <x v="0"/>
    <n v="0.24412651548464101"/>
    <x v="1"/>
    <x v="1"/>
    <m/>
    <x v="0"/>
    <n v="0"/>
    <n v="2821.33"/>
    <x v="5"/>
    <x v="2"/>
  </r>
  <r>
    <s v="ORD-202306-04760"/>
    <x v="153"/>
    <x v="0"/>
    <x v="3"/>
    <n v="6013124797"/>
    <x v="0"/>
    <s v="PRD-108-JAC"/>
    <x v="0"/>
    <x v="0"/>
    <s v="N"/>
    <n v="4545.5200000000004"/>
    <n v="732.86"/>
    <x v="0"/>
    <n v="0.16122687833295199"/>
    <x v="0"/>
    <x v="0"/>
    <m/>
    <x v="0"/>
    <n v="0"/>
    <n v="2085.91"/>
    <x v="5"/>
    <x v="2"/>
  </r>
  <r>
    <s v="ORD-202306-04761"/>
    <x v="168"/>
    <x v="29"/>
    <x v="2"/>
    <n v="8321528454"/>
    <x v="14"/>
    <s v="PRD-111-CHA"/>
    <x v="4"/>
    <x v="1"/>
    <s v="N"/>
    <n v="3998.29"/>
    <n v="1099.58"/>
    <x v="0"/>
    <n v="0.27501256787276601"/>
    <x v="0"/>
    <x v="1"/>
    <m/>
    <x v="0"/>
    <n v="0"/>
    <n v="207.68"/>
    <x v="5"/>
    <x v="2"/>
  </r>
  <r>
    <s v="ORD-202306-04762"/>
    <x v="163"/>
    <x v="29"/>
    <x v="6"/>
    <n v="3458126917"/>
    <x v="2"/>
    <s v="PRD - 101 - SHI"/>
    <x v="1"/>
    <x v="0"/>
    <s v="W"/>
    <n v="4894.8900000000003"/>
    <n v="1383.81"/>
    <x v="3"/>
    <n v="0.28270502503631301"/>
    <x v="0"/>
    <x v="1"/>
    <m/>
    <x v="0"/>
    <n v="0"/>
    <m/>
    <x v="5"/>
    <x v="2"/>
  </r>
  <r>
    <s v="ORD-202306-04763"/>
    <x v="170"/>
    <x v="24"/>
    <x v="2"/>
    <n v="7044217085"/>
    <x v="22"/>
    <s v="PRD - 105 - BAG"/>
    <x v="4"/>
    <x v="2"/>
    <s v="North"/>
    <n v="4020.98"/>
    <n v="135.76"/>
    <x v="0"/>
    <n v="3.3762913518594999E-2"/>
    <x v="0"/>
    <x v="2"/>
    <m/>
    <x v="0"/>
    <n v="0"/>
    <m/>
    <x v="5"/>
    <x v="2"/>
  </r>
  <r>
    <s v="ORD-202306-04764"/>
    <x v="147"/>
    <x v="11"/>
    <x v="7"/>
    <n v="4414255153"/>
    <x v="12"/>
    <s v="PRD-105-BAG"/>
    <x v="9"/>
    <x v="2"/>
    <s v="South"/>
    <n v="1753.22"/>
    <n v="422.92"/>
    <x v="2"/>
    <n v="0.24122471794754799"/>
    <x v="0"/>
    <x v="1"/>
    <m/>
    <x v="0"/>
    <n v="0"/>
    <m/>
    <x v="5"/>
    <x v="2"/>
  </r>
  <r>
    <s v="ORD-202306-04765"/>
    <x v="153"/>
    <x v="16"/>
    <x v="6"/>
    <n v="8931846804"/>
    <x v="3"/>
    <s v="PRD-106-PHO"/>
    <x v="2"/>
    <x v="1"/>
    <s v="N"/>
    <n v="3088.15"/>
    <n v="158.62"/>
    <x v="0"/>
    <n v="5.1364085293784299E-2"/>
    <x v="0"/>
    <x v="2"/>
    <m/>
    <x v="0"/>
    <n v="0"/>
    <n v="2788.38"/>
    <x v="5"/>
    <x v="2"/>
  </r>
  <r>
    <s v="ORD-202306-04766"/>
    <x v="174"/>
    <x v="14"/>
    <x v="7"/>
    <n v="3042497791"/>
    <x v="8"/>
    <s v="PRD - 110 - CAM"/>
    <x v="4"/>
    <x v="1"/>
    <s v="North"/>
    <n v="255.31"/>
    <n v="51.71"/>
    <x v="0"/>
    <n v="0.202538090948259"/>
    <x v="2"/>
    <x v="1"/>
    <m/>
    <x v="0"/>
    <n v="0"/>
    <m/>
    <x v="5"/>
    <x v="2"/>
  </r>
  <r>
    <s v="ORD-202306-04767"/>
    <x v="160"/>
    <x v="2"/>
    <x v="2"/>
    <n v="8982171377"/>
    <x v="7"/>
    <s v="PRD-104-WAT"/>
    <x v="7"/>
    <x v="2"/>
    <s v="South"/>
    <n v="703.45"/>
    <n v="49.48"/>
    <x v="2"/>
    <n v="7.0339043286658604E-2"/>
    <x v="1"/>
    <x v="2"/>
    <m/>
    <x v="0"/>
    <n v="0"/>
    <n v="2420.2800000000002"/>
    <x v="5"/>
    <x v="2"/>
  </r>
  <r>
    <s v="ORD-202306-04768"/>
    <x v="166"/>
    <x v="2"/>
    <x v="7"/>
    <n v="1873213826"/>
    <x v="22"/>
    <s v="PRD-105-BAG"/>
    <x v="9"/>
    <x v="2"/>
    <s v="East"/>
    <n v="712.49"/>
    <n v="187.84"/>
    <x v="1"/>
    <n v="0.26363878791281298"/>
    <x v="1"/>
    <x v="1"/>
    <s v="Late delivery"/>
    <x v="1"/>
    <n v="1"/>
    <m/>
    <x v="5"/>
    <x v="2"/>
  </r>
  <r>
    <s v="ORD-202306-04769"/>
    <x v="159"/>
    <x v="17"/>
    <x v="0"/>
    <n v="4418524288"/>
    <x v="3"/>
    <s v="PRD-106-PHO"/>
    <x v="2"/>
    <x v="1"/>
    <s v="N"/>
    <n v="269.55"/>
    <n v="24.5"/>
    <x v="0"/>
    <n v="9.0892227787052499E-2"/>
    <x v="2"/>
    <x v="2"/>
    <m/>
    <x v="0"/>
    <n v="0"/>
    <n v="2788.38"/>
    <x v="5"/>
    <x v="2"/>
  </r>
  <r>
    <s v="ORD-202306-04770"/>
    <x v="161"/>
    <x v="1"/>
    <x v="1"/>
    <n v="5129239190"/>
    <x v="21"/>
    <s v="PRD-110-CAM"/>
    <x v="4"/>
    <x v="1"/>
    <s v="West"/>
    <n v="4235.4799999999996"/>
    <n v="168.39"/>
    <x v="3"/>
    <n v="3.97570051092202E-2"/>
    <x v="0"/>
    <x v="2"/>
    <m/>
    <x v="0"/>
    <n v="0"/>
    <m/>
    <x v="5"/>
    <x v="2"/>
  </r>
  <r>
    <s v="ORD-202306-04771"/>
    <x v="155"/>
    <x v="9"/>
    <x v="4"/>
    <n v="7695729527"/>
    <x v="4"/>
    <s v="PRD - 109 - SUN"/>
    <x v="3"/>
    <x v="2"/>
    <s v="South"/>
    <n v="3209.23"/>
    <n v="892.75"/>
    <x v="2"/>
    <n v="0.27818199381160003"/>
    <x v="0"/>
    <x v="1"/>
    <m/>
    <x v="0"/>
    <n v="0"/>
    <m/>
    <x v="5"/>
    <x v="2"/>
  </r>
  <r>
    <s v="ORD-202306-04772"/>
    <x v="172"/>
    <x v="23"/>
    <x v="2"/>
    <n v="849857171"/>
    <x v="15"/>
    <s v="PRD-100-SHO"/>
    <x v="4"/>
    <x v="0"/>
    <s v="East"/>
    <n v="2297.41"/>
    <n v="657.56"/>
    <x v="1"/>
    <n v="0.28621795848368398"/>
    <x v="0"/>
    <x v="1"/>
    <m/>
    <x v="0"/>
    <n v="0"/>
    <n v="2793.38"/>
    <x v="5"/>
    <x v="2"/>
  </r>
  <r>
    <s v="ORD-202306-04773"/>
    <x v="156"/>
    <x v="22"/>
    <x v="1"/>
    <n v="2858747033"/>
    <x v="15"/>
    <s v="PRD-100-SHO"/>
    <x v="12"/>
    <x v="0"/>
    <s v="N"/>
    <n v="4042.96"/>
    <n v="779.47"/>
    <x v="0"/>
    <n v="0.19279686170528501"/>
    <x v="0"/>
    <x v="0"/>
    <m/>
    <x v="0"/>
    <n v="0"/>
    <n v="2793.38"/>
    <x v="5"/>
    <x v="2"/>
  </r>
  <r>
    <s v="ORD-202306-04774"/>
    <x v="172"/>
    <x v="29"/>
    <x v="0"/>
    <n v="8397336363"/>
    <x v="11"/>
    <s v="PRD-104-WAT"/>
    <x v="7"/>
    <x v="2"/>
    <s v="N"/>
    <n v="3043.93"/>
    <n v="422.02"/>
    <x v="0"/>
    <n v="0.13864313568314601"/>
    <x v="0"/>
    <x v="0"/>
    <m/>
    <x v="0"/>
    <n v="0"/>
    <n v="2420.2800000000002"/>
    <x v="5"/>
    <x v="2"/>
  </r>
  <r>
    <s v="ORD-202306-04775"/>
    <x v="155"/>
    <x v="17"/>
    <x v="7"/>
    <n v="220255878"/>
    <x v="20"/>
    <s v="PRD-100-SHO"/>
    <x v="12"/>
    <x v="0"/>
    <s v="S"/>
    <n v="1480.86"/>
    <n v="424.39"/>
    <x v="2"/>
    <n v="0.28658347176640597"/>
    <x v="0"/>
    <x v="1"/>
    <m/>
    <x v="0"/>
    <n v="0"/>
    <n v="2793.38"/>
    <x v="5"/>
    <x v="2"/>
  </r>
  <r>
    <s v="ORD-202306-04776"/>
    <x v="148"/>
    <x v="9"/>
    <x v="3"/>
    <n v="6275545859"/>
    <x v="6"/>
    <s v="PRD-107-TAB"/>
    <x v="6"/>
    <x v="1"/>
    <s v="W"/>
    <n v="755.8"/>
    <n v="204.08"/>
    <x v="3"/>
    <n v="0.27001852341889399"/>
    <x v="1"/>
    <x v="1"/>
    <m/>
    <x v="0"/>
    <n v="0"/>
    <n v="2081.52"/>
    <x v="5"/>
    <x v="2"/>
  </r>
  <r>
    <s v="ORD-202306-04777"/>
    <x v="172"/>
    <x v="7"/>
    <x v="6"/>
    <n v="2294959141"/>
    <x v="3"/>
    <s v="PRD-106-PHO"/>
    <x v="2"/>
    <x v="1"/>
    <s v="N"/>
    <n v="3915.67"/>
    <n v="610.98"/>
    <x v="0"/>
    <n v="0.156034599442752"/>
    <x v="0"/>
    <x v="0"/>
    <m/>
    <x v="0"/>
    <n v="0"/>
    <n v="2788.38"/>
    <x v="5"/>
    <x v="2"/>
  </r>
  <r>
    <s v="ORD-202306-04778"/>
    <x v="167"/>
    <x v="28"/>
    <x v="5"/>
    <n v="8010436952"/>
    <x v="12"/>
    <s v="PRD-105-BAG"/>
    <x v="4"/>
    <x v="2"/>
    <s v="S"/>
    <n v="4038.43"/>
    <n v="722.14"/>
    <x v="2"/>
    <n v="0.17881701552335899"/>
    <x v="0"/>
    <x v="0"/>
    <m/>
    <x v="0"/>
    <n v="0"/>
    <m/>
    <x v="5"/>
    <x v="2"/>
  </r>
  <r>
    <s v="ORD-202306-04779"/>
    <x v="154"/>
    <x v="28"/>
    <x v="7"/>
    <n v="5166006429"/>
    <x v="5"/>
    <s v="PRD-103-HEA "/>
    <x v="5"/>
    <x v="1"/>
    <s v="North"/>
    <n v="3358.36"/>
    <n v="596.27"/>
    <x v="0"/>
    <n v="0.17754796984242299"/>
    <x v="0"/>
    <x v="0"/>
    <m/>
    <x v="0"/>
    <n v="0"/>
    <m/>
    <x v="5"/>
    <x v="2"/>
  </r>
  <r>
    <s v="ORD-202306-04780"/>
    <x v="146"/>
    <x v="10"/>
    <x v="1"/>
    <n v="901934347"/>
    <x v="3"/>
    <s v="PRD-106-PHO"/>
    <x v="2"/>
    <x v="1"/>
    <s v="S"/>
    <n v="1030.45"/>
    <n v="189.3"/>
    <x v="2"/>
    <n v="0.183706147799505"/>
    <x v="0"/>
    <x v="0"/>
    <m/>
    <x v="0"/>
    <n v="0"/>
    <n v="2788.38"/>
    <x v="5"/>
    <x v="2"/>
  </r>
  <r>
    <s v="ORD-202306-04781"/>
    <x v="160"/>
    <x v="15"/>
    <x v="3"/>
    <n v="3622890145"/>
    <x v="11"/>
    <s v="PRD-104-WAT"/>
    <x v="4"/>
    <x v="2"/>
    <s v="North"/>
    <n v="841.18"/>
    <n v="40.93"/>
    <x v="0"/>
    <n v="4.8657837799281997E-2"/>
    <x v="1"/>
    <x v="2"/>
    <m/>
    <x v="0"/>
    <n v="0"/>
    <n v="2420.2800000000002"/>
    <x v="5"/>
    <x v="2"/>
  </r>
  <r>
    <s v="ORD-202306-04782"/>
    <x v="163"/>
    <x v="24"/>
    <x v="6"/>
    <n v="4332842221"/>
    <x v="16"/>
    <s v="PRD-109-SUN"/>
    <x v="3"/>
    <x v="2"/>
    <s v="West"/>
    <n v="334.47"/>
    <n v="86.69"/>
    <x v="3"/>
    <n v="0.25918617514276299"/>
    <x v="2"/>
    <x v="1"/>
    <m/>
    <x v="0"/>
    <n v="0"/>
    <m/>
    <x v="5"/>
    <x v="2"/>
  </r>
  <r>
    <s v="ORD-202306-04783"/>
    <x v="170"/>
    <x v="11"/>
    <x v="1"/>
    <n v="8730538290"/>
    <x v="9"/>
    <s v="PRD-107-TAB"/>
    <x v="6"/>
    <x v="1"/>
    <s v="S"/>
    <n v="4728.4799999999996"/>
    <n v="357.41"/>
    <x v="2"/>
    <n v="7.5586657868913498E-2"/>
    <x v="0"/>
    <x v="2"/>
    <m/>
    <x v="0"/>
    <n v="0"/>
    <n v="2081.52"/>
    <x v="5"/>
    <x v="2"/>
  </r>
  <r>
    <s v="ORD-202306-04784"/>
    <x v="163"/>
    <x v="14"/>
    <x v="5"/>
    <n v="9818218074"/>
    <x v="20"/>
    <s v="PRD-100-SHO"/>
    <x v="12"/>
    <x v="0"/>
    <s v="East"/>
    <n v="943.47"/>
    <n v="270.95999999999998"/>
    <x v="1"/>
    <n v="0.287195141339947"/>
    <x v="1"/>
    <x v="1"/>
    <s v="Defective"/>
    <x v="1"/>
    <n v="1"/>
    <n v="2793.38"/>
    <x v="5"/>
    <x v="2"/>
  </r>
  <r>
    <s v="ORD-202306-04785"/>
    <x v="165"/>
    <x v="24"/>
    <x v="3"/>
    <n v="827686214"/>
    <x v="14"/>
    <s v="PRD-111-CHA"/>
    <x v="11"/>
    <x v="1"/>
    <s v="West"/>
    <n v="3963.88"/>
    <n v="197.44"/>
    <x v="3"/>
    <n v="4.9809782334480399E-2"/>
    <x v="0"/>
    <x v="2"/>
    <m/>
    <x v="0"/>
    <n v="0"/>
    <n v="207.68"/>
    <x v="5"/>
    <x v="2"/>
  </r>
  <r>
    <s v="ORD-202306-04786"/>
    <x v="166"/>
    <x v="17"/>
    <x v="3"/>
    <n v="4145711260"/>
    <x v="9"/>
    <s v="PRD-107-TAB"/>
    <x v="6"/>
    <x v="1"/>
    <s v="S"/>
    <n v="2552.6799999999998"/>
    <n v="81.349999999999994"/>
    <x v="2"/>
    <n v="3.1868467649685803E-2"/>
    <x v="0"/>
    <x v="2"/>
    <s v="DAMAGED"/>
    <x v="1"/>
    <n v="1"/>
    <n v="2081.52"/>
    <x v="5"/>
    <x v="2"/>
  </r>
  <r>
    <s v="ORD-202306-04787"/>
    <x v="157"/>
    <x v="18"/>
    <x v="1"/>
    <n v="280573128"/>
    <x v="15"/>
    <s v="PRD-100-SHO"/>
    <x v="4"/>
    <x v="0"/>
    <s v="North"/>
    <n v="2740.98"/>
    <n v="817.48"/>
    <x v="0"/>
    <n v="0.29824369386131999"/>
    <x v="0"/>
    <x v="1"/>
    <m/>
    <x v="0"/>
    <n v="0"/>
    <n v="2793.38"/>
    <x v="5"/>
    <x v="2"/>
  </r>
  <r>
    <s v="ORD-202306-04788"/>
    <x v="154"/>
    <x v="5"/>
    <x v="1"/>
    <n v="5702375620"/>
    <x v="18"/>
    <s v="PRD-103-HEA"/>
    <x v="5"/>
    <x v="1"/>
    <s v="East"/>
    <n v="471.74"/>
    <n v="42.68"/>
    <x v="1"/>
    <n v="9.0473565947343904E-2"/>
    <x v="2"/>
    <x v="2"/>
    <m/>
    <x v="0"/>
    <n v="0"/>
    <n v="2183.56"/>
    <x v="5"/>
    <x v="2"/>
  </r>
  <r>
    <s v="ORD-202306-04789"/>
    <x v="170"/>
    <x v="19"/>
    <x v="6"/>
    <n v="4434749415"/>
    <x v="5"/>
    <s v="PRD-103-HEA"/>
    <x v="5"/>
    <x v="1"/>
    <s v="South"/>
    <n v="3956.88"/>
    <n v="624.6"/>
    <x v="2"/>
    <n v="0.15785164068660201"/>
    <x v="0"/>
    <x v="0"/>
    <m/>
    <x v="0"/>
    <n v="0"/>
    <n v="2183.56"/>
    <x v="5"/>
    <x v="2"/>
  </r>
  <r>
    <s v="ORD-202306-04790"/>
    <x v="152"/>
    <x v="24"/>
    <x v="4"/>
    <n v="8841469469"/>
    <x v="14"/>
    <s v="PRD-111-CHA"/>
    <x v="11"/>
    <x v="1"/>
    <s v="North"/>
    <n v="4157.2299999999996"/>
    <n v="744.23"/>
    <x v="0"/>
    <n v="0.17902064595896799"/>
    <x v="0"/>
    <x v="0"/>
    <m/>
    <x v="0"/>
    <n v="0"/>
    <n v="207.68"/>
    <x v="5"/>
    <x v="2"/>
  </r>
  <r>
    <s v="ORD-202306-04791"/>
    <x v="163"/>
    <x v="0"/>
    <x v="7"/>
    <n v="8243435816"/>
    <x v="13"/>
    <s v="PRD-102-LAP"/>
    <x v="10"/>
    <x v="1"/>
    <s v="N"/>
    <n v="2247.33"/>
    <n v="218.39"/>
    <x v="0"/>
    <n v="9.7177539569177601E-2"/>
    <x v="0"/>
    <x v="2"/>
    <m/>
    <x v="0"/>
    <n v="0"/>
    <n v="847.14"/>
    <x v="5"/>
    <x v="2"/>
  </r>
  <r>
    <s v="ORD-202306-04792"/>
    <x v="169"/>
    <x v="23"/>
    <x v="4"/>
    <n v="5899964709"/>
    <x v="6"/>
    <s v="PRD-107-TAB"/>
    <x v="6"/>
    <x v="1"/>
    <s v="North"/>
    <n v="3079.08"/>
    <n v="188.28"/>
    <x v="0"/>
    <n v="6.1148135157254799E-2"/>
    <x v="0"/>
    <x v="2"/>
    <m/>
    <x v="0"/>
    <n v="0"/>
    <n v="2081.52"/>
    <x v="5"/>
    <x v="2"/>
  </r>
  <r>
    <s v="ORD-202306-04793"/>
    <x v="159"/>
    <x v="16"/>
    <x v="6"/>
    <n v="1175163307"/>
    <x v="13"/>
    <s v="PRD-102-LAP"/>
    <x v="10"/>
    <x v="1"/>
    <s v="N"/>
    <n v="2185.9"/>
    <n v="148.51"/>
    <x v="0"/>
    <n v="6.7939978956036401E-2"/>
    <x v="0"/>
    <x v="2"/>
    <m/>
    <x v="0"/>
    <n v="0"/>
    <n v="847.14"/>
    <x v="5"/>
    <x v="2"/>
  </r>
  <r>
    <s v="ORD-202306-04794"/>
    <x v="159"/>
    <x v="9"/>
    <x v="4"/>
    <n v="8363000591"/>
    <x v="0"/>
    <s v="PRD-108-JAC"/>
    <x v="0"/>
    <x v="0"/>
    <s v="West"/>
    <n v="4977.67"/>
    <n v="675.14"/>
    <x v="3"/>
    <n v="0.13563374028410899"/>
    <x v="0"/>
    <x v="0"/>
    <m/>
    <x v="0"/>
    <n v="0"/>
    <n v="2085.91"/>
    <x v="5"/>
    <x v="2"/>
  </r>
  <r>
    <s v="ORD-202306-04795"/>
    <x v="170"/>
    <x v="18"/>
    <x v="0"/>
    <n v="5764355476"/>
    <x v="15"/>
    <s v="PRD-100-SHO"/>
    <x v="12"/>
    <x v="0"/>
    <s v="N"/>
    <n v="1075.78"/>
    <n v="45.64"/>
    <x v="0"/>
    <n v="4.2425031140196003E-2"/>
    <x v="0"/>
    <x v="2"/>
    <m/>
    <x v="0"/>
    <n v="0"/>
    <n v="2793.38"/>
    <x v="5"/>
    <x v="2"/>
  </r>
  <r>
    <s v="ORD-202306-04796"/>
    <x v="169"/>
    <x v="14"/>
    <x v="5"/>
    <n v="1150018180"/>
    <x v="4"/>
    <s v="PRD-109-SUN"/>
    <x v="3"/>
    <x v="2"/>
    <s v="North"/>
    <n v="43.03"/>
    <n v="4.17"/>
    <x v="0"/>
    <n v="9.6909133162909597E-2"/>
    <x v="2"/>
    <x v="2"/>
    <m/>
    <x v="0"/>
    <n v="0"/>
    <m/>
    <x v="5"/>
    <x v="2"/>
  </r>
  <r>
    <s v="ORD-202306-04797"/>
    <x v="161"/>
    <x v="9"/>
    <x v="6"/>
    <n v="1191038890"/>
    <x v="2"/>
    <s v="PRD-101-SHI"/>
    <x v="1"/>
    <x v="0"/>
    <s v="West"/>
    <n v="1588.27"/>
    <n v="306.48"/>
    <x v="3"/>
    <n v="0.19296467225345801"/>
    <x v="0"/>
    <x v="0"/>
    <m/>
    <x v="0"/>
    <n v="0"/>
    <n v="2821.33"/>
    <x v="5"/>
    <x v="2"/>
  </r>
  <r>
    <s v="ORD-202306-04798"/>
    <x v="169"/>
    <x v="24"/>
    <x v="7"/>
    <n v="5296446418"/>
    <x v="9"/>
    <s v="PRD-107-TAB"/>
    <x v="6"/>
    <x v="1"/>
    <s v="N"/>
    <n v="4019.62"/>
    <n v="1178.56"/>
    <x v="0"/>
    <n v="0.29320184495051799"/>
    <x v="0"/>
    <x v="1"/>
    <m/>
    <x v="0"/>
    <n v="0"/>
    <n v="2081.52"/>
    <x v="5"/>
    <x v="2"/>
  </r>
  <r>
    <s v="ORD-202306-04799"/>
    <x v="156"/>
    <x v="0"/>
    <x v="4"/>
    <n v="2257881502"/>
    <x v="8"/>
    <s v="PRD-110-CAM"/>
    <x v="4"/>
    <x v="1"/>
    <s v="W"/>
    <n v="3640.84"/>
    <n v="115.42"/>
    <x v="3"/>
    <n v="3.1701475483679603E-2"/>
    <x v="0"/>
    <x v="2"/>
    <m/>
    <x v="0"/>
    <n v="0"/>
    <m/>
    <x v="5"/>
    <x v="2"/>
  </r>
  <r>
    <s v="ORD-202306-04800"/>
    <x v="146"/>
    <x v="28"/>
    <x v="6"/>
    <n v="1953172361"/>
    <x v="12"/>
    <s v="PRD-105-BAG"/>
    <x v="9"/>
    <x v="2"/>
    <s v="N"/>
    <n v="3403.02"/>
    <n v="731.37"/>
    <x v="0"/>
    <n v="0.21491792584234001"/>
    <x v="0"/>
    <x v="1"/>
    <m/>
    <x v="0"/>
    <n v="0"/>
    <m/>
    <x v="5"/>
    <x v="2"/>
  </r>
  <r>
    <s v="ORD-202307-04801"/>
    <x v="175"/>
    <x v="4"/>
    <x v="4"/>
    <n v="481963883"/>
    <x v="18"/>
    <s v="PRD-103-HEA"/>
    <x v="5"/>
    <x v="1"/>
    <s v="S"/>
    <n v="3281.78"/>
    <n v="425.53"/>
    <x v="2"/>
    <n v="0.12966438944719"/>
    <x v="0"/>
    <x v="0"/>
    <m/>
    <x v="0"/>
    <n v="0"/>
    <n v="2183.56"/>
    <x v="6"/>
    <x v="3"/>
  </r>
  <r>
    <s v="ORD-202307-04802"/>
    <x v="176"/>
    <x v="16"/>
    <x v="1"/>
    <n v="3276744475"/>
    <x v="9"/>
    <s v="PRD-107-TAB"/>
    <x v="4"/>
    <x v="1"/>
    <s v="West"/>
    <n v="68.28"/>
    <n v="19.88"/>
    <x v="3"/>
    <n v="0.291154071470416"/>
    <x v="2"/>
    <x v="1"/>
    <m/>
    <x v="0"/>
    <n v="0"/>
    <n v="2081.52"/>
    <x v="6"/>
    <x v="3"/>
  </r>
  <r>
    <s v="ORD-202307-04803"/>
    <x v="177"/>
    <x v="29"/>
    <x v="1"/>
    <n v="8741161345"/>
    <x v="5"/>
    <s v="PRD - 103 - HEA"/>
    <x v="4"/>
    <x v="1"/>
    <s v="North"/>
    <n v="2204.96"/>
    <n v="69.260000000000005"/>
    <x v="0"/>
    <n v="3.1411000653073097E-2"/>
    <x v="0"/>
    <x v="2"/>
    <m/>
    <x v="0"/>
    <n v="0"/>
    <m/>
    <x v="6"/>
    <x v="3"/>
  </r>
  <r>
    <s v="ORD-202307-04804"/>
    <x v="178"/>
    <x v="15"/>
    <x v="5"/>
    <n v="3849955378"/>
    <x v="15"/>
    <s v="PRD-100-SHO"/>
    <x v="12"/>
    <x v="0"/>
    <s v="North"/>
    <n v="4031.23"/>
    <n v="928.8"/>
    <x v="0"/>
    <n v="0.23040114307543799"/>
    <x v="0"/>
    <x v="1"/>
    <m/>
    <x v="0"/>
    <n v="0"/>
    <n v="2793.38"/>
    <x v="6"/>
    <x v="3"/>
  </r>
  <r>
    <s v="ORD-202307-04805"/>
    <x v="175"/>
    <x v="17"/>
    <x v="5"/>
    <n v="5204623306"/>
    <x v="19"/>
    <s v="PRD - 102 - LAP"/>
    <x v="10"/>
    <x v="1"/>
    <s v="S"/>
    <n v="2541.25"/>
    <n v="214.12"/>
    <x v="2"/>
    <n v="8.4257747171667494E-2"/>
    <x v="0"/>
    <x v="2"/>
    <m/>
    <x v="0"/>
    <n v="0"/>
    <m/>
    <x v="6"/>
    <x v="3"/>
  </r>
  <r>
    <s v="ORD-202307-04806"/>
    <x v="179"/>
    <x v="2"/>
    <x v="2"/>
    <n v="5759418795"/>
    <x v="5"/>
    <s v="PRD-103-HEA"/>
    <x v="5"/>
    <x v="1"/>
    <s v="N"/>
    <n v="2199.2399999999998"/>
    <n v="480.41"/>
    <x v="0"/>
    <n v="0.21844364416798501"/>
    <x v="0"/>
    <x v="1"/>
    <m/>
    <x v="0"/>
    <n v="0"/>
    <n v="2183.56"/>
    <x v="6"/>
    <x v="3"/>
  </r>
  <r>
    <s v="ORD-202307-04807"/>
    <x v="180"/>
    <x v="11"/>
    <x v="1"/>
    <n v="8322752224"/>
    <x v="3"/>
    <s v="PRD-106-PHO"/>
    <x v="2"/>
    <x v="1"/>
    <s v="S"/>
    <n v="1590.65"/>
    <n v="439"/>
    <x v="2"/>
    <n v="0.275987803728036"/>
    <x v="0"/>
    <x v="1"/>
    <m/>
    <x v="0"/>
    <n v="0"/>
    <n v="2788.38"/>
    <x v="6"/>
    <x v="3"/>
  </r>
  <r>
    <s v="ORD-202307-04808"/>
    <x v="181"/>
    <x v="13"/>
    <x v="7"/>
    <n v="1706090889"/>
    <x v="7"/>
    <s v="PRD-104-WAT"/>
    <x v="7"/>
    <x v="2"/>
    <s v="West"/>
    <n v="491.26"/>
    <n v="81.23"/>
    <x v="3"/>
    <n v="0.16535032365753399"/>
    <x v="2"/>
    <x v="0"/>
    <m/>
    <x v="0"/>
    <n v="0"/>
    <n v="2420.2800000000002"/>
    <x v="6"/>
    <x v="3"/>
  </r>
  <r>
    <s v="ORD-202307-04809"/>
    <x v="182"/>
    <x v="8"/>
    <x v="1"/>
    <n v="6125241784"/>
    <x v="11"/>
    <s v="PRD-104-WAT"/>
    <x v="7"/>
    <x v="2"/>
    <s v="South"/>
    <n v="1319.64"/>
    <n v="103.65"/>
    <x v="2"/>
    <n v="7.8544148404110198E-2"/>
    <x v="0"/>
    <x v="2"/>
    <m/>
    <x v="0"/>
    <n v="0"/>
    <n v="2420.2800000000002"/>
    <x v="6"/>
    <x v="3"/>
  </r>
  <r>
    <s v="ORD-202307-04810"/>
    <x v="182"/>
    <x v="28"/>
    <x v="4"/>
    <n v="2850959661"/>
    <x v="0"/>
    <s v="PRD-108-JAC"/>
    <x v="0"/>
    <x v="0"/>
    <s v="North"/>
    <n v="2528.67"/>
    <n v="257.60000000000002"/>
    <x v="0"/>
    <n v="0.101871734943666"/>
    <x v="0"/>
    <x v="0"/>
    <m/>
    <x v="0"/>
    <n v="0"/>
    <n v="2085.91"/>
    <x v="6"/>
    <x v="3"/>
  </r>
  <r>
    <s v="ORD-202307-04811"/>
    <x v="183"/>
    <x v="17"/>
    <x v="6"/>
    <n v="9851246847"/>
    <x v="15"/>
    <s v="PRD-100-SHO"/>
    <x v="12"/>
    <x v="0"/>
    <s v="South"/>
    <n v="2439.21"/>
    <n v="144.82"/>
    <x v="2"/>
    <n v="5.9371681815013899E-2"/>
    <x v="0"/>
    <x v="2"/>
    <s v="DAMAGED"/>
    <x v="1"/>
    <n v="1"/>
    <n v="2793.38"/>
    <x v="6"/>
    <x v="3"/>
  </r>
  <r>
    <s v="ORD-202307-04812"/>
    <x v="184"/>
    <x v="2"/>
    <x v="1"/>
    <n v="1208741678"/>
    <x v="5"/>
    <s v="PRD-103-HEA"/>
    <x v="5"/>
    <x v="1"/>
    <s v="North"/>
    <n v="334.96"/>
    <n v="90.11"/>
    <x v="0"/>
    <n v="0.26901719608311397"/>
    <x v="2"/>
    <x v="1"/>
    <m/>
    <x v="0"/>
    <n v="0"/>
    <n v="2183.56"/>
    <x v="6"/>
    <x v="3"/>
  </r>
  <r>
    <s v="ORD-202307-04813"/>
    <x v="176"/>
    <x v="4"/>
    <x v="1"/>
    <n v="3563790529"/>
    <x v="9"/>
    <s v="PRD - 107 - TAB"/>
    <x v="6"/>
    <x v="1"/>
    <s v="South"/>
    <n v="603.04999999999995"/>
    <n v="132.55000000000001"/>
    <x v="2"/>
    <n v="0.21979935328745501"/>
    <x v="1"/>
    <x v="1"/>
    <s v="Customer changed mind"/>
    <x v="1"/>
    <n v="1"/>
    <m/>
    <x v="6"/>
    <x v="3"/>
  </r>
  <r>
    <s v="ORD-202307-04814"/>
    <x v="185"/>
    <x v="18"/>
    <x v="6"/>
    <n v="3788396463"/>
    <x v="14"/>
    <s v="PRD-111-CHA"/>
    <x v="11"/>
    <x v="1"/>
    <s v="North"/>
    <n v="3053.93"/>
    <n v="279.02"/>
    <x v="0"/>
    <n v="9.1364242140455104E-2"/>
    <x v="0"/>
    <x v="2"/>
    <m/>
    <x v="0"/>
    <n v="0"/>
    <n v="207.68"/>
    <x v="6"/>
    <x v="3"/>
  </r>
  <r>
    <s v="ORD-202307-04815"/>
    <x v="180"/>
    <x v="24"/>
    <x v="6"/>
    <n v="5540067019"/>
    <x v="10"/>
    <s v="PRD-106-PHO"/>
    <x v="2"/>
    <x v="1"/>
    <s v="East"/>
    <n v="939.09"/>
    <n v="117.89"/>
    <x v="1"/>
    <n v="0.12553642355897701"/>
    <x v="1"/>
    <x v="0"/>
    <m/>
    <x v="0"/>
    <n v="0"/>
    <n v="2788.38"/>
    <x v="6"/>
    <x v="3"/>
  </r>
  <r>
    <s v="ORD-202307-04816"/>
    <x v="181"/>
    <x v="10"/>
    <x v="4"/>
    <n v="5997625292"/>
    <x v="0"/>
    <s v="PRD-108-JAC"/>
    <x v="4"/>
    <x v="0"/>
    <s v="S"/>
    <n v="4291.2299999999996"/>
    <n v="136.58000000000001"/>
    <x v="2"/>
    <n v="3.1827704411089598E-2"/>
    <x v="0"/>
    <x v="2"/>
    <m/>
    <x v="0"/>
    <n v="0"/>
    <n v="2085.91"/>
    <x v="6"/>
    <x v="3"/>
  </r>
  <r>
    <s v="ORD-202307-04817"/>
    <x v="177"/>
    <x v="17"/>
    <x v="7"/>
    <n v="4830233353"/>
    <x v="17"/>
    <s v="PRD-108-JAC"/>
    <x v="0"/>
    <x v="0"/>
    <s v="W"/>
    <n v="4021.87"/>
    <n v="902.33"/>
    <x v="3"/>
    <n v="0.22435583447500801"/>
    <x v="0"/>
    <x v="1"/>
    <s v="Customer changed mind"/>
    <x v="1"/>
    <n v="1"/>
    <n v="2085.91"/>
    <x v="6"/>
    <x v="3"/>
  </r>
  <r>
    <s v="ORD-202307-04818"/>
    <x v="186"/>
    <x v="7"/>
    <x v="4"/>
    <n v="8619161366"/>
    <x v="15"/>
    <s v="PRD-100-SHO"/>
    <x v="12"/>
    <x v="0"/>
    <s v="North"/>
    <n v="4869.54"/>
    <n v="469.5"/>
    <x v="0"/>
    <n v="9.6415677866903193E-2"/>
    <x v="0"/>
    <x v="2"/>
    <m/>
    <x v="0"/>
    <n v="0"/>
    <n v="2793.38"/>
    <x v="6"/>
    <x v="3"/>
  </r>
  <r>
    <s v="ORD-202307-04819"/>
    <x v="187"/>
    <x v="12"/>
    <x v="0"/>
    <n v="8847451769"/>
    <x v="0"/>
    <s v="PRD-108-JAC"/>
    <x v="0"/>
    <x v="0"/>
    <s v="N"/>
    <n v="4282.9799999999996"/>
    <n v="698.76"/>
    <x v="0"/>
    <n v="0.16314808848045101"/>
    <x v="0"/>
    <x v="0"/>
    <m/>
    <x v="0"/>
    <n v="0"/>
    <n v="2085.91"/>
    <x v="6"/>
    <x v="3"/>
  </r>
  <r>
    <s v="ORD-202307-04820"/>
    <x v="188"/>
    <x v="4"/>
    <x v="1"/>
    <n v="9760850926"/>
    <x v="14"/>
    <s v="PRD-111-CHA"/>
    <x v="11"/>
    <x v="1"/>
    <s v="South"/>
    <n v="4843.04"/>
    <n v="1221.93"/>
    <x v="2"/>
    <n v="0.252306402590109"/>
    <x v="0"/>
    <x v="1"/>
    <m/>
    <x v="0"/>
    <n v="0"/>
    <n v="207.68"/>
    <x v="6"/>
    <x v="3"/>
  </r>
  <r>
    <s v="ORD-202307-04821"/>
    <x v="188"/>
    <x v="14"/>
    <x v="2"/>
    <n v="4523565475"/>
    <x v="23"/>
    <s v="PRD-111-CHA"/>
    <x v="11"/>
    <x v="1"/>
    <s v="East"/>
    <n v="1206.1199999999999"/>
    <n v="158.36000000000001"/>
    <x v="1"/>
    <n v="0.131297051702981"/>
    <x v="0"/>
    <x v="0"/>
    <m/>
    <x v="0"/>
    <n v="0"/>
    <n v="207.68"/>
    <x v="6"/>
    <x v="3"/>
  </r>
  <r>
    <s v="ORD-202307-04822"/>
    <x v="185"/>
    <x v="22"/>
    <x v="6"/>
    <n v="8925429257"/>
    <x v="11"/>
    <s v="PRD - 104 - WAT"/>
    <x v="7"/>
    <x v="2"/>
    <s v="W"/>
    <n v="1867.37"/>
    <n v="497.9"/>
    <x v="3"/>
    <n v="0.2666316798492"/>
    <x v="0"/>
    <x v="1"/>
    <m/>
    <x v="0"/>
    <n v="0"/>
    <m/>
    <x v="6"/>
    <x v="3"/>
  </r>
  <r>
    <s v="ORD-202307-04823"/>
    <x v="189"/>
    <x v="8"/>
    <x v="3"/>
    <n v="3566817803"/>
    <x v="0"/>
    <s v="PRD-108-JAC"/>
    <x v="0"/>
    <x v="0"/>
    <s v="North"/>
    <n v="4227.08"/>
    <n v="947.77"/>
    <x v="0"/>
    <n v="0.22421387813810001"/>
    <x v="0"/>
    <x v="1"/>
    <m/>
    <x v="0"/>
    <n v="0"/>
    <n v="2085.91"/>
    <x v="6"/>
    <x v="3"/>
  </r>
  <r>
    <s v="ORD-202307-04824"/>
    <x v="190"/>
    <x v="1"/>
    <x v="4"/>
    <n v="8444993189"/>
    <x v="0"/>
    <s v="PRD-108-JAC"/>
    <x v="0"/>
    <x v="0"/>
    <s v="West"/>
    <n v="3101.96"/>
    <n v="187.21"/>
    <x v="3"/>
    <n v="6.0352164437968203E-2"/>
    <x v="0"/>
    <x v="2"/>
    <m/>
    <x v="0"/>
    <n v="0"/>
    <n v="2085.91"/>
    <x v="6"/>
    <x v="3"/>
  </r>
  <r>
    <s v="ORD-202307-04825"/>
    <x v="178"/>
    <x v="16"/>
    <x v="0"/>
    <n v="7960705018"/>
    <x v="13"/>
    <s v="PRD-102-LAP"/>
    <x v="10"/>
    <x v="1"/>
    <s v="South"/>
    <n v="1068.82"/>
    <n v="157.15"/>
    <x v="2"/>
    <n v="0.14703130555191701"/>
    <x v="0"/>
    <x v="0"/>
    <m/>
    <x v="0"/>
    <n v="0"/>
    <n v="847.14"/>
    <x v="6"/>
    <x v="3"/>
  </r>
  <r>
    <s v="ORD-202307-04826"/>
    <x v="178"/>
    <x v="17"/>
    <x v="7"/>
    <n v="7324804241"/>
    <x v="8"/>
    <s v="PRD-110-CAM"/>
    <x v="8"/>
    <x v="1"/>
    <s v="S"/>
    <n v="1408.8"/>
    <n v="213.29"/>
    <x v="2"/>
    <n v="0.151398353208404"/>
    <x v="0"/>
    <x v="0"/>
    <m/>
    <x v="0"/>
    <n v="0"/>
    <m/>
    <x v="6"/>
    <x v="3"/>
  </r>
  <r>
    <s v="ORD-202307-04827"/>
    <x v="186"/>
    <x v="4"/>
    <x v="5"/>
    <n v="255474650"/>
    <x v="8"/>
    <s v="PRD-110-CAM"/>
    <x v="8"/>
    <x v="1"/>
    <s v="N"/>
    <n v="2684.42"/>
    <n v="711.51"/>
    <x v="0"/>
    <n v="0.26505166851684903"/>
    <x v="0"/>
    <x v="1"/>
    <m/>
    <x v="0"/>
    <n v="0"/>
    <m/>
    <x v="6"/>
    <x v="3"/>
  </r>
  <r>
    <s v="ORD-202307-04828"/>
    <x v="180"/>
    <x v="4"/>
    <x v="2"/>
    <n v="4352792996"/>
    <x v="5"/>
    <s v="PRD-103-HEA"/>
    <x v="5"/>
    <x v="1"/>
    <s v="South"/>
    <n v="1789.25"/>
    <n v="523.08000000000004"/>
    <x v="2"/>
    <n v="0.292345955009082"/>
    <x v="0"/>
    <x v="1"/>
    <m/>
    <x v="0"/>
    <n v="0"/>
    <n v="2183.56"/>
    <x v="6"/>
    <x v="3"/>
  </r>
  <r>
    <s v="ORD-202307-04829"/>
    <x v="191"/>
    <x v="10"/>
    <x v="3"/>
    <n v="8432235942"/>
    <x v="15"/>
    <s v="PRD-100-SHO"/>
    <x v="12"/>
    <x v="0"/>
    <s v="East"/>
    <n v="3235.96"/>
    <n v="853.79"/>
    <x v="1"/>
    <n v="0.26384442329324198"/>
    <x v="0"/>
    <x v="1"/>
    <m/>
    <x v="0"/>
    <n v="0"/>
    <n v="2793.38"/>
    <x v="6"/>
    <x v="3"/>
  </r>
  <r>
    <s v="ORD-202307-04830"/>
    <x v="192"/>
    <x v="27"/>
    <x v="6"/>
    <n v="2130631420"/>
    <x v="2"/>
    <s v="PRD - 101 - SHI"/>
    <x v="1"/>
    <x v="0"/>
    <s v="North"/>
    <n v="2610.2199999999998"/>
    <n v="453.36"/>
    <x v="0"/>
    <n v="0.173686509183134"/>
    <x v="0"/>
    <x v="0"/>
    <m/>
    <x v="0"/>
    <n v="0"/>
    <m/>
    <x v="6"/>
    <x v="3"/>
  </r>
  <r>
    <s v="ORD-202307-04831"/>
    <x v="183"/>
    <x v="20"/>
    <x v="6"/>
    <n v="9953996980"/>
    <x v="17"/>
    <s v="PRD-108-JAC"/>
    <x v="0"/>
    <x v="0"/>
    <s v="North"/>
    <n v="1985.28"/>
    <n v="460.38"/>
    <x v="0"/>
    <n v="0.23189676015473901"/>
    <x v="0"/>
    <x v="1"/>
    <m/>
    <x v="0"/>
    <n v="0"/>
    <n v="2085.91"/>
    <x v="6"/>
    <x v="3"/>
  </r>
  <r>
    <s v="ORD-202307-04832"/>
    <x v="183"/>
    <x v="20"/>
    <x v="1"/>
    <n v="9844404131"/>
    <x v="15"/>
    <s v="PRD-100-SHO"/>
    <x v="12"/>
    <x v="0"/>
    <s v="South"/>
    <n v="3903.41"/>
    <n v="673.11"/>
    <x v="2"/>
    <n v="0.17244153189134601"/>
    <x v="0"/>
    <x v="0"/>
    <m/>
    <x v="0"/>
    <n v="0"/>
    <n v="2793.38"/>
    <x v="6"/>
    <x v="3"/>
  </r>
  <r>
    <s v="ORD-202307-04833"/>
    <x v="190"/>
    <x v="3"/>
    <x v="2"/>
    <n v="1912182160"/>
    <x v="4"/>
    <s v="PRD-109-SUN"/>
    <x v="3"/>
    <x v="2"/>
    <s v="South"/>
    <n v="3891.14"/>
    <n v="119.89"/>
    <x v="2"/>
    <n v="3.0811021962715301E-2"/>
    <x v="0"/>
    <x v="2"/>
    <m/>
    <x v="0"/>
    <n v="0"/>
    <m/>
    <x v="6"/>
    <x v="3"/>
  </r>
  <r>
    <s v="ORD-202307-04834"/>
    <x v="185"/>
    <x v="10"/>
    <x v="2"/>
    <n v="9423773296"/>
    <x v="5"/>
    <s v="PRD-103-HEA"/>
    <x v="5"/>
    <x v="1"/>
    <s v="West"/>
    <n v="1414.1"/>
    <n v="161.94999999999999"/>
    <x v="3"/>
    <n v="0.114525139664804"/>
    <x v="0"/>
    <x v="0"/>
    <m/>
    <x v="0"/>
    <n v="0"/>
    <n v="2183.56"/>
    <x v="6"/>
    <x v="3"/>
  </r>
  <r>
    <s v="ORD-202307-04835"/>
    <x v="179"/>
    <x v="28"/>
    <x v="6"/>
    <n v="1904523656"/>
    <x v="0"/>
    <s v="PRD - 108 - JAC"/>
    <x v="0"/>
    <x v="0"/>
    <s v="South"/>
    <n v="4733.2299999999996"/>
    <n v="491.34"/>
    <x v="2"/>
    <n v="0.103806491550168"/>
    <x v="0"/>
    <x v="0"/>
    <m/>
    <x v="0"/>
    <n v="0"/>
    <m/>
    <x v="6"/>
    <x v="3"/>
  </r>
  <r>
    <s v="ORD-202307-04836"/>
    <x v="193"/>
    <x v="11"/>
    <x v="4"/>
    <n v="4940949226"/>
    <x v="3"/>
    <s v="PRD-106-PHO"/>
    <x v="2"/>
    <x v="1"/>
    <s v="N"/>
    <n v="331.86"/>
    <n v="50.45"/>
    <x v="0"/>
    <n v="0.15202193696136901"/>
    <x v="2"/>
    <x v="0"/>
    <m/>
    <x v="0"/>
    <n v="0"/>
    <n v="2788.38"/>
    <x v="6"/>
    <x v="3"/>
  </r>
  <r>
    <s v="ORD-202307-04837"/>
    <x v="194"/>
    <x v="4"/>
    <x v="2"/>
    <n v="4108928326"/>
    <x v="17"/>
    <s v="PRD - 108 - JAC"/>
    <x v="0"/>
    <x v="0"/>
    <s v="North"/>
    <n v="2705.72"/>
    <n v="787.59"/>
    <x v="0"/>
    <n v="0.29108333456529101"/>
    <x v="0"/>
    <x v="1"/>
    <m/>
    <x v="0"/>
    <n v="0"/>
    <m/>
    <x v="6"/>
    <x v="3"/>
  </r>
  <r>
    <s v="ORD-202307-04838"/>
    <x v="195"/>
    <x v="22"/>
    <x v="5"/>
    <n v="9551766329"/>
    <x v="23"/>
    <s v="PRD-111-CHA"/>
    <x v="11"/>
    <x v="1"/>
    <s v="South"/>
    <n v="1744.89"/>
    <n v="418.15"/>
    <x v="2"/>
    <n v="0.23964261357449501"/>
    <x v="0"/>
    <x v="1"/>
    <m/>
    <x v="0"/>
    <n v="0"/>
    <n v="207.68"/>
    <x v="6"/>
    <x v="3"/>
  </r>
  <r>
    <s v="ORD-202307-04839"/>
    <x v="196"/>
    <x v="22"/>
    <x v="1"/>
    <n v="8354908699"/>
    <x v="14"/>
    <s v="PRD-111-CHA"/>
    <x v="11"/>
    <x v="1"/>
    <s v="N"/>
    <n v="2755.72"/>
    <n v="322"/>
    <x v="0"/>
    <n v="0.116847865530605"/>
    <x v="0"/>
    <x v="0"/>
    <s v="damaged "/>
    <x v="1"/>
    <n v="1"/>
    <n v="207.68"/>
    <x v="6"/>
    <x v="3"/>
  </r>
  <r>
    <s v="ORD-202307-04840"/>
    <x v="189"/>
    <x v="28"/>
    <x v="6"/>
    <n v="8393839835"/>
    <x v="21"/>
    <s v="PRD-110-CAM"/>
    <x v="8"/>
    <x v="1"/>
    <s v="North"/>
    <n v="61.39"/>
    <n v="2.16"/>
    <x v="0"/>
    <n v="3.5184883531519801E-2"/>
    <x v="2"/>
    <x v="2"/>
    <m/>
    <x v="0"/>
    <n v="0"/>
    <m/>
    <x v="6"/>
    <x v="3"/>
  </r>
  <r>
    <s v="ORD-202307-04841"/>
    <x v="185"/>
    <x v="4"/>
    <x v="2"/>
    <n v="7126430150"/>
    <x v="7"/>
    <s v="PRD-104-WAT"/>
    <x v="7"/>
    <x v="2"/>
    <s v="East"/>
    <n v="2170.98"/>
    <n v="425.77"/>
    <x v="1"/>
    <n v="0.19611880348966801"/>
    <x v="0"/>
    <x v="0"/>
    <m/>
    <x v="0"/>
    <n v="0"/>
    <n v="2420.2800000000002"/>
    <x v="6"/>
    <x v="3"/>
  </r>
  <r>
    <s v="ORD-202307-04842"/>
    <x v="188"/>
    <x v="3"/>
    <x v="7"/>
    <n v="2106317145"/>
    <x v="10"/>
    <s v="PRD-106-PHO"/>
    <x v="2"/>
    <x v="1"/>
    <s v="South"/>
    <n v="3169.54"/>
    <n v="746.49"/>
    <x v="2"/>
    <n v="0.23551998081740599"/>
    <x v="0"/>
    <x v="1"/>
    <m/>
    <x v="0"/>
    <n v="0"/>
    <n v="2788.38"/>
    <x v="6"/>
    <x v="3"/>
  </r>
  <r>
    <s v="ORD-202307-04843"/>
    <x v="187"/>
    <x v="18"/>
    <x v="3"/>
    <n v="2696890043"/>
    <x v="11"/>
    <s v="PRD-104-WAT"/>
    <x v="4"/>
    <x v="2"/>
    <s v="N"/>
    <n v="1035.02"/>
    <n v="185.81"/>
    <x v="0"/>
    <n v="0.17952310100287899"/>
    <x v="0"/>
    <x v="0"/>
    <s v="Customer changed mind"/>
    <x v="1"/>
    <n v="1"/>
    <n v="2420.2800000000002"/>
    <x v="6"/>
    <x v="3"/>
  </r>
  <r>
    <s v="ORD-202307-04844"/>
    <x v="181"/>
    <x v="10"/>
    <x v="4"/>
    <n v="6469137275"/>
    <x v="11"/>
    <s v="PRD-104-WAT"/>
    <x v="7"/>
    <x v="2"/>
    <s v="North"/>
    <n v="4787.2"/>
    <n v="515.16999999999996"/>
    <x v="0"/>
    <n v="0.107614054144385"/>
    <x v="0"/>
    <x v="0"/>
    <m/>
    <x v="0"/>
    <n v="0"/>
    <n v="2420.2800000000002"/>
    <x v="6"/>
    <x v="3"/>
  </r>
  <r>
    <s v="ORD-202307-04845"/>
    <x v="176"/>
    <x v="26"/>
    <x v="2"/>
    <n v="5148154961"/>
    <x v="14"/>
    <s v="PRD-111-CHA"/>
    <x v="11"/>
    <x v="1"/>
    <s v="East"/>
    <n v="4546.38"/>
    <n v="1176.74"/>
    <x v="1"/>
    <n v="0.25883010219119401"/>
    <x v="0"/>
    <x v="1"/>
    <s v="Wrong item delivered"/>
    <x v="1"/>
    <n v="1"/>
    <n v="207.68"/>
    <x v="6"/>
    <x v="3"/>
  </r>
  <r>
    <s v="ORD-202307-04846"/>
    <x v="179"/>
    <x v="9"/>
    <x v="2"/>
    <n v="3292861371"/>
    <x v="18"/>
    <s v="PRD-103-HEA"/>
    <x v="5"/>
    <x v="1"/>
    <s v="West"/>
    <n v="4209.09"/>
    <n v="570.62"/>
    <x v="3"/>
    <n v="0.13556849580313099"/>
    <x v="0"/>
    <x v="0"/>
    <m/>
    <x v="0"/>
    <n v="0"/>
    <n v="2183.56"/>
    <x v="6"/>
    <x v="3"/>
  </r>
  <r>
    <s v="ORD-202307-04847"/>
    <x v="190"/>
    <x v="19"/>
    <x v="3"/>
    <n v="4958358115"/>
    <x v="11"/>
    <s v="PRD - 104 - WAT"/>
    <x v="7"/>
    <x v="2"/>
    <s v="W"/>
    <n v="4316.13"/>
    <n v="1235.04"/>
    <x v="3"/>
    <n v="0.286145227321698"/>
    <x v="0"/>
    <x v="1"/>
    <m/>
    <x v="0"/>
    <n v="0"/>
    <m/>
    <x v="6"/>
    <x v="3"/>
  </r>
  <r>
    <s v="ORD-202307-04848"/>
    <x v="183"/>
    <x v="22"/>
    <x v="7"/>
    <n v="2888157444"/>
    <x v="5"/>
    <s v="PRD-103-HEA "/>
    <x v="5"/>
    <x v="1"/>
    <s v="N"/>
    <n v="1670.14"/>
    <n v="149.04"/>
    <x v="0"/>
    <n v="8.9238027949752705E-2"/>
    <x v="0"/>
    <x v="2"/>
    <s v="DAMAGED"/>
    <x v="1"/>
    <n v="1"/>
    <m/>
    <x v="6"/>
    <x v="3"/>
  </r>
  <r>
    <s v="ORD-202307-04849"/>
    <x v="187"/>
    <x v="20"/>
    <x v="7"/>
    <n v="4270117135"/>
    <x v="0"/>
    <s v="PRD-108-JAC"/>
    <x v="0"/>
    <x v="0"/>
    <s v="East"/>
    <n v="448.66"/>
    <n v="13.92"/>
    <x v="1"/>
    <n v="3.1025721035973799E-2"/>
    <x v="2"/>
    <x v="2"/>
    <m/>
    <x v="0"/>
    <n v="0"/>
    <n v="2085.91"/>
    <x v="6"/>
    <x v="3"/>
  </r>
  <r>
    <s v="ORD-202307-04850"/>
    <x v="197"/>
    <x v="0"/>
    <x v="4"/>
    <n v="9410355862"/>
    <x v="13"/>
    <s v="PRD-102-LAP"/>
    <x v="10"/>
    <x v="1"/>
    <s v="East"/>
    <n v="3608.2"/>
    <n v="188.54"/>
    <x v="1"/>
    <n v="5.2253201042070797E-2"/>
    <x v="0"/>
    <x v="2"/>
    <m/>
    <x v="0"/>
    <n v="0"/>
    <n v="847.14"/>
    <x v="6"/>
    <x v="3"/>
  </r>
  <r>
    <s v="ORD-202307-04851"/>
    <x v="196"/>
    <x v="11"/>
    <x v="5"/>
    <n v="9067662702"/>
    <x v="14"/>
    <s v="PRD - 111 - CHA"/>
    <x v="11"/>
    <x v="1"/>
    <s v="North"/>
    <n v="1102.8399999999999"/>
    <n v="56.12"/>
    <x v="0"/>
    <n v="5.0886801349243803E-2"/>
    <x v="0"/>
    <x v="2"/>
    <m/>
    <x v="0"/>
    <n v="0"/>
    <m/>
    <x v="6"/>
    <x v="3"/>
  </r>
  <r>
    <s v="ORD-202307-04852"/>
    <x v="185"/>
    <x v="15"/>
    <x v="6"/>
    <n v="3008282958"/>
    <x v="20"/>
    <s v="PRD-100-SHO"/>
    <x v="4"/>
    <x v="0"/>
    <s v="East"/>
    <n v="41.16"/>
    <n v="6.34"/>
    <x v="1"/>
    <n v="0.154033041788144"/>
    <x v="2"/>
    <x v="0"/>
    <m/>
    <x v="0"/>
    <n v="0"/>
    <n v="2793.38"/>
    <x v="6"/>
    <x v="3"/>
  </r>
  <r>
    <s v="ORD-202307-04853"/>
    <x v="198"/>
    <x v="13"/>
    <x v="7"/>
    <n v="6609000237"/>
    <x v="9"/>
    <s v="PRD-107-TAB "/>
    <x v="6"/>
    <x v="1"/>
    <s v="East"/>
    <n v="3426.31"/>
    <n v="915.13"/>
    <x v="1"/>
    <n v="0.26708908417510402"/>
    <x v="0"/>
    <x v="1"/>
    <m/>
    <x v="0"/>
    <n v="0"/>
    <m/>
    <x v="6"/>
    <x v="3"/>
  </r>
  <r>
    <s v="ORD-202307-04854"/>
    <x v="195"/>
    <x v="8"/>
    <x v="2"/>
    <n v="8737823780"/>
    <x v="14"/>
    <s v="PRD-111-CHA"/>
    <x v="4"/>
    <x v="1"/>
    <s v="W"/>
    <n v="2061.98"/>
    <n v="413.15"/>
    <x v="3"/>
    <n v="0.20036566795022301"/>
    <x v="0"/>
    <x v="1"/>
    <m/>
    <x v="0"/>
    <n v="0"/>
    <n v="207.68"/>
    <x v="6"/>
    <x v="3"/>
  </r>
  <r>
    <s v="ORD-202307-04855"/>
    <x v="183"/>
    <x v="22"/>
    <x v="2"/>
    <n v="5881146365"/>
    <x v="4"/>
    <s v="PRD - 109 - SUN"/>
    <x v="3"/>
    <x v="2"/>
    <s v="South"/>
    <n v="533.80999999999995"/>
    <n v="151.5"/>
    <x v="2"/>
    <n v="0.28380884584402699"/>
    <x v="1"/>
    <x v="1"/>
    <m/>
    <x v="0"/>
    <n v="0"/>
    <m/>
    <x v="6"/>
    <x v="3"/>
  </r>
  <r>
    <s v="ORD-202307-04856"/>
    <x v="177"/>
    <x v="19"/>
    <x v="1"/>
    <n v="2668103149"/>
    <x v="0"/>
    <s v="PRD-108-JAC"/>
    <x v="0"/>
    <x v="0"/>
    <s v="N"/>
    <n v="3832.3"/>
    <n v="178.05"/>
    <x v="0"/>
    <n v="4.6460350181353201E-2"/>
    <x v="0"/>
    <x v="2"/>
    <m/>
    <x v="0"/>
    <n v="0"/>
    <n v="2085.91"/>
    <x v="6"/>
    <x v="3"/>
  </r>
  <r>
    <s v="ORD-202307-04857"/>
    <x v="185"/>
    <x v="0"/>
    <x v="5"/>
    <n v="1439217830"/>
    <x v="0"/>
    <s v="PRD-108-JAC"/>
    <x v="0"/>
    <x v="0"/>
    <s v="N"/>
    <n v="486.12"/>
    <n v="39.630000000000003"/>
    <x v="0"/>
    <n v="8.1523080720809701E-2"/>
    <x v="2"/>
    <x v="2"/>
    <m/>
    <x v="0"/>
    <n v="0"/>
    <n v="2085.91"/>
    <x v="6"/>
    <x v="3"/>
  </r>
  <r>
    <s v="ORD-202307-04858"/>
    <x v="199"/>
    <x v="26"/>
    <x v="3"/>
    <n v="3323511563"/>
    <x v="9"/>
    <s v="PRD-107-TAB"/>
    <x v="6"/>
    <x v="1"/>
    <s v="North"/>
    <n v="3811.22"/>
    <n v="747.94"/>
    <x v="0"/>
    <n v="0.196246871080651"/>
    <x v="0"/>
    <x v="0"/>
    <m/>
    <x v="0"/>
    <n v="0"/>
    <n v="2081.52"/>
    <x v="6"/>
    <x v="3"/>
  </r>
  <r>
    <s v="ORD-202307-04859"/>
    <x v="185"/>
    <x v="24"/>
    <x v="7"/>
    <n v="9834488375"/>
    <x v="0"/>
    <s v="PRD-108-JAC"/>
    <x v="4"/>
    <x v="0"/>
    <s v="N"/>
    <n v="2279.36"/>
    <n v="356.7"/>
    <x v="0"/>
    <n v="0.15649129580233001"/>
    <x v="0"/>
    <x v="0"/>
    <m/>
    <x v="0"/>
    <n v="0"/>
    <n v="2085.91"/>
    <x v="6"/>
    <x v="3"/>
  </r>
  <r>
    <s v="ORD-202307-04860"/>
    <x v="187"/>
    <x v="10"/>
    <x v="1"/>
    <n v="4747124834"/>
    <x v="13"/>
    <s v="PRD - 102 - LAP"/>
    <x v="4"/>
    <x v="1"/>
    <s v="East"/>
    <n v="1646.55"/>
    <n v="264.33"/>
    <x v="1"/>
    <n v="0.160535665482372"/>
    <x v="0"/>
    <x v="0"/>
    <m/>
    <x v="0"/>
    <n v="0"/>
    <m/>
    <x v="6"/>
    <x v="3"/>
  </r>
  <r>
    <s v="ORD-202307-04861"/>
    <x v="189"/>
    <x v="2"/>
    <x v="4"/>
    <n v="4421534534"/>
    <x v="11"/>
    <s v="PRD-104-WAT"/>
    <x v="7"/>
    <x v="2"/>
    <s v="North"/>
    <n v="1034.3900000000001"/>
    <n v="307.13"/>
    <x v="0"/>
    <n v="0.29691895706648402"/>
    <x v="0"/>
    <x v="1"/>
    <m/>
    <x v="0"/>
    <n v="0"/>
    <n v="2420.2800000000002"/>
    <x v="6"/>
    <x v="3"/>
  </r>
  <r>
    <s v="ORD-202307-04862"/>
    <x v="200"/>
    <x v="18"/>
    <x v="4"/>
    <n v="6615905244"/>
    <x v="13"/>
    <s v="PRD-102-LAP"/>
    <x v="4"/>
    <x v="1"/>
    <s v="N"/>
    <n v="1911.75"/>
    <n v="186.8"/>
    <x v="0"/>
    <n v="9.7711520857852799E-2"/>
    <x v="0"/>
    <x v="2"/>
    <m/>
    <x v="0"/>
    <n v="0"/>
    <n v="847.14"/>
    <x v="6"/>
    <x v="3"/>
  </r>
  <r>
    <s v="ORD-202307-04863"/>
    <x v="197"/>
    <x v="14"/>
    <x v="1"/>
    <n v="6346399818"/>
    <x v="4"/>
    <s v="PRD - 109 - SUN"/>
    <x v="4"/>
    <x v="2"/>
    <s v="N"/>
    <n v="4913.04"/>
    <n v="1228.5"/>
    <x v="0"/>
    <n v="0.25004884959210599"/>
    <x v="0"/>
    <x v="1"/>
    <m/>
    <x v="0"/>
    <n v="0"/>
    <m/>
    <x v="6"/>
    <x v="3"/>
  </r>
  <r>
    <s v="ORD-202307-04864"/>
    <x v="176"/>
    <x v="0"/>
    <x v="4"/>
    <n v="9692952866"/>
    <x v="0"/>
    <s v="PRD-108-JAC"/>
    <x v="0"/>
    <x v="0"/>
    <s v="North"/>
    <n v="2420.33"/>
    <n v="239.91"/>
    <x v="0"/>
    <n v="9.9122846884515795E-2"/>
    <x v="0"/>
    <x v="2"/>
    <m/>
    <x v="0"/>
    <n v="0"/>
    <n v="2085.91"/>
    <x v="6"/>
    <x v="3"/>
  </r>
  <r>
    <s v="ORD-202307-04865"/>
    <x v="193"/>
    <x v="28"/>
    <x v="6"/>
    <n v="5331191292"/>
    <x v="5"/>
    <s v="PRD-103-HEA "/>
    <x v="5"/>
    <x v="1"/>
    <s v="East"/>
    <n v="677.85"/>
    <n v="65.62"/>
    <x v="1"/>
    <n v="9.6806078040864496E-2"/>
    <x v="1"/>
    <x v="2"/>
    <m/>
    <x v="0"/>
    <n v="0"/>
    <m/>
    <x v="6"/>
    <x v="3"/>
  </r>
  <r>
    <s v="ORD-202307-04866"/>
    <x v="198"/>
    <x v="13"/>
    <x v="7"/>
    <n v="1014167908"/>
    <x v="12"/>
    <s v="PRD-105-BAG"/>
    <x v="9"/>
    <x v="2"/>
    <s v="N"/>
    <n v="4764.82"/>
    <n v="1076.46"/>
    <x v="0"/>
    <n v="0.22591829282113501"/>
    <x v="0"/>
    <x v="1"/>
    <m/>
    <x v="0"/>
    <n v="0"/>
    <m/>
    <x v="6"/>
    <x v="3"/>
  </r>
  <r>
    <s v="ORD-202307-04867"/>
    <x v="196"/>
    <x v="23"/>
    <x v="1"/>
    <n v="3963610434"/>
    <x v="3"/>
    <s v="PRD-106-PHO"/>
    <x v="2"/>
    <x v="1"/>
    <s v="N"/>
    <n v="4721.3900000000003"/>
    <n v="431.27"/>
    <x v="0"/>
    <n v="9.1343862718394397E-2"/>
    <x v="0"/>
    <x v="2"/>
    <m/>
    <x v="0"/>
    <n v="0"/>
    <n v="2788.38"/>
    <x v="6"/>
    <x v="3"/>
  </r>
  <r>
    <s v="ORD-202307-04868"/>
    <x v="193"/>
    <x v="22"/>
    <x v="2"/>
    <n v="6626705192"/>
    <x v="9"/>
    <s v="PRD-107-TAB"/>
    <x v="6"/>
    <x v="1"/>
    <s v="East"/>
    <n v="2683.18"/>
    <n v="95.57"/>
    <x v="1"/>
    <n v="3.5618184393145402E-2"/>
    <x v="0"/>
    <x v="2"/>
    <s v="missing parts"/>
    <x v="1"/>
    <n v="1"/>
    <n v="2081.52"/>
    <x v="6"/>
    <x v="3"/>
  </r>
  <r>
    <s v="ORD-202307-04869"/>
    <x v="183"/>
    <x v="20"/>
    <x v="5"/>
    <n v="1697259333"/>
    <x v="3"/>
    <s v="PRD-106-PHO"/>
    <x v="2"/>
    <x v="1"/>
    <s v="East"/>
    <n v="1681.68"/>
    <n v="192.77"/>
    <x v="1"/>
    <n v="0.114629418200847"/>
    <x v="0"/>
    <x v="0"/>
    <m/>
    <x v="0"/>
    <n v="0"/>
    <n v="2788.38"/>
    <x v="6"/>
    <x v="3"/>
  </r>
  <r>
    <s v="ORD-202307-04870"/>
    <x v="189"/>
    <x v="13"/>
    <x v="2"/>
    <n v="2038341735"/>
    <x v="15"/>
    <s v="PRD-100-SHO"/>
    <x v="12"/>
    <x v="0"/>
    <s v="N"/>
    <n v="3134.79"/>
    <n v="464.33"/>
    <x v="0"/>
    <n v="0.14812156476191399"/>
    <x v="0"/>
    <x v="0"/>
    <m/>
    <x v="0"/>
    <n v="0"/>
    <n v="2793.38"/>
    <x v="6"/>
    <x v="3"/>
  </r>
  <r>
    <s v="ORD-202307-04871"/>
    <x v="180"/>
    <x v="0"/>
    <x v="3"/>
    <n v="2351567466"/>
    <x v="15"/>
    <s v="PRD - 100 - SHO"/>
    <x v="12"/>
    <x v="0"/>
    <s v="N"/>
    <n v="1939.51"/>
    <n v="164.53"/>
    <x v="0"/>
    <n v="8.4830704662517895E-2"/>
    <x v="0"/>
    <x v="2"/>
    <m/>
    <x v="0"/>
    <n v="0"/>
    <m/>
    <x v="6"/>
    <x v="3"/>
  </r>
  <r>
    <s v="ORD-202307-04872"/>
    <x v="198"/>
    <x v="15"/>
    <x v="1"/>
    <n v="2174849795"/>
    <x v="8"/>
    <s v="PRD-110-CAM"/>
    <x v="4"/>
    <x v="1"/>
    <s v="South"/>
    <n v="1605.15"/>
    <n v="126.92"/>
    <x v="2"/>
    <n v="7.9070491854343797E-2"/>
    <x v="0"/>
    <x v="2"/>
    <m/>
    <x v="0"/>
    <n v="0"/>
    <m/>
    <x v="6"/>
    <x v="3"/>
  </r>
  <r>
    <s v="ORD-202307-04873"/>
    <x v="185"/>
    <x v="13"/>
    <x v="4"/>
    <n v="5503398582"/>
    <x v="0"/>
    <s v="PRD-108-JAC"/>
    <x v="0"/>
    <x v="0"/>
    <s v="West"/>
    <n v="366.11"/>
    <n v="101.38"/>
    <x v="3"/>
    <n v="0.27691131080822701"/>
    <x v="2"/>
    <x v="1"/>
    <s v="damaged "/>
    <x v="1"/>
    <n v="1"/>
    <n v="2085.91"/>
    <x v="6"/>
    <x v="3"/>
  </r>
  <r>
    <s v="ORD-202307-04874"/>
    <x v="201"/>
    <x v="2"/>
    <x v="0"/>
    <n v="1319983082"/>
    <x v="13"/>
    <s v="PRD-102-LAP"/>
    <x v="10"/>
    <x v="1"/>
    <s v="South"/>
    <n v="3492.13"/>
    <n v="1004.17"/>
    <x v="2"/>
    <n v="0.28755229616308697"/>
    <x v="0"/>
    <x v="1"/>
    <m/>
    <x v="0"/>
    <n v="0"/>
    <n v="847.14"/>
    <x v="6"/>
    <x v="3"/>
  </r>
  <r>
    <s v="ORD-202307-04875"/>
    <x v="192"/>
    <x v="22"/>
    <x v="6"/>
    <n v="9695753048"/>
    <x v="7"/>
    <s v="PRD-104-WAT"/>
    <x v="7"/>
    <x v="2"/>
    <s v="North"/>
    <n v="2031.46"/>
    <n v="528.47"/>
    <x v="0"/>
    <n v="0.26014295137487298"/>
    <x v="0"/>
    <x v="1"/>
    <m/>
    <x v="0"/>
    <n v="0"/>
    <n v="2420.2800000000002"/>
    <x v="6"/>
    <x v="3"/>
  </r>
  <r>
    <s v="ORD-202307-04876"/>
    <x v="184"/>
    <x v="16"/>
    <x v="1"/>
    <n v="9351852787"/>
    <x v="7"/>
    <s v="PRD-104-WAT"/>
    <x v="7"/>
    <x v="2"/>
    <s v="South"/>
    <n v="2151.5500000000002"/>
    <n v="578.59"/>
    <x v="2"/>
    <n v="0.26891775696590797"/>
    <x v="0"/>
    <x v="1"/>
    <m/>
    <x v="0"/>
    <n v="0"/>
    <n v="2420.2800000000002"/>
    <x v="6"/>
    <x v="3"/>
  </r>
  <r>
    <s v="ORD-202307-04877"/>
    <x v="189"/>
    <x v="3"/>
    <x v="6"/>
    <n v="5393972425"/>
    <x v="13"/>
    <s v="PRD-102-LAP"/>
    <x v="10"/>
    <x v="1"/>
    <s v="South"/>
    <n v="3140.43"/>
    <n v="711.67"/>
    <x v="2"/>
    <n v="0.22661546348748399"/>
    <x v="0"/>
    <x v="1"/>
    <m/>
    <x v="0"/>
    <n v="0"/>
    <n v="847.14"/>
    <x v="6"/>
    <x v="3"/>
  </r>
  <r>
    <s v="ORD-202307-04878"/>
    <x v="198"/>
    <x v="12"/>
    <x v="0"/>
    <n v="7048543511"/>
    <x v="0"/>
    <s v="PRD-108-JAC"/>
    <x v="0"/>
    <x v="0"/>
    <s v="North"/>
    <n v="671.1"/>
    <n v="77.290000000000006"/>
    <x v="0"/>
    <n v="0.115169125316644"/>
    <x v="1"/>
    <x v="0"/>
    <m/>
    <x v="0"/>
    <n v="0"/>
    <n v="2085.91"/>
    <x v="6"/>
    <x v="3"/>
  </r>
  <r>
    <s v="ORD-202307-04879"/>
    <x v="186"/>
    <x v="11"/>
    <x v="7"/>
    <n v="1497672632"/>
    <x v="4"/>
    <s v="PRD-109-SUN "/>
    <x v="3"/>
    <x v="2"/>
    <s v="West"/>
    <n v="1642.53"/>
    <n v="168.47"/>
    <x v="3"/>
    <n v="0.102567380808874"/>
    <x v="0"/>
    <x v="0"/>
    <m/>
    <x v="0"/>
    <n v="0"/>
    <n v="1385.87"/>
    <x v="6"/>
    <x v="3"/>
  </r>
  <r>
    <s v="ORD-202307-04880"/>
    <x v="192"/>
    <x v="20"/>
    <x v="4"/>
    <n v="8803401855"/>
    <x v="4"/>
    <s v="PRD-109-SUN"/>
    <x v="3"/>
    <x v="2"/>
    <s v="East"/>
    <n v="4954.1899999999996"/>
    <n v="1369.82"/>
    <x v="1"/>
    <n v="0.27649726796913299"/>
    <x v="0"/>
    <x v="1"/>
    <s v="missing parts"/>
    <x v="1"/>
    <n v="1"/>
    <m/>
    <x v="6"/>
    <x v="3"/>
  </r>
  <r>
    <s v="ORD-202307-04881"/>
    <x v="187"/>
    <x v="19"/>
    <x v="2"/>
    <n v="1079804314"/>
    <x v="16"/>
    <s v="PRD-109-SUN"/>
    <x v="3"/>
    <x v="2"/>
    <s v="East"/>
    <n v="203.15"/>
    <n v="31.41"/>
    <x v="1"/>
    <n v="0.15461481663795201"/>
    <x v="2"/>
    <x v="0"/>
    <m/>
    <x v="0"/>
    <n v="0"/>
    <m/>
    <x v="6"/>
    <x v="3"/>
  </r>
  <r>
    <s v="ORD-202307-04882"/>
    <x v="202"/>
    <x v="22"/>
    <x v="7"/>
    <n v="376367037"/>
    <x v="5"/>
    <s v="PRD-103-HEA"/>
    <x v="5"/>
    <x v="1"/>
    <s v="East"/>
    <n v="1414.6"/>
    <n v="266.31"/>
    <x v="1"/>
    <n v="0.18825816485225499"/>
    <x v="0"/>
    <x v="0"/>
    <m/>
    <x v="0"/>
    <n v="0"/>
    <n v="2183.56"/>
    <x v="6"/>
    <x v="3"/>
  </r>
  <r>
    <s v="ORD-202307-04883"/>
    <x v="200"/>
    <x v="26"/>
    <x v="1"/>
    <n v="8845155374"/>
    <x v="21"/>
    <s v="PRD-110-CAM"/>
    <x v="8"/>
    <x v="1"/>
    <s v="South"/>
    <n v="2812.74"/>
    <n v="245.62"/>
    <x v="2"/>
    <n v="8.7324103898689595E-2"/>
    <x v="0"/>
    <x v="2"/>
    <m/>
    <x v="0"/>
    <n v="0"/>
    <m/>
    <x v="6"/>
    <x v="3"/>
  </r>
  <r>
    <s v="ORD-202307-04884"/>
    <x v="193"/>
    <x v="12"/>
    <x v="3"/>
    <n v="6941825415"/>
    <x v="3"/>
    <s v="PRD-106-PHO"/>
    <x v="2"/>
    <x v="1"/>
    <s v="W"/>
    <n v="1452.3"/>
    <n v="371.45"/>
    <x v="3"/>
    <n v="0.255766714866074"/>
    <x v="0"/>
    <x v="1"/>
    <m/>
    <x v="0"/>
    <n v="0"/>
    <n v="2788.38"/>
    <x v="6"/>
    <x v="3"/>
  </r>
  <r>
    <s v="ORD-202307-04885"/>
    <x v="177"/>
    <x v="9"/>
    <x v="6"/>
    <n v="8633037221"/>
    <x v="15"/>
    <s v="PRD-100-SHO"/>
    <x v="12"/>
    <x v="0"/>
    <s v="North"/>
    <n v="4836.9399999999996"/>
    <n v="967.24"/>
    <x v="0"/>
    <n v="0.199969402142677"/>
    <x v="0"/>
    <x v="0"/>
    <m/>
    <x v="0"/>
    <n v="0"/>
    <n v="2793.38"/>
    <x v="6"/>
    <x v="3"/>
  </r>
  <r>
    <s v="ORD-202307-04886"/>
    <x v="185"/>
    <x v="18"/>
    <x v="0"/>
    <n v="6309027399"/>
    <x v="14"/>
    <s v="PRD-111-CHA"/>
    <x v="11"/>
    <x v="1"/>
    <s v="North"/>
    <n v="683.46"/>
    <n v="33.81"/>
    <x v="0"/>
    <n v="4.9468878939513697E-2"/>
    <x v="1"/>
    <x v="2"/>
    <m/>
    <x v="0"/>
    <n v="0"/>
    <n v="207.68"/>
    <x v="6"/>
    <x v="3"/>
  </r>
  <r>
    <s v="ORD-202307-04887"/>
    <x v="183"/>
    <x v="11"/>
    <x v="4"/>
    <n v="3739184945"/>
    <x v="6"/>
    <s v="PRD-107-TAB"/>
    <x v="6"/>
    <x v="1"/>
    <s v="North"/>
    <n v="3717.51"/>
    <n v="1068.6600000000001"/>
    <x v="0"/>
    <n v="0.28746661071523699"/>
    <x v="0"/>
    <x v="1"/>
    <m/>
    <x v="0"/>
    <n v="0"/>
    <n v="2081.52"/>
    <x v="6"/>
    <x v="3"/>
  </r>
  <r>
    <s v="ORD-202307-04888"/>
    <x v="188"/>
    <x v="6"/>
    <x v="5"/>
    <n v="2458268480"/>
    <x v="8"/>
    <s v="PRD-110-CAM"/>
    <x v="4"/>
    <x v="1"/>
    <s v="N"/>
    <n v="1661.45"/>
    <n v="473.25"/>
    <x v="0"/>
    <n v="0.28484155406422101"/>
    <x v="0"/>
    <x v="1"/>
    <m/>
    <x v="0"/>
    <n v="0"/>
    <m/>
    <x v="6"/>
    <x v="3"/>
  </r>
  <r>
    <s v="ORD-202307-04889"/>
    <x v="182"/>
    <x v="10"/>
    <x v="7"/>
    <n v="5172833578"/>
    <x v="7"/>
    <s v="PRD-104-WAT"/>
    <x v="7"/>
    <x v="2"/>
    <s v="North"/>
    <n v="4019"/>
    <n v="228.31"/>
    <x v="0"/>
    <n v="5.6807663597909903E-2"/>
    <x v="0"/>
    <x v="2"/>
    <m/>
    <x v="0"/>
    <n v="0"/>
    <n v="2420.2800000000002"/>
    <x v="6"/>
    <x v="3"/>
  </r>
  <r>
    <s v="ORD-202307-04890"/>
    <x v="196"/>
    <x v="15"/>
    <x v="7"/>
    <n v="3805636265"/>
    <x v="4"/>
    <s v="PRD-109-SUN"/>
    <x v="3"/>
    <x v="2"/>
    <s v="East"/>
    <n v="1223.42"/>
    <n v="147.51"/>
    <x v="1"/>
    <n v="0.120571839597195"/>
    <x v="0"/>
    <x v="0"/>
    <m/>
    <x v="0"/>
    <n v="0"/>
    <m/>
    <x v="6"/>
    <x v="3"/>
  </r>
  <r>
    <s v="ORD-202307-04891"/>
    <x v="177"/>
    <x v="16"/>
    <x v="2"/>
    <n v="2256180797"/>
    <x v="10"/>
    <s v="PRD-106-PHO"/>
    <x v="2"/>
    <x v="1"/>
    <s v="N"/>
    <n v="3795.49"/>
    <n v="426.47"/>
    <x v="0"/>
    <n v="0.112362303681475"/>
    <x v="0"/>
    <x v="0"/>
    <m/>
    <x v="0"/>
    <n v="0"/>
    <n v="2788.38"/>
    <x v="6"/>
    <x v="3"/>
  </r>
  <r>
    <s v="ORD-202307-04892"/>
    <x v="176"/>
    <x v="24"/>
    <x v="7"/>
    <n v="137029778"/>
    <x v="3"/>
    <s v="PRD-106-PHO"/>
    <x v="2"/>
    <x v="1"/>
    <s v="N"/>
    <n v="1680.36"/>
    <n v="118.83"/>
    <x v="0"/>
    <n v="7.0716989216596401E-2"/>
    <x v="0"/>
    <x v="2"/>
    <m/>
    <x v="0"/>
    <n v="0"/>
    <n v="2788.38"/>
    <x v="6"/>
    <x v="3"/>
  </r>
  <r>
    <s v="ORD-202307-04893"/>
    <x v="175"/>
    <x v="16"/>
    <x v="5"/>
    <n v="1779199413"/>
    <x v="3"/>
    <s v="PRD - 106 - PHO"/>
    <x v="4"/>
    <x v="1"/>
    <s v="North"/>
    <n v="1756.18"/>
    <n v="259.70999999999998"/>
    <x v="0"/>
    <n v="0.14788347435912"/>
    <x v="0"/>
    <x v="0"/>
    <m/>
    <x v="0"/>
    <n v="0"/>
    <m/>
    <x v="6"/>
    <x v="3"/>
  </r>
  <r>
    <s v="ORD-202307-04894"/>
    <x v="197"/>
    <x v="8"/>
    <x v="0"/>
    <n v="7347623959"/>
    <x v="16"/>
    <s v="PRD-109-SUN"/>
    <x v="3"/>
    <x v="2"/>
    <s v="North"/>
    <n v="298.49"/>
    <n v="17.72"/>
    <x v="0"/>
    <n v="5.93654728801635E-2"/>
    <x v="2"/>
    <x v="2"/>
    <m/>
    <x v="0"/>
    <n v="0"/>
    <m/>
    <x v="6"/>
    <x v="3"/>
  </r>
  <r>
    <s v="ORD-202307-04895"/>
    <x v="193"/>
    <x v="11"/>
    <x v="7"/>
    <n v="8871418626"/>
    <x v="2"/>
    <s v="PRD-101-SHI"/>
    <x v="4"/>
    <x v="0"/>
    <s v="North"/>
    <n v="1435.06"/>
    <n v="374.21"/>
    <x v="0"/>
    <n v="0.26076261619723201"/>
    <x v="0"/>
    <x v="1"/>
    <m/>
    <x v="0"/>
    <n v="0"/>
    <n v="2821.33"/>
    <x v="6"/>
    <x v="3"/>
  </r>
  <r>
    <s v="ORD-202307-04896"/>
    <x v="179"/>
    <x v="28"/>
    <x v="2"/>
    <n v="3797153629"/>
    <x v="6"/>
    <s v="PRD-107-TAB"/>
    <x v="6"/>
    <x v="1"/>
    <s v="East"/>
    <n v="938.59"/>
    <n v="46.8"/>
    <x v="1"/>
    <n v="4.9862027083178002E-2"/>
    <x v="1"/>
    <x v="2"/>
    <m/>
    <x v="0"/>
    <n v="0"/>
    <n v="2081.52"/>
    <x v="6"/>
    <x v="3"/>
  </r>
  <r>
    <s v="ORD-202307-04897"/>
    <x v="202"/>
    <x v="20"/>
    <x v="6"/>
    <n v="3546640443"/>
    <x v="14"/>
    <s v="PRD-111-CHA"/>
    <x v="11"/>
    <x v="1"/>
    <s v="North"/>
    <n v="1289.68"/>
    <n v="318.94"/>
    <x v="0"/>
    <n v="0.24730165622479999"/>
    <x v="0"/>
    <x v="1"/>
    <m/>
    <x v="0"/>
    <n v="0"/>
    <n v="207.68"/>
    <x v="6"/>
    <x v="3"/>
  </r>
  <r>
    <s v="ORD-202307-04898"/>
    <x v="194"/>
    <x v="24"/>
    <x v="6"/>
    <n v="1448151903"/>
    <x v="14"/>
    <s v="PRD-111-CHA"/>
    <x v="11"/>
    <x v="1"/>
    <s v="North"/>
    <n v="4502.21"/>
    <n v="728.43"/>
    <x v="0"/>
    <n v="0.16179387456382499"/>
    <x v="0"/>
    <x v="0"/>
    <m/>
    <x v="0"/>
    <n v="0"/>
    <n v="207.68"/>
    <x v="6"/>
    <x v="3"/>
  </r>
  <r>
    <s v="ORD-202307-04899"/>
    <x v="186"/>
    <x v="26"/>
    <x v="5"/>
    <n v="9297877939"/>
    <x v="9"/>
    <s v="PRD-107-TAB"/>
    <x v="4"/>
    <x v="1"/>
    <s v="S"/>
    <n v="4577.47"/>
    <n v="415.69"/>
    <x v="2"/>
    <n v="9.0812173536910096E-2"/>
    <x v="0"/>
    <x v="2"/>
    <m/>
    <x v="0"/>
    <n v="0"/>
    <n v="2081.52"/>
    <x v="6"/>
    <x v="3"/>
  </r>
  <r>
    <s v="ORD-202307-04900"/>
    <x v="193"/>
    <x v="22"/>
    <x v="6"/>
    <n v="1500918256"/>
    <x v="17"/>
    <s v="PRD-108-JAC"/>
    <x v="0"/>
    <x v="0"/>
    <s v="East"/>
    <n v="339.02"/>
    <n v="19.86"/>
    <x v="1"/>
    <n v="5.8580614712996297E-2"/>
    <x v="2"/>
    <x v="2"/>
    <m/>
    <x v="0"/>
    <n v="0"/>
    <n v="2085.91"/>
    <x v="6"/>
    <x v="3"/>
  </r>
  <r>
    <s v="ORD-202307-04901"/>
    <x v="189"/>
    <x v="22"/>
    <x v="3"/>
    <n v="5456977709"/>
    <x v="15"/>
    <s v="PRD-100-SHO "/>
    <x v="12"/>
    <x v="0"/>
    <s v="North"/>
    <n v="490.44"/>
    <n v="87.97"/>
    <x v="0"/>
    <n v="0.179369545714053"/>
    <x v="2"/>
    <x v="0"/>
    <m/>
    <x v="0"/>
    <n v="0"/>
    <m/>
    <x v="6"/>
    <x v="3"/>
  </r>
  <r>
    <s v="ORD-202307-04902"/>
    <x v="178"/>
    <x v="10"/>
    <x v="3"/>
    <n v="8360825600"/>
    <x v="8"/>
    <s v="PRD-110-CAM "/>
    <x v="8"/>
    <x v="1"/>
    <s v="S"/>
    <n v="187.43"/>
    <n v="49.61"/>
    <x v="2"/>
    <n v="0.264685482580163"/>
    <x v="2"/>
    <x v="1"/>
    <m/>
    <x v="0"/>
    <n v="0"/>
    <n v="130.44"/>
    <x v="6"/>
    <x v="3"/>
  </r>
  <r>
    <s v="ORD-202307-04903"/>
    <x v="194"/>
    <x v="13"/>
    <x v="1"/>
    <n v="5416168410"/>
    <x v="9"/>
    <s v="PRD-107-TAB"/>
    <x v="6"/>
    <x v="1"/>
    <s v="South"/>
    <n v="462.09"/>
    <n v="21.45"/>
    <x v="2"/>
    <n v="4.6419528663247403E-2"/>
    <x v="2"/>
    <x v="2"/>
    <m/>
    <x v="0"/>
    <n v="0"/>
    <n v="2081.52"/>
    <x v="6"/>
    <x v="3"/>
  </r>
  <r>
    <s v="ORD-202307-04904"/>
    <x v="202"/>
    <x v="5"/>
    <x v="7"/>
    <n v="3778011978"/>
    <x v="12"/>
    <s v="PRD-105-BAG"/>
    <x v="9"/>
    <x v="2"/>
    <s v="N"/>
    <n v="394"/>
    <n v="14.98"/>
    <x v="0"/>
    <n v="3.8020304568527903E-2"/>
    <x v="2"/>
    <x v="2"/>
    <m/>
    <x v="0"/>
    <n v="0"/>
    <m/>
    <x v="6"/>
    <x v="3"/>
  </r>
  <r>
    <s v="ORD-202307-04905"/>
    <x v="192"/>
    <x v="14"/>
    <x v="2"/>
    <n v="9618089370"/>
    <x v="3"/>
    <s v="PRD-106-PHO"/>
    <x v="2"/>
    <x v="1"/>
    <s v="East"/>
    <n v="4646.5600000000004"/>
    <n v="657.11"/>
    <x v="1"/>
    <n v="0.14141859784442701"/>
    <x v="0"/>
    <x v="0"/>
    <m/>
    <x v="0"/>
    <n v="0"/>
    <n v="2788.38"/>
    <x v="6"/>
    <x v="3"/>
  </r>
  <r>
    <s v="ORD-202307-04906"/>
    <x v="181"/>
    <x v="24"/>
    <x v="5"/>
    <n v="8347983800"/>
    <x v="11"/>
    <s v="PRD - 104 - WAT"/>
    <x v="7"/>
    <x v="2"/>
    <s v="West"/>
    <n v="3054.41"/>
    <n v="708.28"/>
    <x v="3"/>
    <n v="0.23188766406605499"/>
    <x v="0"/>
    <x v="1"/>
    <m/>
    <x v="0"/>
    <n v="0"/>
    <m/>
    <x v="6"/>
    <x v="3"/>
  </r>
  <r>
    <s v="ORD-202307-04907"/>
    <x v="194"/>
    <x v="24"/>
    <x v="3"/>
    <n v="6165463450"/>
    <x v="13"/>
    <s v="PRD-102-LAP"/>
    <x v="10"/>
    <x v="1"/>
    <s v="East"/>
    <n v="1799.02"/>
    <n v="411.3"/>
    <x v="1"/>
    <n v="0.228624473324366"/>
    <x v="0"/>
    <x v="1"/>
    <m/>
    <x v="0"/>
    <n v="0"/>
    <n v="847.14"/>
    <x v="6"/>
    <x v="3"/>
  </r>
  <r>
    <s v="ORD-202307-04908"/>
    <x v="199"/>
    <x v="16"/>
    <x v="3"/>
    <n v="5769214660"/>
    <x v="20"/>
    <s v="PRD-100-SHO"/>
    <x v="12"/>
    <x v="0"/>
    <s v="South"/>
    <n v="3630.2"/>
    <n v="523.30999999999995"/>
    <x v="2"/>
    <n v="0.14415459203349701"/>
    <x v="0"/>
    <x v="0"/>
    <m/>
    <x v="0"/>
    <n v="0"/>
    <n v="2793.38"/>
    <x v="6"/>
    <x v="3"/>
  </r>
  <r>
    <s v="ORD-202307-04909"/>
    <x v="187"/>
    <x v="17"/>
    <x v="5"/>
    <n v="8187301386"/>
    <x v="6"/>
    <s v="PRD-107-TAB"/>
    <x v="6"/>
    <x v="1"/>
    <s v="South"/>
    <n v="1356.74"/>
    <n v="356.18"/>
    <x v="2"/>
    <n v="0.262526349927031"/>
    <x v="0"/>
    <x v="1"/>
    <m/>
    <x v="0"/>
    <n v="0"/>
    <n v="2081.52"/>
    <x v="6"/>
    <x v="3"/>
  </r>
  <r>
    <s v="ORD-202307-04910"/>
    <x v="195"/>
    <x v="10"/>
    <x v="6"/>
    <n v="5048858686"/>
    <x v="11"/>
    <s v="PRD-104-WAT"/>
    <x v="7"/>
    <x v="2"/>
    <s v="South"/>
    <n v="4488.83"/>
    <n v="193.88"/>
    <x v="2"/>
    <n v="4.31916557321173E-2"/>
    <x v="0"/>
    <x v="2"/>
    <m/>
    <x v="0"/>
    <n v="0"/>
    <n v="2420.2800000000002"/>
    <x v="6"/>
    <x v="3"/>
  </r>
  <r>
    <s v="ORD-202307-04911"/>
    <x v="202"/>
    <x v="25"/>
    <x v="5"/>
    <n v="6843722881"/>
    <x v="11"/>
    <s v="PRD-104-WAT"/>
    <x v="7"/>
    <x v="2"/>
    <s v="S"/>
    <n v="879.25"/>
    <n v="261.61"/>
    <x v="2"/>
    <n v="0.29753767415410898"/>
    <x v="1"/>
    <x v="1"/>
    <m/>
    <x v="0"/>
    <n v="0"/>
    <n v="2420.2800000000002"/>
    <x v="6"/>
    <x v="3"/>
  </r>
  <r>
    <s v="ORD-202307-04912"/>
    <x v="183"/>
    <x v="0"/>
    <x v="7"/>
    <n v="6828054920"/>
    <x v="13"/>
    <s v="PRD-102-LAP"/>
    <x v="10"/>
    <x v="1"/>
    <s v="W"/>
    <n v="1356.86"/>
    <n v="237.37"/>
    <x v="3"/>
    <n v="0.17494067184529"/>
    <x v="0"/>
    <x v="0"/>
    <m/>
    <x v="0"/>
    <n v="0"/>
    <n v="847.14"/>
    <x v="6"/>
    <x v="3"/>
  </r>
  <r>
    <s v="ORD-202307-04913"/>
    <x v="199"/>
    <x v="27"/>
    <x v="7"/>
    <n v="8753189689"/>
    <x v="2"/>
    <s v="PRD-101-SHI"/>
    <x v="1"/>
    <x v="0"/>
    <s v="N"/>
    <n v="2840.2"/>
    <n v="850.59"/>
    <x v="0"/>
    <n v="0.29948243081473103"/>
    <x v="0"/>
    <x v="1"/>
    <m/>
    <x v="0"/>
    <n v="0"/>
    <n v="2821.33"/>
    <x v="6"/>
    <x v="3"/>
  </r>
  <r>
    <s v="ORD-202307-04914"/>
    <x v="175"/>
    <x v="14"/>
    <x v="7"/>
    <n v="5153244247"/>
    <x v="12"/>
    <s v="PRD-105-BAG"/>
    <x v="9"/>
    <x v="2"/>
    <s v="North"/>
    <n v="2129.48"/>
    <n v="634.54"/>
    <x v="0"/>
    <n v="0.297978849296542"/>
    <x v="0"/>
    <x v="1"/>
    <m/>
    <x v="0"/>
    <n v="0"/>
    <m/>
    <x v="6"/>
    <x v="3"/>
  </r>
  <r>
    <s v="ORD-202307-04915"/>
    <x v="190"/>
    <x v="2"/>
    <x v="1"/>
    <n v="9304352135"/>
    <x v="18"/>
    <s v="PRD-103-HEA"/>
    <x v="5"/>
    <x v="1"/>
    <s v="N"/>
    <n v="2685.01"/>
    <n v="176.19"/>
    <x v="0"/>
    <n v="6.5619867337551804E-2"/>
    <x v="0"/>
    <x v="2"/>
    <m/>
    <x v="0"/>
    <n v="0"/>
    <n v="2183.56"/>
    <x v="6"/>
    <x v="3"/>
  </r>
  <r>
    <s v="ORD-202307-04916"/>
    <x v="195"/>
    <x v="19"/>
    <x v="6"/>
    <n v="1401782512"/>
    <x v="8"/>
    <s v="PRD - 110 - CAM"/>
    <x v="8"/>
    <x v="1"/>
    <s v="North"/>
    <n v="1419.07"/>
    <n v="356.5"/>
    <x v="0"/>
    <n v="0.25122087000641302"/>
    <x v="0"/>
    <x v="1"/>
    <m/>
    <x v="0"/>
    <n v="0"/>
    <m/>
    <x v="6"/>
    <x v="3"/>
  </r>
  <r>
    <s v="ORD-202307-04917"/>
    <x v="200"/>
    <x v="4"/>
    <x v="0"/>
    <n v="1324119494"/>
    <x v="21"/>
    <s v="PRD-110-CAM"/>
    <x v="4"/>
    <x v="1"/>
    <s v="North"/>
    <n v="2878.27"/>
    <n v="580.05999999999995"/>
    <x v="0"/>
    <n v="0.20153078064253899"/>
    <x v="0"/>
    <x v="1"/>
    <m/>
    <x v="0"/>
    <n v="0"/>
    <m/>
    <x v="6"/>
    <x v="3"/>
  </r>
  <r>
    <s v="ORD-202307-04918"/>
    <x v="199"/>
    <x v="21"/>
    <x v="6"/>
    <n v="3561861189"/>
    <x v="4"/>
    <s v="PRD-109-SUN"/>
    <x v="3"/>
    <x v="2"/>
    <s v="West"/>
    <n v="4671.54"/>
    <n v="1176.6600000000001"/>
    <x v="3"/>
    <n v="0.251878395561207"/>
    <x v="0"/>
    <x v="1"/>
    <m/>
    <x v="0"/>
    <n v="0"/>
    <m/>
    <x v="6"/>
    <x v="3"/>
  </r>
  <r>
    <s v="ORD-202307-04919"/>
    <x v="192"/>
    <x v="23"/>
    <x v="7"/>
    <n v="1946769861"/>
    <x v="15"/>
    <s v="PRD-100-SHO"/>
    <x v="12"/>
    <x v="0"/>
    <s v="North"/>
    <n v="1325.82"/>
    <n v="111.85"/>
    <x v="0"/>
    <n v="8.43628848561645E-2"/>
    <x v="0"/>
    <x v="2"/>
    <m/>
    <x v="0"/>
    <n v="0"/>
    <n v="2793.38"/>
    <x v="6"/>
    <x v="3"/>
  </r>
  <r>
    <s v="ORD-202307-04920"/>
    <x v="202"/>
    <x v="5"/>
    <x v="0"/>
    <n v="4324307352"/>
    <x v="1"/>
    <s v="PRD-101-SHI"/>
    <x v="1"/>
    <x v="0"/>
    <s v="West"/>
    <n v="1004.29"/>
    <n v="210.69"/>
    <x v="3"/>
    <n v="0.20979000089615599"/>
    <x v="0"/>
    <x v="1"/>
    <s v="missing parts"/>
    <x v="1"/>
    <n v="1"/>
    <n v="2821.33"/>
    <x v="6"/>
    <x v="3"/>
  </r>
  <r>
    <s v="ORD-202307-04921"/>
    <x v="175"/>
    <x v="4"/>
    <x v="2"/>
    <n v="7910386182"/>
    <x v="3"/>
    <s v="PRD-106-PHO"/>
    <x v="2"/>
    <x v="1"/>
    <s v="North"/>
    <n v="4186.4799999999996"/>
    <n v="151.22"/>
    <x v="0"/>
    <n v="3.6121037243698799E-2"/>
    <x v="0"/>
    <x v="2"/>
    <m/>
    <x v="0"/>
    <n v="0"/>
    <n v="2788.38"/>
    <x v="6"/>
    <x v="3"/>
  </r>
  <r>
    <s v="ORD-202307-04922"/>
    <x v="190"/>
    <x v="14"/>
    <x v="4"/>
    <n v="6801574941"/>
    <x v="4"/>
    <s v="PRD - 109 - SUN"/>
    <x v="3"/>
    <x v="2"/>
    <s v="North"/>
    <n v="1841.92"/>
    <n v="195.47"/>
    <x v="0"/>
    <n v="0.106122958651842"/>
    <x v="0"/>
    <x v="0"/>
    <m/>
    <x v="0"/>
    <n v="0"/>
    <m/>
    <x v="6"/>
    <x v="3"/>
  </r>
  <r>
    <s v="ORD-202307-04923"/>
    <x v="178"/>
    <x v="1"/>
    <x v="7"/>
    <n v="3217517524"/>
    <x v="15"/>
    <s v="PRD - 100 - SHO"/>
    <x v="12"/>
    <x v="0"/>
    <s v="North"/>
    <n v="2172.63"/>
    <n v="520.51"/>
    <x v="0"/>
    <n v="0.239575997753874"/>
    <x v="0"/>
    <x v="1"/>
    <m/>
    <x v="0"/>
    <n v="0"/>
    <m/>
    <x v="6"/>
    <x v="3"/>
  </r>
  <r>
    <s v="ORD-202307-04924"/>
    <x v="194"/>
    <x v="27"/>
    <x v="0"/>
    <n v="2250446054"/>
    <x v="4"/>
    <s v="PRD-109-SUN"/>
    <x v="3"/>
    <x v="2"/>
    <s v="East"/>
    <n v="3328.22"/>
    <n v="906.31"/>
    <x v="1"/>
    <n v="0.27231072465161599"/>
    <x v="0"/>
    <x v="1"/>
    <m/>
    <x v="0"/>
    <n v="0"/>
    <m/>
    <x v="6"/>
    <x v="3"/>
  </r>
  <r>
    <s v="ORD-202307-04925"/>
    <x v="203"/>
    <x v="2"/>
    <x v="2"/>
    <n v="8021395990"/>
    <x v="0"/>
    <s v="PRD-108-JAC"/>
    <x v="0"/>
    <x v="0"/>
    <s v="West"/>
    <n v="1715.28"/>
    <n v="54.87"/>
    <x v="3"/>
    <n v="3.1988946411081597E-2"/>
    <x v="0"/>
    <x v="2"/>
    <s v="Size issue"/>
    <x v="1"/>
    <n v="1"/>
    <n v="2085.91"/>
    <x v="6"/>
    <x v="3"/>
  </r>
  <r>
    <s v="ORD-202307-04926"/>
    <x v="192"/>
    <x v="17"/>
    <x v="3"/>
    <n v="2303018037"/>
    <x v="17"/>
    <s v="PRD-108-JAC"/>
    <x v="0"/>
    <x v="0"/>
    <s v="East"/>
    <n v="1972.73"/>
    <n v="203.31"/>
    <x v="1"/>
    <n v="0.103060226184019"/>
    <x v="0"/>
    <x v="0"/>
    <m/>
    <x v="0"/>
    <n v="0"/>
    <n v="2085.91"/>
    <x v="6"/>
    <x v="3"/>
  </r>
  <r>
    <s v="ORD-202307-04927"/>
    <x v="199"/>
    <x v="9"/>
    <x v="0"/>
    <n v="1481419260"/>
    <x v="17"/>
    <s v="PRD-108-JAC"/>
    <x v="0"/>
    <x v="0"/>
    <s v="East"/>
    <n v="3418.37"/>
    <n v="738.19"/>
    <x v="1"/>
    <n v="0.21594795180158999"/>
    <x v="0"/>
    <x v="1"/>
    <m/>
    <x v="0"/>
    <n v="0"/>
    <n v="2085.91"/>
    <x v="6"/>
    <x v="3"/>
  </r>
  <r>
    <s v="ORD-202307-04928"/>
    <x v="190"/>
    <x v="3"/>
    <x v="6"/>
    <n v="2825497917"/>
    <x v="14"/>
    <s v="PRD-111-CHA"/>
    <x v="11"/>
    <x v="1"/>
    <s v="S"/>
    <n v="3625.37"/>
    <n v="890.45"/>
    <x v="2"/>
    <n v="0.24561630950771901"/>
    <x v="0"/>
    <x v="1"/>
    <m/>
    <x v="0"/>
    <n v="0"/>
    <n v="207.68"/>
    <x v="6"/>
    <x v="3"/>
  </r>
  <r>
    <s v="ORD-202307-04929"/>
    <x v="196"/>
    <x v="16"/>
    <x v="2"/>
    <n v="8339303753"/>
    <x v="13"/>
    <s v="PRD-102-LAP"/>
    <x v="10"/>
    <x v="1"/>
    <s v="West"/>
    <n v="2987.33"/>
    <n v="410.99"/>
    <x v="3"/>
    <n v="0.13757770316637299"/>
    <x v="0"/>
    <x v="0"/>
    <m/>
    <x v="0"/>
    <n v="0"/>
    <n v="847.14"/>
    <x v="6"/>
    <x v="3"/>
  </r>
  <r>
    <s v="ORD-202307-04930"/>
    <x v="186"/>
    <x v="2"/>
    <x v="0"/>
    <n v="4338311109"/>
    <x v="14"/>
    <s v="PRD-111-CHA"/>
    <x v="11"/>
    <x v="1"/>
    <s v="North"/>
    <n v="4352.88"/>
    <n v="170.95"/>
    <x v="0"/>
    <n v="3.92728492400434E-2"/>
    <x v="0"/>
    <x v="2"/>
    <m/>
    <x v="0"/>
    <n v="0"/>
    <n v="207.68"/>
    <x v="6"/>
    <x v="3"/>
  </r>
  <r>
    <s v="ORD-202307-04931"/>
    <x v="196"/>
    <x v="1"/>
    <x v="1"/>
    <n v="5120881907"/>
    <x v="20"/>
    <s v="PRD-100-SHO"/>
    <x v="12"/>
    <x v="0"/>
    <s v="East"/>
    <n v="4548.46"/>
    <n v="1167.25"/>
    <x v="1"/>
    <n v="0.25662531933885302"/>
    <x v="0"/>
    <x v="1"/>
    <m/>
    <x v="0"/>
    <n v="0"/>
    <n v="2793.38"/>
    <x v="6"/>
    <x v="3"/>
  </r>
  <r>
    <s v="ORD-202307-04932"/>
    <x v="189"/>
    <x v="8"/>
    <x v="4"/>
    <n v="6766874961"/>
    <x v="15"/>
    <s v="PRD-100-SHO"/>
    <x v="12"/>
    <x v="0"/>
    <s v="North"/>
    <n v="4396.6499999999996"/>
    <n v="698.35"/>
    <x v="0"/>
    <n v="0.15883684168628401"/>
    <x v="0"/>
    <x v="0"/>
    <m/>
    <x v="0"/>
    <n v="0"/>
    <n v="2793.38"/>
    <x v="6"/>
    <x v="3"/>
  </r>
  <r>
    <s v="ORD-202307-04933"/>
    <x v="203"/>
    <x v="11"/>
    <x v="5"/>
    <n v="3389317713"/>
    <x v="4"/>
    <s v="PRD-109-SUN"/>
    <x v="3"/>
    <x v="2"/>
    <s v="N"/>
    <n v="268.22000000000003"/>
    <n v="37.07"/>
    <x v="0"/>
    <n v="0.138207441652375"/>
    <x v="2"/>
    <x v="0"/>
    <m/>
    <x v="0"/>
    <n v="0"/>
    <m/>
    <x v="6"/>
    <x v="3"/>
  </r>
  <r>
    <s v="ORD-202307-04934"/>
    <x v="193"/>
    <x v="14"/>
    <x v="0"/>
    <n v="2716003048"/>
    <x v="5"/>
    <s v="PRD-103-HEA"/>
    <x v="5"/>
    <x v="1"/>
    <s v="N"/>
    <n v="2581.9699999999998"/>
    <n v="405.33"/>
    <x v="0"/>
    <n v="0.15698478293706"/>
    <x v="0"/>
    <x v="0"/>
    <m/>
    <x v="0"/>
    <n v="0"/>
    <n v="2183.56"/>
    <x v="6"/>
    <x v="3"/>
  </r>
  <r>
    <s v="ORD-202307-04935"/>
    <x v="197"/>
    <x v="16"/>
    <x v="4"/>
    <n v="8100129815"/>
    <x v="19"/>
    <s v="PRD-102-LAP"/>
    <x v="10"/>
    <x v="1"/>
    <s v="N"/>
    <n v="645.07000000000005"/>
    <n v="143.62"/>
    <x v="0"/>
    <n v="0.22264250391430401"/>
    <x v="1"/>
    <x v="1"/>
    <m/>
    <x v="0"/>
    <n v="0"/>
    <n v="847.14"/>
    <x v="6"/>
    <x v="3"/>
  </r>
  <r>
    <s v="ORD-202307-04936"/>
    <x v="187"/>
    <x v="13"/>
    <x v="4"/>
    <n v="3404583446"/>
    <x v="2"/>
    <s v="PRD-101-SHI"/>
    <x v="1"/>
    <x v="0"/>
    <s v="N"/>
    <n v="4539.45"/>
    <n v="834.16"/>
    <x v="0"/>
    <n v="0.18375794424434699"/>
    <x v="0"/>
    <x v="0"/>
    <m/>
    <x v="0"/>
    <n v="0"/>
    <n v="2821.33"/>
    <x v="6"/>
    <x v="3"/>
  </r>
  <r>
    <s v="ORD-202307-04937"/>
    <x v="175"/>
    <x v="10"/>
    <x v="7"/>
    <n v="8081600347"/>
    <x v="11"/>
    <s v="PRD-104-WAT"/>
    <x v="7"/>
    <x v="2"/>
    <s v="South"/>
    <n v="3215.48"/>
    <n v="656.13"/>
    <x v="2"/>
    <n v="0.20405351611579001"/>
    <x v="0"/>
    <x v="1"/>
    <m/>
    <x v="0"/>
    <n v="0"/>
    <n v="2420.2800000000002"/>
    <x v="6"/>
    <x v="3"/>
  </r>
  <r>
    <s v="ORD-202307-04938"/>
    <x v="194"/>
    <x v="4"/>
    <x v="7"/>
    <n v="1621597590"/>
    <x v="15"/>
    <s v="PRD-100-SHO"/>
    <x v="12"/>
    <x v="0"/>
    <s v="N"/>
    <n v="100.85"/>
    <n v="20.76"/>
    <x v="0"/>
    <n v="0.20585027268220099"/>
    <x v="2"/>
    <x v="1"/>
    <m/>
    <x v="0"/>
    <n v="0"/>
    <n v="2793.38"/>
    <x v="6"/>
    <x v="3"/>
  </r>
  <r>
    <s v="ORD-202307-04939"/>
    <x v="182"/>
    <x v="11"/>
    <x v="4"/>
    <n v="8560646673"/>
    <x v="4"/>
    <s v="PRD - 109 - SUN"/>
    <x v="3"/>
    <x v="2"/>
    <s v="North"/>
    <n v="4050.01"/>
    <n v="129.29"/>
    <x v="0"/>
    <n v="3.1923377966968002E-2"/>
    <x v="0"/>
    <x v="2"/>
    <m/>
    <x v="0"/>
    <n v="0"/>
    <m/>
    <x v="6"/>
    <x v="3"/>
  </r>
  <r>
    <s v="ORD-202307-04940"/>
    <x v="178"/>
    <x v="5"/>
    <x v="1"/>
    <n v="8656574331"/>
    <x v="3"/>
    <s v="PRD-106-PHO"/>
    <x v="2"/>
    <x v="1"/>
    <s v="South"/>
    <n v="1524.68"/>
    <n v="391.27"/>
    <x v="2"/>
    <n v="0.25662434084529201"/>
    <x v="0"/>
    <x v="1"/>
    <m/>
    <x v="0"/>
    <n v="0"/>
    <n v="2788.38"/>
    <x v="6"/>
    <x v="3"/>
  </r>
  <r>
    <s v="ORD-202307-04941"/>
    <x v="190"/>
    <x v="22"/>
    <x v="3"/>
    <n v="542303743"/>
    <x v="12"/>
    <s v="PRD-105-BAG"/>
    <x v="4"/>
    <x v="2"/>
    <s v="S"/>
    <n v="4189.3999999999996"/>
    <n v="245.27"/>
    <x v="2"/>
    <n v="5.8545376426218598E-2"/>
    <x v="0"/>
    <x v="2"/>
    <m/>
    <x v="0"/>
    <n v="0"/>
    <m/>
    <x v="6"/>
    <x v="3"/>
  </r>
  <r>
    <s v="ORD-202307-04942"/>
    <x v="190"/>
    <x v="19"/>
    <x v="3"/>
    <n v="655108654"/>
    <x v="22"/>
    <s v="PRD-105-BAG"/>
    <x v="9"/>
    <x v="2"/>
    <s v="West"/>
    <n v="3791.03"/>
    <n v="535.5"/>
    <x v="3"/>
    <n v="0.141254487566704"/>
    <x v="0"/>
    <x v="0"/>
    <m/>
    <x v="0"/>
    <n v="0"/>
    <m/>
    <x v="6"/>
    <x v="3"/>
  </r>
  <r>
    <s v="ORD-202307-04943"/>
    <x v="193"/>
    <x v="6"/>
    <x v="0"/>
    <n v="4992464712"/>
    <x v="5"/>
    <s v="PRD-103-HEA"/>
    <x v="5"/>
    <x v="1"/>
    <s v="East"/>
    <n v="899.61"/>
    <n v="253.19"/>
    <x v="1"/>
    <n v="0.28144418136748101"/>
    <x v="1"/>
    <x v="1"/>
    <m/>
    <x v="0"/>
    <n v="0"/>
    <n v="2183.56"/>
    <x v="6"/>
    <x v="3"/>
  </r>
  <r>
    <s v="ORD-202307-04944"/>
    <x v="189"/>
    <x v="13"/>
    <x v="0"/>
    <n v="6897627482"/>
    <x v="15"/>
    <s v="PRD-100-SHO"/>
    <x v="12"/>
    <x v="0"/>
    <s v="South"/>
    <n v="2340.36"/>
    <n v="343.03"/>
    <x v="2"/>
    <n v="0.14657146763745699"/>
    <x v="0"/>
    <x v="0"/>
    <m/>
    <x v="0"/>
    <n v="0"/>
    <n v="2793.38"/>
    <x v="6"/>
    <x v="3"/>
  </r>
  <r>
    <s v="ORD-202307-04945"/>
    <x v="199"/>
    <x v="21"/>
    <x v="0"/>
    <n v="1376731793"/>
    <x v="7"/>
    <s v="PRD-104-WAT"/>
    <x v="7"/>
    <x v="2"/>
    <s v="S"/>
    <n v="203.17"/>
    <n v="40.840000000000003"/>
    <x v="2"/>
    <n v="0.201013929221834"/>
    <x v="2"/>
    <x v="1"/>
    <m/>
    <x v="0"/>
    <n v="0"/>
    <n v="2420.2800000000002"/>
    <x v="6"/>
    <x v="3"/>
  </r>
  <r>
    <s v="ORD-202307-04946"/>
    <x v="192"/>
    <x v="7"/>
    <x v="4"/>
    <n v="5216612232"/>
    <x v="0"/>
    <s v="PRD-108-JAC"/>
    <x v="0"/>
    <x v="0"/>
    <s v="N"/>
    <n v="777.08"/>
    <n v="35.68"/>
    <x v="0"/>
    <n v="4.5915478457816399E-2"/>
    <x v="1"/>
    <x v="2"/>
    <m/>
    <x v="0"/>
    <n v="0"/>
    <n v="2085.91"/>
    <x v="6"/>
    <x v="3"/>
  </r>
  <r>
    <s v="ORD-202307-04947"/>
    <x v="190"/>
    <x v="1"/>
    <x v="6"/>
    <n v="9171106304"/>
    <x v="4"/>
    <s v="PRD-109-SUN"/>
    <x v="3"/>
    <x v="2"/>
    <s v="North"/>
    <n v="2690.84"/>
    <n v="487.35"/>
    <x v="0"/>
    <n v="0.18111444753311201"/>
    <x v="0"/>
    <x v="0"/>
    <m/>
    <x v="0"/>
    <n v="0"/>
    <m/>
    <x v="6"/>
    <x v="3"/>
  </r>
  <r>
    <s v="ORD-202307-04948"/>
    <x v="190"/>
    <x v="2"/>
    <x v="5"/>
    <n v="5714017310"/>
    <x v="20"/>
    <s v="PRD-100-SHO"/>
    <x v="12"/>
    <x v="0"/>
    <s v="East"/>
    <n v="2190.6799999999998"/>
    <n v="536.15"/>
    <x v="1"/>
    <n v="0.24474135884748099"/>
    <x v="0"/>
    <x v="1"/>
    <m/>
    <x v="0"/>
    <n v="0"/>
    <n v="2793.38"/>
    <x v="6"/>
    <x v="3"/>
  </r>
  <r>
    <s v="ORD-202307-04949"/>
    <x v="179"/>
    <x v="1"/>
    <x v="4"/>
    <n v="1224864093"/>
    <x v="13"/>
    <s v="PRD-102-LAP"/>
    <x v="10"/>
    <x v="1"/>
    <s v="South"/>
    <n v="805.48"/>
    <n v="87.49"/>
    <x v="2"/>
    <n v="0.10861846352485501"/>
    <x v="1"/>
    <x v="0"/>
    <m/>
    <x v="0"/>
    <n v="0"/>
    <n v="847.14"/>
    <x v="6"/>
    <x v="3"/>
  </r>
  <r>
    <s v="ORD-202307-04950"/>
    <x v="201"/>
    <x v="4"/>
    <x v="0"/>
    <n v="7500568966"/>
    <x v="19"/>
    <s v="PRD-102-LAP"/>
    <x v="10"/>
    <x v="1"/>
    <s v="N"/>
    <n v="2994.41"/>
    <n v="857.84"/>
    <x v="0"/>
    <n v="0.28648047528561599"/>
    <x v="0"/>
    <x v="1"/>
    <m/>
    <x v="0"/>
    <n v="0"/>
    <n v="847.14"/>
    <x v="6"/>
    <x v="3"/>
  </r>
  <r>
    <s v="ORD-202307-04951"/>
    <x v="195"/>
    <x v="18"/>
    <x v="6"/>
    <n v="4121238997"/>
    <x v="20"/>
    <s v="PRD-100-SHO"/>
    <x v="4"/>
    <x v="0"/>
    <s v="East"/>
    <n v="2630.6"/>
    <n v="720.06"/>
    <x v="1"/>
    <n v="0.27372462556070898"/>
    <x v="0"/>
    <x v="1"/>
    <s v="damaged "/>
    <x v="1"/>
    <n v="1"/>
    <n v="2793.38"/>
    <x v="6"/>
    <x v="3"/>
  </r>
  <r>
    <s v="ORD-202307-04952"/>
    <x v="198"/>
    <x v="7"/>
    <x v="3"/>
    <n v="3093361147"/>
    <x v="21"/>
    <s v="PRD-110-CAM"/>
    <x v="4"/>
    <x v="1"/>
    <s v="North"/>
    <n v="179.95"/>
    <n v="18.97"/>
    <x v="0"/>
    <n v="0.105418171714365"/>
    <x v="2"/>
    <x v="0"/>
    <m/>
    <x v="0"/>
    <n v="0"/>
    <m/>
    <x v="6"/>
    <x v="3"/>
  </r>
  <r>
    <s v="ORD-202307-04953"/>
    <x v="188"/>
    <x v="23"/>
    <x v="6"/>
    <n v="734431211"/>
    <x v="17"/>
    <s v="PRD-108-JAC"/>
    <x v="0"/>
    <x v="0"/>
    <s v="West"/>
    <n v="3031.25"/>
    <n v="578.62"/>
    <x v="3"/>
    <n v="0.19088494845360801"/>
    <x v="0"/>
    <x v="0"/>
    <m/>
    <x v="0"/>
    <n v="0"/>
    <n v="2085.91"/>
    <x v="6"/>
    <x v="3"/>
  </r>
  <r>
    <s v="ORD-202307-04954"/>
    <x v="190"/>
    <x v="27"/>
    <x v="3"/>
    <n v="7734822146"/>
    <x v="20"/>
    <s v="PRD-100-SHO"/>
    <x v="12"/>
    <x v="0"/>
    <s v="S"/>
    <n v="1321.96"/>
    <n v="311.83999999999997"/>
    <x v="2"/>
    <n v="0.235892160125874"/>
    <x v="0"/>
    <x v="1"/>
    <m/>
    <x v="0"/>
    <n v="0"/>
    <n v="2793.38"/>
    <x v="6"/>
    <x v="3"/>
  </r>
  <r>
    <s v="ORD-202307-04955"/>
    <x v="196"/>
    <x v="11"/>
    <x v="2"/>
    <n v="3162407356"/>
    <x v="14"/>
    <s v="PRD-111-CHA"/>
    <x v="11"/>
    <x v="1"/>
    <s v="East"/>
    <n v="2751.57"/>
    <n v="463.24"/>
    <x v="1"/>
    <n v="0.168354793808626"/>
    <x v="0"/>
    <x v="0"/>
    <s v="Wrong item delivered"/>
    <x v="1"/>
    <n v="1"/>
    <n v="207.68"/>
    <x v="6"/>
    <x v="3"/>
  </r>
  <r>
    <s v="ORD-202307-04956"/>
    <x v="182"/>
    <x v="9"/>
    <x v="2"/>
    <n v="4827212527"/>
    <x v="15"/>
    <s v="PRD-100-SHO"/>
    <x v="12"/>
    <x v="0"/>
    <s v="N"/>
    <n v="225.73"/>
    <n v="48.87"/>
    <x v="0"/>
    <n v="0.216497585611128"/>
    <x v="2"/>
    <x v="1"/>
    <m/>
    <x v="0"/>
    <n v="0"/>
    <n v="2793.38"/>
    <x v="6"/>
    <x v="3"/>
  </r>
  <r>
    <s v="ORD-202307-04957"/>
    <x v="178"/>
    <x v="28"/>
    <x v="2"/>
    <n v="4579494242"/>
    <x v="0"/>
    <s v="PRD-108-JAC"/>
    <x v="0"/>
    <x v="0"/>
    <s v="East"/>
    <n v="2196.21"/>
    <n v="253.57"/>
    <x v="1"/>
    <n v="0.115457993543423"/>
    <x v="0"/>
    <x v="0"/>
    <m/>
    <x v="0"/>
    <n v="0"/>
    <n v="2085.91"/>
    <x v="6"/>
    <x v="3"/>
  </r>
  <r>
    <s v="ORD-202307-04958"/>
    <x v="192"/>
    <x v="9"/>
    <x v="2"/>
    <n v="8980623848"/>
    <x v="5"/>
    <s v="PRD-103-HEA"/>
    <x v="5"/>
    <x v="1"/>
    <s v="West"/>
    <n v="2554.39"/>
    <n v="387.12"/>
    <x v="3"/>
    <n v="0.15155085950070299"/>
    <x v="0"/>
    <x v="0"/>
    <m/>
    <x v="0"/>
    <n v="0"/>
    <n v="2183.56"/>
    <x v="6"/>
    <x v="3"/>
  </r>
  <r>
    <s v="ORD-202307-04959"/>
    <x v="180"/>
    <x v="3"/>
    <x v="1"/>
    <n v="6930778905"/>
    <x v="2"/>
    <s v="PRD-101-SHI"/>
    <x v="1"/>
    <x v="0"/>
    <s v="East"/>
    <n v="2476.2600000000002"/>
    <n v="613.52"/>
    <x v="1"/>
    <n v="0.24776073594856801"/>
    <x v="0"/>
    <x v="1"/>
    <m/>
    <x v="0"/>
    <n v="0"/>
    <n v="2821.33"/>
    <x v="6"/>
    <x v="3"/>
  </r>
  <r>
    <s v="ORD-202307-04960"/>
    <x v="179"/>
    <x v="2"/>
    <x v="3"/>
    <n v="150283571"/>
    <x v="2"/>
    <s v="PRD-101-SHI"/>
    <x v="1"/>
    <x v="0"/>
    <s v="East"/>
    <n v="801.45"/>
    <n v="217.29"/>
    <x v="1"/>
    <n v="0.27112109301890303"/>
    <x v="1"/>
    <x v="1"/>
    <s v="DAMAGED"/>
    <x v="1"/>
    <n v="1"/>
    <n v="2821.33"/>
    <x v="6"/>
    <x v="3"/>
  </r>
  <r>
    <s v="ORD-202307-04961"/>
    <x v="194"/>
    <x v="14"/>
    <x v="2"/>
    <n v="1997747379"/>
    <x v="4"/>
    <s v="PRD-109-SUN "/>
    <x v="3"/>
    <x v="2"/>
    <s v="West"/>
    <n v="3959.18"/>
    <n v="368.44"/>
    <x v="3"/>
    <n v="9.30596739728934E-2"/>
    <x v="0"/>
    <x v="2"/>
    <m/>
    <x v="0"/>
    <n v="0"/>
    <n v="1385.87"/>
    <x v="6"/>
    <x v="3"/>
  </r>
  <r>
    <s v="ORD-202307-04962"/>
    <x v="195"/>
    <x v="28"/>
    <x v="1"/>
    <n v="8386142900"/>
    <x v="14"/>
    <s v="PRD-111-CHA"/>
    <x v="11"/>
    <x v="1"/>
    <s v="South"/>
    <n v="102.47"/>
    <n v="10.59"/>
    <x v="2"/>
    <n v="0.10334732116717101"/>
    <x v="2"/>
    <x v="0"/>
    <m/>
    <x v="0"/>
    <n v="0"/>
    <n v="207.68"/>
    <x v="6"/>
    <x v="3"/>
  </r>
  <r>
    <s v="ORD-202307-04963"/>
    <x v="191"/>
    <x v="5"/>
    <x v="2"/>
    <n v="8175974553"/>
    <x v="5"/>
    <s v="PRD-103-HEA"/>
    <x v="5"/>
    <x v="1"/>
    <s v="North"/>
    <n v="3747.31"/>
    <n v="749.21"/>
    <x v="0"/>
    <n v="0.19993275176059599"/>
    <x v="0"/>
    <x v="0"/>
    <m/>
    <x v="0"/>
    <n v="0"/>
    <n v="2183.56"/>
    <x v="6"/>
    <x v="3"/>
  </r>
  <r>
    <s v="ORD-202307-04964"/>
    <x v="177"/>
    <x v="20"/>
    <x v="7"/>
    <n v="4974307708"/>
    <x v="1"/>
    <s v="PRD-101-SHI"/>
    <x v="1"/>
    <x v="0"/>
    <s v="W"/>
    <n v="4208.6099999999997"/>
    <n v="1214.72"/>
    <x v="3"/>
    <n v="0.28862736152791502"/>
    <x v="0"/>
    <x v="1"/>
    <m/>
    <x v="0"/>
    <n v="0"/>
    <n v="2821.33"/>
    <x v="6"/>
    <x v="3"/>
  </r>
  <r>
    <s v="ORD-202307-04965"/>
    <x v="194"/>
    <x v="24"/>
    <x v="2"/>
    <n v="1645208359"/>
    <x v="17"/>
    <s v="PRD-108-JAC"/>
    <x v="0"/>
    <x v="0"/>
    <s v="North"/>
    <n v="4804.57"/>
    <n v="1328.84"/>
    <x v="0"/>
    <n v="0.27657834103780399"/>
    <x v="0"/>
    <x v="1"/>
    <m/>
    <x v="0"/>
    <n v="0"/>
    <n v="2085.91"/>
    <x v="6"/>
    <x v="3"/>
  </r>
  <r>
    <s v="ORD-202307-04966"/>
    <x v="189"/>
    <x v="19"/>
    <x v="5"/>
    <n v="9224634000"/>
    <x v="15"/>
    <s v="PRD-100-SHO"/>
    <x v="12"/>
    <x v="0"/>
    <s v="N"/>
    <n v="4316.41"/>
    <n v="1112.6300000000001"/>
    <x v="0"/>
    <n v="0.257767450265383"/>
    <x v="0"/>
    <x v="1"/>
    <m/>
    <x v="0"/>
    <n v="0"/>
    <n v="2793.38"/>
    <x v="6"/>
    <x v="3"/>
  </r>
  <r>
    <s v="ORD-202307-04967"/>
    <x v="175"/>
    <x v="10"/>
    <x v="7"/>
    <n v="3734277627"/>
    <x v="3"/>
    <s v="PRD-106-PHO"/>
    <x v="2"/>
    <x v="1"/>
    <s v="S"/>
    <n v="4978.51"/>
    <n v="735.92"/>
    <x v="2"/>
    <n v="0.147819327469464"/>
    <x v="0"/>
    <x v="0"/>
    <m/>
    <x v="0"/>
    <n v="0"/>
    <n v="2788.38"/>
    <x v="6"/>
    <x v="3"/>
  </r>
  <r>
    <s v="ORD-202307-04968"/>
    <x v="199"/>
    <x v="2"/>
    <x v="4"/>
    <n v="2241403134"/>
    <x v="14"/>
    <s v="PRD-111-CHA"/>
    <x v="11"/>
    <x v="1"/>
    <s v="W"/>
    <n v="1347.91"/>
    <n v="271.73"/>
    <x v="3"/>
    <n v="0.20159357820626"/>
    <x v="0"/>
    <x v="1"/>
    <m/>
    <x v="0"/>
    <n v="0"/>
    <n v="207.68"/>
    <x v="6"/>
    <x v="3"/>
  </r>
  <r>
    <s v="ORD-202307-04969"/>
    <x v="191"/>
    <x v="18"/>
    <x v="3"/>
    <n v="6727351071"/>
    <x v="15"/>
    <s v="PRD-100-SHO"/>
    <x v="12"/>
    <x v="0"/>
    <s v="N"/>
    <n v="1614.33"/>
    <n v="436.48"/>
    <x v="0"/>
    <n v="0.27037842324679601"/>
    <x v="0"/>
    <x v="1"/>
    <m/>
    <x v="0"/>
    <n v="0"/>
    <n v="2793.38"/>
    <x v="6"/>
    <x v="3"/>
  </r>
  <r>
    <s v="ORD-202307-04970"/>
    <x v="202"/>
    <x v="9"/>
    <x v="4"/>
    <n v="6521218168"/>
    <x v="5"/>
    <s v="PRD-103-HEA"/>
    <x v="5"/>
    <x v="1"/>
    <s v="South"/>
    <n v="2798.53"/>
    <n v="523.03"/>
    <x v="2"/>
    <n v="0.18689454820923801"/>
    <x v="0"/>
    <x v="0"/>
    <m/>
    <x v="0"/>
    <n v="0"/>
    <n v="2183.56"/>
    <x v="6"/>
    <x v="3"/>
  </r>
  <r>
    <s v="ORD-202307-04971"/>
    <x v="191"/>
    <x v="6"/>
    <x v="6"/>
    <n v="8337472193"/>
    <x v="12"/>
    <s v="PRD-105-BAG"/>
    <x v="9"/>
    <x v="2"/>
    <s v="W"/>
    <n v="3276.51"/>
    <n v="572.29999999999995"/>
    <x v="3"/>
    <n v="0.17466755785881899"/>
    <x v="0"/>
    <x v="0"/>
    <m/>
    <x v="0"/>
    <n v="0"/>
    <m/>
    <x v="6"/>
    <x v="3"/>
  </r>
  <r>
    <s v="ORD-202307-04972"/>
    <x v="185"/>
    <x v="6"/>
    <x v="1"/>
    <n v="152646514"/>
    <x v="15"/>
    <s v="PRD-100-SHO"/>
    <x v="12"/>
    <x v="0"/>
    <s v="South"/>
    <n v="1443.85"/>
    <n v="386.72"/>
    <x v="2"/>
    <n v="0.26783945700730699"/>
    <x v="0"/>
    <x v="1"/>
    <m/>
    <x v="0"/>
    <n v="0"/>
    <n v="2793.38"/>
    <x v="6"/>
    <x v="3"/>
  </r>
  <r>
    <s v="ORD-202307-04973"/>
    <x v="199"/>
    <x v="27"/>
    <x v="6"/>
    <n v="207602193"/>
    <x v="14"/>
    <s v="PRD-111-CHA"/>
    <x v="11"/>
    <x v="1"/>
    <s v="East"/>
    <n v="4417.33"/>
    <n v="582.58000000000004"/>
    <x v="1"/>
    <n v="0.13188509801169501"/>
    <x v="0"/>
    <x v="0"/>
    <m/>
    <x v="0"/>
    <n v="0"/>
    <n v="207.68"/>
    <x v="6"/>
    <x v="3"/>
  </r>
  <r>
    <s v="ORD-202307-04974"/>
    <x v="200"/>
    <x v="4"/>
    <x v="2"/>
    <n v="8705645662"/>
    <x v="17"/>
    <s v="PRD - 108 - JAC "/>
    <x v="0"/>
    <x v="0"/>
    <s v="West"/>
    <n v="4745.17"/>
    <n v="150.08000000000001"/>
    <x v="3"/>
    <n v="3.1627950105054203E-2"/>
    <x v="0"/>
    <x v="2"/>
    <m/>
    <x v="0"/>
    <n v="0"/>
    <m/>
    <x v="6"/>
    <x v="3"/>
  </r>
  <r>
    <s v="ORD-202307-04975"/>
    <x v="176"/>
    <x v="17"/>
    <x v="0"/>
    <n v="1262887536"/>
    <x v="4"/>
    <s v="PRD-109-SUN"/>
    <x v="3"/>
    <x v="2"/>
    <s v="North"/>
    <n v="4677.1000000000004"/>
    <n v="1027.33"/>
    <x v="0"/>
    <n v="0.21965106583139099"/>
    <x v="0"/>
    <x v="1"/>
    <m/>
    <x v="0"/>
    <n v="0"/>
    <m/>
    <x v="6"/>
    <x v="3"/>
  </r>
  <r>
    <s v="ORD-202307-04976"/>
    <x v="195"/>
    <x v="14"/>
    <x v="7"/>
    <n v="9961397121"/>
    <x v="3"/>
    <s v="PRD-106-PHO"/>
    <x v="2"/>
    <x v="1"/>
    <s v="East"/>
    <n v="2648.82"/>
    <n v="157.71"/>
    <x v="1"/>
    <n v="5.9539719573243902E-2"/>
    <x v="0"/>
    <x v="2"/>
    <m/>
    <x v="0"/>
    <n v="0"/>
    <n v="2788.38"/>
    <x v="6"/>
    <x v="3"/>
  </r>
  <r>
    <s v="ORD-202307-04977"/>
    <x v="177"/>
    <x v="4"/>
    <x v="5"/>
    <n v="3151406498"/>
    <x v="10"/>
    <s v="PRD - 106 - PHO"/>
    <x v="2"/>
    <x v="1"/>
    <s v="S"/>
    <n v="4256.1000000000004"/>
    <n v="1237.31"/>
    <x v="2"/>
    <n v="0.29071450388853598"/>
    <x v="0"/>
    <x v="1"/>
    <m/>
    <x v="0"/>
    <n v="0"/>
    <m/>
    <x v="6"/>
    <x v="3"/>
  </r>
  <r>
    <s v="ORD-202307-04978"/>
    <x v="186"/>
    <x v="16"/>
    <x v="1"/>
    <n v="1127029442"/>
    <x v="2"/>
    <s v="PRD - 101 - SHI"/>
    <x v="4"/>
    <x v="0"/>
    <s v="South"/>
    <n v="1274.3800000000001"/>
    <n v="276.91000000000003"/>
    <x v="2"/>
    <n v="0.21728997630220201"/>
    <x v="0"/>
    <x v="1"/>
    <m/>
    <x v="0"/>
    <n v="0"/>
    <m/>
    <x v="6"/>
    <x v="3"/>
  </r>
  <r>
    <s v="ORD-202307-04979"/>
    <x v="186"/>
    <x v="0"/>
    <x v="4"/>
    <n v="3825995197"/>
    <x v="9"/>
    <s v="PRD-107-TAB"/>
    <x v="6"/>
    <x v="1"/>
    <s v="N"/>
    <n v="4187.91"/>
    <n v="729.6"/>
    <x v="0"/>
    <n v="0.17421577827603699"/>
    <x v="0"/>
    <x v="0"/>
    <m/>
    <x v="0"/>
    <n v="0"/>
    <n v="2081.52"/>
    <x v="6"/>
    <x v="3"/>
  </r>
  <r>
    <s v="ORD-202307-04980"/>
    <x v="176"/>
    <x v="1"/>
    <x v="0"/>
    <n v="8206090748"/>
    <x v="15"/>
    <s v="PRD-100-SHO"/>
    <x v="12"/>
    <x v="0"/>
    <s v="North"/>
    <n v="2341.58"/>
    <n v="180.59"/>
    <x v="0"/>
    <n v="7.7123139077033401E-2"/>
    <x v="0"/>
    <x v="2"/>
    <m/>
    <x v="0"/>
    <n v="0"/>
    <n v="2793.38"/>
    <x v="6"/>
    <x v="3"/>
  </r>
  <r>
    <s v="ORD-202307-04981"/>
    <x v="200"/>
    <x v="0"/>
    <x v="2"/>
    <n v="7890407406"/>
    <x v="14"/>
    <s v="PRD-111-CHA"/>
    <x v="11"/>
    <x v="1"/>
    <s v="South"/>
    <n v="2040.47"/>
    <n v="222.28"/>
    <x v="2"/>
    <n v="0.10893568638598"/>
    <x v="0"/>
    <x v="0"/>
    <m/>
    <x v="0"/>
    <n v="0"/>
    <n v="207.68"/>
    <x v="6"/>
    <x v="3"/>
  </r>
  <r>
    <s v="ORD-202307-04982"/>
    <x v="180"/>
    <x v="15"/>
    <x v="5"/>
    <n v="2497376822"/>
    <x v="3"/>
    <s v="PRD-106-PHO"/>
    <x v="2"/>
    <x v="1"/>
    <s v="S"/>
    <n v="4704.17"/>
    <n v="1222.05"/>
    <x v="2"/>
    <n v="0.25978015250299202"/>
    <x v="0"/>
    <x v="1"/>
    <m/>
    <x v="0"/>
    <n v="0"/>
    <n v="2788.38"/>
    <x v="6"/>
    <x v="3"/>
  </r>
  <r>
    <s v="ORD-202307-04983"/>
    <x v="195"/>
    <x v="23"/>
    <x v="7"/>
    <n v="5813944010"/>
    <x v="11"/>
    <s v="PRD - 104 - WAT"/>
    <x v="4"/>
    <x v="2"/>
    <s v="West"/>
    <n v="2228.3000000000002"/>
    <n v="91.44"/>
    <x v="3"/>
    <n v="4.1035767176771501E-2"/>
    <x v="0"/>
    <x v="2"/>
    <m/>
    <x v="0"/>
    <n v="0"/>
    <m/>
    <x v="6"/>
    <x v="3"/>
  </r>
  <r>
    <s v="ORD-202307-04984"/>
    <x v="187"/>
    <x v="18"/>
    <x v="3"/>
    <n v="9782297120"/>
    <x v="13"/>
    <s v="PRD-102-LAP"/>
    <x v="10"/>
    <x v="1"/>
    <s v="S"/>
    <n v="1055.3699999999999"/>
    <n v="241.16"/>
    <x v="2"/>
    <n v="0.22850753764082701"/>
    <x v="0"/>
    <x v="1"/>
    <s v="DAMAGED"/>
    <x v="1"/>
    <n v="1"/>
    <n v="847.14"/>
    <x v="6"/>
    <x v="3"/>
  </r>
  <r>
    <s v="ORD-202307-04985"/>
    <x v="188"/>
    <x v="2"/>
    <x v="0"/>
    <n v="2304778667"/>
    <x v="19"/>
    <s v="PRD-102-LAP"/>
    <x v="10"/>
    <x v="1"/>
    <s v="East"/>
    <n v="213.24"/>
    <n v="29.9"/>
    <x v="1"/>
    <n v="0.140217595197899"/>
    <x v="2"/>
    <x v="0"/>
    <m/>
    <x v="0"/>
    <n v="0"/>
    <n v="847.14"/>
    <x v="6"/>
    <x v="3"/>
  </r>
  <r>
    <s v="ORD-202307-04986"/>
    <x v="204"/>
    <x v="22"/>
    <x v="0"/>
    <n v="7245838027"/>
    <x v="4"/>
    <s v="PRD-109-SUN"/>
    <x v="3"/>
    <x v="2"/>
    <s v="N"/>
    <n v="166.96"/>
    <n v="22.39"/>
    <x v="0"/>
    <n v="0.13410397700047899"/>
    <x v="2"/>
    <x v="0"/>
    <m/>
    <x v="0"/>
    <n v="0"/>
    <m/>
    <x v="6"/>
    <x v="3"/>
  </r>
  <r>
    <s v="ORD-202307-04987"/>
    <x v="180"/>
    <x v="5"/>
    <x v="1"/>
    <n v="2956628374"/>
    <x v="3"/>
    <s v="PRD-106-PHO"/>
    <x v="2"/>
    <x v="1"/>
    <s v="North"/>
    <n v="3984.32"/>
    <n v="557.4"/>
    <x v="0"/>
    <n v="0.1398984017348"/>
    <x v="0"/>
    <x v="0"/>
    <m/>
    <x v="0"/>
    <n v="0"/>
    <n v="2788.38"/>
    <x v="6"/>
    <x v="3"/>
  </r>
  <r>
    <s v="ORD-202307-04988"/>
    <x v="203"/>
    <x v="5"/>
    <x v="0"/>
    <n v="6797001690"/>
    <x v="11"/>
    <s v="PRD-104-WAT"/>
    <x v="7"/>
    <x v="2"/>
    <s v="N"/>
    <n v="2301.19"/>
    <n v="184.84"/>
    <x v="0"/>
    <n v="8.0323658628796396E-2"/>
    <x v="0"/>
    <x v="2"/>
    <m/>
    <x v="0"/>
    <n v="0"/>
    <n v="2420.2800000000002"/>
    <x v="6"/>
    <x v="3"/>
  </r>
  <r>
    <s v="ORD-202307-04989"/>
    <x v="188"/>
    <x v="27"/>
    <x v="0"/>
    <n v="6234731013"/>
    <x v="8"/>
    <s v="PRD-110-CAM"/>
    <x v="8"/>
    <x v="1"/>
    <s v="N"/>
    <n v="3043.65"/>
    <n v="892.76"/>
    <x v="0"/>
    <n v="0.293318877006226"/>
    <x v="0"/>
    <x v="1"/>
    <m/>
    <x v="0"/>
    <n v="0"/>
    <m/>
    <x v="6"/>
    <x v="3"/>
  </r>
  <r>
    <s v="ORD-202307-04990"/>
    <x v="195"/>
    <x v="3"/>
    <x v="1"/>
    <n v="3687856095"/>
    <x v="18"/>
    <s v="PRD-103-HEA"/>
    <x v="5"/>
    <x v="1"/>
    <s v="N"/>
    <n v="2929.83"/>
    <n v="327.14"/>
    <x v="0"/>
    <n v="0.11165835560425"/>
    <x v="0"/>
    <x v="0"/>
    <m/>
    <x v="0"/>
    <n v="0"/>
    <n v="2183.56"/>
    <x v="6"/>
    <x v="3"/>
  </r>
  <r>
    <s v="ORD-202307-04991"/>
    <x v="175"/>
    <x v="10"/>
    <x v="1"/>
    <n v="1279205450"/>
    <x v="3"/>
    <s v="PRD-106-PHO"/>
    <x v="2"/>
    <x v="1"/>
    <s v="South"/>
    <n v="2363.6799999999998"/>
    <n v="279.89999999999998"/>
    <x v="2"/>
    <n v="0.118417044608407"/>
    <x v="0"/>
    <x v="0"/>
    <m/>
    <x v="0"/>
    <n v="0"/>
    <n v="2788.38"/>
    <x v="6"/>
    <x v="3"/>
  </r>
  <r>
    <s v="ORD-202307-04992"/>
    <x v="191"/>
    <x v="10"/>
    <x v="0"/>
    <n v="2906307228"/>
    <x v="3"/>
    <s v="PRD-106-PHO"/>
    <x v="2"/>
    <x v="1"/>
    <s v="N"/>
    <n v="601.34"/>
    <n v="161.11000000000001"/>
    <x v="0"/>
    <n v="0.26791831576146602"/>
    <x v="1"/>
    <x v="1"/>
    <m/>
    <x v="0"/>
    <n v="0"/>
    <n v="2788.38"/>
    <x v="6"/>
    <x v="3"/>
  </r>
  <r>
    <s v="ORD-202307-04993"/>
    <x v="197"/>
    <x v="7"/>
    <x v="1"/>
    <n v="651181103"/>
    <x v="0"/>
    <s v="PRD-108-JAC"/>
    <x v="0"/>
    <x v="0"/>
    <s v="North"/>
    <n v="3567.44"/>
    <n v="420.94"/>
    <x v="0"/>
    <n v="0.117994976790079"/>
    <x v="0"/>
    <x v="0"/>
    <m/>
    <x v="0"/>
    <n v="0"/>
    <n v="2085.91"/>
    <x v="6"/>
    <x v="3"/>
  </r>
  <r>
    <s v="ORD-202307-04994"/>
    <x v="191"/>
    <x v="28"/>
    <x v="5"/>
    <n v="6245980102"/>
    <x v="7"/>
    <s v="PRD-104-WAT"/>
    <x v="7"/>
    <x v="2"/>
    <s v="East"/>
    <n v="2285.83"/>
    <n v="497.29"/>
    <x v="1"/>
    <n v="0.217553361361081"/>
    <x v="0"/>
    <x v="1"/>
    <s v="Size issue"/>
    <x v="1"/>
    <n v="1"/>
    <n v="2420.2800000000002"/>
    <x v="6"/>
    <x v="3"/>
  </r>
  <r>
    <s v="ORD-202307-04995"/>
    <x v="203"/>
    <x v="11"/>
    <x v="7"/>
    <n v="9488598453"/>
    <x v="19"/>
    <s v="PRD-102-LAP"/>
    <x v="10"/>
    <x v="1"/>
    <s v="East"/>
    <n v="4237.3500000000004"/>
    <n v="1267.1199999999999"/>
    <x v="1"/>
    <n v="0.29903595407507"/>
    <x v="0"/>
    <x v="1"/>
    <m/>
    <x v="0"/>
    <n v="0"/>
    <n v="847.14"/>
    <x v="6"/>
    <x v="3"/>
  </r>
  <r>
    <s v="ORD-202307-04996"/>
    <x v="200"/>
    <x v="1"/>
    <x v="1"/>
    <n v="9603108981"/>
    <x v="10"/>
    <s v="PRD-106-PHO"/>
    <x v="2"/>
    <x v="1"/>
    <s v="North"/>
    <n v="1697.05"/>
    <n v="373.11"/>
    <x v="0"/>
    <n v="0.21985798886302699"/>
    <x v="0"/>
    <x v="1"/>
    <m/>
    <x v="0"/>
    <n v="0"/>
    <n v="2788.38"/>
    <x v="6"/>
    <x v="3"/>
  </r>
  <r>
    <s v="ORD-202307-04997"/>
    <x v="203"/>
    <x v="2"/>
    <x v="2"/>
    <n v="5624407584"/>
    <x v="0"/>
    <s v="PRD-108-JAC"/>
    <x v="4"/>
    <x v="0"/>
    <s v="W"/>
    <n v="2498.75"/>
    <n v="229.76"/>
    <x v="3"/>
    <n v="9.1949974987493799E-2"/>
    <x v="0"/>
    <x v="2"/>
    <m/>
    <x v="0"/>
    <n v="0"/>
    <n v="2085.91"/>
    <x v="6"/>
    <x v="3"/>
  </r>
  <r>
    <s v="ORD-202307-04998"/>
    <x v="180"/>
    <x v="13"/>
    <x v="1"/>
    <n v="470496368"/>
    <x v="12"/>
    <s v="PRD - 105 - BAG"/>
    <x v="9"/>
    <x v="2"/>
    <s v="East"/>
    <n v="3320.68"/>
    <n v="381.86"/>
    <x v="1"/>
    <n v="0.114994519194864"/>
    <x v="0"/>
    <x v="0"/>
    <m/>
    <x v="0"/>
    <n v="0"/>
    <m/>
    <x v="6"/>
    <x v="3"/>
  </r>
  <r>
    <s v="ORD-202307-04999"/>
    <x v="175"/>
    <x v="23"/>
    <x v="5"/>
    <n v="4473639180"/>
    <x v="9"/>
    <s v="PRD-107-TAB"/>
    <x v="6"/>
    <x v="1"/>
    <s v="North"/>
    <n v="1124.08"/>
    <n v="214.39"/>
    <x v="0"/>
    <n v="0.19072485944060899"/>
    <x v="0"/>
    <x v="0"/>
    <m/>
    <x v="0"/>
    <n v="0"/>
    <n v="2081.52"/>
    <x v="6"/>
    <x v="3"/>
  </r>
  <r>
    <s v="ORD-202307-05000"/>
    <x v="176"/>
    <x v="18"/>
    <x v="0"/>
    <n v="1493648779"/>
    <x v="6"/>
    <s v="PRD-107-TAB"/>
    <x v="6"/>
    <x v="1"/>
    <s v="South"/>
    <n v="3775.96"/>
    <n v="511.75"/>
    <x v="2"/>
    <n v="0.13552844839458"/>
    <x v="0"/>
    <x v="0"/>
    <s v="damaged "/>
    <x v="1"/>
    <n v="1"/>
    <n v="2081.52"/>
    <x v="6"/>
    <x v="3"/>
  </r>
  <r>
    <s v="ORD-202307-05001"/>
    <x v="187"/>
    <x v="13"/>
    <x v="4"/>
    <n v="1816250430"/>
    <x v="4"/>
    <s v="PRD-109-SUN"/>
    <x v="3"/>
    <x v="2"/>
    <s v="West"/>
    <n v="4153.8"/>
    <n v="366"/>
    <x v="3"/>
    <n v="8.8112090134334797E-2"/>
    <x v="0"/>
    <x v="2"/>
    <m/>
    <x v="0"/>
    <n v="0"/>
    <m/>
    <x v="6"/>
    <x v="3"/>
  </r>
  <r>
    <s v="ORD-202307-05002"/>
    <x v="203"/>
    <x v="7"/>
    <x v="2"/>
    <n v="3202169345"/>
    <x v="11"/>
    <s v="PRD-104-WAT"/>
    <x v="7"/>
    <x v="2"/>
    <s v="South"/>
    <n v="668.8"/>
    <n v="112.9"/>
    <x v="2"/>
    <n v="0.16880980861243999"/>
    <x v="1"/>
    <x v="0"/>
    <m/>
    <x v="0"/>
    <n v="0"/>
    <n v="2420.2800000000002"/>
    <x v="6"/>
    <x v="3"/>
  </r>
  <r>
    <s v="ORD-202307-05003"/>
    <x v="179"/>
    <x v="7"/>
    <x v="7"/>
    <n v="9970128558"/>
    <x v="0"/>
    <s v="PRD-108-JAC"/>
    <x v="0"/>
    <x v="0"/>
    <s v="S"/>
    <n v="3460.58"/>
    <n v="472.76"/>
    <x v="2"/>
    <n v="0.13661293771564301"/>
    <x v="0"/>
    <x v="0"/>
    <m/>
    <x v="0"/>
    <n v="0"/>
    <n v="2085.91"/>
    <x v="6"/>
    <x v="3"/>
  </r>
  <r>
    <s v="ORD-202307-05004"/>
    <x v="194"/>
    <x v="17"/>
    <x v="7"/>
    <n v="3526804019"/>
    <x v="8"/>
    <s v="PRD-110-CAM"/>
    <x v="8"/>
    <x v="1"/>
    <s v="East"/>
    <n v="2161.69"/>
    <n v="615.59"/>
    <x v="1"/>
    <n v="0.28477256220827202"/>
    <x v="0"/>
    <x v="1"/>
    <m/>
    <x v="0"/>
    <n v="0"/>
    <m/>
    <x v="6"/>
    <x v="3"/>
  </r>
  <r>
    <s v="ORD-202307-05005"/>
    <x v="175"/>
    <x v="1"/>
    <x v="6"/>
    <n v="772639736"/>
    <x v="21"/>
    <s v="PRD-110-CAM"/>
    <x v="8"/>
    <x v="1"/>
    <s v="North"/>
    <n v="4252.76"/>
    <n v="690.35"/>
    <x v="0"/>
    <n v="0.16232987518693701"/>
    <x v="0"/>
    <x v="0"/>
    <m/>
    <x v="0"/>
    <n v="0"/>
    <m/>
    <x v="6"/>
    <x v="3"/>
  </r>
  <r>
    <s v="ORD-202307-05006"/>
    <x v="185"/>
    <x v="0"/>
    <x v="3"/>
    <n v="7859122413"/>
    <x v="19"/>
    <s v="PRD-102-LAP"/>
    <x v="10"/>
    <x v="1"/>
    <s v="North"/>
    <n v="4041.09"/>
    <n v="212.65"/>
    <x v="0"/>
    <n v="5.2621941109948098E-2"/>
    <x v="0"/>
    <x v="2"/>
    <m/>
    <x v="0"/>
    <n v="0"/>
    <n v="847.14"/>
    <x v="6"/>
    <x v="3"/>
  </r>
  <r>
    <s v="ORD-202307-05007"/>
    <x v="184"/>
    <x v="17"/>
    <x v="5"/>
    <n v="5201237785"/>
    <x v="13"/>
    <s v="PRD-102-LAP"/>
    <x v="10"/>
    <x v="1"/>
    <s v="West"/>
    <n v="3358.55"/>
    <n v="267.8"/>
    <x v="3"/>
    <n v="7.97367911747629E-2"/>
    <x v="0"/>
    <x v="2"/>
    <s v="DAMAGED"/>
    <x v="1"/>
    <n v="1"/>
    <n v="847.14"/>
    <x v="6"/>
    <x v="3"/>
  </r>
  <r>
    <s v="ORD-202307-05008"/>
    <x v="191"/>
    <x v="14"/>
    <x v="1"/>
    <n v="4922267177"/>
    <x v="20"/>
    <s v="PRD-100-SHO"/>
    <x v="12"/>
    <x v="0"/>
    <s v="North"/>
    <n v="3093.27"/>
    <n v="705.93"/>
    <x v="0"/>
    <n v="0.228214801811675"/>
    <x v="0"/>
    <x v="1"/>
    <m/>
    <x v="0"/>
    <n v="0"/>
    <n v="2793.38"/>
    <x v="6"/>
    <x v="3"/>
  </r>
  <r>
    <s v="ORD-202307-05009"/>
    <x v="187"/>
    <x v="20"/>
    <x v="5"/>
    <n v="7939751078"/>
    <x v="10"/>
    <s v="PRD-106-PHO"/>
    <x v="2"/>
    <x v="1"/>
    <s v="N"/>
    <n v="2193.35"/>
    <n v="540.28"/>
    <x v="0"/>
    <n v="0.246326395696081"/>
    <x v="0"/>
    <x v="1"/>
    <m/>
    <x v="0"/>
    <n v="0"/>
    <n v="2788.38"/>
    <x v="6"/>
    <x v="3"/>
  </r>
  <r>
    <s v="ORD-202307-05010"/>
    <x v="198"/>
    <x v="28"/>
    <x v="5"/>
    <n v="7890462706"/>
    <x v="14"/>
    <s v="PRD-111-CHA"/>
    <x v="4"/>
    <x v="1"/>
    <s v="North"/>
    <n v="3223.18"/>
    <n v="964.87"/>
    <x v="0"/>
    <n v="0.29935343356560901"/>
    <x v="0"/>
    <x v="1"/>
    <m/>
    <x v="0"/>
    <n v="0"/>
    <n v="207.68"/>
    <x v="6"/>
    <x v="3"/>
  </r>
  <r>
    <s v="ORD-202307-05011"/>
    <x v="175"/>
    <x v="9"/>
    <x v="3"/>
    <n v="3706632928"/>
    <x v="15"/>
    <s v="PRD-100-SHO"/>
    <x v="4"/>
    <x v="0"/>
    <s v="West"/>
    <n v="4264.8"/>
    <n v="1229.73"/>
    <x v="3"/>
    <n v="0.288344119302195"/>
    <x v="0"/>
    <x v="1"/>
    <m/>
    <x v="0"/>
    <n v="0"/>
    <n v="2793.38"/>
    <x v="6"/>
    <x v="3"/>
  </r>
  <r>
    <s v="ORD-202307-05012"/>
    <x v="179"/>
    <x v="2"/>
    <x v="5"/>
    <n v="2770566277"/>
    <x v="7"/>
    <s v="PRD-104-WAT"/>
    <x v="7"/>
    <x v="2"/>
    <s v="East"/>
    <n v="3728.39"/>
    <n v="778.5"/>
    <x v="1"/>
    <n v="0.20880326360707999"/>
    <x v="0"/>
    <x v="1"/>
    <s v="DAMAGED"/>
    <x v="1"/>
    <n v="1"/>
    <n v="2420.2800000000002"/>
    <x v="6"/>
    <x v="3"/>
  </r>
  <r>
    <s v="ORD-202307-05013"/>
    <x v="190"/>
    <x v="11"/>
    <x v="5"/>
    <n v="6630953079"/>
    <x v="14"/>
    <s v="PRD-111-CHA"/>
    <x v="4"/>
    <x v="1"/>
    <s v="West"/>
    <n v="4784.17"/>
    <n v="1261.42"/>
    <x v="3"/>
    <n v="0.26366537978374499"/>
    <x v="0"/>
    <x v="1"/>
    <m/>
    <x v="0"/>
    <n v="0"/>
    <n v="207.68"/>
    <x v="6"/>
    <x v="3"/>
  </r>
  <r>
    <s v="ORD-202307-05014"/>
    <x v="186"/>
    <x v="13"/>
    <x v="1"/>
    <n v="6999487060"/>
    <x v="8"/>
    <s v="PRD-110-CAM"/>
    <x v="4"/>
    <x v="1"/>
    <s v="East"/>
    <n v="4450.96"/>
    <n v="580.17999999999995"/>
    <x v="1"/>
    <n v="0.13034940776821199"/>
    <x v="0"/>
    <x v="0"/>
    <s v="missing parts"/>
    <x v="1"/>
    <n v="1"/>
    <m/>
    <x v="6"/>
    <x v="3"/>
  </r>
  <r>
    <s v="ORD-202307-05015"/>
    <x v="191"/>
    <x v="26"/>
    <x v="2"/>
    <n v="5016196699"/>
    <x v="15"/>
    <s v="PRD-100-SHO"/>
    <x v="12"/>
    <x v="0"/>
    <s v="West"/>
    <n v="2185.7800000000002"/>
    <n v="482.91"/>
    <x v="3"/>
    <n v="0.22093257326903901"/>
    <x v="0"/>
    <x v="1"/>
    <m/>
    <x v="0"/>
    <n v="0"/>
    <n v="2793.38"/>
    <x v="6"/>
    <x v="3"/>
  </r>
  <r>
    <s v="ORD-202307-05016"/>
    <x v="177"/>
    <x v="4"/>
    <x v="3"/>
    <n v="5806431809"/>
    <x v="13"/>
    <s v="PRD-102-LAP"/>
    <x v="4"/>
    <x v="1"/>
    <s v="W"/>
    <n v="1129.8900000000001"/>
    <n v="228.57"/>
    <x v="3"/>
    <n v="0.20229402862225501"/>
    <x v="0"/>
    <x v="1"/>
    <m/>
    <x v="0"/>
    <n v="0"/>
    <n v="847.14"/>
    <x v="6"/>
    <x v="3"/>
  </r>
  <r>
    <s v="ORD-202307-05017"/>
    <x v="188"/>
    <x v="20"/>
    <x v="6"/>
    <n v="4062494521"/>
    <x v="12"/>
    <s v="PRD - 105 - BAG"/>
    <x v="9"/>
    <x v="2"/>
    <s v="N"/>
    <n v="710.47"/>
    <n v="155.55000000000001"/>
    <x v="0"/>
    <n v="0.21893957521077601"/>
    <x v="1"/>
    <x v="1"/>
    <m/>
    <x v="0"/>
    <n v="0"/>
    <m/>
    <x v="6"/>
    <x v="3"/>
  </r>
  <r>
    <s v="ORD-202307-05018"/>
    <x v="196"/>
    <x v="18"/>
    <x v="3"/>
    <n v="4376268957"/>
    <x v="22"/>
    <s v="PRD-105-BAG"/>
    <x v="9"/>
    <x v="2"/>
    <s v="N"/>
    <n v="701.57"/>
    <n v="103.8"/>
    <x v="0"/>
    <n v="0.147953874880625"/>
    <x v="1"/>
    <x v="0"/>
    <m/>
    <x v="0"/>
    <n v="0"/>
    <m/>
    <x v="6"/>
    <x v="3"/>
  </r>
  <r>
    <s v="ORD-202307-05019"/>
    <x v="189"/>
    <x v="24"/>
    <x v="4"/>
    <n v="9445224143"/>
    <x v="7"/>
    <s v="PRD-104-WAT "/>
    <x v="7"/>
    <x v="2"/>
    <s v="North"/>
    <n v="2119.61"/>
    <n v="338.66"/>
    <x v="0"/>
    <n v="0.15977467552993199"/>
    <x v="0"/>
    <x v="0"/>
    <m/>
    <x v="0"/>
    <n v="0"/>
    <m/>
    <x v="6"/>
    <x v="3"/>
  </r>
  <r>
    <s v="ORD-202307-05020"/>
    <x v="197"/>
    <x v="20"/>
    <x v="5"/>
    <n v="9418846431"/>
    <x v="2"/>
    <s v="PRD-101-SHI"/>
    <x v="1"/>
    <x v="0"/>
    <s v="East"/>
    <n v="3450.85"/>
    <n v="326.77999999999997"/>
    <x v="1"/>
    <n v="9.4695509801932795E-2"/>
    <x v="0"/>
    <x v="2"/>
    <m/>
    <x v="0"/>
    <n v="0"/>
    <n v="2821.33"/>
    <x v="6"/>
    <x v="3"/>
  </r>
  <r>
    <s v="ORD-202307-05021"/>
    <x v="181"/>
    <x v="16"/>
    <x v="4"/>
    <n v="3223308724"/>
    <x v="2"/>
    <s v="PRD-101-SHI"/>
    <x v="1"/>
    <x v="0"/>
    <s v="North"/>
    <n v="2078.35"/>
    <n v="476.58"/>
    <x v="0"/>
    <n v="0.229306902109847"/>
    <x v="0"/>
    <x v="1"/>
    <s v="damaged "/>
    <x v="1"/>
    <n v="1"/>
    <n v="2821.33"/>
    <x v="6"/>
    <x v="3"/>
  </r>
  <r>
    <s v="ORD-202307-05022"/>
    <x v="182"/>
    <x v="6"/>
    <x v="1"/>
    <n v="8828310366"/>
    <x v="8"/>
    <s v="PRD-110-CAM"/>
    <x v="8"/>
    <x v="1"/>
    <s v="East"/>
    <n v="4517.96"/>
    <n v="1089.6400000000001"/>
    <x v="1"/>
    <n v="0.241179647451505"/>
    <x v="0"/>
    <x v="1"/>
    <m/>
    <x v="0"/>
    <n v="0"/>
    <m/>
    <x v="6"/>
    <x v="3"/>
  </r>
  <r>
    <s v="ORD-202307-05023"/>
    <x v="194"/>
    <x v="9"/>
    <x v="1"/>
    <n v="9319342205"/>
    <x v="3"/>
    <s v="PRD - 106 - PHO"/>
    <x v="2"/>
    <x v="1"/>
    <s v="S"/>
    <n v="670.77"/>
    <n v="157.47"/>
    <x v="2"/>
    <n v="0.234760051880674"/>
    <x v="1"/>
    <x v="1"/>
    <s v="Late delivery"/>
    <x v="1"/>
    <n v="1"/>
    <m/>
    <x v="6"/>
    <x v="3"/>
  </r>
  <r>
    <s v="ORD-202307-05024"/>
    <x v="200"/>
    <x v="5"/>
    <x v="7"/>
    <n v="9232145338"/>
    <x v="12"/>
    <s v="PRD - 105 - BAG"/>
    <x v="9"/>
    <x v="2"/>
    <s v="South"/>
    <n v="1634.83"/>
    <n v="387.83"/>
    <x v="2"/>
    <n v="0.237229559036719"/>
    <x v="0"/>
    <x v="1"/>
    <m/>
    <x v="0"/>
    <n v="0"/>
    <m/>
    <x v="6"/>
    <x v="3"/>
  </r>
  <r>
    <s v="ORD-202307-05025"/>
    <x v="193"/>
    <x v="23"/>
    <x v="6"/>
    <n v="304260735"/>
    <x v="0"/>
    <s v="PRD-108-JAC"/>
    <x v="0"/>
    <x v="0"/>
    <s v="N"/>
    <n v="1115.32"/>
    <n v="274.26"/>
    <x v="0"/>
    <n v="0.24590252124950701"/>
    <x v="0"/>
    <x v="1"/>
    <s v="Late delivery"/>
    <x v="1"/>
    <n v="1"/>
    <n v="2085.91"/>
    <x v="6"/>
    <x v="3"/>
  </r>
  <r>
    <s v="ORD-202307-05026"/>
    <x v="197"/>
    <x v="24"/>
    <x v="5"/>
    <n v="1063970818"/>
    <x v="3"/>
    <s v="PRD-106-PHO"/>
    <x v="2"/>
    <x v="1"/>
    <s v="South"/>
    <n v="4066.96"/>
    <n v="694.5"/>
    <x v="2"/>
    <n v="0.17076637095029201"/>
    <x v="0"/>
    <x v="0"/>
    <s v="Customer changed mind"/>
    <x v="1"/>
    <n v="1"/>
    <n v="2788.38"/>
    <x v="6"/>
    <x v="3"/>
  </r>
  <r>
    <s v="ORD-202307-05027"/>
    <x v="196"/>
    <x v="12"/>
    <x v="0"/>
    <n v="8093769767"/>
    <x v="12"/>
    <s v="PRD - 105 - BAG"/>
    <x v="9"/>
    <x v="2"/>
    <s v="W"/>
    <n v="3227.97"/>
    <n v="714.24"/>
    <x v="3"/>
    <n v="0.221265996895882"/>
    <x v="0"/>
    <x v="1"/>
    <m/>
    <x v="0"/>
    <n v="0"/>
    <m/>
    <x v="6"/>
    <x v="3"/>
  </r>
  <r>
    <s v="ORD-202307-05028"/>
    <x v="199"/>
    <x v="21"/>
    <x v="4"/>
    <n v="533986774"/>
    <x v="12"/>
    <s v="PRD-105-BAG "/>
    <x v="4"/>
    <x v="2"/>
    <s v="South"/>
    <n v="1083.3800000000001"/>
    <n v="121.67"/>
    <x v="2"/>
    <n v="0.1123059314368"/>
    <x v="0"/>
    <x v="0"/>
    <s v="damaged "/>
    <x v="1"/>
    <n v="1"/>
    <m/>
    <x v="6"/>
    <x v="3"/>
  </r>
  <r>
    <s v="ORD-202307-05029"/>
    <x v="179"/>
    <x v="3"/>
    <x v="4"/>
    <n v="8610930047"/>
    <x v="12"/>
    <s v="PRD-105-BAG"/>
    <x v="9"/>
    <x v="2"/>
    <s v="East"/>
    <n v="333.07"/>
    <n v="20.61"/>
    <x v="1"/>
    <n v="6.1878884318611702E-2"/>
    <x v="2"/>
    <x v="2"/>
    <s v="Customer changed mind"/>
    <x v="1"/>
    <n v="1"/>
    <m/>
    <x v="6"/>
    <x v="3"/>
  </r>
  <r>
    <s v="ORD-202307-05030"/>
    <x v="178"/>
    <x v="3"/>
    <x v="5"/>
    <n v="8110053511"/>
    <x v="12"/>
    <s v="PRD-105-BAG"/>
    <x v="9"/>
    <x v="2"/>
    <s v="S"/>
    <n v="2224.77"/>
    <n v="274.08"/>
    <x v="2"/>
    <n v="0.123194757210858"/>
    <x v="0"/>
    <x v="0"/>
    <m/>
    <x v="0"/>
    <n v="0"/>
    <m/>
    <x v="6"/>
    <x v="3"/>
  </r>
  <r>
    <s v="ORD-202307-05031"/>
    <x v="194"/>
    <x v="9"/>
    <x v="1"/>
    <n v="9620972270"/>
    <x v="13"/>
    <s v="PRD-102-LAP"/>
    <x v="10"/>
    <x v="1"/>
    <s v="North"/>
    <n v="1982.5"/>
    <n v="207.37"/>
    <x v="0"/>
    <n v="0.10460025220681"/>
    <x v="0"/>
    <x v="0"/>
    <s v="DAMAGED"/>
    <x v="1"/>
    <n v="1"/>
    <n v="847.14"/>
    <x v="6"/>
    <x v="3"/>
  </r>
  <r>
    <s v="ORD-202307-05032"/>
    <x v="183"/>
    <x v="13"/>
    <x v="5"/>
    <n v="6312588683"/>
    <x v="14"/>
    <s v="PRD-111-CHA"/>
    <x v="11"/>
    <x v="1"/>
    <s v="West"/>
    <n v="1746.38"/>
    <n v="390.33"/>
    <x v="3"/>
    <n v="0.22350805666578899"/>
    <x v="0"/>
    <x v="1"/>
    <m/>
    <x v="0"/>
    <n v="0"/>
    <n v="207.68"/>
    <x v="6"/>
    <x v="3"/>
  </r>
  <r>
    <s v="ORD-202307-05033"/>
    <x v="182"/>
    <x v="22"/>
    <x v="4"/>
    <n v="4270968968"/>
    <x v="13"/>
    <s v="PRD-102-LAP"/>
    <x v="10"/>
    <x v="1"/>
    <s v="East"/>
    <n v="3992.24"/>
    <n v="1057.18"/>
    <x v="1"/>
    <n v="0.26480872893413199"/>
    <x v="0"/>
    <x v="1"/>
    <m/>
    <x v="0"/>
    <n v="0"/>
    <n v="847.14"/>
    <x v="6"/>
    <x v="3"/>
  </r>
  <r>
    <s v="ORD-202307-05034"/>
    <x v="190"/>
    <x v="19"/>
    <x v="5"/>
    <n v="4931906138"/>
    <x v="18"/>
    <s v="PRD-103-HEA "/>
    <x v="5"/>
    <x v="1"/>
    <s v="N"/>
    <n v="938.42"/>
    <n v="275.16000000000003"/>
    <x v="0"/>
    <n v="0.29321625711302002"/>
    <x v="1"/>
    <x v="1"/>
    <m/>
    <x v="0"/>
    <n v="0"/>
    <m/>
    <x v="6"/>
    <x v="3"/>
  </r>
  <r>
    <s v="ORD-202307-05035"/>
    <x v="179"/>
    <x v="23"/>
    <x v="4"/>
    <n v="3548762639"/>
    <x v="4"/>
    <s v="PRD-109-SUN"/>
    <x v="3"/>
    <x v="2"/>
    <s v="North"/>
    <n v="3104.89"/>
    <n v="840.99"/>
    <x v="0"/>
    <n v="0.27085983722450702"/>
    <x v="0"/>
    <x v="1"/>
    <s v="Customer changed mind"/>
    <x v="1"/>
    <n v="1"/>
    <m/>
    <x v="6"/>
    <x v="3"/>
  </r>
  <r>
    <s v="ORD-202307-05036"/>
    <x v="189"/>
    <x v="18"/>
    <x v="1"/>
    <n v="7211622878"/>
    <x v="5"/>
    <s v="PRD-103-HEA"/>
    <x v="5"/>
    <x v="1"/>
    <s v="North"/>
    <n v="588.38"/>
    <n v="56.55"/>
    <x v="0"/>
    <n v="9.61113566062749E-2"/>
    <x v="1"/>
    <x v="2"/>
    <m/>
    <x v="0"/>
    <n v="0"/>
    <n v="2183.56"/>
    <x v="6"/>
    <x v="3"/>
  </r>
  <r>
    <s v="ORD-202307-05037"/>
    <x v="191"/>
    <x v="11"/>
    <x v="0"/>
    <n v="1274061594"/>
    <x v="0"/>
    <s v="PRD-108-JAC"/>
    <x v="0"/>
    <x v="0"/>
    <s v="S"/>
    <n v="1857.01"/>
    <n v="189.03"/>
    <x v="2"/>
    <n v="0.101792666706157"/>
    <x v="0"/>
    <x v="0"/>
    <m/>
    <x v="0"/>
    <n v="0"/>
    <n v="2085.91"/>
    <x v="6"/>
    <x v="3"/>
  </r>
  <r>
    <s v="ORD-202307-05038"/>
    <x v="182"/>
    <x v="21"/>
    <x v="3"/>
    <n v="4815337550"/>
    <x v="5"/>
    <s v="PRD-103-HEA"/>
    <x v="5"/>
    <x v="1"/>
    <s v="East"/>
    <n v="3130.84"/>
    <n v="590.55999999999995"/>
    <x v="1"/>
    <n v="0.18862669443344299"/>
    <x v="0"/>
    <x v="0"/>
    <m/>
    <x v="0"/>
    <n v="0"/>
    <n v="2183.56"/>
    <x v="6"/>
    <x v="3"/>
  </r>
  <r>
    <s v="ORD-202307-05039"/>
    <x v="186"/>
    <x v="24"/>
    <x v="7"/>
    <n v="1750252102"/>
    <x v="7"/>
    <s v="PRD-104-WAT"/>
    <x v="7"/>
    <x v="2"/>
    <s v="N"/>
    <n v="4813.75"/>
    <n v="729.28"/>
    <x v="0"/>
    <n v="0.151499350817969"/>
    <x v="0"/>
    <x v="0"/>
    <m/>
    <x v="0"/>
    <n v="0"/>
    <n v="2420.2800000000002"/>
    <x v="6"/>
    <x v="3"/>
  </r>
  <r>
    <s v="ORD-202307-05040"/>
    <x v="176"/>
    <x v="24"/>
    <x v="4"/>
    <n v="8387038474"/>
    <x v="7"/>
    <s v="PRD-104-WAT"/>
    <x v="4"/>
    <x v="2"/>
    <s v="S"/>
    <n v="256.64"/>
    <n v="51.43"/>
    <x v="2"/>
    <n v="0.200397443890274"/>
    <x v="2"/>
    <x v="1"/>
    <m/>
    <x v="0"/>
    <n v="0"/>
    <n v="2420.2800000000002"/>
    <x v="6"/>
    <x v="3"/>
  </r>
  <r>
    <s v="ORD-202307-05041"/>
    <x v="201"/>
    <x v="11"/>
    <x v="7"/>
    <n v="4053315469"/>
    <x v="3"/>
    <s v="PRD-106-PHO"/>
    <x v="2"/>
    <x v="1"/>
    <s v="N"/>
    <n v="972.72"/>
    <n v="140.03"/>
    <x v="0"/>
    <n v="0.143957151081503"/>
    <x v="1"/>
    <x v="0"/>
    <m/>
    <x v="0"/>
    <n v="0"/>
    <n v="2788.38"/>
    <x v="6"/>
    <x v="3"/>
  </r>
  <r>
    <s v="ORD-202307-05042"/>
    <x v="180"/>
    <x v="28"/>
    <x v="2"/>
    <n v="8942462097"/>
    <x v="21"/>
    <s v="PRD-110-CAM"/>
    <x v="8"/>
    <x v="1"/>
    <s v="W"/>
    <n v="4464.25"/>
    <n v="771.42"/>
    <x v="3"/>
    <n v="0.17279946239569899"/>
    <x v="0"/>
    <x v="0"/>
    <m/>
    <x v="0"/>
    <n v="0"/>
    <m/>
    <x v="6"/>
    <x v="3"/>
  </r>
  <r>
    <s v="ORD-202307-05043"/>
    <x v="191"/>
    <x v="22"/>
    <x v="2"/>
    <n v="188360505"/>
    <x v="12"/>
    <s v="PRD-105-BAG"/>
    <x v="9"/>
    <x v="2"/>
    <s v="S"/>
    <n v="2527.41"/>
    <n v="377.84"/>
    <x v="2"/>
    <n v="0.14949691581500399"/>
    <x v="0"/>
    <x v="0"/>
    <s v="Defective"/>
    <x v="1"/>
    <n v="1"/>
    <m/>
    <x v="6"/>
    <x v="3"/>
  </r>
  <r>
    <s v="ORD-202307-05044"/>
    <x v="197"/>
    <x v="15"/>
    <x v="0"/>
    <n v="1297943255"/>
    <x v="11"/>
    <s v="PRD - 104 - WAT"/>
    <x v="7"/>
    <x v="2"/>
    <s v="East"/>
    <n v="304.26"/>
    <n v="68.34"/>
    <x v="1"/>
    <n v="0.22461053046736301"/>
    <x v="2"/>
    <x v="1"/>
    <m/>
    <x v="0"/>
    <n v="0"/>
    <m/>
    <x v="6"/>
    <x v="3"/>
  </r>
  <r>
    <s v="ORD-202307-05045"/>
    <x v="204"/>
    <x v="18"/>
    <x v="1"/>
    <n v="2799351641"/>
    <x v="9"/>
    <s v="PRD-107-TAB"/>
    <x v="6"/>
    <x v="1"/>
    <s v="North"/>
    <n v="2556.66"/>
    <n v="564.69000000000005"/>
    <x v="0"/>
    <n v="0.22087019783624001"/>
    <x v="0"/>
    <x v="1"/>
    <m/>
    <x v="0"/>
    <n v="0"/>
    <n v="2081.52"/>
    <x v="6"/>
    <x v="3"/>
  </r>
  <r>
    <s v="ORD-202307-05046"/>
    <x v="177"/>
    <x v="6"/>
    <x v="6"/>
    <n v="3621305578"/>
    <x v="13"/>
    <s v="PRD-102-LAP"/>
    <x v="4"/>
    <x v="1"/>
    <s v="South"/>
    <n v="2846.97"/>
    <n v="152.59"/>
    <x v="2"/>
    <n v="5.3597333305233301E-2"/>
    <x v="0"/>
    <x v="2"/>
    <m/>
    <x v="0"/>
    <n v="0"/>
    <n v="847.14"/>
    <x v="6"/>
    <x v="3"/>
  </r>
  <r>
    <s v="ORD-202307-05047"/>
    <x v="203"/>
    <x v="1"/>
    <x v="7"/>
    <n v="5603751420"/>
    <x v="8"/>
    <s v="PRD-110-CAM"/>
    <x v="8"/>
    <x v="1"/>
    <s v="N"/>
    <n v="1091.6600000000001"/>
    <n v="215.48"/>
    <x v="0"/>
    <n v="0.19738746496161799"/>
    <x v="0"/>
    <x v="0"/>
    <s v="Late delivery"/>
    <x v="1"/>
    <n v="1"/>
    <m/>
    <x v="6"/>
    <x v="3"/>
  </r>
  <r>
    <s v="ORD-202307-05048"/>
    <x v="198"/>
    <x v="15"/>
    <x v="6"/>
    <n v="9803658448"/>
    <x v="22"/>
    <s v="PRD-105-BAG"/>
    <x v="9"/>
    <x v="2"/>
    <s v="N"/>
    <n v="2910.34"/>
    <n v="135.24"/>
    <x v="0"/>
    <n v="4.6468797460090597E-2"/>
    <x v="0"/>
    <x v="2"/>
    <m/>
    <x v="0"/>
    <n v="0"/>
    <m/>
    <x v="6"/>
    <x v="3"/>
  </r>
  <r>
    <s v="ORD-202307-05049"/>
    <x v="193"/>
    <x v="24"/>
    <x v="5"/>
    <n v="3493229060"/>
    <x v="16"/>
    <s v="PRD - 109 - SUN"/>
    <x v="3"/>
    <x v="2"/>
    <s v="East"/>
    <n v="3638.28"/>
    <n v="517.13"/>
    <x v="1"/>
    <n v="0.14213584440999599"/>
    <x v="0"/>
    <x v="0"/>
    <m/>
    <x v="0"/>
    <n v="0"/>
    <m/>
    <x v="6"/>
    <x v="3"/>
  </r>
  <r>
    <s v="ORD-202307-05050"/>
    <x v="203"/>
    <x v="13"/>
    <x v="1"/>
    <n v="414999077"/>
    <x v="15"/>
    <s v="PRD-100-SHO"/>
    <x v="12"/>
    <x v="0"/>
    <s v="S"/>
    <n v="958.8"/>
    <n v="281.88"/>
    <x v="2"/>
    <n v="0.29399249061326699"/>
    <x v="1"/>
    <x v="1"/>
    <m/>
    <x v="0"/>
    <n v="0"/>
    <n v="2793.38"/>
    <x v="6"/>
    <x v="3"/>
  </r>
  <r>
    <s v="ORD-202307-05051"/>
    <x v="195"/>
    <x v="17"/>
    <x v="0"/>
    <n v="4310753957"/>
    <x v="11"/>
    <s v="PRD-104-WAT"/>
    <x v="7"/>
    <x v="2"/>
    <s v="South"/>
    <n v="1861.19"/>
    <n v="389.85"/>
    <x v="2"/>
    <n v="0.209462763070938"/>
    <x v="0"/>
    <x v="1"/>
    <m/>
    <x v="0"/>
    <n v="0"/>
    <n v="2420.2800000000002"/>
    <x v="6"/>
    <x v="3"/>
  </r>
  <r>
    <s v="ORD-202307-05052"/>
    <x v="195"/>
    <x v="12"/>
    <x v="7"/>
    <n v="1490203828"/>
    <x v="8"/>
    <s v="PRD - 110 - CAM"/>
    <x v="8"/>
    <x v="1"/>
    <s v="South"/>
    <n v="4705.71"/>
    <n v="672.21"/>
    <x v="2"/>
    <n v="0.14284985687600801"/>
    <x v="0"/>
    <x v="0"/>
    <m/>
    <x v="0"/>
    <n v="0"/>
    <m/>
    <x v="6"/>
    <x v="3"/>
  </r>
  <r>
    <s v="ORD-202307-05053"/>
    <x v="181"/>
    <x v="26"/>
    <x v="1"/>
    <n v="9567404244"/>
    <x v="1"/>
    <s v="PRD-101-SHI"/>
    <x v="1"/>
    <x v="0"/>
    <s v="N"/>
    <n v="2280.4"/>
    <n v="557.5"/>
    <x v="0"/>
    <n v="0.24447465356954901"/>
    <x v="0"/>
    <x v="1"/>
    <m/>
    <x v="0"/>
    <n v="0"/>
    <n v="2821.33"/>
    <x v="6"/>
    <x v="3"/>
  </r>
  <r>
    <s v="ORD-202307-05054"/>
    <x v="190"/>
    <x v="13"/>
    <x v="7"/>
    <n v="744077621"/>
    <x v="22"/>
    <s v="PRD-105-BAG"/>
    <x v="9"/>
    <x v="2"/>
    <s v="S"/>
    <n v="2369.59"/>
    <n v="307.27"/>
    <x v="2"/>
    <n v="0.12967222177676299"/>
    <x v="0"/>
    <x v="0"/>
    <m/>
    <x v="0"/>
    <n v="0"/>
    <m/>
    <x v="6"/>
    <x v="3"/>
  </r>
  <r>
    <s v="ORD-202307-05055"/>
    <x v="191"/>
    <x v="5"/>
    <x v="0"/>
    <n v="3513300551"/>
    <x v="11"/>
    <s v="PRD-104-WAT"/>
    <x v="7"/>
    <x v="2"/>
    <s v="North"/>
    <n v="986.35"/>
    <n v="85.5"/>
    <x v="0"/>
    <n v="8.6683226035383004E-2"/>
    <x v="1"/>
    <x v="2"/>
    <m/>
    <x v="0"/>
    <n v="0"/>
    <n v="2420.2800000000002"/>
    <x v="6"/>
    <x v="3"/>
  </r>
  <r>
    <s v="ORD-202307-05056"/>
    <x v="193"/>
    <x v="26"/>
    <x v="1"/>
    <n v="6557107691"/>
    <x v="4"/>
    <s v="PRD-109-SUN"/>
    <x v="3"/>
    <x v="2"/>
    <s v="South"/>
    <n v="4475.12"/>
    <n v="475.44"/>
    <x v="2"/>
    <n v="0.106240726505658"/>
    <x v="0"/>
    <x v="0"/>
    <m/>
    <x v="0"/>
    <n v="0"/>
    <m/>
    <x v="6"/>
    <x v="3"/>
  </r>
  <r>
    <s v="ORD-202307-05057"/>
    <x v="187"/>
    <x v="15"/>
    <x v="6"/>
    <n v="4005529503"/>
    <x v="4"/>
    <s v="PRD-109-SUN"/>
    <x v="3"/>
    <x v="2"/>
    <s v="West"/>
    <n v="667.45"/>
    <n v="142.6"/>
    <x v="3"/>
    <n v="0.21364896246909901"/>
    <x v="1"/>
    <x v="1"/>
    <m/>
    <x v="0"/>
    <n v="0"/>
    <m/>
    <x v="6"/>
    <x v="3"/>
  </r>
  <r>
    <s v="ORD-202307-05058"/>
    <x v="183"/>
    <x v="10"/>
    <x v="6"/>
    <n v="5240347375"/>
    <x v="3"/>
    <s v="PRD-106-PHO"/>
    <x v="2"/>
    <x v="1"/>
    <s v="North"/>
    <n v="4803.29"/>
    <n v="1208.28"/>
    <x v="0"/>
    <n v="0.251552581667982"/>
    <x v="0"/>
    <x v="1"/>
    <m/>
    <x v="0"/>
    <n v="0"/>
    <n v="2788.38"/>
    <x v="6"/>
    <x v="3"/>
  </r>
  <r>
    <s v="ORD-202307-05059"/>
    <x v="188"/>
    <x v="22"/>
    <x v="0"/>
    <n v="572418779"/>
    <x v="11"/>
    <s v="PRD-104-WAT"/>
    <x v="7"/>
    <x v="2"/>
    <s v="East"/>
    <n v="3032.68"/>
    <n v="498.49"/>
    <x v="1"/>
    <n v="0.16437276600234799"/>
    <x v="0"/>
    <x v="0"/>
    <m/>
    <x v="0"/>
    <n v="0"/>
    <n v="2420.2800000000002"/>
    <x v="6"/>
    <x v="3"/>
  </r>
  <r>
    <s v="ORD-202307-05060"/>
    <x v="193"/>
    <x v="8"/>
    <x v="7"/>
    <n v="900282240"/>
    <x v="3"/>
    <s v="PRD-106-PHO"/>
    <x v="2"/>
    <x v="1"/>
    <s v="North"/>
    <n v="3372.07"/>
    <n v="805.79"/>
    <x v="0"/>
    <n v="0.238960045313413"/>
    <x v="0"/>
    <x v="1"/>
    <m/>
    <x v="0"/>
    <n v="0"/>
    <n v="2788.38"/>
    <x v="6"/>
    <x v="3"/>
  </r>
  <r>
    <s v="ORD-202307-05061"/>
    <x v="191"/>
    <x v="5"/>
    <x v="2"/>
    <n v="5717568787"/>
    <x v="18"/>
    <s v="PRD-103-HEA"/>
    <x v="5"/>
    <x v="1"/>
    <s v="West"/>
    <n v="4001.57"/>
    <n v="1105.94"/>
    <x v="3"/>
    <n v="0.27637652221503101"/>
    <x v="0"/>
    <x v="1"/>
    <m/>
    <x v="0"/>
    <n v="0"/>
    <n v="2183.56"/>
    <x v="6"/>
    <x v="3"/>
  </r>
  <r>
    <s v="ORD-202307-05062"/>
    <x v="199"/>
    <x v="5"/>
    <x v="0"/>
    <n v="3153979294"/>
    <x v="5"/>
    <s v="PRD-103-HEA"/>
    <x v="5"/>
    <x v="1"/>
    <s v="North"/>
    <n v="1315.36"/>
    <n v="361.85"/>
    <x v="0"/>
    <n v="0.27509579126626899"/>
    <x v="0"/>
    <x v="1"/>
    <m/>
    <x v="0"/>
    <n v="0"/>
    <n v="2183.56"/>
    <x v="6"/>
    <x v="3"/>
  </r>
  <r>
    <s v="ORD-202307-05063"/>
    <x v="202"/>
    <x v="13"/>
    <x v="3"/>
    <n v="1134544807"/>
    <x v="2"/>
    <s v="PRD-101-SHI"/>
    <x v="4"/>
    <x v="0"/>
    <s v="South"/>
    <n v="2015.18"/>
    <n v="252.31"/>
    <x v="2"/>
    <n v="0.12520469635466799"/>
    <x v="0"/>
    <x v="0"/>
    <s v="Late delivery"/>
    <x v="1"/>
    <n v="1"/>
    <n v="2821.33"/>
    <x v="6"/>
    <x v="3"/>
  </r>
  <r>
    <s v="ORD-202307-05064"/>
    <x v="176"/>
    <x v="14"/>
    <x v="0"/>
    <n v="1871650183"/>
    <x v="22"/>
    <s v="PRD-105-BAG "/>
    <x v="9"/>
    <x v="2"/>
    <s v="N"/>
    <n v="1259.4000000000001"/>
    <n v="76.91"/>
    <x v="0"/>
    <n v="6.1068762902969698E-2"/>
    <x v="0"/>
    <x v="2"/>
    <m/>
    <x v="0"/>
    <n v="0"/>
    <m/>
    <x v="6"/>
    <x v="3"/>
  </r>
  <r>
    <s v="ORD-202307-05065"/>
    <x v="183"/>
    <x v="8"/>
    <x v="0"/>
    <n v="2978958795"/>
    <x v="15"/>
    <s v="PRD-100-SHO"/>
    <x v="12"/>
    <x v="0"/>
    <s v="East"/>
    <n v="4244.95"/>
    <n v="669.47"/>
    <x v="1"/>
    <n v="0.15770974923143999"/>
    <x v="0"/>
    <x v="0"/>
    <s v="Size issue"/>
    <x v="1"/>
    <n v="1"/>
    <n v="2793.38"/>
    <x v="6"/>
    <x v="3"/>
  </r>
  <r>
    <s v="ORD-202307-05066"/>
    <x v="189"/>
    <x v="3"/>
    <x v="0"/>
    <n v="1609091628"/>
    <x v="14"/>
    <s v="PRD-111-CHA"/>
    <x v="11"/>
    <x v="1"/>
    <s v="South"/>
    <n v="3420.65"/>
    <n v="115.69"/>
    <x v="2"/>
    <n v="3.3821057401371098E-2"/>
    <x v="0"/>
    <x v="2"/>
    <s v="DAMAGED"/>
    <x v="1"/>
    <n v="1"/>
    <n v="207.68"/>
    <x v="6"/>
    <x v="3"/>
  </r>
  <r>
    <s v="ORD-202307-05067"/>
    <x v="177"/>
    <x v="22"/>
    <x v="2"/>
    <n v="96575096"/>
    <x v="23"/>
    <s v="PRD-111-CHA"/>
    <x v="11"/>
    <x v="1"/>
    <s v="South"/>
    <n v="681.57"/>
    <n v="59.97"/>
    <x v="2"/>
    <n v="8.7988027642061706E-2"/>
    <x v="1"/>
    <x v="2"/>
    <m/>
    <x v="0"/>
    <n v="0"/>
    <n v="207.68"/>
    <x v="6"/>
    <x v="3"/>
  </r>
  <r>
    <s v="ORD-202307-05068"/>
    <x v="198"/>
    <x v="17"/>
    <x v="1"/>
    <n v="1621736237"/>
    <x v="4"/>
    <s v="PRD - 109 - SUN"/>
    <x v="3"/>
    <x v="2"/>
    <s v="W"/>
    <n v="1918.7"/>
    <n v="76.319999999999993"/>
    <x v="3"/>
    <n v="3.9776932297910003E-2"/>
    <x v="0"/>
    <x v="2"/>
    <m/>
    <x v="0"/>
    <n v="0"/>
    <m/>
    <x v="6"/>
    <x v="3"/>
  </r>
  <r>
    <s v="ORD-202307-05069"/>
    <x v="176"/>
    <x v="26"/>
    <x v="6"/>
    <n v="7080299967"/>
    <x v="13"/>
    <s v="PRD-102-LAP"/>
    <x v="10"/>
    <x v="1"/>
    <s v="South"/>
    <n v="866.73"/>
    <n v="140.38"/>
    <x v="2"/>
    <n v="0.16196508716670699"/>
    <x v="1"/>
    <x v="0"/>
    <m/>
    <x v="0"/>
    <n v="0"/>
    <n v="847.14"/>
    <x v="6"/>
    <x v="3"/>
  </r>
  <r>
    <s v="ORD-202307-05070"/>
    <x v="197"/>
    <x v="13"/>
    <x v="3"/>
    <n v="5003445819"/>
    <x v="18"/>
    <s v="PRD - 103 - HEA"/>
    <x v="5"/>
    <x v="1"/>
    <s v="East"/>
    <n v="2891.28"/>
    <n v="386.42"/>
    <x v="1"/>
    <n v="0.133650148031322"/>
    <x v="0"/>
    <x v="0"/>
    <m/>
    <x v="0"/>
    <n v="0"/>
    <m/>
    <x v="6"/>
    <x v="3"/>
  </r>
  <r>
    <s v="ORD-202307-05071"/>
    <x v="177"/>
    <x v="17"/>
    <x v="5"/>
    <n v="3507557615"/>
    <x v="13"/>
    <s v="PRD-102-LAP"/>
    <x v="10"/>
    <x v="1"/>
    <s v="East"/>
    <n v="2528.87"/>
    <n v="655.30999999999995"/>
    <x v="1"/>
    <n v="0.25913154887360801"/>
    <x v="0"/>
    <x v="1"/>
    <s v="Defective"/>
    <x v="1"/>
    <n v="1"/>
    <n v="847.14"/>
    <x v="6"/>
    <x v="3"/>
  </r>
  <r>
    <s v="ORD-202307-05072"/>
    <x v="175"/>
    <x v="22"/>
    <x v="3"/>
    <n v="6262401957"/>
    <x v="23"/>
    <s v="PRD-111-CHA"/>
    <x v="11"/>
    <x v="1"/>
    <s v="S"/>
    <n v="2480.23"/>
    <n v="165.16"/>
    <x v="2"/>
    <n v="6.6590598452562905E-2"/>
    <x v="0"/>
    <x v="2"/>
    <m/>
    <x v="0"/>
    <n v="0"/>
    <n v="207.68"/>
    <x v="6"/>
    <x v="3"/>
  </r>
  <r>
    <s v="ORD-202307-05073"/>
    <x v="179"/>
    <x v="4"/>
    <x v="1"/>
    <n v="6276904600"/>
    <x v="12"/>
    <s v="PRD-105-BAG"/>
    <x v="9"/>
    <x v="2"/>
    <s v="North"/>
    <n v="1816.91"/>
    <n v="155.82"/>
    <x v="0"/>
    <n v="8.5760989812373803E-2"/>
    <x v="0"/>
    <x v="2"/>
    <m/>
    <x v="0"/>
    <n v="0"/>
    <m/>
    <x v="6"/>
    <x v="3"/>
  </r>
  <r>
    <s v="ORD-202307-05074"/>
    <x v="189"/>
    <x v="21"/>
    <x v="1"/>
    <n v="969178020"/>
    <x v="9"/>
    <s v="PRD-107-TAB"/>
    <x v="6"/>
    <x v="1"/>
    <s v="N"/>
    <n v="1750.03"/>
    <n v="286.02"/>
    <x v="0"/>
    <n v="0.16343719821945901"/>
    <x v="0"/>
    <x v="0"/>
    <m/>
    <x v="0"/>
    <n v="0"/>
    <n v="2081.52"/>
    <x v="6"/>
    <x v="3"/>
  </r>
  <r>
    <s v="ORD-202307-05075"/>
    <x v="193"/>
    <x v="13"/>
    <x v="0"/>
    <n v="5709306668"/>
    <x v="14"/>
    <s v="PRD-111-CHA"/>
    <x v="11"/>
    <x v="1"/>
    <s v="W"/>
    <n v="2880.43"/>
    <n v="418.19"/>
    <x v="3"/>
    <n v="0.14518318445509901"/>
    <x v="0"/>
    <x v="0"/>
    <m/>
    <x v="0"/>
    <n v="0"/>
    <n v="207.68"/>
    <x v="6"/>
    <x v="3"/>
  </r>
  <r>
    <s v="ORD-202307-05076"/>
    <x v="176"/>
    <x v="22"/>
    <x v="4"/>
    <n v="4729326608"/>
    <x v="22"/>
    <s v="PRD-105-BAG"/>
    <x v="9"/>
    <x v="2"/>
    <s v="South"/>
    <n v="969.38"/>
    <n v="67.84"/>
    <x v="2"/>
    <n v="6.9982875652478904E-2"/>
    <x v="1"/>
    <x v="2"/>
    <m/>
    <x v="0"/>
    <n v="0"/>
    <m/>
    <x v="6"/>
    <x v="3"/>
  </r>
  <r>
    <s v="ORD-202307-05077"/>
    <x v="177"/>
    <x v="19"/>
    <x v="3"/>
    <n v="688298576"/>
    <x v="15"/>
    <s v="PRD-100-SHO"/>
    <x v="12"/>
    <x v="0"/>
    <s v="South"/>
    <n v="1052.29"/>
    <n v="255.46"/>
    <x v="2"/>
    <n v="0.242765777494797"/>
    <x v="0"/>
    <x v="1"/>
    <s v="Wrong item delivered"/>
    <x v="1"/>
    <n v="1"/>
    <n v="2793.38"/>
    <x v="6"/>
    <x v="3"/>
  </r>
  <r>
    <s v="ORD-202307-05078"/>
    <x v="189"/>
    <x v="19"/>
    <x v="3"/>
    <n v="4250712936"/>
    <x v="8"/>
    <s v="PRD-110-CAM"/>
    <x v="8"/>
    <x v="1"/>
    <s v="North"/>
    <n v="455.95"/>
    <n v="49.77"/>
    <x v="0"/>
    <n v="0.10915670577914199"/>
    <x v="2"/>
    <x v="0"/>
    <m/>
    <x v="0"/>
    <n v="0"/>
    <m/>
    <x v="6"/>
    <x v="3"/>
  </r>
  <r>
    <s v="ORD-202307-05079"/>
    <x v="199"/>
    <x v="22"/>
    <x v="3"/>
    <n v="6930979007"/>
    <x v="14"/>
    <s v="PRD-111-CHA"/>
    <x v="11"/>
    <x v="1"/>
    <s v="North"/>
    <n v="3000.62"/>
    <n v="220.07"/>
    <x v="0"/>
    <n v="7.3341509421386203E-2"/>
    <x v="0"/>
    <x v="2"/>
    <m/>
    <x v="0"/>
    <n v="0"/>
    <n v="207.68"/>
    <x v="6"/>
    <x v="3"/>
  </r>
  <r>
    <s v="ORD-202307-05080"/>
    <x v="184"/>
    <x v="25"/>
    <x v="0"/>
    <n v="9406990525"/>
    <x v="16"/>
    <s v="PRD-109-SUN"/>
    <x v="3"/>
    <x v="2"/>
    <s v="West"/>
    <n v="1145.96"/>
    <n v="123.21"/>
    <x v="3"/>
    <n v="0.107516841774582"/>
    <x v="0"/>
    <x v="0"/>
    <m/>
    <x v="0"/>
    <n v="0"/>
    <m/>
    <x v="6"/>
    <x v="3"/>
  </r>
  <r>
    <s v="ORD-202307-05081"/>
    <x v="175"/>
    <x v="28"/>
    <x v="4"/>
    <n v="8976875473"/>
    <x v="18"/>
    <s v="PRD-103-HEA"/>
    <x v="4"/>
    <x v="1"/>
    <s v="North"/>
    <n v="3960.75"/>
    <n v="989.07"/>
    <x v="0"/>
    <n v="0.24971785646657799"/>
    <x v="0"/>
    <x v="1"/>
    <m/>
    <x v="0"/>
    <n v="0"/>
    <n v="2183.56"/>
    <x v="6"/>
    <x v="3"/>
  </r>
  <r>
    <s v="ORD-202307-05082"/>
    <x v="183"/>
    <x v="7"/>
    <x v="4"/>
    <n v="3849702460"/>
    <x v="22"/>
    <s v="PRD-105-BAG"/>
    <x v="9"/>
    <x v="2"/>
    <s v="East"/>
    <n v="3369.11"/>
    <n v="650.78"/>
    <x v="1"/>
    <n v="0.19316080507908601"/>
    <x v="0"/>
    <x v="0"/>
    <m/>
    <x v="0"/>
    <n v="0"/>
    <m/>
    <x v="6"/>
    <x v="3"/>
  </r>
  <r>
    <s v="ORD-202307-05083"/>
    <x v="193"/>
    <x v="24"/>
    <x v="1"/>
    <n v="2927761002"/>
    <x v="8"/>
    <s v="PRD-110-CAM"/>
    <x v="8"/>
    <x v="1"/>
    <s v="South"/>
    <n v="4219.3900000000003"/>
    <n v="1000.07"/>
    <x v="2"/>
    <n v="0.237017673170766"/>
    <x v="0"/>
    <x v="1"/>
    <s v="Wrong item delivered"/>
    <x v="1"/>
    <n v="1"/>
    <m/>
    <x v="6"/>
    <x v="3"/>
  </r>
  <r>
    <s v="ORD-202307-05084"/>
    <x v="197"/>
    <x v="0"/>
    <x v="1"/>
    <n v="8742443558"/>
    <x v="6"/>
    <s v="PRD - 107 - TAB"/>
    <x v="6"/>
    <x v="1"/>
    <s v="West"/>
    <n v="735.04"/>
    <n v="122.59"/>
    <x v="3"/>
    <n v="0.166780039181541"/>
    <x v="1"/>
    <x v="0"/>
    <m/>
    <x v="0"/>
    <n v="0"/>
    <m/>
    <x v="6"/>
    <x v="3"/>
  </r>
  <r>
    <s v="ORD-202307-05085"/>
    <x v="181"/>
    <x v="9"/>
    <x v="0"/>
    <n v="6611110382"/>
    <x v="14"/>
    <s v="PRD-111-CHA"/>
    <x v="4"/>
    <x v="1"/>
    <s v="East"/>
    <n v="2035.78"/>
    <n v="521.79999999999995"/>
    <x v="1"/>
    <n v="0.25631453300454898"/>
    <x v="0"/>
    <x v="1"/>
    <m/>
    <x v="0"/>
    <n v="0"/>
    <n v="207.68"/>
    <x v="6"/>
    <x v="3"/>
  </r>
  <r>
    <s v="ORD-202307-05086"/>
    <x v="190"/>
    <x v="0"/>
    <x v="0"/>
    <n v="7584626397"/>
    <x v="7"/>
    <s v="PRD-104-WAT"/>
    <x v="7"/>
    <x v="2"/>
    <s v="West"/>
    <n v="2714.4"/>
    <n v="353.57"/>
    <x v="3"/>
    <n v="0.130257147067492"/>
    <x v="0"/>
    <x v="0"/>
    <m/>
    <x v="0"/>
    <n v="0"/>
    <n v="2420.2800000000002"/>
    <x v="6"/>
    <x v="3"/>
  </r>
  <r>
    <s v="ORD-202307-05087"/>
    <x v="194"/>
    <x v="5"/>
    <x v="4"/>
    <n v="4001927116"/>
    <x v="2"/>
    <s v="PRD-101-SHI"/>
    <x v="1"/>
    <x v="0"/>
    <s v="South"/>
    <n v="495.82"/>
    <n v="104.81"/>
    <x v="2"/>
    <n v="0.21138719696664099"/>
    <x v="2"/>
    <x v="1"/>
    <m/>
    <x v="0"/>
    <n v="0"/>
    <n v="2821.33"/>
    <x v="6"/>
    <x v="3"/>
  </r>
  <r>
    <s v="ORD-202307-05088"/>
    <x v="203"/>
    <x v="20"/>
    <x v="6"/>
    <n v="1097429192"/>
    <x v="11"/>
    <s v="PRD-104-WAT "/>
    <x v="7"/>
    <x v="2"/>
    <s v="North"/>
    <n v="861.12"/>
    <n v="231.15"/>
    <x v="0"/>
    <n v="0.268429487179487"/>
    <x v="1"/>
    <x v="1"/>
    <m/>
    <x v="0"/>
    <n v="0"/>
    <m/>
    <x v="6"/>
    <x v="3"/>
  </r>
  <r>
    <s v="ORD-202307-05089"/>
    <x v="198"/>
    <x v="19"/>
    <x v="1"/>
    <n v="628219772"/>
    <x v="14"/>
    <s v="PRD-111-CHA"/>
    <x v="11"/>
    <x v="1"/>
    <s v="East"/>
    <n v="2113.7800000000002"/>
    <n v="391.93"/>
    <x v="1"/>
    <n v="0.185416646954745"/>
    <x v="0"/>
    <x v="0"/>
    <m/>
    <x v="0"/>
    <n v="0"/>
    <n v="207.68"/>
    <x v="6"/>
    <x v="3"/>
  </r>
  <r>
    <s v="ORD-202307-05090"/>
    <x v="175"/>
    <x v="17"/>
    <x v="5"/>
    <n v="1335988973"/>
    <x v="14"/>
    <s v="PRD-111-CHA"/>
    <x v="11"/>
    <x v="1"/>
    <s v="S"/>
    <n v="34.94"/>
    <n v="6.61"/>
    <x v="2"/>
    <n v="0.18918145392100699"/>
    <x v="2"/>
    <x v="0"/>
    <m/>
    <x v="0"/>
    <n v="0"/>
    <n v="207.68"/>
    <x v="6"/>
    <x v="3"/>
  </r>
  <r>
    <s v="ORD-202307-05091"/>
    <x v="180"/>
    <x v="20"/>
    <x v="4"/>
    <n v="3083286421"/>
    <x v="23"/>
    <s v="PRD-111-CHA"/>
    <x v="11"/>
    <x v="1"/>
    <s v="South"/>
    <n v="617.35"/>
    <n v="170.88"/>
    <x v="2"/>
    <n v="0.27679598282983697"/>
    <x v="1"/>
    <x v="1"/>
    <m/>
    <x v="0"/>
    <n v="0"/>
    <n v="207.68"/>
    <x v="6"/>
    <x v="3"/>
  </r>
  <r>
    <s v="ORD-202307-05092"/>
    <x v="204"/>
    <x v="27"/>
    <x v="4"/>
    <n v="7172862951"/>
    <x v="8"/>
    <s v="PRD-110-CAM"/>
    <x v="8"/>
    <x v="1"/>
    <s v="East"/>
    <n v="196.59"/>
    <n v="34.840000000000003"/>
    <x v="1"/>
    <n v="0.17722162877053799"/>
    <x v="2"/>
    <x v="0"/>
    <m/>
    <x v="0"/>
    <n v="0"/>
    <m/>
    <x v="6"/>
    <x v="3"/>
  </r>
  <r>
    <s v="ORD-202307-05093"/>
    <x v="195"/>
    <x v="0"/>
    <x v="1"/>
    <n v="7968415369"/>
    <x v="22"/>
    <s v="PRD - 105 - BAG"/>
    <x v="9"/>
    <x v="2"/>
    <s v="W"/>
    <n v="1660.36"/>
    <n v="97.89"/>
    <x v="3"/>
    <n v="5.8957093642342598E-2"/>
    <x v="0"/>
    <x v="2"/>
    <m/>
    <x v="0"/>
    <n v="0"/>
    <m/>
    <x v="6"/>
    <x v="3"/>
  </r>
  <r>
    <s v="ORD-202307-05094"/>
    <x v="201"/>
    <x v="0"/>
    <x v="5"/>
    <n v="8900608553"/>
    <x v="0"/>
    <s v="PRD-108-JAC"/>
    <x v="0"/>
    <x v="0"/>
    <s v="South"/>
    <n v="2496.0300000000002"/>
    <n v="87.51"/>
    <x v="2"/>
    <n v="3.50596747635245E-2"/>
    <x v="0"/>
    <x v="2"/>
    <m/>
    <x v="0"/>
    <n v="0"/>
    <n v="2085.91"/>
    <x v="6"/>
    <x v="3"/>
  </r>
  <r>
    <s v="ORD-202307-05095"/>
    <x v="176"/>
    <x v="15"/>
    <x v="2"/>
    <n v="9726523439"/>
    <x v="21"/>
    <s v="PRD-110-CAM"/>
    <x v="8"/>
    <x v="1"/>
    <s v="East"/>
    <n v="3078.45"/>
    <n v="267.86"/>
    <x v="1"/>
    <n v="8.7011320632136305E-2"/>
    <x v="0"/>
    <x v="2"/>
    <m/>
    <x v="0"/>
    <n v="0"/>
    <m/>
    <x v="6"/>
    <x v="3"/>
  </r>
  <r>
    <s v="ORD-202307-05096"/>
    <x v="204"/>
    <x v="5"/>
    <x v="3"/>
    <n v="6069242791"/>
    <x v="8"/>
    <s v="PRD-110-CAM"/>
    <x v="8"/>
    <x v="1"/>
    <s v="East"/>
    <n v="1841.84"/>
    <n v="417.03"/>
    <x v="1"/>
    <n v="0.226420318811623"/>
    <x v="0"/>
    <x v="1"/>
    <s v="Customer changed mind"/>
    <x v="1"/>
    <n v="1"/>
    <m/>
    <x v="6"/>
    <x v="3"/>
  </r>
  <r>
    <s v="ORD-202307-05097"/>
    <x v="203"/>
    <x v="22"/>
    <x v="3"/>
    <n v="2062807386"/>
    <x v="12"/>
    <s v="PRD-105-BAG"/>
    <x v="9"/>
    <x v="2"/>
    <s v="W"/>
    <n v="2589.1"/>
    <n v="128.1"/>
    <x v="3"/>
    <n v="4.9476652118496799E-2"/>
    <x v="0"/>
    <x v="2"/>
    <m/>
    <x v="0"/>
    <n v="0"/>
    <m/>
    <x v="6"/>
    <x v="3"/>
  </r>
  <r>
    <s v="ORD-202307-05098"/>
    <x v="195"/>
    <x v="21"/>
    <x v="4"/>
    <n v="6714434256"/>
    <x v="8"/>
    <s v="PRD-110-CAM"/>
    <x v="4"/>
    <x v="1"/>
    <s v="N"/>
    <n v="4969.33"/>
    <n v="969.98"/>
    <x v="0"/>
    <n v="0.195193315799112"/>
    <x v="0"/>
    <x v="0"/>
    <m/>
    <x v="0"/>
    <n v="0"/>
    <m/>
    <x v="6"/>
    <x v="3"/>
  </r>
  <r>
    <s v="ORD-202307-05099"/>
    <x v="203"/>
    <x v="21"/>
    <x v="1"/>
    <n v="187940184"/>
    <x v="12"/>
    <s v="PRD-105-BAG"/>
    <x v="9"/>
    <x v="2"/>
    <s v="W"/>
    <n v="1940.38"/>
    <n v="184.2"/>
    <x v="3"/>
    <n v="9.4929859099763994E-2"/>
    <x v="0"/>
    <x v="2"/>
    <m/>
    <x v="0"/>
    <n v="0"/>
    <m/>
    <x v="6"/>
    <x v="3"/>
  </r>
  <r>
    <s v="ORD-202307-05100"/>
    <x v="179"/>
    <x v="9"/>
    <x v="6"/>
    <n v="7913099564"/>
    <x v="12"/>
    <s v="PRD-105-BAG"/>
    <x v="9"/>
    <x v="2"/>
    <s v="N"/>
    <n v="1791.54"/>
    <n v="229.25"/>
    <x v="0"/>
    <n v="0.12796253502573199"/>
    <x v="0"/>
    <x v="0"/>
    <s v="DAMAGED"/>
    <x v="1"/>
    <n v="1"/>
    <m/>
    <x v="6"/>
    <x v="3"/>
  </r>
  <r>
    <s v="ORD-202307-05101"/>
    <x v="185"/>
    <x v="1"/>
    <x v="3"/>
    <n v="5609189476"/>
    <x v="2"/>
    <s v="PRD-101-SHI"/>
    <x v="1"/>
    <x v="0"/>
    <s v="N"/>
    <n v="3734.07"/>
    <n v="995.11"/>
    <x v="0"/>
    <n v="0.266494736306497"/>
    <x v="0"/>
    <x v="1"/>
    <s v="Customer changed mind"/>
    <x v="1"/>
    <n v="1"/>
    <n v="2821.33"/>
    <x v="6"/>
    <x v="3"/>
  </r>
  <r>
    <s v="ORD-202307-05102"/>
    <x v="203"/>
    <x v="16"/>
    <x v="7"/>
    <n v="5326654904"/>
    <x v="7"/>
    <s v="PRD-104-WAT"/>
    <x v="7"/>
    <x v="2"/>
    <s v="North"/>
    <n v="1106.83"/>
    <n v="256.22000000000003"/>
    <x v="0"/>
    <n v="0.231489930702999"/>
    <x v="0"/>
    <x v="1"/>
    <m/>
    <x v="0"/>
    <n v="0"/>
    <n v="2420.2800000000002"/>
    <x v="6"/>
    <x v="3"/>
  </r>
  <r>
    <s v="ORD-202307-05103"/>
    <x v="192"/>
    <x v="0"/>
    <x v="0"/>
    <n v="1762320908"/>
    <x v="17"/>
    <s v="PRD - 108 - JAC"/>
    <x v="0"/>
    <x v="0"/>
    <s v="S"/>
    <n v="2567.23"/>
    <n v="749.91"/>
    <x v="2"/>
    <n v="0.29210861512213598"/>
    <x v="0"/>
    <x v="1"/>
    <m/>
    <x v="0"/>
    <n v="0"/>
    <m/>
    <x v="6"/>
    <x v="3"/>
  </r>
  <r>
    <s v="ORD-202307-05104"/>
    <x v="195"/>
    <x v="10"/>
    <x v="2"/>
    <n v="2004617766"/>
    <x v="0"/>
    <s v="PRD-108-JAC"/>
    <x v="0"/>
    <x v="0"/>
    <s v="N"/>
    <n v="3346.25"/>
    <n v="434"/>
    <x v="0"/>
    <n v="0.12969742248786001"/>
    <x v="0"/>
    <x v="0"/>
    <m/>
    <x v="0"/>
    <n v="0"/>
    <n v="2085.91"/>
    <x v="6"/>
    <x v="3"/>
  </r>
  <r>
    <s v="ORD-202307-05105"/>
    <x v="199"/>
    <x v="13"/>
    <x v="3"/>
    <n v="8337066115"/>
    <x v="13"/>
    <s v="PRD-102-LAP"/>
    <x v="4"/>
    <x v="1"/>
    <s v="N"/>
    <n v="1531.41"/>
    <n v="194.96"/>
    <x v="0"/>
    <n v="0.12730751399037499"/>
    <x v="0"/>
    <x v="0"/>
    <m/>
    <x v="0"/>
    <n v="0"/>
    <n v="847.14"/>
    <x v="6"/>
    <x v="3"/>
  </r>
  <r>
    <s v="ORD-202307-05106"/>
    <x v="175"/>
    <x v="22"/>
    <x v="0"/>
    <n v="2811374377"/>
    <x v="11"/>
    <s v="PRD-104-WAT"/>
    <x v="7"/>
    <x v="2"/>
    <s v="West"/>
    <n v="1755.28"/>
    <n v="125.65"/>
    <x v="3"/>
    <n v="7.1584020783009003E-2"/>
    <x v="0"/>
    <x v="2"/>
    <m/>
    <x v="0"/>
    <n v="0"/>
    <n v="2420.2800000000002"/>
    <x v="6"/>
    <x v="3"/>
  </r>
  <r>
    <s v="ORD-202307-05107"/>
    <x v="185"/>
    <x v="16"/>
    <x v="5"/>
    <n v="6235276741"/>
    <x v="4"/>
    <s v="PRD-109-SUN"/>
    <x v="3"/>
    <x v="2"/>
    <s v="North"/>
    <n v="4819.1899999999996"/>
    <n v="1042.4000000000001"/>
    <x v="0"/>
    <n v="0.21630190965701701"/>
    <x v="0"/>
    <x v="1"/>
    <m/>
    <x v="0"/>
    <n v="0"/>
    <m/>
    <x v="6"/>
    <x v="3"/>
  </r>
  <r>
    <s v="ORD-202307-05108"/>
    <x v="189"/>
    <x v="5"/>
    <x v="4"/>
    <n v="6726770857"/>
    <x v="11"/>
    <s v="PRD-104-WAT"/>
    <x v="7"/>
    <x v="2"/>
    <s v="N"/>
    <n v="2390.52"/>
    <n v="174.6"/>
    <x v="0"/>
    <n v="7.3038502083228804E-2"/>
    <x v="0"/>
    <x v="2"/>
    <m/>
    <x v="0"/>
    <n v="0"/>
    <n v="2420.2800000000002"/>
    <x v="6"/>
    <x v="3"/>
  </r>
  <r>
    <s v="ORD-202307-05109"/>
    <x v="186"/>
    <x v="2"/>
    <x v="4"/>
    <n v="1817434239"/>
    <x v="12"/>
    <s v="PRD-105-BAG"/>
    <x v="9"/>
    <x v="2"/>
    <s v="East"/>
    <n v="4614.75"/>
    <n v="1366.65"/>
    <x v="1"/>
    <n v="0.29614822038030197"/>
    <x v="0"/>
    <x v="1"/>
    <m/>
    <x v="0"/>
    <n v="0"/>
    <m/>
    <x v="6"/>
    <x v="3"/>
  </r>
  <r>
    <s v="ORD-202307-05110"/>
    <x v="198"/>
    <x v="17"/>
    <x v="0"/>
    <n v="9110617036"/>
    <x v="8"/>
    <s v="PRD-110-CAM"/>
    <x v="4"/>
    <x v="1"/>
    <s v="West"/>
    <n v="4431.3999999999996"/>
    <n v="1235.69"/>
    <x v="3"/>
    <n v="0.27884867084894199"/>
    <x v="0"/>
    <x v="1"/>
    <m/>
    <x v="0"/>
    <n v="0"/>
    <m/>
    <x v="6"/>
    <x v="3"/>
  </r>
  <r>
    <s v="ORD-202307-05111"/>
    <x v="178"/>
    <x v="17"/>
    <x v="7"/>
    <n v="8200368288"/>
    <x v="2"/>
    <s v="PRD-101-SHI"/>
    <x v="1"/>
    <x v="0"/>
    <s v="South"/>
    <n v="4714.92"/>
    <n v="606.59"/>
    <x v="2"/>
    <n v="0.128653296344371"/>
    <x v="0"/>
    <x v="0"/>
    <m/>
    <x v="0"/>
    <n v="0"/>
    <n v="2821.33"/>
    <x v="6"/>
    <x v="3"/>
  </r>
  <r>
    <s v="ORD-202307-05112"/>
    <x v="194"/>
    <x v="18"/>
    <x v="7"/>
    <n v="3856132501"/>
    <x v="15"/>
    <s v="PRD-100-SHO"/>
    <x v="12"/>
    <x v="0"/>
    <s v="North"/>
    <n v="3597.27"/>
    <n v="264.88"/>
    <x v="0"/>
    <n v="7.3633616603702198E-2"/>
    <x v="0"/>
    <x v="2"/>
    <m/>
    <x v="0"/>
    <n v="0"/>
    <n v="2793.38"/>
    <x v="6"/>
    <x v="3"/>
  </r>
  <r>
    <s v="ORD-202307-05113"/>
    <x v="187"/>
    <x v="4"/>
    <x v="7"/>
    <n v="7433330700"/>
    <x v="15"/>
    <s v="PRD-100-SHO"/>
    <x v="12"/>
    <x v="0"/>
    <s v="West"/>
    <n v="815.32"/>
    <n v="120.51"/>
    <x v="3"/>
    <n v="0.14780699602610001"/>
    <x v="1"/>
    <x v="0"/>
    <m/>
    <x v="0"/>
    <n v="0"/>
    <n v="2793.38"/>
    <x v="6"/>
    <x v="3"/>
  </r>
  <r>
    <s v="ORD-202307-05114"/>
    <x v="190"/>
    <x v="20"/>
    <x v="6"/>
    <n v="4314908363"/>
    <x v="0"/>
    <s v="PRD-108-JAC"/>
    <x v="0"/>
    <x v="0"/>
    <s v="W"/>
    <n v="938.3"/>
    <n v="169.65"/>
    <x v="3"/>
    <n v="0.180805712458702"/>
    <x v="1"/>
    <x v="0"/>
    <s v="Customer changed mind"/>
    <x v="1"/>
    <n v="1"/>
    <n v="2085.91"/>
    <x v="6"/>
    <x v="3"/>
  </r>
  <r>
    <s v="ORD-202307-05115"/>
    <x v="193"/>
    <x v="20"/>
    <x v="7"/>
    <n v="5679257874"/>
    <x v="12"/>
    <s v="PRD-105-BAG"/>
    <x v="9"/>
    <x v="2"/>
    <s v="N"/>
    <n v="4091.55"/>
    <n v="768.46"/>
    <x v="0"/>
    <n v="0.187816353215774"/>
    <x v="0"/>
    <x v="0"/>
    <m/>
    <x v="0"/>
    <n v="0"/>
    <m/>
    <x v="6"/>
    <x v="3"/>
  </r>
  <r>
    <s v="ORD-202307-05116"/>
    <x v="184"/>
    <x v="27"/>
    <x v="4"/>
    <n v="9354693636"/>
    <x v="4"/>
    <s v="PRD-109-SUN"/>
    <x v="3"/>
    <x v="2"/>
    <s v="W"/>
    <n v="2510.7199999999998"/>
    <n v="643.05999999999995"/>
    <x v="3"/>
    <n v="0.256125732857507"/>
    <x v="0"/>
    <x v="1"/>
    <m/>
    <x v="0"/>
    <n v="0"/>
    <m/>
    <x v="6"/>
    <x v="3"/>
  </r>
  <r>
    <s v="ORD-202307-05117"/>
    <x v="183"/>
    <x v="9"/>
    <x v="2"/>
    <n v="9988656444"/>
    <x v="0"/>
    <s v="PRD-108-JAC"/>
    <x v="0"/>
    <x v="0"/>
    <s v="North"/>
    <n v="1836.14"/>
    <n v="350.55"/>
    <x v="0"/>
    <n v="0.19091681462197899"/>
    <x v="0"/>
    <x v="0"/>
    <m/>
    <x v="0"/>
    <n v="0"/>
    <n v="2085.91"/>
    <x v="6"/>
    <x v="3"/>
  </r>
  <r>
    <s v="ORD-202307-05118"/>
    <x v="185"/>
    <x v="29"/>
    <x v="6"/>
    <n v="8427206957"/>
    <x v="2"/>
    <s v="PRD - 101 - SHI"/>
    <x v="1"/>
    <x v="0"/>
    <s v="North"/>
    <n v="4338.59"/>
    <n v="1064.77"/>
    <x v="0"/>
    <n v="0.24541844239718399"/>
    <x v="0"/>
    <x v="1"/>
    <m/>
    <x v="0"/>
    <n v="0"/>
    <m/>
    <x v="6"/>
    <x v="3"/>
  </r>
  <r>
    <s v="ORD-202307-05119"/>
    <x v="200"/>
    <x v="25"/>
    <x v="0"/>
    <n v="6376325661"/>
    <x v="9"/>
    <s v="PRD-107-TAB"/>
    <x v="6"/>
    <x v="1"/>
    <s v="South"/>
    <n v="4897.6000000000004"/>
    <n v="1076.1500000000001"/>
    <x v="2"/>
    <n v="0.21973007187193699"/>
    <x v="0"/>
    <x v="1"/>
    <m/>
    <x v="0"/>
    <n v="0"/>
    <n v="2081.52"/>
    <x v="6"/>
    <x v="3"/>
  </r>
  <r>
    <s v="ORD-202307-05120"/>
    <x v="180"/>
    <x v="1"/>
    <x v="3"/>
    <n v="4819692705"/>
    <x v="3"/>
    <s v="PRD-106-PHO"/>
    <x v="2"/>
    <x v="1"/>
    <s v="South"/>
    <n v="4213.83"/>
    <n v="940.56"/>
    <x v="2"/>
    <n v="0.22320786552850999"/>
    <x v="0"/>
    <x v="1"/>
    <m/>
    <x v="0"/>
    <n v="0"/>
    <n v="2788.38"/>
    <x v="6"/>
    <x v="3"/>
  </r>
  <r>
    <s v="ORD-202307-05121"/>
    <x v="202"/>
    <x v="9"/>
    <x v="0"/>
    <n v="7777960781"/>
    <x v="5"/>
    <s v="PRD-103-HEA"/>
    <x v="5"/>
    <x v="1"/>
    <s v="N"/>
    <n v="3228"/>
    <n v="710.94"/>
    <x v="0"/>
    <n v="0.220241635687732"/>
    <x v="0"/>
    <x v="1"/>
    <s v="DAMAGED"/>
    <x v="1"/>
    <n v="1"/>
    <n v="2183.56"/>
    <x v="6"/>
    <x v="3"/>
  </r>
  <r>
    <s v="ORD-202307-05122"/>
    <x v="178"/>
    <x v="18"/>
    <x v="3"/>
    <n v="2476879383"/>
    <x v="15"/>
    <s v="PRD-100-SHO"/>
    <x v="12"/>
    <x v="0"/>
    <s v="South"/>
    <n v="3908.3"/>
    <n v="233.64"/>
    <x v="2"/>
    <n v="5.9780467210807799E-2"/>
    <x v="0"/>
    <x v="2"/>
    <s v="DAMAGED"/>
    <x v="1"/>
    <n v="1"/>
    <n v="2793.38"/>
    <x v="6"/>
    <x v="3"/>
  </r>
  <r>
    <s v="ORD-202307-05123"/>
    <x v="184"/>
    <x v="19"/>
    <x v="1"/>
    <n v="9349400147"/>
    <x v="9"/>
    <s v="PRD-107-TAB"/>
    <x v="6"/>
    <x v="1"/>
    <s v="North"/>
    <n v="2098.35"/>
    <n v="505.33"/>
    <x v="0"/>
    <n v="0.240822551052017"/>
    <x v="0"/>
    <x v="1"/>
    <m/>
    <x v="0"/>
    <n v="0"/>
    <n v="2081.52"/>
    <x v="6"/>
    <x v="3"/>
  </r>
  <r>
    <s v="ORD-202307-05124"/>
    <x v="176"/>
    <x v="15"/>
    <x v="3"/>
    <n v="1602939553"/>
    <x v="12"/>
    <s v="PRD-105-BAG"/>
    <x v="9"/>
    <x v="2"/>
    <s v="North"/>
    <n v="3416.16"/>
    <n v="329.98"/>
    <x v="0"/>
    <n v="9.6593836354269103E-2"/>
    <x v="0"/>
    <x v="2"/>
    <m/>
    <x v="0"/>
    <n v="0"/>
    <m/>
    <x v="6"/>
    <x v="3"/>
  </r>
  <r>
    <s v="ORD-202307-05125"/>
    <x v="201"/>
    <x v="29"/>
    <x v="7"/>
    <n v="9646191512"/>
    <x v="15"/>
    <s v="PRD-100-SHO"/>
    <x v="12"/>
    <x v="0"/>
    <s v="East"/>
    <n v="757.28"/>
    <n v="35.049999999999997"/>
    <x v="1"/>
    <n v="4.6284069300654998E-2"/>
    <x v="1"/>
    <x v="2"/>
    <m/>
    <x v="0"/>
    <n v="0"/>
    <n v="2793.38"/>
    <x v="6"/>
    <x v="3"/>
  </r>
  <r>
    <s v="ORD-202307-05126"/>
    <x v="188"/>
    <x v="28"/>
    <x v="4"/>
    <n v="6054184958"/>
    <x v="17"/>
    <s v="PRD-108-JAC"/>
    <x v="0"/>
    <x v="0"/>
    <s v="W"/>
    <n v="813.2"/>
    <n v="153.63999999999999"/>
    <x v="3"/>
    <n v="0.18893261190359101"/>
    <x v="1"/>
    <x v="0"/>
    <m/>
    <x v="0"/>
    <n v="0"/>
    <n v="2085.91"/>
    <x v="6"/>
    <x v="3"/>
  </r>
  <r>
    <s v="ORD-202307-05127"/>
    <x v="201"/>
    <x v="1"/>
    <x v="5"/>
    <n v="706593091"/>
    <x v="5"/>
    <s v="PRD-103-HEA"/>
    <x v="5"/>
    <x v="1"/>
    <s v="N"/>
    <n v="3027.68"/>
    <n v="727.43"/>
    <x v="0"/>
    <n v="0.24025986894255699"/>
    <x v="0"/>
    <x v="1"/>
    <m/>
    <x v="0"/>
    <n v="0"/>
    <n v="2183.56"/>
    <x v="6"/>
    <x v="3"/>
  </r>
  <r>
    <s v="ORD-202307-05128"/>
    <x v="190"/>
    <x v="28"/>
    <x v="5"/>
    <n v="2758655918"/>
    <x v="0"/>
    <s v="PRD-108-JAC"/>
    <x v="0"/>
    <x v="0"/>
    <s v="North"/>
    <n v="4180.13"/>
    <n v="181.04"/>
    <x v="0"/>
    <n v="4.3309657833607997E-2"/>
    <x v="0"/>
    <x v="2"/>
    <m/>
    <x v="0"/>
    <n v="0"/>
    <n v="2085.91"/>
    <x v="6"/>
    <x v="3"/>
  </r>
  <r>
    <s v="ORD-202307-05129"/>
    <x v="193"/>
    <x v="29"/>
    <x v="3"/>
    <n v="8836545649"/>
    <x v="9"/>
    <s v="PRD-107-TAB"/>
    <x v="6"/>
    <x v="1"/>
    <s v="East"/>
    <n v="680.02"/>
    <n v="152.53"/>
    <x v="1"/>
    <n v="0.224302226405106"/>
    <x v="1"/>
    <x v="1"/>
    <m/>
    <x v="0"/>
    <n v="0"/>
    <n v="2081.52"/>
    <x v="6"/>
    <x v="3"/>
  </r>
  <r>
    <s v="ORD-202307-05130"/>
    <x v="193"/>
    <x v="17"/>
    <x v="3"/>
    <n v="1410386712"/>
    <x v="9"/>
    <s v="PRD-107-TAB"/>
    <x v="6"/>
    <x v="1"/>
    <s v="West"/>
    <n v="4974.67"/>
    <n v="251.28"/>
    <x v="3"/>
    <n v="5.0511893251210603E-2"/>
    <x v="0"/>
    <x v="2"/>
    <m/>
    <x v="0"/>
    <n v="0"/>
    <n v="2081.52"/>
    <x v="6"/>
    <x v="3"/>
  </r>
  <r>
    <s v="ORD-202307-05131"/>
    <x v="188"/>
    <x v="1"/>
    <x v="4"/>
    <n v="9432398908"/>
    <x v="19"/>
    <s v="PRD-102-LAP"/>
    <x v="10"/>
    <x v="1"/>
    <s v="North"/>
    <n v="2518.42"/>
    <n v="633.19000000000005"/>
    <x v="0"/>
    <n v="0.251423511566776"/>
    <x v="0"/>
    <x v="1"/>
    <s v="damaged "/>
    <x v="1"/>
    <n v="1"/>
    <n v="847.14"/>
    <x v="6"/>
    <x v="3"/>
  </r>
  <r>
    <s v="ORD-202307-05132"/>
    <x v="187"/>
    <x v="6"/>
    <x v="7"/>
    <n v="4290158381"/>
    <x v="4"/>
    <s v="PRD-109-SUN"/>
    <x v="4"/>
    <x v="2"/>
    <s v="S"/>
    <n v="2032.31"/>
    <n v="424.52"/>
    <x v="2"/>
    <n v="0.20888545546693199"/>
    <x v="0"/>
    <x v="1"/>
    <m/>
    <x v="0"/>
    <n v="0"/>
    <m/>
    <x v="6"/>
    <x v="3"/>
  </r>
  <r>
    <s v="ORD-202307-05133"/>
    <x v="201"/>
    <x v="14"/>
    <x v="2"/>
    <n v="1311398404"/>
    <x v="2"/>
    <s v="PRD-101-SHI"/>
    <x v="1"/>
    <x v="0"/>
    <s v="North"/>
    <n v="4833.24"/>
    <n v="756.79"/>
    <x v="0"/>
    <n v="0.156580264998221"/>
    <x v="0"/>
    <x v="0"/>
    <m/>
    <x v="0"/>
    <n v="0"/>
    <n v="2821.33"/>
    <x v="6"/>
    <x v="3"/>
  </r>
  <r>
    <s v="ORD-202307-05134"/>
    <x v="200"/>
    <x v="12"/>
    <x v="0"/>
    <n v="2405506016"/>
    <x v="21"/>
    <s v="PRD - 110 - CAM"/>
    <x v="4"/>
    <x v="1"/>
    <s v="North"/>
    <n v="3779.26"/>
    <n v="639.33000000000004"/>
    <x v="0"/>
    <n v="0.16916803818737"/>
    <x v="0"/>
    <x v="0"/>
    <m/>
    <x v="0"/>
    <n v="0"/>
    <m/>
    <x v="6"/>
    <x v="3"/>
  </r>
  <r>
    <s v="ORD-202307-05135"/>
    <x v="180"/>
    <x v="9"/>
    <x v="5"/>
    <n v="2456984050"/>
    <x v="4"/>
    <s v="PRD-109-SUN"/>
    <x v="3"/>
    <x v="2"/>
    <s v="South"/>
    <n v="1596.21"/>
    <n v="340.63"/>
    <x v="2"/>
    <n v="0.21339923944844399"/>
    <x v="0"/>
    <x v="1"/>
    <m/>
    <x v="0"/>
    <n v="0"/>
    <m/>
    <x v="6"/>
    <x v="3"/>
  </r>
  <r>
    <s v="ORD-202307-05136"/>
    <x v="198"/>
    <x v="12"/>
    <x v="6"/>
    <n v="6708288230"/>
    <x v="11"/>
    <s v="PRD-104-WAT"/>
    <x v="7"/>
    <x v="2"/>
    <s v="South"/>
    <n v="3958.57"/>
    <n v="875.9"/>
    <x v="2"/>
    <n v="0.221266770576243"/>
    <x v="0"/>
    <x v="1"/>
    <m/>
    <x v="0"/>
    <n v="0"/>
    <n v="2420.2800000000002"/>
    <x v="6"/>
    <x v="3"/>
  </r>
  <r>
    <s v="ORD-202307-05137"/>
    <x v="183"/>
    <x v="18"/>
    <x v="1"/>
    <n v="8152115073"/>
    <x v="23"/>
    <s v="PRD-111-CHA"/>
    <x v="11"/>
    <x v="1"/>
    <s v="N"/>
    <n v="1711.25"/>
    <n v="468.53"/>
    <x v="0"/>
    <n v="0.27379401022644301"/>
    <x v="0"/>
    <x v="1"/>
    <m/>
    <x v="0"/>
    <n v="0"/>
    <n v="207.68"/>
    <x v="6"/>
    <x v="3"/>
  </r>
  <r>
    <s v="ORD-202307-05138"/>
    <x v="198"/>
    <x v="2"/>
    <x v="5"/>
    <n v="2685758497"/>
    <x v="11"/>
    <s v="PRD-104-WAT"/>
    <x v="7"/>
    <x v="2"/>
    <s v="East"/>
    <n v="4239.46"/>
    <n v="1008.46"/>
    <x v="1"/>
    <n v="0.23787463497709599"/>
    <x v="0"/>
    <x v="1"/>
    <m/>
    <x v="0"/>
    <n v="0"/>
    <n v="2420.2800000000002"/>
    <x v="6"/>
    <x v="3"/>
  </r>
  <r>
    <s v="ORD-202307-05139"/>
    <x v="194"/>
    <x v="25"/>
    <x v="3"/>
    <n v="853301828"/>
    <x v="17"/>
    <s v="PRD-108-JAC"/>
    <x v="0"/>
    <x v="0"/>
    <s v="N"/>
    <n v="2926.72"/>
    <n v="287.41000000000003"/>
    <x v="0"/>
    <n v="9.8202082877760805E-2"/>
    <x v="0"/>
    <x v="2"/>
    <s v="damaged "/>
    <x v="1"/>
    <n v="1"/>
    <n v="2085.91"/>
    <x v="6"/>
    <x v="3"/>
  </r>
  <r>
    <s v="ORD-202307-05140"/>
    <x v="193"/>
    <x v="24"/>
    <x v="6"/>
    <n v="8691027440"/>
    <x v="15"/>
    <s v="PRD-100-SHO"/>
    <x v="12"/>
    <x v="0"/>
    <s v="N"/>
    <n v="2435.0700000000002"/>
    <n v="653.6"/>
    <x v="0"/>
    <n v="0.26841117503808898"/>
    <x v="0"/>
    <x v="1"/>
    <m/>
    <x v="0"/>
    <n v="0"/>
    <n v="2793.38"/>
    <x v="6"/>
    <x v="3"/>
  </r>
  <r>
    <s v="ORD-202307-05141"/>
    <x v="190"/>
    <x v="18"/>
    <x v="6"/>
    <n v="8402786812"/>
    <x v="4"/>
    <s v="PRD - 109 - SUN"/>
    <x v="3"/>
    <x v="2"/>
    <s v="N"/>
    <n v="104.73"/>
    <n v="29.9"/>
    <x v="0"/>
    <n v="0.28549603742958102"/>
    <x v="2"/>
    <x v="1"/>
    <m/>
    <x v="0"/>
    <n v="0"/>
    <m/>
    <x v="6"/>
    <x v="3"/>
  </r>
  <r>
    <s v="ORD-202307-05142"/>
    <x v="191"/>
    <x v="0"/>
    <x v="3"/>
    <n v="3379223251"/>
    <x v="7"/>
    <s v="PRD-104-WAT"/>
    <x v="7"/>
    <x v="2"/>
    <s v="West"/>
    <n v="844.35"/>
    <n v="144.38"/>
    <x v="3"/>
    <n v="0.170995440279505"/>
    <x v="1"/>
    <x v="0"/>
    <m/>
    <x v="0"/>
    <n v="0"/>
    <n v="2420.2800000000002"/>
    <x v="6"/>
    <x v="3"/>
  </r>
  <r>
    <s v="ORD-202307-05143"/>
    <x v="182"/>
    <x v="13"/>
    <x v="2"/>
    <n v="9496909300"/>
    <x v="13"/>
    <s v="PRD-102-LAP"/>
    <x v="10"/>
    <x v="1"/>
    <s v="S"/>
    <n v="3714.92"/>
    <n v="695.69"/>
    <x v="2"/>
    <n v="0.18726917403335699"/>
    <x v="0"/>
    <x v="0"/>
    <m/>
    <x v="0"/>
    <n v="0"/>
    <n v="847.14"/>
    <x v="6"/>
    <x v="3"/>
  </r>
  <r>
    <s v="ORD-202307-05144"/>
    <x v="194"/>
    <x v="29"/>
    <x v="3"/>
    <n v="4930934433"/>
    <x v="13"/>
    <s v="PRD-102-LAP"/>
    <x v="10"/>
    <x v="1"/>
    <s v="West"/>
    <n v="616.09"/>
    <n v="23.79"/>
    <x v="3"/>
    <n v="3.86144881429661E-2"/>
    <x v="1"/>
    <x v="2"/>
    <m/>
    <x v="0"/>
    <n v="0"/>
    <n v="847.14"/>
    <x v="6"/>
    <x v="3"/>
  </r>
  <r>
    <s v="ORD-202307-05145"/>
    <x v="185"/>
    <x v="13"/>
    <x v="6"/>
    <n v="1096342851"/>
    <x v="13"/>
    <s v="PRD-102-LAP"/>
    <x v="10"/>
    <x v="1"/>
    <s v="South"/>
    <n v="1211.8699999999999"/>
    <n v="316.38"/>
    <x v="2"/>
    <n v="0.26106760626139802"/>
    <x v="0"/>
    <x v="1"/>
    <m/>
    <x v="0"/>
    <n v="0"/>
    <n v="847.14"/>
    <x v="6"/>
    <x v="3"/>
  </r>
  <r>
    <s v="ORD-202307-05146"/>
    <x v="193"/>
    <x v="19"/>
    <x v="5"/>
    <n v="4066816484"/>
    <x v="6"/>
    <s v="PRD-107-TAB"/>
    <x v="4"/>
    <x v="1"/>
    <s v="W"/>
    <n v="4987.79"/>
    <n v="322.22000000000003"/>
    <x v="3"/>
    <n v="6.4601757491795003E-2"/>
    <x v="0"/>
    <x v="2"/>
    <m/>
    <x v="0"/>
    <n v="0"/>
    <n v="2081.52"/>
    <x v="6"/>
    <x v="3"/>
  </r>
  <r>
    <s v="ORD-202307-05147"/>
    <x v="197"/>
    <x v="10"/>
    <x v="0"/>
    <n v="291213795"/>
    <x v="9"/>
    <s v="PRD-107-TAB"/>
    <x v="6"/>
    <x v="1"/>
    <s v="South"/>
    <n v="4481.3599999999997"/>
    <n v="837.18"/>
    <x v="2"/>
    <n v="0.186813824374743"/>
    <x v="0"/>
    <x v="0"/>
    <m/>
    <x v="0"/>
    <n v="0"/>
    <n v="2081.52"/>
    <x v="6"/>
    <x v="3"/>
  </r>
  <r>
    <s v="ORD-202307-05148"/>
    <x v="183"/>
    <x v="27"/>
    <x v="3"/>
    <n v="5462162448"/>
    <x v="4"/>
    <s v="PRD - 109 - SUN"/>
    <x v="3"/>
    <x v="2"/>
    <s v="N"/>
    <n v="3625.23"/>
    <n v="413.34"/>
    <x v="0"/>
    <n v="0.11401759336649001"/>
    <x v="0"/>
    <x v="0"/>
    <m/>
    <x v="0"/>
    <n v="0"/>
    <m/>
    <x v="6"/>
    <x v="3"/>
  </r>
  <r>
    <s v="ORD-202307-05149"/>
    <x v="193"/>
    <x v="10"/>
    <x v="5"/>
    <n v="57877761"/>
    <x v="4"/>
    <s v="PRD-109-SUN"/>
    <x v="4"/>
    <x v="2"/>
    <s v="South"/>
    <n v="3809"/>
    <n v="190.23"/>
    <x v="2"/>
    <n v="4.9942242058283001E-2"/>
    <x v="0"/>
    <x v="2"/>
    <m/>
    <x v="0"/>
    <n v="0"/>
    <m/>
    <x v="6"/>
    <x v="3"/>
  </r>
  <r>
    <s v="ORD-202307-05150"/>
    <x v="201"/>
    <x v="3"/>
    <x v="6"/>
    <n v="8004004248"/>
    <x v="8"/>
    <s v="PRD-110-CAM"/>
    <x v="8"/>
    <x v="1"/>
    <s v="N"/>
    <n v="3170.25"/>
    <n v="545.64"/>
    <x v="0"/>
    <n v="0.17211260941566101"/>
    <x v="0"/>
    <x v="0"/>
    <m/>
    <x v="0"/>
    <n v="0"/>
    <m/>
    <x v="6"/>
    <x v="3"/>
  </r>
  <r>
    <s v="ORD-202307-05151"/>
    <x v="177"/>
    <x v="17"/>
    <x v="0"/>
    <n v="6655625155"/>
    <x v="6"/>
    <s v="PRD-107-TAB"/>
    <x v="6"/>
    <x v="1"/>
    <s v="North"/>
    <n v="3422.9"/>
    <n v="119.55"/>
    <x v="0"/>
    <n v="3.4926524292266801E-2"/>
    <x v="0"/>
    <x v="2"/>
    <m/>
    <x v="0"/>
    <n v="0"/>
    <n v="2081.52"/>
    <x v="6"/>
    <x v="3"/>
  </r>
  <r>
    <s v="ORD-202307-05152"/>
    <x v="175"/>
    <x v="29"/>
    <x v="4"/>
    <n v="6511807725"/>
    <x v="12"/>
    <s v="PRD-105-BAG"/>
    <x v="9"/>
    <x v="2"/>
    <s v="North"/>
    <n v="3209.18"/>
    <n v="700.17"/>
    <x v="0"/>
    <n v="0.21817722907409401"/>
    <x v="0"/>
    <x v="1"/>
    <m/>
    <x v="0"/>
    <n v="0"/>
    <m/>
    <x v="6"/>
    <x v="3"/>
  </r>
  <r>
    <s v="ORD-202307-05153"/>
    <x v="190"/>
    <x v="12"/>
    <x v="5"/>
    <n v="6271308374"/>
    <x v="11"/>
    <s v="PRD - 104 - WAT"/>
    <x v="7"/>
    <x v="2"/>
    <s v="North"/>
    <n v="333.17"/>
    <n v="90.06"/>
    <x v="0"/>
    <n v="0.27031245310202001"/>
    <x v="2"/>
    <x v="1"/>
    <m/>
    <x v="0"/>
    <n v="0"/>
    <m/>
    <x v="6"/>
    <x v="3"/>
  </r>
  <r>
    <s v="ORD-202307-05154"/>
    <x v="195"/>
    <x v="7"/>
    <x v="3"/>
    <n v="917277172"/>
    <x v="14"/>
    <s v="PRD-111-CHA"/>
    <x v="11"/>
    <x v="1"/>
    <s v="North"/>
    <n v="3459.34"/>
    <n v="423.64"/>
    <x v="0"/>
    <n v="0.122462666288945"/>
    <x v="0"/>
    <x v="0"/>
    <m/>
    <x v="0"/>
    <n v="0"/>
    <n v="207.68"/>
    <x v="6"/>
    <x v="3"/>
  </r>
  <r>
    <s v="ORD-202307-05155"/>
    <x v="198"/>
    <x v="2"/>
    <x v="5"/>
    <n v="7341327852"/>
    <x v="8"/>
    <s v="PRD - 110 - CAM"/>
    <x v="8"/>
    <x v="1"/>
    <s v="North"/>
    <n v="3139.43"/>
    <n v="625.54"/>
    <x v="0"/>
    <n v="0.199252730591222"/>
    <x v="0"/>
    <x v="0"/>
    <m/>
    <x v="0"/>
    <n v="0"/>
    <m/>
    <x v="6"/>
    <x v="3"/>
  </r>
  <r>
    <s v="ORD-202307-05156"/>
    <x v="197"/>
    <x v="13"/>
    <x v="4"/>
    <n v="7423779676"/>
    <x v="13"/>
    <s v="PRD-102-LAP"/>
    <x v="10"/>
    <x v="1"/>
    <s v="S"/>
    <n v="3847.81"/>
    <n v="255.76"/>
    <x v="2"/>
    <n v="6.6468978457875999E-2"/>
    <x v="0"/>
    <x v="2"/>
    <m/>
    <x v="0"/>
    <n v="0"/>
    <n v="847.14"/>
    <x v="6"/>
    <x v="3"/>
  </r>
  <r>
    <s v="ORD-202307-05157"/>
    <x v="196"/>
    <x v="1"/>
    <x v="0"/>
    <n v="2622761710"/>
    <x v="21"/>
    <s v="PRD-110-CAM"/>
    <x v="4"/>
    <x v="1"/>
    <s v="N"/>
    <n v="2755.05"/>
    <n v="281.04000000000002"/>
    <x v="0"/>
    <n v="0.102009037948495"/>
    <x v="0"/>
    <x v="0"/>
    <m/>
    <x v="0"/>
    <n v="0"/>
    <m/>
    <x v="6"/>
    <x v="3"/>
  </r>
  <r>
    <s v="ORD-202307-05158"/>
    <x v="178"/>
    <x v="19"/>
    <x v="3"/>
    <n v="4891102368"/>
    <x v="0"/>
    <s v="PRD-108-JAC"/>
    <x v="0"/>
    <x v="0"/>
    <s v="W"/>
    <n v="4058.5"/>
    <n v="220.74"/>
    <x v="3"/>
    <n v="5.4389552790439798E-2"/>
    <x v="0"/>
    <x v="2"/>
    <m/>
    <x v="0"/>
    <n v="0"/>
    <n v="2085.91"/>
    <x v="6"/>
    <x v="3"/>
  </r>
  <r>
    <s v="ORD-202307-05159"/>
    <x v="193"/>
    <x v="6"/>
    <x v="1"/>
    <n v="521045067"/>
    <x v="12"/>
    <s v="PRD-105-BAG"/>
    <x v="9"/>
    <x v="2"/>
    <s v="South"/>
    <n v="2311.23"/>
    <n v="175.9"/>
    <x v="2"/>
    <n v="7.6106661820762103E-2"/>
    <x v="0"/>
    <x v="2"/>
    <m/>
    <x v="0"/>
    <n v="0"/>
    <m/>
    <x v="6"/>
    <x v="3"/>
  </r>
  <r>
    <s v="ORD-202307-05160"/>
    <x v="196"/>
    <x v="22"/>
    <x v="7"/>
    <n v="241006352"/>
    <x v="0"/>
    <s v="PRD-108-JAC"/>
    <x v="4"/>
    <x v="0"/>
    <s v="West"/>
    <n v="3978.67"/>
    <n v="963.95"/>
    <x v="3"/>
    <n v="0.24227945519482599"/>
    <x v="0"/>
    <x v="1"/>
    <m/>
    <x v="0"/>
    <n v="0"/>
    <n v="2085.91"/>
    <x v="6"/>
    <x v="3"/>
  </r>
  <r>
    <s v="ORD-202307-05161"/>
    <x v="185"/>
    <x v="16"/>
    <x v="0"/>
    <n v="7694170216"/>
    <x v="23"/>
    <s v="PRD-111-CHA"/>
    <x v="11"/>
    <x v="1"/>
    <s v="South"/>
    <n v="4053.93"/>
    <n v="469.76"/>
    <x v="2"/>
    <n v="0.115877679190317"/>
    <x v="0"/>
    <x v="0"/>
    <m/>
    <x v="0"/>
    <n v="0"/>
    <n v="207.68"/>
    <x v="6"/>
    <x v="3"/>
  </r>
  <r>
    <s v="ORD-202307-05162"/>
    <x v="204"/>
    <x v="19"/>
    <x v="5"/>
    <n v="4184706634"/>
    <x v="0"/>
    <s v="PRD-108-JAC"/>
    <x v="0"/>
    <x v="0"/>
    <s v="W"/>
    <n v="2688.86"/>
    <n v="95.05"/>
    <x v="3"/>
    <n v="3.5349553342308597E-2"/>
    <x v="0"/>
    <x v="2"/>
    <m/>
    <x v="0"/>
    <n v="0"/>
    <n v="2085.91"/>
    <x v="6"/>
    <x v="3"/>
  </r>
  <r>
    <s v="ORD-202307-05163"/>
    <x v="200"/>
    <x v="14"/>
    <x v="4"/>
    <n v="2411316152"/>
    <x v="3"/>
    <s v="PRD-106-PHO"/>
    <x v="2"/>
    <x v="1"/>
    <s v="North"/>
    <n v="2078.27"/>
    <n v="307.57"/>
    <x v="0"/>
    <n v="0.14799328287469901"/>
    <x v="0"/>
    <x v="0"/>
    <m/>
    <x v="0"/>
    <n v="0"/>
    <n v="2788.38"/>
    <x v="6"/>
    <x v="3"/>
  </r>
  <r>
    <s v="ORD-202307-05164"/>
    <x v="204"/>
    <x v="15"/>
    <x v="4"/>
    <n v="8183526780"/>
    <x v="13"/>
    <s v="PRD - 102 - LAP "/>
    <x v="10"/>
    <x v="1"/>
    <s v="N"/>
    <n v="4027.94"/>
    <n v="472.52"/>
    <x v="0"/>
    <n v="0.117310585559864"/>
    <x v="0"/>
    <x v="0"/>
    <m/>
    <x v="0"/>
    <n v="0"/>
    <m/>
    <x v="6"/>
    <x v="3"/>
  </r>
  <r>
    <s v="ORD-202307-05165"/>
    <x v="194"/>
    <x v="23"/>
    <x v="3"/>
    <n v="4940082151"/>
    <x v="19"/>
    <s v="PRD-102-LAP"/>
    <x v="10"/>
    <x v="1"/>
    <s v="North"/>
    <n v="3232.59"/>
    <n v="527.29999999999995"/>
    <x v="0"/>
    <n v="0.16311997500456299"/>
    <x v="0"/>
    <x v="0"/>
    <m/>
    <x v="0"/>
    <n v="0"/>
    <n v="847.14"/>
    <x v="6"/>
    <x v="3"/>
  </r>
  <r>
    <s v="ORD-202307-05166"/>
    <x v="201"/>
    <x v="3"/>
    <x v="7"/>
    <n v="4176442445"/>
    <x v="15"/>
    <s v="PRD-100-SHO"/>
    <x v="12"/>
    <x v="0"/>
    <s v="South"/>
    <n v="1257.5899999999999"/>
    <n v="165.03"/>
    <x v="2"/>
    <n v="0.13122718851135901"/>
    <x v="0"/>
    <x v="0"/>
    <m/>
    <x v="0"/>
    <n v="0"/>
    <n v="2793.38"/>
    <x v="6"/>
    <x v="3"/>
  </r>
  <r>
    <s v="ORD-202307-05167"/>
    <x v="198"/>
    <x v="4"/>
    <x v="3"/>
    <n v="2217863113"/>
    <x v="2"/>
    <s v="PRD-101-SHI"/>
    <x v="4"/>
    <x v="0"/>
    <s v="East"/>
    <n v="267.02999999999997"/>
    <n v="21.11"/>
    <x v="1"/>
    <n v="7.9054787851552302E-2"/>
    <x v="2"/>
    <x v="2"/>
    <m/>
    <x v="0"/>
    <n v="0"/>
    <n v="2821.33"/>
    <x v="6"/>
    <x v="3"/>
  </r>
  <r>
    <s v="ORD-202307-05168"/>
    <x v="182"/>
    <x v="14"/>
    <x v="6"/>
    <n v="4759231961"/>
    <x v="3"/>
    <s v="PRD-106-PHO"/>
    <x v="2"/>
    <x v="1"/>
    <s v="East"/>
    <n v="3820.57"/>
    <n v="208.15"/>
    <x v="1"/>
    <n v="5.4481399372345002E-2"/>
    <x v="0"/>
    <x v="2"/>
    <m/>
    <x v="0"/>
    <n v="0"/>
    <n v="2788.38"/>
    <x v="6"/>
    <x v="3"/>
  </r>
  <r>
    <s v="ORD-202307-05169"/>
    <x v="203"/>
    <x v="24"/>
    <x v="3"/>
    <n v="3177015772"/>
    <x v="6"/>
    <s v="PRD-107-TAB "/>
    <x v="4"/>
    <x v="1"/>
    <s v="North"/>
    <n v="4310.75"/>
    <n v="1259.2"/>
    <x v="0"/>
    <n v="0.29210694194745701"/>
    <x v="0"/>
    <x v="1"/>
    <m/>
    <x v="0"/>
    <n v="0"/>
    <m/>
    <x v="6"/>
    <x v="3"/>
  </r>
  <r>
    <s v="ORD-202307-05170"/>
    <x v="178"/>
    <x v="17"/>
    <x v="3"/>
    <n v="1816435889"/>
    <x v="9"/>
    <s v="PRD-107-TAB"/>
    <x v="6"/>
    <x v="1"/>
    <s v="North"/>
    <n v="925.42"/>
    <n v="140.99"/>
    <x v="0"/>
    <n v="0.152352445376154"/>
    <x v="1"/>
    <x v="0"/>
    <m/>
    <x v="0"/>
    <n v="0"/>
    <n v="2081.52"/>
    <x v="6"/>
    <x v="3"/>
  </r>
  <r>
    <s v="ORD-202307-05171"/>
    <x v="176"/>
    <x v="2"/>
    <x v="1"/>
    <n v="7832999434"/>
    <x v="14"/>
    <s v="PRD-111-CHA"/>
    <x v="4"/>
    <x v="1"/>
    <s v="W"/>
    <n v="1059.3900000000001"/>
    <n v="160.9"/>
    <x v="3"/>
    <n v="0.15187985538847801"/>
    <x v="0"/>
    <x v="0"/>
    <m/>
    <x v="0"/>
    <n v="0"/>
    <n v="207.68"/>
    <x v="6"/>
    <x v="3"/>
  </r>
  <r>
    <s v="ORD-202307-05172"/>
    <x v="192"/>
    <x v="15"/>
    <x v="3"/>
    <n v="1037516996"/>
    <x v="4"/>
    <s v="PRD-109-SUN"/>
    <x v="3"/>
    <x v="2"/>
    <s v="W"/>
    <n v="2277.29"/>
    <n v="214.28"/>
    <x v="3"/>
    <n v="9.4094296290766599E-2"/>
    <x v="0"/>
    <x v="2"/>
    <m/>
    <x v="0"/>
    <n v="0"/>
    <m/>
    <x v="6"/>
    <x v="3"/>
  </r>
  <r>
    <s v="ORD-202307-05173"/>
    <x v="190"/>
    <x v="9"/>
    <x v="3"/>
    <n v="5434809291"/>
    <x v="11"/>
    <s v="PRD-104-WAT"/>
    <x v="7"/>
    <x v="2"/>
    <s v="W"/>
    <n v="4423.71"/>
    <n v="1305.6300000000001"/>
    <x v="3"/>
    <n v="0.29514366900181099"/>
    <x v="0"/>
    <x v="1"/>
    <m/>
    <x v="0"/>
    <n v="0"/>
    <n v="2420.2800000000002"/>
    <x v="6"/>
    <x v="3"/>
  </r>
  <r>
    <s v="ORD-202307-05174"/>
    <x v="203"/>
    <x v="20"/>
    <x v="1"/>
    <n v="9906576224"/>
    <x v="11"/>
    <s v="PRD-104-WAT"/>
    <x v="7"/>
    <x v="2"/>
    <s v="S"/>
    <n v="71.39"/>
    <n v="19.55"/>
    <x v="2"/>
    <n v="0.27384787785404102"/>
    <x v="2"/>
    <x v="1"/>
    <m/>
    <x v="0"/>
    <n v="0"/>
    <n v="2420.2800000000002"/>
    <x v="6"/>
    <x v="3"/>
  </r>
  <r>
    <s v="ORD-202307-05175"/>
    <x v="178"/>
    <x v="19"/>
    <x v="3"/>
    <n v="7297309644"/>
    <x v="6"/>
    <s v="PRD-107-TAB"/>
    <x v="6"/>
    <x v="1"/>
    <s v="North"/>
    <n v="3085.32"/>
    <n v="891.06"/>
    <x v="0"/>
    <n v="0.28880634747773298"/>
    <x v="0"/>
    <x v="1"/>
    <m/>
    <x v="0"/>
    <n v="0"/>
    <n v="2081.52"/>
    <x v="6"/>
    <x v="3"/>
  </r>
  <r>
    <s v="ORD-202307-05176"/>
    <x v="189"/>
    <x v="22"/>
    <x v="0"/>
    <n v="1883237544"/>
    <x v="20"/>
    <s v="PRD-100-SHO"/>
    <x v="12"/>
    <x v="0"/>
    <s v="N"/>
    <n v="4734.13"/>
    <n v="966.92"/>
    <x v="0"/>
    <n v="0.204244496876934"/>
    <x v="0"/>
    <x v="1"/>
    <m/>
    <x v="0"/>
    <n v="0"/>
    <n v="2793.38"/>
    <x v="6"/>
    <x v="3"/>
  </r>
  <r>
    <s v="ORD-202307-05177"/>
    <x v="196"/>
    <x v="17"/>
    <x v="7"/>
    <n v="452227794"/>
    <x v="22"/>
    <s v="PRD-105-BAG"/>
    <x v="9"/>
    <x v="2"/>
    <s v="W"/>
    <n v="1535.82"/>
    <n v="387.2"/>
    <x v="3"/>
    <n v="0.25211287781120201"/>
    <x v="0"/>
    <x v="1"/>
    <s v="damaged "/>
    <x v="1"/>
    <n v="1"/>
    <m/>
    <x v="6"/>
    <x v="3"/>
  </r>
  <r>
    <s v="ORD-202307-05178"/>
    <x v="186"/>
    <x v="7"/>
    <x v="2"/>
    <n v="4139489688"/>
    <x v="4"/>
    <s v="PRD-109-SUN"/>
    <x v="3"/>
    <x v="2"/>
    <s v="South"/>
    <n v="256.52999999999997"/>
    <n v="37.78"/>
    <x v="2"/>
    <n v="0.14727322340467"/>
    <x v="2"/>
    <x v="0"/>
    <m/>
    <x v="0"/>
    <n v="0"/>
    <m/>
    <x v="6"/>
    <x v="3"/>
  </r>
  <r>
    <s v="ORD-202307-05179"/>
    <x v="188"/>
    <x v="28"/>
    <x v="7"/>
    <n v="6196874897"/>
    <x v="14"/>
    <s v="PRD-111-CHA"/>
    <x v="11"/>
    <x v="1"/>
    <s v="W"/>
    <n v="670.18"/>
    <n v="55.34"/>
    <x v="3"/>
    <n v="8.2574830642514002E-2"/>
    <x v="1"/>
    <x v="2"/>
    <m/>
    <x v="0"/>
    <n v="0"/>
    <n v="207.68"/>
    <x v="6"/>
    <x v="3"/>
  </r>
  <r>
    <s v="ORD-202307-05180"/>
    <x v="191"/>
    <x v="18"/>
    <x v="6"/>
    <n v="8492101597"/>
    <x v="4"/>
    <s v="PRD-109-SUN"/>
    <x v="3"/>
    <x v="2"/>
    <s v="S"/>
    <n v="4160.4799999999996"/>
    <n v="728.15"/>
    <x v="2"/>
    <n v="0.17501586355420501"/>
    <x v="0"/>
    <x v="0"/>
    <m/>
    <x v="0"/>
    <n v="0"/>
    <m/>
    <x v="6"/>
    <x v="3"/>
  </r>
  <r>
    <s v="ORD-202307-05181"/>
    <x v="183"/>
    <x v="2"/>
    <x v="3"/>
    <n v="9905779307"/>
    <x v="8"/>
    <s v="PRD-110-CAM"/>
    <x v="4"/>
    <x v="1"/>
    <s v="West"/>
    <n v="3209.08"/>
    <n v="392.97"/>
    <x v="3"/>
    <n v="0.122455657073055"/>
    <x v="0"/>
    <x v="0"/>
    <s v="missing parts"/>
    <x v="1"/>
    <n v="1"/>
    <m/>
    <x v="6"/>
    <x v="3"/>
  </r>
  <r>
    <s v="ORD-202307-05182"/>
    <x v="192"/>
    <x v="14"/>
    <x v="1"/>
    <n v="7159541289"/>
    <x v="3"/>
    <s v="PRD-106-PHO"/>
    <x v="2"/>
    <x v="1"/>
    <s v="East"/>
    <n v="4733.51"/>
    <n v="377.13"/>
    <x v="1"/>
    <n v="7.9672378425312301E-2"/>
    <x v="0"/>
    <x v="2"/>
    <m/>
    <x v="0"/>
    <n v="0"/>
    <n v="2788.38"/>
    <x v="6"/>
    <x v="3"/>
  </r>
  <r>
    <s v="ORD-202307-05183"/>
    <x v="176"/>
    <x v="12"/>
    <x v="7"/>
    <n v="4376050244"/>
    <x v="5"/>
    <s v="PRD-103-HEA"/>
    <x v="5"/>
    <x v="1"/>
    <s v="North"/>
    <n v="3004.47"/>
    <n v="756.31"/>
    <x v="0"/>
    <n v="0.25172825822857298"/>
    <x v="0"/>
    <x v="1"/>
    <m/>
    <x v="0"/>
    <n v="0"/>
    <n v="2183.56"/>
    <x v="6"/>
    <x v="3"/>
  </r>
  <r>
    <s v="ORD-202307-05184"/>
    <x v="191"/>
    <x v="27"/>
    <x v="3"/>
    <n v="2541125536"/>
    <x v="5"/>
    <s v="PRD-103-HEA"/>
    <x v="5"/>
    <x v="1"/>
    <s v="East"/>
    <n v="2132.7199999999998"/>
    <n v="374.85"/>
    <x v="1"/>
    <n v="0.17576146892231501"/>
    <x v="0"/>
    <x v="0"/>
    <m/>
    <x v="0"/>
    <n v="0"/>
    <n v="2183.56"/>
    <x v="6"/>
    <x v="3"/>
  </r>
  <r>
    <s v="ORD-202307-05185"/>
    <x v="191"/>
    <x v="0"/>
    <x v="5"/>
    <n v="3448815687"/>
    <x v="12"/>
    <s v="PRD-105-BAG"/>
    <x v="9"/>
    <x v="2"/>
    <s v="South"/>
    <n v="3735.87"/>
    <n v="215.54"/>
    <x v="2"/>
    <n v="5.7694727064913902E-2"/>
    <x v="0"/>
    <x v="2"/>
    <m/>
    <x v="0"/>
    <n v="0"/>
    <m/>
    <x v="6"/>
    <x v="3"/>
  </r>
  <r>
    <s v="ORD-202307-05186"/>
    <x v="195"/>
    <x v="28"/>
    <x v="4"/>
    <n v="9510420896"/>
    <x v="0"/>
    <s v="PRD-108-JAC"/>
    <x v="0"/>
    <x v="0"/>
    <s v="South"/>
    <n v="3418.28"/>
    <n v="844.2"/>
    <x v="2"/>
    <n v="0.24696631054214399"/>
    <x v="0"/>
    <x v="1"/>
    <m/>
    <x v="0"/>
    <n v="0"/>
    <n v="2085.91"/>
    <x v="6"/>
    <x v="3"/>
  </r>
  <r>
    <s v="ORD-202307-05187"/>
    <x v="190"/>
    <x v="22"/>
    <x v="2"/>
    <n v="1778279972"/>
    <x v="0"/>
    <s v="PRD-108-JAC"/>
    <x v="0"/>
    <x v="0"/>
    <s v="North"/>
    <n v="4006.59"/>
    <n v="532.11"/>
    <x v="0"/>
    <n v="0.13280869767058801"/>
    <x v="0"/>
    <x v="0"/>
    <m/>
    <x v="0"/>
    <n v="0"/>
    <n v="2085.91"/>
    <x v="6"/>
    <x v="3"/>
  </r>
  <r>
    <s v="ORD-202307-05188"/>
    <x v="198"/>
    <x v="28"/>
    <x v="4"/>
    <n v="4309268473"/>
    <x v="9"/>
    <s v="PRD-107-TAB"/>
    <x v="6"/>
    <x v="1"/>
    <s v="N"/>
    <n v="814.36"/>
    <n v="85.28"/>
    <x v="0"/>
    <n v="0.10472027113316"/>
    <x v="1"/>
    <x v="0"/>
    <m/>
    <x v="0"/>
    <n v="0"/>
    <n v="2081.52"/>
    <x v="6"/>
    <x v="3"/>
  </r>
  <r>
    <s v="ORD-202307-05189"/>
    <x v="203"/>
    <x v="16"/>
    <x v="3"/>
    <n v="235659937"/>
    <x v="21"/>
    <s v="PRD - 110 - CAM"/>
    <x v="8"/>
    <x v="1"/>
    <s v="N"/>
    <n v="1815.56"/>
    <n v="209.88"/>
    <x v="0"/>
    <n v="0.115600696203926"/>
    <x v="0"/>
    <x v="0"/>
    <m/>
    <x v="0"/>
    <n v="0"/>
    <m/>
    <x v="6"/>
    <x v="3"/>
  </r>
  <r>
    <s v="ORD-202307-05190"/>
    <x v="179"/>
    <x v="7"/>
    <x v="4"/>
    <n v="1606201275"/>
    <x v="11"/>
    <s v="PRD-104-WAT "/>
    <x v="7"/>
    <x v="2"/>
    <s v="North"/>
    <n v="3754.15"/>
    <n v="327.42"/>
    <x v="0"/>
    <n v="8.7215481533769304E-2"/>
    <x v="0"/>
    <x v="2"/>
    <m/>
    <x v="0"/>
    <n v="0"/>
    <m/>
    <x v="6"/>
    <x v="3"/>
  </r>
  <r>
    <s v="ORD-202307-05191"/>
    <x v="176"/>
    <x v="27"/>
    <x v="4"/>
    <n v="6913191150"/>
    <x v="13"/>
    <s v="PRD-102-LAP"/>
    <x v="10"/>
    <x v="1"/>
    <s v="W"/>
    <n v="3991.01"/>
    <n v="432.38"/>
    <x v="3"/>
    <n v="0.10833849075797899"/>
    <x v="0"/>
    <x v="0"/>
    <m/>
    <x v="0"/>
    <n v="0"/>
    <n v="847.14"/>
    <x v="6"/>
    <x v="3"/>
  </r>
  <r>
    <s v="ORD-202307-05192"/>
    <x v="199"/>
    <x v="18"/>
    <x v="6"/>
    <n v="9457054736"/>
    <x v="15"/>
    <s v="PRD-100-SHO"/>
    <x v="12"/>
    <x v="0"/>
    <s v="West"/>
    <n v="3894.78"/>
    <n v="1035.3800000000001"/>
    <x v="3"/>
    <n v="0.265837865039874"/>
    <x v="0"/>
    <x v="1"/>
    <m/>
    <x v="0"/>
    <n v="0"/>
    <n v="2793.38"/>
    <x v="6"/>
    <x v="3"/>
  </r>
  <r>
    <s v="ORD-202307-05193"/>
    <x v="198"/>
    <x v="6"/>
    <x v="2"/>
    <n v="2802461258"/>
    <x v="14"/>
    <s v="PRD-111-CHA"/>
    <x v="11"/>
    <x v="1"/>
    <s v="N"/>
    <n v="2987.05"/>
    <n v="864.13"/>
    <x v="0"/>
    <n v="0.28929211094558199"/>
    <x v="0"/>
    <x v="1"/>
    <m/>
    <x v="0"/>
    <n v="0"/>
    <n v="207.68"/>
    <x v="6"/>
    <x v="3"/>
  </r>
  <r>
    <s v="ORD-202307-05194"/>
    <x v="204"/>
    <x v="29"/>
    <x v="3"/>
    <n v="9654085155"/>
    <x v="12"/>
    <s v="PRD-105-BAG"/>
    <x v="9"/>
    <x v="2"/>
    <s v="South"/>
    <n v="3343.81"/>
    <n v="845.69"/>
    <x v="2"/>
    <n v="0.25291209727825398"/>
    <x v="0"/>
    <x v="1"/>
    <m/>
    <x v="0"/>
    <n v="0"/>
    <m/>
    <x v="6"/>
    <x v="3"/>
  </r>
  <r>
    <s v="ORD-202307-05195"/>
    <x v="188"/>
    <x v="19"/>
    <x v="5"/>
    <n v="8080823834"/>
    <x v="10"/>
    <s v="PRD-106-PHO"/>
    <x v="4"/>
    <x v="1"/>
    <s v="East"/>
    <n v="4819.8100000000004"/>
    <n v="460.24"/>
    <x v="1"/>
    <n v="9.5489241277145795E-2"/>
    <x v="0"/>
    <x v="2"/>
    <m/>
    <x v="0"/>
    <n v="0"/>
    <n v="2788.38"/>
    <x v="6"/>
    <x v="3"/>
  </r>
  <r>
    <s v="ORD-202307-05196"/>
    <x v="180"/>
    <x v="25"/>
    <x v="2"/>
    <n v="8157784553"/>
    <x v="16"/>
    <s v="PRD-109-SUN"/>
    <x v="3"/>
    <x v="2"/>
    <s v="East"/>
    <n v="3795.93"/>
    <n v="608.38"/>
    <x v="1"/>
    <n v="0.160271659382549"/>
    <x v="0"/>
    <x v="0"/>
    <m/>
    <x v="0"/>
    <n v="0"/>
    <m/>
    <x v="6"/>
    <x v="3"/>
  </r>
  <r>
    <s v="ORD-202307-05197"/>
    <x v="199"/>
    <x v="8"/>
    <x v="6"/>
    <n v="2350138039"/>
    <x v="17"/>
    <s v="PRD-108-JAC"/>
    <x v="0"/>
    <x v="0"/>
    <s v="N"/>
    <n v="2925.63"/>
    <n v="225.73"/>
    <x v="0"/>
    <n v="7.7156031350512494E-2"/>
    <x v="0"/>
    <x v="2"/>
    <m/>
    <x v="0"/>
    <n v="0"/>
    <n v="2085.91"/>
    <x v="6"/>
    <x v="3"/>
  </r>
  <r>
    <s v="ORD-202307-05198"/>
    <x v="199"/>
    <x v="22"/>
    <x v="4"/>
    <n v="6140786726"/>
    <x v="8"/>
    <s v="PRD-110-CAM"/>
    <x v="4"/>
    <x v="1"/>
    <s v="North"/>
    <n v="1871.4"/>
    <n v="84.35"/>
    <x v="0"/>
    <n v="4.5073207224537802E-2"/>
    <x v="0"/>
    <x v="2"/>
    <m/>
    <x v="0"/>
    <n v="0"/>
    <m/>
    <x v="6"/>
    <x v="3"/>
  </r>
  <r>
    <s v="ORD-202307-05199"/>
    <x v="199"/>
    <x v="22"/>
    <x v="1"/>
    <n v="3946057294"/>
    <x v="1"/>
    <s v="PRD-101-SHI"/>
    <x v="1"/>
    <x v="0"/>
    <s v="S"/>
    <n v="4303.1000000000004"/>
    <n v="714.7"/>
    <x v="2"/>
    <n v="0.16608956333805899"/>
    <x v="0"/>
    <x v="0"/>
    <m/>
    <x v="0"/>
    <n v="0"/>
    <n v="2821.33"/>
    <x v="6"/>
    <x v="3"/>
  </r>
  <r>
    <s v="ORD-202307-05200"/>
    <x v="178"/>
    <x v="10"/>
    <x v="7"/>
    <n v="6479943753"/>
    <x v="14"/>
    <s v="PRD-111-CHA"/>
    <x v="11"/>
    <x v="1"/>
    <s v="North"/>
    <n v="3865.25"/>
    <n v="597.62"/>
    <x v="0"/>
    <n v="0.15461354375525499"/>
    <x v="0"/>
    <x v="0"/>
    <s v="Customer changed mind"/>
    <x v="1"/>
    <n v="1"/>
    <n v="207.68"/>
    <x v="6"/>
    <x v="3"/>
  </r>
  <r>
    <s v="ORD-202307-05201"/>
    <x v="198"/>
    <x v="1"/>
    <x v="1"/>
    <n v="4966021275"/>
    <x v="14"/>
    <s v="PRD-111-CHA"/>
    <x v="11"/>
    <x v="1"/>
    <s v="N"/>
    <n v="255.9"/>
    <n v="8.57"/>
    <x v="0"/>
    <n v="3.3489644392340798E-2"/>
    <x v="2"/>
    <x v="2"/>
    <m/>
    <x v="0"/>
    <n v="0"/>
    <n v="207.68"/>
    <x v="6"/>
    <x v="3"/>
  </r>
  <r>
    <s v="ORD-202307-05202"/>
    <x v="201"/>
    <x v="15"/>
    <x v="3"/>
    <n v="5376133248"/>
    <x v="3"/>
    <s v="PRD-106-PHO"/>
    <x v="2"/>
    <x v="1"/>
    <s v="W"/>
    <n v="233.04"/>
    <n v="38.29"/>
    <x v="3"/>
    <n v="0.164306556814281"/>
    <x v="2"/>
    <x v="0"/>
    <m/>
    <x v="0"/>
    <n v="0"/>
    <n v="2788.38"/>
    <x v="6"/>
    <x v="3"/>
  </r>
  <r>
    <s v="ORD-202307-05203"/>
    <x v="189"/>
    <x v="18"/>
    <x v="3"/>
    <n v="1666250786"/>
    <x v="13"/>
    <s v="PRD-102-LAP"/>
    <x v="10"/>
    <x v="1"/>
    <s v="N"/>
    <n v="4726.4399999999996"/>
    <n v="978.48"/>
    <x v="0"/>
    <n v="0.20702262167720301"/>
    <x v="0"/>
    <x v="1"/>
    <m/>
    <x v="0"/>
    <n v="0"/>
    <n v="847.14"/>
    <x v="6"/>
    <x v="3"/>
  </r>
  <r>
    <s v="ORD-202307-05204"/>
    <x v="190"/>
    <x v="6"/>
    <x v="2"/>
    <n v="4201166080"/>
    <x v="4"/>
    <s v="PRD-109-SUN"/>
    <x v="3"/>
    <x v="2"/>
    <s v="North"/>
    <n v="546.07000000000005"/>
    <n v="43.68"/>
    <x v="0"/>
    <n v="7.9989744904499394E-2"/>
    <x v="1"/>
    <x v="2"/>
    <m/>
    <x v="0"/>
    <n v="0"/>
    <m/>
    <x v="6"/>
    <x v="3"/>
  </r>
  <r>
    <s v="ORD-202307-05205"/>
    <x v="199"/>
    <x v="18"/>
    <x v="0"/>
    <n v="9069618954"/>
    <x v="2"/>
    <s v="PRD-101-SHI"/>
    <x v="1"/>
    <x v="0"/>
    <s v="East"/>
    <n v="4763.82"/>
    <n v="674.54"/>
    <x v="1"/>
    <n v="0.14159644990784701"/>
    <x v="0"/>
    <x v="0"/>
    <m/>
    <x v="0"/>
    <n v="0"/>
    <n v="2821.33"/>
    <x v="6"/>
    <x v="3"/>
  </r>
  <r>
    <s v="ORD-202307-05206"/>
    <x v="198"/>
    <x v="3"/>
    <x v="2"/>
    <n v="2552906936"/>
    <x v="8"/>
    <s v="PRD-110-CAM"/>
    <x v="8"/>
    <x v="1"/>
    <s v="N"/>
    <n v="4686.28"/>
    <n v="429.35"/>
    <x v="0"/>
    <n v="9.1618511911366801E-2"/>
    <x v="0"/>
    <x v="2"/>
    <m/>
    <x v="0"/>
    <n v="0"/>
    <m/>
    <x v="6"/>
    <x v="3"/>
  </r>
  <r>
    <s v="ORD-202307-05207"/>
    <x v="182"/>
    <x v="3"/>
    <x v="1"/>
    <n v="8420410794"/>
    <x v="4"/>
    <s v="PRD-109-SUN"/>
    <x v="3"/>
    <x v="2"/>
    <s v="North"/>
    <n v="3358.06"/>
    <n v="574.65"/>
    <x v="0"/>
    <n v="0.17112559037063099"/>
    <x v="0"/>
    <x v="0"/>
    <m/>
    <x v="0"/>
    <n v="0"/>
    <m/>
    <x v="6"/>
    <x v="3"/>
  </r>
  <r>
    <s v="ORD-202307-05208"/>
    <x v="186"/>
    <x v="17"/>
    <x v="7"/>
    <n v="9138592043"/>
    <x v="5"/>
    <s v="PRD - 103 - HEA"/>
    <x v="5"/>
    <x v="1"/>
    <s v="West"/>
    <n v="994.65"/>
    <n v="288.14"/>
    <x v="3"/>
    <n v="0.289689840647464"/>
    <x v="1"/>
    <x v="1"/>
    <m/>
    <x v="0"/>
    <n v="0"/>
    <m/>
    <x v="6"/>
    <x v="3"/>
  </r>
  <r>
    <s v="ORD-202307-05209"/>
    <x v="199"/>
    <x v="26"/>
    <x v="5"/>
    <n v="9530321069"/>
    <x v="15"/>
    <s v="PRD - 100 - SHO"/>
    <x v="4"/>
    <x v="0"/>
    <s v="N"/>
    <n v="3628.82"/>
    <n v="1038.29"/>
    <x v="0"/>
    <n v="0.28612331281242898"/>
    <x v="0"/>
    <x v="1"/>
    <m/>
    <x v="0"/>
    <n v="0"/>
    <m/>
    <x v="6"/>
    <x v="3"/>
  </r>
  <r>
    <s v="ORD-202307-05210"/>
    <x v="197"/>
    <x v="14"/>
    <x v="0"/>
    <n v="604266761"/>
    <x v="4"/>
    <s v="PRD-109-SUN"/>
    <x v="3"/>
    <x v="2"/>
    <s v="East"/>
    <n v="129.01"/>
    <n v="36.369999999999997"/>
    <x v="1"/>
    <n v="0.28191613053251702"/>
    <x v="2"/>
    <x v="1"/>
    <m/>
    <x v="0"/>
    <n v="0"/>
    <m/>
    <x v="6"/>
    <x v="3"/>
  </r>
  <r>
    <s v="ORD-202307-05211"/>
    <x v="204"/>
    <x v="22"/>
    <x v="5"/>
    <n v="2244838761"/>
    <x v="12"/>
    <s v="PRD-105-BAG"/>
    <x v="9"/>
    <x v="2"/>
    <s v="West"/>
    <n v="1577.8"/>
    <n v="267.23"/>
    <x v="3"/>
    <n v="0.169368741285334"/>
    <x v="0"/>
    <x v="0"/>
    <s v="damaged "/>
    <x v="1"/>
    <n v="1"/>
    <m/>
    <x v="6"/>
    <x v="3"/>
  </r>
  <r>
    <s v="ORD-202307-05212"/>
    <x v="203"/>
    <x v="21"/>
    <x v="3"/>
    <n v="2746142247"/>
    <x v="3"/>
    <s v="PRD-106-PHO"/>
    <x v="2"/>
    <x v="1"/>
    <s v="South"/>
    <n v="191.16"/>
    <n v="54.4"/>
    <x v="2"/>
    <n v="0.28457836367440897"/>
    <x v="2"/>
    <x v="1"/>
    <s v="Late delivery"/>
    <x v="1"/>
    <n v="1"/>
    <n v="2788.38"/>
    <x v="6"/>
    <x v="3"/>
  </r>
  <r>
    <s v="ORD-202307-05213"/>
    <x v="189"/>
    <x v="23"/>
    <x v="7"/>
    <n v="8219105132"/>
    <x v="16"/>
    <s v="PRD-109-SUN"/>
    <x v="3"/>
    <x v="2"/>
    <s v="East"/>
    <n v="4151.8599999999997"/>
    <n v="678.52"/>
    <x v="1"/>
    <n v="0.16342554903103701"/>
    <x v="0"/>
    <x v="0"/>
    <m/>
    <x v="0"/>
    <n v="0"/>
    <m/>
    <x v="6"/>
    <x v="3"/>
  </r>
  <r>
    <s v="ORD-202307-05214"/>
    <x v="192"/>
    <x v="16"/>
    <x v="1"/>
    <n v="5635769206"/>
    <x v="12"/>
    <s v="PRD-105-BAG"/>
    <x v="9"/>
    <x v="2"/>
    <s v="N"/>
    <n v="1595.64"/>
    <n v="146.88999999999999"/>
    <x v="0"/>
    <n v="9.2057105612794898E-2"/>
    <x v="0"/>
    <x v="2"/>
    <m/>
    <x v="0"/>
    <n v="0"/>
    <m/>
    <x v="6"/>
    <x v="3"/>
  </r>
  <r>
    <s v="ORD-202307-05215"/>
    <x v="176"/>
    <x v="5"/>
    <x v="0"/>
    <n v="5109683678"/>
    <x v="19"/>
    <s v="PRD-102-LAP"/>
    <x v="10"/>
    <x v="1"/>
    <s v="South"/>
    <n v="977.03"/>
    <n v="52.27"/>
    <x v="2"/>
    <n v="5.3498869021422098E-2"/>
    <x v="1"/>
    <x v="2"/>
    <m/>
    <x v="0"/>
    <n v="0"/>
    <n v="847.14"/>
    <x v="6"/>
    <x v="3"/>
  </r>
  <r>
    <s v="ORD-202307-05216"/>
    <x v="199"/>
    <x v="10"/>
    <x v="6"/>
    <n v="6560086105"/>
    <x v="20"/>
    <s v="PRD-100-SHO"/>
    <x v="12"/>
    <x v="0"/>
    <s v="W"/>
    <n v="1186.26"/>
    <n v="193.93"/>
    <x v="3"/>
    <n v="0.16348018141048301"/>
    <x v="0"/>
    <x v="0"/>
    <m/>
    <x v="0"/>
    <n v="0"/>
    <n v="2793.38"/>
    <x v="6"/>
    <x v="3"/>
  </r>
  <r>
    <s v="ORD-202307-05217"/>
    <x v="180"/>
    <x v="19"/>
    <x v="0"/>
    <n v="2510509717"/>
    <x v="4"/>
    <s v="PRD-109-SUN "/>
    <x v="3"/>
    <x v="2"/>
    <s v="East"/>
    <n v="3335.76"/>
    <n v="303.07"/>
    <x v="1"/>
    <n v="9.0854857663620905E-2"/>
    <x v="0"/>
    <x v="2"/>
    <m/>
    <x v="0"/>
    <n v="0"/>
    <n v="1385.87"/>
    <x v="6"/>
    <x v="3"/>
  </r>
  <r>
    <s v="ORD-202307-05218"/>
    <x v="175"/>
    <x v="5"/>
    <x v="4"/>
    <n v="9972949040"/>
    <x v="12"/>
    <s v="PRD-105-BAG"/>
    <x v="4"/>
    <x v="2"/>
    <s v="North"/>
    <n v="2482.23"/>
    <n v="554.9"/>
    <x v="0"/>
    <n v="0.22354898619386601"/>
    <x v="0"/>
    <x v="1"/>
    <m/>
    <x v="0"/>
    <n v="0"/>
    <m/>
    <x v="6"/>
    <x v="3"/>
  </r>
  <r>
    <s v="ORD-202307-05219"/>
    <x v="175"/>
    <x v="16"/>
    <x v="3"/>
    <n v="5348726604"/>
    <x v="0"/>
    <s v="PRD-108-JAC"/>
    <x v="4"/>
    <x v="0"/>
    <s v="N"/>
    <n v="490"/>
    <n v="71.319999999999993"/>
    <x v="0"/>
    <n v="0.14555102040816301"/>
    <x v="2"/>
    <x v="0"/>
    <m/>
    <x v="0"/>
    <n v="0"/>
    <n v="2085.91"/>
    <x v="6"/>
    <x v="3"/>
  </r>
  <r>
    <s v="ORD-202307-05220"/>
    <x v="189"/>
    <x v="10"/>
    <x v="5"/>
    <n v="7816969788"/>
    <x v="23"/>
    <s v="PRD-111-CHA"/>
    <x v="4"/>
    <x v="1"/>
    <s v="N"/>
    <n v="1546.11"/>
    <n v="346.49"/>
    <x v="0"/>
    <n v="0.224104365148663"/>
    <x v="0"/>
    <x v="1"/>
    <m/>
    <x v="0"/>
    <n v="0"/>
    <n v="207.68"/>
    <x v="6"/>
    <x v="3"/>
  </r>
  <r>
    <s v="ORD-202307-05221"/>
    <x v="197"/>
    <x v="1"/>
    <x v="4"/>
    <n v="630759217"/>
    <x v="12"/>
    <s v="PRD-105-BAG"/>
    <x v="9"/>
    <x v="2"/>
    <s v="East"/>
    <n v="2058.09"/>
    <n v="210.22"/>
    <x v="1"/>
    <n v="0.10214324932340201"/>
    <x v="0"/>
    <x v="0"/>
    <m/>
    <x v="0"/>
    <n v="0"/>
    <m/>
    <x v="6"/>
    <x v="3"/>
  </r>
  <r>
    <s v="ORD-202307-05222"/>
    <x v="179"/>
    <x v="1"/>
    <x v="6"/>
    <n v="3929212533"/>
    <x v="8"/>
    <s v="PRD-110-CAM"/>
    <x v="8"/>
    <x v="1"/>
    <s v="North"/>
    <n v="1578.21"/>
    <n v="471.67"/>
    <x v="0"/>
    <n v="0.29886390277593"/>
    <x v="0"/>
    <x v="1"/>
    <m/>
    <x v="0"/>
    <n v="0"/>
    <m/>
    <x v="6"/>
    <x v="3"/>
  </r>
  <r>
    <s v="ORD-202307-05223"/>
    <x v="201"/>
    <x v="17"/>
    <x v="5"/>
    <n v="1480073467"/>
    <x v="0"/>
    <s v="PRD-108-JAC"/>
    <x v="0"/>
    <x v="0"/>
    <s v="East"/>
    <n v="1713.78"/>
    <n v="215.92"/>
    <x v="1"/>
    <n v="0.12599050053099001"/>
    <x v="0"/>
    <x v="0"/>
    <m/>
    <x v="0"/>
    <n v="0"/>
    <n v="2085.91"/>
    <x v="6"/>
    <x v="3"/>
  </r>
  <r>
    <s v="ORD-202307-05224"/>
    <x v="176"/>
    <x v="26"/>
    <x v="7"/>
    <n v="2504699687"/>
    <x v="4"/>
    <s v="PRD-109-SUN"/>
    <x v="3"/>
    <x v="2"/>
    <s v="South"/>
    <n v="3954.15"/>
    <n v="427"/>
    <x v="2"/>
    <n v="0.10798781027528"/>
    <x v="0"/>
    <x v="0"/>
    <m/>
    <x v="0"/>
    <n v="0"/>
    <m/>
    <x v="6"/>
    <x v="3"/>
  </r>
  <r>
    <s v="ORD-202307-05225"/>
    <x v="192"/>
    <x v="10"/>
    <x v="3"/>
    <n v="6921725675"/>
    <x v="8"/>
    <s v="PRD-110-CAM"/>
    <x v="8"/>
    <x v="1"/>
    <s v="S"/>
    <n v="656.18"/>
    <n v="112.02"/>
    <x v="2"/>
    <n v="0.17071535249474201"/>
    <x v="1"/>
    <x v="0"/>
    <s v="Size issue"/>
    <x v="1"/>
    <n v="1"/>
    <m/>
    <x v="6"/>
    <x v="3"/>
  </r>
  <r>
    <s v="ORD-202307-05226"/>
    <x v="184"/>
    <x v="2"/>
    <x v="5"/>
    <n v="8053956113"/>
    <x v="22"/>
    <s v="PRD-105-BAG"/>
    <x v="9"/>
    <x v="2"/>
    <s v="N"/>
    <n v="4223.2"/>
    <n v="878.69"/>
    <x v="0"/>
    <n v="0.208062606554272"/>
    <x v="0"/>
    <x v="1"/>
    <m/>
    <x v="0"/>
    <n v="0"/>
    <m/>
    <x v="6"/>
    <x v="3"/>
  </r>
  <r>
    <s v="ORD-202307-05227"/>
    <x v="189"/>
    <x v="20"/>
    <x v="6"/>
    <n v="7350787390"/>
    <x v="0"/>
    <s v="PRD-108-JAC"/>
    <x v="0"/>
    <x v="0"/>
    <s v="West"/>
    <n v="3791.47"/>
    <n v="842.08"/>
    <x v="3"/>
    <n v="0.22209855280405799"/>
    <x v="0"/>
    <x v="1"/>
    <s v="Defective"/>
    <x v="1"/>
    <n v="1"/>
    <n v="2085.91"/>
    <x v="6"/>
    <x v="3"/>
  </r>
  <r>
    <s v="ORD-202307-05228"/>
    <x v="179"/>
    <x v="9"/>
    <x v="0"/>
    <n v="9766629417"/>
    <x v="13"/>
    <s v="PRD-102-LAP"/>
    <x v="10"/>
    <x v="1"/>
    <s v="N"/>
    <n v="1378.42"/>
    <n v="171.79"/>
    <x v="0"/>
    <n v="0.124628197501487"/>
    <x v="0"/>
    <x v="0"/>
    <m/>
    <x v="0"/>
    <n v="0"/>
    <n v="847.14"/>
    <x v="6"/>
    <x v="3"/>
  </r>
  <r>
    <s v="ORD-202307-05229"/>
    <x v="204"/>
    <x v="20"/>
    <x v="2"/>
    <n v="4409779491"/>
    <x v="3"/>
    <s v="PRD-106-PHO"/>
    <x v="2"/>
    <x v="1"/>
    <s v="W"/>
    <n v="1346.32"/>
    <n v="196.14"/>
    <x v="3"/>
    <n v="0.145686018182899"/>
    <x v="0"/>
    <x v="0"/>
    <m/>
    <x v="0"/>
    <n v="0"/>
    <n v="2788.38"/>
    <x v="6"/>
    <x v="3"/>
  </r>
  <r>
    <s v="ORD-202307-05230"/>
    <x v="195"/>
    <x v="7"/>
    <x v="0"/>
    <n v="2551204995"/>
    <x v="8"/>
    <s v="PRD-110-CAM"/>
    <x v="8"/>
    <x v="1"/>
    <s v="North"/>
    <n v="2362.06"/>
    <n v="498.05"/>
    <x v="0"/>
    <n v="0.210854084993607"/>
    <x v="0"/>
    <x v="1"/>
    <m/>
    <x v="0"/>
    <n v="0"/>
    <m/>
    <x v="6"/>
    <x v="3"/>
  </r>
  <r>
    <s v="ORD-202307-05231"/>
    <x v="203"/>
    <x v="14"/>
    <x v="5"/>
    <n v="8272072418"/>
    <x v="5"/>
    <s v="PRD-103-HEA"/>
    <x v="5"/>
    <x v="1"/>
    <s v="W"/>
    <n v="1055.6400000000001"/>
    <n v="273.61"/>
    <x v="3"/>
    <n v="0.25918873858512398"/>
    <x v="0"/>
    <x v="1"/>
    <m/>
    <x v="0"/>
    <n v="0"/>
    <n v="2183.56"/>
    <x v="6"/>
    <x v="3"/>
  </r>
  <r>
    <s v="ORD-202307-05232"/>
    <x v="179"/>
    <x v="27"/>
    <x v="1"/>
    <n v="5960159357"/>
    <x v="5"/>
    <s v="PRD-103-HEA"/>
    <x v="5"/>
    <x v="1"/>
    <s v="W"/>
    <n v="3742.14"/>
    <n v="143.13999999999999"/>
    <x v="3"/>
    <n v="3.8250840428204202E-2"/>
    <x v="0"/>
    <x v="2"/>
    <m/>
    <x v="0"/>
    <n v="0"/>
    <n v="2183.56"/>
    <x v="6"/>
    <x v="3"/>
  </r>
  <r>
    <s v="ORD-202307-05233"/>
    <x v="192"/>
    <x v="23"/>
    <x v="1"/>
    <n v="6709754122"/>
    <x v="5"/>
    <s v="PRD-103-HEA"/>
    <x v="5"/>
    <x v="1"/>
    <s v="W"/>
    <n v="2204.08"/>
    <n v="594.76"/>
    <x v="3"/>
    <n v="0.26984501470001099"/>
    <x v="0"/>
    <x v="1"/>
    <m/>
    <x v="0"/>
    <n v="0"/>
    <n v="2183.56"/>
    <x v="6"/>
    <x v="3"/>
  </r>
  <r>
    <s v="ORD-202307-05234"/>
    <x v="197"/>
    <x v="17"/>
    <x v="0"/>
    <n v="1305244076"/>
    <x v="0"/>
    <s v="PRD-108-JAC"/>
    <x v="0"/>
    <x v="0"/>
    <s v="South"/>
    <n v="2723.82"/>
    <n v="111.37"/>
    <x v="2"/>
    <n v="4.08874301532407E-2"/>
    <x v="0"/>
    <x v="2"/>
    <m/>
    <x v="0"/>
    <n v="0"/>
    <n v="2085.91"/>
    <x v="6"/>
    <x v="3"/>
  </r>
  <r>
    <s v="ORD-202307-05235"/>
    <x v="176"/>
    <x v="6"/>
    <x v="2"/>
    <n v="5845983978"/>
    <x v="17"/>
    <s v="PRD-108-JAC"/>
    <x v="0"/>
    <x v="0"/>
    <s v="West"/>
    <n v="4513.47"/>
    <n v="160.09"/>
    <x v="3"/>
    <n v="3.5469383866515103E-2"/>
    <x v="0"/>
    <x v="2"/>
    <s v="Wrong item delivered"/>
    <x v="1"/>
    <n v="1"/>
    <n v="2085.91"/>
    <x v="6"/>
    <x v="3"/>
  </r>
  <r>
    <s v="ORD-202307-05236"/>
    <x v="182"/>
    <x v="0"/>
    <x v="6"/>
    <n v="1523664362"/>
    <x v="0"/>
    <s v="PRD-108-JAC"/>
    <x v="4"/>
    <x v="0"/>
    <s v="W"/>
    <n v="3784.86"/>
    <n v="1027"/>
    <x v="3"/>
    <n v="0.27134425051389"/>
    <x v="0"/>
    <x v="1"/>
    <m/>
    <x v="0"/>
    <n v="0"/>
    <n v="2085.91"/>
    <x v="6"/>
    <x v="3"/>
  </r>
  <r>
    <s v="ORD-202307-05237"/>
    <x v="191"/>
    <x v="5"/>
    <x v="6"/>
    <n v="1257953351"/>
    <x v="17"/>
    <s v="PRD-108-JAC"/>
    <x v="0"/>
    <x v="0"/>
    <s v="West"/>
    <n v="1484.31"/>
    <n v="179.84"/>
    <x v="3"/>
    <n v="0.12116067398319801"/>
    <x v="0"/>
    <x v="0"/>
    <m/>
    <x v="0"/>
    <n v="0"/>
    <n v="2085.91"/>
    <x v="6"/>
    <x v="3"/>
  </r>
  <r>
    <s v="ORD-202307-05238"/>
    <x v="179"/>
    <x v="3"/>
    <x v="3"/>
    <n v="5012113915"/>
    <x v="18"/>
    <s v="PRD-103-HEA"/>
    <x v="5"/>
    <x v="1"/>
    <s v="North"/>
    <n v="3214.85"/>
    <n v="150.54"/>
    <x v="0"/>
    <n v="4.68264460239202E-2"/>
    <x v="0"/>
    <x v="2"/>
    <m/>
    <x v="0"/>
    <n v="0"/>
    <n v="2183.56"/>
    <x v="6"/>
    <x v="3"/>
  </r>
  <r>
    <s v="ORD-202307-05239"/>
    <x v="202"/>
    <x v="17"/>
    <x v="2"/>
    <n v="1589271259"/>
    <x v="8"/>
    <s v="PRD-110-CAM"/>
    <x v="4"/>
    <x v="1"/>
    <s v="West"/>
    <n v="1567.36"/>
    <n v="83.79"/>
    <x v="3"/>
    <n v="5.3459320130665601E-2"/>
    <x v="0"/>
    <x v="2"/>
    <m/>
    <x v="0"/>
    <n v="0"/>
    <m/>
    <x v="6"/>
    <x v="3"/>
  </r>
  <r>
    <s v="ORD-202307-05240"/>
    <x v="185"/>
    <x v="6"/>
    <x v="2"/>
    <n v="5160035228"/>
    <x v="0"/>
    <s v="PRD-108-JAC"/>
    <x v="0"/>
    <x v="0"/>
    <s v="W"/>
    <n v="3598.01"/>
    <n v="825.81"/>
    <x v="3"/>
    <n v="0.22951853941484299"/>
    <x v="0"/>
    <x v="1"/>
    <m/>
    <x v="0"/>
    <n v="0"/>
    <n v="2085.91"/>
    <x v="6"/>
    <x v="3"/>
  </r>
  <r>
    <s v="ORD-202307-05241"/>
    <x v="182"/>
    <x v="3"/>
    <x v="6"/>
    <n v="2871702993"/>
    <x v="16"/>
    <s v="PRD-109-SUN"/>
    <x v="3"/>
    <x v="2"/>
    <s v="South"/>
    <n v="1282.03"/>
    <n v="344.38"/>
    <x v="2"/>
    <n v="0.26862085910626099"/>
    <x v="0"/>
    <x v="1"/>
    <m/>
    <x v="0"/>
    <n v="0"/>
    <m/>
    <x v="6"/>
    <x v="3"/>
  </r>
  <r>
    <s v="ORD-202307-05242"/>
    <x v="192"/>
    <x v="15"/>
    <x v="5"/>
    <n v="9926961167"/>
    <x v="2"/>
    <s v="PRD-101-SHI"/>
    <x v="1"/>
    <x v="0"/>
    <s v="East"/>
    <n v="2049.19"/>
    <n v="286.77999999999997"/>
    <x v="1"/>
    <n v="0.139947979445537"/>
    <x v="0"/>
    <x v="0"/>
    <m/>
    <x v="0"/>
    <n v="0"/>
    <n v="2821.33"/>
    <x v="6"/>
    <x v="3"/>
  </r>
  <r>
    <s v="ORD-202307-05243"/>
    <x v="185"/>
    <x v="16"/>
    <x v="1"/>
    <n v="2367948514"/>
    <x v="12"/>
    <s v="PRD-105-BAG"/>
    <x v="9"/>
    <x v="2"/>
    <s v="South"/>
    <n v="4938.93"/>
    <n v="179.02"/>
    <x v="2"/>
    <n v="3.6246717406401799E-2"/>
    <x v="0"/>
    <x v="2"/>
    <m/>
    <x v="0"/>
    <n v="0"/>
    <m/>
    <x v="6"/>
    <x v="3"/>
  </r>
  <r>
    <s v="ORD-202307-05244"/>
    <x v="199"/>
    <x v="24"/>
    <x v="5"/>
    <n v="3703755028"/>
    <x v="6"/>
    <s v="PRD-107-TAB"/>
    <x v="6"/>
    <x v="1"/>
    <s v="North"/>
    <n v="4529.72"/>
    <n v="241.9"/>
    <x v="0"/>
    <n v="5.3402859337884002E-2"/>
    <x v="0"/>
    <x v="2"/>
    <m/>
    <x v="0"/>
    <n v="0"/>
    <n v="2081.52"/>
    <x v="6"/>
    <x v="3"/>
  </r>
  <r>
    <s v="ORD-202307-05245"/>
    <x v="184"/>
    <x v="15"/>
    <x v="6"/>
    <n v="8160666259"/>
    <x v="4"/>
    <s v="PRD-109-SUN"/>
    <x v="4"/>
    <x v="2"/>
    <s v="North"/>
    <n v="3252.17"/>
    <n v="327.56"/>
    <x v="0"/>
    <n v="0.100720442043313"/>
    <x v="0"/>
    <x v="0"/>
    <m/>
    <x v="0"/>
    <n v="0"/>
    <m/>
    <x v="6"/>
    <x v="3"/>
  </r>
  <r>
    <s v="ORD-202307-05246"/>
    <x v="189"/>
    <x v="13"/>
    <x v="2"/>
    <n v="3149645539"/>
    <x v="17"/>
    <s v="PRD-108-JAC"/>
    <x v="0"/>
    <x v="0"/>
    <s v="N"/>
    <n v="4036.58"/>
    <n v="636.84"/>
    <x v="0"/>
    <n v="0.15776721878421801"/>
    <x v="0"/>
    <x v="0"/>
    <m/>
    <x v="0"/>
    <n v="0"/>
    <n v="2085.91"/>
    <x v="6"/>
    <x v="3"/>
  </r>
  <r>
    <s v="ORD-202307-05247"/>
    <x v="186"/>
    <x v="18"/>
    <x v="4"/>
    <n v="5993423459"/>
    <x v="2"/>
    <s v="PRD-101-SHI"/>
    <x v="1"/>
    <x v="0"/>
    <s v="North"/>
    <n v="3220.84"/>
    <n v="611.29"/>
    <x v="0"/>
    <n v="0.18979210392320001"/>
    <x v="0"/>
    <x v="0"/>
    <m/>
    <x v="0"/>
    <n v="0"/>
    <n v="2821.33"/>
    <x v="6"/>
    <x v="3"/>
  </r>
  <r>
    <s v="ORD-202307-05248"/>
    <x v="198"/>
    <x v="8"/>
    <x v="7"/>
    <n v="3196018819"/>
    <x v="4"/>
    <s v="PRD-109-SUN"/>
    <x v="3"/>
    <x v="2"/>
    <s v="North"/>
    <n v="4452.1400000000003"/>
    <n v="446.87"/>
    <x v="0"/>
    <n v="0.100371955958258"/>
    <x v="0"/>
    <x v="0"/>
    <m/>
    <x v="0"/>
    <n v="0"/>
    <m/>
    <x v="6"/>
    <x v="3"/>
  </r>
  <r>
    <s v="ORD-202307-05249"/>
    <x v="193"/>
    <x v="26"/>
    <x v="1"/>
    <n v="3277904899"/>
    <x v="2"/>
    <s v="PRD-101-SHI"/>
    <x v="1"/>
    <x v="0"/>
    <s v="S"/>
    <n v="4958.8100000000004"/>
    <n v="1444.07"/>
    <x v="2"/>
    <n v="0.29121301279944201"/>
    <x v="0"/>
    <x v="1"/>
    <m/>
    <x v="0"/>
    <n v="0"/>
    <n v="2821.33"/>
    <x v="6"/>
    <x v="3"/>
  </r>
  <r>
    <s v="ORD-202307-05250"/>
    <x v="185"/>
    <x v="8"/>
    <x v="2"/>
    <n v="2893165065"/>
    <x v="22"/>
    <s v="PRD-105-BAG"/>
    <x v="9"/>
    <x v="2"/>
    <s v="N"/>
    <n v="1597.12"/>
    <n v="441.84"/>
    <x v="0"/>
    <n v="0.27664796633941102"/>
    <x v="0"/>
    <x v="1"/>
    <m/>
    <x v="0"/>
    <n v="0"/>
    <m/>
    <x v="6"/>
    <x v="3"/>
  </r>
  <r>
    <s v="ORD-202307-05251"/>
    <x v="181"/>
    <x v="3"/>
    <x v="2"/>
    <n v="9026535881"/>
    <x v="8"/>
    <s v="PRD-110-CAM"/>
    <x v="8"/>
    <x v="1"/>
    <s v="N"/>
    <n v="2206.4299999999998"/>
    <n v="534.33000000000004"/>
    <x v="0"/>
    <n v="0.24216947739108"/>
    <x v="0"/>
    <x v="1"/>
    <m/>
    <x v="0"/>
    <n v="0"/>
    <m/>
    <x v="6"/>
    <x v="3"/>
  </r>
  <r>
    <s v="ORD-202307-05252"/>
    <x v="181"/>
    <x v="17"/>
    <x v="4"/>
    <n v="8294637549"/>
    <x v="9"/>
    <s v="PRD-107-TAB"/>
    <x v="6"/>
    <x v="1"/>
    <s v="South"/>
    <n v="1683.76"/>
    <n v="260.22000000000003"/>
    <x v="2"/>
    <n v="0.15454696631348899"/>
    <x v="0"/>
    <x v="0"/>
    <m/>
    <x v="0"/>
    <n v="0"/>
    <n v="2081.52"/>
    <x v="6"/>
    <x v="3"/>
  </r>
  <r>
    <s v="ORD-202307-05253"/>
    <x v="194"/>
    <x v="23"/>
    <x v="7"/>
    <n v="1629806148"/>
    <x v="23"/>
    <s v="PRD - 111 - CHA"/>
    <x v="4"/>
    <x v="1"/>
    <s v="West"/>
    <n v="1005.72"/>
    <n v="86.32"/>
    <x v="3"/>
    <n v="8.5829057789444399E-2"/>
    <x v="0"/>
    <x v="2"/>
    <m/>
    <x v="0"/>
    <n v="0"/>
    <m/>
    <x v="6"/>
    <x v="3"/>
  </r>
  <r>
    <s v="ORD-202307-05254"/>
    <x v="193"/>
    <x v="27"/>
    <x v="6"/>
    <n v="3583734556"/>
    <x v="3"/>
    <s v="PRD-106-PHO"/>
    <x v="2"/>
    <x v="1"/>
    <s v="N"/>
    <n v="3271.07"/>
    <n v="740.17"/>
    <x v="0"/>
    <n v="0.226277640038275"/>
    <x v="0"/>
    <x v="1"/>
    <m/>
    <x v="0"/>
    <n v="0"/>
    <n v="2788.38"/>
    <x v="6"/>
    <x v="3"/>
  </r>
  <r>
    <s v="ORD-202307-05255"/>
    <x v="190"/>
    <x v="10"/>
    <x v="1"/>
    <n v="3793849213"/>
    <x v="14"/>
    <s v="PRD-111-CHA"/>
    <x v="11"/>
    <x v="1"/>
    <s v="South"/>
    <n v="411.34"/>
    <n v="110.41"/>
    <x v="2"/>
    <n v="0.26841542276462299"/>
    <x v="2"/>
    <x v="1"/>
    <m/>
    <x v="0"/>
    <n v="0"/>
    <n v="207.68"/>
    <x v="6"/>
    <x v="3"/>
  </r>
  <r>
    <s v="ORD-202307-05256"/>
    <x v="195"/>
    <x v="9"/>
    <x v="1"/>
    <n v="1545841273"/>
    <x v="11"/>
    <s v="PRD-104-WAT"/>
    <x v="4"/>
    <x v="2"/>
    <s v="North"/>
    <n v="1729.79"/>
    <n v="274.04000000000002"/>
    <x v="0"/>
    <n v="0.15842385491880501"/>
    <x v="0"/>
    <x v="0"/>
    <m/>
    <x v="0"/>
    <n v="0"/>
    <n v="2420.2800000000002"/>
    <x v="6"/>
    <x v="3"/>
  </r>
  <r>
    <s v="ORD-202307-05257"/>
    <x v="178"/>
    <x v="4"/>
    <x v="1"/>
    <n v="1901386300"/>
    <x v="2"/>
    <s v="PRD-101-SHI"/>
    <x v="1"/>
    <x v="0"/>
    <s v="N"/>
    <n v="3139.12"/>
    <n v="730.91"/>
    <x v="0"/>
    <n v="0.232839139631489"/>
    <x v="0"/>
    <x v="1"/>
    <m/>
    <x v="0"/>
    <n v="0"/>
    <n v="2821.33"/>
    <x v="6"/>
    <x v="3"/>
  </r>
  <r>
    <s v="ORD-202307-05258"/>
    <x v="186"/>
    <x v="5"/>
    <x v="0"/>
    <n v="912361634"/>
    <x v="3"/>
    <s v="PRD-106-PHO"/>
    <x v="2"/>
    <x v="1"/>
    <s v="North"/>
    <n v="3974.22"/>
    <n v="954.37"/>
    <x v="0"/>
    <n v="0.240140203612281"/>
    <x v="0"/>
    <x v="1"/>
    <m/>
    <x v="0"/>
    <n v="0"/>
    <n v="2788.38"/>
    <x v="6"/>
    <x v="3"/>
  </r>
  <r>
    <s v="ORD-202307-05259"/>
    <x v="202"/>
    <x v="17"/>
    <x v="5"/>
    <n v="9545416323"/>
    <x v="6"/>
    <s v="PRD-107-TAB"/>
    <x v="6"/>
    <x v="1"/>
    <s v="East"/>
    <n v="1677.81"/>
    <n v="283.69"/>
    <x v="1"/>
    <n v="0.169083507667734"/>
    <x v="0"/>
    <x v="0"/>
    <m/>
    <x v="0"/>
    <n v="0"/>
    <n v="2081.52"/>
    <x v="6"/>
    <x v="3"/>
  </r>
  <r>
    <s v="ORD-202307-05260"/>
    <x v="183"/>
    <x v="29"/>
    <x v="3"/>
    <n v="5238019656"/>
    <x v="2"/>
    <s v="PRD-101-SHI"/>
    <x v="1"/>
    <x v="0"/>
    <s v="South"/>
    <n v="654.51"/>
    <n v="191"/>
    <x v="2"/>
    <n v="0.29182136254602697"/>
    <x v="1"/>
    <x v="1"/>
    <m/>
    <x v="0"/>
    <n v="0"/>
    <n v="2821.33"/>
    <x v="6"/>
    <x v="3"/>
  </r>
  <r>
    <s v="ORD-202307-05261"/>
    <x v="179"/>
    <x v="7"/>
    <x v="3"/>
    <n v="9456878077"/>
    <x v="5"/>
    <s v="PRD-103-HEA"/>
    <x v="5"/>
    <x v="1"/>
    <s v="North"/>
    <n v="1711.73"/>
    <n v="94.14"/>
    <x v="0"/>
    <n v="5.4996991347934503E-2"/>
    <x v="0"/>
    <x v="2"/>
    <m/>
    <x v="0"/>
    <n v="0"/>
    <n v="2183.56"/>
    <x v="6"/>
    <x v="3"/>
  </r>
  <r>
    <s v="ORD-202307-05262"/>
    <x v="204"/>
    <x v="24"/>
    <x v="5"/>
    <n v="5928715663"/>
    <x v="3"/>
    <s v="PRD-106-PHO"/>
    <x v="4"/>
    <x v="1"/>
    <s v="East"/>
    <n v="3154.94"/>
    <n v="621.63"/>
    <x v="1"/>
    <n v="0.19703385801314799"/>
    <x v="0"/>
    <x v="0"/>
    <m/>
    <x v="0"/>
    <n v="0"/>
    <n v="2788.38"/>
    <x v="6"/>
    <x v="3"/>
  </r>
  <r>
    <s v="ORD-202307-05263"/>
    <x v="201"/>
    <x v="15"/>
    <x v="1"/>
    <n v="5146424060"/>
    <x v="0"/>
    <s v="PRD-108-JAC"/>
    <x v="0"/>
    <x v="0"/>
    <s v="North"/>
    <n v="3176.39"/>
    <n v="751.23"/>
    <x v="0"/>
    <n v="0.236504333535869"/>
    <x v="0"/>
    <x v="1"/>
    <s v="damaged "/>
    <x v="1"/>
    <n v="1"/>
    <n v="2085.91"/>
    <x v="6"/>
    <x v="3"/>
  </r>
  <r>
    <s v="ORD-202307-05264"/>
    <x v="177"/>
    <x v="2"/>
    <x v="7"/>
    <n v="8292916935"/>
    <x v="14"/>
    <s v="PRD-111-CHA"/>
    <x v="11"/>
    <x v="1"/>
    <s v="N"/>
    <n v="3780.49"/>
    <n v="138.96"/>
    <x v="0"/>
    <n v="3.6757139947467099E-2"/>
    <x v="0"/>
    <x v="2"/>
    <m/>
    <x v="0"/>
    <n v="0"/>
    <n v="207.68"/>
    <x v="6"/>
    <x v="3"/>
  </r>
  <r>
    <s v="ORD-202307-05265"/>
    <x v="188"/>
    <x v="28"/>
    <x v="3"/>
    <n v="6422633931"/>
    <x v="0"/>
    <s v="PRD-108-JAC"/>
    <x v="4"/>
    <x v="0"/>
    <s v="North"/>
    <n v="2240.4899999999998"/>
    <n v="348.54"/>
    <x v="0"/>
    <n v="0.155564184620329"/>
    <x v="0"/>
    <x v="0"/>
    <m/>
    <x v="0"/>
    <n v="0"/>
    <n v="2085.91"/>
    <x v="6"/>
    <x v="3"/>
  </r>
  <r>
    <s v="ORD-202307-05266"/>
    <x v="182"/>
    <x v="16"/>
    <x v="6"/>
    <n v="519576112"/>
    <x v="13"/>
    <s v="PRD-102-LAP"/>
    <x v="4"/>
    <x v="1"/>
    <s v="W"/>
    <n v="4791.43"/>
    <n v="873.68"/>
    <x v="3"/>
    <n v="0.18234222351156101"/>
    <x v="0"/>
    <x v="0"/>
    <s v="Late delivery"/>
    <x v="1"/>
    <n v="1"/>
    <n v="847.14"/>
    <x v="6"/>
    <x v="3"/>
  </r>
  <r>
    <s v="ORD-202307-05267"/>
    <x v="197"/>
    <x v="10"/>
    <x v="6"/>
    <n v="8997668249"/>
    <x v="15"/>
    <s v="PRD-100-SHO"/>
    <x v="12"/>
    <x v="0"/>
    <s v="N"/>
    <n v="1538.75"/>
    <n v="446.47"/>
    <x v="0"/>
    <n v="0.290151096669374"/>
    <x v="0"/>
    <x v="1"/>
    <m/>
    <x v="0"/>
    <n v="0"/>
    <n v="2793.38"/>
    <x v="6"/>
    <x v="3"/>
  </r>
  <r>
    <s v="ORD-202307-05268"/>
    <x v="190"/>
    <x v="2"/>
    <x v="6"/>
    <n v="6524342328"/>
    <x v="12"/>
    <s v="PRD-105-BAG"/>
    <x v="4"/>
    <x v="2"/>
    <s v="West"/>
    <n v="693.49"/>
    <n v="96.22"/>
    <x v="3"/>
    <n v="0.138747494556518"/>
    <x v="1"/>
    <x v="0"/>
    <m/>
    <x v="0"/>
    <n v="0"/>
    <m/>
    <x v="6"/>
    <x v="3"/>
  </r>
  <r>
    <s v="ORD-202307-05269"/>
    <x v="188"/>
    <x v="9"/>
    <x v="6"/>
    <n v="954449755"/>
    <x v="15"/>
    <s v="PRD-100-SHO"/>
    <x v="12"/>
    <x v="0"/>
    <s v="East"/>
    <n v="3894.47"/>
    <n v="943.58"/>
    <x v="1"/>
    <n v="0.242287140483814"/>
    <x v="0"/>
    <x v="1"/>
    <m/>
    <x v="0"/>
    <n v="0"/>
    <n v="2793.38"/>
    <x v="6"/>
    <x v="3"/>
  </r>
  <r>
    <s v="ORD-202307-05270"/>
    <x v="184"/>
    <x v="13"/>
    <x v="7"/>
    <n v="1445114048"/>
    <x v="9"/>
    <s v="PRD-107-TAB"/>
    <x v="6"/>
    <x v="1"/>
    <s v="East"/>
    <n v="3471.8"/>
    <n v="521.45000000000005"/>
    <x v="1"/>
    <n v="0.15019586381704"/>
    <x v="0"/>
    <x v="0"/>
    <m/>
    <x v="0"/>
    <n v="0"/>
    <n v="2081.52"/>
    <x v="6"/>
    <x v="3"/>
  </r>
  <r>
    <s v="ORD-202307-05271"/>
    <x v="186"/>
    <x v="12"/>
    <x v="2"/>
    <n v="8229250055"/>
    <x v="3"/>
    <s v="PRD-106-PHO"/>
    <x v="2"/>
    <x v="1"/>
    <s v="South"/>
    <n v="2836.77"/>
    <n v="531.04"/>
    <x v="2"/>
    <n v="0.18719882119452799"/>
    <x v="0"/>
    <x v="0"/>
    <m/>
    <x v="0"/>
    <n v="0"/>
    <n v="2788.38"/>
    <x v="6"/>
    <x v="3"/>
  </r>
  <r>
    <s v="ORD-202307-05272"/>
    <x v="200"/>
    <x v="16"/>
    <x v="4"/>
    <n v="9965756570"/>
    <x v="8"/>
    <s v="PRD-110-CAM"/>
    <x v="4"/>
    <x v="1"/>
    <s v="N"/>
    <n v="4017.94"/>
    <n v="1144.99"/>
    <x v="0"/>
    <n v="0.28496941218634397"/>
    <x v="0"/>
    <x v="1"/>
    <m/>
    <x v="0"/>
    <n v="0"/>
    <m/>
    <x v="6"/>
    <x v="3"/>
  </r>
  <r>
    <s v="ORD-202307-05273"/>
    <x v="193"/>
    <x v="0"/>
    <x v="1"/>
    <n v="4894906804"/>
    <x v="12"/>
    <s v="PRD-105-BAG "/>
    <x v="9"/>
    <x v="2"/>
    <s v="West"/>
    <n v="1137.8599999999999"/>
    <n v="49.13"/>
    <x v="3"/>
    <n v="4.3177543810310602E-2"/>
    <x v="0"/>
    <x v="2"/>
    <m/>
    <x v="0"/>
    <n v="0"/>
    <m/>
    <x v="6"/>
    <x v="3"/>
  </r>
  <r>
    <s v="ORD-202307-05274"/>
    <x v="200"/>
    <x v="29"/>
    <x v="0"/>
    <n v="8058256813"/>
    <x v="15"/>
    <s v="PRD-100-SHO"/>
    <x v="12"/>
    <x v="0"/>
    <s v="East"/>
    <n v="1028.97"/>
    <n v="108.36"/>
    <x v="1"/>
    <n v="0.10530919268783299"/>
    <x v="0"/>
    <x v="0"/>
    <m/>
    <x v="0"/>
    <n v="0"/>
    <n v="2793.38"/>
    <x v="6"/>
    <x v="3"/>
  </r>
  <r>
    <s v="ORD-202307-05275"/>
    <x v="176"/>
    <x v="5"/>
    <x v="6"/>
    <n v="6564337607"/>
    <x v="18"/>
    <s v="PRD-103-HEA"/>
    <x v="5"/>
    <x v="1"/>
    <s v="East"/>
    <n v="2717.3"/>
    <n v="115.68"/>
    <x v="1"/>
    <n v="4.2571670408125699E-2"/>
    <x v="0"/>
    <x v="2"/>
    <m/>
    <x v="0"/>
    <n v="0"/>
    <n v="2183.56"/>
    <x v="6"/>
    <x v="3"/>
  </r>
  <r>
    <s v="ORD-202307-05276"/>
    <x v="182"/>
    <x v="20"/>
    <x v="4"/>
    <n v="8780216440"/>
    <x v="21"/>
    <s v="PRD-110-CAM"/>
    <x v="4"/>
    <x v="1"/>
    <s v="N"/>
    <n v="1462.66"/>
    <n v="227.1"/>
    <x v="0"/>
    <n v="0.15526506501852799"/>
    <x v="0"/>
    <x v="0"/>
    <m/>
    <x v="0"/>
    <n v="0"/>
    <m/>
    <x v="6"/>
    <x v="3"/>
  </r>
  <r>
    <s v="ORD-202307-05277"/>
    <x v="189"/>
    <x v="10"/>
    <x v="3"/>
    <n v="6039688419"/>
    <x v="3"/>
    <s v="PRD-106-PHO"/>
    <x v="2"/>
    <x v="1"/>
    <s v="S"/>
    <n v="4903.6400000000003"/>
    <n v="341.75"/>
    <x v="2"/>
    <n v="6.96931259227839E-2"/>
    <x v="0"/>
    <x v="2"/>
    <m/>
    <x v="0"/>
    <n v="0"/>
    <n v="2788.38"/>
    <x v="6"/>
    <x v="3"/>
  </r>
  <r>
    <s v="ORD-202307-05278"/>
    <x v="191"/>
    <x v="24"/>
    <x v="2"/>
    <n v="7085037163"/>
    <x v="7"/>
    <s v="PRD-104-WAT"/>
    <x v="7"/>
    <x v="2"/>
    <s v="East"/>
    <n v="1558.26"/>
    <n v="125.7"/>
    <x v="1"/>
    <n v="8.0666897693581305E-2"/>
    <x v="0"/>
    <x v="2"/>
    <s v="missing parts"/>
    <x v="1"/>
    <n v="1"/>
    <n v="2420.2800000000002"/>
    <x v="6"/>
    <x v="3"/>
  </r>
  <r>
    <s v="ORD-202307-05279"/>
    <x v="180"/>
    <x v="25"/>
    <x v="5"/>
    <n v="3789134501"/>
    <x v="13"/>
    <s v="PRD - 102 - LAP"/>
    <x v="10"/>
    <x v="1"/>
    <s v="North"/>
    <n v="227.8"/>
    <n v="33.03"/>
    <x v="0"/>
    <n v="0.14499561018437199"/>
    <x v="2"/>
    <x v="0"/>
    <m/>
    <x v="0"/>
    <n v="0"/>
    <m/>
    <x v="6"/>
    <x v="3"/>
  </r>
  <r>
    <s v="ORD-202307-05280"/>
    <x v="181"/>
    <x v="19"/>
    <x v="4"/>
    <n v="1792513069"/>
    <x v="12"/>
    <s v="PRD-105-BAG"/>
    <x v="4"/>
    <x v="2"/>
    <s v="North"/>
    <n v="1978.88"/>
    <n v="384.06"/>
    <x v="0"/>
    <n v="0.194079479301423"/>
    <x v="0"/>
    <x v="0"/>
    <m/>
    <x v="0"/>
    <n v="0"/>
    <m/>
    <x v="6"/>
    <x v="3"/>
  </r>
  <r>
    <s v="ORD-202307-05281"/>
    <x v="193"/>
    <x v="3"/>
    <x v="5"/>
    <n v="8852158724"/>
    <x v="6"/>
    <s v="PRD-107-TAB "/>
    <x v="6"/>
    <x v="1"/>
    <s v="North"/>
    <n v="478.86"/>
    <n v="75.55"/>
    <x v="0"/>
    <n v="0.15777053836194299"/>
    <x v="2"/>
    <x v="0"/>
    <m/>
    <x v="0"/>
    <n v="0"/>
    <m/>
    <x v="6"/>
    <x v="3"/>
  </r>
  <r>
    <s v="ORD-202307-05282"/>
    <x v="190"/>
    <x v="22"/>
    <x v="1"/>
    <n v="9239120005"/>
    <x v="3"/>
    <s v="PRD-106-PHO"/>
    <x v="2"/>
    <x v="1"/>
    <s v="South"/>
    <n v="2062.87"/>
    <n v="388.57"/>
    <x v="2"/>
    <n v="0.18836378443624699"/>
    <x v="0"/>
    <x v="0"/>
    <s v="Customer changed mind"/>
    <x v="1"/>
    <n v="1"/>
    <n v="2788.38"/>
    <x v="6"/>
    <x v="3"/>
  </r>
  <r>
    <s v="ORD-202307-05283"/>
    <x v="184"/>
    <x v="22"/>
    <x v="6"/>
    <n v="9203088249"/>
    <x v="7"/>
    <s v="PRD-104-WAT"/>
    <x v="7"/>
    <x v="2"/>
    <s v="South"/>
    <n v="4358.66"/>
    <n v="1054.74"/>
    <x v="2"/>
    <n v="0.24198721625453701"/>
    <x v="0"/>
    <x v="1"/>
    <m/>
    <x v="0"/>
    <n v="0"/>
    <n v="2420.2800000000002"/>
    <x v="6"/>
    <x v="3"/>
  </r>
  <r>
    <s v="ORD-202307-05284"/>
    <x v="188"/>
    <x v="5"/>
    <x v="2"/>
    <n v="4747490979"/>
    <x v="12"/>
    <s v="PRD-105-BAG"/>
    <x v="9"/>
    <x v="2"/>
    <s v="East"/>
    <n v="1329.72"/>
    <n v="382.73"/>
    <x v="1"/>
    <n v="0.28782751255903499"/>
    <x v="0"/>
    <x v="1"/>
    <m/>
    <x v="0"/>
    <n v="0"/>
    <m/>
    <x v="6"/>
    <x v="3"/>
  </r>
  <r>
    <s v="ORD-202307-05285"/>
    <x v="194"/>
    <x v="10"/>
    <x v="6"/>
    <n v="7471653808"/>
    <x v="23"/>
    <s v="PRD-111-CHA"/>
    <x v="11"/>
    <x v="1"/>
    <s v="S"/>
    <n v="1826.32"/>
    <n v="271.93"/>
    <x v="2"/>
    <n v="0.14889504577511101"/>
    <x v="0"/>
    <x v="0"/>
    <m/>
    <x v="0"/>
    <n v="0"/>
    <n v="207.68"/>
    <x v="6"/>
    <x v="3"/>
  </r>
  <r>
    <s v="ORD-202307-05286"/>
    <x v="181"/>
    <x v="24"/>
    <x v="6"/>
    <n v="713852047"/>
    <x v="19"/>
    <s v="PRD-102-LAP"/>
    <x v="10"/>
    <x v="1"/>
    <s v="N"/>
    <n v="3459.11"/>
    <n v="865.12"/>
    <x v="0"/>
    <n v="0.25009901390820199"/>
    <x v="0"/>
    <x v="1"/>
    <m/>
    <x v="0"/>
    <n v="0"/>
    <n v="847.14"/>
    <x v="6"/>
    <x v="3"/>
  </r>
  <r>
    <s v="ORD-202307-05287"/>
    <x v="204"/>
    <x v="17"/>
    <x v="2"/>
    <n v="6419133926"/>
    <x v="3"/>
    <s v="PRD-106-PHO"/>
    <x v="2"/>
    <x v="1"/>
    <s v="East"/>
    <n v="1335.82"/>
    <n v="88.43"/>
    <x v="1"/>
    <n v="6.6199038792651696E-2"/>
    <x v="0"/>
    <x v="2"/>
    <m/>
    <x v="0"/>
    <n v="0"/>
    <n v="2788.38"/>
    <x v="6"/>
    <x v="3"/>
  </r>
  <r>
    <s v="ORD-202307-05288"/>
    <x v="195"/>
    <x v="21"/>
    <x v="1"/>
    <n v="9545156584"/>
    <x v="2"/>
    <s v="PRD - 101 - SHI"/>
    <x v="1"/>
    <x v="0"/>
    <s v="S"/>
    <n v="2758.07"/>
    <n v="427.98"/>
    <x v="2"/>
    <n v="0.15517372655516401"/>
    <x v="0"/>
    <x v="0"/>
    <m/>
    <x v="0"/>
    <n v="0"/>
    <m/>
    <x v="6"/>
    <x v="3"/>
  </r>
  <r>
    <s v="ORD-202307-05289"/>
    <x v="186"/>
    <x v="7"/>
    <x v="7"/>
    <n v="4562259263"/>
    <x v="2"/>
    <s v="PRD-101-SHI"/>
    <x v="4"/>
    <x v="0"/>
    <s v="S"/>
    <n v="1362.58"/>
    <n v="342.7"/>
    <x v="2"/>
    <n v="0.25150816832773099"/>
    <x v="0"/>
    <x v="1"/>
    <m/>
    <x v="0"/>
    <n v="0"/>
    <n v="2821.33"/>
    <x v="6"/>
    <x v="3"/>
  </r>
  <r>
    <s v="ORD-202307-05290"/>
    <x v="183"/>
    <x v="22"/>
    <x v="1"/>
    <n v="25222664"/>
    <x v="16"/>
    <s v="PRD-109-SUN"/>
    <x v="3"/>
    <x v="2"/>
    <s v="W"/>
    <n v="2848.09"/>
    <n v="318.27999999999997"/>
    <x v="3"/>
    <n v="0.11175208648603099"/>
    <x v="0"/>
    <x v="0"/>
    <m/>
    <x v="0"/>
    <n v="0"/>
    <m/>
    <x v="6"/>
    <x v="3"/>
  </r>
  <r>
    <s v="ORD-202307-05291"/>
    <x v="183"/>
    <x v="17"/>
    <x v="2"/>
    <n v="5815560079"/>
    <x v="3"/>
    <s v="PRD-106-PHO"/>
    <x v="2"/>
    <x v="1"/>
    <s v="W"/>
    <n v="3500.07"/>
    <n v="1026.74"/>
    <x v="3"/>
    <n v="0.293348418745911"/>
    <x v="0"/>
    <x v="1"/>
    <m/>
    <x v="0"/>
    <n v="0"/>
    <n v="2788.38"/>
    <x v="6"/>
    <x v="3"/>
  </r>
  <r>
    <s v="ORD-202307-05292"/>
    <x v="188"/>
    <x v="3"/>
    <x v="0"/>
    <n v="6853882808"/>
    <x v="7"/>
    <s v="PRD-104-WAT"/>
    <x v="7"/>
    <x v="2"/>
    <s v="S"/>
    <n v="2698.9"/>
    <n v="469.58"/>
    <x v="2"/>
    <n v="0.17398940309014799"/>
    <x v="0"/>
    <x v="0"/>
    <m/>
    <x v="0"/>
    <n v="0"/>
    <n v="2420.2800000000002"/>
    <x v="6"/>
    <x v="3"/>
  </r>
  <r>
    <s v="ORD-202307-05293"/>
    <x v="192"/>
    <x v="22"/>
    <x v="5"/>
    <n v="5317213110"/>
    <x v="15"/>
    <s v="PRD - 100 - SHO"/>
    <x v="12"/>
    <x v="0"/>
    <s v="W"/>
    <n v="329.5"/>
    <n v="31.76"/>
    <x v="3"/>
    <n v="9.6388467374810299E-2"/>
    <x v="2"/>
    <x v="2"/>
    <m/>
    <x v="0"/>
    <n v="0"/>
    <m/>
    <x v="6"/>
    <x v="3"/>
  </r>
  <r>
    <s v="ORD-202307-05294"/>
    <x v="179"/>
    <x v="15"/>
    <x v="5"/>
    <n v="8245223686"/>
    <x v="21"/>
    <s v="PRD-110-CAM"/>
    <x v="8"/>
    <x v="1"/>
    <s v="W"/>
    <n v="4524.05"/>
    <n v="568.75"/>
    <x v="3"/>
    <n v="0.125717001359401"/>
    <x v="0"/>
    <x v="0"/>
    <m/>
    <x v="0"/>
    <n v="0"/>
    <m/>
    <x v="6"/>
    <x v="3"/>
  </r>
  <r>
    <s v="ORD-202307-05295"/>
    <x v="196"/>
    <x v="10"/>
    <x v="6"/>
    <n v="9930568821"/>
    <x v="0"/>
    <s v="PRD - 108 - JAC"/>
    <x v="4"/>
    <x v="0"/>
    <s v="West"/>
    <n v="3569.73"/>
    <n v="905.67"/>
    <x v="3"/>
    <n v="0.253708263650192"/>
    <x v="0"/>
    <x v="1"/>
    <m/>
    <x v="0"/>
    <n v="0"/>
    <m/>
    <x v="6"/>
    <x v="3"/>
  </r>
  <r>
    <s v="ORD-202307-05296"/>
    <x v="182"/>
    <x v="5"/>
    <x v="5"/>
    <n v="7367436651"/>
    <x v="22"/>
    <s v="PRD - 105 - BAG"/>
    <x v="9"/>
    <x v="2"/>
    <s v="North"/>
    <n v="1296.6500000000001"/>
    <n v="197.48"/>
    <x v="0"/>
    <n v="0.152300158099718"/>
    <x v="0"/>
    <x v="0"/>
    <m/>
    <x v="0"/>
    <n v="0"/>
    <m/>
    <x v="6"/>
    <x v="3"/>
  </r>
  <r>
    <s v="ORD-202307-05297"/>
    <x v="186"/>
    <x v="13"/>
    <x v="3"/>
    <n v="183666609"/>
    <x v="23"/>
    <s v="PRD-111-CHA"/>
    <x v="11"/>
    <x v="1"/>
    <s v="East"/>
    <n v="3321.68"/>
    <n v="822.99"/>
    <x v="1"/>
    <n v="0.24776318007755099"/>
    <x v="0"/>
    <x v="1"/>
    <m/>
    <x v="0"/>
    <n v="0"/>
    <n v="207.68"/>
    <x v="6"/>
    <x v="3"/>
  </r>
  <r>
    <s v="ORD-202307-05298"/>
    <x v="188"/>
    <x v="29"/>
    <x v="5"/>
    <n v="7435394824"/>
    <x v="9"/>
    <s v="PRD-107-TAB"/>
    <x v="4"/>
    <x v="1"/>
    <s v="West"/>
    <n v="2910.97"/>
    <n v="478.03"/>
    <x v="3"/>
    <n v="0.16421673875031301"/>
    <x v="0"/>
    <x v="0"/>
    <s v="missing parts"/>
    <x v="1"/>
    <n v="1"/>
    <n v="2081.52"/>
    <x v="6"/>
    <x v="3"/>
  </r>
  <r>
    <s v="ORD-202307-05299"/>
    <x v="178"/>
    <x v="7"/>
    <x v="2"/>
    <n v="8709981092"/>
    <x v="2"/>
    <s v="PRD-101-SHI"/>
    <x v="4"/>
    <x v="0"/>
    <s v="N"/>
    <n v="3086.8"/>
    <n v="326.23"/>
    <x v="0"/>
    <n v="0.10568549954645599"/>
    <x v="0"/>
    <x v="0"/>
    <m/>
    <x v="0"/>
    <n v="0"/>
    <n v="2821.33"/>
    <x v="6"/>
    <x v="3"/>
  </r>
  <r>
    <s v="ORD-202307-05300"/>
    <x v="191"/>
    <x v="4"/>
    <x v="4"/>
    <n v="4525328487"/>
    <x v="23"/>
    <s v="PRD-111-CHA"/>
    <x v="11"/>
    <x v="1"/>
    <s v="North"/>
    <n v="3607.91"/>
    <n v="377.17"/>
    <x v="0"/>
    <n v="0.104539747388377"/>
    <x v="0"/>
    <x v="0"/>
    <m/>
    <x v="0"/>
    <n v="0"/>
    <n v="207.68"/>
    <x v="6"/>
    <x v="3"/>
  </r>
  <r>
    <s v="ORD-202307-05301"/>
    <x v="197"/>
    <x v="17"/>
    <x v="2"/>
    <n v="9792881221"/>
    <x v="13"/>
    <s v="PRD-102-LAP"/>
    <x v="10"/>
    <x v="1"/>
    <s v="East"/>
    <n v="542.15"/>
    <n v="100.43"/>
    <x v="1"/>
    <n v="0.18524393618002399"/>
    <x v="1"/>
    <x v="0"/>
    <m/>
    <x v="0"/>
    <n v="0"/>
    <n v="847.14"/>
    <x v="6"/>
    <x v="3"/>
  </r>
  <r>
    <s v="ORD-202307-05302"/>
    <x v="181"/>
    <x v="14"/>
    <x v="4"/>
    <n v="852704584"/>
    <x v="0"/>
    <s v="PRD-108-JAC"/>
    <x v="0"/>
    <x v="0"/>
    <s v="South"/>
    <n v="156.9"/>
    <n v="17.739999999999998"/>
    <x v="2"/>
    <n v="0.11306564690885899"/>
    <x v="2"/>
    <x v="0"/>
    <m/>
    <x v="0"/>
    <n v="0"/>
    <n v="2085.91"/>
    <x v="6"/>
    <x v="3"/>
  </r>
  <r>
    <s v="ORD-202307-05303"/>
    <x v="188"/>
    <x v="2"/>
    <x v="6"/>
    <n v="6271778603"/>
    <x v="6"/>
    <s v="PRD-107-TAB"/>
    <x v="6"/>
    <x v="1"/>
    <s v="East"/>
    <n v="664.85"/>
    <n v="137.02000000000001"/>
    <x v="1"/>
    <n v="0.206091599608934"/>
    <x v="1"/>
    <x v="1"/>
    <m/>
    <x v="0"/>
    <n v="0"/>
    <n v="2081.52"/>
    <x v="6"/>
    <x v="3"/>
  </r>
  <r>
    <s v="ORD-202307-05304"/>
    <x v="204"/>
    <x v="6"/>
    <x v="7"/>
    <n v="3350424248"/>
    <x v="1"/>
    <s v="PRD-101-SHI"/>
    <x v="1"/>
    <x v="0"/>
    <s v="N"/>
    <n v="1307.6500000000001"/>
    <n v="243.72"/>
    <x v="0"/>
    <n v="0.18638014759301"/>
    <x v="0"/>
    <x v="0"/>
    <m/>
    <x v="0"/>
    <n v="0"/>
    <n v="2821.33"/>
    <x v="6"/>
    <x v="3"/>
  </r>
  <r>
    <s v="ORD-202307-05305"/>
    <x v="177"/>
    <x v="25"/>
    <x v="1"/>
    <n v="1413400618"/>
    <x v="3"/>
    <s v="PRD-106-PHO"/>
    <x v="4"/>
    <x v="1"/>
    <s v="East"/>
    <n v="4182.6899999999996"/>
    <n v="541.12"/>
    <x v="1"/>
    <n v="0.129371289768068"/>
    <x v="0"/>
    <x v="0"/>
    <m/>
    <x v="0"/>
    <n v="0"/>
    <n v="2788.38"/>
    <x v="6"/>
    <x v="3"/>
  </r>
  <r>
    <s v="ORD-202307-05306"/>
    <x v="178"/>
    <x v="1"/>
    <x v="1"/>
    <n v="4325260233"/>
    <x v="5"/>
    <s v="PRD-103-HEA"/>
    <x v="5"/>
    <x v="1"/>
    <s v="W"/>
    <n v="1915.25"/>
    <n v="249.56"/>
    <x v="3"/>
    <n v="0.13030152721576799"/>
    <x v="0"/>
    <x v="0"/>
    <m/>
    <x v="0"/>
    <n v="0"/>
    <n v="2183.56"/>
    <x v="6"/>
    <x v="3"/>
  </r>
  <r>
    <s v="ORD-202307-05307"/>
    <x v="202"/>
    <x v="5"/>
    <x v="1"/>
    <n v="1666969576"/>
    <x v="4"/>
    <s v="PRD - 109 - SUN "/>
    <x v="3"/>
    <x v="2"/>
    <s v="N"/>
    <n v="1775.76"/>
    <n v="371.07"/>
    <x v="0"/>
    <n v="0.208964049195837"/>
    <x v="0"/>
    <x v="1"/>
    <m/>
    <x v="0"/>
    <n v="0"/>
    <m/>
    <x v="6"/>
    <x v="3"/>
  </r>
  <r>
    <s v="ORD-202307-05308"/>
    <x v="179"/>
    <x v="16"/>
    <x v="5"/>
    <n v="2594551310"/>
    <x v="12"/>
    <s v="PRD-105-BAG"/>
    <x v="4"/>
    <x v="2"/>
    <s v="W"/>
    <n v="643.22"/>
    <n v="153.28"/>
    <x v="3"/>
    <n v="0.23830104785299"/>
    <x v="1"/>
    <x v="1"/>
    <m/>
    <x v="0"/>
    <n v="0"/>
    <m/>
    <x v="6"/>
    <x v="3"/>
  </r>
  <r>
    <s v="ORD-202307-05309"/>
    <x v="175"/>
    <x v="21"/>
    <x v="7"/>
    <n v="1209676323"/>
    <x v="23"/>
    <s v="PRD-111-CHA"/>
    <x v="11"/>
    <x v="1"/>
    <s v="S"/>
    <n v="245.62"/>
    <n v="50.38"/>
    <x v="2"/>
    <n v="0.20511359009852601"/>
    <x v="2"/>
    <x v="1"/>
    <m/>
    <x v="0"/>
    <n v="0"/>
    <n v="207.68"/>
    <x v="6"/>
    <x v="3"/>
  </r>
  <r>
    <s v="ORD-202307-05310"/>
    <x v="192"/>
    <x v="18"/>
    <x v="1"/>
    <n v="9613168183"/>
    <x v="10"/>
    <s v="PRD-106-PHO"/>
    <x v="2"/>
    <x v="1"/>
    <s v="S"/>
    <n v="4307.3900000000003"/>
    <n v="856.51"/>
    <x v="2"/>
    <n v="0.19884663334409"/>
    <x v="0"/>
    <x v="0"/>
    <m/>
    <x v="0"/>
    <n v="0"/>
    <n v="2788.38"/>
    <x v="6"/>
    <x v="3"/>
  </r>
  <r>
    <s v="ORD-202307-05311"/>
    <x v="200"/>
    <x v="4"/>
    <x v="7"/>
    <n v="2184586394"/>
    <x v="19"/>
    <s v="PRD-102-LAP"/>
    <x v="10"/>
    <x v="1"/>
    <s v="S"/>
    <n v="2611.92"/>
    <n v="753.03"/>
    <x v="2"/>
    <n v="0.288305154828632"/>
    <x v="0"/>
    <x v="1"/>
    <m/>
    <x v="0"/>
    <n v="0"/>
    <n v="847.14"/>
    <x v="6"/>
    <x v="3"/>
  </r>
  <r>
    <s v="ORD-202307-05312"/>
    <x v="196"/>
    <x v="10"/>
    <x v="3"/>
    <n v="6558151961"/>
    <x v="11"/>
    <s v="PRD-104-WAT"/>
    <x v="7"/>
    <x v="2"/>
    <s v="South"/>
    <n v="4704.09"/>
    <n v="1173.8499999999999"/>
    <x v="2"/>
    <n v="0.24953816784968"/>
    <x v="0"/>
    <x v="1"/>
    <m/>
    <x v="0"/>
    <n v="0"/>
    <n v="2420.2800000000002"/>
    <x v="6"/>
    <x v="3"/>
  </r>
  <r>
    <s v="ORD-202307-05313"/>
    <x v="200"/>
    <x v="12"/>
    <x v="6"/>
    <n v="3417460976"/>
    <x v="5"/>
    <s v="PRD-103-HEA"/>
    <x v="5"/>
    <x v="1"/>
    <s v="W"/>
    <n v="976.44"/>
    <n v="269.2"/>
    <x v="3"/>
    <n v="0.27569538322887199"/>
    <x v="1"/>
    <x v="1"/>
    <m/>
    <x v="0"/>
    <n v="0"/>
    <n v="2183.56"/>
    <x v="6"/>
    <x v="3"/>
  </r>
  <r>
    <s v="ORD-202307-05314"/>
    <x v="183"/>
    <x v="29"/>
    <x v="0"/>
    <n v="4783228811"/>
    <x v="3"/>
    <s v="PRD-106-PHO"/>
    <x v="2"/>
    <x v="1"/>
    <s v="East"/>
    <n v="988.49"/>
    <n v="94.26"/>
    <x v="1"/>
    <n v="9.5357565579823805E-2"/>
    <x v="1"/>
    <x v="2"/>
    <m/>
    <x v="0"/>
    <n v="0"/>
    <n v="2788.38"/>
    <x v="6"/>
    <x v="3"/>
  </r>
  <r>
    <s v="ORD-202307-05315"/>
    <x v="194"/>
    <x v="3"/>
    <x v="6"/>
    <n v="7918110015"/>
    <x v="14"/>
    <s v="PRD-111-CHA"/>
    <x v="11"/>
    <x v="1"/>
    <s v="East"/>
    <n v="2301.6"/>
    <n v="433.13"/>
    <x v="1"/>
    <n v="0.18818647897115001"/>
    <x v="0"/>
    <x v="0"/>
    <m/>
    <x v="0"/>
    <n v="0"/>
    <n v="207.68"/>
    <x v="6"/>
    <x v="3"/>
  </r>
  <r>
    <s v="ORD-202307-05316"/>
    <x v="176"/>
    <x v="24"/>
    <x v="3"/>
    <n v="8618154632"/>
    <x v="19"/>
    <s v="PRD-102-LAP"/>
    <x v="10"/>
    <x v="1"/>
    <s v="W"/>
    <n v="2381.1"/>
    <n v="612.12"/>
    <x v="3"/>
    <n v="0.25707446138339402"/>
    <x v="0"/>
    <x v="1"/>
    <m/>
    <x v="0"/>
    <n v="0"/>
    <n v="847.14"/>
    <x v="6"/>
    <x v="3"/>
  </r>
  <r>
    <s v="ORD-202307-05317"/>
    <x v="175"/>
    <x v="22"/>
    <x v="4"/>
    <n v="5974683336"/>
    <x v="0"/>
    <s v="PRD-108-JAC"/>
    <x v="0"/>
    <x v="0"/>
    <s v="North"/>
    <n v="1644.36"/>
    <n v="428.96"/>
    <x v="0"/>
    <n v="0.260867449950133"/>
    <x v="0"/>
    <x v="1"/>
    <m/>
    <x v="0"/>
    <n v="0"/>
    <n v="2085.91"/>
    <x v="6"/>
    <x v="3"/>
  </r>
  <r>
    <s v="ORD-202307-05318"/>
    <x v="202"/>
    <x v="2"/>
    <x v="7"/>
    <n v="3840621933"/>
    <x v="1"/>
    <s v="PRD-101-SHI"/>
    <x v="1"/>
    <x v="0"/>
    <s v="East"/>
    <n v="968.02"/>
    <n v="135.94999999999999"/>
    <x v="1"/>
    <n v="0.140441313196008"/>
    <x v="1"/>
    <x v="0"/>
    <m/>
    <x v="0"/>
    <n v="0"/>
    <n v="2821.33"/>
    <x v="6"/>
    <x v="3"/>
  </r>
  <r>
    <s v="ORD-202307-05319"/>
    <x v="188"/>
    <x v="29"/>
    <x v="1"/>
    <n v="4078432067"/>
    <x v="11"/>
    <s v="PRD - 104 - WAT"/>
    <x v="7"/>
    <x v="2"/>
    <s v="South"/>
    <n v="4844.08"/>
    <n v="1000.4"/>
    <x v="2"/>
    <n v="0.20652012353222901"/>
    <x v="0"/>
    <x v="1"/>
    <m/>
    <x v="0"/>
    <n v="0"/>
    <m/>
    <x v="6"/>
    <x v="3"/>
  </r>
  <r>
    <s v="ORD-202307-05320"/>
    <x v="180"/>
    <x v="7"/>
    <x v="3"/>
    <n v="7047980983"/>
    <x v="14"/>
    <s v="PRD-111-CHA"/>
    <x v="11"/>
    <x v="1"/>
    <s v="S"/>
    <n v="75.73"/>
    <n v="16.28"/>
    <x v="2"/>
    <n v="0.214974250627228"/>
    <x v="2"/>
    <x v="1"/>
    <m/>
    <x v="0"/>
    <n v="0"/>
    <n v="207.68"/>
    <x v="6"/>
    <x v="3"/>
  </r>
  <r>
    <s v="ORD-202307-05321"/>
    <x v="202"/>
    <x v="1"/>
    <x v="2"/>
    <n v="8033557373"/>
    <x v="11"/>
    <s v="PRD-104-WAT"/>
    <x v="7"/>
    <x v="2"/>
    <s v="East"/>
    <n v="916.17"/>
    <n v="255.41"/>
    <x v="1"/>
    <n v="0.27878013905716198"/>
    <x v="1"/>
    <x v="1"/>
    <m/>
    <x v="0"/>
    <n v="0"/>
    <n v="2420.2800000000002"/>
    <x v="6"/>
    <x v="3"/>
  </r>
  <r>
    <s v="ORD-202307-05322"/>
    <x v="202"/>
    <x v="26"/>
    <x v="1"/>
    <n v="2880334549"/>
    <x v="7"/>
    <s v="PRD-104-WAT"/>
    <x v="7"/>
    <x v="2"/>
    <s v="North"/>
    <n v="2151.4499999999998"/>
    <n v="336.42"/>
    <x v="0"/>
    <n v="0.156368960468521"/>
    <x v="0"/>
    <x v="0"/>
    <m/>
    <x v="0"/>
    <n v="0"/>
    <n v="2420.2800000000002"/>
    <x v="6"/>
    <x v="3"/>
  </r>
  <r>
    <s v="ORD-202307-05323"/>
    <x v="204"/>
    <x v="22"/>
    <x v="1"/>
    <n v="6041500241"/>
    <x v="15"/>
    <s v="PRD-100-SHO"/>
    <x v="12"/>
    <x v="0"/>
    <s v="East"/>
    <n v="404.63"/>
    <n v="22.35"/>
    <x v="1"/>
    <n v="5.5235647381558499E-2"/>
    <x v="2"/>
    <x v="2"/>
    <m/>
    <x v="0"/>
    <n v="0"/>
    <n v="2793.38"/>
    <x v="6"/>
    <x v="3"/>
  </r>
  <r>
    <s v="ORD-202307-05324"/>
    <x v="181"/>
    <x v="5"/>
    <x v="1"/>
    <n v="1667382253"/>
    <x v="22"/>
    <s v="PRD-105-BAG"/>
    <x v="9"/>
    <x v="2"/>
    <s v="East"/>
    <n v="269.11"/>
    <n v="80.569999999999993"/>
    <x v="1"/>
    <n v="0.29939429972873499"/>
    <x v="2"/>
    <x v="1"/>
    <m/>
    <x v="0"/>
    <n v="0"/>
    <m/>
    <x v="6"/>
    <x v="3"/>
  </r>
  <r>
    <s v="ORD-202307-05325"/>
    <x v="186"/>
    <x v="1"/>
    <x v="0"/>
    <n v="7603648111"/>
    <x v="5"/>
    <s v="PRD - 103 - HEA"/>
    <x v="5"/>
    <x v="1"/>
    <s v="South"/>
    <n v="1107.21"/>
    <n v="221.31"/>
    <x v="2"/>
    <n v="0.19988078142357801"/>
    <x v="0"/>
    <x v="0"/>
    <m/>
    <x v="0"/>
    <n v="0"/>
    <m/>
    <x v="6"/>
    <x v="3"/>
  </r>
  <r>
    <s v="ORD-202307-05326"/>
    <x v="198"/>
    <x v="4"/>
    <x v="7"/>
    <n v="5591898539"/>
    <x v="5"/>
    <s v="PRD-103-HEA"/>
    <x v="5"/>
    <x v="1"/>
    <s v="North"/>
    <n v="4334.2299999999996"/>
    <n v="432.62"/>
    <x v="0"/>
    <n v="9.9814730644197505E-2"/>
    <x v="0"/>
    <x v="2"/>
    <m/>
    <x v="0"/>
    <n v="0"/>
    <n v="2183.56"/>
    <x v="6"/>
    <x v="3"/>
  </r>
  <r>
    <s v="ORD-202307-05327"/>
    <x v="193"/>
    <x v="20"/>
    <x v="0"/>
    <n v="3953848642"/>
    <x v="14"/>
    <s v="PRD-111-CHA"/>
    <x v="11"/>
    <x v="1"/>
    <s v="East"/>
    <n v="3045.67"/>
    <n v="878.56"/>
    <x v="1"/>
    <n v="0.28846198045093502"/>
    <x v="0"/>
    <x v="1"/>
    <m/>
    <x v="0"/>
    <n v="0"/>
    <n v="207.68"/>
    <x v="6"/>
    <x v="3"/>
  </r>
  <r>
    <s v="ORD-202307-05328"/>
    <x v="185"/>
    <x v="7"/>
    <x v="6"/>
    <n v="5844360082"/>
    <x v="5"/>
    <s v="PRD-103-HEA"/>
    <x v="5"/>
    <x v="1"/>
    <s v="S"/>
    <n v="608.33000000000004"/>
    <n v="28.22"/>
    <x v="2"/>
    <n v="4.6389295283809799E-2"/>
    <x v="1"/>
    <x v="2"/>
    <m/>
    <x v="0"/>
    <n v="0"/>
    <n v="2183.56"/>
    <x v="6"/>
    <x v="3"/>
  </r>
  <r>
    <s v="ORD-202307-05329"/>
    <x v="188"/>
    <x v="25"/>
    <x v="4"/>
    <n v="9632336349"/>
    <x v="13"/>
    <s v="PRD-102-LAP"/>
    <x v="10"/>
    <x v="1"/>
    <s v="W"/>
    <n v="2039.59"/>
    <n v="408.57"/>
    <x v="3"/>
    <n v="0.20031967209095899"/>
    <x v="0"/>
    <x v="1"/>
    <s v="Defective"/>
    <x v="1"/>
    <n v="1"/>
    <n v="847.14"/>
    <x v="6"/>
    <x v="3"/>
  </r>
  <r>
    <s v="ORD-202307-05330"/>
    <x v="197"/>
    <x v="19"/>
    <x v="2"/>
    <n v="7252942669"/>
    <x v="0"/>
    <s v="PRD - 108 - JAC"/>
    <x v="4"/>
    <x v="0"/>
    <s v="East"/>
    <n v="632.86"/>
    <n v="19.170000000000002"/>
    <x v="1"/>
    <n v="3.02910596340423E-2"/>
    <x v="1"/>
    <x v="2"/>
    <m/>
    <x v="0"/>
    <n v="0"/>
    <m/>
    <x v="6"/>
    <x v="3"/>
  </r>
  <r>
    <s v="ORD-202307-05331"/>
    <x v="192"/>
    <x v="2"/>
    <x v="7"/>
    <n v="816312590"/>
    <x v="17"/>
    <s v="PRD-108-JAC "/>
    <x v="0"/>
    <x v="0"/>
    <s v="North"/>
    <n v="4114.0600000000004"/>
    <n v="398.51"/>
    <x v="0"/>
    <n v="9.6865383587016199E-2"/>
    <x v="0"/>
    <x v="2"/>
    <m/>
    <x v="0"/>
    <n v="0"/>
    <m/>
    <x v="6"/>
    <x v="3"/>
  </r>
  <r>
    <s v="ORD-202307-05332"/>
    <x v="184"/>
    <x v="19"/>
    <x v="5"/>
    <n v="4921112027"/>
    <x v="15"/>
    <s v="PRD-100-SHO"/>
    <x v="12"/>
    <x v="0"/>
    <s v="West"/>
    <n v="2611.89"/>
    <n v="216.87"/>
    <x v="3"/>
    <n v="8.3031827527193E-2"/>
    <x v="0"/>
    <x v="2"/>
    <m/>
    <x v="0"/>
    <n v="0"/>
    <n v="2793.38"/>
    <x v="6"/>
    <x v="3"/>
  </r>
  <r>
    <s v="ORD-202307-05333"/>
    <x v="192"/>
    <x v="18"/>
    <x v="2"/>
    <n v="2316761269"/>
    <x v="8"/>
    <s v="PRD-110-CAM"/>
    <x v="8"/>
    <x v="1"/>
    <s v="North"/>
    <n v="965.49"/>
    <n v="150.24"/>
    <x v="0"/>
    <n v="0.15561010471366901"/>
    <x v="1"/>
    <x v="0"/>
    <m/>
    <x v="0"/>
    <n v="0"/>
    <m/>
    <x v="6"/>
    <x v="3"/>
  </r>
  <r>
    <s v="ORD-202307-05334"/>
    <x v="179"/>
    <x v="4"/>
    <x v="0"/>
    <n v="9349784978"/>
    <x v="13"/>
    <s v="PRD-102-LAP"/>
    <x v="10"/>
    <x v="1"/>
    <s v="North"/>
    <n v="4877"/>
    <n v="558.04"/>
    <x v="0"/>
    <n v="0.11442280090219401"/>
    <x v="0"/>
    <x v="0"/>
    <m/>
    <x v="0"/>
    <n v="0"/>
    <n v="847.14"/>
    <x v="6"/>
    <x v="3"/>
  </r>
  <r>
    <s v="ORD-202307-05335"/>
    <x v="196"/>
    <x v="4"/>
    <x v="6"/>
    <n v="3978416609"/>
    <x v="0"/>
    <s v="PRD-108-JAC"/>
    <x v="4"/>
    <x v="0"/>
    <s v="South"/>
    <n v="3049.93"/>
    <n v="308.35000000000002"/>
    <x v="2"/>
    <n v="0.101100680999236"/>
    <x v="0"/>
    <x v="0"/>
    <m/>
    <x v="0"/>
    <n v="0"/>
    <n v="2085.91"/>
    <x v="6"/>
    <x v="3"/>
  </r>
  <r>
    <s v="ORD-202307-05336"/>
    <x v="185"/>
    <x v="0"/>
    <x v="0"/>
    <n v="4914370408"/>
    <x v="10"/>
    <s v="PRD-106-PHO"/>
    <x v="4"/>
    <x v="1"/>
    <s v="West"/>
    <n v="3372.43"/>
    <n v="153.09"/>
    <x v="3"/>
    <n v="4.5394567122223402E-2"/>
    <x v="0"/>
    <x v="2"/>
    <s v="Customer changed mind"/>
    <x v="1"/>
    <n v="1"/>
    <n v="2788.38"/>
    <x v="6"/>
    <x v="3"/>
  </r>
  <r>
    <s v="ORD-202307-05337"/>
    <x v="179"/>
    <x v="12"/>
    <x v="5"/>
    <n v="9731447360"/>
    <x v="22"/>
    <s v="PRD-105-BAG"/>
    <x v="9"/>
    <x v="2"/>
    <s v="S"/>
    <n v="3905.38"/>
    <n v="799.86"/>
    <x v="2"/>
    <n v="0.20480977523314001"/>
    <x v="0"/>
    <x v="1"/>
    <m/>
    <x v="0"/>
    <n v="0"/>
    <m/>
    <x v="6"/>
    <x v="3"/>
  </r>
  <r>
    <s v="ORD-202307-05338"/>
    <x v="176"/>
    <x v="12"/>
    <x v="4"/>
    <n v="8163935931"/>
    <x v="12"/>
    <s v="PRD-105-BAG"/>
    <x v="9"/>
    <x v="2"/>
    <s v="S"/>
    <n v="3738.64"/>
    <n v="397.28"/>
    <x v="2"/>
    <n v="0.106263240108703"/>
    <x v="0"/>
    <x v="0"/>
    <s v="Late delivery"/>
    <x v="1"/>
    <n v="1"/>
    <m/>
    <x v="6"/>
    <x v="3"/>
  </r>
  <r>
    <s v="ORD-202307-05339"/>
    <x v="204"/>
    <x v="4"/>
    <x v="4"/>
    <n v="2281528886"/>
    <x v="2"/>
    <s v="PRD-101-SHI"/>
    <x v="1"/>
    <x v="0"/>
    <s v="N"/>
    <n v="1676.39"/>
    <n v="109.12"/>
    <x v="0"/>
    <n v="6.5092251802981393E-2"/>
    <x v="0"/>
    <x v="2"/>
    <m/>
    <x v="0"/>
    <n v="0"/>
    <n v="2821.33"/>
    <x v="6"/>
    <x v="3"/>
  </r>
  <r>
    <s v="ORD-202307-05340"/>
    <x v="193"/>
    <x v="21"/>
    <x v="3"/>
    <n v="6903866049"/>
    <x v="13"/>
    <s v="PRD-102-LAP"/>
    <x v="4"/>
    <x v="1"/>
    <s v="W"/>
    <n v="1411.97"/>
    <n v="139.80000000000001"/>
    <x v="3"/>
    <n v="9.9010602208262202E-2"/>
    <x v="0"/>
    <x v="2"/>
    <m/>
    <x v="0"/>
    <n v="0"/>
    <n v="847.14"/>
    <x v="6"/>
    <x v="3"/>
  </r>
  <r>
    <s v="ORD-202307-05341"/>
    <x v="179"/>
    <x v="10"/>
    <x v="3"/>
    <n v="9460956737"/>
    <x v="8"/>
    <s v="PRD-110-CAM"/>
    <x v="8"/>
    <x v="1"/>
    <s v="N"/>
    <n v="3413.43"/>
    <n v="447.66"/>
    <x v="0"/>
    <n v="0.131146676510138"/>
    <x v="0"/>
    <x v="0"/>
    <m/>
    <x v="0"/>
    <n v="0"/>
    <m/>
    <x v="6"/>
    <x v="3"/>
  </r>
  <r>
    <s v="ORD-202307-05342"/>
    <x v="184"/>
    <x v="3"/>
    <x v="1"/>
    <n v="9408748149"/>
    <x v="22"/>
    <s v="PRD-105-BAG"/>
    <x v="9"/>
    <x v="2"/>
    <s v="North"/>
    <n v="1742.88"/>
    <n v="468.14"/>
    <x v="0"/>
    <n v="0.26860139539153599"/>
    <x v="0"/>
    <x v="1"/>
    <m/>
    <x v="0"/>
    <n v="0"/>
    <m/>
    <x v="6"/>
    <x v="3"/>
  </r>
  <r>
    <s v="ORD-202307-05343"/>
    <x v="181"/>
    <x v="4"/>
    <x v="4"/>
    <n v="5733201134"/>
    <x v="9"/>
    <s v="PRD-107-TAB"/>
    <x v="6"/>
    <x v="1"/>
    <s v="N"/>
    <n v="1842.9"/>
    <n v="384.63"/>
    <x v="0"/>
    <n v="0.20870909978837701"/>
    <x v="0"/>
    <x v="1"/>
    <m/>
    <x v="0"/>
    <n v="0"/>
    <n v="2081.52"/>
    <x v="6"/>
    <x v="3"/>
  </r>
  <r>
    <s v="ORD-202307-05344"/>
    <x v="193"/>
    <x v="17"/>
    <x v="3"/>
    <n v="611702731"/>
    <x v="3"/>
    <s v="PRD-106-PHO"/>
    <x v="2"/>
    <x v="1"/>
    <s v="South"/>
    <n v="4144.04"/>
    <n v="1174.31"/>
    <x v="2"/>
    <n v="0.28337322998812797"/>
    <x v="0"/>
    <x v="1"/>
    <m/>
    <x v="0"/>
    <n v="0"/>
    <n v="2788.38"/>
    <x v="6"/>
    <x v="3"/>
  </r>
  <r>
    <s v="ORD-202307-05345"/>
    <x v="197"/>
    <x v="14"/>
    <x v="4"/>
    <n v="6192131753"/>
    <x v="2"/>
    <s v="PRD-101-SHI"/>
    <x v="1"/>
    <x v="0"/>
    <s v="North"/>
    <n v="3499.66"/>
    <n v="212.46"/>
    <x v="0"/>
    <n v="6.0708754564729198E-2"/>
    <x v="0"/>
    <x v="2"/>
    <s v="Size issue"/>
    <x v="1"/>
    <n v="1"/>
    <n v="2821.33"/>
    <x v="6"/>
    <x v="3"/>
  </r>
  <r>
    <s v="ORD-202307-05346"/>
    <x v="175"/>
    <x v="27"/>
    <x v="6"/>
    <n v="1283989185"/>
    <x v="19"/>
    <s v="PRD-102-LAP"/>
    <x v="10"/>
    <x v="1"/>
    <s v="North"/>
    <n v="2575.9299999999998"/>
    <n v="273.68"/>
    <x v="0"/>
    <n v="0.106245123120582"/>
    <x v="0"/>
    <x v="0"/>
    <m/>
    <x v="0"/>
    <n v="0"/>
    <n v="847.14"/>
    <x v="6"/>
    <x v="3"/>
  </r>
  <r>
    <s v="ORD-202307-05347"/>
    <x v="198"/>
    <x v="14"/>
    <x v="2"/>
    <n v="9965085058"/>
    <x v="21"/>
    <s v="PRD-110-CAM"/>
    <x v="8"/>
    <x v="1"/>
    <s v="North"/>
    <n v="1569.01"/>
    <n v="300.60000000000002"/>
    <x v="0"/>
    <n v="0.19158577701863"/>
    <x v="0"/>
    <x v="0"/>
    <m/>
    <x v="0"/>
    <n v="0"/>
    <m/>
    <x v="6"/>
    <x v="3"/>
  </r>
  <r>
    <s v="ORD-202307-05348"/>
    <x v="182"/>
    <x v="11"/>
    <x v="6"/>
    <n v="4666630106"/>
    <x v="17"/>
    <s v="PRD-108-JAC"/>
    <x v="0"/>
    <x v="0"/>
    <s v="East"/>
    <n v="4493.5600000000004"/>
    <n v="557.82000000000005"/>
    <x v="1"/>
    <n v="0.124137654777059"/>
    <x v="0"/>
    <x v="0"/>
    <m/>
    <x v="0"/>
    <n v="0"/>
    <n v="2085.91"/>
    <x v="6"/>
    <x v="3"/>
  </r>
  <r>
    <s v="ORD-202307-05349"/>
    <x v="187"/>
    <x v="15"/>
    <x v="0"/>
    <n v="4255492301"/>
    <x v="12"/>
    <s v="PRD-105-BAG"/>
    <x v="9"/>
    <x v="2"/>
    <s v="West"/>
    <n v="3230.57"/>
    <n v="740.24"/>
    <x v="3"/>
    <n v="0.22913603481738501"/>
    <x v="0"/>
    <x v="1"/>
    <m/>
    <x v="0"/>
    <n v="0"/>
    <m/>
    <x v="6"/>
    <x v="3"/>
  </r>
  <r>
    <s v="ORD-202307-05350"/>
    <x v="187"/>
    <x v="6"/>
    <x v="3"/>
    <n v="9497066215"/>
    <x v="19"/>
    <s v="PRD-102-LAP"/>
    <x v="10"/>
    <x v="1"/>
    <s v="South"/>
    <n v="2227.1999999999998"/>
    <n v="506.82"/>
    <x v="2"/>
    <n v="0.22755926724137901"/>
    <x v="0"/>
    <x v="1"/>
    <m/>
    <x v="0"/>
    <n v="0"/>
    <n v="847.14"/>
    <x v="6"/>
    <x v="3"/>
  </r>
  <r>
    <s v="ORD-202307-05351"/>
    <x v="200"/>
    <x v="19"/>
    <x v="1"/>
    <n v="2901685299"/>
    <x v="4"/>
    <s v="PRD-109-SUN"/>
    <x v="3"/>
    <x v="2"/>
    <s v="S"/>
    <n v="3190.42"/>
    <n v="228.13"/>
    <x v="2"/>
    <n v="7.1504692172190507E-2"/>
    <x v="0"/>
    <x v="2"/>
    <m/>
    <x v="0"/>
    <n v="0"/>
    <m/>
    <x v="6"/>
    <x v="3"/>
  </r>
  <r>
    <s v="ORD-202307-05352"/>
    <x v="204"/>
    <x v="25"/>
    <x v="6"/>
    <n v="1810777783"/>
    <x v="13"/>
    <s v="PRD-102-LAP "/>
    <x v="10"/>
    <x v="1"/>
    <s v="East"/>
    <n v="2005.24"/>
    <n v="221.71"/>
    <x v="1"/>
    <n v="0.110565318864575"/>
    <x v="0"/>
    <x v="0"/>
    <m/>
    <x v="0"/>
    <n v="0"/>
    <m/>
    <x v="6"/>
    <x v="3"/>
  </r>
  <r>
    <s v="ORD-202307-05353"/>
    <x v="191"/>
    <x v="26"/>
    <x v="3"/>
    <n v="3563951662"/>
    <x v="19"/>
    <s v="PRD-102-LAP"/>
    <x v="10"/>
    <x v="1"/>
    <s v="West"/>
    <n v="3519.3"/>
    <n v="432.5"/>
    <x v="3"/>
    <n v="0.12289375728127799"/>
    <x v="0"/>
    <x v="0"/>
    <m/>
    <x v="0"/>
    <n v="0"/>
    <n v="847.14"/>
    <x v="6"/>
    <x v="3"/>
  </r>
  <r>
    <s v="ORD-202307-05354"/>
    <x v="177"/>
    <x v="22"/>
    <x v="5"/>
    <n v="3871545165"/>
    <x v="9"/>
    <s v="PRD-107-TAB"/>
    <x v="6"/>
    <x v="1"/>
    <s v="S"/>
    <n v="3404.87"/>
    <n v="235.24"/>
    <x v="2"/>
    <n v="6.90892750677706E-2"/>
    <x v="0"/>
    <x v="2"/>
    <m/>
    <x v="0"/>
    <n v="0"/>
    <n v="2081.52"/>
    <x v="6"/>
    <x v="3"/>
  </r>
  <r>
    <s v="ORD-202307-05355"/>
    <x v="201"/>
    <x v="7"/>
    <x v="2"/>
    <n v="9634382072"/>
    <x v="3"/>
    <s v="PRD-106-PHO"/>
    <x v="2"/>
    <x v="1"/>
    <s v="East"/>
    <n v="717.83"/>
    <n v="88.67"/>
    <x v="1"/>
    <n v="0.123525068609559"/>
    <x v="1"/>
    <x v="0"/>
    <s v="DAMAGED"/>
    <x v="1"/>
    <n v="1"/>
    <n v="2788.38"/>
    <x v="6"/>
    <x v="3"/>
  </r>
  <r>
    <s v="ORD-202307-05356"/>
    <x v="179"/>
    <x v="21"/>
    <x v="3"/>
    <n v="7859001252"/>
    <x v="15"/>
    <s v="PRD-100-SHO"/>
    <x v="12"/>
    <x v="0"/>
    <s v="S"/>
    <n v="29.56"/>
    <n v="8.31"/>
    <x v="2"/>
    <n v="0.28112313937753702"/>
    <x v="2"/>
    <x v="1"/>
    <m/>
    <x v="0"/>
    <n v="0"/>
    <n v="2793.38"/>
    <x v="6"/>
    <x v="3"/>
  </r>
  <r>
    <s v="ORD-202307-05357"/>
    <x v="182"/>
    <x v="24"/>
    <x v="0"/>
    <n v="1934916069"/>
    <x v="2"/>
    <s v="PRD-101-SHI"/>
    <x v="1"/>
    <x v="0"/>
    <s v="S"/>
    <n v="2783.24"/>
    <n v="451.69"/>
    <x v="2"/>
    <n v="0.16228927437087701"/>
    <x v="0"/>
    <x v="0"/>
    <m/>
    <x v="0"/>
    <n v="0"/>
    <n v="2821.33"/>
    <x v="6"/>
    <x v="3"/>
  </r>
  <r>
    <s v="ORD-202307-05358"/>
    <x v="204"/>
    <x v="24"/>
    <x v="6"/>
    <n v="5778138612"/>
    <x v="14"/>
    <s v="PRD-111-CHA"/>
    <x v="11"/>
    <x v="1"/>
    <s v="East"/>
    <n v="3620.81"/>
    <n v="1071.19"/>
    <x v="1"/>
    <n v="0.29584264294453499"/>
    <x v="0"/>
    <x v="1"/>
    <s v="Late delivery"/>
    <x v="1"/>
    <n v="1"/>
    <n v="207.68"/>
    <x v="6"/>
    <x v="3"/>
  </r>
  <r>
    <s v="ORD-202307-05359"/>
    <x v="187"/>
    <x v="3"/>
    <x v="5"/>
    <n v="5134010730"/>
    <x v="2"/>
    <s v="PRD-101-SHI"/>
    <x v="1"/>
    <x v="0"/>
    <s v="South"/>
    <n v="4769.2700000000004"/>
    <n v="608.61"/>
    <x v="2"/>
    <n v="0.127610724492428"/>
    <x v="0"/>
    <x v="0"/>
    <m/>
    <x v="0"/>
    <n v="0"/>
    <n v="2821.33"/>
    <x v="6"/>
    <x v="3"/>
  </r>
  <r>
    <s v="ORD-202307-05360"/>
    <x v="197"/>
    <x v="18"/>
    <x v="2"/>
    <n v="2668050657"/>
    <x v="2"/>
    <s v="PRD-101-SHI"/>
    <x v="1"/>
    <x v="0"/>
    <s v="W"/>
    <n v="874.24"/>
    <n v="152.61000000000001"/>
    <x v="3"/>
    <n v="0.17456304904831599"/>
    <x v="1"/>
    <x v="0"/>
    <m/>
    <x v="0"/>
    <n v="0"/>
    <n v="2821.33"/>
    <x v="6"/>
    <x v="3"/>
  </r>
  <r>
    <s v="ORD-202307-05361"/>
    <x v="200"/>
    <x v="17"/>
    <x v="1"/>
    <n v="1723907027"/>
    <x v="9"/>
    <s v="PRD-107-TAB"/>
    <x v="6"/>
    <x v="1"/>
    <s v="North"/>
    <n v="3282.14"/>
    <n v="178.04"/>
    <x v="0"/>
    <n v="5.4245096187243699E-2"/>
    <x v="0"/>
    <x v="2"/>
    <m/>
    <x v="0"/>
    <n v="0"/>
    <n v="2081.52"/>
    <x v="6"/>
    <x v="3"/>
  </r>
  <r>
    <s v="ORD-202307-05362"/>
    <x v="199"/>
    <x v="16"/>
    <x v="7"/>
    <n v="8595146980"/>
    <x v="5"/>
    <s v="PRD-103-HEA"/>
    <x v="5"/>
    <x v="1"/>
    <s v="South"/>
    <n v="287.74"/>
    <n v="67.709999999999994"/>
    <x v="2"/>
    <n v="0.23531660526864501"/>
    <x v="2"/>
    <x v="1"/>
    <m/>
    <x v="0"/>
    <n v="0"/>
    <n v="2183.56"/>
    <x v="6"/>
    <x v="3"/>
  </r>
  <r>
    <s v="ORD-202307-05363"/>
    <x v="196"/>
    <x v="25"/>
    <x v="0"/>
    <n v="1780694559"/>
    <x v="13"/>
    <s v="PRD-102-LAP"/>
    <x v="10"/>
    <x v="1"/>
    <s v="W"/>
    <n v="3486.78"/>
    <n v="981.09"/>
    <x v="3"/>
    <n v="0.28137421919363997"/>
    <x v="0"/>
    <x v="1"/>
    <m/>
    <x v="0"/>
    <n v="0"/>
    <n v="847.14"/>
    <x v="6"/>
    <x v="3"/>
  </r>
  <r>
    <s v="ORD-202307-05364"/>
    <x v="186"/>
    <x v="1"/>
    <x v="6"/>
    <n v="7833261869"/>
    <x v="22"/>
    <s v="PRD-105-BAG"/>
    <x v="4"/>
    <x v="2"/>
    <s v="W"/>
    <n v="4809.07"/>
    <n v="168.37"/>
    <x v="3"/>
    <n v="3.50109272686819E-2"/>
    <x v="0"/>
    <x v="2"/>
    <m/>
    <x v="0"/>
    <n v="0"/>
    <m/>
    <x v="6"/>
    <x v="3"/>
  </r>
  <r>
    <s v="ORD-202307-05365"/>
    <x v="184"/>
    <x v="16"/>
    <x v="6"/>
    <n v="8289441718"/>
    <x v="10"/>
    <s v="PRD-106-PHO"/>
    <x v="2"/>
    <x v="1"/>
    <s v="North"/>
    <n v="1255.53"/>
    <n v="155.44"/>
    <x v="0"/>
    <n v="0.12380428982182801"/>
    <x v="0"/>
    <x v="0"/>
    <s v="damaged "/>
    <x v="1"/>
    <n v="1"/>
    <n v="2788.38"/>
    <x v="6"/>
    <x v="3"/>
  </r>
  <r>
    <s v="ORD-202307-05366"/>
    <x v="182"/>
    <x v="11"/>
    <x v="6"/>
    <n v="4880165984"/>
    <x v="9"/>
    <s v="PRD - 107 - TAB"/>
    <x v="6"/>
    <x v="1"/>
    <s v="North"/>
    <n v="4777.18"/>
    <n v="442.79"/>
    <x v="0"/>
    <n v="9.2688573593626394E-2"/>
    <x v="0"/>
    <x v="2"/>
    <s v="DAMAGED"/>
    <x v="1"/>
    <n v="1"/>
    <m/>
    <x v="6"/>
    <x v="3"/>
  </r>
  <r>
    <s v="ORD-202307-05367"/>
    <x v="204"/>
    <x v="28"/>
    <x v="0"/>
    <n v="1288734710"/>
    <x v="11"/>
    <s v="PRD-104-WAT"/>
    <x v="4"/>
    <x v="2"/>
    <s v="South"/>
    <n v="1320.28"/>
    <n v="306.92"/>
    <x v="2"/>
    <n v="0.232465840579271"/>
    <x v="0"/>
    <x v="1"/>
    <m/>
    <x v="0"/>
    <n v="0"/>
    <n v="2420.2800000000002"/>
    <x v="6"/>
    <x v="3"/>
  </r>
  <r>
    <s v="ORD-202307-05368"/>
    <x v="189"/>
    <x v="21"/>
    <x v="6"/>
    <n v="3342283018"/>
    <x v="4"/>
    <s v="PRD-109-SUN "/>
    <x v="3"/>
    <x v="2"/>
    <s v="North"/>
    <n v="2751.17"/>
    <n v="779.78"/>
    <x v="0"/>
    <n v="0.28343577459771702"/>
    <x v="0"/>
    <x v="1"/>
    <s v="Defective"/>
    <x v="1"/>
    <n v="1"/>
    <n v="1385.87"/>
    <x v="6"/>
    <x v="3"/>
  </r>
  <r>
    <s v="ORD-202307-05369"/>
    <x v="188"/>
    <x v="10"/>
    <x v="4"/>
    <n v="8445402740"/>
    <x v="15"/>
    <s v="PRD - 100 - SHO"/>
    <x v="4"/>
    <x v="0"/>
    <s v="N"/>
    <n v="3204.48"/>
    <n v="337.54"/>
    <x v="0"/>
    <n v="0.10533378270421399"/>
    <x v="0"/>
    <x v="0"/>
    <m/>
    <x v="0"/>
    <n v="0"/>
    <m/>
    <x v="6"/>
    <x v="3"/>
  </r>
  <r>
    <s v="ORD-202307-05370"/>
    <x v="194"/>
    <x v="13"/>
    <x v="3"/>
    <n v="5563338718"/>
    <x v="12"/>
    <s v="PRD-105-BAG"/>
    <x v="9"/>
    <x v="2"/>
    <s v="East"/>
    <n v="4021.83"/>
    <n v="746.69"/>
    <x v="1"/>
    <n v="0.18565926456364401"/>
    <x v="0"/>
    <x v="0"/>
    <m/>
    <x v="0"/>
    <n v="0"/>
    <m/>
    <x v="6"/>
    <x v="3"/>
  </r>
  <r>
    <s v="ORD-202307-05371"/>
    <x v="203"/>
    <x v="24"/>
    <x v="5"/>
    <n v="774318175"/>
    <x v="5"/>
    <s v="PRD - 103 - HEA"/>
    <x v="5"/>
    <x v="1"/>
    <s v="S"/>
    <n v="4504.04"/>
    <n v="1092.1300000000001"/>
    <x v="2"/>
    <n v="0.24247786431736801"/>
    <x v="0"/>
    <x v="1"/>
    <m/>
    <x v="0"/>
    <n v="0"/>
    <m/>
    <x v="6"/>
    <x v="3"/>
  </r>
  <r>
    <s v="ORD-202307-05372"/>
    <x v="197"/>
    <x v="25"/>
    <x v="4"/>
    <n v="2875865830"/>
    <x v="13"/>
    <s v="PRD-102-LAP"/>
    <x v="4"/>
    <x v="1"/>
    <s v="N"/>
    <n v="1178.08"/>
    <n v="267"/>
    <x v="0"/>
    <n v="0.22663995653945401"/>
    <x v="0"/>
    <x v="1"/>
    <m/>
    <x v="0"/>
    <n v="0"/>
    <n v="847.14"/>
    <x v="6"/>
    <x v="3"/>
  </r>
  <r>
    <s v="ORD-202307-05373"/>
    <x v="202"/>
    <x v="0"/>
    <x v="0"/>
    <n v="6073261212"/>
    <x v="10"/>
    <s v="PRD-106-PHO"/>
    <x v="2"/>
    <x v="1"/>
    <s v="W"/>
    <n v="4149.54"/>
    <n v="342.64"/>
    <x v="3"/>
    <n v="8.2573008092463304E-2"/>
    <x v="0"/>
    <x v="2"/>
    <m/>
    <x v="0"/>
    <n v="0"/>
    <n v="2788.38"/>
    <x v="6"/>
    <x v="3"/>
  </r>
  <r>
    <s v="ORD-202307-05374"/>
    <x v="177"/>
    <x v="20"/>
    <x v="1"/>
    <n v="7853185385"/>
    <x v="8"/>
    <s v="PRD - 110 - CAM"/>
    <x v="8"/>
    <x v="1"/>
    <s v="North"/>
    <n v="3523.11"/>
    <n v="367.31"/>
    <x v="0"/>
    <n v="0.10425731810814901"/>
    <x v="0"/>
    <x v="0"/>
    <m/>
    <x v="0"/>
    <n v="0"/>
    <m/>
    <x v="6"/>
    <x v="3"/>
  </r>
  <r>
    <s v="ORD-202307-05375"/>
    <x v="195"/>
    <x v="19"/>
    <x v="3"/>
    <n v="2123370974"/>
    <x v="10"/>
    <s v="PRD-106-PHO"/>
    <x v="2"/>
    <x v="1"/>
    <s v="South"/>
    <n v="4776.78"/>
    <n v="297.26"/>
    <x v="2"/>
    <n v="6.2230205284731603E-2"/>
    <x v="0"/>
    <x v="2"/>
    <m/>
    <x v="0"/>
    <n v="0"/>
    <n v="2788.38"/>
    <x v="6"/>
    <x v="3"/>
  </r>
  <r>
    <s v="ORD-202307-05376"/>
    <x v="186"/>
    <x v="7"/>
    <x v="5"/>
    <n v="4485638562"/>
    <x v="15"/>
    <s v="PRD-100-SHO"/>
    <x v="12"/>
    <x v="0"/>
    <s v="South"/>
    <n v="1061.6500000000001"/>
    <n v="39.61"/>
    <x v="2"/>
    <n v="3.7309847878302597E-2"/>
    <x v="0"/>
    <x v="2"/>
    <m/>
    <x v="0"/>
    <n v="0"/>
    <n v="2793.38"/>
    <x v="6"/>
    <x v="3"/>
  </r>
  <r>
    <s v="ORD-202307-05377"/>
    <x v="175"/>
    <x v="26"/>
    <x v="4"/>
    <n v="3159958957"/>
    <x v="14"/>
    <s v="PRD-111-CHA "/>
    <x v="11"/>
    <x v="1"/>
    <s v="North"/>
    <n v="3877.13"/>
    <n v="220.4"/>
    <x v="0"/>
    <n v="5.6846172297549999E-2"/>
    <x v="0"/>
    <x v="2"/>
    <m/>
    <x v="0"/>
    <n v="0"/>
    <m/>
    <x v="6"/>
    <x v="3"/>
  </r>
  <r>
    <s v="ORD-202307-05378"/>
    <x v="182"/>
    <x v="17"/>
    <x v="6"/>
    <n v="4931104214"/>
    <x v="16"/>
    <s v="PRD-109-SUN"/>
    <x v="3"/>
    <x v="2"/>
    <s v="East"/>
    <n v="2898.94"/>
    <n v="756.41"/>
    <x v="1"/>
    <n v="0.26092640758346197"/>
    <x v="0"/>
    <x v="1"/>
    <m/>
    <x v="0"/>
    <n v="0"/>
    <m/>
    <x v="6"/>
    <x v="3"/>
  </r>
  <r>
    <s v="ORD-202307-05379"/>
    <x v="182"/>
    <x v="20"/>
    <x v="0"/>
    <n v="6524735833"/>
    <x v="23"/>
    <s v="PRD-111-CHA"/>
    <x v="11"/>
    <x v="1"/>
    <s v="N"/>
    <n v="2630.2"/>
    <n v="631.08000000000004"/>
    <x v="0"/>
    <n v="0.239936126530302"/>
    <x v="0"/>
    <x v="1"/>
    <m/>
    <x v="0"/>
    <n v="0"/>
    <n v="207.68"/>
    <x v="6"/>
    <x v="3"/>
  </r>
  <r>
    <s v="ORD-202307-05380"/>
    <x v="185"/>
    <x v="13"/>
    <x v="0"/>
    <n v="3337518793"/>
    <x v="15"/>
    <s v="PRD-100-SHO"/>
    <x v="12"/>
    <x v="0"/>
    <s v="North"/>
    <n v="817.14"/>
    <n v="140.12"/>
    <x v="0"/>
    <n v="0.17147612404239199"/>
    <x v="1"/>
    <x v="0"/>
    <m/>
    <x v="0"/>
    <n v="0"/>
    <n v="2793.38"/>
    <x v="6"/>
    <x v="3"/>
  </r>
  <r>
    <s v="ORD-202307-05381"/>
    <x v="192"/>
    <x v="2"/>
    <x v="3"/>
    <n v="3182121427"/>
    <x v="9"/>
    <s v="PRD-107-TAB"/>
    <x v="6"/>
    <x v="1"/>
    <s v="East"/>
    <n v="1241.6400000000001"/>
    <n v="216.33"/>
    <x v="1"/>
    <n v="0.17422924519184299"/>
    <x v="0"/>
    <x v="0"/>
    <m/>
    <x v="0"/>
    <n v="0"/>
    <n v="2081.52"/>
    <x v="6"/>
    <x v="3"/>
  </r>
  <r>
    <s v="ORD-202307-05382"/>
    <x v="198"/>
    <x v="16"/>
    <x v="1"/>
    <n v="2943283950"/>
    <x v="12"/>
    <s v="PRD-105-BAG"/>
    <x v="9"/>
    <x v="2"/>
    <s v="North"/>
    <n v="4495.16"/>
    <n v="484.87"/>
    <x v="0"/>
    <n v="0.10786490358518901"/>
    <x v="0"/>
    <x v="0"/>
    <m/>
    <x v="0"/>
    <n v="0"/>
    <m/>
    <x v="6"/>
    <x v="3"/>
  </r>
  <r>
    <s v="ORD-202307-05383"/>
    <x v="180"/>
    <x v="28"/>
    <x v="1"/>
    <n v="8385255534"/>
    <x v="4"/>
    <s v="PRD - 109 - SUN"/>
    <x v="3"/>
    <x v="2"/>
    <s v="W"/>
    <n v="3881.6"/>
    <n v="913.28"/>
    <x v="3"/>
    <n v="0.23528441879637299"/>
    <x v="0"/>
    <x v="1"/>
    <s v="Late delivery"/>
    <x v="1"/>
    <n v="1"/>
    <m/>
    <x v="6"/>
    <x v="3"/>
  </r>
  <r>
    <s v="ORD-202307-05384"/>
    <x v="203"/>
    <x v="10"/>
    <x v="5"/>
    <n v="2034271568"/>
    <x v="5"/>
    <s v="PRD-103-HEA"/>
    <x v="4"/>
    <x v="1"/>
    <s v="South"/>
    <n v="2114.63"/>
    <n v="278.94"/>
    <x v="2"/>
    <n v="0.13190960120683101"/>
    <x v="0"/>
    <x v="0"/>
    <m/>
    <x v="0"/>
    <n v="0"/>
    <n v="2183.56"/>
    <x v="6"/>
    <x v="3"/>
  </r>
  <r>
    <s v="ORD-202307-05385"/>
    <x v="178"/>
    <x v="6"/>
    <x v="0"/>
    <n v="4497341613"/>
    <x v="14"/>
    <s v="PRD-111-CHA"/>
    <x v="11"/>
    <x v="1"/>
    <s v="N"/>
    <n v="3937.45"/>
    <n v="902.04"/>
    <x v="0"/>
    <n v="0.22909243291978301"/>
    <x v="0"/>
    <x v="1"/>
    <m/>
    <x v="0"/>
    <n v="0"/>
    <n v="207.68"/>
    <x v="6"/>
    <x v="3"/>
  </r>
  <r>
    <s v="ORD-202307-05386"/>
    <x v="199"/>
    <x v="24"/>
    <x v="7"/>
    <n v="8698679206"/>
    <x v="23"/>
    <s v="PRD-111-CHA"/>
    <x v="4"/>
    <x v="1"/>
    <s v="North"/>
    <n v="4008.14"/>
    <n v="1066.8900000000001"/>
    <x v="0"/>
    <n v="0.26618082202717502"/>
    <x v="0"/>
    <x v="1"/>
    <s v="Customer changed mind"/>
    <x v="1"/>
    <n v="1"/>
    <n v="207.68"/>
    <x v="6"/>
    <x v="3"/>
  </r>
  <r>
    <s v="ORD-202307-05387"/>
    <x v="184"/>
    <x v="26"/>
    <x v="0"/>
    <n v="4286364238"/>
    <x v="6"/>
    <s v="PRD-107-TAB"/>
    <x v="6"/>
    <x v="1"/>
    <s v="S"/>
    <n v="2305.17"/>
    <n v="282.31"/>
    <x v="2"/>
    <n v="0.122468191066169"/>
    <x v="0"/>
    <x v="0"/>
    <m/>
    <x v="0"/>
    <n v="0"/>
    <n v="2081.52"/>
    <x v="6"/>
    <x v="3"/>
  </r>
  <r>
    <s v="ORD-202307-05388"/>
    <x v="179"/>
    <x v="27"/>
    <x v="1"/>
    <n v="8722593555"/>
    <x v="21"/>
    <s v="PRD-110-CAM"/>
    <x v="4"/>
    <x v="1"/>
    <s v="South"/>
    <n v="3861.92"/>
    <n v="470.34"/>
    <x v="2"/>
    <n v="0.121789161867672"/>
    <x v="0"/>
    <x v="0"/>
    <m/>
    <x v="0"/>
    <n v="0"/>
    <m/>
    <x v="6"/>
    <x v="3"/>
  </r>
  <r>
    <s v="ORD-202307-05389"/>
    <x v="185"/>
    <x v="17"/>
    <x v="3"/>
    <n v="7736782894"/>
    <x v="20"/>
    <s v="PRD-100-SHO"/>
    <x v="12"/>
    <x v="0"/>
    <s v="East"/>
    <n v="2849.14"/>
    <n v="128.74"/>
    <x v="1"/>
    <n v="4.5185564766912101E-2"/>
    <x v="0"/>
    <x v="2"/>
    <m/>
    <x v="0"/>
    <n v="0"/>
    <n v="2793.38"/>
    <x v="6"/>
    <x v="3"/>
  </r>
  <r>
    <s v="ORD-202307-05390"/>
    <x v="192"/>
    <x v="8"/>
    <x v="2"/>
    <n v="2418394427"/>
    <x v="13"/>
    <s v="PRD-102-LAP"/>
    <x v="4"/>
    <x v="1"/>
    <s v="N"/>
    <n v="2661.87"/>
    <n v="591.91999999999996"/>
    <x v="0"/>
    <n v="0.22236998801594399"/>
    <x v="0"/>
    <x v="1"/>
    <m/>
    <x v="0"/>
    <n v="0"/>
    <n v="847.14"/>
    <x v="6"/>
    <x v="3"/>
  </r>
  <r>
    <s v="ORD-202307-05391"/>
    <x v="180"/>
    <x v="13"/>
    <x v="2"/>
    <n v="1080368215"/>
    <x v="5"/>
    <s v="PRD-103-HEA"/>
    <x v="5"/>
    <x v="1"/>
    <s v="South"/>
    <n v="2224.6799999999998"/>
    <n v="415.09"/>
    <x v="2"/>
    <n v="0.18658413794343501"/>
    <x v="0"/>
    <x v="0"/>
    <m/>
    <x v="0"/>
    <n v="0"/>
    <n v="2183.56"/>
    <x v="6"/>
    <x v="3"/>
  </r>
  <r>
    <s v="ORD-202307-05392"/>
    <x v="195"/>
    <x v="27"/>
    <x v="5"/>
    <n v="323243594"/>
    <x v="6"/>
    <s v="PRD-107-TAB"/>
    <x v="6"/>
    <x v="1"/>
    <s v="South"/>
    <n v="274.14999999999998"/>
    <n v="43.44"/>
    <x v="2"/>
    <n v="0.15845340142257899"/>
    <x v="2"/>
    <x v="0"/>
    <s v="Late delivery"/>
    <x v="1"/>
    <n v="1"/>
    <n v="2081.52"/>
    <x v="6"/>
    <x v="3"/>
  </r>
  <r>
    <s v="ORD-202307-05393"/>
    <x v="183"/>
    <x v="28"/>
    <x v="2"/>
    <n v="8038940859"/>
    <x v="8"/>
    <s v="PRD-110-CAM"/>
    <x v="4"/>
    <x v="1"/>
    <s v="W"/>
    <n v="1696.11"/>
    <n v="234.04"/>
    <x v="3"/>
    <n v="0.13798633343356301"/>
    <x v="0"/>
    <x v="0"/>
    <m/>
    <x v="0"/>
    <n v="0"/>
    <m/>
    <x v="6"/>
    <x v="3"/>
  </r>
  <r>
    <s v="ORD-202307-05394"/>
    <x v="201"/>
    <x v="25"/>
    <x v="0"/>
    <n v="4761804187"/>
    <x v="14"/>
    <s v="PRD - 111 - CHA"/>
    <x v="11"/>
    <x v="1"/>
    <s v="N"/>
    <n v="3847.4"/>
    <n v="897.18"/>
    <x v="0"/>
    <n v="0.23319124603628399"/>
    <x v="0"/>
    <x v="1"/>
    <m/>
    <x v="0"/>
    <n v="0"/>
    <m/>
    <x v="6"/>
    <x v="3"/>
  </r>
  <r>
    <s v="ORD-202307-05395"/>
    <x v="185"/>
    <x v="10"/>
    <x v="4"/>
    <n v="1040486202"/>
    <x v="3"/>
    <s v="PRD-106-PHO"/>
    <x v="2"/>
    <x v="1"/>
    <s v="South"/>
    <n v="2035.85"/>
    <n v="141.18"/>
    <x v="2"/>
    <n v="6.9346955816980596E-2"/>
    <x v="0"/>
    <x v="2"/>
    <m/>
    <x v="0"/>
    <n v="0"/>
    <n v="2788.38"/>
    <x v="6"/>
    <x v="3"/>
  </r>
  <r>
    <s v="ORD-202307-05396"/>
    <x v="188"/>
    <x v="0"/>
    <x v="5"/>
    <n v="6386269919"/>
    <x v="0"/>
    <s v="PRD - 108 - JAC"/>
    <x v="0"/>
    <x v="0"/>
    <s v="North"/>
    <n v="1321.72"/>
    <n v="343.94"/>
    <x v="0"/>
    <n v="0.26022152952213801"/>
    <x v="0"/>
    <x v="1"/>
    <m/>
    <x v="0"/>
    <n v="0"/>
    <m/>
    <x v="6"/>
    <x v="3"/>
  </r>
  <r>
    <s v="ORD-202307-05397"/>
    <x v="189"/>
    <x v="18"/>
    <x v="3"/>
    <n v="2632254945"/>
    <x v="12"/>
    <s v="PRD-105-BAG"/>
    <x v="9"/>
    <x v="2"/>
    <s v="North"/>
    <n v="1853.72"/>
    <n v="304.63"/>
    <x v="0"/>
    <n v="0.16433441943767099"/>
    <x v="0"/>
    <x v="0"/>
    <m/>
    <x v="0"/>
    <n v="0"/>
    <m/>
    <x v="6"/>
    <x v="3"/>
  </r>
  <r>
    <s v="ORD-202307-05398"/>
    <x v="175"/>
    <x v="29"/>
    <x v="4"/>
    <n v="8168543085"/>
    <x v="3"/>
    <s v="PRD-106-PHO"/>
    <x v="2"/>
    <x v="1"/>
    <s v="N"/>
    <n v="3021.61"/>
    <n v="182.43"/>
    <x v="0"/>
    <n v="6.0375098043758103E-2"/>
    <x v="0"/>
    <x v="2"/>
    <m/>
    <x v="0"/>
    <n v="0"/>
    <n v="2788.38"/>
    <x v="6"/>
    <x v="3"/>
  </r>
  <r>
    <s v="ORD-202307-05399"/>
    <x v="195"/>
    <x v="12"/>
    <x v="2"/>
    <n v="3793271967"/>
    <x v="19"/>
    <s v="PRD-102-LAP"/>
    <x v="10"/>
    <x v="1"/>
    <s v="South"/>
    <n v="4097.1400000000003"/>
    <n v="968.73"/>
    <x v="2"/>
    <n v="0.23644054145086599"/>
    <x v="0"/>
    <x v="1"/>
    <s v="DAMAGED"/>
    <x v="1"/>
    <n v="1"/>
    <n v="847.14"/>
    <x v="6"/>
    <x v="3"/>
  </r>
  <r>
    <s v="ORD-202307-05400"/>
    <x v="183"/>
    <x v="29"/>
    <x v="2"/>
    <n v="5093560033"/>
    <x v="13"/>
    <s v="PRD-102-LAP "/>
    <x v="10"/>
    <x v="1"/>
    <s v="South"/>
    <n v="2474.7800000000002"/>
    <n v="560.98"/>
    <x v="2"/>
    <n v="0.226678735079482"/>
    <x v="0"/>
    <x v="1"/>
    <m/>
    <x v="0"/>
    <n v="0"/>
    <m/>
    <x v="6"/>
    <x v="3"/>
  </r>
  <r>
    <s v="ORD-202307-05401"/>
    <x v="201"/>
    <x v="11"/>
    <x v="5"/>
    <n v="1552328384"/>
    <x v="21"/>
    <s v="PRD-110-CAM"/>
    <x v="8"/>
    <x v="1"/>
    <s v="N"/>
    <n v="124.46"/>
    <n v="4.37"/>
    <x v="0"/>
    <n v="3.5111682468262899E-2"/>
    <x v="2"/>
    <x v="2"/>
    <m/>
    <x v="0"/>
    <n v="0"/>
    <m/>
    <x v="6"/>
    <x v="3"/>
  </r>
  <r>
    <s v="ORD-202307-05402"/>
    <x v="199"/>
    <x v="6"/>
    <x v="1"/>
    <n v="4125054356"/>
    <x v="21"/>
    <s v="PRD-110-CAM"/>
    <x v="8"/>
    <x v="1"/>
    <s v="N"/>
    <n v="1454.57"/>
    <n v="357.29"/>
    <x v="0"/>
    <n v="0.24563272994768201"/>
    <x v="0"/>
    <x v="1"/>
    <m/>
    <x v="0"/>
    <n v="0"/>
    <m/>
    <x v="6"/>
    <x v="3"/>
  </r>
  <r>
    <s v="ORD-202307-05403"/>
    <x v="184"/>
    <x v="20"/>
    <x v="5"/>
    <n v="2095766109"/>
    <x v="4"/>
    <s v="PRD-109-SUN"/>
    <x v="3"/>
    <x v="2"/>
    <s v="W"/>
    <n v="348.4"/>
    <n v="33.82"/>
    <x v="3"/>
    <n v="9.7072330654420197E-2"/>
    <x v="2"/>
    <x v="2"/>
    <m/>
    <x v="0"/>
    <n v="0"/>
    <m/>
    <x v="6"/>
    <x v="3"/>
  </r>
  <r>
    <s v="ORD-202307-05404"/>
    <x v="194"/>
    <x v="17"/>
    <x v="0"/>
    <n v="6721762747"/>
    <x v="14"/>
    <s v="PRD-111-CHA"/>
    <x v="11"/>
    <x v="1"/>
    <s v="N"/>
    <n v="1791.6"/>
    <n v="114.64"/>
    <x v="0"/>
    <n v="6.3987497209198496E-2"/>
    <x v="0"/>
    <x v="2"/>
    <s v="damaged "/>
    <x v="1"/>
    <n v="1"/>
    <n v="207.68"/>
    <x v="6"/>
    <x v="3"/>
  </r>
  <r>
    <s v="ORD-202307-05405"/>
    <x v="194"/>
    <x v="24"/>
    <x v="0"/>
    <n v="1967827238"/>
    <x v="4"/>
    <s v="PRD-109-SUN"/>
    <x v="3"/>
    <x v="2"/>
    <s v="East"/>
    <n v="4952.09"/>
    <n v="1441.56"/>
    <x v="1"/>
    <n v="0.29110133297254298"/>
    <x v="0"/>
    <x v="1"/>
    <m/>
    <x v="0"/>
    <n v="0"/>
    <m/>
    <x v="6"/>
    <x v="3"/>
  </r>
  <r>
    <s v="ORD-202307-05406"/>
    <x v="204"/>
    <x v="13"/>
    <x v="1"/>
    <n v="5645362812"/>
    <x v="10"/>
    <s v="PRD-106-PHO"/>
    <x v="4"/>
    <x v="1"/>
    <s v="West"/>
    <n v="3398.02"/>
    <n v="649.98"/>
    <x v="3"/>
    <n v="0.19128198186002399"/>
    <x v="0"/>
    <x v="0"/>
    <m/>
    <x v="0"/>
    <n v="0"/>
    <n v="2788.38"/>
    <x v="6"/>
    <x v="3"/>
  </r>
  <r>
    <s v="ORD-202307-05407"/>
    <x v="197"/>
    <x v="29"/>
    <x v="3"/>
    <n v="1341760832"/>
    <x v="2"/>
    <s v="PRD-101-SHI"/>
    <x v="4"/>
    <x v="0"/>
    <s v="N"/>
    <n v="896.5"/>
    <n v="251.19"/>
    <x v="0"/>
    <n v="0.28018962632459599"/>
    <x v="1"/>
    <x v="1"/>
    <m/>
    <x v="0"/>
    <n v="0"/>
    <n v="2821.33"/>
    <x v="6"/>
    <x v="3"/>
  </r>
  <r>
    <s v="ORD-202307-05408"/>
    <x v="190"/>
    <x v="10"/>
    <x v="0"/>
    <n v="2625140330"/>
    <x v="4"/>
    <s v="PRD - 109 - SUN"/>
    <x v="3"/>
    <x v="2"/>
    <s v="N"/>
    <n v="2738.46"/>
    <n v="206.04"/>
    <x v="0"/>
    <n v="7.5239368112004601E-2"/>
    <x v="0"/>
    <x v="2"/>
    <m/>
    <x v="0"/>
    <n v="0"/>
    <m/>
    <x v="6"/>
    <x v="3"/>
  </r>
  <r>
    <s v="ORD-202307-05409"/>
    <x v="190"/>
    <x v="7"/>
    <x v="1"/>
    <n v="9258939950"/>
    <x v="15"/>
    <s v="PRD - 100 - SHO"/>
    <x v="12"/>
    <x v="0"/>
    <s v="North"/>
    <n v="2318.29"/>
    <n v="387.07"/>
    <x v="0"/>
    <n v="0.16696358091524399"/>
    <x v="0"/>
    <x v="0"/>
    <m/>
    <x v="0"/>
    <n v="0"/>
    <m/>
    <x v="6"/>
    <x v="3"/>
  </r>
  <r>
    <s v="ORD-202307-05410"/>
    <x v="179"/>
    <x v="16"/>
    <x v="2"/>
    <n v="4848728145"/>
    <x v="0"/>
    <s v="PRD-108-JAC"/>
    <x v="0"/>
    <x v="0"/>
    <s v="East"/>
    <n v="286.92"/>
    <n v="14.21"/>
    <x v="1"/>
    <n v="4.9526000278823402E-2"/>
    <x v="2"/>
    <x v="2"/>
    <m/>
    <x v="0"/>
    <n v="0"/>
    <n v="2085.91"/>
    <x v="6"/>
    <x v="3"/>
  </r>
  <r>
    <s v="ORD-202307-05411"/>
    <x v="180"/>
    <x v="0"/>
    <x v="7"/>
    <n v="8736921229"/>
    <x v="14"/>
    <s v="PRD-111-CHA"/>
    <x v="11"/>
    <x v="1"/>
    <s v="N"/>
    <n v="332.75"/>
    <n v="73.069999999999993"/>
    <x v="0"/>
    <n v="0.21959429000751299"/>
    <x v="2"/>
    <x v="1"/>
    <m/>
    <x v="0"/>
    <n v="0"/>
    <n v="207.68"/>
    <x v="6"/>
    <x v="3"/>
  </r>
  <r>
    <s v="ORD-202307-05412"/>
    <x v="194"/>
    <x v="3"/>
    <x v="5"/>
    <n v="2032498263"/>
    <x v="12"/>
    <s v="PRD-105-BAG"/>
    <x v="9"/>
    <x v="2"/>
    <s v="N"/>
    <n v="2973.67"/>
    <n v="141.19999999999999"/>
    <x v="0"/>
    <n v="4.7483412752591901E-2"/>
    <x v="0"/>
    <x v="2"/>
    <m/>
    <x v="0"/>
    <n v="0"/>
    <m/>
    <x v="6"/>
    <x v="3"/>
  </r>
  <r>
    <s v="ORD-202307-05413"/>
    <x v="197"/>
    <x v="26"/>
    <x v="6"/>
    <n v="4254864775"/>
    <x v="2"/>
    <s v="PRD - 101 - SHI"/>
    <x v="4"/>
    <x v="0"/>
    <s v="S"/>
    <n v="2028.14"/>
    <n v="402.22"/>
    <x v="2"/>
    <n v="0.19831964262822099"/>
    <x v="0"/>
    <x v="0"/>
    <m/>
    <x v="0"/>
    <n v="0"/>
    <m/>
    <x v="6"/>
    <x v="3"/>
  </r>
  <r>
    <s v="ORD-202307-05414"/>
    <x v="181"/>
    <x v="12"/>
    <x v="1"/>
    <n v="9304800126"/>
    <x v="2"/>
    <s v="PRD-101-SHI"/>
    <x v="1"/>
    <x v="0"/>
    <s v="S"/>
    <n v="3105.85"/>
    <n v="464.57"/>
    <x v="2"/>
    <n v="0.149579020236006"/>
    <x v="0"/>
    <x v="0"/>
    <m/>
    <x v="0"/>
    <n v="0"/>
    <n v="2821.33"/>
    <x v="6"/>
    <x v="3"/>
  </r>
  <r>
    <s v="ORD-202307-05415"/>
    <x v="181"/>
    <x v="22"/>
    <x v="7"/>
    <n v="7664878646"/>
    <x v="5"/>
    <s v="PRD-103-HEA"/>
    <x v="4"/>
    <x v="1"/>
    <s v="East"/>
    <n v="516.13"/>
    <n v="118.58"/>
    <x v="1"/>
    <n v="0.229748319221901"/>
    <x v="1"/>
    <x v="1"/>
    <s v="Customer changed mind"/>
    <x v="1"/>
    <n v="1"/>
    <n v="2183.56"/>
    <x v="6"/>
    <x v="3"/>
  </r>
  <r>
    <s v="ORD-202307-05416"/>
    <x v="191"/>
    <x v="10"/>
    <x v="7"/>
    <n v="6156838106"/>
    <x v="17"/>
    <s v="PRD-108-JAC"/>
    <x v="4"/>
    <x v="0"/>
    <s v="South"/>
    <n v="3548.19"/>
    <n v="990.06"/>
    <x v="2"/>
    <n v="0.27903240807284801"/>
    <x v="0"/>
    <x v="1"/>
    <m/>
    <x v="0"/>
    <n v="0"/>
    <n v="2085.91"/>
    <x v="6"/>
    <x v="3"/>
  </r>
  <r>
    <s v="ORD-202307-05417"/>
    <x v="182"/>
    <x v="17"/>
    <x v="5"/>
    <n v="4997649145"/>
    <x v="11"/>
    <s v="PRD-104-WAT"/>
    <x v="7"/>
    <x v="2"/>
    <s v="N"/>
    <n v="2538.6"/>
    <n v="310.83"/>
    <x v="0"/>
    <n v="0.122441503190735"/>
    <x v="0"/>
    <x v="0"/>
    <m/>
    <x v="0"/>
    <n v="0"/>
    <n v="2420.2800000000002"/>
    <x v="6"/>
    <x v="3"/>
  </r>
  <r>
    <s v="ORD-202307-05418"/>
    <x v="196"/>
    <x v="22"/>
    <x v="4"/>
    <n v="6586224189"/>
    <x v="17"/>
    <s v="PRD-108-JAC"/>
    <x v="0"/>
    <x v="0"/>
    <s v="East"/>
    <n v="4112.41"/>
    <n v="541.4"/>
    <x v="1"/>
    <n v="0.13165029751411"/>
    <x v="0"/>
    <x v="0"/>
    <m/>
    <x v="0"/>
    <n v="0"/>
    <n v="2085.91"/>
    <x v="6"/>
    <x v="3"/>
  </r>
  <r>
    <s v="ORD-202307-05419"/>
    <x v="199"/>
    <x v="17"/>
    <x v="6"/>
    <n v="6423432096"/>
    <x v="4"/>
    <s v="PRD-109-SUN"/>
    <x v="3"/>
    <x v="2"/>
    <s v="North"/>
    <n v="3380.52"/>
    <n v="345.81"/>
    <x v="0"/>
    <n v="0.102294913208619"/>
    <x v="0"/>
    <x v="0"/>
    <m/>
    <x v="0"/>
    <n v="0"/>
    <m/>
    <x v="6"/>
    <x v="3"/>
  </r>
  <r>
    <s v="ORD-202307-05420"/>
    <x v="199"/>
    <x v="1"/>
    <x v="3"/>
    <n v="3161424170"/>
    <x v="5"/>
    <s v="PRD-103-HEA"/>
    <x v="5"/>
    <x v="1"/>
    <s v="South"/>
    <n v="1076.79"/>
    <n v="311.3"/>
    <x v="2"/>
    <n v="0.28910001021554799"/>
    <x v="0"/>
    <x v="1"/>
    <m/>
    <x v="0"/>
    <n v="0"/>
    <n v="2183.56"/>
    <x v="6"/>
    <x v="3"/>
  </r>
  <r>
    <s v="ORD-202307-05421"/>
    <x v="175"/>
    <x v="11"/>
    <x v="4"/>
    <n v="6508528558"/>
    <x v="5"/>
    <s v="PRD-103-HEA"/>
    <x v="5"/>
    <x v="1"/>
    <s v="South"/>
    <n v="1515.49"/>
    <n v="225.51"/>
    <x v="2"/>
    <n v="0.14880335732997199"/>
    <x v="0"/>
    <x v="0"/>
    <m/>
    <x v="0"/>
    <n v="0"/>
    <n v="2183.56"/>
    <x v="6"/>
    <x v="3"/>
  </r>
  <r>
    <s v="ORD-202307-05422"/>
    <x v="189"/>
    <x v="14"/>
    <x v="6"/>
    <n v="6571263860"/>
    <x v="0"/>
    <s v="PRD-108-JAC"/>
    <x v="0"/>
    <x v="0"/>
    <s v="West"/>
    <n v="2396.1799999999998"/>
    <n v="498.68"/>
    <x v="3"/>
    <n v="0.20811458237694999"/>
    <x v="0"/>
    <x v="1"/>
    <m/>
    <x v="0"/>
    <n v="0"/>
    <n v="2085.91"/>
    <x v="6"/>
    <x v="3"/>
  </r>
  <r>
    <s v="ORD-202307-05423"/>
    <x v="175"/>
    <x v="10"/>
    <x v="1"/>
    <n v="2568734993"/>
    <x v="4"/>
    <s v="PRD-109-SUN"/>
    <x v="3"/>
    <x v="2"/>
    <s v="South"/>
    <n v="3131.25"/>
    <n v="160.57"/>
    <x v="2"/>
    <n v="5.1279840319361301E-2"/>
    <x v="0"/>
    <x v="2"/>
    <m/>
    <x v="0"/>
    <n v="0"/>
    <m/>
    <x v="6"/>
    <x v="3"/>
  </r>
  <r>
    <s v="ORD-202307-05424"/>
    <x v="187"/>
    <x v="3"/>
    <x v="4"/>
    <n v="7916218972"/>
    <x v="4"/>
    <s v="PRD-109-SUN"/>
    <x v="3"/>
    <x v="2"/>
    <s v="North"/>
    <n v="3915.31"/>
    <n v="543.38"/>
    <x v="0"/>
    <n v="0.13878339135343101"/>
    <x v="0"/>
    <x v="0"/>
    <m/>
    <x v="0"/>
    <n v="0"/>
    <m/>
    <x v="6"/>
    <x v="3"/>
  </r>
  <r>
    <s v="ORD-202307-05425"/>
    <x v="186"/>
    <x v="8"/>
    <x v="1"/>
    <n v="4243388150"/>
    <x v="13"/>
    <s v="PRD-102-LAP"/>
    <x v="10"/>
    <x v="1"/>
    <s v="North"/>
    <n v="819.18"/>
    <n v="30.89"/>
    <x v="0"/>
    <n v="3.7708440147464502E-2"/>
    <x v="1"/>
    <x v="2"/>
    <m/>
    <x v="0"/>
    <n v="0"/>
    <n v="847.14"/>
    <x v="6"/>
    <x v="3"/>
  </r>
  <r>
    <s v="ORD-202307-05426"/>
    <x v="181"/>
    <x v="8"/>
    <x v="6"/>
    <n v="8915074420"/>
    <x v="0"/>
    <s v="PRD-108-JAC"/>
    <x v="0"/>
    <x v="0"/>
    <s v="West"/>
    <n v="104.88"/>
    <n v="10.14"/>
    <x v="3"/>
    <n v="9.6681922196796402E-2"/>
    <x v="2"/>
    <x v="2"/>
    <s v="Wrong item delivered"/>
    <x v="1"/>
    <n v="1"/>
    <n v="2085.91"/>
    <x v="6"/>
    <x v="3"/>
  </r>
  <r>
    <s v="ORD-202307-05427"/>
    <x v="178"/>
    <x v="27"/>
    <x v="1"/>
    <n v="7697911590"/>
    <x v="5"/>
    <s v="PRD-103-HEA"/>
    <x v="5"/>
    <x v="1"/>
    <s v="East"/>
    <n v="874.86"/>
    <n v="40.869999999999997"/>
    <x v="1"/>
    <n v="4.6716045995930801E-2"/>
    <x v="1"/>
    <x v="2"/>
    <m/>
    <x v="0"/>
    <n v="0"/>
    <n v="2183.56"/>
    <x v="6"/>
    <x v="3"/>
  </r>
  <r>
    <s v="ORD-202307-05428"/>
    <x v="194"/>
    <x v="4"/>
    <x v="3"/>
    <n v="2687001583"/>
    <x v="8"/>
    <s v="PRD - 110 - CAM"/>
    <x v="8"/>
    <x v="1"/>
    <s v="North"/>
    <n v="2038.92"/>
    <n v="595.9"/>
    <x v="0"/>
    <n v="0.29226257038039699"/>
    <x v="0"/>
    <x v="1"/>
    <m/>
    <x v="0"/>
    <n v="0"/>
    <m/>
    <x v="6"/>
    <x v="3"/>
  </r>
  <r>
    <s v="ORD-202307-05429"/>
    <x v="203"/>
    <x v="17"/>
    <x v="2"/>
    <n v="4973416567"/>
    <x v="13"/>
    <s v="PRD-102-LAP"/>
    <x v="10"/>
    <x v="1"/>
    <s v="North"/>
    <n v="2106.0100000000002"/>
    <n v="75.98"/>
    <x v="0"/>
    <n v="3.6077701435415797E-2"/>
    <x v="0"/>
    <x v="2"/>
    <m/>
    <x v="0"/>
    <n v="0"/>
    <n v="847.14"/>
    <x v="6"/>
    <x v="3"/>
  </r>
  <r>
    <s v="ORD-202307-05430"/>
    <x v="179"/>
    <x v="28"/>
    <x v="5"/>
    <n v="5276117623"/>
    <x v="0"/>
    <s v="PRD-108-JAC"/>
    <x v="0"/>
    <x v="0"/>
    <s v="S"/>
    <n v="3799.95"/>
    <n v="403.74"/>
    <x v="2"/>
    <n v="0.106248766431137"/>
    <x v="0"/>
    <x v="0"/>
    <m/>
    <x v="0"/>
    <n v="0"/>
    <n v="2085.91"/>
    <x v="6"/>
    <x v="3"/>
  </r>
  <r>
    <s v="ORD-202307-05431"/>
    <x v="185"/>
    <x v="1"/>
    <x v="5"/>
    <n v="3491100455"/>
    <x v="14"/>
    <s v="PRD-111-CHA"/>
    <x v="11"/>
    <x v="1"/>
    <s v="North"/>
    <n v="4563.99"/>
    <n v="1046.3"/>
    <x v="0"/>
    <n v="0.229251159621296"/>
    <x v="0"/>
    <x v="1"/>
    <m/>
    <x v="0"/>
    <n v="0"/>
    <n v="207.68"/>
    <x v="6"/>
    <x v="3"/>
  </r>
  <r>
    <s v="ORD-202307-05432"/>
    <x v="203"/>
    <x v="4"/>
    <x v="3"/>
    <n v="7259652292"/>
    <x v="23"/>
    <s v="PRD-111-CHA"/>
    <x v="11"/>
    <x v="1"/>
    <s v="N"/>
    <n v="4072.07"/>
    <n v="128.88999999999999"/>
    <x v="0"/>
    <n v="3.1652206371697897E-2"/>
    <x v="0"/>
    <x v="2"/>
    <m/>
    <x v="0"/>
    <n v="0"/>
    <n v="207.68"/>
    <x v="6"/>
    <x v="3"/>
  </r>
  <r>
    <s v="ORD-202307-05433"/>
    <x v="183"/>
    <x v="19"/>
    <x v="5"/>
    <n v="2855456979"/>
    <x v="14"/>
    <s v="PRD-111-CHA"/>
    <x v="11"/>
    <x v="1"/>
    <s v="North"/>
    <n v="3813.04"/>
    <n v="260.35000000000002"/>
    <x v="0"/>
    <n v="6.8278853618110494E-2"/>
    <x v="0"/>
    <x v="2"/>
    <m/>
    <x v="0"/>
    <n v="0"/>
    <n v="207.68"/>
    <x v="6"/>
    <x v="3"/>
  </r>
  <r>
    <s v="ORD-202307-05434"/>
    <x v="183"/>
    <x v="4"/>
    <x v="7"/>
    <n v="9036952205"/>
    <x v="3"/>
    <s v="PRD-106-PHO"/>
    <x v="2"/>
    <x v="1"/>
    <s v="East"/>
    <n v="3943.59"/>
    <n v="986.65"/>
    <x v="1"/>
    <n v="0.25019081598239201"/>
    <x v="0"/>
    <x v="1"/>
    <m/>
    <x v="0"/>
    <n v="0"/>
    <n v="2788.38"/>
    <x v="6"/>
    <x v="3"/>
  </r>
  <r>
    <s v="ORD-202307-05435"/>
    <x v="192"/>
    <x v="18"/>
    <x v="7"/>
    <n v="1340120776"/>
    <x v="14"/>
    <s v="PRD-111-CHA"/>
    <x v="11"/>
    <x v="1"/>
    <s v="S"/>
    <n v="670.4"/>
    <n v="196.87"/>
    <x v="2"/>
    <n v="0.29366050119331699"/>
    <x v="1"/>
    <x v="1"/>
    <m/>
    <x v="0"/>
    <n v="0"/>
    <n v="207.68"/>
    <x v="6"/>
    <x v="3"/>
  </r>
  <r>
    <s v="ORD-202307-05436"/>
    <x v="187"/>
    <x v="20"/>
    <x v="6"/>
    <n v="3587301160"/>
    <x v="16"/>
    <s v="PRD-109-SUN"/>
    <x v="3"/>
    <x v="2"/>
    <s v="N"/>
    <n v="2399.5"/>
    <n v="620.91"/>
    <x v="0"/>
    <n v="0.25876640966868097"/>
    <x v="0"/>
    <x v="1"/>
    <m/>
    <x v="0"/>
    <n v="0"/>
    <m/>
    <x v="6"/>
    <x v="3"/>
  </r>
  <r>
    <s v="ORD-202307-05437"/>
    <x v="185"/>
    <x v="21"/>
    <x v="0"/>
    <n v="1759532331"/>
    <x v="12"/>
    <s v="PRD-105-BAG"/>
    <x v="9"/>
    <x v="2"/>
    <s v="S"/>
    <n v="1305.82"/>
    <n v="220.45"/>
    <x v="2"/>
    <n v="0.168821123891501"/>
    <x v="0"/>
    <x v="0"/>
    <m/>
    <x v="0"/>
    <n v="0"/>
    <m/>
    <x v="6"/>
    <x v="3"/>
  </r>
  <r>
    <s v="ORD-202307-05438"/>
    <x v="188"/>
    <x v="24"/>
    <x v="7"/>
    <n v="7115938757"/>
    <x v="15"/>
    <s v="PRD-100-SHO"/>
    <x v="12"/>
    <x v="0"/>
    <s v="South"/>
    <n v="53.53"/>
    <n v="14.95"/>
    <x v="2"/>
    <n v="0.27928264524565699"/>
    <x v="2"/>
    <x v="1"/>
    <m/>
    <x v="0"/>
    <n v="0"/>
    <n v="2793.38"/>
    <x v="6"/>
    <x v="3"/>
  </r>
  <r>
    <s v="ORD-202307-05439"/>
    <x v="184"/>
    <x v="21"/>
    <x v="5"/>
    <n v="5157485636"/>
    <x v="14"/>
    <s v="PRD-111-CHA"/>
    <x v="4"/>
    <x v="1"/>
    <s v="North"/>
    <n v="3464.64"/>
    <n v="908.42"/>
    <x v="0"/>
    <n v="0.26219751547058301"/>
    <x v="0"/>
    <x v="1"/>
    <m/>
    <x v="0"/>
    <n v="0"/>
    <n v="207.68"/>
    <x v="6"/>
    <x v="3"/>
  </r>
  <r>
    <s v="ORD-202307-05440"/>
    <x v="187"/>
    <x v="14"/>
    <x v="2"/>
    <n v="2093217122"/>
    <x v="14"/>
    <s v="PRD-111-CHA"/>
    <x v="11"/>
    <x v="1"/>
    <s v="East"/>
    <n v="2950.64"/>
    <n v="353.33"/>
    <x v="1"/>
    <n v="0.11974690236694401"/>
    <x v="0"/>
    <x v="0"/>
    <m/>
    <x v="0"/>
    <n v="0"/>
    <n v="207.68"/>
    <x v="6"/>
    <x v="3"/>
  </r>
  <r>
    <s v="ORD-202307-05441"/>
    <x v="190"/>
    <x v="11"/>
    <x v="1"/>
    <n v="5404067515"/>
    <x v="12"/>
    <s v="PRD - 105 - BAG"/>
    <x v="9"/>
    <x v="2"/>
    <s v="N"/>
    <n v="3103.24"/>
    <n v="736.59"/>
    <x v="0"/>
    <n v="0.237361596267127"/>
    <x v="0"/>
    <x v="1"/>
    <m/>
    <x v="0"/>
    <n v="0"/>
    <m/>
    <x v="6"/>
    <x v="3"/>
  </r>
  <r>
    <s v="ORD-202307-05442"/>
    <x v="179"/>
    <x v="22"/>
    <x v="4"/>
    <n v="7128225673"/>
    <x v="15"/>
    <s v="PRD-100-SHO"/>
    <x v="4"/>
    <x v="0"/>
    <s v="South"/>
    <n v="3583.86"/>
    <n v="250.65"/>
    <x v="2"/>
    <n v="6.9938557867773796E-2"/>
    <x v="0"/>
    <x v="2"/>
    <m/>
    <x v="0"/>
    <n v="0"/>
    <n v="2793.38"/>
    <x v="6"/>
    <x v="3"/>
  </r>
  <r>
    <s v="ORD-202307-05443"/>
    <x v="192"/>
    <x v="9"/>
    <x v="1"/>
    <n v="8134773529"/>
    <x v="8"/>
    <s v="PRD-110-CAM"/>
    <x v="8"/>
    <x v="1"/>
    <s v="North"/>
    <n v="3726.39"/>
    <n v="698.41"/>
    <x v="0"/>
    <n v="0.187422679859059"/>
    <x v="0"/>
    <x v="0"/>
    <m/>
    <x v="0"/>
    <n v="0"/>
    <m/>
    <x v="6"/>
    <x v="3"/>
  </r>
  <r>
    <s v="ORD-202307-05444"/>
    <x v="194"/>
    <x v="17"/>
    <x v="0"/>
    <n v="7989123003"/>
    <x v="10"/>
    <s v="PRD-106-PHO"/>
    <x v="2"/>
    <x v="1"/>
    <s v="West"/>
    <n v="2531.52"/>
    <n v="549.35"/>
    <x v="3"/>
    <n v="0.217004013399065"/>
    <x v="0"/>
    <x v="1"/>
    <m/>
    <x v="0"/>
    <n v="0"/>
    <n v="2788.38"/>
    <x v="6"/>
    <x v="3"/>
  </r>
  <r>
    <s v="ORD-202307-05445"/>
    <x v="191"/>
    <x v="2"/>
    <x v="6"/>
    <n v="2067353098"/>
    <x v="8"/>
    <s v="PRD-110-CAM"/>
    <x v="4"/>
    <x v="1"/>
    <s v="North"/>
    <n v="3728.87"/>
    <n v="351.02"/>
    <x v="0"/>
    <n v="9.41357569451335E-2"/>
    <x v="0"/>
    <x v="2"/>
    <m/>
    <x v="0"/>
    <n v="0"/>
    <m/>
    <x v="6"/>
    <x v="3"/>
  </r>
  <r>
    <s v="ORD-202307-05446"/>
    <x v="180"/>
    <x v="11"/>
    <x v="5"/>
    <n v="8018884831"/>
    <x v="6"/>
    <s v="PRD - 107 - TAB"/>
    <x v="6"/>
    <x v="1"/>
    <s v="S"/>
    <n v="4359.4799999999996"/>
    <n v="1178.22"/>
    <x v="2"/>
    <n v="0.27026617853505502"/>
    <x v="0"/>
    <x v="1"/>
    <m/>
    <x v="0"/>
    <n v="0"/>
    <m/>
    <x v="6"/>
    <x v="3"/>
  </r>
  <r>
    <s v="ORD-202307-05447"/>
    <x v="186"/>
    <x v="19"/>
    <x v="3"/>
    <n v="5534272258"/>
    <x v="15"/>
    <s v="PRD-100-SHO"/>
    <x v="12"/>
    <x v="0"/>
    <s v="East"/>
    <n v="3091.58"/>
    <n v="362.2"/>
    <x v="1"/>
    <n v="0.117156922997302"/>
    <x v="0"/>
    <x v="0"/>
    <m/>
    <x v="0"/>
    <n v="0"/>
    <n v="2793.38"/>
    <x v="6"/>
    <x v="3"/>
  </r>
  <r>
    <s v="ORD-202307-05448"/>
    <x v="190"/>
    <x v="13"/>
    <x v="5"/>
    <n v="7894985821"/>
    <x v="21"/>
    <s v="PRD - 110 - CAM"/>
    <x v="8"/>
    <x v="1"/>
    <s v="West"/>
    <n v="4300.51"/>
    <n v="1145.2"/>
    <x v="3"/>
    <n v="0.26629399768864598"/>
    <x v="0"/>
    <x v="1"/>
    <m/>
    <x v="0"/>
    <n v="0"/>
    <m/>
    <x v="6"/>
    <x v="3"/>
  </r>
  <r>
    <s v="ORD-202307-05449"/>
    <x v="189"/>
    <x v="19"/>
    <x v="4"/>
    <n v="2768839290"/>
    <x v="0"/>
    <s v="PRD - 108 - JAC"/>
    <x v="4"/>
    <x v="0"/>
    <s v="N"/>
    <n v="4930.99"/>
    <n v="1212.21"/>
    <x v="0"/>
    <n v="0.24583501487530901"/>
    <x v="0"/>
    <x v="1"/>
    <m/>
    <x v="0"/>
    <n v="0"/>
    <m/>
    <x v="6"/>
    <x v="3"/>
  </r>
  <r>
    <s v="ORD-202307-05450"/>
    <x v="179"/>
    <x v="4"/>
    <x v="2"/>
    <n v="3411898273"/>
    <x v="12"/>
    <s v="PRD-105-BAG "/>
    <x v="9"/>
    <x v="2"/>
    <s v="North"/>
    <n v="1999.6"/>
    <n v="460.6"/>
    <x v="0"/>
    <n v="0.23034606921384301"/>
    <x v="0"/>
    <x v="1"/>
    <m/>
    <x v="0"/>
    <n v="0"/>
    <m/>
    <x v="6"/>
    <x v="3"/>
  </r>
  <r>
    <s v="ORD-202307-05451"/>
    <x v="187"/>
    <x v="2"/>
    <x v="1"/>
    <n v="3244705219"/>
    <x v="3"/>
    <s v="PRD-106-PHO"/>
    <x v="4"/>
    <x v="1"/>
    <s v="South"/>
    <n v="4890.55"/>
    <n v="811.36"/>
    <x v="2"/>
    <n v="0.16590363047101001"/>
    <x v="0"/>
    <x v="0"/>
    <m/>
    <x v="0"/>
    <n v="0"/>
    <n v="2788.38"/>
    <x v="6"/>
    <x v="3"/>
  </r>
  <r>
    <s v="ORD-202307-05452"/>
    <x v="196"/>
    <x v="21"/>
    <x v="4"/>
    <n v="2632413774"/>
    <x v="5"/>
    <s v="PRD-103-HEA"/>
    <x v="5"/>
    <x v="1"/>
    <s v="W"/>
    <n v="2811.2"/>
    <n v="136.79"/>
    <x v="3"/>
    <n v="4.8658935685828103E-2"/>
    <x v="0"/>
    <x v="2"/>
    <m/>
    <x v="0"/>
    <n v="0"/>
    <n v="2183.56"/>
    <x v="6"/>
    <x v="3"/>
  </r>
  <r>
    <s v="ORD-202307-05453"/>
    <x v="190"/>
    <x v="14"/>
    <x v="0"/>
    <n v="5535339444"/>
    <x v="11"/>
    <s v="PRD-104-WAT"/>
    <x v="7"/>
    <x v="2"/>
    <s v="North"/>
    <n v="1369.95"/>
    <n v="72.44"/>
    <x v="0"/>
    <n v="5.2877842257016701E-2"/>
    <x v="0"/>
    <x v="2"/>
    <m/>
    <x v="0"/>
    <n v="0"/>
    <n v="2420.2800000000002"/>
    <x v="6"/>
    <x v="3"/>
  </r>
  <r>
    <s v="ORD-202307-05454"/>
    <x v="202"/>
    <x v="24"/>
    <x v="2"/>
    <n v="3829782291"/>
    <x v="18"/>
    <s v="PRD-103-HEA"/>
    <x v="5"/>
    <x v="1"/>
    <s v="West"/>
    <n v="1145.9100000000001"/>
    <n v="180.68"/>
    <x v="3"/>
    <n v="0.15767381382482001"/>
    <x v="0"/>
    <x v="0"/>
    <m/>
    <x v="0"/>
    <n v="0"/>
    <n v="2183.56"/>
    <x v="6"/>
    <x v="3"/>
  </r>
  <r>
    <s v="ORD-202307-05455"/>
    <x v="193"/>
    <x v="19"/>
    <x v="2"/>
    <n v="7935990511"/>
    <x v="21"/>
    <s v="PRD-110-CAM"/>
    <x v="8"/>
    <x v="1"/>
    <s v="North"/>
    <n v="2732.06"/>
    <n v="682.86"/>
    <x v="0"/>
    <n v="0.24994326625330299"/>
    <x v="0"/>
    <x v="1"/>
    <m/>
    <x v="0"/>
    <n v="0"/>
    <m/>
    <x v="6"/>
    <x v="3"/>
  </r>
  <r>
    <s v="ORD-202307-05456"/>
    <x v="188"/>
    <x v="16"/>
    <x v="3"/>
    <n v="9530333714"/>
    <x v="14"/>
    <s v="PRD-111-CHA"/>
    <x v="11"/>
    <x v="1"/>
    <s v="North"/>
    <n v="767.49"/>
    <n v="64.36"/>
    <x v="0"/>
    <n v="8.3857770133812806E-2"/>
    <x v="1"/>
    <x v="2"/>
    <m/>
    <x v="0"/>
    <n v="0"/>
    <n v="207.68"/>
    <x v="6"/>
    <x v="3"/>
  </r>
  <r>
    <s v="ORD-202307-05457"/>
    <x v="176"/>
    <x v="10"/>
    <x v="0"/>
    <n v="4485367928"/>
    <x v="0"/>
    <s v="PRD-108-JAC"/>
    <x v="4"/>
    <x v="0"/>
    <s v="South"/>
    <n v="378.07"/>
    <n v="18.850000000000001"/>
    <x v="2"/>
    <n v="4.9858491813685298E-2"/>
    <x v="2"/>
    <x v="2"/>
    <m/>
    <x v="0"/>
    <n v="0"/>
    <n v="2085.91"/>
    <x v="6"/>
    <x v="3"/>
  </r>
  <r>
    <s v="ORD-202307-05458"/>
    <x v="186"/>
    <x v="15"/>
    <x v="5"/>
    <n v="3395747214"/>
    <x v="8"/>
    <s v="PRD - 110 - CAM"/>
    <x v="4"/>
    <x v="1"/>
    <s v="North"/>
    <n v="54.26"/>
    <n v="12.65"/>
    <x v="0"/>
    <n v="0.233136748986362"/>
    <x v="2"/>
    <x v="1"/>
    <m/>
    <x v="0"/>
    <n v="0"/>
    <m/>
    <x v="6"/>
    <x v="3"/>
  </r>
  <r>
    <s v="ORD-202307-05459"/>
    <x v="183"/>
    <x v="9"/>
    <x v="5"/>
    <n v="1664137305"/>
    <x v="5"/>
    <s v="PRD-103-HEA"/>
    <x v="5"/>
    <x v="1"/>
    <s v="North"/>
    <n v="2264.5"/>
    <n v="176.58"/>
    <x v="0"/>
    <n v="7.7977478472068901E-2"/>
    <x v="0"/>
    <x v="2"/>
    <m/>
    <x v="0"/>
    <n v="0"/>
    <n v="2183.56"/>
    <x v="6"/>
    <x v="3"/>
  </r>
  <r>
    <s v="ORD-202307-05460"/>
    <x v="199"/>
    <x v="20"/>
    <x v="4"/>
    <n v="9953925116"/>
    <x v="22"/>
    <s v="PRD-105-BAG"/>
    <x v="9"/>
    <x v="2"/>
    <s v="West"/>
    <n v="331.27"/>
    <n v="92.16"/>
    <x v="3"/>
    <n v="0.27820207081836601"/>
    <x v="2"/>
    <x v="1"/>
    <m/>
    <x v="0"/>
    <n v="0"/>
    <m/>
    <x v="6"/>
    <x v="3"/>
  </r>
  <r>
    <s v="ORD-202307-05461"/>
    <x v="185"/>
    <x v="3"/>
    <x v="5"/>
    <n v="8417354451"/>
    <x v="13"/>
    <s v="PRD - 102 - LAP"/>
    <x v="10"/>
    <x v="1"/>
    <s v="North"/>
    <n v="1867.98"/>
    <n v="248.67"/>
    <x v="0"/>
    <n v="0.13312241030417901"/>
    <x v="0"/>
    <x v="0"/>
    <m/>
    <x v="0"/>
    <n v="0"/>
    <m/>
    <x v="6"/>
    <x v="3"/>
  </r>
  <r>
    <s v="ORD-202307-05462"/>
    <x v="178"/>
    <x v="18"/>
    <x v="2"/>
    <n v="9860689300"/>
    <x v="8"/>
    <s v="PRD-110-CAM"/>
    <x v="8"/>
    <x v="1"/>
    <s v="West"/>
    <n v="771.71"/>
    <n v="207.4"/>
    <x v="3"/>
    <n v="0.26875380648170899"/>
    <x v="1"/>
    <x v="1"/>
    <m/>
    <x v="0"/>
    <n v="0"/>
    <m/>
    <x v="6"/>
    <x v="3"/>
  </r>
  <r>
    <s v="ORD-202307-05463"/>
    <x v="189"/>
    <x v="2"/>
    <x v="7"/>
    <n v="15675395"/>
    <x v="2"/>
    <s v="PRD-101-SHI"/>
    <x v="1"/>
    <x v="0"/>
    <s v="South"/>
    <n v="2976.72"/>
    <n v="547.67999999999995"/>
    <x v="2"/>
    <n v="0.18398774490042699"/>
    <x v="0"/>
    <x v="0"/>
    <m/>
    <x v="0"/>
    <n v="0"/>
    <n v="2821.33"/>
    <x v="6"/>
    <x v="3"/>
  </r>
  <r>
    <s v="ORD-202307-05464"/>
    <x v="186"/>
    <x v="24"/>
    <x v="1"/>
    <n v="6287886556"/>
    <x v="2"/>
    <s v="PRD-101-SHI"/>
    <x v="4"/>
    <x v="0"/>
    <s v="N"/>
    <n v="384.3"/>
    <n v="112.36"/>
    <x v="0"/>
    <n v="0.29237574811345302"/>
    <x v="2"/>
    <x v="1"/>
    <m/>
    <x v="0"/>
    <n v="0"/>
    <n v="2821.33"/>
    <x v="6"/>
    <x v="3"/>
  </r>
  <r>
    <s v="ORD-202307-05465"/>
    <x v="194"/>
    <x v="25"/>
    <x v="3"/>
    <n v="6785718440"/>
    <x v="10"/>
    <s v="PRD-106-PHO"/>
    <x v="2"/>
    <x v="1"/>
    <s v="East"/>
    <n v="1044.49"/>
    <n v="44.11"/>
    <x v="1"/>
    <n v="4.2231136727015103E-2"/>
    <x v="0"/>
    <x v="2"/>
    <m/>
    <x v="0"/>
    <n v="0"/>
    <n v="2788.38"/>
    <x v="6"/>
    <x v="3"/>
  </r>
  <r>
    <s v="ORD-202307-05466"/>
    <x v="198"/>
    <x v="4"/>
    <x v="4"/>
    <n v="6052102178"/>
    <x v="4"/>
    <s v="PRD - 109 - SUN "/>
    <x v="3"/>
    <x v="2"/>
    <s v="North"/>
    <n v="2071.98"/>
    <n v="193.3"/>
    <x v="0"/>
    <n v="9.3292406297358105E-2"/>
    <x v="0"/>
    <x v="2"/>
    <m/>
    <x v="0"/>
    <n v="0"/>
    <m/>
    <x v="6"/>
    <x v="3"/>
  </r>
  <r>
    <s v="ORD-202307-05467"/>
    <x v="182"/>
    <x v="12"/>
    <x v="6"/>
    <n v="6169618759"/>
    <x v="16"/>
    <s v="PRD-109-SUN"/>
    <x v="3"/>
    <x v="2"/>
    <s v="N"/>
    <n v="4097.84"/>
    <n v="1219.0999999999999"/>
    <x v="0"/>
    <n v="0.29749819417058698"/>
    <x v="0"/>
    <x v="1"/>
    <s v="damaged "/>
    <x v="1"/>
    <n v="1"/>
    <m/>
    <x v="6"/>
    <x v="3"/>
  </r>
  <r>
    <s v="ORD-202307-05468"/>
    <x v="181"/>
    <x v="6"/>
    <x v="1"/>
    <n v="8743499858"/>
    <x v="8"/>
    <s v="PRD-110-CAM"/>
    <x v="8"/>
    <x v="1"/>
    <s v="N"/>
    <n v="3333.19"/>
    <n v="102.68"/>
    <x v="0"/>
    <n v="3.0805324628959001E-2"/>
    <x v="0"/>
    <x v="2"/>
    <m/>
    <x v="0"/>
    <n v="0"/>
    <m/>
    <x v="6"/>
    <x v="3"/>
  </r>
  <r>
    <s v="ORD-202307-05469"/>
    <x v="176"/>
    <x v="2"/>
    <x v="2"/>
    <n v="6402392891"/>
    <x v="11"/>
    <s v="PRD-104-WAT"/>
    <x v="7"/>
    <x v="2"/>
    <s v="South"/>
    <n v="2102.87"/>
    <n v="208.76"/>
    <x v="2"/>
    <n v="9.9273849548474194E-2"/>
    <x v="0"/>
    <x v="2"/>
    <m/>
    <x v="0"/>
    <n v="0"/>
    <n v="2420.2800000000002"/>
    <x v="6"/>
    <x v="3"/>
  </r>
  <r>
    <s v="ORD-202307-05470"/>
    <x v="178"/>
    <x v="9"/>
    <x v="7"/>
    <n v="5484695231"/>
    <x v="14"/>
    <s v="PRD-111-CHA"/>
    <x v="11"/>
    <x v="1"/>
    <s v="W"/>
    <n v="1445.94"/>
    <n v="388.79"/>
    <x v="3"/>
    <n v="0.26888390942916002"/>
    <x v="0"/>
    <x v="1"/>
    <m/>
    <x v="0"/>
    <n v="0"/>
    <n v="207.68"/>
    <x v="6"/>
    <x v="3"/>
  </r>
  <r>
    <s v="ORD-202307-05471"/>
    <x v="181"/>
    <x v="29"/>
    <x v="5"/>
    <n v="8809899176"/>
    <x v="12"/>
    <s v="PRD-105-BAG"/>
    <x v="9"/>
    <x v="2"/>
    <s v="East"/>
    <n v="1741.49"/>
    <n v="147.1"/>
    <x v="1"/>
    <n v="8.4467898179145406E-2"/>
    <x v="0"/>
    <x v="2"/>
    <s v="Defective"/>
    <x v="1"/>
    <n v="1"/>
    <m/>
    <x v="6"/>
    <x v="3"/>
  </r>
  <r>
    <s v="ORD-202307-05472"/>
    <x v="178"/>
    <x v="12"/>
    <x v="2"/>
    <n v="491546361"/>
    <x v="19"/>
    <s v="PRD-102-LAP"/>
    <x v="10"/>
    <x v="1"/>
    <s v="N"/>
    <n v="2437.37"/>
    <n v="538.74"/>
    <x v="0"/>
    <n v="0.22103332690564001"/>
    <x v="0"/>
    <x v="1"/>
    <m/>
    <x v="0"/>
    <n v="0"/>
    <n v="847.14"/>
    <x v="6"/>
    <x v="3"/>
  </r>
  <r>
    <s v="ORD-202307-05473"/>
    <x v="175"/>
    <x v="4"/>
    <x v="3"/>
    <n v="1980850423"/>
    <x v="12"/>
    <s v="PRD-105-BAG"/>
    <x v="9"/>
    <x v="2"/>
    <s v="West"/>
    <n v="4351.29"/>
    <n v="933.2"/>
    <x v="3"/>
    <n v="0.21446513562644601"/>
    <x v="0"/>
    <x v="1"/>
    <m/>
    <x v="0"/>
    <n v="0"/>
    <m/>
    <x v="6"/>
    <x v="3"/>
  </r>
  <r>
    <s v="ORD-202307-05474"/>
    <x v="193"/>
    <x v="19"/>
    <x v="5"/>
    <n v="28190623"/>
    <x v="14"/>
    <s v="PRD-111-CHA"/>
    <x v="11"/>
    <x v="1"/>
    <s v="East"/>
    <n v="4168.22"/>
    <n v="1136.9100000000001"/>
    <x v="1"/>
    <n v="0.27275671629616499"/>
    <x v="0"/>
    <x v="1"/>
    <m/>
    <x v="0"/>
    <n v="0"/>
    <n v="207.68"/>
    <x v="6"/>
    <x v="3"/>
  </r>
  <r>
    <s v="ORD-202307-05475"/>
    <x v="176"/>
    <x v="22"/>
    <x v="4"/>
    <n v="655832475"/>
    <x v="4"/>
    <s v="PRD-109-SUN"/>
    <x v="3"/>
    <x v="2"/>
    <s v="N"/>
    <n v="4290.21"/>
    <n v="983.92"/>
    <x v="0"/>
    <n v="0.22934075488146299"/>
    <x v="0"/>
    <x v="1"/>
    <m/>
    <x v="0"/>
    <n v="0"/>
    <m/>
    <x v="6"/>
    <x v="3"/>
  </r>
  <r>
    <s v="ORD-202307-05476"/>
    <x v="196"/>
    <x v="16"/>
    <x v="4"/>
    <n v="4362356414"/>
    <x v="13"/>
    <s v="PRD-102-LAP"/>
    <x v="10"/>
    <x v="1"/>
    <s v="N"/>
    <n v="2732.4"/>
    <n v="800.84"/>
    <x v="0"/>
    <n v="0.293090323525106"/>
    <x v="0"/>
    <x v="1"/>
    <m/>
    <x v="0"/>
    <n v="0"/>
    <n v="847.14"/>
    <x v="6"/>
    <x v="3"/>
  </r>
  <r>
    <s v="ORD-202307-05477"/>
    <x v="188"/>
    <x v="21"/>
    <x v="5"/>
    <n v="8467886744"/>
    <x v="10"/>
    <s v="PRD-106-PHO"/>
    <x v="2"/>
    <x v="1"/>
    <s v="East"/>
    <n v="189.72"/>
    <n v="36.78"/>
    <x v="1"/>
    <n v="0.193864642631246"/>
    <x v="2"/>
    <x v="0"/>
    <m/>
    <x v="0"/>
    <n v="0"/>
    <n v="2788.38"/>
    <x v="6"/>
    <x v="3"/>
  </r>
  <r>
    <s v="ORD-202307-05478"/>
    <x v="191"/>
    <x v="19"/>
    <x v="2"/>
    <n v="3617338224"/>
    <x v="11"/>
    <s v="PRD-104-WAT"/>
    <x v="7"/>
    <x v="2"/>
    <s v="North"/>
    <n v="3950.81"/>
    <n v="1073.52"/>
    <x v="0"/>
    <n v="0.271721495085818"/>
    <x v="0"/>
    <x v="1"/>
    <m/>
    <x v="0"/>
    <n v="0"/>
    <n v="2420.2800000000002"/>
    <x v="6"/>
    <x v="3"/>
  </r>
  <r>
    <s v="ORD-202307-05479"/>
    <x v="178"/>
    <x v="24"/>
    <x v="6"/>
    <n v="7591297474"/>
    <x v="21"/>
    <s v="PRD-110-CAM"/>
    <x v="8"/>
    <x v="1"/>
    <s v="W"/>
    <n v="3537.36"/>
    <n v="789.54"/>
    <x v="3"/>
    <n v="0.22320035280548201"/>
    <x v="0"/>
    <x v="1"/>
    <s v="DAMAGED"/>
    <x v="1"/>
    <n v="1"/>
    <m/>
    <x v="6"/>
    <x v="3"/>
  </r>
  <r>
    <s v="ORD-202307-05480"/>
    <x v="187"/>
    <x v="9"/>
    <x v="2"/>
    <n v="1549376902"/>
    <x v="0"/>
    <s v="PRD-108-JAC"/>
    <x v="0"/>
    <x v="0"/>
    <s v="N"/>
    <n v="220.85"/>
    <n v="28.99"/>
    <x v="0"/>
    <n v="0.13126556486302901"/>
    <x v="2"/>
    <x v="0"/>
    <m/>
    <x v="0"/>
    <n v="0"/>
    <n v="2085.91"/>
    <x v="6"/>
    <x v="3"/>
  </r>
  <r>
    <s v="ORD-202307-05481"/>
    <x v="187"/>
    <x v="17"/>
    <x v="7"/>
    <n v="2587768586"/>
    <x v="7"/>
    <s v="PRD-104-WAT"/>
    <x v="7"/>
    <x v="2"/>
    <s v="N"/>
    <n v="3341.66"/>
    <n v="110.84"/>
    <x v="0"/>
    <n v="3.3169143479587999E-2"/>
    <x v="0"/>
    <x v="2"/>
    <m/>
    <x v="0"/>
    <n v="0"/>
    <n v="2420.2800000000002"/>
    <x v="6"/>
    <x v="3"/>
  </r>
  <r>
    <s v="ORD-202307-05482"/>
    <x v="194"/>
    <x v="24"/>
    <x v="0"/>
    <n v="1610735231"/>
    <x v="3"/>
    <s v="PRD-106-PHO"/>
    <x v="2"/>
    <x v="1"/>
    <s v="South"/>
    <n v="2943.11"/>
    <n v="440.49"/>
    <x v="2"/>
    <n v="0.14966820811998199"/>
    <x v="0"/>
    <x v="0"/>
    <m/>
    <x v="0"/>
    <n v="0"/>
    <n v="2788.38"/>
    <x v="6"/>
    <x v="3"/>
  </r>
  <r>
    <s v="ORD-202307-05483"/>
    <x v="201"/>
    <x v="13"/>
    <x v="6"/>
    <n v="7606912391"/>
    <x v="9"/>
    <s v="PRD-107-TAB"/>
    <x v="6"/>
    <x v="1"/>
    <s v="S"/>
    <n v="2357.2399999999998"/>
    <n v="503.13"/>
    <x v="2"/>
    <n v="0.213440294581799"/>
    <x v="0"/>
    <x v="1"/>
    <m/>
    <x v="0"/>
    <n v="0"/>
    <n v="2081.52"/>
    <x v="6"/>
    <x v="3"/>
  </r>
  <r>
    <s v="ORD-202307-05484"/>
    <x v="192"/>
    <x v="19"/>
    <x v="4"/>
    <n v="8802708768"/>
    <x v="0"/>
    <s v="PRD-108-JAC"/>
    <x v="0"/>
    <x v="0"/>
    <s v="North"/>
    <n v="4858.6099999999997"/>
    <n v="1371.73"/>
    <x v="0"/>
    <n v="0.28232971981698501"/>
    <x v="0"/>
    <x v="1"/>
    <m/>
    <x v="0"/>
    <n v="0"/>
    <n v="2085.91"/>
    <x v="6"/>
    <x v="3"/>
  </r>
  <r>
    <s v="ORD-202307-05485"/>
    <x v="193"/>
    <x v="14"/>
    <x v="7"/>
    <n v="2838498385"/>
    <x v="7"/>
    <s v="PRD-104-WAT"/>
    <x v="7"/>
    <x v="2"/>
    <s v="East"/>
    <n v="1896.59"/>
    <n v="121.9"/>
    <x v="1"/>
    <n v="6.4273248303534203E-2"/>
    <x v="0"/>
    <x v="2"/>
    <m/>
    <x v="0"/>
    <n v="0"/>
    <n v="2420.2800000000002"/>
    <x v="6"/>
    <x v="3"/>
  </r>
  <r>
    <s v="ORD-202307-05486"/>
    <x v="187"/>
    <x v="4"/>
    <x v="5"/>
    <n v="234577477"/>
    <x v="11"/>
    <s v="PRD-104-WAT"/>
    <x v="7"/>
    <x v="2"/>
    <s v="North"/>
    <n v="2887.98"/>
    <n v="145.18"/>
    <x v="0"/>
    <n v="5.0270431235673402E-2"/>
    <x v="0"/>
    <x v="2"/>
    <m/>
    <x v="0"/>
    <n v="0"/>
    <n v="2420.2800000000002"/>
    <x v="6"/>
    <x v="3"/>
  </r>
  <r>
    <s v="ORD-202307-05487"/>
    <x v="203"/>
    <x v="25"/>
    <x v="0"/>
    <n v="548312297"/>
    <x v="12"/>
    <s v="PRD-105-BAG"/>
    <x v="9"/>
    <x v="2"/>
    <s v="W"/>
    <n v="4813.33"/>
    <n v="636.36"/>
    <x v="3"/>
    <n v="0.132207847789368"/>
    <x v="0"/>
    <x v="0"/>
    <m/>
    <x v="0"/>
    <n v="0"/>
    <m/>
    <x v="6"/>
    <x v="3"/>
  </r>
  <r>
    <s v="ORD-202307-05488"/>
    <x v="187"/>
    <x v="10"/>
    <x v="5"/>
    <n v="8353113407"/>
    <x v="20"/>
    <s v="PRD-100-SHO"/>
    <x v="12"/>
    <x v="0"/>
    <s v="S"/>
    <n v="989.5"/>
    <n v="81.97"/>
    <x v="2"/>
    <n v="8.2839818089944395E-2"/>
    <x v="1"/>
    <x v="2"/>
    <m/>
    <x v="0"/>
    <n v="0"/>
    <n v="2793.38"/>
    <x v="6"/>
    <x v="3"/>
  </r>
  <r>
    <s v="ORD-202307-05489"/>
    <x v="193"/>
    <x v="24"/>
    <x v="5"/>
    <n v="5330205686"/>
    <x v="7"/>
    <s v="PRD-104-WAT"/>
    <x v="7"/>
    <x v="2"/>
    <s v="South"/>
    <n v="202.38"/>
    <n v="9.52"/>
    <x v="2"/>
    <n v="4.7040221365747599E-2"/>
    <x v="2"/>
    <x v="2"/>
    <m/>
    <x v="0"/>
    <n v="0"/>
    <n v="2420.2800000000002"/>
    <x v="6"/>
    <x v="3"/>
  </r>
  <r>
    <s v="ORD-202307-05490"/>
    <x v="180"/>
    <x v="20"/>
    <x v="4"/>
    <n v="334418607"/>
    <x v="0"/>
    <s v="PRD-108-JAC"/>
    <x v="4"/>
    <x v="0"/>
    <s v="N"/>
    <n v="3401.58"/>
    <n v="910.19"/>
    <x v="0"/>
    <n v="0.26757859582899701"/>
    <x v="0"/>
    <x v="1"/>
    <m/>
    <x v="0"/>
    <n v="0"/>
    <n v="2085.91"/>
    <x v="6"/>
    <x v="3"/>
  </r>
  <r>
    <s v="ORD-202307-05491"/>
    <x v="203"/>
    <x v="20"/>
    <x v="5"/>
    <n v="351203745"/>
    <x v="2"/>
    <s v="PRD-101-SHI"/>
    <x v="1"/>
    <x v="0"/>
    <s v="East"/>
    <n v="4934.47"/>
    <n v="470.15"/>
    <x v="1"/>
    <n v="9.5278722942889499E-2"/>
    <x v="0"/>
    <x v="2"/>
    <m/>
    <x v="0"/>
    <n v="0"/>
    <n v="2821.33"/>
    <x v="6"/>
    <x v="3"/>
  </r>
  <r>
    <s v="ORD-202307-05492"/>
    <x v="184"/>
    <x v="0"/>
    <x v="2"/>
    <n v="5722299771"/>
    <x v="12"/>
    <s v="PRD-105-BAG "/>
    <x v="9"/>
    <x v="2"/>
    <s v="West"/>
    <n v="3384.73"/>
    <n v="249.26"/>
    <x v="3"/>
    <n v="7.3642506196949203E-2"/>
    <x v="0"/>
    <x v="2"/>
    <m/>
    <x v="0"/>
    <n v="0"/>
    <m/>
    <x v="6"/>
    <x v="3"/>
  </r>
  <r>
    <s v="ORD-202307-05493"/>
    <x v="204"/>
    <x v="4"/>
    <x v="0"/>
    <n v="6367083946"/>
    <x v="7"/>
    <s v="PRD-104-WAT"/>
    <x v="7"/>
    <x v="2"/>
    <s v="North"/>
    <n v="2926.55"/>
    <n v="445.25"/>
    <x v="0"/>
    <n v="0.15214160017768399"/>
    <x v="0"/>
    <x v="0"/>
    <m/>
    <x v="0"/>
    <n v="0"/>
    <n v="2420.2800000000002"/>
    <x v="6"/>
    <x v="3"/>
  </r>
  <r>
    <s v="ORD-202307-05494"/>
    <x v="184"/>
    <x v="20"/>
    <x v="5"/>
    <n v="3435613571"/>
    <x v="3"/>
    <s v="PRD-106-PHO "/>
    <x v="2"/>
    <x v="1"/>
    <s v="East"/>
    <n v="4339.55"/>
    <n v="1111.45"/>
    <x v="1"/>
    <n v="0.25612102637370199"/>
    <x v="0"/>
    <x v="1"/>
    <m/>
    <x v="0"/>
    <n v="0"/>
    <m/>
    <x v="6"/>
    <x v="3"/>
  </r>
  <r>
    <s v="ORD-202307-05495"/>
    <x v="188"/>
    <x v="22"/>
    <x v="2"/>
    <n v="262196607"/>
    <x v="15"/>
    <s v="PRD-100-SHO"/>
    <x v="12"/>
    <x v="0"/>
    <s v="East"/>
    <n v="4601.01"/>
    <n v="469.83"/>
    <x v="1"/>
    <n v="0.102114535721505"/>
    <x v="0"/>
    <x v="0"/>
    <m/>
    <x v="0"/>
    <n v="0"/>
    <n v="2793.38"/>
    <x v="6"/>
    <x v="3"/>
  </r>
  <r>
    <s v="ORD-202307-05496"/>
    <x v="182"/>
    <x v="7"/>
    <x v="7"/>
    <n v="1466830347"/>
    <x v="12"/>
    <s v="PRD-105-BAG"/>
    <x v="9"/>
    <x v="2"/>
    <s v="South"/>
    <n v="4770.82"/>
    <n v="894.66"/>
    <x v="2"/>
    <n v="0.18752751099391701"/>
    <x v="0"/>
    <x v="0"/>
    <m/>
    <x v="0"/>
    <n v="0"/>
    <m/>
    <x v="6"/>
    <x v="3"/>
  </r>
  <r>
    <s v="ORD-202307-05497"/>
    <x v="189"/>
    <x v="13"/>
    <x v="5"/>
    <n v="3514013050"/>
    <x v="10"/>
    <s v="PRD-106-PHO"/>
    <x v="4"/>
    <x v="1"/>
    <s v="North"/>
    <n v="4398.05"/>
    <n v="327.54000000000002"/>
    <x v="0"/>
    <n v="7.44739145757779E-2"/>
    <x v="0"/>
    <x v="2"/>
    <m/>
    <x v="0"/>
    <n v="0"/>
    <n v="2788.38"/>
    <x v="6"/>
    <x v="3"/>
  </r>
  <r>
    <s v="ORD-202307-05498"/>
    <x v="199"/>
    <x v="9"/>
    <x v="1"/>
    <n v="314684625"/>
    <x v="4"/>
    <s v="PRD-109-SUN"/>
    <x v="3"/>
    <x v="2"/>
    <s v="N"/>
    <n v="1684.8"/>
    <n v="329.49"/>
    <x v="0"/>
    <n v="0.19556623931623901"/>
    <x v="0"/>
    <x v="0"/>
    <m/>
    <x v="0"/>
    <n v="0"/>
    <m/>
    <x v="6"/>
    <x v="3"/>
  </r>
  <r>
    <s v="ORD-202307-05499"/>
    <x v="181"/>
    <x v="8"/>
    <x v="2"/>
    <n v="6376265086"/>
    <x v="2"/>
    <s v="PRD-101-SHI"/>
    <x v="1"/>
    <x v="0"/>
    <s v="East"/>
    <n v="2465.84"/>
    <n v="411"/>
    <x v="1"/>
    <n v="0.16667748110177499"/>
    <x v="0"/>
    <x v="0"/>
    <m/>
    <x v="0"/>
    <n v="0"/>
    <n v="2821.33"/>
    <x v="6"/>
    <x v="3"/>
  </r>
  <r>
    <s v="ORD-202307-05500"/>
    <x v="188"/>
    <x v="12"/>
    <x v="7"/>
    <n v="6539746249"/>
    <x v="13"/>
    <s v="PRD-102-LAP"/>
    <x v="10"/>
    <x v="1"/>
    <s v="S"/>
    <n v="2145.41"/>
    <n v="349.85"/>
    <x v="2"/>
    <n v="0.16306906372208599"/>
    <x v="0"/>
    <x v="0"/>
    <m/>
    <x v="0"/>
    <n v="0"/>
    <n v="847.14"/>
    <x v="6"/>
    <x v="3"/>
  </r>
  <r>
    <s v="ORD-202307-05501"/>
    <x v="201"/>
    <x v="2"/>
    <x v="6"/>
    <n v="3617227732"/>
    <x v="4"/>
    <s v="PRD-109-SUN"/>
    <x v="3"/>
    <x v="2"/>
    <s v="East"/>
    <n v="1457.83"/>
    <n v="58.81"/>
    <x v="1"/>
    <n v="4.0340780475089703E-2"/>
    <x v="0"/>
    <x v="2"/>
    <m/>
    <x v="0"/>
    <n v="0"/>
    <m/>
    <x v="6"/>
    <x v="3"/>
  </r>
  <r>
    <s v="ORD-202307-05502"/>
    <x v="200"/>
    <x v="3"/>
    <x v="0"/>
    <n v="9115330356"/>
    <x v="23"/>
    <s v="PRD-111-CHA"/>
    <x v="11"/>
    <x v="1"/>
    <s v="West"/>
    <n v="3859.15"/>
    <n v="1030.68"/>
    <x v="3"/>
    <n v="0.26707435575191402"/>
    <x v="0"/>
    <x v="1"/>
    <s v="Wrong item delivered"/>
    <x v="1"/>
    <n v="1"/>
    <n v="207.68"/>
    <x v="6"/>
    <x v="3"/>
  </r>
  <r>
    <s v="ORD-202307-05503"/>
    <x v="180"/>
    <x v="23"/>
    <x v="3"/>
    <n v="6287763953"/>
    <x v="2"/>
    <s v="PRD-101-SHI"/>
    <x v="1"/>
    <x v="0"/>
    <s v="North"/>
    <n v="4554.07"/>
    <n v="586.03"/>
    <x v="0"/>
    <n v="0.128682694820238"/>
    <x v="0"/>
    <x v="0"/>
    <m/>
    <x v="0"/>
    <n v="0"/>
    <n v="2821.33"/>
    <x v="6"/>
    <x v="3"/>
  </r>
  <r>
    <s v="ORD-202307-05504"/>
    <x v="193"/>
    <x v="25"/>
    <x v="1"/>
    <n v="712421015"/>
    <x v="14"/>
    <s v="PRD-111-CHA"/>
    <x v="4"/>
    <x v="1"/>
    <s v="East"/>
    <n v="3260.19"/>
    <n v="413.02"/>
    <x v="1"/>
    <n v="0.12668586800155801"/>
    <x v="0"/>
    <x v="0"/>
    <s v="Wrong item delivered"/>
    <x v="1"/>
    <n v="1"/>
    <n v="207.68"/>
    <x v="6"/>
    <x v="3"/>
  </r>
  <r>
    <s v="ORD-202307-05505"/>
    <x v="180"/>
    <x v="17"/>
    <x v="2"/>
    <n v="1285046502"/>
    <x v="15"/>
    <s v="PRD-100-SHO"/>
    <x v="4"/>
    <x v="0"/>
    <s v="North"/>
    <n v="1508.09"/>
    <n v="376.76"/>
    <x v="0"/>
    <n v="0.24982593877023301"/>
    <x v="0"/>
    <x v="1"/>
    <m/>
    <x v="0"/>
    <n v="0"/>
    <n v="2793.38"/>
    <x v="6"/>
    <x v="3"/>
  </r>
  <r>
    <s v="ORD-202307-05506"/>
    <x v="192"/>
    <x v="27"/>
    <x v="6"/>
    <n v="3531909565"/>
    <x v="7"/>
    <s v="PRD-104-WAT"/>
    <x v="7"/>
    <x v="2"/>
    <s v="N"/>
    <n v="4527.5600000000004"/>
    <n v="1279.28"/>
    <x v="0"/>
    <n v="0.28255395842352199"/>
    <x v="0"/>
    <x v="1"/>
    <m/>
    <x v="0"/>
    <n v="0"/>
    <n v="2420.2800000000002"/>
    <x v="6"/>
    <x v="3"/>
  </r>
  <r>
    <s v="ORD-202307-05507"/>
    <x v="201"/>
    <x v="6"/>
    <x v="3"/>
    <n v="9552298778"/>
    <x v="19"/>
    <s v="PRD-102-LAP"/>
    <x v="10"/>
    <x v="1"/>
    <s v="North"/>
    <n v="1724.65"/>
    <n v="185.98"/>
    <x v="0"/>
    <n v="0.107836372597339"/>
    <x v="0"/>
    <x v="0"/>
    <m/>
    <x v="0"/>
    <n v="0"/>
    <n v="847.14"/>
    <x v="6"/>
    <x v="3"/>
  </r>
  <r>
    <s v="ORD-202307-05508"/>
    <x v="184"/>
    <x v="15"/>
    <x v="7"/>
    <n v="7272598296"/>
    <x v="4"/>
    <s v="PRD-109-SUN"/>
    <x v="3"/>
    <x v="2"/>
    <s v="South"/>
    <n v="4462.32"/>
    <n v="1191.3"/>
    <x v="2"/>
    <n v="0.26696875168074002"/>
    <x v="0"/>
    <x v="1"/>
    <m/>
    <x v="0"/>
    <n v="0"/>
    <m/>
    <x v="6"/>
    <x v="3"/>
  </r>
  <r>
    <s v="ORD-202307-05509"/>
    <x v="196"/>
    <x v="3"/>
    <x v="7"/>
    <n v="6077856255"/>
    <x v="12"/>
    <s v="PRD-105-BAG"/>
    <x v="9"/>
    <x v="2"/>
    <s v="East"/>
    <n v="83.72"/>
    <n v="10.15"/>
    <x v="1"/>
    <n v="0.12123745819398001"/>
    <x v="2"/>
    <x v="0"/>
    <s v="DAMAGED"/>
    <x v="1"/>
    <n v="1"/>
    <m/>
    <x v="6"/>
    <x v="3"/>
  </r>
  <r>
    <s v="ORD-202307-05510"/>
    <x v="192"/>
    <x v="1"/>
    <x v="2"/>
    <n v="44525669"/>
    <x v="17"/>
    <s v="PRD-108-JAC"/>
    <x v="0"/>
    <x v="0"/>
    <s v="South"/>
    <n v="509.07"/>
    <n v="57.41"/>
    <x v="2"/>
    <n v="0.11277427465770901"/>
    <x v="1"/>
    <x v="0"/>
    <m/>
    <x v="0"/>
    <n v="0"/>
    <n v="2085.91"/>
    <x v="6"/>
    <x v="3"/>
  </r>
  <r>
    <s v="ORD-202307-05511"/>
    <x v="193"/>
    <x v="14"/>
    <x v="6"/>
    <n v="4477289415"/>
    <x v="12"/>
    <s v="PRD-105-BAG"/>
    <x v="9"/>
    <x v="2"/>
    <s v="East"/>
    <n v="2606.75"/>
    <n v="150.08000000000001"/>
    <x v="1"/>
    <n v="5.7573606981873998E-2"/>
    <x v="0"/>
    <x v="2"/>
    <m/>
    <x v="0"/>
    <n v="0"/>
    <m/>
    <x v="6"/>
    <x v="3"/>
  </r>
  <r>
    <s v="ORD-202307-05512"/>
    <x v="201"/>
    <x v="14"/>
    <x v="2"/>
    <n v="9736974754"/>
    <x v="12"/>
    <s v="PRD-105-BAG"/>
    <x v="9"/>
    <x v="2"/>
    <s v="North"/>
    <n v="2516.0300000000002"/>
    <n v="429.71"/>
    <x v="0"/>
    <n v="0.170788901563177"/>
    <x v="0"/>
    <x v="0"/>
    <m/>
    <x v="0"/>
    <n v="0"/>
    <m/>
    <x v="6"/>
    <x v="3"/>
  </r>
  <r>
    <s v="ORD-202307-05513"/>
    <x v="200"/>
    <x v="22"/>
    <x v="2"/>
    <n v="9967272929"/>
    <x v="15"/>
    <s v="PRD-100-SHO"/>
    <x v="12"/>
    <x v="0"/>
    <s v="North"/>
    <n v="1522.67"/>
    <n v="379.62"/>
    <x v="0"/>
    <n v="0.24931206367761899"/>
    <x v="0"/>
    <x v="1"/>
    <m/>
    <x v="0"/>
    <n v="0"/>
    <n v="2793.38"/>
    <x v="6"/>
    <x v="3"/>
  </r>
  <r>
    <s v="ORD-202307-05514"/>
    <x v="183"/>
    <x v="24"/>
    <x v="3"/>
    <n v="9938070717"/>
    <x v="2"/>
    <s v="PRD-101-SHI"/>
    <x v="4"/>
    <x v="0"/>
    <s v="W"/>
    <n v="4648.53"/>
    <n v="257.77"/>
    <x v="3"/>
    <n v="5.54519385698274E-2"/>
    <x v="0"/>
    <x v="2"/>
    <s v="DAMAGED"/>
    <x v="1"/>
    <n v="1"/>
    <n v="2821.33"/>
    <x v="6"/>
    <x v="3"/>
  </r>
  <r>
    <s v="ORD-202307-05515"/>
    <x v="197"/>
    <x v="1"/>
    <x v="7"/>
    <n v="5247380697"/>
    <x v="22"/>
    <s v="PRD-105-BAG"/>
    <x v="9"/>
    <x v="2"/>
    <s v="South"/>
    <n v="3456.73"/>
    <n v="802.53"/>
    <x v="2"/>
    <n v="0.23216450228973601"/>
    <x v="0"/>
    <x v="1"/>
    <m/>
    <x v="0"/>
    <n v="0"/>
    <m/>
    <x v="6"/>
    <x v="3"/>
  </r>
  <r>
    <s v="ORD-202307-05516"/>
    <x v="187"/>
    <x v="22"/>
    <x v="3"/>
    <n v="4425613684"/>
    <x v="2"/>
    <s v="PRD-101-SHI"/>
    <x v="1"/>
    <x v="0"/>
    <s v="West"/>
    <n v="4234.99"/>
    <n v="821.61"/>
    <x v="3"/>
    <n v="0.19400518064977701"/>
    <x v="0"/>
    <x v="0"/>
    <m/>
    <x v="0"/>
    <n v="0"/>
    <n v="2821.33"/>
    <x v="6"/>
    <x v="3"/>
  </r>
  <r>
    <s v="ORD-202307-05517"/>
    <x v="179"/>
    <x v="19"/>
    <x v="7"/>
    <n v="1994773742"/>
    <x v="6"/>
    <s v="PRD-107-TAB "/>
    <x v="6"/>
    <x v="1"/>
    <s v="West"/>
    <n v="2085.35"/>
    <n v="181.85"/>
    <x v="3"/>
    <n v="8.7203586927853793E-2"/>
    <x v="0"/>
    <x v="2"/>
    <m/>
    <x v="0"/>
    <n v="0"/>
    <m/>
    <x v="6"/>
    <x v="3"/>
  </r>
  <r>
    <s v="ORD-202307-05518"/>
    <x v="192"/>
    <x v="13"/>
    <x v="2"/>
    <n v="7059397132"/>
    <x v="6"/>
    <s v="PRD-107-TAB"/>
    <x v="6"/>
    <x v="1"/>
    <s v="South"/>
    <n v="3142.73"/>
    <n v="752.75"/>
    <x v="2"/>
    <n v="0.23952105335170401"/>
    <x v="0"/>
    <x v="1"/>
    <s v="DAMAGED"/>
    <x v="1"/>
    <n v="1"/>
    <n v="2081.52"/>
    <x v="6"/>
    <x v="3"/>
  </r>
  <r>
    <s v="ORD-202307-05519"/>
    <x v="190"/>
    <x v="0"/>
    <x v="3"/>
    <n v="5103229751"/>
    <x v="21"/>
    <s v="PRD-110-CAM"/>
    <x v="8"/>
    <x v="1"/>
    <s v="North"/>
    <n v="2786.64"/>
    <n v="122.01"/>
    <x v="0"/>
    <n v="4.37839118077685E-2"/>
    <x v="0"/>
    <x v="2"/>
    <m/>
    <x v="0"/>
    <n v="0"/>
    <m/>
    <x v="6"/>
    <x v="3"/>
  </r>
  <r>
    <s v="ORD-202307-05520"/>
    <x v="196"/>
    <x v="20"/>
    <x v="0"/>
    <n v="1425477960"/>
    <x v="9"/>
    <s v="PRD-107-TAB"/>
    <x v="6"/>
    <x v="1"/>
    <s v="East"/>
    <n v="4177"/>
    <n v="796.77"/>
    <x v="1"/>
    <n v="0.19075173569547499"/>
    <x v="0"/>
    <x v="0"/>
    <m/>
    <x v="0"/>
    <n v="0"/>
    <n v="2081.52"/>
    <x v="6"/>
    <x v="3"/>
  </r>
  <r>
    <s v="ORD-202307-05521"/>
    <x v="193"/>
    <x v="7"/>
    <x v="1"/>
    <n v="3568469340"/>
    <x v="6"/>
    <s v="PRD-107-TAB"/>
    <x v="6"/>
    <x v="1"/>
    <s v="North"/>
    <n v="1170.82"/>
    <n v="233.48"/>
    <x v="0"/>
    <n v="0.199415794058865"/>
    <x v="0"/>
    <x v="0"/>
    <m/>
    <x v="0"/>
    <n v="0"/>
    <n v="2081.52"/>
    <x v="6"/>
    <x v="3"/>
  </r>
  <r>
    <s v="ORD-202307-05522"/>
    <x v="186"/>
    <x v="0"/>
    <x v="3"/>
    <n v="76357028"/>
    <x v="9"/>
    <s v="PRD-107-TAB"/>
    <x v="6"/>
    <x v="1"/>
    <s v="W"/>
    <n v="3009.39"/>
    <n v="537"/>
    <x v="3"/>
    <n v="0.17844147817331801"/>
    <x v="0"/>
    <x v="0"/>
    <m/>
    <x v="0"/>
    <n v="0"/>
    <n v="2081.52"/>
    <x v="6"/>
    <x v="3"/>
  </r>
  <r>
    <s v="ORD-202307-05523"/>
    <x v="196"/>
    <x v="29"/>
    <x v="3"/>
    <n v="115777660"/>
    <x v="3"/>
    <s v="PRD - 106 - PHO"/>
    <x v="2"/>
    <x v="1"/>
    <s v="South"/>
    <n v="957.4"/>
    <n v="166.5"/>
    <x v="2"/>
    <n v="0.17390850219344101"/>
    <x v="1"/>
    <x v="0"/>
    <m/>
    <x v="0"/>
    <n v="0"/>
    <m/>
    <x v="6"/>
    <x v="3"/>
  </r>
  <r>
    <s v="ORD-202307-05524"/>
    <x v="204"/>
    <x v="22"/>
    <x v="1"/>
    <n v="942663845"/>
    <x v="1"/>
    <s v="PRD-101-SHI"/>
    <x v="1"/>
    <x v="0"/>
    <s v="West"/>
    <n v="4748.07"/>
    <n v="162.54"/>
    <x v="3"/>
    <n v="3.4232856718624603E-2"/>
    <x v="0"/>
    <x v="2"/>
    <s v="Customer changed mind"/>
    <x v="1"/>
    <n v="1"/>
    <n v="2821.33"/>
    <x v="6"/>
    <x v="3"/>
  </r>
  <r>
    <s v="ORD-202307-05525"/>
    <x v="193"/>
    <x v="11"/>
    <x v="2"/>
    <n v="1620782938"/>
    <x v="5"/>
    <s v="PRD-103-HEA"/>
    <x v="5"/>
    <x v="1"/>
    <s v="East"/>
    <n v="2683.5"/>
    <n v="164.7"/>
    <x v="1"/>
    <n v="6.1375069871436601E-2"/>
    <x v="0"/>
    <x v="2"/>
    <s v="DAMAGED"/>
    <x v="1"/>
    <n v="1"/>
    <n v="2183.56"/>
    <x v="6"/>
    <x v="3"/>
  </r>
  <r>
    <s v="ORD-202307-05526"/>
    <x v="198"/>
    <x v="0"/>
    <x v="6"/>
    <n v="4275376175"/>
    <x v="1"/>
    <s v="PRD-101-SHI"/>
    <x v="1"/>
    <x v="0"/>
    <s v="S"/>
    <n v="957.19"/>
    <n v="122.86"/>
    <x v="2"/>
    <n v="0.12835487207346499"/>
    <x v="1"/>
    <x v="0"/>
    <m/>
    <x v="0"/>
    <n v="0"/>
    <n v="2821.33"/>
    <x v="6"/>
    <x v="3"/>
  </r>
  <r>
    <s v="ORD-202307-05527"/>
    <x v="182"/>
    <x v="20"/>
    <x v="0"/>
    <n v="339633250"/>
    <x v="13"/>
    <s v="PRD-102-LAP"/>
    <x v="4"/>
    <x v="1"/>
    <s v="West"/>
    <n v="2615.09"/>
    <n v="174.15"/>
    <x v="3"/>
    <n v="6.6594266354121606E-2"/>
    <x v="0"/>
    <x v="2"/>
    <m/>
    <x v="0"/>
    <n v="0"/>
    <n v="847.14"/>
    <x v="6"/>
    <x v="3"/>
  </r>
  <r>
    <s v="ORD-202307-05528"/>
    <x v="176"/>
    <x v="20"/>
    <x v="0"/>
    <n v="2878626336"/>
    <x v="8"/>
    <s v="PRD-110-CAM"/>
    <x v="8"/>
    <x v="1"/>
    <s v="N"/>
    <n v="2017.61"/>
    <n v="193.75"/>
    <x v="0"/>
    <n v="9.6029460599422106E-2"/>
    <x v="0"/>
    <x v="2"/>
    <m/>
    <x v="0"/>
    <n v="0"/>
    <m/>
    <x v="6"/>
    <x v="3"/>
  </r>
  <r>
    <s v="ORD-202307-05529"/>
    <x v="203"/>
    <x v="29"/>
    <x v="6"/>
    <n v="1193599724"/>
    <x v="2"/>
    <s v="PRD-101-SHI"/>
    <x v="4"/>
    <x v="0"/>
    <s v="N"/>
    <n v="2198.67"/>
    <n v="530.82000000000005"/>
    <x v="0"/>
    <n v="0.24142777224412901"/>
    <x v="0"/>
    <x v="1"/>
    <m/>
    <x v="0"/>
    <n v="0"/>
    <n v="2821.33"/>
    <x v="6"/>
    <x v="3"/>
  </r>
  <r>
    <s v="ORD-202307-05530"/>
    <x v="180"/>
    <x v="23"/>
    <x v="6"/>
    <n v="8866571893"/>
    <x v="13"/>
    <s v="PRD-102-LAP "/>
    <x v="10"/>
    <x v="1"/>
    <s v="North"/>
    <n v="201.93"/>
    <n v="6.24"/>
    <x v="0"/>
    <n v="3.0901797652651899E-2"/>
    <x v="2"/>
    <x v="2"/>
    <m/>
    <x v="0"/>
    <n v="0"/>
    <m/>
    <x v="6"/>
    <x v="3"/>
  </r>
  <r>
    <s v="ORD-202307-05531"/>
    <x v="187"/>
    <x v="2"/>
    <x v="6"/>
    <n v="9828607506"/>
    <x v="18"/>
    <s v="PRD-103-HEA"/>
    <x v="5"/>
    <x v="1"/>
    <s v="South"/>
    <n v="261.44"/>
    <n v="59.05"/>
    <x v="2"/>
    <n v="0.225864443084455"/>
    <x v="2"/>
    <x v="1"/>
    <m/>
    <x v="0"/>
    <n v="0"/>
    <n v="2183.56"/>
    <x v="6"/>
    <x v="3"/>
  </r>
  <r>
    <s v="ORD-202307-05532"/>
    <x v="189"/>
    <x v="8"/>
    <x v="2"/>
    <n v="5578896792"/>
    <x v="13"/>
    <s v="PRD-102-LAP"/>
    <x v="10"/>
    <x v="1"/>
    <s v="S"/>
    <n v="2080.75"/>
    <n v="591.96"/>
    <x v="2"/>
    <n v="0.28449357202931602"/>
    <x v="0"/>
    <x v="1"/>
    <s v="missing parts"/>
    <x v="1"/>
    <n v="1"/>
    <n v="847.14"/>
    <x v="6"/>
    <x v="3"/>
  </r>
  <r>
    <s v="ORD-202307-05533"/>
    <x v="203"/>
    <x v="19"/>
    <x v="4"/>
    <n v="9690396406"/>
    <x v="20"/>
    <s v="PRD-100-SHO"/>
    <x v="12"/>
    <x v="0"/>
    <s v="South"/>
    <n v="2094.96"/>
    <n v="191.52"/>
    <x v="2"/>
    <n v="9.1419406575781903E-2"/>
    <x v="0"/>
    <x v="2"/>
    <m/>
    <x v="0"/>
    <n v="0"/>
    <n v="2793.38"/>
    <x v="6"/>
    <x v="3"/>
  </r>
  <r>
    <s v="ORD-202307-05534"/>
    <x v="177"/>
    <x v="10"/>
    <x v="6"/>
    <n v="6408771352"/>
    <x v="5"/>
    <s v="PRD-103-HEA"/>
    <x v="5"/>
    <x v="1"/>
    <s v="N"/>
    <n v="2823.76"/>
    <n v="837.41"/>
    <x v="0"/>
    <n v="0.29655848939003299"/>
    <x v="0"/>
    <x v="1"/>
    <m/>
    <x v="0"/>
    <n v="0"/>
    <n v="2183.56"/>
    <x v="6"/>
    <x v="3"/>
  </r>
  <r>
    <s v="ORD-202307-05535"/>
    <x v="198"/>
    <x v="10"/>
    <x v="3"/>
    <n v="4424722155"/>
    <x v="18"/>
    <s v="PRD-103-HEA"/>
    <x v="5"/>
    <x v="1"/>
    <s v="North"/>
    <n v="3324.37"/>
    <n v="205.62"/>
    <x v="0"/>
    <n v="6.1852320890875598E-2"/>
    <x v="0"/>
    <x v="2"/>
    <m/>
    <x v="0"/>
    <n v="0"/>
    <n v="2183.56"/>
    <x v="6"/>
    <x v="3"/>
  </r>
  <r>
    <s v="ORD-202307-05536"/>
    <x v="204"/>
    <x v="23"/>
    <x v="7"/>
    <n v="4848574893"/>
    <x v="17"/>
    <s v="PRD-108-JAC"/>
    <x v="0"/>
    <x v="0"/>
    <s v="N"/>
    <n v="2340.83"/>
    <n v="199.48"/>
    <x v="0"/>
    <n v="8.5217636479368405E-2"/>
    <x v="0"/>
    <x v="2"/>
    <m/>
    <x v="0"/>
    <n v="0"/>
    <n v="2085.91"/>
    <x v="6"/>
    <x v="3"/>
  </r>
  <r>
    <s v="ORD-202307-05537"/>
    <x v="204"/>
    <x v="15"/>
    <x v="4"/>
    <n v="4170802356"/>
    <x v="8"/>
    <s v="PRD-110-CAM "/>
    <x v="8"/>
    <x v="1"/>
    <s v="North"/>
    <n v="1738.67"/>
    <n v="376.41"/>
    <x v="0"/>
    <n v="0.21649306653936601"/>
    <x v="0"/>
    <x v="1"/>
    <m/>
    <x v="0"/>
    <n v="0"/>
    <n v="130.44"/>
    <x v="6"/>
    <x v="3"/>
  </r>
  <r>
    <s v="ORD-202307-05538"/>
    <x v="191"/>
    <x v="16"/>
    <x v="5"/>
    <n v="332836148"/>
    <x v="9"/>
    <s v="PRD-107-TAB"/>
    <x v="6"/>
    <x v="1"/>
    <s v="East"/>
    <n v="4273.38"/>
    <n v="1062.26"/>
    <x v="1"/>
    <n v="0.24857606859207501"/>
    <x v="0"/>
    <x v="1"/>
    <m/>
    <x v="0"/>
    <n v="0"/>
    <n v="2081.52"/>
    <x v="6"/>
    <x v="3"/>
  </r>
  <r>
    <s v="ORD-202307-05539"/>
    <x v="189"/>
    <x v="28"/>
    <x v="7"/>
    <n v="3849109810"/>
    <x v="14"/>
    <s v="PRD-111-CHA"/>
    <x v="11"/>
    <x v="1"/>
    <s v="S"/>
    <n v="1064.71"/>
    <n v="315.39"/>
    <x v="2"/>
    <n v="0.29622150632566602"/>
    <x v="0"/>
    <x v="1"/>
    <m/>
    <x v="0"/>
    <n v="0"/>
    <n v="207.68"/>
    <x v="6"/>
    <x v="3"/>
  </r>
  <r>
    <s v="ORD-202307-05540"/>
    <x v="184"/>
    <x v="7"/>
    <x v="3"/>
    <n v="2286298542"/>
    <x v="3"/>
    <s v="PRD-106-PHO"/>
    <x v="2"/>
    <x v="1"/>
    <s v="East"/>
    <n v="4927.25"/>
    <n v="984.04"/>
    <x v="1"/>
    <n v="0.19971383631843301"/>
    <x v="0"/>
    <x v="0"/>
    <m/>
    <x v="0"/>
    <n v="0"/>
    <n v="2788.38"/>
    <x v="6"/>
    <x v="3"/>
  </r>
  <r>
    <s v="ORD-202307-05541"/>
    <x v="178"/>
    <x v="1"/>
    <x v="2"/>
    <n v="2016909851"/>
    <x v="22"/>
    <s v="PRD-105-BAG"/>
    <x v="9"/>
    <x v="2"/>
    <s v="West"/>
    <n v="2714.54"/>
    <n v="532.96"/>
    <x v="3"/>
    <n v="0.196335290693819"/>
    <x v="0"/>
    <x v="0"/>
    <m/>
    <x v="0"/>
    <n v="0"/>
    <m/>
    <x v="6"/>
    <x v="3"/>
  </r>
  <r>
    <s v="ORD-202307-05542"/>
    <x v="192"/>
    <x v="9"/>
    <x v="7"/>
    <n v="396634531"/>
    <x v="13"/>
    <s v="PRD-102-LAP"/>
    <x v="10"/>
    <x v="1"/>
    <s v="East"/>
    <n v="4075.24"/>
    <n v="1142.77"/>
    <x v="1"/>
    <n v="0.28041784042166801"/>
    <x v="0"/>
    <x v="1"/>
    <m/>
    <x v="0"/>
    <n v="0"/>
    <n v="847.14"/>
    <x v="6"/>
    <x v="3"/>
  </r>
  <r>
    <s v="ORD-202307-05543"/>
    <x v="179"/>
    <x v="5"/>
    <x v="2"/>
    <n v="4350682676"/>
    <x v="8"/>
    <s v="PRD-110-CAM"/>
    <x v="8"/>
    <x v="1"/>
    <s v="W"/>
    <n v="2555.73"/>
    <n v="685.64"/>
    <x v="3"/>
    <n v="0.26827560031771702"/>
    <x v="0"/>
    <x v="1"/>
    <m/>
    <x v="0"/>
    <n v="0"/>
    <m/>
    <x v="6"/>
    <x v="3"/>
  </r>
  <r>
    <s v="ORD-202307-05544"/>
    <x v="178"/>
    <x v="15"/>
    <x v="4"/>
    <n v="9709153882"/>
    <x v="0"/>
    <s v="PRD-108-JAC"/>
    <x v="4"/>
    <x v="0"/>
    <s v="South"/>
    <n v="2364.21"/>
    <n v="517.79999999999995"/>
    <x v="2"/>
    <n v="0.21901607725202099"/>
    <x v="0"/>
    <x v="1"/>
    <m/>
    <x v="0"/>
    <n v="0"/>
    <n v="2085.91"/>
    <x v="6"/>
    <x v="3"/>
  </r>
  <r>
    <s v="ORD-202307-05545"/>
    <x v="204"/>
    <x v="14"/>
    <x v="3"/>
    <n v="8816000240"/>
    <x v="9"/>
    <s v="PRD-107-TAB"/>
    <x v="6"/>
    <x v="1"/>
    <s v="North"/>
    <n v="1193.79"/>
    <n v="81.19"/>
    <x v="0"/>
    <n v="6.8010286566313999E-2"/>
    <x v="0"/>
    <x v="2"/>
    <s v="Defective"/>
    <x v="1"/>
    <n v="1"/>
    <n v="2081.52"/>
    <x v="6"/>
    <x v="3"/>
  </r>
  <r>
    <s v="ORD-202307-05546"/>
    <x v="203"/>
    <x v="16"/>
    <x v="1"/>
    <n v="274169585"/>
    <x v="3"/>
    <s v="PRD-106-PHO"/>
    <x v="2"/>
    <x v="1"/>
    <s v="East"/>
    <n v="2703.06"/>
    <n v="148.28"/>
    <x v="1"/>
    <n v="5.4856347990795598E-2"/>
    <x v="0"/>
    <x v="2"/>
    <m/>
    <x v="0"/>
    <n v="0"/>
    <n v="2788.38"/>
    <x v="6"/>
    <x v="3"/>
  </r>
  <r>
    <s v="ORD-202307-05547"/>
    <x v="200"/>
    <x v="11"/>
    <x v="6"/>
    <n v="5215971896"/>
    <x v="5"/>
    <s v="PRD-103-HEA"/>
    <x v="4"/>
    <x v="1"/>
    <s v="East"/>
    <n v="2377.61"/>
    <n v="589.75"/>
    <x v="1"/>
    <n v="0.24804320304843899"/>
    <x v="0"/>
    <x v="1"/>
    <m/>
    <x v="0"/>
    <n v="0"/>
    <n v="2183.56"/>
    <x v="6"/>
    <x v="3"/>
  </r>
  <r>
    <s v="ORD-202307-05548"/>
    <x v="191"/>
    <x v="7"/>
    <x v="2"/>
    <n v="6724431270"/>
    <x v="11"/>
    <s v="PRD-104-WAT"/>
    <x v="7"/>
    <x v="2"/>
    <s v="East"/>
    <n v="4082.92"/>
    <n v="1157.27"/>
    <x v="1"/>
    <n v="0.28344175247127101"/>
    <x v="0"/>
    <x v="1"/>
    <m/>
    <x v="0"/>
    <n v="0"/>
    <n v="2420.2800000000002"/>
    <x v="6"/>
    <x v="3"/>
  </r>
  <r>
    <s v="ORD-202307-05549"/>
    <x v="194"/>
    <x v="20"/>
    <x v="7"/>
    <n v="5414349987"/>
    <x v="2"/>
    <s v="PRD-101-SHI"/>
    <x v="1"/>
    <x v="0"/>
    <s v="N"/>
    <n v="2535.2600000000002"/>
    <n v="112.31"/>
    <x v="0"/>
    <n v="4.42992040264115E-2"/>
    <x v="0"/>
    <x v="2"/>
    <m/>
    <x v="0"/>
    <n v="0"/>
    <n v="2821.33"/>
    <x v="6"/>
    <x v="3"/>
  </r>
  <r>
    <s v="ORD-202307-05550"/>
    <x v="186"/>
    <x v="20"/>
    <x v="0"/>
    <n v="3138650334"/>
    <x v="5"/>
    <s v="PRD-103-HEA"/>
    <x v="5"/>
    <x v="1"/>
    <s v="North"/>
    <n v="2856.7"/>
    <n v="648.47"/>
    <x v="0"/>
    <n v="0.22699968495116701"/>
    <x v="0"/>
    <x v="1"/>
    <m/>
    <x v="0"/>
    <n v="0"/>
    <n v="2183.56"/>
    <x v="6"/>
    <x v="3"/>
  </r>
  <r>
    <s v="ORD-202307-05551"/>
    <x v="195"/>
    <x v="28"/>
    <x v="2"/>
    <n v="9119350984"/>
    <x v="3"/>
    <s v="PRD - 106 - PHO"/>
    <x v="2"/>
    <x v="1"/>
    <s v="W"/>
    <n v="3667.23"/>
    <n v="281.58"/>
    <x v="3"/>
    <n v="7.6782748832224898E-2"/>
    <x v="0"/>
    <x v="2"/>
    <m/>
    <x v="0"/>
    <n v="0"/>
    <m/>
    <x v="6"/>
    <x v="3"/>
  </r>
  <r>
    <s v="ORD-202307-05552"/>
    <x v="184"/>
    <x v="24"/>
    <x v="1"/>
    <n v="4003936565"/>
    <x v="3"/>
    <s v="PRD-106-PHO"/>
    <x v="2"/>
    <x v="1"/>
    <s v="South"/>
    <n v="3422.66"/>
    <n v="1020.09"/>
    <x v="2"/>
    <n v="0.29804012084168502"/>
    <x v="0"/>
    <x v="1"/>
    <m/>
    <x v="0"/>
    <n v="0"/>
    <n v="2788.38"/>
    <x v="6"/>
    <x v="3"/>
  </r>
  <r>
    <s v="ORD-202307-05553"/>
    <x v="192"/>
    <x v="17"/>
    <x v="3"/>
    <n v="1852198103"/>
    <x v="3"/>
    <s v="PRD-106-PHO"/>
    <x v="2"/>
    <x v="1"/>
    <s v="West"/>
    <n v="4148.5"/>
    <n v="1136.8399999999999"/>
    <x v="3"/>
    <n v="0.27403639869832502"/>
    <x v="0"/>
    <x v="1"/>
    <m/>
    <x v="0"/>
    <n v="0"/>
    <n v="2788.38"/>
    <x v="6"/>
    <x v="3"/>
  </r>
  <r>
    <s v="ORD-202307-05554"/>
    <x v="203"/>
    <x v="26"/>
    <x v="6"/>
    <n v="5314007486"/>
    <x v="12"/>
    <s v="PRD-105-BAG"/>
    <x v="9"/>
    <x v="2"/>
    <s v="W"/>
    <n v="500.45"/>
    <n v="121.26"/>
    <x v="3"/>
    <n v="0.24230192826456201"/>
    <x v="1"/>
    <x v="1"/>
    <m/>
    <x v="0"/>
    <n v="0"/>
    <m/>
    <x v="6"/>
    <x v="3"/>
  </r>
  <r>
    <s v="ORD-202307-05555"/>
    <x v="185"/>
    <x v="0"/>
    <x v="5"/>
    <n v="2793510806"/>
    <x v="19"/>
    <s v="PRD-102-LAP"/>
    <x v="4"/>
    <x v="1"/>
    <s v="W"/>
    <n v="867.4"/>
    <n v="241.67"/>
    <x v="3"/>
    <n v="0.278614249481208"/>
    <x v="1"/>
    <x v="1"/>
    <m/>
    <x v="0"/>
    <n v="0"/>
    <n v="847.14"/>
    <x v="6"/>
    <x v="3"/>
  </r>
  <r>
    <s v="ORD-202307-05556"/>
    <x v="193"/>
    <x v="13"/>
    <x v="1"/>
    <n v="7305397762"/>
    <x v="8"/>
    <s v="PRD-110-CAM"/>
    <x v="8"/>
    <x v="1"/>
    <s v="S"/>
    <n v="187.14"/>
    <n v="44.02"/>
    <x v="2"/>
    <n v="0.23522496526664499"/>
    <x v="2"/>
    <x v="1"/>
    <m/>
    <x v="0"/>
    <n v="0"/>
    <m/>
    <x v="6"/>
    <x v="3"/>
  </r>
  <r>
    <s v="ORD-202307-05557"/>
    <x v="193"/>
    <x v="1"/>
    <x v="7"/>
    <n v="1735186173"/>
    <x v="1"/>
    <s v="PRD-101-SHI"/>
    <x v="1"/>
    <x v="0"/>
    <s v="S"/>
    <n v="4563.54"/>
    <n v="357.88"/>
    <x v="2"/>
    <n v="7.8421576232486204E-2"/>
    <x v="0"/>
    <x v="2"/>
    <m/>
    <x v="0"/>
    <n v="0"/>
    <n v="2821.33"/>
    <x v="6"/>
    <x v="3"/>
  </r>
  <r>
    <s v="ORD-202307-05558"/>
    <x v="191"/>
    <x v="14"/>
    <x v="4"/>
    <n v="8738288758"/>
    <x v="14"/>
    <s v="PRD-111-CHA"/>
    <x v="11"/>
    <x v="1"/>
    <s v="West"/>
    <n v="466.65"/>
    <n v="111.59"/>
    <x v="3"/>
    <n v="0.23912996892746199"/>
    <x v="2"/>
    <x v="1"/>
    <m/>
    <x v="0"/>
    <n v="0"/>
    <n v="207.68"/>
    <x v="6"/>
    <x v="3"/>
  </r>
  <r>
    <s v="ORD-202307-05559"/>
    <x v="200"/>
    <x v="24"/>
    <x v="5"/>
    <n v="7975896169"/>
    <x v="7"/>
    <s v="PRD-104-WAT"/>
    <x v="7"/>
    <x v="2"/>
    <s v="W"/>
    <n v="2066.0300000000002"/>
    <n v="211.27"/>
    <x v="3"/>
    <n v="0.102258921700072"/>
    <x v="0"/>
    <x v="0"/>
    <m/>
    <x v="0"/>
    <n v="0"/>
    <n v="2420.2800000000002"/>
    <x v="6"/>
    <x v="3"/>
  </r>
  <r>
    <s v="ORD-202307-05560"/>
    <x v="203"/>
    <x v="19"/>
    <x v="7"/>
    <n v="9852259745"/>
    <x v="3"/>
    <s v="PRD-106-PHO"/>
    <x v="2"/>
    <x v="1"/>
    <s v="North"/>
    <n v="4612.67"/>
    <n v="761.06"/>
    <x v="0"/>
    <n v="0.164993376937869"/>
    <x v="0"/>
    <x v="0"/>
    <m/>
    <x v="0"/>
    <n v="0"/>
    <n v="2788.38"/>
    <x v="6"/>
    <x v="3"/>
  </r>
  <r>
    <s v="ORD-202307-05561"/>
    <x v="186"/>
    <x v="24"/>
    <x v="0"/>
    <n v="8766711154"/>
    <x v="9"/>
    <s v="PRD - 107 - TAB"/>
    <x v="6"/>
    <x v="1"/>
    <s v="N"/>
    <n v="1863.24"/>
    <n v="354.29"/>
    <x v="0"/>
    <n v="0.19014727034627901"/>
    <x v="0"/>
    <x v="0"/>
    <m/>
    <x v="0"/>
    <n v="0"/>
    <m/>
    <x v="6"/>
    <x v="3"/>
  </r>
  <r>
    <s v="ORD-202307-05562"/>
    <x v="198"/>
    <x v="19"/>
    <x v="2"/>
    <n v="2900804431"/>
    <x v="13"/>
    <s v="PRD-102-LAP"/>
    <x v="10"/>
    <x v="1"/>
    <s v="East"/>
    <n v="2436.5"/>
    <n v="93.88"/>
    <x v="1"/>
    <n v="3.8530679253026903E-2"/>
    <x v="0"/>
    <x v="2"/>
    <s v="DAMAGED"/>
    <x v="1"/>
    <n v="1"/>
    <n v="847.14"/>
    <x v="6"/>
    <x v="3"/>
  </r>
  <r>
    <s v="ORD-202307-05563"/>
    <x v="200"/>
    <x v="21"/>
    <x v="2"/>
    <n v="9738683307"/>
    <x v="4"/>
    <s v="PRD-109-SUN"/>
    <x v="3"/>
    <x v="2"/>
    <s v="North"/>
    <n v="2283.79"/>
    <n v="210.05"/>
    <x v="0"/>
    <n v="9.1974305868753298E-2"/>
    <x v="0"/>
    <x v="2"/>
    <m/>
    <x v="0"/>
    <n v="0"/>
    <m/>
    <x v="6"/>
    <x v="3"/>
  </r>
  <r>
    <s v="ORD-202307-05564"/>
    <x v="200"/>
    <x v="27"/>
    <x v="4"/>
    <n v="6124481716"/>
    <x v="8"/>
    <s v="PRD-110-CAM"/>
    <x v="8"/>
    <x v="1"/>
    <s v="N"/>
    <n v="3985.46"/>
    <n v="1127.45"/>
    <x v="0"/>
    <n v="0.28289080808739803"/>
    <x v="0"/>
    <x v="1"/>
    <m/>
    <x v="0"/>
    <n v="0"/>
    <m/>
    <x v="6"/>
    <x v="3"/>
  </r>
  <r>
    <s v="ORD-202307-05565"/>
    <x v="179"/>
    <x v="11"/>
    <x v="5"/>
    <n v="8100577718"/>
    <x v="8"/>
    <s v="PRD-110-CAM"/>
    <x v="8"/>
    <x v="1"/>
    <s v="North"/>
    <n v="1186.8699999999999"/>
    <n v="161.19"/>
    <x v="0"/>
    <n v="0.13581099867719301"/>
    <x v="0"/>
    <x v="0"/>
    <m/>
    <x v="0"/>
    <n v="0"/>
    <m/>
    <x v="6"/>
    <x v="3"/>
  </r>
  <r>
    <s v="ORD-202307-05566"/>
    <x v="203"/>
    <x v="10"/>
    <x v="0"/>
    <n v="8746267014"/>
    <x v="8"/>
    <s v="PRD-110-CAM"/>
    <x v="8"/>
    <x v="1"/>
    <s v="N"/>
    <n v="3368.02"/>
    <n v="482.47"/>
    <x v="0"/>
    <n v="0.14325033699324799"/>
    <x v="0"/>
    <x v="0"/>
    <m/>
    <x v="0"/>
    <n v="0"/>
    <m/>
    <x v="6"/>
    <x v="3"/>
  </r>
  <r>
    <s v="ORD-202307-05567"/>
    <x v="179"/>
    <x v="24"/>
    <x v="5"/>
    <n v="9794897918"/>
    <x v="19"/>
    <s v="PRD-102-LAP"/>
    <x v="10"/>
    <x v="1"/>
    <s v="W"/>
    <n v="2710.95"/>
    <n v="537.83000000000004"/>
    <x v="3"/>
    <n v="0.19839170770394099"/>
    <x v="0"/>
    <x v="0"/>
    <s v="Wrong item delivered"/>
    <x v="1"/>
    <n v="1"/>
    <n v="847.14"/>
    <x v="6"/>
    <x v="3"/>
  </r>
  <r>
    <s v="ORD-202307-05568"/>
    <x v="190"/>
    <x v="22"/>
    <x v="6"/>
    <n v="2249617139"/>
    <x v="14"/>
    <s v="PRD-111-CHA"/>
    <x v="11"/>
    <x v="1"/>
    <s v="S"/>
    <n v="779.28"/>
    <n v="120.4"/>
    <x v="2"/>
    <n v="0.15450159121240101"/>
    <x v="1"/>
    <x v="0"/>
    <m/>
    <x v="0"/>
    <n v="0"/>
    <n v="207.68"/>
    <x v="6"/>
    <x v="3"/>
  </r>
  <r>
    <s v="ORD-202307-05569"/>
    <x v="203"/>
    <x v="10"/>
    <x v="2"/>
    <n v="5894388085"/>
    <x v="14"/>
    <s v="PRD-111-CHA"/>
    <x v="4"/>
    <x v="1"/>
    <s v="North"/>
    <n v="1064.05"/>
    <n v="277.02999999999997"/>
    <x v="0"/>
    <n v="0.26035430665852199"/>
    <x v="0"/>
    <x v="1"/>
    <m/>
    <x v="0"/>
    <n v="0"/>
    <n v="207.68"/>
    <x v="6"/>
    <x v="3"/>
  </r>
  <r>
    <s v="ORD-202307-05570"/>
    <x v="190"/>
    <x v="13"/>
    <x v="1"/>
    <n v="584240515"/>
    <x v="10"/>
    <s v="PRD-106-PHO"/>
    <x v="2"/>
    <x v="1"/>
    <s v="East"/>
    <n v="3618.76"/>
    <n v="608.41999999999996"/>
    <x v="1"/>
    <n v="0.168129414495573"/>
    <x v="0"/>
    <x v="0"/>
    <m/>
    <x v="0"/>
    <n v="0"/>
    <n v="2788.38"/>
    <x v="6"/>
    <x v="3"/>
  </r>
  <r>
    <s v="ORD-202307-05571"/>
    <x v="196"/>
    <x v="18"/>
    <x v="6"/>
    <n v="2793392595"/>
    <x v="9"/>
    <s v="PRD-107-TAB"/>
    <x v="4"/>
    <x v="1"/>
    <s v="East"/>
    <n v="1196.0899999999999"/>
    <n v="43.73"/>
    <x v="1"/>
    <n v="3.6560793920190002E-2"/>
    <x v="0"/>
    <x v="2"/>
    <m/>
    <x v="0"/>
    <n v="0"/>
    <n v="2081.52"/>
    <x v="6"/>
    <x v="3"/>
  </r>
  <r>
    <s v="ORD-202307-05572"/>
    <x v="202"/>
    <x v="26"/>
    <x v="6"/>
    <n v="2648200022"/>
    <x v="0"/>
    <s v="PRD-108-JAC"/>
    <x v="0"/>
    <x v="0"/>
    <s v="N"/>
    <n v="2466.4499999999998"/>
    <n v="399.03"/>
    <x v="0"/>
    <n v="0.161783129599222"/>
    <x v="0"/>
    <x v="0"/>
    <m/>
    <x v="0"/>
    <n v="0"/>
    <n v="2085.91"/>
    <x v="6"/>
    <x v="3"/>
  </r>
  <r>
    <s v="ORD-202307-05573"/>
    <x v="203"/>
    <x v="13"/>
    <x v="4"/>
    <n v="1579279344"/>
    <x v="19"/>
    <s v="PRD-102-LAP"/>
    <x v="10"/>
    <x v="1"/>
    <s v="South"/>
    <n v="1877.02"/>
    <n v="57.44"/>
    <x v="2"/>
    <n v="3.0601698436884001E-2"/>
    <x v="0"/>
    <x v="2"/>
    <s v="Size issue"/>
    <x v="1"/>
    <n v="1"/>
    <n v="847.14"/>
    <x v="6"/>
    <x v="3"/>
  </r>
  <r>
    <s v="ORD-202307-05574"/>
    <x v="176"/>
    <x v="16"/>
    <x v="1"/>
    <n v="8078929567"/>
    <x v="8"/>
    <s v="PRD-110-CAM"/>
    <x v="8"/>
    <x v="1"/>
    <s v="S"/>
    <n v="58"/>
    <n v="15.14"/>
    <x v="2"/>
    <n v="0.26103448275862101"/>
    <x v="2"/>
    <x v="1"/>
    <m/>
    <x v="0"/>
    <n v="0"/>
    <m/>
    <x v="6"/>
    <x v="3"/>
  </r>
  <r>
    <s v="ORD-202307-05575"/>
    <x v="185"/>
    <x v="19"/>
    <x v="4"/>
    <n v="5226993341"/>
    <x v="14"/>
    <s v="PRD-111-CHA"/>
    <x v="11"/>
    <x v="1"/>
    <s v="South"/>
    <n v="4618.43"/>
    <n v="301.72000000000003"/>
    <x v="2"/>
    <n v="6.5329560045296803E-2"/>
    <x v="0"/>
    <x v="2"/>
    <m/>
    <x v="0"/>
    <n v="0"/>
    <n v="207.68"/>
    <x v="6"/>
    <x v="3"/>
  </r>
  <r>
    <s v="ORD-202307-05576"/>
    <x v="176"/>
    <x v="26"/>
    <x v="5"/>
    <n v="2485564568"/>
    <x v="13"/>
    <s v="PRD-102-LAP"/>
    <x v="10"/>
    <x v="1"/>
    <s v="N"/>
    <n v="2184.0300000000002"/>
    <n v="405.91"/>
    <x v="0"/>
    <n v="0.18585367417114201"/>
    <x v="0"/>
    <x v="0"/>
    <m/>
    <x v="0"/>
    <n v="0"/>
    <n v="847.14"/>
    <x v="6"/>
    <x v="3"/>
  </r>
  <r>
    <s v="ORD-202307-05577"/>
    <x v="202"/>
    <x v="7"/>
    <x v="0"/>
    <n v="7488823947"/>
    <x v="3"/>
    <s v="PRD-106-PHO"/>
    <x v="2"/>
    <x v="1"/>
    <s v="S"/>
    <n v="2139.38"/>
    <n v="517.37"/>
    <x v="2"/>
    <n v="0.24183174564593499"/>
    <x v="0"/>
    <x v="1"/>
    <m/>
    <x v="0"/>
    <n v="0"/>
    <n v="2788.38"/>
    <x v="6"/>
    <x v="3"/>
  </r>
  <r>
    <s v="ORD-202307-05578"/>
    <x v="191"/>
    <x v="24"/>
    <x v="7"/>
    <n v="3964237841"/>
    <x v="15"/>
    <s v="PRD - 100 - SHO"/>
    <x v="12"/>
    <x v="0"/>
    <s v="East"/>
    <n v="2163.63"/>
    <n v="483.79"/>
    <x v="1"/>
    <n v="0.223601077818296"/>
    <x v="0"/>
    <x v="1"/>
    <s v="DAMAGED"/>
    <x v="1"/>
    <n v="1"/>
    <m/>
    <x v="6"/>
    <x v="3"/>
  </r>
  <r>
    <s v="ORD-202307-05579"/>
    <x v="183"/>
    <x v="22"/>
    <x v="4"/>
    <n v="2148585218"/>
    <x v="3"/>
    <s v="PRD-106-PHO"/>
    <x v="2"/>
    <x v="1"/>
    <s v="N"/>
    <n v="2168.86"/>
    <n v="470.4"/>
    <x v="0"/>
    <n v="0.21688813478048399"/>
    <x v="0"/>
    <x v="1"/>
    <m/>
    <x v="0"/>
    <n v="0"/>
    <n v="2788.38"/>
    <x v="6"/>
    <x v="3"/>
  </r>
  <r>
    <s v="ORD-202307-05580"/>
    <x v="191"/>
    <x v="27"/>
    <x v="4"/>
    <n v="3208464241"/>
    <x v="12"/>
    <s v="PRD-105-BAG"/>
    <x v="9"/>
    <x v="2"/>
    <s v="North"/>
    <n v="237.14"/>
    <n v="47.26"/>
    <x v="0"/>
    <n v="0.19929155772961099"/>
    <x v="2"/>
    <x v="0"/>
    <s v="DAMAGED"/>
    <x v="1"/>
    <n v="1"/>
    <m/>
    <x v="6"/>
    <x v="3"/>
  </r>
  <r>
    <s v="ORD-202307-05581"/>
    <x v="199"/>
    <x v="4"/>
    <x v="4"/>
    <n v="7007239119"/>
    <x v="21"/>
    <s v="PRD-110-CAM"/>
    <x v="8"/>
    <x v="1"/>
    <s v="W"/>
    <n v="3091.75"/>
    <n v="416.34"/>
    <x v="3"/>
    <n v="0.13466159941780501"/>
    <x v="0"/>
    <x v="0"/>
    <s v="DAMAGED"/>
    <x v="1"/>
    <n v="1"/>
    <m/>
    <x v="6"/>
    <x v="3"/>
  </r>
  <r>
    <s v="ORD-202307-05582"/>
    <x v="180"/>
    <x v="23"/>
    <x v="6"/>
    <n v="9191612532"/>
    <x v="12"/>
    <s v="PRD-105-BAG"/>
    <x v="4"/>
    <x v="2"/>
    <s v="East"/>
    <n v="3922.31"/>
    <n v="1162.48"/>
    <x v="1"/>
    <n v="0.29637637004724299"/>
    <x v="0"/>
    <x v="1"/>
    <m/>
    <x v="0"/>
    <n v="0"/>
    <m/>
    <x v="6"/>
    <x v="3"/>
  </r>
  <r>
    <s v="ORD-202307-05583"/>
    <x v="189"/>
    <x v="29"/>
    <x v="3"/>
    <n v="5243490878"/>
    <x v="10"/>
    <s v="PRD-106-PHO"/>
    <x v="2"/>
    <x v="1"/>
    <s v="East"/>
    <n v="1652.38"/>
    <n v="69.45"/>
    <x v="1"/>
    <n v="4.2030283590941603E-2"/>
    <x v="0"/>
    <x v="2"/>
    <m/>
    <x v="0"/>
    <n v="0"/>
    <n v="2788.38"/>
    <x v="6"/>
    <x v="3"/>
  </r>
  <r>
    <s v="ORD-202307-05584"/>
    <x v="200"/>
    <x v="23"/>
    <x v="4"/>
    <n v="6943039196"/>
    <x v="15"/>
    <s v="PRD-100-SHO"/>
    <x v="4"/>
    <x v="0"/>
    <s v="North"/>
    <n v="4549.1099999999997"/>
    <n v="287.39999999999998"/>
    <x v="0"/>
    <n v="6.3177192901468601E-2"/>
    <x v="0"/>
    <x v="2"/>
    <s v="Customer changed mind"/>
    <x v="1"/>
    <n v="1"/>
    <n v="2793.38"/>
    <x v="6"/>
    <x v="3"/>
  </r>
  <r>
    <s v="ORD-202307-05585"/>
    <x v="200"/>
    <x v="7"/>
    <x v="3"/>
    <n v="4737327823"/>
    <x v="4"/>
    <s v="PRD-109-SUN"/>
    <x v="3"/>
    <x v="2"/>
    <s v="South"/>
    <n v="1050.56"/>
    <n v="38.5"/>
    <x v="2"/>
    <n v="3.6647121535181203E-2"/>
    <x v="0"/>
    <x v="2"/>
    <m/>
    <x v="0"/>
    <n v="0"/>
    <m/>
    <x v="6"/>
    <x v="3"/>
  </r>
  <r>
    <s v="ORD-202307-05586"/>
    <x v="199"/>
    <x v="7"/>
    <x v="1"/>
    <n v="5482469741"/>
    <x v="9"/>
    <s v="PRD-107-TAB"/>
    <x v="4"/>
    <x v="1"/>
    <s v="East"/>
    <n v="4805.83"/>
    <n v="713.01"/>
    <x v="1"/>
    <n v="0.14836355010476901"/>
    <x v="0"/>
    <x v="0"/>
    <m/>
    <x v="0"/>
    <n v="0"/>
    <n v="2081.52"/>
    <x v="6"/>
    <x v="3"/>
  </r>
  <r>
    <s v="ORD-202307-05587"/>
    <x v="202"/>
    <x v="17"/>
    <x v="7"/>
    <n v="5427145646"/>
    <x v="11"/>
    <s v="PRD-104-WAT"/>
    <x v="7"/>
    <x v="2"/>
    <s v="S"/>
    <n v="2297.0500000000002"/>
    <n v="344.26"/>
    <x v="2"/>
    <n v="0.14987048605820499"/>
    <x v="0"/>
    <x v="0"/>
    <m/>
    <x v="0"/>
    <n v="0"/>
    <n v="2420.2800000000002"/>
    <x v="6"/>
    <x v="3"/>
  </r>
  <r>
    <s v="ORD-202307-05588"/>
    <x v="203"/>
    <x v="16"/>
    <x v="3"/>
    <n v="7988574086"/>
    <x v="8"/>
    <s v="PRD-110-CAM"/>
    <x v="4"/>
    <x v="1"/>
    <s v="East"/>
    <n v="4699.74"/>
    <n v="878.41"/>
    <x v="1"/>
    <n v="0.18690608416635801"/>
    <x v="0"/>
    <x v="0"/>
    <m/>
    <x v="0"/>
    <n v="0"/>
    <m/>
    <x v="6"/>
    <x v="3"/>
  </r>
  <r>
    <s v="ORD-202307-05589"/>
    <x v="198"/>
    <x v="3"/>
    <x v="0"/>
    <n v="2629680624"/>
    <x v="5"/>
    <s v="PRD-103-HEA"/>
    <x v="5"/>
    <x v="1"/>
    <s v="W"/>
    <n v="4802.8900000000003"/>
    <n v="265.19"/>
    <x v="3"/>
    <n v="5.5214672832398802E-2"/>
    <x v="0"/>
    <x v="2"/>
    <m/>
    <x v="0"/>
    <n v="0"/>
    <n v="2183.56"/>
    <x v="6"/>
    <x v="3"/>
  </r>
  <r>
    <s v="ORD-202307-05590"/>
    <x v="192"/>
    <x v="15"/>
    <x v="4"/>
    <n v="7276317370"/>
    <x v="6"/>
    <s v="PRD-107-TAB"/>
    <x v="6"/>
    <x v="1"/>
    <s v="East"/>
    <n v="1452.71"/>
    <n v="420.08"/>
    <x v="1"/>
    <n v="0.289169896262847"/>
    <x v="0"/>
    <x v="1"/>
    <m/>
    <x v="0"/>
    <n v="0"/>
    <n v="2081.52"/>
    <x v="6"/>
    <x v="3"/>
  </r>
  <r>
    <s v="ORD-202307-05591"/>
    <x v="200"/>
    <x v="7"/>
    <x v="6"/>
    <n v="5510709109"/>
    <x v="18"/>
    <s v="PRD-103-HEA"/>
    <x v="5"/>
    <x v="1"/>
    <s v="East"/>
    <n v="32.520000000000003"/>
    <n v="5.09"/>
    <x v="1"/>
    <n v="0.15651906519065201"/>
    <x v="2"/>
    <x v="0"/>
    <m/>
    <x v="0"/>
    <n v="0"/>
    <n v="2183.56"/>
    <x v="6"/>
    <x v="3"/>
  </r>
  <r>
    <s v="ORD-202307-05592"/>
    <x v="196"/>
    <x v="2"/>
    <x v="7"/>
    <n v="5674865598"/>
    <x v="11"/>
    <s v="PRD - 104 - WAT"/>
    <x v="7"/>
    <x v="2"/>
    <s v="North"/>
    <n v="3762.77"/>
    <n v="561.66"/>
    <x v="0"/>
    <n v="0.149267693746894"/>
    <x v="0"/>
    <x v="0"/>
    <m/>
    <x v="0"/>
    <n v="0"/>
    <m/>
    <x v="6"/>
    <x v="3"/>
  </r>
  <r>
    <s v="ORD-202307-05593"/>
    <x v="203"/>
    <x v="4"/>
    <x v="2"/>
    <n v="9308503461"/>
    <x v="16"/>
    <s v="PRD-109-SUN"/>
    <x v="3"/>
    <x v="2"/>
    <s v="East"/>
    <n v="3843.4"/>
    <n v="883.8"/>
    <x v="1"/>
    <n v="0.229952646094604"/>
    <x v="0"/>
    <x v="1"/>
    <m/>
    <x v="0"/>
    <n v="0"/>
    <m/>
    <x v="6"/>
    <x v="3"/>
  </r>
  <r>
    <s v="ORD-202307-05594"/>
    <x v="194"/>
    <x v="12"/>
    <x v="3"/>
    <n v="7308340684"/>
    <x v="19"/>
    <s v="PRD-102-LAP"/>
    <x v="4"/>
    <x v="1"/>
    <s v="North"/>
    <n v="924.56"/>
    <n v="244.38"/>
    <x v="0"/>
    <n v="0.264320325343947"/>
    <x v="1"/>
    <x v="1"/>
    <m/>
    <x v="0"/>
    <n v="0"/>
    <n v="847.14"/>
    <x v="6"/>
    <x v="3"/>
  </r>
  <r>
    <s v="ORD-202307-05595"/>
    <x v="201"/>
    <x v="5"/>
    <x v="6"/>
    <n v="9294288203"/>
    <x v="19"/>
    <s v="PRD-102-LAP"/>
    <x v="10"/>
    <x v="1"/>
    <s v="West"/>
    <n v="2772.65"/>
    <n v="192.69"/>
    <x v="3"/>
    <n v="6.9496690891385507E-2"/>
    <x v="0"/>
    <x v="2"/>
    <m/>
    <x v="0"/>
    <n v="0"/>
    <n v="847.14"/>
    <x v="6"/>
    <x v="3"/>
  </r>
  <r>
    <s v="ORD-202307-05596"/>
    <x v="193"/>
    <x v="26"/>
    <x v="5"/>
    <n v="2187499607"/>
    <x v="0"/>
    <s v="PRD-108-JAC"/>
    <x v="0"/>
    <x v="0"/>
    <s v="North"/>
    <n v="2441.8000000000002"/>
    <n v="365.82"/>
    <x v="0"/>
    <n v="0.14981570972233599"/>
    <x v="0"/>
    <x v="0"/>
    <m/>
    <x v="0"/>
    <n v="0"/>
    <n v="2085.91"/>
    <x v="6"/>
    <x v="3"/>
  </r>
  <r>
    <s v="ORD-202307-05597"/>
    <x v="194"/>
    <x v="1"/>
    <x v="5"/>
    <n v="2430588749"/>
    <x v="0"/>
    <s v="PRD-108-JAC"/>
    <x v="0"/>
    <x v="0"/>
    <s v="North"/>
    <n v="1404.33"/>
    <n v="145.07"/>
    <x v="0"/>
    <n v="0.103301930457941"/>
    <x v="0"/>
    <x v="0"/>
    <m/>
    <x v="0"/>
    <n v="0"/>
    <n v="2085.91"/>
    <x v="6"/>
    <x v="3"/>
  </r>
  <r>
    <s v="ORD-202307-05598"/>
    <x v="188"/>
    <x v="22"/>
    <x v="6"/>
    <n v="222701984"/>
    <x v="17"/>
    <s v="PRD-108-JAC"/>
    <x v="0"/>
    <x v="0"/>
    <s v="N"/>
    <n v="2743.28"/>
    <n v="796.11"/>
    <x v="0"/>
    <n v="0.29020369776326199"/>
    <x v="0"/>
    <x v="1"/>
    <m/>
    <x v="0"/>
    <n v="0"/>
    <n v="2085.91"/>
    <x v="6"/>
    <x v="3"/>
  </r>
  <r>
    <s v="ORD-202307-05599"/>
    <x v="176"/>
    <x v="15"/>
    <x v="7"/>
    <n v="7323885156"/>
    <x v="12"/>
    <s v="PRD - 105 - BAG"/>
    <x v="9"/>
    <x v="2"/>
    <s v="S"/>
    <n v="1803.41"/>
    <n v="530.39"/>
    <x v="2"/>
    <n v="0.29410394752163999"/>
    <x v="0"/>
    <x v="1"/>
    <m/>
    <x v="0"/>
    <n v="0"/>
    <m/>
    <x v="6"/>
    <x v="3"/>
  </r>
  <r>
    <s v="ORD-202307-05600"/>
    <x v="180"/>
    <x v="1"/>
    <x v="4"/>
    <n v="6831328940"/>
    <x v="22"/>
    <s v="PRD-105-BAG"/>
    <x v="9"/>
    <x v="2"/>
    <s v="North"/>
    <n v="3985.31"/>
    <n v="300.83999999999997"/>
    <x v="0"/>
    <n v="7.5487226840572005E-2"/>
    <x v="0"/>
    <x v="2"/>
    <m/>
    <x v="0"/>
    <n v="0"/>
    <m/>
    <x v="6"/>
    <x v="3"/>
  </r>
  <r>
    <s v="ORD-202308-05601"/>
    <x v="205"/>
    <x v="6"/>
    <x v="3"/>
    <n v="8743616041"/>
    <x v="12"/>
    <s v="PRD-105-BAG "/>
    <x v="9"/>
    <x v="2"/>
    <s v="W"/>
    <n v="3990.3"/>
    <n v="1089.01"/>
    <x v="3"/>
    <n v="0.27291431721925702"/>
    <x v="0"/>
    <x v="1"/>
    <m/>
    <x v="0"/>
    <n v="0"/>
    <m/>
    <x v="7"/>
    <x v="3"/>
  </r>
  <r>
    <s v="ORD-202308-05602"/>
    <x v="206"/>
    <x v="11"/>
    <x v="1"/>
    <n v="71866695"/>
    <x v="20"/>
    <s v="PRD-100-SHO"/>
    <x v="12"/>
    <x v="0"/>
    <s v="N"/>
    <n v="573.53"/>
    <n v="120.29"/>
    <x v="0"/>
    <n v="0.209736195142364"/>
    <x v="1"/>
    <x v="1"/>
    <m/>
    <x v="0"/>
    <n v="0"/>
    <n v="2793.38"/>
    <x v="7"/>
    <x v="3"/>
  </r>
  <r>
    <s v="ORD-202308-05603"/>
    <x v="207"/>
    <x v="22"/>
    <x v="5"/>
    <n v="4898164823"/>
    <x v="3"/>
    <s v="PRD-106-PHO"/>
    <x v="2"/>
    <x v="1"/>
    <s v="East"/>
    <n v="2522.0500000000002"/>
    <n v="157.37"/>
    <x v="1"/>
    <n v="6.2397652703158099E-2"/>
    <x v="0"/>
    <x v="2"/>
    <m/>
    <x v="0"/>
    <n v="0"/>
    <n v="2788.38"/>
    <x v="7"/>
    <x v="3"/>
  </r>
  <r>
    <s v="ORD-202308-05604"/>
    <x v="208"/>
    <x v="17"/>
    <x v="6"/>
    <n v="666126944"/>
    <x v="4"/>
    <s v="PRD-109-SUN"/>
    <x v="4"/>
    <x v="2"/>
    <s v="East"/>
    <n v="4701.8999999999996"/>
    <n v="156.32"/>
    <x v="1"/>
    <n v="3.3246134541355603E-2"/>
    <x v="0"/>
    <x v="2"/>
    <m/>
    <x v="0"/>
    <n v="0"/>
    <m/>
    <x v="7"/>
    <x v="3"/>
  </r>
  <r>
    <s v="ORD-202308-05605"/>
    <x v="209"/>
    <x v="3"/>
    <x v="2"/>
    <n v="1154439448"/>
    <x v="8"/>
    <s v="PRD-110-CAM"/>
    <x v="8"/>
    <x v="1"/>
    <s v="South"/>
    <n v="2064.65"/>
    <n v="392.99"/>
    <x v="2"/>
    <n v="0.19034218874869799"/>
    <x v="0"/>
    <x v="0"/>
    <m/>
    <x v="0"/>
    <n v="0"/>
    <m/>
    <x v="7"/>
    <x v="3"/>
  </r>
  <r>
    <s v="ORD-202308-05606"/>
    <x v="210"/>
    <x v="6"/>
    <x v="2"/>
    <n v="6045539862"/>
    <x v="8"/>
    <s v="PRD-110-CAM"/>
    <x v="4"/>
    <x v="1"/>
    <s v="North"/>
    <n v="1124.69"/>
    <n v="127.2"/>
    <x v="0"/>
    <n v="0.113097831402431"/>
    <x v="0"/>
    <x v="0"/>
    <m/>
    <x v="0"/>
    <n v="0"/>
    <m/>
    <x v="7"/>
    <x v="3"/>
  </r>
  <r>
    <s v="ORD-202308-05607"/>
    <x v="211"/>
    <x v="8"/>
    <x v="2"/>
    <n v="1501999484"/>
    <x v="13"/>
    <s v="PRD-102-LAP"/>
    <x v="10"/>
    <x v="1"/>
    <s v="S"/>
    <n v="1241.49"/>
    <n v="162.57"/>
    <x v="2"/>
    <n v="0.130947490515429"/>
    <x v="0"/>
    <x v="0"/>
    <m/>
    <x v="0"/>
    <n v="0"/>
    <n v="847.14"/>
    <x v="7"/>
    <x v="3"/>
  </r>
  <r>
    <s v="ORD-202308-05608"/>
    <x v="212"/>
    <x v="23"/>
    <x v="5"/>
    <n v="7042139172"/>
    <x v="4"/>
    <s v="PRD-109-SUN"/>
    <x v="3"/>
    <x v="2"/>
    <s v="East"/>
    <n v="4842.9399999999996"/>
    <n v="744.44"/>
    <x v="1"/>
    <n v="0.153716544082727"/>
    <x v="0"/>
    <x v="0"/>
    <m/>
    <x v="0"/>
    <n v="0"/>
    <m/>
    <x v="7"/>
    <x v="3"/>
  </r>
  <r>
    <s v="ORD-202308-05609"/>
    <x v="213"/>
    <x v="4"/>
    <x v="1"/>
    <n v="9826392495"/>
    <x v="20"/>
    <s v="PRD-100-SHO"/>
    <x v="12"/>
    <x v="0"/>
    <s v="N"/>
    <n v="1008.88"/>
    <n v="40.549999999999997"/>
    <x v="0"/>
    <n v="4.0193085401633501E-2"/>
    <x v="0"/>
    <x v="2"/>
    <s v="Wrong item delivered"/>
    <x v="1"/>
    <n v="1"/>
    <n v="2793.38"/>
    <x v="7"/>
    <x v="3"/>
  </r>
  <r>
    <s v="ORD-202308-05610"/>
    <x v="208"/>
    <x v="24"/>
    <x v="3"/>
    <n v="3497914557"/>
    <x v="9"/>
    <s v="PRD-107-TAB"/>
    <x v="6"/>
    <x v="1"/>
    <s v="W"/>
    <n v="3469.81"/>
    <n v="814.86"/>
    <x v="3"/>
    <n v="0.23484283001086501"/>
    <x v="0"/>
    <x v="1"/>
    <m/>
    <x v="0"/>
    <n v="0"/>
    <n v="2081.52"/>
    <x v="7"/>
    <x v="3"/>
  </r>
  <r>
    <s v="ORD-202308-05611"/>
    <x v="214"/>
    <x v="1"/>
    <x v="7"/>
    <n v="6212039355"/>
    <x v="15"/>
    <s v="PRD-100-SHO "/>
    <x v="12"/>
    <x v="0"/>
    <s v="North"/>
    <n v="3231.88"/>
    <n v="653.73"/>
    <x v="0"/>
    <n v="0.202275455771873"/>
    <x v="0"/>
    <x v="1"/>
    <m/>
    <x v="0"/>
    <n v="0"/>
    <m/>
    <x v="7"/>
    <x v="3"/>
  </r>
  <r>
    <s v="ORD-202308-05612"/>
    <x v="215"/>
    <x v="11"/>
    <x v="4"/>
    <n v="8087079892"/>
    <x v="9"/>
    <s v="PRD-107-TAB"/>
    <x v="6"/>
    <x v="1"/>
    <s v="W"/>
    <n v="4978.99"/>
    <n v="211.4"/>
    <x v="3"/>
    <n v="4.2458410239827798E-2"/>
    <x v="0"/>
    <x v="2"/>
    <m/>
    <x v="0"/>
    <n v="0"/>
    <n v="2081.52"/>
    <x v="7"/>
    <x v="3"/>
  </r>
  <r>
    <s v="ORD-202308-05613"/>
    <x v="216"/>
    <x v="11"/>
    <x v="6"/>
    <n v="3351006478"/>
    <x v="13"/>
    <s v="PRD - 102 - LAP"/>
    <x v="10"/>
    <x v="1"/>
    <s v="South"/>
    <n v="2894.84"/>
    <n v="181.06"/>
    <x v="2"/>
    <n v="6.2545771096157304E-2"/>
    <x v="0"/>
    <x v="2"/>
    <m/>
    <x v="0"/>
    <n v="0"/>
    <m/>
    <x v="7"/>
    <x v="3"/>
  </r>
  <r>
    <s v="ORD-202308-05614"/>
    <x v="217"/>
    <x v="25"/>
    <x v="4"/>
    <n v="6966146740"/>
    <x v="15"/>
    <s v="PRD-100-SHO"/>
    <x v="12"/>
    <x v="0"/>
    <s v="North"/>
    <n v="1239.8499999999999"/>
    <n v="217.69"/>
    <x v="0"/>
    <n v="0.17557769084970001"/>
    <x v="0"/>
    <x v="0"/>
    <s v="Customer changed mind"/>
    <x v="1"/>
    <n v="1"/>
    <n v="2793.38"/>
    <x v="7"/>
    <x v="3"/>
  </r>
  <r>
    <s v="ORD-202308-05615"/>
    <x v="218"/>
    <x v="26"/>
    <x v="0"/>
    <n v="4919525715"/>
    <x v="15"/>
    <s v="PRD - 100 - SHO"/>
    <x v="12"/>
    <x v="0"/>
    <s v="South"/>
    <n v="4086.66"/>
    <n v="529.6"/>
    <x v="2"/>
    <n v="0.12959238106424301"/>
    <x v="0"/>
    <x v="0"/>
    <m/>
    <x v="0"/>
    <n v="0"/>
    <m/>
    <x v="7"/>
    <x v="3"/>
  </r>
  <r>
    <s v="ORD-202308-05616"/>
    <x v="219"/>
    <x v="13"/>
    <x v="3"/>
    <n v="2883227721"/>
    <x v="0"/>
    <s v="PRD-108-JAC"/>
    <x v="0"/>
    <x v="0"/>
    <s v="North"/>
    <n v="2262.0100000000002"/>
    <n v="527.79999999999995"/>
    <x v="0"/>
    <n v="0.23333230180237899"/>
    <x v="0"/>
    <x v="1"/>
    <m/>
    <x v="0"/>
    <n v="0"/>
    <n v="2085.91"/>
    <x v="7"/>
    <x v="3"/>
  </r>
  <r>
    <s v="ORD-202308-05617"/>
    <x v="220"/>
    <x v="29"/>
    <x v="1"/>
    <n v="8081331762"/>
    <x v="11"/>
    <s v="PRD-104-WAT"/>
    <x v="7"/>
    <x v="2"/>
    <s v="East"/>
    <n v="978.31"/>
    <n v="156.88999999999999"/>
    <x v="1"/>
    <n v="0.160368390387505"/>
    <x v="1"/>
    <x v="0"/>
    <m/>
    <x v="0"/>
    <n v="0"/>
    <n v="2420.2800000000002"/>
    <x v="7"/>
    <x v="3"/>
  </r>
  <r>
    <s v="ORD-202308-05618"/>
    <x v="212"/>
    <x v="19"/>
    <x v="6"/>
    <n v="7560153513"/>
    <x v="11"/>
    <s v="PRD-104-WAT"/>
    <x v="7"/>
    <x v="2"/>
    <s v="West"/>
    <n v="2356.34"/>
    <n v="556.9"/>
    <x v="3"/>
    <n v="0.236341105273432"/>
    <x v="0"/>
    <x v="1"/>
    <m/>
    <x v="0"/>
    <n v="0"/>
    <n v="2420.2800000000002"/>
    <x v="7"/>
    <x v="3"/>
  </r>
  <r>
    <s v="ORD-202308-05619"/>
    <x v="209"/>
    <x v="11"/>
    <x v="6"/>
    <n v="5953079535"/>
    <x v="3"/>
    <s v="PRD-106-PHO"/>
    <x v="2"/>
    <x v="1"/>
    <s v="N"/>
    <n v="1856.21"/>
    <n v="264.51"/>
    <x v="0"/>
    <n v="0.14250004040491099"/>
    <x v="0"/>
    <x v="0"/>
    <m/>
    <x v="0"/>
    <n v="0"/>
    <n v="2788.38"/>
    <x v="7"/>
    <x v="3"/>
  </r>
  <r>
    <s v="ORD-202308-05620"/>
    <x v="209"/>
    <x v="5"/>
    <x v="4"/>
    <n v="990439824"/>
    <x v="1"/>
    <s v="PRD-101-SHI"/>
    <x v="1"/>
    <x v="0"/>
    <s v="N"/>
    <n v="4455.75"/>
    <n v="290.25"/>
    <x v="0"/>
    <n v="6.5140548729170203E-2"/>
    <x v="0"/>
    <x v="2"/>
    <m/>
    <x v="0"/>
    <n v="0"/>
    <n v="2821.33"/>
    <x v="7"/>
    <x v="3"/>
  </r>
  <r>
    <s v="ORD-202308-05621"/>
    <x v="221"/>
    <x v="20"/>
    <x v="3"/>
    <n v="2811681786"/>
    <x v="5"/>
    <s v="PRD-103-HEA"/>
    <x v="5"/>
    <x v="1"/>
    <s v="South"/>
    <n v="1451.27"/>
    <n v="432.06"/>
    <x v="2"/>
    <n v="0.29771165944310801"/>
    <x v="0"/>
    <x v="1"/>
    <m/>
    <x v="0"/>
    <n v="0"/>
    <n v="2183.56"/>
    <x v="7"/>
    <x v="3"/>
  </r>
  <r>
    <s v="ORD-202308-05622"/>
    <x v="222"/>
    <x v="18"/>
    <x v="2"/>
    <n v="4465954775"/>
    <x v="0"/>
    <s v="PRD-108-JAC"/>
    <x v="0"/>
    <x v="0"/>
    <s v="South"/>
    <n v="1566.23"/>
    <n v="65.72"/>
    <x v="2"/>
    <n v="4.1960631580291501E-2"/>
    <x v="0"/>
    <x v="2"/>
    <m/>
    <x v="0"/>
    <n v="0"/>
    <n v="2085.91"/>
    <x v="7"/>
    <x v="3"/>
  </r>
  <r>
    <s v="ORD-202308-05623"/>
    <x v="208"/>
    <x v="3"/>
    <x v="1"/>
    <n v="3089233197"/>
    <x v="12"/>
    <s v="PRD-105-BAG"/>
    <x v="4"/>
    <x v="2"/>
    <s v="North"/>
    <n v="4898.92"/>
    <n v="715.23"/>
    <x v="0"/>
    <n v="0.145997485159994"/>
    <x v="0"/>
    <x v="0"/>
    <m/>
    <x v="0"/>
    <n v="0"/>
    <m/>
    <x v="7"/>
    <x v="3"/>
  </r>
  <r>
    <s v="ORD-202308-05624"/>
    <x v="219"/>
    <x v="15"/>
    <x v="0"/>
    <n v="554447171"/>
    <x v="11"/>
    <s v="PRD-104-WAT"/>
    <x v="7"/>
    <x v="2"/>
    <s v="West"/>
    <n v="3178.43"/>
    <n v="571.74"/>
    <x v="3"/>
    <n v="0.179881262132562"/>
    <x v="0"/>
    <x v="0"/>
    <m/>
    <x v="0"/>
    <n v="0"/>
    <n v="2420.2800000000002"/>
    <x v="7"/>
    <x v="3"/>
  </r>
  <r>
    <s v="ORD-202308-05625"/>
    <x v="223"/>
    <x v="12"/>
    <x v="4"/>
    <n v="8136976025"/>
    <x v="15"/>
    <s v="PRD-100-SHO "/>
    <x v="12"/>
    <x v="0"/>
    <s v="W"/>
    <n v="926.32"/>
    <n v="244.79"/>
    <x v="3"/>
    <n v="0.26426073063304301"/>
    <x v="1"/>
    <x v="1"/>
    <m/>
    <x v="0"/>
    <n v="0"/>
    <m/>
    <x v="7"/>
    <x v="3"/>
  </r>
  <r>
    <s v="ORD-202308-05626"/>
    <x v="224"/>
    <x v="18"/>
    <x v="5"/>
    <n v="7162996972"/>
    <x v="18"/>
    <s v="PRD-103-HEA"/>
    <x v="5"/>
    <x v="1"/>
    <s v="North"/>
    <n v="3327.21"/>
    <n v="912.51"/>
    <x v="0"/>
    <n v="0.27425680975952799"/>
    <x v="0"/>
    <x v="1"/>
    <m/>
    <x v="0"/>
    <n v="0"/>
    <n v="2183.56"/>
    <x v="7"/>
    <x v="3"/>
  </r>
  <r>
    <s v="ORD-202308-05627"/>
    <x v="224"/>
    <x v="20"/>
    <x v="0"/>
    <n v="8460576357"/>
    <x v="2"/>
    <s v="PRD-101-SHI"/>
    <x v="4"/>
    <x v="0"/>
    <s v="East"/>
    <n v="1828.5"/>
    <n v="344.37"/>
    <x v="1"/>
    <n v="0.18833470057424101"/>
    <x v="0"/>
    <x v="0"/>
    <m/>
    <x v="0"/>
    <n v="0"/>
    <n v="2821.33"/>
    <x v="7"/>
    <x v="3"/>
  </r>
  <r>
    <s v="ORD-202308-05628"/>
    <x v="225"/>
    <x v="24"/>
    <x v="4"/>
    <n v="8660837043"/>
    <x v="2"/>
    <s v="PRD-101-SHI"/>
    <x v="1"/>
    <x v="0"/>
    <s v="N"/>
    <n v="4726.16"/>
    <n v="1279.29"/>
    <x v="0"/>
    <n v="0.27068275301724898"/>
    <x v="0"/>
    <x v="1"/>
    <m/>
    <x v="0"/>
    <n v="0"/>
    <n v="2821.33"/>
    <x v="7"/>
    <x v="3"/>
  </r>
  <r>
    <s v="ORD-202308-05629"/>
    <x v="226"/>
    <x v="10"/>
    <x v="0"/>
    <n v="1076633016"/>
    <x v="23"/>
    <s v="PRD-111-CHA"/>
    <x v="11"/>
    <x v="1"/>
    <s v="North"/>
    <n v="1550.99"/>
    <n v="350.67"/>
    <x v="0"/>
    <n v="0.22609430105932299"/>
    <x v="0"/>
    <x v="1"/>
    <m/>
    <x v="0"/>
    <n v="0"/>
    <n v="207.68"/>
    <x v="7"/>
    <x v="3"/>
  </r>
  <r>
    <s v="ORD-202308-05630"/>
    <x v="227"/>
    <x v="21"/>
    <x v="0"/>
    <n v="188936684"/>
    <x v="5"/>
    <s v="PRD-103-HEA"/>
    <x v="5"/>
    <x v="1"/>
    <s v="East"/>
    <n v="93.41"/>
    <n v="4.79"/>
    <x v="1"/>
    <n v="5.1279306284123798E-2"/>
    <x v="2"/>
    <x v="2"/>
    <m/>
    <x v="0"/>
    <n v="0"/>
    <n v="2183.56"/>
    <x v="7"/>
    <x v="3"/>
  </r>
  <r>
    <s v="ORD-202308-05631"/>
    <x v="213"/>
    <x v="10"/>
    <x v="2"/>
    <n v="7160312363"/>
    <x v="18"/>
    <s v="PRD-103-HEA"/>
    <x v="5"/>
    <x v="1"/>
    <s v="N"/>
    <n v="3123.04"/>
    <n v="312.58999999999997"/>
    <x v="0"/>
    <n v="0.100091577437369"/>
    <x v="0"/>
    <x v="0"/>
    <m/>
    <x v="0"/>
    <n v="0"/>
    <n v="2183.56"/>
    <x v="7"/>
    <x v="3"/>
  </r>
  <r>
    <s v="ORD-202308-05632"/>
    <x v="225"/>
    <x v="9"/>
    <x v="0"/>
    <n v="2958661400"/>
    <x v="9"/>
    <s v="PRD-107-TAB"/>
    <x v="6"/>
    <x v="1"/>
    <s v="East"/>
    <n v="740.54"/>
    <n v="79.63"/>
    <x v="1"/>
    <n v="0.107529640532584"/>
    <x v="1"/>
    <x v="0"/>
    <m/>
    <x v="0"/>
    <n v="0"/>
    <n v="2081.52"/>
    <x v="7"/>
    <x v="3"/>
  </r>
  <r>
    <s v="ORD-202308-05633"/>
    <x v="208"/>
    <x v="21"/>
    <x v="7"/>
    <n v="7630298583"/>
    <x v="22"/>
    <s v="PRD-105-BAG"/>
    <x v="9"/>
    <x v="2"/>
    <s v="North"/>
    <n v="879.52"/>
    <n v="56.89"/>
    <x v="0"/>
    <n v="6.4683008913953094E-2"/>
    <x v="1"/>
    <x v="2"/>
    <m/>
    <x v="0"/>
    <n v="0"/>
    <m/>
    <x v="7"/>
    <x v="3"/>
  </r>
  <r>
    <s v="ORD-202308-05634"/>
    <x v="209"/>
    <x v="9"/>
    <x v="6"/>
    <n v="7455295711"/>
    <x v="9"/>
    <s v="PRD-107-TAB"/>
    <x v="6"/>
    <x v="1"/>
    <s v="East"/>
    <n v="733.93"/>
    <n v="175.7"/>
    <x v="1"/>
    <n v="0.239396127696102"/>
    <x v="1"/>
    <x v="1"/>
    <m/>
    <x v="0"/>
    <n v="0"/>
    <n v="2081.52"/>
    <x v="7"/>
    <x v="3"/>
  </r>
  <r>
    <s v="ORD-202308-05635"/>
    <x v="228"/>
    <x v="24"/>
    <x v="2"/>
    <n v="3976135878"/>
    <x v="21"/>
    <s v="PRD-110-CAM"/>
    <x v="8"/>
    <x v="1"/>
    <s v="N"/>
    <n v="730.46"/>
    <n v="167.73"/>
    <x v="0"/>
    <n v="0.229622429701832"/>
    <x v="1"/>
    <x v="1"/>
    <m/>
    <x v="0"/>
    <n v="0"/>
    <m/>
    <x v="7"/>
    <x v="3"/>
  </r>
  <r>
    <s v="ORD-202308-05636"/>
    <x v="227"/>
    <x v="6"/>
    <x v="2"/>
    <n v="3650153179"/>
    <x v="8"/>
    <s v="PRD-110-CAM"/>
    <x v="8"/>
    <x v="1"/>
    <s v="South"/>
    <n v="2779.82"/>
    <n v="145.36000000000001"/>
    <x v="2"/>
    <n v="5.2291155542445199E-2"/>
    <x v="0"/>
    <x v="2"/>
    <s v="Wrong item delivered"/>
    <x v="1"/>
    <n v="1"/>
    <m/>
    <x v="7"/>
    <x v="3"/>
  </r>
  <r>
    <s v="ORD-202308-05637"/>
    <x v="206"/>
    <x v="28"/>
    <x v="2"/>
    <n v="2157653076"/>
    <x v="17"/>
    <s v="PRD-108-JAC"/>
    <x v="0"/>
    <x v="0"/>
    <s v="East"/>
    <n v="3095.43"/>
    <n v="263.52999999999997"/>
    <x v="1"/>
    <n v="8.5135183157105804E-2"/>
    <x v="0"/>
    <x v="2"/>
    <s v="Defective"/>
    <x v="1"/>
    <n v="1"/>
    <n v="2085.91"/>
    <x v="7"/>
    <x v="3"/>
  </r>
  <r>
    <s v="ORD-202308-05638"/>
    <x v="229"/>
    <x v="14"/>
    <x v="6"/>
    <n v="5513797675"/>
    <x v="11"/>
    <s v="PRD - 104 - WAT"/>
    <x v="4"/>
    <x v="2"/>
    <s v="South"/>
    <n v="2942.8"/>
    <n v="206.3"/>
    <x v="2"/>
    <n v="7.0103302976756807E-2"/>
    <x v="0"/>
    <x v="2"/>
    <m/>
    <x v="0"/>
    <n v="0"/>
    <m/>
    <x v="7"/>
    <x v="3"/>
  </r>
  <r>
    <s v="ORD-202308-05639"/>
    <x v="215"/>
    <x v="0"/>
    <x v="5"/>
    <n v="2657459169"/>
    <x v="14"/>
    <s v="PRD-111-CHA"/>
    <x v="11"/>
    <x v="1"/>
    <s v="N"/>
    <n v="948.3"/>
    <n v="272.77"/>
    <x v="0"/>
    <n v="0.28764104186438899"/>
    <x v="1"/>
    <x v="1"/>
    <m/>
    <x v="0"/>
    <n v="0"/>
    <n v="207.68"/>
    <x v="7"/>
    <x v="3"/>
  </r>
  <r>
    <s v="ORD-202308-05640"/>
    <x v="229"/>
    <x v="25"/>
    <x v="6"/>
    <n v="5556874868"/>
    <x v="7"/>
    <s v="PRD-104-WAT"/>
    <x v="7"/>
    <x v="2"/>
    <s v="N"/>
    <n v="3388.46"/>
    <n v="673.77"/>
    <x v="0"/>
    <n v="0.19884254203974699"/>
    <x v="0"/>
    <x v="0"/>
    <m/>
    <x v="0"/>
    <n v="0"/>
    <n v="2420.2800000000002"/>
    <x v="7"/>
    <x v="3"/>
  </r>
  <r>
    <s v="ORD-202308-05641"/>
    <x v="222"/>
    <x v="16"/>
    <x v="6"/>
    <n v="3394952079"/>
    <x v="15"/>
    <s v="PRD-100-SHO"/>
    <x v="12"/>
    <x v="0"/>
    <s v="North"/>
    <n v="1209.81"/>
    <n v="202.64"/>
    <x v="0"/>
    <n v="0.16749737562096501"/>
    <x v="0"/>
    <x v="0"/>
    <m/>
    <x v="0"/>
    <n v="0"/>
    <n v="2793.38"/>
    <x v="7"/>
    <x v="3"/>
  </r>
  <r>
    <s v="ORD-202308-05642"/>
    <x v="205"/>
    <x v="8"/>
    <x v="0"/>
    <n v="6461344771"/>
    <x v="3"/>
    <s v="PRD-106-PHO"/>
    <x v="2"/>
    <x v="1"/>
    <s v="S"/>
    <n v="1395.27"/>
    <n v="80.790000000000006"/>
    <x v="2"/>
    <n v="5.7902771506590102E-2"/>
    <x v="0"/>
    <x v="2"/>
    <m/>
    <x v="0"/>
    <n v="0"/>
    <n v="2788.38"/>
    <x v="7"/>
    <x v="3"/>
  </r>
  <r>
    <s v="ORD-202308-05643"/>
    <x v="226"/>
    <x v="19"/>
    <x v="0"/>
    <n v="171012252"/>
    <x v="18"/>
    <s v="PRD-103-HEA"/>
    <x v="5"/>
    <x v="1"/>
    <s v="South"/>
    <n v="3311.89"/>
    <n v="426.82"/>
    <x v="2"/>
    <n v="0.12887505321734699"/>
    <x v="0"/>
    <x v="0"/>
    <m/>
    <x v="0"/>
    <n v="0"/>
    <n v="2183.56"/>
    <x v="7"/>
    <x v="3"/>
  </r>
  <r>
    <s v="ORD-202308-05644"/>
    <x v="214"/>
    <x v="19"/>
    <x v="4"/>
    <n v="509576106"/>
    <x v="12"/>
    <s v="PRD-105-BAG"/>
    <x v="9"/>
    <x v="2"/>
    <s v="N"/>
    <n v="241.2"/>
    <n v="22.8"/>
    <x v="0"/>
    <n v="9.4527363184079602E-2"/>
    <x v="2"/>
    <x v="2"/>
    <s v="Wrong item delivered"/>
    <x v="1"/>
    <n v="1"/>
    <m/>
    <x v="7"/>
    <x v="3"/>
  </r>
  <r>
    <s v="ORD-202308-05645"/>
    <x v="230"/>
    <x v="11"/>
    <x v="4"/>
    <n v="9592383580"/>
    <x v="11"/>
    <s v="PRD-104-WAT"/>
    <x v="7"/>
    <x v="2"/>
    <s v="S"/>
    <n v="985.36"/>
    <n v="218.23"/>
    <x v="2"/>
    <n v="0.22147235528131801"/>
    <x v="1"/>
    <x v="1"/>
    <m/>
    <x v="0"/>
    <n v="0"/>
    <n v="2420.2800000000002"/>
    <x v="7"/>
    <x v="3"/>
  </r>
  <r>
    <s v="ORD-202308-05646"/>
    <x v="211"/>
    <x v="27"/>
    <x v="2"/>
    <n v="2936921898"/>
    <x v="22"/>
    <s v="PRD-105-BAG"/>
    <x v="9"/>
    <x v="2"/>
    <s v="East"/>
    <n v="1613.26"/>
    <n v="388.05"/>
    <x v="1"/>
    <n v="0.24053779304018"/>
    <x v="0"/>
    <x v="1"/>
    <m/>
    <x v="0"/>
    <n v="0"/>
    <m/>
    <x v="7"/>
    <x v="3"/>
  </r>
  <r>
    <s v="ORD-202308-05647"/>
    <x v="208"/>
    <x v="15"/>
    <x v="2"/>
    <n v="7168509493"/>
    <x v="15"/>
    <s v="PRD-100-SHO"/>
    <x v="12"/>
    <x v="0"/>
    <s v="North"/>
    <n v="3731.39"/>
    <n v="852.62"/>
    <x v="0"/>
    <n v="0.22849929918877401"/>
    <x v="0"/>
    <x v="1"/>
    <s v="Wrong item delivered"/>
    <x v="1"/>
    <n v="1"/>
    <n v="2793.38"/>
    <x v="7"/>
    <x v="3"/>
  </r>
  <r>
    <s v="ORD-202308-05648"/>
    <x v="219"/>
    <x v="18"/>
    <x v="4"/>
    <n v="8750738642"/>
    <x v="22"/>
    <s v="PRD-105-BAG"/>
    <x v="9"/>
    <x v="2"/>
    <s v="N"/>
    <n v="4842.7700000000004"/>
    <n v="1029.4000000000001"/>
    <x v="0"/>
    <n v="0.21256429687967801"/>
    <x v="0"/>
    <x v="1"/>
    <m/>
    <x v="0"/>
    <n v="0"/>
    <m/>
    <x v="7"/>
    <x v="3"/>
  </r>
  <r>
    <s v="ORD-202308-05649"/>
    <x v="222"/>
    <x v="6"/>
    <x v="5"/>
    <n v="3676747422"/>
    <x v="18"/>
    <s v="PRD-103-HEA"/>
    <x v="5"/>
    <x v="1"/>
    <s v="West"/>
    <n v="2305.52"/>
    <n v="232.22"/>
    <x v="3"/>
    <n v="0.100723481036816"/>
    <x v="0"/>
    <x v="0"/>
    <m/>
    <x v="0"/>
    <n v="0"/>
    <n v="2183.56"/>
    <x v="7"/>
    <x v="3"/>
  </r>
  <r>
    <s v="ORD-202308-05650"/>
    <x v="224"/>
    <x v="2"/>
    <x v="7"/>
    <n v="1909141358"/>
    <x v="12"/>
    <s v="PRD-105-BAG"/>
    <x v="9"/>
    <x v="2"/>
    <s v="South"/>
    <n v="4568.17"/>
    <n v="894.87"/>
    <x v="2"/>
    <n v="0.195892447084938"/>
    <x v="0"/>
    <x v="0"/>
    <m/>
    <x v="0"/>
    <n v="0"/>
    <m/>
    <x v="7"/>
    <x v="3"/>
  </r>
  <r>
    <s v="ORD-202308-05651"/>
    <x v="206"/>
    <x v="29"/>
    <x v="0"/>
    <n v="791580935"/>
    <x v="5"/>
    <s v="PRD-103-HEA"/>
    <x v="5"/>
    <x v="1"/>
    <s v="East"/>
    <n v="3656.8"/>
    <n v="562.23"/>
    <x v="1"/>
    <n v="0.15374917961058801"/>
    <x v="0"/>
    <x v="0"/>
    <m/>
    <x v="0"/>
    <n v="0"/>
    <n v="2183.56"/>
    <x v="7"/>
    <x v="3"/>
  </r>
  <r>
    <s v="ORD-202308-05652"/>
    <x v="216"/>
    <x v="19"/>
    <x v="0"/>
    <n v="848878987"/>
    <x v="13"/>
    <s v="PRD-102-LAP"/>
    <x v="10"/>
    <x v="1"/>
    <s v="South"/>
    <n v="1246.81"/>
    <n v="140.46"/>
    <x v="2"/>
    <n v="0.112655496827905"/>
    <x v="0"/>
    <x v="0"/>
    <m/>
    <x v="0"/>
    <n v="0"/>
    <n v="847.14"/>
    <x v="7"/>
    <x v="3"/>
  </r>
  <r>
    <s v="ORD-202308-05653"/>
    <x v="223"/>
    <x v="6"/>
    <x v="4"/>
    <n v="3606837198"/>
    <x v="14"/>
    <s v="PRD-111-CHA"/>
    <x v="11"/>
    <x v="1"/>
    <s v="South"/>
    <n v="4661.4799999999996"/>
    <n v="660.68"/>
    <x v="2"/>
    <n v="0.141731810497953"/>
    <x v="0"/>
    <x v="0"/>
    <m/>
    <x v="0"/>
    <n v="0"/>
    <n v="207.68"/>
    <x v="7"/>
    <x v="3"/>
  </r>
  <r>
    <s v="ORD-202308-05654"/>
    <x v="213"/>
    <x v="10"/>
    <x v="3"/>
    <n v="2559223973"/>
    <x v="0"/>
    <s v="PRD-108-JAC"/>
    <x v="0"/>
    <x v="0"/>
    <s v="S"/>
    <n v="1930.89"/>
    <n v="521.94000000000005"/>
    <x v="2"/>
    <n v="0.27031058216677301"/>
    <x v="0"/>
    <x v="1"/>
    <m/>
    <x v="0"/>
    <n v="0"/>
    <n v="2085.91"/>
    <x v="7"/>
    <x v="3"/>
  </r>
  <r>
    <s v="ORD-202308-05655"/>
    <x v="215"/>
    <x v="27"/>
    <x v="1"/>
    <n v="4218205760"/>
    <x v="16"/>
    <s v="PRD-109-SUN"/>
    <x v="3"/>
    <x v="2"/>
    <s v="N"/>
    <n v="824.67"/>
    <n v="173.26"/>
    <x v="0"/>
    <n v="0.21009615967599199"/>
    <x v="1"/>
    <x v="1"/>
    <m/>
    <x v="0"/>
    <n v="0"/>
    <m/>
    <x v="7"/>
    <x v="3"/>
  </r>
  <r>
    <s v="ORD-202308-05656"/>
    <x v="229"/>
    <x v="24"/>
    <x v="0"/>
    <n v="746363244"/>
    <x v="17"/>
    <s v="PRD-108-JAC"/>
    <x v="0"/>
    <x v="0"/>
    <s v="North"/>
    <n v="2221.9699999999998"/>
    <n v="294.7"/>
    <x v="0"/>
    <n v="0.13263005351107399"/>
    <x v="0"/>
    <x v="0"/>
    <m/>
    <x v="0"/>
    <n v="0"/>
    <n v="2085.91"/>
    <x v="7"/>
    <x v="3"/>
  </r>
  <r>
    <s v="ORD-202308-05657"/>
    <x v="223"/>
    <x v="22"/>
    <x v="6"/>
    <n v="6621444912"/>
    <x v="8"/>
    <s v="PRD-110-CAM"/>
    <x v="8"/>
    <x v="1"/>
    <s v="East"/>
    <n v="1391.38"/>
    <n v="275.97000000000003"/>
    <x v="1"/>
    <n v="0.198342652618264"/>
    <x v="0"/>
    <x v="0"/>
    <m/>
    <x v="0"/>
    <n v="0"/>
    <m/>
    <x v="7"/>
    <x v="3"/>
  </r>
  <r>
    <s v="ORD-202308-05658"/>
    <x v="220"/>
    <x v="10"/>
    <x v="7"/>
    <n v="7865378511"/>
    <x v="12"/>
    <s v="PRD-105-BAG"/>
    <x v="9"/>
    <x v="2"/>
    <s v="N"/>
    <n v="4745.29"/>
    <n v="190.75"/>
    <x v="0"/>
    <n v="4.0197753983423602E-2"/>
    <x v="0"/>
    <x v="2"/>
    <m/>
    <x v="0"/>
    <n v="0"/>
    <m/>
    <x v="7"/>
    <x v="3"/>
  </r>
  <r>
    <s v="ORD-202308-05659"/>
    <x v="229"/>
    <x v="29"/>
    <x v="0"/>
    <n v="2987530126"/>
    <x v="5"/>
    <s v="PRD-103-HEA"/>
    <x v="5"/>
    <x v="1"/>
    <s v="West"/>
    <n v="1566.51"/>
    <n v="396.02"/>
    <x v="3"/>
    <n v="0.25280400380463602"/>
    <x v="0"/>
    <x v="1"/>
    <m/>
    <x v="0"/>
    <n v="0"/>
    <n v="2183.56"/>
    <x v="7"/>
    <x v="3"/>
  </r>
  <r>
    <s v="ORD-202308-05660"/>
    <x v="222"/>
    <x v="13"/>
    <x v="4"/>
    <n v="2386249918"/>
    <x v="2"/>
    <s v="PRD-101-SHI "/>
    <x v="1"/>
    <x v="0"/>
    <s v="North"/>
    <n v="4772.63"/>
    <n v="157.47"/>
    <x v="0"/>
    <n v="3.2994386742739301E-2"/>
    <x v="0"/>
    <x v="2"/>
    <m/>
    <x v="0"/>
    <n v="0"/>
    <m/>
    <x v="7"/>
    <x v="3"/>
  </r>
  <r>
    <s v="ORD-202308-05661"/>
    <x v="217"/>
    <x v="12"/>
    <x v="6"/>
    <n v="3008566556"/>
    <x v="13"/>
    <s v="PRD - 102 - LAP"/>
    <x v="10"/>
    <x v="1"/>
    <s v="East"/>
    <n v="4911.46"/>
    <n v="635.64"/>
    <x v="1"/>
    <n v="0.129419765202201"/>
    <x v="0"/>
    <x v="0"/>
    <m/>
    <x v="0"/>
    <n v="0"/>
    <m/>
    <x v="7"/>
    <x v="3"/>
  </r>
  <r>
    <s v="ORD-202308-05662"/>
    <x v="226"/>
    <x v="23"/>
    <x v="0"/>
    <n v="9038115194"/>
    <x v="14"/>
    <s v="PRD-111-CHA"/>
    <x v="11"/>
    <x v="1"/>
    <s v="N"/>
    <n v="3122.67"/>
    <n v="500.38"/>
    <x v="0"/>
    <n v="0.16024107574607599"/>
    <x v="0"/>
    <x v="0"/>
    <m/>
    <x v="0"/>
    <n v="0"/>
    <n v="207.68"/>
    <x v="7"/>
    <x v="3"/>
  </r>
  <r>
    <s v="ORD-202308-05663"/>
    <x v="226"/>
    <x v="18"/>
    <x v="3"/>
    <n v="44406185"/>
    <x v="4"/>
    <s v="PRD-109-SUN"/>
    <x v="3"/>
    <x v="2"/>
    <s v="South"/>
    <n v="739.07"/>
    <n v="165.17"/>
    <x v="2"/>
    <n v="0.22348356718578799"/>
    <x v="1"/>
    <x v="1"/>
    <m/>
    <x v="0"/>
    <n v="0"/>
    <m/>
    <x v="7"/>
    <x v="3"/>
  </r>
  <r>
    <s v="ORD-202308-05664"/>
    <x v="222"/>
    <x v="14"/>
    <x v="6"/>
    <n v="5345945914"/>
    <x v="13"/>
    <s v="PRD-102-LAP"/>
    <x v="10"/>
    <x v="1"/>
    <s v="South"/>
    <n v="4398.5200000000004"/>
    <n v="1288.06"/>
    <x v="2"/>
    <n v="0.29283940961959898"/>
    <x v="0"/>
    <x v="1"/>
    <m/>
    <x v="0"/>
    <n v="0"/>
    <n v="847.14"/>
    <x v="7"/>
    <x v="3"/>
  </r>
  <r>
    <s v="ORD-202308-05665"/>
    <x v="215"/>
    <x v="7"/>
    <x v="4"/>
    <n v="3083869126"/>
    <x v="8"/>
    <s v="PRD-110-CAM"/>
    <x v="8"/>
    <x v="1"/>
    <s v="South"/>
    <n v="2691.45"/>
    <n v="737.66"/>
    <x v="2"/>
    <n v="0.27407531256385997"/>
    <x v="0"/>
    <x v="1"/>
    <m/>
    <x v="0"/>
    <n v="0"/>
    <m/>
    <x v="7"/>
    <x v="3"/>
  </r>
  <r>
    <s v="ORD-202308-05666"/>
    <x v="230"/>
    <x v="29"/>
    <x v="0"/>
    <n v="1540629565"/>
    <x v="13"/>
    <s v="PRD-102-LAP"/>
    <x v="10"/>
    <x v="1"/>
    <s v="East"/>
    <n v="4354.13"/>
    <n v="199.41"/>
    <x v="1"/>
    <n v="4.5797897628228799E-2"/>
    <x v="0"/>
    <x v="2"/>
    <m/>
    <x v="0"/>
    <n v="0"/>
    <n v="847.14"/>
    <x v="7"/>
    <x v="3"/>
  </r>
  <r>
    <s v="ORD-202308-05667"/>
    <x v="205"/>
    <x v="4"/>
    <x v="1"/>
    <n v="9001917984"/>
    <x v="4"/>
    <s v="PRD-109-SUN "/>
    <x v="4"/>
    <x v="2"/>
    <s v="S"/>
    <n v="397.83"/>
    <n v="51.49"/>
    <x v="2"/>
    <n v="0.129427142246688"/>
    <x v="2"/>
    <x v="0"/>
    <m/>
    <x v="0"/>
    <n v="0"/>
    <n v="1385.87"/>
    <x v="7"/>
    <x v="3"/>
  </r>
  <r>
    <s v="ORD-202308-05668"/>
    <x v="215"/>
    <x v="20"/>
    <x v="6"/>
    <n v="3829347971"/>
    <x v="23"/>
    <s v="PRD-111-CHA"/>
    <x v="11"/>
    <x v="1"/>
    <s v="East"/>
    <n v="723.32"/>
    <n v="84.68"/>
    <x v="1"/>
    <n v="0.117071282419952"/>
    <x v="1"/>
    <x v="0"/>
    <s v="damaged "/>
    <x v="1"/>
    <n v="1"/>
    <n v="207.68"/>
    <x v="7"/>
    <x v="3"/>
  </r>
  <r>
    <s v="ORD-202308-05669"/>
    <x v="227"/>
    <x v="0"/>
    <x v="6"/>
    <n v="6577333706"/>
    <x v="22"/>
    <s v="PRD-105-BAG"/>
    <x v="9"/>
    <x v="2"/>
    <s v="N"/>
    <n v="4407.08"/>
    <n v="1011.28"/>
    <x v="0"/>
    <n v="0.22946713016328299"/>
    <x v="0"/>
    <x v="1"/>
    <m/>
    <x v="0"/>
    <n v="0"/>
    <m/>
    <x v="7"/>
    <x v="3"/>
  </r>
  <r>
    <s v="ORD-202308-05670"/>
    <x v="220"/>
    <x v="9"/>
    <x v="2"/>
    <n v="6571035493"/>
    <x v="12"/>
    <s v="PRD-105-BAG"/>
    <x v="9"/>
    <x v="2"/>
    <s v="South"/>
    <n v="2793.85"/>
    <n v="497.57"/>
    <x v="2"/>
    <n v="0.178094743812302"/>
    <x v="0"/>
    <x v="0"/>
    <m/>
    <x v="0"/>
    <n v="0"/>
    <m/>
    <x v="7"/>
    <x v="3"/>
  </r>
  <r>
    <s v="ORD-202308-05671"/>
    <x v="208"/>
    <x v="9"/>
    <x v="2"/>
    <n v="5034248982"/>
    <x v="2"/>
    <s v="PRD-101-SHI"/>
    <x v="1"/>
    <x v="0"/>
    <s v="N"/>
    <n v="4732.78"/>
    <n v="806.47"/>
    <x v="0"/>
    <n v="0.17040090602140801"/>
    <x v="0"/>
    <x v="0"/>
    <m/>
    <x v="0"/>
    <n v="0"/>
    <n v="2821.33"/>
    <x v="7"/>
    <x v="3"/>
  </r>
  <r>
    <s v="ORD-202308-05672"/>
    <x v="219"/>
    <x v="9"/>
    <x v="0"/>
    <n v="9569727091"/>
    <x v="9"/>
    <s v="PRD-107-TAB"/>
    <x v="6"/>
    <x v="1"/>
    <s v="North"/>
    <n v="1270.4100000000001"/>
    <n v="58.28"/>
    <x v="0"/>
    <n v="4.5874953755086899E-2"/>
    <x v="0"/>
    <x v="2"/>
    <m/>
    <x v="0"/>
    <n v="0"/>
    <n v="2081.52"/>
    <x v="7"/>
    <x v="3"/>
  </r>
  <r>
    <s v="ORD-202308-05673"/>
    <x v="218"/>
    <x v="22"/>
    <x v="5"/>
    <n v="9981597319"/>
    <x v="11"/>
    <s v="PRD-104-WAT"/>
    <x v="7"/>
    <x v="2"/>
    <s v="East"/>
    <n v="4957.2700000000004"/>
    <n v="1299.3399999999999"/>
    <x v="1"/>
    <n v="0.26210797475223302"/>
    <x v="0"/>
    <x v="1"/>
    <m/>
    <x v="0"/>
    <n v="0"/>
    <n v="2420.2800000000002"/>
    <x v="7"/>
    <x v="3"/>
  </r>
  <r>
    <s v="ORD-202308-05674"/>
    <x v="220"/>
    <x v="20"/>
    <x v="2"/>
    <n v="4882360229"/>
    <x v="13"/>
    <s v="PRD-102-LAP"/>
    <x v="10"/>
    <x v="1"/>
    <s v="West"/>
    <n v="3272.27"/>
    <n v="553.16999999999996"/>
    <x v="3"/>
    <n v="0.169047786399044"/>
    <x v="0"/>
    <x v="0"/>
    <m/>
    <x v="0"/>
    <n v="0"/>
    <n v="847.14"/>
    <x v="7"/>
    <x v="3"/>
  </r>
  <r>
    <s v="ORD-202308-05675"/>
    <x v="208"/>
    <x v="22"/>
    <x v="4"/>
    <n v="8946601095"/>
    <x v="9"/>
    <s v="PRD-107-TAB"/>
    <x v="4"/>
    <x v="1"/>
    <s v="W"/>
    <n v="2933.27"/>
    <n v="667.17"/>
    <x v="3"/>
    <n v="0.22744922901744499"/>
    <x v="0"/>
    <x v="1"/>
    <m/>
    <x v="0"/>
    <n v="0"/>
    <n v="2081.52"/>
    <x v="7"/>
    <x v="3"/>
  </r>
  <r>
    <s v="ORD-202308-05676"/>
    <x v="218"/>
    <x v="28"/>
    <x v="7"/>
    <n v="2088980287"/>
    <x v="11"/>
    <s v="PRD - 104 - WAT"/>
    <x v="7"/>
    <x v="2"/>
    <s v="N"/>
    <n v="1696.28"/>
    <n v="97.62"/>
    <x v="0"/>
    <n v="5.7549461173862802E-2"/>
    <x v="0"/>
    <x v="2"/>
    <m/>
    <x v="0"/>
    <n v="0"/>
    <m/>
    <x v="7"/>
    <x v="3"/>
  </r>
  <r>
    <s v="ORD-202308-05677"/>
    <x v="212"/>
    <x v="26"/>
    <x v="0"/>
    <n v="2063499047"/>
    <x v="14"/>
    <s v="PRD-111-CHA"/>
    <x v="11"/>
    <x v="1"/>
    <s v="North"/>
    <n v="1773.42"/>
    <n v="416.6"/>
    <x v="0"/>
    <n v="0.23491333130335701"/>
    <x v="0"/>
    <x v="1"/>
    <m/>
    <x v="0"/>
    <n v="0"/>
    <n v="207.68"/>
    <x v="7"/>
    <x v="3"/>
  </r>
  <r>
    <s v="ORD-202308-05678"/>
    <x v="227"/>
    <x v="28"/>
    <x v="3"/>
    <n v="6581213071"/>
    <x v="17"/>
    <s v="PRD-108-JAC"/>
    <x v="0"/>
    <x v="0"/>
    <s v="North"/>
    <n v="537.47"/>
    <n v="98.5"/>
    <x v="0"/>
    <n v="0.18326604275587499"/>
    <x v="1"/>
    <x v="0"/>
    <m/>
    <x v="0"/>
    <n v="0"/>
    <n v="2085.91"/>
    <x v="7"/>
    <x v="3"/>
  </r>
  <r>
    <s v="ORD-202308-05679"/>
    <x v="231"/>
    <x v="18"/>
    <x v="1"/>
    <n v="3675904147"/>
    <x v="10"/>
    <s v="PRD-106-PHO"/>
    <x v="2"/>
    <x v="1"/>
    <s v="North"/>
    <n v="3205.88"/>
    <n v="795.06"/>
    <x v="0"/>
    <n v="0.248000548991229"/>
    <x v="0"/>
    <x v="1"/>
    <m/>
    <x v="0"/>
    <n v="0"/>
    <n v="2788.38"/>
    <x v="7"/>
    <x v="3"/>
  </r>
  <r>
    <s v="ORD-202308-05680"/>
    <x v="207"/>
    <x v="2"/>
    <x v="1"/>
    <n v="4012958202"/>
    <x v="9"/>
    <s v="PRD-107-TAB"/>
    <x v="6"/>
    <x v="1"/>
    <s v="S"/>
    <n v="1873.19"/>
    <n v="105.41"/>
    <x v="2"/>
    <n v="5.62729888585781E-2"/>
    <x v="0"/>
    <x v="2"/>
    <m/>
    <x v="0"/>
    <n v="0"/>
    <n v="2081.52"/>
    <x v="7"/>
    <x v="3"/>
  </r>
  <r>
    <s v="ORD-202308-05681"/>
    <x v="225"/>
    <x v="27"/>
    <x v="0"/>
    <n v="1779664049"/>
    <x v="7"/>
    <s v="PRD - 104 - WAT"/>
    <x v="7"/>
    <x v="2"/>
    <s v="West"/>
    <n v="3349.47"/>
    <n v="565.88"/>
    <x v="3"/>
    <n v="0.16894613177607201"/>
    <x v="0"/>
    <x v="0"/>
    <m/>
    <x v="0"/>
    <n v="0"/>
    <m/>
    <x v="7"/>
    <x v="3"/>
  </r>
  <r>
    <s v="ORD-202308-05682"/>
    <x v="209"/>
    <x v="18"/>
    <x v="0"/>
    <n v="5659575614"/>
    <x v="4"/>
    <s v="PRD-109-SUN"/>
    <x v="3"/>
    <x v="2"/>
    <s v="W"/>
    <n v="1554.85"/>
    <n v="383.06"/>
    <x v="3"/>
    <n v="0.24636460108692201"/>
    <x v="0"/>
    <x v="1"/>
    <m/>
    <x v="0"/>
    <n v="0"/>
    <m/>
    <x v="7"/>
    <x v="3"/>
  </r>
  <r>
    <s v="ORD-202308-05683"/>
    <x v="211"/>
    <x v="14"/>
    <x v="3"/>
    <n v="3612125"/>
    <x v="4"/>
    <s v="PRD-109-SUN"/>
    <x v="3"/>
    <x v="2"/>
    <s v="N"/>
    <n v="1774.34"/>
    <n v="92.79"/>
    <x v="0"/>
    <n v="5.2295501425882303E-2"/>
    <x v="0"/>
    <x v="2"/>
    <m/>
    <x v="0"/>
    <n v="0"/>
    <m/>
    <x v="7"/>
    <x v="3"/>
  </r>
  <r>
    <s v="ORD-202308-05684"/>
    <x v="221"/>
    <x v="11"/>
    <x v="2"/>
    <n v="1900204911"/>
    <x v="14"/>
    <s v="PRD-111-CHA"/>
    <x v="11"/>
    <x v="1"/>
    <s v="N"/>
    <n v="3066.33"/>
    <n v="519.66999999999996"/>
    <x v="0"/>
    <n v="0.16947621423656301"/>
    <x v="0"/>
    <x v="0"/>
    <m/>
    <x v="0"/>
    <n v="0"/>
    <n v="207.68"/>
    <x v="7"/>
    <x v="3"/>
  </r>
  <r>
    <s v="ORD-202308-05685"/>
    <x v="217"/>
    <x v="8"/>
    <x v="4"/>
    <n v="7748784213"/>
    <x v="8"/>
    <s v="PRD-110-CAM"/>
    <x v="8"/>
    <x v="1"/>
    <s v="W"/>
    <n v="4337.04"/>
    <n v="390.48"/>
    <x v="3"/>
    <n v="9.0033755741242893E-2"/>
    <x v="0"/>
    <x v="2"/>
    <m/>
    <x v="0"/>
    <n v="0"/>
    <m/>
    <x v="7"/>
    <x v="3"/>
  </r>
  <r>
    <s v="ORD-202308-05686"/>
    <x v="221"/>
    <x v="8"/>
    <x v="4"/>
    <n v="1825534633"/>
    <x v="5"/>
    <s v="PRD-103-HEA"/>
    <x v="5"/>
    <x v="1"/>
    <s v="S"/>
    <n v="4402.1000000000004"/>
    <n v="415.47"/>
    <x v="2"/>
    <n v="9.4379955021466996E-2"/>
    <x v="0"/>
    <x v="2"/>
    <m/>
    <x v="0"/>
    <n v="0"/>
    <n v="2183.56"/>
    <x v="7"/>
    <x v="3"/>
  </r>
  <r>
    <s v="ORD-202308-05687"/>
    <x v="221"/>
    <x v="25"/>
    <x v="1"/>
    <n v="8902017080"/>
    <x v="14"/>
    <s v="PRD-111-CHA"/>
    <x v="4"/>
    <x v="1"/>
    <s v="North"/>
    <n v="130.13999999999999"/>
    <n v="6.14"/>
    <x v="0"/>
    <n v="4.71799600430306E-2"/>
    <x v="2"/>
    <x v="2"/>
    <m/>
    <x v="0"/>
    <n v="0"/>
    <n v="207.68"/>
    <x v="7"/>
    <x v="3"/>
  </r>
  <r>
    <s v="ORD-202308-05688"/>
    <x v="206"/>
    <x v="13"/>
    <x v="7"/>
    <n v="6821211443"/>
    <x v="8"/>
    <s v="PRD-110-CAM"/>
    <x v="8"/>
    <x v="1"/>
    <s v="North"/>
    <n v="202.89"/>
    <n v="18.39"/>
    <x v="0"/>
    <n v="9.0640248410468693E-2"/>
    <x v="2"/>
    <x v="2"/>
    <m/>
    <x v="0"/>
    <n v="0"/>
    <m/>
    <x v="7"/>
    <x v="3"/>
  </r>
  <r>
    <s v="ORD-202308-05689"/>
    <x v="230"/>
    <x v="23"/>
    <x v="7"/>
    <n v="8670488266"/>
    <x v="4"/>
    <s v="PRD-109-SUN"/>
    <x v="3"/>
    <x v="2"/>
    <s v="N"/>
    <n v="1803.64"/>
    <n v="145.44999999999999"/>
    <x v="0"/>
    <n v="8.0642478543390003E-2"/>
    <x v="0"/>
    <x v="2"/>
    <m/>
    <x v="0"/>
    <n v="0"/>
    <m/>
    <x v="7"/>
    <x v="3"/>
  </r>
  <r>
    <s v="ORD-202308-05690"/>
    <x v="228"/>
    <x v="0"/>
    <x v="5"/>
    <n v="5041467527"/>
    <x v="0"/>
    <s v="PRD-108-JAC"/>
    <x v="0"/>
    <x v="0"/>
    <s v="North"/>
    <n v="1815.76"/>
    <n v="158.07"/>
    <x v="0"/>
    <n v="8.7054456536106106E-2"/>
    <x v="0"/>
    <x v="2"/>
    <m/>
    <x v="0"/>
    <n v="0"/>
    <n v="2085.91"/>
    <x v="7"/>
    <x v="3"/>
  </r>
  <r>
    <s v="ORD-202308-05691"/>
    <x v="207"/>
    <x v="21"/>
    <x v="1"/>
    <n v="9063580355"/>
    <x v="3"/>
    <s v="PRD-106-PHO"/>
    <x v="2"/>
    <x v="1"/>
    <s v="N"/>
    <n v="515.54"/>
    <n v="142.52000000000001"/>
    <x v="0"/>
    <n v="0.27644799627575001"/>
    <x v="1"/>
    <x v="1"/>
    <m/>
    <x v="0"/>
    <n v="0"/>
    <n v="2788.38"/>
    <x v="7"/>
    <x v="3"/>
  </r>
  <r>
    <s v="ORD-202308-05692"/>
    <x v="205"/>
    <x v="13"/>
    <x v="4"/>
    <n v="9638737370"/>
    <x v="2"/>
    <s v="PRD-101-SHI"/>
    <x v="1"/>
    <x v="0"/>
    <s v="East"/>
    <n v="1491.38"/>
    <n v="188.25"/>
    <x v="1"/>
    <n v="0.12622537515589599"/>
    <x v="0"/>
    <x v="0"/>
    <m/>
    <x v="0"/>
    <n v="0"/>
    <n v="2821.33"/>
    <x v="7"/>
    <x v="3"/>
  </r>
  <r>
    <s v="ORD-202308-05693"/>
    <x v="205"/>
    <x v="3"/>
    <x v="4"/>
    <n v="9426359719"/>
    <x v="4"/>
    <s v="PRD-109-SUN"/>
    <x v="3"/>
    <x v="2"/>
    <s v="South"/>
    <n v="2462.46"/>
    <n v="618.83000000000004"/>
    <x v="2"/>
    <n v="0.251305604964142"/>
    <x v="0"/>
    <x v="1"/>
    <m/>
    <x v="0"/>
    <n v="0"/>
    <m/>
    <x v="7"/>
    <x v="3"/>
  </r>
  <r>
    <s v="ORD-202308-05694"/>
    <x v="210"/>
    <x v="3"/>
    <x v="2"/>
    <n v="9985372151"/>
    <x v="4"/>
    <s v="PRD-109-SUN"/>
    <x v="3"/>
    <x v="2"/>
    <s v="North"/>
    <n v="1322.19"/>
    <n v="304.02"/>
    <x v="0"/>
    <n v="0.22993669593628799"/>
    <x v="0"/>
    <x v="1"/>
    <m/>
    <x v="0"/>
    <n v="0"/>
    <m/>
    <x v="7"/>
    <x v="3"/>
  </r>
  <r>
    <s v="ORD-202308-05695"/>
    <x v="231"/>
    <x v="4"/>
    <x v="1"/>
    <n v="9846798091"/>
    <x v="15"/>
    <s v="PRD-100-SHO"/>
    <x v="12"/>
    <x v="0"/>
    <s v="North"/>
    <n v="1377.56"/>
    <n v="385.81"/>
    <x v="0"/>
    <n v="0.28006765585527998"/>
    <x v="0"/>
    <x v="1"/>
    <m/>
    <x v="0"/>
    <n v="0"/>
    <n v="2793.38"/>
    <x v="7"/>
    <x v="3"/>
  </r>
  <r>
    <s v="ORD-202308-05696"/>
    <x v="223"/>
    <x v="24"/>
    <x v="0"/>
    <n v="3092542120"/>
    <x v="9"/>
    <s v="PRD-107-TAB "/>
    <x v="6"/>
    <x v="1"/>
    <s v="North"/>
    <n v="2532.64"/>
    <n v="150.41999999999999"/>
    <x v="0"/>
    <n v="5.9392570598269002E-2"/>
    <x v="0"/>
    <x v="2"/>
    <m/>
    <x v="0"/>
    <n v="0"/>
    <m/>
    <x v="7"/>
    <x v="3"/>
  </r>
  <r>
    <s v="ORD-202308-05697"/>
    <x v="221"/>
    <x v="26"/>
    <x v="5"/>
    <n v="5131200084"/>
    <x v="18"/>
    <s v="PRD-103-HEA"/>
    <x v="4"/>
    <x v="1"/>
    <s v="North"/>
    <n v="2386.9499999999998"/>
    <n v="552.38"/>
    <x v="0"/>
    <n v="0.23141666142985801"/>
    <x v="0"/>
    <x v="1"/>
    <m/>
    <x v="0"/>
    <n v="0"/>
    <n v="2183.56"/>
    <x v="7"/>
    <x v="3"/>
  </r>
  <r>
    <s v="ORD-202308-05698"/>
    <x v="211"/>
    <x v="20"/>
    <x v="0"/>
    <n v="8002824235"/>
    <x v="13"/>
    <s v="PRD-102-LAP"/>
    <x v="10"/>
    <x v="1"/>
    <s v="N"/>
    <n v="647.44000000000005"/>
    <n v="134.66"/>
    <x v="0"/>
    <n v="0.207988385024095"/>
    <x v="1"/>
    <x v="1"/>
    <m/>
    <x v="0"/>
    <n v="0"/>
    <n v="847.14"/>
    <x v="7"/>
    <x v="3"/>
  </r>
  <r>
    <s v="ORD-202308-05699"/>
    <x v="232"/>
    <x v="7"/>
    <x v="5"/>
    <n v="7658274069"/>
    <x v="5"/>
    <s v="PRD-103-HEA"/>
    <x v="5"/>
    <x v="1"/>
    <s v="East"/>
    <n v="4465.05"/>
    <n v="357.21"/>
    <x v="1"/>
    <n v="8.0001343769946595E-2"/>
    <x v="0"/>
    <x v="2"/>
    <m/>
    <x v="0"/>
    <n v="0"/>
    <n v="2183.56"/>
    <x v="7"/>
    <x v="3"/>
  </r>
  <r>
    <s v="ORD-202308-05700"/>
    <x v="219"/>
    <x v="16"/>
    <x v="0"/>
    <n v="9447576501"/>
    <x v="14"/>
    <s v="PRD-111-CHA"/>
    <x v="11"/>
    <x v="1"/>
    <s v="East"/>
    <n v="2816.05"/>
    <n v="439.4"/>
    <x v="1"/>
    <n v="0.15603416132526099"/>
    <x v="0"/>
    <x v="0"/>
    <m/>
    <x v="0"/>
    <n v="0"/>
    <n v="207.68"/>
    <x v="7"/>
    <x v="3"/>
  </r>
  <r>
    <s v="ORD-202308-05701"/>
    <x v="211"/>
    <x v="9"/>
    <x v="0"/>
    <n v="2840981944"/>
    <x v="9"/>
    <s v="PRD-107-TAB"/>
    <x v="6"/>
    <x v="1"/>
    <s v="East"/>
    <n v="3065.12"/>
    <n v="698.71"/>
    <x v="1"/>
    <n v="0.22795518609385601"/>
    <x v="0"/>
    <x v="1"/>
    <s v="damaged "/>
    <x v="1"/>
    <n v="1"/>
    <n v="2081.52"/>
    <x v="7"/>
    <x v="3"/>
  </r>
  <r>
    <s v="ORD-202308-05702"/>
    <x v="212"/>
    <x v="3"/>
    <x v="5"/>
    <n v="5032753508"/>
    <x v="13"/>
    <s v="PRD - 102 - LAP"/>
    <x v="10"/>
    <x v="1"/>
    <s v="East"/>
    <n v="3064.94"/>
    <n v="744.37"/>
    <x v="1"/>
    <n v="0.24286609199527601"/>
    <x v="0"/>
    <x v="1"/>
    <m/>
    <x v="0"/>
    <n v="0"/>
    <m/>
    <x v="7"/>
    <x v="3"/>
  </r>
  <r>
    <s v="ORD-202308-05703"/>
    <x v="225"/>
    <x v="7"/>
    <x v="2"/>
    <n v="1038073702"/>
    <x v="19"/>
    <s v="PRD-102-LAP"/>
    <x v="10"/>
    <x v="1"/>
    <s v="South"/>
    <n v="3652.44"/>
    <n v="448.49"/>
    <x v="2"/>
    <n v="0.12279188706727601"/>
    <x v="0"/>
    <x v="0"/>
    <s v="missing parts"/>
    <x v="1"/>
    <n v="1"/>
    <n v="847.14"/>
    <x v="7"/>
    <x v="3"/>
  </r>
  <r>
    <s v="ORD-202308-05704"/>
    <x v="227"/>
    <x v="28"/>
    <x v="3"/>
    <n v="8844696730"/>
    <x v="15"/>
    <s v="PRD-100-SHO"/>
    <x v="12"/>
    <x v="0"/>
    <s v="N"/>
    <n v="3487.8"/>
    <n v="147.76"/>
    <x v="0"/>
    <n v="4.2364814496243998E-2"/>
    <x v="0"/>
    <x v="2"/>
    <m/>
    <x v="0"/>
    <n v="0"/>
    <n v="2793.38"/>
    <x v="7"/>
    <x v="3"/>
  </r>
  <r>
    <s v="ORD-202308-05705"/>
    <x v="228"/>
    <x v="18"/>
    <x v="7"/>
    <n v="3556460510"/>
    <x v="22"/>
    <s v="PRD-105-BAG"/>
    <x v="9"/>
    <x v="2"/>
    <s v="W"/>
    <n v="1779.04"/>
    <n v="350.02"/>
    <x v="3"/>
    <n v="0.196746559942441"/>
    <x v="0"/>
    <x v="0"/>
    <m/>
    <x v="0"/>
    <n v="0"/>
    <m/>
    <x v="7"/>
    <x v="3"/>
  </r>
  <r>
    <s v="ORD-202308-05706"/>
    <x v="218"/>
    <x v="11"/>
    <x v="5"/>
    <n v="8037332880"/>
    <x v="18"/>
    <s v="PRD-103-HEA"/>
    <x v="4"/>
    <x v="1"/>
    <s v="East"/>
    <n v="3635.68"/>
    <n v="240.41"/>
    <x v="1"/>
    <n v="6.6125181534128399E-2"/>
    <x v="0"/>
    <x v="2"/>
    <m/>
    <x v="0"/>
    <n v="0"/>
    <n v="2183.56"/>
    <x v="7"/>
    <x v="3"/>
  </r>
  <r>
    <s v="ORD-202308-05707"/>
    <x v="205"/>
    <x v="4"/>
    <x v="2"/>
    <n v="2277898800"/>
    <x v="8"/>
    <s v="PRD-110-CAM"/>
    <x v="8"/>
    <x v="1"/>
    <s v="W"/>
    <n v="3788.51"/>
    <n v="301.18"/>
    <x v="3"/>
    <n v="7.94982724078859E-2"/>
    <x v="0"/>
    <x v="2"/>
    <m/>
    <x v="0"/>
    <n v="0"/>
    <m/>
    <x v="7"/>
    <x v="3"/>
  </r>
  <r>
    <s v="ORD-202308-05708"/>
    <x v="230"/>
    <x v="6"/>
    <x v="0"/>
    <n v="7149766903"/>
    <x v="2"/>
    <s v="PRD - 101 - SHI"/>
    <x v="1"/>
    <x v="0"/>
    <s v="South"/>
    <n v="3868.25"/>
    <n v="559.20000000000005"/>
    <x v="2"/>
    <n v="0.144561494215731"/>
    <x v="0"/>
    <x v="0"/>
    <m/>
    <x v="0"/>
    <n v="0"/>
    <m/>
    <x v="7"/>
    <x v="3"/>
  </r>
  <r>
    <s v="ORD-202308-05709"/>
    <x v="220"/>
    <x v="18"/>
    <x v="3"/>
    <n v="6213787274"/>
    <x v="13"/>
    <s v="PRD-102-LAP"/>
    <x v="10"/>
    <x v="1"/>
    <s v="South"/>
    <n v="1063.82"/>
    <n v="279.05"/>
    <x v="2"/>
    <n v="0.26230941324660201"/>
    <x v="0"/>
    <x v="1"/>
    <m/>
    <x v="0"/>
    <n v="0"/>
    <n v="847.14"/>
    <x v="7"/>
    <x v="3"/>
  </r>
  <r>
    <s v="ORD-202308-05710"/>
    <x v="222"/>
    <x v="29"/>
    <x v="7"/>
    <n v="7895682734"/>
    <x v="4"/>
    <s v="PRD-109-SUN"/>
    <x v="3"/>
    <x v="2"/>
    <s v="North"/>
    <n v="627.65"/>
    <n v="175.89"/>
    <x v="0"/>
    <n v="0.28023580020712202"/>
    <x v="1"/>
    <x v="1"/>
    <m/>
    <x v="0"/>
    <n v="0"/>
    <m/>
    <x v="7"/>
    <x v="3"/>
  </r>
  <r>
    <s v="ORD-202308-05711"/>
    <x v="213"/>
    <x v="18"/>
    <x v="2"/>
    <n v="4516100931"/>
    <x v="13"/>
    <s v="PRD-102-LAP"/>
    <x v="10"/>
    <x v="1"/>
    <s v="W"/>
    <n v="1363.98"/>
    <n v="47.23"/>
    <x v="3"/>
    <n v="3.4626607428261402E-2"/>
    <x v="0"/>
    <x v="2"/>
    <m/>
    <x v="0"/>
    <n v="0"/>
    <n v="847.14"/>
    <x v="7"/>
    <x v="3"/>
  </r>
  <r>
    <s v="ORD-202308-05712"/>
    <x v="228"/>
    <x v="22"/>
    <x v="5"/>
    <n v="2051762927"/>
    <x v="15"/>
    <s v="PRD-100-SHO"/>
    <x v="12"/>
    <x v="0"/>
    <s v="West"/>
    <n v="4253.49"/>
    <n v="568.32000000000005"/>
    <x v="3"/>
    <n v="0.133612633390463"/>
    <x v="0"/>
    <x v="0"/>
    <s v="missing parts"/>
    <x v="1"/>
    <n v="1"/>
    <n v="2793.38"/>
    <x v="7"/>
    <x v="3"/>
  </r>
  <r>
    <s v="ORD-202308-05713"/>
    <x v="227"/>
    <x v="11"/>
    <x v="6"/>
    <n v="525788767"/>
    <x v="13"/>
    <s v="PRD-102-LAP"/>
    <x v="10"/>
    <x v="1"/>
    <s v="W"/>
    <n v="485.23"/>
    <n v="95.11"/>
    <x v="3"/>
    <n v="0.19601013952146401"/>
    <x v="2"/>
    <x v="0"/>
    <m/>
    <x v="0"/>
    <n v="0"/>
    <n v="847.14"/>
    <x v="7"/>
    <x v="3"/>
  </r>
  <r>
    <s v="ORD-202308-05714"/>
    <x v="228"/>
    <x v="25"/>
    <x v="4"/>
    <n v="2035021931"/>
    <x v="11"/>
    <s v="PRD-104-WAT"/>
    <x v="7"/>
    <x v="2"/>
    <s v="North"/>
    <n v="81.33"/>
    <n v="8.8000000000000007"/>
    <x v="0"/>
    <n v="0.108201155785073"/>
    <x v="2"/>
    <x v="0"/>
    <m/>
    <x v="0"/>
    <n v="0"/>
    <n v="2420.2800000000002"/>
    <x v="7"/>
    <x v="3"/>
  </r>
  <r>
    <s v="ORD-202308-05715"/>
    <x v="210"/>
    <x v="4"/>
    <x v="4"/>
    <n v="8703406216"/>
    <x v="16"/>
    <s v="PRD-109-SUN"/>
    <x v="3"/>
    <x v="2"/>
    <s v="South"/>
    <n v="355.71"/>
    <n v="24.9"/>
    <x v="2"/>
    <n v="7.0000843383655198E-2"/>
    <x v="2"/>
    <x v="2"/>
    <m/>
    <x v="0"/>
    <n v="0"/>
    <m/>
    <x v="7"/>
    <x v="3"/>
  </r>
  <r>
    <s v="ORD-202308-05716"/>
    <x v="226"/>
    <x v="18"/>
    <x v="7"/>
    <n v="3489071819"/>
    <x v="14"/>
    <s v="PRD-111-CHA"/>
    <x v="4"/>
    <x v="1"/>
    <s v="West"/>
    <n v="754.35"/>
    <n v="160.34"/>
    <x v="3"/>
    <n v="0.21255385431165899"/>
    <x v="1"/>
    <x v="1"/>
    <m/>
    <x v="0"/>
    <n v="0"/>
    <n v="207.68"/>
    <x v="7"/>
    <x v="3"/>
  </r>
  <r>
    <s v="ORD-202308-05717"/>
    <x v="218"/>
    <x v="25"/>
    <x v="5"/>
    <n v="8868738888"/>
    <x v="13"/>
    <s v="PRD-102-LAP"/>
    <x v="10"/>
    <x v="1"/>
    <s v="East"/>
    <n v="2357.91"/>
    <n v="344.85"/>
    <x v="1"/>
    <n v="0.14625240149115101"/>
    <x v="0"/>
    <x v="0"/>
    <s v="Wrong item delivered"/>
    <x v="1"/>
    <n v="1"/>
    <n v="847.14"/>
    <x v="7"/>
    <x v="3"/>
  </r>
  <r>
    <s v="ORD-202308-05718"/>
    <x v="215"/>
    <x v="10"/>
    <x v="5"/>
    <n v="374956608"/>
    <x v="15"/>
    <s v="PRD-100-SHO"/>
    <x v="12"/>
    <x v="0"/>
    <s v="N"/>
    <n v="134.04"/>
    <n v="24.83"/>
    <x v="0"/>
    <n v="0.185243210981796"/>
    <x v="2"/>
    <x v="0"/>
    <m/>
    <x v="0"/>
    <n v="0"/>
    <n v="2793.38"/>
    <x v="7"/>
    <x v="3"/>
  </r>
  <r>
    <s v="ORD-202308-05719"/>
    <x v="205"/>
    <x v="13"/>
    <x v="2"/>
    <n v="786329646"/>
    <x v="8"/>
    <s v="PRD - 110 - CAM"/>
    <x v="8"/>
    <x v="1"/>
    <s v="West"/>
    <n v="833.28"/>
    <n v="177.63"/>
    <x v="3"/>
    <n v="0.21316964285714299"/>
    <x v="1"/>
    <x v="1"/>
    <m/>
    <x v="0"/>
    <n v="0"/>
    <m/>
    <x v="7"/>
    <x v="3"/>
  </r>
  <r>
    <s v="ORD-202308-05720"/>
    <x v="207"/>
    <x v="7"/>
    <x v="1"/>
    <n v="1131833909"/>
    <x v="13"/>
    <s v="PRD-102-LAP "/>
    <x v="10"/>
    <x v="1"/>
    <s v="East"/>
    <n v="2373.79"/>
    <n v="202.49"/>
    <x v="1"/>
    <n v="8.5302406699834396E-2"/>
    <x v="0"/>
    <x v="2"/>
    <s v="missing parts"/>
    <x v="1"/>
    <n v="1"/>
    <m/>
    <x v="7"/>
    <x v="3"/>
  </r>
  <r>
    <s v="ORD-202308-05721"/>
    <x v="221"/>
    <x v="29"/>
    <x v="3"/>
    <n v="1203700342"/>
    <x v="5"/>
    <s v="PRD-103-HEA"/>
    <x v="5"/>
    <x v="1"/>
    <s v="South"/>
    <n v="4877.16"/>
    <n v="1169.01"/>
    <x v="2"/>
    <n v="0.23969072164948499"/>
    <x v="0"/>
    <x v="1"/>
    <s v="Wrong item delivered"/>
    <x v="1"/>
    <n v="1"/>
    <n v="2183.56"/>
    <x v="7"/>
    <x v="3"/>
  </r>
  <r>
    <s v="ORD-202308-05722"/>
    <x v="228"/>
    <x v="28"/>
    <x v="5"/>
    <n v="3420101368"/>
    <x v="11"/>
    <s v="PRD-104-WAT"/>
    <x v="7"/>
    <x v="2"/>
    <s v="W"/>
    <n v="908.63"/>
    <n v="140.1"/>
    <x v="3"/>
    <n v="0.154188173403916"/>
    <x v="1"/>
    <x v="0"/>
    <m/>
    <x v="0"/>
    <n v="0"/>
    <n v="2420.2800000000002"/>
    <x v="7"/>
    <x v="3"/>
  </r>
  <r>
    <s v="ORD-202308-05723"/>
    <x v="227"/>
    <x v="28"/>
    <x v="7"/>
    <n v="1127258969"/>
    <x v="3"/>
    <s v="PRD-106-PHO"/>
    <x v="2"/>
    <x v="1"/>
    <s v="South"/>
    <n v="3925.52"/>
    <n v="341.86"/>
    <x v="2"/>
    <n v="8.7086551590617303E-2"/>
    <x v="0"/>
    <x v="2"/>
    <m/>
    <x v="0"/>
    <n v="0"/>
    <n v="2788.38"/>
    <x v="7"/>
    <x v="3"/>
  </r>
  <r>
    <s v="ORD-202308-05724"/>
    <x v="214"/>
    <x v="23"/>
    <x v="0"/>
    <n v="9253610763"/>
    <x v="5"/>
    <s v="PRD-103-HEA"/>
    <x v="5"/>
    <x v="1"/>
    <s v="North"/>
    <n v="1532.87"/>
    <n v="261.97000000000003"/>
    <x v="0"/>
    <n v="0.170901642017914"/>
    <x v="0"/>
    <x v="0"/>
    <m/>
    <x v="0"/>
    <n v="0"/>
    <n v="2183.56"/>
    <x v="7"/>
    <x v="3"/>
  </r>
  <r>
    <s v="ORD-202308-05725"/>
    <x v="212"/>
    <x v="4"/>
    <x v="3"/>
    <n v="6824273633"/>
    <x v="4"/>
    <s v="PRD-109-SUN"/>
    <x v="4"/>
    <x v="2"/>
    <s v="West"/>
    <n v="3523.78"/>
    <n v="636.6"/>
    <x v="3"/>
    <n v="0.18065827038010299"/>
    <x v="0"/>
    <x v="0"/>
    <m/>
    <x v="0"/>
    <n v="0"/>
    <m/>
    <x v="7"/>
    <x v="3"/>
  </r>
  <r>
    <s v="ORD-202308-05726"/>
    <x v="214"/>
    <x v="21"/>
    <x v="4"/>
    <n v="8559444027"/>
    <x v="12"/>
    <s v="PRD-105-BAG"/>
    <x v="9"/>
    <x v="2"/>
    <s v="East"/>
    <n v="3045.27"/>
    <n v="908.66"/>
    <x v="1"/>
    <n v="0.29838405133206602"/>
    <x v="0"/>
    <x v="1"/>
    <m/>
    <x v="0"/>
    <n v="0"/>
    <m/>
    <x v="7"/>
    <x v="3"/>
  </r>
  <r>
    <s v="ORD-202308-05727"/>
    <x v="215"/>
    <x v="7"/>
    <x v="0"/>
    <n v="9231443672"/>
    <x v="8"/>
    <s v="PRD - 110 - CAM"/>
    <x v="8"/>
    <x v="1"/>
    <s v="S"/>
    <n v="3789.09"/>
    <n v="834.69"/>
    <x v="2"/>
    <n v="0.22028772079839801"/>
    <x v="0"/>
    <x v="1"/>
    <m/>
    <x v="0"/>
    <n v="0"/>
    <m/>
    <x v="7"/>
    <x v="3"/>
  </r>
  <r>
    <s v="ORD-202308-05728"/>
    <x v="213"/>
    <x v="21"/>
    <x v="7"/>
    <n v="9876362663"/>
    <x v="17"/>
    <s v="PRD-108-JAC"/>
    <x v="0"/>
    <x v="0"/>
    <s v="North"/>
    <n v="105.04"/>
    <n v="23.29"/>
    <x v="0"/>
    <n v="0.221725057121097"/>
    <x v="2"/>
    <x v="1"/>
    <m/>
    <x v="0"/>
    <n v="0"/>
    <n v="2085.91"/>
    <x v="7"/>
    <x v="3"/>
  </r>
  <r>
    <s v="ORD-202308-05729"/>
    <x v="233"/>
    <x v="17"/>
    <x v="0"/>
    <n v="418406695"/>
    <x v="22"/>
    <s v="PRD-105-BAG "/>
    <x v="9"/>
    <x v="2"/>
    <s v="East"/>
    <n v="468.09"/>
    <n v="89.42"/>
    <x v="1"/>
    <n v="0.191031639214681"/>
    <x v="2"/>
    <x v="0"/>
    <m/>
    <x v="0"/>
    <n v="0"/>
    <m/>
    <x v="7"/>
    <x v="3"/>
  </r>
  <r>
    <s v="ORD-202308-05730"/>
    <x v="231"/>
    <x v="20"/>
    <x v="2"/>
    <n v="2303906802"/>
    <x v="4"/>
    <s v="PRD-109-SUN"/>
    <x v="3"/>
    <x v="2"/>
    <s v="West"/>
    <n v="234.33"/>
    <n v="64.09"/>
    <x v="3"/>
    <n v="0.273503179277088"/>
    <x v="2"/>
    <x v="1"/>
    <m/>
    <x v="0"/>
    <n v="0"/>
    <m/>
    <x v="7"/>
    <x v="3"/>
  </r>
  <r>
    <s v="ORD-202308-05731"/>
    <x v="205"/>
    <x v="26"/>
    <x v="0"/>
    <n v="168233472"/>
    <x v="13"/>
    <s v="PRD-102-LAP"/>
    <x v="10"/>
    <x v="1"/>
    <s v="North"/>
    <n v="490.7"/>
    <n v="124.13"/>
    <x v="0"/>
    <n v="0.25296515182392498"/>
    <x v="2"/>
    <x v="1"/>
    <m/>
    <x v="0"/>
    <n v="0"/>
    <n v="847.14"/>
    <x v="7"/>
    <x v="3"/>
  </r>
  <r>
    <s v="ORD-202308-05732"/>
    <x v="232"/>
    <x v="0"/>
    <x v="0"/>
    <n v="5325439958"/>
    <x v="4"/>
    <s v="PRD-109-SUN"/>
    <x v="3"/>
    <x v="2"/>
    <s v="N"/>
    <n v="708"/>
    <n v="96.79"/>
    <x v="0"/>
    <n v="0.13670903954802299"/>
    <x v="1"/>
    <x v="0"/>
    <m/>
    <x v="0"/>
    <n v="0"/>
    <m/>
    <x v="7"/>
    <x v="3"/>
  </r>
  <r>
    <s v="ORD-202308-05733"/>
    <x v="230"/>
    <x v="4"/>
    <x v="1"/>
    <n v="8909711604"/>
    <x v="7"/>
    <s v="PRD-104-WAT"/>
    <x v="7"/>
    <x v="2"/>
    <s v="North"/>
    <n v="3399.85"/>
    <n v="208.99"/>
    <x v="0"/>
    <n v="6.1470358986425902E-2"/>
    <x v="0"/>
    <x v="2"/>
    <m/>
    <x v="0"/>
    <n v="0"/>
    <n v="2420.2800000000002"/>
    <x v="7"/>
    <x v="3"/>
  </r>
  <r>
    <s v="ORD-202308-05734"/>
    <x v="209"/>
    <x v="0"/>
    <x v="6"/>
    <n v="9070039785"/>
    <x v="2"/>
    <s v="PRD-101-SHI"/>
    <x v="1"/>
    <x v="0"/>
    <s v="North"/>
    <n v="3802.09"/>
    <n v="970.98"/>
    <x v="0"/>
    <n v="0.25538059330526103"/>
    <x v="0"/>
    <x v="1"/>
    <s v="DAMAGED"/>
    <x v="1"/>
    <n v="1"/>
    <n v="2821.33"/>
    <x v="7"/>
    <x v="3"/>
  </r>
  <r>
    <s v="ORD-202308-05735"/>
    <x v="209"/>
    <x v="11"/>
    <x v="2"/>
    <n v="8088002220"/>
    <x v="10"/>
    <s v="PRD-106-PHO"/>
    <x v="2"/>
    <x v="1"/>
    <s v="N"/>
    <n v="3222.74"/>
    <n v="173.65"/>
    <x v="0"/>
    <n v="5.3882720914501303E-2"/>
    <x v="0"/>
    <x v="2"/>
    <m/>
    <x v="0"/>
    <n v="0"/>
    <n v="2788.38"/>
    <x v="7"/>
    <x v="3"/>
  </r>
  <r>
    <s v="ORD-202308-05736"/>
    <x v="214"/>
    <x v="4"/>
    <x v="1"/>
    <n v="4785594047"/>
    <x v="11"/>
    <s v="PRD - 104 - WAT"/>
    <x v="4"/>
    <x v="2"/>
    <s v="North"/>
    <n v="4436.17"/>
    <n v="1123.3"/>
    <x v="0"/>
    <n v="0.25321392101745399"/>
    <x v="0"/>
    <x v="1"/>
    <m/>
    <x v="0"/>
    <n v="0"/>
    <m/>
    <x v="7"/>
    <x v="3"/>
  </r>
  <r>
    <s v="ORD-202308-05737"/>
    <x v="234"/>
    <x v="11"/>
    <x v="6"/>
    <n v="5031861823"/>
    <x v="3"/>
    <s v="PRD-106-PHO"/>
    <x v="2"/>
    <x v="1"/>
    <s v="South"/>
    <n v="895.82"/>
    <n v="160.11000000000001"/>
    <x v="2"/>
    <n v="0.17873010202942599"/>
    <x v="1"/>
    <x v="0"/>
    <m/>
    <x v="0"/>
    <n v="0"/>
    <n v="2788.38"/>
    <x v="7"/>
    <x v="3"/>
  </r>
  <r>
    <s v="ORD-202308-05738"/>
    <x v="233"/>
    <x v="18"/>
    <x v="3"/>
    <n v="9190299040"/>
    <x v="9"/>
    <s v="PRD-107-TAB"/>
    <x v="6"/>
    <x v="1"/>
    <s v="North"/>
    <n v="1882.78"/>
    <n v="508.56"/>
    <x v="0"/>
    <n v="0.27011121851729902"/>
    <x v="0"/>
    <x v="1"/>
    <m/>
    <x v="0"/>
    <n v="0"/>
    <n v="2081.52"/>
    <x v="7"/>
    <x v="3"/>
  </r>
  <r>
    <s v="ORD-202308-05739"/>
    <x v="217"/>
    <x v="17"/>
    <x v="1"/>
    <n v="4007763657"/>
    <x v="3"/>
    <s v="PRD-106-PHO"/>
    <x v="2"/>
    <x v="1"/>
    <s v="North"/>
    <n v="3379.27"/>
    <n v="806.52"/>
    <x v="0"/>
    <n v="0.23866693102356401"/>
    <x v="0"/>
    <x v="1"/>
    <m/>
    <x v="0"/>
    <n v="0"/>
    <n v="2788.38"/>
    <x v="7"/>
    <x v="3"/>
  </r>
  <r>
    <s v="ORD-202308-05740"/>
    <x v="219"/>
    <x v="1"/>
    <x v="7"/>
    <n v="8759337200"/>
    <x v="4"/>
    <s v="PRD-109-SUN"/>
    <x v="3"/>
    <x v="2"/>
    <s v="South"/>
    <n v="3881.23"/>
    <n v="857.74"/>
    <x v="2"/>
    <n v="0.22099695199717601"/>
    <x v="0"/>
    <x v="1"/>
    <m/>
    <x v="0"/>
    <n v="0"/>
    <m/>
    <x v="7"/>
    <x v="3"/>
  </r>
  <r>
    <s v="ORD-202308-05741"/>
    <x v="217"/>
    <x v="17"/>
    <x v="2"/>
    <n v="8725006629"/>
    <x v="12"/>
    <s v="PRD-105-BAG"/>
    <x v="9"/>
    <x v="2"/>
    <s v="East"/>
    <n v="3513.22"/>
    <n v="381.38"/>
    <x v="1"/>
    <n v="0.108555683959445"/>
    <x v="0"/>
    <x v="0"/>
    <m/>
    <x v="0"/>
    <n v="0"/>
    <m/>
    <x v="7"/>
    <x v="3"/>
  </r>
  <r>
    <s v="ORD-202308-05742"/>
    <x v="216"/>
    <x v="28"/>
    <x v="4"/>
    <n v="5118135411"/>
    <x v="8"/>
    <s v="PRD-110-CAM"/>
    <x v="8"/>
    <x v="1"/>
    <s v="S"/>
    <n v="3414.75"/>
    <n v="265.41000000000003"/>
    <x v="2"/>
    <n v="7.7724577201845002E-2"/>
    <x v="0"/>
    <x v="2"/>
    <m/>
    <x v="0"/>
    <n v="0"/>
    <m/>
    <x v="7"/>
    <x v="3"/>
  </r>
  <r>
    <s v="ORD-202308-05743"/>
    <x v="207"/>
    <x v="14"/>
    <x v="2"/>
    <n v="132529979"/>
    <x v="0"/>
    <s v="PRD - 108 - JAC"/>
    <x v="0"/>
    <x v="0"/>
    <s v="North"/>
    <n v="501.08"/>
    <n v="137.04"/>
    <x v="0"/>
    <n v="0.27348926319150602"/>
    <x v="1"/>
    <x v="1"/>
    <m/>
    <x v="0"/>
    <n v="0"/>
    <m/>
    <x v="7"/>
    <x v="3"/>
  </r>
  <r>
    <s v="ORD-202308-05744"/>
    <x v="233"/>
    <x v="19"/>
    <x v="6"/>
    <n v="8476985552"/>
    <x v="15"/>
    <s v="PRD-100-SHO"/>
    <x v="12"/>
    <x v="0"/>
    <s v="East"/>
    <n v="1123.33"/>
    <n v="41.73"/>
    <x v="1"/>
    <n v="3.7148478185395198E-2"/>
    <x v="0"/>
    <x v="2"/>
    <m/>
    <x v="0"/>
    <n v="0"/>
    <n v="2793.38"/>
    <x v="7"/>
    <x v="3"/>
  </r>
  <r>
    <s v="ORD-202308-05745"/>
    <x v="210"/>
    <x v="8"/>
    <x v="5"/>
    <n v="1282047091"/>
    <x v="21"/>
    <s v="PRD - 110 - CAM"/>
    <x v="8"/>
    <x v="1"/>
    <s v="South"/>
    <n v="1594.56"/>
    <n v="373"/>
    <x v="2"/>
    <n v="0.23392032911900501"/>
    <x v="0"/>
    <x v="1"/>
    <m/>
    <x v="0"/>
    <n v="0"/>
    <m/>
    <x v="7"/>
    <x v="3"/>
  </r>
  <r>
    <s v="ORD-202308-05746"/>
    <x v="211"/>
    <x v="23"/>
    <x v="5"/>
    <n v="6122921723"/>
    <x v="2"/>
    <s v="PRD-101-SHI"/>
    <x v="1"/>
    <x v="0"/>
    <s v="South"/>
    <n v="446.33"/>
    <n v="33.24"/>
    <x v="2"/>
    <n v="7.44740438688863E-2"/>
    <x v="2"/>
    <x v="2"/>
    <m/>
    <x v="0"/>
    <n v="0"/>
    <n v="2821.33"/>
    <x v="7"/>
    <x v="3"/>
  </r>
  <r>
    <s v="ORD-202308-05747"/>
    <x v="217"/>
    <x v="10"/>
    <x v="2"/>
    <n v="7850281244"/>
    <x v="5"/>
    <s v="PRD-103-HEA"/>
    <x v="5"/>
    <x v="1"/>
    <s v="W"/>
    <n v="4239.54"/>
    <n v="1192.68"/>
    <x v="3"/>
    <n v="0.28132297371884701"/>
    <x v="0"/>
    <x v="1"/>
    <m/>
    <x v="0"/>
    <n v="0"/>
    <n v="2183.56"/>
    <x v="7"/>
    <x v="3"/>
  </r>
  <r>
    <s v="ORD-202308-05748"/>
    <x v="218"/>
    <x v="26"/>
    <x v="4"/>
    <n v="5461550679"/>
    <x v="15"/>
    <s v="PRD-100-SHO"/>
    <x v="12"/>
    <x v="0"/>
    <s v="West"/>
    <n v="886.54"/>
    <n v="165"/>
    <x v="3"/>
    <n v="0.18611681368015001"/>
    <x v="1"/>
    <x v="0"/>
    <m/>
    <x v="0"/>
    <n v="0"/>
    <n v="2793.38"/>
    <x v="7"/>
    <x v="3"/>
  </r>
  <r>
    <s v="ORD-202308-05749"/>
    <x v="208"/>
    <x v="6"/>
    <x v="2"/>
    <n v="9597124748"/>
    <x v="8"/>
    <s v="PRD-110-CAM"/>
    <x v="8"/>
    <x v="1"/>
    <s v="N"/>
    <n v="2891.45"/>
    <n v="227.36"/>
    <x v="0"/>
    <n v="7.8631828321430397E-2"/>
    <x v="0"/>
    <x v="2"/>
    <m/>
    <x v="0"/>
    <n v="0"/>
    <m/>
    <x v="7"/>
    <x v="3"/>
  </r>
  <r>
    <s v="ORD-202308-05750"/>
    <x v="223"/>
    <x v="20"/>
    <x v="3"/>
    <n v="1697472795"/>
    <x v="9"/>
    <s v="PRD-107-TAB"/>
    <x v="6"/>
    <x v="1"/>
    <s v="East"/>
    <n v="990.04"/>
    <n v="161.58000000000001"/>
    <x v="1"/>
    <n v="0.16320552704941199"/>
    <x v="1"/>
    <x v="0"/>
    <m/>
    <x v="0"/>
    <n v="0"/>
    <n v="2081.52"/>
    <x v="7"/>
    <x v="3"/>
  </r>
  <r>
    <s v="ORD-202308-05751"/>
    <x v="229"/>
    <x v="1"/>
    <x v="0"/>
    <n v="3309442687"/>
    <x v="9"/>
    <s v="PRD-107-TAB"/>
    <x v="6"/>
    <x v="1"/>
    <s v="North"/>
    <n v="2163.4699999999998"/>
    <n v="222.35"/>
    <x v="0"/>
    <n v="0.102774709147804"/>
    <x v="0"/>
    <x v="0"/>
    <m/>
    <x v="0"/>
    <n v="0"/>
    <n v="2081.52"/>
    <x v="7"/>
    <x v="3"/>
  </r>
  <r>
    <s v="ORD-202308-05752"/>
    <x v="226"/>
    <x v="1"/>
    <x v="2"/>
    <n v="8820859511"/>
    <x v="3"/>
    <s v="PRD-106-PHO"/>
    <x v="2"/>
    <x v="1"/>
    <s v="South"/>
    <n v="480.59"/>
    <n v="82.65"/>
    <x v="2"/>
    <n v="0.171976112694813"/>
    <x v="2"/>
    <x v="0"/>
    <m/>
    <x v="0"/>
    <n v="0"/>
    <n v="2788.38"/>
    <x v="7"/>
    <x v="3"/>
  </r>
  <r>
    <s v="ORD-202308-05753"/>
    <x v="217"/>
    <x v="23"/>
    <x v="5"/>
    <n v="4289256481"/>
    <x v="13"/>
    <s v="PRD-102-LAP"/>
    <x v="10"/>
    <x v="1"/>
    <s v="N"/>
    <n v="498.76"/>
    <n v="94.94"/>
    <x v="0"/>
    <n v="0.19035207314139099"/>
    <x v="2"/>
    <x v="0"/>
    <m/>
    <x v="0"/>
    <n v="0"/>
    <n v="847.14"/>
    <x v="7"/>
    <x v="3"/>
  </r>
  <r>
    <s v="ORD-202308-05754"/>
    <x v="228"/>
    <x v="15"/>
    <x v="0"/>
    <n v="4256454917"/>
    <x v="22"/>
    <s v="PRD - 105 - BAG"/>
    <x v="9"/>
    <x v="2"/>
    <s v="North"/>
    <n v="1173.98"/>
    <n v="322.70999999999998"/>
    <x v="0"/>
    <n v="0.274885432460519"/>
    <x v="0"/>
    <x v="1"/>
    <m/>
    <x v="0"/>
    <n v="0"/>
    <m/>
    <x v="7"/>
    <x v="3"/>
  </r>
  <r>
    <s v="ORD-202308-05755"/>
    <x v="205"/>
    <x v="26"/>
    <x v="3"/>
    <n v="9565297785"/>
    <x v="12"/>
    <s v="PRD-105-BAG"/>
    <x v="9"/>
    <x v="2"/>
    <s v="N"/>
    <n v="3099.69"/>
    <n v="360.23"/>
    <x v="0"/>
    <n v="0.11621484729118101"/>
    <x v="0"/>
    <x v="0"/>
    <m/>
    <x v="0"/>
    <n v="0"/>
    <m/>
    <x v="7"/>
    <x v="3"/>
  </r>
  <r>
    <s v="ORD-202308-05756"/>
    <x v="231"/>
    <x v="22"/>
    <x v="4"/>
    <n v="3775094294"/>
    <x v="13"/>
    <s v="PRD-102-LAP"/>
    <x v="10"/>
    <x v="1"/>
    <s v="North"/>
    <n v="3054.53"/>
    <n v="138.13999999999999"/>
    <x v="0"/>
    <n v="4.5224633577015103E-2"/>
    <x v="0"/>
    <x v="2"/>
    <m/>
    <x v="0"/>
    <n v="0"/>
    <n v="847.14"/>
    <x v="7"/>
    <x v="3"/>
  </r>
  <r>
    <s v="ORD-202308-05757"/>
    <x v="214"/>
    <x v="24"/>
    <x v="5"/>
    <n v="5944722517"/>
    <x v="0"/>
    <s v="PRD-108-JAC"/>
    <x v="0"/>
    <x v="0"/>
    <s v="S"/>
    <n v="4853.13"/>
    <n v="509.07"/>
    <x v="2"/>
    <n v="0.10489519135073699"/>
    <x v="0"/>
    <x v="0"/>
    <m/>
    <x v="0"/>
    <n v="0"/>
    <n v="2085.91"/>
    <x v="7"/>
    <x v="3"/>
  </r>
  <r>
    <s v="ORD-202308-05758"/>
    <x v="220"/>
    <x v="17"/>
    <x v="2"/>
    <n v="6026286760"/>
    <x v="15"/>
    <s v="PRD-100-SHO"/>
    <x v="4"/>
    <x v="0"/>
    <s v="North"/>
    <n v="711.67"/>
    <n v="108.18"/>
    <x v="0"/>
    <n v="0.15200865569716299"/>
    <x v="1"/>
    <x v="0"/>
    <m/>
    <x v="0"/>
    <n v="0"/>
    <n v="2793.38"/>
    <x v="7"/>
    <x v="3"/>
  </r>
  <r>
    <s v="ORD-202308-05759"/>
    <x v="219"/>
    <x v="3"/>
    <x v="0"/>
    <n v="1437199294"/>
    <x v="7"/>
    <s v="PRD-104-WAT"/>
    <x v="4"/>
    <x v="2"/>
    <s v="North"/>
    <n v="3009.39"/>
    <n v="469.64"/>
    <x v="0"/>
    <n v="0.156058204486624"/>
    <x v="0"/>
    <x v="0"/>
    <m/>
    <x v="0"/>
    <n v="0"/>
    <n v="2420.2800000000002"/>
    <x v="7"/>
    <x v="3"/>
  </r>
  <r>
    <s v="ORD-202308-05760"/>
    <x v="210"/>
    <x v="0"/>
    <x v="3"/>
    <n v="2312478793"/>
    <x v="9"/>
    <s v="PRD-107-TAB"/>
    <x v="6"/>
    <x v="1"/>
    <s v="East"/>
    <n v="2040.67"/>
    <n v="89.02"/>
    <x v="1"/>
    <n v="4.3622927763920703E-2"/>
    <x v="0"/>
    <x v="2"/>
    <m/>
    <x v="0"/>
    <n v="0"/>
    <n v="2081.52"/>
    <x v="7"/>
    <x v="3"/>
  </r>
  <r>
    <s v="ORD-202308-05761"/>
    <x v="228"/>
    <x v="19"/>
    <x v="1"/>
    <n v="1478139233"/>
    <x v="4"/>
    <s v="PRD-109-SUN"/>
    <x v="3"/>
    <x v="2"/>
    <s v="West"/>
    <n v="3936.17"/>
    <n v="641.1"/>
    <x v="3"/>
    <n v="0.162874062858057"/>
    <x v="0"/>
    <x v="0"/>
    <m/>
    <x v="0"/>
    <n v="0"/>
    <m/>
    <x v="7"/>
    <x v="3"/>
  </r>
  <r>
    <s v="ORD-202308-05762"/>
    <x v="233"/>
    <x v="10"/>
    <x v="2"/>
    <n v="2704052393"/>
    <x v="22"/>
    <s v="PRD-105-BAG"/>
    <x v="9"/>
    <x v="2"/>
    <s v="West"/>
    <n v="1542.57"/>
    <n v="158.63999999999999"/>
    <x v="3"/>
    <n v="0.102841362142399"/>
    <x v="0"/>
    <x v="0"/>
    <m/>
    <x v="0"/>
    <n v="0"/>
    <m/>
    <x v="7"/>
    <x v="3"/>
  </r>
  <r>
    <s v="ORD-202308-05763"/>
    <x v="230"/>
    <x v="0"/>
    <x v="4"/>
    <n v="2203128000"/>
    <x v="5"/>
    <s v="PRD - 103 - HEA"/>
    <x v="5"/>
    <x v="1"/>
    <s v="S"/>
    <n v="1415.58"/>
    <n v="308.79000000000002"/>
    <x v="2"/>
    <n v="0.21813673547238599"/>
    <x v="0"/>
    <x v="1"/>
    <m/>
    <x v="0"/>
    <n v="0"/>
    <m/>
    <x v="7"/>
    <x v="3"/>
  </r>
  <r>
    <s v="ORD-202308-05764"/>
    <x v="218"/>
    <x v="20"/>
    <x v="5"/>
    <n v="8696242482"/>
    <x v="20"/>
    <s v="PRD - 100 - SHO"/>
    <x v="4"/>
    <x v="0"/>
    <s v="South"/>
    <n v="3812.07"/>
    <n v="597.96"/>
    <x v="2"/>
    <n v="0.15685965892546599"/>
    <x v="0"/>
    <x v="0"/>
    <s v="Late delivery"/>
    <x v="1"/>
    <n v="1"/>
    <m/>
    <x v="7"/>
    <x v="3"/>
  </r>
  <r>
    <s v="ORD-202308-05765"/>
    <x v="217"/>
    <x v="2"/>
    <x v="1"/>
    <n v="1423431837"/>
    <x v="11"/>
    <s v="PRD-104-WAT"/>
    <x v="7"/>
    <x v="2"/>
    <s v="South"/>
    <n v="3818.15"/>
    <n v="532.03"/>
    <x v="2"/>
    <n v="0.13934235166245401"/>
    <x v="0"/>
    <x v="0"/>
    <m/>
    <x v="0"/>
    <n v="0"/>
    <n v="2420.2800000000002"/>
    <x v="7"/>
    <x v="3"/>
  </r>
  <r>
    <s v="ORD-202308-05766"/>
    <x v="217"/>
    <x v="19"/>
    <x v="6"/>
    <n v="2103787424"/>
    <x v="4"/>
    <s v="PRD-109-SUN"/>
    <x v="3"/>
    <x v="2"/>
    <s v="South"/>
    <n v="1397.05"/>
    <n v="232.81"/>
    <x v="2"/>
    <n v="0.166643999856841"/>
    <x v="0"/>
    <x v="0"/>
    <m/>
    <x v="0"/>
    <n v="0"/>
    <m/>
    <x v="7"/>
    <x v="3"/>
  </r>
  <r>
    <s v="ORD-202308-05767"/>
    <x v="226"/>
    <x v="15"/>
    <x v="7"/>
    <n v="8490625195"/>
    <x v="9"/>
    <s v="PRD-107-TAB"/>
    <x v="6"/>
    <x v="1"/>
    <s v="W"/>
    <n v="2025.54"/>
    <n v="237.4"/>
    <x v="3"/>
    <n v="0.11720331368425201"/>
    <x v="0"/>
    <x v="0"/>
    <m/>
    <x v="0"/>
    <n v="0"/>
    <n v="2081.52"/>
    <x v="7"/>
    <x v="3"/>
  </r>
  <r>
    <s v="ORD-202308-05768"/>
    <x v="230"/>
    <x v="22"/>
    <x v="6"/>
    <n v="454477823"/>
    <x v="2"/>
    <s v="PRD - 101 - SHI"/>
    <x v="1"/>
    <x v="0"/>
    <s v="N"/>
    <n v="3038.65"/>
    <n v="771.67"/>
    <x v="0"/>
    <n v="0.25395159034439602"/>
    <x v="0"/>
    <x v="1"/>
    <m/>
    <x v="0"/>
    <n v="0"/>
    <m/>
    <x v="7"/>
    <x v="3"/>
  </r>
  <r>
    <s v="ORD-202308-05769"/>
    <x v="218"/>
    <x v="29"/>
    <x v="2"/>
    <n v="4460320443"/>
    <x v="5"/>
    <s v="PRD-103-HEA"/>
    <x v="5"/>
    <x v="1"/>
    <s v="North"/>
    <n v="2914.19"/>
    <n v="229.33"/>
    <x v="0"/>
    <n v="7.8694251232761095E-2"/>
    <x v="0"/>
    <x v="2"/>
    <m/>
    <x v="0"/>
    <n v="0"/>
    <n v="2183.56"/>
    <x v="7"/>
    <x v="3"/>
  </r>
  <r>
    <s v="ORD-202308-05770"/>
    <x v="212"/>
    <x v="23"/>
    <x v="7"/>
    <n v="7010815586"/>
    <x v="11"/>
    <s v="PRD - 104 - WAT"/>
    <x v="7"/>
    <x v="2"/>
    <s v="South"/>
    <n v="1453.75"/>
    <n v="160.59"/>
    <x v="2"/>
    <n v="0.1104660361135"/>
    <x v="0"/>
    <x v="0"/>
    <m/>
    <x v="0"/>
    <n v="0"/>
    <m/>
    <x v="7"/>
    <x v="3"/>
  </r>
  <r>
    <s v="ORD-202308-05771"/>
    <x v="209"/>
    <x v="28"/>
    <x v="2"/>
    <n v="510381336"/>
    <x v="2"/>
    <s v="PRD-101-SHI"/>
    <x v="1"/>
    <x v="0"/>
    <s v="East"/>
    <n v="2931.04"/>
    <n v="622.17999999999995"/>
    <x v="1"/>
    <n v="0.21227277689830201"/>
    <x v="0"/>
    <x v="1"/>
    <m/>
    <x v="0"/>
    <n v="0"/>
    <n v="2821.33"/>
    <x v="7"/>
    <x v="3"/>
  </r>
  <r>
    <s v="ORD-202308-05772"/>
    <x v="223"/>
    <x v="13"/>
    <x v="4"/>
    <n v="2606251776"/>
    <x v="15"/>
    <s v="PRD-100-SHO"/>
    <x v="12"/>
    <x v="0"/>
    <s v="North"/>
    <n v="2841.89"/>
    <n v="114.63"/>
    <x v="0"/>
    <n v="4.0335832843635698E-2"/>
    <x v="0"/>
    <x v="2"/>
    <s v="DAMAGED"/>
    <x v="1"/>
    <n v="1"/>
    <n v="2793.38"/>
    <x v="7"/>
    <x v="3"/>
  </r>
  <r>
    <s v="ORD-202308-05773"/>
    <x v="214"/>
    <x v="11"/>
    <x v="3"/>
    <n v="4762774254"/>
    <x v="2"/>
    <s v="PRD-101-SHI"/>
    <x v="1"/>
    <x v="0"/>
    <s v="N"/>
    <n v="3673.7"/>
    <n v="171.6"/>
    <x v="0"/>
    <n v="4.6710400958162097E-2"/>
    <x v="0"/>
    <x v="2"/>
    <m/>
    <x v="0"/>
    <n v="0"/>
    <n v="2821.33"/>
    <x v="7"/>
    <x v="3"/>
  </r>
  <r>
    <s v="ORD-202308-05774"/>
    <x v="209"/>
    <x v="14"/>
    <x v="1"/>
    <n v="910602825"/>
    <x v="11"/>
    <s v="PRD - 104 - WAT"/>
    <x v="7"/>
    <x v="2"/>
    <s v="East"/>
    <n v="3752.31"/>
    <n v="1114.17"/>
    <x v="1"/>
    <n v="0.29692909167952503"/>
    <x v="0"/>
    <x v="1"/>
    <m/>
    <x v="0"/>
    <n v="0"/>
    <m/>
    <x v="7"/>
    <x v="3"/>
  </r>
  <r>
    <s v="ORD-202308-05775"/>
    <x v="231"/>
    <x v="22"/>
    <x v="2"/>
    <n v="3770431521"/>
    <x v="15"/>
    <s v="PRD - 100 - SHO"/>
    <x v="12"/>
    <x v="0"/>
    <s v="South"/>
    <n v="4602.91"/>
    <n v="234.58"/>
    <x v="2"/>
    <n v="5.0963412276147001E-2"/>
    <x v="0"/>
    <x v="2"/>
    <m/>
    <x v="0"/>
    <n v="0"/>
    <m/>
    <x v="7"/>
    <x v="3"/>
  </r>
  <r>
    <s v="ORD-202308-05776"/>
    <x v="205"/>
    <x v="24"/>
    <x v="0"/>
    <n v="8828246173"/>
    <x v="14"/>
    <s v="PRD-111-CHA"/>
    <x v="11"/>
    <x v="1"/>
    <s v="N"/>
    <n v="2932.81"/>
    <n v="322.07"/>
    <x v="0"/>
    <n v="0.109816183114487"/>
    <x v="0"/>
    <x v="0"/>
    <m/>
    <x v="0"/>
    <n v="0"/>
    <n v="207.68"/>
    <x v="7"/>
    <x v="3"/>
  </r>
  <r>
    <s v="ORD-202308-05777"/>
    <x v="210"/>
    <x v="16"/>
    <x v="7"/>
    <n v="6748937811"/>
    <x v="2"/>
    <s v="PRD-101-SHI"/>
    <x v="1"/>
    <x v="0"/>
    <s v="South"/>
    <n v="4692.74"/>
    <n v="588.63"/>
    <x v="2"/>
    <n v="0.12543418130985301"/>
    <x v="0"/>
    <x v="0"/>
    <m/>
    <x v="0"/>
    <n v="0"/>
    <n v="2821.33"/>
    <x v="7"/>
    <x v="3"/>
  </r>
  <r>
    <s v="ORD-202308-05778"/>
    <x v="217"/>
    <x v="12"/>
    <x v="7"/>
    <n v="975186419"/>
    <x v="1"/>
    <s v="PRD - 101 - SHI"/>
    <x v="1"/>
    <x v="0"/>
    <s v="N"/>
    <n v="4948.13"/>
    <n v="454.03"/>
    <x v="0"/>
    <n v="9.1757896417434398E-2"/>
    <x v="0"/>
    <x v="2"/>
    <m/>
    <x v="0"/>
    <n v="0"/>
    <m/>
    <x v="7"/>
    <x v="3"/>
  </r>
  <r>
    <s v="ORD-202308-05779"/>
    <x v="219"/>
    <x v="5"/>
    <x v="3"/>
    <n v="6574178151"/>
    <x v="9"/>
    <s v="PRD-107-TAB"/>
    <x v="6"/>
    <x v="1"/>
    <s v="S"/>
    <n v="921.39"/>
    <n v="228.13"/>
    <x v="2"/>
    <n v="0.247593310107555"/>
    <x v="1"/>
    <x v="1"/>
    <m/>
    <x v="0"/>
    <n v="0"/>
    <n v="2081.52"/>
    <x v="7"/>
    <x v="3"/>
  </r>
  <r>
    <s v="ORD-202308-05780"/>
    <x v="233"/>
    <x v="2"/>
    <x v="7"/>
    <n v="877832096"/>
    <x v="20"/>
    <s v="PRD-100-SHO"/>
    <x v="4"/>
    <x v="0"/>
    <s v="South"/>
    <n v="1149.44"/>
    <n v="175.85"/>
    <x v="2"/>
    <n v="0.152987541759465"/>
    <x v="0"/>
    <x v="0"/>
    <m/>
    <x v="0"/>
    <n v="0"/>
    <n v="2793.38"/>
    <x v="7"/>
    <x v="3"/>
  </r>
  <r>
    <s v="ORD-202308-05781"/>
    <x v="227"/>
    <x v="11"/>
    <x v="2"/>
    <n v="8190329740"/>
    <x v="4"/>
    <s v="PRD-109-SUN"/>
    <x v="3"/>
    <x v="2"/>
    <s v="North"/>
    <n v="717.45"/>
    <n v="49.42"/>
    <x v="0"/>
    <n v="6.8882848979022901E-2"/>
    <x v="1"/>
    <x v="2"/>
    <m/>
    <x v="0"/>
    <n v="0"/>
    <m/>
    <x v="7"/>
    <x v="3"/>
  </r>
  <r>
    <s v="ORD-202308-05782"/>
    <x v="219"/>
    <x v="9"/>
    <x v="6"/>
    <n v="5894562312"/>
    <x v="11"/>
    <s v="PRD-104-WAT"/>
    <x v="7"/>
    <x v="2"/>
    <s v="West"/>
    <n v="2790.96"/>
    <n v="313.42"/>
    <x v="3"/>
    <n v="0.11229827729526801"/>
    <x v="0"/>
    <x v="0"/>
    <m/>
    <x v="0"/>
    <n v="0"/>
    <n v="2420.2800000000002"/>
    <x v="7"/>
    <x v="3"/>
  </r>
  <r>
    <s v="ORD-202308-05783"/>
    <x v="229"/>
    <x v="20"/>
    <x v="0"/>
    <n v="3067013215"/>
    <x v="11"/>
    <s v="PRD-104-WAT"/>
    <x v="7"/>
    <x v="2"/>
    <s v="North"/>
    <n v="4555.37"/>
    <n v="1075.51"/>
    <x v="0"/>
    <n v="0.23609717761674701"/>
    <x v="0"/>
    <x v="1"/>
    <m/>
    <x v="0"/>
    <n v="0"/>
    <n v="2420.2800000000002"/>
    <x v="7"/>
    <x v="3"/>
  </r>
  <r>
    <s v="ORD-202308-05784"/>
    <x v="217"/>
    <x v="17"/>
    <x v="6"/>
    <n v="7186632944"/>
    <x v="0"/>
    <s v="PRD-108-JAC"/>
    <x v="0"/>
    <x v="0"/>
    <s v="North"/>
    <n v="3579.19"/>
    <n v="305.2"/>
    <x v="0"/>
    <n v="8.5270689737063393E-2"/>
    <x v="0"/>
    <x v="2"/>
    <m/>
    <x v="0"/>
    <n v="0"/>
    <n v="2085.91"/>
    <x v="7"/>
    <x v="3"/>
  </r>
  <r>
    <s v="ORD-202308-05785"/>
    <x v="228"/>
    <x v="13"/>
    <x v="0"/>
    <n v="9491516888"/>
    <x v="0"/>
    <s v="PRD-108-JAC"/>
    <x v="4"/>
    <x v="0"/>
    <s v="N"/>
    <n v="2128.66"/>
    <n v="431.77"/>
    <x v="0"/>
    <n v="0.20283652626535001"/>
    <x v="0"/>
    <x v="1"/>
    <m/>
    <x v="0"/>
    <n v="0"/>
    <n v="2085.91"/>
    <x v="7"/>
    <x v="3"/>
  </r>
  <r>
    <s v="ORD-202308-05786"/>
    <x v="218"/>
    <x v="10"/>
    <x v="5"/>
    <n v="8820964022"/>
    <x v="3"/>
    <s v="PRD-106-PHO"/>
    <x v="2"/>
    <x v="1"/>
    <s v="S"/>
    <n v="3274.13"/>
    <n v="159.21"/>
    <x v="2"/>
    <n v="4.8626658074053301E-2"/>
    <x v="0"/>
    <x v="2"/>
    <m/>
    <x v="0"/>
    <n v="0"/>
    <n v="2788.38"/>
    <x v="7"/>
    <x v="3"/>
  </r>
  <r>
    <s v="ORD-202308-05787"/>
    <x v="221"/>
    <x v="11"/>
    <x v="3"/>
    <n v="147039706"/>
    <x v="15"/>
    <s v="PRD-100-SHO"/>
    <x v="4"/>
    <x v="0"/>
    <s v="East"/>
    <n v="3210.97"/>
    <n v="301.37"/>
    <x v="1"/>
    <n v="9.3856373619186695E-2"/>
    <x v="0"/>
    <x v="2"/>
    <m/>
    <x v="0"/>
    <n v="0"/>
    <n v="2793.38"/>
    <x v="7"/>
    <x v="3"/>
  </r>
  <r>
    <s v="ORD-202308-05788"/>
    <x v="216"/>
    <x v="10"/>
    <x v="5"/>
    <n v="4633061383"/>
    <x v="13"/>
    <s v="PRD-102-LAP"/>
    <x v="10"/>
    <x v="1"/>
    <s v="North"/>
    <n v="3687.65"/>
    <n v="606.51"/>
    <x v="0"/>
    <n v="0.164470597806191"/>
    <x v="0"/>
    <x v="0"/>
    <m/>
    <x v="0"/>
    <n v="0"/>
    <n v="847.14"/>
    <x v="7"/>
    <x v="3"/>
  </r>
  <r>
    <s v="ORD-202308-05789"/>
    <x v="213"/>
    <x v="5"/>
    <x v="0"/>
    <n v="5103878688"/>
    <x v="11"/>
    <s v="PRD - 104 - WAT"/>
    <x v="7"/>
    <x v="2"/>
    <s v="N"/>
    <n v="506.22"/>
    <n v="137.37"/>
    <x v="0"/>
    <n v="0.27136422899134799"/>
    <x v="1"/>
    <x v="1"/>
    <m/>
    <x v="0"/>
    <n v="0"/>
    <m/>
    <x v="7"/>
    <x v="3"/>
  </r>
  <r>
    <s v="ORD-202308-05790"/>
    <x v="209"/>
    <x v="23"/>
    <x v="2"/>
    <n v="5786494501"/>
    <x v="4"/>
    <s v="PRD-109-SUN"/>
    <x v="3"/>
    <x v="2"/>
    <s v="S"/>
    <n v="623.78"/>
    <n v="179.29"/>
    <x v="2"/>
    <n v="0.28742505370483201"/>
    <x v="1"/>
    <x v="1"/>
    <m/>
    <x v="0"/>
    <n v="0"/>
    <m/>
    <x v="7"/>
    <x v="3"/>
  </r>
  <r>
    <s v="ORD-202308-05791"/>
    <x v="228"/>
    <x v="25"/>
    <x v="5"/>
    <n v="7039276656"/>
    <x v="14"/>
    <s v="PRD-111-CHA"/>
    <x v="11"/>
    <x v="1"/>
    <s v="N"/>
    <n v="4709.8500000000004"/>
    <n v="484.6"/>
    <x v="0"/>
    <n v="0.102890750236207"/>
    <x v="0"/>
    <x v="0"/>
    <m/>
    <x v="0"/>
    <n v="0"/>
    <n v="207.68"/>
    <x v="7"/>
    <x v="3"/>
  </r>
  <r>
    <s v="ORD-202308-05792"/>
    <x v="214"/>
    <x v="13"/>
    <x v="7"/>
    <n v="4909327787"/>
    <x v="14"/>
    <s v="PRD - 111 - CHA"/>
    <x v="11"/>
    <x v="1"/>
    <s v="East"/>
    <n v="3580.82"/>
    <n v="845.07"/>
    <x v="1"/>
    <n v="0.235999016984936"/>
    <x v="0"/>
    <x v="1"/>
    <m/>
    <x v="0"/>
    <n v="0"/>
    <m/>
    <x v="7"/>
    <x v="3"/>
  </r>
  <r>
    <s v="ORD-202308-05793"/>
    <x v="219"/>
    <x v="15"/>
    <x v="7"/>
    <n v="5033858601"/>
    <x v="5"/>
    <s v="PRD-103-HEA"/>
    <x v="5"/>
    <x v="1"/>
    <s v="North"/>
    <n v="2794.3"/>
    <n v="447.86"/>
    <x v="0"/>
    <n v="0.16027627670615199"/>
    <x v="0"/>
    <x v="0"/>
    <m/>
    <x v="0"/>
    <n v="0"/>
    <n v="2183.56"/>
    <x v="7"/>
    <x v="3"/>
  </r>
  <r>
    <s v="ORD-202308-05794"/>
    <x v="230"/>
    <x v="26"/>
    <x v="4"/>
    <n v="2909981527"/>
    <x v="19"/>
    <s v="PRD-102-LAP"/>
    <x v="4"/>
    <x v="1"/>
    <s v="South"/>
    <n v="4184.8900000000003"/>
    <n v="924.45"/>
    <x v="2"/>
    <n v="0.22090186360931799"/>
    <x v="0"/>
    <x v="1"/>
    <m/>
    <x v="0"/>
    <n v="0"/>
    <n v="847.14"/>
    <x v="7"/>
    <x v="3"/>
  </r>
  <r>
    <s v="ORD-202308-05795"/>
    <x v="229"/>
    <x v="15"/>
    <x v="0"/>
    <n v="95967311"/>
    <x v="10"/>
    <s v="PRD-106-PHO"/>
    <x v="2"/>
    <x v="1"/>
    <s v="W"/>
    <n v="4261.21"/>
    <n v="360.27"/>
    <x v="3"/>
    <n v="8.4546408179836205E-2"/>
    <x v="0"/>
    <x v="2"/>
    <m/>
    <x v="0"/>
    <n v="0"/>
    <n v="2788.38"/>
    <x v="7"/>
    <x v="3"/>
  </r>
  <r>
    <s v="ORD-202308-05796"/>
    <x v="215"/>
    <x v="21"/>
    <x v="6"/>
    <n v="8645406073"/>
    <x v="4"/>
    <s v="PRD-109-SUN"/>
    <x v="3"/>
    <x v="2"/>
    <s v="North"/>
    <n v="1256.48"/>
    <n v="246.72"/>
    <x v="0"/>
    <n v="0.19635807971475899"/>
    <x v="0"/>
    <x v="0"/>
    <m/>
    <x v="0"/>
    <n v="0"/>
    <m/>
    <x v="7"/>
    <x v="3"/>
  </r>
  <r>
    <s v="ORD-202308-05797"/>
    <x v="218"/>
    <x v="10"/>
    <x v="0"/>
    <n v="5544228199"/>
    <x v="16"/>
    <s v="PRD-109-SUN"/>
    <x v="3"/>
    <x v="2"/>
    <s v="East"/>
    <n v="1093.98"/>
    <n v="191.48"/>
    <x v="1"/>
    <n v="0.17503062213203199"/>
    <x v="0"/>
    <x v="0"/>
    <m/>
    <x v="0"/>
    <n v="0"/>
    <m/>
    <x v="7"/>
    <x v="3"/>
  </r>
  <r>
    <s v="ORD-202308-05798"/>
    <x v="208"/>
    <x v="19"/>
    <x v="6"/>
    <n v="2291893891"/>
    <x v="15"/>
    <s v="PRD-100-SHO"/>
    <x v="12"/>
    <x v="0"/>
    <s v="W"/>
    <n v="1602.72"/>
    <n v="362.72"/>
    <x v="3"/>
    <n v="0.22631526405111299"/>
    <x v="0"/>
    <x v="1"/>
    <m/>
    <x v="0"/>
    <n v="0"/>
    <n v="2793.38"/>
    <x v="7"/>
    <x v="3"/>
  </r>
  <r>
    <s v="ORD-202308-05799"/>
    <x v="220"/>
    <x v="11"/>
    <x v="5"/>
    <n v="1241148889"/>
    <x v="5"/>
    <s v="PRD-103-HEA"/>
    <x v="5"/>
    <x v="1"/>
    <s v="East"/>
    <n v="1431.11"/>
    <n v="420.17"/>
    <x v="1"/>
    <n v="0.29359727763763799"/>
    <x v="0"/>
    <x v="1"/>
    <m/>
    <x v="0"/>
    <n v="0"/>
    <n v="2183.56"/>
    <x v="7"/>
    <x v="3"/>
  </r>
  <r>
    <s v="ORD-202308-05800"/>
    <x v="230"/>
    <x v="4"/>
    <x v="2"/>
    <n v="5715187137"/>
    <x v="4"/>
    <s v="PRD-109-SUN "/>
    <x v="3"/>
    <x v="2"/>
    <s v="West"/>
    <n v="1732.48"/>
    <n v="421.02"/>
    <x v="3"/>
    <n v="0.24301579239009999"/>
    <x v="0"/>
    <x v="1"/>
    <m/>
    <x v="0"/>
    <n v="0"/>
    <n v="1385.87"/>
    <x v="7"/>
    <x v="3"/>
  </r>
  <r>
    <s v="ORD-202308-05801"/>
    <x v="220"/>
    <x v="23"/>
    <x v="6"/>
    <n v="2986699659"/>
    <x v="14"/>
    <s v="PRD-111-CHA"/>
    <x v="11"/>
    <x v="1"/>
    <s v="West"/>
    <n v="703.48"/>
    <n v="102.71"/>
    <x v="3"/>
    <n v="0.146002729288679"/>
    <x v="1"/>
    <x v="0"/>
    <s v="missing parts"/>
    <x v="1"/>
    <n v="1"/>
    <n v="207.68"/>
    <x v="7"/>
    <x v="3"/>
  </r>
  <r>
    <s v="ORD-202308-05802"/>
    <x v="225"/>
    <x v="11"/>
    <x v="7"/>
    <n v="2116916694"/>
    <x v="6"/>
    <s v="PRD-107-TAB"/>
    <x v="6"/>
    <x v="1"/>
    <s v="S"/>
    <n v="4418.26"/>
    <n v="1099.05"/>
    <x v="2"/>
    <n v="0.24875177105919499"/>
    <x v="0"/>
    <x v="1"/>
    <m/>
    <x v="0"/>
    <n v="0"/>
    <n v="2081.52"/>
    <x v="7"/>
    <x v="3"/>
  </r>
  <r>
    <s v="ORD-202308-05803"/>
    <x v="230"/>
    <x v="23"/>
    <x v="1"/>
    <n v="2003787413"/>
    <x v="0"/>
    <s v="PRD-108-JAC"/>
    <x v="0"/>
    <x v="0"/>
    <s v="W"/>
    <n v="4845.38"/>
    <n v="778.89"/>
    <x v="3"/>
    <n v="0.16074900214224699"/>
    <x v="0"/>
    <x v="0"/>
    <s v="DAMAGED"/>
    <x v="1"/>
    <n v="1"/>
    <n v="2085.91"/>
    <x v="7"/>
    <x v="3"/>
  </r>
  <r>
    <s v="ORD-202308-05804"/>
    <x v="206"/>
    <x v="14"/>
    <x v="5"/>
    <n v="9867665184"/>
    <x v="8"/>
    <s v="PRD-110-CAM"/>
    <x v="8"/>
    <x v="1"/>
    <s v="North"/>
    <n v="313.02999999999997"/>
    <n v="45.46"/>
    <x v="0"/>
    <n v="0.14522569721751899"/>
    <x v="2"/>
    <x v="0"/>
    <m/>
    <x v="0"/>
    <n v="0"/>
    <m/>
    <x v="7"/>
    <x v="3"/>
  </r>
  <r>
    <s v="ORD-202308-05805"/>
    <x v="224"/>
    <x v="0"/>
    <x v="6"/>
    <n v="4085805771"/>
    <x v="22"/>
    <s v="PRD-105-BAG"/>
    <x v="9"/>
    <x v="2"/>
    <s v="North"/>
    <n v="1355.44"/>
    <n v="79.28"/>
    <x v="0"/>
    <n v="5.8490231954199397E-2"/>
    <x v="0"/>
    <x v="2"/>
    <m/>
    <x v="0"/>
    <n v="0"/>
    <m/>
    <x v="7"/>
    <x v="3"/>
  </r>
  <r>
    <s v="ORD-202308-05806"/>
    <x v="215"/>
    <x v="3"/>
    <x v="5"/>
    <n v="6352235255"/>
    <x v="5"/>
    <s v="PRD-103-HEA"/>
    <x v="5"/>
    <x v="1"/>
    <s v="N"/>
    <n v="2009"/>
    <n v="217.85"/>
    <x v="0"/>
    <n v="0.10843703334992499"/>
    <x v="0"/>
    <x v="0"/>
    <s v="Wrong item delivered"/>
    <x v="1"/>
    <n v="1"/>
    <n v="2183.56"/>
    <x v="7"/>
    <x v="3"/>
  </r>
  <r>
    <s v="ORD-202308-05807"/>
    <x v="233"/>
    <x v="16"/>
    <x v="5"/>
    <n v="191363316"/>
    <x v="9"/>
    <s v="PRD-107-TAB"/>
    <x v="6"/>
    <x v="1"/>
    <s v="South"/>
    <n v="2002.35"/>
    <n v="166.32"/>
    <x v="2"/>
    <n v="8.3062401678028294E-2"/>
    <x v="0"/>
    <x v="2"/>
    <m/>
    <x v="0"/>
    <n v="0"/>
    <n v="2081.52"/>
    <x v="7"/>
    <x v="3"/>
  </r>
  <r>
    <s v="ORD-202308-05808"/>
    <x v="221"/>
    <x v="6"/>
    <x v="7"/>
    <n v="2215748286"/>
    <x v="12"/>
    <s v="PRD-105-BAG"/>
    <x v="9"/>
    <x v="2"/>
    <s v="N"/>
    <n v="620.36"/>
    <n v="104.45"/>
    <x v="0"/>
    <n v="0.16836997872203199"/>
    <x v="1"/>
    <x v="0"/>
    <m/>
    <x v="0"/>
    <n v="0"/>
    <m/>
    <x v="7"/>
    <x v="3"/>
  </r>
  <r>
    <s v="ORD-202308-05809"/>
    <x v="225"/>
    <x v="21"/>
    <x v="3"/>
    <n v="1187436442"/>
    <x v="14"/>
    <s v="PRD-111-CHA"/>
    <x v="11"/>
    <x v="1"/>
    <s v="East"/>
    <n v="4772.95"/>
    <n v="1302.27"/>
    <x v="1"/>
    <n v="0.27284383871609802"/>
    <x v="0"/>
    <x v="1"/>
    <m/>
    <x v="0"/>
    <n v="0"/>
    <n v="207.68"/>
    <x v="7"/>
    <x v="3"/>
  </r>
  <r>
    <s v="ORD-202308-05810"/>
    <x v="219"/>
    <x v="11"/>
    <x v="0"/>
    <n v="596259006"/>
    <x v="9"/>
    <s v="PRD-107-TAB"/>
    <x v="4"/>
    <x v="1"/>
    <s v="East"/>
    <n v="1760.85"/>
    <n v="428.6"/>
    <x v="1"/>
    <n v="0.24340517363773201"/>
    <x v="0"/>
    <x v="1"/>
    <m/>
    <x v="0"/>
    <n v="0"/>
    <n v="2081.52"/>
    <x v="7"/>
    <x v="3"/>
  </r>
  <r>
    <s v="ORD-202308-05811"/>
    <x v="205"/>
    <x v="17"/>
    <x v="3"/>
    <n v="1655876048"/>
    <x v="13"/>
    <s v="PRD-102-LAP"/>
    <x v="10"/>
    <x v="1"/>
    <s v="West"/>
    <n v="552.22"/>
    <n v="37.630000000000003"/>
    <x v="3"/>
    <n v="6.8143131360689599E-2"/>
    <x v="1"/>
    <x v="2"/>
    <m/>
    <x v="0"/>
    <n v="0"/>
    <n v="847.14"/>
    <x v="7"/>
    <x v="3"/>
  </r>
  <r>
    <s v="ORD-202308-05812"/>
    <x v="228"/>
    <x v="11"/>
    <x v="4"/>
    <n v="7346036765"/>
    <x v="14"/>
    <s v="PRD-111-CHA"/>
    <x v="11"/>
    <x v="1"/>
    <s v="West"/>
    <n v="4631.76"/>
    <n v="980.12"/>
    <x v="3"/>
    <n v="0.21160854621137501"/>
    <x v="0"/>
    <x v="1"/>
    <m/>
    <x v="0"/>
    <n v="0"/>
    <n v="207.68"/>
    <x v="7"/>
    <x v="3"/>
  </r>
  <r>
    <s v="ORD-202308-05813"/>
    <x v="205"/>
    <x v="25"/>
    <x v="2"/>
    <n v="7588110371"/>
    <x v="11"/>
    <s v="PRD-104-WAT"/>
    <x v="4"/>
    <x v="2"/>
    <s v="North"/>
    <n v="3954.24"/>
    <n v="863.06"/>
    <x v="0"/>
    <n v="0.21826191632273201"/>
    <x v="0"/>
    <x v="1"/>
    <m/>
    <x v="0"/>
    <n v="0"/>
    <n v="2420.2800000000002"/>
    <x v="7"/>
    <x v="3"/>
  </r>
  <r>
    <s v="ORD-202308-05814"/>
    <x v="220"/>
    <x v="11"/>
    <x v="0"/>
    <n v="1687036062"/>
    <x v="4"/>
    <s v="PRD - 109 - SUN"/>
    <x v="4"/>
    <x v="2"/>
    <s v="W"/>
    <n v="2513.9499999999998"/>
    <n v="537.65"/>
    <x v="3"/>
    <n v="0.21386662423675901"/>
    <x v="0"/>
    <x v="1"/>
    <m/>
    <x v="0"/>
    <n v="0"/>
    <m/>
    <x v="7"/>
    <x v="3"/>
  </r>
  <r>
    <s v="ORD-202308-05815"/>
    <x v="229"/>
    <x v="23"/>
    <x v="4"/>
    <n v="1622881659"/>
    <x v="12"/>
    <s v="PRD-105-BAG"/>
    <x v="9"/>
    <x v="2"/>
    <s v="East"/>
    <n v="2448.9"/>
    <n v="512.34"/>
    <x v="1"/>
    <n v="0.20921229939972999"/>
    <x v="0"/>
    <x v="1"/>
    <m/>
    <x v="0"/>
    <n v="0"/>
    <m/>
    <x v="7"/>
    <x v="3"/>
  </r>
  <r>
    <s v="ORD-202308-05816"/>
    <x v="222"/>
    <x v="23"/>
    <x v="2"/>
    <n v="3488758534"/>
    <x v="13"/>
    <s v="PRD-102-LAP"/>
    <x v="10"/>
    <x v="1"/>
    <s v="North"/>
    <n v="4923.1000000000004"/>
    <n v="212.26"/>
    <x v="0"/>
    <n v="4.3115110397920001E-2"/>
    <x v="0"/>
    <x v="2"/>
    <m/>
    <x v="0"/>
    <n v="0"/>
    <n v="847.14"/>
    <x v="7"/>
    <x v="3"/>
  </r>
  <r>
    <s v="ORD-202308-05817"/>
    <x v="221"/>
    <x v="2"/>
    <x v="3"/>
    <n v="6053350822"/>
    <x v="13"/>
    <s v="PRD-102-LAP"/>
    <x v="10"/>
    <x v="1"/>
    <s v="North"/>
    <n v="4980.1000000000004"/>
    <n v="682.93"/>
    <x v="0"/>
    <n v="0.137131784502319"/>
    <x v="0"/>
    <x v="0"/>
    <m/>
    <x v="0"/>
    <n v="0"/>
    <n v="847.14"/>
    <x v="7"/>
    <x v="3"/>
  </r>
  <r>
    <s v="ORD-202308-05818"/>
    <x v="216"/>
    <x v="16"/>
    <x v="6"/>
    <n v="2465146738"/>
    <x v="14"/>
    <s v="PRD-111-CHA"/>
    <x v="11"/>
    <x v="1"/>
    <s v="North"/>
    <n v="2203.91"/>
    <n v="423.03"/>
    <x v="0"/>
    <n v="0.19194522462350999"/>
    <x v="0"/>
    <x v="0"/>
    <m/>
    <x v="0"/>
    <n v="0"/>
    <n v="207.68"/>
    <x v="7"/>
    <x v="3"/>
  </r>
  <r>
    <s v="ORD-202308-05819"/>
    <x v="211"/>
    <x v="4"/>
    <x v="5"/>
    <n v="42351206"/>
    <x v="9"/>
    <s v="PRD-107-TAB"/>
    <x v="6"/>
    <x v="1"/>
    <s v="North"/>
    <n v="63.68"/>
    <n v="9.74"/>
    <x v="0"/>
    <n v="0.152952261306533"/>
    <x v="2"/>
    <x v="0"/>
    <m/>
    <x v="0"/>
    <n v="0"/>
    <n v="2081.52"/>
    <x v="7"/>
    <x v="3"/>
  </r>
  <r>
    <s v="ORD-202308-05820"/>
    <x v="213"/>
    <x v="15"/>
    <x v="5"/>
    <n v="6208286054"/>
    <x v="14"/>
    <s v="PRD-111-CHA"/>
    <x v="11"/>
    <x v="1"/>
    <s v="North"/>
    <n v="4330.43"/>
    <n v="714.06"/>
    <x v="0"/>
    <n v="0.164893555605332"/>
    <x v="0"/>
    <x v="0"/>
    <m/>
    <x v="0"/>
    <n v="0"/>
    <n v="207.68"/>
    <x v="7"/>
    <x v="3"/>
  </r>
  <r>
    <s v="ORD-202308-05821"/>
    <x v="211"/>
    <x v="22"/>
    <x v="6"/>
    <n v="4049695957"/>
    <x v="3"/>
    <s v="PRD-106-PHO"/>
    <x v="2"/>
    <x v="1"/>
    <s v="S"/>
    <n v="4288.7299999999996"/>
    <n v="1181.93"/>
    <x v="2"/>
    <n v="0.27558974335059599"/>
    <x v="0"/>
    <x v="1"/>
    <m/>
    <x v="0"/>
    <n v="0"/>
    <n v="2788.38"/>
    <x v="7"/>
    <x v="3"/>
  </r>
  <r>
    <s v="ORD-202308-05822"/>
    <x v="221"/>
    <x v="26"/>
    <x v="3"/>
    <n v="8356392429"/>
    <x v="23"/>
    <s v="PRD-111-CHA"/>
    <x v="11"/>
    <x v="1"/>
    <s v="East"/>
    <n v="494.97"/>
    <n v="111.75"/>
    <x v="1"/>
    <n v="0.22577125886417401"/>
    <x v="2"/>
    <x v="1"/>
    <s v="damaged "/>
    <x v="1"/>
    <n v="1"/>
    <n v="207.68"/>
    <x v="7"/>
    <x v="3"/>
  </r>
  <r>
    <s v="ORD-202308-05823"/>
    <x v="223"/>
    <x v="22"/>
    <x v="4"/>
    <n v="9131267612"/>
    <x v="12"/>
    <s v="PRD-105-BAG"/>
    <x v="9"/>
    <x v="2"/>
    <s v="N"/>
    <n v="4916.12"/>
    <n v="157.22"/>
    <x v="0"/>
    <n v="3.1980504951059002E-2"/>
    <x v="0"/>
    <x v="2"/>
    <m/>
    <x v="0"/>
    <n v="0"/>
    <m/>
    <x v="7"/>
    <x v="3"/>
  </r>
  <r>
    <s v="ORD-202308-05824"/>
    <x v="232"/>
    <x v="17"/>
    <x v="4"/>
    <n v="9050960026"/>
    <x v="2"/>
    <s v="PRD-101-SHI"/>
    <x v="1"/>
    <x v="0"/>
    <s v="W"/>
    <n v="216.76"/>
    <n v="54.95"/>
    <x v="3"/>
    <n v="0.25350618195239"/>
    <x v="2"/>
    <x v="1"/>
    <m/>
    <x v="0"/>
    <n v="0"/>
    <n v="2821.33"/>
    <x v="7"/>
    <x v="3"/>
  </r>
  <r>
    <s v="ORD-202308-05825"/>
    <x v="213"/>
    <x v="6"/>
    <x v="6"/>
    <n v="6522837969"/>
    <x v="8"/>
    <s v="PRD-110-CAM"/>
    <x v="4"/>
    <x v="1"/>
    <s v="East"/>
    <n v="148.47999999999999"/>
    <n v="33.99"/>
    <x v="1"/>
    <n v="0.22891971982758599"/>
    <x v="2"/>
    <x v="1"/>
    <m/>
    <x v="0"/>
    <n v="0"/>
    <m/>
    <x v="7"/>
    <x v="3"/>
  </r>
  <r>
    <s v="ORD-202308-05826"/>
    <x v="218"/>
    <x v="10"/>
    <x v="5"/>
    <n v="3287462172"/>
    <x v="8"/>
    <s v="PRD-110-CAM "/>
    <x v="8"/>
    <x v="1"/>
    <s v="East"/>
    <n v="1951.71"/>
    <n v="86.7"/>
    <x v="1"/>
    <n v="4.4422583273129701E-2"/>
    <x v="0"/>
    <x v="2"/>
    <m/>
    <x v="0"/>
    <n v="0"/>
    <n v="130.44"/>
    <x v="7"/>
    <x v="3"/>
  </r>
  <r>
    <s v="ORD-202308-05827"/>
    <x v="208"/>
    <x v="12"/>
    <x v="1"/>
    <n v="1671007095"/>
    <x v="17"/>
    <s v="PRD-108-JAC"/>
    <x v="0"/>
    <x v="0"/>
    <s v="West"/>
    <n v="2933.53"/>
    <n v="318.32"/>
    <x v="3"/>
    <n v="0.108510906655122"/>
    <x v="0"/>
    <x v="0"/>
    <m/>
    <x v="0"/>
    <n v="0"/>
    <n v="2085.91"/>
    <x v="7"/>
    <x v="3"/>
  </r>
  <r>
    <s v="ORD-202308-05828"/>
    <x v="217"/>
    <x v="18"/>
    <x v="3"/>
    <n v="8734655543"/>
    <x v="2"/>
    <s v="PRD-101-SHI"/>
    <x v="1"/>
    <x v="0"/>
    <s v="East"/>
    <n v="4251.34"/>
    <n v="416.06"/>
    <x v="1"/>
    <n v="9.7865614135778406E-2"/>
    <x v="0"/>
    <x v="2"/>
    <m/>
    <x v="0"/>
    <n v="0"/>
    <n v="2821.33"/>
    <x v="7"/>
    <x v="3"/>
  </r>
  <r>
    <s v="ORD-202308-05829"/>
    <x v="206"/>
    <x v="26"/>
    <x v="3"/>
    <n v="395423822"/>
    <x v="13"/>
    <s v="PRD - 102 - LAP"/>
    <x v="10"/>
    <x v="1"/>
    <s v="N"/>
    <n v="3594.7"/>
    <n v="690.62"/>
    <x v="0"/>
    <n v="0.19212173477619801"/>
    <x v="0"/>
    <x v="0"/>
    <m/>
    <x v="0"/>
    <n v="0"/>
    <m/>
    <x v="7"/>
    <x v="3"/>
  </r>
  <r>
    <s v="ORD-202308-05830"/>
    <x v="220"/>
    <x v="28"/>
    <x v="1"/>
    <n v="48350559"/>
    <x v="11"/>
    <s v="PRD-104-WAT"/>
    <x v="7"/>
    <x v="2"/>
    <s v="North"/>
    <n v="4495.8599999999997"/>
    <n v="194.74"/>
    <x v="0"/>
    <n v="4.3315405728826098E-2"/>
    <x v="0"/>
    <x v="2"/>
    <m/>
    <x v="0"/>
    <n v="0"/>
    <n v="2420.2800000000002"/>
    <x v="7"/>
    <x v="3"/>
  </r>
  <r>
    <s v="ORD-202308-05831"/>
    <x v="215"/>
    <x v="7"/>
    <x v="5"/>
    <n v="620025732"/>
    <x v="13"/>
    <s v="PRD-102-LAP"/>
    <x v="4"/>
    <x v="1"/>
    <s v="North"/>
    <n v="4455"/>
    <n v="756.13"/>
    <x v="0"/>
    <n v="0.16972615039281699"/>
    <x v="0"/>
    <x v="0"/>
    <m/>
    <x v="0"/>
    <n v="0"/>
    <n v="847.14"/>
    <x v="7"/>
    <x v="3"/>
  </r>
  <r>
    <s v="ORD-202308-05832"/>
    <x v="214"/>
    <x v="9"/>
    <x v="4"/>
    <n v="2991694499"/>
    <x v="2"/>
    <s v="PRD-101-SHI"/>
    <x v="1"/>
    <x v="0"/>
    <s v="East"/>
    <n v="4315.08"/>
    <n v="563.76"/>
    <x v="1"/>
    <n v="0.13064879446035799"/>
    <x v="0"/>
    <x v="0"/>
    <m/>
    <x v="0"/>
    <n v="0"/>
    <n v="2821.33"/>
    <x v="7"/>
    <x v="3"/>
  </r>
  <r>
    <s v="ORD-202308-05833"/>
    <x v="225"/>
    <x v="24"/>
    <x v="0"/>
    <n v="7883749755"/>
    <x v="11"/>
    <s v="PRD-104-WAT"/>
    <x v="7"/>
    <x v="2"/>
    <s v="South"/>
    <n v="3954.13"/>
    <n v="623.48"/>
    <x v="2"/>
    <n v="0.15767817446568499"/>
    <x v="0"/>
    <x v="0"/>
    <m/>
    <x v="0"/>
    <n v="0"/>
    <n v="2420.2800000000002"/>
    <x v="7"/>
    <x v="3"/>
  </r>
  <r>
    <s v="ORD-202308-05834"/>
    <x v="233"/>
    <x v="2"/>
    <x v="5"/>
    <n v="4500204596"/>
    <x v="2"/>
    <s v="PRD-101-SHI"/>
    <x v="1"/>
    <x v="0"/>
    <s v="North"/>
    <n v="219.94"/>
    <n v="58.29"/>
    <x v="0"/>
    <n v="0.26502682549786299"/>
    <x v="2"/>
    <x v="1"/>
    <s v="Wrong item delivered"/>
    <x v="1"/>
    <n v="1"/>
    <n v="2821.33"/>
    <x v="7"/>
    <x v="3"/>
  </r>
  <r>
    <s v="ORD-202308-05835"/>
    <x v="207"/>
    <x v="8"/>
    <x v="3"/>
    <n v="2215606555"/>
    <x v="18"/>
    <s v="PRD-103-HEA"/>
    <x v="5"/>
    <x v="1"/>
    <s v="South"/>
    <n v="2584.5700000000002"/>
    <n v="322.37"/>
    <x v="2"/>
    <n v="0.124728678271434"/>
    <x v="0"/>
    <x v="0"/>
    <m/>
    <x v="0"/>
    <n v="0"/>
    <n v="2183.56"/>
    <x v="7"/>
    <x v="3"/>
  </r>
  <r>
    <s v="ORD-202308-05836"/>
    <x v="233"/>
    <x v="26"/>
    <x v="3"/>
    <n v="8323840935"/>
    <x v="5"/>
    <s v="PRD-103-HEA"/>
    <x v="5"/>
    <x v="1"/>
    <s v="East"/>
    <n v="2258.9899999999998"/>
    <n v="345.02"/>
    <x v="1"/>
    <n v="0.152731973138438"/>
    <x v="0"/>
    <x v="0"/>
    <m/>
    <x v="0"/>
    <n v="0"/>
    <n v="2183.56"/>
    <x v="7"/>
    <x v="3"/>
  </r>
  <r>
    <s v="ORD-202308-05837"/>
    <x v="210"/>
    <x v="1"/>
    <x v="5"/>
    <n v="889513727"/>
    <x v="9"/>
    <s v="PRD-107-TAB"/>
    <x v="6"/>
    <x v="1"/>
    <s v="N"/>
    <n v="3745.06"/>
    <n v="797.28"/>
    <x v="0"/>
    <n v="0.21288844504493901"/>
    <x v="0"/>
    <x v="1"/>
    <s v="missing parts"/>
    <x v="1"/>
    <n v="1"/>
    <n v="2081.52"/>
    <x v="7"/>
    <x v="3"/>
  </r>
  <r>
    <s v="ORD-202308-05838"/>
    <x v="225"/>
    <x v="15"/>
    <x v="7"/>
    <n v="246572671"/>
    <x v="3"/>
    <s v="PRD - 106 - PHO"/>
    <x v="2"/>
    <x v="1"/>
    <s v="N"/>
    <n v="3752.32"/>
    <n v="1094.49"/>
    <x v="0"/>
    <n v="0.29168354511342298"/>
    <x v="0"/>
    <x v="1"/>
    <m/>
    <x v="0"/>
    <n v="0"/>
    <m/>
    <x v="7"/>
    <x v="3"/>
  </r>
  <r>
    <s v="ORD-202308-05839"/>
    <x v="213"/>
    <x v="10"/>
    <x v="5"/>
    <n v="8233013597"/>
    <x v="4"/>
    <s v="PRD-109-SUN"/>
    <x v="3"/>
    <x v="2"/>
    <s v="West"/>
    <n v="1194.3800000000001"/>
    <n v="56.63"/>
    <x v="3"/>
    <n v="4.7413720926338297E-2"/>
    <x v="0"/>
    <x v="2"/>
    <s v="damaged "/>
    <x v="1"/>
    <n v="1"/>
    <m/>
    <x v="7"/>
    <x v="3"/>
  </r>
  <r>
    <s v="ORD-202308-05840"/>
    <x v="224"/>
    <x v="19"/>
    <x v="4"/>
    <n v="5231023678"/>
    <x v="4"/>
    <s v="PRD-109-SUN"/>
    <x v="3"/>
    <x v="2"/>
    <s v="North"/>
    <n v="4990"/>
    <n v="986.37"/>
    <x v="0"/>
    <n v="0.19766933867735501"/>
    <x v="0"/>
    <x v="0"/>
    <m/>
    <x v="0"/>
    <n v="0"/>
    <m/>
    <x v="7"/>
    <x v="3"/>
  </r>
  <r>
    <s v="ORD-202308-05841"/>
    <x v="215"/>
    <x v="0"/>
    <x v="7"/>
    <n v="6032724875"/>
    <x v="11"/>
    <s v="PRD-104-WAT"/>
    <x v="7"/>
    <x v="2"/>
    <s v="North"/>
    <n v="1197.0899999999999"/>
    <n v="165.17"/>
    <x v="0"/>
    <n v="0.13797625909497199"/>
    <x v="0"/>
    <x v="0"/>
    <m/>
    <x v="0"/>
    <n v="0"/>
    <n v="2420.2800000000002"/>
    <x v="7"/>
    <x v="3"/>
  </r>
  <r>
    <s v="ORD-202308-05842"/>
    <x v="208"/>
    <x v="24"/>
    <x v="7"/>
    <n v="7311201505"/>
    <x v="9"/>
    <s v="PRD-107-TAB"/>
    <x v="6"/>
    <x v="1"/>
    <s v="North"/>
    <n v="171.64"/>
    <n v="40.9"/>
    <x v="0"/>
    <n v="0.23828944302027499"/>
    <x v="2"/>
    <x v="1"/>
    <m/>
    <x v="0"/>
    <n v="0"/>
    <n v="2081.52"/>
    <x v="7"/>
    <x v="3"/>
  </r>
  <r>
    <s v="ORD-202308-05843"/>
    <x v="213"/>
    <x v="17"/>
    <x v="4"/>
    <n v="6807488296"/>
    <x v="15"/>
    <s v="PRD - 100 - SHO"/>
    <x v="12"/>
    <x v="0"/>
    <s v="South"/>
    <n v="1622.97"/>
    <n v="423.71"/>
    <x v="2"/>
    <n v="0.261070753002212"/>
    <x v="0"/>
    <x v="1"/>
    <m/>
    <x v="0"/>
    <n v="0"/>
    <m/>
    <x v="7"/>
    <x v="3"/>
  </r>
  <r>
    <s v="ORD-202308-05844"/>
    <x v="223"/>
    <x v="9"/>
    <x v="2"/>
    <n v="4656492909"/>
    <x v="12"/>
    <s v="PRD-105-BAG"/>
    <x v="9"/>
    <x v="2"/>
    <s v="S"/>
    <n v="4154.3999999999996"/>
    <n v="661.07"/>
    <x v="2"/>
    <n v="0.159125264779511"/>
    <x v="0"/>
    <x v="0"/>
    <m/>
    <x v="0"/>
    <n v="0"/>
    <m/>
    <x v="7"/>
    <x v="3"/>
  </r>
  <r>
    <s v="ORD-202308-05845"/>
    <x v="221"/>
    <x v="14"/>
    <x v="2"/>
    <n v="9769398642"/>
    <x v="2"/>
    <s v="PRD-101-SHI"/>
    <x v="1"/>
    <x v="0"/>
    <s v="North"/>
    <n v="935.53"/>
    <n v="63.18"/>
    <x v="0"/>
    <n v="6.7533911258858603E-2"/>
    <x v="1"/>
    <x v="2"/>
    <m/>
    <x v="0"/>
    <n v="0"/>
    <n v="2821.33"/>
    <x v="7"/>
    <x v="3"/>
  </r>
  <r>
    <s v="ORD-202308-05846"/>
    <x v="212"/>
    <x v="29"/>
    <x v="0"/>
    <n v="7363773975"/>
    <x v="11"/>
    <s v="PRD - 104 - WAT "/>
    <x v="7"/>
    <x v="2"/>
    <s v="South"/>
    <n v="3966.26"/>
    <n v="582.4"/>
    <x v="2"/>
    <n v="0.14683858345141301"/>
    <x v="0"/>
    <x v="0"/>
    <m/>
    <x v="0"/>
    <n v="0"/>
    <m/>
    <x v="7"/>
    <x v="3"/>
  </r>
  <r>
    <s v="ORD-202308-05847"/>
    <x v="222"/>
    <x v="19"/>
    <x v="3"/>
    <n v="6651240934"/>
    <x v="13"/>
    <s v="PRD - 102 - LAP"/>
    <x v="10"/>
    <x v="1"/>
    <s v="S"/>
    <n v="1351.4"/>
    <n v="155.46"/>
    <x v="2"/>
    <n v="0.115036258694687"/>
    <x v="0"/>
    <x v="0"/>
    <m/>
    <x v="0"/>
    <n v="0"/>
    <m/>
    <x v="7"/>
    <x v="3"/>
  </r>
  <r>
    <s v="ORD-202308-05848"/>
    <x v="229"/>
    <x v="5"/>
    <x v="1"/>
    <n v="8330254863"/>
    <x v="9"/>
    <s v="PRD-107-TAB"/>
    <x v="6"/>
    <x v="1"/>
    <s v="West"/>
    <n v="4605.9799999999996"/>
    <n v="998.79"/>
    <x v="3"/>
    <n v="0.21684636060078399"/>
    <x v="0"/>
    <x v="1"/>
    <s v="Customer changed mind"/>
    <x v="1"/>
    <n v="1"/>
    <n v="2081.52"/>
    <x v="7"/>
    <x v="3"/>
  </r>
  <r>
    <s v="ORD-202308-05849"/>
    <x v="214"/>
    <x v="13"/>
    <x v="1"/>
    <n v="4897568811"/>
    <x v="14"/>
    <s v="PRD-111-CHA"/>
    <x v="11"/>
    <x v="1"/>
    <s v="N"/>
    <n v="3921.91"/>
    <n v="1125.96"/>
    <x v="0"/>
    <n v="0.28709480839692902"/>
    <x v="0"/>
    <x v="1"/>
    <m/>
    <x v="0"/>
    <n v="0"/>
    <n v="207.68"/>
    <x v="7"/>
    <x v="3"/>
  </r>
  <r>
    <s v="ORD-202308-05850"/>
    <x v="234"/>
    <x v="8"/>
    <x v="7"/>
    <n v="9496213783"/>
    <x v="9"/>
    <s v="PRD-107-TAB"/>
    <x v="6"/>
    <x v="1"/>
    <s v="North"/>
    <n v="2906.81"/>
    <n v="719.85"/>
    <x v="0"/>
    <n v="0.24764260477981001"/>
    <x v="0"/>
    <x v="1"/>
    <m/>
    <x v="0"/>
    <n v="0"/>
    <n v="2081.52"/>
    <x v="7"/>
    <x v="3"/>
  </r>
  <r>
    <s v="ORD-202308-05851"/>
    <x v="206"/>
    <x v="19"/>
    <x v="6"/>
    <n v="3415751776"/>
    <x v="8"/>
    <s v="PRD-110-CAM"/>
    <x v="4"/>
    <x v="1"/>
    <s v="S"/>
    <n v="691.3"/>
    <n v="33.47"/>
    <x v="2"/>
    <n v="4.8416027773759598E-2"/>
    <x v="1"/>
    <x v="2"/>
    <m/>
    <x v="0"/>
    <n v="0"/>
    <m/>
    <x v="7"/>
    <x v="3"/>
  </r>
  <r>
    <s v="ORD-202308-05852"/>
    <x v="216"/>
    <x v="6"/>
    <x v="4"/>
    <n v="9455167530"/>
    <x v="7"/>
    <s v="PRD-104-WAT"/>
    <x v="7"/>
    <x v="2"/>
    <s v="South"/>
    <n v="1490.83"/>
    <n v="343.09"/>
    <x v="2"/>
    <n v="0.23013354976757899"/>
    <x v="0"/>
    <x v="1"/>
    <m/>
    <x v="0"/>
    <n v="0"/>
    <n v="2420.2800000000002"/>
    <x v="7"/>
    <x v="3"/>
  </r>
  <r>
    <s v="ORD-202308-05853"/>
    <x v="219"/>
    <x v="16"/>
    <x v="7"/>
    <n v="7954756176"/>
    <x v="16"/>
    <s v="PRD-109-SUN "/>
    <x v="4"/>
    <x v="2"/>
    <s v="North"/>
    <n v="2543.41"/>
    <n v="406.52"/>
    <x v="0"/>
    <n v="0.15983266559461501"/>
    <x v="0"/>
    <x v="0"/>
    <m/>
    <x v="0"/>
    <n v="0"/>
    <n v="1385.87"/>
    <x v="7"/>
    <x v="3"/>
  </r>
  <r>
    <s v="ORD-202308-05854"/>
    <x v="226"/>
    <x v="9"/>
    <x v="1"/>
    <n v="2804845833"/>
    <x v="9"/>
    <s v="PRD-107-TAB"/>
    <x v="6"/>
    <x v="1"/>
    <s v="South"/>
    <n v="2315.08"/>
    <n v="437.02"/>
    <x v="2"/>
    <n v="0.188771014392591"/>
    <x v="0"/>
    <x v="0"/>
    <m/>
    <x v="0"/>
    <n v="0"/>
    <n v="2081.52"/>
    <x v="7"/>
    <x v="3"/>
  </r>
  <r>
    <s v="ORD-202308-05855"/>
    <x v="215"/>
    <x v="28"/>
    <x v="6"/>
    <n v="9209634742"/>
    <x v="13"/>
    <s v="PRD - 102 - LAP"/>
    <x v="4"/>
    <x v="1"/>
    <s v="N"/>
    <n v="1777.28"/>
    <n v="244.56"/>
    <x v="0"/>
    <n v="0.13760352898811701"/>
    <x v="0"/>
    <x v="0"/>
    <m/>
    <x v="0"/>
    <n v="0"/>
    <m/>
    <x v="7"/>
    <x v="3"/>
  </r>
  <r>
    <s v="ORD-202308-05856"/>
    <x v="210"/>
    <x v="11"/>
    <x v="6"/>
    <n v="7715491286"/>
    <x v="21"/>
    <s v="PRD-110-CAM"/>
    <x v="8"/>
    <x v="1"/>
    <s v="N"/>
    <n v="955.58"/>
    <n v="48.77"/>
    <x v="0"/>
    <n v="5.1037066493647802E-2"/>
    <x v="1"/>
    <x v="2"/>
    <m/>
    <x v="0"/>
    <n v="0"/>
    <m/>
    <x v="7"/>
    <x v="3"/>
  </r>
  <r>
    <s v="ORD-202308-05857"/>
    <x v="206"/>
    <x v="24"/>
    <x v="1"/>
    <n v="7373583852"/>
    <x v="20"/>
    <s v="PRD-100-SHO"/>
    <x v="12"/>
    <x v="0"/>
    <s v="N"/>
    <n v="4538.22"/>
    <n v="516.74"/>
    <x v="0"/>
    <n v="0.113864025983756"/>
    <x v="0"/>
    <x v="0"/>
    <m/>
    <x v="0"/>
    <n v="0"/>
    <n v="2793.38"/>
    <x v="7"/>
    <x v="3"/>
  </r>
  <r>
    <s v="ORD-202308-05858"/>
    <x v="219"/>
    <x v="0"/>
    <x v="7"/>
    <n v="3593908535"/>
    <x v="7"/>
    <s v="PRD - 104 - WAT"/>
    <x v="7"/>
    <x v="2"/>
    <s v="North"/>
    <n v="4508.82"/>
    <n v="1313.25"/>
    <x v="0"/>
    <n v="0.29126245891386199"/>
    <x v="0"/>
    <x v="1"/>
    <m/>
    <x v="0"/>
    <n v="0"/>
    <m/>
    <x v="7"/>
    <x v="3"/>
  </r>
  <r>
    <s v="ORD-202308-05859"/>
    <x v="224"/>
    <x v="4"/>
    <x v="2"/>
    <n v="1355864656"/>
    <x v="4"/>
    <s v="PRD-109-SUN"/>
    <x v="3"/>
    <x v="2"/>
    <s v="South"/>
    <n v="903.03"/>
    <n v="264.12"/>
    <x v="2"/>
    <n v="0.29248197734294501"/>
    <x v="1"/>
    <x v="1"/>
    <m/>
    <x v="0"/>
    <n v="0"/>
    <m/>
    <x v="7"/>
    <x v="3"/>
  </r>
  <r>
    <s v="ORD-202308-05860"/>
    <x v="231"/>
    <x v="19"/>
    <x v="7"/>
    <n v="7629082372"/>
    <x v="4"/>
    <s v="PRD-109-SUN"/>
    <x v="3"/>
    <x v="2"/>
    <s v="North"/>
    <n v="1737.09"/>
    <n v="186.05"/>
    <x v="0"/>
    <n v="0.107104410249325"/>
    <x v="0"/>
    <x v="0"/>
    <m/>
    <x v="0"/>
    <n v="0"/>
    <m/>
    <x v="7"/>
    <x v="3"/>
  </r>
  <r>
    <s v="ORD-202308-05861"/>
    <x v="217"/>
    <x v="8"/>
    <x v="1"/>
    <n v="926005349"/>
    <x v="20"/>
    <s v="PRD-100-SHO "/>
    <x v="4"/>
    <x v="0"/>
    <s v="South"/>
    <n v="4022.06"/>
    <n v="312.23"/>
    <x v="2"/>
    <n v="7.7629374002376905E-2"/>
    <x v="0"/>
    <x v="2"/>
    <m/>
    <x v="0"/>
    <n v="0"/>
    <m/>
    <x v="7"/>
    <x v="3"/>
  </r>
  <r>
    <s v="ORD-202308-05862"/>
    <x v="206"/>
    <x v="18"/>
    <x v="0"/>
    <n v="8212946163"/>
    <x v="1"/>
    <s v="PRD-101-SHI"/>
    <x v="1"/>
    <x v="0"/>
    <s v="N"/>
    <n v="285.55"/>
    <n v="72.59"/>
    <x v="0"/>
    <n v="0.25421117142356903"/>
    <x v="2"/>
    <x v="1"/>
    <m/>
    <x v="0"/>
    <n v="0"/>
    <n v="2821.33"/>
    <x v="7"/>
    <x v="3"/>
  </r>
  <r>
    <s v="ORD-202308-05863"/>
    <x v="221"/>
    <x v="9"/>
    <x v="4"/>
    <n v="8461599734"/>
    <x v="0"/>
    <s v="PRD-108-JAC"/>
    <x v="0"/>
    <x v="0"/>
    <s v="East"/>
    <n v="233.98"/>
    <n v="52.48"/>
    <x v="1"/>
    <n v="0.22429267458757199"/>
    <x v="2"/>
    <x v="1"/>
    <m/>
    <x v="0"/>
    <n v="0"/>
    <n v="2085.91"/>
    <x v="7"/>
    <x v="3"/>
  </r>
  <r>
    <s v="ORD-202308-05864"/>
    <x v="216"/>
    <x v="22"/>
    <x v="7"/>
    <n v="1387493065"/>
    <x v="2"/>
    <s v="PRD-101-SHI"/>
    <x v="1"/>
    <x v="0"/>
    <s v="W"/>
    <n v="2113.3200000000002"/>
    <n v="530.58000000000004"/>
    <x v="3"/>
    <n v="0.25106467548691203"/>
    <x v="0"/>
    <x v="1"/>
    <s v="damaged "/>
    <x v="1"/>
    <n v="1"/>
    <n v="2821.33"/>
    <x v="7"/>
    <x v="3"/>
  </r>
  <r>
    <s v="ORD-202308-05865"/>
    <x v="212"/>
    <x v="14"/>
    <x v="5"/>
    <n v="7176471405"/>
    <x v="1"/>
    <s v="PRD-101-SHI"/>
    <x v="4"/>
    <x v="0"/>
    <s v="N"/>
    <n v="1332.68"/>
    <n v="396.28"/>
    <x v="0"/>
    <n v="0.29735570429510499"/>
    <x v="0"/>
    <x v="1"/>
    <m/>
    <x v="0"/>
    <n v="0"/>
    <n v="2821.33"/>
    <x v="7"/>
    <x v="3"/>
  </r>
  <r>
    <s v="ORD-202308-05866"/>
    <x v="225"/>
    <x v="14"/>
    <x v="3"/>
    <n v="9851625831"/>
    <x v="14"/>
    <s v="PRD-111-CHA"/>
    <x v="11"/>
    <x v="1"/>
    <s v="N"/>
    <n v="330.78"/>
    <n v="48.84"/>
    <x v="0"/>
    <n v="0.14765100671140899"/>
    <x v="2"/>
    <x v="0"/>
    <m/>
    <x v="0"/>
    <n v="0"/>
    <n v="207.68"/>
    <x v="7"/>
    <x v="3"/>
  </r>
  <r>
    <s v="ORD-202308-05867"/>
    <x v="215"/>
    <x v="21"/>
    <x v="3"/>
    <n v="3779881557"/>
    <x v="20"/>
    <s v="PRD - 100 - SHO"/>
    <x v="12"/>
    <x v="0"/>
    <s v="S"/>
    <n v="2315.5"/>
    <n v="276.66000000000003"/>
    <x v="2"/>
    <n v="0.119481753400993"/>
    <x v="0"/>
    <x v="0"/>
    <m/>
    <x v="0"/>
    <n v="0"/>
    <m/>
    <x v="7"/>
    <x v="3"/>
  </r>
  <r>
    <s v="ORD-202308-05868"/>
    <x v="210"/>
    <x v="13"/>
    <x v="3"/>
    <n v="5991806638"/>
    <x v="13"/>
    <s v="PRD-102-LAP"/>
    <x v="10"/>
    <x v="1"/>
    <s v="South"/>
    <n v="3581.45"/>
    <n v="667.46"/>
    <x v="2"/>
    <n v="0.18636585740412401"/>
    <x v="0"/>
    <x v="0"/>
    <m/>
    <x v="0"/>
    <n v="0"/>
    <n v="847.14"/>
    <x v="7"/>
    <x v="3"/>
  </r>
  <r>
    <s v="ORD-202308-05869"/>
    <x v="233"/>
    <x v="20"/>
    <x v="2"/>
    <n v="6623905232"/>
    <x v="5"/>
    <s v="PRD-103-HEA"/>
    <x v="4"/>
    <x v="1"/>
    <s v="North"/>
    <n v="3822.38"/>
    <n v="606.36"/>
    <x v="0"/>
    <n v="0.15863414940429801"/>
    <x v="0"/>
    <x v="0"/>
    <m/>
    <x v="0"/>
    <n v="0"/>
    <n v="2183.56"/>
    <x v="7"/>
    <x v="3"/>
  </r>
  <r>
    <s v="ORD-202308-05870"/>
    <x v="231"/>
    <x v="20"/>
    <x v="6"/>
    <n v="6542531930"/>
    <x v="8"/>
    <s v="PRD - 110 - CAM"/>
    <x v="8"/>
    <x v="1"/>
    <s v="South"/>
    <n v="1340.41"/>
    <n v="208.74"/>
    <x v="2"/>
    <n v="0.155728471139427"/>
    <x v="0"/>
    <x v="0"/>
    <m/>
    <x v="0"/>
    <n v="0"/>
    <m/>
    <x v="7"/>
    <x v="3"/>
  </r>
  <r>
    <s v="ORD-202308-05871"/>
    <x v="225"/>
    <x v="10"/>
    <x v="7"/>
    <n v="5914458093"/>
    <x v="12"/>
    <s v="PRD-105-BAG"/>
    <x v="9"/>
    <x v="2"/>
    <s v="N"/>
    <n v="4404.7"/>
    <n v="879.7"/>
    <x v="0"/>
    <n v="0.199718482530025"/>
    <x v="0"/>
    <x v="0"/>
    <m/>
    <x v="0"/>
    <n v="0"/>
    <m/>
    <x v="7"/>
    <x v="3"/>
  </r>
  <r>
    <s v="ORD-202308-05872"/>
    <x v="233"/>
    <x v="17"/>
    <x v="7"/>
    <n v="8898372757"/>
    <x v="12"/>
    <s v="PRD-105-BAG"/>
    <x v="9"/>
    <x v="2"/>
    <s v="North"/>
    <n v="2890.56"/>
    <n v="665.34"/>
    <x v="0"/>
    <n v="0.23017685154433701"/>
    <x v="0"/>
    <x v="1"/>
    <m/>
    <x v="0"/>
    <n v="0"/>
    <m/>
    <x v="7"/>
    <x v="3"/>
  </r>
  <r>
    <s v="ORD-202308-05873"/>
    <x v="218"/>
    <x v="7"/>
    <x v="0"/>
    <n v="2310319000"/>
    <x v="11"/>
    <s v="PRD-104-WAT"/>
    <x v="7"/>
    <x v="2"/>
    <s v="West"/>
    <n v="262.19"/>
    <n v="66.09"/>
    <x v="3"/>
    <n v="0.25206911018726902"/>
    <x v="2"/>
    <x v="1"/>
    <m/>
    <x v="0"/>
    <n v="0"/>
    <n v="2420.2800000000002"/>
    <x v="7"/>
    <x v="3"/>
  </r>
  <r>
    <s v="ORD-202308-05874"/>
    <x v="205"/>
    <x v="19"/>
    <x v="2"/>
    <n v="8818449333"/>
    <x v="4"/>
    <s v="PRD-109-SUN"/>
    <x v="3"/>
    <x v="2"/>
    <s v="South"/>
    <n v="1877.31"/>
    <n v="74.02"/>
    <x v="2"/>
    <n v="3.9428757104580499E-2"/>
    <x v="0"/>
    <x v="2"/>
    <m/>
    <x v="0"/>
    <n v="0"/>
    <m/>
    <x v="7"/>
    <x v="3"/>
  </r>
  <r>
    <s v="ORD-202308-05875"/>
    <x v="229"/>
    <x v="14"/>
    <x v="4"/>
    <n v="5821878657"/>
    <x v="11"/>
    <s v="PRD-104-WAT"/>
    <x v="7"/>
    <x v="2"/>
    <s v="N"/>
    <n v="4285.5"/>
    <n v="943.42"/>
    <x v="0"/>
    <n v="0.22014234045035599"/>
    <x v="0"/>
    <x v="1"/>
    <m/>
    <x v="0"/>
    <n v="0"/>
    <n v="2420.2800000000002"/>
    <x v="7"/>
    <x v="3"/>
  </r>
  <r>
    <s v="ORD-202308-05876"/>
    <x v="216"/>
    <x v="24"/>
    <x v="7"/>
    <n v="3899881394"/>
    <x v="14"/>
    <s v="PRD-111-CHA"/>
    <x v="11"/>
    <x v="1"/>
    <s v="North"/>
    <n v="1575.83"/>
    <n v="241.67"/>
    <x v="0"/>
    <n v="0.153360451317718"/>
    <x v="0"/>
    <x v="0"/>
    <m/>
    <x v="0"/>
    <n v="0"/>
    <n v="207.68"/>
    <x v="7"/>
    <x v="3"/>
  </r>
  <r>
    <s v="ORD-202308-05877"/>
    <x v="216"/>
    <x v="20"/>
    <x v="0"/>
    <n v="845435412"/>
    <x v="14"/>
    <s v="PRD - 111 - CHA"/>
    <x v="11"/>
    <x v="1"/>
    <s v="North"/>
    <n v="2177.92"/>
    <n v="228.31"/>
    <x v="0"/>
    <n v="0.104829378489568"/>
    <x v="0"/>
    <x v="0"/>
    <m/>
    <x v="0"/>
    <n v="0"/>
    <m/>
    <x v="7"/>
    <x v="3"/>
  </r>
  <r>
    <s v="ORD-202308-05878"/>
    <x v="219"/>
    <x v="14"/>
    <x v="0"/>
    <n v="4184796198"/>
    <x v="11"/>
    <s v="PRD-104-WAT"/>
    <x v="7"/>
    <x v="2"/>
    <s v="West"/>
    <n v="419.98"/>
    <n v="101.24"/>
    <x v="3"/>
    <n v="0.24105909805228801"/>
    <x v="2"/>
    <x v="1"/>
    <m/>
    <x v="0"/>
    <n v="0"/>
    <n v="2420.2800000000002"/>
    <x v="7"/>
    <x v="3"/>
  </r>
  <r>
    <s v="ORD-202308-05879"/>
    <x v="222"/>
    <x v="18"/>
    <x v="7"/>
    <n v="9930123970"/>
    <x v="16"/>
    <s v="PRD-109-SUN"/>
    <x v="3"/>
    <x v="2"/>
    <s v="East"/>
    <n v="4842.59"/>
    <n v="1370.3"/>
    <x v="1"/>
    <n v="0.28296841153184599"/>
    <x v="0"/>
    <x v="1"/>
    <m/>
    <x v="0"/>
    <n v="0"/>
    <m/>
    <x v="7"/>
    <x v="3"/>
  </r>
  <r>
    <s v="ORD-202308-05880"/>
    <x v="222"/>
    <x v="19"/>
    <x v="5"/>
    <n v="6410080299"/>
    <x v="13"/>
    <s v="PRD-102-LAP"/>
    <x v="10"/>
    <x v="1"/>
    <s v="East"/>
    <n v="4468.6099999999997"/>
    <n v="955.14"/>
    <x v="1"/>
    <n v="0.21374431870313099"/>
    <x v="0"/>
    <x v="1"/>
    <m/>
    <x v="0"/>
    <n v="0"/>
    <n v="847.14"/>
    <x v="7"/>
    <x v="3"/>
  </r>
  <r>
    <s v="ORD-202308-05881"/>
    <x v="209"/>
    <x v="19"/>
    <x v="7"/>
    <n v="3815111303"/>
    <x v="15"/>
    <s v="PRD-100-SHO"/>
    <x v="12"/>
    <x v="0"/>
    <s v="N"/>
    <n v="4835.7299999999996"/>
    <n v="1174.42"/>
    <x v="0"/>
    <n v="0.242863021715439"/>
    <x v="0"/>
    <x v="1"/>
    <m/>
    <x v="0"/>
    <n v="0"/>
    <n v="2793.38"/>
    <x v="7"/>
    <x v="3"/>
  </r>
  <r>
    <s v="ORD-202308-05882"/>
    <x v="213"/>
    <x v="26"/>
    <x v="5"/>
    <n v="1644821278"/>
    <x v="11"/>
    <s v="PRD-104-WAT"/>
    <x v="7"/>
    <x v="2"/>
    <s v="W"/>
    <n v="3768.78"/>
    <n v="788.82"/>
    <x v="3"/>
    <n v="0.20930380653686301"/>
    <x v="0"/>
    <x v="1"/>
    <m/>
    <x v="0"/>
    <n v="0"/>
    <n v="2420.2800000000002"/>
    <x v="7"/>
    <x v="3"/>
  </r>
  <r>
    <s v="ORD-202308-05883"/>
    <x v="207"/>
    <x v="25"/>
    <x v="5"/>
    <n v="7227553734"/>
    <x v="13"/>
    <s v="PRD-102-LAP"/>
    <x v="4"/>
    <x v="1"/>
    <s v="N"/>
    <n v="4917.01"/>
    <n v="1060.33"/>
    <x v="0"/>
    <n v="0.215645280363473"/>
    <x v="0"/>
    <x v="1"/>
    <m/>
    <x v="0"/>
    <n v="0"/>
    <n v="847.14"/>
    <x v="7"/>
    <x v="3"/>
  </r>
  <r>
    <s v="ORD-202308-05884"/>
    <x v="217"/>
    <x v="4"/>
    <x v="6"/>
    <n v="2102190001"/>
    <x v="0"/>
    <s v="PRD - 108 - JAC"/>
    <x v="0"/>
    <x v="0"/>
    <s v="S"/>
    <n v="695.02"/>
    <n v="26.95"/>
    <x v="2"/>
    <n v="3.8775862565105998E-2"/>
    <x v="1"/>
    <x v="2"/>
    <m/>
    <x v="0"/>
    <n v="0"/>
    <m/>
    <x v="7"/>
    <x v="3"/>
  </r>
  <r>
    <s v="ORD-202308-05885"/>
    <x v="209"/>
    <x v="20"/>
    <x v="5"/>
    <n v="3015289908"/>
    <x v="17"/>
    <s v="PRD-108-JAC"/>
    <x v="0"/>
    <x v="0"/>
    <s v="South"/>
    <n v="1468.14"/>
    <n v="328.64"/>
    <x v="2"/>
    <n v="0.223847861920525"/>
    <x v="0"/>
    <x v="1"/>
    <m/>
    <x v="0"/>
    <n v="0"/>
    <n v="2085.91"/>
    <x v="7"/>
    <x v="3"/>
  </r>
  <r>
    <s v="ORD-202308-05886"/>
    <x v="212"/>
    <x v="9"/>
    <x v="0"/>
    <n v="4367486587"/>
    <x v="6"/>
    <s v="PRD-107-TAB"/>
    <x v="6"/>
    <x v="1"/>
    <s v="West"/>
    <n v="4052.58"/>
    <n v="611.66999999999996"/>
    <x v="3"/>
    <n v="0.150933479413115"/>
    <x v="0"/>
    <x v="0"/>
    <m/>
    <x v="0"/>
    <n v="0"/>
    <n v="2081.52"/>
    <x v="7"/>
    <x v="3"/>
  </r>
  <r>
    <s v="ORD-202308-05887"/>
    <x v="218"/>
    <x v="16"/>
    <x v="1"/>
    <n v="4897883034"/>
    <x v="0"/>
    <s v="PRD-108-JAC"/>
    <x v="0"/>
    <x v="0"/>
    <s v="W"/>
    <n v="4543.63"/>
    <n v="258.97000000000003"/>
    <x v="3"/>
    <n v="5.6996278306112098E-2"/>
    <x v="0"/>
    <x v="2"/>
    <s v="DAMAGED"/>
    <x v="1"/>
    <n v="1"/>
    <n v="2085.91"/>
    <x v="7"/>
    <x v="3"/>
  </r>
  <r>
    <s v="ORD-202308-05888"/>
    <x v="224"/>
    <x v="23"/>
    <x v="6"/>
    <n v="3230003188"/>
    <x v="9"/>
    <s v="PRD-107-TAB"/>
    <x v="6"/>
    <x v="1"/>
    <s v="North"/>
    <n v="1582.52"/>
    <n v="434.98"/>
    <x v="0"/>
    <n v="0.27486540454465003"/>
    <x v="0"/>
    <x v="1"/>
    <m/>
    <x v="0"/>
    <n v="0"/>
    <n v="2081.52"/>
    <x v="7"/>
    <x v="3"/>
  </r>
  <r>
    <s v="ORD-202308-05889"/>
    <x v="226"/>
    <x v="3"/>
    <x v="7"/>
    <n v="9333826536"/>
    <x v="3"/>
    <s v="PRD-106-PHO"/>
    <x v="2"/>
    <x v="1"/>
    <s v="South"/>
    <n v="4998.0600000000004"/>
    <n v="1415.28"/>
    <x v="2"/>
    <n v="0.28316586835692198"/>
    <x v="0"/>
    <x v="1"/>
    <m/>
    <x v="0"/>
    <n v="0"/>
    <n v="2788.38"/>
    <x v="7"/>
    <x v="3"/>
  </r>
  <r>
    <s v="ORD-202308-05890"/>
    <x v="222"/>
    <x v="19"/>
    <x v="1"/>
    <n v="2670814064"/>
    <x v="14"/>
    <s v="PRD - 111 - CHA"/>
    <x v="11"/>
    <x v="1"/>
    <s v="W"/>
    <n v="1688.08"/>
    <n v="220.99"/>
    <x v="3"/>
    <n v="0.130912042083314"/>
    <x v="0"/>
    <x v="0"/>
    <m/>
    <x v="0"/>
    <n v="0"/>
    <m/>
    <x v="7"/>
    <x v="3"/>
  </r>
  <r>
    <s v="ORD-202308-05891"/>
    <x v="228"/>
    <x v="27"/>
    <x v="1"/>
    <n v="9605668878"/>
    <x v="13"/>
    <s v="PRD-102-LAP"/>
    <x v="10"/>
    <x v="1"/>
    <s v="East"/>
    <n v="3472.33"/>
    <n v="720.41"/>
    <x v="1"/>
    <n v="0.20747164008029201"/>
    <x v="0"/>
    <x v="1"/>
    <m/>
    <x v="0"/>
    <n v="0"/>
    <n v="847.14"/>
    <x v="7"/>
    <x v="3"/>
  </r>
  <r>
    <s v="ORD-202308-05892"/>
    <x v="221"/>
    <x v="20"/>
    <x v="7"/>
    <n v="368537919"/>
    <x v="10"/>
    <s v="PRD-106-PHO"/>
    <x v="2"/>
    <x v="1"/>
    <s v="North"/>
    <n v="4218.2700000000004"/>
    <n v="1127.48"/>
    <x v="0"/>
    <n v="0.26728492960384198"/>
    <x v="0"/>
    <x v="1"/>
    <m/>
    <x v="0"/>
    <n v="0"/>
    <n v="2788.38"/>
    <x v="7"/>
    <x v="3"/>
  </r>
  <r>
    <s v="ORD-202308-05893"/>
    <x v="212"/>
    <x v="17"/>
    <x v="2"/>
    <n v="7485593201"/>
    <x v="18"/>
    <s v="PRD-103-HEA"/>
    <x v="4"/>
    <x v="1"/>
    <s v="S"/>
    <n v="790.2"/>
    <n v="51.35"/>
    <x v="2"/>
    <n v="6.4983548468742103E-2"/>
    <x v="1"/>
    <x v="2"/>
    <m/>
    <x v="0"/>
    <n v="0"/>
    <n v="2183.56"/>
    <x v="7"/>
    <x v="3"/>
  </r>
  <r>
    <s v="ORD-202308-05894"/>
    <x v="206"/>
    <x v="10"/>
    <x v="5"/>
    <n v="928411656"/>
    <x v="12"/>
    <s v="PRD-105-BAG"/>
    <x v="9"/>
    <x v="2"/>
    <s v="North"/>
    <n v="488.82"/>
    <n v="88.34"/>
    <x v="0"/>
    <n v="0.18072091976596699"/>
    <x v="2"/>
    <x v="0"/>
    <m/>
    <x v="0"/>
    <n v="0"/>
    <m/>
    <x v="7"/>
    <x v="3"/>
  </r>
  <r>
    <s v="ORD-202308-05895"/>
    <x v="220"/>
    <x v="3"/>
    <x v="0"/>
    <n v="7413565311"/>
    <x v="9"/>
    <s v="PRD-107-TAB "/>
    <x v="6"/>
    <x v="1"/>
    <s v="East"/>
    <n v="992.21"/>
    <n v="219.17"/>
    <x v="1"/>
    <n v="0.220890738855686"/>
    <x v="1"/>
    <x v="1"/>
    <m/>
    <x v="0"/>
    <n v="0"/>
    <m/>
    <x v="7"/>
    <x v="3"/>
  </r>
  <r>
    <s v="ORD-202308-05896"/>
    <x v="214"/>
    <x v="29"/>
    <x v="0"/>
    <n v="3226628685"/>
    <x v="22"/>
    <s v="PRD-105-BAG"/>
    <x v="9"/>
    <x v="2"/>
    <s v="East"/>
    <n v="4960.32"/>
    <n v="1449.64"/>
    <x v="1"/>
    <n v="0.29224727436939602"/>
    <x v="0"/>
    <x v="1"/>
    <m/>
    <x v="0"/>
    <n v="0"/>
    <m/>
    <x v="7"/>
    <x v="3"/>
  </r>
  <r>
    <s v="ORD-202308-05897"/>
    <x v="227"/>
    <x v="2"/>
    <x v="1"/>
    <n v="658347566"/>
    <x v="15"/>
    <s v="PRD-100-SHO"/>
    <x v="12"/>
    <x v="0"/>
    <s v="South"/>
    <n v="2340.5700000000002"/>
    <n v="116.48"/>
    <x v="2"/>
    <n v="4.9765655374545498E-2"/>
    <x v="0"/>
    <x v="2"/>
    <m/>
    <x v="0"/>
    <n v="0"/>
    <n v="2793.38"/>
    <x v="7"/>
    <x v="3"/>
  </r>
  <r>
    <s v="ORD-202308-05898"/>
    <x v="205"/>
    <x v="5"/>
    <x v="1"/>
    <n v="4802053419"/>
    <x v="15"/>
    <s v="PRD-100-SHO"/>
    <x v="12"/>
    <x v="0"/>
    <s v="North"/>
    <n v="3074.84"/>
    <n v="477.98"/>
    <x v="0"/>
    <n v="0.155448738796165"/>
    <x v="0"/>
    <x v="0"/>
    <m/>
    <x v="0"/>
    <n v="0"/>
    <n v="2793.38"/>
    <x v="7"/>
    <x v="3"/>
  </r>
  <r>
    <s v="ORD-202308-05899"/>
    <x v="207"/>
    <x v="16"/>
    <x v="1"/>
    <n v="9334206012"/>
    <x v="13"/>
    <s v="PRD - 102 - LAP"/>
    <x v="10"/>
    <x v="1"/>
    <s v="North"/>
    <n v="4551.59"/>
    <n v="488.3"/>
    <x v="0"/>
    <n v="0.10728119184724499"/>
    <x v="0"/>
    <x v="0"/>
    <m/>
    <x v="0"/>
    <n v="0"/>
    <m/>
    <x v="7"/>
    <x v="3"/>
  </r>
  <r>
    <s v="ORD-202308-05900"/>
    <x v="214"/>
    <x v="3"/>
    <x v="0"/>
    <n v="631637542"/>
    <x v="1"/>
    <s v="PRD-101-SHI"/>
    <x v="1"/>
    <x v="0"/>
    <s v="West"/>
    <n v="501.3"/>
    <n v="58.14"/>
    <x v="3"/>
    <n v="0.115978456014363"/>
    <x v="1"/>
    <x v="0"/>
    <m/>
    <x v="0"/>
    <n v="0"/>
    <n v="2821.33"/>
    <x v="7"/>
    <x v="3"/>
  </r>
  <r>
    <s v="ORD-202308-05901"/>
    <x v="231"/>
    <x v="15"/>
    <x v="5"/>
    <n v="8536062662"/>
    <x v="0"/>
    <s v="PRD-108-JAC "/>
    <x v="0"/>
    <x v="0"/>
    <s v="South"/>
    <n v="1602.09"/>
    <n v="88.66"/>
    <x v="2"/>
    <n v="5.5340211848273202E-2"/>
    <x v="0"/>
    <x v="2"/>
    <s v="damaged "/>
    <x v="1"/>
    <n v="1"/>
    <m/>
    <x v="7"/>
    <x v="3"/>
  </r>
  <r>
    <s v="ORD-202308-05902"/>
    <x v="228"/>
    <x v="21"/>
    <x v="6"/>
    <n v="1404841530"/>
    <x v="5"/>
    <s v="PRD-103-HEA"/>
    <x v="5"/>
    <x v="1"/>
    <s v="North"/>
    <n v="3958.37"/>
    <n v="409.75"/>
    <x v="0"/>
    <n v="0.10351483059946399"/>
    <x v="0"/>
    <x v="0"/>
    <m/>
    <x v="0"/>
    <n v="0"/>
    <n v="2183.56"/>
    <x v="7"/>
    <x v="3"/>
  </r>
  <r>
    <s v="ORD-202308-05903"/>
    <x v="220"/>
    <x v="17"/>
    <x v="7"/>
    <n v="2423939780"/>
    <x v="20"/>
    <s v="PRD - 100 - SHO"/>
    <x v="12"/>
    <x v="0"/>
    <s v="East"/>
    <n v="491.95"/>
    <n v="18.260000000000002"/>
    <x v="1"/>
    <n v="3.7117593251346698E-2"/>
    <x v="2"/>
    <x v="2"/>
    <m/>
    <x v="0"/>
    <n v="0"/>
    <m/>
    <x v="7"/>
    <x v="3"/>
  </r>
  <r>
    <s v="ORD-202308-05904"/>
    <x v="220"/>
    <x v="9"/>
    <x v="1"/>
    <n v="8886872390"/>
    <x v="14"/>
    <s v="PRD-111-CHA"/>
    <x v="11"/>
    <x v="1"/>
    <s v="South"/>
    <n v="717.15"/>
    <n v="202.72"/>
    <x v="2"/>
    <n v="0.282674475353831"/>
    <x v="1"/>
    <x v="1"/>
    <s v="Late delivery"/>
    <x v="1"/>
    <n v="1"/>
    <n v="207.68"/>
    <x v="7"/>
    <x v="3"/>
  </r>
  <r>
    <s v="ORD-202308-05905"/>
    <x v="234"/>
    <x v="28"/>
    <x v="2"/>
    <n v="8257610588"/>
    <x v="18"/>
    <s v="PRD-103-HEA"/>
    <x v="5"/>
    <x v="1"/>
    <s v="East"/>
    <n v="428.63"/>
    <n v="111.07"/>
    <x v="1"/>
    <n v="0.259127919184378"/>
    <x v="2"/>
    <x v="1"/>
    <m/>
    <x v="0"/>
    <n v="0"/>
    <n v="2183.56"/>
    <x v="7"/>
    <x v="3"/>
  </r>
  <r>
    <s v="ORD-202308-05906"/>
    <x v="227"/>
    <x v="18"/>
    <x v="6"/>
    <n v="1141150271"/>
    <x v="0"/>
    <s v="PRD-108-JAC"/>
    <x v="4"/>
    <x v="0"/>
    <s v="South"/>
    <n v="3428.1"/>
    <n v="920.39"/>
    <x v="2"/>
    <n v="0.268483999883317"/>
    <x v="0"/>
    <x v="1"/>
    <m/>
    <x v="0"/>
    <n v="0"/>
    <n v="2085.91"/>
    <x v="7"/>
    <x v="3"/>
  </r>
  <r>
    <s v="ORD-202308-05907"/>
    <x v="207"/>
    <x v="13"/>
    <x v="1"/>
    <n v="129929263"/>
    <x v="2"/>
    <s v="PRD-101-SHI"/>
    <x v="1"/>
    <x v="0"/>
    <s v="S"/>
    <n v="1470.6"/>
    <n v="142.03"/>
    <x v="2"/>
    <n v="9.6579627362981105E-2"/>
    <x v="0"/>
    <x v="2"/>
    <m/>
    <x v="0"/>
    <n v="0"/>
    <n v="2821.33"/>
    <x v="7"/>
    <x v="3"/>
  </r>
  <r>
    <s v="ORD-202308-05908"/>
    <x v="207"/>
    <x v="19"/>
    <x v="2"/>
    <n v="2242952590"/>
    <x v="3"/>
    <s v="PRD-106-PHO"/>
    <x v="4"/>
    <x v="1"/>
    <s v="N"/>
    <n v="2432.11"/>
    <n v="298.02999999999997"/>
    <x v="0"/>
    <n v="0.122539687760833"/>
    <x v="0"/>
    <x v="0"/>
    <m/>
    <x v="0"/>
    <n v="0"/>
    <n v="2788.38"/>
    <x v="7"/>
    <x v="3"/>
  </r>
  <r>
    <s v="ORD-202308-05909"/>
    <x v="222"/>
    <x v="29"/>
    <x v="7"/>
    <n v="7180589276"/>
    <x v="11"/>
    <s v="PRD-104-WAT"/>
    <x v="7"/>
    <x v="2"/>
    <s v="N"/>
    <n v="4685.88"/>
    <n v="841.76"/>
    <x v="0"/>
    <n v="0.17963754940374099"/>
    <x v="0"/>
    <x v="0"/>
    <s v="Late delivery"/>
    <x v="1"/>
    <n v="1"/>
    <n v="2420.2800000000002"/>
    <x v="7"/>
    <x v="3"/>
  </r>
  <r>
    <s v="ORD-202308-05910"/>
    <x v="229"/>
    <x v="20"/>
    <x v="4"/>
    <n v="7552066098"/>
    <x v="0"/>
    <s v="PRD - 108 - JAC"/>
    <x v="4"/>
    <x v="0"/>
    <s v="East"/>
    <n v="2673.77"/>
    <n v="633.83000000000004"/>
    <x v="1"/>
    <n v="0.23705479528904899"/>
    <x v="0"/>
    <x v="1"/>
    <m/>
    <x v="0"/>
    <n v="0"/>
    <m/>
    <x v="7"/>
    <x v="3"/>
  </r>
  <r>
    <s v="ORD-202308-05911"/>
    <x v="232"/>
    <x v="20"/>
    <x v="4"/>
    <n v="5925468872"/>
    <x v="0"/>
    <s v="PRD-108-JAC"/>
    <x v="4"/>
    <x v="0"/>
    <s v="North"/>
    <n v="2726.78"/>
    <n v="385.16"/>
    <x v="0"/>
    <n v="0.14125085265404599"/>
    <x v="0"/>
    <x v="0"/>
    <m/>
    <x v="0"/>
    <n v="0"/>
    <n v="2085.91"/>
    <x v="7"/>
    <x v="3"/>
  </r>
  <r>
    <s v="ORD-202308-05912"/>
    <x v="233"/>
    <x v="22"/>
    <x v="1"/>
    <n v="473295138"/>
    <x v="12"/>
    <s v="PRD-105-BAG"/>
    <x v="9"/>
    <x v="2"/>
    <s v="S"/>
    <n v="631.87"/>
    <n v="44.99"/>
    <x v="2"/>
    <n v="7.1201354709038198E-2"/>
    <x v="1"/>
    <x v="2"/>
    <m/>
    <x v="0"/>
    <n v="0"/>
    <m/>
    <x v="7"/>
    <x v="3"/>
  </r>
  <r>
    <s v="ORD-202308-05913"/>
    <x v="207"/>
    <x v="2"/>
    <x v="1"/>
    <n v="1819742453"/>
    <x v="4"/>
    <s v="PRD-109-SUN"/>
    <x v="3"/>
    <x v="2"/>
    <s v="North"/>
    <n v="3048.52"/>
    <n v="811.27"/>
    <x v="0"/>
    <n v="0.26611929723275601"/>
    <x v="0"/>
    <x v="1"/>
    <m/>
    <x v="0"/>
    <n v="0"/>
    <m/>
    <x v="7"/>
    <x v="3"/>
  </r>
  <r>
    <s v="ORD-202308-05914"/>
    <x v="217"/>
    <x v="4"/>
    <x v="6"/>
    <n v="2975967096"/>
    <x v="21"/>
    <s v="PRD-110-CAM"/>
    <x v="8"/>
    <x v="1"/>
    <s v="North"/>
    <n v="3110.78"/>
    <n v="123.46"/>
    <x v="0"/>
    <n v="3.9687795343932998E-2"/>
    <x v="0"/>
    <x v="2"/>
    <m/>
    <x v="0"/>
    <n v="0"/>
    <m/>
    <x v="7"/>
    <x v="3"/>
  </r>
  <r>
    <s v="ORD-202308-05915"/>
    <x v="217"/>
    <x v="10"/>
    <x v="3"/>
    <n v="8079213145"/>
    <x v="2"/>
    <s v="PRD-101-SHI"/>
    <x v="1"/>
    <x v="0"/>
    <s v="South"/>
    <n v="1361.09"/>
    <n v="206.27"/>
    <x v="2"/>
    <n v="0.151547656657532"/>
    <x v="0"/>
    <x v="0"/>
    <m/>
    <x v="0"/>
    <n v="0"/>
    <n v="2821.33"/>
    <x v="7"/>
    <x v="3"/>
  </r>
  <r>
    <s v="ORD-202308-05916"/>
    <x v="233"/>
    <x v="15"/>
    <x v="2"/>
    <n v="5588506500"/>
    <x v="3"/>
    <s v="PRD-106-PHO"/>
    <x v="2"/>
    <x v="1"/>
    <s v="West"/>
    <n v="2365.8200000000002"/>
    <n v="565.41"/>
    <x v="3"/>
    <n v="0.238991132038786"/>
    <x v="0"/>
    <x v="1"/>
    <m/>
    <x v="0"/>
    <n v="0"/>
    <n v="2788.38"/>
    <x v="7"/>
    <x v="3"/>
  </r>
  <r>
    <s v="ORD-202308-05917"/>
    <x v="205"/>
    <x v="16"/>
    <x v="0"/>
    <n v="2520875102"/>
    <x v="3"/>
    <s v="PRD-106-PHO"/>
    <x v="2"/>
    <x v="1"/>
    <s v="North"/>
    <n v="789.86"/>
    <n v="234"/>
    <x v="0"/>
    <n v="0.29625503253741198"/>
    <x v="1"/>
    <x v="1"/>
    <m/>
    <x v="0"/>
    <n v="0"/>
    <n v="2788.38"/>
    <x v="7"/>
    <x v="3"/>
  </r>
  <r>
    <s v="ORD-202308-05918"/>
    <x v="215"/>
    <x v="25"/>
    <x v="5"/>
    <n v="1541206532"/>
    <x v="3"/>
    <s v="PRD-106-PHO"/>
    <x v="2"/>
    <x v="1"/>
    <s v="East"/>
    <n v="1277.73"/>
    <n v="354.09"/>
    <x v="1"/>
    <n v="0.27712427508158999"/>
    <x v="0"/>
    <x v="1"/>
    <m/>
    <x v="0"/>
    <n v="0"/>
    <n v="2788.38"/>
    <x v="7"/>
    <x v="3"/>
  </r>
  <r>
    <s v="ORD-202308-05919"/>
    <x v="228"/>
    <x v="24"/>
    <x v="2"/>
    <n v="3796539144"/>
    <x v="1"/>
    <s v="PRD - 101 - SHI"/>
    <x v="1"/>
    <x v="0"/>
    <s v="South"/>
    <n v="910.72"/>
    <n v="267.48"/>
    <x v="2"/>
    <n v="0.293701686577653"/>
    <x v="1"/>
    <x v="1"/>
    <m/>
    <x v="0"/>
    <n v="0"/>
    <m/>
    <x v="7"/>
    <x v="3"/>
  </r>
  <r>
    <s v="ORD-202308-05920"/>
    <x v="227"/>
    <x v="18"/>
    <x v="4"/>
    <n v="6512038725"/>
    <x v="22"/>
    <s v="PRD-105-BAG"/>
    <x v="4"/>
    <x v="2"/>
    <s v="North"/>
    <n v="4824.46"/>
    <n v="802.46"/>
    <x v="0"/>
    <n v="0.166331568714426"/>
    <x v="0"/>
    <x v="0"/>
    <m/>
    <x v="0"/>
    <n v="0"/>
    <m/>
    <x v="7"/>
    <x v="3"/>
  </r>
  <r>
    <s v="ORD-202308-05921"/>
    <x v="220"/>
    <x v="26"/>
    <x v="2"/>
    <n v="2077139655"/>
    <x v="11"/>
    <s v="PRD-104-WAT"/>
    <x v="7"/>
    <x v="2"/>
    <s v="North"/>
    <n v="1858.2"/>
    <n v="152.87"/>
    <x v="0"/>
    <n v="8.2267786029490905E-2"/>
    <x v="0"/>
    <x v="2"/>
    <m/>
    <x v="0"/>
    <n v="0"/>
    <n v="2420.2800000000002"/>
    <x v="7"/>
    <x v="3"/>
  </r>
  <r>
    <s v="ORD-202308-05922"/>
    <x v="210"/>
    <x v="9"/>
    <x v="7"/>
    <n v="7386381491"/>
    <x v="12"/>
    <s v="PRD-105-BAG"/>
    <x v="9"/>
    <x v="2"/>
    <s v="S"/>
    <n v="3878.6"/>
    <n v="834.29"/>
    <x v="2"/>
    <n v="0.21510080957046401"/>
    <x v="0"/>
    <x v="1"/>
    <m/>
    <x v="0"/>
    <n v="0"/>
    <m/>
    <x v="7"/>
    <x v="3"/>
  </r>
  <r>
    <s v="ORD-202308-05923"/>
    <x v="214"/>
    <x v="4"/>
    <x v="6"/>
    <n v="582021995"/>
    <x v="9"/>
    <s v="PRD-107-TAB"/>
    <x v="6"/>
    <x v="1"/>
    <s v="North"/>
    <n v="2231.8000000000002"/>
    <n v="99"/>
    <x v="0"/>
    <n v="4.4358813513755702E-2"/>
    <x v="0"/>
    <x v="2"/>
    <s v="DAMAGED"/>
    <x v="1"/>
    <n v="1"/>
    <n v="2081.52"/>
    <x v="7"/>
    <x v="3"/>
  </r>
  <r>
    <s v="ORD-202308-05924"/>
    <x v="213"/>
    <x v="1"/>
    <x v="7"/>
    <n v="7645071414"/>
    <x v="13"/>
    <s v="PRD-102-LAP"/>
    <x v="10"/>
    <x v="1"/>
    <s v="South"/>
    <n v="949.95"/>
    <n v="135.53"/>
    <x v="2"/>
    <n v="0.14267066687720401"/>
    <x v="1"/>
    <x v="0"/>
    <m/>
    <x v="0"/>
    <n v="0"/>
    <n v="847.14"/>
    <x v="7"/>
    <x v="3"/>
  </r>
  <r>
    <s v="ORD-202308-05925"/>
    <x v="206"/>
    <x v="15"/>
    <x v="7"/>
    <n v="4929952003"/>
    <x v="9"/>
    <s v="PRD-107-TAB"/>
    <x v="6"/>
    <x v="1"/>
    <s v="North"/>
    <n v="3315.45"/>
    <n v="632"/>
    <x v="0"/>
    <n v="0.19062269073579799"/>
    <x v="0"/>
    <x v="0"/>
    <m/>
    <x v="0"/>
    <n v="0"/>
    <n v="2081.52"/>
    <x v="7"/>
    <x v="3"/>
  </r>
  <r>
    <s v="ORD-202308-05926"/>
    <x v="213"/>
    <x v="9"/>
    <x v="2"/>
    <n v="4992645225"/>
    <x v="8"/>
    <s v="PRD - 110 - CAM"/>
    <x v="8"/>
    <x v="1"/>
    <s v="North"/>
    <n v="118.53"/>
    <n v="15.8"/>
    <x v="0"/>
    <n v="0.13329958660254801"/>
    <x v="2"/>
    <x v="0"/>
    <m/>
    <x v="0"/>
    <n v="0"/>
    <m/>
    <x v="7"/>
    <x v="3"/>
  </r>
  <r>
    <s v="ORD-202308-05927"/>
    <x v="229"/>
    <x v="19"/>
    <x v="6"/>
    <n v="383847594"/>
    <x v="15"/>
    <s v="PRD-100-SHO"/>
    <x v="12"/>
    <x v="0"/>
    <s v="N"/>
    <n v="4452.29"/>
    <n v="512.51"/>
    <x v="0"/>
    <n v="0.115111549337532"/>
    <x v="0"/>
    <x v="0"/>
    <m/>
    <x v="0"/>
    <n v="0"/>
    <n v="2793.38"/>
    <x v="7"/>
    <x v="3"/>
  </r>
  <r>
    <s v="ORD-202308-05928"/>
    <x v="211"/>
    <x v="11"/>
    <x v="4"/>
    <n v="7058035870"/>
    <x v="4"/>
    <s v="PRD - 109 - SUN"/>
    <x v="3"/>
    <x v="2"/>
    <s v="N"/>
    <n v="2930.55"/>
    <n v="621.78"/>
    <x v="0"/>
    <n v="0.21217177662896"/>
    <x v="0"/>
    <x v="1"/>
    <m/>
    <x v="0"/>
    <n v="0"/>
    <m/>
    <x v="7"/>
    <x v="3"/>
  </r>
  <r>
    <s v="ORD-202308-05929"/>
    <x v="232"/>
    <x v="23"/>
    <x v="1"/>
    <n v="4959130962"/>
    <x v="5"/>
    <s v="PRD-103-HEA"/>
    <x v="5"/>
    <x v="1"/>
    <s v="N"/>
    <n v="3945.83"/>
    <n v="1112.3800000000001"/>
    <x v="0"/>
    <n v="0.28191280415020398"/>
    <x v="0"/>
    <x v="1"/>
    <m/>
    <x v="0"/>
    <n v="0"/>
    <n v="2183.56"/>
    <x v="7"/>
    <x v="3"/>
  </r>
  <r>
    <s v="ORD-202308-05930"/>
    <x v="232"/>
    <x v="20"/>
    <x v="6"/>
    <n v="10577327"/>
    <x v="7"/>
    <s v="PRD-104-WAT"/>
    <x v="7"/>
    <x v="2"/>
    <s v="West"/>
    <n v="3212.88"/>
    <n v="440.58"/>
    <x v="3"/>
    <n v="0.13712930454919001"/>
    <x v="0"/>
    <x v="0"/>
    <m/>
    <x v="0"/>
    <n v="0"/>
    <n v="2420.2800000000002"/>
    <x v="7"/>
    <x v="3"/>
  </r>
  <r>
    <s v="ORD-202308-05931"/>
    <x v="229"/>
    <x v="26"/>
    <x v="1"/>
    <n v="9789796381"/>
    <x v="14"/>
    <s v="PRD-111-CHA"/>
    <x v="11"/>
    <x v="1"/>
    <s v="S"/>
    <n v="4608.43"/>
    <n v="534.82000000000005"/>
    <x v="2"/>
    <n v="0.116052538500097"/>
    <x v="0"/>
    <x v="0"/>
    <m/>
    <x v="0"/>
    <n v="0"/>
    <n v="207.68"/>
    <x v="7"/>
    <x v="3"/>
  </r>
  <r>
    <s v="ORD-202308-05932"/>
    <x v="219"/>
    <x v="19"/>
    <x v="1"/>
    <n v="8591209395"/>
    <x v="8"/>
    <s v="PRD-110-CAM"/>
    <x v="4"/>
    <x v="1"/>
    <s v="North"/>
    <n v="3199.39"/>
    <n v="900.28"/>
    <x v="0"/>
    <n v="0.28139114018609801"/>
    <x v="0"/>
    <x v="1"/>
    <m/>
    <x v="0"/>
    <n v="0"/>
    <m/>
    <x v="7"/>
    <x v="3"/>
  </r>
  <r>
    <s v="ORD-202308-05933"/>
    <x v="220"/>
    <x v="28"/>
    <x v="0"/>
    <n v="1359070186"/>
    <x v="0"/>
    <s v="PRD-108-JAC"/>
    <x v="0"/>
    <x v="0"/>
    <s v="N"/>
    <n v="4978.28"/>
    <n v="723.81"/>
    <x v="0"/>
    <n v="0.14539358975389099"/>
    <x v="0"/>
    <x v="0"/>
    <m/>
    <x v="0"/>
    <n v="0"/>
    <n v="2085.91"/>
    <x v="7"/>
    <x v="3"/>
  </r>
  <r>
    <s v="ORD-202308-05934"/>
    <x v="225"/>
    <x v="10"/>
    <x v="7"/>
    <n v="2726815999"/>
    <x v="10"/>
    <s v="PRD-106-PHO"/>
    <x v="2"/>
    <x v="1"/>
    <s v="North"/>
    <n v="2696.99"/>
    <n v="561.96"/>
    <x v="0"/>
    <n v="0.20836562241610099"/>
    <x v="0"/>
    <x v="1"/>
    <m/>
    <x v="0"/>
    <n v="0"/>
    <n v="2788.38"/>
    <x v="7"/>
    <x v="3"/>
  </r>
  <r>
    <s v="ORD-202308-05935"/>
    <x v="223"/>
    <x v="23"/>
    <x v="6"/>
    <n v="3028815834"/>
    <x v="9"/>
    <s v="PRD-107-TAB"/>
    <x v="6"/>
    <x v="1"/>
    <s v="S"/>
    <n v="3054.71"/>
    <n v="608.74"/>
    <x v="2"/>
    <n v="0.19927914597457699"/>
    <x v="0"/>
    <x v="0"/>
    <m/>
    <x v="0"/>
    <n v="0"/>
    <n v="2081.52"/>
    <x v="7"/>
    <x v="3"/>
  </r>
  <r>
    <s v="ORD-202308-05936"/>
    <x v="234"/>
    <x v="7"/>
    <x v="4"/>
    <n v="8552236151"/>
    <x v="15"/>
    <s v="PRD-100-SHO"/>
    <x v="12"/>
    <x v="0"/>
    <s v="W"/>
    <n v="2702.82"/>
    <n v="242.65"/>
    <x v="3"/>
    <n v="8.9776603695399596E-2"/>
    <x v="0"/>
    <x v="2"/>
    <m/>
    <x v="0"/>
    <n v="0"/>
    <n v="2793.38"/>
    <x v="7"/>
    <x v="3"/>
  </r>
  <r>
    <s v="ORD-202308-05937"/>
    <x v="218"/>
    <x v="28"/>
    <x v="2"/>
    <n v="6782952233"/>
    <x v="2"/>
    <s v="PRD-101-SHI "/>
    <x v="1"/>
    <x v="0"/>
    <s v="South"/>
    <n v="3320.81"/>
    <n v="510.79"/>
    <x v="2"/>
    <n v="0.15381488251360401"/>
    <x v="0"/>
    <x v="0"/>
    <m/>
    <x v="0"/>
    <n v="0"/>
    <m/>
    <x v="7"/>
    <x v="3"/>
  </r>
  <r>
    <s v="ORD-202308-05938"/>
    <x v="205"/>
    <x v="25"/>
    <x v="3"/>
    <n v="7883967759"/>
    <x v="13"/>
    <s v="PRD-102-LAP"/>
    <x v="10"/>
    <x v="1"/>
    <s v="North"/>
    <n v="2837.75"/>
    <n v="301.64999999999998"/>
    <x v="0"/>
    <n v="0.10629900449299599"/>
    <x v="0"/>
    <x v="0"/>
    <s v="Size issue"/>
    <x v="1"/>
    <n v="1"/>
    <n v="847.14"/>
    <x v="7"/>
    <x v="3"/>
  </r>
  <r>
    <s v="ORD-202308-05939"/>
    <x v="210"/>
    <x v="15"/>
    <x v="1"/>
    <n v="5834692990"/>
    <x v="10"/>
    <s v="PRD-106-PHO"/>
    <x v="2"/>
    <x v="1"/>
    <s v="North"/>
    <n v="1622.32"/>
    <n v="102.58"/>
    <x v="0"/>
    <n v="6.323043542581E-2"/>
    <x v="0"/>
    <x v="2"/>
    <m/>
    <x v="0"/>
    <n v="0"/>
    <n v="2788.38"/>
    <x v="7"/>
    <x v="3"/>
  </r>
  <r>
    <s v="ORD-202308-05940"/>
    <x v="232"/>
    <x v="29"/>
    <x v="7"/>
    <n v="5129601324"/>
    <x v="3"/>
    <s v="PRD-106-PHO"/>
    <x v="2"/>
    <x v="1"/>
    <s v="East"/>
    <n v="1552.18"/>
    <n v="246.45"/>
    <x v="1"/>
    <n v="0.15877668827069"/>
    <x v="0"/>
    <x v="0"/>
    <m/>
    <x v="0"/>
    <n v="0"/>
    <n v="2788.38"/>
    <x v="7"/>
    <x v="3"/>
  </r>
  <r>
    <s v="ORD-202308-05941"/>
    <x v="228"/>
    <x v="26"/>
    <x v="1"/>
    <n v="2137439550"/>
    <x v="2"/>
    <s v="PRD-101-SHI"/>
    <x v="4"/>
    <x v="0"/>
    <s v="North"/>
    <n v="2328.2399999999998"/>
    <n v="161.44"/>
    <x v="0"/>
    <n v="6.9339930591348006E-2"/>
    <x v="0"/>
    <x v="2"/>
    <m/>
    <x v="0"/>
    <n v="0"/>
    <n v="2821.33"/>
    <x v="7"/>
    <x v="3"/>
  </r>
  <r>
    <s v="ORD-202308-05942"/>
    <x v="214"/>
    <x v="24"/>
    <x v="0"/>
    <n v="3491516644"/>
    <x v="8"/>
    <s v="PRD-110-CAM"/>
    <x v="8"/>
    <x v="1"/>
    <s v="West"/>
    <n v="2758.37"/>
    <n v="506.9"/>
    <x v="3"/>
    <n v="0.18376794991244799"/>
    <x v="0"/>
    <x v="0"/>
    <m/>
    <x v="0"/>
    <n v="0"/>
    <m/>
    <x v="7"/>
    <x v="3"/>
  </r>
  <r>
    <s v="ORD-202308-05943"/>
    <x v="212"/>
    <x v="19"/>
    <x v="7"/>
    <n v="2014842413"/>
    <x v="1"/>
    <s v="PRD-101-SHI"/>
    <x v="1"/>
    <x v="0"/>
    <s v="West"/>
    <n v="3953.11"/>
    <n v="861.97"/>
    <x v="3"/>
    <n v="0.21804857441356301"/>
    <x v="0"/>
    <x v="1"/>
    <m/>
    <x v="0"/>
    <n v="0"/>
    <n v="2821.33"/>
    <x v="7"/>
    <x v="3"/>
  </r>
  <r>
    <s v="ORD-202308-05944"/>
    <x v="224"/>
    <x v="25"/>
    <x v="5"/>
    <n v="9067288267"/>
    <x v="15"/>
    <s v="PRD-100-SHO"/>
    <x v="12"/>
    <x v="0"/>
    <s v="West"/>
    <n v="4857.82"/>
    <n v="1061.8800000000001"/>
    <x v="3"/>
    <n v="0.218591878661622"/>
    <x v="0"/>
    <x v="1"/>
    <s v="DAMAGED"/>
    <x v="1"/>
    <n v="1"/>
    <n v="2793.38"/>
    <x v="7"/>
    <x v="3"/>
  </r>
  <r>
    <s v="ORD-202308-05945"/>
    <x v="234"/>
    <x v="5"/>
    <x v="2"/>
    <n v="9100679489"/>
    <x v="14"/>
    <s v="PRD-111-CHA "/>
    <x v="11"/>
    <x v="1"/>
    <s v="North"/>
    <n v="4782.67"/>
    <n v="650.92999999999995"/>
    <x v="0"/>
    <n v="0.13610180087691601"/>
    <x v="0"/>
    <x v="0"/>
    <m/>
    <x v="0"/>
    <n v="0"/>
    <m/>
    <x v="7"/>
    <x v="3"/>
  </r>
  <r>
    <s v="ORD-202308-05946"/>
    <x v="205"/>
    <x v="20"/>
    <x v="6"/>
    <n v="7590328868"/>
    <x v="5"/>
    <s v="PRD-103-HEA"/>
    <x v="5"/>
    <x v="1"/>
    <s v="N"/>
    <n v="2961.31"/>
    <n v="339.73"/>
    <x v="0"/>
    <n v="0.114722876024462"/>
    <x v="0"/>
    <x v="0"/>
    <m/>
    <x v="0"/>
    <n v="0"/>
    <n v="2183.56"/>
    <x v="7"/>
    <x v="3"/>
  </r>
  <r>
    <s v="ORD-202308-05947"/>
    <x v="222"/>
    <x v="11"/>
    <x v="1"/>
    <n v="1916440938"/>
    <x v="6"/>
    <s v="PRD-107-TAB "/>
    <x v="6"/>
    <x v="1"/>
    <s v="N"/>
    <n v="961.97"/>
    <n v="189.25"/>
    <x v="0"/>
    <n v="0.196731706809984"/>
    <x v="1"/>
    <x v="0"/>
    <m/>
    <x v="0"/>
    <n v="0"/>
    <m/>
    <x v="7"/>
    <x v="3"/>
  </r>
  <r>
    <s v="ORD-202308-05948"/>
    <x v="231"/>
    <x v="4"/>
    <x v="6"/>
    <n v="7596804380"/>
    <x v="1"/>
    <s v="PRD-101-SHI"/>
    <x v="4"/>
    <x v="0"/>
    <s v="S"/>
    <n v="1624.43"/>
    <n v="302.83"/>
    <x v="2"/>
    <n v="0.18642231428870401"/>
    <x v="0"/>
    <x v="0"/>
    <m/>
    <x v="0"/>
    <n v="0"/>
    <n v="2821.33"/>
    <x v="7"/>
    <x v="3"/>
  </r>
  <r>
    <s v="ORD-202308-05949"/>
    <x v="233"/>
    <x v="2"/>
    <x v="2"/>
    <n v="133897904"/>
    <x v="12"/>
    <s v="PRD-105-BAG"/>
    <x v="9"/>
    <x v="2"/>
    <s v="W"/>
    <n v="2358.15"/>
    <n v="564.79"/>
    <x v="3"/>
    <n v="0.23950554460064"/>
    <x v="0"/>
    <x v="1"/>
    <m/>
    <x v="0"/>
    <n v="0"/>
    <m/>
    <x v="7"/>
    <x v="3"/>
  </r>
  <r>
    <s v="ORD-202308-05950"/>
    <x v="230"/>
    <x v="14"/>
    <x v="5"/>
    <n v="883641492"/>
    <x v="12"/>
    <s v="PRD-105-BAG"/>
    <x v="9"/>
    <x v="2"/>
    <s v="S"/>
    <n v="1032.82"/>
    <n v="143.38999999999999"/>
    <x v="2"/>
    <n v="0.13883348502159101"/>
    <x v="0"/>
    <x v="0"/>
    <m/>
    <x v="0"/>
    <n v="0"/>
    <m/>
    <x v="7"/>
    <x v="3"/>
  </r>
  <r>
    <s v="ORD-202308-05951"/>
    <x v="209"/>
    <x v="25"/>
    <x v="5"/>
    <n v="1971721283"/>
    <x v="3"/>
    <s v="PRD-106-PHO"/>
    <x v="4"/>
    <x v="1"/>
    <s v="North"/>
    <n v="3567.03"/>
    <n v="179.75"/>
    <x v="0"/>
    <n v="5.0392062864624103E-2"/>
    <x v="0"/>
    <x v="2"/>
    <m/>
    <x v="0"/>
    <n v="0"/>
    <n v="2788.38"/>
    <x v="7"/>
    <x v="3"/>
  </r>
  <r>
    <s v="ORD-202308-05952"/>
    <x v="205"/>
    <x v="9"/>
    <x v="0"/>
    <n v="1774988372"/>
    <x v="7"/>
    <s v="PRD-104-WAT"/>
    <x v="4"/>
    <x v="2"/>
    <s v="East"/>
    <n v="4635.57"/>
    <n v="1321.13"/>
    <x v="1"/>
    <n v="0.28499839286215101"/>
    <x v="0"/>
    <x v="1"/>
    <m/>
    <x v="0"/>
    <n v="0"/>
    <n v="2420.2800000000002"/>
    <x v="7"/>
    <x v="3"/>
  </r>
  <r>
    <s v="ORD-202308-05953"/>
    <x v="229"/>
    <x v="28"/>
    <x v="2"/>
    <n v="8160231594"/>
    <x v="4"/>
    <s v="PRD-109-SUN"/>
    <x v="3"/>
    <x v="2"/>
    <s v="S"/>
    <n v="4138.8100000000004"/>
    <n v="722.73"/>
    <x v="2"/>
    <n v="0.174622657237225"/>
    <x v="0"/>
    <x v="0"/>
    <m/>
    <x v="0"/>
    <n v="0"/>
    <m/>
    <x v="7"/>
    <x v="3"/>
  </r>
  <r>
    <s v="ORD-202308-05954"/>
    <x v="223"/>
    <x v="16"/>
    <x v="2"/>
    <n v="8529312567"/>
    <x v="19"/>
    <s v="PRD - 102 - LAP"/>
    <x v="10"/>
    <x v="1"/>
    <s v="North"/>
    <n v="2998.51"/>
    <n v="294.64999999999998"/>
    <x v="0"/>
    <n v="9.8265471851019304E-2"/>
    <x v="0"/>
    <x v="2"/>
    <m/>
    <x v="0"/>
    <n v="0"/>
    <m/>
    <x v="7"/>
    <x v="3"/>
  </r>
  <r>
    <s v="ORD-202308-05955"/>
    <x v="210"/>
    <x v="1"/>
    <x v="7"/>
    <n v="2369594817"/>
    <x v="5"/>
    <s v="PRD-103-HEA "/>
    <x v="5"/>
    <x v="1"/>
    <s v="South"/>
    <n v="1386.32"/>
    <n v="299.45"/>
    <x v="2"/>
    <n v="0.21600352011079699"/>
    <x v="0"/>
    <x v="1"/>
    <m/>
    <x v="0"/>
    <n v="0"/>
    <m/>
    <x v="7"/>
    <x v="3"/>
  </r>
  <r>
    <s v="ORD-202308-05956"/>
    <x v="211"/>
    <x v="12"/>
    <x v="6"/>
    <n v="663736169"/>
    <x v="11"/>
    <s v="PRD-104-WAT"/>
    <x v="4"/>
    <x v="2"/>
    <s v="South"/>
    <n v="2666.35"/>
    <n v="287.39"/>
    <x v="2"/>
    <n v="0.107784049355861"/>
    <x v="0"/>
    <x v="0"/>
    <m/>
    <x v="0"/>
    <n v="0"/>
    <n v="2420.2800000000002"/>
    <x v="7"/>
    <x v="3"/>
  </r>
  <r>
    <s v="ORD-202308-05957"/>
    <x v="229"/>
    <x v="24"/>
    <x v="6"/>
    <n v="4266246341"/>
    <x v="18"/>
    <s v="PRD-103-HEA"/>
    <x v="5"/>
    <x v="1"/>
    <s v="West"/>
    <n v="2343.67"/>
    <n v="253.33"/>
    <x v="3"/>
    <n v="0.108091156178131"/>
    <x v="0"/>
    <x v="0"/>
    <m/>
    <x v="0"/>
    <n v="0"/>
    <n v="2183.56"/>
    <x v="7"/>
    <x v="3"/>
  </r>
  <r>
    <s v="ORD-202308-05958"/>
    <x v="209"/>
    <x v="23"/>
    <x v="3"/>
    <n v="4424097058"/>
    <x v="13"/>
    <s v="PRD-102-LAP"/>
    <x v="10"/>
    <x v="1"/>
    <s v="South"/>
    <n v="960.62"/>
    <n v="226.09"/>
    <x v="2"/>
    <n v="0.23535841435739399"/>
    <x v="1"/>
    <x v="1"/>
    <m/>
    <x v="0"/>
    <n v="0"/>
    <n v="847.14"/>
    <x v="7"/>
    <x v="3"/>
  </r>
  <r>
    <s v="ORD-202308-05959"/>
    <x v="210"/>
    <x v="1"/>
    <x v="1"/>
    <n v="3318896667"/>
    <x v="4"/>
    <s v="PRD-109-SUN"/>
    <x v="3"/>
    <x v="2"/>
    <s v="W"/>
    <n v="4274.76"/>
    <n v="769.02"/>
    <x v="3"/>
    <n v="0.17989781882491601"/>
    <x v="0"/>
    <x v="0"/>
    <m/>
    <x v="0"/>
    <n v="0"/>
    <m/>
    <x v="7"/>
    <x v="3"/>
  </r>
  <r>
    <s v="ORD-202308-05960"/>
    <x v="223"/>
    <x v="19"/>
    <x v="7"/>
    <n v="1139851549"/>
    <x v="20"/>
    <s v="PRD-100-SHO"/>
    <x v="12"/>
    <x v="0"/>
    <s v="W"/>
    <n v="114.03"/>
    <n v="6.87"/>
    <x v="3"/>
    <n v="6.0247303341226001E-2"/>
    <x v="2"/>
    <x v="2"/>
    <m/>
    <x v="0"/>
    <n v="0"/>
    <n v="2793.38"/>
    <x v="7"/>
    <x v="3"/>
  </r>
  <r>
    <s v="ORD-202308-05961"/>
    <x v="226"/>
    <x v="19"/>
    <x v="6"/>
    <n v="6661611934"/>
    <x v="12"/>
    <s v="PRD-105-BAG"/>
    <x v="9"/>
    <x v="2"/>
    <s v="North"/>
    <n v="2617.25"/>
    <n v="705.41"/>
    <x v="0"/>
    <n v="0.26952335466615701"/>
    <x v="0"/>
    <x v="1"/>
    <m/>
    <x v="0"/>
    <n v="0"/>
    <m/>
    <x v="7"/>
    <x v="3"/>
  </r>
  <r>
    <s v="ORD-202308-05962"/>
    <x v="205"/>
    <x v="17"/>
    <x v="3"/>
    <n v="7803050325"/>
    <x v="11"/>
    <s v="PRD-104-WAT"/>
    <x v="7"/>
    <x v="2"/>
    <s v="West"/>
    <n v="872.52"/>
    <n v="255.57"/>
    <x v="3"/>
    <n v="0.29291019117040301"/>
    <x v="1"/>
    <x v="1"/>
    <m/>
    <x v="0"/>
    <n v="0"/>
    <n v="2420.2800000000002"/>
    <x v="7"/>
    <x v="3"/>
  </r>
  <r>
    <s v="ORD-202308-05963"/>
    <x v="215"/>
    <x v="21"/>
    <x v="3"/>
    <n v="3321328949"/>
    <x v="23"/>
    <s v="PRD-111-CHA"/>
    <x v="11"/>
    <x v="1"/>
    <s v="North"/>
    <n v="2933.18"/>
    <n v="188.87"/>
    <x v="0"/>
    <n v="6.4390865886171295E-2"/>
    <x v="0"/>
    <x v="2"/>
    <m/>
    <x v="0"/>
    <n v="0"/>
    <n v="207.68"/>
    <x v="7"/>
    <x v="3"/>
  </r>
  <r>
    <s v="ORD-202308-05964"/>
    <x v="221"/>
    <x v="2"/>
    <x v="3"/>
    <n v="4096019663"/>
    <x v="3"/>
    <s v="PRD-106-PHO"/>
    <x v="2"/>
    <x v="1"/>
    <s v="East"/>
    <n v="4563.26"/>
    <n v="289.45999999999998"/>
    <x v="1"/>
    <n v="6.3432721343951504E-2"/>
    <x v="0"/>
    <x v="2"/>
    <m/>
    <x v="0"/>
    <n v="0"/>
    <n v="2788.38"/>
    <x v="7"/>
    <x v="3"/>
  </r>
  <r>
    <s v="ORD-202308-05965"/>
    <x v="211"/>
    <x v="2"/>
    <x v="4"/>
    <n v="910615613"/>
    <x v="13"/>
    <s v="PRD-102-LAP"/>
    <x v="10"/>
    <x v="1"/>
    <s v="South"/>
    <n v="739.41"/>
    <n v="52.57"/>
    <x v="2"/>
    <n v="7.1097226166808705E-2"/>
    <x v="1"/>
    <x v="2"/>
    <m/>
    <x v="0"/>
    <n v="0"/>
    <n v="847.14"/>
    <x v="7"/>
    <x v="3"/>
  </r>
  <r>
    <s v="ORD-202308-05966"/>
    <x v="219"/>
    <x v="23"/>
    <x v="7"/>
    <n v="8111567668"/>
    <x v="16"/>
    <s v="PRD-109-SUN"/>
    <x v="3"/>
    <x v="2"/>
    <s v="S"/>
    <n v="2472.0500000000002"/>
    <n v="480.89"/>
    <x v="2"/>
    <n v="0.194530854958435"/>
    <x v="0"/>
    <x v="0"/>
    <m/>
    <x v="0"/>
    <n v="0"/>
    <m/>
    <x v="7"/>
    <x v="3"/>
  </r>
  <r>
    <s v="ORD-202308-05967"/>
    <x v="216"/>
    <x v="3"/>
    <x v="7"/>
    <n v="1953808920"/>
    <x v="18"/>
    <s v="PRD-103-HEA"/>
    <x v="5"/>
    <x v="1"/>
    <s v="S"/>
    <n v="2506.85"/>
    <n v="632.85"/>
    <x v="2"/>
    <n v="0.25244829168079502"/>
    <x v="0"/>
    <x v="1"/>
    <m/>
    <x v="0"/>
    <n v="0"/>
    <n v="2183.56"/>
    <x v="7"/>
    <x v="3"/>
  </r>
  <r>
    <s v="ORD-202308-05968"/>
    <x v="228"/>
    <x v="4"/>
    <x v="3"/>
    <n v="7170031194"/>
    <x v="2"/>
    <s v="PRD-101-SHI"/>
    <x v="4"/>
    <x v="0"/>
    <s v="North"/>
    <n v="930.7"/>
    <n v="193.99"/>
    <x v="0"/>
    <n v="0.20843451165789201"/>
    <x v="1"/>
    <x v="1"/>
    <m/>
    <x v="0"/>
    <n v="0"/>
    <n v="2821.33"/>
    <x v="7"/>
    <x v="3"/>
  </r>
  <r>
    <s v="ORD-202308-05969"/>
    <x v="228"/>
    <x v="29"/>
    <x v="5"/>
    <n v="4981845352"/>
    <x v="14"/>
    <s v="PRD-111-CHA"/>
    <x v="4"/>
    <x v="1"/>
    <s v="East"/>
    <n v="1786.67"/>
    <n v="287.74"/>
    <x v="1"/>
    <n v="0.161048206999614"/>
    <x v="0"/>
    <x v="0"/>
    <m/>
    <x v="0"/>
    <n v="0"/>
    <n v="207.68"/>
    <x v="7"/>
    <x v="3"/>
  </r>
  <r>
    <s v="ORD-202308-05970"/>
    <x v="209"/>
    <x v="1"/>
    <x v="2"/>
    <n v="8842618775"/>
    <x v="3"/>
    <s v="PRD-106-PHO"/>
    <x v="2"/>
    <x v="1"/>
    <s v="North"/>
    <n v="2438.38"/>
    <n v="252.84"/>
    <x v="0"/>
    <n v="0.103691795372337"/>
    <x v="0"/>
    <x v="0"/>
    <m/>
    <x v="0"/>
    <n v="0"/>
    <n v="2788.38"/>
    <x v="7"/>
    <x v="3"/>
  </r>
  <r>
    <s v="ORD-202308-05971"/>
    <x v="220"/>
    <x v="12"/>
    <x v="2"/>
    <n v="8002659684"/>
    <x v="1"/>
    <s v="PRD - 101 - SHI"/>
    <x v="1"/>
    <x v="0"/>
    <s v="East"/>
    <n v="1836.78"/>
    <n v="117.76"/>
    <x v="1"/>
    <n v="6.4112196343601296E-2"/>
    <x v="0"/>
    <x v="2"/>
    <m/>
    <x v="0"/>
    <n v="0"/>
    <m/>
    <x v="7"/>
    <x v="3"/>
  </r>
  <r>
    <s v="ORD-202308-05972"/>
    <x v="232"/>
    <x v="26"/>
    <x v="6"/>
    <n v="1937056619"/>
    <x v="20"/>
    <s v="PRD-100-SHO"/>
    <x v="12"/>
    <x v="0"/>
    <s v="West"/>
    <n v="4054.4"/>
    <n v="674.36"/>
    <x v="3"/>
    <n v="0.16632794001578499"/>
    <x v="0"/>
    <x v="0"/>
    <m/>
    <x v="0"/>
    <n v="0"/>
    <n v="2793.38"/>
    <x v="7"/>
    <x v="3"/>
  </r>
  <r>
    <s v="ORD-202308-05973"/>
    <x v="208"/>
    <x v="26"/>
    <x v="6"/>
    <n v="5905671685"/>
    <x v="2"/>
    <s v="PRD-101-SHI"/>
    <x v="1"/>
    <x v="0"/>
    <s v="South"/>
    <n v="2017.3"/>
    <n v="62.46"/>
    <x v="2"/>
    <n v="3.09621771675011E-2"/>
    <x v="0"/>
    <x v="2"/>
    <m/>
    <x v="0"/>
    <n v="0"/>
    <n v="2821.33"/>
    <x v="7"/>
    <x v="3"/>
  </r>
  <r>
    <s v="ORD-202308-05974"/>
    <x v="230"/>
    <x v="0"/>
    <x v="2"/>
    <n v="5447209810"/>
    <x v="18"/>
    <s v="PRD-103-HEA"/>
    <x v="5"/>
    <x v="1"/>
    <s v="N"/>
    <n v="4494.97"/>
    <n v="351.24"/>
    <x v="0"/>
    <n v="7.8140677245899307E-2"/>
    <x v="0"/>
    <x v="2"/>
    <m/>
    <x v="0"/>
    <n v="0"/>
    <n v="2183.56"/>
    <x v="7"/>
    <x v="3"/>
  </r>
  <r>
    <s v="ORD-202308-05975"/>
    <x v="230"/>
    <x v="6"/>
    <x v="0"/>
    <n v="1196838761"/>
    <x v="5"/>
    <s v="PRD-103-HEA"/>
    <x v="4"/>
    <x v="1"/>
    <s v="S"/>
    <n v="1907.56"/>
    <n v="247.66"/>
    <x v="2"/>
    <n v="0.129830778586257"/>
    <x v="0"/>
    <x v="0"/>
    <m/>
    <x v="0"/>
    <n v="0"/>
    <n v="2183.56"/>
    <x v="7"/>
    <x v="3"/>
  </r>
  <r>
    <s v="ORD-202308-05976"/>
    <x v="210"/>
    <x v="10"/>
    <x v="0"/>
    <n v="3544081996"/>
    <x v="14"/>
    <s v="PRD-111-CHA"/>
    <x v="11"/>
    <x v="1"/>
    <s v="S"/>
    <n v="1475.08"/>
    <n v="161.38999999999999"/>
    <x v="2"/>
    <n v="0.109411014995797"/>
    <x v="0"/>
    <x v="0"/>
    <m/>
    <x v="0"/>
    <n v="0"/>
    <n v="207.68"/>
    <x v="7"/>
    <x v="3"/>
  </r>
  <r>
    <s v="ORD-202308-05977"/>
    <x v="212"/>
    <x v="4"/>
    <x v="5"/>
    <n v="9589521826"/>
    <x v="9"/>
    <s v="PRD-107-TAB"/>
    <x v="6"/>
    <x v="1"/>
    <s v="North"/>
    <n v="3879.79"/>
    <n v="997"/>
    <x v="0"/>
    <n v="0.25697267120127598"/>
    <x v="0"/>
    <x v="1"/>
    <m/>
    <x v="0"/>
    <n v="0"/>
    <n v="2081.52"/>
    <x v="7"/>
    <x v="3"/>
  </r>
  <r>
    <s v="ORD-202308-05978"/>
    <x v="211"/>
    <x v="5"/>
    <x v="1"/>
    <n v="1256000172"/>
    <x v="3"/>
    <s v="PRD-106-PHO"/>
    <x v="2"/>
    <x v="1"/>
    <s v="East"/>
    <n v="776.37"/>
    <n v="201.49"/>
    <x v="1"/>
    <n v="0.25952831768357898"/>
    <x v="1"/>
    <x v="1"/>
    <m/>
    <x v="0"/>
    <n v="0"/>
    <n v="2788.38"/>
    <x v="7"/>
    <x v="3"/>
  </r>
  <r>
    <s v="ORD-202308-05979"/>
    <x v="233"/>
    <x v="13"/>
    <x v="4"/>
    <n v="8986826349"/>
    <x v="9"/>
    <s v="PRD-107-TAB"/>
    <x v="6"/>
    <x v="1"/>
    <s v="S"/>
    <n v="4245.68"/>
    <n v="268.07"/>
    <x v="2"/>
    <n v="6.3139473535452503E-2"/>
    <x v="0"/>
    <x v="2"/>
    <m/>
    <x v="0"/>
    <n v="0"/>
    <n v="2081.52"/>
    <x v="7"/>
    <x v="3"/>
  </r>
  <r>
    <s v="ORD-202308-05980"/>
    <x v="211"/>
    <x v="3"/>
    <x v="4"/>
    <n v="4278063588"/>
    <x v="3"/>
    <s v="PRD-106-PHO"/>
    <x v="2"/>
    <x v="1"/>
    <s v="North"/>
    <n v="3874.17"/>
    <n v="765.42"/>
    <x v="0"/>
    <n v="0.19757006016772599"/>
    <x v="0"/>
    <x v="0"/>
    <s v="Defective"/>
    <x v="1"/>
    <n v="1"/>
    <n v="2788.38"/>
    <x v="7"/>
    <x v="3"/>
  </r>
  <r>
    <s v="ORD-202308-05981"/>
    <x v="206"/>
    <x v="11"/>
    <x v="7"/>
    <n v="8949344670"/>
    <x v="10"/>
    <s v="PRD-106-PHO"/>
    <x v="2"/>
    <x v="1"/>
    <s v="East"/>
    <n v="4640.6499999999996"/>
    <n v="1330.02"/>
    <x v="1"/>
    <n v="0.28660209237930001"/>
    <x v="0"/>
    <x v="1"/>
    <m/>
    <x v="0"/>
    <n v="0"/>
    <n v="2788.38"/>
    <x v="7"/>
    <x v="3"/>
  </r>
  <r>
    <s v="ORD-202308-05982"/>
    <x v="205"/>
    <x v="11"/>
    <x v="1"/>
    <n v="8201803847"/>
    <x v="17"/>
    <s v="PRD-108-JAC"/>
    <x v="0"/>
    <x v="0"/>
    <s v="West"/>
    <n v="1882.59"/>
    <n v="192.89"/>
    <x v="3"/>
    <n v="0.10245990895521601"/>
    <x v="0"/>
    <x v="0"/>
    <m/>
    <x v="0"/>
    <n v="0"/>
    <n v="2085.91"/>
    <x v="7"/>
    <x v="3"/>
  </r>
  <r>
    <s v="ORD-202308-05983"/>
    <x v="206"/>
    <x v="1"/>
    <x v="1"/>
    <n v="7992276599"/>
    <x v="2"/>
    <s v="PRD-101-SHI"/>
    <x v="1"/>
    <x v="0"/>
    <s v="South"/>
    <n v="2038.4"/>
    <n v="242.56"/>
    <x v="2"/>
    <n v="0.118995290423862"/>
    <x v="0"/>
    <x v="0"/>
    <m/>
    <x v="0"/>
    <n v="0"/>
    <n v="2821.33"/>
    <x v="7"/>
    <x v="3"/>
  </r>
  <r>
    <s v="ORD-202308-05984"/>
    <x v="213"/>
    <x v="10"/>
    <x v="3"/>
    <n v="3884529550"/>
    <x v="19"/>
    <s v="PRD-102-LAP"/>
    <x v="10"/>
    <x v="1"/>
    <s v="W"/>
    <n v="2895.39"/>
    <n v="489.58"/>
    <x v="3"/>
    <n v="0.16908948362742199"/>
    <x v="0"/>
    <x v="0"/>
    <m/>
    <x v="0"/>
    <n v="0"/>
    <n v="847.14"/>
    <x v="7"/>
    <x v="3"/>
  </r>
  <r>
    <s v="ORD-202308-05985"/>
    <x v="234"/>
    <x v="14"/>
    <x v="0"/>
    <n v="8386664598"/>
    <x v="0"/>
    <s v="PRD-108-JAC"/>
    <x v="0"/>
    <x v="0"/>
    <s v="W"/>
    <n v="2777.45"/>
    <n v="250.45"/>
    <x v="3"/>
    <n v="9.0172640371563806E-2"/>
    <x v="0"/>
    <x v="2"/>
    <m/>
    <x v="0"/>
    <n v="0"/>
    <n v="2085.91"/>
    <x v="7"/>
    <x v="3"/>
  </r>
  <r>
    <s v="ORD-202308-05986"/>
    <x v="224"/>
    <x v="26"/>
    <x v="1"/>
    <n v="9037011504"/>
    <x v="19"/>
    <s v="PRD-102-LAP"/>
    <x v="4"/>
    <x v="1"/>
    <s v="South"/>
    <n v="3616.02"/>
    <n v="882.21"/>
    <x v="2"/>
    <n v="0.24397265501850099"/>
    <x v="0"/>
    <x v="1"/>
    <m/>
    <x v="0"/>
    <n v="0"/>
    <n v="847.14"/>
    <x v="7"/>
    <x v="3"/>
  </r>
  <r>
    <s v="ORD-202308-05987"/>
    <x v="215"/>
    <x v="19"/>
    <x v="0"/>
    <n v="5551527637"/>
    <x v="3"/>
    <s v="PRD-106-PHO"/>
    <x v="2"/>
    <x v="1"/>
    <s v="East"/>
    <n v="995.07"/>
    <n v="252.88"/>
    <x v="1"/>
    <n v="0.25413287507411503"/>
    <x v="1"/>
    <x v="1"/>
    <m/>
    <x v="0"/>
    <n v="0"/>
    <n v="2788.38"/>
    <x v="7"/>
    <x v="3"/>
  </r>
  <r>
    <s v="ORD-202308-05988"/>
    <x v="214"/>
    <x v="0"/>
    <x v="4"/>
    <n v="9601496737"/>
    <x v="15"/>
    <s v="PRD - 100 - SHO"/>
    <x v="4"/>
    <x v="0"/>
    <s v="S"/>
    <n v="3030.39"/>
    <n v="293.83"/>
    <x v="2"/>
    <n v="9.6961117215935894E-2"/>
    <x v="0"/>
    <x v="2"/>
    <m/>
    <x v="0"/>
    <n v="0"/>
    <m/>
    <x v="7"/>
    <x v="3"/>
  </r>
  <r>
    <s v="ORD-202308-05989"/>
    <x v="215"/>
    <x v="16"/>
    <x v="6"/>
    <n v="5781432003"/>
    <x v="3"/>
    <s v="PRD-106-PHO"/>
    <x v="2"/>
    <x v="1"/>
    <s v="N"/>
    <n v="1507.87"/>
    <n v="175.53"/>
    <x v="0"/>
    <n v="0.116409239523301"/>
    <x v="0"/>
    <x v="0"/>
    <m/>
    <x v="0"/>
    <n v="0"/>
    <n v="2788.38"/>
    <x v="7"/>
    <x v="3"/>
  </r>
  <r>
    <s v="ORD-202308-05990"/>
    <x v="223"/>
    <x v="22"/>
    <x v="7"/>
    <n v="2478710213"/>
    <x v="13"/>
    <s v="PRD-102-LAP"/>
    <x v="4"/>
    <x v="1"/>
    <s v="South"/>
    <n v="1719.34"/>
    <n v="484.87"/>
    <x v="2"/>
    <n v="0.28200937569067203"/>
    <x v="0"/>
    <x v="1"/>
    <m/>
    <x v="0"/>
    <n v="0"/>
    <n v="847.14"/>
    <x v="7"/>
    <x v="3"/>
  </r>
  <r>
    <s v="ORD-202308-05991"/>
    <x v="219"/>
    <x v="16"/>
    <x v="1"/>
    <n v="4708591394"/>
    <x v="15"/>
    <s v="PRD-100-SHO"/>
    <x v="12"/>
    <x v="0"/>
    <s v="North"/>
    <n v="578.46"/>
    <n v="173.2"/>
    <x v="0"/>
    <n v="0.29941568993534601"/>
    <x v="1"/>
    <x v="1"/>
    <m/>
    <x v="0"/>
    <n v="0"/>
    <n v="2793.38"/>
    <x v="7"/>
    <x v="3"/>
  </r>
  <r>
    <s v="ORD-202308-05992"/>
    <x v="205"/>
    <x v="15"/>
    <x v="6"/>
    <n v="3340294748"/>
    <x v="0"/>
    <s v="PRD-108-JAC"/>
    <x v="0"/>
    <x v="0"/>
    <s v="North"/>
    <n v="2310.48"/>
    <n v="343.9"/>
    <x v="0"/>
    <n v="0.14884353034867201"/>
    <x v="0"/>
    <x v="0"/>
    <m/>
    <x v="0"/>
    <n v="0"/>
    <n v="2085.91"/>
    <x v="7"/>
    <x v="3"/>
  </r>
  <r>
    <s v="ORD-202308-05993"/>
    <x v="224"/>
    <x v="18"/>
    <x v="6"/>
    <n v="224591102"/>
    <x v="14"/>
    <s v="PRD-111-CHA"/>
    <x v="11"/>
    <x v="1"/>
    <s v="East"/>
    <n v="1613.47"/>
    <n v="148.09"/>
    <x v="1"/>
    <n v="9.1783547261492293E-2"/>
    <x v="0"/>
    <x v="2"/>
    <m/>
    <x v="0"/>
    <n v="0"/>
    <n v="207.68"/>
    <x v="7"/>
    <x v="3"/>
  </r>
  <r>
    <s v="ORD-202308-05994"/>
    <x v="219"/>
    <x v="8"/>
    <x v="0"/>
    <n v="6806018146"/>
    <x v="10"/>
    <s v="PRD-106-PHO"/>
    <x v="2"/>
    <x v="1"/>
    <s v="N"/>
    <n v="3561.17"/>
    <n v="264.27999999999997"/>
    <x v="0"/>
    <n v="7.4211565300168203E-2"/>
    <x v="0"/>
    <x v="2"/>
    <m/>
    <x v="0"/>
    <n v="0"/>
    <n v="2788.38"/>
    <x v="7"/>
    <x v="3"/>
  </r>
  <r>
    <s v="ORD-202308-05995"/>
    <x v="213"/>
    <x v="5"/>
    <x v="5"/>
    <n v="2545773466"/>
    <x v="1"/>
    <s v="PRD-101-SHI"/>
    <x v="1"/>
    <x v="0"/>
    <s v="North"/>
    <n v="131.87"/>
    <n v="21.58"/>
    <x v="0"/>
    <n v="0.16364601501478701"/>
    <x v="2"/>
    <x v="0"/>
    <m/>
    <x v="0"/>
    <n v="0"/>
    <n v="2821.33"/>
    <x v="7"/>
    <x v="3"/>
  </r>
  <r>
    <s v="ORD-202308-05996"/>
    <x v="207"/>
    <x v="24"/>
    <x v="4"/>
    <n v="9577906781"/>
    <x v="13"/>
    <s v="PRD-102-LAP "/>
    <x v="10"/>
    <x v="1"/>
    <s v="South"/>
    <n v="4949.16"/>
    <n v="1146.72"/>
    <x v="2"/>
    <n v="0.23169992483572999"/>
    <x v="0"/>
    <x v="1"/>
    <m/>
    <x v="0"/>
    <n v="0"/>
    <m/>
    <x v="7"/>
    <x v="3"/>
  </r>
  <r>
    <s v="ORD-202308-05997"/>
    <x v="223"/>
    <x v="5"/>
    <x v="3"/>
    <n v="1685710090"/>
    <x v="17"/>
    <s v="PRD-108-JAC "/>
    <x v="0"/>
    <x v="0"/>
    <s v="South"/>
    <n v="2579.2399999999998"/>
    <n v="146.93"/>
    <x v="2"/>
    <n v="5.6966393201098003E-2"/>
    <x v="0"/>
    <x v="2"/>
    <m/>
    <x v="0"/>
    <n v="0"/>
    <m/>
    <x v="7"/>
    <x v="3"/>
  </r>
  <r>
    <s v="ORD-202308-05998"/>
    <x v="215"/>
    <x v="16"/>
    <x v="5"/>
    <n v="2541572032"/>
    <x v="13"/>
    <s v="PRD-102-LAP"/>
    <x v="10"/>
    <x v="1"/>
    <s v="N"/>
    <n v="23.74"/>
    <n v="6.64"/>
    <x v="0"/>
    <n v="0.27969671440606603"/>
    <x v="2"/>
    <x v="1"/>
    <m/>
    <x v="0"/>
    <n v="0"/>
    <n v="847.14"/>
    <x v="7"/>
    <x v="3"/>
  </r>
  <r>
    <s v="ORD-202308-05999"/>
    <x v="230"/>
    <x v="0"/>
    <x v="6"/>
    <n v="4379447533"/>
    <x v="9"/>
    <s v="PRD-107-TAB"/>
    <x v="6"/>
    <x v="1"/>
    <s v="East"/>
    <n v="224.7"/>
    <n v="53.57"/>
    <x v="1"/>
    <n v="0.23840676457498899"/>
    <x v="2"/>
    <x v="1"/>
    <m/>
    <x v="0"/>
    <n v="0"/>
    <n v="2081.52"/>
    <x v="7"/>
    <x v="3"/>
  </r>
  <r>
    <s v="ORD-202308-06000"/>
    <x v="234"/>
    <x v="6"/>
    <x v="7"/>
    <n v="8442886634"/>
    <x v="4"/>
    <s v="PRD-109-SUN"/>
    <x v="3"/>
    <x v="2"/>
    <s v="South"/>
    <n v="1393.77"/>
    <n v="367.81"/>
    <x v="2"/>
    <n v="0.26389576472445198"/>
    <x v="0"/>
    <x v="1"/>
    <m/>
    <x v="0"/>
    <n v="0"/>
    <m/>
    <x v="7"/>
    <x v="3"/>
  </r>
  <r>
    <s v="ORD-202308-06001"/>
    <x v="209"/>
    <x v="26"/>
    <x v="2"/>
    <n v="4289300721"/>
    <x v="5"/>
    <s v="PRD-103-HEA"/>
    <x v="5"/>
    <x v="1"/>
    <s v="East"/>
    <n v="4136.2"/>
    <n v="327.3"/>
    <x v="1"/>
    <n v="7.9130602968908698E-2"/>
    <x v="0"/>
    <x v="2"/>
    <m/>
    <x v="0"/>
    <n v="0"/>
    <n v="2183.56"/>
    <x v="7"/>
    <x v="3"/>
  </r>
  <r>
    <s v="ORD-202308-06002"/>
    <x v="230"/>
    <x v="24"/>
    <x v="4"/>
    <n v="3516875968"/>
    <x v="5"/>
    <s v="PRD-103-HEA"/>
    <x v="5"/>
    <x v="1"/>
    <s v="N"/>
    <n v="1829.64"/>
    <n v="445.69"/>
    <x v="0"/>
    <n v="0.24359436829103001"/>
    <x v="0"/>
    <x v="1"/>
    <m/>
    <x v="0"/>
    <n v="0"/>
    <n v="2183.56"/>
    <x v="7"/>
    <x v="3"/>
  </r>
  <r>
    <s v="ORD-202308-06003"/>
    <x v="219"/>
    <x v="1"/>
    <x v="1"/>
    <n v="6043520881"/>
    <x v="11"/>
    <s v="PRD-104-WAT"/>
    <x v="7"/>
    <x v="2"/>
    <s v="West"/>
    <n v="2554.9499999999998"/>
    <n v="491.79"/>
    <x v="3"/>
    <n v="0.19248517583514399"/>
    <x v="0"/>
    <x v="0"/>
    <m/>
    <x v="0"/>
    <n v="0"/>
    <n v="2420.2800000000002"/>
    <x v="7"/>
    <x v="3"/>
  </r>
  <r>
    <s v="ORD-202308-06004"/>
    <x v="222"/>
    <x v="18"/>
    <x v="0"/>
    <n v="4642848413"/>
    <x v="6"/>
    <s v="PRD-107-TAB"/>
    <x v="6"/>
    <x v="1"/>
    <s v="West"/>
    <n v="2888.87"/>
    <n v="554.05999999999995"/>
    <x v="3"/>
    <n v="0.19179125401973801"/>
    <x v="0"/>
    <x v="0"/>
    <m/>
    <x v="0"/>
    <n v="0"/>
    <n v="2081.52"/>
    <x v="7"/>
    <x v="3"/>
  </r>
  <r>
    <s v="ORD-202308-06005"/>
    <x v="228"/>
    <x v="14"/>
    <x v="6"/>
    <n v="6598419811"/>
    <x v="0"/>
    <s v="PRD-108-JAC"/>
    <x v="0"/>
    <x v="0"/>
    <s v="West"/>
    <n v="2164.5300000000002"/>
    <n v="379.02"/>
    <x v="3"/>
    <n v="0.17510498814985201"/>
    <x v="0"/>
    <x v="0"/>
    <m/>
    <x v="0"/>
    <n v="0"/>
    <n v="2085.91"/>
    <x v="7"/>
    <x v="3"/>
  </r>
  <r>
    <s v="ORD-202308-06006"/>
    <x v="221"/>
    <x v="9"/>
    <x v="6"/>
    <n v="78173019"/>
    <x v="8"/>
    <s v="PRD-110-CAM"/>
    <x v="8"/>
    <x v="1"/>
    <s v="East"/>
    <n v="4556.8500000000004"/>
    <n v="182.55"/>
    <x v="1"/>
    <n v="4.0060568155633802E-2"/>
    <x v="0"/>
    <x v="2"/>
    <m/>
    <x v="0"/>
    <n v="0"/>
    <m/>
    <x v="7"/>
    <x v="3"/>
  </r>
  <r>
    <s v="ORD-202308-06007"/>
    <x v="225"/>
    <x v="3"/>
    <x v="5"/>
    <n v="7174551249"/>
    <x v="12"/>
    <s v="PRD-105-BAG"/>
    <x v="9"/>
    <x v="2"/>
    <s v="North"/>
    <n v="1073.1099999999999"/>
    <n v="140.41999999999999"/>
    <x v="0"/>
    <n v="0.13085331419891699"/>
    <x v="0"/>
    <x v="0"/>
    <m/>
    <x v="0"/>
    <n v="0"/>
    <m/>
    <x v="7"/>
    <x v="3"/>
  </r>
  <r>
    <s v="ORD-202308-06008"/>
    <x v="213"/>
    <x v="19"/>
    <x v="6"/>
    <n v="8001995852"/>
    <x v="0"/>
    <s v="PRD-108-JAC"/>
    <x v="0"/>
    <x v="0"/>
    <s v="N"/>
    <n v="498.57"/>
    <n v="140.04"/>
    <x v="0"/>
    <n v="0.28088332631325602"/>
    <x v="2"/>
    <x v="1"/>
    <m/>
    <x v="0"/>
    <n v="0"/>
    <n v="2085.91"/>
    <x v="7"/>
    <x v="3"/>
  </r>
  <r>
    <s v="ORD-202308-06009"/>
    <x v="231"/>
    <x v="5"/>
    <x v="5"/>
    <n v="7419427831"/>
    <x v="16"/>
    <s v="PRD-109-SUN"/>
    <x v="3"/>
    <x v="2"/>
    <s v="East"/>
    <n v="4759.75"/>
    <n v="551.66"/>
    <x v="1"/>
    <n v="0.115901045222963"/>
    <x v="0"/>
    <x v="0"/>
    <m/>
    <x v="0"/>
    <n v="0"/>
    <m/>
    <x v="7"/>
    <x v="3"/>
  </r>
  <r>
    <s v="ORD-202308-06010"/>
    <x v="221"/>
    <x v="22"/>
    <x v="4"/>
    <n v="6273940035"/>
    <x v="21"/>
    <s v="PRD-110-CAM"/>
    <x v="8"/>
    <x v="1"/>
    <s v="W"/>
    <n v="4880.46"/>
    <n v="326.35000000000002"/>
    <x v="3"/>
    <n v="6.6868696803170202E-2"/>
    <x v="0"/>
    <x v="2"/>
    <m/>
    <x v="0"/>
    <n v="0"/>
    <m/>
    <x v="7"/>
    <x v="3"/>
  </r>
  <r>
    <s v="ORD-202308-06011"/>
    <x v="228"/>
    <x v="21"/>
    <x v="1"/>
    <n v="3374308667"/>
    <x v="15"/>
    <s v="PRD-100-SHO "/>
    <x v="12"/>
    <x v="0"/>
    <s v="North"/>
    <n v="2308.5500000000002"/>
    <n v="260.48"/>
    <x v="0"/>
    <n v="0.11283273050183"/>
    <x v="0"/>
    <x v="0"/>
    <m/>
    <x v="0"/>
    <n v="0"/>
    <m/>
    <x v="7"/>
    <x v="3"/>
  </r>
  <r>
    <s v="ORD-202308-06012"/>
    <x v="231"/>
    <x v="22"/>
    <x v="5"/>
    <n v="3602128149"/>
    <x v="14"/>
    <s v="PRD-111-CHA"/>
    <x v="11"/>
    <x v="1"/>
    <s v="North"/>
    <n v="2825.79"/>
    <n v="258.57"/>
    <x v="0"/>
    <n v="9.1503614918305998E-2"/>
    <x v="0"/>
    <x v="2"/>
    <m/>
    <x v="0"/>
    <n v="0"/>
    <n v="207.68"/>
    <x v="7"/>
    <x v="3"/>
  </r>
  <r>
    <s v="ORD-202308-06013"/>
    <x v="223"/>
    <x v="9"/>
    <x v="3"/>
    <n v="5916992817"/>
    <x v="4"/>
    <s v="PRD-109-SUN"/>
    <x v="3"/>
    <x v="2"/>
    <s v="East"/>
    <n v="1235.27"/>
    <n v="259.68"/>
    <x v="1"/>
    <n v="0.21022124717673099"/>
    <x v="0"/>
    <x v="1"/>
    <m/>
    <x v="0"/>
    <n v="0"/>
    <m/>
    <x v="7"/>
    <x v="3"/>
  </r>
  <r>
    <s v="ORD-202308-06014"/>
    <x v="207"/>
    <x v="10"/>
    <x v="2"/>
    <n v="564549214"/>
    <x v="12"/>
    <s v="PRD-105-BAG"/>
    <x v="9"/>
    <x v="2"/>
    <s v="South"/>
    <n v="1937.4"/>
    <n v="363.17"/>
    <x v="2"/>
    <n v="0.187452255600289"/>
    <x v="0"/>
    <x v="0"/>
    <m/>
    <x v="0"/>
    <n v="0"/>
    <m/>
    <x v="7"/>
    <x v="3"/>
  </r>
  <r>
    <s v="ORD-202308-06015"/>
    <x v="215"/>
    <x v="16"/>
    <x v="4"/>
    <n v="6092323727"/>
    <x v="0"/>
    <s v="PRD-108-JAC"/>
    <x v="4"/>
    <x v="0"/>
    <s v="North"/>
    <n v="4366.47"/>
    <n v="610.70000000000005"/>
    <x v="0"/>
    <n v="0.139861260927019"/>
    <x v="0"/>
    <x v="0"/>
    <m/>
    <x v="0"/>
    <n v="0"/>
    <n v="2085.91"/>
    <x v="7"/>
    <x v="3"/>
  </r>
  <r>
    <s v="ORD-202308-06016"/>
    <x v="216"/>
    <x v="20"/>
    <x v="3"/>
    <n v="4982198837"/>
    <x v="3"/>
    <s v="PRD-106-PHO"/>
    <x v="2"/>
    <x v="1"/>
    <s v="North"/>
    <n v="466.55"/>
    <n v="104.69"/>
    <x v="0"/>
    <n v="0.224391812238774"/>
    <x v="2"/>
    <x v="1"/>
    <m/>
    <x v="0"/>
    <n v="0"/>
    <n v="2788.38"/>
    <x v="7"/>
    <x v="3"/>
  </r>
  <r>
    <s v="ORD-202308-06017"/>
    <x v="215"/>
    <x v="6"/>
    <x v="3"/>
    <n v="4774758230"/>
    <x v="12"/>
    <s v="PRD - 105 - BAG"/>
    <x v="9"/>
    <x v="2"/>
    <s v="North"/>
    <n v="3688.35"/>
    <n v="686.81"/>
    <x v="0"/>
    <n v="0.18621063619233499"/>
    <x v="0"/>
    <x v="0"/>
    <m/>
    <x v="0"/>
    <n v="0"/>
    <m/>
    <x v="7"/>
    <x v="3"/>
  </r>
  <r>
    <s v="ORD-202308-06018"/>
    <x v="213"/>
    <x v="13"/>
    <x v="7"/>
    <n v="2058031160"/>
    <x v="15"/>
    <s v="PRD-100-SHO"/>
    <x v="12"/>
    <x v="0"/>
    <s v="North"/>
    <n v="2393.3000000000002"/>
    <n v="257.95999999999998"/>
    <x v="0"/>
    <n v="0.107784230978147"/>
    <x v="0"/>
    <x v="0"/>
    <m/>
    <x v="0"/>
    <n v="0"/>
    <n v="2793.38"/>
    <x v="7"/>
    <x v="3"/>
  </r>
  <r>
    <s v="ORD-202308-06019"/>
    <x v="212"/>
    <x v="14"/>
    <x v="1"/>
    <n v="7100567613"/>
    <x v="13"/>
    <s v="PRD-102-LAP "/>
    <x v="10"/>
    <x v="1"/>
    <s v="N"/>
    <n v="2214.14"/>
    <n v="474.98"/>
    <x v="0"/>
    <n v="0.21452121365405999"/>
    <x v="0"/>
    <x v="1"/>
    <m/>
    <x v="0"/>
    <n v="0"/>
    <m/>
    <x v="7"/>
    <x v="3"/>
  </r>
  <r>
    <s v="ORD-202308-06020"/>
    <x v="209"/>
    <x v="10"/>
    <x v="0"/>
    <n v="2016711350"/>
    <x v="11"/>
    <s v="PRD-104-WAT"/>
    <x v="7"/>
    <x v="2"/>
    <s v="S"/>
    <n v="3995.19"/>
    <n v="1038.3599999999999"/>
    <x v="2"/>
    <n v="0.25990253279568698"/>
    <x v="0"/>
    <x v="1"/>
    <m/>
    <x v="0"/>
    <n v="0"/>
    <n v="2420.2800000000002"/>
    <x v="7"/>
    <x v="3"/>
  </r>
  <r>
    <s v="ORD-202308-06021"/>
    <x v="226"/>
    <x v="13"/>
    <x v="5"/>
    <n v="2152690082"/>
    <x v="14"/>
    <s v="PRD-111-CHA"/>
    <x v="11"/>
    <x v="1"/>
    <s v="W"/>
    <n v="674.96"/>
    <n v="80.03"/>
    <x v="3"/>
    <n v="0.11856998933270101"/>
    <x v="1"/>
    <x v="0"/>
    <m/>
    <x v="0"/>
    <n v="0"/>
    <n v="207.68"/>
    <x v="7"/>
    <x v="3"/>
  </r>
  <r>
    <s v="ORD-202308-06022"/>
    <x v="224"/>
    <x v="0"/>
    <x v="1"/>
    <n v="7997411136"/>
    <x v="2"/>
    <s v="PRD-101-SHI"/>
    <x v="1"/>
    <x v="0"/>
    <s v="South"/>
    <n v="2956.33"/>
    <n v="735.11"/>
    <x v="2"/>
    <n v="0.248656273149479"/>
    <x v="0"/>
    <x v="1"/>
    <m/>
    <x v="0"/>
    <n v="0"/>
    <n v="2821.33"/>
    <x v="7"/>
    <x v="3"/>
  </r>
  <r>
    <s v="ORD-202308-06023"/>
    <x v="217"/>
    <x v="12"/>
    <x v="2"/>
    <n v="6444765632"/>
    <x v="2"/>
    <s v="PRD-101-SHI"/>
    <x v="1"/>
    <x v="0"/>
    <s v="East"/>
    <n v="259.49"/>
    <n v="67.52"/>
    <x v="1"/>
    <n v="0.26020270530656298"/>
    <x v="2"/>
    <x v="1"/>
    <s v="Defective"/>
    <x v="1"/>
    <n v="1"/>
    <n v="2821.33"/>
    <x v="7"/>
    <x v="3"/>
  </r>
  <r>
    <s v="ORD-202308-06024"/>
    <x v="224"/>
    <x v="7"/>
    <x v="2"/>
    <n v="1633598128"/>
    <x v="4"/>
    <s v="PRD-109-SUN"/>
    <x v="3"/>
    <x v="2"/>
    <s v="S"/>
    <n v="4958.24"/>
    <n v="889.45"/>
    <x v="2"/>
    <n v="0.17938825066959199"/>
    <x v="0"/>
    <x v="0"/>
    <m/>
    <x v="0"/>
    <n v="0"/>
    <m/>
    <x v="7"/>
    <x v="3"/>
  </r>
  <r>
    <s v="ORD-202308-06025"/>
    <x v="205"/>
    <x v="20"/>
    <x v="5"/>
    <n v="5620421039"/>
    <x v="3"/>
    <s v="PRD-106-PHO"/>
    <x v="2"/>
    <x v="1"/>
    <s v="N"/>
    <n v="4082.2"/>
    <n v="664.45"/>
    <x v="0"/>
    <n v="0.16276762530008301"/>
    <x v="0"/>
    <x v="0"/>
    <m/>
    <x v="0"/>
    <n v="0"/>
    <n v="2788.38"/>
    <x v="7"/>
    <x v="3"/>
  </r>
  <r>
    <s v="ORD-202308-06026"/>
    <x v="223"/>
    <x v="17"/>
    <x v="5"/>
    <n v="4137738795"/>
    <x v="8"/>
    <s v="PRD-110-CAM"/>
    <x v="8"/>
    <x v="1"/>
    <s v="South"/>
    <n v="25.52"/>
    <n v="1.56"/>
    <x v="2"/>
    <n v="6.1128526645767997E-2"/>
    <x v="2"/>
    <x v="2"/>
    <m/>
    <x v="0"/>
    <n v="0"/>
    <m/>
    <x v="7"/>
    <x v="3"/>
  </r>
  <r>
    <s v="ORD-202308-06027"/>
    <x v="221"/>
    <x v="25"/>
    <x v="0"/>
    <n v="9112817626"/>
    <x v="13"/>
    <s v="PRD-102-LAP"/>
    <x v="10"/>
    <x v="1"/>
    <s v="N"/>
    <n v="4227.53"/>
    <n v="922.03"/>
    <x v="0"/>
    <n v="0.21810134996085201"/>
    <x v="0"/>
    <x v="1"/>
    <m/>
    <x v="0"/>
    <n v="0"/>
    <n v="847.14"/>
    <x v="7"/>
    <x v="3"/>
  </r>
  <r>
    <s v="ORD-202308-06028"/>
    <x v="208"/>
    <x v="9"/>
    <x v="3"/>
    <n v="625428150"/>
    <x v="11"/>
    <s v="PRD-104-WAT"/>
    <x v="7"/>
    <x v="2"/>
    <s v="N"/>
    <n v="4256.95"/>
    <n v="191.39"/>
    <x v="0"/>
    <n v="4.4959419302552303E-2"/>
    <x v="0"/>
    <x v="2"/>
    <m/>
    <x v="0"/>
    <n v="0"/>
    <n v="2420.2800000000002"/>
    <x v="7"/>
    <x v="3"/>
  </r>
  <r>
    <s v="ORD-202308-06029"/>
    <x v="232"/>
    <x v="18"/>
    <x v="4"/>
    <n v="2618633366"/>
    <x v="17"/>
    <s v="PRD-108-JAC"/>
    <x v="0"/>
    <x v="0"/>
    <s v="West"/>
    <n v="1956.35"/>
    <n v="396.73"/>
    <x v="3"/>
    <n v="0.202790911646689"/>
    <x v="0"/>
    <x v="1"/>
    <m/>
    <x v="0"/>
    <n v="0"/>
    <n v="2085.91"/>
    <x v="7"/>
    <x v="3"/>
  </r>
  <r>
    <s v="ORD-202308-06030"/>
    <x v="232"/>
    <x v="25"/>
    <x v="2"/>
    <n v="3367092812"/>
    <x v="0"/>
    <s v="PRD-108-JAC"/>
    <x v="0"/>
    <x v="0"/>
    <s v="North"/>
    <n v="3172.98"/>
    <n v="400.86"/>
    <x v="0"/>
    <n v="0.12633549533876701"/>
    <x v="0"/>
    <x v="0"/>
    <m/>
    <x v="0"/>
    <n v="0"/>
    <n v="2085.91"/>
    <x v="7"/>
    <x v="3"/>
  </r>
  <r>
    <s v="ORD-202308-06031"/>
    <x v="213"/>
    <x v="27"/>
    <x v="5"/>
    <n v="1080994787"/>
    <x v="19"/>
    <s v="PRD-102-LAP"/>
    <x v="10"/>
    <x v="1"/>
    <s v="N"/>
    <n v="1279.04"/>
    <n v="80.89"/>
    <x v="0"/>
    <n v="6.3242744558418801E-2"/>
    <x v="0"/>
    <x v="2"/>
    <m/>
    <x v="0"/>
    <n v="0"/>
    <n v="847.14"/>
    <x v="7"/>
    <x v="3"/>
  </r>
  <r>
    <s v="ORD-202308-06032"/>
    <x v="213"/>
    <x v="21"/>
    <x v="4"/>
    <n v="2683772567"/>
    <x v="14"/>
    <s v="PRD-111-CHA"/>
    <x v="11"/>
    <x v="1"/>
    <s v="W"/>
    <n v="2585.54"/>
    <n v="741"/>
    <x v="3"/>
    <n v="0.28659390301445697"/>
    <x v="0"/>
    <x v="1"/>
    <m/>
    <x v="0"/>
    <n v="0"/>
    <n v="207.68"/>
    <x v="7"/>
    <x v="3"/>
  </r>
  <r>
    <s v="ORD-202308-06033"/>
    <x v="213"/>
    <x v="12"/>
    <x v="6"/>
    <n v="1204768664"/>
    <x v="14"/>
    <s v="PRD-111-CHA"/>
    <x v="11"/>
    <x v="1"/>
    <s v="East"/>
    <n v="3489.03"/>
    <n v="209.09"/>
    <x v="1"/>
    <n v="5.9927830944417199E-2"/>
    <x v="0"/>
    <x v="2"/>
    <s v="Customer changed mind"/>
    <x v="1"/>
    <n v="1"/>
    <n v="207.68"/>
    <x v="7"/>
    <x v="3"/>
  </r>
  <r>
    <s v="ORD-202308-06034"/>
    <x v="222"/>
    <x v="22"/>
    <x v="5"/>
    <n v="2892624601"/>
    <x v="5"/>
    <s v="PRD-103-HEA"/>
    <x v="5"/>
    <x v="1"/>
    <s v="N"/>
    <n v="1637.47"/>
    <n v="76.58"/>
    <x v="0"/>
    <n v="4.6767269018668997E-2"/>
    <x v="0"/>
    <x v="2"/>
    <m/>
    <x v="0"/>
    <n v="0"/>
    <n v="2183.56"/>
    <x v="7"/>
    <x v="3"/>
  </r>
  <r>
    <s v="ORD-202308-06035"/>
    <x v="220"/>
    <x v="26"/>
    <x v="4"/>
    <n v="4348256499"/>
    <x v="20"/>
    <s v="PRD-100-SHO"/>
    <x v="12"/>
    <x v="0"/>
    <s v="W"/>
    <n v="1226.04"/>
    <n v="44.67"/>
    <x v="3"/>
    <n v="3.6434374082411701E-2"/>
    <x v="0"/>
    <x v="2"/>
    <m/>
    <x v="0"/>
    <n v="0"/>
    <n v="2793.38"/>
    <x v="7"/>
    <x v="3"/>
  </r>
  <r>
    <s v="ORD-202308-06036"/>
    <x v="211"/>
    <x v="5"/>
    <x v="2"/>
    <n v="2911667927"/>
    <x v="14"/>
    <s v="PRD-111-CHA"/>
    <x v="11"/>
    <x v="1"/>
    <s v="W"/>
    <n v="4546.8100000000004"/>
    <n v="364.55"/>
    <x v="3"/>
    <n v="8.0177091191406702E-2"/>
    <x v="0"/>
    <x v="2"/>
    <m/>
    <x v="0"/>
    <n v="0"/>
    <n v="207.68"/>
    <x v="7"/>
    <x v="3"/>
  </r>
  <r>
    <s v="ORD-202308-06037"/>
    <x v="221"/>
    <x v="1"/>
    <x v="4"/>
    <n v="1011544833"/>
    <x v="13"/>
    <s v="PRD-102-LAP"/>
    <x v="10"/>
    <x v="1"/>
    <s v="North"/>
    <n v="3573.45"/>
    <n v="145.59"/>
    <x v="0"/>
    <n v="4.0742139948789002E-2"/>
    <x v="0"/>
    <x v="2"/>
    <m/>
    <x v="0"/>
    <n v="0"/>
    <n v="847.14"/>
    <x v="7"/>
    <x v="3"/>
  </r>
  <r>
    <s v="ORD-202308-06038"/>
    <x v="208"/>
    <x v="25"/>
    <x v="2"/>
    <n v="3779832137"/>
    <x v="15"/>
    <s v="PRD-100-SHO"/>
    <x v="12"/>
    <x v="0"/>
    <s v="East"/>
    <n v="4986.57"/>
    <n v="844.9"/>
    <x v="1"/>
    <n v="0.16943510268581399"/>
    <x v="0"/>
    <x v="0"/>
    <m/>
    <x v="0"/>
    <n v="0"/>
    <n v="2793.38"/>
    <x v="7"/>
    <x v="3"/>
  </r>
  <r>
    <s v="ORD-202308-06039"/>
    <x v="205"/>
    <x v="22"/>
    <x v="2"/>
    <n v="4957335623"/>
    <x v="8"/>
    <s v="PRD-110-CAM"/>
    <x v="8"/>
    <x v="1"/>
    <s v="S"/>
    <n v="3447.55"/>
    <n v="455.75"/>
    <x v="2"/>
    <n v="0.13219532711635801"/>
    <x v="0"/>
    <x v="0"/>
    <m/>
    <x v="0"/>
    <n v="0"/>
    <m/>
    <x v="7"/>
    <x v="3"/>
  </r>
  <r>
    <s v="ORD-202308-06040"/>
    <x v="217"/>
    <x v="3"/>
    <x v="5"/>
    <n v="758331844"/>
    <x v="7"/>
    <s v="PRD-104-WAT "/>
    <x v="7"/>
    <x v="2"/>
    <s v="West"/>
    <n v="2923.69"/>
    <n v="102.23"/>
    <x v="3"/>
    <n v="3.4966087375884601E-2"/>
    <x v="0"/>
    <x v="2"/>
    <m/>
    <x v="0"/>
    <n v="0"/>
    <m/>
    <x v="7"/>
    <x v="3"/>
  </r>
  <r>
    <s v="ORD-202308-06041"/>
    <x v="216"/>
    <x v="22"/>
    <x v="1"/>
    <n v="6309380895"/>
    <x v="14"/>
    <s v="PRD-111-CHA"/>
    <x v="4"/>
    <x v="1"/>
    <s v="East"/>
    <n v="867.81"/>
    <n v="250.82"/>
    <x v="1"/>
    <n v="0.28902639978797201"/>
    <x v="1"/>
    <x v="1"/>
    <m/>
    <x v="0"/>
    <n v="0"/>
    <n v="207.68"/>
    <x v="7"/>
    <x v="3"/>
  </r>
  <r>
    <s v="ORD-202308-06042"/>
    <x v="228"/>
    <x v="29"/>
    <x v="4"/>
    <n v="6078935425"/>
    <x v="14"/>
    <s v="PRD-111-CHA"/>
    <x v="11"/>
    <x v="1"/>
    <s v="S"/>
    <n v="3258.66"/>
    <n v="284.45999999999998"/>
    <x v="2"/>
    <n v="8.7293550109554197E-2"/>
    <x v="0"/>
    <x v="2"/>
    <m/>
    <x v="0"/>
    <n v="0"/>
    <n v="207.68"/>
    <x v="7"/>
    <x v="3"/>
  </r>
  <r>
    <s v="ORD-202308-06043"/>
    <x v="220"/>
    <x v="2"/>
    <x v="2"/>
    <n v="196864348"/>
    <x v="0"/>
    <s v="PRD-108-JAC"/>
    <x v="4"/>
    <x v="0"/>
    <s v="W"/>
    <n v="4185.49"/>
    <n v="537.85"/>
    <x v="3"/>
    <n v="0.128503472711678"/>
    <x v="0"/>
    <x v="0"/>
    <m/>
    <x v="0"/>
    <n v="0"/>
    <n v="2085.91"/>
    <x v="7"/>
    <x v="3"/>
  </r>
  <r>
    <s v="ORD-202308-06044"/>
    <x v="213"/>
    <x v="26"/>
    <x v="1"/>
    <n v="8197660491"/>
    <x v="18"/>
    <s v="PRD-103-HEA"/>
    <x v="5"/>
    <x v="1"/>
    <s v="N"/>
    <n v="3224.7"/>
    <n v="836.82"/>
    <x v="0"/>
    <n v="0.25950320960089301"/>
    <x v="0"/>
    <x v="1"/>
    <m/>
    <x v="0"/>
    <n v="0"/>
    <n v="2183.56"/>
    <x v="7"/>
    <x v="3"/>
  </r>
  <r>
    <s v="ORD-202308-06045"/>
    <x v="230"/>
    <x v="7"/>
    <x v="7"/>
    <n v="1422251408"/>
    <x v="0"/>
    <s v="PRD-108-JAC "/>
    <x v="0"/>
    <x v="0"/>
    <s v="W"/>
    <n v="3003.17"/>
    <n v="717.49"/>
    <x v="3"/>
    <n v="0.238910884165732"/>
    <x v="0"/>
    <x v="1"/>
    <m/>
    <x v="0"/>
    <n v="0"/>
    <m/>
    <x v="7"/>
    <x v="3"/>
  </r>
  <r>
    <s v="ORD-202308-06046"/>
    <x v="216"/>
    <x v="17"/>
    <x v="0"/>
    <n v="7564764255"/>
    <x v="1"/>
    <s v="PRD-101-SHI"/>
    <x v="1"/>
    <x v="0"/>
    <s v="East"/>
    <n v="225.57"/>
    <n v="51.46"/>
    <x v="1"/>
    <n v="0.228133173737642"/>
    <x v="2"/>
    <x v="1"/>
    <m/>
    <x v="0"/>
    <n v="0"/>
    <n v="2821.33"/>
    <x v="7"/>
    <x v="3"/>
  </r>
  <r>
    <s v="ORD-202308-06047"/>
    <x v="220"/>
    <x v="24"/>
    <x v="4"/>
    <n v="1856170186"/>
    <x v="15"/>
    <s v="PRD-100-SHO"/>
    <x v="12"/>
    <x v="0"/>
    <s v="W"/>
    <n v="2178.38"/>
    <n v="397.91"/>
    <x v="3"/>
    <n v="0.18266326352610701"/>
    <x v="0"/>
    <x v="0"/>
    <m/>
    <x v="0"/>
    <n v="0"/>
    <n v="2793.38"/>
    <x v="7"/>
    <x v="3"/>
  </r>
  <r>
    <s v="ORD-202308-06048"/>
    <x v="230"/>
    <x v="23"/>
    <x v="7"/>
    <n v="1198630856"/>
    <x v="11"/>
    <s v="PRD-104-WAT"/>
    <x v="7"/>
    <x v="2"/>
    <s v="West"/>
    <n v="4054.32"/>
    <n v="557.32000000000005"/>
    <x v="3"/>
    <n v="0.13746324907752699"/>
    <x v="0"/>
    <x v="0"/>
    <m/>
    <x v="0"/>
    <n v="0"/>
    <n v="2420.2800000000002"/>
    <x v="7"/>
    <x v="3"/>
  </r>
  <r>
    <s v="ORD-202308-06049"/>
    <x v="230"/>
    <x v="19"/>
    <x v="7"/>
    <n v="128450817"/>
    <x v="0"/>
    <s v="PRD-108-JAC"/>
    <x v="0"/>
    <x v="0"/>
    <s v="N"/>
    <n v="3336.16"/>
    <n v="920.84"/>
    <x v="0"/>
    <n v="0.27601793678960201"/>
    <x v="0"/>
    <x v="1"/>
    <m/>
    <x v="0"/>
    <n v="0"/>
    <n v="2085.91"/>
    <x v="7"/>
    <x v="3"/>
  </r>
  <r>
    <s v="ORD-202308-06050"/>
    <x v="218"/>
    <x v="1"/>
    <x v="5"/>
    <n v="6280115467"/>
    <x v="18"/>
    <s v="PRD-103-HEA"/>
    <x v="5"/>
    <x v="1"/>
    <s v="N"/>
    <n v="1893.1"/>
    <n v="465.43"/>
    <x v="0"/>
    <n v="0.24585600338069799"/>
    <x v="0"/>
    <x v="1"/>
    <m/>
    <x v="0"/>
    <n v="0"/>
    <n v="2183.56"/>
    <x v="7"/>
    <x v="3"/>
  </r>
  <r>
    <s v="ORD-202308-06051"/>
    <x v="217"/>
    <x v="24"/>
    <x v="1"/>
    <n v="468290916"/>
    <x v="5"/>
    <s v="PRD-103-HEA"/>
    <x v="5"/>
    <x v="1"/>
    <s v="East"/>
    <n v="2203.34"/>
    <n v="292.14999999999998"/>
    <x v="1"/>
    <n v="0.13259415251391099"/>
    <x v="0"/>
    <x v="0"/>
    <m/>
    <x v="0"/>
    <n v="0"/>
    <n v="2183.56"/>
    <x v="7"/>
    <x v="3"/>
  </r>
  <r>
    <s v="ORD-202308-06052"/>
    <x v="227"/>
    <x v="11"/>
    <x v="1"/>
    <n v="7338873167"/>
    <x v="13"/>
    <s v="PRD-102-LAP"/>
    <x v="10"/>
    <x v="1"/>
    <s v="S"/>
    <n v="3656.14"/>
    <n v="630.99"/>
    <x v="2"/>
    <n v="0.17258365379881499"/>
    <x v="0"/>
    <x v="0"/>
    <m/>
    <x v="0"/>
    <n v="0"/>
    <n v="847.14"/>
    <x v="7"/>
    <x v="3"/>
  </r>
  <r>
    <s v="ORD-202308-06053"/>
    <x v="215"/>
    <x v="22"/>
    <x v="6"/>
    <n v="3520684877"/>
    <x v="14"/>
    <s v="PRD-111-CHA"/>
    <x v="11"/>
    <x v="1"/>
    <s v="North"/>
    <n v="3365.32"/>
    <n v="579.89"/>
    <x v="0"/>
    <n v="0.17231347984738399"/>
    <x v="0"/>
    <x v="0"/>
    <m/>
    <x v="0"/>
    <n v="0"/>
    <n v="207.68"/>
    <x v="7"/>
    <x v="3"/>
  </r>
  <r>
    <s v="ORD-202308-06054"/>
    <x v="226"/>
    <x v="0"/>
    <x v="5"/>
    <n v="2339854376"/>
    <x v="2"/>
    <s v="PRD-101-SHI"/>
    <x v="1"/>
    <x v="0"/>
    <s v="North"/>
    <n v="3905.52"/>
    <n v="644.16"/>
    <x v="0"/>
    <n v="0.16493578319916399"/>
    <x v="0"/>
    <x v="0"/>
    <m/>
    <x v="0"/>
    <n v="0"/>
    <n v="2821.33"/>
    <x v="7"/>
    <x v="3"/>
  </r>
  <r>
    <s v="ORD-202308-06055"/>
    <x v="227"/>
    <x v="14"/>
    <x v="6"/>
    <n v="5582414088"/>
    <x v="19"/>
    <s v="PRD-102-LAP"/>
    <x v="10"/>
    <x v="1"/>
    <s v="West"/>
    <n v="4342.24"/>
    <n v="977.86"/>
    <x v="3"/>
    <n v="0.22519713327683399"/>
    <x v="0"/>
    <x v="1"/>
    <m/>
    <x v="0"/>
    <n v="0"/>
    <n v="847.14"/>
    <x v="7"/>
    <x v="3"/>
  </r>
  <r>
    <s v="ORD-202308-06056"/>
    <x v="207"/>
    <x v="22"/>
    <x v="0"/>
    <n v="1247443430"/>
    <x v="3"/>
    <s v="PRD-106-PHO"/>
    <x v="2"/>
    <x v="1"/>
    <s v="North"/>
    <n v="635.08000000000004"/>
    <n v="74.37"/>
    <x v="0"/>
    <n v="0.117103357057379"/>
    <x v="1"/>
    <x v="0"/>
    <m/>
    <x v="0"/>
    <n v="0"/>
    <n v="2788.38"/>
    <x v="7"/>
    <x v="3"/>
  </r>
  <r>
    <s v="ORD-202308-06057"/>
    <x v="233"/>
    <x v="21"/>
    <x v="0"/>
    <n v="4787353042"/>
    <x v="14"/>
    <s v="PRD-111-CHA"/>
    <x v="11"/>
    <x v="1"/>
    <s v="South"/>
    <n v="933.04"/>
    <n v="30.8"/>
    <x v="2"/>
    <n v="3.3010374689188E-2"/>
    <x v="1"/>
    <x v="2"/>
    <m/>
    <x v="0"/>
    <n v="0"/>
    <n v="207.68"/>
    <x v="7"/>
    <x v="3"/>
  </r>
  <r>
    <s v="ORD-202308-06058"/>
    <x v="229"/>
    <x v="6"/>
    <x v="1"/>
    <n v="7615603834"/>
    <x v="12"/>
    <s v="PRD - 105 - BAG"/>
    <x v="9"/>
    <x v="2"/>
    <s v="South"/>
    <n v="149.5"/>
    <n v="6.96"/>
    <x v="2"/>
    <n v="4.6555183946488297E-2"/>
    <x v="2"/>
    <x v="2"/>
    <m/>
    <x v="0"/>
    <n v="0"/>
    <m/>
    <x v="7"/>
    <x v="3"/>
  </r>
  <r>
    <s v="ORD-202308-06059"/>
    <x v="223"/>
    <x v="0"/>
    <x v="3"/>
    <n v="6431715052"/>
    <x v="17"/>
    <s v="PRD-108-JAC"/>
    <x v="4"/>
    <x v="0"/>
    <s v="North"/>
    <n v="3799.92"/>
    <n v="280.32"/>
    <x v="0"/>
    <n v="7.3769974104718E-2"/>
    <x v="0"/>
    <x v="2"/>
    <m/>
    <x v="0"/>
    <n v="0"/>
    <n v="2085.91"/>
    <x v="7"/>
    <x v="3"/>
  </r>
  <r>
    <s v="ORD-202308-06060"/>
    <x v="208"/>
    <x v="25"/>
    <x v="3"/>
    <n v="626158112"/>
    <x v="19"/>
    <s v="PRD-102-LAP"/>
    <x v="10"/>
    <x v="1"/>
    <s v="S"/>
    <n v="4891.42"/>
    <n v="499.04"/>
    <x v="2"/>
    <n v="0.102023543265555"/>
    <x v="0"/>
    <x v="0"/>
    <m/>
    <x v="0"/>
    <n v="0"/>
    <n v="847.14"/>
    <x v="7"/>
    <x v="3"/>
  </r>
  <r>
    <s v="ORD-202308-06061"/>
    <x v="224"/>
    <x v="20"/>
    <x v="5"/>
    <n v="5395249214"/>
    <x v="2"/>
    <s v="PRD-101-SHI"/>
    <x v="1"/>
    <x v="0"/>
    <s v="W"/>
    <n v="3251.63"/>
    <n v="520.4"/>
    <x v="3"/>
    <n v="0.160042809298721"/>
    <x v="0"/>
    <x v="0"/>
    <m/>
    <x v="0"/>
    <n v="0"/>
    <n v="2821.33"/>
    <x v="7"/>
    <x v="3"/>
  </r>
  <r>
    <s v="ORD-202308-06062"/>
    <x v="205"/>
    <x v="15"/>
    <x v="6"/>
    <n v="4304967298"/>
    <x v="13"/>
    <s v="PRD-102-LAP"/>
    <x v="10"/>
    <x v="1"/>
    <s v="North"/>
    <n v="4179.88"/>
    <n v="536.66"/>
    <x v="0"/>
    <n v="0.12839124568169399"/>
    <x v="0"/>
    <x v="0"/>
    <m/>
    <x v="0"/>
    <n v="0"/>
    <n v="847.14"/>
    <x v="7"/>
    <x v="3"/>
  </r>
  <r>
    <s v="ORD-202308-06063"/>
    <x v="223"/>
    <x v="1"/>
    <x v="4"/>
    <n v="4446851754"/>
    <x v="16"/>
    <s v="PRD-109-SUN"/>
    <x v="3"/>
    <x v="2"/>
    <s v="East"/>
    <n v="4031.81"/>
    <n v="368.6"/>
    <x v="1"/>
    <n v="9.1422958919195094E-2"/>
    <x v="0"/>
    <x v="2"/>
    <s v="damaged "/>
    <x v="1"/>
    <n v="1"/>
    <m/>
    <x v="7"/>
    <x v="3"/>
  </r>
  <r>
    <s v="ORD-202308-06064"/>
    <x v="223"/>
    <x v="26"/>
    <x v="7"/>
    <n v="9775217526"/>
    <x v="17"/>
    <s v="PRD-108-JAC"/>
    <x v="0"/>
    <x v="0"/>
    <s v="N"/>
    <n v="2870.66"/>
    <n v="421.6"/>
    <x v="0"/>
    <n v="0.14686518082949601"/>
    <x v="0"/>
    <x v="0"/>
    <m/>
    <x v="0"/>
    <n v="0"/>
    <n v="2085.91"/>
    <x v="7"/>
    <x v="3"/>
  </r>
  <r>
    <s v="ORD-202308-06065"/>
    <x v="213"/>
    <x v="13"/>
    <x v="1"/>
    <n v="2766410058"/>
    <x v="3"/>
    <s v="PRD-106-PHO"/>
    <x v="2"/>
    <x v="1"/>
    <s v="S"/>
    <n v="2730.28"/>
    <n v="773.61"/>
    <x v="2"/>
    <n v="0.28334456539255998"/>
    <x v="0"/>
    <x v="1"/>
    <m/>
    <x v="0"/>
    <n v="0"/>
    <n v="2788.38"/>
    <x v="7"/>
    <x v="3"/>
  </r>
  <r>
    <s v="ORD-202308-06066"/>
    <x v="209"/>
    <x v="24"/>
    <x v="5"/>
    <n v="7875624794"/>
    <x v="8"/>
    <s v="PRD-110-CAM"/>
    <x v="4"/>
    <x v="1"/>
    <s v="North"/>
    <n v="2654.93"/>
    <n v="300.98"/>
    <x v="0"/>
    <n v="0.113366454106135"/>
    <x v="0"/>
    <x v="0"/>
    <m/>
    <x v="0"/>
    <n v="0"/>
    <m/>
    <x v="7"/>
    <x v="3"/>
  </r>
  <r>
    <s v="ORD-202308-06067"/>
    <x v="209"/>
    <x v="11"/>
    <x v="6"/>
    <n v="3761333819"/>
    <x v="15"/>
    <s v="PRD-100-SHO"/>
    <x v="12"/>
    <x v="0"/>
    <s v="South"/>
    <n v="4870.74"/>
    <n v="1407.36"/>
    <x v="2"/>
    <n v="0.28894172138114499"/>
    <x v="0"/>
    <x v="1"/>
    <m/>
    <x v="0"/>
    <n v="0"/>
    <n v="2793.38"/>
    <x v="7"/>
    <x v="3"/>
  </r>
  <r>
    <s v="ORD-202308-06068"/>
    <x v="206"/>
    <x v="22"/>
    <x v="3"/>
    <n v="920496092"/>
    <x v="8"/>
    <s v="PRD - 110 - CAM"/>
    <x v="8"/>
    <x v="1"/>
    <s v="N"/>
    <n v="2525.87"/>
    <n v="522.83000000000004"/>
    <x v="0"/>
    <n v="0.206990066788869"/>
    <x v="0"/>
    <x v="1"/>
    <m/>
    <x v="0"/>
    <n v="0"/>
    <m/>
    <x v="7"/>
    <x v="3"/>
  </r>
  <r>
    <s v="ORD-202308-06069"/>
    <x v="227"/>
    <x v="11"/>
    <x v="2"/>
    <n v="3283567569"/>
    <x v="12"/>
    <s v="PRD-105-BAG"/>
    <x v="9"/>
    <x v="2"/>
    <s v="S"/>
    <n v="1781.36"/>
    <n v="471.39"/>
    <x v="2"/>
    <n v="0.26462365832846801"/>
    <x v="0"/>
    <x v="1"/>
    <m/>
    <x v="0"/>
    <n v="0"/>
    <m/>
    <x v="7"/>
    <x v="3"/>
  </r>
  <r>
    <s v="ORD-202308-06070"/>
    <x v="234"/>
    <x v="22"/>
    <x v="3"/>
    <n v="5160045952"/>
    <x v="14"/>
    <s v="PRD - 111 - CHA"/>
    <x v="11"/>
    <x v="1"/>
    <s v="East"/>
    <n v="734.97"/>
    <n v="155.75"/>
    <x v="1"/>
    <n v="0.21191341143175901"/>
    <x v="1"/>
    <x v="1"/>
    <m/>
    <x v="0"/>
    <n v="0"/>
    <m/>
    <x v="7"/>
    <x v="3"/>
  </r>
  <r>
    <s v="ORD-202308-06071"/>
    <x v="212"/>
    <x v="18"/>
    <x v="6"/>
    <n v="9682699766"/>
    <x v="7"/>
    <s v="PRD-104-WAT"/>
    <x v="7"/>
    <x v="2"/>
    <s v="East"/>
    <n v="4116.45"/>
    <n v="949.17"/>
    <x v="1"/>
    <n v="0.230579747112196"/>
    <x v="0"/>
    <x v="1"/>
    <m/>
    <x v="0"/>
    <n v="0"/>
    <n v="2420.2800000000002"/>
    <x v="7"/>
    <x v="3"/>
  </r>
  <r>
    <s v="ORD-202308-06072"/>
    <x v="230"/>
    <x v="9"/>
    <x v="5"/>
    <n v="5592489034"/>
    <x v="9"/>
    <s v="PRD-107-TAB"/>
    <x v="6"/>
    <x v="1"/>
    <s v="East"/>
    <n v="116.26"/>
    <n v="4.76"/>
    <x v="1"/>
    <n v="4.0942714605195198E-2"/>
    <x v="2"/>
    <x v="2"/>
    <m/>
    <x v="0"/>
    <n v="0"/>
    <n v="2081.52"/>
    <x v="7"/>
    <x v="3"/>
  </r>
  <r>
    <s v="ORD-202308-06073"/>
    <x v="222"/>
    <x v="15"/>
    <x v="6"/>
    <n v="4931904494"/>
    <x v="12"/>
    <s v="PRD-105-BAG "/>
    <x v="9"/>
    <x v="2"/>
    <s v="N"/>
    <n v="960.21"/>
    <n v="227.71"/>
    <x v="0"/>
    <n v="0.237146040970204"/>
    <x v="1"/>
    <x v="1"/>
    <s v="Wrong item delivered"/>
    <x v="1"/>
    <n v="1"/>
    <m/>
    <x v="7"/>
    <x v="3"/>
  </r>
  <r>
    <s v="ORD-202308-06074"/>
    <x v="210"/>
    <x v="28"/>
    <x v="0"/>
    <n v="413447468"/>
    <x v="13"/>
    <s v="PRD-102-LAP"/>
    <x v="10"/>
    <x v="1"/>
    <s v="East"/>
    <n v="2432.1999999999998"/>
    <n v="288.87"/>
    <x v="1"/>
    <n v="0.118769015705945"/>
    <x v="0"/>
    <x v="0"/>
    <m/>
    <x v="0"/>
    <n v="0"/>
    <n v="847.14"/>
    <x v="7"/>
    <x v="3"/>
  </r>
  <r>
    <s v="ORD-202308-06075"/>
    <x v="222"/>
    <x v="16"/>
    <x v="5"/>
    <n v="4238531141"/>
    <x v="3"/>
    <s v="PRD-106-PHO"/>
    <x v="2"/>
    <x v="1"/>
    <s v="N"/>
    <n v="2693.13"/>
    <n v="516.72"/>
    <x v="0"/>
    <n v="0.19186597007942399"/>
    <x v="0"/>
    <x v="0"/>
    <m/>
    <x v="0"/>
    <n v="0"/>
    <n v="2788.38"/>
    <x v="7"/>
    <x v="3"/>
  </r>
  <r>
    <s v="ORD-202308-06076"/>
    <x v="219"/>
    <x v="22"/>
    <x v="6"/>
    <n v="6816780446"/>
    <x v="15"/>
    <s v="PRD-100-SHO"/>
    <x v="12"/>
    <x v="0"/>
    <s v="East"/>
    <n v="4734.6000000000004"/>
    <n v="1114.57"/>
    <x v="1"/>
    <n v="0.23540953829257"/>
    <x v="0"/>
    <x v="1"/>
    <s v="DAMAGED"/>
    <x v="1"/>
    <n v="1"/>
    <n v="2793.38"/>
    <x v="7"/>
    <x v="3"/>
  </r>
  <r>
    <s v="ORD-202308-06077"/>
    <x v="218"/>
    <x v="9"/>
    <x v="3"/>
    <n v="6053539090"/>
    <x v="8"/>
    <s v="PRD - 110 - CAM"/>
    <x v="8"/>
    <x v="1"/>
    <s v="East"/>
    <n v="4439.2700000000004"/>
    <n v="479.74"/>
    <x v="1"/>
    <n v="0.108067317374253"/>
    <x v="0"/>
    <x v="0"/>
    <m/>
    <x v="0"/>
    <n v="0"/>
    <m/>
    <x v="7"/>
    <x v="3"/>
  </r>
  <r>
    <s v="ORD-202308-06078"/>
    <x v="214"/>
    <x v="14"/>
    <x v="2"/>
    <n v="6369764939"/>
    <x v="4"/>
    <s v="PRD-109-SUN"/>
    <x v="3"/>
    <x v="2"/>
    <s v="North"/>
    <n v="448.15"/>
    <n v="97.18"/>
    <x v="0"/>
    <n v="0.216847037822158"/>
    <x v="2"/>
    <x v="1"/>
    <m/>
    <x v="0"/>
    <n v="0"/>
    <m/>
    <x v="7"/>
    <x v="3"/>
  </r>
  <r>
    <s v="ORD-202308-06079"/>
    <x v="208"/>
    <x v="23"/>
    <x v="4"/>
    <n v="4720374974"/>
    <x v="13"/>
    <s v="PRD-102-LAP"/>
    <x v="10"/>
    <x v="1"/>
    <s v="N"/>
    <n v="3084.36"/>
    <n v="570.21"/>
    <x v="0"/>
    <n v="0.18487141578804001"/>
    <x v="0"/>
    <x v="0"/>
    <m/>
    <x v="0"/>
    <n v="0"/>
    <n v="847.14"/>
    <x v="7"/>
    <x v="3"/>
  </r>
  <r>
    <s v="ORD-202308-06080"/>
    <x v="226"/>
    <x v="20"/>
    <x v="4"/>
    <n v="6623872910"/>
    <x v="15"/>
    <s v="PRD - 100 - SHO"/>
    <x v="12"/>
    <x v="0"/>
    <s v="North"/>
    <n v="3705.39"/>
    <n v="587.27"/>
    <x v="0"/>
    <n v="0.15849073916645801"/>
    <x v="0"/>
    <x v="0"/>
    <m/>
    <x v="0"/>
    <n v="0"/>
    <m/>
    <x v="7"/>
    <x v="3"/>
  </r>
  <r>
    <s v="ORD-202308-06081"/>
    <x v="212"/>
    <x v="18"/>
    <x v="6"/>
    <n v="9720060517"/>
    <x v="17"/>
    <s v="PRD-108-JAC "/>
    <x v="4"/>
    <x v="0"/>
    <s v="North"/>
    <n v="810.61"/>
    <n v="63.48"/>
    <x v="0"/>
    <n v="7.8311395122191901E-2"/>
    <x v="1"/>
    <x v="2"/>
    <m/>
    <x v="0"/>
    <n v="0"/>
    <m/>
    <x v="7"/>
    <x v="3"/>
  </r>
  <r>
    <s v="ORD-202308-06082"/>
    <x v="230"/>
    <x v="4"/>
    <x v="1"/>
    <n v="7604836230"/>
    <x v="18"/>
    <s v="PRD-103-HEA"/>
    <x v="5"/>
    <x v="1"/>
    <s v="West"/>
    <n v="1438.8"/>
    <n v="108.17"/>
    <x v="3"/>
    <n v="7.5180706144008902E-2"/>
    <x v="0"/>
    <x v="2"/>
    <s v="Defective"/>
    <x v="1"/>
    <n v="1"/>
    <n v="2183.56"/>
    <x v="7"/>
    <x v="3"/>
  </r>
  <r>
    <s v="ORD-202308-06083"/>
    <x v="229"/>
    <x v="16"/>
    <x v="1"/>
    <n v="3355478188"/>
    <x v="3"/>
    <s v="PRD-106-PHO"/>
    <x v="2"/>
    <x v="1"/>
    <s v="N"/>
    <n v="797.29"/>
    <n v="201.13"/>
    <x v="0"/>
    <n v="0.252267054647619"/>
    <x v="1"/>
    <x v="1"/>
    <m/>
    <x v="0"/>
    <n v="0"/>
    <n v="2788.38"/>
    <x v="7"/>
    <x v="3"/>
  </r>
  <r>
    <s v="ORD-202308-06084"/>
    <x v="214"/>
    <x v="6"/>
    <x v="3"/>
    <n v="8075599971"/>
    <x v="20"/>
    <s v="PRD-100-SHO"/>
    <x v="12"/>
    <x v="0"/>
    <s v="South"/>
    <n v="105.34"/>
    <n v="6.33"/>
    <x v="2"/>
    <n v="6.0091133472564999E-2"/>
    <x v="2"/>
    <x v="2"/>
    <m/>
    <x v="0"/>
    <n v="0"/>
    <n v="2793.38"/>
    <x v="7"/>
    <x v="3"/>
  </r>
  <r>
    <s v="ORD-202308-06085"/>
    <x v="216"/>
    <x v="1"/>
    <x v="6"/>
    <n v="6769660958"/>
    <x v="12"/>
    <s v="PRD - 105 - BAG"/>
    <x v="9"/>
    <x v="2"/>
    <s v="N"/>
    <n v="247.99"/>
    <n v="32.96"/>
    <x v="0"/>
    <n v="0.13290858502358999"/>
    <x v="2"/>
    <x v="0"/>
    <m/>
    <x v="0"/>
    <n v="0"/>
    <m/>
    <x v="7"/>
    <x v="3"/>
  </r>
  <r>
    <s v="ORD-202308-06086"/>
    <x v="232"/>
    <x v="17"/>
    <x v="7"/>
    <n v="8261136421"/>
    <x v="4"/>
    <s v="PRD-109-SUN"/>
    <x v="3"/>
    <x v="2"/>
    <s v="North"/>
    <n v="241.59"/>
    <n v="13.46"/>
    <x v="0"/>
    <n v="5.5714226582226099E-2"/>
    <x v="2"/>
    <x v="2"/>
    <m/>
    <x v="0"/>
    <n v="0"/>
    <m/>
    <x v="7"/>
    <x v="3"/>
  </r>
  <r>
    <s v="ORD-202308-06087"/>
    <x v="216"/>
    <x v="18"/>
    <x v="4"/>
    <n v="5318031992"/>
    <x v="19"/>
    <s v="PRD-102-LAP"/>
    <x v="10"/>
    <x v="1"/>
    <s v="N"/>
    <n v="3534.68"/>
    <n v="706.15"/>
    <x v="0"/>
    <n v="0.19977763192141901"/>
    <x v="0"/>
    <x v="0"/>
    <m/>
    <x v="0"/>
    <n v="0"/>
    <n v="847.14"/>
    <x v="7"/>
    <x v="3"/>
  </r>
  <r>
    <s v="ORD-202308-06088"/>
    <x v="211"/>
    <x v="6"/>
    <x v="2"/>
    <n v="6459467301"/>
    <x v="3"/>
    <s v="PRD - 106 - PHO"/>
    <x v="2"/>
    <x v="1"/>
    <s v="North"/>
    <n v="3626.94"/>
    <n v="464.17"/>
    <x v="0"/>
    <n v="0.12797840603925101"/>
    <x v="0"/>
    <x v="0"/>
    <m/>
    <x v="0"/>
    <n v="0"/>
    <m/>
    <x v="7"/>
    <x v="3"/>
  </r>
  <r>
    <s v="ORD-202308-06089"/>
    <x v="207"/>
    <x v="19"/>
    <x v="0"/>
    <n v="8886360298"/>
    <x v="13"/>
    <s v="PRD-102-LAP"/>
    <x v="10"/>
    <x v="1"/>
    <s v="South"/>
    <n v="391.12"/>
    <n v="27.19"/>
    <x v="2"/>
    <n v="6.9518306402127195E-2"/>
    <x v="2"/>
    <x v="2"/>
    <m/>
    <x v="0"/>
    <n v="0"/>
    <n v="847.14"/>
    <x v="7"/>
    <x v="3"/>
  </r>
  <r>
    <s v="ORD-202308-06090"/>
    <x v="217"/>
    <x v="23"/>
    <x v="4"/>
    <n v="9643113501"/>
    <x v="8"/>
    <s v="PRD-110-CAM"/>
    <x v="8"/>
    <x v="1"/>
    <s v="West"/>
    <n v="1114.4100000000001"/>
    <n v="105.41"/>
    <x v="3"/>
    <n v="9.4588167730009595E-2"/>
    <x v="0"/>
    <x v="2"/>
    <m/>
    <x v="0"/>
    <n v="0"/>
    <m/>
    <x v="7"/>
    <x v="3"/>
  </r>
  <r>
    <s v="ORD-202308-06091"/>
    <x v="229"/>
    <x v="22"/>
    <x v="6"/>
    <n v="9313203625"/>
    <x v="9"/>
    <s v="PRD-107-TAB"/>
    <x v="6"/>
    <x v="1"/>
    <s v="S"/>
    <n v="3903.49"/>
    <n v="967.34"/>
    <x v="2"/>
    <n v="0.24781413555561799"/>
    <x v="0"/>
    <x v="1"/>
    <m/>
    <x v="0"/>
    <n v="0"/>
    <n v="2081.52"/>
    <x v="7"/>
    <x v="3"/>
  </r>
  <r>
    <s v="ORD-202308-06092"/>
    <x v="217"/>
    <x v="10"/>
    <x v="1"/>
    <n v="6958913177"/>
    <x v="18"/>
    <s v="PRD-103-HEA"/>
    <x v="5"/>
    <x v="1"/>
    <s v="North"/>
    <n v="2114.0300000000002"/>
    <n v="453.63"/>
    <x v="0"/>
    <n v="0.21458068239334399"/>
    <x v="0"/>
    <x v="1"/>
    <m/>
    <x v="0"/>
    <n v="0"/>
    <n v="2183.56"/>
    <x v="7"/>
    <x v="3"/>
  </r>
  <r>
    <s v="ORD-202308-06093"/>
    <x v="209"/>
    <x v="14"/>
    <x v="1"/>
    <n v="6669662672"/>
    <x v="11"/>
    <s v="PRD-104-WAT "/>
    <x v="4"/>
    <x v="2"/>
    <s v="S"/>
    <n v="1025.6400000000001"/>
    <n v="105.98"/>
    <x v="2"/>
    <n v="0.103330603330603"/>
    <x v="0"/>
    <x v="0"/>
    <m/>
    <x v="0"/>
    <n v="0"/>
    <m/>
    <x v="7"/>
    <x v="3"/>
  </r>
  <r>
    <s v="ORD-202308-06094"/>
    <x v="210"/>
    <x v="8"/>
    <x v="3"/>
    <n v="3008782744"/>
    <x v="0"/>
    <s v="PRD-108-JAC"/>
    <x v="0"/>
    <x v="0"/>
    <s v="North"/>
    <n v="2974.6"/>
    <n v="592.33000000000004"/>
    <x v="0"/>
    <n v="0.199129294695085"/>
    <x v="0"/>
    <x v="0"/>
    <m/>
    <x v="0"/>
    <n v="0"/>
    <n v="2085.91"/>
    <x v="7"/>
    <x v="3"/>
  </r>
  <r>
    <s v="ORD-202308-06095"/>
    <x v="205"/>
    <x v="17"/>
    <x v="3"/>
    <n v="3062721304"/>
    <x v="13"/>
    <s v="PRD - 102 - LAP"/>
    <x v="10"/>
    <x v="1"/>
    <s v="W"/>
    <n v="3465.85"/>
    <n v="799.12"/>
    <x v="3"/>
    <n v="0.230569701516223"/>
    <x v="0"/>
    <x v="1"/>
    <m/>
    <x v="0"/>
    <n v="0"/>
    <m/>
    <x v="7"/>
    <x v="3"/>
  </r>
  <r>
    <s v="ORD-202308-06096"/>
    <x v="231"/>
    <x v="18"/>
    <x v="0"/>
    <n v="5325470015"/>
    <x v="3"/>
    <s v="PRD-106-PHO"/>
    <x v="2"/>
    <x v="1"/>
    <s v="N"/>
    <n v="3915.34"/>
    <n v="561.5"/>
    <x v="0"/>
    <n v="0.14341027854541399"/>
    <x v="0"/>
    <x v="0"/>
    <m/>
    <x v="0"/>
    <n v="0"/>
    <n v="2788.38"/>
    <x v="7"/>
    <x v="3"/>
  </r>
  <r>
    <s v="ORD-202308-06097"/>
    <x v="229"/>
    <x v="29"/>
    <x v="6"/>
    <n v="3228010215"/>
    <x v="12"/>
    <s v="PRD-105-BAG"/>
    <x v="9"/>
    <x v="2"/>
    <s v="North"/>
    <n v="4769.49"/>
    <n v="1312.48"/>
    <x v="0"/>
    <n v="0.27518246185650902"/>
    <x v="0"/>
    <x v="1"/>
    <s v="DAMAGED"/>
    <x v="1"/>
    <n v="1"/>
    <m/>
    <x v="7"/>
    <x v="3"/>
  </r>
  <r>
    <s v="ORD-202308-06098"/>
    <x v="220"/>
    <x v="22"/>
    <x v="3"/>
    <n v="8351088958"/>
    <x v="1"/>
    <s v="PRD - 101 - SHI"/>
    <x v="1"/>
    <x v="0"/>
    <s v="South"/>
    <n v="2084.7199999999998"/>
    <n v="243.32"/>
    <x v="2"/>
    <n v="0.116715913887716"/>
    <x v="0"/>
    <x v="0"/>
    <m/>
    <x v="0"/>
    <n v="0"/>
    <m/>
    <x v="7"/>
    <x v="3"/>
  </r>
  <r>
    <s v="ORD-202308-06099"/>
    <x v="217"/>
    <x v="26"/>
    <x v="6"/>
    <n v="5245059077"/>
    <x v="9"/>
    <s v="PRD-107-TAB"/>
    <x v="6"/>
    <x v="1"/>
    <s v="N"/>
    <n v="830.08"/>
    <n v="108.36"/>
    <x v="0"/>
    <n v="0.13054163454124901"/>
    <x v="1"/>
    <x v="0"/>
    <m/>
    <x v="0"/>
    <n v="0"/>
    <n v="2081.52"/>
    <x v="7"/>
    <x v="3"/>
  </r>
  <r>
    <s v="ORD-202308-06100"/>
    <x v="215"/>
    <x v="14"/>
    <x v="7"/>
    <n v="4957425782"/>
    <x v="1"/>
    <s v="PRD-101-SHI"/>
    <x v="1"/>
    <x v="0"/>
    <s v="N"/>
    <n v="547.82000000000005"/>
    <n v="28.44"/>
    <x v="0"/>
    <n v="5.1914862546091803E-2"/>
    <x v="1"/>
    <x v="2"/>
    <m/>
    <x v="0"/>
    <n v="0"/>
    <n v="2821.33"/>
    <x v="7"/>
    <x v="3"/>
  </r>
  <r>
    <s v="ORD-202308-06101"/>
    <x v="223"/>
    <x v="9"/>
    <x v="4"/>
    <n v="178578112"/>
    <x v="13"/>
    <s v="PRD - 102 - LAP"/>
    <x v="10"/>
    <x v="1"/>
    <s v="South"/>
    <n v="322.82"/>
    <n v="56.06"/>
    <x v="2"/>
    <n v="0.17365714639737301"/>
    <x v="2"/>
    <x v="0"/>
    <m/>
    <x v="0"/>
    <n v="0"/>
    <m/>
    <x v="7"/>
    <x v="3"/>
  </r>
  <r>
    <s v="ORD-202308-06102"/>
    <x v="222"/>
    <x v="26"/>
    <x v="7"/>
    <n v="8959827809"/>
    <x v="12"/>
    <s v="PRD-105-BAG"/>
    <x v="9"/>
    <x v="2"/>
    <s v="South"/>
    <n v="1341.03"/>
    <n v="365.51"/>
    <x v="2"/>
    <n v="0.27255915229338601"/>
    <x v="0"/>
    <x v="1"/>
    <m/>
    <x v="0"/>
    <n v="0"/>
    <m/>
    <x v="7"/>
    <x v="3"/>
  </r>
  <r>
    <s v="ORD-202308-06103"/>
    <x v="219"/>
    <x v="13"/>
    <x v="6"/>
    <n v="1937931106"/>
    <x v="4"/>
    <s v="PRD-109-SUN"/>
    <x v="3"/>
    <x v="2"/>
    <s v="East"/>
    <n v="1351.21"/>
    <n v="93.47"/>
    <x v="1"/>
    <n v="6.9175035708735094E-2"/>
    <x v="0"/>
    <x v="2"/>
    <m/>
    <x v="0"/>
    <n v="0"/>
    <m/>
    <x v="7"/>
    <x v="3"/>
  </r>
  <r>
    <s v="ORD-202308-06104"/>
    <x v="223"/>
    <x v="9"/>
    <x v="4"/>
    <n v="3564275507"/>
    <x v="8"/>
    <s v="PRD-110-CAM"/>
    <x v="8"/>
    <x v="1"/>
    <s v="North"/>
    <n v="3038.46"/>
    <n v="903.26"/>
    <x v="0"/>
    <n v="0.29727559355726302"/>
    <x v="0"/>
    <x v="1"/>
    <m/>
    <x v="0"/>
    <n v="0"/>
    <m/>
    <x v="7"/>
    <x v="3"/>
  </r>
  <r>
    <s v="ORD-202308-06105"/>
    <x v="226"/>
    <x v="7"/>
    <x v="2"/>
    <n v="1250927768"/>
    <x v="15"/>
    <s v="PRD-100-SHO"/>
    <x v="12"/>
    <x v="0"/>
    <s v="N"/>
    <n v="4429.42"/>
    <n v="1167.18"/>
    <x v="0"/>
    <n v="0.26350628298964601"/>
    <x v="0"/>
    <x v="1"/>
    <m/>
    <x v="0"/>
    <n v="0"/>
    <n v="2793.38"/>
    <x v="7"/>
    <x v="3"/>
  </r>
  <r>
    <s v="ORD-202308-06106"/>
    <x v="228"/>
    <x v="23"/>
    <x v="3"/>
    <n v="1186314204"/>
    <x v="4"/>
    <s v="PRD-109-SUN"/>
    <x v="4"/>
    <x v="2"/>
    <s v="North"/>
    <n v="283.31"/>
    <n v="70.09"/>
    <x v="0"/>
    <n v="0.24739684444601301"/>
    <x v="2"/>
    <x v="1"/>
    <s v="missing parts"/>
    <x v="1"/>
    <n v="1"/>
    <m/>
    <x v="7"/>
    <x v="3"/>
  </r>
  <r>
    <s v="ORD-202308-06107"/>
    <x v="211"/>
    <x v="8"/>
    <x v="5"/>
    <n v="6679662229"/>
    <x v="2"/>
    <s v="PRD-101-SHI "/>
    <x v="1"/>
    <x v="0"/>
    <s v="S"/>
    <n v="3604.37"/>
    <n v="231.18"/>
    <x v="2"/>
    <n v="6.4138809278736594E-2"/>
    <x v="0"/>
    <x v="2"/>
    <m/>
    <x v="0"/>
    <n v="0"/>
    <m/>
    <x v="7"/>
    <x v="3"/>
  </r>
  <r>
    <s v="ORD-202308-06108"/>
    <x v="230"/>
    <x v="15"/>
    <x v="1"/>
    <n v="6694401745"/>
    <x v="11"/>
    <s v="PRD-104-WAT"/>
    <x v="7"/>
    <x v="2"/>
    <s v="East"/>
    <n v="630.21"/>
    <n v="66.63"/>
    <x v="1"/>
    <n v="0.105726662541058"/>
    <x v="1"/>
    <x v="0"/>
    <s v="missing parts"/>
    <x v="1"/>
    <n v="1"/>
    <n v="2420.2800000000002"/>
    <x v="7"/>
    <x v="3"/>
  </r>
  <r>
    <s v="ORD-202308-06109"/>
    <x v="206"/>
    <x v="21"/>
    <x v="1"/>
    <n v="9347583946"/>
    <x v="12"/>
    <s v="PRD-105-BAG"/>
    <x v="9"/>
    <x v="2"/>
    <s v="N"/>
    <n v="838.62"/>
    <n v="197.6"/>
    <x v="0"/>
    <n v="0.235625193770719"/>
    <x v="1"/>
    <x v="1"/>
    <m/>
    <x v="0"/>
    <n v="0"/>
    <m/>
    <x v="7"/>
    <x v="3"/>
  </r>
  <r>
    <s v="ORD-202308-06110"/>
    <x v="208"/>
    <x v="22"/>
    <x v="2"/>
    <n v="1888775098"/>
    <x v="19"/>
    <s v="PRD-102-LAP"/>
    <x v="10"/>
    <x v="1"/>
    <s v="S"/>
    <n v="3736.75"/>
    <n v="379.17"/>
    <x v="2"/>
    <n v="0.101470529203185"/>
    <x v="0"/>
    <x v="0"/>
    <m/>
    <x v="0"/>
    <n v="0"/>
    <n v="847.14"/>
    <x v="7"/>
    <x v="3"/>
  </r>
  <r>
    <s v="ORD-202308-06111"/>
    <x v="205"/>
    <x v="9"/>
    <x v="1"/>
    <n v="4596100923"/>
    <x v="13"/>
    <s v="PRD-102-LAP"/>
    <x v="10"/>
    <x v="1"/>
    <s v="North"/>
    <n v="4240.7"/>
    <n v="1109.48"/>
    <x v="0"/>
    <n v="0.26162661824698802"/>
    <x v="0"/>
    <x v="1"/>
    <m/>
    <x v="0"/>
    <n v="0"/>
    <n v="847.14"/>
    <x v="7"/>
    <x v="3"/>
  </r>
  <r>
    <s v="ORD-202308-06112"/>
    <x v="221"/>
    <x v="15"/>
    <x v="7"/>
    <n v="5455436313"/>
    <x v="4"/>
    <s v="PRD - 109 - SUN"/>
    <x v="3"/>
    <x v="2"/>
    <s v="North"/>
    <n v="4733.25"/>
    <n v="1364.4"/>
    <x v="0"/>
    <n v="0.28825859610204402"/>
    <x v="0"/>
    <x v="1"/>
    <m/>
    <x v="0"/>
    <n v="0"/>
    <m/>
    <x v="7"/>
    <x v="3"/>
  </r>
  <r>
    <s v="ORD-202308-06113"/>
    <x v="213"/>
    <x v="29"/>
    <x v="0"/>
    <n v="2879376434"/>
    <x v="4"/>
    <s v="PRD-109-SUN"/>
    <x v="3"/>
    <x v="2"/>
    <s v="East"/>
    <n v="1797.46"/>
    <n v="330.83"/>
    <x v="1"/>
    <n v="0.184054165322177"/>
    <x v="0"/>
    <x v="0"/>
    <m/>
    <x v="0"/>
    <n v="0"/>
    <m/>
    <x v="7"/>
    <x v="3"/>
  </r>
  <r>
    <s v="ORD-202308-06114"/>
    <x v="212"/>
    <x v="22"/>
    <x v="2"/>
    <n v="1252862021"/>
    <x v="16"/>
    <s v="PRD - 109 - SUN "/>
    <x v="3"/>
    <x v="2"/>
    <s v="North"/>
    <n v="1893.28"/>
    <n v="158.5"/>
    <x v="0"/>
    <n v="8.3717146961886202E-2"/>
    <x v="0"/>
    <x v="2"/>
    <m/>
    <x v="0"/>
    <n v="0"/>
    <m/>
    <x v="7"/>
    <x v="3"/>
  </r>
  <r>
    <s v="ORD-202308-06115"/>
    <x v="224"/>
    <x v="4"/>
    <x v="0"/>
    <n v="6440725288"/>
    <x v="15"/>
    <s v="PRD-100-SHO"/>
    <x v="12"/>
    <x v="0"/>
    <s v="East"/>
    <n v="4554.7700000000004"/>
    <n v="1193.52"/>
    <x v="1"/>
    <n v="0.26203738059221399"/>
    <x v="0"/>
    <x v="1"/>
    <m/>
    <x v="0"/>
    <n v="0"/>
    <n v="2793.38"/>
    <x v="7"/>
    <x v="3"/>
  </r>
  <r>
    <s v="ORD-202308-06116"/>
    <x v="231"/>
    <x v="3"/>
    <x v="5"/>
    <n v="9478927377"/>
    <x v="15"/>
    <s v="PRD-100-SHO"/>
    <x v="12"/>
    <x v="0"/>
    <s v="West"/>
    <n v="561.69000000000005"/>
    <n v="20.29"/>
    <x v="3"/>
    <n v="3.6123128416030201E-2"/>
    <x v="1"/>
    <x v="2"/>
    <m/>
    <x v="0"/>
    <n v="0"/>
    <n v="2793.38"/>
    <x v="7"/>
    <x v="3"/>
  </r>
  <r>
    <s v="ORD-202308-06117"/>
    <x v="214"/>
    <x v="18"/>
    <x v="0"/>
    <n v="9845945975"/>
    <x v="9"/>
    <s v="PRD - 107 - TAB"/>
    <x v="4"/>
    <x v="1"/>
    <s v="N"/>
    <n v="601.33000000000004"/>
    <n v="151.1"/>
    <x v="0"/>
    <n v="0.25127633745198102"/>
    <x v="1"/>
    <x v="1"/>
    <m/>
    <x v="0"/>
    <n v="0"/>
    <m/>
    <x v="7"/>
    <x v="3"/>
  </r>
  <r>
    <s v="ORD-202308-06118"/>
    <x v="208"/>
    <x v="26"/>
    <x v="2"/>
    <n v="1493998753"/>
    <x v="5"/>
    <s v="PRD-103-HEA"/>
    <x v="5"/>
    <x v="1"/>
    <s v="West"/>
    <n v="1031.47"/>
    <n v="169.11"/>
    <x v="3"/>
    <n v="0.163950478443387"/>
    <x v="0"/>
    <x v="0"/>
    <m/>
    <x v="0"/>
    <n v="0"/>
    <n v="2183.56"/>
    <x v="7"/>
    <x v="3"/>
  </r>
  <r>
    <s v="ORD-202308-06119"/>
    <x v="205"/>
    <x v="23"/>
    <x v="3"/>
    <n v="7190810722"/>
    <x v="11"/>
    <s v="PRD-104-WAT"/>
    <x v="7"/>
    <x v="2"/>
    <s v="South"/>
    <n v="4328.33"/>
    <n v="997.43"/>
    <x v="2"/>
    <n v="0.23044222598554201"/>
    <x v="0"/>
    <x v="1"/>
    <s v="DAMAGED"/>
    <x v="1"/>
    <n v="1"/>
    <n v="2420.2800000000002"/>
    <x v="7"/>
    <x v="3"/>
  </r>
  <r>
    <s v="ORD-202308-06120"/>
    <x v="233"/>
    <x v="20"/>
    <x v="6"/>
    <n v="9456739711"/>
    <x v="13"/>
    <s v="PRD-102-LAP"/>
    <x v="10"/>
    <x v="1"/>
    <s v="North"/>
    <n v="1900.63"/>
    <n v="337.43"/>
    <x v="0"/>
    <n v="0.17753586968531501"/>
    <x v="0"/>
    <x v="0"/>
    <m/>
    <x v="0"/>
    <n v="0"/>
    <n v="847.14"/>
    <x v="7"/>
    <x v="3"/>
  </r>
  <r>
    <s v="ORD-202308-06121"/>
    <x v="224"/>
    <x v="21"/>
    <x v="2"/>
    <n v="8163428053"/>
    <x v="11"/>
    <s v="PRD-104-WAT"/>
    <x v="7"/>
    <x v="2"/>
    <s v="S"/>
    <n v="2049.9299999999998"/>
    <n v="159.08000000000001"/>
    <x v="2"/>
    <n v="7.7602649846580093E-2"/>
    <x v="0"/>
    <x v="2"/>
    <m/>
    <x v="0"/>
    <n v="0"/>
    <n v="2420.2800000000002"/>
    <x v="7"/>
    <x v="3"/>
  </r>
  <r>
    <s v="ORD-202308-06122"/>
    <x v="213"/>
    <x v="5"/>
    <x v="2"/>
    <n v="4067452706"/>
    <x v="14"/>
    <s v="PRD-111-CHA"/>
    <x v="11"/>
    <x v="1"/>
    <s v="S"/>
    <n v="3283.92"/>
    <n v="498.31"/>
    <x v="2"/>
    <n v="0.15174242977904501"/>
    <x v="0"/>
    <x v="0"/>
    <m/>
    <x v="0"/>
    <n v="0"/>
    <n v="207.68"/>
    <x v="7"/>
    <x v="3"/>
  </r>
  <r>
    <s v="ORD-202308-06123"/>
    <x v="209"/>
    <x v="26"/>
    <x v="5"/>
    <n v="6955509525"/>
    <x v="13"/>
    <s v="PRD-102-LAP"/>
    <x v="10"/>
    <x v="1"/>
    <s v="North"/>
    <n v="2765.14"/>
    <n v="756.55"/>
    <x v="0"/>
    <n v="0.273602783222549"/>
    <x v="0"/>
    <x v="1"/>
    <m/>
    <x v="0"/>
    <n v="0"/>
    <n v="847.14"/>
    <x v="7"/>
    <x v="3"/>
  </r>
  <r>
    <s v="ORD-202308-06124"/>
    <x v="230"/>
    <x v="16"/>
    <x v="0"/>
    <n v="3250096931"/>
    <x v="19"/>
    <s v="PRD - 102 - LAP"/>
    <x v="10"/>
    <x v="1"/>
    <s v="W"/>
    <n v="3166.28"/>
    <n v="174.46"/>
    <x v="3"/>
    <n v="5.5099359500738999E-2"/>
    <x v="0"/>
    <x v="2"/>
    <m/>
    <x v="0"/>
    <n v="0"/>
    <m/>
    <x v="7"/>
    <x v="3"/>
  </r>
  <r>
    <s v="ORD-202308-06125"/>
    <x v="218"/>
    <x v="9"/>
    <x v="4"/>
    <n v="2522094975"/>
    <x v="21"/>
    <s v="PRD-110-CAM"/>
    <x v="8"/>
    <x v="1"/>
    <s v="West"/>
    <n v="3974.1"/>
    <n v="824.97"/>
    <x v="3"/>
    <n v="0.207586623386427"/>
    <x v="0"/>
    <x v="1"/>
    <m/>
    <x v="0"/>
    <n v="0"/>
    <m/>
    <x v="7"/>
    <x v="3"/>
  </r>
  <r>
    <s v="ORD-202308-06126"/>
    <x v="234"/>
    <x v="28"/>
    <x v="0"/>
    <n v="1573321169"/>
    <x v="2"/>
    <s v="PRD-101-SHI"/>
    <x v="1"/>
    <x v="0"/>
    <s v="South"/>
    <n v="2664.52"/>
    <n v="290.52999999999997"/>
    <x v="2"/>
    <n v="0.10903652440214399"/>
    <x v="0"/>
    <x v="0"/>
    <m/>
    <x v="0"/>
    <n v="0"/>
    <n v="2821.33"/>
    <x v="7"/>
    <x v="3"/>
  </r>
  <r>
    <s v="ORD-202308-06127"/>
    <x v="224"/>
    <x v="17"/>
    <x v="7"/>
    <n v="933324162"/>
    <x v="9"/>
    <s v="PRD-107-TAB"/>
    <x v="6"/>
    <x v="1"/>
    <s v="N"/>
    <n v="39.71"/>
    <n v="10.09"/>
    <x v="0"/>
    <n v="0.25409216821959202"/>
    <x v="2"/>
    <x v="1"/>
    <m/>
    <x v="0"/>
    <n v="0"/>
    <n v="2081.52"/>
    <x v="7"/>
    <x v="3"/>
  </r>
  <r>
    <s v="ORD-202308-06128"/>
    <x v="224"/>
    <x v="16"/>
    <x v="0"/>
    <n v="5719962137"/>
    <x v="17"/>
    <s v="PRD-108-JAC"/>
    <x v="0"/>
    <x v="0"/>
    <s v="South"/>
    <n v="2905.82"/>
    <n v="509.28"/>
    <x v="2"/>
    <n v="0.17526206027902599"/>
    <x v="0"/>
    <x v="0"/>
    <s v="DAMAGED"/>
    <x v="1"/>
    <n v="1"/>
    <n v="2085.91"/>
    <x v="7"/>
    <x v="3"/>
  </r>
  <r>
    <s v="ORD-202308-06129"/>
    <x v="230"/>
    <x v="8"/>
    <x v="1"/>
    <n v="5148367867"/>
    <x v="2"/>
    <s v="PRD-101-SHI"/>
    <x v="1"/>
    <x v="0"/>
    <s v="North"/>
    <n v="3978.49"/>
    <n v="761.85"/>
    <x v="0"/>
    <n v="0.191492249572074"/>
    <x v="0"/>
    <x v="0"/>
    <m/>
    <x v="0"/>
    <n v="0"/>
    <n v="2821.33"/>
    <x v="7"/>
    <x v="3"/>
  </r>
  <r>
    <s v="ORD-202308-06130"/>
    <x v="231"/>
    <x v="12"/>
    <x v="0"/>
    <n v="3957162019"/>
    <x v="15"/>
    <s v="PRD - 100 - SHO"/>
    <x v="12"/>
    <x v="0"/>
    <s v="S"/>
    <n v="1813.85"/>
    <n v="264.94"/>
    <x v="2"/>
    <n v="0.146064999862172"/>
    <x v="0"/>
    <x v="0"/>
    <m/>
    <x v="0"/>
    <n v="0"/>
    <m/>
    <x v="7"/>
    <x v="3"/>
  </r>
  <r>
    <s v="ORD-202308-06131"/>
    <x v="212"/>
    <x v="11"/>
    <x v="3"/>
    <n v="2429102018"/>
    <x v="14"/>
    <s v="PRD-111-CHA"/>
    <x v="11"/>
    <x v="1"/>
    <s v="West"/>
    <n v="2365.56"/>
    <n v="482.24"/>
    <x v="3"/>
    <n v="0.20385870576100401"/>
    <x v="0"/>
    <x v="1"/>
    <m/>
    <x v="0"/>
    <n v="0"/>
    <n v="207.68"/>
    <x v="7"/>
    <x v="3"/>
  </r>
  <r>
    <s v="ORD-202308-06132"/>
    <x v="210"/>
    <x v="18"/>
    <x v="7"/>
    <n v="1512364589"/>
    <x v="0"/>
    <s v="PRD-108-JAC"/>
    <x v="4"/>
    <x v="0"/>
    <s v="North"/>
    <n v="1904.02"/>
    <n v="455.58"/>
    <x v="0"/>
    <n v="0.23927269671537099"/>
    <x v="0"/>
    <x v="1"/>
    <m/>
    <x v="0"/>
    <n v="0"/>
    <n v="2085.91"/>
    <x v="7"/>
    <x v="3"/>
  </r>
  <r>
    <s v="ORD-202308-06133"/>
    <x v="205"/>
    <x v="14"/>
    <x v="0"/>
    <n v="1656891289"/>
    <x v="4"/>
    <s v="PRD-109-SUN"/>
    <x v="3"/>
    <x v="2"/>
    <s v="N"/>
    <n v="2544.52"/>
    <n v="119.01"/>
    <x v="0"/>
    <n v="4.6771100246804899E-2"/>
    <x v="0"/>
    <x v="2"/>
    <m/>
    <x v="0"/>
    <n v="0"/>
    <m/>
    <x v="7"/>
    <x v="3"/>
  </r>
  <r>
    <s v="ORD-202308-06134"/>
    <x v="219"/>
    <x v="14"/>
    <x v="4"/>
    <n v="3360971171"/>
    <x v="14"/>
    <s v="PRD-111-CHA"/>
    <x v="11"/>
    <x v="1"/>
    <s v="South"/>
    <n v="4280.17"/>
    <n v="916.07"/>
    <x v="2"/>
    <n v="0.21402654567458801"/>
    <x v="0"/>
    <x v="1"/>
    <m/>
    <x v="0"/>
    <n v="0"/>
    <n v="207.68"/>
    <x v="7"/>
    <x v="3"/>
  </r>
  <r>
    <s v="ORD-202308-06135"/>
    <x v="227"/>
    <x v="5"/>
    <x v="6"/>
    <n v="5199161298"/>
    <x v="21"/>
    <s v="PRD - 110 - CAM"/>
    <x v="8"/>
    <x v="1"/>
    <s v="N"/>
    <n v="1008"/>
    <n v="62.9"/>
    <x v="0"/>
    <n v="6.2400793650793603E-2"/>
    <x v="0"/>
    <x v="2"/>
    <m/>
    <x v="0"/>
    <n v="0"/>
    <m/>
    <x v="7"/>
    <x v="3"/>
  </r>
  <r>
    <s v="ORD-202308-06136"/>
    <x v="214"/>
    <x v="21"/>
    <x v="0"/>
    <n v="5085759300"/>
    <x v="14"/>
    <s v="PRD-111-CHA"/>
    <x v="11"/>
    <x v="1"/>
    <s v="East"/>
    <n v="3809.7"/>
    <n v="704.19"/>
    <x v="1"/>
    <n v="0.18484132608866799"/>
    <x v="0"/>
    <x v="0"/>
    <m/>
    <x v="0"/>
    <n v="0"/>
    <n v="207.68"/>
    <x v="7"/>
    <x v="3"/>
  </r>
  <r>
    <s v="ORD-202308-06137"/>
    <x v="225"/>
    <x v="25"/>
    <x v="6"/>
    <n v="6677015407"/>
    <x v="5"/>
    <s v="PRD-103-HEA"/>
    <x v="5"/>
    <x v="1"/>
    <s v="East"/>
    <n v="2522.09"/>
    <n v="90.4"/>
    <x v="1"/>
    <n v="3.5843288701037597E-2"/>
    <x v="0"/>
    <x v="2"/>
    <m/>
    <x v="0"/>
    <n v="0"/>
    <n v="2183.56"/>
    <x v="7"/>
    <x v="3"/>
  </r>
  <r>
    <s v="ORD-202308-06138"/>
    <x v="227"/>
    <x v="17"/>
    <x v="3"/>
    <n v="4052723532"/>
    <x v="14"/>
    <s v="PRD-111-CHA"/>
    <x v="11"/>
    <x v="1"/>
    <s v="North"/>
    <n v="2523.0100000000002"/>
    <n v="317.02"/>
    <x v="0"/>
    <n v="0.12565150356122201"/>
    <x v="0"/>
    <x v="0"/>
    <m/>
    <x v="0"/>
    <n v="0"/>
    <n v="207.68"/>
    <x v="7"/>
    <x v="3"/>
  </r>
  <r>
    <s v="ORD-202308-06139"/>
    <x v="216"/>
    <x v="19"/>
    <x v="6"/>
    <n v="1641938295"/>
    <x v="3"/>
    <s v="PRD - 106 - PHO"/>
    <x v="2"/>
    <x v="1"/>
    <s v="North"/>
    <n v="4122.8900000000003"/>
    <n v="251.88"/>
    <x v="0"/>
    <n v="6.1093068211861098E-2"/>
    <x v="0"/>
    <x v="2"/>
    <m/>
    <x v="0"/>
    <n v="0"/>
    <m/>
    <x v="7"/>
    <x v="3"/>
  </r>
  <r>
    <s v="ORD-202308-06140"/>
    <x v="211"/>
    <x v="15"/>
    <x v="3"/>
    <n v="268492550"/>
    <x v="22"/>
    <s v="PRD-105-BAG"/>
    <x v="9"/>
    <x v="2"/>
    <s v="N"/>
    <n v="167.92"/>
    <n v="6.78"/>
    <x v="0"/>
    <n v="4.0376369699857098E-2"/>
    <x v="2"/>
    <x v="2"/>
    <m/>
    <x v="0"/>
    <n v="0"/>
    <m/>
    <x v="7"/>
    <x v="3"/>
  </r>
  <r>
    <s v="ORD-202308-06141"/>
    <x v="209"/>
    <x v="13"/>
    <x v="3"/>
    <n v="7498463975"/>
    <x v="0"/>
    <s v="PRD-108-JAC"/>
    <x v="0"/>
    <x v="0"/>
    <s v="North"/>
    <n v="4698.74"/>
    <n v="204.91"/>
    <x v="0"/>
    <n v="4.3609563414872897E-2"/>
    <x v="0"/>
    <x v="2"/>
    <m/>
    <x v="0"/>
    <n v="0"/>
    <n v="2085.91"/>
    <x v="7"/>
    <x v="3"/>
  </r>
  <r>
    <s v="ORD-202308-06142"/>
    <x v="207"/>
    <x v="19"/>
    <x v="5"/>
    <n v="8357668007"/>
    <x v="6"/>
    <s v="PRD-107-TAB"/>
    <x v="6"/>
    <x v="1"/>
    <s v="East"/>
    <n v="1635.41"/>
    <n v="366.76"/>
    <x v="1"/>
    <n v="0.22426180590799899"/>
    <x v="0"/>
    <x v="1"/>
    <m/>
    <x v="0"/>
    <n v="0"/>
    <n v="2081.52"/>
    <x v="7"/>
    <x v="3"/>
  </r>
  <r>
    <s v="ORD-202308-06143"/>
    <x v="210"/>
    <x v="24"/>
    <x v="2"/>
    <n v="2885920557"/>
    <x v="12"/>
    <s v="PRD-105-BAG"/>
    <x v="9"/>
    <x v="2"/>
    <s v="North"/>
    <n v="522.46"/>
    <n v="80.73"/>
    <x v="0"/>
    <n v="0.15451900623971199"/>
    <x v="1"/>
    <x v="0"/>
    <m/>
    <x v="0"/>
    <n v="0"/>
    <m/>
    <x v="7"/>
    <x v="3"/>
  </r>
  <r>
    <s v="ORD-202308-06144"/>
    <x v="207"/>
    <x v="4"/>
    <x v="1"/>
    <n v="1162212601"/>
    <x v="2"/>
    <s v="PRD-101-SHI"/>
    <x v="1"/>
    <x v="0"/>
    <s v="W"/>
    <n v="606.77"/>
    <n v="88.24"/>
    <x v="3"/>
    <n v="0.145425779125534"/>
    <x v="1"/>
    <x v="0"/>
    <m/>
    <x v="0"/>
    <n v="0"/>
    <n v="2821.33"/>
    <x v="7"/>
    <x v="3"/>
  </r>
  <r>
    <s v="ORD-202308-06145"/>
    <x v="226"/>
    <x v="24"/>
    <x v="6"/>
    <n v="738263401"/>
    <x v="3"/>
    <s v="PRD-106-PHO"/>
    <x v="2"/>
    <x v="1"/>
    <s v="North"/>
    <n v="2052.0500000000002"/>
    <n v="357.45"/>
    <x v="0"/>
    <n v="0.17419166199653999"/>
    <x v="0"/>
    <x v="0"/>
    <m/>
    <x v="0"/>
    <n v="0"/>
    <n v="2788.38"/>
    <x v="7"/>
    <x v="3"/>
  </r>
  <r>
    <s v="ORD-202308-06146"/>
    <x v="206"/>
    <x v="23"/>
    <x v="7"/>
    <n v="4215554886"/>
    <x v="2"/>
    <s v="PRD-101-SHI"/>
    <x v="1"/>
    <x v="0"/>
    <s v="N"/>
    <n v="3514.39"/>
    <n v="959.18"/>
    <x v="0"/>
    <n v="0.27292929925250198"/>
    <x v="0"/>
    <x v="1"/>
    <s v="Defective"/>
    <x v="1"/>
    <n v="1"/>
    <n v="2821.33"/>
    <x v="7"/>
    <x v="3"/>
  </r>
  <r>
    <s v="ORD-202308-06147"/>
    <x v="218"/>
    <x v="18"/>
    <x v="3"/>
    <n v="1029722913"/>
    <x v="5"/>
    <s v="PRD - 103 - HEA"/>
    <x v="5"/>
    <x v="1"/>
    <s v="N"/>
    <n v="3002.37"/>
    <n v="590.03"/>
    <x v="0"/>
    <n v="0.19652141474901499"/>
    <x v="0"/>
    <x v="0"/>
    <m/>
    <x v="0"/>
    <n v="0"/>
    <m/>
    <x v="7"/>
    <x v="3"/>
  </r>
  <r>
    <s v="ORD-202308-06148"/>
    <x v="230"/>
    <x v="4"/>
    <x v="4"/>
    <n v="3916380823"/>
    <x v="13"/>
    <s v="PRD-102-LAP"/>
    <x v="10"/>
    <x v="1"/>
    <s v="North"/>
    <n v="137.38"/>
    <n v="29.03"/>
    <x v="0"/>
    <n v="0.21131169020235799"/>
    <x v="2"/>
    <x v="1"/>
    <m/>
    <x v="0"/>
    <n v="0"/>
    <n v="847.14"/>
    <x v="7"/>
    <x v="3"/>
  </r>
  <r>
    <s v="ORD-202308-06149"/>
    <x v="206"/>
    <x v="22"/>
    <x v="0"/>
    <n v="8455672896"/>
    <x v="8"/>
    <s v="PRD-110-CAM"/>
    <x v="8"/>
    <x v="1"/>
    <s v="West"/>
    <n v="3861.99"/>
    <n v="303.89"/>
    <x v="3"/>
    <n v="7.8687412447986604E-2"/>
    <x v="0"/>
    <x v="2"/>
    <m/>
    <x v="0"/>
    <n v="0"/>
    <m/>
    <x v="7"/>
    <x v="3"/>
  </r>
  <r>
    <s v="ORD-202308-06150"/>
    <x v="227"/>
    <x v="24"/>
    <x v="6"/>
    <n v="2861122921"/>
    <x v="10"/>
    <s v="PRD-106-PHO"/>
    <x v="2"/>
    <x v="1"/>
    <s v="East"/>
    <n v="1745.39"/>
    <n v="216.39"/>
    <x v="1"/>
    <n v="0.123978022103942"/>
    <x v="0"/>
    <x v="0"/>
    <m/>
    <x v="0"/>
    <n v="0"/>
    <n v="2788.38"/>
    <x v="7"/>
    <x v="3"/>
  </r>
  <r>
    <s v="ORD-202308-06151"/>
    <x v="215"/>
    <x v="13"/>
    <x v="6"/>
    <n v="8096275752"/>
    <x v="5"/>
    <s v="PRD-103-HEA"/>
    <x v="5"/>
    <x v="1"/>
    <s v="North"/>
    <n v="4601.8100000000004"/>
    <n v="851.06"/>
    <x v="0"/>
    <n v="0.184940273501079"/>
    <x v="0"/>
    <x v="0"/>
    <m/>
    <x v="0"/>
    <n v="0"/>
    <n v="2183.56"/>
    <x v="7"/>
    <x v="3"/>
  </r>
  <r>
    <s v="ORD-202308-06152"/>
    <x v="206"/>
    <x v="9"/>
    <x v="2"/>
    <n v="6015869764"/>
    <x v="4"/>
    <s v="PRD-109-SUN"/>
    <x v="3"/>
    <x v="2"/>
    <s v="North"/>
    <n v="1029.75"/>
    <n v="304.36"/>
    <x v="0"/>
    <n v="0.29556688516630197"/>
    <x v="0"/>
    <x v="1"/>
    <m/>
    <x v="0"/>
    <n v="0"/>
    <m/>
    <x v="7"/>
    <x v="3"/>
  </r>
  <r>
    <s v="ORD-202308-06153"/>
    <x v="206"/>
    <x v="22"/>
    <x v="5"/>
    <n v="3547053475"/>
    <x v="0"/>
    <s v="PRD-108-JAC"/>
    <x v="0"/>
    <x v="0"/>
    <s v="S"/>
    <n v="1374.48"/>
    <n v="109.39"/>
    <x v="2"/>
    <n v="7.95864617891857E-2"/>
    <x v="0"/>
    <x v="2"/>
    <m/>
    <x v="0"/>
    <n v="0"/>
    <n v="2085.91"/>
    <x v="7"/>
    <x v="3"/>
  </r>
  <r>
    <s v="ORD-202308-06154"/>
    <x v="226"/>
    <x v="20"/>
    <x v="3"/>
    <n v="9586877056"/>
    <x v="17"/>
    <s v="PRD - 108 - JAC"/>
    <x v="0"/>
    <x v="0"/>
    <s v="East"/>
    <n v="2250.65"/>
    <n v="538.12"/>
    <x v="1"/>
    <n v="0.239095372447959"/>
    <x v="0"/>
    <x v="1"/>
    <m/>
    <x v="0"/>
    <n v="0"/>
    <m/>
    <x v="7"/>
    <x v="3"/>
  </r>
  <r>
    <s v="ORD-202308-06155"/>
    <x v="220"/>
    <x v="20"/>
    <x v="2"/>
    <n v="2693228030"/>
    <x v="5"/>
    <s v="PRD-103-HEA"/>
    <x v="5"/>
    <x v="1"/>
    <s v="South"/>
    <n v="4114.46"/>
    <n v="399.47"/>
    <x v="2"/>
    <n v="9.7089289967577805E-2"/>
    <x v="0"/>
    <x v="2"/>
    <m/>
    <x v="0"/>
    <n v="0"/>
    <n v="2183.56"/>
    <x v="7"/>
    <x v="3"/>
  </r>
  <r>
    <s v="ORD-202308-06156"/>
    <x v="228"/>
    <x v="0"/>
    <x v="0"/>
    <n v="1540231565"/>
    <x v="9"/>
    <s v="PRD-107-TAB"/>
    <x v="6"/>
    <x v="1"/>
    <s v="North"/>
    <n v="4153.74"/>
    <n v="942.59"/>
    <x v="0"/>
    <n v="0.22692561402495101"/>
    <x v="0"/>
    <x v="1"/>
    <m/>
    <x v="0"/>
    <n v="0"/>
    <n v="2081.52"/>
    <x v="7"/>
    <x v="3"/>
  </r>
  <r>
    <s v="ORD-202308-06157"/>
    <x v="220"/>
    <x v="14"/>
    <x v="7"/>
    <n v="8296930376"/>
    <x v="14"/>
    <s v="PRD-111-CHA"/>
    <x v="11"/>
    <x v="1"/>
    <s v="North"/>
    <n v="1969.91"/>
    <n v="437.19"/>
    <x v="0"/>
    <n v="0.22193399698463401"/>
    <x v="0"/>
    <x v="1"/>
    <m/>
    <x v="0"/>
    <n v="0"/>
    <n v="207.68"/>
    <x v="7"/>
    <x v="3"/>
  </r>
  <r>
    <s v="ORD-202308-06158"/>
    <x v="215"/>
    <x v="14"/>
    <x v="0"/>
    <n v="6007421932"/>
    <x v="2"/>
    <s v="PRD-101-SHI"/>
    <x v="1"/>
    <x v="0"/>
    <s v="North"/>
    <n v="4626.32"/>
    <n v="571.79999999999995"/>
    <x v="0"/>
    <n v="0.123597157135693"/>
    <x v="0"/>
    <x v="0"/>
    <m/>
    <x v="0"/>
    <n v="0"/>
    <n v="2821.33"/>
    <x v="7"/>
    <x v="3"/>
  </r>
  <r>
    <s v="ORD-202308-06159"/>
    <x v="209"/>
    <x v="22"/>
    <x v="0"/>
    <n v="6276735454"/>
    <x v="16"/>
    <s v="PRD-109-SUN"/>
    <x v="3"/>
    <x v="2"/>
    <s v="W"/>
    <n v="3352.31"/>
    <n v="381.19"/>
    <x v="3"/>
    <n v="0.11370965095710101"/>
    <x v="0"/>
    <x v="0"/>
    <m/>
    <x v="0"/>
    <n v="0"/>
    <m/>
    <x v="7"/>
    <x v="3"/>
  </r>
  <r>
    <s v="ORD-202308-06160"/>
    <x v="214"/>
    <x v="22"/>
    <x v="1"/>
    <n v="7647588343"/>
    <x v="6"/>
    <s v="PRD-107-TAB"/>
    <x v="6"/>
    <x v="1"/>
    <s v="North"/>
    <n v="3734.83"/>
    <n v="1090.68"/>
    <x v="0"/>
    <n v="0.29202935608849701"/>
    <x v="0"/>
    <x v="1"/>
    <m/>
    <x v="0"/>
    <n v="0"/>
    <n v="2081.52"/>
    <x v="7"/>
    <x v="3"/>
  </r>
  <r>
    <s v="ORD-202308-06161"/>
    <x v="228"/>
    <x v="6"/>
    <x v="1"/>
    <n v="1224764"/>
    <x v="9"/>
    <s v="PRD-107-TAB"/>
    <x v="6"/>
    <x v="1"/>
    <s v="East"/>
    <n v="2951.21"/>
    <n v="394.42"/>
    <x v="1"/>
    <n v="0.133646877043653"/>
    <x v="0"/>
    <x v="0"/>
    <m/>
    <x v="0"/>
    <n v="0"/>
    <n v="2081.52"/>
    <x v="7"/>
    <x v="3"/>
  </r>
  <r>
    <s v="ORD-202308-06162"/>
    <x v="218"/>
    <x v="17"/>
    <x v="5"/>
    <n v="7856243630"/>
    <x v="8"/>
    <s v="PRD-110-CAM"/>
    <x v="8"/>
    <x v="1"/>
    <s v="East"/>
    <n v="4007.68"/>
    <n v="442.75"/>
    <x v="1"/>
    <n v="0.11047538725646799"/>
    <x v="0"/>
    <x v="0"/>
    <m/>
    <x v="0"/>
    <n v="0"/>
    <m/>
    <x v="7"/>
    <x v="3"/>
  </r>
  <r>
    <s v="ORD-202308-06163"/>
    <x v="213"/>
    <x v="16"/>
    <x v="7"/>
    <n v="9093691829"/>
    <x v="11"/>
    <s v="PRD-104-WAT"/>
    <x v="7"/>
    <x v="2"/>
    <s v="W"/>
    <n v="1667.98"/>
    <n v="288.57"/>
    <x v="3"/>
    <n v="0.17300567153083399"/>
    <x v="0"/>
    <x v="0"/>
    <s v="DAMAGED"/>
    <x v="1"/>
    <n v="1"/>
    <n v="2420.2800000000002"/>
    <x v="7"/>
    <x v="3"/>
  </r>
  <r>
    <s v="ORD-202308-06164"/>
    <x v="225"/>
    <x v="12"/>
    <x v="5"/>
    <n v="6935552125"/>
    <x v="16"/>
    <s v="PRD - 109 - SUN"/>
    <x v="3"/>
    <x v="2"/>
    <s v="West"/>
    <n v="2909.57"/>
    <n v="267.16000000000003"/>
    <x v="3"/>
    <n v="9.1821128207948202E-2"/>
    <x v="0"/>
    <x v="2"/>
    <m/>
    <x v="0"/>
    <n v="0"/>
    <m/>
    <x v="7"/>
    <x v="3"/>
  </r>
  <r>
    <s v="ORD-202308-06165"/>
    <x v="232"/>
    <x v="6"/>
    <x v="1"/>
    <n v="4899174198"/>
    <x v="13"/>
    <s v="PRD-102-LAP"/>
    <x v="10"/>
    <x v="1"/>
    <s v="North"/>
    <n v="3272.68"/>
    <n v="555.45000000000005"/>
    <x v="0"/>
    <n v="0.16972328489189301"/>
    <x v="0"/>
    <x v="0"/>
    <m/>
    <x v="0"/>
    <n v="0"/>
    <n v="847.14"/>
    <x v="7"/>
    <x v="3"/>
  </r>
  <r>
    <s v="ORD-202308-06166"/>
    <x v="226"/>
    <x v="23"/>
    <x v="2"/>
    <n v="8753140976"/>
    <x v="14"/>
    <s v="PRD-111-CHA"/>
    <x v="4"/>
    <x v="1"/>
    <s v="W"/>
    <n v="2615.19"/>
    <n v="319.75"/>
    <x v="3"/>
    <n v="0.12226645100356"/>
    <x v="0"/>
    <x v="0"/>
    <m/>
    <x v="0"/>
    <n v="0"/>
    <n v="207.68"/>
    <x v="7"/>
    <x v="3"/>
  </r>
  <r>
    <s v="ORD-202308-06167"/>
    <x v="205"/>
    <x v="15"/>
    <x v="6"/>
    <n v="199769284"/>
    <x v="11"/>
    <s v="PRD-104-WAT"/>
    <x v="7"/>
    <x v="2"/>
    <s v="N"/>
    <n v="1845.29"/>
    <n v="421.23"/>
    <x v="0"/>
    <n v="0.22827306277062101"/>
    <x v="0"/>
    <x v="1"/>
    <m/>
    <x v="0"/>
    <n v="0"/>
    <n v="2420.2800000000002"/>
    <x v="7"/>
    <x v="3"/>
  </r>
  <r>
    <s v="ORD-202308-06168"/>
    <x v="218"/>
    <x v="1"/>
    <x v="2"/>
    <n v="6083229848"/>
    <x v="10"/>
    <s v="PRD-106-PHO"/>
    <x v="2"/>
    <x v="1"/>
    <s v="South"/>
    <n v="2425.5500000000002"/>
    <n v="591.99"/>
    <x v="2"/>
    <n v="0.24406423285440401"/>
    <x v="0"/>
    <x v="1"/>
    <m/>
    <x v="0"/>
    <n v="0"/>
    <n v="2788.38"/>
    <x v="7"/>
    <x v="3"/>
  </r>
  <r>
    <s v="ORD-202308-06169"/>
    <x v="207"/>
    <x v="11"/>
    <x v="4"/>
    <n v="7904552577"/>
    <x v="6"/>
    <s v="PRD-107-TAB"/>
    <x v="6"/>
    <x v="1"/>
    <s v="North"/>
    <n v="2939.69"/>
    <n v="355.22"/>
    <x v="0"/>
    <n v="0.12083587044892501"/>
    <x v="0"/>
    <x v="0"/>
    <m/>
    <x v="0"/>
    <n v="0"/>
    <n v="2081.52"/>
    <x v="7"/>
    <x v="3"/>
  </r>
  <r>
    <s v="ORD-202308-06170"/>
    <x v="216"/>
    <x v="26"/>
    <x v="5"/>
    <n v="9877879030"/>
    <x v="2"/>
    <s v="PRD - 101 - SHI"/>
    <x v="1"/>
    <x v="0"/>
    <s v="N"/>
    <n v="229.45"/>
    <n v="10.84"/>
    <x v="0"/>
    <n v="4.7243408149923699E-2"/>
    <x v="2"/>
    <x v="2"/>
    <m/>
    <x v="0"/>
    <n v="0"/>
    <m/>
    <x v="7"/>
    <x v="3"/>
  </r>
  <r>
    <s v="ORD-202308-06171"/>
    <x v="234"/>
    <x v="28"/>
    <x v="2"/>
    <n v="3310154671"/>
    <x v="2"/>
    <s v="PRD - 101 - SHI"/>
    <x v="1"/>
    <x v="0"/>
    <s v="S"/>
    <n v="4737.5600000000004"/>
    <n v="769.34"/>
    <x v="2"/>
    <n v="0.16239161087141901"/>
    <x v="0"/>
    <x v="0"/>
    <m/>
    <x v="0"/>
    <n v="0"/>
    <m/>
    <x v="7"/>
    <x v="3"/>
  </r>
  <r>
    <s v="ORD-202308-06172"/>
    <x v="212"/>
    <x v="27"/>
    <x v="5"/>
    <n v="6802593234"/>
    <x v="20"/>
    <s v="PRD-100-SHO"/>
    <x v="12"/>
    <x v="0"/>
    <s v="W"/>
    <n v="4534.26"/>
    <n v="194.13"/>
    <x v="3"/>
    <n v="4.2814042423680997E-2"/>
    <x v="0"/>
    <x v="2"/>
    <m/>
    <x v="0"/>
    <n v="0"/>
    <n v="2793.38"/>
    <x v="7"/>
    <x v="3"/>
  </r>
  <r>
    <s v="ORD-202308-06173"/>
    <x v="226"/>
    <x v="2"/>
    <x v="2"/>
    <n v="8294618143"/>
    <x v="11"/>
    <s v="PRD-104-WAT"/>
    <x v="7"/>
    <x v="2"/>
    <s v="North"/>
    <n v="1250.77"/>
    <n v="94.57"/>
    <x v="0"/>
    <n v="7.5609424594449803E-2"/>
    <x v="0"/>
    <x v="2"/>
    <m/>
    <x v="0"/>
    <n v="0"/>
    <n v="2420.2800000000002"/>
    <x v="7"/>
    <x v="3"/>
  </r>
  <r>
    <s v="ORD-202308-06174"/>
    <x v="213"/>
    <x v="20"/>
    <x v="1"/>
    <n v="9377276324"/>
    <x v="6"/>
    <s v="PRD-107-TAB"/>
    <x v="6"/>
    <x v="1"/>
    <s v="East"/>
    <n v="3994.4"/>
    <n v="369.18"/>
    <x v="1"/>
    <n v="9.2424394151812597E-2"/>
    <x v="0"/>
    <x v="2"/>
    <m/>
    <x v="0"/>
    <n v="0"/>
    <n v="2081.52"/>
    <x v="7"/>
    <x v="3"/>
  </r>
  <r>
    <s v="ORD-202308-06175"/>
    <x v="210"/>
    <x v="1"/>
    <x v="0"/>
    <n v="8144917881"/>
    <x v="14"/>
    <s v="PRD-111-CHA"/>
    <x v="4"/>
    <x v="1"/>
    <s v="S"/>
    <n v="4423.8599999999997"/>
    <n v="1091.7"/>
    <x v="2"/>
    <n v="0.246775440452456"/>
    <x v="0"/>
    <x v="1"/>
    <m/>
    <x v="0"/>
    <n v="0"/>
    <n v="207.68"/>
    <x v="7"/>
    <x v="3"/>
  </r>
  <r>
    <s v="ORD-202308-06176"/>
    <x v="210"/>
    <x v="22"/>
    <x v="2"/>
    <n v="1491939553"/>
    <x v="0"/>
    <s v="PRD-108-JAC"/>
    <x v="0"/>
    <x v="0"/>
    <s v="East"/>
    <n v="345.08"/>
    <n v="97.06"/>
    <x v="1"/>
    <n v="0.28126811174220501"/>
    <x v="2"/>
    <x v="1"/>
    <m/>
    <x v="0"/>
    <n v="0"/>
    <n v="2085.91"/>
    <x v="7"/>
    <x v="3"/>
  </r>
  <r>
    <s v="ORD-202308-06177"/>
    <x v="205"/>
    <x v="10"/>
    <x v="3"/>
    <n v="632326674"/>
    <x v="20"/>
    <s v="PRD-100-SHO"/>
    <x v="12"/>
    <x v="0"/>
    <s v="East"/>
    <n v="648.6"/>
    <n v="182.49"/>
    <x v="1"/>
    <n v="0.28135985198889901"/>
    <x v="1"/>
    <x v="1"/>
    <m/>
    <x v="0"/>
    <n v="0"/>
    <n v="2793.38"/>
    <x v="7"/>
    <x v="3"/>
  </r>
  <r>
    <s v="ORD-202308-06178"/>
    <x v="213"/>
    <x v="29"/>
    <x v="2"/>
    <n v="8644229518"/>
    <x v="21"/>
    <s v="PRD - 110 - CAM"/>
    <x v="4"/>
    <x v="1"/>
    <s v="East"/>
    <n v="4907.5"/>
    <n v="445.95"/>
    <x v="1"/>
    <n v="9.0871115639327593E-2"/>
    <x v="0"/>
    <x v="2"/>
    <m/>
    <x v="0"/>
    <n v="0"/>
    <m/>
    <x v="7"/>
    <x v="3"/>
  </r>
  <r>
    <s v="ORD-202308-06179"/>
    <x v="224"/>
    <x v="19"/>
    <x v="0"/>
    <n v="3331632504"/>
    <x v="15"/>
    <s v="PRD-100-SHO"/>
    <x v="12"/>
    <x v="0"/>
    <s v="S"/>
    <n v="4023"/>
    <n v="807.58"/>
    <x v="2"/>
    <n v="0.200740740740741"/>
    <x v="0"/>
    <x v="1"/>
    <m/>
    <x v="0"/>
    <n v="0"/>
    <n v="2793.38"/>
    <x v="7"/>
    <x v="3"/>
  </r>
  <r>
    <s v="ORD-202308-06180"/>
    <x v="228"/>
    <x v="19"/>
    <x v="0"/>
    <n v="4563970881"/>
    <x v="13"/>
    <s v="PRD - 102 - LAP"/>
    <x v="10"/>
    <x v="1"/>
    <s v="West"/>
    <n v="2995.77"/>
    <n v="857.73"/>
    <x v="3"/>
    <n v="0.28631370232027198"/>
    <x v="0"/>
    <x v="1"/>
    <m/>
    <x v="0"/>
    <n v="0"/>
    <m/>
    <x v="7"/>
    <x v="3"/>
  </r>
  <r>
    <s v="ORD-202308-06181"/>
    <x v="229"/>
    <x v="9"/>
    <x v="0"/>
    <n v="599504353"/>
    <x v="0"/>
    <s v="PRD-108-JAC"/>
    <x v="0"/>
    <x v="0"/>
    <s v="W"/>
    <n v="3647.46"/>
    <n v="832.64"/>
    <x v="3"/>
    <n v="0.228279405394439"/>
    <x v="0"/>
    <x v="1"/>
    <m/>
    <x v="0"/>
    <n v="0"/>
    <n v="2085.91"/>
    <x v="7"/>
    <x v="3"/>
  </r>
  <r>
    <s v="ORD-202308-06182"/>
    <x v="224"/>
    <x v="0"/>
    <x v="7"/>
    <n v="4707723570"/>
    <x v="7"/>
    <s v="PRD-104-WAT"/>
    <x v="7"/>
    <x v="2"/>
    <s v="East"/>
    <n v="1042.76"/>
    <n v="260.33999999999997"/>
    <x v="1"/>
    <n v="0.24966435229583001"/>
    <x v="0"/>
    <x v="1"/>
    <m/>
    <x v="0"/>
    <n v="0"/>
    <n v="2420.2800000000002"/>
    <x v="7"/>
    <x v="3"/>
  </r>
  <r>
    <s v="ORD-202308-06183"/>
    <x v="218"/>
    <x v="27"/>
    <x v="4"/>
    <n v="4787079489"/>
    <x v="20"/>
    <s v="PRD-100-SHO"/>
    <x v="4"/>
    <x v="0"/>
    <s v="West"/>
    <n v="4077.43"/>
    <n v="299.83"/>
    <x v="3"/>
    <n v="7.3534064349357303E-2"/>
    <x v="0"/>
    <x v="2"/>
    <m/>
    <x v="0"/>
    <n v="0"/>
    <n v="2793.38"/>
    <x v="7"/>
    <x v="3"/>
  </r>
  <r>
    <s v="ORD-202308-06184"/>
    <x v="212"/>
    <x v="22"/>
    <x v="4"/>
    <n v="8064468838"/>
    <x v="3"/>
    <s v="PRD-106-PHO"/>
    <x v="2"/>
    <x v="1"/>
    <s v="N"/>
    <n v="1271.53"/>
    <n v="223.99"/>
    <x v="0"/>
    <n v="0.176157857069829"/>
    <x v="0"/>
    <x v="0"/>
    <m/>
    <x v="0"/>
    <n v="0"/>
    <n v="2788.38"/>
    <x v="7"/>
    <x v="3"/>
  </r>
  <r>
    <s v="ORD-202308-06185"/>
    <x v="217"/>
    <x v="2"/>
    <x v="2"/>
    <n v="2032318322"/>
    <x v="7"/>
    <s v="PRD-104-WAT"/>
    <x v="4"/>
    <x v="2"/>
    <s v="North"/>
    <n v="4822.6400000000003"/>
    <n v="1062.42"/>
    <x v="0"/>
    <n v="0.220298425758506"/>
    <x v="0"/>
    <x v="1"/>
    <m/>
    <x v="0"/>
    <n v="0"/>
    <n v="2420.2800000000002"/>
    <x v="7"/>
    <x v="3"/>
  </r>
  <r>
    <s v="ORD-202308-06186"/>
    <x v="216"/>
    <x v="3"/>
    <x v="0"/>
    <n v="1379137993"/>
    <x v="13"/>
    <s v="PRD-102-LAP"/>
    <x v="10"/>
    <x v="1"/>
    <s v="West"/>
    <n v="693.57"/>
    <n v="159.16"/>
    <x v="3"/>
    <n v="0.229479360410629"/>
    <x v="1"/>
    <x v="1"/>
    <m/>
    <x v="0"/>
    <n v="0"/>
    <n v="847.14"/>
    <x v="7"/>
    <x v="3"/>
  </r>
  <r>
    <s v="ORD-202308-06187"/>
    <x v="225"/>
    <x v="12"/>
    <x v="5"/>
    <n v="4217233734"/>
    <x v="11"/>
    <s v="PRD-104-WAT"/>
    <x v="7"/>
    <x v="2"/>
    <s v="East"/>
    <n v="2683.71"/>
    <n v="583.11"/>
    <x v="1"/>
    <n v="0.217277574700694"/>
    <x v="0"/>
    <x v="1"/>
    <m/>
    <x v="0"/>
    <n v="0"/>
    <n v="2420.2800000000002"/>
    <x v="7"/>
    <x v="3"/>
  </r>
  <r>
    <s v="ORD-202308-06188"/>
    <x v="213"/>
    <x v="18"/>
    <x v="5"/>
    <n v="3011559674"/>
    <x v="0"/>
    <s v="PRD-108-JAC"/>
    <x v="0"/>
    <x v="0"/>
    <s v="West"/>
    <n v="57.12"/>
    <n v="4.17"/>
    <x v="3"/>
    <n v="7.3004201680672301E-2"/>
    <x v="2"/>
    <x v="2"/>
    <m/>
    <x v="0"/>
    <n v="0"/>
    <n v="2085.91"/>
    <x v="7"/>
    <x v="3"/>
  </r>
  <r>
    <s v="ORD-202308-06189"/>
    <x v="217"/>
    <x v="13"/>
    <x v="5"/>
    <n v="1074074434"/>
    <x v="4"/>
    <s v="PRD-109-SUN"/>
    <x v="3"/>
    <x v="2"/>
    <s v="West"/>
    <n v="3237.04"/>
    <n v="178.05"/>
    <x v="3"/>
    <n v="5.5003954229790201E-2"/>
    <x v="0"/>
    <x v="2"/>
    <s v="Customer changed mind"/>
    <x v="1"/>
    <n v="1"/>
    <m/>
    <x v="7"/>
    <x v="3"/>
  </r>
  <r>
    <s v="ORD-202308-06190"/>
    <x v="218"/>
    <x v="10"/>
    <x v="7"/>
    <n v="3495493568"/>
    <x v="2"/>
    <s v="PRD-101-SHI"/>
    <x v="1"/>
    <x v="0"/>
    <s v="N"/>
    <n v="3562.31"/>
    <n v="991.28"/>
    <x v="0"/>
    <n v="0.27826887609444401"/>
    <x v="0"/>
    <x v="1"/>
    <s v="Wrong item delivered"/>
    <x v="1"/>
    <n v="1"/>
    <n v="2821.33"/>
    <x v="7"/>
    <x v="3"/>
  </r>
  <r>
    <s v="ORD-202308-06191"/>
    <x v="213"/>
    <x v="26"/>
    <x v="2"/>
    <n v="7284052609"/>
    <x v="4"/>
    <s v="PRD-109-SUN"/>
    <x v="3"/>
    <x v="2"/>
    <s v="North"/>
    <n v="2355.87"/>
    <n v="356.53"/>
    <x v="0"/>
    <n v="0.15133687342680199"/>
    <x v="0"/>
    <x v="0"/>
    <m/>
    <x v="0"/>
    <n v="0"/>
    <m/>
    <x v="7"/>
    <x v="3"/>
  </r>
  <r>
    <s v="ORD-202308-06192"/>
    <x v="213"/>
    <x v="27"/>
    <x v="3"/>
    <n v="6185280700"/>
    <x v="11"/>
    <s v="PRD-104-WAT"/>
    <x v="7"/>
    <x v="2"/>
    <s v="East"/>
    <n v="2668.33"/>
    <n v="131.99"/>
    <x v="1"/>
    <n v="4.9465395959270402E-2"/>
    <x v="0"/>
    <x v="2"/>
    <m/>
    <x v="0"/>
    <n v="0"/>
    <n v="2420.2800000000002"/>
    <x v="7"/>
    <x v="3"/>
  </r>
  <r>
    <s v="ORD-202308-06193"/>
    <x v="216"/>
    <x v="22"/>
    <x v="5"/>
    <n v="5227623710"/>
    <x v="22"/>
    <s v="PRD-105-BAG"/>
    <x v="9"/>
    <x v="2"/>
    <s v="West"/>
    <n v="3136.59"/>
    <n v="100.2"/>
    <x v="3"/>
    <n v="3.1945520453741202E-2"/>
    <x v="0"/>
    <x v="2"/>
    <m/>
    <x v="0"/>
    <n v="0"/>
    <m/>
    <x v="7"/>
    <x v="3"/>
  </r>
  <r>
    <s v="ORD-202308-06194"/>
    <x v="231"/>
    <x v="10"/>
    <x v="5"/>
    <n v="3917026095"/>
    <x v="11"/>
    <s v="PRD-104-WAT"/>
    <x v="7"/>
    <x v="2"/>
    <s v="South"/>
    <n v="3906.85"/>
    <n v="1114.43"/>
    <x v="2"/>
    <n v="0.28525026555921001"/>
    <x v="0"/>
    <x v="1"/>
    <m/>
    <x v="0"/>
    <n v="0"/>
    <n v="2420.2800000000002"/>
    <x v="7"/>
    <x v="3"/>
  </r>
  <r>
    <s v="ORD-202308-06195"/>
    <x v="213"/>
    <x v="28"/>
    <x v="3"/>
    <n v="3354825177"/>
    <x v="5"/>
    <s v="PRD-103-HEA"/>
    <x v="5"/>
    <x v="1"/>
    <s v="West"/>
    <n v="4106.6000000000004"/>
    <n v="972.89"/>
    <x v="3"/>
    <n v="0.23690887839088301"/>
    <x v="0"/>
    <x v="1"/>
    <m/>
    <x v="0"/>
    <n v="0"/>
    <n v="2183.56"/>
    <x v="7"/>
    <x v="3"/>
  </r>
  <r>
    <s v="ORD-202308-06196"/>
    <x v="234"/>
    <x v="2"/>
    <x v="6"/>
    <n v="7461397610"/>
    <x v="12"/>
    <s v="PRD-105-BAG"/>
    <x v="9"/>
    <x v="2"/>
    <s v="W"/>
    <n v="1864.62"/>
    <n v="511.12"/>
    <x v="3"/>
    <n v="0.27411483304909301"/>
    <x v="0"/>
    <x v="1"/>
    <m/>
    <x v="0"/>
    <n v="0"/>
    <m/>
    <x v="7"/>
    <x v="3"/>
  </r>
  <r>
    <s v="ORD-202308-06197"/>
    <x v="229"/>
    <x v="14"/>
    <x v="5"/>
    <n v="5951940392"/>
    <x v="18"/>
    <s v="PRD-103-HEA"/>
    <x v="5"/>
    <x v="1"/>
    <s v="N"/>
    <n v="3083.4"/>
    <n v="563.07000000000005"/>
    <x v="0"/>
    <n v="0.18261334890056399"/>
    <x v="0"/>
    <x v="0"/>
    <m/>
    <x v="0"/>
    <n v="0"/>
    <n v="2183.56"/>
    <x v="7"/>
    <x v="3"/>
  </r>
  <r>
    <s v="ORD-202308-06198"/>
    <x v="234"/>
    <x v="5"/>
    <x v="6"/>
    <n v="2627012458"/>
    <x v="23"/>
    <s v="PRD-111-CHA"/>
    <x v="11"/>
    <x v="1"/>
    <s v="W"/>
    <n v="4570.99"/>
    <n v="763.26"/>
    <x v="3"/>
    <n v="0.166979144561681"/>
    <x v="0"/>
    <x v="0"/>
    <m/>
    <x v="0"/>
    <n v="0"/>
    <n v="207.68"/>
    <x v="7"/>
    <x v="3"/>
  </r>
  <r>
    <s v="ORD-202308-06199"/>
    <x v="216"/>
    <x v="4"/>
    <x v="5"/>
    <n v="4520290487"/>
    <x v="11"/>
    <s v="PRD-104-WAT"/>
    <x v="7"/>
    <x v="2"/>
    <s v="East"/>
    <n v="3583.79"/>
    <n v="425.43"/>
    <x v="1"/>
    <n v="0.118709522600376"/>
    <x v="0"/>
    <x v="0"/>
    <m/>
    <x v="0"/>
    <n v="0"/>
    <n v="2420.2800000000002"/>
    <x v="7"/>
    <x v="3"/>
  </r>
  <r>
    <s v="ORD-202308-06200"/>
    <x v="223"/>
    <x v="9"/>
    <x v="3"/>
    <n v="6127705297"/>
    <x v="13"/>
    <s v="PRD-102-LAP"/>
    <x v="10"/>
    <x v="1"/>
    <s v="South"/>
    <n v="1130.8399999999999"/>
    <n v="188.86"/>
    <x v="2"/>
    <n v="0.16700859538042501"/>
    <x v="0"/>
    <x v="0"/>
    <m/>
    <x v="0"/>
    <n v="0"/>
    <n v="847.14"/>
    <x v="7"/>
    <x v="3"/>
  </r>
  <r>
    <s v="ORD-202308-06201"/>
    <x v="228"/>
    <x v="28"/>
    <x v="7"/>
    <n v="5217585102"/>
    <x v="15"/>
    <s v="PRD-100-SHO"/>
    <x v="12"/>
    <x v="0"/>
    <s v="S"/>
    <n v="2080.48"/>
    <n v="513.29999999999995"/>
    <x v="2"/>
    <n v="0.246721910328386"/>
    <x v="0"/>
    <x v="1"/>
    <m/>
    <x v="0"/>
    <n v="0"/>
    <n v="2793.38"/>
    <x v="7"/>
    <x v="3"/>
  </r>
  <r>
    <s v="ORD-202308-06202"/>
    <x v="233"/>
    <x v="14"/>
    <x v="4"/>
    <n v="9876798889"/>
    <x v="17"/>
    <s v="PRD - 108 - JAC "/>
    <x v="0"/>
    <x v="0"/>
    <s v="East"/>
    <n v="1309.8800000000001"/>
    <n v="352.43"/>
    <x v="1"/>
    <n v="0.26905518062723299"/>
    <x v="0"/>
    <x v="1"/>
    <m/>
    <x v="0"/>
    <n v="0"/>
    <m/>
    <x v="7"/>
    <x v="3"/>
  </r>
  <r>
    <s v="ORD-202308-06203"/>
    <x v="233"/>
    <x v="5"/>
    <x v="1"/>
    <n v="1732420043"/>
    <x v="8"/>
    <s v="PRD-110-CAM"/>
    <x v="4"/>
    <x v="1"/>
    <s v="North"/>
    <n v="261.41000000000003"/>
    <n v="71.94"/>
    <x v="0"/>
    <n v="0.27519987758693198"/>
    <x v="2"/>
    <x v="1"/>
    <m/>
    <x v="0"/>
    <n v="0"/>
    <m/>
    <x v="7"/>
    <x v="3"/>
  </r>
  <r>
    <s v="ORD-202308-06204"/>
    <x v="206"/>
    <x v="12"/>
    <x v="7"/>
    <n v="1798836272"/>
    <x v="2"/>
    <s v="PRD-101-SHI"/>
    <x v="1"/>
    <x v="0"/>
    <s v="W"/>
    <n v="2518.65"/>
    <n v="506.63"/>
    <x v="3"/>
    <n v="0.201151410477835"/>
    <x v="0"/>
    <x v="1"/>
    <m/>
    <x v="0"/>
    <n v="0"/>
    <n v="2821.33"/>
    <x v="7"/>
    <x v="3"/>
  </r>
  <r>
    <s v="ORD-202308-06205"/>
    <x v="228"/>
    <x v="17"/>
    <x v="4"/>
    <n v="4763509527"/>
    <x v="2"/>
    <s v="PRD-101-SHI"/>
    <x v="1"/>
    <x v="0"/>
    <s v="South"/>
    <n v="3944.42"/>
    <n v="379.36"/>
    <x v="2"/>
    <n v="9.6176370670466096E-2"/>
    <x v="0"/>
    <x v="2"/>
    <m/>
    <x v="0"/>
    <n v="0"/>
    <n v="2821.33"/>
    <x v="7"/>
    <x v="3"/>
  </r>
  <r>
    <s v="ORD-202308-06206"/>
    <x v="230"/>
    <x v="16"/>
    <x v="3"/>
    <n v="5958954123"/>
    <x v="5"/>
    <s v="PRD-103-HEA"/>
    <x v="5"/>
    <x v="1"/>
    <s v="North"/>
    <n v="84.94"/>
    <n v="14.66"/>
    <x v="0"/>
    <n v="0.17259241817753701"/>
    <x v="2"/>
    <x v="0"/>
    <m/>
    <x v="0"/>
    <n v="0"/>
    <n v="2183.56"/>
    <x v="7"/>
    <x v="3"/>
  </r>
  <r>
    <s v="ORD-202308-06207"/>
    <x v="227"/>
    <x v="27"/>
    <x v="6"/>
    <n v="6041427522"/>
    <x v="2"/>
    <s v="PRD-101-SHI"/>
    <x v="1"/>
    <x v="0"/>
    <s v="East"/>
    <n v="3120.53"/>
    <n v="236.33"/>
    <x v="1"/>
    <n v="7.5733929813204801E-2"/>
    <x v="0"/>
    <x v="2"/>
    <m/>
    <x v="0"/>
    <n v="0"/>
    <n v="2821.33"/>
    <x v="7"/>
    <x v="3"/>
  </r>
  <r>
    <s v="ORD-202308-06208"/>
    <x v="218"/>
    <x v="25"/>
    <x v="0"/>
    <n v="2689155883"/>
    <x v="12"/>
    <s v="PRD - 105 - BAG "/>
    <x v="9"/>
    <x v="2"/>
    <s v="South"/>
    <n v="2827.89"/>
    <n v="764.45"/>
    <x v="2"/>
    <n v="0.27032522481426102"/>
    <x v="0"/>
    <x v="1"/>
    <m/>
    <x v="0"/>
    <n v="0"/>
    <m/>
    <x v="7"/>
    <x v="3"/>
  </r>
  <r>
    <s v="ORD-202308-06209"/>
    <x v="226"/>
    <x v="10"/>
    <x v="1"/>
    <n v="3881617679"/>
    <x v="13"/>
    <s v="PRD-102-LAP"/>
    <x v="10"/>
    <x v="1"/>
    <s v="North"/>
    <n v="3841.61"/>
    <n v="1081.46"/>
    <x v="0"/>
    <n v="0.28151217848766502"/>
    <x v="0"/>
    <x v="1"/>
    <m/>
    <x v="0"/>
    <n v="0"/>
    <n v="847.14"/>
    <x v="7"/>
    <x v="3"/>
  </r>
  <r>
    <s v="ORD-202308-06210"/>
    <x v="225"/>
    <x v="5"/>
    <x v="3"/>
    <n v="4613037525"/>
    <x v="4"/>
    <s v="PRD-109-SUN"/>
    <x v="3"/>
    <x v="2"/>
    <s v="S"/>
    <n v="3884.31"/>
    <n v="433.49"/>
    <x v="2"/>
    <n v="0.111600258475765"/>
    <x v="0"/>
    <x v="0"/>
    <m/>
    <x v="0"/>
    <n v="0"/>
    <m/>
    <x v="7"/>
    <x v="3"/>
  </r>
  <r>
    <s v="ORD-202308-06211"/>
    <x v="218"/>
    <x v="16"/>
    <x v="3"/>
    <n v="3489308809"/>
    <x v="15"/>
    <s v="PRD-100-SHO"/>
    <x v="12"/>
    <x v="0"/>
    <s v="East"/>
    <n v="4387.1099999999997"/>
    <n v="449.88"/>
    <x v="1"/>
    <n v="0.102545867324959"/>
    <x v="0"/>
    <x v="0"/>
    <m/>
    <x v="0"/>
    <n v="0"/>
    <n v="2793.38"/>
    <x v="7"/>
    <x v="3"/>
  </r>
  <r>
    <s v="ORD-202308-06212"/>
    <x v="206"/>
    <x v="11"/>
    <x v="0"/>
    <n v="1918567751"/>
    <x v="8"/>
    <s v="PRD - 110 - CAM"/>
    <x v="8"/>
    <x v="1"/>
    <s v="East"/>
    <n v="1817.64"/>
    <n v="406.44"/>
    <x v="1"/>
    <n v="0.223608635373341"/>
    <x v="0"/>
    <x v="1"/>
    <m/>
    <x v="0"/>
    <n v="0"/>
    <m/>
    <x v="7"/>
    <x v="3"/>
  </r>
  <r>
    <s v="ORD-202308-06213"/>
    <x v="223"/>
    <x v="22"/>
    <x v="0"/>
    <n v="9525881127"/>
    <x v="22"/>
    <s v="PRD-105-BAG"/>
    <x v="9"/>
    <x v="2"/>
    <s v="West"/>
    <n v="4383.79"/>
    <n v="833.3"/>
    <x v="3"/>
    <n v="0.19008666017304701"/>
    <x v="0"/>
    <x v="0"/>
    <m/>
    <x v="0"/>
    <n v="0"/>
    <m/>
    <x v="7"/>
    <x v="3"/>
  </r>
  <r>
    <s v="ORD-202308-06214"/>
    <x v="227"/>
    <x v="21"/>
    <x v="5"/>
    <n v="5906787563"/>
    <x v="18"/>
    <s v="PRD-103-HEA"/>
    <x v="5"/>
    <x v="1"/>
    <s v="North"/>
    <n v="4638.99"/>
    <n v="489.28"/>
    <x v="0"/>
    <n v="0.105471234040168"/>
    <x v="0"/>
    <x v="0"/>
    <m/>
    <x v="0"/>
    <n v="0"/>
    <n v="2183.56"/>
    <x v="7"/>
    <x v="3"/>
  </r>
  <r>
    <s v="ORD-202308-06215"/>
    <x v="217"/>
    <x v="25"/>
    <x v="2"/>
    <n v="578291319"/>
    <x v="15"/>
    <s v="PRD-100-SHO"/>
    <x v="12"/>
    <x v="0"/>
    <s v="South"/>
    <n v="640.13"/>
    <n v="57.58"/>
    <x v="2"/>
    <n v="8.9950478808991902E-2"/>
    <x v="1"/>
    <x v="2"/>
    <m/>
    <x v="0"/>
    <n v="0"/>
    <n v="2793.38"/>
    <x v="7"/>
    <x v="3"/>
  </r>
  <r>
    <s v="ORD-202308-06216"/>
    <x v="233"/>
    <x v="27"/>
    <x v="0"/>
    <n v="8235715106"/>
    <x v="11"/>
    <s v="PRD-104-WAT"/>
    <x v="7"/>
    <x v="2"/>
    <s v="South"/>
    <n v="1174"/>
    <n v="135.08000000000001"/>
    <x v="2"/>
    <n v="0.11505962521294701"/>
    <x v="0"/>
    <x v="0"/>
    <m/>
    <x v="0"/>
    <n v="0"/>
    <n v="2420.2800000000002"/>
    <x v="7"/>
    <x v="3"/>
  </r>
  <r>
    <s v="ORD-202308-06217"/>
    <x v="224"/>
    <x v="17"/>
    <x v="2"/>
    <n v="3678697361"/>
    <x v="0"/>
    <s v="PRD-108-JAC"/>
    <x v="0"/>
    <x v="0"/>
    <s v="West"/>
    <n v="2671.91"/>
    <n v="720.08"/>
    <x v="3"/>
    <n v="0.26950009543734599"/>
    <x v="0"/>
    <x v="1"/>
    <m/>
    <x v="0"/>
    <n v="0"/>
    <n v="2085.91"/>
    <x v="7"/>
    <x v="3"/>
  </r>
  <r>
    <s v="ORD-202308-06218"/>
    <x v="225"/>
    <x v="16"/>
    <x v="0"/>
    <n v="5790391588"/>
    <x v="2"/>
    <s v="PRD - 101 - SHI"/>
    <x v="4"/>
    <x v="0"/>
    <s v="North"/>
    <n v="1779.06"/>
    <n v="102.21"/>
    <x v="0"/>
    <n v="5.7451687970051603E-2"/>
    <x v="0"/>
    <x v="2"/>
    <m/>
    <x v="0"/>
    <n v="0"/>
    <m/>
    <x v="7"/>
    <x v="3"/>
  </r>
  <r>
    <s v="ORD-202308-06219"/>
    <x v="219"/>
    <x v="14"/>
    <x v="7"/>
    <n v="9240955191"/>
    <x v="14"/>
    <s v="PRD-111-CHA "/>
    <x v="11"/>
    <x v="1"/>
    <s v="West"/>
    <n v="1171.22"/>
    <n v="196.55"/>
    <x v="3"/>
    <n v="0.16781646488277199"/>
    <x v="0"/>
    <x v="0"/>
    <m/>
    <x v="0"/>
    <n v="0"/>
    <m/>
    <x v="7"/>
    <x v="3"/>
  </r>
  <r>
    <s v="ORD-202308-06220"/>
    <x v="210"/>
    <x v="4"/>
    <x v="6"/>
    <n v="2493239019"/>
    <x v="1"/>
    <s v="PRD-101-SHI"/>
    <x v="4"/>
    <x v="0"/>
    <s v="N"/>
    <n v="296.3"/>
    <n v="67.69"/>
    <x v="0"/>
    <n v="0.22845089436381999"/>
    <x v="2"/>
    <x v="1"/>
    <m/>
    <x v="0"/>
    <n v="0"/>
    <n v="2821.33"/>
    <x v="7"/>
    <x v="3"/>
  </r>
  <r>
    <s v="ORD-202308-06221"/>
    <x v="213"/>
    <x v="14"/>
    <x v="3"/>
    <n v="9757396379"/>
    <x v="22"/>
    <s v="PRD-105-BAG"/>
    <x v="9"/>
    <x v="2"/>
    <s v="N"/>
    <n v="3657.95"/>
    <n v="1038.02"/>
    <x v="0"/>
    <n v="0.283770964611326"/>
    <x v="0"/>
    <x v="1"/>
    <m/>
    <x v="0"/>
    <n v="0"/>
    <m/>
    <x v="7"/>
    <x v="3"/>
  </r>
  <r>
    <s v="ORD-202308-06222"/>
    <x v="206"/>
    <x v="29"/>
    <x v="2"/>
    <n v="140215016"/>
    <x v="9"/>
    <s v="PRD-107-TAB"/>
    <x v="4"/>
    <x v="1"/>
    <s v="N"/>
    <n v="4142.88"/>
    <n v="1018.78"/>
    <x v="0"/>
    <n v="0.24591105704244401"/>
    <x v="0"/>
    <x v="1"/>
    <m/>
    <x v="0"/>
    <n v="0"/>
    <n v="2081.52"/>
    <x v="7"/>
    <x v="3"/>
  </r>
  <r>
    <s v="ORD-202308-06223"/>
    <x v="222"/>
    <x v="19"/>
    <x v="0"/>
    <n v="3765491048"/>
    <x v="13"/>
    <s v="PRD-102-LAP"/>
    <x v="10"/>
    <x v="1"/>
    <s v="N"/>
    <n v="3765.67"/>
    <n v="882.23"/>
    <x v="0"/>
    <n v="0.234282345505581"/>
    <x v="0"/>
    <x v="1"/>
    <m/>
    <x v="0"/>
    <n v="0"/>
    <n v="847.14"/>
    <x v="7"/>
    <x v="3"/>
  </r>
  <r>
    <s v="ORD-202308-06224"/>
    <x v="228"/>
    <x v="13"/>
    <x v="0"/>
    <n v="1448789029"/>
    <x v="2"/>
    <s v="PRD-101-SHI"/>
    <x v="1"/>
    <x v="0"/>
    <s v="S"/>
    <n v="53.3"/>
    <n v="10.56"/>
    <x v="2"/>
    <n v="0.19812382739212001"/>
    <x v="2"/>
    <x v="0"/>
    <m/>
    <x v="0"/>
    <n v="0"/>
    <n v="2821.33"/>
    <x v="7"/>
    <x v="3"/>
  </r>
  <r>
    <s v="ORD-202308-06225"/>
    <x v="215"/>
    <x v="8"/>
    <x v="0"/>
    <n v="1898161339"/>
    <x v="12"/>
    <s v="PRD-105-BAG"/>
    <x v="9"/>
    <x v="2"/>
    <s v="East"/>
    <n v="1453.62"/>
    <n v="281.7"/>
    <x v="1"/>
    <n v="0.19379205019193499"/>
    <x v="0"/>
    <x v="0"/>
    <m/>
    <x v="0"/>
    <n v="0"/>
    <m/>
    <x v="7"/>
    <x v="3"/>
  </r>
  <r>
    <s v="ORD-202308-06226"/>
    <x v="206"/>
    <x v="9"/>
    <x v="3"/>
    <n v="3767406370"/>
    <x v="15"/>
    <s v="PRD-100-SHO"/>
    <x v="12"/>
    <x v="0"/>
    <s v="South"/>
    <n v="3207.22"/>
    <n v="481.82"/>
    <x v="2"/>
    <n v="0.150229794027226"/>
    <x v="0"/>
    <x v="0"/>
    <m/>
    <x v="0"/>
    <n v="0"/>
    <n v="2793.38"/>
    <x v="7"/>
    <x v="3"/>
  </r>
  <r>
    <s v="ORD-202308-06227"/>
    <x v="226"/>
    <x v="13"/>
    <x v="4"/>
    <n v="6959799411"/>
    <x v="5"/>
    <s v="PRD-103-HEA"/>
    <x v="5"/>
    <x v="1"/>
    <s v="North"/>
    <n v="119.44"/>
    <n v="6.8"/>
    <x v="0"/>
    <n v="5.6932350971198899E-2"/>
    <x v="2"/>
    <x v="2"/>
    <m/>
    <x v="0"/>
    <n v="0"/>
    <n v="2183.56"/>
    <x v="7"/>
    <x v="3"/>
  </r>
  <r>
    <s v="ORD-202308-06228"/>
    <x v="231"/>
    <x v="17"/>
    <x v="2"/>
    <n v="4629860442"/>
    <x v="0"/>
    <s v="PRD-108-JAC"/>
    <x v="0"/>
    <x v="0"/>
    <s v="South"/>
    <n v="412.49"/>
    <n v="70.36"/>
    <x v="2"/>
    <n v="0.170573832092899"/>
    <x v="2"/>
    <x v="0"/>
    <m/>
    <x v="0"/>
    <n v="0"/>
    <n v="2085.91"/>
    <x v="7"/>
    <x v="3"/>
  </r>
  <r>
    <s v="ORD-202308-06229"/>
    <x v="212"/>
    <x v="13"/>
    <x v="2"/>
    <n v="7301392576"/>
    <x v="10"/>
    <s v="PRD - 106 - PHO"/>
    <x v="2"/>
    <x v="1"/>
    <s v="W"/>
    <n v="2297.96"/>
    <n v="234.09"/>
    <x v="3"/>
    <n v="0.101868613901025"/>
    <x v="0"/>
    <x v="0"/>
    <m/>
    <x v="0"/>
    <n v="0"/>
    <m/>
    <x v="7"/>
    <x v="3"/>
  </r>
  <r>
    <s v="ORD-202308-06230"/>
    <x v="221"/>
    <x v="22"/>
    <x v="5"/>
    <n v="6889325217"/>
    <x v="4"/>
    <s v="PRD-109-SUN"/>
    <x v="3"/>
    <x v="2"/>
    <s v="West"/>
    <n v="2199.65"/>
    <n v="296.52999999999997"/>
    <x v="3"/>
    <n v="0.13480781033346201"/>
    <x v="0"/>
    <x v="0"/>
    <m/>
    <x v="0"/>
    <n v="0"/>
    <m/>
    <x v="7"/>
    <x v="3"/>
  </r>
  <r>
    <s v="ORD-202308-06231"/>
    <x v="209"/>
    <x v="20"/>
    <x v="7"/>
    <n v="2501917705"/>
    <x v="2"/>
    <s v="PRD-101-SHI"/>
    <x v="1"/>
    <x v="0"/>
    <s v="South"/>
    <n v="1176.33"/>
    <n v="36.86"/>
    <x v="2"/>
    <n v="3.1334744501968E-2"/>
    <x v="0"/>
    <x v="2"/>
    <m/>
    <x v="0"/>
    <n v="0"/>
    <n v="2821.33"/>
    <x v="7"/>
    <x v="3"/>
  </r>
  <r>
    <s v="ORD-202308-06232"/>
    <x v="220"/>
    <x v="18"/>
    <x v="5"/>
    <n v="560236797"/>
    <x v="0"/>
    <s v="PRD-108-JAC"/>
    <x v="0"/>
    <x v="0"/>
    <s v="East"/>
    <n v="3189.76"/>
    <n v="253.12"/>
    <x v="1"/>
    <n v="7.9353932584269593E-2"/>
    <x v="0"/>
    <x v="2"/>
    <m/>
    <x v="0"/>
    <n v="0"/>
    <n v="2085.91"/>
    <x v="7"/>
    <x v="3"/>
  </r>
  <r>
    <s v="ORD-202308-06233"/>
    <x v="233"/>
    <x v="20"/>
    <x v="3"/>
    <n v="1985829937"/>
    <x v="19"/>
    <s v="PRD-102-LAP"/>
    <x v="10"/>
    <x v="1"/>
    <s v="N"/>
    <n v="2038.68"/>
    <n v="222.5"/>
    <x v="0"/>
    <n v="0.109139246963722"/>
    <x v="0"/>
    <x v="0"/>
    <s v="DAMAGED"/>
    <x v="1"/>
    <n v="1"/>
    <n v="847.14"/>
    <x v="7"/>
    <x v="3"/>
  </r>
  <r>
    <s v="ORD-202308-06234"/>
    <x v="214"/>
    <x v="24"/>
    <x v="2"/>
    <n v="5281011443"/>
    <x v="17"/>
    <s v="PRD-108-JAC"/>
    <x v="0"/>
    <x v="0"/>
    <s v="North"/>
    <n v="1161.02"/>
    <n v="273.77999999999997"/>
    <x v="0"/>
    <n v="0.23580989130247501"/>
    <x v="0"/>
    <x v="1"/>
    <m/>
    <x v="0"/>
    <n v="0"/>
    <n v="2085.91"/>
    <x v="7"/>
    <x v="3"/>
  </r>
  <r>
    <s v="ORD-202308-06235"/>
    <x v="220"/>
    <x v="10"/>
    <x v="7"/>
    <n v="1372476268"/>
    <x v="10"/>
    <s v="PRD-106-PHO"/>
    <x v="4"/>
    <x v="1"/>
    <s v="West"/>
    <n v="4293.2299999999996"/>
    <n v="283.33999999999997"/>
    <x v="3"/>
    <n v="6.5996930050335106E-2"/>
    <x v="0"/>
    <x v="2"/>
    <m/>
    <x v="0"/>
    <n v="0"/>
    <n v="2788.38"/>
    <x v="7"/>
    <x v="3"/>
  </r>
  <r>
    <s v="ORD-202308-06236"/>
    <x v="229"/>
    <x v="15"/>
    <x v="4"/>
    <n v="2150518074"/>
    <x v="2"/>
    <s v="PRD-101-SHI"/>
    <x v="1"/>
    <x v="0"/>
    <s v="S"/>
    <n v="3944.01"/>
    <n v="242.56"/>
    <x v="2"/>
    <n v="6.1500858263543998E-2"/>
    <x v="0"/>
    <x v="2"/>
    <m/>
    <x v="0"/>
    <n v="0"/>
    <n v="2821.33"/>
    <x v="7"/>
    <x v="3"/>
  </r>
  <r>
    <s v="ORD-202308-06237"/>
    <x v="206"/>
    <x v="21"/>
    <x v="1"/>
    <n v="667058856"/>
    <x v="21"/>
    <s v="PRD - 110 - CAM"/>
    <x v="8"/>
    <x v="1"/>
    <s v="W"/>
    <n v="4815.3599999999997"/>
    <n v="822.27"/>
    <x v="3"/>
    <n v="0.17075981858054201"/>
    <x v="0"/>
    <x v="0"/>
    <m/>
    <x v="0"/>
    <n v="0"/>
    <m/>
    <x v="7"/>
    <x v="3"/>
  </r>
  <r>
    <s v="ORD-202308-06238"/>
    <x v="223"/>
    <x v="28"/>
    <x v="3"/>
    <n v="5638866161"/>
    <x v="11"/>
    <s v="PRD-104-WAT"/>
    <x v="7"/>
    <x v="2"/>
    <s v="South"/>
    <n v="2715.42"/>
    <n v="537.76"/>
    <x v="2"/>
    <n v="0.198039345662918"/>
    <x v="0"/>
    <x v="0"/>
    <m/>
    <x v="0"/>
    <n v="0"/>
    <n v="2420.2800000000002"/>
    <x v="7"/>
    <x v="3"/>
  </r>
  <r>
    <s v="ORD-202308-06239"/>
    <x v="218"/>
    <x v="7"/>
    <x v="3"/>
    <n v="9653464581"/>
    <x v="15"/>
    <s v="PRD-100-SHO"/>
    <x v="12"/>
    <x v="0"/>
    <s v="W"/>
    <n v="709.19"/>
    <n v="49.8"/>
    <x v="3"/>
    <n v="7.0220956302260301E-2"/>
    <x v="1"/>
    <x v="2"/>
    <m/>
    <x v="0"/>
    <n v="0"/>
    <n v="2793.38"/>
    <x v="7"/>
    <x v="3"/>
  </r>
  <r>
    <s v="ORD-202308-06240"/>
    <x v="233"/>
    <x v="22"/>
    <x v="5"/>
    <n v="1709884453"/>
    <x v="11"/>
    <s v="PRD-104-WAT"/>
    <x v="7"/>
    <x v="2"/>
    <s v="West"/>
    <n v="1617.09"/>
    <n v="447.84"/>
    <x v="3"/>
    <n v="0.27694191417917402"/>
    <x v="0"/>
    <x v="1"/>
    <m/>
    <x v="0"/>
    <n v="0"/>
    <n v="2420.2800000000002"/>
    <x v="7"/>
    <x v="3"/>
  </r>
  <r>
    <s v="ORD-202308-06241"/>
    <x v="225"/>
    <x v="24"/>
    <x v="1"/>
    <n v="3852670709"/>
    <x v="21"/>
    <s v="PRD-110-CAM"/>
    <x v="4"/>
    <x v="1"/>
    <s v="South"/>
    <n v="357.31"/>
    <n v="82.11"/>
    <x v="2"/>
    <n v="0.22980045338781399"/>
    <x v="2"/>
    <x v="1"/>
    <m/>
    <x v="0"/>
    <n v="0"/>
    <m/>
    <x v="7"/>
    <x v="3"/>
  </r>
  <r>
    <s v="ORD-202308-06242"/>
    <x v="225"/>
    <x v="13"/>
    <x v="6"/>
    <n v="9751838098"/>
    <x v="15"/>
    <s v="PRD-100-SHO"/>
    <x v="4"/>
    <x v="0"/>
    <s v="South"/>
    <n v="1566.53"/>
    <n v="332.26"/>
    <x v="2"/>
    <n v="0.21209935334784499"/>
    <x v="0"/>
    <x v="1"/>
    <m/>
    <x v="0"/>
    <n v="0"/>
    <n v="2793.38"/>
    <x v="7"/>
    <x v="3"/>
  </r>
  <r>
    <s v="ORD-202308-06243"/>
    <x v="210"/>
    <x v="7"/>
    <x v="1"/>
    <n v="5573460831"/>
    <x v="12"/>
    <s v="PRD-105-BAG"/>
    <x v="9"/>
    <x v="2"/>
    <s v="N"/>
    <n v="2814.23"/>
    <n v="473.8"/>
    <x v="0"/>
    <n v="0.16835866293799701"/>
    <x v="0"/>
    <x v="0"/>
    <m/>
    <x v="0"/>
    <n v="0"/>
    <m/>
    <x v="7"/>
    <x v="3"/>
  </r>
  <r>
    <s v="ORD-202308-06244"/>
    <x v="208"/>
    <x v="14"/>
    <x v="5"/>
    <n v="3035663974"/>
    <x v="19"/>
    <s v="PRD-102-LAP"/>
    <x v="10"/>
    <x v="1"/>
    <s v="N"/>
    <n v="282.36"/>
    <n v="73.05"/>
    <x v="0"/>
    <n v="0.25871228219294501"/>
    <x v="2"/>
    <x v="1"/>
    <m/>
    <x v="0"/>
    <n v="0"/>
    <n v="847.14"/>
    <x v="7"/>
    <x v="3"/>
  </r>
  <r>
    <s v="ORD-202308-06245"/>
    <x v="231"/>
    <x v="14"/>
    <x v="7"/>
    <n v="9735433234"/>
    <x v="21"/>
    <s v="PRD-110-CAM"/>
    <x v="8"/>
    <x v="1"/>
    <s v="South"/>
    <n v="1689.31"/>
    <n v="391.02"/>
    <x v="2"/>
    <n v="0.23146728545974399"/>
    <x v="0"/>
    <x v="1"/>
    <m/>
    <x v="0"/>
    <n v="0"/>
    <m/>
    <x v="7"/>
    <x v="3"/>
  </r>
  <r>
    <s v="ORD-202308-06246"/>
    <x v="215"/>
    <x v="28"/>
    <x v="5"/>
    <n v="3761975540"/>
    <x v="10"/>
    <s v="PRD-106-PHO"/>
    <x v="2"/>
    <x v="1"/>
    <s v="East"/>
    <n v="4699.67"/>
    <n v="402.46"/>
    <x v="1"/>
    <n v="8.5635799960422795E-2"/>
    <x v="0"/>
    <x v="2"/>
    <s v="DAMAGED"/>
    <x v="1"/>
    <n v="1"/>
    <n v="2788.38"/>
    <x v="7"/>
    <x v="3"/>
  </r>
  <r>
    <s v="ORD-202308-06247"/>
    <x v="226"/>
    <x v="1"/>
    <x v="7"/>
    <n v="6186204076"/>
    <x v="9"/>
    <s v="PRD-107-TAB"/>
    <x v="6"/>
    <x v="1"/>
    <s v="East"/>
    <n v="3347.22"/>
    <n v="233.5"/>
    <x v="1"/>
    <n v="6.9759382412867998E-2"/>
    <x v="0"/>
    <x v="2"/>
    <m/>
    <x v="0"/>
    <n v="0"/>
    <n v="2081.52"/>
    <x v="7"/>
    <x v="3"/>
  </r>
  <r>
    <s v="ORD-202308-06248"/>
    <x v="205"/>
    <x v="18"/>
    <x v="7"/>
    <n v="6568274161"/>
    <x v="2"/>
    <s v="PRD-101-SHI"/>
    <x v="4"/>
    <x v="0"/>
    <s v="S"/>
    <n v="367.67"/>
    <n v="30.34"/>
    <x v="2"/>
    <n v="8.2519650773791697E-2"/>
    <x v="2"/>
    <x v="2"/>
    <m/>
    <x v="0"/>
    <n v="0"/>
    <n v="2821.33"/>
    <x v="7"/>
    <x v="3"/>
  </r>
  <r>
    <s v="ORD-202308-06249"/>
    <x v="208"/>
    <x v="24"/>
    <x v="4"/>
    <n v="5562784869"/>
    <x v="5"/>
    <s v="PRD-103-HEA"/>
    <x v="5"/>
    <x v="1"/>
    <s v="North"/>
    <n v="3281.19"/>
    <n v="782.19"/>
    <x v="0"/>
    <n v="0.23838607334534101"/>
    <x v="0"/>
    <x v="1"/>
    <m/>
    <x v="0"/>
    <n v="0"/>
    <n v="2183.56"/>
    <x v="7"/>
    <x v="3"/>
  </r>
  <r>
    <s v="ORD-202308-06250"/>
    <x v="211"/>
    <x v="23"/>
    <x v="3"/>
    <n v="5239915826"/>
    <x v="19"/>
    <s v="PRD-102-LAP"/>
    <x v="4"/>
    <x v="1"/>
    <s v="North"/>
    <n v="216.52"/>
    <n v="9.39"/>
    <x v="0"/>
    <n v="4.3367818215407403E-2"/>
    <x v="2"/>
    <x v="2"/>
    <s v="DAMAGED"/>
    <x v="1"/>
    <n v="1"/>
    <n v="847.14"/>
    <x v="7"/>
    <x v="3"/>
  </r>
  <r>
    <s v="ORD-202308-06251"/>
    <x v="216"/>
    <x v="16"/>
    <x v="6"/>
    <n v="4165044932"/>
    <x v="11"/>
    <s v="PRD - 104 - WAT"/>
    <x v="7"/>
    <x v="2"/>
    <s v="N"/>
    <n v="931.6"/>
    <n v="160.07"/>
    <x v="0"/>
    <n v="0.171822670674109"/>
    <x v="1"/>
    <x v="0"/>
    <m/>
    <x v="0"/>
    <n v="0"/>
    <m/>
    <x v="7"/>
    <x v="3"/>
  </r>
  <r>
    <s v="ORD-202308-06252"/>
    <x v="220"/>
    <x v="1"/>
    <x v="1"/>
    <n v="1611334685"/>
    <x v="16"/>
    <s v="PRD-109-SUN"/>
    <x v="4"/>
    <x v="2"/>
    <s v="N"/>
    <n v="2918"/>
    <n v="516.12"/>
    <x v="0"/>
    <n v="0.17687457162440001"/>
    <x v="0"/>
    <x v="0"/>
    <m/>
    <x v="0"/>
    <n v="0"/>
    <m/>
    <x v="7"/>
    <x v="3"/>
  </r>
  <r>
    <s v="ORD-202308-06253"/>
    <x v="229"/>
    <x v="1"/>
    <x v="1"/>
    <n v="4251504708"/>
    <x v="2"/>
    <s v="PRD-101-SHI"/>
    <x v="1"/>
    <x v="0"/>
    <s v="N"/>
    <n v="3093.43"/>
    <n v="162.22999999999999"/>
    <x v="0"/>
    <n v="5.2443404247065603E-2"/>
    <x v="0"/>
    <x v="2"/>
    <m/>
    <x v="0"/>
    <n v="0"/>
    <n v="2821.33"/>
    <x v="7"/>
    <x v="3"/>
  </r>
  <r>
    <s v="ORD-202308-06254"/>
    <x v="225"/>
    <x v="27"/>
    <x v="6"/>
    <n v="8272473142"/>
    <x v="12"/>
    <s v="PRD-105-BAG"/>
    <x v="9"/>
    <x v="2"/>
    <s v="South"/>
    <n v="3989.65"/>
    <n v="752.55"/>
    <x v="2"/>
    <n v="0.18862556865890501"/>
    <x v="0"/>
    <x v="0"/>
    <m/>
    <x v="0"/>
    <n v="0"/>
    <m/>
    <x v="7"/>
    <x v="3"/>
  </r>
  <r>
    <s v="ORD-202308-06255"/>
    <x v="224"/>
    <x v="23"/>
    <x v="2"/>
    <n v="6227591244"/>
    <x v="19"/>
    <s v="PRD-102-LAP"/>
    <x v="10"/>
    <x v="1"/>
    <s v="W"/>
    <n v="3992.11"/>
    <n v="846.94"/>
    <x v="3"/>
    <n v="0.21215347272495"/>
    <x v="0"/>
    <x v="1"/>
    <m/>
    <x v="0"/>
    <n v="0"/>
    <n v="847.14"/>
    <x v="7"/>
    <x v="3"/>
  </r>
  <r>
    <s v="ORD-202308-06256"/>
    <x v="229"/>
    <x v="21"/>
    <x v="0"/>
    <n v="2762527111"/>
    <x v="2"/>
    <s v="PRD-101-SHI"/>
    <x v="1"/>
    <x v="0"/>
    <s v="East"/>
    <n v="3468.16"/>
    <n v="125.24"/>
    <x v="1"/>
    <n v="3.6111367410961402E-2"/>
    <x v="0"/>
    <x v="2"/>
    <m/>
    <x v="0"/>
    <n v="0"/>
    <n v="2821.33"/>
    <x v="7"/>
    <x v="3"/>
  </r>
  <r>
    <s v="ORD-202308-06257"/>
    <x v="208"/>
    <x v="13"/>
    <x v="5"/>
    <n v="9402285256"/>
    <x v="0"/>
    <s v="PRD-108-JAC"/>
    <x v="4"/>
    <x v="0"/>
    <s v="East"/>
    <n v="1541.83"/>
    <n v="357.77"/>
    <x v="1"/>
    <n v="0.232042443070896"/>
    <x v="0"/>
    <x v="1"/>
    <m/>
    <x v="0"/>
    <n v="0"/>
    <n v="2085.91"/>
    <x v="7"/>
    <x v="3"/>
  </r>
  <r>
    <s v="ORD-202308-06258"/>
    <x v="232"/>
    <x v="9"/>
    <x v="1"/>
    <n v="3604458047"/>
    <x v="6"/>
    <s v="PRD-107-TAB"/>
    <x v="6"/>
    <x v="1"/>
    <s v="West"/>
    <n v="1332.38"/>
    <n v="41.42"/>
    <x v="3"/>
    <n v="3.1087227367567801E-2"/>
    <x v="0"/>
    <x v="2"/>
    <m/>
    <x v="0"/>
    <n v="0"/>
    <n v="2081.52"/>
    <x v="7"/>
    <x v="3"/>
  </r>
  <r>
    <s v="ORD-202308-06259"/>
    <x v="210"/>
    <x v="8"/>
    <x v="2"/>
    <n v="7768467420"/>
    <x v="15"/>
    <s v="PRD-100-SHO"/>
    <x v="12"/>
    <x v="0"/>
    <s v="North"/>
    <n v="887.14"/>
    <n v="34.44"/>
    <x v="0"/>
    <n v="3.8821381067249798E-2"/>
    <x v="1"/>
    <x v="2"/>
    <m/>
    <x v="0"/>
    <n v="0"/>
    <n v="2793.38"/>
    <x v="7"/>
    <x v="3"/>
  </r>
  <r>
    <s v="ORD-202308-06260"/>
    <x v="221"/>
    <x v="9"/>
    <x v="5"/>
    <n v="1549593284"/>
    <x v="4"/>
    <s v="PRD-109-SUN"/>
    <x v="4"/>
    <x v="2"/>
    <s v="South"/>
    <n v="2883.43"/>
    <n v="151.5"/>
    <x v="2"/>
    <n v="5.2541591091165699E-2"/>
    <x v="0"/>
    <x v="2"/>
    <m/>
    <x v="0"/>
    <n v="0"/>
    <m/>
    <x v="7"/>
    <x v="3"/>
  </r>
  <r>
    <s v="ORD-202308-06261"/>
    <x v="219"/>
    <x v="12"/>
    <x v="1"/>
    <n v="9693301621"/>
    <x v="14"/>
    <s v="PRD-111-CHA"/>
    <x v="11"/>
    <x v="1"/>
    <s v="N"/>
    <n v="2378.83"/>
    <n v="244.16"/>
    <x v="0"/>
    <n v="0.10263869213016499"/>
    <x v="0"/>
    <x v="0"/>
    <m/>
    <x v="0"/>
    <n v="0"/>
    <n v="207.68"/>
    <x v="7"/>
    <x v="3"/>
  </r>
  <r>
    <s v="ORD-202308-06262"/>
    <x v="222"/>
    <x v="20"/>
    <x v="2"/>
    <n v="359560563"/>
    <x v="15"/>
    <s v="PRD-100-SHO "/>
    <x v="4"/>
    <x v="0"/>
    <s v="South"/>
    <n v="1291.17"/>
    <n v="312.42"/>
    <x v="2"/>
    <n v="0.24196658844304"/>
    <x v="0"/>
    <x v="1"/>
    <m/>
    <x v="0"/>
    <n v="0"/>
    <m/>
    <x v="7"/>
    <x v="3"/>
  </r>
  <r>
    <s v="ORD-202308-06263"/>
    <x v="225"/>
    <x v="21"/>
    <x v="4"/>
    <n v="9102176518"/>
    <x v="22"/>
    <s v="PRD-105-BAG"/>
    <x v="9"/>
    <x v="2"/>
    <s v="North"/>
    <n v="3036.01"/>
    <n v="345.61"/>
    <x v="0"/>
    <n v="0.113836910945616"/>
    <x v="0"/>
    <x v="0"/>
    <m/>
    <x v="0"/>
    <n v="0"/>
    <m/>
    <x v="7"/>
    <x v="3"/>
  </r>
  <r>
    <s v="ORD-202308-06264"/>
    <x v="233"/>
    <x v="7"/>
    <x v="1"/>
    <n v="2054974954"/>
    <x v="9"/>
    <s v="PRD-107-TAB"/>
    <x v="6"/>
    <x v="1"/>
    <s v="South"/>
    <n v="1835.87"/>
    <n v="334.67"/>
    <x v="2"/>
    <n v="0.182295042677314"/>
    <x v="0"/>
    <x v="0"/>
    <m/>
    <x v="0"/>
    <n v="0"/>
    <n v="2081.52"/>
    <x v="7"/>
    <x v="3"/>
  </r>
  <r>
    <s v="ORD-202308-06265"/>
    <x v="234"/>
    <x v="16"/>
    <x v="3"/>
    <n v="3442431398"/>
    <x v="4"/>
    <s v="PRD-109-SUN"/>
    <x v="3"/>
    <x v="2"/>
    <s v="N"/>
    <n v="2418.7199999999998"/>
    <n v="122.88"/>
    <x v="0"/>
    <n v="5.0803730898987903E-2"/>
    <x v="0"/>
    <x v="2"/>
    <m/>
    <x v="0"/>
    <n v="0"/>
    <m/>
    <x v="7"/>
    <x v="3"/>
  </r>
  <r>
    <s v="ORD-202308-06266"/>
    <x v="216"/>
    <x v="26"/>
    <x v="6"/>
    <n v="4349933540"/>
    <x v="20"/>
    <s v="PRD-100-SHO"/>
    <x v="12"/>
    <x v="0"/>
    <s v="West"/>
    <n v="3339"/>
    <n v="361.15"/>
    <x v="3"/>
    <n v="0.10816112608565399"/>
    <x v="0"/>
    <x v="0"/>
    <m/>
    <x v="0"/>
    <n v="0"/>
    <n v="2793.38"/>
    <x v="7"/>
    <x v="3"/>
  </r>
  <r>
    <s v="ORD-202308-06267"/>
    <x v="232"/>
    <x v="28"/>
    <x v="5"/>
    <n v="9604900791"/>
    <x v="6"/>
    <s v="PRD-107-TAB"/>
    <x v="6"/>
    <x v="1"/>
    <s v="North"/>
    <n v="3843.4"/>
    <n v="461.86"/>
    <x v="0"/>
    <n v="0.120169641463288"/>
    <x v="0"/>
    <x v="0"/>
    <m/>
    <x v="0"/>
    <n v="0"/>
    <n v="2081.52"/>
    <x v="7"/>
    <x v="3"/>
  </r>
  <r>
    <s v="ORD-202308-06268"/>
    <x v="210"/>
    <x v="8"/>
    <x v="6"/>
    <n v="9016358354"/>
    <x v="9"/>
    <s v="PRD-107-TAB"/>
    <x v="6"/>
    <x v="1"/>
    <s v="North"/>
    <n v="1997.14"/>
    <n v="225.39"/>
    <x v="0"/>
    <n v="0.112856384630021"/>
    <x v="0"/>
    <x v="0"/>
    <m/>
    <x v="0"/>
    <n v="0"/>
    <n v="2081.52"/>
    <x v="7"/>
    <x v="3"/>
  </r>
  <r>
    <s v="ORD-202308-06269"/>
    <x v="226"/>
    <x v="6"/>
    <x v="2"/>
    <n v="8272181017"/>
    <x v="8"/>
    <s v="PRD-110-CAM "/>
    <x v="8"/>
    <x v="1"/>
    <s v="North"/>
    <n v="1862.05"/>
    <n v="460.75"/>
    <x v="0"/>
    <n v="0.24744233506082"/>
    <x v="0"/>
    <x v="1"/>
    <m/>
    <x v="0"/>
    <n v="0"/>
    <n v="130.44"/>
    <x v="7"/>
    <x v="3"/>
  </r>
  <r>
    <s v="ORD-202308-06270"/>
    <x v="205"/>
    <x v="27"/>
    <x v="1"/>
    <n v="7272007450"/>
    <x v="7"/>
    <s v="PRD-104-WAT"/>
    <x v="7"/>
    <x v="2"/>
    <s v="East"/>
    <n v="2956.26"/>
    <n v="432.1"/>
    <x v="1"/>
    <n v="0.14616441043751199"/>
    <x v="0"/>
    <x v="0"/>
    <m/>
    <x v="0"/>
    <n v="0"/>
    <n v="2420.2800000000002"/>
    <x v="7"/>
    <x v="3"/>
  </r>
  <r>
    <s v="ORD-202308-06271"/>
    <x v="221"/>
    <x v="12"/>
    <x v="4"/>
    <n v="6914012702"/>
    <x v="0"/>
    <s v="PRD-108-JAC"/>
    <x v="0"/>
    <x v="0"/>
    <s v="N"/>
    <n v="1996.09"/>
    <n v="275.06"/>
    <x v="0"/>
    <n v="0.137799397822743"/>
    <x v="0"/>
    <x v="0"/>
    <m/>
    <x v="0"/>
    <n v="0"/>
    <n v="2085.91"/>
    <x v="7"/>
    <x v="3"/>
  </r>
  <r>
    <s v="ORD-202308-06272"/>
    <x v="210"/>
    <x v="21"/>
    <x v="7"/>
    <n v="2419586643"/>
    <x v="12"/>
    <s v="PRD-105-BAG"/>
    <x v="4"/>
    <x v="2"/>
    <s v="East"/>
    <n v="260.36"/>
    <n v="19.05"/>
    <x v="1"/>
    <n v="7.31679213396835E-2"/>
    <x v="2"/>
    <x v="2"/>
    <s v="DAMAGED"/>
    <x v="1"/>
    <n v="1"/>
    <m/>
    <x v="7"/>
    <x v="3"/>
  </r>
  <r>
    <s v="ORD-202308-06273"/>
    <x v="207"/>
    <x v="9"/>
    <x v="3"/>
    <n v="2587630974"/>
    <x v="5"/>
    <s v="PRD-103-HEA "/>
    <x v="4"/>
    <x v="1"/>
    <s v="East"/>
    <n v="4058.81"/>
    <n v="459.32"/>
    <x v="1"/>
    <n v="0.11316617432202999"/>
    <x v="0"/>
    <x v="0"/>
    <m/>
    <x v="0"/>
    <n v="0"/>
    <m/>
    <x v="7"/>
    <x v="3"/>
  </r>
  <r>
    <s v="ORD-202308-06274"/>
    <x v="234"/>
    <x v="7"/>
    <x v="1"/>
    <n v="33924017"/>
    <x v="22"/>
    <s v="PRD-105-BAG"/>
    <x v="9"/>
    <x v="2"/>
    <s v="East"/>
    <n v="1165.3399999999999"/>
    <n v="84.8"/>
    <x v="1"/>
    <n v="7.2768462422983807E-2"/>
    <x v="0"/>
    <x v="2"/>
    <m/>
    <x v="0"/>
    <n v="0"/>
    <m/>
    <x v="7"/>
    <x v="3"/>
  </r>
  <r>
    <s v="ORD-202308-06275"/>
    <x v="216"/>
    <x v="9"/>
    <x v="6"/>
    <n v="5121400097"/>
    <x v="3"/>
    <s v="PRD-106-PHO"/>
    <x v="2"/>
    <x v="1"/>
    <s v="North"/>
    <n v="247.54"/>
    <n v="16.95"/>
    <x v="0"/>
    <n v="6.8473782015027906E-2"/>
    <x v="2"/>
    <x v="2"/>
    <m/>
    <x v="0"/>
    <n v="0"/>
    <n v="2788.38"/>
    <x v="7"/>
    <x v="3"/>
  </r>
  <r>
    <s v="ORD-202308-06276"/>
    <x v="210"/>
    <x v="11"/>
    <x v="2"/>
    <n v="8686932381"/>
    <x v="1"/>
    <s v="PRD - 101 - SHI"/>
    <x v="1"/>
    <x v="0"/>
    <s v="South"/>
    <n v="1505.56"/>
    <n v="238.86"/>
    <x v="2"/>
    <n v="0.158651930178804"/>
    <x v="0"/>
    <x v="0"/>
    <m/>
    <x v="0"/>
    <n v="0"/>
    <m/>
    <x v="7"/>
    <x v="3"/>
  </r>
  <r>
    <s v="ORD-202308-06277"/>
    <x v="227"/>
    <x v="16"/>
    <x v="0"/>
    <n v="6983240026"/>
    <x v="20"/>
    <s v="PRD-100-SHO"/>
    <x v="12"/>
    <x v="0"/>
    <s v="North"/>
    <n v="1562.35"/>
    <n v="83.57"/>
    <x v="0"/>
    <n v="5.3489935033763203E-2"/>
    <x v="0"/>
    <x v="2"/>
    <m/>
    <x v="0"/>
    <n v="0"/>
    <n v="2793.38"/>
    <x v="7"/>
    <x v="3"/>
  </r>
  <r>
    <s v="ORD-202308-06278"/>
    <x v="209"/>
    <x v="17"/>
    <x v="3"/>
    <n v="2502612893"/>
    <x v="4"/>
    <s v="PRD-109-SUN"/>
    <x v="3"/>
    <x v="2"/>
    <s v="East"/>
    <n v="524.76"/>
    <n v="147.15"/>
    <x v="1"/>
    <n v="0.28041390349874201"/>
    <x v="1"/>
    <x v="1"/>
    <m/>
    <x v="0"/>
    <n v="0"/>
    <m/>
    <x v="7"/>
    <x v="3"/>
  </r>
  <r>
    <s v="ORD-202308-06279"/>
    <x v="231"/>
    <x v="0"/>
    <x v="7"/>
    <n v="5198249008"/>
    <x v="0"/>
    <s v="PRD-108-JAC"/>
    <x v="0"/>
    <x v="0"/>
    <s v="N"/>
    <n v="3592.14"/>
    <n v="202.35"/>
    <x v="0"/>
    <n v="5.6331323389400202E-2"/>
    <x v="0"/>
    <x v="2"/>
    <m/>
    <x v="0"/>
    <n v="0"/>
    <n v="2085.91"/>
    <x v="7"/>
    <x v="3"/>
  </r>
  <r>
    <s v="ORD-202308-06280"/>
    <x v="218"/>
    <x v="13"/>
    <x v="3"/>
    <n v="9169647439"/>
    <x v="0"/>
    <s v="PRD-108-JAC"/>
    <x v="0"/>
    <x v="0"/>
    <s v="East"/>
    <n v="2881.65"/>
    <n v="522.19000000000005"/>
    <x v="1"/>
    <n v="0.18121215275970401"/>
    <x v="0"/>
    <x v="0"/>
    <m/>
    <x v="0"/>
    <n v="0"/>
    <n v="2085.91"/>
    <x v="7"/>
    <x v="3"/>
  </r>
  <r>
    <s v="ORD-202308-06281"/>
    <x v="231"/>
    <x v="0"/>
    <x v="3"/>
    <n v="3057856078"/>
    <x v="8"/>
    <s v="PRD-110-CAM"/>
    <x v="8"/>
    <x v="1"/>
    <s v="N"/>
    <n v="944.63"/>
    <n v="89.87"/>
    <x v="0"/>
    <n v="9.5137778812868598E-2"/>
    <x v="1"/>
    <x v="2"/>
    <m/>
    <x v="0"/>
    <n v="0"/>
    <m/>
    <x v="7"/>
    <x v="3"/>
  </r>
  <r>
    <s v="ORD-202308-06282"/>
    <x v="228"/>
    <x v="1"/>
    <x v="4"/>
    <n v="7698712594"/>
    <x v="20"/>
    <s v="PRD-100-SHO"/>
    <x v="12"/>
    <x v="0"/>
    <s v="N"/>
    <n v="4582.7"/>
    <n v="343.68"/>
    <x v="0"/>
    <n v="7.4995090230650097E-2"/>
    <x v="0"/>
    <x v="2"/>
    <m/>
    <x v="0"/>
    <n v="0"/>
    <n v="2793.38"/>
    <x v="7"/>
    <x v="3"/>
  </r>
  <r>
    <s v="ORD-202308-06283"/>
    <x v="220"/>
    <x v="12"/>
    <x v="1"/>
    <n v="665197755"/>
    <x v="4"/>
    <s v="PRD-109-SUN"/>
    <x v="3"/>
    <x v="2"/>
    <s v="N"/>
    <n v="3740.73"/>
    <n v="1000.94"/>
    <x v="0"/>
    <n v="0.26757878809751001"/>
    <x v="0"/>
    <x v="1"/>
    <m/>
    <x v="0"/>
    <n v="0"/>
    <m/>
    <x v="7"/>
    <x v="3"/>
  </r>
  <r>
    <s v="ORD-202308-06284"/>
    <x v="216"/>
    <x v="28"/>
    <x v="1"/>
    <n v="2299039533"/>
    <x v="9"/>
    <s v="PRD-107-TAB"/>
    <x v="6"/>
    <x v="1"/>
    <s v="North"/>
    <n v="577.51"/>
    <n v="159.76"/>
    <x v="0"/>
    <n v="0.27663590240861602"/>
    <x v="1"/>
    <x v="1"/>
    <m/>
    <x v="0"/>
    <n v="0"/>
    <n v="2081.52"/>
    <x v="7"/>
    <x v="3"/>
  </r>
  <r>
    <s v="ORD-202308-06285"/>
    <x v="216"/>
    <x v="15"/>
    <x v="3"/>
    <n v="9943566227"/>
    <x v="0"/>
    <s v="PRD-108-JAC"/>
    <x v="0"/>
    <x v="0"/>
    <s v="North"/>
    <n v="968.18"/>
    <n v="166.2"/>
    <x v="0"/>
    <n v="0.17166229420149101"/>
    <x v="1"/>
    <x v="0"/>
    <m/>
    <x v="0"/>
    <n v="0"/>
    <n v="2085.91"/>
    <x v="7"/>
    <x v="3"/>
  </r>
  <r>
    <s v="ORD-202308-06286"/>
    <x v="232"/>
    <x v="17"/>
    <x v="6"/>
    <n v="1050339253"/>
    <x v="15"/>
    <s v="PRD-100-SHO"/>
    <x v="12"/>
    <x v="0"/>
    <s v="East"/>
    <n v="3687.49"/>
    <n v="164.53"/>
    <x v="1"/>
    <n v="4.4618426083867298E-2"/>
    <x v="0"/>
    <x v="2"/>
    <m/>
    <x v="0"/>
    <n v="0"/>
    <n v="2793.38"/>
    <x v="7"/>
    <x v="3"/>
  </r>
  <r>
    <s v="ORD-202308-06287"/>
    <x v="206"/>
    <x v="2"/>
    <x v="4"/>
    <n v="7878090274"/>
    <x v="12"/>
    <s v="PRD-105-BAG"/>
    <x v="9"/>
    <x v="2"/>
    <s v="East"/>
    <n v="2489.87"/>
    <n v="238.2"/>
    <x v="1"/>
    <n v="9.5667645298750506E-2"/>
    <x v="0"/>
    <x v="2"/>
    <m/>
    <x v="0"/>
    <n v="0"/>
    <m/>
    <x v="7"/>
    <x v="3"/>
  </r>
  <r>
    <s v="ORD-202308-06288"/>
    <x v="233"/>
    <x v="17"/>
    <x v="6"/>
    <n v="3023534923"/>
    <x v="15"/>
    <s v="PRD-100-SHO"/>
    <x v="12"/>
    <x v="0"/>
    <s v="North"/>
    <n v="1904.36"/>
    <n v="437.16"/>
    <x v="0"/>
    <n v="0.229557436619127"/>
    <x v="0"/>
    <x v="1"/>
    <m/>
    <x v="0"/>
    <n v="0"/>
    <n v="2793.38"/>
    <x v="7"/>
    <x v="3"/>
  </r>
  <r>
    <s v="ORD-202308-06289"/>
    <x v="219"/>
    <x v="1"/>
    <x v="0"/>
    <n v="3065306431"/>
    <x v="17"/>
    <s v="PRD-108-JAC "/>
    <x v="0"/>
    <x v="0"/>
    <s v="South"/>
    <n v="1893.97"/>
    <n v="417.15"/>
    <x v="2"/>
    <n v="0.22025164073348599"/>
    <x v="0"/>
    <x v="1"/>
    <m/>
    <x v="0"/>
    <n v="0"/>
    <m/>
    <x v="7"/>
    <x v="3"/>
  </r>
  <r>
    <s v="ORD-202308-06290"/>
    <x v="220"/>
    <x v="22"/>
    <x v="5"/>
    <n v="8912860775"/>
    <x v="9"/>
    <s v="PRD-107-TAB"/>
    <x v="6"/>
    <x v="1"/>
    <s v="South"/>
    <n v="3135.03"/>
    <n v="625.22"/>
    <x v="2"/>
    <n v="0.199430308481896"/>
    <x v="0"/>
    <x v="0"/>
    <m/>
    <x v="0"/>
    <n v="0"/>
    <n v="2081.52"/>
    <x v="7"/>
    <x v="3"/>
  </r>
  <r>
    <s v="ORD-202308-06291"/>
    <x v="221"/>
    <x v="22"/>
    <x v="5"/>
    <n v="5327639703"/>
    <x v="8"/>
    <s v="PRD-110-CAM"/>
    <x v="8"/>
    <x v="1"/>
    <s v="East"/>
    <n v="4948.32"/>
    <n v="1480.05"/>
    <x v="1"/>
    <n v="0.29910151324085799"/>
    <x v="0"/>
    <x v="1"/>
    <m/>
    <x v="0"/>
    <n v="0"/>
    <m/>
    <x v="7"/>
    <x v="3"/>
  </r>
  <r>
    <s v="ORD-202308-06292"/>
    <x v="216"/>
    <x v="29"/>
    <x v="7"/>
    <n v="1681331843"/>
    <x v="12"/>
    <s v="PRD-105-BAG"/>
    <x v="9"/>
    <x v="2"/>
    <s v="South"/>
    <n v="200.28"/>
    <n v="26.12"/>
    <x v="2"/>
    <n v="0.130417415618135"/>
    <x v="2"/>
    <x v="0"/>
    <m/>
    <x v="0"/>
    <n v="0"/>
    <m/>
    <x v="7"/>
    <x v="3"/>
  </r>
  <r>
    <s v="ORD-202308-06293"/>
    <x v="229"/>
    <x v="23"/>
    <x v="7"/>
    <n v="6342240379"/>
    <x v="22"/>
    <s v="PRD-105-BAG"/>
    <x v="9"/>
    <x v="2"/>
    <s v="N"/>
    <n v="747.99"/>
    <n v="198.44"/>
    <x v="0"/>
    <n v="0.26529766440727798"/>
    <x v="1"/>
    <x v="1"/>
    <m/>
    <x v="0"/>
    <n v="0"/>
    <m/>
    <x v="7"/>
    <x v="3"/>
  </r>
  <r>
    <s v="ORD-202308-06294"/>
    <x v="223"/>
    <x v="20"/>
    <x v="7"/>
    <n v="6525323858"/>
    <x v="15"/>
    <s v="PRD - 100 - SHO "/>
    <x v="4"/>
    <x v="0"/>
    <s v="East"/>
    <n v="759.49"/>
    <n v="52.37"/>
    <x v="1"/>
    <n v="6.8954166611805298E-2"/>
    <x v="1"/>
    <x v="2"/>
    <m/>
    <x v="0"/>
    <n v="0"/>
    <m/>
    <x v="7"/>
    <x v="3"/>
  </r>
  <r>
    <s v="ORD-202308-06295"/>
    <x v="227"/>
    <x v="20"/>
    <x v="4"/>
    <n v="3316911383"/>
    <x v="6"/>
    <s v="PRD-107-TAB"/>
    <x v="6"/>
    <x v="1"/>
    <s v="S"/>
    <n v="1530.37"/>
    <n v="280.07"/>
    <x v="2"/>
    <n v="0.183008030737665"/>
    <x v="0"/>
    <x v="0"/>
    <m/>
    <x v="0"/>
    <n v="0"/>
    <n v="2081.52"/>
    <x v="7"/>
    <x v="3"/>
  </r>
  <r>
    <s v="ORD-202308-06296"/>
    <x v="217"/>
    <x v="28"/>
    <x v="7"/>
    <n v="79528861"/>
    <x v="22"/>
    <s v="PRD-105-BAG"/>
    <x v="9"/>
    <x v="2"/>
    <s v="South"/>
    <n v="3521.51"/>
    <n v="399.63"/>
    <x v="2"/>
    <n v="0.113482568557238"/>
    <x v="0"/>
    <x v="0"/>
    <m/>
    <x v="0"/>
    <n v="0"/>
    <m/>
    <x v="7"/>
    <x v="3"/>
  </r>
  <r>
    <s v="ORD-202308-06297"/>
    <x v="231"/>
    <x v="0"/>
    <x v="1"/>
    <n v="9427480944"/>
    <x v="22"/>
    <s v="PRD-105-BAG"/>
    <x v="9"/>
    <x v="2"/>
    <s v="South"/>
    <n v="2162.83"/>
    <n v="323.8"/>
    <x v="2"/>
    <n v="0.14971125793520501"/>
    <x v="0"/>
    <x v="0"/>
    <m/>
    <x v="0"/>
    <n v="0"/>
    <m/>
    <x v="7"/>
    <x v="3"/>
  </r>
  <r>
    <s v="ORD-202308-06298"/>
    <x v="220"/>
    <x v="22"/>
    <x v="4"/>
    <n v="2504813394"/>
    <x v="12"/>
    <s v="PRD-105-BAG"/>
    <x v="9"/>
    <x v="2"/>
    <s v="South"/>
    <n v="1812.65"/>
    <n v="400.44"/>
    <x v="2"/>
    <n v="0.220914131244311"/>
    <x v="0"/>
    <x v="1"/>
    <m/>
    <x v="0"/>
    <n v="0"/>
    <m/>
    <x v="7"/>
    <x v="3"/>
  </r>
  <r>
    <s v="ORD-202308-06299"/>
    <x v="214"/>
    <x v="3"/>
    <x v="0"/>
    <n v="1751325551"/>
    <x v="9"/>
    <s v="PRD-107-TAB"/>
    <x v="4"/>
    <x v="1"/>
    <s v="North"/>
    <n v="1675.77"/>
    <n v="443.08"/>
    <x v="0"/>
    <n v="0.26440382630074499"/>
    <x v="0"/>
    <x v="1"/>
    <m/>
    <x v="0"/>
    <n v="0"/>
    <n v="2081.52"/>
    <x v="7"/>
    <x v="3"/>
  </r>
  <r>
    <s v="ORD-202308-06300"/>
    <x v="222"/>
    <x v="8"/>
    <x v="7"/>
    <n v="8807754187"/>
    <x v="2"/>
    <s v="PRD-101-SHI "/>
    <x v="1"/>
    <x v="0"/>
    <s v="North"/>
    <n v="1866.23"/>
    <n v="257.60000000000002"/>
    <x v="0"/>
    <n v="0.13803228969633999"/>
    <x v="0"/>
    <x v="0"/>
    <m/>
    <x v="0"/>
    <n v="0"/>
    <m/>
    <x v="7"/>
    <x v="3"/>
  </r>
  <r>
    <s v="ORD-202308-06301"/>
    <x v="229"/>
    <x v="26"/>
    <x v="2"/>
    <n v="5614164574"/>
    <x v="9"/>
    <s v="PRD - 107 - TAB"/>
    <x v="6"/>
    <x v="1"/>
    <s v="South"/>
    <n v="459.19"/>
    <n v="39.42"/>
    <x v="2"/>
    <n v="8.5846817221629401E-2"/>
    <x v="2"/>
    <x v="2"/>
    <m/>
    <x v="0"/>
    <n v="0"/>
    <m/>
    <x v="7"/>
    <x v="3"/>
  </r>
  <r>
    <s v="ORD-202308-06302"/>
    <x v="225"/>
    <x v="6"/>
    <x v="3"/>
    <n v="6433071381"/>
    <x v="9"/>
    <s v="PRD-107-TAB"/>
    <x v="6"/>
    <x v="1"/>
    <s v="W"/>
    <n v="490.43"/>
    <n v="93.26"/>
    <x v="3"/>
    <n v="0.190159655812246"/>
    <x v="2"/>
    <x v="0"/>
    <m/>
    <x v="0"/>
    <n v="0"/>
    <n v="2081.52"/>
    <x v="7"/>
    <x v="3"/>
  </r>
  <r>
    <s v="ORD-202308-06303"/>
    <x v="229"/>
    <x v="3"/>
    <x v="3"/>
    <n v="2170763731"/>
    <x v="3"/>
    <s v="PRD-106-PHO"/>
    <x v="2"/>
    <x v="1"/>
    <s v="N"/>
    <n v="282.62"/>
    <n v="49.87"/>
    <x v="0"/>
    <n v="0.17645601868232999"/>
    <x v="2"/>
    <x v="0"/>
    <m/>
    <x v="0"/>
    <n v="0"/>
    <n v="2788.38"/>
    <x v="7"/>
    <x v="3"/>
  </r>
  <r>
    <s v="ORD-202308-06304"/>
    <x v="222"/>
    <x v="26"/>
    <x v="1"/>
    <n v="5992653053"/>
    <x v="5"/>
    <s v="PRD-103-HEA"/>
    <x v="5"/>
    <x v="1"/>
    <s v="W"/>
    <n v="1258.54"/>
    <n v="46.58"/>
    <x v="3"/>
    <n v="3.7011139892256101E-2"/>
    <x v="0"/>
    <x v="2"/>
    <m/>
    <x v="0"/>
    <n v="0"/>
    <n v="2183.56"/>
    <x v="7"/>
    <x v="3"/>
  </r>
  <r>
    <s v="ORD-202308-06305"/>
    <x v="210"/>
    <x v="1"/>
    <x v="4"/>
    <n v="640262656"/>
    <x v="18"/>
    <s v="PRD - 103 - HEA"/>
    <x v="5"/>
    <x v="1"/>
    <s v="North"/>
    <n v="2778.69"/>
    <n v="92.85"/>
    <x v="0"/>
    <n v="3.3415026505295702E-2"/>
    <x v="0"/>
    <x v="2"/>
    <m/>
    <x v="0"/>
    <n v="0"/>
    <m/>
    <x v="7"/>
    <x v="3"/>
  </r>
  <r>
    <s v="ORD-202308-06306"/>
    <x v="215"/>
    <x v="20"/>
    <x v="1"/>
    <n v="6914181121"/>
    <x v="17"/>
    <s v="PRD - 108 - JAC"/>
    <x v="0"/>
    <x v="0"/>
    <s v="North"/>
    <n v="2110.29"/>
    <n v="230.74"/>
    <x v="0"/>
    <n v="0.109340422406399"/>
    <x v="0"/>
    <x v="0"/>
    <m/>
    <x v="0"/>
    <n v="0"/>
    <m/>
    <x v="7"/>
    <x v="3"/>
  </r>
  <r>
    <s v="ORD-202308-06307"/>
    <x v="234"/>
    <x v="8"/>
    <x v="2"/>
    <n v="3868728721"/>
    <x v="10"/>
    <s v="PRD-106-PHO"/>
    <x v="2"/>
    <x v="1"/>
    <s v="North"/>
    <n v="2270.87"/>
    <n v="383.54"/>
    <x v="0"/>
    <n v="0.168895621501891"/>
    <x v="0"/>
    <x v="0"/>
    <m/>
    <x v="0"/>
    <n v="0"/>
    <n v="2788.38"/>
    <x v="7"/>
    <x v="3"/>
  </r>
  <r>
    <s v="ORD-202308-06308"/>
    <x v="229"/>
    <x v="2"/>
    <x v="6"/>
    <n v="8953481417"/>
    <x v="15"/>
    <s v="PRD-100-SHO"/>
    <x v="12"/>
    <x v="0"/>
    <s v="W"/>
    <n v="1405.9"/>
    <n v="410.86"/>
    <x v="3"/>
    <n v="0.29223984636176098"/>
    <x v="0"/>
    <x v="1"/>
    <m/>
    <x v="0"/>
    <n v="0"/>
    <n v="2793.38"/>
    <x v="7"/>
    <x v="3"/>
  </r>
  <r>
    <s v="ORD-202308-06309"/>
    <x v="210"/>
    <x v="4"/>
    <x v="2"/>
    <n v="1014935008"/>
    <x v="12"/>
    <s v="PRD-105-BAG"/>
    <x v="9"/>
    <x v="2"/>
    <s v="South"/>
    <n v="1965.62"/>
    <n v="560.55999999999995"/>
    <x v="2"/>
    <n v="0.28518228345254898"/>
    <x v="0"/>
    <x v="1"/>
    <m/>
    <x v="0"/>
    <n v="0"/>
    <m/>
    <x v="7"/>
    <x v="3"/>
  </r>
  <r>
    <s v="ORD-202308-06310"/>
    <x v="205"/>
    <x v="22"/>
    <x v="6"/>
    <n v="3350814696"/>
    <x v="11"/>
    <s v="PRD - 104 - WAT"/>
    <x v="7"/>
    <x v="2"/>
    <s v="N"/>
    <n v="1410.06"/>
    <n v="185.57"/>
    <x v="0"/>
    <n v="0.13160432889380599"/>
    <x v="0"/>
    <x v="0"/>
    <m/>
    <x v="0"/>
    <n v="0"/>
    <m/>
    <x v="7"/>
    <x v="3"/>
  </r>
  <r>
    <s v="ORD-202308-06311"/>
    <x v="209"/>
    <x v="27"/>
    <x v="7"/>
    <n v="7805088589"/>
    <x v="3"/>
    <s v="PRD-106-PHO"/>
    <x v="2"/>
    <x v="1"/>
    <s v="N"/>
    <n v="3305.75"/>
    <n v="531.13"/>
    <x v="0"/>
    <n v="0.16066853210315399"/>
    <x v="0"/>
    <x v="0"/>
    <m/>
    <x v="0"/>
    <n v="0"/>
    <n v="2788.38"/>
    <x v="7"/>
    <x v="3"/>
  </r>
  <r>
    <s v="ORD-202308-06312"/>
    <x v="207"/>
    <x v="17"/>
    <x v="3"/>
    <n v="9398918767"/>
    <x v="15"/>
    <s v="PRD-100-SHO"/>
    <x v="12"/>
    <x v="0"/>
    <s v="North"/>
    <n v="2375.35"/>
    <n v="516.26"/>
    <x v="0"/>
    <n v="0.217340602437536"/>
    <x v="0"/>
    <x v="1"/>
    <s v="DAMAGED"/>
    <x v="1"/>
    <n v="1"/>
    <n v="2793.38"/>
    <x v="7"/>
    <x v="3"/>
  </r>
  <r>
    <s v="ORD-202308-06313"/>
    <x v="227"/>
    <x v="10"/>
    <x v="5"/>
    <n v="2314552286"/>
    <x v="0"/>
    <s v="PRD-108-JAC"/>
    <x v="0"/>
    <x v="0"/>
    <s v="N"/>
    <n v="3739.89"/>
    <n v="836.41"/>
    <x v="0"/>
    <n v="0.223645615245368"/>
    <x v="0"/>
    <x v="1"/>
    <m/>
    <x v="0"/>
    <n v="0"/>
    <n v="2085.91"/>
    <x v="7"/>
    <x v="3"/>
  </r>
  <r>
    <s v="ORD-202308-06314"/>
    <x v="214"/>
    <x v="5"/>
    <x v="1"/>
    <n v="6866184863"/>
    <x v="16"/>
    <s v="PRD-109-SUN"/>
    <x v="3"/>
    <x v="2"/>
    <s v="North"/>
    <n v="2614.2800000000002"/>
    <n v="655.97"/>
    <x v="0"/>
    <n v="0.25091803479351898"/>
    <x v="0"/>
    <x v="1"/>
    <m/>
    <x v="0"/>
    <n v="0"/>
    <m/>
    <x v="7"/>
    <x v="3"/>
  </r>
  <r>
    <s v="ORD-202308-06315"/>
    <x v="227"/>
    <x v="4"/>
    <x v="0"/>
    <n v="3927919707"/>
    <x v="5"/>
    <s v="PRD-103-HEA"/>
    <x v="5"/>
    <x v="1"/>
    <s v="North"/>
    <n v="4846.5200000000004"/>
    <n v="1068.5"/>
    <x v="0"/>
    <n v="0.220467469441991"/>
    <x v="0"/>
    <x v="1"/>
    <m/>
    <x v="0"/>
    <n v="0"/>
    <n v="2183.56"/>
    <x v="7"/>
    <x v="3"/>
  </r>
  <r>
    <s v="ORD-202308-06316"/>
    <x v="227"/>
    <x v="26"/>
    <x v="0"/>
    <n v="7630484440"/>
    <x v="12"/>
    <s v="PRD-105-BAG"/>
    <x v="9"/>
    <x v="2"/>
    <s v="S"/>
    <n v="147.30000000000001"/>
    <n v="31.63"/>
    <x v="2"/>
    <n v="0.21473183978275601"/>
    <x v="2"/>
    <x v="1"/>
    <m/>
    <x v="0"/>
    <n v="0"/>
    <m/>
    <x v="7"/>
    <x v="3"/>
  </r>
  <r>
    <s v="ORD-202308-06317"/>
    <x v="233"/>
    <x v="19"/>
    <x v="3"/>
    <n v="2726454843"/>
    <x v="0"/>
    <s v="PRD-108-JAC"/>
    <x v="0"/>
    <x v="0"/>
    <s v="S"/>
    <n v="979.82"/>
    <n v="64.709999999999994"/>
    <x v="2"/>
    <n v="6.6042742544549005E-2"/>
    <x v="1"/>
    <x v="2"/>
    <m/>
    <x v="0"/>
    <n v="0"/>
    <n v="2085.91"/>
    <x v="7"/>
    <x v="3"/>
  </r>
  <r>
    <s v="ORD-202308-06318"/>
    <x v="224"/>
    <x v="17"/>
    <x v="5"/>
    <n v="6406744187"/>
    <x v="9"/>
    <s v="PRD-107-TAB"/>
    <x v="6"/>
    <x v="1"/>
    <s v="East"/>
    <n v="25"/>
    <n v="4.38"/>
    <x v="1"/>
    <n v="0.17519999999999999"/>
    <x v="2"/>
    <x v="0"/>
    <m/>
    <x v="0"/>
    <n v="0"/>
    <n v="2081.52"/>
    <x v="7"/>
    <x v="3"/>
  </r>
  <r>
    <s v="ORD-202308-06319"/>
    <x v="206"/>
    <x v="10"/>
    <x v="0"/>
    <n v="475695978"/>
    <x v="8"/>
    <s v="PRD-110-CAM"/>
    <x v="8"/>
    <x v="1"/>
    <s v="East"/>
    <n v="3829.25"/>
    <n v="811.14"/>
    <x v="1"/>
    <n v="0.21182738134099399"/>
    <x v="0"/>
    <x v="1"/>
    <m/>
    <x v="0"/>
    <n v="0"/>
    <m/>
    <x v="7"/>
    <x v="3"/>
  </r>
  <r>
    <s v="ORD-202308-06320"/>
    <x v="205"/>
    <x v="22"/>
    <x v="2"/>
    <n v="5632240351"/>
    <x v="13"/>
    <s v="PRD-102-LAP"/>
    <x v="10"/>
    <x v="1"/>
    <s v="North"/>
    <n v="1368.25"/>
    <n v="257.83999999999997"/>
    <x v="0"/>
    <n v="0.18844509409830101"/>
    <x v="0"/>
    <x v="0"/>
    <m/>
    <x v="0"/>
    <n v="0"/>
    <n v="847.14"/>
    <x v="7"/>
    <x v="3"/>
  </r>
  <r>
    <s v="ORD-202308-06321"/>
    <x v="215"/>
    <x v="5"/>
    <x v="4"/>
    <n v="6775040992"/>
    <x v="12"/>
    <s v="PRD-105-BAG"/>
    <x v="9"/>
    <x v="2"/>
    <s v="South"/>
    <n v="4931.49"/>
    <n v="458.64"/>
    <x v="2"/>
    <n v="9.3002317757919006E-2"/>
    <x v="0"/>
    <x v="2"/>
    <m/>
    <x v="0"/>
    <n v="0"/>
    <m/>
    <x v="7"/>
    <x v="3"/>
  </r>
  <r>
    <s v="ORD-202308-06322"/>
    <x v="230"/>
    <x v="22"/>
    <x v="5"/>
    <n v="4298803874"/>
    <x v="1"/>
    <s v="PRD-101-SHI"/>
    <x v="1"/>
    <x v="0"/>
    <s v="W"/>
    <n v="4140.09"/>
    <n v="821.77"/>
    <x v="3"/>
    <n v="0.19849085406355901"/>
    <x v="0"/>
    <x v="0"/>
    <m/>
    <x v="0"/>
    <n v="0"/>
    <n v="2821.33"/>
    <x v="7"/>
    <x v="3"/>
  </r>
  <r>
    <s v="ORD-202308-06323"/>
    <x v="215"/>
    <x v="11"/>
    <x v="6"/>
    <n v="9030950187"/>
    <x v="3"/>
    <s v="PRD-106-PHO"/>
    <x v="2"/>
    <x v="1"/>
    <s v="North"/>
    <n v="2067.7199999999998"/>
    <n v="100.19"/>
    <x v="0"/>
    <n v="4.8454336177045303E-2"/>
    <x v="0"/>
    <x v="2"/>
    <m/>
    <x v="0"/>
    <n v="0"/>
    <n v="2788.38"/>
    <x v="7"/>
    <x v="3"/>
  </r>
  <r>
    <s v="ORD-202308-06324"/>
    <x v="224"/>
    <x v="26"/>
    <x v="7"/>
    <n v="9162811168"/>
    <x v="11"/>
    <s v="PRD-104-WAT"/>
    <x v="7"/>
    <x v="2"/>
    <s v="East"/>
    <n v="555.83000000000004"/>
    <n v="130.08000000000001"/>
    <x v="1"/>
    <n v="0.234028389975352"/>
    <x v="1"/>
    <x v="1"/>
    <m/>
    <x v="0"/>
    <n v="0"/>
    <n v="2420.2800000000002"/>
    <x v="7"/>
    <x v="3"/>
  </r>
  <r>
    <s v="ORD-202308-06325"/>
    <x v="233"/>
    <x v="6"/>
    <x v="4"/>
    <n v="4833504438"/>
    <x v="21"/>
    <s v="PRD-110-CAM"/>
    <x v="8"/>
    <x v="1"/>
    <s v="N"/>
    <n v="2381.1999999999998"/>
    <n v="567.9"/>
    <x v="0"/>
    <n v="0.23849319670754199"/>
    <x v="0"/>
    <x v="1"/>
    <m/>
    <x v="0"/>
    <n v="0"/>
    <m/>
    <x v="7"/>
    <x v="3"/>
  </r>
  <r>
    <s v="ORD-202308-06326"/>
    <x v="210"/>
    <x v="15"/>
    <x v="0"/>
    <n v="852009932"/>
    <x v="5"/>
    <s v="PRD-103-HEA"/>
    <x v="5"/>
    <x v="1"/>
    <s v="East"/>
    <n v="4990.83"/>
    <n v="1189.3399999999999"/>
    <x v="1"/>
    <n v="0.23830505146438599"/>
    <x v="0"/>
    <x v="1"/>
    <m/>
    <x v="0"/>
    <n v="0"/>
    <n v="2183.56"/>
    <x v="7"/>
    <x v="3"/>
  </r>
  <r>
    <s v="ORD-202308-06327"/>
    <x v="231"/>
    <x v="14"/>
    <x v="1"/>
    <n v="9879492686"/>
    <x v="5"/>
    <s v="PRD-103-HEA"/>
    <x v="5"/>
    <x v="1"/>
    <s v="South"/>
    <n v="2258.5500000000002"/>
    <n v="262.82"/>
    <x v="2"/>
    <n v="0.11636669544619301"/>
    <x v="0"/>
    <x v="0"/>
    <m/>
    <x v="0"/>
    <n v="0"/>
    <n v="2183.56"/>
    <x v="7"/>
    <x v="3"/>
  </r>
  <r>
    <s v="ORD-202308-06328"/>
    <x v="209"/>
    <x v="2"/>
    <x v="7"/>
    <n v="7754252803"/>
    <x v="17"/>
    <s v="PRD-108-JAC"/>
    <x v="0"/>
    <x v="0"/>
    <s v="North"/>
    <n v="2973.23"/>
    <n v="776.56"/>
    <x v="0"/>
    <n v="0.26118396491357898"/>
    <x v="0"/>
    <x v="1"/>
    <m/>
    <x v="0"/>
    <n v="0"/>
    <n v="2085.91"/>
    <x v="7"/>
    <x v="3"/>
  </r>
  <r>
    <s v="ORD-202308-06329"/>
    <x v="231"/>
    <x v="17"/>
    <x v="1"/>
    <n v="1453358809"/>
    <x v="13"/>
    <s v="PRD-102-LAP"/>
    <x v="10"/>
    <x v="1"/>
    <s v="North"/>
    <n v="356.48"/>
    <n v="46.18"/>
    <x v="0"/>
    <n v="0.129544434470377"/>
    <x v="2"/>
    <x v="0"/>
    <m/>
    <x v="0"/>
    <n v="0"/>
    <n v="847.14"/>
    <x v="7"/>
    <x v="3"/>
  </r>
  <r>
    <s v="ORD-202308-06330"/>
    <x v="229"/>
    <x v="12"/>
    <x v="7"/>
    <n v="5818401280"/>
    <x v="3"/>
    <s v="PRD-106-PHO"/>
    <x v="2"/>
    <x v="1"/>
    <s v="W"/>
    <n v="2043.57"/>
    <n v="302.43"/>
    <x v="3"/>
    <n v="0.14799101572248599"/>
    <x v="0"/>
    <x v="0"/>
    <m/>
    <x v="0"/>
    <n v="0"/>
    <n v="2788.38"/>
    <x v="7"/>
    <x v="3"/>
  </r>
  <r>
    <s v="ORD-202308-06331"/>
    <x v="223"/>
    <x v="5"/>
    <x v="0"/>
    <n v="4581495325"/>
    <x v="5"/>
    <s v="PRD-103-HEA"/>
    <x v="5"/>
    <x v="1"/>
    <s v="South"/>
    <n v="4560.07"/>
    <n v="790.72"/>
    <x v="2"/>
    <n v="0.173400846916824"/>
    <x v="0"/>
    <x v="0"/>
    <s v="Late delivery"/>
    <x v="1"/>
    <n v="1"/>
    <n v="2183.56"/>
    <x v="7"/>
    <x v="3"/>
  </r>
  <r>
    <s v="ORD-202308-06332"/>
    <x v="233"/>
    <x v="26"/>
    <x v="0"/>
    <n v="4424957740"/>
    <x v="13"/>
    <s v="PRD-102-LAP"/>
    <x v="10"/>
    <x v="1"/>
    <s v="S"/>
    <n v="1067.0899999999999"/>
    <n v="136.61000000000001"/>
    <x v="2"/>
    <n v="0.128021066639178"/>
    <x v="0"/>
    <x v="0"/>
    <m/>
    <x v="0"/>
    <n v="0"/>
    <n v="847.14"/>
    <x v="7"/>
    <x v="3"/>
  </r>
  <r>
    <s v="ORD-202308-06333"/>
    <x v="216"/>
    <x v="24"/>
    <x v="3"/>
    <n v="360023323"/>
    <x v="13"/>
    <s v="PRD-102-LAP"/>
    <x v="10"/>
    <x v="1"/>
    <s v="North"/>
    <n v="969.75"/>
    <n v="208.57"/>
    <x v="0"/>
    <n v="0.215076050528487"/>
    <x v="1"/>
    <x v="1"/>
    <m/>
    <x v="0"/>
    <n v="0"/>
    <n v="847.14"/>
    <x v="7"/>
    <x v="3"/>
  </r>
  <r>
    <s v="ORD-202308-06334"/>
    <x v="225"/>
    <x v="11"/>
    <x v="3"/>
    <n v="6523592394"/>
    <x v="15"/>
    <s v="PRD-100-SHO "/>
    <x v="12"/>
    <x v="0"/>
    <s v="West"/>
    <n v="1902.59"/>
    <n v="197.12"/>
    <x v="3"/>
    <n v="0.103606136897598"/>
    <x v="0"/>
    <x v="0"/>
    <s v="DAMAGED"/>
    <x v="1"/>
    <n v="1"/>
    <m/>
    <x v="7"/>
    <x v="3"/>
  </r>
  <r>
    <s v="ORD-202308-06335"/>
    <x v="214"/>
    <x v="11"/>
    <x v="6"/>
    <n v="6296001375"/>
    <x v="15"/>
    <s v="PRD-100-SHO"/>
    <x v="4"/>
    <x v="0"/>
    <s v="N"/>
    <n v="2772.72"/>
    <n v="774.13"/>
    <x v="0"/>
    <n v="0.27919515854467802"/>
    <x v="0"/>
    <x v="1"/>
    <m/>
    <x v="0"/>
    <n v="0"/>
    <n v="2793.38"/>
    <x v="7"/>
    <x v="3"/>
  </r>
  <r>
    <s v="ORD-202308-06336"/>
    <x v="219"/>
    <x v="16"/>
    <x v="7"/>
    <n v="2467593996"/>
    <x v="16"/>
    <s v="PRD-109-SUN"/>
    <x v="4"/>
    <x v="2"/>
    <s v="South"/>
    <n v="1057.8399999999999"/>
    <n v="55.5"/>
    <x v="2"/>
    <n v="5.2465401194887698E-2"/>
    <x v="0"/>
    <x v="2"/>
    <m/>
    <x v="0"/>
    <n v="0"/>
    <m/>
    <x v="7"/>
    <x v="3"/>
  </r>
  <r>
    <s v="ORD-202308-06337"/>
    <x v="230"/>
    <x v="27"/>
    <x v="1"/>
    <n v="8114075639"/>
    <x v="12"/>
    <s v="PRD-105-BAG"/>
    <x v="9"/>
    <x v="2"/>
    <s v="N"/>
    <n v="3816.92"/>
    <n v="746.6"/>
    <x v="0"/>
    <n v="0.19560273728555999"/>
    <x v="0"/>
    <x v="0"/>
    <m/>
    <x v="0"/>
    <n v="0"/>
    <m/>
    <x v="7"/>
    <x v="3"/>
  </r>
  <r>
    <s v="ORD-202308-06338"/>
    <x v="211"/>
    <x v="13"/>
    <x v="2"/>
    <n v="6356196526"/>
    <x v="15"/>
    <s v="PRD-100-SHO"/>
    <x v="12"/>
    <x v="0"/>
    <s v="South"/>
    <n v="4727.3"/>
    <n v="1281.6500000000001"/>
    <x v="2"/>
    <n v="0.271116705095932"/>
    <x v="0"/>
    <x v="1"/>
    <m/>
    <x v="0"/>
    <n v="0"/>
    <n v="2793.38"/>
    <x v="7"/>
    <x v="3"/>
  </r>
  <r>
    <s v="ORD-202308-06339"/>
    <x v="232"/>
    <x v="10"/>
    <x v="1"/>
    <n v="9608085603"/>
    <x v="9"/>
    <s v="PRD-107-TAB"/>
    <x v="4"/>
    <x v="1"/>
    <s v="S"/>
    <n v="1207.06"/>
    <n v="320.54000000000002"/>
    <x v="2"/>
    <n v="0.26555432207181101"/>
    <x v="0"/>
    <x v="1"/>
    <m/>
    <x v="0"/>
    <n v="0"/>
    <n v="2081.52"/>
    <x v="7"/>
    <x v="3"/>
  </r>
  <r>
    <s v="ORD-202308-06340"/>
    <x v="213"/>
    <x v="29"/>
    <x v="0"/>
    <n v="5140430389"/>
    <x v="11"/>
    <s v="PRD-104-WAT"/>
    <x v="7"/>
    <x v="2"/>
    <s v="North"/>
    <n v="2211.19"/>
    <n v="312.86"/>
    <x v="0"/>
    <n v="0.14148942424667299"/>
    <x v="0"/>
    <x v="0"/>
    <m/>
    <x v="0"/>
    <n v="0"/>
    <n v="2420.2800000000002"/>
    <x v="7"/>
    <x v="3"/>
  </r>
  <r>
    <s v="ORD-202308-06341"/>
    <x v="221"/>
    <x v="21"/>
    <x v="4"/>
    <n v="124482489"/>
    <x v="2"/>
    <s v="PRD-101-SHI"/>
    <x v="1"/>
    <x v="0"/>
    <s v="South"/>
    <n v="3955.04"/>
    <n v="499.77"/>
    <x v="2"/>
    <n v="0.126362818075165"/>
    <x v="0"/>
    <x v="0"/>
    <m/>
    <x v="0"/>
    <n v="0"/>
    <n v="2821.33"/>
    <x v="7"/>
    <x v="3"/>
  </r>
  <r>
    <s v="ORD-202308-06342"/>
    <x v="224"/>
    <x v="23"/>
    <x v="6"/>
    <n v="5550139665"/>
    <x v="15"/>
    <s v="PRD-100-SHO"/>
    <x v="12"/>
    <x v="0"/>
    <s v="North"/>
    <n v="185.24"/>
    <n v="31.59"/>
    <x v="0"/>
    <n v="0.17053552148564"/>
    <x v="2"/>
    <x v="0"/>
    <m/>
    <x v="0"/>
    <n v="0"/>
    <n v="2793.38"/>
    <x v="7"/>
    <x v="3"/>
  </r>
  <r>
    <s v="ORD-202308-06343"/>
    <x v="212"/>
    <x v="19"/>
    <x v="2"/>
    <n v="468896876"/>
    <x v="3"/>
    <s v="PRD-106-PHO"/>
    <x v="2"/>
    <x v="1"/>
    <s v="North"/>
    <n v="4090.45"/>
    <n v="723.01"/>
    <x v="0"/>
    <n v="0.17675561368553599"/>
    <x v="0"/>
    <x v="0"/>
    <m/>
    <x v="0"/>
    <n v="0"/>
    <n v="2788.38"/>
    <x v="7"/>
    <x v="3"/>
  </r>
  <r>
    <s v="ORD-202308-06344"/>
    <x v="227"/>
    <x v="8"/>
    <x v="1"/>
    <n v="3569177339"/>
    <x v="1"/>
    <s v="PRD-101-SHI"/>
    <x v="1"/>
    <x v="0"/>
    <s v="N"/>
    <n v="1366.14"/>
    <n v="345.99"/>
    <x v="0"/>
    <n v="0.25326101278053498"/>
    <x v="0"/>
    <x v="1"/>
    <m/>
    <x v="0"/>
    <n v="0"/>
    <n v="2821.33"/>
    <x v="7"/>
    <x v="3"/>
  </r>
  <r>
    <s v="ORD-202308-06345"/>
    <x v="227"/>
    <x v="6"/>
    <x v="5"/>
    <n v="1983404739"/>
    <x v="17"/>
    <s v="PRD-108-JAC"/>
    <x v="0"/>
    <x v="0"/>
    <s v="East"/>
    <n v="3347.08"/>
    <n v="904.45"/>
    <x v="1"/>
    <n v="0.27022061020352101"/>
    <x v="0"/>
    <x v="1"/>
    <m/>
    <x v="0"/>
    <n v="0"/>
    <n v="2085.91"/>
    <x v="7"/>
    <x v="3"/>
  </r>
  <r>
    <s v="ORD-202308-06346"/>
    <x v="222"/>
    <x v="13"/>
    <x v="5"/>
    <n v="3537609062"/>
    <x v="5"/>
    <s v="PRD-103-HEA"/>
    <x v="5"/>
    <x v="1"/>
    <s v="N"/>
    <n v="1702.21"/>
    <n v="189.27"/>
    <x v="0"/>
    <n v="0.11119074614765501"/>
    <x v="0"/>
    <x v="0"/>
    <m/>
    <x v="0"/>
    <n v="0"/>
    <n v="2183.56"/>
    <x v="7"/>
    <x v="3"/>
  </r>
  <r>
    <s v="ORD-202308-06347"/>
    <x v="220"/>
    <x v="24"/>
    <x v="6"/>
    <n v="6679597502"/>
    <x v="4"/>
    <s v="PRD-109-SUN"/>
    <x v="3"/>
    <x v="2"/>
    <s v="North"/>
    <n v="1097.33"/>
    <n v="33.42"/>
    <x v="0"/>
    <n v="3.0455742575159699E-2"/>
    <x v="0"/>
    <x v="2"/>
    <s v="missing parts"/>
    <x v="1"/>
    <n v="1"/>
    <m/>
    <x v="7"/>
    <x v="3"/>
  </r>
  <r>
    <s v="ORD-202308-06348"/>
    <x v="206"/>
    <x v="11"/>
    <x v="5"/>
    <n v="4160426343"/>
    <x v="13"/>
    <s v="PRD-102-LAP"/>
    <x v="10"/>
    <x v="1"/>
    <s v="S"/>
    <n v="2296.12"/>
    <n v="626.15"/>
    <x v="2"/>
    <n v="0.27269916206470002"/>
    <x v="0"/>
    <x v="1"/>
    <m/>
    <x v="0"/>
    <n v="0"/>
    <n v="847.14"/>
    <x v="7"/>
    <x v="3"/>
  </r>
  <r>
    <s v="ORD-202308-06349"/>
    <x v="214"/>
    <x v="26"/>
    <x v="3"/>
    <n v="1953142455"/>
    <x v="8"/>
    <s v="PRD-110-CAM"/>
    <x v="8"/>
    <x v="1"/>
    <s v="North"/>
    <n v="3704.22"/>
    <n v="194.73"/>
    <x v="0"/>
    <n v="5.2569771773814701E-2"/>
    <x v="0"/>
    <x v="2"/>
    <m/>
    <x v="0"/>
    <n v="0"/>
    <m/>
    <x v="7"/>
    <x v="3"/>
  </r>
  <r>
    <s v="ORD-202308-06350"/>
    <x v="219"/>
    <x v="0"/>
    <x v="5"/>
    <n v="8185448713"/>
    <x v="11"/>
    <s v="PRD-104-WAT"/>
    <x v="7"/>
    <x v="2"/>
    <s v="East"/>
    <n v="3809.52"/>
    <n v="813.99"/>
    <x v="1"/>
    <n v="0.21367258867258901"/>
    <x v="0"/>
    <x v="1"/>
    <m/>
    <x v="0"/>
    <n v="0"/>
    <n v="2420.2800000000002"/>
    <x v="7"/>
    <x v="3"/>
  </r>
  <r>
    <s v="ORD-202308-06351"/>
    <x v="224"/>
    <x v="0"/>
    <x v="0"/>
    <n v="4284157757"/>
    <x v="5"/>
    <s v="PRD-103-HEA"/>
    <x v="5"/>
    <x v="1"/>
    <s v="North"/>
    <n v="4031.69"/>
    <n v="181.55"/>
    <x v="0"/>
    <n v="4.5030743931205E-2"/>
    <x v="0"/>
    <x v="2"/>
    <m/>
    <x v="0"/>
    <n v="0"/>
    <n v="2183.56"/>
    <x v="7"/>
    <x v="3"/>
  </r>
  <r>
    <s v="ORD-202308-06352"/>
    <x v="215"/>
    <x v="2"/>
    <x v="7"/>
    <n v="7270294398"/>
    <x v="23"/>
    <s v="PRD-111-CHA"/>
    <x v="11"/>
    <x v="1"/>
    <s v="East"/>
    <n v="4149.76"/>
    <n v="260.76"/>
    <x v="1"/>
    <n v="6.2837368908081406E-2"/>
    <x v="0"/>
    <x v="2"/>
    <m/>
    <x v="0"/>
    <n v="0"/>
    <n v="207.68"/>
    <x v="7"/>
    <x v="3"/>
  </r>
  <r>
    <s v="ORD-202308-06353"/>
    <x v="205"/>
    <x v="22"/>
    <x v="1"/>
    <n v="2418271556"/>
    <x v="4"/>
    <s v="PRD-109-SUN"/>
    <x v="3"/>
    <x v="2"/>
    <s v="N"/>
    <n v="3359.29"/>
    <n v="278.68"/>
    <x v="0"/>
    <n v="8.2958006007221793E-2"/>
    <x v="0"/>
    <x v="2"/>
    <m/>
    <x v="0"/>
    <n v="0"/>
    <m/>
    <x v="7"/>
    <x v="3"/>
  </r>
  <r>
    <s v="ORD-202308-06354"/>
    <x v="218"/>
    <x v="20"/>
    <x v="0"/>
    <n v="2588138307"/>
    <x v="13"/>
    <s v="PRD-102-LAP"/>
    <x v="10"/>
    <x v="1"/>
    <s v="North"/>
    <n v="1815.5"/>
    <n v="228.59"/>
    <x v="0"/>
    <n v="0.125910217570917"/>
    <x v="0"/>
    <x v="0"/>
    <m/>
    <x v="0"/>
    <n v="0"/>
    <n v="847.14"/>
    <x v="7"/>
    <x v="3"/>
  </r>
  <r>
    <s v="ORD-202308-06355"/>
    <x v="215"/>
    <x v="19"/>
    <x v="1"/>
    <n v="3363131651"/>
    <x v="4"/>
    <s v="PRD-109-SUN"/>
    <x v="3"/>
    <x v="2"/>
    <s v="North"/>
    <n v="4531.32"/>
    <n v="392.55"/>
    <x v="0"/>
    <n v="8.6630385847832406E-2"/>
    <x v="0"/>
    <x v="2"/>
    <m/>
    <x v="0"/>
    <n v="0"/>
    <m/>
    <x v="7"/>
    <x v="3"/>
  </r>
  <r>
    <s v="ORD-202308-06356"/>
    <x v="226"/>
    <x v="9"/>
    <x v="4"/>
    <n v="5505678449"/>
    <x v="3"/>
    <s v="PRD-106-PHO"/>
    <x v="2"/>
    <x v="1"/>
    <s v="N"/>
    <n v="4648.83"/>
    <n v="1247.6600000000001"/>
    <x v="0"/>
    <n v="0.26838150674470801"/>
    <x v="0"/>
    <x v="1"/>
    <m/>
    <x v="0"/>
    <n v="0"/>
    <n v="2788.38"/>
    <x v="7"/>
    <x v="3"/>
  </r>
  <r>
    <s v="ORD-202308-06357"/>
    <x v="209"/>
    <x v="4"/>
    <x v="7"/>
    <n v="6281833567"/>
    <x v="9"/>
    <s v="PRD - 107 - TAB"/>
    <x v="6"/>
    <x v="1"/>
    <s v="North"/>
    <n v="488.55"/>
    <n v="113.38"/>
    <x v="0"/>
    <n v="0.23207450619179201"/>
    <x v="2"/>
    <x v="1"/>
    <m/>
    <x v="0"/>
    <n v="0"/>
    <m/>
    <x v="7"/>
    <x v="3"/>
  </r>
  <r>
    <s v="ORD-202308-06358"/>
    <x v="211"/>
    <x v="10"/>
    <x v="1"/>
    <n v="5270800701"/>
    <x v="11"/>
    <s v="PRD-104-WAT"/>
    <x v="7"/>
    <x v="2"/>
    <s v="East"/>
    <n v="1867.08"/>
    <n v="101.34"/>
    <x v="1"/>
    <n v="5.4277267176553803E-2"/>
    <x v="0"/>
    <x v="2"/>
    <s v="Customer changed mind"/>
    <x v="1"/>
    <n v="1"/>
    <n v="2420.2800000000002"/>
    <x v="7"/>
    <x v="3"/>
  </r>
  <r>
    <s v="ORD-202308-06359"/>
    <x v="216"/>
    <x v="17"/>
    <x v="4"/>
    <n v="3542735567"/>
    <x v="9"/>
    <s v="PRD-107-TAB"/>
    <x v="6"/>
    <x v="1"/>
    <s v="S"/>
    <n v="4435.88"/>
    <n v="314.5"/>
    <x v="2"/>
    <n v="7.0899122609268103E-2"/>
    <x v="0"/>
    <x v="2"/>
    <m/>
    <x v="0"/>
    <n v="0"/>
    <n v="2081.52"/>
    <x v="7"/>
    <x v="3"/>
  </r>
  <r>
    <s v="ORD-202308-06360"/>
    <x v="217"/>
    <x v="22"/>
    <x v="4"/>
    <n v="1885625771"/>
    <x v="23"/>
    <s v="PRD-111-CHA"/>
    <x v="11"/>
    <x v="1"/>
    <s v="South"/>
    <n v="3414"/>
    <n v="963.26"/>
    <x v="2"/>
    <n v="0.28214997070884601"/>
    <x v="0"/>
    <x v="1"/>
    <m/>
    <x v="0"/>
    <n v="0"/>
    <n v="207.68"/>
    <x v="7"/>
    <x v="3"/>
  </r>
  <r>
    <s v="ORD-202308-06361"/>
    <x v="224"/>
    <x v="19"/>
    <x v="5"/>
    <n v="3355354317"/>
    <x v="16"/>
    <s v="PRD-109-SUN"/>
    <x v="3"/>
    <x v="2"/>
    <s v="West"/>
    <n v="4769.3100000000004"/>
    <n v="1418.62"/>
    <x v="3"/>
    <n v="0.297447639176317"/>
    <x v="0"/>
    <x v="1"/>
    <m/>
    <x v="0"/>
    <n v="0"/>
    <m/>
    <x v="7"/>
    <x v="3"/>
  </r>
  <r>
    <s v="ORD-202308-06362"/>
    <x v="207"/>
    <x v="2"/>
    <x v="4"/>
    <n v="8713350757"/>
    <x v="5"/>
    <s v="PRD - 103 - HEA"/>
    <x v="5"/>
    <x v="1"/>
    <s v="North"/>
    <n v="991.72"/>
    <n v="234.34"/>
    <x v="0"/>
    <n v="0.23629653531238701"/>
    <x v="1"/>
    <x v="1"/>
    <m/>
    <x v="0"/>
    <n v="0"/>
    <m/>
    <x v="7"/>
    <x v="3"/>
  </r>
  <r>
    <s v="ORD-202308-06363"/>
    <x v="223"/>
    <x v="5"/>
    <x v="5"/>
    <n v="7490370785"/>
    <x v="2"/>
    <s v="PRD - 101 - SHI"/>
    <x v="1"/>
    <x v="0"/>
    <s v="N"/>
    <n v="3622.02"/>
    <n v="925.28"/>
    <x v="0"/>
    <n v="0.25545966063136"/>
    <x v="0"/>
    <x v="1"/>
    <m/>
    <x v="0"/>
    <n v="0"/>
    <m/>
    <x v="7"/>
    <x v="3"/>
  </r>
  <r>
    <s v="ORD-202308-06364"/>
    <x v="211"/>
    <x v="17"/>
    <x v="5"/>
    <n v="868660476"/>
    <x v="10"/>
    <s v="PRD-106-PHO"/>
    <x v="2"/>
    <x v="1"/>
    <s v="West"/>
    <n v="2641.47"/>
    <n v="455.8"/>
    <x v="3"/>
    <n v="0.17255543314896599"/>
    <x v="0"/>
    <x v="0"/>
    <s v="DAMAGED"/>
    <x v="1"/>
    <n v="1"/>
    <n v="2788.38"/>
    <x v="7"/>
    <x v="3"/>
  </r>
  <r>
    <s v="ORD-202308-06365"/>
    <x v="228"/>
    <x v="24"/>
    <x v="1"/>
    <n v="4637999539"/>
    <x v="16"/>
    <s v="PRD-109-SUN"/>
    <x v="3"/>
    <x v="2"/>
    <s v="North"/>
    <n v="3499.57"/>
    <n v="371.48"/>
    <x v="0"/>
    <n v="0.106150184165483"/>
    <x v="0"/>
    <x v="0"/>
    <m/>
    <x v="0"/>
    <n v="0"/>
    <m/>
    <x v="7"/>
    <x v="3"/>
  </r>
  <r>
    <s v="ORD-202308-06366"/>
    <x v="215"/>
    <x v="12"/>
    <x v="3"/>
    <n v="1278137036"/>
    <x v="11"/>
    <s v="PRD-104-WAT"/>
    <x v="7"/>
    <x v="2"/>
    <s v="W"/>
    <n v="1666.57"/>
    <n v="469.03"/>
    <x v="3"/>
    <n v="0.28143432319074502"/>
    <x v="0"/>
    <x v="1"/>
    <s v="Late delivery"/>
    <x v="1"/>
    <n v="1"/>
    <n v="2420.2800000000002"/>
    <x v="7"/>
    <x v="3"/>
  </r>
  <r>
    <s v="ORD-202308-06367"/>
    <x v="211"/>
    <x v="26"/>
    <x v="2"/>
    <n v="3692319131"/>
    <x v="14"/>
    <s v="PRD-111-CHA"/>
    <x v="11"/>
    <x v="1"/>
    <s v="North"/>
    <n v="238.1"/>
    <n v="40.880000000000003"/>
    <x v="0"/>
    <n v="0.17169256614867701"/>
    <x v="2"/>
    <x v="0"/>
    <m/>
    <x v="0"/>
    <n v="0"/>
    <n v="207.68"/>
    <x v="7"/>
    <x v="3"/>
  </r>
  <r>
    <s v="ORD-202308-06368"/>
    <x v="232"/>
    <x v="21"/>
    <x v="0"/>
    <n v="5670745078"/>
    <x v="13"/>
    <s v="PRD-102-LAP "/>
    <x v="10"/>
    <x v="1"/>
    <s v="N"/>
    <n v="4215.55"/>
    <n v="1195.06"/>
    <x v="0"/>
    <n v="0.28348851276820303"/>
    <x v="0"/>
    <x v="1"/>
    <m/>
    <x v="0"/>
    <n v="0"/>
    <m/>
    <x v="7"/>
    <x v="3"/>
  </r>
  <r>
    <s v="ORD-202308-06369"/>
    <x v="224"/>
    <x v="24"/>
    <x v="7"/>
    <n v="6233549706"/>
    <x v="13"/>
    <s v="PRD-102-LAP"/>
    <x v="10"/>
    <x v="1"/>
    <s v="N"/>
    <n v="1987.66"/>
    <n v="329.08"/>
    <x v="0"/>
    <n v="0.165561514544741"/>
    <x v="0"/>
    <x v="0"/>
    <m/>
    <x v="0"/>
    <n v="0"/>
    <n v="847.14"/>
    <x v="7"/>
    <x v="3"/>
  </r>
  <r>
    <s v="ORD-202308-06370"/>
    <x v="225"/>
    <x v="19"/>
    <x v="3"/>
    <n v="8010834472"/>
    <x v="10"/>
    <s v="PRD-106-PHO"/>
    <x v="2"/>
    <x v="1"/>
    <s v="West"/>
    <n v="3628.68"/>
    <n v="557.26"/>
    <x v="3"/>
    <n v="0.15357099551351999"/>
    <x v="0"/>
    <x v="0"/>
    <m/>
    <x v="0"/>
    <n v="0"/>
    <n v="2788.38"/>
    <x v="7"/>
    <x v="3"/>
  </r>
  <r>
    <s v="ORD-202308-06371"/>
    <x v="210"/>
    <x v="15"/>
    <x v="6"/>
    <n v="5346249710"/>
    <x v="23"/>
    <s v="PRD-111-CHA"/>
    <x v="4"/>
    <x v="1"/>
    <s v="South"/>
    <n v="821.26"/>
    <n v="133.77000000000001"/>
    <x v="2"/>
    <n v="0.16288386138372701"/>
    <x v="1"/>
    <x v="0"/>
    <m/>
    <x v="0"/>
    <n v="0"/>
    <n v="207.68"/>
    <x v="7"/>
    <x v="3"/>
  </r>
  <r>
    <s v="ORD-202308-06372"/>
    <x v="206"/>
    <x v="22"/>
    <x v="1"/>
    <n v="9325354730"/>
    <x v="5"/>
    <s v="PRD-103-HEA"/>
    <x v="4"/>
    <x v="1"/>
    <s v="North"/>
    <n v="1231.83"/>
    <n v="142.43"/>
    <x v="0"/>
    <n v="0.115624720943637"/>
    <x v="0"/>
    <x v="0"/>
    <m/>
    <x v="0"/>
    <n v="0"/>
    <n v="2183.56"/>
    <x v="7"/>
    <x v="3"/>
  </r>
  <r>
    <s v="ORD-202308-06373"/>
    <x v="228"/>
    <x v="21"/>
    <x v="1"/>
    <n v="5711854366"/>
    <x v="11"/>
    <s v="PRD-104-WAT"/>
    <x v="7"/>
    <x v="2"/>
    <s v="N"/>
    <n v="749.18"/>
    <n v="62.99"/>
    <x v="0"/>
    <n v="8.4078592594570095E-2"/>
    <x v="1"/>
    <x v="2"/>
    <m/>
    <x v="0"/>
    <n v="0"/>
    <n v="2420.2800000000002"/>
    <x v="7"/>
    <x v="3"/>
  </r>
  <r>
    <s v="ORD-202308-06374"/>
    <x v="205"/>
    <x v="6"/>
    <x v="1"/>
    <n v="4773290561"/>
    <x v="9"/>
    <s v="PRD-107-TAB"/>
    <x v="6"/>
    <x v="1"/>
    <s v="North"/>
    <n v="4208.2"/>
    <n v="734.97"/>
    <x v="0"/>
    <n v="0.174651870158262"/>
    <x v="0"/>
    <x v="0"/>
    <s v="Size issue"/>
    <x v="1"/>
    <n v="1"/>
    <n v="2081.52"/>
    <x v="7"/>
    <x v="3"/>
  </r>
  <r>
    <s v="ORD-202308-06375"/>
    <x v="218"/>
    <x v="18"/>
    <x v="0"/>
    <n v="2278183011"/>
    <x v="1"/>
    <s v="PRD-101-SHI"/>
    <x v="1"/>
    <x v="0"/>
    <s v="North"/>
    <n v="4971.93"/>
    <n v="546.03"/>
    <x v="0"/>
    <n v="0.10982254376067201"/>
    <x v="0"/>
    <x v="0"/>
    <m/>
    <x v="0"/>
    <n v="0"/>
    <n v="2821.33"/>
    <x v="7"/>
    <x v="3"/>
  </r>
  <r>
    <s v="ORD-202308-06376"/>
    <x v="215"/>
    <x v="22"/>
    <x v="5"/>
    <n v="6467086412"/>
    <x v="17"/>
    <s v="PRD-108-JAC"/>
    <x v="0"/>
    <x v="0"/>
    <s v="North"/>
    <n v="1156.8399999999999"/>
    <n v="177.86"/>
    <x v="0"/>
    <n v="0.15374641264133301"/>
    <x v="0"/>
    <x v="0"/>
    <m/>
    <x v="0"/>
    <n v="0"/>
    <n v="2085.91"/>
    <x v="7"/>
    <x v="3"/>
  </r>
  <r>
    <s v="ORD-202308-06377"/>
    <x v="206"/>
    <x v="24"/>
    <x v="1"/>
    <n v="9044101688"/>
    <x v="22"/>
    <s v="PRD-105-BAG"/>
    <x v="9"/>
    <x v="2"/>
    <s v="North"/>
    <n v="591.86"/>
    <n v="31.53"/>
    <x v="0"/>
    <n v="5.3272733416686403E-2"/>
    <x v="1"/>
    <x v="2"/>
    <m/>
    <x v="0"/>
    <n v="0"/>
    <m/>
    <x v="7"/>
    <x v="3"/>
  </r>
  <r>
    <s v="ORD-202308-06378"/>
    <x v="206"/>
    <x v="9"/>
    <x v="4"/>
    <n v="3726305152"/>
    <x v="13"/>
    <s v="PRD-102-LAP"/>
    <x v="10"/>
    <x v="1"/>
    <s v="East"/>
    <n v="3088.02"/>
    <n v="576.22"/>
    <x v="1"/>
    <n v="0.18659853239292501"/>
    <x v="0"/>
    <x v="0"/>
    <m/>
    <x v="0"/>
    <n v="0"/>
    <n v="847.14"/>
    <x v="7"/>
    <x v="3"/>
  </r>
  <r>
    <s v="ORD-202308-06379"/>
    <x v="209"/>
    <x v="16"/>
    <x v="4"/>
    <n v="3080612998"/>
    <x v="10"/>
    <s v="PRD-106-PHO"/>
    <x v="2"/>
    <x v="1"/>
    <s v="North"/>
    <n v="4070.78"/>
    <n v="1183.32"/>
    <x v="0"/>
    <n v="0.29068630581854099"/>
    <x v="0"/>
    <x v="1"/>
    <m/>
    <x v="0"/>
    <n v="0"/>
    <n v="2788.38"/>
    <x v="7"/>
    <x v="3"/>
  </r>
  <r>
    <s v="ORD-202308-06380"/>
    <x v="209"/>
    <x v="7"/>
    <x v="7"/>
    <n v="3216979493"/>
    <x v="14"/>
    <s v="PRD-111-CHA"/>
    <x v="11"/>
    <x v="1"/>
    <s v="North"/>
    <n v="489.11"/>
    <n v="103.12"/>
    <x v="0"/>
    <n v="0.21083191920017999"/>
    <x v="2"/>
    <x v="1"/>
    <m/>
    <x v="0"/>
    <n v="0"/>
    <n v="207.68"/>
    <x v="7"/>
    <x v="3"/>
  </r>
  <r>
    <s v="ORD-202308-06381"/>
    <x v="227"/>
    <x v="15"/>
    <x v="2"/>
    <n v="2643562017"/>
    <x v="13"/>
    <s v="PRD-102-LAP"/>
    <x v="10"/>
    <x v="1"/>
    <s v="South"/>
    <n v="2125.5700000000002"/>
    <n v="482.68"/>
    <x v="2"/>
    <n v="0.22708261783898001"/>
    <x v="0"/>
    <x v="1"/>
    <m/>
    <x v="0"/>
    <n v="0"/>
    <n v="847.14"/>
    <x v="7"/>
    <x v="3"/>
  </r>
  <r>
    <s v="ORD-202308-06382"/>
    <x v="212"/>
    <x v="10"/>
    <x v="0"/>
    <n v="8286430063"/>
    <x v="11"/>
    <s v="PRD-104-WAT"/>
    <x v="7"/>
    <x v="2"/>
    <s v="N"/>
    <n v="4346.99"/>
    <n v="609.17999999999995"/>
    <x v="0"/>
    <n v="0.140138348604437"/>
    <x v="0"/>
    <x v="0"/>
    <m/>
    <x v="0"/>
    <n v="0"/>
    <n v="2420.2800000000002"/>
    <x v="7"/>
    <x v="3"/>
  </r>
  <r>
    <s v="ORD-202308-06383"/>
    <x v="225"/>
    <x v="27"/>
    <x v="7"/>
    <n v="6530788073"/>
    <x v="2"/>
    <s v="PRD-101-SHI"/>
    <x v="1"/>
    <x v="0"/>
    <s v="South"/>
    <n v="90.14"/>
    <n v="19.96"/>
    <x v="2"/>
    <n v="0.22143332593743101"/>
    <x v="2"/>
    <x v="1"/>
    <m/>
    <x v="0"/>
    <n v="0"/>
    <n v="2821.33"/>
    <x v="7"/>
    <x v="3"/>
  </r>
  <r>
    <s v="ORD-202308-06384"/>
    <x v="212"/>
    <x v="11"/>
    <x v="1"/>
    <n v="920779253"/>
    <x v="3"/>
    <s v="PRD-106-PHO"/>
    <x v="2"/>
    <x v="1"/>
    <s v="North"/>
    <n v="175.24"/>
    <n v="24.23"/>
    <x v="0"/>
    <n v="0.13826751883131699"/>
    <x v="2"/>
    <x v="0"/>
    <m/>
    <x v="0"/>
    <n v="0"/>
    <n v="2788.38"/>
    <x v="7"/>
    <x v="3"/>
  </r>
  <r>
    <s v="ORD-202308-06385"/>
    <x v="226"/>
    <x v="20"/>
    <x v="0"/>
    <n v="8323004003"/>
    <x v="15"/>
    <s v="PRD-100-SHO"/>
    <x v="12"/>
    <x v="0"/>
    <s v="East"/>
    <n v="672.41"/>
    <n v="70.709999999999994"/>
    <x v="1"/>
    <n v="0.10515905474338599"/>
    <x v="1"/>
    <x v="0"/>
    <m/>
    <x v="0"/>
    <n v="0"/>
    <n v="2793.38"/>
    <x v="7"/>
    <x v="3"/>
  </r>
  <r>
    <s v="ORD-202308-06386"/>
    <x v="226"/>
    <x v="11"/>
    <x v="3"/>
    <n v="5428398231"/>
    <x v="13"/>
    <s v="PRD-102-LAP"/>
    <x v="10"/>
    <x v="1"/>
    <s v="W"/>
    <n v="1724.32"/>
    <n v="305.25"/>
    <x v="3"/>
    <n v="0.177026306022084"/>
    <x v="0"/>
    <x v="0"/>
    <m/>
    <x v="0"/>
    <n v="0"/>
    <n v="847.14"/>
    <x v="7"/>
    <x v="3"/>
  </r>
  <r>
    <s v="ORD-202308-06387"/>
    <x v="216"/>
    <x v="22"/>
    <x v="0"/>
    <n v="971846109"/>
    <x v="2"/>
    <s v="PRD-101-SHI"/>
    <x v="1"/>
    <x v="0"/>
    <s v="East"/>
    <n v="3138.38"/>
    <n v="206.13"/>
    <x v="1"/>
    <n v="6.5680382872692303E-2"/>
    <x v="0"/>
    <x v="2"/>
    <m/>
    <x v="0"/>
    <n v="0"/>
    <n v="2821.33"/>
    <x v="7"/>
    <x v="3"/>
  </r>
  <r>
    <s v="ORD-202308-06388"/>
    <x v="207"/>
    <x v="20"/>
    <x v="7"/>
    <n v="2974745261"/>
    <x v="9"/>
    <s v="PRD-107-TAB"/>
    <x v="6"/>
    <x v="1"/>
    <s v="South"/>
    <n v="648.14"/>
    <n v="128.44"/>
    <x v="2"/>
    <n v="0.19816706267164499"/>
    <x v="1"/>
    <x v="0"/>
    <s v="damaged "/>
    <x v="1"/>
    <n v="1"/>
    <n v="2081.52"/>
    <x v="7"/>
    <x v="3"/>
  </r>
  <r>
    <s v="ORD-202308-06389"/>
    <x v="231"/>
    <x v="14"/>
    <x v="5"/>
    <n v="8650998163"/>
    <x v="12"/>
    <s v="PRD-105-BAG"/>
    <x v="9"/>
    <x v="2"/>
    <s v="N"/>
    <n v="4791.3999999999996"/>
    <n v="745.23"/>
    <x v="0"/>
    <n v="0.1555349167258"/>
    <x v="0"/>
    <x v="0"/>
    <m/>
    <x v="0"/>
    <n v="0"/>
    <m/>
    <x v="7"/>
    <x v="3"/>
  </r>
  <r>
    <s v="ORD-202308-06390"/>
    <x v="233"/>
    <x v="11"/>
    <x v="0"/>
    <n v="971800258"/>
    <x v="10"/>
    <s v="PRD-106-PHO"/>
    <x v="2"/>
    <x v="1"/>
    <s v="East"/>
    <n v="3958.07"/>
    <n v="730.1"/>
    <x v="1"/>
    <n v="0.18445858713969199"/>
    <x v="0"/>
    <x v="0"/>
    <m/>
    <x v="0"/>
    <n v="0"/>
    <n v="2788.38"/>
    <x v="7"/>
    <x v="3"/>
  </r>
  <r>
    <s v="ORD-202308-06391"/>
    <x v="224"/>
    <x v="10"/>
    <x v="4"/>
    <n v="458931726"/>
    <x v="22"/>
    <s v="PRD-105-BAG"/>
    <x v="9"/>
    <x v="2"/>
    <s v="North"/>
    <n v="1768.77"/>
    <n v="170.05"/>
    <x v="0"/>
    <n v="9.61402556578866E-2"/>
    <x v="0"/>
    <x v="2"/>
    <m/>
    <x v="0"/>
    <n v="0"/>
    <m/>
    <x v="7"/>
    <x v="3"/>
  </r>
  <r>
    <s v="ORD-202308-06392"/>
    <x v="218"/>
    <x v="15"/>
    <x v="4"/>
    <n v="3427694816"/>
    <x v="4"/>
    <s v="PRD - 109 - SUN"/>
    <x v="3"/>
    <x v="2"/>
    <s v="North"/>
    <n v="3047.31"/>
    <n v="208.12"/>
    <x v="0"/>
    <n v="6.8296300671740001E-2"/>
    <x v="0"/>
    <x v="2"/>
    <m/>
    <x v="0"/>
    <n v="0"/>
    <m/>
    <x v="7"/>
    <x v="3"/>
  </r>
  <r>
    <s v="ORD-202308-06393"/>
    <x v="231"/>
    <x v="11"/>
    <x v="2"/>
    <n v="3043039285"/>
    <x v="2"/>
    <s v="PRD-101-SHI"/>
    <x v="1"/>
    <x v="0"/>
    <s v="N"/>
    <n v="3295.07"/>
    <n v="919.67"/>
    <x v="0"/>
    <n v="0.27910484451013201"/>
    <x v="0"/>
    <x v="1"/>
    <m/>
    <x v="0"/>
    <n v="0"/>
    <n v="2821.33"/>
    <x v="7"/>
    <x v="3"/>
  </r>
  <r>
    <s v="ORD-202308-06394"/>
    <x v="209"/>
    <x v="27"/>
    <x v="3"/>
    <n v="8201740559"/>
    <x v="20"/>
    <s v="PRD-100-SHO"/>
    <x v="12"/>
    <x v="0"/>
    <s v="W"/>
    <n v="2828.56"/>
    <n v="344.46"/>
    <x v="3"/>
    <n v="0.121779279916282"/>
    <x v="0"/>
    <x v="0"/>
    <m/>
    <x v="0"/>
    <n v="0"/>
    <n v="2793.38"/>
    <x v="7"/>
    <x v="3"/>
  </r>
  <r>
    <s v="ORD-202308-06395"/>
    <x v="218"/>
    <x v="19"/>
    <x v="6"/>
    <n v="5418288580"/>
    <x v="0"/>
    <s v="PRD-108-JAC"/>
    <x v="4"/>
    <x v="0"/>
    <s v="N"/>
    <n v="3999.25"/>
    <n v="895.32"/>
    <x v="0"/>
    <n v="0.22387197599549899"/>
    <x v="0"/>
    <x v="1"/>
    <m/>
    <x v="0"/>
    <n v="0"/>
    <n v="2085.91"/>
    <x v="7"/>
    <x v="3"/>
  </r>
  <r>
    <s v="ORD-202308-06396"/>
    <x v="214"/>
    <x v="20"/>
    <x v="0"/>
    <n v="5572811792"/>
    <x v="9"/>
    <s v="PRD-107-TAB"/>
    <x v="6"/>
    <x v="1"/>
    <s v="North"/>
    <n v="2711.22"/>
    <n v="558.82000000000005"/>
    <x v="0"/>
    <n v="0.206113852804273"/>
    <x v="0"/>
    <x v="1"/>
    <m/>
    <x v="0"/>
    <n v="0"/>
    <n v="2081.52"/>
    <x v="7"/>
    <x v="3"/>
  </r>
  <r>
    <s v="ORD-202308-06397"/>
    <x v="213"/>
    <x v="14"/>
    <x v="0"/>
    <n v="3217673420"/>
    <x v="11"/>
    <s v="PRD-104-WAT"/>
    <x v="7"/>
    <x v="2"/>
    <s v="East"/>
    <n v="973.75"/>
    <n v="170.67"/>
    <x v="1"/>
    <n v="0.175270860077022"/>
    <x v="1"/>
    <x v="0"/>
    <m/>
    <x v="0"/>
    <n v="0"/>
    <n v="2420.2800000000002"/>
    <x v="7"/>
    <x v="3"/>
  </r>
  <r>
    <s v="ORD-202308-06398"/>
    <x v="215"/>
    <x v="0"/>
    <x v="2"/>
    <n v="3820780582"/>
    <x v="11"/>
    <s v="PRD-104-WAT"/>
    <x v="7"/>
    <x v="2"/>
    <s v="North"/>
    <n v="1253.56"/>
    <n v="95.68"/>
    <x v="0"/>
    <n v="7.6326621781167198E-2"/>
    <x v="0"/>
    <x v="2"/>
    <m/>
    <x v="0"/>
    <n v="0"/>
    <n v="2420.2800000000002"/>
    <x v="7"/>
    <x v="3"/>
  </r>
  <r>
    <s v="ORD-202308-06399"/>
    <x v="231"/>
    <x v="18"/>
    <x v="4"/>
    <n v="9033177052"/>
    <x v="13"/>
    <s v="PRD-102-LAP"/>
    <x v="10"/>
    <x v="1"/>
    <s v="N"/>
    <n v="1883.06"/>
    <n v="524.29"/>
    <x v="0"/>
    <n v="0.278424479304961"/>
    <x v="0"/>
    <x v="1"/>
    <m/>
    <x v="0"/>
    <n v="0"/>
    <n v="847.14"/>
    <x v="7"/>
    <x v="3"/>
  </r>
  <r>
    <s v="ORD-202308-06400"/>
    <x v="211"/>
    <x v="5"/>
    <x v="3"/>
    <n v="6424985341"/>
    <x v="8"/>
    <s v="PRD - 110 - CAM"/>
    <x v="8"/>
    <x v="1"/>
    <s v="East"/>
    <n v="3629.49"/>
    <n v="198.72"/>
    <x v="1"/>
    <n v="5.4751494011555303E-2"/>
    <x v="0"/>
    <x v="2"/>
    <m/>
    <x v="0"/>
    <n v="0"/>
    <m/>
    <x v="7"/>
    <x v="3"/>
  </r>
  <r>
    <s v="ORD-202309-06401"/>
    <x v="235"/>
    <x v="5"/>
    <x v="2"/>
    <n v="2647091777"/>
    <x v="3"/>
    <s v="PRD-106-PHO"/>
    <x v="2"/>
    <x v="1"/>
    <s v="N"/>
    <n v="480.56"/>
    <n v="16.600000000000001"/>
    <x v="0"/>
    <n v="3.4543033128017299E-2"/>
    <x v="2"/>
    <x v="2"/>
    <m/>
    <x v="0"/>
    <n v="0"/>
    <n v="2788.38"/>
    <x v="8"/>
    <x v="3"/>
  </r>
  <r>
    <s v="ORD-202309-06402"/>
    <x v="236"/>
    <x v="13"/>
    <x v="7"/>
    <n v="9073806601"/>
    <x v="13"/>
    <s v="PRD - 102 - LAP"/>
    <x v="10"/>
    <x v="1"/>
    <s v="South"/>
    <n v="4961.12"/>
    <n v="661.17"/>
    <x v="2"/>
    <n v="0.13327030993001601"/>
    <x v="0"/>
    <x v="0"/>
    <m/>
    <x v="0"/>
    <n v="0"/>
    <m/>
    <x v="8"/>
    <x v="3"/>
  </r>
  <r>
    <s v="ORD-202309-06403"/>
    <x v="237"/>
    <x v="17"/>
    <x v="3"/>
    <n v="5160766949"/>
    <x v="4"/>
    <s v="PRD-109-SUN"/>
    <x v="3"/>
    <x v="2"/>
    <s v="W"/>
    <n v="4851.32"/>
    <n v="952.09"/>
    <x v="3"/>
    <n v="0.19625380308864401"/>
    <x v="0"/>
    <x v="0"/>
    <m/>
    <x v="0"/>
    <n v="0"/>
    <m/>
    <x v="8"/>
    <x v="3"/>
  </r>
  <r>
    <s v="ORD-202309-06404"/>
    <x v="236"/>
    <x v="16"/>
    <x v="3"/>
    <n v="6437661034"/>
    <x v="7"/>
    <s v="PRD-104-WAT"/>
    <x v="7"/>
    <x v="2"/>
    <s v="S"/>
    <n v="2719.42"/>
    <n v="91.36"/>
    <x v="2"/>
    <n v="3.3595399018908401E-2"/>
    <x v="0"/>
    <x v="2"/>
    <m/>
    <x v="0"/>
    <n v="0"/>
    <n v="2420.2800000000002"/>
    <x v="8"/>
    <x v="3"/>
  </r>
  <r>
    <s v="ORD-202309-06405"/>
    <x v="238"/>
    <x v="4"/>
    <x v="5"/>
    <n v="8616781766"/>
    <x v="2"/>
    <s v="PRD-101-SHI"/>
    <x v="1"/>
    <x v="0"/>
    <s v="South"/>
    <n v="4976.22"/>
    <n v="1278.26"/>
    <x v="2"/>
    <n v="0.25687369127570697"/>
    <x v="0"/>
    <x v="1"/>
    <m/>
    <x v="0"/>
    <n v="0"/>
    <n v="2821.33"/>
    <x v="8"/>
    <x v="3"/>
  </r>
  <r>
    <s v="ORD-202309-06406"/>
    <x v="239"/>
    <x v="20"/>
    <x v="5"/>
    <n v="1109265479"/>
    <x v="14"/>
    <s v="PRD-111-CHA"/>
    <x v="11"/>
    <x v="1"/>
    <s v="N"/>
    <n v="4051.72"/>
    <n v="283.81"/>
    <x v="0"/>
    <n v="7.00467949414076E-2"/>
    <x v="0"/>
    <x v="2"/>
    <m/>
    <x v="0"/>
    <n v="0"/>
    <n v="207.68"/>
    <x v="8"/>
    <x v="3"/>
  </r>
  <r>
    <s v="ORD-202309-06407"/>
    <x v="240"/>
    <x v="8"/>
    <x v="3"/>
    <n v="823226357"/>
    <x v="14"/>
    <s v="PRD-111-CHA"/>
    <x v="11"/>
    <x v="1"/>
    <s v="North"/>
    <n v="2554.2399999999998"/>
    <n v="329.55"/>
    <x v="0"/>
    <n v="0.129020765472313"/>
    <x v="0"/>
    <x v="0"/>
    <m/>
    <x v="0"/>
    <n v="0"/>
    <n v="207.68"/>
    <x v="8"/>
    <x v="3"/>
  </r>
  <r>
    <s v="ORD-202309-06408"/>
    <x v="241"/>
    <x v="20"/>
    <x v="4"/>
    <n v="1326025526"/>
    <x v="2"/>
    <s v="PRD-101-SHI"/>
    <x v="1"/>
    <x v="0"/>
    <s v="N"/>
    <n v="3449.29"/>
    <n v="593.5"/>
    <x v="0"/>
    <n v="0.172064395861177"/>
    <x v="0"/>
    <x v="0"/>
    <m/>
    <x v="0"/>
    <n v="0"/>
    <n v="2821.33"/>
    <x v="8"/>
    <x v="3"/>
  </r>
  <r>
    <s v="ORD-202309-06409"/>
    <x v="237"/>
    <x v="4"/>
    <x v="7"/>
    <n v="5866606463"/>
    <x v="12"/>
    <s v="PRD-105-BAG "/>
    <x v="9"/>
    <x v="2"/>
    <s v="South"/>
    <n v="2635.19"/>
    <n v="495.47"/>
    <x v="2"/>
    <n v="0.188020598135239"/>
    <x v="0"/>
    <x v="0"/>
    <m/>
    <x v="0"/>
    <n v="0"/>
    <m/>
    <x v="8"/>
    <x v="3"/>
  </r>
  <r>
    <s v="ORD-202309-06410"/>
    <x v="242"/>
    <x v="13"/>
    <x v="5"/>
    <n v="573610901"/>
    <x v="15"/>
    <s v="PRD-100-SHO"/>
    <x v="12"/>
    <x v="0"/>
    <s v="North"/>
    <n v="3238.3"/>
    <n v="434.23"/>
    <x v="0"/>
    <n v="0.13409196183182501"/>
    <x v="0"/>
    <x v="0"/>
    <m/>
    <x v="0"/>
    <n v="0"/>
    <n v="2793.38"/>
    <x v="8"/>
    <x v="3"/>
  </r>
  <r>
    <s v="ORD-202309-06411"/>
    <x v="243"/>
    <x v="23"/>
    <x v="2"/>
    <n v="1510490346"/>
    <x v="5"/>
    <s v="PRD-103-HEA"/>
    <x v="5"/>
    <x v="1"/>
    <s v="N"/>
    <n v="1460.01"/>
    <n v="246.6"/>
    <x v="0"/>
    <n v="0.16890295271950201"/>
    <x v="0"/>
    <x v="0"/>
    <m/>
    <x v="0"/>
    <n v="0"/>
    <n v="2183.56"/>
    <x v="8"/>
    <x v="3"/>
  </r>
  <r>
    <s v="ORD-202309-06412"/>
    <x v="235"/>
    <x v="6"/>
    <x v="7"/>
    <n v="3716655274"/>
    <x v="8"/>
    <s v="PRD-110-CAM "/>
    <x v="8"/>
    <x v="1"/>
    <s v="East"/>
    <n v="629.22"/>
    <n v="80.72"/>
    <x v="1"/>
    <n v="0.12828581418263901"/>
    <x v="1"/>
    <x v="0"/>
    <m/>
    <x v="0"/>
    <n v="0"/>
    <n v="130.44"/>
    <x v="8"/>
    <x v="3"/>
  </r>
  <r>
    <s v="ORD-202309-06413"/>
    <x v="244"/>
    <x v="20"/>
    <x v="4"/>
    <n v="7060587348"/>
    <x v="11"/>
    <s v="PRD - 104 - WAT"/>
    <x v="4"/>
    <x v="2"/>
    <s v="East"/>
    <n v="4749.71"/>
    <n v="614.62"/>
    <x v="1"/>
    <n v="0.12940158451779199"/>
    <x v="0"/>
    <x v="0"/>
    <s v="damaged "/>
    <x v="1"/>
    <n v="1"/>
    <m/>
    <x v="8"/>
    <x v="3"/>
  </r>
  <r>
    <s v="ORD-202309-06414"/>
    <x v="236"/>
    <x v="14"/>
    <x v="3"/>
    <n v="8899904227"/>
    <x v="10"/>
    <s v="PRD-106-PHO"/>
    <x v="2"/>
    <x v="1"/>
    <s v="S"/>
    <n v="445.34"/>
    <n v="14.56"/>
    <x v="2"/>
    <n v="3.2694121345488797E-2"/>
    <x v="2"/>
    <x v="2"/>
    <m/>
    <x v="0"/>
    <n v="0"/>
    <n v="2788.38"/>
    <x v="8"/>
    <x v="3"/>
  </r>
  <r>
    <s v="ORD-202309-06415"/>
    <x v="245"/>
    <x v="11"/>
    <x v="6"/>
    <n v="2218846530"/>
    <x v="9"/>
    <s v="PRD-107-TAB"/>
    <x v="6"/>
    <x v="1"/>
    <s v="West"/>
    <n v="3962.22"/>
    <n v="188.09"/>
    <x v="3"/>
    <n v="4.7470862294370302E-2"/>
    <x v="0"/>
    <x v="2"/>
    <m/>
    <x v="0"/>
    <n v="0"/>
    <n v="2081.52"/>
    <x v="8"/>
    <x v="3"/>
  </r>
  <r>
    <s v="ORD-202309-06416"/>
    <x v="246"/>
    <x v="11"/>
    <x v="7"/>
    <n v="1676459110"/>
    <x v="2"/>
    <s v="PRD-101-SHI"/>
    <x v="1"/>
    <x v="0"/>
    <s v="W"/>
    <n v="3474.48"/>
    <n v="931.99"/>
    <x v="3"/>
    <n v="0.268238700467408"/>
    <x v="0"/>
    <x v="1"/>
    <m/>
    <x v="0"/>
    <n v="0"/>
    <n v="2821.33"/>
    <x v="8"/>
    <x v="3"/>
  </r>
  <r>
    <s v="ORD-202309-06417"/>
    <x v="247"/>
    <x v="10"/>
    <x v="4"/>
    <n v="8102439121"/>
    <x v="10"/>
    <s v="PRD-106-PHO"/>
    <x v="2"/>
    <x v="1"/>
    <s v="W"/>
    <n v="926.32"/>
    <n v="125.46"/>
    <x v="3"/>
    <n v="0.13543915709474"/>
    <x v="1"/>
    <x v="0"/>
    <m/>
    <x v="0"/>
    <n v="0"/>
    <n v="2788.38"/>
    <x v="8"/>
    <x v="3"/>
  </r>
  <r>
    <s v="ORD-202309-06418"/>
    <x v="245"/>
    <x v="26"/>
    <x v="0"/>
    <n v="7780430325"/>
    <x v="5"/>
    <s v="PRD-103-HEA"/>
    <x v="5"/>
    <x v="1"/>
    <s v="North"/>
    <n v="3282.47"/>
    <n v="102.78"/>
    <x v="0"/>
    <n v="3.1311786550981401E-2"/>
    <x v="0"/>
    <x v="2"/>
    <m/>
    <x v="0"/>
    <n v="0"/>
    <n v="2183.56"/>
    <x v="8"/>
    <x v="3"/>
  </r>
  <r>
    <s v="ORD-202309-06419"/>
    <x v="248"/>
    <x v="9"/>
    <x v="5"/>
    <n v="9390902338"/>
    <x v="12"/>
    <s v="PRD-105-BAG"/>
    <x v="9"/>
    <x v="2"/>
    <s v="East"/>
    <n v="2900.25"/>
    <n v="209.94"/>
    <x v="1"/>
    <n v="7.2386863201448104E-2"/>
    <x v="0"/>
    <x v="2"/>
    <m/>
    <x v="0"/>
    <n v="0"/>
    <m/>
    <x v="8"/>
    <x v="3"/>
  </r>
  <r>
    <s v="ORD-202309-06420"/>
    <x v="249"/>
    <x v="7"/>
    <x v="0"/>
    <n v="1715626322"/>
    <x v="4"/>
    <s v="PRD-109-SUN"/>
    <x v="3"/>
    <x v="2"/>
    <s v="East"/>
    <n v="2863.96"/>
    <n v="609.08000000000004"/>
    <x v="1"/>
    <n v="0.212670568024693"/>
    <x v="0"/>
    <x v="1"/>
    <m/>
    <x v="0"/>
    <n v="0"/>
    <m/>
    <x v="8"/>
    <x v="3"/>
  </r>
  <r>
    <s v="ORD-202309-06421"/>
    <x v="250"/>
    <x v="29"/>
    <x v="7"/>
    <n v="4240678358"/>
    <x v="2"/>
    <s v="PRD-101-SHI"/>
    <x v="4"/>
    <x v="0"/>
    <s v="North"/>
    <n v="944.62"/>
    <n v="84.24"/>
    <x v="0"/>
    <n v="8.9178717367830396E-2"/>
    <x v="1"/>
    <x v="2"/>
    <m/>
    <x v="0"/>
    <n v="0"/>
    <n v="2821.33"/>
    <x v="8"/>
    <x v="3"/>
  </r>
  <r>
    <s v="ORD-202309-06422"/>
    <x v="245"/>
    <x v="2"/>
    <x v="4"/>
    <n v="6827201254"/>
    <x v="10"/>
    <s v="PRD-106-PHO"/>
    <x v="2"/>
    <x v="1"/>
    <s v="N"/>
    <n v="1397.13"/>
    <n v="287.02"/>
    <x v="0"/>
    <n v="0.20543542834238801"/>
    <x v="0"/>
    <x v="1"/>
    <m/>
    <x v="0"/>
    <n v="0"/>
    <n v="2788.38"/>
    <x v="8"/>
    <x v="3"/>
  </r>
  <r>
    <s v="ORD-202309-06423"/>
    <x v="251"/>
    <x v="25"/>
    <x v="3"/>
    <n v="9449401672"/>
    <x v="4"/>
    <s v="PRD-109-SUN"/>
    <x v="3"/>
    <x v="2"/>
    <s v="East"/>
    <n v="473.26"/>
    <n v="30.22"/>
    <x v="1"/>
    <n v="6.3854963445040797E-2"/>
    <x v="2"/>
    <x v="2"/>
    <m/>
    <x v="0"/>
    <n v="0"/>
    <m/>
    <x v="8"/>
    <x v="3"/>
  </r>
  <r>
    <s v="ORD-202309-06424"/>
    <x v="252"/>
    <x v="22"/>
    <x v="3"/>
    <n v="5738851311"/>
    <x v="10"/>
    <s v="PRD-106-PHO"/>
    <x v="2"/>
    <x v="1"/>
    <s v="N"/>
    <n v="118.89"/>
    <n v="14.64"/>
    <x v="0"/>
    <n v="0.12313903608377499"/>
    <x v="2"/>
    <x v="0"/>
    <m/>
    <x v="0"/>
    <n v="0"/>
    <n v="2788.38"/>
    <x v="8"/>
    <x v="3"/>
  </r>
  <r>
    <s v="ORD-202309-06425"/>
    <x v="248"/>
    <x v="9"/>
    <x v="5"/>
    <n v="1234282604"/>
    <x v="20"/>
    <s v="PRD-100-SHO"/>
    <x v="4"/>
    <x v="0"/>
    <s v="North"/>
    <n v="4477.97"/>
    <n v="324.52999999999997"/>
    <x v="0"/>
    <n v="7.2472571276716899E-2"/>
    <x v="0"/>
    <x v="2"/>
    <m/>
    <x v="0"/>
    <n v="0"/>
    <n v="2793.38"/>
    <x v="8"/>
    <x v="3"/>
  </r>
  <r>
    <s v="ORD-202309-06426"/>
    <x v="251"/>
    <x v="12"/>
    <x v="7"/>
    <n v="515831886"/>
    <x v="11"/>
    <s v="PRD-104-WAT"/>
    <x v="7"/>
    <x v="2"/>
    <s v="East"/>
    <n v="4108.0200000000004"/>
    <n v="585.42999999999995"/>
    <x v="1"/>
    <n v="0.14250904328606001"/>
    <x v="0"/>
    <x v="0"/>
    <m/>
    <x v="0"/>
    <n v="0"/>
    <n v="2420.2800000000002"/>
    <x v="8"/>
    <x v="3"/>
  </r>
  <r>
    <s v="ORD-202309-06427"/>
    <x v="248"/>
    <x v="27"/>
    <x v="7"/>
    <n v="3799480112"/>
    <x v="2"/>
    <s v="PRD-101-SHI"/>
    <x v="1"/>
    <x v="0"/>
    <s v="West"/>
    <n v="4262.8999999999996"/>
    <n v="407.85"/>
    <x v="3"/>
    <n v="9.5674306223462902E-2"/>
    <x v="0"/>
    <x v="2"/>
    <m/>
    <x v="0"/>
    <n v="0"/>
    <n v="2821.33"/>
    <x v="8"/>
    <x v="3"/>
  </r>
  <r>
    <s v="ORD-202309-06428"/>
    <x v="237"/>
    <x v="22"/>
    <x v="6"/>
    <n v="6731682119"/>
    <x v="4"/>
    <s v="PRD-109-SUN"/>
    <x v="4"/>
    <x v="2"/>
    <s v="North"/>
    <n v="4576.75"/>
    <n v="889.15"/>
    <x v="0"/>
    <n v="0.19427541377615101"/>
    <x v="0"/>
    <x v="0"/>
    <m/>
    <x v="0"/>
    <n v="0"/>
    <m/>
    <x v="8"/>
    <x v="3"/>
  </r>
  <r>
    <s v="ORD-202309-06429"/>
    <x v="253"/>
    <x v="5"/>
    <x v="2"/>
    <n v="7062104536"/>
    <x v="8"/>
    <s v="PRD-110-CAM"/>
    <x v="8"/>
    <x v="1"/>
    <s v="S"/>
    <n v="1976.93"/>
    <n v="207.91"/>
    <x v="2"/>
    <n v="0.105168114197265"/>
    <x v="0"/>
    <x v="0"/>
    <m/>
    <x v="0"/>
    <n v="0"/>
    <m/>
    <x v="8"/>
    <x v="3"/>
  </r>
  <r>
    <s v="ORD-202309-06430"/>
    <x v="237"/>
    <x v="3"/>
    <x v="5"/>
    <n v="2516164266"/>
    <x v="20"/>
    <s v="PRD-100-SHO"/>
    <x v="12"/>
    <x v="0"/>
    <s v="West"/>
    <n v="4780.7"/>
    <n v="1334.61"/>
    <x v="3"/>
    <n v="0.27916623088669001"/>
    <x v="0"/>
    <x v="1"/>
    <m/>
    <x v="0"/>
    <n v="0"/>
    <n v="2793.38"/>
    <x v="8"/>
    <x v="3"/>
  </r>
  <r>
    <s v="ORD-202309-06431"/>
    <x v="247"/>
    <x v="29"/>
    <x v="4"/>
    <n v="6797274403"/>
    <x v="12"/>
    <s v="PRD-105-BAG"/>
    <x v="9"/>
    <x v="2"/>
    <s v="South"/>
    <n v="2777.35"/>
    <n v="585.17999999999995"/>
    <x v="2"/>
    <n v="0.21069724737609599"/>
    <x v="0"/>
    <x v="1"/>
    <m/>
    <x v="0"/>
    <n v="0"/>
    <m/>
    <x v="8"/>
    <x v="3"/>
  </r>
  <r>
    <s v="ORD-202309-06432"/>
    <x v="254"/>
    <x v="7"/>
    <x v="1"/>
    <n v="2643482531"/>
    <x v="2"/>
    <s v="PRD-101-SHI "/>
    <x v="1"/>
    <x v="0"/>
    <s v="North"/>
    <n v="3848.33"/>
    <n v="937.69"/>
    <x v="0"/>
    <n v="0.24366153630276"/>
    <x v="0"/>
    <x v="1"/>
    <m/>
    <x v="0"/>
    <n v="0"/>
    <m/>
    <x v="8"/>
    <x v="3"/>
  </r>
  <r>
    <s v="ORD-202309-06433"/>
    <x v="255"/>
    <x v="19"/>
    <x v="0"/>
    <n v="2289318459"/>
    <x v="4"/>
    <s v="PRD-109-SUN"/>
    <x v="3"/>
    <x v="2"/>
    <s v="North"/>
    <n v="4294.67"/>
    <n v="927.91"/>
    <x v="0"/>
    <n v="0.21606083820177099"/>
    <x v="0"/>
    <x v="1"/>
    <m/>
    <x v="0"/>
    <n v="0"/>
    <m/>
    <x v="8"/>
    <x v="3"/>
  </r>
  <r>
    <s v="ORD-202309-06434"/>
    <x v="244"/>
    <x v="22"/>
    <x v="4"/>
    <n v="1067462108"/>
    <x v="10"/>
    <s v="PRD-106-PHO"/>
    <x v="4"/>
    <x v="1"/>
    <s v="S"/>
    <n v="1727.64"/>
    <n v="278.85000000000002"/>
    <x v="2"/>
    <n v="0.16140515385149701"/>
    <x v="0"/>
    <x v="0"/>
    <m/>
    <x v="0"/>
    <n v="0"/>
    <n v="2788.38"/>
    <x v="8"/>
    <x v="3"/>
  </r>
  <r>
    <s v="ORD-202309-06435"/>
    <x v="256"/>
    <x v="25"/>
    <x v="6"/>
    <n v="418755279"/>
    <x v="4"/>
    <s v="PRD-109-SUN"/>
    <x v="3"/>
    <x v="2"/>
    <s v="North"/>
    <n v="4488.92"/>
    <n v="1125.31"/>
    <x v="0"/>
    <n v="0.25068613385847799"/>
    <x v="0"/>
    <x v="1"/>
    <m/>
    <x v="0"/>
    <n v="0"/>
    <m/>
    <x v="8"/>
    <x v="3"/>
  </r>
  <r>
    <s v="ORD-202309-06436"/>
    <x v="247"/>
    <x v="25"/>
    <x v="4"/>
    <n v="4347946319"/>
    <x v="8"/>
    <s v="PRD-110-CAM"/>
    <x v="8"/>
    <x v="1"/>
    <s v="North"/>
    <n v="1422.59"/>
    <n v="104.01"/>
    <x v="0"/>
    <n v="7.3113124652921802E-2"/>
    <x v="0"/>
    <x v="2"/>
    <m/>
    <x v="0"/>
    <n v="0"/>
    <m/>
    <x v="8"/>
    <x v="3"/>
  </r>
  <r>
    <s v="ORD-202309-06437"/>
    <x v="239"/>
    <x v="28"/>
    <x v="6"/>
    <n v="1670211301"/>
    <x v="12"/>
    <s v="PRD - 105 - BAG"/>
    <x v="9"/>
    <x v="2"/>
    <s v="N"/>
    <n v="4887.58"/>
    <n v="1267.05"/>
    <x v="0"/>
    <n v="0.25923872345823501"/>
    <x v="0"/>
    <x v="1"/>
    <m/>
    <x v="0"/>
    <n v="0"/>
    <m/>
    <x v="8"/>
    <x v="3"/>
  </r>
  <r>
    <s v="ORD-202309-06438"/>
    <x v="257"/>
    <x v="13"/>
    <x v="5"/>
    <n v="6749681010"/>
    <x v="15"/>
    <s v="PRD-100-SHO"/>
    <x v="12"/>
    <x v="0"/>
    <s v="North"/>
    <n v="4767.7700000000004"/>
    <n v="621.79"/>
    <x v="0"/>
    <n v="0.13041526751500199"/>
    <x v="0"/>
    <x v="0"/>
    <m/>
    <x v="0"/>
    <n v="0"/>
    <n v="2793.38"/>
    <x v="8"/>
    <x v="3"/>
  </r>
  <r>
    <s v="ORD-202309-06439"/>
    <x v="257"/>
    <x v="10"/>
    <x v="2"/>
    <n v="9038435378"/>
    <x v="12"/>
    <s v="PRD-105-BAG"/>
    <x v="9"/>
    <x v="2"/>
    <s v="S"/>
    <n v="806.21"/>
    <n v="130.11000000000001"/>
    <x v="2"/>
    <n v="0.161384750871361"/>
    <x v="1"/>
    <x v="0"/>
    <m/>
    <x v="0"/>
    <n v="0"/>
    <m/>
    <x v="8"/>
    <x v="3"/>
  </r>
  <r>
    <s v="ORD-202309-06440"/>
    <x v="247"/>
    <x v="2"/>
    <x v="1"/>
    <n v="17175499"/>
    <x v="16"/>
    <s v="PRD-109-SUN"/>
    <x v="4"/>
    <x v="2"/>
    <s v="North"/>
    <n v="3161.41"/>
    <n v="239.55"/>
    <x v="0"/>
    <n v="7.5773151853128801E-2"/>
    <x v="0"/>
    <x v="2"/>
    <m/>
    <x v="0"/>
    <n v="0"/>
    <m/>
    <x v="8"/>
    <x v="3"/>
  </r>
  <r>
    <s v="ORD-202309-06441"/>
    <x v="247"/>
    <x v="8"/>
    <x v="2"/>
    <n v="6017319283"/>
    <x v="3"/>
    <s v="PRD-106-PHO"/>
    <x v="2"/>
    <x v="1"/>
    <s v="North"/>
    <n v="539.14"/>
    <n v="147.15"/>
    <x v="0"/>
    <n v="0.27293467373965902"/>
    <x v="1"/>
    <x v="1"/>
    <s v="Size issue"/>
    <x v="1"/>
    <n v="1"/>
    <n v="2788.38"/>
    <x v="8"/>
    <x v="3"/>
  </r>
  <r>
    <s v="ORD-202309-06442"/>
    <x v="241"/>
    <x v="1"/>
    <x v="6"/>
    <n v="3074774640"/>
    <x v="19"/>
    <s v="PRD-102-LAP"/>
    <x v="10"/>
    <x v="1"/>
    <s v="South"/>
    <n v="1053.3900000000001"/>
    <n v="214.19"/>
    <x v="2"/>
    <n v="0.20333399785454601"/>
    <x v="0"/>
    <x v="1"/>
    <m/>
    <x v="0"/>
    <n v="0"/>
    <n v="847.14"/>
    <x v="8"/>
    <x v="3"/>
  </r>
  <r>
    <s v="ORD-202309-06443"/>
    <x v="256"/>
    <x v="4"/>
    <x v="4"/>
    <n v="6354523857"/>
    <x v="0"/>
    <s v="PRD-108-JAC"/>
    <x v="0"/>
    <x v="0"/>
    <s v="South"/>
    <n v="940.49"/>
    <n v="212.44"/>
    <x v="2"/>
    <n v="0.225882252868186"/>
    <x v="1"/>
    <x v="1"/>
    <m/>
    <x v="0"/>
    <n v="0"/>
    <n v="2085.91"/>
    <x v="8"/>
    <x v="3"/>
  </r>
  <r>
    <s v="ORD-202309-06444"/>
    <x v="250"/>
    <x v="22"/>
    <x v="1"/>
    <n v="7203570463"/>
    <x v="8"/>
    <s v="PRD-110-CAM"/>
    <x v="8"/>
    <x v="1"/>
    <s v="North"/>
    <n v="4471.62"/>
    <n v="280.52999999999997"/>
    <x v="0"/>
    <n v="6.2735652850644696E-2"/>
    <x v="0"/>
    <x v="2"/>
    <m/>
    <x v="0"/>
    <n v="0"/>
    <m/>
    <x v="8"/>
    <x v="3"/>
  </r>
  <r>
    <s v="ORD-202309-06445"/>
    <x v="258"/>
    <x v="7"/>
    <x v="5"/>
    <n v="4417315611"/>
    <x v="5"/>
    <s v="PRD-103-HEA"/>
    <x v="5"/>
    <x v="1"/>
    <s v="W"/>
    <n v="713.11"/>
    <n v="161.66999999999999"/>
    <x v="3"/>
    <n v="0.226711166580191"/>
    <x v="1"/>
    <x v="1"/>
    <m/>
    <x v="0"/>
    <n v="0"/>
    <n v="2183.56"/>
    <x v="8"/>
    <x v="3"/>
  </r>
  <r>
    <s v="ORD-202309-06446"/>
    <x v="259"/>
    <x v="12"/>
    <x v="7"/>
    <n v="2454779174"/>
    <x v="2"/>
    <s v="PRD-101-SHI"/>
    <x v="1"/>
    <x v="0"/>
    <s v="North"/>
    <n v="3815.89"/>
    <n v="679.59"/>
    <x v="0"/>
    <n v="0.178094756400211"/>
    <x v="0"/>
    <x v="0"/>
    <m/>
    <x v="0"/>
    <n v="0"/>
    <n v="2821.33"/>
    <x v="8"/>
    <x v="3"/>
  </r>
  <r>
    <s v="ORD-202309-06447"/>
    <x v="245"/>
    <x v="2"/>
    <x v="4"/>
    <n v="9226845729"/>
    <x v="9"/>
    <s v="PRD-107-TAB"/>
    <x v="6"/>
    <x v="1"/>
    <s v="W"/>
    <n v="47.59"/>
    <n v="6.12"/>
    <x v="3"/>
    <n v="0.12859844505148099"/>
    <x v="2"/>
    <x v="0"/>
    <m/>
    <x v="0"/>
    <n v="0"/>
    <n v="2081.52"/>
    <x v="8"/>
    <x v="3"/>
  </r>
  <r>
    <s v="ORD-202309-06448"/>
    <x v="236"/>
    <x v="9"/>
    <x v="4"/>
    <n v="6366522551"/>
    <x v="5"/>
    <s v="PRD-103-HEA"/>
    <x v="5"/>
    <x v="1"/>
    <s v="N"/>
    <n v="1931.32"/>
    <n v="212.27"/>
    <x v="0"/>
    <n v="0.109909284841456"/>
    <x v="0"/>
    <x v="0"/>
    <m/>
    <x v="0"/>
    <n v="0"/>
    <n v="2183.56"/>
    <x v="8"/>
    <x v="3"/>
  </r>
  <r>
    <s v="ORD-202309-06449"/>
    <x v="244"/>
    <x v="22"/>
    <x v="6"/>
    <n v="3359709716"/>
    <x v="12"/>
    <s v="PRD - 105 - BAG"/>
    <x v="9"/>
    <x v="2"/>
    <s v="South"/>
    <n v="2230.08"/>
    <n v="119.57"/>
    <x v="2"/>
    <n v="5.3616910604103903E-2"/>
    <x v="0"/>
    <x v="2"/>
    <m/>
    <x v="0"/>
    <n v="0"/>
    <m/>
    <x v="8"/>
    <x v="3"/>
  </r>
  <r>
    <s v="ORD-202309-06450"/>
    <x v="257"/>
    <x v="29"/>
    <x v="0"/>
    <n v="6420645229"/>
    <x v="1"/>
    <s v="PRD-101-SHI"/>
    <x v="1"/>
    <x v="0"/>
    <s v="S"/>
    <n v="926.65"/>
    <n v="85.2"/>
    <x v="2"/>
    <n v="9.1944099714023605E-2"/>
    <x v="1"/>
    <x v="2"/>
    <m/>
    <x v="0"/>
    <n v="0"/>
    <n v="2821.33"/>
    <x v="8"/>
    <x v="3"/>
  </r>
  <r>
    <s v="ORD-202309-06451"/>
    <x v="245"/>
    <x v="26"/>
    <x v="3"/>
    <n v="9856849185"/>
    <x v="9"/>
    <s v="PRD-107-TAB"/>
    <x v="6"/>
    <x v="1"/>
    <s v="North"/>
    <n v="2118.35"/>
    <n v="172.94"/>
    <x v="0"/>
    <n v="8.1639011494795494E-2"/>
    <x v="0"/>
    <x v="2"/>
    <m/>
    <x v="0"/>
    <n v="0"/>
    <n v="2081.52"/>
    <x v="8"/>
    <x v="3"/>
  </r>
  <r>
    <s v="ORD-202309-06452"/>
    <x v="259"/>
    <x v="7"/>
    <x v="6"/>
    <n v="7049438804"/>
    <x v="3"/>
    <s v="PRD-106-PHO"/>
    <x v="2"/>
    <x v="1"/>
    <s v="N"/>
    <n v="869.28"/>
    <n v="60.32"/>
    <x v="0"/>
    <n v="6.93907601693355E-2"/>
    <x v="1"/>
    <x v="2"/>
    <m/>
    <x v="0"/>
    <n v="0"/>
    <n v="2788.38"/>
    <x v="8"/>
    <x v="3"/>
  </r>
  <r>
    <s v="ORD-202309-06453"/>
    <x v="240"/>
    <x v="25"/>
    <x v="5"/>
    <n v="299716993"/>
    <x v="13"/>
    <s v="PRD-102-LAP"/>
    <x v="10"/>
    <x v="1"/>
    <s v="North"/>
    <n v="903.89"/>
    <n v="145.32"/>
    <x v="0"/>
    <n v="0.160771775326644"/>
    <x v="1"/>
    <x v="0"/>
    <m/>
    <x v="0"/>
    <n v="0"/>
    <n v="847.14"/>
    <x v="8"/>
    <x v="3"/>
  </r>
  <r>
    <s v="ORD-202309-06454"/>
    <x v="235"/>
    <x v="19"/>
    <x v="0"/>
    <n v="4816415647"/>
    <x v="3"/>
    <s v="PRD-106-PHO"/>
    <x v="2"/>
    <x v="1"/>
    <s v="S"/>
    <n v="3325.17"/>
    <n v="199.11"/>
    <x v="2"/>
    <n v="5.98796452512202E-2"/>
    <x v="0"/>
    <x v="2"/>
    <m/>
    <x v="0"/>
    <n v="0"/>
    <n v="2788.38"/>
    <x v="8"/>
    <x v="3"/>
  </r>
  <r>
    <s v="ORD-202309-06455"/>
    <x v="241"/>
    <x v="11"/>
    <x v="1"/>
    <n v="2869523685"/>
    <x v="0"/>
    <s v="PRD-108-JAC"/>
    <x v="0"/>
    <x v="0"/>
    <s v="East"/>
    <n v="772.05"/>
    <n v="49.92"/>
    <x v="1"/>
    <n v="6.4659024674567703E-2"/>
    <x v="1"/>
    <x v="2"/>
    <m/>
    <x v="0"/>
    <n v="0"/>
    <n v="2085.91"/>
    <x v="8"/>
    <x v="3"/>
  </r>
  <r>
    <s v="ORD-202309-06456"/>
    <x v="259"/>
    <x v="0"/>
    <x v="2"/>
    <n v="1012152220"/>
    <x v="20"/>
    <s v="PRD-100-SHO"/>
    <x v="12"/>
    <x v="0"/>
    <s v="S"/>
    <n v="4213.67"/>
    <n v="864.5"/>
    <x v="2"/>
    <n v="0.20516556825759999"/>
    <x v="0"/>
    <x v="1"/>
    <s v="DAMAGED"/>
    <x v="1"/>
    <n v="1"/>
    <n v="2793.38"/>
    <x v="8"/>
    <x v="3"/>
  </r>
  <r>
    <s v="ORD-202309-06457"/>
    <x v="260"/>
    <x v="21"/>
    <x v="2"/>
    <n v="1994787642"/>
    <x v="4"/>
    <s v="PRD - 109 - SUN"/>
    <x v="4"/>
    <x v="2"/>
    <s v="South"/>
    <n v="966.45"/>
    <n v="149.44"/>
    <x v="2"/>
    <n v="0.154627761394795"/>
    <x v="1"/>
    <x v="0"/>
    <m/>
    <x v="0"/>
    <n v="0"/>
    <m/>
    <x v="8"/>
    <x v="3"/>
  </r>
  <r>
    <s v="ORD-202309-06458"/>
    <x v="253"/>
    <x v="15"/>
    <x v="7"/>
    <n v="5815635820"/>
    <x v="15"/>
    <s v="PRD-100-SHO"/>
    <x v="4"/>
    <x v="0"/>
    <s v="N"/>
    <n v="137.36000000000001"/>
    <n v="37.119999999999997"/>
    <x v="0"/>
    <n v="0.27023878858474099"/>
    <x v="2"/>
    <x v="1"/>
    <m/>
    <x v="0"/>
    <n v="0"/>
    <n v="2793.38"/>
    <x v="8"/>
    <x v="3"/>
  </r>
  <r>
    <s v="ORD-202309-06459"/>
    <x v="259"/>
    <x v="20"/>
    <x v="0"/>
    <n v="237478860"/>
    <x v="2"/>
    <s v="PRD-101-SHI"/>
    <x v="1"/>
    <x v="0"/>
    <s v="North"/>
    <n v="3241.52"/>
    <n v="247.88"/>
    <x v="0"/>
    <n v="7.6470297884942903E-2"/>
    <x v="0"/>
    <x v="2"/>
    <m/>
    <x v="0"/>
    <n v="0"/>
    <n v="2821.33"/>
    <x v="8"/>
    <x v="3"/>
  </r>
  <r>
    <s v="ORD-202309-06460"/>
    <x v="256"/>
    <x v="24"/>
    <x v="2"/>
    <n v="2339879490"/>
    <x v="16"/>
    <s v="PRD-109-SUN"/>
    <x v="3"/>
    <x v="2"/>
    <s v="N"/>
    <n v="4989.08"/>
    <n v="458.84"/>
    <x v="0"/>
    <n v="9.1968859990218602E-2"/>
    <x v="0"/>
    <x v="2"/>
    <m/>
    <x v="0"/>
    <n v="0"/>
    <m/>
    <x v="8"/>
    <x v="3"/>
  </r>
  <r>
    <s v="ORD-202309-06461"/>
    <x v="244"/>
    <x v="19"/>
    <x v="6"/>
    <n v="9868231801"/>
    <x v="2"/>
    <s v="PRD-101-SHI"/>
    <x v="4"/>
    <x v="0"/>
    <s v="North"/>
    <n v="744.7"/>
    <n v="198.44"/>
    <x v="0"/>
    <n v="0.26646971935007402"/>
    <x v="1"/>
    <x v="1"/>
    <m/>
    <x v="0"/>
    <n v="0"/>
    <n v="2821.33"/>
    <x v="8"/>
    <x v="3"/>
  </r>
  <r>
    <s v="ORD-202309-06462"/>
    <x v="244"/>
    <x v="8"/>
    <x v="4"/>
    <n v="2254422500"/>
    <x v="11"/>
    <s v="PRD-104-WAT"/>
    <x v="7"/>
    <x v="2"/>
    <s v="N"/>
    <n v="2725.81"/>
    <n v="216.68"/>
    <x v="0"/>
    <n v="7.9491967525249396E-2"/>
    <x v="0"/>
    <x v="2"/>
    <m/>
    <x v="0"/>
    <n v="0"/>
    <n v="2420.2800000000002"/>
    <x v="8"/>
    <x v="3"/>
  </r>
  <r>
    <s v="ORD-202309-06463"/>
    <x v="240"/>
    <x v="1"/>
    <x v="6"/>
    <n v="6382782123"/>
    <x v="0"/>
    <s v="PRD-108-JAC"/>
    <x v="0"/>
    <x v="0"/>
    <s v="East"/>
    <n v="3704.7"/>
    <n v="378.5"/>
    <x v="1"/>
    <n v="0.102167516937944"/>
    <x v="0"/>
    <x v="0"/>
    <s v="DAMAGED"/>
    <x v="1"/>
    <n v="1"/>
    <n v="2085.91"/>
    <x v="8"/>
    <x v="3"/>
  </r>
  <r>
    <s v="ORD-202309-06464"/>
    <x v="246"/>
    <x v="29"/>
    <x v="7"/>
    <n v="4468903561"/>
    <x v="11"/>
    <s v="PRD-104-WAT"/>
    <x v="7"/>
    <x v="2"/>
    <s v="N"/>
    <n v="3617.6"/>
    <n v="682.21"/>
    <x v="0"/>
    <n v="0.18858082706766899"/>
    <x v="0"/>
    <x v="0"/>
    <s v="Customer changed mind"/>
    <x v="1"/>
    <n v="1"/>
    <n v="2420.2800000000002"/>
    <x v="8"/>
    <x v="3"/>
  </r>
  <r>
    <s v="ORD-202309-06465"/>
    <x v="236"/>
    <x v="21"/>
    <x v="2"/>
    <n v="6218379470"/>
    <x v="14"/>
    <s v="PRD-111-CHA "/>
    <x v="11"/>
    <x v="1"/>
    <s v="North"/>
    <n v="4633.42"/>
    <n v="625.65"/>
    <x v="0"/>
    <n v="0.135029848362549"/>
    <x v="0"/>
    <x v="0"/>
    <m/>
    <x v="0"/>
    <n v="0"/>
    <m/>
    <x v="8"/>
    <x v="3"/>
  </r>
  <r>
    <s v="ORD-202309-06466"/>
    <x v="240"/>
    <x v="26"/>
    <x v="7"/>
    <n v="5960728226"/>
    <x v="14"/>
    <s v="PRD-111-CHA"/>
    <x v="11"/>
    <x v="1"/>
    <s v="East"/>
    <n v="2009.45"/>
    <n v="255.05"/>
    <x v="1"/>
    <n v="0.126925278061161"/>
    <x v="0"/>
    <x v="0"/>
    <m/>
    <x v="0"/>
    <n v="0"/>
    <n v="207.68"/>
    <x v="8"/>
    <x v="3"/>
  </r>
  <r>
    <s v="ORD-202309-06467"/>
    <x v="250"/>
    <x v="24"/>
    <x v="7"/>
    <n v="8989937738"/>
    <x v="16"/>
    <s v="PRD-109-SUN"/>
    <x v="3"/>
    <x v="2"/>
    <s v="South"/>
    <n v="4627.93"/>
    <n v="841.3"/>
    <x v="2"/>
    <n v="0.18178753784089199"/>
    <x v="0"/>
    <x v="0"/>
    <s v="Wrong item delivered"/>
    <x v="1"/>
    <n v="1"/>
    <m/>
    <x v="8"/>
    <x v="3"/>
  </r>
  <r>
    <s v="ORD-202309-06468"/>
    <x v="259"/>
    <x v="14"/>
    <x v="6"/>
    <n v="165285929"/>
    <x v="20"/>
    <s v="PRD-100-SHO"/>
    <x v="4"/>
    <x v="0"/>
    <s v="S"/>
    <n v="4866.26"/>
    <n v="876.01"/>
    <x v="2"/>
    <n v="0.18001709731909099"/>
    <x v="0"/>
    <x v="0"/>
    <m/>
    <x v="0"/>
    <n v="0"/>
    <n v="2793.38"/>
    <x v="8"/>
    <x v="3"/>
  </r>
  <r>
    <s v="ORD-202309-06469"/>
    <x v="261"/>
    <x v="2"/>
    <x v="0"/>
    <n v="1841592496"/>
    <x v="9"/>
    <s v="PRD - 107 - TAB"/>
    <x v="6"/>
    <x v="1"/>
    <s v="East"/>
    <n v="3544.56"/>
    <n v="919.7"/>
    <x v="1"/>
    <n v="0.25946802988241102"/>
    <x v="0"/>
    <x v="1"/>
    <m/>
    <x v="0"/>
    <n v="0"/>
    <m/>
    <x v="8"/>
    <x v="3"/>
  </r>
  <r>
    <s v="ORD-202309-06470"/>
    <x v="242"/>
    <x v="3"/>
    <x v="3"/>
    <n v="4087492349"/>
    <x v="15"/>
    <s v="PRD-100-SHO"/>
    <x v="12"/>
    <x v="0"/>
    <s v="East"/>
    <n v="2211.5300000000002"/>
    <n v="632.86"/>
    <x v="1"/>
    <n v="0.28616387749657501"/>
    <x v="0"/>
    <x v="1"/>
    <m/>
    <x v="0"/>
    <n v="0"/>
    <n v="2793.38"/>
    <x v="8"/>
    <x v="3"/>
  </r>
  <r>
    <s v="ORD-202309-06471"/>
    <x v="247"/>
    <x v="5"/>
    <x v="6"/>
    <n v="423625126"/>
    <x v="17"/>
    <s v="PRD-108-JAC"/>
    <x v="4"/>
    <x v="0"/>
    <s v="North"/>
    <n v="189.83"/>
    <n v="29.53"/>
    <x v="0"/>
    <n v="0.155560238107781"/>
    <x v="2"/>
    <x v="0"/>
    <m/>
    <x v="0"/>
    <n v="0"/>
    <n v="2085.91"/>
    <x v="8"/>
    <x v="3"/>
  </r>
  <r>
    <s v="ORD-202309-06472"/>
    <x v="242"/>
    <x v="6"/>
    <x v="4"/>
    <n v="8139777382"/>
    <x v="20"/>
    <s v="PRD-100-SHO"/>
    <x v="12"/>
    <x v="0"/>
    <s v="North"/>
    <n v="4446.18"/>
    <n v="1203.1600000000001"/>
    <x v="0"/>
    <n v="0.27060532861917402"/>
    <x v="0"/>
    <x v="1"/>
    <m/>
    <x v="0"/>
    <n v="0"/>
    <n v="2793.38"/>
    <x v="8"/>
    <x v="3"/>
  </r>
  <r>
    <s v="ORD-202309-06473"/>
    <x v="245"/>
    <x v="12"/>
    <x v="7"/>
    <n v="9420102545"/>
    <x v="2"/>
    <s v="PRD-101-SHI"/>
    <x v="1"/>
    <x v="0"/>
    <s v="N"/>
    <n v="802.12"/>
    <n v="178.37"/>
    <x v="0"/>
    <n v="0.22237321099087401"/>
    <x v="1"/>
    <x v="1"/>
    <s v="Customer changed mind"/>
    <x v="1"/>
    <n v="1"/>
    <n v="2821.33"/>
    <x v="8"/>
    <x v="3"/>
  </r>
  <r>
    <s v="ORD-202309-06474"/>
    <x v="239"/>
    <x v="10"/>
    <x v="0"/>
    <n v="1596712123"/>
    <x v="8"/>
    <s v="PRD-110-CAM "/>
    <x v="4"/>
    <x v="1"/>
    <s v="East"/>
    <n v="4099.6400000000003"/>
    <n v="650.09"/>
    <x v="1"/>
    <n v="0.15857246002087999"/>
    <x v="0"/>
    <x v="0"/>
    <m/>
    <x v="0"/>
    <n v="0"/>
    <n v="130.44"/>
    <x v="8"/>
    <x v="3"/>
  </r>
  <r>
    <s v="ORD-202309-06475"/>
    <x v="253"/>
    <x v="23"/>
    <x v="6"/>
    <n v="3068272732"/>
    <x v="2"/>
    <s v="PRD - 101 - SHI"/>
    <x v="1"/>
    <x v="0"/>
    <s v="East"/>
    <n v="981.85"/>
    <n v="159.71"/>
    <x v="1"/>
    <n v="0.162662321128482"/>
    <x v="1"/>
    <x v="0"/>
    <m/>
    <x v="0"/>
    <n v="0"/>
    <m/>
    <x v="8"/>
    <x v="3"/>
  </r>
  <r>
    <s v="ORD-202309-06476"/>
    <x v="251"/>
    <x v="7"/>
    <x v="7"/>
    <n v="4338790960"/>
    <x v="0"/>
    <s v="PRD-108-JAC"/>
    <x v="0"/>
    <x v="0"/>
    <s v="North"/>
    <n v="4995.75"/>
    <n v="1476.53"/>
    <x v="0"/>
    <n v="0.29555722364009401"/>
    <x v="0"/>
    <x v="1"/>
    <m/>
    <x v="0"/>
    <n v="0"/>
    <n v="2085.91"/>
    <x v="8"/>
    <x v="3"/>
  </r>
  <r>
    <s v="ORD-202309-06477"/>
    <x v="246"/>
    <x v="13"/>
    <x v="5"/>
    <n v="5305784062"/>
    <x v="20"/>
    <s v="PRD - 100 - SHO"/>
    <x v="12"/>
    <x v="0"/>
    <s v="North"/>
    <n v="3744.83"/>
    <n v="478.35"/>
    <x v="0"/>
    <n v="0.127736105510798"/>
    <x v="0"/>
    <x v="0"/>
    <m/>
    <x v="0"/>
    <n v="0"/>
    <m/>
    <x v="8"/>
    <x v="3"/>
  </r>
  <r>
    <s v="ORD-202309-06478"/>
    <x v="255"/>
    <x v="17"/>
    <x v="4"/>
    <n v="1639092500"/>
    <x v="9"/>
    <s v="PRD-107-TAB"/>
    <x v="6"/>
    <x v="1"/>
    <s v="East"/>
    <n v="1026.02"/>
    <n v="233.6"/>
    <x v="1"/>
    <n v="0.22767587376464399"/>
    <x v="0"/>
    <x v="1"/>
    <m/>
    <x v="0"/>
    <n v="0"/>
    <n v="2081.52"/>
    <x v="8"/>
    <x v="3"/>
  </r>
  <r>
    <s v="ORD-202309-06479"/>
    <x v="245"/>
    <x v="15"/>
    <x v="6"/>
    <n v="1928737341"/>
    <x v="12"/>
    <s v="PRD-105-BAG"/>
    <x v="4"/>
    <x v="2"/>
    <s v="W"/>
    <n v="740.56"/>
    <n v="93.89"/>
    <x v="3"/>
    <n v="0.126782434914119"/>
    <x v="1"/>
    <x v="0"/>
    <m/>
    <x v="0"/>
    <n v="0"/>
    <m/>
    <x v="8"/>
    <x v="3"/>
  </r>
  <r>
    <s v="ORD-202309-06480"/>
    <x v="243"/>
    <x v="22"/>
    <x v="2"/>
    <n v="6345546604"/>
    <x v="4"/>
    <s v="PRD-109-SUN"/>
    <x v="3"/>
    <x v="2"/>
    <s v="S"/>
    <n v="1365.74"/>
    <n v="50.11"/>
    <x v="2"/>
    <n v="3.6690731764464697E-2"/>
    <x v="0"/>
    <x v="2"/>
    <m/>
    <x v="0"/>
    <n v="0"/>
    <m/>
    <x v="8"/>
    <x v="3"/>
  </r>
  <r>
    <s v="ORD-202309-06481"/>
    <x v="237"/>
    <x v="0"/>
    <x v="1"/>
    <n v="6175504763"/>
    <x v="5"/>
    <s v="PRD - 103 - HEA"/>
    <x v="5"/>
    <x v="1"/>
    <s v="S"/>
    <n v="1329.94"/>
    <n v="163.44"/>
    <x v="2"/>
    <n v="0.122892762079492"/>
    <x v="0"/>
    <x v="0"/>
    <m/>
    <x v="0"/>
    <n v="0"/>
    <m/>
    <x v="8"/>
    <x v="3"/>
  </r>
  <r>
    <s v="ORD-202309-06482"/>
    <x v="243"/>
    <x v="24"/>
    <x v="3"/>
    <n v="2551921192"/>
    <x v="15"/>
    <s v="PRD - 100 - SHO"/>
    <x v="12"/>
    <x v="0"/>
    <s v="North"/>
    <n v="327.19"/>
    <n v="38.049999999999997"/>
    <x v="0"/>
    <n v="0.116293285247104"/>
    <x v="2"/>
    <x v="0"/>
    <m/>
    <x v="0"/>
    <n v="0"/>
    <m/>
    <x v="8"/>
    <x v="3"/>
  </r>
  <r>
    <s v="ORD-202309-06483"/>
    <x v="248"/>
    <x v="19"/>
    <x v="2"/>
    <n v="3178917455"/>
    <x v="11"/>
    <s v="PRD-104-WAT"/>
    <x v="7"/>
    <x v="2"/>
    <s v="North"/>
    <n v="50.75"/>
    <n v="14.32"/>
    <x v="0"/>
    <n v="0.28216748768472899"/>
    <x v="2"/>
    <x v="1"/>
    <m/>
    <x v="0"/>
    <n v="0"/>
    <n v="2420.2800000000002"/>
    <x v="8"/>
    <x v="3"/>
  </r>
  <r>
    <s v="ORD-202309-06484"/>
    <x v="241"/>
    <x v="8"/>
    <x v="5"/>
    <n v="4506502482"/>
    <x v="5"/>
    <s v="PRD-103-HEA"/>
    <x v="5"/>
    <x v="1"/>
    <s v="South"/>
    <n v="1633.62"/>
    <n v="123.8"/>
    <x v="2"/>
    <n v="7.5782617744640707E-2"/>
    <x v="0"/>
    <x v="2"/>
    <m/>
    <x v="0"/>
    <n v="0"/>
    <n v="2183.56"/>
    <x v="8"/>
    <x v="3"/>
  </r>
  <r>
    <s v="ORD-202309-06485"/>
    <x v="235"/>
    <x v="18"/>
    <x v="6"/>
    <n v="5317073199"/>
    <x v="16"/>
    <s v="PRD-109-SUN"/>
    <x v="3"/>
    <x v="2"/>
    <s v="North"/>
    <n v="38.18"/>
    <n v="4.4400000000000004"/>
    <x v="0"/>
    <n v="0.11629125196437901"/>
    <x v="2"/>
    <x v="0"/>
    <m/>
    <x v="0"/>
    <n v="0"/>
    <m/>
    <x v="8"/>
    <x v="3"/>
  </r>
  <r>
    <s v="ORD-202309-06486"/>
    <x v="258"/>
    <x v="3"/>
    <x v="7"/>
    <n v="383606082"/>
    <x v="15"/>
    <s v="PRD-100-SHO"/>
    <x v="12"/>
    <x v="0"/>
    <s v="W"/>
    <n v="1813.27"/>
    <n v="319.17"/>
    <x v="3"/>
    <n v="0.17601901537002199"/>
    <x v="0"/>
    <x v="0"/>
    <m/>
    <x v="0"/>
    <n v="0"/>
    <n v="2793.38"/>
    <x v="8"/>
    <x v="3"/>
  </r>
  <r>
    <s v="ORD-202309-06487"/>
    <x v="254"/>
    <x v="12"/>
    <x v="2"/>
    <n v="8473418389"/>
    <x v="0"/>
    <s v="PRD-108-JAC"/>
    <x v="0"/>
    <x v="0"/>
    <s v="S"/>
    <n v="2578"/>
    <n v="354.67"/>
    <x v="2"/>
    <n v="0.13757564003103201"/>
    <x v="0"/>
    <x v="0"/>
    <m/>
    <x v="0"/>
    <n v="0"/>
    <n v="2085.91"/>
    <x v="8"/>
    <x v="3"/>
  </r>
  <r>
    <s v="ORD-202309-06488"/>
    <x v="247"/>
    <x v="3"/>
    <x v="6"/>
    <n v="5152422220"/>
    <x v="2"/>
    <s v="PRD-101-SHI"/>
    <x v="4"/>
    <x v="0"/>
    <s v="South"/>
    <n v="434.07"/>
    <n v="128.41"/>
    <x v="2"/>
    <n v="0.29582786186559801"/>
    <x v="2"/>
    <x v="1"/>
    <m/>
    <x v="0"/>
    <n v="0"/>
    <n v="2821.33"/>
    <x v="8"/>
    <x v="3"/>
  </r>
  <r>
    <s v="ORD-202309-06489"/>
    <x v="258"/>
    <x v="25"/>
    <x v="1"/>
    <n v="2225053955"/>
    <x v="20"/>
    <s v="PRD-100-SHO"/>
    <x v="12"/>
    <x v="0"/>
    <s v="West"/>
    <n v="4253.54"/>
    <n v="207.58"/>
    <x v="3"/>
    <n v="4.8801703992439202E-2"/>
    <x v="0"/>
    <x v="2"/>
    <m/>
    <x v="0"/>
    <n v="0"/>
    <n v="2793.38"/>
    <x v="8"/>
    <x v="3"/>
  </r>
  <r>
    <s v="ORD-202309-06490"/>
    <x v="250"/>
    <x v="9"/>
    <x v="1"/>
    <n v="2368664460"/>
    <x v="14"/>
    <s v="PRD-111-CHA"/>
    <x v="11"/>
    <x v="1"/>
    <s v="West"/>
    <n v="3495.14"/>
    <n v="422.23"/>
    <x v="3"/>
    <n v="0.12080488907454399"/>
    <x v="0"/>
    <x v="0"/>
    <m/>
    <x v="0"/>
    <n v="0"/>
    <n v="207.68"/>
    <x v="8"/>
    <x v="3"/>
  </r>
  <r>
    <s v="ORD-202309-06491"/>
    <x v="245"/>
    <x v="2"/>
    <x v="5"/>
    <n v="7509002530"/>
    <x v="14"/>
    <s v="PRD-111-CHA"/>
    <x v="11"/>
    <x v="1"/>
    <s v="North"/>
    <n v="4472.8100000000004"/>
    <n v="196.91"/>
    <x v="0"/>
    <n v="4.4023779234977599E-2"/>
    <x v="0"/>
    <x v="2"/>
    <m/>
    <x v="0"/>
    <n v="0"/>
    <n v="207.68"/>
    <x v="8"/>
    <x v="3"/>
  </r>
  <r>
    <s v="ORD-202309-06492"/>
    <x v="261"/>
    <x v="19"/>
    <x v="1"/>
    <n v="4074903942"/>
    <x v="17"/>
    <s v="PRD-108-JAC"/>
    <x v="0"/>
    <x v="0"/>
    <s v="East"/>
    <n v="3221.44"/>
    <n v="311.27999999999997"/>
    <x v="1"/>
    <n v="9.6627595112744602E-2"/>
    <x v="0"/>
    <x v="2"/>
    <m/>
    <x v="0"/>
    <n v="0"/>
    <n v="2085.91"/>
    <x v="8"/>
    <x v="3"/>
  </r>
  <r>
    <s v="ORD-202309-06493"/>
    <x v="238"/>
    <x v="6"/>
    <x v="6"/>
    <n v="2636756559"/>
    <x v="15"/>
    <s v="PRD-100-SHO"/>
    <x v="12"/>
    <x v="0"/>
    <s v="W"/>
    <n v="341.21"/>
    <n v="95.72"/>
    <x v="3"/>
    <n v="0.28053105125875599"/>
    <x v="2"/>
    <x v="1"/>
    <m/>
    <x v="0"/>
    <n v="0"/>
    <n v="2793.38"/>
    <x v="8"/>
    <x v="3"/>
  </r>
  <r>
    <s v="ORD-202309-06494"/>
    <x v="257"/>
    <x v="9"/>
    <x v="4"/>
    <n v="5498711367"/>
    <x v="12"/>
    <s v="PRD-105-BAG"/>
    <x v="9"/>
    <x v="2"/>
    <s v="N"/>
    <n v="2616.5300000000002"/>
    <n v="618.39"/>
    <x v="0"/>
    <n v="0.23633973239366601"/>
    <x v="0"/>
    <x v="1"/>
    <m/>
    <x v="0"/>
    <n v="0"/>
    <m/>
    <x v="8"/>
    <x v="3"/>
  </r>
  <r>
    <s v="ORD-202309-06495"/>
    <x v="253"/>
    <x v="15"/>
    <x v="1"/>
    <n v="8462727995"/>
    <x v="9"/>
    <s v="PRD-107-TAB"/>
    <x v="6"/>
    <x v="1"/>
    <s v="N"/>
    <n v="802.41"/>
    <n v="164.02"/>
    <x v="0"/>
    <n v="0.204409217233085"/>
    <x v="1"/>
    <x v="1"/>
    <s v="Defective"/>
    <x v="1"/>
    <n v="1"/>
    <n v="2081.52"/>
    <x v="8"/>
    <x v="3"/>
  </r>
  <r>
    <s v="ORD-202309-06496"/>
    <x v="251"/>
    <x v="17"/>
    <x v="0"/>
    <n v="4059531571"/>
    <x v="16"/>
    <s v="PRD-109-SUN"/>
    <x v="3"/>
    <x v="2"/>
    <s v="North"/>
    <n v="3471.25"/>
    <n v="866.59"/>
    <x v="0"/>
    <n v="0.24964782138998901"/>
    <x v="0"/>
    <x v="1"/>
    <m/>
    <x v="0"/>
    <n v="0"/>
    <m/>
    <x v="8"/>
    <x v="3"/>
  </r>
  <r>
    <s v="ORD-202309-06497"/>
    <x v="245"/>
    <x v="22"/>
    <x v="6"/>
    <n v="5955886912"/>
    <x v="15"/>
    <s v="PRD-100-SHO"/>
    <x v="12"/>
    <x v="0"/>
    <s v="North"/>
    <n v="3723.76"/>
    <n v="892.97"/>
    <x v="0"/>
    <n v="0.23980331707736299"/>
    <x v="0"/>
    <x v="1"/>
    <m/>
    <x v="0"/>
    <n v="0"/>
    <n v="2793.38"/>
    <x v="8"/>
    <x v="3"/>
  </r>
  <r>
    <s v="ORD-202309-06498"/>
    <x v="260"/>
    <x v="13"/>
    <x v="2"/>
    <n v="5262833367"/>
    <x v="5"/>
    <s v="PRD-103-HEA"/>
    <x v="4"/>
    <x v="1"/>
    <s v="North"/>
    <n v="3840.89"/>
    <n v="983.71"/>
    <x v="0"/>
    <n v="0.25611511915207202"/>
    <x v="0"/>
    <x v="1"/>
    <m/>
    <x v="0"/>
    <n v="0"/>
    <n v="2183.56"/>
    <x v="8"/>
    <x v="3"/>
  </r>
  <r>
    <s v="ORD-202309-06499"/>
    <x v="262"/>
    <x v="24"/>
    <x v="0"/>
    <n v="3673883603"/>
    <x v="9"/>
    <s v="PRD-107-TAB"/>
    <x v="4"/>
    <x v="1"/>
    <s v="South"/>
    <n v="1820.92"/>
    <n v="369.85"/>
    <x v="2"/>
    <n v="0.20311161390945201"/>
    <x v="0"/>
    <x v="1"/>
    <s v="Size issue"/>
    <x v="1"/>
    <n v="1"/>
    <n v="2081.52"/>
    <x v="8"/>
    <x v="3"/>
  </r>
  <r>
    <s v="ORD-202309-06500"/>
    <x v="238"/>
    <x v="22"/>
    <x v="7"/>
    <n v="4670435997"/>
    <x v="19"/>
    <s v="PRD-102-LAP"/>
    <x v="10"/>
    <x v="1"/>
    <s v="East"/>
    <n v="4253.16"/>
    <n v="868.55"/>
    <x v="1"/>
    <n v="0.20421286760902499"/>
    <x v="0"/>
    <x v="1"/>
    <m/>
    <x v="0"/>
    <n v="0"/>
    <n v="847.14"/>
    <x v="8"/>
    <x v="3"/>
  </r>
  <r>
    <s v="ORD-202309-06501"/>
    <x v="255"/>
    <x v="21"/>
    <x v="2"/>
    <n v="5414864439"/>
    <x v="10"/>
    <s v="PRD - 106 - PHO"/>
    <x v="4"/>
    <x v="1"/>
    <s v="South"/>
    <n v="1525.93"/>
    <n v="189.45"/>
    <x v="2"/>
    <n v="0.12415379473501401"/>
    <x v="0"/>
    <x v="0"/>
    <m/>
    <x v="0"/>
    <n v="0"/>
    <m/>
    <x v="8"/>
    <x v="3"/>
  </r>
  <r>
    <s v="ORD-202309-06502"/>
    <x v="263"/>
    <x v="25"/>
    <x v="2"/>
    <n v="5159681130"/>
    <x v="21"/>
    <s v="PRD-110-CAM"/>
    <x v="8"/>
    <x v="1"/>
    <s v="North"/>
    <n v="2818.46"/>
    <n v="797.37"/>
    <x v="0"/>
    <n v="0.28290981599880799"/>
    <x v="0"/>
    <x v="1"/>
    <m/>
    <x v="0"/>
    <n v="0"/>
    <m/>
    <x v="8"/>
    <x v="3"/>
  </r>
  <r>
    <s v="ORD-202309-06503"/>
    <x v="238"/>
    <x v="14"/>
    <x v="6"/>
    <n v="7112086659"/>
    <x v="11"/>
    <s v="PRD - 104 - WAT"/>
    <x v="7"/>
    <x v="2"/>
    <s v="West"/>
    <n v="1283.3"/>
    <n v="225.85"/>
    <x v="3"/>
    <n v="0.17599158419699201"/>
    <x v="0"/>
    <x v="0"/>
    <m/>
    <x v="0"/>
    <n v="0"/>
    <m/>
    <x v="8"/>
    <x v="3"/>
  </r>
  <r>
    <s v="ORD-202309-06504"/>
    <x v="238"/>
    <x v="15"/>
    <x v="6"/>
    <n v="8032877314"/>
    <x v="2"/>
    <s v="PRD-101-SHI"/>
    <x v="1"/>
    <x v="0"/>
    <s v="South"/>
    <n v="2128.11"/>
    <n v="506.21"/>
    <x v="2"/>
    <n v="0.23786834327172901"/>
    <x v="0"/>
    <x v="1"/>
    <m/>
    <x v="0"/>
    <n v="0"/>
    <n v="2821.33"/>
    <x v="8"/>
    <x v="3"/>
  </r>
  <r>
    <s v="ORD-202309-06505"/>
    <x v="237"/>
    <x v="16"/>
    <x v="6"/>
    <n v="6699134344"/>
    <x v="0"/>
    <s v="PRD-108-JAC"/>
    <x v="4"/>
    <x v="0"/>
    <s v="West"/>
    <n v="2209.5700000000002"/>
    <n v="106.81"/>
    <x v="3"/>
    <n v="4.8339722208393499E-2"/>
    <x v="0"/>
    <x v="2"/>
    <m/>
    <x v="0"/>
    <n v="0"/>
    <n v="2085.91"/>
    <x v="8"/>
    <x v="3"/>
  </r>
  <r>
    <s v="ORD-202309-06506"/>
    <x v="238"/>
    <x v="26"/>
    <x v="7"/>
    <n v="9059784613"/>
    <x v="2"/>
    <s v="PRD-101-SHI"/>
    <x v="1"/>
    <x v="0"/>
    <s v="North"/>
    <n v="4974.62"/>
    <n v="1056.06"/>
    <x v="0"/>
    <n v="0.212289581917815"/>
    <x v="0"/>
    <x v="1"/>
    <m/>
    <x v="0"/>
    <n v="0"/>
    <n v="2821.33"/>
    <x v="8"/>
    <x v="3"/>
  </r>
  <r>
    <s v="ORD-202309-06507"/>
    <x v="247"/>
    <x v="15"/>
    <x v="0"/>
    <n v="2683040679"/>
    <x v="13"/>
    <s v="PRD-102-LAP "/>
    <x v="10"/>
    <x v="1"/>
    <s v="N"/>
    <n v="3009.33"/>
    <n v="246.2"/>
    <x v="0"/>
    <n v="8.1812230629409205E-2"/>
    <x v="0"/>
    <x v="2"/>
    <m/>
    <x v="0"/>
    <n v="0"/>
    <m/>
    <x v="8"/>
    <x v="3"/>
  </r>
  <r>
    <s v="ORD-202309-06508"/>
    <x v="242"/>
    <x v="7"/>
    <x v="3"/>
    <n v="9206945195"/>
    <x v="6"/>
    <s v="PRD-107-TAB"/>
    <x v="6"/>
    <x v="1"/>
    <s v="North"/>
    <n v="4977.76"/>
    <n v="826.38"/>
    <x v="0"/>
    <n v="0.16601443219440101"/>
    <x v="0"/>
    <x v="0"/>
    <s v="DAMAGED"/>
    <x v="1"/>
    <n v="1"/>
    <n v="2081.52"/>
    <x v="8"/>
    <x v="3"/>
  </r>
  <r>
    <s v="ORD-202309-06509"/>
    <x v="262"/>
    <x v="17"/>
    <x v="5"/>
    <n v="9399996374"/>
    <x v="11"/>
    <s v="PRD-104-WAT"/>
    <x v="4"/>
    <x v="2"/>
    <s v="South"/>
    <n v="534.67999999999995"/>
    <n v="152.62"/>
    <x v="2"/>
    <n v="0.28544175955711798"/>
    <x v="1"/>
    <x v="1"/>
    <m/>
    <x v="0"/>
    <n v="0"/>
    <n v="2420.2800000000002"/>
    <x v="8"/>
    <x v="3"/>
  </r>
  <r>
    <s v="ORD-202309-06510"/>
    <x v="259"/>
    <x v="15"/>
    <x v="7"/>
    <n v="8140131303"/>
    <x v="8"/>
    <s v="PRD-110-CAM"/>
    <x v="8"/>
    <x v="1"/>
    <s v="W"/>
    <n v="744.39"/>
    <n v="165.13"/>
    <x v="3"/>
    <n v="0.22183264149169099"/>
    <x v="1"/>
    <x v="1"/>
    <m/>
    <x v="0"/>
    <n v="0"/>
    <m/>
    <x v="8"/>
    <x v="3"/>
  </r>
  <r>
    <s v="ORD-202309-06511"/>
    <x v="236"/>
    <x v="18"/>
    <x v="6"/>
    <n v="3437522999"/>
    <x v="4"/>
    <s v="PRD-109-SUN"/>
    <x v="3"/>
    <x v="2"/>
    <s v="East"/>
    <n v="2553.67"/>
    <n v="651.61"/>
    <x v="1"/>
    <n v="0.25516609428782899"/>
    <x v="0"/>
    <x v="1"/>
    <m/>
    <x v="0"/>
    <n v="0"/>
    <m/>
    <x v="8"/>
    <x v="3"/>
  </r>
  <r>
    <s v="ORD-202309-06512"/>
    <x v="252"/>
    <x v="24"/>
    <x v="7"/>
    <n v="3886639814"/>
    <x v="9"/>
    <s v="PRD-107-TAB"/>
    <x v="6"/>
    <x v="1"/>
    <s v="North"/>
    <n v="1328.88"/>
    <n v="160.32"/>
    <x v="0"/>
    <n v="0.12064294744446399"/>
    <x v="0"/>
    <x v="0"/>
    <m/>
    <x v="0"/>
    <n v="0"/>
    <n v="2081.52"/>
    <x v="8"/>
    <x v="3"/>
  </r>
  <r>
    <s v="ORD-202309-06513"/>
    <x v="242"/>
    <x v="2"/>
    <x v="2"/>
    <n v="4890154840"/>
    <x v="11"/>
    <s v="PRD-104-WAT"/>
    <x v="4"/>
    <x v="2"/>
    <s v="North"/>
    <n v="4286.32"/>
    <n v="550.57000000000005"/>
    <x v="0"/>
    <n v="0.128448179323989"/>
    <x v="0"/>
    <x v="0"/>
    <m/>
    <x v="0"/>
    <n v="0"/>
    <n v="2420.2800000000002"/>
    <x v="8"/>
    <x v="3"/>
  </r>
  <r>
    <s v="ORD-202309-06514"/>
    <x v="240"/>
    <x v="19"/>
    <x v="2"/>
    <n v="492233388"/>
    <x v="12"/>
    <s v="PRD-105-BAG"/>
    <x v="9"/>
    <x v="2"/>
    <s v="W"/>
    <n v="3270.13"/>
    <n v="936.24"/>
    <x v="3"/>
    <n v="0.28630054462666599"/>
    <x v="0"/>
    <x v="1"/>
    <m/>
    <x v="0"/>
    <n v="0"/>
    <m/>
    <x v="8"/>
    <x v="3"/>
  </r>
  <r>
    <s v="ORD-202309-06515"/>
    <x v="247"/>
    <x v="1"/>
    <x v="3"/>
    <n v="5025807545"/>
    <x v="22"/>
    <s v="PRD - 105 - BAG"/>
    <x v="9"/>
    <x v="2"/>
    <s v="South"/>
    <n v="782.14"/>
    <n v="159.71"/>
    <x v="2"/>
    <n v="0.20419617971207199"/>
    <x v="1"/>
    <x v="1"/>
    <m/>
    <x v="0"/>
    <n v="0"/>
    <m/>
    <x v="8"/>
    <x v="3"/>
  </r>
  <r>
    <s v="ORD-202309-06516"/>
    <x v="257"/>
    <x v="13"/>
    <x v="7"/>
    <n v="5307686311"/>
    <x v="5"/>
    <s v="PRD-103-HEA"/>
    <x v="5"/>
    <x v="1"/>
    <s v="N"/>
    <n v="3127.62"/>
    <n v="812.3"/>
    <x v="0"/>
    <n v="0.25971825221734102"/>
    <x v="0"/>
    <x v="1"/>
    <s v="damaged "/>
    <x v="1"/>
    <n v="1"/>
    <n v="2183.56"/>
    <x v="8"/>
    <x v="3"/>
  </r>
  <r>
    <s v="ORD-202309-06517"/>
    <x v="257"/>
    <x v="29"/>
    <x v="0"/>
    <n v="2042753051"/>
    <x v="3"/>
    <s v="PRD - 106 - PHO"/>
    <x v="4"/>
    <x v="1"/>
    <s v="East"/>
    <n v="677.13"/>
    <n v="174.54"/>
    <x v="1"/>
    <n v="0.25776438793141598"/>
    <x v="1"/>
    <x v="1"/>
    <m/>
    <x v="0"/>
    <n v="0"/>
    <m/>
    <x v="8"/>
    <x v="3"/>
  </r>
  <r>
    <s v="ORD-202309-06518"/>
    <x v="244"/>
    <x v="18"/>
    <x v="1"/>
    <n v="6441267410"/>
    <x v="13"/>
    <s v="PRD-102-LAP"/>
    <x v="10"/>
    <x v="1"/>
    <s v="East"/>
    <n v="985.51"/>
    <n v="96.38"/>
    <x v="1"/>
    <n v="9.7797079684630306E-2"/>
    <x v="1"/>
    <x v="2"/>
    <m/>
    <x v="0"/>
    <n v="0"/>
    <n v="847.14"/>
    <x v="8"/>
    <x v="3"/>
  </r>
  <r>
    <s v="ORD-202309-06519"/>
    <x v="239"/>
    <x v="12"/>
    <x v="1"/>
    <n v="1114259369"/>
    <x v="14"/>
    <s v="PRD-111-CHA"/>
    <x v="4"/>
    <x v="1"/>
    <s v="South"/>
    <n v="3011.81"/>
    <n v="538.29"/>
    <x v="2"/>
    <n v="0.178726413684794"/>
    <x v="0"/>
    <x v="0"/>
    <m/>
    <x v="0"/>
    <n v="0"/>
    <n v="207.68"/>
    <x v="8"/>
    <x v="3"/>
  </r>
  <r>
    <s v="ORD-202309-06520"/>
    <x v="253"/>
    <x v="24"/>
    <x v="1"/>
    <n v="6031564492"/>
    <x v="0"/>
    <s v="PRD-108-JAC"/>
    <x v="0"/>
    <x v="0"/>
    <s v="North"/>
    <n v="4256.09"/>
    <n v="235.16"/>
    <x v="0"/>
    <n v="5.5252590993141601E-2"/>
    <x v="0"/>
    <x v="2"/>
    <m/>
    <x v="0"/>
    <n v="0"/>
    <n v="2085.91"/>
    <x v="8"/>
    <x v="3"/>
  </r>
  <r>
    <s v="ORD-202309-06521"/>
    <x v="250"/>
    <x v="8"/>
    <x v="5"/>
    <n v="9111624979"/>
    <x v="11"/>
    <s v="PRD-104-WAT"/>
    <x v="7"/>
    <x v="2"/>
    <s v="North"/>
    <n v="3636.58"/>
    <n v="987.42"/>
    <x v="0"/>
    <n v="0.27152434430151401"/>
    <x v="0"/>
    <x v="1"/>
    <m/>
    <x v="0"/>
    <n v="0"/>
    <n v="2420.2800000000002"/>
    <x v="8"/>
    <x v="3"/>
  </r>
  <r>
    <s v="ORD-202309-06522"/>
    <x v="248"/>
    <x v="14"/>
    <x v="7"/>
    <n v="1635334271"/>
    <x v="2"/>
    <s v="PRD-101-SHI"/>
    <x v="4"/>
    <x v="0"/>
    <s v="South"/>
    <n v="619.39"/>
    <n v="115.57"/>
    <x v="2"/>
    <n v="0.18658680314503001"/>
    <x v="1"/>
    <x v="0"/>
    <m/>
    <x v="0"/>
    <n v="0"/>
    <n v="2821.33"/>
    <x v="8"/>
    <x v="3"/>
  </r>
  <r>
    <s v="ORD-202309-06523"/>
    <x v="235"/>
    <x v="13"/>
    <x v="6"/>
    <n v="733005606"/>
    <x v="9"/>
    <s v="PRD - 107 - TAB"/>
    <x v="6"/>
    <x v="1"/>
    <s v="N"/>
    <n v="3876.35"/>
    <n v="748.26"/>
    <x v="0"/>
    <n v="0.19303210494408399"/>
    <x v="0"/>
    <x v="0"/>
    <m/>
    <x v="0"/>
    <n v="0"/>
    <m/>
    <x v="8"/>
    <x v="3"/>
  </r>
  <r>
    <s v="ORD-202309-06524"/>
    <x v="236"/>
    <x v="9"/>
    <x v="5"/>
    <n v="4007037136"/>
    <x v="9"/>
    <s v="PRD - 107 - TAB"/>
    <x v="6"/>
    <x v="1"/>
    <s v="South"/>
    <n v="2611.98"/>
    <n v="569.16999999999996"/>
    <x v="2"/>
    <n v="0.21790748780618499"/>
    <x v="0"/>
    <x v="1"/>
    <m/>
    <x v="0"/>
    <n v="0"/>
    <m/>
    <x v="8"/>
    <x v="3"/>
  </r>
  <r>
    <s v="ORD-202309-06525"/>
    <x v="258"/>
    <x v="6"/>
    <x v="7"/>
    <n v="3611927411"/>
    <x v="21"/>
    <s v="PRD-110-CAM"/>
    <x v="4"/>
    <x v="1"/>
    <s v="North"/>
    <n v="3046.38"/>
    <n v="337.88"/>
    <x v="0"/>
    <n v="0.11091196764684599"/>
    <x v="0"/>
    <x v="0"/>
    <m/>
    <x v="0"/>
    <n v="0"/>
    <m/>
    <x v="8"/>
    <x v="3"/>
  </r>
  <r>
    <s v="ORD-202309-06526"/>
    <x v="254"/>
    <x v="16"/>
    <x v="3"/>
    <n v="4902634096"/>
    <x v="17"/>
    <s v="PRD-108-JAC"/>
    <x v="0"/>
    <x v="0"/>
    <s v="North"/>
    <n v="4068.42"/>
    <n v="1041.3900000000001"/>
    <x v="0"/>
    <n v="0.25596914772811102"/>
    <x v="0"/>
    <x v="1"/>
    <m/>
    <x v="0"/>
    <n v="0"/>
    <n v="2085.91"/>
    <x v="8"/>
    <x v="3"/>
  </r>
  <r>
    <s v="ORD-202309-06527"/>
    <x v="258"/>
    <x v="20"/>
    <x v="4"/>
    <n v="9722234937"/>
    <x v="23"/>
    <s v="PRD-111-CHA"/>
    <x v="11"/>
    <x v="1"/>
    <s v="North"/>
    <n v="962.5"/>
    <n v="264.27"/>
    <x v="0"/>
    <n v="0.27456623376623401"/>
    <x v="1"/>
    <x v="1"/>
    <m/>
    <x v="0"/>
    <n v="0"/>
    <n v="207.68"/>
    <x v="8"/>
    <x v="3"/>
  </r>
  <r>
    <s v="ORD-202309-06528"/>
    <x v="247"/>
    <x v="16"/>
    <x v="7"/>
    <n v="2343524096"/>
    <x v="14"/>
    <s v="PRD-111-CHA"/>
    <x v="11"/>
    <x v="1"/>
    <s v="South"/>
    <n v="4198.84"/>
    <n v="1115.03"/>
    <x v="2"/>
    <n v="0.26555667755856399"/>
    <x v="0"/>
    <x v="1"/>
    <m/>
    <x v="0"/>
    <n v="0"/>
    <n v="207.68"/>
    <x v="8"/>
    <x v="3"/>
  </r>
  <r>
    <s v="ORD-202309-06529"/>
    <x v="244"/>
    <x v="17"/>
    <x v="0"/>
    <n v="7572600563"/>
    <x v="9"/>
    <s v="PRD - 107 - TAB"/>
    <x v="6"/>
    <x v="1"/>
    <s v="South"/>
    <n v="4116.5200000000004"/>
    <n v="444.2"/>
    <x v="2"/>
    <n v="0.10790667845656"/>
    <x v="0"/>
    <x v="0"/>
    <m/>
    <x v="0"/>
    <n v="0"/>
    <m/>
    <x v="8"/>
    <x v="3"/>
  </r>
  <r>
    <s v="ORD-202309-06530"/>
    <x v="251"/>
    <x v="20"/>
    <x v="3"/>
    <n v="6021928351"/>
    <x v="0"/>
    <s v="PRD-108-JAC"/>
    <x v="0"/>
    <x v="0"/>
    <s v="South"/>
    <n v="4311.95"/>
    <n v="1251.44"/>
    <x v="2"/>
    <n v="0.29022599983766001"/>
    <x v="0"/>
    <x v="1"/>
    <m/>
    <x v="0"/>
    <n v="0"/>
    <n v="2085.91"/>
    <x v="8"/>
    <x v="3"/>
  </r>
  <r>
    <s v="ORD-202309-06531"/>
    <x v="245"/>
    <x v="22"/>
    <x v="5"/>
    <n v="815386480"/>
    <x v="0"/>
    <s v="PRD-108-JAC"/>
    <x v="0"/>
    <x v="0"/>
    <s v="East"/>
    <n v="1113.8399999999999"/>
    <n v="43.22"/>
    <x v="1"/>
    <n v="3.8802700567406402E-2"/>
    <x v="0"/>
    <x v="2"/>
    <m/>
    <x v="0"/>
    <n v="0"/>
    <n v="2085.91"/>
    <x v="8"/>
    <x v="3"/>
  </r>
  <r>
    <s v="ORD-202309-06532"/>
    <x v="236"/>
    <x v="14"/>
    <x v="2"/>
    <n v="9784711025"/>
    <x v="10"/>
    <s v="PRD-106-PHO"/>
    <x v="2"/>
    <x v="1"/>
    <s v="North"/>
    <n v="4716.7"/>
    <n v="1080.18"/>
    <x v="0"/>
    <n v="0.22901180910382299"/>
    <x v="0"/>
    <x v="1"/>
    <m/>
    <x v="0"/>
    <n v="0"/>
    <n v="2788.38"/>
    <x v="8"/>
    <x v="3"/>
  </r>
  <r>
    <s v="ORD-202309-06533"/>
    <x v="240"/>
    <x v="3"/>
    <x v="1"/>
    <n v="5828454687"/>
    <x v="5"/>
    <s v="PRD-103-HEA"/>
    <x v="5"/>
    <x v="1"/>
    <s v="W"/>
    <n v="2211.87"/>
    <n v="470.84"/>
    <x v="3"/>
    <n v="0.21286965327980401"/>
    <x v="0"/>
    <x v="1"/>
    <m/>
    <x v="0"/>
    <n v="0"/>
    <n v="2183.56"/>
    <x v="8"/>
    <x v="3"/>
  </r>
  <r>
    <s v="ORD-202309-06534"/>
    <x v="249"/>
    <x v="5"/>
    <x v="5"/>
    <n v="7538356919"/>
    <x v="6"/>
    <s v="PRD-107-TAB"/>
    <x v="6"/>
    <x v="1"/>
    <s v="W"/>
    <n v="3584.48"/>
    <n v="286.25"/>
    <x v="3"/>
    <n v="7.9858166317011106E-2"/>
    <x v="0"/>
    <x v="2"/>
    <m/>
    <x v="0"/>
    <n v="0"/>
    <n v="2081.52"/>
    <x v="8"/>
    <x v="3"/>
  </r>
  <r>
    <s v="ORD-202309-06535"/>
    <x v="245"/>
    <x v="23"/>
    <x v="2"/>
    <n v="6349726852"/>
    <x v="3"/>
    <s v="PRD-106-PHO"/>
    <x v="2"/>
    <x v="1"/>
    <s v="South"/>
    <n v="1956.91"/>
    <n v="76.349999999999994"/>
    <x v="2"/>
    <n v="3.9015590906071297E-2"/>
    <x v="0"/>
    <x v="2"/>
    <m/>
    <x v="0"/>
    <n v="0"/>
    <n v="2788.38"/>
    <x v="8"/>
    <x v="3"/>
  </r>
  <r>
    <s v="ORD-202309-06536"/>
    <x v="241"/>
    <x v="23"/>
    <x v="2"/>
    <n v="3623870748"/>
    <x v="10"/>
    <s v="PRD-106-PHO"/>
    <x v="2"/>
    <x v="1"/>
    <s v="North"/>
    <n v="4609.16"/>
    <n v="586.67999999999995"/>
    <x v="0"/>
    <n v="0.12728566593479099"/>
    <x v="0"/>
    <x v="0"/>
    <m/>
    <x v="0"/>
    <n v="0"/>
    <n v="2788.38"/>
    <x v="8"/>
    <x v="3"/>
  </r>
  <r>
    <s v="ORD-202309-06537"/>
    <x v="248"/>
    <x v="4"/>
    <x v="1"/>
    <n v="7728056319"/>
    <x v="6"/>
    <s v="PRD-107-TAB"/>
    <x v="6"/>
    <x v="1"/>
    <s v="East"/>
    <n v="1892.78"/>
    <n v="355.06"/>
    <x v="1"/>
    <n v="0.18758651295977299"/>
    <x v="0"/>
    <x v="0"/>
    <s v="Wrong item delivered"/>
    <x v="1"/>
    <n v="1"/>
    <n v="2081.52"/>
    <x v="8"/>
    <x v="3"/>
  </r>
  <r>
    <s v="ORD-202309-06538"/>
    <x v="249"/>
    <x v="10"/>
    <x v="4"/>
    <n v="8300403709"/>
    <x v="17"/>
    <s v="PRD-108-JAC"/>
    <x v="4"/>
    <x v="0"/>
    <s v="North"/>
    <n v="4950.41"/>
    <n v="286.86"/>
    <x v="0"/>
    <n v="5.7946715524572701E-2"/>
    <x v="0"/>
    <x v="2"/>
    <m/>
    <x v="0"/>
    <n v="0"/>
    <n v="2085.91"/>
    <x v="8"/>
    <x v="3"/>
  </r>
  <r>
    <s v="ORD-202309-06539"/>
    <x v="262"/>
    <x v="15"/>
    <x v="7"/>
    <n v="8227800977"/>
    <x v="17"/>
    <s v="PRD-108-JAC"/>
    <x v="0"/>
    <x v="0"/>
    <s v="N"/>
    <n v="1644.11"/>
    <n v="116.15"/>
    <x v="0"/>
    <n v="7.0646124651027001E-2"/>
    <x v="0"/>
    <x v="2"/>
    <m/>
    <x v="0"/>
    <n v="0"/>
    <n v="2085.91"/>
    <x v="8"/>
    <x v="3"/>
  </r>
  <r>
    <s v="ORD-202309-06540"/>
    <x v="256"/>
    <x v="0"/>
    <x v="7"/>
    <n v="1891272612"/>
    <x v="3"/>
    <s v="PRD-106-PHO"/>
    <x v="2"/>
    <x v="1"/>
    <s v="South"/>
    <n v="155.49"/>
    <n v="42.09"/>
    <x v="2"/>
    <n v="0.27069264904495499"/>
    <x v="2"/>
    <x v="1"/>
    <m/>
    <x v="0"/>
    <n v="0"/>
    <n v="2788.38"/>
    <x v="8"/>
    <x v="3"/>
  </r>
  <r>
    <s v="ORD-202309-06541"/>
    <x v="253"/>
    <x v="16"/>
    <x v="1"/>
    <n v="3827690674"/>
    <x v="19"/>
    <s v="PRD-102-LAP"/>
    <x v="4"/>
    <x v="1"/>
    <s v="East"/>
    <n v="4669.9399999999996"/>
    <n v="559.74"/>
    <x v="1"/>
    <n v="0.119860212336775"/>
    <x v="0"/>
    <x v="0"/>
    <m/>
    <x v="0"/>
    <n v="0"/>
    <n v="847.14"/>
    <x v="8"/>
    <x v="3"/>
  </r>
  <r>
    <s v="ORD-202309-06542"/>
    <x v="253"/>
    <x v="9"/>
    <x v="5"/>
    <n v="3637656233"/>
    <x v="4"/>
    <s v="PRD-109-SUN"/>
    <x v="3"/>
    <x v="2"/>
    <s v="North"/>
    <n v="194.04"/>
    <n v="19.87"/>
    <x v="0"/>
    <n v="0.102401566687281"/>
    <x v="2"/>
    <x v="0"/>
    <m/>
    <x v="0"/>
    <n v="0"/>
    <m/>
    <x v="8"/>
    <x v="3"/>
  </r>
  <r>
    <s v="ORD-202309-06543"/>
    <x v="261"/>
    <x v="0"/>
    <x v="7"/>
    <n v="9369681675"/>
    <x v="8"/>
    <s v="PRD-110-CAM"/>
    <x v="8"/>
    <x v="1"/>
    <s v="South"/>
    <n v="4330.96"/>
    <n v="751.16"/>
    <x v="2"/>
    <n v="0.173439606923176"/>
    <x v="0"/>
    <x v="0"/>
    <m/>
    <x v="0"/>
    <n v="0"/>
    <m/>
    <x v="8"/>
    <x v="3"/>
  </r>
  <r>
    <s v="ORD-202309-06544"/>
    <x v="257"/>
    <x v="25"/>
    <x v="3"/>
    <n v="5863435098"/>
    <x v="3"/>
    <s v="PRD-106-PHO"/>
    <x v="2"/>
    <x v="1"/>
    <s v="N"/>
    <n v="3190.06"/>
    <n v="269.62"/>
    <x v="0"/>
    <n v="8.4518786480505106E-2"/>
    <x v="0"/>
    <x v="2"/>
    <m/>
    <x v="0"/>
    <n v="0"/>
    <n v="2788.38"/>
    <x v="8"/>
    <x v="3"/>
  </r>
  <r>
    <s v="ORD-202309-06545"/>
    <x v="256"/>
    <x v="0"/>
    <x v="7"/>
    <n v="1997249095"/>
    <x v="15"/>
    <s v="PRD-100-SHO "/>
    <x v="4"/>
    <x v="0"/>
    <s v="North"/>
    <n v="3589.24"/>
    <n v="570.61"/>
    <x v="0"/>
    <n v="0.15897794519173999"/>
    <x v="0"/>
    <x v="0"/>
    <m/>
    <x v="0"/>
    <n v="0"/>
    <m/>
    <x v="8"/>
    <x v="3"/>
  </r>
  <r>
    <s v="ORD-202309-06546"/>
    <x v="241"/>
    <x v="17"/>
    <x v="7"/>
    <n v="4475489527"/>
    <x v="9"/>
    <s v="PRD-107-TAB "/>
    <x v="4"/>
    <x v="1"/>
    <s v="East"/>
    <n v="4260.28"/>
    <n v="1140.01"/>
    <x v="1"/>
    <n v="0.26759039311970101"/>
    <x v="0"/>
    <x v="1"/>
    <m/>
    <x v="0"/>
    <n v="0"/>
    <m/>
    <x v="8"/>
    <x v="3"/>
  </r>
  <r>
    <s v="ORD-202309-06547"/>
    <x v="262"/>
    <x v="14"/>
    <x v="7"/>
    <n v="4115632408"/>
    <x v="15"/>
    <s v="PRD-100-SHO"/>
    <x v="12"/>
    <x v="0"/>
    <s v="West"/>
    <n v="364.19"/>
    <n v="53.55"/>
    <x v="3"/>
    <n v="0.14703863368022199"/>
    <x v="2"/>
    <x v="0"/>
    <m/>
    <x v="0"/>
    <n v="0"/>
    <n v="2793.38"/>
    <x v="8"/>
    <x v="3"/>
  </r>
  <r>
    <s v="ORD-202309-06548"/>
    <x v="243"/>
    <x v="11"/>
    <x v="4"/>
    <n v="3946088291"/>
    <x v="5"/>
    <s v="PRD-103-HEA"/>
    <x v="5"/>
    <x v="1"/>
    <s v="East"/>
    <n v="167.84"/>
    <n v="27.69"/>
    <x v="1"/>
    <n v="0.16497855100095299"/>
    <x v="2"/>
    <x v="0"/>
    <m/>
    <x v="0"/>
    <n v="0"/>
    <n v="2183.56"/>
    <x v="8"/>
    <x v="3"/>
  </r>
  <r>
    <s v="ORD-202309-06549"/>
    <x v="255"/>
    <x v="17"/>
    <x v="2"/>
    <n v="353941410"/>
    <x v="4"/>
    <s v="PRD-109-SUN"/>
    <x v="3"/>
    <x v="2"/>
    <s v="North"/>
    <n v="3712.78"/>
    <n v="469.99"/>
    <x v="0"/>
    <n v="0.12658708568781299"/>
    <x v="0"/>
    <x v="0"/>
    <m/>
    <x v="0"/>
    <n v="0"/>
    <m/>
    <x v="8"/>
    <x v="3"/>
  </r>
  <r>
    <s v="ORD-202309-06550"/>
    <x v="238"/>
    <x v="19"/>
    <x v="1"/>
    <n v="6850021089"/>
    <x v="4"/>
    <s v="PRD-109-SUN"/>
    <x v="3"/>
    <x v="2"/>
    <s v="S"/>
    <n v="841.3"/>
    <n v="79.73"/>
    <x v="2"/>
    <n v="9.4769998811363401E-2"/>
    <x v="1"/>
    <x v="2"/>
    <m/>
    <x v="0"/>
    <n v="0"/>
    <m/>
    <x v="8"/>
    <x v="3"/>
  </r>
  <r>
    <s v="ORD-202309-06551"/>
    <x v="261"/>
    <x v="28"/>
    <x v="0"/>
    <n v="4225135284"/>
    <x v="15"/>
    <s v="PRD-100-SHO"/>
    <x v="4"/>
    <x v="0"/>
    <s v="East"/>
    <n v="4979.75"/>
    <n v="967.37"/>
    <x v="1"/>
    <n v="0.19426075606205101"/>
    <x v="0"/>
    <x v="0"/>
    <m/>
    <x v="0"/>
    <n v="0"/>
    <n v="2793.38"/>
    <x v="8"/>
    <x v="3"/>
  </r>
  <r>
    <s v="ORD-202309-06552"/>
    <x v="255"/>
    <x v="10"/>
    <x v="6"/>
    <n v="8741671848"/>
    <x v="12"/>
    <s v="PRD-105-BAG"/>
    <x v="9"/>
    <x v="2"/>
    <s v="N"/>
    <n v="3120.19"/>
    <n v="313.44"/>
    <x v="0"/>
    <n v="0.100455420983979"/>
    <x v="0"/>
    <x v="0"/>
    <m/>
    <x v="0"/>
    <n v="0"/>
    <m/>
    <x v="8"/>
    <x v="3"/>
  </r>
  <r>
    <s v="ORD-202309-06553"/>
    <x v="235"/>
    <x v="5"/>
    <x v="0"/>
    <n v="893459787"/>
    <x v="13"/>
    <s v="PRD-102-LAP"/>
    <x v="10"/>
    <x v="1"/>
    <s v="W"/>
    <n v="1706.28"/>
    <n v="462.85"/>
    <x v="3"/>
    <n v="0.271262629814567"/>
    <x v="0"/>
    <x v="1"/>
    <m/>
    <x v="0"/>
    <n v="0"/>
    <n v="847.14"/>
    <x v="8"/>
    <x v="3"/>
  </r>
  <r>
    <s v="ORD-202309-06554"/>
    <x v="237"/>
    <x v="19"/>
    <x v="6"/>
    <n v="1051267237"/>
    <x v="14"/>
    <s v="PRD-111-CHA"/>
    <x v="11"/>
    <x v="1"/>
    <s v="North"/>
    <n v="2110.67"/>
    <n v="569.32000000000005"/>
    <x v="0"/>
    <n v="0.26973425499959702"/>
    <x v="0"/>
    <x v="1"/>
    <m/>
    <x v="0"/>
    <n v="0"/>
    <n v="207.68"/>
    <x v="8"/>
    <x v="3"/>
  </r>
  <r>
    <s v="ORD-202309-06555"/>
    <x v="246"/>
    <x v="17"/>
    <x v="4"/>
    <n v="7648313066"/>
    <x v="6"/>
    <s v="PRD-107-TAB"/>
    <x v="4"/>
    <x v="1"/>
    <s v="East"/>
    <n v="1320.15"/>
    <n v="50.06"/>
    <x v="1"/>
    <n v="3.79199333409082E-2"/>
    <x v="0"/>
    <x v="2"/>
    <m/>
    <x v="0"/>
    <n v="0"/>
    <n v="2081.52"/>
    <x v="8"/>
    <x v="3"/>
  </r>
  <r>
    <s v="ORD-202309-06556"/>
    <x v="242"/>
    <x v="29"/>
    <x v="3"/>
    <n v="9905232"/>
    <x v="3"/>
    <s v="PRD-106-PHO"/>
    <x v="2"/>
    <x v="1"/>
    <s v="North"/>
    <n v="1505.14"/>
    <n v="96.67"/>
    <x v="0"/>
    <n v="6.4226583573621002E-2"/>
    <x v="0"/>
    <x v="2"/>
    <m/>
    <x v="0"/>
    <n v="0"/>
    <n v="2788.38"/>
    <x v="8"/>
    <x v="3"/>
  </r>
  <r>
    <s v="ORD-202309-06557"/>
    <x v="235"/>
    <x v="20"/>
    <x v="5"/>
    <n v="9776847761"/>
    <x v="15"/>
    <s v="PRD-100-SHO "/>
    <x v="12"/>
    <x v="0"/>
    <s v="North"/>
    <n v="2890.6"/>
    <n v="195.03"/>
    <x v="0"/>
    <n v="6.7470421365806402E-2"/>
    <x v="0"/>
    <x v="2"/>
    <m/>
    <x v="0"/>
    <n v="0"/>
    <m/>
    <x v="8"/>
    <x v="3"/>
  </r>
  <r>
    <s v="ORD-202309-06558"/>
    <x v="240"/>
    <x v="20"/>
    <x v="0"/>
    <n v="3592185346"/>
    <x v="3"/>
    <s v="PRD-106-PHO"/>
    <x v="2"/>
    <x v="1"/>
    <s v="W"/>
    <n v="1075.06"/>
    <n v="36.14"/>
    <x v="3"/>
    <n v="3.36167283686492E-2"/>
    <x v="0"/>
    <x v="2"/>
    <m/>
    <x v="0"/>
    <n v="0"/>
    <n v="2788.38"/>
    <x v="8"/>
    <x v="3"/>
  </r>
  <r>
    <s v="ORD-202309-06559"/>
    <x v="244"/>
    <x v="27"/>
    <x v="1"/>
    <n v="7618818957"/>
    <x v="13"/>
    <s v="PRD-102-LAP"/>
    <x v="10"/>
    <x v="1"/>
    <s v="East"/>
    <n v="510.86"/>
    <n v="51.81"/>
    <x v="1"/>
    <n v="0.101417218024508"/>
    <x v="1"/>
    <x v="0"/>
    <s v="damaged "/>
    <x v="1"/>
    <n v="1"/>
    <n v="847.14"/>
    <x v="8"/>
    <x v="3"/>
  </r>
  <r>
    <s v="ORD-202309-06560"/>
    <x v="250"/>
    <x v="9"/>
    <x v="2"/>
    <n v="151402960"/>
    <x v="12"/>
    <s v="PRD-105-BAG"/>
    <x v="9"/>
    <x v="2"/>
    <s v="East"/>
    <n v="1044.3"/>
    <n v="165.75"/>
    <x v="1"/>
    <n v="0.158718758977305"/>
    <x v="0"/>
    <x v="0"/>
    <m/>
    <x v="0"/>
    <n v="0"/>
    <m/>
    <x v="8"/>
    <x v="3"/>
  </r>
  <r>
    <s v="ORD-202309-06561"/>
    <x v="251"/>
    <x v="4"/>
    <x v="2"/>
    <n v="9047374139"/>
    <x v="0"/>
    <s v="PRD-108-JAC"/>
    <x v="0"/>
    <x v="0"/>
    <s v="South"/>
    <n v="4016.55"/>
    <n v="920.6"/>
    <x v="2"/>
    <n v="0.229201678057039"/>
    <x v="0"/>
    <x v="1"/>
    <m/>
    <x v="0"/>
    <n v="0"/>
    <n v="2085.91"/>
    <x v="8"/>
    <x v="3"/>
  </r>
  <r>
    <s v="ORD-202309-06562"/>
    <x v="243"/>
    <x v="21"/>
    <x v="2"/>
    <n v="4646993431"/>
    <x v="11"/>
    <s v="PRD-104-WAT"/>
    <x v="7"/>
    <x v="2"/>
    <s v="North"/>
    <n v="1888.13"/>
    <n v="200.55"/>
    <x v="0"/>
    <n v="0.10621620333345699"/>
    <x v="0"/>
    <x v="0"/>
    <s v="DAMAGED"/>
    <x v="1"/>
    <n v="1"/>
    <n v="2420.2800000000002"/>
    <x v="8"/>
    <x v="3"/>
  </r>
  <r>
    <s v="ORD-202309-06563"/>
    <x v="247"/>
    <x v="19"/>
    <x v="2"/>
    <n v="4617008509"/>
    <x v="11"/>
    <s v="PRD-104-WAT"/>
    <x v="7"/>
    <x v="2"/>
    <s v="East"/>
    <n v="231.94"/>
    <n v="32.08"/>
    <x v="1"/>
    <n v="0.138311632318703"/>
    <x v="2"/>
    <x v="0"/>
    <m/>
    <x v="0"/>
    <n v="0"/>
    <n v="2420.2800000000002"/>
    <x v="8"/>
    <x v="3"/>
  </r>
  <r>
    <s v="ORD-202309-06564"/>
    <x v="261"/>
    <x v="21"/>
    <x v="0"/>
    <n v="303706327"/>
    <x v="12"/>
    <s v="PRD - 105 - BAG"/>
    <x v="9"/>
    <x v="2"/>
    <s v="North"/>
    <n v="2891.28"/>
    <n v="382.16"/>
    <x v="0"/>
    <n v="0.132176752165131"/>
    <x v="0"/>
    <x v="0"/>
    <m/>
    <x v="0"/>
    <n v="0"/>
    <m/>
    <x v="8"/>
    <x v="3"/>
  </r>
  <r>
    <s v="ORD-202309-06565"/>
    <x v="246"/>
    <x v="14"/>
    <x v="2"/>
    <n v="8792281650"/>
    <x v="5"/>
    <s v="PRD - 103 - HEA "/>
    <x v="5"/>
    <x v="1"/>
    <s v="South"/>
    <n v="3802.09"/>
    <n v="844.57"/>
    <x v="2"/>
    <n v="0.22213308995841799"/>
    <x v="0"/>
    <x v="1"/>
    <m/>
    <x v="0"/>
    <n v="0"/>
    <m/>
    <x v="8"/>
    <x v="3"/>
  </r>
  <r>
    <s v="ORD-202309-06566"/>
    <x v="251"/>
    <x v="19"/>
    <x v="3"/>
    <n v="7932168164"/>
    <x v="19"/>
    <s v="PRD-102-LAP"/>
    <x v="10"/>
    <x v="1"/>
    <s v="S"/>
    <n v="2097.94"/>
    <n v="263.08"/>
    <x v="2"/>
    <n v="0.12539920112110001"/>
    <x v="0"/>
    <x v="0"/>
    <m/>
    <x v="0"/>
    <n v="0"/>
    <n v="847.14"/>
    <x v="8"/>
    <x v="3"/>
  </r>
  <r>
    <s v="ORD-202309-06567"/>
    <x v="236"/>
    <x v="18"/>
    <x v="5"/>
    <n v="3833298866"/>
    <x v="12"/>
    <s v="PRD-105-BAG"/>
    <x v="9"/>
    <x v="2"/>
    <s v="N"/>
    <n v="4527.6499999999996"/>
    <n v="1255.08"/>
    <x v="0"/>
    <n v="0.27720340574028501"/>
    <x v="0"/>
    <x v="1"/>
    <m/>
    <x v="0"/>
    <n v="0"/>
    <m/>
    <x v="8"/>
    <x v="3"/>
  </r>
  <r>
    <s v="ORD-202309-06568"/>
    <x v="251"/>
    <x v="8"/>
    <x v="7"/>
    <n v="7969536726"/>
    <x v="15"/>
    <s v="PRD-100-SHO"/>
    <x v="4"/>
    <x v="0"/>
    <s v="N"/>
    <n v="1250.0999999999999"/>
    <n v="197"/>
    <x v="0"/>
    <n v="0.15758739300855901"/>
    <x v="0"/>
    <x v="0"/>
    <m/>
    <x v="0"/>
    <n v="0"/>
    <n v="2793.38"/>
    <x v="8"/>
    <x v="3"/>
  </r>
  <r>
    <s v="ORD-202309-06569"/>
    <x v="236"/>
    <x v="11"/>
    <x v="4"/>
    <n v="7538433341"/>
    <x v="20"/>
    <s v="PRD-100-SHO"/>
    <x v="12"/>
    <x v="0"/>
    <s v="East"/>
    <n v="451.2"/>
    <n v="19.29"/>
    <x v="1"/>
    <n v="4.2752659574468103E-2"/>
    <x v="2"/>
    <x v="2"/>
    <m/>
    <x v="0"/>
    <n v="0"/>
    <n v="2793.38"/>
    <x v="8"/>
    <x v="3"/>
  </r>
  <r>
    <s v="ORD-202309-06570"/>
    <x v="251"/>
    <x v="22"/>
    <x v="7"/>
    <n v="6861864719"/>
    <x v="17"/>
    <s v="PRD-108-JAC"/>
    <x v="0"/>
    <x v="0"/>
    <s v="North"/>
    <n v="2552.02"/>
    <n v="539.30999999999995"/>
    <x v="0"/>
    <n v="0.211326713740488"/>
    <x v="0"/>
    <x v="1"/>
    <m/>
    <x v="0"/>
    <n v="0"/>
    <n v="2085.91"/>
    <x v="8"/>
    <x v="3"/>
  </r>
  <r>
    <s v="ORD-202309-06571"/>
    <x v="241"/>
    <x v="17"/>
    <x v="5"/>
    <n v="9527216772"/>
    <x v="15"/>
    <s v="PRD-100-SHO"/>
    <x v="12"/>
    <x v="0"/>
    <s v="N"/>
    <n v="1353.15"/>
    <n v="189.03"/>
    <x v="0"/>
    <n v="0.13969626427225401"/>
    <x v="0"/>
    <x v="0"/>
    <m/>
    <x v="0"/>
    <n v="0"/>
    <n v="2793.38"/>
    <x v="8"/>
    <x v="3"/>
  </r>
  <r>
    <s v="ORD-202309-06572"/>
    <x v="260"/>
    <x v="22"/>
    <x v="1"/>
    <n v="4882003441"/>
    <x v="11"/>
    <s v="PRD-104-WAT"/>
    <x v="7"/>
    <x v="2"/>
    <s v="W"/>
    <n v="41.34"/>
    <n v="7.07"/>
    <x v="3"/>
    <n v="0.17102080309627499"/>
    <x v="2"/>
    <x v="0"/>
    <s v="DAMAGED"/>
    <x v="1"/>
    <n v="1"/>
    <n v="2420.2800000000002"/>
    <x v="8"/>
    <x v="3"/>
  </r>
  <r>
    <s v="ORD-202309-06573"/>
    <x v="250"/>
    <x v="26"/>
    <x v="5"/>
    <n v="2593753605"/>
    <x v="4"/>
    <s v="PRD-109-SUN"/>
    <x v="3"/>
    <x v="2"/>
    <s v="East"/>
    <n v="246.52"/>
    <n v="29.45"/>
    <x v="1"/>
    <n v="0.119462923900698"/>
    <x v="2"/>
    <x v="0"/>
    <m/>
    <x v="0"/>
    <n v="0"/>
    <m/>
    <x v="8"/>
    <x v="3"/>
  </r>
  <r>
    <s v="ORD-202309-06574"/>
    <x v="253"/>
    <x v="24"/>
    <x v="0"/>
    <n v="7325432059"/>
    <x v="3"/>
    <s v="PRD-106-PHO "/>
    <x v="2"/>
    <x v="1"/>
    <s v="South"/>
    <n v="3206.71"/>
    <n v="572.94000000000005"/>
    <x v="2"/>
    <n v="0.17866910322417701"/>
    <x v="0"/>
    <x v="0"/>
    <m/>
    <x v="0"/>
    <n v="0"/>
    <m/>
    <x v="8"/>
    <x v="3"/>
  </r>
  <r>
    <s v="ORD-202309-06575"/>
    <x v="236"/>
    <x v="19"/>
    <x v="2"/>
    <n v="1518732438"/>
    <x v="8"/>
    <s v="PRD-110-CAM"/>
    <x v="8"/>
    <x v="1"/>
    <s v="West"/>
    <n v="298.48"/>
    <n v="51.44"/>
    <x v="3"/>
    <n v="0.17233985526668499"/>
    <x v="2"/>
    <x v="0"/>
    <m/>
    <x v="0"/>
    <n v="0"/>
    <m/>
    <x v="8"/>
    <x v="3"/>
  </r>
  <r>
    <s v="ORD-202309-06576"/>
    <x v="251"/>
    <x v="8"/>
    <x v="1"/>
    <n v="8588556379"/>
    <x v="2"/>
    <s v="PRD-101-SHI"/>
    <x v="4"/>
    <x v="0"/>
    <s v="N"/>
    <n v="1467.25"/>
    <n v="189.55"/>
    <x v="0"/>
    <n v="0.129187255069007"/>
    <x v="0"/>
    <x v="0"/>
    <s v="damaged "/>
    <x v="1"/>
    <n v="1"/>
    <n v="2821.33"/>
    <x v="8"/>
    <x v="3"/>
  </r>
  <r>
    <s v="ORD-202309-06577"/>
    <x v="249"/>
    <x v="25"/>
    <x v="0"/>
    <n v="2870023698"/>
    <x v="3"/>
    <s v="PRD-106-PHO"/>
    <x v="2"/>
    <x v="1"/>
    <s v="East"/>
    <n v="996.55"/>
    <n v="72.55"/>
    <x v="1"/>
    <n v="7.2801164015854694E-2"/>
    <x v="1"/>
    <x v="2"/>
    <m/>
    <x v="0"/>
    <n v="0"/>
    <n v="2788.38"/>
    <x v="8"/>
    <x v="3"/>
  </r>
  <r>
    <s v="ORD-202309-06578"/>
    <x v="259"/>
    <x v="24"/>
    <x v="0"/>
    <n v="9009064387"/>
    <x v="0"/>
    <s v="PRD-108-JAC"/>
    <x v="0"/>
    <x v="0"/>
    <s v="West"/>
    <n v="3842.33"/>
    <n v="927.34"/>
    <x v="3"/>
    <n v="0.24134834852810699"/>
    <x v="0"/>
    <x v="1"/>
    <m/>
    <x v="0"/>
    <n v="0"/>
    <n v="2085.91"/>
    <x v="8"/>
    <x v="3"/>
  </r>
  <r>
    <s v="ORD-202309-06579"/>
    <x v="262"/>
    <x v="1"/>
    <x v="5"/>
    <n v="5897733772"/>
    <x v="13"/>
    <s v="PRD-102-LAP"/>
    <x v="10"/>
    <x v="1"/>
    <s v="S"/>
    <n v="4252.6499999999996"/>
    <n v="271.95999999999998"/>
    <x v="2"/>
    <n v="6.3950713084782396E-2"/>
    <x v="0"/>
    <x v="2"/>
    <m/>
    <x v="0"/>
    <n v="0"/>
    <n v="847.14"/>
    <x v="8"/>
    <x v="3"/>
  </r>
  <r>
    <s v="ORD-202309-06580"/>
    <x v="257"/>
    <x v="2"/>
    <x v="5"/>
    <n v="4905743285"/>
    <x v="2"/>
    <s v="PRD-101-SHI"/>
    <x v="1"/>
    <x v="0"/>
    <s v="West"/>
    <n v="2593.4699999999998"/>
    <n v="476.94"/>
    <x v="3"/>
    <n v="0.18390033430114899"/>
    <x v="0"/>
    <x v="0"/>
    <m/>
    <x v="0"/>
    <n v="0"/>
    <n v="2821.33"/>
    <x v="8"/>
    <x v="3"/>
  </r>
  <r>
    <s v="ORD-202309-06581"/>
    <x v="241"/>
    <x v="26"/>
    <x v="2"/>
    <n v="7025793686"/>
    <x v="13"/>
    <s v="PRD-102-LAP"/>
    <x v="10"/>
    <x v="1"/>
    <s v="North"/>
    <n v="1516.53"/>
    <n v="398.03"/>
    <x v="0"/>
    <n v="0.26246101297039998"/>
    <x v="0"/>
    <x v="1"/>
    <m/>
    <x v="0"/>
    <n v="0"/>
    <n v="847.14"/>
    <x v="8"/>
    <x v="3"/>
  </r>
  <r>
    <s v="ORD-202309-06582"/>
    <x v="260"/>
    <x v="0"/>
    <x v="0"/>
    <n v="5904790064"/>
    <x v="14"/>
    <s v="PRD-111-CHA"/>
    <x v="4"/>
    <x v="1"/>
    <s v="West"/>
    <n v="2518.79"/>
    <n v="391.62"/>
    <x v="3"/>
    <n v="0.15547941670405199"/>
    <x v="0"/>
    <x v="0"/>
    <m/>
    <x v="0"/>
    <n v="0"/>
    <n v="207.68"/>
    <x v="8"/>
    <x v="3"/>
  </r>
  <r>
    <s v="ORD-202309-06583"/>
    <x v="243"/>
    <x v="5"/>
    <x v="7"/>
    <n v="5058502922"/>
    <x v="18"/>
    <s v="PRD-103-HEA"/>
    <x v="5"/>
    <x v="1"/>
    <s v="W"/>
    <n v="3005.22"/>
    <n v="425.86"/>
    <x v="3"/>
    <n v="0.141706763564731"/>
    <x v="0"/>
    <x v="0"/>
    <m/>
    <x v="0"/>
    <n v="0"/>
    <n v="2183.56"/>
    <x v="8"/>
    <x v="3"/>
  </r>
  <r>
    <s v="ORD-202309-06584"/>
    <x v="262"/>
    <x v="8"/>
    <x v="4"/>
    <n v="8655811520"/>
    <x v="11"/>
    <s v="PRD-104-WAT "/>
    <x v="7"/>
    <x v="2"/>
    <s v="N"/>
    <n v="3559.64"/>
    <n v="594.36"/>
    <x v="0"/>
    <n v="0.166971940982796"/>
    <x v="0"/>
    <x v="0"/>
    <m/>
    <x v="0"/>
    <n v="0"/>
    <m/>
    <x v="8"/>
    <x v="3"/>
  </r>
  <r>
    <s v="ORD-202309-06585"/>
    <x v="253"/>
    <x v="4"/>
    <x v="4"/>
    <n v="8509402399"/>
    <x v="15"/>
    <s v="PRD-100-SHO"/>
    <x v="4"/>
    <x v="0"/>
    <s v="N"/>
    <n v="655.54"/>
    <n v="138.16999999999999"/>
    <x v="0"/>
    <n v="0.21077279799859699"/>
    <x v="1"/>
    <x v="1"/>
    <m/>
    <x v="0"/>
    <n v="0"/>
    <n v="2793.38"/>
    <x v="8"/>
    <x v="3"/>
  </r>
  <r>
    <s v="ORD-202309-06586"/>
    <x v="237"/>
    <x v="14"/>
    <x v="3"/>
    <n v="1886296609"/>
    <x v="12"/>
    <s v="PRD-105-BAG"/>
    <x v="9"/>
    <x v="2"/>
    <s v="W"/>
    <n v="4952.43"/>
    <n v="729.38"/>
    <x v="3"/>
    <n v="0.14727719523547"/>
    <x v="0"/>
    <x v="0"/>
    <m/>
    <x v="0"/>
    <n v="0"/>
    <m/>
    <x v="8"/>
    <x v="3"/>
  </r>
  <r>
    <s v="ORD-202309-06587"/>
    <x v="254"/>
    <x v="26"/>
    <x v="0"/>
    <n v="1218051174"/>
    <x v="5"/>
    <s v="PRD-103-HEA"/>
    <x v="5"/>
    <x v="1"/>
    <s v="East"/>
    <n v="3242.33"/>
    <n v="519.91"/>
    <x v="1"/>
    <n v="0.160350735427918"/>
    <x v="0"/>
    <x v="0"/>
    <m/>
    <x v="0"/>
    <n v="0"/>
    <n v="2183.56"/>
    <x v="8"/>
    <x v="3"/>
  </r>
  <r>
    <s v="ORD-202309-06588"/>
    <x v="258"/>
    <x v="11"/>
    <x v="7"/>
    <n v="9139354481"/>
    <x v="7"/>
    <s v="PRD-104-WAT"/>
    <x v="7"/>
    <x v="2"/>
    <s v="East"/>
    <n v="570.71"/>
    <n v="25.76"/>
    <x v="1"/>
    <n v="4.5136759475039902E-2"/>
    <x v="1"/>
    <x v="2"/>
    <m/>
    <x v="0"/>
    <n v="0"/>
    <n v="2420.2800000000002"/>
    <x v="8"/>
    <x v="3"/>
  </r>
  <r>
    <s v="ORD-202309-06589"/>
    <x v="248"/>
    <x v="12"/>
    <x v="7"/>
    <n v="7463356027"/>
    <x v="0"/>
    <s v="PRD-108-JAC"/>
    <x v="0"/>
    <x v="0"/>
    <s v="N"/>
    <n v="543.07000000000005"/>
    <n v="118.99"/>
    <x v="0"/>
    <n v="0.21910619257186001"/>
    <x v="1"/>
    <x v="1"/>
    <m/>
    <x v="0"/>
    <n v="0"/>
    <n v="2085.91"/>
    <x v="8"/>
    <x v="3"/>
  </r>
  <r>
    <s v="ORD-202309-06590"/>
    <x v="238"/>
    <x v="24"/>
    <x v="2"/>
    <n v="5825480479"/>
    <x v="14"/>
    <s v="PRD-111-CHA"/>
    <x v="11"/>
    <x v="1"/>
    <s v="North"/>
    <n v="4043.38"/>
    <n v="1087.43"/>
    <x v="0"/>
    <n v="0.26894083662678298"/>
    <x v="0"/>
    <x v="1"/>
    <m/>
    <x v="0"/>
    <n v="0"/>
    <n v="207.68"/>
    <x v="8"/>
    <x v="3"/>
  </r>
  <r>
    <s v="ORD-202309-06591"/>
    <x v="261"/>
    <x v="7"/>
    <x v="3"/>
    <n v="4202404702"/>
    <x v="0"/>
    <s v="PRD-108-JAC"/>
    <x v="0"/>
    <x v="0"/>
    <s v="South"/>
    <n v="4326.84"/>
    <n v="1215.4100000000001"/>
    <x v="2"/>
    <n v="0.28090014883841302"/>
    <x v="0"/>
    <x v="1"/>
    <m/>
    <x v="0"/>
    <n v="0"/>
    <n v="2085.91"/>
    <x v="8"/>
    <x v="3"/>
  </r>
  <r>
    <s v="ORD-202309-06592"/>
    <x v="263"/>
    <x v="10"/>
    <x v="7"/>
    <n v="9029777576"/>
    <x v="9"/>
    <s v="PRD-107-TAB"/>
    <x v="6"/>
    <x v="1"/>
    <s v="North"/>
    <n v="3224.55"/>
    <n v="754.47"/>
    <x v="0"/>
    <n v="0.233976833976834"/>
    <x v="0"/>
    <x v="1"/>
    <m/>
    <x v="0"/>
    <n v="0"/>
    <n v="2081.52"/>
    <x v="8"/>
    <x v="3"/>
  </r>
  <r>
    <s v="ORD-202309-06593"/>
    <x v="260"/>
    <x v="13"/>
    <x v="2"/>
    <n v="2159228891"/>
    <x v="5"/>
    <s v="PRD - 103 - HEA"/>
    <x v="5"/>
    <x v="1"/>
    <s v="N"/>
    <n v="2798.92"/>
    <n v="484.81"/>
    <x v="0"/>
    <n v="0.17321323939233699"/>
    <x v="0"/>
    <x v="0"/>
    <s v="missing parts"/>
    <x v="1"/>
    <n v="1"/>
    <m/>
    <x v="8"/>
    <x v="3"/>
  </r>
  <r>
    <s v="ORD-202309-06594"/>
    <x v="259"/>
    <x v="6"/>
    <x v="0"/>
    <n v="9161713187"/>
    <x v="23"/>
    <s v="PRD-111-CHA"/>
    <x v="11"/>
    <x v="1"/>
    <s v="N"/>
    <n v="1712.72"/>
    <n v="281.39"/>
    <x v="0"/>
    <n v="0.164294222056145"/>
    <x v="0"/>
    <x v="0"/>
    <m/>
    <x v="0"/>
    <n v="0"/>
    <n v="207.68"/>
    <x v="8"/>
    <x v="3"/>
  </r>
  <r>
    <s v="ORD-202309-06595"/>
    <x v="245"/>
    <x v="14"/>
    <x v="3"/>
    <n v="8921338067"/>
    <x v="8"/>
    <s v="PRD-110-CAM "/>
    <x v="8"/>
    <x v="1"/>
    <s v="S"/>
    <n v="2426.04"/>
    <n v="94.12"/>
    <x v="2"/>
    <n v="3.87957329640072E-2"/>
    <x v="0"/>
    <x v="2"/>
    <m/>
    <x v="0"/>
    <n v="0"/>
    <n v="130.44"/>
    <x v="8"/>
    <x v="3"/>
  </r>
  <r>
    <s v="ORD-202309-06596"/>
    <x v="260"/>
    <x v="14"/>
    <x v="1"/>
    <n v="579025823"/>
    <x v="0"/>
    <s v="PRD-108-JAC"/>
    <x v="4"/>
    <x v="0"/>
    <s v="S"/>
    <n v="2507.9299999999998"/>
    <n v="283.93"/>
    <x v="2"/>
    <n v="0.11321288871699001"/>
    <x v="0"/>
    <x v="0"/>
    <m/>
    <x v="0"/>
    <n v="0"/>
    <n v="2085.91"/>
    <x v="8"/>
    <x v="3"/>
  </r>
  <r>
    <s v="ORD-202309-06597"/>
    <x v="249"/>
    <x v="0"/>
    <x v="1"/>
    <n v="7168534265"/>
    <x v="12"/>
    <s v="PRD-105-BAG"/>
    <x v="9"/>
    <x v="2"/>
    <s v="South"/>
    <n v="2184.27"/>
    <n v="554.61"/>
    <x v="2"/>
    <n v="0.25391091760633999"/>
    <x v="0"/>
    <x v="1"/>
    <s v="DAMAGED"/>
    <x v="1"/>
    <n v="1"/>
    <m/>
    <x v="8"/>
    <x v="3"/>
  </r>
  <r>
    <s v="ORD-202309-06598"/>
    <x v="259"/>
    <x v="9"/>
    <x v="4"/>
    <n v="4526038161"/>
    <x v="13"/>
    <s v="PRD-102-LAP"/>
    <x v="4"/>
    <x v="1"/>
    <s v="North"/>
    <n v="1015.17"/>
    <n v="101.16"/>
    <x v="0"/>
    <n v="9.9648334761665597E-2"/>
    <x v="0"/>
    <x v="2"/>
    <m/>
    <x v="0"/>
    <n v="0"/>
    <n v="847.14"/>
    <x v="8"/>
    <x v="3"/>
  </r>
  <r>
    <s v="ORD-202309-06599"/>
    <x v="242"/>
    <x v="17"/>
    <x v="3"/>
    <n v="2600766172"/>
    <x v="12"/>
    <s v="PRD-105-BAG"/>
    <x v="9"/>
    <x v="2"/>
    <s v="S"/>
    <n v="3602.02"/>
    <n v="544.5"/>
    <x v="2"/>
    <n v="0.15116517953814801"/>
    <x v="0"/>
    <x v="0"/>
    <m/>
    <x v="0"/>
    <n v="0"/>
    <m/>
    <x v="8"/>
    <x v="3"/>
  </r>
  <r>
    <s v="ORD-202309-06600"/>
    <x v="243"/>
    <x v="13"/>
    <x v="0"/>
    <n v="834013834"/>
    <x v="15"/>
    <s v="PRD-100-SHO "/>
    <x v="12"/>
    <x v="0"/>
    <s v="S"/>
    <n v="4748.6400000000003"/>
    <n v="428.38"/>
    <x v="2"/>
    <n v="9.0211092017925099E-2"/>
    <x v="0"/>
    <x v="2"/>
    <m/>
    <x v="0"/>
    <n v="0"/>
    <m/>
    <x v="8"/>
    <x v="3"/>
  </r>
  <r>
    <s v="ORD-202309-06601"/>
    <x v="257"/>
    <x v="9"/>
    <x v="2"/>
    <n v="6829517169"/>
    <x v="4"/>
    <s v="PRD-109-SUN"/>
    <x v="3"/>
    <x v="2"/>
    <s v="South"/>
    <n v="3203.25"/>
    <n v="782.93"/>
    <x v="2"/>
    <n v="0.24441738858971401"/>
    <x v="0"/>
    <x v="1"/>
    <m/>
    <x v="0"/>
    <n v="0"/>
    <m/>
    <x v="8"/>
    <x v="3"/>
  </r>
  <r>
    <s v="ORD-202309-06602"/>
    <x v="258"/>
    <x v="7"/>
    <x v="0"/>
    <n v="9218797537"/>
    <x v="19"/>
    <s v="PRD-102-LAP"/>
    <x v="10"/>
    <x v="1"/>
    <s v="South"/>
    <n v="3345.98"/>
    <n v="619.34"/>
    <x v="2"/>
    <n v="0.18509973161824"/>
    <x v="0"/>
    <x v="0"/>
    <m/>
    <x v="0"/>
    <n v="0"/>
    <n v="847.14"/>
    <x v="8"/>
    <x v="3"/>
  </r>
  <r>
    <s v="ORD-202309-06603"/>
    <x v="256"/>
    <x v="0"/>
    <x v="3"/>
    <n v="4573829183"/>
    <x v="9"/>
    <s v="PRD - 107 - TAB"/>
    <x v="4"/>
    <x v="1"/>
    <s v="S"/>
    <n v="52.14"/>
    <n v="7.15"/>
    <x v="2"/>
    <n v="0.13713080168776401"/>
    <x v="2"/>
    <x v="0"/>
    <m/>
    <x v="0"/>
    <n v="0"/>
    <m/>
    <x v="8"/>
    <x v="3"/>
  </r>
  <r>
    <s v="ORD-202309-06604"/>
    <x v="259"/>
    <x v="22"/>
    <x v="0"/>
    <n v="5113914961"/>
    <x v="23"/>
    <s v="PRD-111-CHA"/>
    <x v="11"/>
    <x v="1"/>
    <s v="W"/>
    <n v="4147.9799999999996"/>
    <n v="256.27999999999997"/>
    <x v="3"/>
    <n v="6.1784290184619998E-2"/>
    <x v="0"/>
    <x v="2"/>
    <m/>
    <x v="0"/>
    <n v="0"/>
    <n v="207.68"/>
    <x v="8"/>
    <x v="3"/>
  </r>
  <r>
    <s v="ORD-202309-06605"/>
    <x v="248"/>
    <x v="12"/>
    <x v="2"/>
    <n v="7470253143"/>
    <x v="14"/>
    <s v="PRD-111-CHA"/>
    <x v="11"/>
    <x v="1"/>
    <s v="South"/>
    <n v="1121.25"/>
    <n v="274.36"/>
    <x v="2"/>
    <n v="0.24469119286510599"/>
    <x v="0"/>
    <x v="1"/>
    <m/>
    <x v="0"/>
    <n v="0"/>
    <n v="207.68"/>
    <x v="8"/>
    <x v="3"/>
  </r>
  <r>
    <s v="ORD-202309-06606"/>
    <x v="246"/>
    <x v="7"/>
    <x v="0"/>
    <n v="9333231871"/>
    <x v="11"/>
    <s v="PRD - 104 - WAT"/>
    <x v="7"/>
    <x v="2"/>
    <s v="North"/>
    <n v="4628.0200000000004"/>
    <n v="438.19"/>
    <x v="0"/>
    <n v="9.4681959023513299E-2"/>
    <x v="0"/>
    <x v="2"/>
    <s v="damaged "/>
    <x v="1"/>
    <n v="1"/>
    <m/>
    <x v="8"/>
    <x v="3"/>
  </r>
  <r>
    <s v="ORD-202309-06607"/>
    <x v="247"/>
    <x v="15"/>
    <x v="7"/>
    <n v="9787045751"/>
    <x v="7"/>
    <s v="PRD-104-WAT"/>
    <x v="7"/>
    <x v="2"/>
    <s v="North"/>
    <n v="2563.58"/>
    <n v="305.02"/>
    <x v="0"/>
    <n v="0.118982048541493"/>
    <x v="0"/>
    <x v="0"/>
    <m/>
    <x v="0"/>
    <n v="0"/>
    <n v="2420.2800000000002"/>
    <x v="8"/>
    <x v="3"/>
  </r>
  <r>
    <s v="ORD-202309-06608"/>
    <x v="247"/>
    <x v="5"/>
    <x v="7"/>
    <n v="3320512534"/>
    <x v="14"/>
    <s v="PRD-111-CHA"/>
    <x v="4"/>
    <x v="1"/>
    <s v="N"/>
    <n v="1178.21"/>
    <n v="142.94999999999999"/>
    <x v="0"/>
    <n v="0.121328116379932"/>
    <x v="0"/>
    <x v="0"/>
    <m/>
    <x v="0"/>
    <n v="0"/>
    <n v="207.68"/>
    <x v="8"/>
    <x v="3"/>
  </r>
  <r>
    <s v="ORD-202309-06609"/>
    <x v="241"/>
    <x v="19"/>
    <x v="2"/>
    <n v="7853682231"/>
    <x v="20"/>
    <s v="PRD-100-SHO"/>
    <x v="12"/>
    <x v="0"/>
    <s v="S"/>
    <n v="3564.44"/>
    <n v="199.37"/>
    <x v="2"/>
    <n v="5.5933049791832702E-2"/>
    <x v="0"/>
    <x v="2"/>
    <m/>
    <x v="0"/>
    <n v="0"/>
    <n v="2793.38"/>
    <x v="8"/>
    <x v="3"/>
  </r>
  <r>
    <s v="ORD-202309-06610"/>
    <x v="256"/>
    <x v="22"/>
    <x v="6"/>
    <n v="1303225802"/>
    <x v="10"/>
    <s v="PRD-106-PHO"/>
    <x v="2"/>
    <x v="1"/>
    <s v="North"/>
    <n v="4196.51"/>
    <n v="857.16"/>
    <x v="0"/>
    <n v="0.20425544083059499"/>
    <x v="0"/>
    <x v="1"/>
    <m/>
    <x v="0"/>
    <n v="0"/>
    <n v="2788.38"/>
    <x v="8"/>
    <x v="3"/>
  </r>
  <r>
    <s v="ORD-202309-06611"/>
    <x v="256"/>
    <x v="11"/>
    <x v="3"/>
    <n v="6638129430"/>
    <x v="9"/>
    <s v="PRD-107-TAB"/>
    <x v="6"/>
    <x v="1"/>
    <s v="South"/>
    <n v="178.36"/>
    <n v="48.28"/>
    <x v="2"/>
    <n v="0.27068849517829102"/>
    <x v="2"/>
    <x v="1"/>
    <m/>
    <x v="0"/>
    <n v="0"/>
    <n v="2081.52"/>
    <x v="8"/>
    <x v="3"/>
  </r>
  <r>
    <s v="ORD-202309-06612"/>
    <x v="244"/>
    <x v="12"/>
    <x v="3"/>
    <n v="6296861692"/>
    <x v="2"/>
    <s v="PRD-101-SHI"/>
    <x v="1"/>
    <x v="0"/>
    <s v="East"/>
    <n v="319.45"/>
    <n v="23.82"/>
    <x v="1"/>
    <n v="7.4565659727656899E-2"/>
    <x v="2"/>
    <x v="2"/>
    <m/>
    <x v="0"/>
    <n v="0"/>
    <n v="2821.33"/>
    <x v="8"/>
    <x v="3"/>
  </r>
  <r>
    <s v="ORD-202309-06613"/>
    <x v="252"/>
    <x v="26"/>
    <x v="5"/>
    <n v="1945962486"/>
    <x v="5"/>
    <s v="PRD-103-HEA"/>
    <x v="5"/>
    <x v="1"/>
    <s v="South"/>
    <n v="3523.63"/>
    <n v="583.21"/>
    <x v="2"/>
    <n v="0.165513972806452"/>
    <x v="0"/>
    <x v="0"/>
    <m/>
    <x v="0"/>
    <n v="0"/>
    <n v="2183.56"/>
    <x v="8"/>
    <x v="3"/>
  </r>
  <r>
    <s v="ORD-202309-06614"/>
    <x v="238"/>
    <x v="23"/>
    <x v="4"/>
    <n v="381653009"/>
    <x v="5"/>
    <s v="PRD-103-HEA"/>
    <x v="4"/>
    <x v="1"/>
    <s v="N"/>
    <n v="1779.28"/>
    <n v="328.64"/>
    <x v="0"/>
    <n v="0.18470392518322001"/>
    <x v="0"/>
    <x v="0"/>
    <m/>
    <x v="0"/>
    <n v="0"/>
    <n v="2183.56"/>
    <x v="8"/>
    <x v="3"/>
  </r>
  <r>
    <s v="ORD-202309-06615"/>
    <x v="260"/>
    <x v="28"/>
    <x v="0"/>
    <n v="7121845036"/>
    <x v="0"/>
    <s v="PRD-108-JAC"/>
    <x v="4"/>
    <x v="0"/>
    <s v="N"/>
    <n v="4798.0600000000004"/>
    <n v="525.28"/>
    <x v="0"/>
    <n v="0.109477580522128"/>
    <x v="0"/>
    <x v="0"/>
    <m/>
    <x v="0"/>
    <n v="0"/>
    <n v="2085.91"/>
    <x v="8"/>
    <x v="3"/>
  </r>
  <r>
    <s v="ORD-202309-06616"/>
    <x v="254"/>
    <x v="8"/>
    <x v="6"/>
    <n v="7365467121"/>
    <x v="15"/>
    <s v="PRD-100-SHO"/>
    <x v="12"/>
    <x v="0"/>
    <s v="W"/>
    <n v="4634.1099999999997"/>
    <n v="1179.51"/>
    <x v="3"/>
    <n v="0.25452783813936197"/>
    <x v="0"/>
    <x v="1"/>
    <m/>
    <x v="0"/>
    <n v="0"/>
    <n v="2793.38"/>
    <x v="8"/>
    <x v="3"/>
  </r>
  <r>
    <s v="ORD-202309-06617"/>
    <x v="246"/>
    <x v="9"/>
    <x v="3"/>
    <n v="5083979980"/>
    <x v="11"/>
    <s v="PRD-104-WAT"/>
    <x v="7"/>
    <x v="2"/>
    <s v="West"/>
    <n v="3127.57"/>
    <n v="454.95"/>
    <x v="3"/>
    <n v="0.14546437010202801"/>
    <x v="0"/>
    <x v="0"/>
    <m/>
    <x v="0"/>
    <n v="0"/>
    <n v="2420.2800000000002"/>
    <x v="8"/>
    <x v="3"/>
  </r>
  <r>
    <s v="ORD-202309-06618"/>
    <x v="246"/>
    <x v="14"/>
    <x v="0"/>
    <n v="7199997290"/>
    <x v="13"/>
    <s v="PRD-102-LAP"/>
    <x v="10"/>
    <x v="1"/>
    <s v="West"/>
    <n v="1769.53"/>
    <n v="245.14"/>
    <x v="3"/>
    <n v="0.138533960995293"/>
    <x v="0"/>
    <x v="0"/>
    <m/>
    <x v="0"/>
    <n v="0"/>
    <n v="847.14"/>
    <x v="8"/>
    <x v="3"/>
  </r>
  <r>
    <s v="ORD-202309-06619"/>
    <x v="252"/>
    <x v="27"/>
    <x v="0"/>
    <n v="956258122"/>
    <x v="14"/>
    <s v="PRD-111-CHA"/>
    <x v="11"/>
    <x v="1"/>
    <s v="W"/>
    <n v="1194.77"/>
    <n v="302.48"/>
    <x v="3"/>
    <n v="0.25317006620521099"/>
    <x v="0"/>
    <x v="1"/>
    <s v="damaged "/>
    <x v="1"/>
    <n v="1"/>
    <n v="207.68"/>
    <x v="8"/>
    <x v="3"/>
  </r>
  <r>
    <s v="ORD-202309-06620"/>
    <x v="245"/>
    <x v="11"/>
    <x v="4"/>
    <n v="7647486286"/>
    <x v="8"/>
    <s v="PRD-110-CAM"/>
    <x v="8"/>
    <x v="1"/>
    <s v="North"/>
    <n v="1896.21"/>
    <n v="152.69999999999999"/>
    <x v="0"/>
    <n v="8.0529055326150595E-2"/>
    <x v="0"/>
    <x v="2"/>
    <m/>
    <x v="0"/>
    <n v="0"/>
    <m/>
    <x v="8"/>
    <x v="3"/>
  </r>
  <r>
    <s v="ORD-202309-06621"/>
    <x v="252"/>
    <x v="0"/>
    <x v="7"/>
    <n v="3762532103"/>
    <x v="14"/>
    <s v="PRD-111-CHA"/>
    <x v="11"/>
    <x v="1"/>
    <s v="North"/>
    <n v="2111.52"/>
    <n v="391.23"/>
    <x v="0"/>
    <n v="0.185283587178904"/>
    <x v="0"/>
    <x v="0"/>
    <s v="Size issue"/>
    <x v="1"/>
    <n v="1"/>
    <n v="207.68"/>
    <x v="8"/>
    <x v="3"/>
  </r>
  <r>
    <s v="ORD-202309-06622"/>
    <x v="247"/>
    <x v="11"/>
    <x v="6"/>
    <n v="2098618206"/>
    <x v="7"/>
    <s v="PRD-104-WAT "/>
    <x v="7"/>
    <x v="2"/>
    <s v="South"/>
    <n v="1838.02"/>
    <n v="126.98"/>
    <x v="2"/>
    <n v="6.9085211259942797E-2"/>
    <x v="0"/>
    <x v="2"/>
    <m/>
    <x v="0"/>
    <n v="0"/>
    <m/>
    <x v="8"/>
    <x v="3"/>
  </r>
  <r>
    <s v="ORD-202309-06623"/>
    <x v="248"/>
    <x v="28"/>
    <x v="3"/>
    <n v="2781490632"/>
    <x v="12"/>
    <s v="PRD-105-BAG"/>
    <x v="9"/>
    <x v="2"/>
    <s v="East"/>
    <n v="4273.51"/>
    <n v="978.38"/>
    <x v="1"/>
    <n v="0.22894061321957801"/>
    <x v="0"/>
    <x v="1"/>
    <m/>
    <x v="0"/>
    <n v="0"/>
    <m/>
    <x v="8"/>
    <x v="3"/>
  </r>
  <r>
    <s v="ORD-202309-06624"/>
    <x v="249"/>
    <x v="21"/>
    <x v="5"/>
    <n v="8520372310"/>
    <x v="12"/>
    <s v="PRD-105-BAG"/>
    <x v="4"/>
    <x v="2"/>
    <s v="East"/>
    <n v="4171.28"/>
    <n v="1041.99"/>
    <x v="1"/>
    <n v="0.24980102031031201"/>
    <x v="0"/>
    <x v="1"/>
    <m/>
    <x v="0"/>
    <n v="0"/>
    <m/>
    <x v="8"/>
    <x v="3"/>
  </r>
  <r>
    <s v="ORD-202309-06625"/>
    <x v="247"/>
    <x v="12"/>
    <x v="7"/>
    <n v="2447836238"/>
    <x v="23"/>
    <s v="PRD-111-CHA "/>
    <x v="11"/>
    <x v="1"/>
    <s v="W"/>
    <n v="1073.92"/>
    <n v="103.17"/>
    <x v="3"/>
    <n v="9.6068608462455296E-2"/>
    <x v="0"/>
    <x v="2"/>
    <m/>
    <x v="0"/>
    <n v="0"/>
    <m/>
    <x v="8"/>
    <x v="3"/>
  </r>
  <r>
    <s v="ORD-202309-06626"/>
    <x v="263"/>
    <x v="26"/>
    <x v="3"/>
    <n v="7204160508"/>
    <x v="9"/>
    <s v="PRD-107-TAB"/>
    <x v="6"/>
    <x v="1"/>
    <s v="N"/>
    <n v="1591.87"/>
    <n v="240.62"/>
    <x v="0"/>
    <n v="0.15115555918510901"/>
    <x v="0"/>
    <x v="0"/>
    <m/>
    <x v="0"/>
    <n v="0"/>
    <n v="2081.52"/>
    <x v="8"/>
    <x v="3"/>
  </r>
  <r>
    <s v="ORD-202309-06627"/>
    <x v="263"/>
    <x v="26"/>
    <x v="5"/>
    <n v="6433307262"/>
    <x v="13"/>
    <s v="PRD-102-LAP"/>
    <x v="10"/>
    <x v="1"/>
    <s v="N"/>
    <n v="636.52"/>
    <n v="83.4"/>
    <x v="0"/>
    <n v="0.13102494815559601"/>
    <x v="1"/>
    <x v="0"/>
    <m/>
    <x v="0"/>
    <n v="0"/>
    <n v="847.14"/>
    <x v="8"/>
    <x v="3"/>
  </r>
  <r>
    <s v="ORD-202309-06628"/>
    <x v="237"/>
    <x v="18"/>
    <x v="3"/>
    <n v="3220003886"/>
    <x v="12"/>
    <s v="PRD-105-BAG"/>
    <x v="9"/>
    <x v="2"/>
    <s v="North"/>
    <n v="1178.6099999999999"/>
    <n v="67.98"/>
    <x v="0"/>
    <n v="5.7678112352686599E-2"/>
    <x v="0"/>
    <x v="2"/>
    <m/>
    <x v="0"/>
    <n v="0"/>
    <m/>
    <x v="8"/>
    <x v="3"/>
  </r>
  <r>
    <s v="ORD-202309-06629"/>
    <x v="242"/>
    <x v="14"/>
    <x v="4"/>
    <n v="8251813441"/>
    <x v="4"/>
    <s v="PRD-109-SUN"/>
    <x v="3"/>
    <x v="2"/>
    <s v="S"/>
    <n v="2123.81"/>
    <n v="581.54"/>
    <x v="2"/>
    <n v="0.27381922111676699"/>
    <x v="0"/>
    <x v="1"/>
    <m/>
    <x v="0"/>
    <n v="0"/>
    <m/>
    <x v="8"/>
    <x v="3"/>
  </r>
  <r>
    <s v="ORD-202309-06630"/>
    <x v="246"/>
    <x v="28"/>
    <x v="0"/>
    <n v="2929743284"/>
    <x v="16"/>
    <s v="PRD-109-SUN"/>
    <x v="3"/>
    <x v="2"/>
    <s v="North"/>
    <n v="2949.06"/>
    <n v="94.51"/>
    <x v="0"/>
    <n v="3.2047499881318102E-2"/>
    <x v="0"/>
    <x v="2"/>
    <m/>
    <x v="0"/>
    <n v="0"/>
    <m/>
    <x v="8"/>
    <x v="3"/>
  </r>
  <r>
    <s v="ORD-202309-06631"/>
    <x v="236"/>
    <x v="16"/>
    <x v="0"/>
    <n v="257884238"/>
    <x v="11"/>
    <s v="PRD-104-WAT"/>
    <x v="7"/>
    <x v="2"/>
    <s v="North"/>
    <n v="2422.1999999999998"/>
    <n v="526.99"/>
    <x v="0"/>
    <n v="0.217566674923623"/>
    <x v="0"/>
    <x v="1"/>
    <m/>
    <x v="0"/>
    <n v="0"/>
    <n v="2420.2800000000002"/>
    <x v="8"/>
    <x v="3"/>
  </r>
  <r>
    <s v="ORD-202309-06632"/>
    <x v="254"/>
    <x v="18"/>
    <x v="2"/>
    <n v="4604994215"/>
    <x v="8"/>
    <s v="PRD-110-CAM"/>
    <x v="8"/>
    <x v="1"/>
    <s v="N"/>
    <n v="3076.15"/>
    <n v="410.19"/>
    <x v="0"/>
    <n v="0.13334525299481501"/>
    <x v="0"/>
    <x v="0"/>
    <m/>
    <x v="0"/>
    <n v="0"/>
    <m/>
    <x v="8"/>
    <x v="3"/>
  </r>
  <r>
    <s v="ORD-202309-06633"/>
    <x v="252"/>
    <x v="12"/>
    <x v="3"/>
    <n v="140111422"/>
    <x v="2"/>
    <s v="PRD-101-SHI"/>
    <x v="4"/>
    <x v="0"/>
    <s v="W"/>
    <n v="3250.35"/>
    <n v="806.42"/>
    <x v="3"/>
    <n v="0.24810251203716499"/>
    <x v="0"/>
    <x v="1"/>
    <m/>
    <x v="0"/>
    <n v="0"/>
    <n v="2821.33"/>
    <x v="8"/>
    <x v="3"/>
  </r>
  <r>
    <s v="ORD-202309-06634"/>
    <x v="250"/>
    <x v="10"/>
    <x v="4"/>
    <n v="1619417978"/>
    <x v="10"/>
    <s v="PRD-106-PHO"/>
    <x v="2"/>
    <x v="1"/>
    <s v="N"/>
    <n v="1606.06"/>
    <n v="404.5"/>
    <x v="0"/>
    <n v="0.25185858560701302"/>
    <x v="0"/>
    <x v="1"/>
    <m/>
    <x v="0"/>
    <n v="0"/>
    <n v="2788.38"/>
    <x v="8"/>
    <x v="3"/>
  </r>
  <r>
    <s v="ORD-202309-06635"/>
    <x v="251"/>
    <x v="17"/>
    <x v="0"/>
    <n v="5562426974"/>
    <x v="3"/>
    <s v="PRD-106-PHO"/>
    <x v="2"/>
    <x v="1"/>
    <s v="East"/>
    <n v="1104.9100000000001"/>
    <n v="272.89"/>
    <x v="1"/>
    <n v="0.24697939198667801"/>
    <x v="0"/>
    <x v="1"/>
    <m/>
    <x v="0"/>
    <n v="0"/>
    <n v="2788.38"/>
    <x v="8"/>
    <x v="3"/>
  </r>
  <r>
    <s v="ORD-202309-06636"/>
    <x v="254"/>
    <x v="4"/>
    <x v="0"/>
    <n v="8528517195"/>
    <x v="18"/>
    <s v="PRD-103-HEA"/>
    <x v="5"/>
    <x v="1"/>
    <s v="North"/>
    <n v="1381.59"/>
    <n v="352.74"/>
    <x v="0"/>
    <n v="0.25531452891234002"/>
    <x v="0"/>
    <x v="1"/>
    <m/>
    <x v="0"/>
    <n v="0"/>
    <n v="2183.56"/>
    <x v="8"/>
    <x v="3"/>
  </r>
  <r>
    <s v="ORD-202309-06637"/>
    <x v="241"/>
    <x v="16"/>
    <x v="4"/>
    <n v="1515235070"/>
    <x v="15"/>
    <s v="PRD-100-SHO"/>
    <x v="12"/>
    <x v="0"/>
    <s v="North"/>
    <n v="2946.69"/>
    <n v="147.05000000000001"/>
    <x v="0"/>
    <n v="4.9903450990772702E-2"/>
    <x v="0"/>
    <x v="2"/>
    <m/>
    <x v="0"/>
    <n v="0"/>
    <n v="2793.38"/>
    <x v="8"/>
    <x v="3"/>
  </r>
  <r>
    <s v="ORD-202309-06638"/>
    <x v="249"/>
    <x v="4"/>
    <x v="1"/>
    <n v="7505163363"/>
    <x v="15"/>
    <s v="PRD-100-SHO"/>
    <x v="12"/>
    <x v="0"/>
    <s v="North"/>
    <n v="411.04"/>
    <n v="45.47"/>
    <x v="0"/>
    <n v="0.110621837290775"/>
    <x v="2"/>
    <x v="0"/>
    <m/>
    <x v="0"/>
    <n v="0"/>
    <n v="2793.38"/>
    <x v="8"/>
    <x v="3"/>
  </r>
  <r>
    <s v="ORD-202309-06639"/>
    <x v="244"/>
    <x v="8"/>
    <x v="7"/>
    <n v="2868319604"/>
    <x v="16"/>
    <s v="PRD-109-SUN"/>
    <x v="4"/>
    <x v="2"/>
    <s v="North"/>
    <n v="4505.3900000000003"/>
    <n v="1081.54"/>
    <x v="0"/>
    <n v="0.24005469004902999"/>
    <x v="0"/>
    <x v="1"/>
    <m/>
    <x v="0"/>
    <n v="0"/>
    <m/>
    <x v="8"/>
    <x v="3"/>
  </r>
  <r>
    <s v="ORD-202309-06640"/>
    <x v="259"/>
    <x v="15"/>
    <x v="7"/>
    <n v="4219873318"/>
    <x v="23"/>
    <s v="PRD-111-CHA"/>
    <x v="11"/>
    <x v="1"/>
    <s v="South"/>
    <n v="1942.95"/>
    <n v="173.46"/>
    <x v="2"/>
    <n v="8.9276615455879005E-2"/>
    <x v="0"/>
    <x v="2"/>
    <m/>
    <x v="0"/>
    <n v="0"/>
    <n v="207.68"/>
    <x v="8"/>
    <x v="3"/>
  </r>
  <r>
    <s v="ORD-202309-06641"/>
    <x v="257"/>
    <x v="18"/>
    <x v="5"/>
    <n v="5197620467"/>
    <x v="14"/>
    <s v="PRD - 111 - CHA"/>
    <x v="11"/>
    <x v="1"/>
    <s v="East"/>
    <n v="4512.8900000000003"/>
    <n v="337.22"/>
    <x v="1"/>
    <n v="7.47237357879319E-2"/>
    <x v="0"/>
    <x v="2"/>
    <m/>
    <x v="0"/>
    <n v="0"/>
    <m/>
    <x v="8"/>
    <x v="3"/>
  </r>
  <r>
    <s v="ORD-202309-06642"/>
    <x v="242"/>
    <x v="21"/>
    <x v="6"/>
    <n v="640454949"/>
    <x v="1"/>
    <s v="PRD - 101 - SHI"/>
    <x v="1"/>
    <x v="0"/>
    <s v="West"/>
    <n v="2294.14"/>
    <n v="84.95"/>
    <x v="3"/>
    <n v="3.7029126382871203E-2"/>
    <x v="0"/>
    <x v="2"/>
    <m/>
    <x v="0"/>
    <n v="0"/>
    <m/>
    <x v="8"/>
    <x v="3"/>
  </r>
  <r>
    <s v="ORD-202309-06643"/>
    <x v="245"/>
    <x v="16"/>
    <x v="7"/>
    <n v="9821623462"/>
    <x v="3"/>
    <s v="PRD-106-PHO"/>
    <x v="2"/>
    <x v="1"/>
    <s v="N"/>
    <n v="3584.98"/>
    <n v="449.48"/>
    <x v="0"/>
    <n v="0.12537866320035301"/>
    <x v="0"/>
    <x v="0"/>
    <m/>
    <x v="0"/>
    <n v="0"/>
    <n v="2788.38"/>
    <x v="8"/>
    <x v="3"/>
  </r>
  <r>
    <s v="ORD-202309-06644"/>
    <x v="237"/>
    <x v="25"/>
    <x v="7"/>
    <n v="6387626701"/>
    <x v="2"/>
    <s v="PRD-101-SHI"/>
    <x v="1"/>
    <x v="0"/>
    <s v="North"/>
    <n v="3658.09"/>
    <n v="940.02"/>
    <x v="0"/>
    <n v="0.25697016749177798"/>
    <x v="0"/>
    <x v="1"/>
    <m/>
    <x v="0"/>
    <n v="0"/>
    <n v="2821.33"/>
    <x v="8"/>
    <x v="3"/>
  </r>
  <r>
    <s v="ORD-202309-06645"/>
    <x v="261"/>
    <x v="20"/>
    <x v="2"/>
    <n v="3366533672"/>
    <x v="0"/>
    <s v="PRD-108-JAC"/>
    <x v="0"/>
    <x v="0"/>
    <s v="W"/>
    <n v="4117.6099999999997"/>
    <n v="625.49"/>
    <x v="3"/>
    <n v="0.15190608144044701"/>
    <x v="0"/>
    <x v="0"/>
    <m/>
    <x v="0"/>
    <n v="0"/>
    <n v="2085.91"/>
    <x v="8"/>
    <x v="3"/>
  </r>
  <r>
    <s v="ORD-202309-06646"/>
    <x v="252"/>
    <x v="8"/>
    <x v="7"/>
    <n v="5542857344"/>
    <x v="19"/>
    <s v="PRD - 102 - LAP"/>
    <x v="10"/>
    <x v="1"/>
    <s v="N"/>
    <n v="661.65"/>
    <n v="34.159999999999997"/>
    <x v="0"/>
    <n v="5.1628504496334902E-2"/>
    <x v="1"/>
    <x v="2"/>
    <m/>
    <x v="0"/>
    <n v="0"/>
    <m/>
    <x v="8"/>
    <x v="3"/>
  </r>
  <r>
    <s v="ORD-202309-06647"/>
    <x v="242"/>
    <x v="7"/>
    <x v="6"/>
    <n v="5816094993"/>
    <x v="5"/>
    <s v="PRD - 103 - HEA"/>
    <x v="5"/>
    <x v="1"/>
    <s v="South"/>
    <n v="673.82"/>
    <n v="40.57"/>
    <x v="2"/>
    <n v="6.02089578819269E-2"/>
    <x v="1"/>
    <x v="2"/>
    <m/>
    <x v="0"/>
    <n v="0"/>
    <m/>
    <x v="8"/>
    <x v="3"/>
  </r>
  <r>
    <s v="ORD-202309-06648"/>
    <x v="256"/>
    <x v="5"/>
    <x v="5"/>
    <n v="8374524535"/>
    <x v="3"/>
    <s v="PRD-106-PHO"/>
    <x v="2"/>
    <x v="1"/>
    <s v="North"/>
    <n v="3365.3"/>
    <n v="934.34"/>
    <x v="0"/>
    <n v="0.27763943779157901"/>
    <x v="0"/>
    <x v="1"/>
    <m/>
    <x v="0"/>
    <n v="0"/>
    <n v="2788.38"/>
    <x v="8"/>
    <x v="3"/>
  </r>
  <r>
    <s v="ORD-202309-06649"/>
    <x v="260"/>
    <x v="26"/>
    <x v="7"/>
    <n v="6314203324"/>
    <x v="13"/>
    <s v="PRD-102-LAP"/>
    <x v="10"/>
    <x v="1"/>
    <s v="N"/>
    <n v="3777.97"/>
    <n v="1082.53"/>
    <x v="0"/>
    <n v="0.28653747912238597"/>
    <x v="0"/>
    <x v="1"/>
    <m/>
    <x v="0"/>
    <n v="0"/>
    <n v="847.14"/>
    <x v="8"/>
    <x v="3"/>
  </r>
  <r>
    <s v="ORD-202309-06650"/>
    <x v="237"/>
    <x v="10"/>
    <x v="5"/>
    <n v="2051763680"/>
    <x v="6"/>
    <s v="PRD-107-TAB"/>
    <x v="6"/>
    <x v="1"/>
    <s v="W"/>
    <n v="2723"/>
    <n v="221.74"/>
    <x v="3"/>
    <n v="8.1432243848696295E-2"/>
    <x v="0"/>
    <x v="2"/>
    <m/>
    <x v="0"/>
    <n v="0"/>
    <n v="2081.52"/>
    <x v="8"/>
    <x v="3"/>
  </r>
  <r>
    <s v="ORD-202309-06651"/>
    <x v="238"/>
    <x v="1"/>
    <x v="1"/>
    <n v="2925837522"/>
    <x v="10"/>
    <s v="PRD-106-PHO"/>
    <x v="2"/>
    <x v="1"/>
    <s v="North"/>
    <n v="414.73"/>
    <n v="102.43"/>
    <x v="0"/>
    <n v="0.246979962867408"/>
    <x v="2"/>
    <x v="1"/>
    <m/>
    <x v="0"/>
    <n v="0"/>
    <n v="2788.38"/>
    <x v="8"/>
    <x v="3"/>
  </r>
  <r>
    <s v="ORD-202309-06652"/>
    <x v="242"/>
    <x v="3"/>
    <x v="5"/>
    <n v="1717866500"/>
    <x v="6"/>
    <s v="PRD-107-TAB"/>
    <x v="6"/>
    <x v="1"/>
    <s v="East"/>
    <n v="567.89"/>
    <n v="93.13"/>
    <x v="1"/>
    <n v="0.163993026818574"/>
    <x v="1"/>
    <x v="0"/>
    <m/>
    <x v="0"/>
    <n v="0"/>
    <n v="2081.52"/>
    <x v="8"/>
    <x v="3"/>
  </r>
  <r>
    <s v="ORD-202309-06653"/>
    <x v="255"/>
    <x v="13"/>
    <x v="6"/>
    <n v="8091644867"/>
    <x v="21"/>
    <s v="PRD - 110 - CAM"/>
    <x v="4"/>
    <x v="1"/>
    <s v="North"/>
    <n v="3033.66"/>
    <n v="540.54"/>
    <x v="0"/>
    <n v="0.178180811297245"/>
    <x v="0"/>
    <x v="0"/>
    <m/>
    <x v="0"/>
    <n v="0"/>
    <m/>
    <x v="8"/>
    <x v="3"/>
  </r>
  <r>
    <s v="ORD-202309-06654"/>
    <x v="258"/>
    <x v="26"/>
    <x v="7"/>
    <n v="3759273118"/>
    <x v="9"/>
    <s v="PRD-107-TAB"/>
    <x v="4"/>
    <x v="1"/>
    <s v="North"/>
    <n v="2102.8200000000002"/>
    <n v="585.02"/>
    <x v="0"/>
    <n v="0.27820735964086302"/>
    <x v="0"/>
    <x v="1"/>
    <m/>
    <x v="0"/>
    <n v="0"/>
    <n v="2081.52"/>
    <x v="8"/>
    <x v="3"/>
  </r>
  <r>
    <s v="ORD-202309-06655"/>
    <x v="241"/>
    <x v="26"/>
    <x v="4"/>
    <n v="3981662371"/>
    <x v="8"/>
    <s v="PRD-110-CAM"/>
    <x v="8"/>
    <x v="1"/>
    <s v="N"/>
    <n v="4039.6"/>
    <n v="267.06"/>
    <x v="0"/>
    <n v="6.6110505990692195E-2"/>
    <x v="0"/>
    <x v="2"/>
    <m/>
    <x v="0"/>
    <n v="0"/>
    <m/>
    <x v="8"/>
    <x v="3"/>
  </r>
  <r>
    <s v="ORD-202309-06656"/>
    <x v="244"/>
    <x v="10"/>
    <x v="3"/>
    <n v="5023284734"/>
    <x v="18"/>
    <s v="PRD-103-HEA"/>
    <x v="5"/>
    <x v="1"/>
    <s v="South"/>
    <n v="1741.5"/>
    <n v="373.94"/>
    <x v="2"/>
    <n v="0.21472293999425801"/>
    <x v="0"/>
    <x v="1"/>
    <m/>
    <x v="0"/>
    <n v="0"/>
    <n v="2183.56"/>
    <x v="8"/>
    <x v="3"/>
  </r>
  <r>
    <s v="ORD-202309-06657"/>
    <x v="247"/>
    <x v="22"/>
    <x v="1"/>
    <n v="6610851113"/>
    <x v="4"/>
    <s v="PRD-109-SUN"/>
    <x v="3"/>
    <x v="2"/>
    <s v="North"/>
    <n v="1726.47"/>
    <n v="133.30000000000001"/>
    <x v="0"/>
    <n v="7.7209566340567803E-2"/>
    <x v="0"/>
    <x v="2"/>
    <m/>
    <x v="0"/>
    <n v="0"/>
    <m/>
    <x v="8"/>
    <x v="3"/>
  </r>
  <r>
    <s v="ORD-202309-06658"/>
    <x v="252"/>
    <x v="22"/>
    <x v="7"/>
    <n v="4149204067"/>
    <x v="3"/>
    <s v="PRD - 106 - PHO"/>
    <x v="2"/>
    <x v="1"/>
    <s v="South"/>
    <n v="1479.21"/>
    <n v="64.5"/>
    <x v="2"/>
    <n v="4.3604356379418702E-2"/>
    <x v="0"/>
    <x v="2"/>
    <m/>
    <x v="0"/>
    <n v="0"/>
    <m/>
    <x v="8"/>
    <x v="3"/>
  </r>
  <r>
    <s v="ORD-202309-06659"/>
    <x v="245"/>
    <x v="11"/>
    <x v="1"/>
    <n v="2487565452"/>
    <x v="5"/>
    <s v="PRD-103-HEA"/>
    <x v="5"/>
    <x v="1"/>
    <s v="West"/>
    <n v="4329.79"/>
    <n v="867.4"/>
    <x v="3"/>
    <n v="0.20033304155628801"/>
    <x v="0"/>
    <x v="1"/>
    <m/>
    <x v="0"/>
    <n v="0"/>
    <n v="2183.56"/>
    <x v="8"/>
    <x v="3"/>
  </r>
  <r>
    <s v="ORD-202309-06660"/>
    <x v="238"/>
    <x v="9"/>
    <x v="1"/>
    <n v="3969059116"/>
    <x v="13"/>
    <s v="PRD-102-LAP"/>
    <x v="10"/>
    <x v="1"/>
    <s v="North"/>
    <n v="4999.75"/>
    <n v="1267.68"/>
    <x v="0"/>
    <n v="0.25354867743387199"/>
    <x v="0"/>
    <x v="1"/>
    <m/>
    <x v="0"/>
    <n v="0"/>
    <n v="847.14"/>
    <x v="8"/>
    <x v="3"/>
  </r>
  <r>
    <s v="ORD-202309-06661"/>
    <x v="260"/>
    <x v="9"/>
    <x v="1"/>
    <n v="6639542160"/>
    <x v="14"/>
    <s v="PRD-111-CHA"/>
    <x v="11"/>
    <x v="1"/>
    <s v="N"/>
    <n v="2483.52"/>
    <n v="554.97"/>
    <x v="0"/>
    <n v="0.22346105527638199"/>
    <x v="0"/>
    <x v="1"/>
    <m/>
    <x v="0"/>
    <n v="0"/>
    <n v="207.68"/>
    <x v="8"/>
    <x v="3"/>
  </r>
  <r>
    <s v="ORD-202309-06662"/>
    <x v="258"/>
    <x v="28"/>
    <x v="2"/>
    <n v="6621704775"/>
    <x v="9"/>
    <s v="PRD-107-TAB"/>
    <x v="6"/>
    <x v="1"/>
    <s v="East"/>
    <n v="4406.6400000000003"/>
    <n v="446.18"/>
    <x v="1"/>
    <n v="0.10125174736306999"/>
    <x v="0"/>
    <x v="0"/>
    <m/>
    <x v="0"/>
    <n v="0"/>
    <n v="2081.52"/>
    <x v="8"/>
    <x v="3"/>
  </r>
  <r>
    <s v="ORD-202309-06663"/>
    <x v="262"/>
    <x v="5"/>
    <x v="4"/>
    <n v="4147760571"/>
    <x v="4"/>
    <s v="PRD-109-SUN"/>
    <x v="3"/>
    <x v="2"/>
    <s v="South"/>
    <n v="4681.72"/>
    <n v="1061.57"/>
    <x v="2"/>
    <n v="0.22674786189691001"/>
    <x v="0"/>
    <x v="1"/>
    <m/>
    <x v="0"/>
    <n v="0"/>
    <m/>
    <x v="8"/>
    <x v="3"/>
  </r>
  <r>
    <s v="ORD-202309-06664"/>
    <x v="237"/>
    <x v="5"/>
    <x v="4"/>
    <n v="7755058712"/>
    <x v="1"/>
    <s v="PRD-101-SHI"/>
    <x v="1"/>
    <x v="0"/>
    <s v="South"/>
    <n v="926.82"/>
    <n v="207.91"/>
    <x v="2"/>
    <n v="0.22432619063032699"/>
    <x v="1"/>
    <x v="1"/>
    <m/>
    <x v="0"/>
    <n v="0"/>
    <n v="2821.33"/>
    <x v="8"/>
    <x v="3"/>
  </r>
  <r>
    <s v="ORD-202309-06665"/>
    <x v="236"/>
    <x v="15"/>
    <x v="1"/>
    <n v="1571126643"/>
    <x v="13"/>
    <s v="PRD-102-LAP"/>
    <x v="10"/>
    <x v="1"/>
    <s v="West"/>
    <n v="524.5"/>
    <n v="98.51"/>
    <x v="3"/>
    <n v="0.18781696854146801"/>
    <x v="1"/>
    <x v="0"/>
    <m/>
    <x v="0"/>
    <n v="0"/>
    <n v="847.14"/>
    <x v="8"/>
    <x v="3"/>
  </r>
  <r>
    <s v="ORD-202309-06666"/>
    <x v="251"/>
    <x v="5"/>
    <x v="2"/>
    <n v="8820291510"/>
    <x v="0"/>
    <s v="PRD-108-JAC"/>
    <x v="0"/>
    <x v="0"/>
    <s v="South"/>
    <n v="4757.17"/>
    <n v="1047.1500000000001"/>
    <x v="2"/>
    <n v="0.220120365679595"/>
    <x v="0"/>
    <x v="1"/>
    <m/>
    <x v="0"/>
    <n v="0"/>
    <n v="2085.91"/>
    <x v="8"/>
    <x v="3"/>
  </r>
  <r>
    <s v="ORD-202309-06667"/>
    <x v="263"/>
    <x v="13"/>
    <x v="3"/>
    <n v="2489010448"/>
    <x v="4"/>
    <s v="PRD-109-SUN"/>
    <x v="3"/>
    <x v="2"/>
    <s v="North"/>
    <n v="802.67"/>
    <n v="69.47"/>
    <x v="0"/>
    <n v="8.6548643900980493E-2"/>
    <x v="1"/>
    <x v="2"/>
    <m/>
    <x v="0"/>
    <n v="0"/>
    <m/>
    <x v="8"/>
    <x v="3"/>
  </r>
  <r>
    <s v="ORD-202309-06668"/>
    <x v="258"/>
    <x v="28"/>
    <x v="0"/>
    <n v="6011535465"/>
    <x v="16"/>
    <s v="PRD-109-SUN"/>
    <x v="3"/>
    <x v="2"/>
    <s v="W"/>
    <n v="1179.83"/>
    <n v="99.9"/>
    <x v="3"/>
    <n v="8.4673215632760604E-2"/>
    <x v="0"/>
    <x v="2"/>
    <m/>
    <x v="0"/>
    <n v="0"/>
    <m/>
    <x v="8"/>
    <x v="3"/>
  </r>
  <r>
    <s v="ORD-202309-06669"/>
    <x v="261"/>
    <x v="19"/>
    <x v="4"/>
    <n v="4616923466"/>
    <x v="15"/>
    <s v="PRD-100-SHO"/>
    <x v="12"/>
    <x v="0"/>
    <s v="East"/>
    <n v="1977.13"/>
    <n v="338.65"/>
    <x v="1"/>
    <n v="0.17128362828949001"/>
    <x v="0"/>
    <x v="0"/>
    <m/>
    <x v="0"/>
    <n v="0"/>
    <n v="2793.38"/>
    <x v="8"/>
    <x v="3"/>
  </r>
  <r>
    <s v="ORD-202309-06670"/>
    <x v="254"/>
    <x v="9"/>
    <x v="5"/>
    <n v="8153758871"/>
    <x v="0"/>
    <s v="PRD-108-JAC"/>
    <x v="0"/>
    <x v="0"/>
    <s v="N"/>
    <n v="779.98"/>
    <n v="175.52"/>
    <x v="0"/>
    <n v="0.22503141106182201"/>
    <x v="1"/>
    <x v="1"/>
    <s v="Wrong item delivered"/>
    <x v="1"/>
    <n v="1"/>
    <n v="2085.91"/>
    <x v="8"/>
    <x v="3"/>
  </r>
  <r>
    <s v="ORD-202309-06671"/>
    <x v="256"/>
    <x v="11"/>
    <x v="6"/>
    <n v="5714658703"/>
    <x v="9"/>
    <s v="PRD-107-TAB"/>
    <x v="6"/>
    <x v="1"/>
    <s v="West"/>
    <n v="1355.65"/>
    <n v="81.72"/>
    <x v="3"/>
    <n v="6.0281045992697201E-2"/>
    <x v="0"/>
    <x v="2"/>
    <m/>
    <x v="0"/>
    <n v="0"/>
    <n v="2081.52"/>
    <x v="8"/>
    <x v="3"/>
  </r>
  <r>
    <s v="ORD-202309-06672"/>
    <x v="258"/>
    <x v="24"/>
    <x v="6"/>
    <n v="3129439063"/>
    <x v="15"/>
    <s v="PRD-100-SHO"/>
    <x v="12"/>
    <x v="0"/>
    <s v="South"/>
    <n v="1463.46"/>
    <n v="45.62"/>
    <x v="2"/>
    <n v="3.1172700312957002E-2"/>
    <x v="0"/>
    <x v="2"/>
    <m/>
    <x v="0"/>
    <n v="0"/>
    <n v="2793.38"/>
    <x v="8"/>
    <x v="3"/>
  </r>
  <r>
    <s v="ORD-202309-06673"/>
    <x v="249"/>
    <x v="10"/>
    <x v="0"/>
    <n v="9359993761"/>
    <x v="14"/>
    <s v="PRD-111-CHA "/>
    <x v="11"/>
    <x v="1"/>
    <s v="West"/>
    <n v="4795.8900000000003"/>
    <n v="1132.6600000000001"/>
    <x v="3"/>
    <n v="0.23617305651297299"/>
    <x v="0"/>
    <x v="1"/>
    <m/>
    <x v="0"/>
    <n v="0"/>
    <m/>
    <x v="8"/>
    <x v="3"/>
  </r>
  <r>
    <s v="ORD-202309-06674"/>
    <x v="262"/>
    <x v="3"/>
    <x v="5"/>
    <n v="9654084031"/>
    <x v="15"/>
    <s v="PRD-100-SHO"/>
    <x v="12"/>
    <x v="0"/>
    <s v="North"/>
    <n v="198.55"/>
    <n v="28.97"/>
    <x v="0"/>
    <n v="0.145907831780408"/>
    <x v="2"/>
    <x v="0"/>
    <m/>
    <x v="0"/>
    <n v="0"/>
    <n v="2793.38"/>
    <x v="8"/>
    <x v="3"/>
  </r>
  <r>
    <s v="ORD-202309-06675"/>
    <x v="254"/>
    <x v="24"/>
    <x v="5"/>
    <n v="9766865271"/>
    <x v="14"/>
    <s v="PRD-111-CHA"/>
    <x v="11"/>
    <x v="1"/>
    <s v="North"/>
    <n v="2333.86"/>
    <n v="559.1"/>
    <x v="0"/>
    <n v="0.23956021355179799"/>
    <x v="0"/>
    <x v="1"/>
    <m/>
    <x v="0"/>
    <n v="0"/>
    <n v="207.68"/>
    <x v="8"/>
    <x v="3"/>
  </r>
  <r>
    <s v="ORD-202309-06676"/>
    <x v="244"/>
    <x v="22"/>
    <x v="3"/>
    <n v="3115815856"/>
    <x v="17"/>
    <s v="PRD-108-JAC"/>
    <x v="0"/>
    <x v="0"/>
    <s v="North"/>
    <n v="2741.43"/>
    <n v="731.97"/>
    <x v="0"/>
    <n v="0.26700298749192902"/>
    <x v="0"/>
    <x v="1"/>
    <m/>
    <x v="0"/>
    <n v="0"/>
    <n v="2085.91"/>
    <x v="8"/>
    <x v="3"/>
  </r>
  <r>
    <s v="ORD-202309-06677"/>
    <x v="243"/>
    <x v="20"/>
    <x v="6"/>
    <n v="358893762"/>
    <x v="4"/>
    <s v="PRD-109-SUN "/>
    <x v="3"/>
    <x v="2"/>
    <s v="W"/>
    <n v="304.3"/>
    <n v="11.26"/>
    <x v="3"/>
    <n v="3.7002957607624003E-2"/>
    <x v="2"/>
    <x v="2"/>
    <s v="Wrong item delivered"/>
    <x v="1"/>
    <n v="1"/>
    <n v="1385.87"/>
    <x v="8"/>
    <x v="3"/>
  </r>
  <r>
    <s v="ORD-202309-06678"/>
    <x v="261"/>
    <x v="17"/>
    <x v="6"/>
    <n v="648075248"/>
    <x v="15"/>
    <s v="PRD-100-SHO"/>
    <x v="12"/>
    <x v="0"/>
    <s v="North"/>
    <n v="4959.3900000000003"/>
    <n v="1110.83"/>
    <x v="0"/>
    <n v="0.22398520785822401"/>
    <x v="0"/>
    <x v="1"/>
    <m/>
    <x v="0"/>
    <n v="0"/>
    <n v="2793.38"/>
    <x v="8"/>
    <x v="3"/>
  </r>
  <r>
    <s v="ORD-202309-06679"/>
    <x v="244"/>
    <x v="1"/>
    <x v="2"/>
    <n v="4742432864"/>
    <x v="14"/>
    <s v="PRD-111-CHA "/>
    <x v="11"/>
    <x v="1"/>
    <s v="N"/>
    <n v="465.19"/>
    <n v="123.63"/>
    <x v="0"/>
    <n v="0.26576237666329899"/>
    <x v="2"/>
    <x v="1"/>
    <m/>
    <x v="0"/>
    <n v="0"/>
    <m/>
    <x v="8"/>
    <x v="3"/>
  </r>
  <r>
    <s v="ORD-202309-06680"/>
    <x v="241"/>
    <x v="15"/>
    <x v="7"/>
    <n v="2541451092"/>
    <x v="12"/>
    <s v="PRD-105-BAG"/>
    <x v="9"/>
    <x v="2"/>
    <s v="East"/>
    <n v="4599.87"/>
    <n v="452.16"/>
    <x v="1"/>
    <n v="9.8298430173026599E-2"/>
    <x v="0"/>
    <x v="2"/>
    <m/>
    <x v="0"/>
    <n v="0"/>
    <m/>
    <x v="8"/>
    <x v="3"/>
  </r>
  <r>
    <s v="ORD-202309-06681"/>
    <x v="248"/>
    <x v="29"/>
    <x v="0"/>
    <n v="9655953723"/>
    <x v="14"/>
    <s v="PRD-111-CHA"/>
    <x v="11"/>
    <x v="1"/>
    <s v="South"/>
    <n v="1685.54"/>
    <n v="377.04"/>
    <x v="2"/>
    <n v="0.223690923976886"/>
    <x v="0"/>
    <x v="1"/>
    <m/>
    <x v="0"/>
    <n v="0"/>
    <n v="207.68"/>
    <x v="8"/>
    <x v="3"/>
  </r>
  <r>
    <s v="ORD-202309-06682"/>
    <x v="257"/>
    <x v="27"/>
    <x v="3"/>
    <n v="1512983712"/>
    <x v="9"/>
    <s v="PRD-107-TAB"/>
    <x v="4"/>
    <x v="1"/>
    <s v="W"/>
    <n v="2079.94"/>
    <n v="83.3"/>
    <x v="3"/>
    <n v="4.0049232189390098E-2"/>
    <x v="0"/>
    <x v="2"/>
    <m/>
    <x v="0"/>
    <n v="0"/>
    <n v="2081.52"/>
    <x v="8"/>
    <x v="3"/>
  </r>
  <r>
    <s v="ORD-202309-06683"/>
    <x v="259"/>
    <x v="14"/>
    <x v="5"/>
    <n v="7735471981"/>
    <x v="1"/>
    <s v="PRD-101-SHI"/>
    <x v="1"/>
    <x v="0"/>
    <s v="West"/>
    <n v="3739.56"/>
    <n v="209.56"/>
    <x v="3"/>
    <n v="5.6038678347185199E-2"/>
    <x v="0"/>
    <x v="2"/>
    <s v="missing parts"/>
    <x v="1"/>
    <n v="1"/>
    <n v="2821.33"/>
    <x v="8"/>
    <x v="3"/>
  </r>
  <r>
    <s v="ORD-202309-06684"/>
    <x v="237"/>
    <x v="14"/>
    <x v="6"/>
    <n v="505258289"/>
    <x v="8"/>
    <s v="PRD-110-CAM"/>
    <x v="8"/>
    <x v="1"/>
    <s v="North"/>
    <n v="722.35"/>
    <n v="140.6"/>
    <x v="0"/>
    <n v="0.194642486329342"/>
    <x v="1"/>
    <x v="0"/>
    <m/>
    <x v="0"/>
    <n v="0"/>
    <m/>
    <x v="8"/>
    <x v="3"/>
  </r>
  <r>
    <s v="ORD-202309-06685"/>
    <x v="237"/>
    <x v="24"/>
    <x v="0"/>
    <n v="2233046572"/>
    <x v="15"/>
    <s v="PRD-100-SHO "/>
    <x v="4"/>
    <x v="0"/>
    <s v="N"/>
    <n v="934.55"/>
    <n v="115.53"/>
    <x v="0"/>
    <n v="0.12362099406131299"/>
    <x v="1"/>
    <x v="0"/>
    <m/>
    <x v="0"/>
    <n v="0"/>
    <m/>
    <x v="8"/>
    <x v="3"/>
  </r>
  <r>
    <s v="ORD-202309-06686"/>
    <x v="236"/>
    <x v="16"/>
    <x v="3"/>
    <n v="2954866329"/>
    <x v="4"/>
    <s v="PRD-109-SUN"/>
    <x v="3"/>
    <x v="2"/>
    <s v="North"/>
    <n v="760.85"/>
    <n v="192.38"/>
    <x v="0"/>
    <n v="0.25284878754025097"/>
    <x v="1"/>
    <x v="1"/>
    <m/>
    <x v="0"/>
    <n v="0"/>
    <m/>
    <x v="8"/>
    <x v="3"/>
  </r>
  <r>
    <s v="ORD-202309-06687"/>
    <x v="238"/>
    <x v="20"/>
    <x v="1"/>
    <n v="7483784997"/>
    <x v="4"/>
    <s v="PRD-109-SUN"/>
    <x v="3"/>
    <x v="2"/>
    <s v="South"/>
    <n v="4264.78"/>
    <n v="1244.1600000000001"/>
    <x v="2"/>
    <n v="0.291728998916708"/>
    <x v="0"/>
    <x v="1"/>
    <m/>
    <x v="0"/>
    <n v="0"/>
    <m/>
    <x v="8"/>
    <x v="3"/>
  </r>
  <r>
    <s v="ORD-202309-06688"/>
    <x v="257"/>
    <x v="20"/>
    <x v="2"/>
    <n v="9998418733"/>
    <x v="8"/>
    <s v="PRD-110-CAM"/>
    <x v="8"/>
    <x v="1"/>
    <s v="East"/>
    <n v="4958.05"/>
    <n v="209.05"/>
    <x v="1"/>
    <n v="4.2163753895180602E-2"/>
    <x v="0"/>
    <x v="2"/>
    <m/>
    <x v="0"/>
    <n v="0"/>
    <m/>
    <x v="8"/>
    <x v="3"/>
  </r>
  <r>
    <s v="ORD-202309-06689"/>
    <x v="257"/>
    <x v="6"/>
    <x v="4"/>
    <n v="3615536843"/>
    <x v="12"/>
    <s v="PRD-105-BAG"/>
    <x v="9"/>
    <x v="2"/>
    <s v="North"/>
    <n v="4894.53"/>
    <n v="1355.26"/>
    <x v="0"/>
    <n v="0.27689277622161901"/>
    <x v="0"/>
    <x v="1"/>
    <s v="damaged "/>
    <x v="1"/>
    <n v="1"/>
    <m/>
    <x v="8"/>
    <x v="3"/>
  </r>
  <r>
    <s v="ORD-202309-06690"/>
    <x v="240"/>
    <x v="21"/>
    <x v="1"/>
    <n v="8891585935"/>
    <x v="21"/>
    <s v="PRD-110-CAM"/>
    <x v="4"/>
    <x v="1"/>
    <s v="North"/>
    <n v="2095.65"/>
    <n v="395.07"/>
    <x v="0"/>
    <n v="0.188519075227256"/>
    <x v="0"/>
    <x v="0"/>
    <m/>
    <x v="0"/>
    <n v="0"/>
    <m/>
    <x v="8"/>
    <x v="3"/>
  </r>
  <r>
    <s v="ORD-202309-06691"/>
    <x v="248"/>
    <x v="5"/>
    <x v="1"/>
    <n v="3163782789"/>
    <x v="12"/>
    <s v="PRD - 105 - BAG"/>
    <x v="9"/>
    <x v="2"/>
    <s v="East"/>
    <n v="4164.66"/>
    <n v="688.09"/>
    <x v="1"/>
    <n v="0.16522117051572"/>
    <x v="0"/>
    <x v="0"/>
    <m/>
    <x v="0"/>
    <n v="0"/>
    <m/>
    <x v="8"/>
    <x v="3"/>
  </r>
  <r>
    <s v="ORD-202309-06692"/>
    <x v="235"/>
    <x v="25"/>
    <x v="3"/>
    <n v="9134112370"/>
    <x v="12"/>
    <s v="PRD-105-BAG"/>
    <x v="4"/>
    <x v="2"/>
    <s v="South"/>
    <n v="2489.29"/>
    <n v="701.93"/>
    <x v="2"/>
    <n v="0.28198000232998199"/>
    <x v="0"/>
    <x v="1"/>
    <m/>
    <x v="0"/>
    <n v="0"/>
    <m/>
    <x v="8"/>
    <x v="3"/>
  </r>
  <r>
    <s v="ORD-202309-06693"/>
    <x v="247"/>
    <x v="14"/>
    <x v="7"/>
    <n v="6371478050"/>
    <x v="3"/>
    <s v="PRD-106-PHO"/>
    <x v="4"/>
    <x v="1"/>
    <s v="East"/>
    <n v="4263.92"/>
    <n v="992.29"/>
    <x v="1"/>
    <n v="0.23271778082140401"/>
    <x v="0"/>
    <x v="1"/>
    <m/>
    <x v="0"/>
    <n v="0"/>
    <n v="2788.38"/>
    <x v="8"/>
    <x v="3"/>
  </r>
  <r>
    <s v="ORD-202309-06694"/>
    <x v="238"/>
    <x v="14"/>
    <x v="1"/>
    <n v="5902909963"/>
    <x v="2"/>
    <s v="PRD-101-SHI"/>
    <x v="1"/>
    <x v="0"/>
    <s v="North"/>
    <n v="983.07"/>
    <n v="43.5"/>
    <x v="0"/>
    <n v="4.4249137904727003E-2"/>
    <x v="1"/>
    <x v="2"/>
    <m/>
    <x v="0"/>
    <n v="0"/>
    <n v="2821.33"/>
    <x v="8"/>
    <x v="3"/>
  </r>
  <r>
    <s v="ORD-202309-06695"/>
    <x v="245"/>
    <x v="25"/>
    <x v="0"/>
    <n v="774040319"/>
    <x v="0"/>
    <s v="PRD-108-JAC"/>
    <x v="0"/>
    <x v="0"/>
    <s v="N"/>
    <n v="1348.92"/>
    <n v="143.77000000000001"/>
    <x v="0"/>
    <n v="0.106581561545533"/>
    <x v="0"/>
    <x v="0"/>
    <m/>
    <x v="0"/>
    <n v="0"/>
    <n v="2085.91"/>
    <x v="8"/>
    <x v="3"/>
  </r>
  <r>
    <s v="ORD-202309-06696"/>
    <x v="252"/>
    <x v="20"/>
    <x v="4"/>
    <n v="7639449453"/>
    <x v="3"/>
    <s v="PRD - 106 - PHO"/>
    <x v="2"/>
    <x v="1"/>
    <s v="S"/>
    <n v="1529.53"/>
    <n v="219"/>
    <x v="2"/>
    <n v="0.143181238681164"/>
    <x v="0"/>
    <x v="0"/>
    <m/>
    <x v="0"/>
    <n v="0"/>
    <m/>
    <x v="8"/>
    <x v="3"/>
  </r>
  <r>
    <s v="ORD-202309-06697"/>
    <x v="262"/>
    <x v="26"/>
    <x v="5"/>
    <n v="3244507506"/>
    <x v="6"/>
    <s v="PRD-107-TAB"/>
    <x v="6"/>
    <x v="1"/>
    <s v="North"/>
    <n v="2997.13"/>
    <n v="706.8"/>
    <x v="0"/>
    <n v="0.235825606496882"/>
    <x v="0"/>
    <x v="1"/>
    <m/>
    <x v="0"/>
    <n v="0"/>
    <n v="2081.52"/>
    <x v="8"/>
    <x v="3"/>
  </r>
  <r>
    <s v="ORD-202309-06698"/>
    <x v="243"/>
    <x v="7"/>
    <x v="5"/>
    <n v="1098749484"/>
    <x v="15"/>
    <s v="PRD-100-SHO"/>
    <x v="12"/>
    <x v="0"/>
    <s v="North"/>
    <n v="2084.9699999999998"/>
    <n v="533.33000000000004"/>
    <x v="0"/>
    <n v="0.25579744552679401"/>
    <x v="0"/>
    <x v="1"/>
    <m/>
    <x v="0"/>
    <n v="0"/>
    <n v="2793.38"/>
    <x v="8"/>
    <x v="3"/>
  </r>
  <r>
    <s v="ORD-202309-06699"/>
    <x v="243"/>
    <x v="11"/>
    <x v="4"/>
    <n v="5619488759"/>
    <x v="2"/>
    <s v="PRD-101-SHI"/>
    <x v="1"/>
    <x v="0"/>
    <s v="W"/>
    <n v="2136.09"/>
    <n v="492.28"/>
    <x v="3"/>
    <n v="0.23045845446586999"/>
    <x v="0"/>
    <x v="1"/>
    <m/>
    <x v="0"/>
    <n v="0"/>
    <n v="2821.33"/>
    <x v="8"/>
    <x v="3"/>
  </r>
  <r>
    <s v="ORD-202309-06700"/>
    <x v="246"/>
    <x v="13"/>
    <x v="6"/>
    <n v="475891093"/>
    <x v="14"/>
    <s v="PRD-111-CHA"/>
    <x v="11"/>
    <x v="1"/>
    <s v="North"/>
    <n v="4108.41"/>
    <n v="360.67"/>
    <x v="0"/>
    <n v="8.7788219773586404E-2"/>
    <x v="0"/>
    <x v="2"/>
    <m/>
    <x v="0"/>
    <n v="0"/>
    <n v="207.68"/>
    <x v="8"/>
    <x v="3"/>
  </r>
  <r>
    <s v="ORD-202309-06701"/>
    <x v="245"/>
    <x v="4"/>
    <x v="2"/>
    <n v="291555913"/>
    <x v="12"/>
    <s v="PRD-105-BAG"/>
    <x v="9"/>
    <x v="2"/>
    <s v="W"/>
    <n v="3995.87"/>
    <n v="1024.45"/>
    <x v="3"/>
    <n v="0.25637720946877601"/>
    <x v="0"/>
    <x v="1"/>
    <m/>
    <x v="0"/>
    <n v="0"/>
    <m/>
    <x v="8"/>
    <x v="3"/>
  </r>
  <r>
    <s v="ORD-202309-06702"/>
    <x v="262"/>
    <x v="24"/>
    <x v="0"/>
    <n v="3910866286"/>
    <x v="6"/>
    <s v="PRD-107-TAB"/>
    <x v="6"/>
    <x v="1"/>
    <s v="South"/>
    <n v="182.74"/>
    <n v="39.83"/>
    <x v="2"/>
    <n v="0.217959943088541"/>
    <x v="2"/>
    <x v="1"/>
    <m/>
    <x v="0"/>
    <n v="0"/>
    <n v="2081.52"/>
    <x v="8"/>
    <x v="3"/>
  </r>
  <r>
    <s v="ORD-202309-06703"/>
    <x v="251"/>
    <x v="6"/>
    <x v="5"/>
    <n v="7809931384"/>
    <x v="4"/>
    <s v="PRD-109-SUN"/>
    <x v="3"/>
    <x v="2"/>
    <s v="N"/>
    <n v="4096.59"/>
    <n v="678.16"/>
    <x v="0"/>
    <n v="0.165542561008058"/>
    <x v="0"/>
    <x v="0"/>
    <s v="Customer changed mind"/>
    <x v="1"/>
    <n v="1"/>
    <m/>
    <x v="8"/>
    <x v="3"/>
  </r>
  <r>
    <s v="ORD-202309-06704"/>
    <x v="262"/>
    <x v="15"/>
    <x v="2"/>
    <n v="6099604569"/>
    <x v="3"/>
    <s v="PRD-106-PHO"/>
    <x v="2"/>
    <x v="1"/>
    <s v="N"/>
    <n v="3794.7"/>
    <n v="778.78"/>
    <x v="0"/>
    <n v="0.20522834479669"/>
    <x v="0"/>
    <x v="1"/>
    <m/>
    <x v="0"/>
    <n v="0"/>
    <n v="2788.38"/>
    <x v="8"/>
    <x v="3"/>
  </r>
  <r>
    <s v="ORD-202309-06705"/>
    <x v="245"/>
    <x v="23"/>
    <x v="3"/>
    <n v="2455597055"/>
    <x v="14"/>
    <s v="PRD-111-CHA"/>
    <x v="11"/>
    <x v="1"/>
    <s v="South"/>
    <n v="1235.3900000000001"/>
    <n v="185.04"/>
    <x v="2"/>
    <n v="0.14978265972688801"/>
    <x v="0"/>
    <x v="0"/>
    <m/>
    <x v="0"/>
    <n v="0"/>
    <n v="207.68"/>
    <x v="8"/>
    <x v="3"/>
  </r>
  <r>
    <s v="ORD-202309-06706"/>
    <x v="244"/>
    <x v="13"/>
    <x v="0"/>
    <n v="8899088701"/>
    <x v="9"/>
    <s v="PRD-107-TAB"/>
    <x v="6"/>
    <x v="1"/>
    <s v="S"/>
    <n v="2579.4899999999998"/>
    <n v="512.09"/>
    <x v="2"/>
    <n v="0.19852373918875399"/>
    <x v="0"/>
    <x v="0"/>
    <m/>
    <x v="0"/>
    <n v="0"/>
    <n v="2081.52"/>
    <x v="8"/>
    <x v="3"/>
  </r>
  <r>
    <s v="ORD-202309-06707"/>
    <x v="238"/>
    <x v="22"/>
    <x v="0"/>
    <n v="3908250071"/>
    <x v="15"/>
    <s v="PRD-100-SHO"/>
    <x v="12"/>
    <x v="0"/>
    <s v="N"/>
    <n v="4421.26"/>
    <n v="735.49"/>
    <x v="0"/>
    <n v="0.16635303058404199"/>
    <x v="0"/>
    <x v="0"/>
    <m/>
    <x v="0"/>
    <n v="0"/>
    <n v="2793.38"/>
    <x v="8"/>
    <x v="3"/>
  </r>
  <r>
    <s v="ORD-202309-06708"/>
    <x v="260"/>
    <x v="16"/>
    <x v="4"/>
    <n v="2215027560"/>
    <x v="11"/>
    <s v="PRD-104-WAT"/>
    <x v="7"/>
    <x v="2"/>
    <s v="East"/>
    <n v="374.07"/>
    <n v="30.67"/>
    <x v="1"/>
    <n v="8.1990001871307505E-2"/>
    <x v="2"/>
    <x v="2"/>
    <m/>
    <x v="0"/>
    <n v="0"/>
    <n v="2420.2800000000002"/>
    <x v="8"/>
    <x v="3"/>
  </r>
  <r>
    <s v="ORD-202309-06709"/>
    <x v="236"/>
    <x v="20"/>
    <x v="5"/>
    <n v="4620259803"/>
    <x v="4"/>
    <s v="PRD-109-SUN"/>
    <x v="3"/>
    <x v="2"/>
    <s v="South"/>
    <n v="2397.3000000000002"/>
    <n v="177.5"/>
    <x v="2"/>
    <n v="7.4041630167271499E-2"/>
    <x v="0"/>
    <x v="2"/>
    <m/>
    <x v="0"/>
    <n v="0"/>
    <m/>
    <x v="8"/>
    <x v="3"/>
  </r>
  <r>
    <s v="ORD-202309-06710"/>
    <x v="259"/>
    <x v="3"/>
    <x v="6"/>
    <n v="2120120864"/>
    <x v="5"/>
    <s v="PRD-103-HEA"/>
    <x v="5"/>
    <x v="1"/>
    <s v="South"/>
    <n v="174.31"/>
    <n v="22.25"/>
    <x v="2"/>
    <n v="0.12764614766794799"/>
    <x v="2"/>
    <x v="0"/>
    <m/>
    <x v="0"/>
    <n v="0"/>
    <n v="2183.56"/>
    <x v="8"/>
    <x v="3"/>
  </r>
  <r>
    <s v="ORD-202309-06711"/>
    <x v="253"/>
    <x v="3"/>
    <x v="5"/>
    <n v="7606669729"/>
    <x v="18"/>
    <s v="PRD-103-HEA"/>
    <x v="4"/>
    <x v="1"/>
    <s v="North"/>
    <n v="700.54"/>
    <n v="132.9"/>
    <x v="0"/>
    <n v="0.189710794529934"/>
    <x v="1"/>
    <x v="0"/>
    <m/>
    <x v="0"/>
    <n v="0"/>
    <n v="2183.56"/>
    <x v="8"/>
    <x v="3"/>
  </r>
  <r>
    <s v="ORD-202309-06712"/>
    <x v="260"/>
    <x v="15"/>
    <x v="3"/>
    <n v="8209018886"/>
    <x v="19"/>
    <s v="PRD-102-LAP"/>
    <x v="10"/>
    <x v="1"/>
    <s v="South"/>
    <n v="3557.43"/>
    <n v="189.55"/>
    <x v="2"/>
    <n v="5.3282847448860603E-2"/>
    <x v="0"/>
    <x v="2"/>
    <m/>
    <x v="0"/>
    <n v="0"/>
    <n v="847.14"/>
    <x v="8"/>
    <x v="3"/>
  </r>
  <r>
    <s v="ORD-202309-06713"/>
    <x v="249"/>
    <x v="23"/>
    <x v="1"/>
    <n v="3726883610"/>
    <x v="12"/>
    <s v="PRD - 105 - BAG"/>
    <x v="9"/>
    <x v="2"/>
    <s v="North"/>
    <n v="4637.74"/>
    <n v="1369.38"/>
    <x v="0"/>
    <n v="0.295268816276894"/>
    <x v="0"/>
    <x v="1"/>
    <m/>
    <x v="0"/>
    <n v="0"/>
    <m/>
    <x v="8"/>
    <x v="3"/>
  </r>
  <r>
    <s v="ORD-202309-06714"/>
    <x v="250"/>
    <x v="6"/>
    <x v="3"/>
    <n v="8307188051"/>
    <x v="21"/>
    <s v="PRD-110-CAM"/>
    <x v="8"/>
    <x v="1"/>
    <s v="North"/>
    <n v="1462.04"/>
    <n v="161.69999999999999"/>
    <x v="0"/>
    <n v="0.110598889223277"/>
    <x v="0"/>
    <x v="0"/>
    <m/>
    <x v="0"/>
    <n v="0"/>
    <m/>
    <x v="8"/>
    <x v="3"/>
  </r>
  <r>
    <s v="ORD-202309-06715"/>
    <x v="262"/>
    <x v="4"/>
    <x v="2"/>
    <n v="4063441282"/>
    <x v="3"/>
    <s v="PRD-106-PHO"/>
    <x v="2"/>
    <x v="1"/>
    <s v="S"/>
    <n v="928.05"/>
    <n v="55.45"/>
    <x v="2"/>
    <n v="5.97489359409515E-2"/>
    <x v="1"/>
    <x v="2"/>
    <s v="Late delivery"/>
    <x v="1"/>
    <n v="1"/>
    <n v="2788.38"/>
    <x v="8"/>
    <x v="3"/>
  </r>
  <r>
    <s v="ORD-202309-06716"/>
    <x v="241"/>
    <x v="28"/>
    <x v="2"/>
    <n v="1926876254"/>
    <x v="5"/>
    <s v="PRD-103-HEA"/>
    <x v="5"/>
    <x v="1"/>
    <s v="South"/>
    <n v="196.71"/>
    <n v="12.51"/>
    <x v="2"/>
    <n v="6.3596156779014798E-2"/>
    <x v="2"/>
    <x v="2"/>
    <m/>
    <x v="0"/>
    <n v="0"/>
    <n v="2183.56"/>
    <x v="8"/>
    <x v="3"/>
  </r>
  <r>
    <s v="ORD-202309-06717"/>
    <x v="237"/>
    <x v="19"/>
    <x v="5"/>
    <n v="1425145269"/>
    <x v="4"/>
    <s v="PRD-109-SUN"/>
    <x v="3"/>
    <x v="2"/>
    <s v="North"/>
    <n v="4949.37"/>
    <n v="705.74"/>
    <x v="0"/>
    <n v="0.142591885431883"/>
    <x v="0"/>
    <x v="0"/>
    <m/>
    <x v="0"/>
    <n v="0"/>
    <m/>
    <x v="8"/>
    <x v="3"/>
  </r>
  <r>
    <s v="ORD-202309-06718"/>
    <x v="254"/>
    <x v="11"/>
    <x v="5"/>
    <n v="248601298"/>
    <x v="14"/>
    <s v="PRD-111-CHA"/>
    <x v="4"/>
    <x v="1"/>
    <s v="South"/>
    <n v="158.61000000000001"/>
    <n v="19.82"/>
    <x v="2"/>
    <n v="0.124960595170544"/>
    <x v="2"/>
    <x v="0"/>
    <m/>
    <x v="0"/>
    <n v="0"/>
    <n v="207.68"/>
    <x v="8"/>
    <x v="3"/>
  </r>
  <r>
    <s v="ORD-202309-06719"/>
    <x v="263"/>
    <x v="16"/>
    <x v="4"/>
    <n v="4135393158"/>
    <x v="14"/>
    <s v="PRD-111-CHA"/>
    <x v="11"/>
    <x v="1"/>
    <s v="N"/>
    <n v="3279.22"/>
    <n v="356.54"/>
    <x v="0"/>
    <n v="0.108727075341087"/>
    <x v="0"/>
    <x v="0"/>
    <m/>
    <x v="0"/>
    <n v="0"/>
    <n v="207.68"/>
    <x v="8"/>
    <x v="3"/>
  </r>
  <r>
    <s v="ORD-202309-06720"/>
    <x v="237"/>
    <x v="16"/>
    <x v="4"/>
    <n v="8090973194"/>
    <x v="9"/>
    <s v="PRD-107-TAB"/>
    <x v="6"/>
    <x v="1"/>
    <s v="North"/>
    <n v="4459.54"/>
    <n v="303.86"/>
    <x v="0"/>
    <n v="6.8137072433479703E-2"/>
    <x v="0"/>
    <x v="2"/>
    <s v="Late delivery"/>
    <x v="1"/>
    <n v="1"/>
    <n v="2081.52"/>
    <x v="8"/>
    <x v="3"/>
  </r>
  <r>
    <s v="ORD-202309-06721"/>
    <x v="261"/>
    <x v="27"/>
    <x v="1"/>
    <n v="5130908399"/>
    <x v="2"/>
    <s v="PRD-101-SHI"/>
    <x v="1"/>
    <x v="0"/>
    <s v="North"/>
    <n v="3761.37"/>
    <n v="1092.95"/>
    <x v="0"/>
    <n v="0.29057231806495998"/>
    <x v="0"/>
    <x v="1"/>
    <m/>
    <x v="0"/>
    <n v="0"/>
    <n v="2821.33"/>
    <x v="8"/>
    <x v="3"/>
  </r>
  <r>
    <s v="ORD-202309-06722"/>
    <x v="253"/>
    <x v="14"/>
    <x v="7"/>
    <n v="7773177859"/>
    <x v="9"/>
    <s v="PRD-107-TAB"/>
    <x v="4"/>
    <x v="1"/>
    <s v="W"/>
    <n v="4540.04"/>
    <n v="154.09"/>
    <x v="3"/>
    <n v="3.3940229601501302E-2"/>
    <x v="0"/>
    <x v="2"/>
    <m/>
    <x v="0"/>
    <n v="0"/>
    <n v="2081.52"/>
    <x v="8"/>
    <x v="3"/>
  </r>
  <r>
    <s v="ORD-202309-06723"/>
    <x v="236"/>
    <x v="15"/>
    <x v="7"/>
    <n v="836536219"/>
    <x v="21"/>
    <s v="PRD-110-CAM"/>
    <x v="4"/>
    <x v="1"/>
    <s v="East"/>
    <n v="4811.7700000000004"/>
    <n v="709.9"/>
    <x v="1"/>
    <n v="0.14753406750530501"/>
    <x v="0"/>
    <x v="0"/>
    <m/>
    <x v="0"/>
    <n v="0"/>
    <m/>
    <x v="8"/>
    <x v="3"/>
  </r>
  <r>
    <s v="ORD-202309-06724"/>
    <x v="237"/>
    <x v="19"/>
    <x v="0"/>
    <n v="8876089743"/>
    <x v="2"/>
    <s v="PRD-101-SHI"/>
    <x v="1"/>
    <x v="0"/>
    <s v="South"/>
    <n v="443.45"/>
    <n v="48.73"/>
    <x v="2"/>
    <n v="0.109888375239599"/>
    <x v="2"/>
    <x v="0"/>
    <m/>
    <x v="0"/>
    <n v="0"/>
    <n v="2821.33"/>
    <x v="8"/>
    <x v="3"/>
  </r>
  <r>
    <s v="ORD-202309-06725"/>
    <x v="263"/>
    <x v="17"/>
    <x v="3"/>
    <n v="631992423"/>
    <x v="2"/>
    <s v="PRD-101-SHI"/>
    <x v="1"/>
    <x v="0"/>
    <s v="North"/>
    <n v="3853.12"/>
    <n v="398.25"/>
    <x v="0"/>
    <n v="0.10335779835561799"/>
    <x v="0"/>
    <x v="0"/>
    <m/>
    <x v="0"/>
    <n v="0"/>
    <n v="2821.33"/>
    <x v="8"/>
    <x v="3"/>
  </r>
  <r>
    <s v="ORD-202309-06726"/>
    <x v="247"/>
    <x v="10"/>
    <x v="4"/>
    <n v="3928491702"/>
    <x v="8"/>
    <s v="PRD - 110 - CAM"/>
    <x v="8"/>
    <x v="1"/>
    <s v="S"/>
    <n v="1718.41"/>
    <n v="210.15"/>
    <x v="2"/>
    <n v="0.122293282743932"/>
    <x v="0"/>
    <x v="0"/>
    <m/>
    <x v="0"/>
    <n v="0"/>
    <m/>
    <x v="8"/>
    <x v="3"/>
  </r>
  <r>
    <s v="ORD-202309-06727"/>
    <x v="253"/>
    <x v="9"/>
    <x v="7"/>
    <n v="9563908396"/>
    <x v="16"/>
    <s v="PRD-109-SUN"/>
    <x v="3"/>
    <x v="2"/>
    <s v="North"/>
    <n v="604.04999999999995"/>
    <n v="136.24"/>
    <x v="0"/>
    <n v="0.22554424302623999"/>
    <x v="1"/>
    <x v="1"/>
    <m/>
    <x v="0"/>
    <n v="0"/>
    <m/>
    <x v="8"/>
    <x v="3"/>
  </r>
  <r>
    <s v="ORD-202309-06728"/>
    <x v="256"/>
    <x v="1"/>
    <x v="6"/>
    <n v="8693624226"/>
    <x v="3"/>
    <s v="PRD-106-PHO"/>
    <x v="2"/>
    <x v="1"/>
    <s v="South"/>
    <n v="837.64"/>
    <n v="166.9"/>
    <x v="2"/>
    <n v="0.199250274580966"/>
    <x v="1"/>
    <x v="0"/>
    <s v="Late delivery"/>
    <x v="1"/>
    <n v="1"/>
    <n v="2788.38"/>
    <x v="8"/>
    <x v="3"/>
  </r>
  <r>
    <s v="ORD-202309-06729"/>
    <x v="260"/>
    <x v="26"/>
    <x v="5"/>
    <n v="9379588134"/>
    <x v="11"/>
    <s v="PRD-104-WAT"/>
    <x v="7"/>
    <x v="2"/>
    <s v="East"/>
    <n v="1179.29"/>
    <n v="267.56"/>
    <x v="1"/>
    <n v="0.22688227662407001"/>
    <x v="0"/>
    <x v="1"/>
    <m/>
    <x v="0"/>
    <n v="0"/>
    <n v="2420.2800000000002"/>
    <x v="8"/>
    <x v="3"/>
  </r>
  <r>
    <s v="ORD-202309-06730"/>
    <x v="246"/>
    <x v="22"/>
    <x v="2"/>
    <n v="3773180228"/>
    <x v="10"/>
    <s v="PRD-106-PHO"/>
    <x v="2"/>
    <x v="1"/>
    <s v="West"/>
    <n v="3820.98"/>
    <n v="115.35"/>
    <x v="3"/>
    <n v="3.0188590361635001E-2"/>
    <x v="0"/>
    <x v="2"/>
    <m/>
    <x v="0"/>
    <n v="0"/>
    <n v="2788.38"/>
    <x v="8"/>
    <x v="3"/>
  </r>
  <r>
    <s v="ORD-202309-06731"/>
    <x v="235"/>
    <x v="20"/>
    <x v="6"/>
    <n v="8134958478"/>
    <x v="1"/>
    <s v="PRD-101-SHI"/>
    <x v="1"/>
    <x v="0"/>
    <s v="W"/>
    <n v="1154.3900000000001"/>
    <n v="156.34"/>
    <x v="3"/>
    <n v="0.13543083360043001"/>
    <x v="0"/>
    <x v="0"/>
    <m/>
    <x v="0"/>
    <n v="0"/>
    <n v="2821.33"/>
    <x v="8"/>
    <x v="3"/>
  </r>
  <r>
    <s v="ORD-202309-06732"/>
    <x v="248"/>
    <x v="22"/>
    <x v="6"/>
    <n v="3227558631"/>
    <x v="5"/>
    <s v="PRD-103-HEA"/>
    <x v="5"/>
    <x v="1"/>
    <s v="N"/>
    <n v="4138.95"/>
    <n v="701.58"/>
    <x v="0"/>
    <n v="0.16950675896060599"/>
    <x v="0"/>
    <x v="0"/>
    <m/>
    <x v="0"/>
    <n v="0"/>
    <n v="2183.56"/>
    <x v="8"/>
    <x v="3"/>
  </r>
  <r>
    <s v="ORD-202309-06733"/>
    <x v="262"/>
    <x v="28"/>
    <x v="1"/>
    <n v="656212035"/>
    <x v="3"/>
    <s v="PRD-106-PHO"/>
    <x v="4"/>
    <x v="1"/>
    <s v="N"/>
    <n v="2645.35"/>
    <n v="720.47"/>
    <x v="0"/>
    <n v="0.27235337478972499"/>
    <x v="0"/>
    <x v="1"/>
    <m/>
    <x v="0"/>
    <n v="0"/>
    <n v="2788.38"/>
    <x v="8"/>
    <x v="3"/>
  </r>
  <r>
    <s v="ORD-202309-06734"/>
    <x v="248"/>
    <x v="22"/>
    <x v="5"/>
    <n v="1319771437"/>
    <x v="14"/>
    <s v="PRD-111-CHA"/>
    <x v="11"/>
    <x v="1"/>
    <s v="North"/>
    <n v="2992.56"/>
    <n v="347.89"/>
    <x v="0"/>
    <n v="0.116251637394071"/>
    <x v="0"/>
    <x v="0"/>
    <m/>
    <x v="0"/>
    <n v="0"/>
    <n v="207.68"/>
    <x v="8"/>
    <x v="3"/>
  </r>
  <r>
    <s v="ORD-202309-06735"/>
    <x v="239"/>
    <x v="18"/>
    <x v="1"/>
    <n v="2823697410"/>
    <x v="8"/>
    <s v="PRD - 110 - CAM"/>
    <x v="8"/>
    <x v="1"/>
    <s v="West"/>
    <n v="164.75"/>
    <n v="40.630000000000003"/>
    <x v="3"/>
    <n v="0.246616084977238"/>
    <x v="2"/>
    <x v="1"/>
    <s v="DAMAGED"/>
    <x v="1"/>
    <n v="1"/>
    <m/>
    <x v="8"/>
    <x v="3"/>
  </r>
  <r>
    <s v="ORD-202309-06736"/>
    <x v="236"/>
    <x v="5"/>
    <x v="6"/>
    <n v="8441293930"/>
    <x v="2"/>
    <s v="PRD-101-SHI"/>
    <x v="1"/>
    <x v="0"/>
    <s v="West"/>
    <n v="2684.35"/>
    <n v="463.96"/>
    <x v="3"/>
    <n v="0.17283886229441001"/>
    <x v="0"/>
    <x v="0"/>
    <m/>
    <x v="0"/>
    <n v="0"/>
    <n v="2821.33"/>
    <x v="8"/>
    <x v="3"/>
  </r>
  <r>
    <s v="ORD-202309-06737"/>
    <x v="237"/>
    <x v="26"/>
    <x v="2"/>
    <n v="5767404372"/>
    <x v="3"/>
    <s v="PRD-106-PHO"/>
    <x v="2"/>
    <x v="1"/>
    <s v="South"/>
    <n v="1069.94"/>
    <n v="183.51"/>
    <x v="2"/>
    <n v="0.17151429052096401"/>
    <x v="0"/>
    <x v="0"/>
    <m/>
    <x v="0"/>
    <n v="0"/>
    <n v="2788.38"/>
    <x v="8"/>
    <x v="3"/>
  </r>
  <r>
    <s v="ORD-202309-06738"/>
    <x v="252"/>
    <x v="29"/>
    <x v="6"/>
    <n v="2463197510"/>
    <x v="0"/>
    <s v="PRD-108-JAC"/>
    <x v="0"/>
    <x v="0"/>
    <s v="North"/>
    <n v="2342.83"/>
    <n v="278.22000000000003"/>
    <x v="0"/>
    <n v="0.118753814830782"/>
    <x v="0"/>
    <x v="0"/>
    <m/>
    <x v="0"/>
    <n v="0"/>
    <n v="2085.91"/>
    <x v="8"/>
    <x v="3"/>
  </r>
  <r>
    <s v="ORD-202309-06739"/>
    <x v="242"/>
    <x v="29"/>
    <x v="7"/>
    <n v="4168230942"/>
    <x v="14"/>
    <s v="PRD-111-CHA"/>
    <x v="11"/>
    <x v="1"/>
    <s v="South"/>
    <n v="4265.8500000000004"/>
    <n v="967.84"/>
    <x v="2"/>
    <n v="0.22688092642732399"/>
    <x v="0"/>
    <x v="1"/>
    <m/>
    <x v="0"/>
    <n v="0"/>
    <n v="207.68"/>
    <x v="8"/>
    <x v="3"/>
  </r>
  <r>
    <s v="ORD-202309-06740"/>
    <x v="263"/>
    <x v="29"/>
    <x v="3"/>
    <n v="8444121597"/>
    <x v="17"/>
    <s v="PRD-108-JAC"/>
    <x v="0"/>
    <x v="0"/>
    <s v="North"/>
    <n v="2447.9499999999998"/>
    <n v="307.83"/>
    <x v="0"/>
    <n v="0.125750117445209"/>
    <x v="0"/>
    <x v="0"/>
    <m/>
    <x v="0"/>
    <n v="0"/>
    <n v="2085.91"/>
    <x v="8"/>
    <x v="3"/>
  </r>
  <r>
    <s v="ORD-202309-06741"/>
    <x v="241"/>
    <x v="24"/>
    <x v="5"/>
    <n v="3194021530"/>
    <x v="19"/>
    <s v="PRD-102-LAP"/>
    <x v="10"/>
    <x v="1"/>
    <s v="North"/>
    <n v="4367.08"/>
    <n v="1164.07"/>
    <x v="0"/>
    <n v="0.26655568480540798"/>
    <x v="0"/>
    <x v="1"/>
    <m/>
    <x v="0"/>
    <n v="0"/>
    <n v="847.14"/>
    <x v="8"/>
    <x v="3"/>
  </r>
  <r>
    <s v="ORD-202309-06742"/>
    <x v="242"/>
    <x v="22"/>
    <x v="6"/>
    <n v="5834150089"/>
    <x v="5"/>
    <s v="PRD-103-HEA"/>
    <x v="5"/>
    <x v="1"/>
    <s v="S"/>
    <n v="3757.86"/>
    <n v="558.70000000000005"/>
    <x v="2"/>
    <n v="0.148675043774914"/>
    <x v="0"/>
    <x v="0"/>
    <m/>
    <x v="0"/>
    <n v="0"/>
    <n v="2183.56"/>
    <x v="8"/>
    <x v="3"/>
  </r>
  <r>
    <s v="ORD-202309-06743"/>
    <x v="250"/>
    <x v="23"/>
    <x v="2"/>
    <n v="1650864806"/>
    <x v="0"/>
    <s v="PRD-108-JAC"/>
    <x v="0"/>
    <x v="0"/>
    <s v="South"/>
    <n v="692.82"/>
    <n v="32.42"/>
    <x v="2"/>
    <n v="4.6794261135648503E-2"/>
    <x v="1"/>
    <x v="2"/>
    <m/>
    <x v="0"/>
    <n v="0"/>
    <n v="2085.91"/>
    <x v="8"/>
    <x v="3"/>
  </r>
  <r>
    <s v="ORD-202309-06744"/>
    <x v="240"/>
    <x v="27"/>
    <x v="1"/>
    <n v="4836926370"/>
    <x v="15"/>
    <s v="PRD-100-SHO"/>
    <x v="4"/>
    <x v="0"/>
    <s v="W"/>
    <n v="221.61"/>
    <n v="62.51"/>
    <x v="3"/>
    <n v="0.282072108659356"/>
    <x v="2"/>
    <x v="1"/>
    <s v="Defective"/>
    <x v="1"/>
    <n v="1"/>
    <n v="2793.38"/>
    <x v="8"/>
    <x v="3"/>
  </r>
  <r>
    <s v="ORD-202309-06745"/>
    <x v="259"/>
    <x v="18"/>
    <x v="1"/>
    <n v="5011632231"/>
    <x v="8"/>
    <s v="PRD-110-CAM"/>
    <x v="8"/>
    <x v="1"/>
    <s v="North"/>
    <n v="1594.31"/>
    <n v="264.98"/>
    <x v="0"/>
    <n v="0.166203561415283"/>
    <x v="0"/>
    <x v="0"/>
    <m/>
    <x v="0"/>
    <n v="0"/>
    <m/>
    <x v="8"/>
    <x v="3"/>
  </r>
  <r>
    <s v="ORD-202309-06746"/>
    <x v="245"/>
    <x v="24"/>
    <x v="7"/>
    <n v="6166137147"/>
    <x v="10"/>
    <s v="PRD - 106 - PHO"/>
    <x v="2"/>
    <x v="1"/>
    <s v="N"/>
    <n v="1066.5899999999999"/>
    <n v="269.99"/>
    <x v="0"/>
    <n v="0.25313381899324"/>
    <x v="0"/>
    <x v="1"/>
    <m/>
    <x v="0"/>
    <n v="0"/>
    <m/>
    <x v="8"/>
    <x v="3"/>
  </r>
  <r>
    <s v="ORD-202309-06747"/>
    <x v="236"/>
    <x v="5"/>
    <x v="4"/>
    <n v="3694999108"/>
    <x v="4"/>
    <s v="PRD-109-SUN"/>
    <x v="3"/>
    <x v="2"/>
    <s v="N"/>
    <n v="1813.48"/>
    <n v="178.56"/>
    <x v="0"/>
    <n v="9.8462624346560196E-2"/>
    <x v="0"/>
    <x v="2"/>
    <m/>
    <x v="0"/>
    <n v="0"/>
    <m/>
    <x v="8"/>
    <x v="3"/>
  </r>
  <r>
    <s v="ORD-202309-06748"/>
    <x v="236"/>
    <x v="1"/>
    <x v="1"/>
    <n v="407800060"/>
    <x v="0"/>
    <s v="PRD-108-JAC "/>
    <x v="0"/>
    <x v="0"/>
    <s v="North"/>
    <n v="4047.88"/>
    <n v="811.71"/>
    <x v="0"/>
    <n v="0.200527189541192"/>
    <x v="0"/>
    <x v="1"/>
    <m/>
    <x v="0"/>
    <n v="0"/>
    <m/>
    <x v="8"/>
    <x v="3"/>
  </r>
  <r>
    <s v="ORD-202309-06749"/>
    <x v="237"/>
    <x v="6"/>
    <x v="2"/>
    <n v="5182207707"/>
    <x v="0"/>
    <s v="PRD - 108 - JAC "/>
    <x v="0"/>
    <x v="0"/>
    <s v="South"/>
    <n v="3972.12"/>
    <n v="764.61"/>
    <x v="2"/>
    <n v="0.192494184465726"/>
    <x v="0"/>
    <x v="0"/>
    <m/>
    <x v="0"/>
    <n v="0"/>
    <m/>
    <x v="8"/>
    <x v="3"/>
  </r>
  <r>
    <s v="ORD-202309-06750"/>
    <x v="257"/>
    <x v="5"/>
    <x v="6"/>
    <n v="5690864022"/>
    <x v="16"/>
    <s v="PRD - 109 - SUN"/>
    <x v="3"/>
    <x v="2"/>
    <s v="North"/>
    <n v="2812.18"/>
    <n v="365.18"/>
    <x v="0"/>
    <n v="0.12985655256775899"/>
    <x v="0"/>
    <x v="0"/>
    <m/>
    <x v="0"/>
    <n v="0"/>
    <m/>
    <x v="8"/>
    <x v="3"/>
  </r>
  <r>
    <s v="ORD-202309-06751"/>
    <x v="244"/>
    <x v="20"/>
    <x v="6"/>
    <n v="8342469135"/>
    <x v="4"/>
    <s v="PRD-109-SUN"/>
    <x v="3"/>
    <x v="2"/>
    <s v="N"/>
    <n v="2725.01"/>
    <n v="371.89"/>
    <x v="0"/>
    <n v="0.13647289367745399"/>
    <x v="0"/>
    <x v="0"/>
    <m/>
    <x v="0"/>
    <n v="0"/>
    <m/>
    <x v="8"/>
    <x v="3"/>
  </r>
  <r>
    <s v="ORD-202309-06752"/>
    <x v="240"/>
    <x v="16"/>
    <x v="0"/>
    <n v="2617098898"/>
    <x v="4"/>
    <s v="PRD-109-SUN"/>
    <x v="3"/>
    <x v="2"/>
    <s v="North"/>
    <n v="1044.3399999999999"/>
    <n v="211.53"/>
    <x v="0"/>
    <n v="0.20254897830208601"/>
    <x v="0"/>
    <x v="1"/>
    <m/>
    <x v="0"/>
    <n v="0"/>
    <m/>
    <x v="8"/>
    <x v="3"/>
  </r>
  <r>
    <s v="ORD-202309-06753"/>
    <x v="249"/>
    <x v="1"/>
    <x v="7"/>
    <n v="4059894039"/>
    <x v="15"/>
    <s v="PRD-100-SHO"/>
    <x v="12"/>
    <x v="0"/>
    <s v="North"/>
    <n v="1036.75"/>
    <n v="239.17"/>
    <x v="0"/>
    <n v="0.23069206655413599"/>
    <x v="0"/>
    <x v="1"/>
    <m/>
    <x v="0"/>
    <n v="0"/>
    <n v="2793.38"/>
    <x v="8"/>
    <x v="3"/>
  </r>
  <r>
    <s v="ORD-202309-06754"/>
    <x v="256"/>
    <x v="14"/>
    <x v="7"/>
    <n v="7583834563"/>
    <x v="9"/>
    <s v="PRD-107-TAB"/>
    <x v="6"/>
    <x v="1"/>
    <s v="South"/>
    <n v="1934.48"/>
    <n v="518.03"/>
    <x v="2"/>
    <n v="0.26778772590049998"/>
    <x v="0"/>
    <x v="1"/>
    <m/>
    <x v="0"/>
    <n v="0"/>
    <n v="2081.52"/>
    <x v="8"/>
    <x v="3"/>
  </r>
  <r>
    <s v="ORD-202309-06755"/>
    <x v="261"/>
    <x v="14"/>
    <x v="3"/>
    <n v="6957682253"/>
    <x v="14"/>
    <s v="PRD-111-CHA"/>
    <x v="4"/>
    <x v="1"/>
    <s v="North"/>
    <n v="2919.19"/>
    <n v="165.81"/>
    <x v="0"/>
    <n v="5.6800002740486202E-2"/>
    <x v="0"/>
    <x v="2"/>
    <m/>
    <x v="0"/>
    <n v="0"/>
    <n v="207.68"/>
    <x v="8"/>
    <x v="3"/>
  </r>
  <r>
    <s v="ORD-202309-06756"/>
    <x v="244"/>
    <x v="10"/>
    <x v="5"/>
    <n v="8371908289"/>
    <x v="5"/>
    <s v="PRD-103-HEA"/>
    <x v="5"/>
    <x v="1"/>
    <s v="N"/>
    <n v="4935.3599999999997"/>
    <n v="1305.68"/>
    <x v="0"/>
    <n v="0.26455618232509898"/>
    <x v="0"/>
    <x v="1"/>
    <m/>
    <x v="0"/>
    <n v="0"/>
    <n v="2183.56"/>
    <x v="8"/>
    <x v="3"/>
  </r>
  <r>
    <s v="ORD-202309-06757"/>
    <x v="253"/>
    <x v="13"/>
    <x v="7"/>
    <n v="5421612175"/>
    <x v="7"/>
    <s v="PRD-104-WAT"/>
    <x v="4"/>
    <x v="2"/>
    <s v="N"/>
    <n v="1901.26"/>
    <n v="69.27"/>
    <x v="0"/>
    <n v="3.6433733418890599E-2"/>
    <x v="0"/>
    <x v="2"/>
    <m/>
    <x v="0"/>
    <n v="0"/>
    <n v="2420.2800000000002"/>
    <x v="8"/>
    <x v="3"/>
  </r>
  <r>
    <s v="ORD-202309-06758"/>
    <x v="258"/>
    <x v="15"/>
    <x v="4"/>
    <n v="484343627"/>
    <x v="15"/>
    <s v="PRD - 100 - SHO"/>
    <x v="12"/>
    <x v="0"/>
    <s v="S"/>
    <n v="1135.3800000000001"/>
    <n v="171.33"/>
    <x v="2"/>
    <n v="0.15090101992284499"/>
    <x v="0"/>
    <x v="0"/>
    <m/>
    <x v="0"/>
    <n v="0"/>
    <m/>
    <x v="8"/>
    <x v="3"/>
  </r>
  <r>
    <s v="ORD-202309-06759"/>
    <x v="247"/>
    <x v="10"/>
    <x v="5"/>
    <n v="1106928381"/>
    <x v="18"/>
    <s v="PRD-103-HEA "/>
    <x v="5"/>
    <x v="1"/>
    <s v="N"/>
    <n v="1773.57"/>
    <n v="511.42"/>
    <x v="0"/>
    <n v="0.28835625320680902"/>
    <x v="0"/>
    <x v="1"/>
    <m/>
    <x v="0"/>
    <n v="0"/>
    <m/>
    <x v="8"/>
    <x v="3"/>
  </r>
  <r>
    <s v="ORD-202309-06760"/>
    <x v="243"/>
    <x v="29"/>
    <x v="2"/>
    <n v="604118349"/>
    <x v="0"/>
    <s v="PRD-108-JAC"/>
    <x v="0"/>
    <x v="0"/>
    <s v="S"/>
    <n v="1969.37"/>
    <n v="339.42"/>
    <x v="2"/>
    <n v="0.172349533099418"/>
    <x v="0"/>
    <x v="0"/>
    <m/>
    <x v="0"/>
    <n v="0"/>
    <n v="2085.91"/>
    <x v="8"/>
    <x v="3"/>
  </r>
  <r>
    <s v="ORD-202309-06761"/>
    <x v="254"/>
    <x v="18"/>
    <x v="6"/>
    <n v="9129863241"/>
    <x v="9"/>
    <s v="PRD-107-TAB"/>
    <x v="6"/>
    <x v="1"/>
    <s v="N"/>
    <n v="1108.8"/>
    <n v="116.42"/>
    <x v="0"/>
    <n v="0.104996392496392"/>
    <x v="0"/>
    <x v="0"/>
    <m/>
    <x v="0"/>
    <n v="0"/>
    <n v="2081.52"/>
    <x v="8"/>
    <x v="3"/>
  </r>
  <r>
    <s v="ORD-202309-06762"/>
    <x v="259"/>
    <x v="29"/>
    <x v="6"/>
    <n v="9429383756"/>
    <x v="11"/>
    <s v="PRD-104-WAT"/>
    <x v="7"/>
    <x v="2"/>
    <s v="N"/>
    <n v="1320.68"/>
    <n v="299.45"/>
    <x v="0"/>
    <n v="0.226739255535027"/>
    <x v="0"/>
    <x v="1"/>
    <m/>
    <x v="0"/>
    <n v="0"/>
    <n v="2420.2800000000002"/>
    <x v="8"/>
    <x v="3"/>
  </r>
  <r>
    <s v="ORD-202309-06763"/>
    <x v="259"/>
    <x v="8"/>
    <x v="6"/>
    <n v="424245625"/>
    <x v="3"/>
    <s v="PRD-106-PHO"/>
    <x v="2"/>
    <x v="1"/>
    <s v="North"/>
    <n v="4225.1400000000003"/>
    <n v="1019.78"/>
    <x v="0"/>
    <n v="0.24136004960782401"/>
    <x v="0"/>
    <x v="1"/>
    <m/>
    <x v="0"/>
    <n v="0"/>
    <n v="2788.38"/>
    <x v="8"/>
    <x v="3"/>
  </r>
  <r>
    <s v="ORD-202309-06764"/>
    <x v="243"/>
    <x v="4"/>
    <x v="4"/>
    <n v="1343684429"/>
    <x v="7"/>
    <s v="PRD-104-WAT"/>
    <x v="7"/>
    <x v="2"/>
    <s v="W"/>
    <n v="1662.9"/>
    <n v="374.2"/>
    <x v="3"/>
    <n v="0.22502856455589601"/>
    <x v="0"/>
    <x v="1"/>
    <m/>
    <x v="0"/>
    <n v="0"/>
    <n v="2420.2800000000002"/>
    <x v="8"/>
    <x v="3"/>
  </r>
  <r>
    <s v="ORD-202309-06765"/>
    <x v="260"/>
    <x v="15"/>
    <x v="4"/>
    <n v="426537029"/>
    <x v="11"/>
    <s v="PRD-104-WAT"/>
    <x v="7"/>
    <x v="2"/>
    <s v="South"/>
    <n v="2982.27"/>
    <n v="212.19"/>
    <x v="2"/>
    <n v="7.1150499451759899E-2"/>
    <x v="0"/>
    <x v="2"/>
    <m/>
    <x v="0"/>
    <n v="0"/>
    <n v="2420.2800000000002"/>
    <x v="8"/>
    <x v="3"/>
  </r>
  <r>
    <s v="ORD-202309-06766"/>
    <x v="246"/>
    <x v="0"/>
    <x v="5"/>
    <n v="4169217457"/>
    <x v="8"/>
    <s v="PRD-110-CAM"/>
    <x v="8"/>
    <x v="1"/>
    <s v="North"/>
    <n v="1575.25"/>
    <n v="263.83"/>
    <x v="0"/>
    <n v="0.16748452626567201"/>
    <x v="0"/>
    <x v="0"/>
    <m/>
    <x v="0"/>
    <n v="0"/>
    <m/>
    <x v="8"/>
    <x v="3"/>
  </r>
  <r>
    <s v="ORD-202309-06767"/>
    <x v="260"/>
    <x v="28"/>
    <x v="6"/>
    <n v="3592637289"/>
    <x v="12"/>
    <s v="PRD-105-BAG"/>
    <x v="9"/>
    <x v="2"/>
    <s v="North"/>
    <n v="4038.48"/>
    <n v="1085.78"/>
    <x v="0"/>
    <n v="0.26885858045601302"/>
    <x v="0"/>
    <x v="1"/>
    <m/>
    <x v="0"/>
    <n v="0"/>
    <m/>
    <x v="8"/>
    <x v="3"/>
  </r>
  <r>
    <s v="ORD-202309-06768"/>
    <x v="241"/>
    <x v="1"/>
    <x v="1"/>
    <n v="8683944302"/>
    <x v="16"/>
    <s v="PRD-109-SUN"/>
    <x v="3"/>
    <x v="2"/>
    <s v="North"/>
    <n v="3567.18"/>
    <n v="591.79"/>
    <x v="0"/>
    <n v="0.16589855291855199"/>
    <x v="0"/>
    <x v="0"/>
    <m/>
    <x v="0"/>
    <n v="0"/>
    <m/>
    <x v="8"/>
    <x v="3"/>
  </r>
  <r>
    <s v="ORD-202309-06769"/>
    <x v="248"/>
    <x v="20"/>
    <x v="6"/>
    <n v="3106954810"/>
    <x v="3"/>
    <s v="PRD-106-PHO"/>
    <x v="2"/>
    <x v="1"/>
    <s v="N"/>
    <n v="1212.5999999999999"/>
    <n v="101.51"/>
    <x v="0"/>
    <n v="8.3712683490021395E-2"/>
    <x v="0"/>
    <x v="2"/>
    <m/>
    <x v="0"/>
    <n v="0"/>
    <n v="2788.38"/>
    <x v="8"/>
    <x v="3"/>
  </r>
  <r>
    <s v="ORD-202309-06770"/>
    <x v="263"/>
    <x v="21"/>
    <x v="4"/>
    <n v="1860207682"/>
    <x v="5"/>
    <s v="PRD-103-HEA"/>
    <x v="5"/>
    <x v="1"/>
    <s v="North"/>
    <n v="2891.84"/>
    <n v="713.54"/>
    <x v="0"/>
    <n v="0.24674255837114101"/>
    <x v="0"/>
    <x v="1"/>
    <m/>
    <x v="0"/>
    <n v="0"/>
    <n v="2183.56"/>
    <x v="8"/>
    <x v="3"/>
  </r>
  <r>
    <s v="ORD-202309-06771"/>
    <x v="242"/>
    <x v="15"/>
    <x v="1"/>
    <n v="578420888"/>
    <x v="9"/>
    <s v="PRD-107-TAB"/>
    <x v="6"/>
    <x v="1"/>
    <s v="North"/>
    <n v="2490.5"/>
    <n v="256.95999999999998"/>
    <x v="0"/>
    <n v="0.103176069062437"/>
    <x v="0"/>
    <x v="0"/>
    <m/>
    <x v="0"/>
    <n v="0"/>
    <n v="2081.52"/>
    <x v="8"/>
    <x v="3"/>
  </r>
  <r>
    <s v="ORD-202309-06772"/>
    <x v="253"/>
    <x v="4"/>
    <x v="2"/>
    <n v="5854009149"/>
    <x v="2"/>
    <s v="PRD-101-SHI"/>
    <x v="4"/>
    <x v="0"/>
    <s v="South"/>
    <n v="3835.87"/>
    <n v="214.52"/>
    <x v="2"/>
    <n v="5.59247315472109E-2"/>
    <x v="0"/>
    <x v="2"/>
    <m/>
    <x v="0"/>
    <n v="0"/>
    <n v="2821.33"/>
    <x v="8"/>
    <x v="3"/>
  </r>
  <r>
    <s v="ORD-202309-06773"/>
    <x v="253"/>
    <x v="22"/>
    <x v="4"/>
    <n v="2670959904"/>
    <x v="2"/>
    <s v="PRD-101-SHI"/>
    <x v="1"/>
    <x v="0"/>
    <s v="S"/>
    <n v="2038.51"/>
    <n v="291.02"/>
    <x v="2"/>
    <n v="0.142761134357938"/>
    <x v="0"/>
    <x v="0"/>
    <m/>
    <x v="0"/>
    <n v="0"/>
    <n v="2821.33"/>
    <x v="8"/>
    <x v="3"/>
  </r>
  <r>
    <s v="ORD-202309-06774"/>
    <x v="262"/>
    <x v="29"/>
    <x v="1"/>
    <n v="9769479713"/>
    <x v="14"/>
    <s v="PRD-111-CHA"/>
    <x v="11"/>
    <x v="1"/>
    <s v="W"/>
    <n v="2602.2600000000002"/>
    <n v="683.52"/>
    <x v="3"/>
    <n v="0.26266399206843299"/>
    <x v="0"/>
    <x v="1"/>
    <m/>
    <x v="0"/>
    <n v="0"/>
    <n v="207.68"/>
    <x v="8"/>
    <x v="3"/>
  </r>
  <r>
    <s v="ORD-202309-06775"/>
    <x v="257"/>
    <x v="19"/>
    <x v="2"/>
    <n v="4583500013"/>
    <x v="13"/>
    <s v="PRD-102-LAP"/>
    <x v="10"/>
    <x v="1"/>
    <s v="N"/>
    <n v="4074.56"/>
    <n v="194.73"/>
    <x v="0"/>
    <n v="4.7791663394329699E-2"/>
    <x v="0"/>
    <x v="2"/>
    <m/>
    <x v="0"/>
    <n v="0"/>
    <n v="847.14"/>
    <x v="8"/>
    <x v="3"/>
  </r>
  <r>
    <s v="ORD-202309-06776"/>
    <x v="241"/>
    <x v="20"/>
    <x v="2"/>
    <n v="9082118370"/>
    <x v="11"/>
    <s v="PRD-104-WAT"/>
    <x v="7"/>
    <x v="2"/>
    <s v="W"/>
    <n v="1683.42"/>
    <n v="289.64"/>
    <x v="3"/>
    <n v="0.17205450808473199"/>
    <x v="0"/>
    <x v="0"/>
    <m/>
    <x v="0"/>
    <n v="0"/>
    <n v="2420.2800000000002"/>
    <x v="8"/>
    <x v="3"/>
  </r>
  <r>
    <s v="ORD-202309-06777"/>
    <x v="261"/>
    <x v="13"/>
    <x v="3"/>
    <n v="8343014127"/>
    <x v="15"/>
    <s v="PRD-100-SHO"/>
    <x v="12"/>
    <x v="0"/>
    <s v="South"/>
    <n v="1713.45"/>
    <n v="61.13"/>
    <x v="2"/>
    <n v="3.56765589891739E-2"/>
    <x v="0"/>
    <x v="2"/>
    <m/>
    <x v="0"/>
    <n v="0"/>
    <n v="2793.38"/>
    <x v="8"/>
    <x v="3"/>
  </r>
  <r>
    <s v="ORD-202309-06778"/>
    <x v="252"/>
    <x v="13"/>
    <x v="7"/>
    <n v="9375360298"/>
    <x v="3"/>
    <s v="PRD-106-PHO "/>
    <x v="4"/>
    <x v="1"/>
    <s v="W"/>
    <n v="1811.74"/>
    <n v="277.58"/>
    <x v="3"/>
    <n v="0.153211829511961"/>
    <x v="0"/>
    <x v="0"/>
    <m/>
    <x v="0"/>
    <n v="0"/>
    <m/>
    <x v="8"/>
    <x v="3"/>
  </r>
  <r>
    <s v="ORD-202309-06779"/>
    <x v="262"/>
    <x v="11"/>
    <x v="0"/>
    <n v="6630409705"/>
    <x v="11"/>
    <s v="PRD-104-WAT"/>
    <x v="7"/>
    <x v="2"/>
    <s v="East"/>
    <n v="4918.99"/>
    <n v="1103.6400000000001"/>
    <x v="1"/>
    <n v="0.22436313145584799"/>
    <x v="0"/>
    <x v="1"/>
    <m/>
    <x v="0"/>
    <n v="0"/>
    <n v="2420.2800000000002"/>
    <x v="8"/>
    <x v="3"/>
  </r>
  <r>
    <s v="ORD-202309-06780"/>
    <x v="257"/>
    <x v="4"/>
    <x v="7"/>
    <n v="9362723266"/>
    <x v="5"/>
    <s v="PRD-103-HEA"/>
    <x v="5"/>
    <x v="1"/>
    <s v="East"/>
    <n v="105.97"/>
    <n v="20.34"/>
    <x v="1"/>
    <n v="0.19194111541002201"/>
    <x v="2"/>
    <x v="0"/>
    <m/>
    <x v="0"/>
    <n v="0"/>
    <n v="2183.56"/>
    <x v="8"/>
    <x v="3"/>
  </r>
  <r>
    <s v="ORD-202309-06781"/>
    <x v="239"/>
    <x v="24"/>
    <x v="3"/>
    <n v="9413569813"/>
    <x v="11"/>
    <s v="PRD-104-WAT"/>
    <x v="7"/>
    <x v="2"/>
    <s v="North"/>
    <n v="3901.15"/>
    <n v="963.89"/>
    <x v="0"/>
    <n v="0.24707842559245399"/>
    <x v="0"/>
    <x v="1"/>
    <m/>
    <x v="0"/>
    <n v="0"/>
    <n v="2420.2800000000002"/>
    <x v="8"/>
    <x v="3"/>
  </r>
  <r>
    <s v="ORD-202309-06782"/>
    <x v="241"/>
    <x v="20"/>
    <x v="0"/>
    <n v="1524423086"/>
    <x v="4"/>
    <s v="PRD-109-SUN"/>
    <x v="3"/>
    <x v="2"/>
    <s v="East"/>
    <n v="4037.13"/>
    <n v="128.04"/>
    <x v="1"/>
    <n v="3.17155999435242E-2"/>
    <x v="0"/>
    <x v="2"/>
    <m/>
    <x v="0"/>
    <n v="0"/>
    <m/>
    <x v="8"/>
    <x v="3"/>
  </r>
  <r>
    <s v="ORD-202309-06783"/>
    <x v="259"/>
    <x v="4"/>
    <x v="0"/>
    <n v="2446223126"/>
    <x v="3"/>
    <s v="PRD-106-PHO"/>
    <x v="2"/>
    <x v="1"/>
    <s v="South"/>
    <n v="2586.7800000000002"/>
    <n v="211.29"/>
    <x v="2"/>
    <n v="8.1680699556978195E-2"/>
    <x v="0"/>
    <x v="2"/>
    <m/>
    <x v="0"/>
    <n v="0"/>
    <n v="2788.38"/>
    <x v="8"/>
    <x v="3"/>
  </r>
  <r>
    <s v="ORD-202309-06784"/>
    <x v="238"/>
    <x v="26"/>
    <x v="6"/>
    <n v="5538599483"/>
    <x v="14"/>
    <s v="PRD-111-CHA"/>
    <x v="4"/>
    <x v="1"/>
    <s v="North"/>
    <n v="2130.42"/>
    <n v="280.77999999999997"/>
    <x v="0"/>
    <n v="0.131795608377691"/>
    <x v="0"/>
    <x v="0"/>
    <m/>
    <x v="0"/>
    <n v="0"/>
    <n v="207.68"/>
    <x v="8"/>
    <x v="3"/>
  </r>
  <r>
    <s v="ORD-202309-06785"/>
    <x v="249"/>
    <x v="10"/>
    <x v="3"/>
    <n v="3045179385"/>
    <x v="2"/>
    <s v="PRD-101-SHI"/>
    <x v="1"/>
    <x v="0"/>
    <s v="W"/>
    <n v="3458.34"/>
    <n v="672.65"/>
    <x v="3"/>
    <n v="0.194500829877918"/>
    <x v="0"/>
    <x v="0"/>
    <m/>
    <x v="0"/>
    <n v="0"/>
    <n v="2821.33"/>
    <x v="8"/>
    <x v="3"/>
  </r>
  <r>
    <s v="ORD-202309-06786"/>
    <x v="257"/>
    <x v="3"/>
    <x v="2"/>
    <n v="7386952695"/>
    <x v="14"/>
    <s v="PRD-111-CHA"/>
    <x v="11"/>
    <x v="1"/>
    <s v="West"/>
    <n v="193.25"/>
    <n v="30.06"/>
    <x v="3"/>
    <n v="0.155549805950841"/>
    <x v="2"/>
    <x v="0"/>
    <m/>
    <x v="0"/>
    <n v="0"/>
    <n v="207.68"/>
    <x v="8"/>
    <x v="3"/>
  </r>
  <r>
    <s v="ORD-202309-06787"/>
    <x v="257"/>
    <x v="8"/>
    <x v="0"/>
    <n v="9443209973"/>
    <x v="18"/>
    <s v="PRD-103-HEA"/>
    <x v="5"/>
    <x v="1"/>
    <s v="South"/>
    <n v="3909.24"/>
    <n v="947.77"/>
    <x v="2"/>
    <n v="0.24244354401366999"/>
    <x v="0"/>
    <x v="1"/>
    <s v="Late delivery"/>
    <x v="1"/>
    <n v="1"/>
    <n v="2183.56"/>
    <x v="8"/>
    <x v="3"/>
  </r>
  <r>
    <s v="ORD-202309-06788"/>
    <x v="249"/>
    <x v="11"/>
    <x v="1"/>
    <n v="1934844773"/>
    <x v="9"/>
    <s v="PRD-107-TAB"/>
    <x v="6"/>
    <x v="1"/>
    <s v="W"/>
    <n v="2096.15"/>
    <n v="297.69"/>
    <x v="3"/>
    <n v="0.142017508289006"/>
    <x v="0"/>
    <x v="0"/>
    <m/>
    <x v="0"/>
    <n v="0"/>
    <n v="2081.52"/>
    <x v="8"/>
    <x v="3"/>
  </r>
  <r>
    <s v="ORD-202309-06789"/>
    <x v="259"/>
    <x v="28"/>
    <x v="1"/>
    <n v="5953393253"/>
    <x v="12"/>
    <s v="PRD-105-BAG"/>
    <x v="9"/>
    <x v="2"/>
    <s v="North"/>
    <n v="3398.27"/>
    <n v="915.16"/>
    <x v="0"/>
    <n v="0.26930173294058402"/>
    <x v="0"/>
    <x v="1"/>
    <m/>
    <x v="0"/>
    <n v="0"/>
    <m/>
    <x v="8"/>
    <x v="3"/>
  </r>
  <r>
    <s v="ORD-202309-06790"/>
    <x v="237"/>
    <x v="2"/>
    <x v="7"/>
    <n v="5672568185"/>
    <x v="14"/>
    <s v="PRD-111-CHA"/>
    <x v="11"/>
    <x v="1"/>
    <s v="South"/>
    <n v="4800.5600000000004"/>
    <n v="322.19"/>
    <x v="2"/>
    <n v="6.7115086573233104E-2"/>
    <x v="0"/>
    <x v="2"/>
    <m/>
    <x v="0"/>
    <n v="0"/>
    <n v="207.68"/>
    <x v="8"/>
    <x v="3"/>
  </r>
  <r>
    <s v="ORD-202309-06791"/>
    <x v="257"/>
    <x v="11"/>
    <x v="0"/>
    <n v="3116459711"/>
    <x v="16"/>
    <s v="PRD - 109 - SUN"/>
    <x v="3"/>
    <x v="2"/>
    <s v="East"/>
    <n v="338.19"/>
    <n v="83.77"/>
    <x v="1"/>
    <n v="0.247700996481268"/>
    <x v="2"/>
    <x v="1"/>
    <m/>
    <x v="0"/>
    <n v="0"/>
    <m/>
    <x v="8"/>
    <x v="3"/>
  </r>
  <r>
    <s v="ORD-202309-06792"/>
    <x v="250"/>
    <x v="12"/>
    <x v="5"/>
    <n v="9194872121"/>
    <x v="4"/>
    <s v="PRD-109-SUN"/>
    <x v="3"/>
    <x v="2"/>
    <s v="West"/>
    <n v="1084.77"/>
    <n v="271.52999999999997"/>
    <x v="3"/>
    <n v="0.25031112586078202"/>
    <x v="0"/>
    <x v="1"/>
    <m/>
    <x v="0"/>
    <n v="0"/>
    <m/>
    <x v="8"/>
    <x v="3"/>
  </r>
  <r>
    <s v="ORD-202309-06793"/>
    <x v="242"/>
    <x v="14"/>
    <x v="4"/>
    <n v="4679072757"/>
    <x v="4"/>
    <s v="PRD-109-SUN"/>
    <x v="3"/>
    <x v="2"/>
    <s v="West"/>
    <n v="2500.71"/>
    <n v="145.63"/>
    <x v="3"/>
    <n v="5.8235461129039399E-2"/>
    <x v="0"/>
    <x v="2"/>
    <m/>
    <x v="0"/>
    <n v="0"/>
    <m/>
    <x v="8"/>
    <x v="3"/>
  </r>
  <r>
    <s v="ORD-202309-06794"/>
    <x v="255"/>
    <x v="4"/>
    <x v="1"/>
    <n v="4494863037"/>
    <x v="7"/>
    <s v="PRD-104-WAT"/>
    <x v="7"/>
    <x v="2"/>
    <s v="S"/>
    <n v="2492.92"/>
    <n v="384.22"/>
    <x v="2"/>
    <n v="0.15412448052885799"/>
    <x v="0"/>
    <x v="0"/>
    <m/>
    <x v="0"/>
    <n v="0"/>
    <n v="2420.2800000000002"/>
    <x v="8"/>
    <x v="3"/>
  </r>
  <r>
    <s v="ORD-202309-06795"/>
    <x v="239"/>
    <x v="11"/>
    <x v="2"/>
    <n v="6811975167"/>
    <x v="4"/>
    <s v="PRD-109-SUN"/>
    <x v="3"/>
    <x v="2"/>
    <s v="South"/>
    <n v="1904.16"/>
    <n v="293.89"/>
    <x v="2"/>
    <n v="0.15434102176287701"/>
    <x v="0"/>
    <x v="0"/>
    <m/>
    <x v="0"/>
    <n v="0"/>
    <m/>
    <x v="8"/>
    <x v="3"/>
  </r>
  <r>
    <s v="ORD-202309-06796"/>
    <x v="251"/>
    <x v="7"/>
    <x v="3"/>
    <n v="9910902033"/>
    <x v="23"/>
    <s v="PRD-111-CHA"/>
    <x v="11"/>
    <x v="1"/>
    <s v="East"/>
    <n v="436.65"/>
    <n v="52.04"/>
    <x v="1"/>
    <n v="0.119180121378679"/>
    <x v="2"/>
    <x v="0"/>
    <m/>
    <x v="0"/>
    <n v="0"/>
    <n v="207.68"/>
    <x v="8"/>
    <x v="3"/>
  </r>
  <r>
    <s v="ORD-202309-06797"/>
    <x v="255"/>
    <x v="23"/>
    <x v="4"/>
    <n v="1839584231"/>
    <x v="16"/>
    <s v="PRD - 109 - SUN"/>
    <x v="4"/>
    <x v="2"/>
    <s v="W"/>
    <n v="2839.74"/>
    <n v="563.16999999999996"/>
    <x v="3"/>
    <n v="0.19831745159768099"/>
    <x v="0"/>
    <x v="0"/>
    <m/>
    <x v="0"/>
    <n v="0"/>
    <m/>
    <x v="8"/>
    <x v="3"/>
  </r>
  <r>
    <s v="ORD-202309-06798"/>
    <x v="252"/>
    <x v="28"/>
    <x v="0"/>
    <n v="5951330772"/>
    <x v="8"/>
    <s v="PRD-110-CAM"/>
    <x v="8"/>
    <x v="1"/>
    <s v="W"/>
    <n v="3020.97"/>
    <n v="337.45"/>
    <x v="3"/>
    <n v="0.111702532630248"/>
    <x v="0"/>
    <x v="0"/>
    <m/>
    <x v="0"/>
    <n v="0"/>
    <m/>
    <x v="8"/>
    <x v="3"/>
  </r>
  <r>
    <s v="ORD-202309-06799"/>
    <x v="243"/>
    <x v="27"/>
    <x v="3"/>
    <n v="6552411926"/>
    <x v="0"/>
    <s v="PRD-108-JAC"/>
    <x v="0"/>
    <x v="0"/>
    <s v="N"/>
    <n v="1483.77"/>
    <n v="215.03"/>
    <x v="0"/>
    <n v="0.144921382694083"/>
    <x v="0"/>
    <x v="0"/>
    <m/>
    <x v="0"/>
    <n v="0"/>
    <n v="2085.91"/>
    <x v="8"/>
    <x v="3"/>
  </r>
  <r>
    <s v="ORD-202309-06800"/>
    <x v="240"/>
    <x v="0"/>
    <x v="3"/>
    <n v="6763954846"/>
    <x v="2"/>
    <s v="PRD-101-SHI"/>
    <x v="1"/>
    <x v="0"/>
    <s v="North"/>
    <n v="4258.21"/>
    <n v="1276.6400000000001"/>
    <x v="0"/>
    <n v="0.29980672630048799"/>
    <x v="0"/>
    <x v="1"/>
    <m/>
    <x v="0"/>
    <n v="0"/>
    <n v="2821.33"/>
    <x v="8"/>
    <x v="3"/>
  </r>
  <r>
    <s v="ORD-202309-06801"/>
    <x v="255"/>
    <x v="19"/>
    <x v="0"/>
    <n v="7768675189"/>
    <x v="3"/>
    <s v="PRD-106-PHO"/>
    <x v="4"/>
    <x v="1"/>
    <s v="North"/>
    <n v="4812.0200000000004"/>
    <n v="913.35"/>
    <x v="0"/>
    <n v="0.18980594428119599"/>
    <x v="0"/>
    <x v="0"/>
    <s v="missing parts"/>
    <x v="1"/>
    <n v="1"/>
    <n v="2788.38"/>
    <x v="8"/>
    <x v="3"/>
  </r>
  <r>
    <s v="ORD-202309-06802"/>
    <x v="263"/>
    <x v="18"/>
    <x v="7"/>
    <n v="5645514678"/>
    <x v="12"/>
    <s v="PRD-105-BAG"/>
    <x v="9"/>
    <x v="2"/>
    <s v="West"/>
    <n v="3631.53"/>
    <n v="115.05"/>
    <x v="3"/>
    <n v="3.1680861785528397E-2"/>
    <x v="0"/>
    <x v="2"/>
    <m/>
    <x v="0"/>
    <n v="0"/>
    <m/>
    <x v="8"/>
    <x v="3"/>
  </r>
  <r>
    <s v="ORD-202309-06803"/>
    <x v="262"/>
    <x v="24"/>
    <x v="0"/>
    <n v="5159658353"/>
    <x v="2"/>
    <s v="PRD - 101 - SHI"/>
    <x v="1"/>
    <x v="0"/>
    <s v="N"/>
    <n v="3619.9"/>
    <n v="1032.3699999999999"/>
    <x v="0"/>
    <n v="0.28519296113152298"/>
    <x v="0"/>
    <x v="1"/>
    <m/>
    <x v="0"/>
    <n v="0"/>
    <m/>
    <x v="8"/>
    <x v="3"/>
  </r>
  <r>
    <s v="ORD-202309-06804"/>
    <x v="247"/>
    <x v="13"/>
    <x v="1"/>
    <n v="8423471857"/>
    <x v="9"/>
    <s v="PRD-107-TAB"/>
    <x v="6"/>
    <x v="1"/>
    <s v="North"/>
    <n v="3286.69"/>
    <n v="354.38"/>
    <x v="0"/>
    <n v="0.107822763935753"/>
    <x v="0"/>
    <x v="0"/>
    <m/>
    <x v="0"/>
    <n v="0"/>
    <n v="2081.52"/>
    <x v="8"/>
    <x v="3"/>
  </r>
  <r>
    <s v="ORD-202309-06805"/>
    <x v="241"/>
    <x v="22"/>
    <x v="5"/>
    <n v="9206097578"/>
    <x v="6"/>
    <s v="PRD-107-TAB"/>
    <x v="6"/>
    <x v="1"/>
    <s v="South"/>
    <n v="3894.52"/>
    <n v="959.82"/>
    <x v="2"/>
    <n v="0.24645399176278501"/>
    <x v="0"/>
    <x v="1"/>
    <m/>
    <x v="0"/>
    <n v="0"/>
    <n v="2081.52"/>
    <x v="8"/>
    <x v="3"/>
  </r>
  <r>
    <s v="ORD-202309-06806"/>
    <x v="238"/>
    <x v="23"/>
    <x v="0"/>
    <n v="9399541577"/>
    <x v="2"/>
    <s v="PRD-101-SHI"/>
    <x v="1"/>
    <x v="0"/>
    <s v="S"/>
    <n v="41.32"/>
    <n v="4.67"/>
    <x v="2"/>
    <n v="0.113020329138432"/>
    <x v="2"/>
    <x v="0"/>
    <s v="Wrong item delivered"/>
    <x v="1"/>
    <n v="1"/>
    <n v="2821.33"/>
    <x v="8"/>
    <x v="3"/>
  </r>
  <r>
    <s v="ORD-202309-06807"/>
    <x v="237"/>
    <x v="13"/>
    <x v="0"/>
    <n v="884539229"/>
    <x v="12"/>
    <s v="PRD-105-BAG"/>
    <x v="9"/>
    <x v="2"/>
    <s v="N"/>
    <n v="4556.7299999999996"/>
    <n v="471.28"/>
    <x v="0"/>
    <n v="0.10342504383626"/>
    <x v="0"/>
    <x v="0"/>
    <m/>
    <x v="0"/>
    <n v="0"/>
    <m/>
    <x v="8"/>
    <x v="3"/>
  </r>
  <r>
    <s v="ORD-202309-06808"/>
    <x v="243"/>
    <x v="24"/>
    <x v="6"/>
    <n v="1895688044"/>
    <x v="12"/>
    <s v="PRD - 105 - BAG"/>
    <x v="9"/>
    <x v="2"/>
    <s v="North"/>
    <n v="127.7"/>
    <n v="19.3"/>
    <x v="0"/>
    <n v="0.15113547376664099"/>
    <x v="2"/>
    <x v="0"/>
    <m/>
    <x v="0"/>
    <n v="0"/>
    <m/>
    <x v="8"/>
    <x v="3"/>
  </r>
  <r>
    <s v="ORD-202309-06809"/>
    <x v="262"/>
    <x v="12"/>
    <x v="5"/>
    <n v="4122301212"/>
    <x v="20"/>
    <s v="PRD-100-SHO"/>
    <x v="12"/>
    <x v="0"/>
    <s v="North"/>
    <n v="1231"/>
    <n v="231.81"/>
    <x v="0"/>
    <n v="0.18831031681559701"/>
    <x v="0"/>
    <x v="0"/>
    <m/>
    <x v="0"/>
    <n v="0"/>
    <n v="2793.38"/>
    <x v="8"/>
    <x v="3"/>
  </r>
  <r>
    <s v="ORD-202309-06810"/>
    <x v="250"/>
    <x v="16"/>
    <x v="1"/>
    <n v="2146132880"/>
    <x v="8"/>
    <s v="PRD - 110 - CAM"/>
    <x v="8"/>
    <x v="1"/>
    <s v="W"/>
    <n v="2053.13"/>
    <n v="389.55"/>
    <x v="3"/>
    <n v="0.18973469775416099"/>
    <x v="0"/>
    <x v="0"/>
    <m/>
    <x v="0"/>
    <n v="0"/>
    <m/>
    <x v="8"/>
    <x v="3"/>
  </r>
  <r>
    <s v="ORD-202309-06811"/>
    <x v="253"/>
    <x v="12"/>
    <x v="3"/>
    <n v="1315161420"/>
    <x v="13"/>
    <s v="PRD - 102 - LAP"/>
    <x v="10"/>
    <x v="1"/>
    <s v="South"/>
    <n v="2961.04"/>
    <n v="169.3"/>
    <x v="2"/>
    <n v="5.71758571312782E-2"/>
    <x v="0"/>
    <x v="2"/>
    <m/>
    <x v="0"/>
    <n v="0"/>
    <m/>
    <x v="8"/>
    <x v="3"/>
  </r>
  <r>
    <s v="ORD-202309-06812"/>
    <x v="239"/>
    <x v="21"/>
    <x v="3"/>
    <n v="8560043087"/>
    <x v="2"/>
    <s v="PRD-101-SHI"/>
    <x v="1"/>
    <x v="0"/>
    <s v="West"/>
    <n v="3267.79"/>
    <n v="452.28"/>
    <x v="3"/>
    <n v="0.13840546669155601"/>
    <x v="0"/>
    <x v="0"/>
    <m/>
    <x v="0"/>
    <n v="0"/>
    <n v="2821.33"/>
    <x v="8"/>
    <x v="3"/>
  </r>
  <r>
    <s v="ORD-202309-06813"/>
    <x v="254"/>
    <x v="22"/>
    <x v="0"/>
    <n v="8930714118"/>
    <x v="19"/>
    <s v="PRD - 102 - LAP"/>
    <x v="10"/>
    <x v="1"/>
    <s v="S"/>
    <n v="1802.15"/>
    <n v="291.8"/>
    <x v="2"/>
    <n v="0.16191770940265801"/>
    <x v="0"/>
    <x v="0"/>
    <m/>
    <x v="0"/>
    <n v="0"/>
    <m/>
    <x v="8"/>
    <x v="3"/>
  </r>
  <r>
    <s v="ORD-202309-06814"/>
    <x v="236"/>
    <x v="26"/>
    <x v="7"/>
    <n v="191313789"/>
    <x v="15"/>
    <s v="PRD-100-SHO"/>
    <x v="12"/>
    <x v="0"/>
    <s v="N"/>
    <n v="2130.13"/>
    <n v="109.75"/>
    <x v="0"/>
    <n v="5.1522677019712401E-2"/>
    <x v="0"/>
    <x v="2"/>
    <m/>
    <x v="0"/>
    <n v="0"/>
    <n v="2793.38"/>
    <x v="8"/>
    <x v="3"/>
  </r>
  <r>
    <s v="ORD-202309-06815"/>
    <x v="237"/>
    <x v="20"/>
    <x v="1"/>
    <n v="8069217726"/>
    <x v="22"/>
    <s v="PRD-105-BAG "/>
    <x v="9"/>
    <x v="2"/>
    <s v="W"/>
    <n v="4356.9799999999996"/>
    <n v="799.61"/>
    <x v="3"/>
    <n v="0.183523908762491"/>
    <x v="0"/>
    <x v="0"/>
    <m/>
    <x v="0"/>
    <n v="0"/>
    <m/>
    <x v="8"/>
    <x v="3"/>
  </r>
  <r>
    <s v="ORD-202309-06816"/>
    <x v="245"/>
    <x v="20"/>
    <x v="6"/>
    <n v="5843056279"/>
    <x v="8"/>
    <s v="PRD-110-CAM"/>
    <x v="8"/>
    <x v="1"/>
    <s v="East"/>
    <n v="2327.4299999999998"/>
    <n v="570.39"/>
    <x v="1"/>
    <n v="0.24507289155850001"/>
    <x v="0"/>
    <x v="1"/>
    <m/>
    <x v="0"/>
    <n v="0"/>
    <m/>
    <x v="8"/>
    <x v="3"/>
  </r>
  <r>
    <s v="ORD-202309-06817"/>
    <x v="242"/>
    <x v="1"/>
    <x v="5"/>
    <n v="6042351578"/>
    <x v="5"/>
    <s v="PRD-103-HEA"/>
    <x v="5"/>
    <x v="1"/>
    <s v="North"/>
    <n v="1500.75"/>
    <n v="258.11"/>
    <x v="0"/>
    <n v="0.17198733966350199"/>
    <x v="0"/>
    <x v="0"/>
    <m/>
    <x v="0"/>
    <n v="0"/>
    <n v="2183.56"/>
    <x v="8"/>
    <x v="3"/>
  </r>
  <r>
    <s v="ORD-202309-06818"/>
    <x v="252"/>
    <x v="16"/>
    <x v="4"/>
    <n v="6893641586"/>
    <x v="3"/>
    <s v="PRD-106-PHO"/>
    <x v="2"/>
    <x v="1"/>
    <s v="N"/>
    <n v="1249.95"/>
    <n v="346.01"/>
    <x v="0"/>
    <n v="0.27681907276291001"/>
    <x v="0"/>
    <x v="1"/>
    <s v="Defective"/>
    <x v="1"/>
    <n v="1"/>
    <n v="2788.38"/>
    <x v="8"/>
    <x v="3"/>
  </r>
  <r>
    <s v="ORD-202309-06819"/>
    <x v="262"/>
    <x v="16"/>
    <x v="7"/>
    <n v="4579835852"/>
    <x v="17"/>
    <s v="PRD-108-JAC"/>
    <x v="4"/>
    <x v="0"/>
    <s v="S"/>
    <n v="2073.0700000000002"/>
    <n v="197.22"/>
    <x v="2"/>
    <n v="9.5134269465092805E-2"/>
    <x v="0"/>
    <x v="2"/>
    <s v="DAMAGED"/>
    <x v="1"/>
    <n v="1"/>
    <n v="2085.91"/>
    <x v="8"/>
    <x v="3"/>
  </r>
  <r>
    <s v="ORD-202309-06820"/>
    <x v="241"/>
    <x v="2"/>
    <x v="6"/>
    <n v="3029296564"/>
    <x v="7"/>
    <s v="PRD-104-WAT"/>
    <x v="7"/>
    <x v="2"/>
    <s v="East"/>
    <n v="2979.7"/>
    <n v="346.65"/>
    <x v="1"/>
    <n v="0.116337215155888"/>
    <x v="0"/>
    <x v="0"/>
    <m/>
    <x v="0"/>
    <n v="0"/>
    <n v="2420.2800000000002"/>
    <x v="8"/>
    <x v="3"/>
  </r>
  <r>
    <s v="ORD-202309-06821"/>
    <x v="256"/>
    <x v="9"/>
    <x v="5"/>
    <n v="8113920762"/>
    <x v="4"/>
    <s v="PRD-109-SUN"/>
    <x v="3"/>
    <x v="2"/>
    <s v="W"/>
    <n v="2697.17"/>
    <n v="647.91999999999996"/>
    <x v="3"/>
    <n v="0.24022215878124101"/>
    <x v="0"/>
    <x v="1"/>
    <s v="Customer changed mind"/>
    <x v="1"/>
    <n v="1"/>
    <m/>
    <x v="8"/>
    <x v="3"/>
  </r>
  <r>
    <s v="ORD-202309-06822"/>
    <x v="262"/>
    <x v="25"/>
    <x v="4"/>
    <n v="8664617443"/>
    <x v="18"/>
    <s v="PRD-103-HEA"/>
    <x v="5"/>
    <x v="1"/>
    <s v="West"/>
    <n v="388.01"/>
    <n v="81.45"/>
    <x v="3"/>
    <n v="0.20991727017344899"/>
    <x v="2"/>
    <x v="1"/>
    <m/>
    <x v="0"/>
    <n v="0"/>
    <n v="2183.56"/>
    <x v="8"/>
    <x v="3"/>
  </r>
  <r>
    <s v="ORD-202309-06823"/>
    <x v="235"/>
    <x v="7"/>
    <x v="1"/>
    <n v="3653565475"/>
    <x v="18"/>
    <s v="PRD-103-HEA"/>
    <x v="5"/>
    <x v="1"/>
    <s v="North"/>
    <n v="1002.56"/>
    <n v="287.55"/>
    <x v="0"/>
    <n v="0.28681575167571"/>
    <x v="0"/>
    <x v="1"/>
    <m/>
    <x v="0"/>
    <n v="0"/>
    <n v="2183.56"/>
    <x v="8"/>
    <x v="3"/>
  </r>
  <r>
    <s v="ORD-202309-06824"/>
    <x v="249"/>
    <x v="11"/>
    <x v="5"/>
    <n v="5494518374"/>
    <x v="20"/>
    <s v="PRD-100-SHO"/>
    <x v="12"/>
    <x v="0"/>
    <s v="South"/>
    <n v="4907.1000000000004"/>
    <n v="1222.8399999999999"/>
    <x v="2"/>
    <n v="0.24919810071121401"/>
    <x v="0"/>
    <x v="1"/>
    <m/>
    <x v="0"/>
    <n v="0"/>
    <n v="2793.38"/>
    <x v="8"/>
    <x v="3"/>
  </r>
  <r>
    <s v="ORD-202309-06825"/>
    <x v="259"/>
    <x v="29"/>
    <x v="4"/>
    <n v="9088227297"/>
    <x v="14"/>
    <s v="PRD-111-CHA "/>
    <x v="11"/>
    <x v="1"/>
    <s v="South"/>
    <n v="4171.62"/>
    <n v="564.94000000000005"/>
    <x v="2"/>
    <n v="0.13542460722692901"/>
    <x v="0"/>
    <x v="0"/>
    <m/>
    <x v="0"/>
    <n v="0"/>
    <m/>
    <x v="8"/>
    <x v="3"/>
  </r>
  <r>
    <s v="ORD-202309-06826"/>
    <x v="260"/>
    <x v="13"/>
    <x v="5"/>
    <n v="2943947575"/>
    <x v="14"/>
    <s v="PRD-111-CHA"/>
    <x v="11"/>
    <x v="1"/>
    <s v="South"/>
    <n v="1323.91"/>
    <n v="268.07"/>
    <x v="2"/>
    <n v="0.20248355250734601"/>
    <x v="0"/>
    <x v="1"/>
    <m/>
    <x v="0"/>
    <n v="0"/>
    <n v="207.68"/>
    <x v="8"/>
    <x v="3"/>
  </r>
  <r>
    <s v="ORD-202309-06827"/>
    <x v="238"/>
    <x v="27"/>
    <x v="3"/>
    <n v="9461263542"/>
    <x v="19"/>
    <s v="PRD-102-LAP"/>
    <x v="4"/>
    <x v="1"/>
    <s v="North"/>
    <n v="1312.3"/>
    <n v="232.3"/>
    <x v="0"/>
    <n v="0.17701745027813801"/>
    <x v="0"/>
    <x v="0"/>
    <m/>
    <x v="0"/>
    <n v="0"/>
    <n v="847.14"/>
    <x v="8"/>
    <x v="3"/>
  </r>
  <r>
    <s v="ORD-202309-06828"/>
    <x v="263"/>
    <x v="7"/>
    <x v="4"/>
    <n v="9180450193"/>
    <x v="12"/>
    <s v="PRD-105-BAG"/>
    <x v="9"/>
    <x v="2"/>
    <s v="East"/>
    <n v="3797.34"/>
    <n v="693.44"/>
    <x v="1"/>
    <n v="0.18261203895358299"/>
    <x v="0"/>
    <x v="0"/>
    <s v="damaged "/>
    <x v="1"/>
    <n v="1"/>
    <m/>
    <x v="8"/>
    <x v="3"/>
  </r>
  <r>
    <s v="ORD-202309-06829"/>
    <x v="250"/>
    <x v="17"/>
    <x v="5"/>
    <n v="5879445288"/>
    <x v="1"/>
    <s v="PRD-101-SHI"/>
    <x v="1"/>
    <x v="0"/>
    <s v="N"/>
    <n v="4697.1400000000003"/>
    <n v="760.51"/>
    <x v="0"/>
    <n v="0.16190916174523201"/>
    <x v="0"/>
    <x v="0"/>
    <m/>
    <x v="0"/>
    <n v="0"/>
    <n v="2821.33"/>
    <x v="8"/>
    <x v="3"/>
  </r>
  <r>
    <s v="ORD-202309-06830"/>
    <x v="252"/>
    <x v="28"/>
    <x v="3"/>
    <n v="8732885736"/>
    <x v="14"/>
    <s v="PRD-111-CHA"/>
    <x v="11"/>
    <x v="1"/>
    <s v="N"/>
    <n v="4071.46"/>
    <n v="285.79000000000002"/>
    <x v="0"/>
    <n v="7.0193493243210101E-2"/>
    <x v="0"/>
    <x v="2"/>
    <m/>
    <x v="0"/>
    <n v="0"/>
    <n v="207.68"/>
    <x v="8"/>
    <x v="3"/>
  </r>
  <r>
    <s v="ORD-202309-06831"/>
    <x v="245"/>
    <x v="11"/>
    <x v="4"/>
    <n v="5636661011"/>
    <x v="3"/>
    <s v="PRD-106-PHO"/>
    <x v="2"/>
    <x v="1"/>
    <s v="North"/>
    <n v="4439.6000000000004"/>
    <n v="253.11"/>
    <x v="0"/>
    <n v="5.7011892963330001E-2"/>
    <x v="0"/>
    <x v="2"/>
    <s v="Customer changed mind"/>
    <x v="1"/>
    <n v="1"/>
    <n v="2788.38"/>
    <x v="8"/>
    <x v="3"/>
  </r>
  <r>
    <s v="ORD-202309-06832"/>
    <x v="249"/>
    <x v="12"/>
    <x v="6"/>
    <n v="6406060328"/>
    <x v="15"/>
    <s v="PRD-100-SHO"/>
    <x v="12"/>
    <x v="0"/>
    <s v="West"/>
    <n v="4747.8900000000003"/>
    <n v="1378.8"/>
    <x v="3"/>
    <n v="0.290402684139692"/>
    <x v="0"/>
    <x v="1"/>
    <s v="damaged "/>
    <x v="1"/>
    <n v="1"/>
    <n v="2793.38"/>
    <x v="8"/>
    <x v="3"/>
  </r>
  <r>
    <s v="ORD-202309-06833"/>
    <x v="235"/>
    <x v="19"/>
    <x v="5"/>
    <n v="5340914087"/>
    <x v="18"/>
    <s v="PRD-103-HEA"/>
    <x v="5"/>
    <x v="1"/>
    <s v="N"/>
    <n v="4578.7"/>
    <n v="979.49"/>
    <x v="0"/>
    <n v="0.21392316596413799"/>
    <x v="0"/>
    <x v="1"/>
    <s v="DAMAGED"/>
    <x v="1"/>
    <n v="1"/>
    <n v="2183.56"/>
    <x v="8"/>
    <x v="3"/>
  </r>
  <r>
    <s v="ORD-202309-06834"/>
    <x v="252"/>
    <x v="12"/>
    <x v="4"/>
    <n v="714912097"/>
    <x v="7"/>
    <s v="PRD-104-WAT"/>
    <x v="4"/>
    <x v="2"/>
    <s v="N"/>
    <n v="4587.6000000000004"/>
    <n v="661.63"/>
    <x v="0"/>
    <n v="0.14422137937047699"/>
    <x v="0"/>
    <x v="0"/>
    <m/>
    <x v="0"/>
    <n v="0"/>
    <n v="2420.2800000000002"/>
    <x v="8"/>
    <x v="3"/>
  </r>
  <r>
    <s v="ORD-202309-06835"/>
    <x v="236"/>
    <x v="20"/>
    <x v="1"/>
    <n v="2998005800"/>
    <x v="21"/>
    <s v="PRD-110-CAM"/>
    <x v="8"/>
    <x v="1"/>
    <s v="S"/>
    <n v="2002.44"/>
    <n v="333.61"/>
    <x v="2"/>
    <n v="0.16660174587003901"/>
    <x v="0"/>
    <x v="0"/>
    <s v="Defective"/>
    <x v="1"/>
    <n v="1"/>
    <m/>
    <x v="8"/>
    <x v="3"/>
  </r>
  <r>
    <s v="ORD-202309-06836"/>
    <x v="244"/>
    <x v="13"/>
    <x v="0"/>
    <n v="6796877137"/>
    <x v="14"/>
    <s v="PRD-111-CHA"/>
    <x v="11"/>
    <x v="1"/>
    <s v="West"/>
    <n v="4955.88"/>
    <n v="871.75"/>
    <x v="3"/>
    <n v="0.17590216066571401"/>
    <x v="0"/>
    <x v="0"/>
    <m/>
    <x v="0"/>
    <n v="0"/>
    <n v="207.68"/>
    <x v="8"/>
    <x v="3"/>
  </r>
  <r>
    <s v="ORD-202309-06837"/>
    <x v="241"/>
    <x v="7"/>
    <x v="5"/>
    <n v="6997700249"/>
    <x v="13"/>
    <s v="PRD-102-LAP"/>
    <x v="10"/>
    <x v="1"/>
    <s v="W"/>
    <n v="1383.51"/>
    <n v="53.78"/>
    <x v="3"/>
    <n v="3.8872144039435903E-2"/>
    <x v="0"/>
    <x v="2"/>
    <m/>
    <x v="0"/>
    <n v="0"/>
    <n v="847.14"/>
    <x v="8"/>
    <x v="3"/>
  </r>
  <r>
    <s v="ORD-202309-06838"/>
    <x v="252"/>
    <x v="14"/>
    <x v="6"/>
    <n v="7044913242"/>
    <x v="14"/>
    <s v="PRD-111-CHA"/>
    <x v="11"/>
    <x v="1"/>
    <s v="S"/>
    <n v="1093.69"/>
    <n v="244.72"/>
    <x v="2"/>
    <n v="0.22375627462992301"/>
    <x v="0"/>
    <x v="1"/>
    <m/>
    <x v="0"/>
    <n v="0"/>
    <n v="207.68"/>
    <x v="8"/>
    <x v="3"/>
  </r>
  <r>
    <s v="ORD-202309-06839"/>
    <x v="236"/>
    <x v="13"/>
    <x v="3"/>
    <n v="2341765679"/>
    <x v="16"/>
    <s v="PRD - 109 - SUN"/>
    <x v="3"/>
    <x v="2"/>
    <s v="N"/>
    <n v="4178.96"/>
    <n v="685.8"/>
    <x v="0"/>
    <n v="0.16410781629879201"/>
    <x v="0"/>
    <x v="0"/>
    <m/>
    <x v="0"/>
    <n v="0"/>
    <m/>
    <x v="8"/>
    <x v="3"/>
  </r>
  <r>
    <s v="ORD-202309-06840"/>
    <x v="262"/>
    <x v="7"/>
    <x v="6"/>
    <n v="766890073"/>
    <x v="13"/>
    <s v="PRD - 102 - LAP"/>
    <x v="10"/>
    <x v="1"/>
    <s v="N"/>
    <n v="4553.45"/>
    <n v="1222.07"/>
    <x v="0"/>
    <n v="0.26838331375111202"/>
    <x v="0"/>
    <x v="1"/>
    <s v="Late delivery"/>
    <x v="1"/>
    <n v="1"/>
    <m/>
    <x v="8"/>
    <x v="3"/>
  </r>
  <r>
    <s v="ORD-202309-06841"/>
    <x v="236"/>
    <x v="16"/>
    <x v="3"/>
    <n v="590403205"/>
    <x v="8"/>
    <s v="PRD - 110 - CAM"/>
    <x v="8"/>
    <x v="1"/>
    <s v="N"/>
    <n v="1991.08"/>
    <n v="264.83999999999997"/>
    <x v="0"/>
    <n v="0.13301323904614601"/>
    <x v="0"/>
    <x v="0"/>
    <m/>
    <x v="0"/>
    <n v="0"/>
    <m/>
    <x v="8"/>
    <x v="3"/>
  </r>
  <r>
    <s v="ORD-202309-06842"/>
    <x v="238"/>
    <x v="7"/>
    <x v="2"/>
    <n v="6358953265"/>
    <x v="5"/>
    <s v="PRD-103-HEA"/>
    <x v="5"/>
    <x v="1"/>
    <s v="West"/>
    <n v="686.51"/>
    <n v="130.66"/>
    <x v="3"/>
    <n v="0.19032497705787199"/>
    <x v="1"/>
    <x v="0"/>
    <m/>
    <x v="0"/>
    <n v="0"/>
    <n v="2183.56"/>
    <x v="8"/>
    <x v="3"/>
  </r>
  <r>
    <s v="ORD-202309-06843"/>
    <x v="244"/>
    <x v="26"/>
    <x v="4"/>
    <n v="1098331021"/>
    <x v="11"/>
    <s v="PRD-104-WAT"/>
    <x v="4"/>
    <x v="2"/>
    <s v="South"/>
    <n v="503.09"/>
    <n v="45.19"/>
    <x v="2"/>
    <n v="8.9824882227831998E-2"/>
    <x v="1"/>
    <x v="2"/>
    <m/>
    <x v="0"/>
    <n v="0"/>
    <n v="2420.2800000000002"/>
    <x v="8"/>
    <x v="3"/>
  </r>
  <r>
    <s v="ORD-202309-06844"/>
    <x v="241"/>
    <x v="26"/>
    <x v="4"/>
    <n v="2578049763"/>
    <x v="14"/>
    <s v="PRD-111-CHA"/>
    <x v="11"/>
    <x v="1"/>
    <s v="North"/>
    <n v="1519.25"/>
    <n v="273.02999999999997"/>
    <x v="0"/>
    <n v="0.17971367451044901"/>
    <x v="0"/>
    <x v="0"/>
    <m/>
    <x v="0"/>
    <n v="0"/>
    <n v="207.68"/>
    <x v="8"/>
    <x v="3"/>
  </r>
  <r>
    <s v="ORD-202309-06845"/>
    <x v="253"/>
    <x v="0"/>
    <x v="2"/>
    <n v="7252753068"/>
    <x v="12"/>
    <s v="PRD-105-BAG"/>
    <x v="9"/>
    <x v="2"/>
    <s v="East"/>
    <n v="4887.88"/>
    <n v="1116.96"/>
    <x v="1"/>
    <n v="0.228516248353069"/>
    <x v="0"/>
    <x v="1"/>
    <m/>
    <x v="0"/>
    <n v="0"/>
    <m/>
    <x v="8"/>
    <x v="3"/>
  </r>
  <r>
    <s v="ORD-202309-06846"/>
    <x v="254"/>
    <x v="15"/>
    <x v="6"/>
    <n v="1014121461"/>
    <x v="15"/>
    <s v="PRD-100-SHO"/>
    <x v="12"/>
    <x v="0"/>
    <s v="N"/>
    <n v="3856.63"/>
    <n v="1057.24"/>
    <x v="0"/>
    <n v="0.27413570915540297"/>
    <x v="0"/>
    <x v="1"/>
    <m/>
    <x v="0"/>
    <n v="0"/>
    <n v="2793.38"/>
    <x v="8"/>
    <x v="3"/>
  </r>
  <r>
    <s v="ORD-202309-06847"/>
    <x v="247"/>
    <x v="15"/>
    <x v="4"/>
    <n v="4686960720"/>
    <x v="4"/>
    <s v="PRD-109-SUN"/>
    <x v="3"/>
    <x v="2"/>
    <s v="S"/>
    <n v="3797.39"/>
    <n v="389.44"/>
    <x v="2"/>
    <n v="0.10255464937759901"/>
    <x v="0"/>
    <x v="0"/>
    <m/>
    <x v="0"/>
    <n v="0"/>
    <m/>
    <x v="8"/>
    <x v="3"/>
  </r>
  <r>
    <s v="ORD-202309-06848"/>
    <x v="239"/>
    <x v="12"/>
    <x v="7"/>
    <n v="6774141309"/>
    <x v="11"/>
    <s v="PRD-104-WAT"/>
    <x v="7"/>
    <x v="2"/>
    <s v="North"/>
    <n v="4110.58"/>
    <n v="138.16"/>
    <x v="0"/>
    <n v="3.3610828642186799E-2"/>
    <x v="0"/>
    <x v="2"/>
    <m/>
    <x v="0"/>
    <n v="0"/>
    <n v="2420.2800000000002"/>
    <x v="8"/>
    <x v="3"/>
  </r>
  <r>
    <s v="ORD-202309-06849"/>
    <x v="247"/>
    <x v="24"/>
    <x v="1"/>
    <n v="5136002355"/>
    <x v="13"/>
    <s v="PRD-102-LAP"/>
    <x v="10"/>
    <x v="1"/>
    <s v="W"/>
    <n v="2031.35"/>
    <n v="126.44"/>
    <x v="3"/>
    <n v="6.2244320279617002E-2"/>
    <x v="0"/>
    <x v="2"/>
    <s v="missing parts"/>
    <x v="1"/>
    <n v="1"/>
    <n v="847.14"/>
    <x v="8"/>
    <x v="3"/>
  </r>
  <r>
    <s v="ORD-202309-06850"/>
    <x v="235"/>
    <x v="8"/>
    <x v="0"/>
    <n v="8186759799"/>
    <x v="9"/>
    <s v="PRD-107-TAB"/>
    <x v="6"/>
    <x v="1"/>
    <s v="West"/>
    <n v="3983.75"/>
    <n v="1150.5999999999999"/>
    <x v="3"/>
    <n v="0.28882334483840599"/>
    <x v="0"/>
    <x v="1"/>
    <m/>
    <x v="0"/>
    <n v="0"/>
    <n v="2081.52"/>
    <x v="8"/>
    <x v="3"/>
  </r>
  <r>
    <s v="ORD-202309-06851"/>
    <x v="259"/>
    <x v="29"/>
    <x v="7"/>
    <n v="835069334"/>
    <x v="0"/>
    <s v="PRD-108-JAC"/>
    <x v="4"/>
    <x v="0"/>
    <s v="S"/>
    <n v="1588.63"/>
    <n v="76.55"/>
    <x v="2"/>
    <n v="4.8186172991823102E-2"/>
    <x v="0"/>
    <x v="2"/>
    <m/>
    <x v="0"/>
    <n v="0"/>
    <n v="2085.91"/>
    <x v="8"/>
    <x v="3"/>
  </r>
  <r>
    <s v="ORD-202309-06852"/>
    <x v="244"/>
    <x v="16"/>
    <x v="2"/>
    <n v="591597800"/>
    <x v="13"/>
    <s v="PRD - 102 - LAP"/>
    <x v="10"/>
    <x v="1"/>
    <s v="East"/>
    <n v="1476.55"/>
    <n v="407.93"/>
    <x v="1"/>
    <n v="0.27627239172395102"/>
    <x v="0"/>
    <x v="1"/>
    <m/>
    <x v="0"/>
    <n v="0"/>
    <m/>
    <x v="8"/>
    <x v="3"/>
  </r>
  <r>
    <s v="ORD-202309-06853"/>
    <x v="251"/>
    <x v="5"/>
    <x v="4"/>
    <n v="1701188826"/>
    <x v="0"/>
    <s v="PRD-108-JAC"/>
    <x v="0"/>
    <x v="0"/>
    <s v="S"/>
    <n v="4829.2299999999996"/>
    <n v="1405.04"/>
    <x v="2"/>
    <n v="0.29094493325022802"/>
    <x v="0"/>
    <x v="1"/>
    <m/>
    <x v="0"/>
    <n v="0"/>
    <n v="2085.91"/>
    <x v="8"/>
    <x v="3"/>
  </r>
  <r>
    <s v="ORD-202309-06854"/>
    <x v="262"/>
    <x v="21"/>
    <x v="2"/>
    <n v="8380208413"/>
    <x v="19"/>
    <s v="PRD-102-LAP"/>
    <x v="10"/>
    <x v="1"/>
    <s v="East"/>
    <n v="3056.77"/>
    <n v="125.96"/>
    <x v="1"/>
    <n v="4.1206894859606699E-2"/>
    <x v="0"/>
    <x v="2"/>
    <m/>
    <x v="0"/>
    <n v="0"/>
    <n v="847.14"/>
    <x v="8"/>
    <x v="3"/>
  </r>
  <r>
    <s v="ORD-202309-06855"/>
    <x v="254"/>
    <x v="11"/>
    <x v="3"/>
    <n v="2034920609"/>
    <x v="5"/>
    <s v="PRD-103-HEA"/>
    <x v="5"/>
    <x v="1"/>
    <s v="W"/>
    <n v="4458.95"/>
    <n v="327.76"/>
    <x v="3"/>
    <n v="7.3506094484127399E-2"/>
    <x v="0"/>
    <x v="2"/>
    <s v="DAMAGED"/>
    <x v="1"/>
    <n v="1"/>
    <n v="2183.56"/>
    <x v="8"/>
    <x v="3"/>
  </r>
  <r>
    <s v="ORD-202309-06856"/>
    <x v="251"/>
    <x v="14"/>
    <x v="1"/>
    <n v="722153735"/>
    <x v="22"/>
    <s v="PRD-105-BAG"/>
    <x v="9"/>
    <x v="2"/>
    <s v="South"/>
    <n v="3368.22"/>
    <n v="965.04"/>
    <x v="2"/>
    <n v="0.28651335126565403"/>
    <x v="0"/>
    <x v="1"/>
    <m/>
    <x v="0"/>
    <n v="0"/>
    <m/>
    <x v="8"/>
    <x v="3"/>
  </r>
  <r>
    <s v="ORD-202309-06857"/>
    <x v="245"/>
    <x v="0"/>
    <x v="0"/>
    <n v="2410347280"/>
    <x v="13"/>
    <s v="PRD - 102 - LAP"/>
    <x v="10"/>
    <x v="1"/>
    <s v="S"/>
    <n v="3483.47"/>
    <n v="886.73"/>
    <x v="2"/>
    <n v="0.25455364909127998"/>
    <x v="0"/>
    <x v="1"/>
    <s v="Wrong item delivered"/>
    <x v="1"/>
    <n v="1"/>
    <m/>
    <x v="8"/>
    <x v="3"/>
  </r>
  <r>
    <s v="ORD-202309-06858"/>
    <x v="260"/>
    <x v="23"/>
    <x v="5"/>
    <n v="3683942918"/>
    <x v="15"/>
    <s v="PRD-100-SHO"/>
    <x v="12"/>
    <x v="0"/>
    <s v="South"/>
    <n v="4241.24"/>
    <n v="958.03"/>
    <x v="2"/>
    <n v="0.225884411162773"/>
    <x v="0"/>
    <x v="1"/>
    <m/>
    <x v="0"/>
    <n v="0"/>
    <n v="2793.38"/>
    <x v="8"/>
    <x v="3"/>
  </r>
  <r>
    <s v="ORD-202309-06859"/>
    <x v="261"/>
    <x v="7"/>
    <x v="4"/>
    <n v="174063387"/>
    <x v="20"/>
    <s v="PRD - 100 - SHO"/>
    <x v="12"/>
    <x v="0"/>
    <s v="S"/>
    <n v="507.18"/>
    <n v="49.23"/>
    <x v="2"/>
    <n v="9.7066130367916698E-2"/>
    <x v="1"/>
    <x v="2"/>
    <m/>
    <x v="0"/>
    <n v="0"/>
    <m/>
    <x v="8"/>
    <x v="3"/>
  </r>
  <r>
    <s v="ORD-202309-06860"/>
    <x v="252"/>
    <x v="4"/>
    <x v="2"/>
    <n v="707696851"/>
    <x v="9"/>
    <s v="PRD-107-TAB"/>
    <x v="6"/>
    <x v="1"/>
    <s v="North"/>
    <n v="632.88"/>
    <n v="68.900000000000006"/>
    <x v="0"/>
    <n v="0.10886739982303099"/>
    <x v="1"/>
    <x v="0"/>
    <m/>
    <x v="0"/>
    <n v="0"/>
    <n v="2081.52"/>
    <x v="8"/>
    <x v="3"/>
  </r>
  <r>
    <s v="ORD-202309-06861"/>
    <x v="241"/>
    <x v="1"/>
    <x v="6"/>
    <n v="7770061709"/>
    <x v="4"/>
    <s v="PRD-109-SUN"/>
    <x v="3"/>
    <x v="2"/>
    <s v="South"/>
    <n v="3231.12"/>
    <n v="121.4"/>
    <x v="2"/>
    <n v="3.7572111218400997E-2"/>
    <x v="0"/>
    <x v="2"/>
    <m/>
    <x v="0"/>
    <n v="0"/>
    <m/>
    <x v="8"/>
    <x v="3"/>
  </r>
  <r>
    <s v="ORD-202309-06862"/>
    <x v="240"/>
    <x v="2"/>
    <x v="2"/>
    <n v="6467435480"/>
    <x v="8"/>
    <s v="PRD-110-CAM"/>
    <x v="8"/>
    <x v="1"/>
    <s v="North"/>
    <n v="2134.0500000000002"/>
    <n v="599.04"/>
    <x v="0"/>
    <n v="0.28070570042876197"/>
    <x v="0"/>
    <x v="1"/>
    <s v="Size issue"/>
    <x v="1"/>
    <n v="1"/>
    <m/>
    <x v="8"/>
    <x v="3"/>
  </r>
  <r>
    <s v="ORD-202309-06863"/>
    <x v="253"/>
    <x v="17"/>
    <x v="7"/>
    <n v="6027177842"/>
    <x v="16"/>
    <s v="PRD-109-SUN"/>
    <x v="3"/>
    <x v="2"/>
    <s v="North"/>
    <n v="2288.2600000000002"/>
    <n v="300.61"/>
    <x v="0"/>
    <n v="0.131370561037644"/>
    <x v="0"/>
    <x v="0"/>
    <m/>
    <x v="0"/>
    <n v="0"/>
    <m/>
    <x v="8"/>
    <x v="3"/>
  </r>
  <r>
    <s v="ORD-202309-06864"/>
    <x v="256"/>
    <x v="22"/>
    <x v="1"/>
    <n v="6380938502"/>
    <x v="4"/>
    <s v="PRD-109-SUN"/>
    <x v="3"/>
    <x v="2"/>
    <s v="S"/>
    <n v="3391.04"/>
    <n v="643.09"/>
    <x v="2"/>
    <n v="0.18964388506181001"/>
    <x v="0"/>
    <x v="0"/>
    <m/>
    <x v="0"/>
    <n v="0"/>
    <m/>
    <x v="8"/>
    <x v="3"/>
  </r>
  <r>
    <s v="ORD-202309-06865"/>
    <x v="237"/>
    <x v="25"/>
    <x v="2"/>
    <n v="1412445680"/>
    <x v="17"/>
    <s v="PRD-108-JAC"/>
    <x v="4"/>
    <x v="0"/>
    <s v="South"/>
    <n v="4379.88"/>
    <n v="979.69"/>
    <x v="2"/>
    <n v="0.22367964419116501"/>
    <x v="0"/>
    <x v="1"/>
    <m/>
    <x v="0"/>
    <n v="0"/>
    <n v="2085.91"/>
    <x v="8"/>
    <x v="3"/>
  </r>
  <r>
    <s v="ORD-202309-06866"/>
    <x v="246"/>
    <x v="28"/>
    <x v="1"/>
    <n v="4527362285"/>
    <x v="4"/>
    <s v="PRD-109-SUN"/>
    <x v="3"/>
    <x v="2"/>
    <s v="West"/>
    <n v="4356.5200000000004"/>
    <n v="759.15"/>
    <x v="3"/>
    <n v="0.17425605758724899"/>
    <x v="0"/>
    <x v="0"/>
    <m/>
    <x v="0"/>
    <n v="0"/>
    <m/>
    <x v="8"/>
    <x v="3"/>
  </r>
  <r>
    <s v="ORD-202309-06867"/>
    <x v="248"/>
    <x v="18"/>
    <x v="0"/>
    <n v="4845385224"/>
    <x v="8"/>
    <s v="PRD-110-CAM"/>
    <x v="8"/>
    <x v="1"/>
    <s v="East"/>
    <n v="1725.09"/>
    <n v="82.17"/>
    <x v="1"/>
    <n v="4.7632297445350698E-2"/>
    <x v="0"/>
    <x v="2"/>
    <m/>
    <x v="0"/>
    <n v="0"/>
    <m/>
    <x v="8"/>
    <x v="3"/>
  </r>
  <r>
    <s v="ORD-202309-06868"/>
    <x v="262"/>
    <x v="19"/>
    <x v="4"/>
    <n v="9841444241"/>
    <x v="13"/>
    <s v="PRD-102-LAP"/>
    <x v="10"/>
    <x v="1"/>
    <s v="South"/>
    <n v="2907.82"/>
    <n v="505.96"/>
    <x v="2"/>
    <n v="0.17399976614783599"/>
    <x v="0"/>
    <x v="0"/>
    <m/>
    <x v="0"/>
    <n v="0"/>
    <n v="847.14"/>
    <x v="8"/>
    <x v="3"/>
  </r>
  <r>
    <s v="ORD-202309-06869"/>
    <x v="246"/>
    <x v="23"/>
    <x v="7"/>
    <n v="9248198909"/>
    <x v="5"/>
    <s v="PRD-103-HEA"/>
    <x v="5"/>
    <x v="1"/>
    <s v="East"/>
    <n v="4093.65"/>
    <n v="140.97"/>
    <x v="1"/>
    <n v="3.4436261038437603E-2"/>
    <x v="0"/>
    <x v="2"/>
    <m/>
    <x v="0"/>
    <n v="0"/>
    <n v="2183.56"/>
    <x v="8"/>
    <x v="3"/>
  </r>
  <r>
    <s v="ORD-202309-06870"/>
    <x v="256"/>
    <x v="25"/>
    <x v="3"/>
    <n v="4157157966"/>
    <x v="3"/>
    <s v="PRD-106-PHO"/>
    <x v="2"/>
    <x v="1"/>
    <s v="East"/>
    <n v="299.89999999999998"/>
    <n v="87.45"/>
    <x v="1"/>
    <n v="0.29159719906635601"/>
    <x v="2"/>
    <x v="1"/>
    <m/>
    <x v="0"/>
    <n v="0"/>
    <n v="2788.38"/>
    <x v="8"/>
    <x v="3"/>
  </r>
  <r>
    <s v="ORD-202309-06871"/>
    <x v="240"/>
    <x v="17"/>
    <x v="0"/>
    <n v="5728296530"/>
    <x v="12"/>
    <s v="PRD-105-BAG"/>
    <x v="4"/>
    <x v="2"/>
    <s v="South"/>
    <n v="716.95"/>
    <n v="186.74"/>
    <x v="2"/>
    <n v="0.26046446753608998"/>
    <x v="1"/>
    <x v="1"/>
    <m/>
    <x v="0"/>
    <n v="0"/>
    <m/>
    <x v="8"/>
    <x v="3"/>
  </r>
  <r>
    <s v="ORD-202309-06872"/>
    <x v="254"/>
    <x v="16"/>
    <x v="5"/>
    <n v="8708826192"/>
    <x v="1"/>
    <s v="PRD - 101 - SHI"/>
    <x v="1"/>
    <x v="0"/>
    <s v="South"/>
    <n v="2967.04"/>
    <n v="148.06"/>
    <x v="2"/>
    <n v="4.9901585418464199E-2"/>
    <x v="0"/>
    <x v="2"/>
    <m/>
    <x v="0"/>
    <n v="0"/>
    <m/>
    <x v="8"/>
    <x v="3"/>
  </r>
  <r>
    <s v="ORD-202309-06873"/>
    <x v="260"/>
    <x v="29"/>
    <x v="3"/>
    <n v="2317296611"/>
    <x v="2"/>
    <s v="PRD-101-SHI"/>
    <x v="1"/>
    <x v="0"/>
    <s v="West"/>
    <n v="3367.74"/>
    <n v="563.84"/>
    <x v="3"/>
    <n v="0.167423851009876"/>
    <x v="0"/>
    <x v="0"/>
    <s v="Customer changed mind"/>
    <x v="1"/>
    <n v="1"/>
    <n v="2821.33"/>
    <x v="8"/>
    <x v="3"/>
  </r>
  <r>
    <s v="ORD-202309-06874"/>
    <x v="252"/>
    <x v="23"/>
    <x v="4"/>
    <n v="7506309926"/>
    <x v="11"/>
    <s v="PRD-104-WAT"/>
    <x v="7"/>
    <x v="2"/>
    <s v="W"/>
    <n v="3051.46"/>
    <n v="166.95"/>
    <x v="3"/>
    <n v="5.4711515143570602E-2"/>
    <x v="0"/>
    <x v="2"/>
    <m/>
    <x v="0"/>
    <n v="0"/>
    <n v="2420.2800000000002"/>
    <x v="8"/>
    <x v="3"/>
  </r>
  <r>
    <s v="ORD-202309-06875"/>
    <x v="253"/>
    <x v="13"/>
    <x v="0"/>
    <n v="6429256768"/>
    <x v="9"/>
    <s v="PRD - 107 - TAB"/>
    <x v="6"/>
    <x v="1"/>
    <s v="North"/>
    <n v="4617.4799999999996"/>
    <n v="685.93"/>
    <x v="0"/>
    <n v="0.14855072463768099"/>
    <x v="0"/>
    <x v="0"/>
    <s v="DAMAGED"/>
    <x v="1"/>
    <n v="1"/>
    <m/>
    <x v="8"/>
    <x v="3"/>
  </r>
  <r>
    <s v="ORD-202309-06876"/>
    <x v="246"/>
    <x v="11"/>
    <x v="7"/>
    <n v="8460594058"/>
    <x v="2"/>
    <s v="PRD-101-SHI"/>
    <x v="1"/>
    <x v="0"/>
    <s v="East"/>
    <n v="4646.04"/>
    <n v="1071.76"/>
    <x v="1"/>
    <n v="0.23068247367650699"/>
    <x v="0"/>
    <x v="1"/>
    <m/>
    <x v="0"/>
    <n v="0"/>
    <n v="2821.33"/>
    <x v="8"/>
    <x v="3"/>
  </r>
  <r>
    <s v="ORD-202309-06877"/>
    <x v="239"/>
    <x v="9"/>
    <x v="7"/>
    <n v="6152005483"/>
    <x v="0"/>
    <s v="PRD-108-JAC"/>
    <x v="0"/>
    <x v="0"/>
    <s v="North"/>
    <n v="2394.5700000000002"/>
    <n v="456.39"/>
    <x v="0"/>
    <n v="0.190593718287626"/>
    <x v="0"/>
    <x v="0"/>
    <m/>
    <x v="0"/>
    <n v="0"/>
    <n v="2085.91"/>
    <x v="8"/>
    <x v="3"/>
  </r>
  <r>
    <s v="ORD-202309-06878"/>
    <x v="236"/>
    <x v="15"/>
    <x v="0"/>
    <n v="6582730857"/>
    <x v="12"/>
    <s v="PRD-105-BAG"/>
    <x v="9"/>
    <x v="2"/>
    <s v="West"/>
    <n v="3250.75"/>
    <n v="906.16"/>
    <x v="3"/>
    <n v="0.27875413366146301"/>
    <x v="0"/>
    <x v="1"/>
    <s v="DAMAGED"/>
    <x v="1"/>
    <n v="1"/>
    <m/>
    <x v="8"/>
    <x v="3"/>
  </r>
  <r>
    <s v="ORD-202309-06879"/>
    <x v="240"/>
    <x v="19"/>
    <x v="3"/>
    <n v="2324620538"/>
    <x v="3"/>
    <s v="PRD-106-PHO"/>
    <x v="2"/>
    <x v="1"/>
    <s v="North"/>
    <n v="4132.42"/>
    <n v="621.26"/>
    <x v="0"/>
    <n v="0.15033805857100699"/>
    <x v="0"/>
    <x v="0"/>
    <m/>
    <x v="0"/>
    <n v="0"/>
    <n v="2788.38"/>
    <x v="8"/>
    <x v="3"/>
  </r>
  <r>
    <s v="ORD-202309-06880"/>
    <x v="260"/>
    <x v="18"/>
    <x v="2"/>
    <n v="4172937086"/>
    <x v="12"/>
    <s v="PRD-105-BAG"/>
    <x v="9"/>
    <x v="2"/>
    <s v="South"/>
    <n v="439.54"/>
    <n v="124.24"/>
    <x v="2"/>
    <n v="0.28265914365018002"/>
    <x v="2"/>
    <x v="1"/>
    <m/>
    <x v="0"/>
    <n v="0"/>
    <m/>
    <x v="8"/>
    <x v="3"/>
  </r>
  <r>
    <s v="ORD-202309-06881"/>
    <x v="245"/>
    <x v="18"/>
    <x v="5"/>
    <n v="9982958203"/>
    <x v="8"/>
    <s v="PRD-110-CAM"/>
    <x v="8"/>
    <x v="1"/>
    <s v="N"/>
    <n v="2129.14"/>
    <n v="519.70000000000005"/>
    <x v="0"/>
    <n v="0.24408916276055101"/>
    <x v="0"/>
    <x v="1"/>
    <m/>
    <x v="0"/>
    <n v="0"/>
    <m/>
    <x v="8"/>
    <x v="3"/>
  </r>
  <r>
    <s v="ORD-202309-06882"/>
    <x v="237"/>
    <x v="28"/>
    <x v="0"/>
    <n v="9162484990"/>
    <x v="5"/>
    <s v="PRD - 103 - HEA"/>
    <x v="5"/>
    <x v="1"/>
    <s v="South"/>
    <n v="3775.52"/>
    <n v="246.89"/>
    <x v="2"/>
    <n v="6.5392316819934695E-2"/>
    <x v="0"/>
    <x v="2"/>
    <m/>
    <x v="0"/>
    <n v="0"/>
    <m/>
    <x v="8"/>
    <x v="3"/>
  </r>
  <r>
    <s v="ORD-202309-06883"/>
    <x v="237"/>
    <x v="26"/>
    <x v="4"/>
    <n v="5606288466"/>
    <x v="12"/>
    <s v="PRD-105-BAG"/>
    <x v="4"/>
    <x v="2"/>
    <s v="East"/>
    <n v="659.51"/>
    <n v="54.33"/>
    <x v="1"/>
    <n v="8.2379342238935005E-2"/>
    <x v="1"/>
    <x v="2"/>
    <m/>
    <x v="0"/>
    <n v="0"/>
    <m/>
    <x v="8"/>
    <x v="3"/>
  </r>
  <r>
    <s v="ORD-202309-06884"/>
    <x v="257"/>
    <x v="10"/>
    <x v="2"/>
    <n v="8966224318"/>
    <x v="8"/>
    <s v="PRD-110-CAM"/>
    <x v="8"/>
    <x v="1"/>
    <s v="N"/>
    <n v="4388.1400000000003"/>
    <n v="1037.49"/>
    <x v="0"/>
    <n v="0.236430469401614"/>
    <x v="0"/>
    <x v="1"/>
    <s v="Customer changed mind"/>
    <x v="1"/>
    <n v="1"/>
    <m/>
    <x v="8"/>
    <x v="3"/>
  </r>
  <r>
    <s v="ORD-202309-06885"/>
    <x v="248"/>
    <x v="15"/>
    <x v="5"/>
    <n v="4933310407"/>
    <x v="12"/>
    <s v="PRD-105-BAG"/>
    <x v="9"/>
    <x v="2"/>
    <s v="N"/>
    <n v="1879.37"/>
    <n v="120.29"/>
    <x v="0"/>
    <n v="6.4005491201838904E-2"/>
    <x v="0"/>
    <x v="2"/>
    <s v="DAMAGED"/>
    <x v="1"/>
    <n v="1"/>
    <m/>
    <x v="8"/>
    <x v="3"/>
  </r>
  <r>
    <s v="ORD-202309-06886"/>
    <x v="241"/>
    <x v="2"/>
    <x v="5"/>
    <n v="3281905332"/>
    <x v="2"/>
    <s v="PRD-101-SHI"/>
    <x v="1"/>
    <x v="0"/>
    <s v="North"/>
    <n v="2051.6"/>
    <n v="208.94"/>
    <x v="0"/>
    <n v="0.10184246441801501"/>
    <x v="0"/>
    <x v="0"/>
    <m/>
    <x v="0"/>
    <n v="0"/>
    <n v="2821.33"/>
    <x v="8"/>
    <x v="3"/>
  </r>
  <r>
    <s v="ORD-202309-06887"/>
    <x v="238"/>
    <x v="7"/>
    <x v="3"/>
    <n v="8045006894"/>
    <x v="3"/>
    <s v="PRD-106-PHO"/>
    <x v="2"/>
    <x v="1"/>
    <s v="South"/>
    <n v="1581.44"/>
    <n v="288.87"/>
    <x v="2"/>
    <n v="0.18266263658437901"/>
    <x v="0"/>
    <x v="0"/>
    <m/>
    <x v="0"/>
    <n v="0"/>
    <n v="2788.38"/>
    <x v="8"/>
    <x v="3"/>
  </r>
  <r>
    <s v="ORD-202309-06888"/>
    <x v="261"/>
    <x v="15"/>
    <x v="3"/>
    <n v="408178242"/>
    <x v="15"/>
    <s v="PRD-100-SHO"/>
    <x v="12"/>
    <x v="0"/>
    <s v="West"/>
    <n v="2228"/>
    <n v="180.55"/>
    <x v="3"/>
    <n v="8.1036804308797103E-2"/>
    <x v="0"/>
    <x v="2"/>
    <m/>
    <x v="0"/>
    <n v="0"/>
    <n v="2793.38"/>
    <x v="8"/>
    <x v="3"/>
  </r>
  <r>
    <s v="ORD-202309-06889"/>
    <x v="253"/>
    <x v="21"/>
    <x v="0"/>
    <n v="5128635392"/>
    <x v="8"/>
    <s v="PRD-110-CAM"/>
    <x v="8"/>
    <x v="1"/>
    <s v="West"/>
    <n v="3298.4"/>
    <n v="639.16999999999996"/>
    <x v="3"/>
    <n v="0.193781833616299"/>
    <x v="0"/>
    <x v="0"/>
    <m/>
    <x v="0"/>
    <n v="0"/>
    <m/>
    <x v="8"/>
    <x v="3"/>
  </r>
  <r>
    <s v="ORD-202309-06890"/>
    <x v="245"/>
    <x v="12"/>
    <x v="1"/>
    <n v="9392507089"/>
    <x v="15"/>
    <s v="PRD-100-SHO"/>
    <x v="12"/>
    <x v="0"/>
    <s v="North"/>
    <n v="608.41"/>
    <n v="57.78"/>
    <x v="0"/>
    <n v="9.4968853240413598E-2"/>
    <x v="1"/>
    <x v="2"/>
    <m/>
    <x v="0"/>
    <n v="0"/>
    <n v="2793.38"/>
    <x v="8"/>
    <x v="3"/>
  </r>
  <r>
    <s v="ORD-202309-06891"/>
    <x v="254"/>
    <x v="4"/>
    <x v="6"/>
    <n v="2885741377"/>
    <x v="17"/>
    <s v="PRD-108-JAC "/>
    <x v="0"/>
    <x v="0"/>
    <s v="North"/>
    <n v="1366.23"/>
    <n v="115.58"/>
    <x v="0"/>
    <n v="8.4597761723867904E-2"/>
    <x v="0"/>
    <x v="2"/>
    <m/>
    <x v="0"/>
    <n v="0"/>
    <m/>
    <x v="8"/>
    <x v="3"/>
  </r>
  <r>
    <s v="ORD-202309-06892"/>
    <x v="251"/>
    <x v="18"/>
    <x v="0"/>
    <n v="351855549"/>
    <x v="13"/>
    <s v="PRD-102-LAP"/>
    <x v="10"/>
    <x v="1"/>
    <s v="East"/>
    <n v="913.25"/>
    <n v="231.94"/>
    <x v="1"/>
    <n v="0.25397207774432001"/>
    <x v="1"/>
    <x v="1"/>
    <m/>
    <x v="0"/>
    <n v="0"/>
    <n v="847.14"/>
    <x v="8"/>
    <x v="3"/>
  </r>
  <r>
    <s v="ORD-202309-06893"/>
    <x v="250"/>
    <x v="12"/>
    <x v="0"/>
    <n v="1992882822"/>
    <x v="0"/>
    <s v="PRD-108-JAC"/>
    <x v="0"/>
    <x v="0"/>
    <s v="W"/>
    <n v="1086.78"/>
    <n v="271.17"/>
    <x v="3"/>
    <n v="0.24951692154805899"/>
    <x v="0"/>
    <x v="1"/>
    <m/>
    <x v="0"/>
    <n v="0"/>
    <n v="2085.91"/>
    <x v="8"/>
    <x v="3"/>
  </r>
  <r>
    <s v="ORD-202309-06894"/>
    <x v="240"/>
    <x v="24"/>
    <x v="4"/>
    <n v="7440820251"/>
    <x v="2"/>
    <s v="PRD-101-SHI"/>
    <x v="1"/>
    <x v="0"/>
    <s v="East"/>
    <n v="2090.8200000000002"/>
    <n v="279.43"/>
    <x v="1"/>
    <n v="0.133646129269856"/>
    <x v="0"/>
    <x v="0"/>
    <m/>
    <x v="0"/>
    <n v="0"/>
    <n v="2821.33"/>
    <x v="8"/>
    <x v="3"/>
  </r>
  <r>
    <s v="ORD-202309-06895"/>
    <x v="246"/>
    <x v="9"/>
    <x v="5"/>
    <n v="7043930525"/>
    <x v="12"/>
    <s v="PRD-105-BAG"/>
    <x v="9"/>
    <x v="2"/>
    <s v="North"/>
    <n v="347.93"/>
    <n v="62.84"/>
    <x v="0"/>
    <n v="0.18061104245106799"/>
    <x v="2"/>
    <x v="0"/>
    <m/>
    <x v="0"/>
    <n v="0"/>
    <m/>
    <x v="8"/>
    <x v="3"/>
  </r>
  <r>
    <s v="ORD-202309-06896"/>
    <x v="235"/>
    <x v="14"/>
    <x v="3"/>
    <n v="8886006774"/>
    <x v="11"/>
    <s v="PRD-104-WAT"/>
    <x v="7"/>
    <x v="2"/>
    <s v="North"/>
    <n v="2567.61"/>
    <n v="741.37"/>
    <x v="0"/>
    <n v="0.28873933346575198"/>
    <x v="0"/>
    <x v="1"/>
    <m/>
    <x v="0"/>
    <n v="0"/>
    <n v="2420.2800000000002"/>
    <x v="8"/>
    <x v="3"/>
  </r>
  <r>
    <s v="ORD-202309-06897"/>
    <x v="255"/>
    <x v="10"/>
    <x v="2"/>
    <n v="5617010281"/>
    <x v="1"/>
    <s v="PRD-101-SHI"/>
    <x v="1"/>
    <x v="0"/>
    <s v="S"/>
    <n v="1332.9"/>
    <n v="307.89"/>
    <x v="2"/>
    <n v="0.23099257258608999"/>
    <x v="0"/>
    <x v="1"/>
    <m/>
    <x v="0"/>
    <n v="0"/>
    <n v="2821.33"/>
    <x v="8"/>
    <x v="3"/>
  </r>
  <r>
    <s v="ORD-202309-06898"/>
    <x v="252"/>
    <x v="4"/>
    <x v="0"/>
    <n v="8184778403"/>
    <x v="18"/>
    <s v="PRD-103-HEA"/>
    <x v="5"/>
    <x v="1"/>
    <s v="N"/>
    <n v="2441.23"/>
    <n v="562.76"/>
    <x v="0"/>
    <n v="0.230523137926373"/>
    <x v="0"/>
    <x v="1"/>
    <m/>
    <x v="0"/>
    <n v="0"/>
    <n v="2183.56"/>
    <x v="8"/>
    <x v="3"/>
  </r>
  <r>
    <s v="ORD-202309-06899"/>
    <x v="243"/>
    <x v="5"/>
    <x v="5"/>
    <n v="5986631649"/>
    <x v="15"/>
    <s v="PRD - 100 - SHO "/>
    <x v="12"/>
    <x v="0"/>
    <s v="S"/>
    <n v="1695.06"/>
    <n v="421.07"/>
    <x v="2"/>
    <n v="0.24841008577867499"/>
    <x v="0"/>
    <x v="1"/>
    <m/>
    <x v="0"/>
    <n v="0"/>
    <m/>
    <x v="8"/>
    <x v="3"/>
  </r>
  <r>
    <s v="ORD-202309-06900"/>
    <x v="235"/>
    <x v="4"/>
    <x v="5"/>
    <n v="3379078340"/>
    <x v="15"/>
    <s v="PRD-100-SHO"/>
    <x v="12"/>
    <x v="0"/>
    <s v="West"/>
    <n v="4364.32"/>
    <n v="1255.57"/>
    <x v="3"/>
    <n v="0.287689720277157"/>
    <x v="0"/>
    <x v="1"/>
    <s v="Late delivery"/>
    <x v="1"/>
    <n v="1"/>
    <n v="2793.38"/>
    <x v="8"/>
    <x v="3"/>
  </r>
  <r>
    <s v="ORD-202309-06901"/>
    <x v="235"/>
    <x v="18"/>
    <x v="6"/>
    <n v="8198347200"/>
    <x v="2"/>
    <s v="PRD-101-SHI"/>
    <x v="1"/>
    <x v="0"/>
    <s v="South"/>
    <n v="2137.1799999999998"/>
    <n v="71.22"/>
    <x v="2"/>
    <n v="3.3324287144742101E-2"/>
    <x v="0"/>
    <x v="2"/>
    <m/>
    <x v="0"/>
    <n v="0"/>
    <n v="2821.33"/>
    <x v="8"/>
    <x v="3"/>
  </r>
  <r>
    <s v="ORD-202309-06902"/>
    <x v="246"/>
    <x v="29"/>
    <x v="5"/>
    <n v="1602138999"/>
    <x v="18"/>
    <s v="PRD-103-HEA"/>
    <x v="5"/>
    <x v="1"/>
    <s v="North"/>
    <n v="3091.33"/>
    <n v="574.38"/>
    <x v="0"/>
    <n v="0.18580352146163601"/>
    <x v="0"/>
    <x v="0"/>
    <m/>
    <x v="0"/>
    <n v="0"/>
    <n v="2183.56"/>
    <x v="8"/>
    <x v="3"/>
  </r>
  <r>
    <s v="ORD-202309-06903"/>
    <x v="243"/>
    <x v="27"/>
    <x v="0"/>
    <n v="6340327797"/>
    <x v="11"/>
    <s v="PRD-104-WAT"/>
    <x v="7"/>
    <x v="2"/>
    <s v="North"/>
    <n v="846.04"/>
    <n v="107.33"/>
    <x v="0"/>
    <n v="0.12686161410808"/>
    <x v="1"/>
    <x v="0"/>
    <m/>
    <x v="0"/>
    <n v="0"/>
    <n v="2420.2800000000002"/>
    <x v="8"/>
    <x v="3"/>
  </r>
  <r>
    <s v="ORD-202309-06904"/>
    <x v="251"/>
    <x v="0"/>
    <x v="5"/>
    <n v="4467278350"/>
    <x v="20"/>
    <s v="PRD-100-SHO"/>
    <x v="12"/>
    <x v="0"/>
    <s v="South"/>
    <n v="2682.4"/>
    <n v="219.34"/>
    <x v="2"/>
    <n v="8.1770056665672497E-2"/>
    <x v="0"/>
    <x v="2"/>
    <m/>
    <x v="0"/>
    <n v="0"/>
    <n v="2793.38"/>
    <x v="8"/>
    <x v="3"/>
  </r>
  <r>
    <s v="ORD-202309-06905"/>
    <x v="259"/>
    <x v="4"/>
    <x v="0"/>
    <n v="6265926873"/>
    <x v="23"/>
    <s v="PRD-111-CHA"/>
    <x v="11"/>
    <x v="1"/>
    <s v="N"/>
    <n v="1281.93"/>
    <n v="76.47"/>
    <x v="0"/>
    <n v="5.9652243102197501E-2"/>
    <x v="0"/>
    <x v="2"/>
    <m/>
    <x v="0"/>
    <n v="0"/>
    <n v="207.68"/>
    <x v="8"/>
    <x v="3"/>
  </r>
  <r>
    <s v="ORD-202309-06906"/>
    <x v="237"/>
    <x v="19"/>
    <x v="3"/>
    <n v="1587815539"/>
    <x v="5"/>
    <s v="PRD-103-HEA"/>
    <x v="4"/>
    <x v="1"/>
    <s v="North"/>
    <n v="2934.4"/>
    <n v="597.54"/>
    <x v="0"/>
    <n v="0.203632769901854"/>
    <x v="0"/>
    <x v="1"/>
    <m/>
    <x v="0"/>
    <n v="0"/>
    <n v="2183.56"/>
    <x v="8"/>
    <x v="3"/>
  </r>
  <r>
    <s v="ORD-202309-06907"/>
    <x v="251"/>
    <x v="10"/>
    <x v="4"/>
    <n v="2574975890"/>
    <x v="22"/>
    <s v="PRD-105-BAG"/>
    <x v="4"/>
    <x v="2"/>
    <s v="South"/>
    <n v="2827.78"/>
    <n v="172.53"/>
    <x v="2"/>
    <n v="6.1012525726895299E-2"/>
    <x v="0"/>
    <x v="2"/>
    <s v="damaged "/>
    <x v="1"/>
    <n v="1"/>
    <m/>
    <x v="8"/>
    <x v="3"/>
  </r>
  <r>
    <s v="ORD-202309-06908"/>
    <x v="252"/>
    <x v="9"/>
    <x v="0"/>
    <n v="7512857279"/>
    <x v="4"/>
    <s v="PRD-109-SUN"/>
    <x v="3"/>
    <x v="2"/>
    <s v="N"/>
    <n v="522.37"/>
    <n v="94.96"/>
    <x v="0"/>
    <n v="0.18178685605988101"/>
    <x v="1"/>
    <x v="0"/>
    <m/>
    <x v="0"/>
    <n v="0"/>
    <m/>
    <x v="8"/>
    <x v="3"/>
  </r>
  <r>
    <s v="ORD-202309-06909"/>
    <x v="239"/>
    <x v="14"/>
    <x v="4"/>
    <n v="4214520266"/>
    <x v="0"/>
    <s v="PRD-108-JAC"/>
    <x v="0"/>
    <x v="0"/>
    <s v="East"/>
    <n v="2564.5"/>
    <n v="501.47"/>
    <x v="1"/>
    <n v="0.19554299083641999"/>
    <x v="0"/>
    <x v="0"/>
    <m/>
    <x v="0"/>
    <n v="0"/>
    <n v="2085.91"/>
    <x v="8"/>
    <x v="3"/>
  </r>
  <r>
    <s v="ORD-202309-06910"/>
    <x v="263"/>
    <x v="13"/>
    <x v="5"/>
    <n v="491845448"/>
    <x v="5"/>
    <s v="PRD-103-HEA"/>
    <x v="5"/>
    <x v="1"/>
    <s v="South"/>
    <n v="3642.71"/>
    <n v="983.81"/>
    <x v="2"/>
    <n v="0.27007639916435799"/>
    <x v="0"/>
    <x v="1"/>
    <m/>
    <x v="0"/>
    <n v="0"/>
    <n v="2183.56"/>
    <x v="8"/>
    <x v="3"/>
  </r>
  <r>
    <s v="ORD-202309-06911"/>
    <x v="255"/>
    <x v="5"/>
    <x v="5"/>
    <n v="3923603248"/>
    <x v="5"/>
    <s v="PRD-103-HEA"/>
    <x v="5"/>
    <x v="1"/>
    <s v="North"/>
    <n v="1913.44"/>
    <n v="556.9"/>
    <x v="0"/>
    <n v="0.29104649218162099"/>
    <x v="0"/>
    <x v="1"/>
    <m/>
    <x v="0"/>
    <n v="0"/>
    <n v="2183.56"/>
    <x v="8"/>
    <x v="3"/>
  </r>
  <r>
    <s v="ORD-202309-06912"/>
    <x v="248"/>
    <x v="9"/>
    <x v="4"/>
    <n v="9875369975"/>
    <x v="7"/>
    <s v="PRD-104-WAT"/>
    <x v="7"/>
    <x v="2"/>
    <s v="East"/>
    <n v="352.21"/>
    <n v="54.65"/>
    <x v="1"/>
    <n v="0.15516311291559001"/>
    <x v="2"/>
    <x v="0"/>
    <s v="Size issue"/>
    <x v="1"/>
    <n v="1"/>
    <n v="2420.2800000000002"/>
    <x v="8"/>
    <x v="3"/>
  </r>
  <r>
    <s v="ORD-202309-06913"/>
    <x v="237"/>
    <x v="13"/>
    <x v="2"/>
    <n v="6072811022"/>
    <x v="0"/>
    <s v="PRD-108-JAC"/>
    <x v="0"/>
    <x v="0"/>
    <s v="S"/>
    <n v="2088.7199999999998"/>
    <n v="92.11"/>
    <x v="2"/>
    <n v="4.4098778199088397E-2"/>
    <x v="0"/>
    <x v="2"/>
    <m/>
    <x v="0"/>
    <n v="0"/>
    <n v="2085.91"/>
    <x v="8"/>
    <x v="3"/>
  </r>
  <r>
    <s v="ORD-202309-06914"/>
    <x v="254"/>
    <x v="10"/>
    <x v="5"/>
    <n v="2347001644"/>
    <x v="16"/>
    <s v="PRD-109-SUN"/>
    <x v="4"/>
    <x v="2"/>
    <s v="West"/>
    <n v="1510.31"/>
    <n v="253.82"/>
    <x v="3"/>
    <n v="0.16805821321450601"/>
    <x v="0"/>
    <x v="0"/>
    <m/>
    <x v="0"/>
    <n v="0"/>
    <m/>
    <x v="8"/>
    <x v="3"/>
  </r>
  <r>
    <s v="ORD-202309-06915"/>
    <x v="244"/>
    <x v="25"/>
    <x v="1"/>
    <n v="1466505713"/>
    <x v="15"/>
    <s v="PRD-100-SHO"/>
    <x v="12"/>
    <x v="0"/>
    <s v="W"/>
    <n v="569.5"/>
    <n v="119.38"/>
    <x v="3"/>
    <n v="0.20962247585601401"/>
    <x v="1"/>
    <x v="1"/>
    <m/>
    <x v="0"/>
    <n v="0"/>
    <n v="2793.38"/>
    <x v="8"/>
    <x v="3"/>
  </r>
  <r>
    <s v="ORD-202309-06916"/>
    <x v="260"/>
    <x v="13"/>
    <x v="1"/>
    <n v="6267095068"/>
    <x v="22"/>
    <s v="PRD-105-BAG"/>
    <x v="9"/>
    <x v="2"/>
    <s v="West"/>
    <n v="3572.97"/>
    <n v="386.2"/>
    <x v="3"/>
    <n v="0.108089348637128"/>
    <x v="0"/>
    <x v="0"/>
    <m/>
    <x v="0"/>
    <n v="0"/>
    <m/>
    <x v="8"/>
    <x v="3"/>
  </r>
  <r>
    <s v="ORD-202309-06917"/>
    <x v="236"/>
    <x v="18"/>
    <x v="4"/>
    <n v="4633098717"/>
    <x v="12"/>
    <s v="PRD-105-BAG"/>
    <x v="9"/>
    <x v="2"/>
    <s v="West"/>
    <n v="2881.56"/>
    <n v="751.9"/>
    <x v="3"/>
    <n v="0.26093504907064202"/>
    <x v="0"/>
    <x v="1"/>
    <m/>
    <x v="0"/>
    <n v="0"/>
    <m/>
    <x v="8"/>
    <x v="3"/>
  </r>
  <r>
    <s v="ORD-202309-06918"/>
    <x v="258"/>
    <x v="6"/>
    <x v="1"/>
    <n v="8632277180"/>
    <x v="4"/>
    <s v="PRD-109-SUN"/>
    <x v="3"/>
    <x v="2"/>
    <s v="East"/>
    <n v="2008.9"/>
    <n v="269.19"/>
    <x v="1"/>
    <n v="0.13399870575937101"/>
    <x v="0"/>
    <x v="0"/>
    <m/>
    <x v="0"/>
    <n v="0"/>
    <m/>
    <x v="8"/>
    <x v="3"/>
  </r>
  <r>
    <s v="ORD-202309-06919"/>
    <x v="247"/>
    <x v="19"/>
    <x v="4"/>
    <n v="2004094149"/>
    <x v="16"/>
    <s v="PRD-109-SUN"/>
    <x v="3"/>
    <x v="2"/>
    <s v="S"/>
    <n v="4041.64"/>
    <n v="671.68"/>
    <x v="2"/>
    <n v="0.16618996249047399"/>
    <x v="0"/>
    <x v="0"/>
    <m/>
    <x v="0"/>
    <n v="0"/>
    <m/>
    <x v="8"/>
    <x v="3"/>
  </r>
  <r>
    <s v="ORD-202309-06920"/>
    <x v="241"/>
    <x v="13"/>
    <x v="4"/>
    <n v="8222401464"/>
    <x v="11"/>
    <s v="PRD-104-WAT"/>
    <x v="7"/>
    <x v="2"/>
    <s v="W"/>
    <n v="4834.47"/>
    <n v="1188.3699999999999"/>
    <x v="3"/>
    <n v="0.245811847007014"/>
    <x v="0"/>
    <x v="1"/>
    <m/>
    <x v="0"/>
    <n v="0"/>
    <n v="2420.2800000000002"/>
    <x v="8"/>
    <x v="3"/>
  </r>
  <r>
    <s v="ORD-202309-06921"/>
    <x v="245"/>
    <x v="23"/>
    <x v="5"/>
    <n v="5504680750"/>
    <x v="8"/>
    <s v="PRD-110-CAM"/>
    <x v="8"/>
    <x v="1"/>
    <s v="N"/>
    <n v="3071.38"/>
    <n v="794.94"/>
    <x v="0"/>
    <n v="0.25882176741399598"/>
    <x v="0"/>
    <x v="1"/>
    <s v="Defective"/>
    <x v="1"/>
    <n v="1"/>
    <m/>
    <x v="8"/>
    <x v="3"/>
  </r>
  <r>
    <s v="ORD-202309-06922"/>
    <x v="241"/>
    <x v="4"/>
    <x v="6"/>
    <n v="9190692048"/>
    <x v="8"/>
    <s v="PRD-110-CAM"/>
    <x v="8"/>
    <x v="1"/>
    <s v="East"/>
    <n v="3130.97"/>
    <n v="538.65"/>
    <x v="1"/>
    <n v="0.17203933605240501"/>
    <x v="0"/>
    <x v="0"/>
    <m/>
    <x v="0"/>
    <n v="0"/>
    <m/>
    <x v="8"/>
    <x v="3"/>
  </r>
  <r>
    <s v="ORD-202309-06923"/>
    <x v="258"/>
    <x v="7"/>
    <x v="7"/>
    <n v="4370529543"/>
    <x v="13"/>
    <s v="PRD-102-LAP"/>
    <x v="10"/>
    <x v="1"/>
    <s v="East"/>
    <n v="2287.25"/>
    <n v="262.79000000000002"/>
    <x v="1"/>
    <n v="0.114893430976063"/>
    <x v="0"/>
    <x v="0"/>
    <m/>
    <x v="0"/>
    <n v="0"/>
    <n v="847.14"/>
    <x v="8"/>
    <x v="3"/>
  </r>
  <r>
    <s v="ORD-202309-06924"/>
    <x v="242"/>
    <x v="13"/>
    <x v="3"/>
    <n v="653512391"/>
    <x v="12"/>
    <s v="PRD-105-BAG"/>
    <x v="9"/>
    <x v="2"/>
    <s v="North"/>
    <n v="2670.46"/>
    <n v="308.97000000000003"/>
    <x v="0"/>
    <n v="0.115699167933614"/>
    <x v="0"/>
    <x v="0"/>
    <m/>
    <x v="0"/>
    <n v="0"/>
    <m/>
    <x v="8"/>
    <x v="3"/>
  </r>
  <r>
    <s v="ORD-202309-06925"/>
    <x v="238"/>
    <x v="21"/>
    <x v="4"/>
    <n v="9403538308"/>
    <x v="5"/>
    <s v="PRD-103-HEA"/>
    <x v="5"/>
    <x v="1"/>
    <s v="West"/>
    <n v="1804.68"/>
    <n v="292.48"/>
    <x v="3"/>
    <n v="0.162067513354168"/>
    <x v="0"/>
    <x v="0"/>
    <m/>
    <x v="0"/>
    <n v="0"/>
    <n v="2183.56"/>
    <x v="8"/>
    <x v="3"/>
  </r>
  <r>
    <s v="ORD-202309-06926"/>
    <x v="256"/>
    <x v="23"/>
    <x v="6"/>
    <n v="9584456947"/>
    <x v="2"/>
    <s v="PRD-101-SHI"/>
    <x v="1"/>
    <x v="0"/>
    <s v="South"/>
    <n v="1003.19"/>
    <n v="109.58"/>
    <x v="2"/>
    <n v="0.10923155135119"/>
    <x v="0"/>
    <x v="0"/>
    <m/>
    <x v="0"/>
    <n v="0"/>
    <n v="2821.33"/>
    <x v="8"/>
    <x v="3"/>
  </r>
  <r>
    <s v="ORD-202309-06927"/>
    <x v="261"/>
    <x v="24"/>
    <x v="0"/>
    <n v="5961384237"/>
    <x v="4"/>
    <s v="PRD-109-SUN"/>
    <x v="3"/>
    <x v="2"/>
    <s v="S"/>
    <n v="4988.12"/>
    <n v="1254.55"/>
    <x v="2"/>
    <n v="0.251507582014867"/>
    <x v="0"/>
    <x v="1"/>
    <m/>
    <x v="0"/>
    <n v="0"/>
    <m/>
    <x v="8"/>
    <x v="3"/>
  </r>
  <r>
    <s v="ORD-202309-06928"/>
    <x v="257"/>
    <x v="10"/>
    <x v="5"/>
    <n v="2962528589"/>
    <x v="5"/>
    <s v="PRD-103-HEA"/>
    <x v="4"/>
    <x v="1"/>
    <s v="North"/>
    <n v="4158.88"/>
    <n v="436.82"/>
    <x v="0"/>
    <n v="0.105033085830801"/>
    <x v="0"/>
    <x v="0"/>
    <m/>
    <x v="0"/>
    <n v="0"/>
    <n v="2183.56"/>
    <x v="8"/>
    <x v="3"/>
  </r>
  <r>
    <s v="ORD-202309-06929"/>
    <x v="261"/>
    <x v="21"/>
    <x v="0"/>
    <n v="8422785006"/>
    <x v="6"/>
    <s v="PRD-107-TAB"/>
    <x v="6"/>
    <x v="1"/>
    <s v="North"/>
    <n v="1317.55"/>
    <n v="324.5"/>
    <x v="0"/>
    <n v="0.246290463360024"/>
    <x v="0"/>
    <x v="1"/>
    <m/>
    <x v="0"/>
    <n v="0"/>
    <n v="2081.52"/>
    <x v="8"/>
    <x v="3"/>
  </r>
  <r>
    <s v="ORD-202309-06930"/>
    <x v="243"/>
    <x v="4"/>
    <x v="1"/>
    <n v="8480023955"/>
    <x v="19"/>
    <s v="PRD-102-LAP"/>
    <x v="10"/>
    <x v="1"/>
    <s v="S"/>
    <n v="2936.53"/>
    <n v="509.2"/>
    <x v="2"/>
    <n v="0.17340194038542101"/>
    <x v="0"/>
    <x v="0"/>
    <m/>
    <x v="0"/>
    <n v="0"/>
    <n v="847.14"/>
    <x v="8"/>
    <x v="3"/>
  </r>
  <r>
    <s v="ORD-202309-06931"/>
    <x v="236"/>
    <x v="29"/>
    <x v="4"/>
    <n v="957644374"/>
    <x v="3"/>
    <s v="PRD-106-PHO"/>
    <x v="2"/>
    <x v="1"/>
    <s v="S"/>
    <n v="764.71"/>
    <n v="198.03"/>
    <x v="2"/>
    <n v="0.25896091328739002"/>
    <x v="1"/>
    <x v="1"/>
    <m/>
    <x v="0"/>
    <n v="0"/>
    <n v="2788.38"/>
    <x v="8"/>
    <x v="3"/>
  </r>
  <r>
    <s v="ORD-202309-06932"/>
    <x v="239"/>
    <x v="5"/>
    <x v="0"/>
    <n v="6789859040"/>
    <x v="5"/>
    <s v="PRD-103-HEA"/>
    <x v="5"/>
    <x v="1"/>
    <s v="N"/>
    <n v="151.52000000000001"/>
    <n v="39.6"/>
    <x v="0"/>
    <n v="0.26135163674762402"/>
    <x v="2"/>
    <x v="1"/>
    <m/>
    <x v="0"/>
    <n v="0"/>
    <n v="2183.56"/>
    <x v="8"/>
    <x v="3"/>
  </r>
  <r>
    <s v="ORD-202309-06933"/>
    <x v="239"/>
    <x v="0"/>
    <x v="6"/>
    <n v="5944867597"/>
    <x v="2"/>
    <s v="PRD-101-SHI"/>
    <x v="4"/>
    <x v="0"/>
    <s v="South"/>
    <n v="1535.93"/>
    <n v="327.26"/>
    <x v="2"/>
    <n v="0.213069606036733"/>
    <x v="0"/>
    <x v="1"/>
    <m/>
    <x v="0"/>
    <n v="0"/>
    <n v="2821.33"/>
    <x v="8"/>
    <x v="3"/>
  </r>
  <r>
    <s v="ORD-202309-06934"/>
    <x v="253"/>
    <x v="25"/>
    <x v="2"/>
    <n v="9360551468"/>
    <x v="14"/>
    <s v="PRD-111-CHA"/>
    <x v="11"/>
    <x v="1"/>
    <s v="West"/>
    <n v="3590.59"/>
    <n v="133.97"/>
    <x v="3"/>
    <n v="3.7311416786656199E-2"/>
    <x v="0"/>
    <x v="2"/>
    <m/>
    <x v="0"/>
    <n v="0"/>
    <n v="207.68"/>
    <x v="8"/>
    <x v="3"/>
  </r>
  <r>
    <s v="ORD-202309-06935"/>
    <x v="263"/>
    <x v="14"/>
    <x v="2"/>
    <n v="5954949060"/>
    <x v="13"/>
    <s v="PRD-102-LAP"/>
    <x v="10"/>
    <x v="1"/>
    <s v="West"/>
    <n v="1210.9100000000001"/>
    <n v="175.28"/>
    <x v="3"/>
    <n v="0.14475064207909799"/>
    <x v="0"/>
    <x v="0"/>
    <m/>
    <x v="0"/>
    <n v="0"/>
    <n v="847.14"/>
    <x v="8"/>
    <x v="3"/>
  </r>
  <r>
    <s v="ORD-202309-06936"/>
    <x v="260"/>
    <x v="11"/>
    <x v="6"/>
    <n v="3510417120"/>
    <x v="2"/>
    <s v="PRD-101-SHI"/>
    <x v="1"/>
    <x v="0"/>
    <s v="East"/>
    <n v="2056.5500000000002"/>
    <n v="527.07000000000005"/>
    <x v="1"/>
    <n v="0.25628844423913799"/>
    <x v="0"/>
    <x v="1"/>
    <m/>
    <x v="0"/>
    <n v="0"/>
    <n v="2821.33"/>
    <x v="8"/>
    <x v="3"/>
  </r>
  <r>
    <s v="ORD-202309-06937"/>
    <x v="257"/>
    <x v="29"/>
    <x v="0"/>
    <n v="3852459329"/>
    <x v="5"/>
    <s v="PRD-103-HEA"/>
    <x v="5"/>
    <x v="1"/>
    <s v="West"/>
    <n v="4656.51"/>
    <n v="1278.51"/>
    <x v="3"/>
    <n v="0.27456399750027399"/>
    <x v="0"/>
    <x v="1"/>
    <m/>
    <x v="0"/>
    <n v="0"/>
    <n v="2183.56"/>
    <x v="8"/>
    <x v="3"/>
  </r>
  <r>
    <s v="ORD-202309-06938"/>
    <x v="257"/>
    <x v="0"/>
    <x v="1"/>
    <n v="3057076748"/>
    <x v="8"/>
    <s v="PRD-110-CAM"/>
    <x v="8"/>
    <x v="1"/>
    <s v="South"/>
    <n v="4865.34"/>
    <n v="1058.5899999999999"/>
    <x v="2"/>
    <n v="0.217577805456556"/>
    <x v="0"/>
    <x v="1"/>
    <m/>
    <x v="0"/>
    <n v="0"/>
    <m/>
    <x v="8"/>
    <x v="3"/>
  </r>
  <r>
    <s v="ORD-202309-06939"/>
    <x v="241"/>
    <x v="28"/>
    <x v="0"/>
    <n v="6792771280"/>
    <x v="23"/>
    <s v="PRD-111-CHA"/>
    <x v="4"/>
    <x v="1"/>
    <s v="East"/>
    <n v="2661.08"/>
    <n v="722.77"/>
    <x v="1"/>
    <n v="0.27160776827453498"/>
    <x v="0"/>
    <x v="1"/>
    <m/>
    <x v="0"/>
    <n v="0"/>
    <n v="207.68"/>
    <x v="8"/>
    <x v="3"/>
  </r>
  <r>
    <s v="ORD-202309-06940"/>
    <x v="251"/>
    <x v="17"/>
    <x v="6"/>
    <n v="1421568441"/>
    <x v="4"/>
    <s v="PRD-109-SUN"/>
    <x v="3"/>
    <x v="2"/>
    <s v="South"/>
    <n v="1473.18"/>
    <n v="403.95"/>
    <x v="2"/>
    <n v="0.27420274508206699"/>
    <x v="0"/>
    <x v="1"/>
    <m/>
    <x v="0"/>
    <n v="0"/>
    <m/>
    <x v="8"/>
    <x v="3"/>
  </r>
  <r>
    <s v="ORD-202309-06941"/>
    <x v="243"/>
    <x v="12"/>
    <x v="3"/>
    <n v="8766726677"/>
    <x v="12"/>
    <s v="PRD-105-BAG"/>
    <x v="9"/>
    <x v="2"/>
    <s v="N"/>
    <n v="2293.15"/>
    <n v="214.74"/>
    <x v="0"/>
    <n v="9.3644113991670802E-2"/>
    <x v="0"/>
    <x v="2"/>
    <m/>
    <x v="0"/>
    <n v="0"/>
    <m/>
    <x v="8"/>
    <x v="3"/>
  </r>
  <r>
    <s v="ORD-202309-06942"/>
    <x v="240"/>
    <x v="6"/>
    <x v="2"/>
    <n v="486885867"/>
    <x v="21"/>
    <s v="PRD-110-CAM "/>
    <x v="8"/>
    <x v="1"/>
    <s v="North"/>
    <n v="2000.59"/>
    <n v="254.69"/>
    <x v="0"/>
    <n v="0.12730744430393001"/>
    <x v="0"/>
    <x v="0"/>
    <m/>
    <x v="0"/>
    <n v="0"/>
    <n v="130.44"/>
    <x v="8"/>
    <x v="3"/>
  </r>
  <r>
    <s v="ORD-202309-06943"/>
    <x v="263"/>
    <x v="22"/>
    <x v="7"/>
    <n v="1733615030"/>
    <x v="4"/>
    <s v="PRD-109-SUN"/>
    <x v="3"/>
    <x v="2"/>
    <s v="North"/>
    <n v="191.9"/>
    <n v="21.94"/>
    <x v="0"/>
    <n v="0.114330380406462"/>
    <x v="2"/>
    <x v="0"/>
    <m/>
    <x v="0"/>
    <n v="0"/>
    <m/>
    <x v="8"/>
    <x v="3"/>
  </r>
  <r>
    <s v="ORD-202309-06944"/>
    <x v="238"/>
    <x v="28"/>
    <x v="2"/>
    <n v="9524455805"/>
    <x v="12"/>
    <s v="PRD-105-BAG"/>
    <x v="4"/>
    <x v="2"/>
    <s v="North"/>
    <n v="501.54"/>
    <n v="118.54"/>
    <x v="0"/>
    <n v="0.236352035729952"/>
    <x v="1"/>
    <x v="1"/>
    <m/>
    <x v="0"/>
    <n v="0"/>
    <m/>
    <x v="8"/>
    <x v="3"/>
  </r>
  <r>
    <s v="ORD-202309-06945"/>
    <x v="256"/>
    <x v="25"/>
    <x v="1"/>
    <n v="863802052"/>
    <x v="16"/>
    <s v="PRD-109-SUN"/>
    <x v="3"/>
    <x v="2"/>
    <s v="West"/>
    <n v="3832.76"/>
    <n v="751.49"/>
    <x v="3"/>
    <n v="0.19607019484653401"/>
    <x v="0"/>
    <x v="0"/>
    <m/>
    <x v="0"/>
    <n v="0"/>
    <m/>
    <x v="8"/>
    <x v="3"/>
  </r>
  <r>
    <s v="ORD-202309-06946"/>
    <x v="236"/>
    <x v="7"/>
    <x v="7"/>
    <n v="3813628504"/>
    <x v="9"/>
    <s v="PRD-107-TAB"/>
    <x v="6"/>
    <x v="1"/>
    <s v="W"/>
    <n v="1219.3900000000001"/>
    <n v="104.03"/>
    <x v="3"/>
    <n v="8.5313148377467396E-2"/>
    <x v="0"/>
    <x v="2"/>
    <m/>
    <x v="0"/>
    <n v="0"/>
    <n v="2081.52"/>
    <x v="8"/>
    <x v="3"/>
  </r>
  <r>
    <s v="ORD-202309-06947"/>
    <x v="240"/>
    <x v="19"/>
    <x v="3"/>
    <n v="5767627902"/>
    <x v="14"/>
    <s v="PRD-111-CHA"/>
    <x v="11"/>
    <x v="1"/>
    <s v="N"/>
    <n v="1894.81"/>
    <n v="149.02000000000001"/>
    <x v="0"/>
    <n v="7.8646407819253597E-2"/>
    <x v="0"/>
    <x v="2"/>
    <m/>
    <x v="0"/>
    <n v="0"/>
    <n v="207.68"/>
    <x v="8"/>
    <x v="3"/>
  </r>
  <r>
    <s v="ORD-202309-06948"/>
    <x v="244"/>
    <x v="26"/>
    <x v="5"/>
    <n v="2345038554"/>
    <x v="3"/>
    <s v="PRD-106-PHO"/>
    <x v="2"/>
    <x v="1"/>
    <s v="S"/>
    <n v="1544"/>
    <n v="434.45"/>
    <x v="2"/>
    <n v="0.28137953367875601"/>
    <x v="0"/>
    <x v="1"/>
    <m/>
    <x v="0"/>
    <n v="0"/>
    <n v="2788.38"/>
    <x v="8"/>
    <x v="3"/>
  </r>
  <r>
    <s v="ORD-202309-06949"/>
    <x v="259"/>
    <x v="19"/>
    <x v="0"/>
    <n v="5858468573"/>
    <x v="9"/>
    <s v="PRD-107-TAB"/>
    <x v="6"/>
    <x v="1"/>
    <s v="South"/>
    <n v="1502.18"/>
    <n v="65.540000000000006"/>
    <x v="2"/>
    <n v="4.3629924509712599E-2"/>
    <x v="0"/>
    <x v="2"/>
    <m/>
    <x v="0"/>
    <n v="0"/>
    <n v="2081.52"/>
    <x v="8"/>
    <x v="3"/>
  </r>
  <r>
    <s v="ORD-202309-06950"/>
    <x v="250"/>
    <x v="12"/>
    <x v="4"/>
    <n v="6094852356"/>
    <x v="11"/>
    <s v="PRD-104-WAT"/>
    <x v="7"/>
    <x v="2"/>
    <s v="South"/>
    <n v="4626.21"/>
    <n v="1094.93"/>
    <x v="2"/>
    <n v="0.236679701094416"/>
    <x v="0"/>
    <x v="1"/>
    <m/>
    <x v="0"/>
    <n v="0"/>
    <n v="2420.2800000000002"/>
    <x v="8"/>
    <x v="3"/>
  </r>
  <r>
    <s v="ORD-202309-06951"/>
    <x v="245"/>
    <x v="9"/>
    <x v="3"/>
    <n v="1585779892"/>
    <x v="12"/>
    <s v="PRD-105-BAG"/>
    <x v="9"/>
    <x v="2"/>
    <s v="N"/>
    <n v="4549.4399999999996"/>
    <n v="1044.3900000000001"/>
    <x v="0"/>
    <n v="0.22956451783076601"/>
    <x v="0"/>
    <x v="1"/>
    <m/>
    <x v="0"/>
    <n v="0"/>
    <m/>
    <x v="8"/>
    <x v="3"/>
  </r>
  <r>
    <s v="ORD-202309-06952"/>
    <x v="247"/>
    <x v="28"/>
    <x v="3"/>
    <n v="722530751"/>
    <x v="0"/>
    <s v="PRD-108-JAC"/>
    <x v="4"/>
    <x v="0"/>
    <s v="West"/>
    <n v="3664.04"/>
    <n v="797.76"/>
    <x v="3"/>
    <n v="0.21772688071090901"/>
    <x v="0"/>
    <x v="1"/>
    <m/>
    <x v="0"/>
    <n v="0"/>
    <n v="2085.91"/>
    <x v="8"/>
    <x v="3"/>
  </r>
  <r>
    <s v="ORD-202309-06953"/>
    <x v="263"/>
    <x v="18"/>
    <x v="1"/>
    <n v="9041542455"/>
    <x v="5"/>
    <s v="PRD-103-HEA "/>
    <x v="5"/>
    <x v="1"/>
    <s v="South"/>
    <n v="2278.96"/>
    <n v="411.08"/>
    <x v="2"/>
    <n v="0.180380524449749"/>
    <x v="0"/>
    <x v="0"/>
    <m/>
    <x v="0"/>
    <n v="0"/>
    <m/>
    <x v="8"/>
    <x v="3"/>
  </r>
  <r>
    <s v="ORD-202309-06954"/>
    <x v="243"/>
    <x v="19"/>
    <x v="2"/>
    <n v="2209881957"/>
    <x v="5"/>
    <s v="PRD-103-HEA"/>
    <x v="5"/>
    <x v="1"/>
    <s v="East"/>
    <n v="2865.99"/>
    <n v="324.35000000000002"/>
    <x v="1"/>
    <n v="0.113172062707825"/>
    <x v="0"/>
    <x v="0"/>
    <m/>
    <x v="0"/>
    <n v="0"/>
    <n v="2183.56"/>
    <x v="8"/>
    <x v="3"/>
  </r>
  <r>
    <s v="ORD-202309-06955"/>
    <x v="243"/>
    <x v="20"/>
    <x v="3"/>
    <n v="3979666271"/>
    <x v="12"/>
    <s v="PRD-105-BAG"/>
    <x v="9"/>
    <x v="2"/>
    <s v="N"/>
    <n v="4108.34"/>
    <n v="1048.04"/>
    <x v="0"/>
    <n v="0.25510060024243397"/>
    <x v="0"/>
    <x v="1"/>
    <m/>
    <x v="0"/>
    <n v="0"/>
    <m/>
    <x v="8"/>
    <x v="3"/>
  </r>
  <r>
    <s v="ORD-202309-06956"/>
    <x v="243"/>
    <x v="22"/>
    <x v="5"/>
    <n v="7455728415"/>
    <x v="0"/>
    <s v="PRD-108-JAC"/>
    <x v="0"/>
    <x v="0"/>
    <s v="W"/>
    <n v="3213.5"/>
    <n v="407.4"/>
    <x v="3"/>
    <n v="0.12677765676054101"/>
    <x v="0"/>
    <x v="0"/>
    <m/>
    <x v="0"/>
    <n v="0"/>
    <n v="2085.91"/>
    <x v="8"/>
    <x v="3"/>
  </r>
  <r>
    <s v="ORD-202309-06957"/>
    <x v="236"/>
    <x v="1"/>
    <x v="2"/>
    <n v="5300825297"/>
    <x v="22"/>
    <s v="PRD-105-BAG"/>
    <x v="9"/>
    <x v="2"/>
    <s v="N"/>
    <n v="3880.21"/>
    <n v="918.66"/>
    <x v="0"/>
    <n v="0.23675522716554001"/>
    <x v="0"/>
    <x v="1"/>
    <m/>
    <x v="0"/>
    <n v="0"/>
    <m/>
    <x v="8"/>
    <x v="3"/>
  </r>
  <r>
    <s v="ORD-202309-06958"/>
    <x v="243"/>
    <x v="2"/>
    <x v="3"/>
    <n v="8114180606"/>
    <x v="3"/>
    <s v="PRD-106-PHO"/>
    <x v="2"/>
    <x v="1"/>
    <s v="North"/>
    <n v="3653.82"/>
    <n v="116.89"/>
    <x v="0"/>
    <n v="3.1991176357893898E-2"/>
    <x v="0"/>
    <x v="2"/>
    <m/>
    <x v="0"/>
    <n v="0"/>
    <n v="2788.38"/>
    <x v="8"/>
    <x v="3"/>
  </r>
  <r>
    <s v="ORD-202309-06959"/>
    <x v="235"/>
    <x v="9"/>
    <x v="7"/>
    <n v="4783568255"/>
    <x v="11"/>
    <s v="PRD-104-WAT"/>
    <x v="4"/>
    <x v="2"/>
    <s v="North"/>
    <n v="2210.89"/>
    <n v="362.95"/>
    <x v="0"/>
    <n v="0.164164657671797"/>
    <x v="0"/>
    <x v="0"/>
    <m/>
    <x v="0"/>
    <n v="0"/>
    <n v="2420.2800000000002"/>
    <x v="8"/>
    <x v="3"/>
  </r>
  <r>
    <s v="ORD-202309-06960"/>
    <x v="257"/>
    <x v="11"/>
    <x v="5"/>
    <n v="5160910777"/>
    <x v="8"/>
    <s v="PRD-110-CAM"/>
    <x v="8"/>
    <x v="1"/>
    <s v="N"/>
    <n v="3543.84"/>
    <n v="1045.9000000000001"/>
    <x v="0"/>
    <n v="0.295131834394329"/>
    <x v="0"/>
    <x v="1"/>
    <m/>
    <x v="0"/>
    <n v="0"/>
    <m/>
    <x v="8"/>
    <x v="3"/>
  </r>
  <r>
    <s v="ORD-202309-06961"/>
    <x v="241"/>
    <x v="18"/>
    <x v="2"/>
    <n v="4395069460"/>
    <x v="7"/>
    <s v="PRD-104-WAT"/>
    <x v="4"/>
    <x v="2"/>
    <s v="N"/>
    <n v="4881.83"/>
    <n v="770.04"/>
    <x v="0"/>
    <n v="0.15773593099309099"/>
    <x v="0"/>
    <x v="0"/>
    <m/>
    <x v="0"/>
    <n v="0"/>
    <n v="2420.2800000000002"/>
    <x v="8"/>
    <x v="3"/>
  </r>
  <r>
    <s v="ORD-202309-06962"/>
    <x v="237"/>
    <x v="16"/>
    <x v="5"/>
    <n v="5826074693"/>
    <x v="9"/>
    <s v="PRD - 107 - TAB"/>
    <x v="6"/>
    <x v="1"/>
    <s v="South"/>
    <n v="2779.32"/>
    <n v="464.13"/>
    <x v="2"/>
    <n v="0.166994084884072"/>
    <x v="0"/>
    <x v="0"/>
    <s v="missing parts"/>
    <x v="1"/>
    <n v="1"/>
    <m/>
    <x v="8"/>
    <x v="3"/>
  </r>
  <r>
    <s v="ORD-202309-06963"/>
    <x v="256"/>
    <x v="15"/>
    <x v="4"/>
    <n v="2197633464"/>
    <x v="17"/>
    <s v="PRD - 108 - JAC"/>
    <x v="0"/>
    <x v="0"/>
    <s v="South"/>
    <n v="1613.25"/>
    <n v="223.08"/>
    <x v="2"/>
    <n v="0.13827986982798701"/>
    <x v="0"/>
    <x v="0"/>
    <m/>
    <x v="0"/>
    <n v="0"/>
    <m/>
    <x v="8"/>
    <x v="3"/>
  </r>
  <r>
    <s v="ORD-202309-06964"/>
    <x v="261"/>
    <x v="24"/>
    <x v="5"/>
    <n v="462790469"/>
    <x v="11"/>
    <s v="PRD-104-WAT"/>
    <x v="7"/>
    <x v="2"/>
    <s v="North"/>
    <n v="2133.87"/>
    <n v="112.25"/>
    <x v="0"/>
    <n v="5.2603954317741897E-2"/>
    <x v="0"/>
    <x v="2"/>
    <m/>
    <x v="0"/>
    <n v="0"/>
    <n v="2420.2800000000002"/>
    <x v="8"/>
    <x v="3"/>
  </r>
  <r>
    <s v="ORD-202309-06965"/>
    <x v="251"/>
    <x v="22"/>
    <x v="1"/>
    <n v="2458842256"/>
    <x v="22"/>
    <s v="PRD-105-BAG"/>
    <x v="9"/>
    <x v="2"/>
    <s v="East"/>
    <n v="1760.08"/>
    <n v="157.44999999999999"/>
    <x v="1"/>
    <n v="8.9456161083587102E-2"/>
    <x v="0"/>
    <x v="2"/>
    <s v="Customer changed mind"/>
    <x v="1"/>
    <n v="1"/>
    <m/>
    <x v="8"/>
    <x v="3"/>
  </r>
  <r>
    <s v="ORD-202309-06966"/>
    <x v="263"/>
    <x v="22"/>
    <x v="4"/>
    <n v="8198877841"/>
    <x v="22"/>
    <s v="PRD-105-BAG"/>
    <x v="9"/>
    <x v="2"/>
    <s v="N"/>
    <n v="1699"/>
    <n v="264.89999999999998"/>
    <x v="0"/>
    <n v="0.15591524426132999"/>
    <x v="0"/>
    <x v="0"/>
    <m/>
    <x v="0"/>
    <n v="0"/>
    <m/>
    <x v="8"/>
    <x v="3"/>
  </r>
  <r>
    <s v="ORD-202309-06967"/>
    <x v="241"/>
    <x v="16"/>
    <x v="2"/>
    <n v="1967649905"/>
    <x v="17"/>
    <s v="PRD-108-JAC"/>
    <x v="0"/>
    <x v="0"/>
    <s v="East"/>
    <n v="2028.98"/>
    <n v="542.35"/>
    <x v="1"/>
    <n v="0.26730179696202"/>
    <x v="0"/>
    <x v="1"/>
    <m/>
    <x v="0"/>
    <n v="0"/>
    <n v="2085.91"/>
    <x v="8"/>
    <x v="3"/>
  </r>
  <r>
    <s v="ORD-202309-06968"/>
    <x v="262"/>
    <x v="10"/>
    <x v="2"/>
    <n v="5996874850"/>
    <x v="4"/>
    <s v="PRD-109-SUN"/>
    <x v="3"/>
    <x v="2"/>
    <s v="S"/>
    <n v="168.1"/>
    <n v="39.28"/>
    <x v="2"/>
    <n v="0.233670434265318"/>
    <x v="2"/>
    <x v="1"/>
    <m/>
    <x v="0"/>
    <n v="0"/>
    <m/>
    <x v="8"/>
    <x v="3"/>
  </r>
  <r>
    <s v="ORD-202309-06969"/>
    <x v="259"/>
    <x v="0"/>
    <x v="7"/>
    <n v="5975039822"/>
    <x v="13"/>
    <s v="PRD-102-LAP"/>
    <x v="10"/>
    <x v="1"/>
    <s v="East"/>
    <n v="613.52"/>
    <n v="95.65"/>
    <x v="1"/>
    <n v="0.15590363802321"/>
    <x v="1"/>
    <x v="0"/>
    <m/>
    <x v="0"/>
    <n v="0"/>
    <n v="847.14"/>
    <x v="8"/>
    <x v="3"/>
  </r>
  <r>
    <s v="ORD-202309-06970"/>
    <x v="235"/>
    <x v="28"/>
    <x v="4"/>
    <n v="3429080091"/>
    <x v="18"/>
    <s v="PRD-103-HEA"/>
    <x v="5"/>
    <x v="1"/>
    <s v="North"/>
    <n v="1746.7"/>
    <n v="164.98"/>
    <x v="0"/>
    <n v="9.4452395946642204E-2"/>
    <x v="0"/>
    <x v="2"/>
    <m/>
    <x v="0"/>
    <n v="0"/>
    <n v="2183.56"/>
    <x v="8"/>
    <x v="3"/>
  </r>
  <r>
    <s v="ORD-202309-06971"/>
    <x v="256"/>
    <x v="14"/>
    <x v="5"/>
    <n v="4299861961"/>
    <x v="15"/>
    <s v="PRD - 100 - SHO "/>
    <x v="12"/>
    <x v="0"/>
    <s v="South"/>
    <n v="242.79"/>
    <n v="10.47"/>
    <x v="2"/>
    <n v="4.3123687137031998E-2"/>
    <x v="2"/>
    <x v="2"/>
    <m/>
    <x v="0"/>
    <n v="0"/>
    <m/>
    <x v="8"/>
    <x v="3"/>
  </r>
  <r>
    <s v="ORD-202309-06972"/>
    <x v="258"/>
    <x v="20"/>
    <x v="5"/>
    <n v="6840520424"/>
    <x v="0"/>
    <s v="PRD-108-JAC "/>
    <x v="4"/>
    <x v="0"/>
    <s v="West"/>
    <n v="1320.96"/>
    <n v="301.63"/>
    <x v="3"/>
    <n v="0.22834150920542601"/>
    <x v="0"/>
    <x v="1"/>
    <m/>
    <x v="0"/>
    <n v="0"/>
    <m/>
    <x v="8"/>
    <x v="3"/>
  </r>
  <r>
    <s v="ORD-202309-06973"/>
    <x v="235"/>
    <x v="25"/>
    <x v="0"/>
    <n v="8596463350"/>
    <x v="9"/>
    <s v="PRD-107-TAB"/>
    <x v="6"/>
    <x v="1"/>
    <s v="N"/>
    <n v="1981.53"/>
    <n v="123.49"/>
    <x v="0"/>
    <n v="6.2320530095431301E-2"/>
    <x v="0"/>
    <x v="2"/>
    <m/>
    <x v="0"/>
    <n v="0"/>
    <n v="2081.52"/>
    <x v="8"/>
    <x v="3"/>
  </r>
  <r>
    <s v="ORD-202309-06974"/>
    <x v="248"/>
    <x v="20"/>
    <x v="0"/>
    <n v="7998002125"/>
    <x v="23"/>
    <s v="PRD-111-CHA"/>
    <x v="11"/>
    <x v="1"/>
    <s v="N"/>
    <n v="665.98"/>
    <n v="89.39"/>
    <x v="0"/>
    <n v="0.134223249947446"/>
    <x v="1"/>
    <x v="0"/>
    <m/>
    <x v="0"/>
    <n v="0"/>
    <n v="207.68"/>
    <x v="8"/>
    <x v="3"/>
  </r>
  <r>
    <s v="ORD-202309-06975"/>
    <x v="237"/>
    <x v="27"/>
    <x v="3"/>
    <n v="9818999672"/>
    <x v="7"/>
    <s v="PRD - 104 - WAT"/>
    <x v="7"/>
    <x v="2"/>
    <s v="South"/>
    <n v="118.72"/>
    <n v="19.170000000000002"/>
    <x v="2"/>
    <n v="0.16147237196765499"/>
    <x v="2"/>
    <x v="0"/>
    <m/>
    <x v="0"/>
    <n v="0"/>
    <m/>
    <x v="8"/>
    <x v="3"/>
  </r>
  <r>
    <s v="ORD-202309-06976"/>
    <x v="236"/>
    <x v="27"/>
    <x v="7"/>
    <n v="3754119041"/>
    <x v="14"/>
    <s v="PRD-111-CHA"/>
    <x v="11"/>
    <x v="1"/>
    <s v="N"/>
    <n v="372.97"/>
    <n v="105.12"/>
    <x v="0"/>
    <n v="0.28184572485722698"/>
    <x v="2"/>
    <x v="1"/>
    <m/>
    <x v="0"/>
    <n v="0"/>
    <n v="207.68"/>
    <x v="8"/>
    <x v="3"/>
  </r>
  <r>
    <s v="ORD-202309-06977"/>
    <x v="245"/>
    <x v="5"/>
    <x v="2"/>
    <n v="2000599006"/>
    <x v="9"/>
    <s v="PRD-107-TAB"/>
    <x v="6"/>
    <x v="1"/>
    <s v="S"/>
    <n v="1266.46"/>
    <n v="50.4"/>
    <x v="2"/>
    <n v="3.9795966710357997E-2"/>
    <x v="0"/>
    <x v="2"/>
    <m/>
    <x v="0"/>
    <n v="0"/>
    <n v="2081.52"/>
    <x v="8"/>
    <x v="3"/>
  </r>
  <r>
    <s v="ORD-202309-06978"/>
    <x v="235"/>
    <x v="9"/>
    <x v="1"/>
    <n v="9898294801"/>
    <x v="14"/>
    <s v="PRD-111-CHA"/>
    <x v="11"/>
    <x v="1"/>
    <s v="N"/>
    <n v="685.77"/>
    <n v="69.61"/>
    <x v="0"/>
    <n v="0.101506335943538"/>
    <x v="1"/>
    <x v="0"/>
    <m/>
    <x v="0"/>
    <n v="0"/>
    <n v="207.68"/>
    <x v="8"/>
    <x v="3"/>
  </r>
  <r>
    <s v="ORD-202309-06979"/>
    <x v="262"/>
    <x v="4"/>
    <x v="1"/>
    <n v="6685878449"/>
    <x v="3"/>
    <s v="PRD - 106 - PHO"/>
    <x v="2"/>
    <x v="1"/>
    <s v="East"/>
    <n v="517.02"/>
    <n v="72.680000000000007"/>
    <x v="1"/>
    <n v="0.14057483269505999"/>
    <x v="1"/>
    <x v="0"/>
    <m/>
    <x v="0"/>
    <n v="0"/>
    <m/>
    <x v="8"/>
    <x v="3"/>
  </r>
  <r>
    <s v="ORD-202309-06980"/>
    <x v="249"/>
    <x v="26"/>
    <x v="3"/>
    <n v="776515165"/>
    <x v="8"/>
    <s v="PRD-110-CAM"/>
    <x v="8"/>
    <x v="1"/>
    <s v="N"/>
    <n v="1738.95"/>
    <n v="316.99"/>
    <x v="0"/>
    <n v="0.182288162396849"/>
    <x v="0"/>
    <x v="0"/>
    <m/>
    <x v="0"/>
    <n v="0"/>
    <m/>
    <x v="8"/>
    <x v="3"/>
  </r>
  <r>
    <s v="ORD-202309-06981"/>
    <x v="244"/>
    <x v="21"/>
    <x v="3"/>
    <n v="4519287572"/>
    <x v="19"/>
    <s v="PRD - 102 - LAP"/>
    <x v="10"/>
    <x v="1"/>
    <s v="South"/>
    <n v="951.4"/>
    <n v="270.8"/>
    <x v="2"/>
    <n v="0.28463317216733203"/>
    <x v="1"/>
    <x v="1"/>
    <m/>
    <x v="0"/>
    <n v="0"/>
    <m/>
    <x v="8"/>
    <x v="3"/>
  </r>
  <r>
    <s v="ORD-202309-06982"/>
    <x v="235"/>
    <x v="12"/>
    <x v="1"/>
    <n v="1541970812"/>
    <x v="15"/>
    <s v="PRD-100-SHO"/>
    <x v="12"/>
    <x v="0"/>
    <s v="East"/>
    <n v="2377.4499999999998"/>
    <n v="174.92"/>
    <x v="1"/>
    <n v="7.3574628278197204E-2"/>
    <x v="0"/>
    <x v="2"/>
    <m/>
    <x v="0"/>
    <n v="0"/>
    <n v="2793.38"/>
    <x v="8"/>
    <x v="3"/>
  </r>
  <r>
    <s v="ORD-202309-06983"/>
    <x v="241"/>
    <x v="7"/>
    <x v="4"/>
    <n v="6090920096"/>
    <x v="1"/>
    <s v="PRD-101-SHI"/>
    <x v="1"/>
    <x v="0"/>
    <s v="N"/>
    <n v="912.09"/>
    <n v="195.2"/>
    <x v="0"/>
    <n v="0.21401396791983199"/>
    <x v="1"/>
    <x v="1"/>
    <m/>
    <x v="0"/>
    <n v="0"/>
    <n v="2821.33"/>
    <x v="8"/>
    <x v="3"/>
  </r>
  <r>
    <s v="ORD-202309-06984"/>
    <x v="241"/>
    <x v="7"/>
    <x v="3"/>
    <n v="2972114497"/>
    <x v="12"/>
    <s v="PRD-105-BAG"/>
    <x v="9"/>
    <x v="2"/>
    <s v="W"/>
    <n v="3233.93"/>
    <n v="369.32"/>
    <x v="3"/>
    <n v="0.11420160609537"/>
    <x v="0"/>
    <x v="0"/>
    <s v="Defective"/>
    <x v="1"/>
    <n v="1"/>
    <m/>
    <x v="8"/>
    <x v="3"/>
  </r>
  <r>
    <s v="ORD-202309-06985"/>
    <x v="247"/>
    <x v="24"/>
    <x v="1"/>
    <n v="7793293609"/>
    <x v="4"/>
    <s v="PRD-109-SUN"/>
    <x v="3"/>
    <x v="2"/>
    <s v="East"/>
    <n v="3302.96"/>
    <n v="336.42"/>
    <x v="1"/>
    <n v="0.10185409450916801"/>
    <x v="0"/>
    <x v="0"/>
    <m/>
    <x v="0"/>
    <n v="0"/>
    <m/>
    <x v="8"/>
    <x v="3"/>
  </r>
  <r>
    <s v="ORD-202309-06986"/>
    <x v="240"/>
    <x v="7"/>
    <x v="1"/>
    <n v="1566039648"/>
    <x v="13"/>
    <s v="PRD-102-LAP"/>
    <x v="10"/>
    <x v="1"/>
    <s v="South"/>
    <n v="3109.66"/>
    <n v="412.65"/>
    <x v="2"/>
    <n v="0.132699394789141"/>
    <x v="0"/>
    <x v="0"/>
    <m/>
    <x v="0"/>
    <n v="0"/>
    <n v="847.14"/>
    <x v="8"/>
    <x v="3"/>
  </r>
  <r>
    <s v="ORD-202309-06987"/>
    <x v="235"/>
    <x v="23"/>
    <x v="4"/>
    <n v="4712257895"/>
    <x v="13"/>
    <s v="PRD-102-LAP"/>
    <x v="10"/>
    <x v="1"/>
    <s v="S"/>
    <n v="2060.25"/>
    <n v="581.79999999999995"/>
    <x v="2"/>
    <n v="0.28239291348137402"/>
    <x v="0"/>
    <x v="1"/>
    <m/>
    <x v="0"/>
    <n v="0"/>
    <n v="847.14"/>
    <x v="8"/>
    <x v="3"/>
  </r>
  <r>
    <s v="ORD-202309-06988"/>
    <x v="248"/>
    <x v="1"/>
    <x v="1"/>
    <n v="7092142435"/>
    <x v="15"/>
    <s v="PRD-100-SHO"/>
    <x v="12"/>
    <x v="0"/>
    <s v="W"/>
    <n v="4834.46"/>
    <n v="508.28"/>
    <x v="3"/>
    <n v="0.105136871543047"/>
    <x v="0"/>
    <x v="0"/>
    <m/>
    <x v="0"/>
    <n v="0"/>
    <n v="2793.38"/>
    <x v="8"/>
    <x v="3"/>
  </r>
  <r>
    <s v="ORD-202309-06989"/>
    <x v="243"/>
    <x v="24"/>
    <x v="2"/>
    <n v="3662492556"/>
    <x v="4"/>
    <s v="PRD-109-SUN"/>
    <x v="3"/>
    <x v="2"/>
    <s v="South"/>
    <n v="4217.32"/>
    <n v="937.21"/>
    <x v="2"/>
    <n v="0.22222880881697399"/>
    <x v="0"/>
    <x v="1"/>
    <m/>
    <x v="0"/>
    <n v="0"/>
    <m/>
    <x v="8"/>
    <x v="3"/>
  </r>
  <r>
    <s v="ORD-202309-06990"/>
    <x v="259"/>
    <x v="8"/>
    <x v="5"/>
    <n v="4587554856"/>
    <x v="21"/>
    <s v="PRD-110-CAM"/>
    <x v="8"/>
    <x v="1"/>
    <s v="North"/>
    <n v="3698.13"/>
    <n v="398.5"/>
    <x v="0"/>
    <n v="0.107757163755736"/>
    <x v="0"/>
    <x v="0"/>
    <m/>
    <x v="0"/>
    <n v="0"/>
    <m/>
    <x v="8"/>
    <x v="3"/>
  </r>
  <r>
    <s v="ORD-202309-06991"/>
    <x v="258"/>
    <x v="26"/>
    <x v="3"/>
    <n v="8789088379"/>
    <x v="1"/>
    <s v="PRD-101-SHI"/>
    <x v="4"/>
    <x v="0"/>
    <s v="West"/>
    <n v="3045.26"/>
    <n v="421.45"/>
    <x v="3"/>
    <n v="0.13839540794546301"/>
    <x v="0"/>
    <x v="0"/>
    <m/>
    <x v="0"/>
    <n v="0"/>
    <n v="2821.33"/>
    <x v="8"/>
    <x v="3"/>
  </r>
  <r>
    <s v="ORD-202309-06992"/>
    <x v="238"/>
    <x v="24"/>
    <x v="3"/>
    <n v="7451683517"/>
    <x v="5"/>
    <s v="PRD-103-HEA"/>
    <x v="5"/>
    <x v="1"/>
    <s v="North"/>
    <n v="84.55"/>
    <n v="24.72"/>
    <x v="0"/>
    <n v="0.29237137788291001"/>
    <x v="2"/>
    <x v="1"/>
    <m/>
    <x v="0"/>
    <n v="0"/>
    <n v="2183.56"/>
    <x v="8"/>
    <x v="3"/>
  </r>
  <r>
    <s v="ORD-202309-06993"/>
    <x v="250"/>
    <x v="2"/>
    <x v="1"/>
    <n v="2157361835"/>
    <x v="18"/>
    <s v="PRD-103-HEA"/>
    <x v="5"/>
    <x v="1"/>
    <s v="North"/>
    <n v="3881.79"/>
    <n v="758.42"/>
    <x v="0"/>
    <n v="0.195378936006327"/>
    <x v="0"/>
    <x v="0"/>
    <m/>
    <x v="0"/>
    <n v="0"/>
    <n v="2183.56"/>
    <x v="8"/>
    <x v="3"/>
  </r>
  <r>
    <s v="ORD-202309-06994"/>
    <x v="239"/>
    <x v="27"/>
    <x v="5"/>
    <n v="9121578014"/>
    <x v="5"/>
    <s v="PRD-103-HEA"/>
    <x v="5"/>
    <x v="1"/>
    <s v="North"/>
    <n v="3182.56"/>
    <n v="102.02"/>
    <x v="0"/>
    <n v="3.2055954954502003E-2"/>
    <x v="0"/>
    <x v="2"/>
    <m/>
    <x v="0"/>
    <n v="0"/>
    <n v="2183.56"/>
    <x v="8"/>
    <x v="3"/>
  </r>
  <r>
    <s v="ORD-202309-06995"/>
    <x v="263"/>
    <x v="21"/>
    <x v="5"/>
    <n v="8888220904"/>
    <x v="9"/>
    <s v="PRD-107-TAB"/>
    <x v="6"/>
    <x v="1"/>
    <s v="W"/>
    <n v="3669.31"/>
    <n v="281.47000000000003"/>
    <x v="3"/>
    <n v="7.6709245062423201E-2"/>
    <x v="0"/>
    <x v="2"/>
    <m/>
    <x v="0"/>
    <n v="0"/>
    <n v="2081.52"/>
    <x v="8"/>
    <x v="3"/>
  </r>
  <r>
    <s v="ORD-202309-06996"/>
    <x v="250"/>
    <x v="3"/>
    <x v="2"/>
    <n v="6287024998"/>
    <x v="20"/>
    <s v="PRD-100-SHO"/>
    <x v="12"/>
    <x v="0"/>
    <s v="North"/>
    <n v="86.56"/>
    <n v="13.27"/>
    <x v="0"/>
    <n v="0.15330406654343801"/>
    <x v="2"/>
    <x v="0"/>
    <m/>
    <x v="0"/>
    <n v="0"/>
    <n v="2793.38"/>
    <x v="8"/>
    <x v="3"/>
  </r>
  <r>
    <s v="ORD-202309-06997"/>
    <x v="255"/>
    <x v="4"/>
    <x v="1"/>
    <n v="4399901987"/>
    <x v="14"/>
    <s v="PRD-111-CHA"/>
    <x v="11"/>
    <x v="1"/>
    <s v="N"/>
    <n v="3579.6"/>
    <n v="832.72"/>
    <x v="0"/>
    <n v="0.232629344060789"/>
    <x v="0"/>
    <x v="1"/>
    <m/>
    <x v="0"/>
    <n v="0"/>
    <n v="207.68"/>
    <x v="8"/>
    <x v="3"/>
  </r>
  <r>
    <s v="ORD-202309-06998"/>
    <x v="263"/>
    <x v="10"/>
    <x v="1"/>
    <n v="2635891414"/>
    <x v="22"/>
    <s v="PRD-105-BAG"/>
    <x v="9"/>
    <x v="2"/>
    <s v="North"/>
    <n v="424.77"/>
    <n v="122.02"/>
    <x v="0"/>
    <n v="0.28726134143183402"/>
    <x v="2"/>
    <x v="1"/>
    <m/>
    <x v="0"/>
    <n v="0"/>
    <m/>
    <x v="8"/>
    <x v="3"/>
  </r>
  <r>
    <s v="ORD-202309-06999"/>
    <x v="238"/>
    <x v="24"/>
    <x v="1"/>
    <n v="1714949393"/>
    <x v="2"/>
    <s v="PRD-101-SHI"/>
    <x v="1"/>
    <x v="0"/>
    <s v="South"/>
    <n v="3765.08"/>
    <n v="658.87"/>
    <x v="2"/>
    <n v="0.17499495362648301"/>
    <x v="0"/>
    <x v="0"/>
    <s v="missing parts"/>
    <x v="1"/>
    <n v="1"/>
    <n v="2821.33"/>
    <x v="8"/>
    <x v="3"/>
  </r>
  <r>
    <s v="ORD-202309-07000"/>
    <x v="260"/>
    <x v="27"/>
    <x v="0"/>
    <n v="5276889267"/>
    <x v="14"/>
    <s v="PRD-111-CHA"/>
    <x v="11"/>
    <x v="1"/>
    <s v="North"/>
    <n v="3577.55"/>
    <n v="936.18"/>
    <x v="0"/>
    <n v="0.26168187726237202"/>
    <x v="0"/>
    <x v="1"/>
    <m/>
    <x v="0"/>
    <n v="0"/>
    <n v="207.68"/>
    <x v="8"/>
    <x v="3"/>
  </r>
  <r>
    <s v="ORD-202309-07001"/>
    <x v="237"/>
    <x v="16"/>
    <x v="7"/>
    <n v="392481555"/>
    <x v="4"/>
    <s v="PRD-109-SUN"/>
    <x v="3"/>
    <x v="2"/>
    <s v="N"/>
    <n v="1076.83"/>
    <n v="64.02"/>
    <x v="0"/>
    <n v="5.9452281232877997E-2"/>
    <x v="0"/>
    <x v="2"/>
    <m/>
    <x v="0"/>
    <n v="0"/>
    <m/>
    <x v="8"/>
    <x v="3"/>
  </r>
  <r>
    <s v="ORD-202309-07002"/>
    <x v="261"/>
    <x v="24"/>
    <x v="7"/>
    <n v="7481588242"/>
    <x v="4"/>
    <s v="PRD - 109 - SUN"/>
    <x v="3"/>
    <x v="2"/>
    <s v="North"/>
    <n v="1526.68"/>
    <n v="67.03"/>
    <x v="0"/>
    <n v="4.390573008096E-2"/>
    <x v="0"/>
    <x v="2"/>
    <m/>
    <x v="0"/>
    <n v="0"/>
    <m/>
    <x v="8"/>
    <x v="3"/>
  </r>
  <r>
    <s v="ORD-202309-07003"/>
    <x v="259"/>
    <x v="10"/>
    <x v="7"/>
    <n v="3870281938"/>
    <x v="13"/>
    <s v="PRD-102-LAP"/>
    <x v="10"/>
    <x v="1"/>
    <s v="W"/>
    <n v="3605.84"/>
    <n v="177.9"/>
    <x v="3"/>
    <n v="4.93366316863754E-2"/>
    <x v="0"/>
    <x v="2"/>
    <m/>
    <x v="0"/>
    <n v="0"/>
    <n v="847.14"/>
    <x v="8"/>
    <x v="3"/>
  </r>
  <r>
    <s v="ORD-202309-07004"/>
    <x v="251"/>
    <x v="3"/>
    <x v="7"/>
    <n v="1009877347"/>
    <x v="22"/>
    <s v="PRD-105-BAG"/>
    <x v="4"/>
    <x v="2"/>
    <s v="S"/>
    <n v="1191.42"/>
    <n v="123.34"/>
    <x v="2"/>
    <n v="0.103523526548153"/>
    <x v="0"/>
    <x v="0"/>
    <m/>
    <x v="0"/>
    <n v="0"/>
    <m/>
    <x v="8"/>
    <x v="3"/>
  </r>
  <r>
    <s v="ORD-202309-07005"/>
    <x v="257"/>
    <x v="20"/>
    <x v="1"/>
    <n v="8404387810"/>
    <x v="13"/>
    <s v="PRD-102-LAP"/>
    <x v="10"/>
    <x v="1"/>
    <s v="S"/>
    <n v="1555.78"/>
    <n v="141.79"/>
    <x v="2"/>
    <n v="9.1137564437131197E-2"/>
    <x v="0"/>
    <x v="2"/>
    <m/>
    <x v="0"/>
    <n v="0"/>
    <n v="847.14"/>
    <x v="8"/>
    <x v="3"/>
  </r>
  <r>
    <s v="ORD-202309-07006"/>
    <x v="254"/>
    <x v="9"/>
    <x v="2"/>
    <n v="9357228311"/>
    <x v="8"/>
    <s v="PRD-110-CAM"/>
    <x v="8"/>
    <x v="1"/>
    <s v="N"/>
    <n v="916.39"/>
    <n v="57.3"/>
    <x v="0"/>
    <n v="6.2527962985191907E-2"/>
    <x v="1"/>
    <x v="2"/>
    <m/>
    <x v="0"/>
    <n v="0"/>
    <m/>
    <x v="8"/>
    <x v="3"/>
  </r>
  <r>
    <s v="ORD-202309-07007"/>
    <x v="259"/>
    <x v="18"/>
    <x v="4"/>
    <n v="9585961291"/>
    <x v="0"/>
    <s v="PRD-108-JAC"/>
    <x v="0"/>
    <x v="0"/>
    <s v="N"/>
    <n v="3337.8"/>
    <n v="202.32"/>
    <x v="0"/>
    <n v="6.0614776199892098E-2"/>
    <x v="0"/>
    <x v="2"/>
    <m/>
    <x v="0"/>
    <n v="0"/>
    <n v="2085.91"/>
    <x v="8"/>
    <x v="3"/>
  </r>
  <r>
    <s v="ORD-202309-07008"/>
    <x v="243"/>
    <x v="15"/>
    <x v="7"/>
    <n v="504077941"/>
    <x v="3"/>
    <s v="PRD-106-PHO"/>
    <x v="4"/>
    <x v="1"/>
    <s v="North"/>
    <n v="2369.9"/>
    <n v="642.87"/>
    <x v="0"/>
    <n v="0.27126461032111099"/>
    <x v="0"/>
    <x v="1"/>
    <m/>
    <x v="0"/>
    <n v="0"/>
    <n v="2788.38"/>
    <x v="8"/>
    <x v="3"/>
  </r>
  <r>
    <s v="ORD-202309-07009"/>
    <x v="262"/>
    <x v="26"/>
    <x v="6"/>
    <n v="7659215033"/>
    <x v="9"/>
    <s v="PRD-107-TAB"/>
    <x v="6"/>
    <x v="1"/>
    <s v="West"/>
    <n v="2566.1799999999998"/>
    <n v="646.94000000000005"/>
    <x v="3"/>
    <n v="0.252102346678721"/>
    <x v="0"/>
    <x v="1"/>
    <m/>
    <x v="0"/>
    <n v="0"/>
    <n v="2081.52"/>
    <x v="8"/>
    <x v="3"/>
  </r>
  <r>
    <s v="ORD-202309-07010"/>
    <x v="242"/>
    <x v="2"/>
    <x v="2"/>
    <n v="8378993916"/>
    <x v="4"/>
    <s v="PRD-109-SUN"/>
    <x v="3"/>
    <x v="2"/>
    <s v="West"/>
    <n v="657.05"/>
    <n v="181.25"/>
    <x v="3"/>
    <n v="0.27585419678867701"/>
    <x v="1"/>
    <x v="1"/>
    <m/>
    <x v="0"/>
    <n v="0"/>
    <m/>
    <x v="8"/>
    <x v="3"/>
  </r>
  <r>
    <s v="ORD-202309-07011"/>
    <x v="246"/>
    <x v="5"/>
    <x v="3"/>
    <n v="4779560516"/>
    <x v="10"/>
    <s v="PRD-106-PHO "/>
    <x v="2"/>
    <x v="1"/>
    <s v="West"/>
    <n v="1979.94"/>
    <n v="65.98"/>
    <x v="3"/>
    <n v="3.3324242148752001E-2"/>
    <x v="0"/>
    <x v="2"/>
    <m/>
    <x v="0"/>
    <n v="0"/>
    <m/>
    <x v="8"/>
    <x v="3"/>
  </r>
  <r>
    <s v="ORD-202309-07012"/>
    <x v="244"/>
    <x v="22"/>
    <x v="0"/>
    <n v="6244111942"/>
    <x v="0"/>
    <s v="PRD-108-JAC"/>
    <x v="0"/>
    <x v="0"/>
    <s v="North"/>
    <n v="2422.56"/>
    <n v="268.14"/>
    <x v="0"/>
    <n v="0.110684565088171"/>
    <x v="0"/>
    <x v="0"/>
    <m/>
    <x v="0"/>
    <n v="0"/>
    <n v="2085.91"/>
    <x v="8"/>
    <x v="3"/>
  </r>
  <r>
    <s v="ORD-202309-07013"/>
    <x v="247"/>
    <x v="27"/>
    <x v="1"/>
    <n v="1072219643"/>
    <x v="12"/>
    <s v="PRD-105-BAG"/>
    <x v="9"/>
    <x v="2"/>
    <s v="West"/>
    <n v="885.9"/>
    <n v="123.16"/>
    <x v="3"/>
    <n v="0.13902246303194499"/>
    <x v="1"/>
    <x v="0"/>
    <m/>
    <x v="0"/>
    <n v="0"/>
    <m/>
    <x v="8"/>
    <x v="3"/>
  </r>
  <r>
    <s v="ORD-202309-07014"/>
    <x v="259"/>
    <x v="11"/>
    <x v="0"/>
    <n v="2377070551"/>
    <x v="9"/>
    <s v="PRD-107-TAB"/>
    <x v="6"/>
    <x v="1"/>
    <s v="W"/>
    <n v="1019.73"/>
    <n v="35.770000000000003"/>
    <x v="3"/>
    <n v="3.5077912780834102E-2"/>
    <x v="0"/>
    <x v="2"/>
    <m/>
    <x v="0"/>
    <n v="0"/>
    <n v="2081.52"/>
    <x v="8"/>
    <x v="3"/>
  </r>
  <r>
    <s v="ORD-202309-07015"/>
    <x v="259"/>
    <x v="13"/>
    <x v="0"/>
    <n v="4699487327"/>
    <x v="1"/>
    <s v="PRD-101-SHI"/>
    <x v="1"/>
    <x v="0"/>
    <s v="N"/>
    <n v="382.28"/>
    <n v="110.4"/>
    <x v="0"/>
    <n v="0.288793554462698"/>
    <x v="2"/>
    <x v="1"/>
    <m/>
    <x v="0"/>
    <n v="0"/>
    <n v="2821.33"/>
    <x v="8"/>
    <x v="3"/>
  </r>
  <r>
    <s v="ORD-202309-07016"/>
    <x v="247"/>
    <x v="11"/>
    <x v="2"/>
    <n v="5151191465"/>
    <x v="13"/>
    <s v="PRD-102-LAP"/>
    <x v="10"/>
    <x v="1"/>
    <s v="South"/>
    <n v="3235.26"/>
    <n v="647.09"/>
    <x v="2"/>
    <n v="0.20001174557840801"/>
    <x v="0"/>
    <x v="1"/>
    <m/>
    <x v="0"/>
    <n v="0"/>
    <n v="847.14"/>
    <x v="8"/>
    <x v="3"/>
  </r>
  <r>
    <s v="ORD-202309-07017"/>
    <x v="235"/>
    <x v="19"/>
    <x v="4"/>
    <n v="5844385087"/>
    <x v="12"/>
    <s v="PRD - 105 - BAG"/>
    <x v="9"/>
    <x v="2"/>
    <s v="East"/>
    <n v="3806.97"/>
    <n v="183.67"/>
    <x v="1"/>
    <n v="4.8245717723018597E-2"/>
    <x v="0"/>
    <x v="2"/>
    <m/>
    <x v="0"/>
    <n v="0"/>
    <m/>
    <x v="8"/>
    <x v="3"/>
  </r>
  <r>
    <s v="ORD-202309-07018"/>
    <x v="252"/>
    <x v="18"/>
    <x v="2"/>
    <n v="3570450281"/>
    <x v="4"/>
    <s v="PRD-109-SUN"/>
    <x v="3"/>
    <x v="2"/>
    <s v="N"/>
    <n v="3756.91"/>
    <n v="773.58"/>
    <x v="0"/>
    <n v="0.20590857912486599"/>
    <x v="0"/>
    <x v="1"/>
    <m/>
    <x v="0"/>
    <n v="0"/>
    <m/>
    <x v="8"/>
    <x v="3"/>
  </r>
  <r>
    <s v="ORD-202309-07019"/>
    <x v="249"/>
    <x v="18"/>
    <x v="3"/>
    <n v="8933090883"/>
    <x v="14"/>
    <s v="PRD-111-CHA"/>
    <x v="11"/>
    <x v="1"/>
    <s v="South"/>
    <n v="2894.92"/>
    <n v="550.13"/>
    <x v="2"/>
    <n v="0.19003288519199199"/>
    <x v="0"/>
    <x v="0"/>
    <m/>
    <x v="0"/>
    <n v="0"/>
    <n v="207.68"/>
    <x v="8"/>
    <x v="3"/>
  </r>
  <r>
    <s v="ORD-202309-07020"/>
    <x v="258"/>
    <x v="20"/>
    <x v="4"/>
    <n v="9924233800"/>
    <x v="15"/>
    <s v="PRD-100-SHO"/>
    <x v="12"/>
    <x v="0"/>
    <s v="South"/>
    <n v="4555.47"/>
    <n v="1118.6099999999999"/>
    <x v="2"/>
    <n v="0.24555314819327101"/>
    <x v="0"/>
    <x v="1"/>
    <s v="DAMAGED"/>
    <x v="1"/>
    <n v="1"/>
    <n v="2793.38"/>
    <x v="8"/>
    <x v="3"/>
  </r>
  <r>
    <s v="ORD-202309-07021"/>
    <x v="242"/>
    <x v="23"/>
    <x v="4"/>
    <n v="8951247201"/>
    <x v="7"/>
    <s v="PRD-104-WAT "/>
    <x v="7"/>
    <x v="2"/>
    <s v="South"/>
    <n v="882.64"/>
    <n v="67.75"/>
    <x v="2"/>
    <n v="7.6758361279797002E-2"/>
    <x v="1"/>
    <x v="2"/>
    <m/>
    <x v="0"/>
    <n v="0"/>
    <m/>
    <x v="8"/>
    <x v="3"/>
  </r>
  <r>
    <s v="ORD-202309-07022"/>
    <x v="241"/>
    <x v="29"/>
    <x v="4"/>
    <n v="923491437"/>
    <x v="17"/>
    <s v="PRD-108-JAC"/>
    <x v="0"/>
    <x v="0"/>
    <s v="South"/>
    <n v="4619.25"/>
    <n v="1184.5999999999999"/>
    <x v="2"/>
    <n v="0.25644855766628799"/>
    <x v="0"/>
    <x v="1"/>
    <m/>
    <x v="0"/>
    <n v="0"/>
    <n v="2085.91"/>
    <x v="8"/>
    <x v="3"/>
  </r>
  <r>
    <s v="ORD-202309-07023"/>
    <x v="262"/>
    <x v="22"/>
    <x v="3"/>
    <n v="325966034"/>
    <x v="4"/>
    <s v="PRD-109-SUN"/>
    <x v="3"/>
    <x v="2"/>
    <s v="North"/>
    <n v="2395.77"/>
    <n v="308.88"/>
    <x v="0"/>
    <n v="0.12892723425036601"/>
    <x v="0"/>
    <x v="0"/>
    <m/>
    <x v="0"/>
    <n v="0"/>
    <m/>
    <x v="8"/>
    <x v="3"/>
  </r>
  <r>
    <s v="ORD-202309-07024"/>
    <x v="255"/>
    <x v="20"/>
    <x v="5"/>
    <n v="714290289"/>
    <x v="2"/>
    <s v="PRD-101-SHI"/>
    <x v="1"/>
    <x v="0"/>
    <s v="N"/>
    <n v="825.11"/>
    <n v="128.94999999999999"/>
    <x v="0"/>
    <n v="0.15628219267734"/>
    <x v="1"/>
    <x v="0"/>
    <s v="missing parts"/>
    <x v="1"/>
    <n v="1"/>
    <n v="2821.33"/>
    <x v="8"/>
    <x v="3"/>
  </r>
  <r>
    <s v="ORD-202309-07025"/>
    <x v="249"/>
    <x v="12"/>
    <x v="5"/>
    <n v="9362048476"/>
    <x v="12"/>
    <s v="PRD-105-BAG"/>
    <x v="9"/>
    <x v="2"/>
    <s v="W"/>
    <n v="3967.03"/>
    <n v="648.05999999999995"/>
    <x v="3"/>
    <n v="0.16336150722328799"/>
    <x v="0"/>
    <x v="0"/>
    <m/>
    <x v="0"/>
    <n v="0"/>
    <m/>
    <x v="8"/>
    <x v="3"/>
  </r>
  <r>
    <s v="ORD-202309-07026"/>
    <x v="246"/>
    <x v="17"/>
    <x v="3"/>
    <n v="1926714038"/>
    <x v="17"/>
    <s v="PRD-108-JAC"/>
    <x v="0"/>
    <x v="0"/>
    <s v="North"/>
    <n v="2811.58"/>
    <n v="655.97"/>
    <x v="0"/>
    <n v="0.23331009610254699"/>
    <x v="0"/>
    <x v="1"/>
    <m/>
    <x v="0"/>
    <n v="0"/>
    <n v="2085.91"/>
    <x v="8"/>
    <x v="3"/>
  </r>
  <r>
    <s v="ORD-202309-07027"/>
    <x v="253"/>
    <x v="5"/>
    <x v="7"/>
    <n v="2880386908"/>
    <x v="20"/>
    <s v="PRD-100-SHO"/>
    <x v="4"/>
    <x v="0"/>
    <s v="North"/>
    <n v="3305.71"/>
    <n v="450.78"/>
    <x v="0"/>
    <n v="0.13636404887301101"/>
    <x v="0"/>
    <x v="0"/>
    <m/>
    <x v="0"/>
    <n v="0"/>
    <n v="2793.38"/>
    <x v="8"/>
    <x v="3"/>
  </r>
  <r>
    <s v="ORD-202309-07028"/>
    <x v="249"/>
    <x v="18"/>
    <x v="7"/>
    <n v="6608324672"/>
    <x v="9"/>
    <s v="PRD-107-TAB"/>
    <x v="6"/>
    <x v="1"/>
    <s v="N"/>
    <n v="3271.11"/>
    <n v="289.76"/>
    <x v="0"/>
    <n v="8.8581551827972796E-2"/>
    <x v="0"/>
    <x v="2"/>
    <m/>
    <x v="0"/>
    <n v="0"/>
    <n v="2081.52"/>
    <x v="8"/>
    <x v="3"/>
  </r>
  <r>
    <s v="ORD-202309-07029"/>
    <x v="253"/>
    <x v="29"/>
    <x v="6"/>
    <n v="7498763687"/>
    <x v="12"/>
    <s v="PRD-105-BAG"/>
    <x v="9"/>
    <x v="2"/>
    <s v="East"/>
    <n v="2058.94"/>
    <n v="194.75"/>
    <x v="1"/>
    <n v="9.4587506192506804E-2"/>
    <x v="0"/>
    <x v="2"/>
    <m/>
    <x v="0"/>
    <n v="0"/>
    <m/>
    <x v="8"/>
    <x v="3"/>
  </r>
  <r>
    <s v="ORD-202309-07030"/>
    <x v="245"/>
    <x v="0"/>
    <x v="5"/>
    <n v="9792627508"/>
    <x v="16"/>
    <s v="PRD-109-SUN"/>
    <x v="3"/>
    <x v="2"/>
    <s v="West"/>
    <n v="3616.32"/>
    <n v="517.02"/>
    <x v="3"/>
    <n v="0.14296854260684899"/>
    <x v="0"/>
    <x v="0"/>
    <m/>
    <x v="0"/>
    <n v="0"/>
    <m/>
    <x v="8"/>
    <x v="3"/>
  </r>
  <r>
    <s v="ORD-202309-07031"/>
    <x v="258"/>
    <x v="8"/>
    <x v="4"/>
    <n v="4388732832"/>
    <x v="5"/>
    <s v="PRD-103-HEA "/>
    <x v="4"/>
    <x v="1"/>
    <s v="South"/>
    <n v="4858.92"/>
    <n v="812.02"/>
    <x v="2"/>
    <n v="0.16711944218056701"/>
    <x v="0"/>
    <x v="0"/>
    <m/>
    <x v="0"/>
    <n v="0"/>
    <m/>
    <x v="8"/>
    <x v="3"/>
  </r>
  <r>
    <s v="ORD-202309-07032"/>
    <x v="242"/>
    <x v="26"/>
    <x v="1"/>
    <n v="8015938439"/>
    <x v="2"/>
    <s v="PRD-101-SHI"/>
    <x v="1"/>
    <x v="0"/>
    <s v="West"/>
    <n v="4723.21"/>
    <n v="782.82"/>
    <x v="3"/>
    <n v="0.16573897836429"/>
    <x v="0"/>
    <x v="0"/>
    <m/>
    <x v="0"/>
    <n v="0"/>
    <n v="2821.33"/>
    <x v="8"/>
    <x v="3"/>
  </r>
  <r>
    <s v="ORD-202309-07033"/>
    <x v="240"/>
    <x v="6"/>
    <x v="4"/>
    <n v="920681748"/>
    <x v="0"/>
    <s v="PRD-108-JAC"/>
    <x v="0"/>
    <x v="0"/>
    <s v="South"/>
    <n v="596.39"/>
    <n v="76.5"/>
    <x v="2"/>
    <n v="0.12827176847364999"/>
    <x v="1"/>
    <x v="0"/>
    <m/>
    <x v="0"/>
    <n v="0"/>
    <n v="2085.91"/>
    <x v="8"/>
    <x v="3"/>
  </r>
  <r>
    <s v="ORD-202309-07034"/>
    <x v="253"/>
    <x v="5"/>
    <x v="6"/>
    <n v="7756823739"/>
    <x v="3"/>
    <s v="PRD-106-PHO"/>
    <x v="2"/>
    <x v="1"/>
    <s v="North"/>
    <n v="1341.4"/>
    <n v="111.76"/>
    <x v="0"/>
    <n v="8.3315938571641601E-2"/>
    <x v="0"/>
    <x v="2"/>
    <m/>
    <x v="0"/>
    <n v="0"/>
    <n v="2788.38"/>
    <x v="8"/>
    <x v="3"/>
  </r>
  <r>
    <s v="ORD-202309-07035"/>
    <x v="245"/>
    <x v="17"/>
    <x v="7"/>
    <n v="9656889250"/>
    <x v="18"/>
    <s v="PRD-103-HEA"/>
    <x v="5"/>
    <x v="1"/>
    <s v="East"/>
    <n v="4457.7299999999996"/>
    <n v="542.23"/>
    <x v="1"/>
    <n v="0.121638143180498"/>
    <x v="0"/>
    <x v="0"/>
    <m/>
    <x v="0"/>
    <n v="0"/>
    <n v="2183.56"/>
    <x v="8"/>
    <x v="3"/>
  </r>
  <r>
    <s v="ORD-202309-07036"/>
    <x v="261"/>
    <x v="9"/>
    <x v="7"/>
    <n v="3531431360"/>
    <x v="4"/>
    <s v="PRD-109-SUN"/>
    <x v="3"/>
    <x v="2"/>
    <s v="East"/>
    <n v="3517.28"/>
    <n v="578.13"/>
    <x v="1"/>
    <n v="0.16436848928717601"/>
    <x v="0"/>
    <x v="0"/>
    <m/>
    <x v="0"/>
    <n v="0"/>
    <m/>
    <x v="8"/>
    <x v="3"/>
  </r>
  <r>
    <s v="ORD-202309-07037"/>
    <x v="250"/>
    <x v="14"/>
    <x v="2"/>
    <n v="8418882355"/>
    <x v="5"/>
    <s v="PRD-103-HEA"/>
    <x v="5"/>
    <x v="1"/>
    <s v="N"/>
    <n v="4003.29"/>
    <n v="1082.98"/>
    <x v="0"/>
    <n v="0.27052249524765898"/>
    <x v="0"/>
    <x v="1"/>
    <m/>
    <x v="0"/>
    <n v="0"/>
    <n v="2183.56"/>
    <x v="8"/>
    <x v="3"/>
  </r>
  <r>
    <s v="ORD-202309-07038"/>
    <x v="256"/>
    <x v="15"/>
    <x v="0"/>
    <n v="5064757357"/>
    <x v="8"/>
    <s v="PRD - 110 - CAM"/>
    <x v="8"/>
    <x v="1"/>
    <s v="North"/>
    <n v="2551.34"/>
    <n v="612.99"/>
    <x v="0"/>
    <n v="0.240261979979148"/>
    <x v="0"/>
    <x v="1"/>
    <m/>
    <x v="0"/>
    <n v="0"/>
    <m/>
    <x v="8"/>
    <x v="3"/>
  </r>
  <r>
    <s v="ORD-202309-07039"/>
    <x v="252"/>
    <x v="24"/>
    <x v="3"/>
    <n v="3694904468"/>
    <x v="8"/>
    <s v="PRD-110-CAM"/>
    <x v="8"/>
    <x v="1"/>
    <s v="North"/>
    <n v="1872.83"/>
    <n v="397.83"/>
    <x v="0"/>
    <n v="0.21242184287949301"/>
    <x v="0"/>
    <x v="1"/>
    <m/>
    <x v="0"/>
    <n v="0"/>
    <m/>
    <x v="8"/>
    <x v="3"/>
  </r>
  <r>
    <s v="ORD-202309-07040"/>
    <x v="261"/>
    <x v="8"/>
    <x v="4"/>
    <n v="5230296188"/>
    <x v="5"/>
    <s v="PRD-103-HEA"/>
    <x v="5"/>
    <x v="1"/>
    <s v="North"/>
    <n v="4413.75"/>
    <n v="305.27999999999997"/>
    <x v="0"/>
    <n v="6.9165675446049305E-2"/>
    <x v="0"/>
    <x v="2"/>
    <m/>
    <x v="0"/>
    <n v="0"/>
    <n v="2183.56"/>
    <x v="8"/>
    <x v="3"/>
  </r>
  <r>
    <s v="ORD-202309-07041"/>
    <x v="263"/>
    <x v="14"/>
    <x v="1"/>
    <n v="555495731"/>
    <x v="3"/>
    <s v="PRD - 106 - PHO"/>
    <x v="2"/>
    <x v="1"/>
    <s v="S"/>
    <n v="2586.77"/>
    <n v="154.05000000000001"/>
    <x v="2"/>
    <n v="5.9553033319545201E-2"/>
    <x v="0"/>
    <x v="2"/>
    <m/>
    <x v="0"/>
    <n v="0"/>
    <m/>
    <x v="8"/>
    <x v="3"/>
  </r>
  <r>
    <s v="ORD-202309-07042"/>
    <x v="237"/>
    <x v="26"/>
    <x v="3"/>
    <n v="2330021178"/>
    <x v="5"/>
    <s v="PRD-103-HEA"/>
    <x v="5"/>
    <x v="1"/>
    <s v="S"/>
    <n v="257.56"/>
    <n v="70.22"/>
    <x v="2"/>
    <n v="0.27263550240720602"/>
    <x v="2"/>
    <x v="1"/>
    <m/>
    <x v="0"/>
    <n v="0"/>
    <n v="2183.56"/>
    <x v="8"/>
    <x v="3"/>
  </r>
  <r>
    <s v="ORD-202309-07043"/>
    <x v="250"/>
    <x v="16"/>
    <x v="3"/>
    <n v="1421723307"/>
    <x v="9"/>
    <s v="PRD-107-TAB"/>
    <x v="6"/>
    <x v="1"/>
    <s v="East"/>
    <n v="139.41999999999999"/>
    <n v="10.54"/>
    <x v="1"/>
    <n v="7.5598909769043196E-2"/>
    <x v="2"/>
    <x v="2"/>
    <m/>
    <x v="0"/>
    <n v="0"/>
    <n v="2081.52"/>
    <x v="8"/>
    <x v="3"/>
  </r>
  <r>
    <s v="ORD-202309-07044"/>
    <x v="238"/>
    <x v="15"/>
    <x v="0"/>
    <n v="8070999183"/>
    <x v="13"/>
    <s v="PRD-102-LAP"/>
    <x v="10"/>
    <x v="1"/>
    <s v="N"/>
    <n v="1044.23"/>
    <n v="277.32"/>
    <x v="0"/>
    <n v="0.265573676297367"/>
    <x v="0"/>
    <x v="1"/>
    <m/>
    <x v="0"/>
    <n v="0"/>
    <n v="847.14"/>
    <x v="8"/>
    <x v="3"/>
  </r>
  <r>
    <s v="ORD-202309-07045"/>
    <x v="260"/>
    <x v="4"/>
    <x v="7"/>
    <n v="7022900906"/>
    <x v="2"/>
    <s v="PRD-101-SHI"/>
    <x v="1"/>
    <x v="0"/>
    <s v="N"/>
    <n v="4370.66"/>
    <n v="1002.99"/>
    <x v="0"/>
    <n v="0.229482503786613"/>
    <x v="0"/>
    <x v="1"/>
    <m/>
    <x v="0"/>
    <n v="0"/>
    <n v="2821.33"/>
    <x v="8"/>
    <x v="3"/>
  </r>
  <r>
    <s v="ORD-202309-07046"/>
    <x v="246"/>
    <x v="17"/>
    <x v="4"/>
    <n v="7746892996"/>
    <x v="1"/>
    <s v="PRD-101-SHI"/>
    <x v="1"/>
    <x v="0"/>
    <s v="South"/>
    <n v="59.4"/>
    <n v="5.62"/>
    <x v="2"/>
    <n v="9.4612794612794607E-2"/>
    <x v="2"/>
    <x v="2"/>
    <m/>
    <x v="0"/>
    <n v="0"/>
    <n v="2821.33"/>
    <x v="8"/>
    <x v="3"/>
  </r>
  <r>
    <s v="ORD-202309-07047"/>
    <x v="258"/>
    <x v="14"/>
    <x v="7"/>
    <n v="7103156925"/>
    <x v="11"/>
    <s v="PRD-104-WAT"/>
    <x v="7"/>
    <x v="2"/>
    <s v="N"/>
    <n v="3590.06"/>
    <n v="532.27"/>
    <x v="0"/>
    <n v="0.14826214603655599"/>
    <x v="0"/>
    <x v="0"/>
    <m/>
    <x v="0"/>
    <n v="0"/>
    <n v="2420.2800000000002"/>
    <x v="8"/>
    <x v="3"/>
  </r>
  <r>
    <s v="ORD-202309-07048"/>
    <x v="235"/>
    <x v="21"/>
    <x v="4"/>
    <n v="9309252798"/>
    <x v="13"/>
    <s v="PRD-102-LAP"/>
    <x v="10"/>
    <x v="1"/>
    <s v="North"/>
    <n v="1959.39"/>
    <n v="224.92"/>
    <x v="0"/>
    <n v="0.11479082775761799"/>
    <x v="0"/>
    <x v="0"/>
    <s v="Late delivery"/>
    <x v="1"/>
    <n v="1"/>
    <n v="847.14"/>
    <x v="8"/>
    <x v="3"/>
  </r>
  <r>
    <s v="ORD-202309-07049"/>
    <x v="240"/>
    <x v="20"/>
    <x v="2"/>
    <n v="4156468634"/>
    <x v="13"/>
    <s v="PRD-102-LAP"/>
    <x v="10"/>
    <x v="1"/>
    <s v="South"/>
    <n v="4042.12"/>
    <n v="568.96"/>
    <x v="2"/>
    <n v="0.14075782015378099"/>
    <x v="0"/>
    <x v="0"/>
    <m/>
    <x v="0"/>
    <n v="0"/>
    <n v="847.14"/>
    <x v="8"/>
    <x v="3"/>
  </r>
  <r>
    <s v="ORD-202309-07050"/>
    <x v="255"/>
    <x v="15"/>
    <x v="4"/>
    <n v="2919208823"/>
    <x v="12"/>
    <s v="PRD-105-BAG"/>
    <x v="9"/>
    <x v="2"/>
    <s v="N"/>
    <n v="4742.4399999999996"/>
    <n v="908.52"/>
    <x v="0"/>
    <n v="0.19157227081417999"/>
    <x v="0"/>
    <x v="0"/>
    <m/>
    <x v="0"/>
    <n v="0"/>
    <m/>
    <x v="8"/>
    <x v="3"/>
  </r>
  <r>
    <s v="ORD-202309-07051"/>
    <x v="261"/>
    <x v="11"/>
    <x v="2"/>
    <n v="8220143824"/>
    <x v="5"/>
    <s v="PRD-103-HEA"/>
    <x v="5"/>
    <x v="1"/>
    <s v="West"/>
    <n v="4927.6000000000004"/>
    <n v="841.21"/>
    <x v="3"/>
    <n v="0.17071393781962799"/>
    <x v="0"/>
    <x v="0"/>
    <m/>
    <x v="0"/>
    <n v="0"/>
    <n v="2183.56"/>
    <x v="8"/>
    <x v="3"/>
  </r>
  <r>
    <s v="ORD-202309-07052"/>
    <x v="249"/>
    <x v="11"/>
    <x v="7"/>
    <n v="6630886332"/>
    <x v="13"/>
    <s v="PRD-102-LAP"/>
    <x v="10"/>
    <x v="1"/>
    <s v="South"/>
    <n v="3575.18"/>
    <n v="914.78"/>
    <x v="2"/>
    <n v="0.25586963453588402"/>
    <x v="0"/>
    <x v="1"/>
    <m/>
    <x v="0"/>
    <n v="0"/>
    <n v="847.14"/>
    <x v="8"/>
    <x v="3"/>
  </r>
  <r>
    <s v="ORD-202309-07053"/>
    <x v="259"/>
    <x v="22"/>
    <x v="5"/>
    <n v="7861224649"/>
    <x v="14"/>
    <s v="PRD-111-CHA"/>
    <x v="11"/>
    <x v="1"/>
    <s v="West"/>
    <n v="1948.63"/>
    <n v="102.32"/>
    <x v="3"/>
    <n v="5.2508685589362801E-2"/>
    <x v="0"/>
    <x v="2"/>
    <m/>
    <x v="0"/>
    <n v="0"/>
    <n v="207.68"/>
    <x v="8"/>
    <x v="3"/>
  </r>
  <r>
    <s v="ORD-202309-07054"/>
    <x v="263"/>
    <x v="4"/>
    <x v="2"/>
    <n v="634481324"/>
    <x v="13"/>
    <s v="PRD-102-LAP"/>
    <x v="10"/>
    <x v="1"/>
    <s v="South"/>
    <n v="2304.7399999999998"/>
    <n v="439.09"/>
    <x v="2"/>
    <n v="0.19051606688823899"/>
    <x v="0"/>
    <x v="0"/>
    <m/>
    <x v="0"/>
    <n v="0"/>
    <n v="847.14"/>
    <x v="8"/>
    <x v="3"/>
  </r>
  <r>
    <s v="ORD-202309-07055"/>
    <x v="240"/>
    <x v="19"/>
    <x v="1"/>
    <n v="5991879823"/>
    <x v="4"/>
    <s v="PRD - 109 - SUN"/>
    <x v="3"/>
    <x v="2"/>
    <s v="South"/>
    <n v="1958.68"/>
    <n v="527.29"/>
    <x v="2"/>
    <n v="0.26920681275144498"/>
    <x v="0"/>
    <x v="1"/>
    <s v="Customer changed mind"/>
    <x v="1"/>
    <n v="1"/>
    <m/>
    <x v="8"/>
    <x v="3"/>
  </r>
  <r>
    <s v="ORD-202309-07056"/>
    <x v="238"/>
    <x v="26"/>
    <x v="2"/>
    <n v="921156319"/>
    <x v="1"/>
    <s v="PRD-101-SHI"/>
    <x v="1"/>
    <x v="0"/>
    <s v="N"/>
    <n v="1603.51"/>
    <n v="197.06"/>
    <x v="0"/>
    <n v="0.12289290369252499"/>
    <x v="0"/>
    <x v="0"/>
    <m/>
    <x v="0"/>
    <n v="0"/>
    <n v="2821.33"/>
    <x v="8"/>
    <x v="3"/>
  </r>
  <r>
    <s v="ORD-202309-07057"/>
    <x v="246"/>
    <x v="25"/>
    <x v="3"/>
    <n v="1915117422"/>
    <x v="20"/>
    <s v="PRD-100-SHO"/>
    <x v="12"/>
    <x v="0"/>
    <s v="North"/>
    <n v="4228.46"/>
    <n v="798.68"/>
    <x v="0"/>
    <n v="0.18888200432308699"/>
    <x v="0"/>
    <x v="0"/>
    <m/>
    <x v="0"/>
    <n v="0"/>
    <n v="2793.38"/>
    <x v="8"/>
    <x v="3"/>
  </r>
  <r>
    <s v="ORD-202309-07058"/>
    <x v="241"/>
    <x v="13"/>
    <x v="0"/>
    <n v="6755128120"/>
    <x v="8"/>
    <s v="PRD-110-CAM"/>
    <x v="8"/>
    <x v="1"/>
    <s v="East"/>
    <n v="3284.27"/>
    <n v="939.49"/>
    <x v="1"/>
    <n v="0.28605748004883902"/>
    <x v="0"/>
    <x v="1"/>
    <m/>
    <x v="0"/>
    <n v="0"/>
    <m/>
    <x v="8"/>
    <x v="3"/>
  </r>
  <r>
    <s v="ORD-202309-07059"/>
    <x v="258"/>
    <x v="26"/>
    <x v="5"/>
    <n v="6176763451"/>
    <x v="10"/>
    <s v="PRD-106-PHO"/>
    <x v="2"/>
    <x v="1"/>
    <s v="N"/>
    <n v="4741"/>
    <n v="1151.74"/>
    <x v="0"/>
    <n v="0.24293187091330901"/>
    <x v="0"/>
    <x v="1"/>
    <m/>
    <x v="0"/>
    <n v="0"/>
    <n v="2788.38"/>
    <x v="8"/>
    <x v="3"/>
  </r>
  <r>
    <s v="ORD-202309-07060"/>
    <x v="253"/>
    <x v="12"/>
    <x v="5"/>
    <n v="3226212910"/>
    <x v="15"/>
    <s v="PRD-100-SHO"/>
    <x v="12"/>
    <x v="0"/>
    <s v="S"/>
    <n v="3502.42"/>
    <n v="1026.6600000000001"/>
    <x v="2"/>
    <n v="0.29312875097789498"/>
    <x v="0"/>
    <x v="1"/>
    <m/>
    <x v="0"/>
    <n v="0"/>
    <n v="2793.38"/>
    <x v="8"/>
    <x v="3"/>
  </r>
  <r>
    <s v="ORD-202309-07061"/>
    <x v="262"/>
    <x v="7"/>
    <x v="7"/>
    <n v="1947165522"/>
    <x v="21"/>
    <s v="PRD - 110 - CAM"/>
    <x v="8"/>
    <x v="1"/>
    <s v="S"/>
    <n v="4158.3500000000004"/>
    <n v="373.13"/>
    <x v="2"/>
    <n v="8.9730301682157607E-2"/>
    <x v="0"/>
    <x v="2"/>
    <s v="Defective"/>
    <x v="1"/>
    <n v="1"/>
    <m/>
    <x v="8"/>
    <x v="3"/>
  </r>
  <r>
    <s v="ORD-202309-07062"/>
    <x v="238"/>
    <x v="14"/>
    <x v="7"/>
    <n v="1366384716"/>
    <x v="0"/>
    <s v="PRD-108-JAC"/>
    <x v="0"/>
    <x v="0"/>
    <s v="North"/>
    <n v="4847.5600000000004"/>
    <n v="589.09"/>
    <x v="0"/>
    <n v="0.121522993010917"/>
    <x v="0"/>
    <x v="0"/>
    <m/>
    <x v="0"/>
    <n v="0"/>
    <n v="2085.91"/>
    <x v="8"/>
    <x v="3"/>
  </r>
  <r>
    <s v="ORD-202309-07063"/>
    <x v="240"/>
    <x v="5"/>
    <x v="6"/>
    <n v="1434141693"/>
    <x v="9"/>
    <s v="PRD - 107 - TAB"/>
    <x v="6"/>
    <x v="1"/>
    <s v="East"/>
    <n v="3551.59"/>
    <n v="703.73"/>
    <x v="1"/>
    <n v="0.198145056157946"/>
    <x v="0"/>
    <x v="0"/>
    <m/>
    <x v="0"/>
    <n v="0"/>
    <m/>
    <x v="8"/>
    <x v="3"/>
  </r>
  <r>
    <s v="ORD-202309-07064"/>
    <x v="242"/>
    <x v="29"/>
    <x v="5"/>
    <n v="4216767632"/>
    <x v="12"/>
    <s v="PRD-105-BAG"/>
    <x v="9"/>
    <x v="2"/>
    <s v="N"/>
    <n v="1668.18"/>
    <n v="277.85000000000002"/>
    <x v="0"/>
    <n v="0.16655876464170499"/>
    <x v="0"/>
    <x v="0"/>
    <m/>
    <x v="0"/>
    <n v="0"/>
    <m/>
    <x v="8"/>
    <x v="3"/>
  </r>
  <r>
    <s v="ORD-202309-07065"/>
    <x v="260"/>
    <x v="19"/>
    <x v="3"/>
    <n v="5930673248"/>
    <x v="14"/>
    <s v="PRD-111-CHA"/>
    <x v="4"/>
    <x v="1"/>
    <s v="South"/>
    <n v="3371.35"/>
    <n v="279.43"/>
    <x v="2"/>
    <n v="8.2883711272932203E-2"/>
    <x v="0"/>
    <x v="2"/>
    <m/>
    <x v="0"/>
    <n v="0"/>
    <n v="207.68"/>
    <x v="8"/>
    <x v="3"/>
  </r>
  <r>
    <s v="ORD-202309-07066"/>
    <x v="240"/>
    <x v="27"/>
    <x v="2"/>
    <n v="7641253726"/>
    <x v="12"/>
    <s v="PRD-105-BAG"/>
    <x v="9"/>
    <x v="2"/>
    <s v="N"/>
    <n v="233.82"/>
    <n v="23"/>
    <x v="0"/>
    <n v="9.8366264648019799E-2"/>
    <x v="2"/>
    <x v="2"/>
    <s v="Defective"/>
    <x v="1"/>
    <n v="1"/>
    <m/>
    <x v="8"/>
    <x v="3"/>
  </r>
  <r>
    <s v="ORD-202309-07067"/>
    <x v="261"/>
    <x v="22"/>
    <x v="7"/>
    <n v="5843777730"/>
    <x v="4"/>
    <s v="PRD-109-SUN"/>
    <x v="3"/>
    <x v="2"/>
    <s v="East"/>
    <n v="341.74"/>
    <n v="36.18"/>
    <x v="1"/>
    <n v="0.10586995961842301"/>
    <x v="2"/>
    <x v="0"/>
    <m/>
    <x v="0"/>
    <n v="0"/>
    <m/>
    <x v="8"/>
    <x v="3"/>
  </r>
  <r>
    <s v="ORD-202309-07068"/>
    <x v="257"/>
    <x v="8"/>
    <x v="3"/>
    <n v="2118955792"/>
    <x v="12"/>
    <s v="PRD - 105 - BAG"/>
    <x v="9"/>
    <x v="2"/>
    <s v="West"/>
    <n v="2320.0700000000002"/>
    <n v="302.57"/>
    <x v="3"/>
    <n v="0.13041416853801799"/>
    <x v="0"/>
    <x v="0"/>
    <m/>
    <x v="0"/>
    <n v="0"/>
    <m/>
    <x v="8"/>
    <x v="3"/>
  </r>
  <r>
    <s v="ORD-202309-07069"/>
    <x v="262"/>
    <x v="16"/>
    <x v="4"/>
    <n v="6549653842"/>
    <x v="15"/>
    <s v="PRD-100-SHO"/>
    <x v="12"/>
    <x v="0"/>
    <s v="South"/>
    <n v="2298.61"/>
    <n v="147.97999999999999"/>
    <x v="2"/>
    <n v="6.4378037161589005E-2"/>
    <x v="0"/>
    <x v="2"/>
    <s v="Defective"/>
    <x v="1"/>
    <n v="1"/>
    <n v="2793.38"/>
    <x v="8"/>
    <x v="3"/>
  </r>
  <r>
    <s v="ORD-202309-07070"/>
    <x v="242"/>
    <x v="12"/>
    <x v="7"/>
    <n v="1646059513"/>
    <x v="4"/>
    <s v="PRD-109-SUN"/>
    <x v="3"/>
    <x v="2"/>
    <s v="East"/>
    <n v="4952.62"/>
    <n v="1314.85"/>
    <x v="1"/>
    <n v="0.26548574289971799"/>
    <x v="0"/>
    <x v="1"/>
    <m/>
    <x v="0"/>
    <n v="0"/>
    <m/>
    <x v="8"/>
    <x v="3"/>
  </r>
  <r>
    <s v="ORD-202309-07071"/>
    <x v="254"/>
    <x v="15"/>
    <x v="1"/>
    <n v="5455278536"/>
    <x v="5"/>
    <s v="PRD-103-HEA"/>
    <x v="5"/>
    <x v="1"/>
    <s v="N"/>
    <n v="1249.3499999999999"/>
    <n v="272.2"/>
    <x v="0"/>
    <n v="0.21787329411293899"/>
    <x v="0"/>
    <x v="1"/>
    <m/>
    <x v="0"/>
    <n v="0"/>
    <n v="2183.56"/>
    <x v="8"/>
    <x v="3"/>
  </r>
  <r>
    <s v="ORD-202309-07072"/>
    <x v="244"/>
    <x v="9"/>
    <x v="2"/>
    <n v="3510719567"/>
    <x v="16"/>
    <s v="PRD-109-SUN"/>
    <x v="3"/>
    <x v="2"/>
    <s v="N"/>
    <n v="1852.53"/>
    <n v="515.38"/>
    <x v="0"/>
    <n v="0.278203321943504"/>
    <x v="0"/>
    <x v="1"/>
    <m/>
    <x v="0"/>
    <n v="0"/>
    <m/>
    <x v="8"/>
    <x v="3"/>
  </r>
  <r>
    <s v="ORD-202309-07073"/>
    <x v="254"/>
    <x v="9"/>
    <x v="4"/>
    <n v="4500845321"/>
    <x v="0"/>
    <s v="PRD-108-JAC"/>
    <x v="0"/>
    <x v="0"/>
    <s v="South"/>
    <n v="1086.6199999999999"/>
    <n v="246.61"/>
    <x v="2"/>
    <n v="0.226951464173308"/>
    <x v="0"/>
    <x v="1"/>
    <m/>
    <x v="0"/>
    <n v="0"/>
    <n v="2085.91"/>
    <x v="8"/>
    <x v="3"/>
  </r>
  <r>
    <s v="ORD-202309-07074"/>
    <x v="244"/>
    <x v="26"/>
    <x v="5"/>
    <n v="5238574635"/>
    <x v="13"/>
    <s v="PRD-102-LAP"/>
    <x v="10"/>
    <x v="1"/>
    <s v="North"/>
    <n v="3680.31"/>
    <n v="334.9"/>
    <x v="0"/>
    <n v="9.0997769209659005E-2"/>
    <x v="0"/>
    <x v="2"/>
    <m/>
    <x v="0"/>
    <n v="0"/>
    <n v="847.14"/>
    <x v="8"/>
    <x v="3"/>
  </r>
  <r>
    <s v="ORD-202309-07075"/>
    <x v="245"/>
    <x v="8"/>
    <x v="4"/>
    <n v="4939515473"/>
    <x v="13"/>
    <s v="PRD-102-LAP"/>
    <x v="4"/>
    <x v="1"/>
    <s v="W"/>
    <n v="1677.07"/>
    <n v="244.86"/>
    <x v="3"/>
    <n v="0.14600463904309299"/>
    <x v="0"/>
    <x v="0"/>
    <m/>
    <x v="0"/>
    <n v="0"/>
    <n v="847.14"/>
    <x v="8"/>
    <x v="3"/>
  </r>
  <r>
    <s v="ORD-202309-07076"/>
    <x v="245"/>
    <x v="14"/>
    <x v="3"/>
    <n v="5149304480"/>
    <x v="14"/>
    <s v="PRD-111-CHA"/>
    <x v="11"/>
    <x v="1"/>
    <s v="North"/>
    <n v="568.21"/>
    <n v="133.54"/>
    <x v="0"/>
    <n v="0.23501874307034401"/>
    <x v="1"/>
    <x v="1"/>
    <m/>
    <x v="0"/>
    <n v="0"/>
    <n v="207.68"/>
    <x v="8"/>
    <x v="3"/>
  </r>
  <r>
    <s v="ORD-202309-07077"/>
    <x v="255"/>
    <x v="14"/>
    <x v="3"/>
    <n v="5067761918"/>
    <x v="9"/>
    <s v="PRD-107-TAB"/>
    <x v="6"/>
    <x v="1"/>
    <s v="East"/>
    <n v="97.49"/>
    <n v="20.21"/>
    <x v="1"/>
    <n v="0.20730331316032399"/>
    <x v="2"/>
    <x v="1"/>
    <m/>
    <x v="0"/>
    <n v="0"/>
    <n v="2081.52"/>
    <x v="8"/>
    <x v="3"/>
  </r>
  <r>
    <s v="ORD-202309-07078"/>
    <x v="262"/>
    <x v="7"/>
    <x v="5"/>
    <n v="5958259314"/>
    <x v="16"/>
    <s v="PRD-109-SUN"/>
    <x v="3"/>
    <x v="2"/>
    <s v="W"/>
    <n v="294.33999999999997"/>
    <n v="84.88"/>
    <x v="3"/>
    <n v="0.288373989264116"/>
    <x v="2"/>
    <x v="1"/>
    <m/>
    <x v="0"/>
    <n v="0"/>
    <m/>
    <x v="8"/>
    <x v="3"/>
  </r>
  <r>
    <s v="ORD-202309-07079"/>
    <x v="256"/>
    <x v="0"/>
    <x v="0"/>
    <n v="7610632088"/>
    <x v="20"/>
    <s v="PRD-100-SHO"/>
    <x v="12"/>
    <x v="0"/>
    <s v="North"/>
    <n v="2248.5700000000002"/>
    <n v="326.48"/>
    <x v="0"/>
    <n v="0.14519450139421899"/>
    <x v="0"/>
    <x v="0"/>
    <m/>
    <x v="0"/>
    <n v="0"/>
    <n v="2793.38"/>
    <x v="8"/>
    <x v="3"/>
  </r>
  <r>
    <s v="ORD-202309-07080"/>
    <x v="242"/>
    <x v="9"/>
    <x v="5"/>
    <n v="6441363561"/>
    <x v="13"/>
    <s v="PRD-102-LAP"/>
    <x v="10"/>
    <x v="1"/>
    <s v="W"/>
    <n v="1104.97"/>
    <n v="37.619999999999997"/>
    <x v="3"/>
    <n v="3.4046173199272403E-2"/>
    <x v="0"/>
    <x v="2"/>
    <m/>
    <x v="0"/>
    <n v="0"/>
    <n v="847.14"/>
    <x v="8"/>
    <x v="3"/>
  </r>
  <r>
    <s v="ORD-202309-07081"/>
    <x v="238"/>
    <x v="19"/>
    <x v="5"/>
    <n v="9998191107"/>
    <x v="2"/>
    <s v="PRD-101-SHI"/>
    <x v="1"/>
    <x v="0"/>
    <s v="North"/>
    <n v="2387.6799999999998"/>
    <n v="201.83"/>
    <x v="0"/>
    <n v="8.4529752730684193E-2"/>
    <x v="0"/>
    <x v="2"/>
    <m/>
    <x v="0"/>
    <n v="0"/>
    <n v="2821.33"/>
    <x v="8"/>
    <x v="3"/>
  </r>
  <r>
    <s v="ORD-202309-07082"/>
    <x v="258"/>
    <x v="7"/>
    <x v="7"/>
    <n v="8620041607"/>
    <x v="9"/>
    <s v="PRD-107-TAB"/>
    <x v="6"/>
    <x v="1"/>
    <s v="N"/>
    <n v="219.47"/>
    <n v="41.25"/>
    <x v="0"/>
    <n v="0.187952795370666"/>
    <x v="2"/>
    <x v="0"/>
    <m/>
    <x v="0"/>
    <n v="0"/>
    <n v="2081.52"/>
    <x v="8"/>
    <x v="3"/>
  </r>
  <r>
    <s v="ORD-202309-07083"/>
    <x v="253"/>
    <x v="11"/>
    <x v="0"/>
    <n v="2601573678"/>
    <x v="8"/>
    <s v="PRD-110-CAM"/>
    <x v="8"/>
    <x v="1"/>
    <s v="W"/>
    <n v="3889.34"/>
    <n v="681.76"/>
    <x v="3"/>
    <n v="0.17528938071755101"/>
    <x v="0"/>
    <x v="0"/>
    <m/>
    <x v="0"/>
    <n v="0"/>
    <m/>
    <x v="8"/>
    <x v="3"/>
  </r>
  <r>
    <s v="ORD-202309-07084"/>
    <x v="255"/>
    <x v="16"/>
    <x v="5"/>
    <n v="4493619203"/>
    <x v="3"/>
    <s v="PRD-106-PHO"/>
    <x v="2"/>
    <x v="1"/>
    <s v="South"/>
    <n v="3183.76"/>
    <n v="889.54"/>
    <x v="2"/>
    <n v="0.27939920094479498"/>
    <x v="0"/>
    <x v="1"/>
    <m/>
    <x v="0"/>
    <n v="0"/>
    <n v="2788.38"/>
    <x v="8"/>
    <x v="3"/>
  </r>
  <r>
    <s v="ORD-202309-07085"/>
    <x v="263"/>
    <x v="7"/>
    <x v="2"/>
    <n v="9945806551"/>
    <x v="11"/>
    <s v="PRD - 104 - WAT "/>
    <x v="7"/>
    <x v="2"/>
    <s v="W"/>
    <n v="2303.7600000000002"/>
    <n v="690.84"/>
    <x v="3"/>
    <n v="0.29987498697781001"/>
    <x v="0"/>
    <x v="1"/>
    <m/>
    <x v="0"/>
    <n v="0"/>
    <m/>
    <x v="8"/>
    <x v="3"/>
  </r>
  <r>
    <s v="ORD-202309-07086"/>
    <x v="256"/>
    <x v="21"/>
    <x v="7"/>
    <n v="8801222171"/>
    <x v="14"/>
    <s v="PRD-111-CHA"/>
    <x v="4"/>
    <x v="1"/>
    <s v="W"/>
    <n v="1622.23"/>
    <n v="258.76"/>
    <x v="3"/>
    <n v="0.15950882427276"/>
    <x v="0"/>
    <x v="0"/>
    <s v="Size issue"/>
    <x v="1"/>
    <n v="1"/>
    <n v="207.68"/>
    <x v="8"/>
    <x v="3"/>
  </r>
  <r>
    <s v="ORD-202309-07087"/>
    <x v="235"/>
    <x v="20"/>
    <x v="4"/>
    <n v="2476554124"/>
    <x v="16"/>
    <s v="PRD-109-SUN"/>
    <x v="3"/>
    <x v="2"/>
    <s v="East"/>
    <n v="4459.63"/>
    <n v="694.29"/>
    <x v="1"/>
    <n v="0.155683319019739"/>
    <x v="0"/>
    <x v="0"/>
    <m/>
    <x v="0"/>
    <n v="0"/>
    <m/>
    <x v="8"/>
    <x v="3"/>
  </r>
  <r>
    <s v="ORD-202309-07088"/>
    <x v="247"/>
    <x v="19"/>
    <x v="2"/>
    <n v="9181448927"/>
    <x v="23"/>
    <s v="PRD-111-CHA"/>
    <x v="11"/>
    <x v="1"/>
    <s v="W"/>
    <n v="4201.24"/>
    <n v="561.77"/>
    <x v="3"/>
    <n v="0.133715284058992"/>
    <x v="0"/>
    <x v="0"/>
    <m/>
    <x v="0"/>
    <n v="0"/>
    <n v="207.68"/>
    <x v="8"/>
    <x v="3"/>
  </r>
  <r>
    <s v="ORD-202309-07089"/>
    <x v="259"/>
    <x v="19"/>
    <x v="5"/>
    <n v="8383358846"/>
    <x v="4"/>
    <s v="PRD-109-SUN"/>
    <x v="3"/>
    <x v="2"/>
    <s v="North"/>
    <n v="4782.42"/>
    <n v="506.39"/>
    <x v="0"/>
    <n v="0.105885723127622"/>
    <x v="0"/>
    <x v="0"/>
    <m/>
    <x v="0"/>
    <n v="0"/>
    <m/>
    <x v="8"/>
    <x v="3"/>
  </r>
  <r>
    <s v="ORD-202309-07090"/>
    <x v="247"/>
    <x v="15"/>
    <x v="6"/>
    <n v="720462217"/>
    <x v="9"/>
    <s v="PRD - 107 - TAB"/>
    <x v="6"/>
    <x v="1"/>
    <s v="North"/>
    <n v="394.24"/>
    <n v="87.43"/>
    <x v="0"/>
    <n v="0.22176846590909099"/>
    <x v="2"/>
    <x v="1"/>
    <m/>
    <x v="0"/>
    <n v="0"/>
    <m/>
    <x v="8"/>
    <x v="3"/>
  </r>
  <r>
    <s v="ORD-202309-07091"/>
    <x v="256"/>
    <x v="22"/>
    <x v="1"/>
    <n v="9942403977"/>
    <x v="12"/>
    <s v="PRD-105-BAG"/>
    <x v="9"/>
    <x v="2"/>
    <s v="S"/>
    <n v="1674.68"/>
    <n v="163.75"/>
    <x v="2"/>
    <n v="9.7779874364057606E-2"/>
    <x v="0"/>
    <x v="2"/>
    <m/>
    <x v="0"/>
    <n v="0"/>
    <m/>
    <x v="8"/>
    <x v="3"/>
  </r>
  <r>
    <s v="ORD-202309-07092"/>
    <x v="254"/>
    <x v="22"/>
    <x v="3"/>
    <n v="4401351798"/>
    <x v="23"/>
    <s v="PRD-111-CHA"/>
    <x v="4"/>
    <x v="1"/>
    <s v="North"/>
    <n v="1762.79"/>
    <n v="449.54"/>
    <x v="0"/>
    <n v="0.25501619591669999"/>
    <x v="0"/>
    <x v="1"/>
    <s v="missing parts"/>
    <x v="1"/>
    <n v="1"/>
    <n v="207.68"/>
    <x v="8"/>
    <x v="3"/>
  </r>
  <r>
    <s v="ORD-202309-07093"/>
    <x v="262"/>
    <x v="10"/>
    <x v="4"/>
    <n v="6865221579"/>
    <x v="8"/>
    <s v="PRD-110-CAM"/>
    <x v="8"/>
    <x v="1"/>
    <s v="S"/>
    <n v="1057.03"/>
    <n v="57.09"/>
    <x v="2"/>
    <n v="5.4009819967266802E-2"/>
    <x v="0"/>
    <x v="2"/>
    <s v="damaged "/>
    <x v="1"/>
    <n v="1"/>
    <m/>
    <x v="8"/>
    <x v="3"/>
  </r>
  <r>
    <s v="ORD-202309-07094"/>
    <x v="260"/>
    <x v="26"/>
    <x v="0"/>
    <n v="1942111714"/>
    <x v="10"/>
    <s v="PRD-106-PHO"/>
    <x v="2"/>
    <x v="1"/>
    <s v="N"/>
    <n v="4162.33"/>
    <n v="797.76"/>
    <x v="0"/>
    <n v="0.19166188168645901"/>
    <x v="0"/>
    <x v="0"/>
    <m/>
    <x v="0"/>
    <n v="0"/>
    <n v="2788.38"/>
    <x v="8"/>
    <x v="3"/>
  </r>
  <r>
    <s v="ORD-202309-07095"/>
    <x v="260"/>
    <x v="10"/>
    <x v="2"/>
    <n v="2132213512"/>
    <x v="3"/>
    <s v="PRD-106-PHO"/>
    <x v="2"/>
    <x v="1"/>
    <s v="W"/>
    <n v="4498.79"/>
    <n v="222.32"/>
    <x v="3"/>
    <n v="4.94177323235803E-2"/>
    <x v="0"/>
    <x v="2"/>
    <m/>
    <x v="0"/>
    <n v="0"/>
    <n v="2788.38"/>
    <x v="8"/>
    <x v="3"/>
  </r>
  <r>
    <s v="ORD-202309-07096"/>
    <x v="249"/>
    <x v="5"/>
    <x v="0"/>
    <n v="2379660474"/>
    <x v="14"/>
    <s v="PRD-111-CHA"/>
    <x v="11"/>
    <x v="1"/>
    <s v="North"/>
    <n v="4728.8500000000004"/>
    <n v="704.63"/>
    <x v="0"/>
    <n v="0.149006629518805"/>
    <x v="0"/>
    <x v="0"/>
    <m/>
    <x v="0"/>
    <n v="0"/>
    <n v="207.68"/>
    <x v="8"/>
    <x v="3"/>
  </r>
  <r>
    <s v="ORD-202309-07097"/>
    <x v="253"/>
    <x v="7"/>
    <x v="7"/>
    <n v="4714155724"/>
    <x v="12"/>
    <s v="PRD-105-BAG"/>
    <x v="9"/>
    <x v="2"/>
    <s v="N"/>
    <n v="3332.83"/>
    <n v="736.62"/>
    <x v="0"/>
    <n v="0.221019373925463"/>
    <x v="0"/>
    <x v="1"/>
    <m/>
    <x v="0"/>
    <n v="0"/>
    <m/>
    <x v="8"/>
    <x v="3"/>
  </r>
  <r>
    <s v="ORD-202309-07098"/>
    <x v="258"/>
    <x v="20"/>
    <x v="5"/>
    <n v="5980894960"/>
    <x v="5"/>
    <s v="PRD-103-HEA"/>
    <x v="5"/>
    <x v="1"/>
    <s v="North"/>
    <n v="2557.4699999999998"/>
    <n v="201.72"/>
    <x v="0"/>
    <n v="7.8874825511149702E-2"/>
    <x v="0"/>
    <x v="2"/>
    <m/>
    <x v="0"/>
    <n v="0"/>
    <n v="2183.56"/>
    <x v="8"/>
    <x v="3"/>
  </r>
  <r>
    <s v="ORD-202309-07099"/>
    <x v="250"/>
    <x v="10"/>
    <x v="5"/>
    <n v="6300184033"/>
    <x v="4"/>
    <s v="PRD - 109 - SUN"/>
    <x v="3"/>
    <x v="2"/>
    <s v="S"/>
    <n v="3827.61"/>
    <n v="340.43"/>
    <x v="2"/>
    <n v="8.8940618297057406E-2"/>
    <x v="0"/>
    <x v="2"/>
    <m/>
    <x v="0"/>
    <n v="0"/>
    <m/>
    <x v="8"/>
    <x v="3"/>
  </r>
  <r>
    <s v="ORD-202309-07100"/>
    <x v="240"/>
    <x v="27"/>
    <x v="3"/>
    <n v="7765810884"/>
    <x v="5"/>
    <s v="PRD-103-HEA"/>
    <x v="5"/>
    <x v="1"/>
    <s v="N"/>
    <n v="2797.99"/>
    <n v="648.29"/>
    <x v="0"/>
    <n v="0.23169846925828899"/>
    <x v="0"/>
    <x v="1"/>
    <m/>
    <x v="0"/>
    <n v="0"/>
    <n v="2183.56"/>
    <x v="8"/>
    <x v="3"/>
  </r>
  <r>
    <s v="ORD-202309-07101"/>
    <x v="237"/>
    <x v="7"/>
    <x v="1"/>
    <n v="5243574033"/>
    <x v="17"/>
    <s v="PRD-108-JAC"/>
    <x v="0"/>
    <x v="0"/>
    <s v="S"/>
    <n v="929.05"/>
    <n v="115.18"/>
    <x v="2"/>
    <n v="0.123976104623002"/>
    <x v="1"/>
    <x v="0"/>
    <m/>
    <x v="0"/>
    <n v="0"/>
    <n v="2085.91"/>
    <x v="8"/>
    <x v="3"/>
  </r>
  <r>
    <s v="ORD-202309-07102"/>
    <x v="252"/>
    <x v="19"/>
    <x v="4"/>
    <n v="67011864"/>
    <x v="8"/>
    <s v="PRD-110-CAM"/>
    <x v="4"/>
    <x v="1"/>
    <s v="N"/>
    <n v="1096.3699999999999"/>
    <n v="39.450000000000003"/>
    <x v="0"/>
    <n v="3.5982378211735097E-2"/>
    <x v="0"/>
    <x v="2"/>
    <m/>
    <x v="0"/>
    <n v="0"/>
    <m/>
    <x v="8"/>
    <x v="3"/>
  </r>
  <r>
    <s v="ORD-202309-07103"/>
    <x v="253"/>
    <x v="29"/>
    <x v="6"/>
    <n v="8832694125"/>
    <x v="0"/>
    <s v="PRD-108-JAC"/>
    <x v="4"/>
    <x v="0"/>
    <s v="North"/>
    <n v="2761.62"/>
    <n v="504.92"/>
    <x v="0"/>
    <n v="0.182834712958336"/>
    <x v="0"/>
    <x v="0"/>
    <m/>
    <x v="0"/>
    <n v="0"/>
    <n v="2085.91"/>
    <x v="8"/>
    <x v="3"/>
  </r>
  <r>
    <s v="ORD-202309-07104"/>
    <x v="246"/>
    <x v="22"/>
    <x v="5"/>
    <n v="2528123827"/>
    <x v="7"/>
    <s v="PRD-104-WAT"/>
    <x v="7"/>
    <x v="2"/>
    <s v="South"/>
    <n v="720.51"/>
    <n v="142.01"/>
    <x v="2"/>
    <n v="0.19709650108950599"/>
    <x v="1"/>
    <x v="0"/>
    <m/>
    <x v="0"/>
    <n v="0"/>
    <n v="2420.2800000000002"/>
    <x v="8"/>
    <x v="3"/>
  </r>
  <r>
    <s v="ORD-202309-07105"/>
    <x v="261"/>
    <x v="24"/>
    <x v="6"/>
    <n v="3782242517"/>
    <x v="2"/>
    <s v="PRD-101-SHI"/>
    <x v="4"/>
    <x v="0"/>
    <s v="W"/>
    <n v="4779.7"/>
    <n v="935.96"/>
    <x v="3"/>
    <n v="0.19581982132769801"/>
    <x v="0"/>
    <x v="0"/>
    <m/>
    <x v="0"/>
    <n v="0"/>
    <n v="2821.33"/>
    <x v="8"/>
    <x v="3"/>
  </r>
  <r>
    <s v="ORD-202309-07106"/>
    <x v="248"/>
    <x v="15"/>
    <x v="4"/>
    <n v="232060037"/>
    <x v="18"/>
    <s v="PRD-103-HEA"/>
    <x v="5"/>
    <x v="1"/>
    <s v="South"/>
    <n v="1615.66"/>
    <n v="401.12"/>
    <x v="2"/>
    <n v="0.248270056818885"/>
    <x v="0"/>
    <x v="1"/>
    <m/>
    <x v="0"/>
    <n v="0"/>
    <n v="2183.56"/>
    <x v="8"/>
    <x v="3"/>
  </r>
  <r>
    <s v="ORD-202309-07107"/>
    <x v="254"/>
    <x v="3"/>
    <x v="1"/>
    <n v="1209319076"/>
    <x v="21"/>
    <s v="PRD-110-CAM"/>
    <x v="8"/>
    <x v="1"/>
    <s v="East"/>
    <n v="1010.65"/>
    <n v="139.94999999999999"/>
    <x v="1"/>
    <n v="0.13847523870776199"/>
    <x v="0"/>
    <x v="0"/>
    <m/>
    <x v="0"/>
    <n v="0"/>
    <m/>
    <x v="8"/>
    <x v="3"/>
  </r>
  <r>
    <s v="ORD-202309-07108"/>
    <x v="259"/>
    <x v="22"/>
    <x v="1"/>
    <n v="9035277961"/>
    <x v="14"/>
    <s v="PRD-111-CHA"/>
    <x v="4"/>
    <x v="1"/>
    <s v="South"/>
    <n v="1941.72"/>
    <n v="578.54"/>
    <x v="2"/>
    <n v="0.29795233092309897"/>
    <x v="0"/>
    <x v="1"/>
    <m/>
    <x v="0"/>
    <n v="0"/>
    <n v="207.68"/>
    <x v="8"/>
    <x v="3"/>
  </r>
  <r>
    <s v="ORD-202309-07109"/>
    <x v="251"/>
    <x v="24"/>
    <x v="2"/>
    <n v="6849787588"/>
    <x v="5"/>
    <s v="PRD-103-HEA"/>
    <x v="5"/>
    <x v="1"/>
    <s v="South"/>
    <n v="2909.47"/>
    <n v="744.56"/>
    <x v="2"/>
    <n v="0.25590915183865098"/>
    <x v="0"/>
    <x v="1"/>
    <m/>
    <x v="0"/>
    <n v="0"/>
    <n v="2183.56"/>
    <x v="8"/>
    <x v="3"/>
  </r>
  <r>
    <s v="ORD-202309-07110"/>
    <x v="255"/>
    <x v="18"/>
    <x v="3"/>
    <n v="5242747758"/>
    <x v="0"/>
    <s v="PRD-108-JAC"/>
    <x v="0"/>
    <x v="0"/>
    <s v="W"/>
    <n v="1705.94"/>
    <n v="483.39"/>
    <x v="3"/>
    <n v="0.28335697621252798"/>
    <x v="0"/>
    <x v="1"/>
    <m/>
    <x v="0"/>
    <n v="0"/>
    <n v="2085.91"/>
    <x v="8"/>
    <x v="3"/>
  </r>
  <r>
    <s v="ORD-202309-07111"/>
    <x v="253"/>
    <x v="23"/>
    <x v="6"/>
    <n v="1078727486"/>
    <x v="1"/>
    <s v="PRD-101-SHI"/>
    <x v="1"/>
    <x v="0"/>
    <s v="S"/>
    <n v="1389.41"/>
    <n v="67.209999999999994"/>
    <x v="2"/>
    <n v="4.8373050431478097E-2"/>
    <x v="0"/>
    <x v="2"/>
    <s v="DAMAGED"/>
    <x v="1"/>
    <n v="1"/>
    <n v="2821.33"/>
    <x v="8"/>
    <x v="3"/>
  </r>
  <r>
    <s v="ORD-202309-07112"/>
    <x v="240"/>
    <x v="15"/>
    <x v="7"/>
    <n v="6713970284"/>
    <x v="13"/>
    <s v="PRD-102-LAP"/>
    <x v="10"/>
    <x v="1"/>
    <s v="South"/>
    <n v="2435.69"/>
    <n v="630.74"/>
    <x v="2"/>
    <n v="0.25895742068982502"/>
    <x v="0"/>
    <x v="1"/>
    <m/>
    <x v="0"/>
    <n v="0"/>
    <n v="847.14"/>
    <x v="8"/>
    <x v="3"/>
  </r>
  <r>
    <s v="ORD-202309-07113"/>
    <x v="254"/>
    <x v="9"/>
    <x v="4"/>
    <n v="2544922488"/>
    <x v="0"/>
    <s v="PRD-108-JAC"/>
    <x v="0"/>
    <x v="0"/>
    <s v="South"/>
    <n v="2090.75"/>
    <n v="426.44"/>
    <x v="2"/>
    <n v="0.20396508429989199"/>
    <x v="0"/>
    <x v="1"/>
    <m/>
    <x v="0"/>
    <n v="0"/>
    <n v="2085.91"/>
    <x v="8"/>
    <x v="3"/>
  </r>
  <r>
    <s v="ORD-202309-07114"/>
    <x v="246"/>
    <x v="3"/>
    <x v="7"/>
    <n v="8865871101"/>
    <x v="15"/>
    <s v="PRD-100-SHO"/>
    <x v="4"/>
    <x v="0"/>
    <s v="N"/>
    <n v="2877.65"/>
    <n v="435.87"/>
    <x v="0"/>
    <n v="0.15146734314457999"/>
    <x v="0"/>
    <x v="0"/>
    <s v="DAMAGED"/>
    <x v="1"/>
    <n v="1"/>
    <n v="2793.38"/>
    <x v="8"/>
    <x v="3"/>
  </r>
  <r>
    <s v="ORD-202309-07115"/>
    <x v="256"/>
    <x v="29"/>
    <x v="1"/>
    <n v="5599583415"/>
    <x v="13"/>
    <s v="PRD - 102 - LAP "/>
    <x v="10"/>
    <x v="1"/>
    <s v="N"/>
    <n v="2889.35"/>
    <n v="90.31"/>
    <x v="0"/>
    <n v="3.1256164881374698E-2"/>
    <x v="0"/>
    <x v="2"/>
    <m/>
    <x v="0"/>
    <n v="0"/>
    <m/>
    <x v="8"/>
    <x v="3"/>
  </r>
  <r>
    <s v="ORD-202309-07116"/>
    <x v="239"/>
    <x v="13"/>
    <x v="2"/>
    <n v="1122512742"/>
    <x v="8"/>
    <s v="PRD-110-CAM"/>
    <x v="4"/>
    <x v="1"/>
    <s v="South"/>
    <n v="3479.7"/>
    <n v="972.99"/>
    <x v="2"/>
    <n v="0.27961893266660898"/>
    <x v="0"/>
    <x v="1"/>
    <m/>
    <x v="0"/>
    <n v="0"/>
    <m/>
    <x v="8"/>
    <x v="3"/>
  </r>
  <r>
    <s v="ORD-202309-07117"/>
    <x v="257"/>
    <x v="26"/>
    <x v="5"/>
    <n v="3893440262"/>
    <x v="9"/>
    <s v="PRD-107-TAB"/>
    <x v="6"/>
    <x v="1"/>
    <s v="East"/>
    <n v="1942.85"/>
    <n v="298.45999999999998"/>
    <x v="1"/>
    <n v="0.15361968242530299"/>
    <x v="0"/>
    <x v="0"/>
    <s v="Late delivery"/>
    <x v="1"/>
    <n v="1"/>
    <n v="2081.52"/>
    <x v="8"/>
    <x v="3"/>
  </r>
  <r>
    <s v="ORD-202309-07118"/>
    <x v="257"/>
    <x v="21"/>
    <x v="2"/>
    <n v="7349463517"/>
    <x v="18"/>
    <s v="PRD - 103 - HEA"/>
    <x v="5"/>
    <x v="1"/>
    <s v="East"/>
    <n v="108.71"/>
    <n v="9.6199999999999992"/>
    <x v="1"/>
    <n v="8.8492319013890194E-2"/>
    <x v="2"/>
    <x v="2"/>
    <m/>
    <x v="0"/>
    <n v="0"/>
    <m/>
    <x v="8"/>
    <x v="3"/>
  </r>
  <r>
    <s v="ORD-202309-07119"/>
    <x v="257"/>
    <x v="24"/>
    <x v="3"/>
    <n v="5529411277"/>
    <x v="3"/>
    <s v="PRD-106-PHO"/>
    <x v="4"/>
    <x v="1"/>
    <s v="N"/>
    <n v="2445.62"/>
    <n v="145.97"/>
    <x v="0"/>
    <n v="5.9686296317498201E-2"/>
    <x v="0"/>
    <x v="2"/>
    <s v="missing parts"/>
    <x v="1"/>
    <n v="1"/>
    <n v="2788.38"/>
    <x v="8"/>
    <x v="3"/>
  </r>
  <r>
    <s v="ORD-202309-07120"/>
    <x v="235"/>
    <x v="8"/>
    <x v="4"/>
    <n v="2016916319"/>
    <x v="8"/>
    <s v="PRD - 110 - CAM"/>
    <x v="8"/>
    <x v="1"/>
    <s v="S"/>
    <n v="713.69"/>
    <n v="93.32"/>
    <x v="2"/>
    <n v="0.130757051380852"/>
    <x v="1"/>
    <x v="0"/>
    <m/>
    <x v="0"/>
    <n v="0"/>
    <m/>
    <x v="8"/>
    <x v="3"/>
  </r>
  <r>
    <s v="ORD-202309-07121"/>
    <x v="254"/>
    <x v="24"/>
    <x v="4"/>
    <n v="8273310158"/>
    <x v="8"/>
    <s v="PRD-110-CAM"/>
    <x v="8"/>
    <x v="1"/>
    <s v="South"/>
    <n v="89.93"/>
    <n v="9.1300000000000008"/>
    <x v="2"/>
    <n v="0.10152340709440701"/>
    <x v="2"/>
    <x v="0"/>
    <m/>
    <x v="0"/>
    <n v="0"/>
    <m/>
    <x v="8"/>
    <x v="3"/>
  </r>
  <r>
    <s v="ORD-202309-07122"/>
    <x v="237"/>
    <x v="11"/>
    <x v="5"/>
    <n v="1140360046"/>
    <x v="15"/>
    <s v="PRD-100-SHO"/>
    <x v="12"/>
    <x v="0"/>
    <s v="S"/>
    <n v="1680.75"/>
    <n v="442.87"/>
    <x v="2"/>
    <n v="0.26349546333482099"/>
    <x v="0"/>
    <x v="1"/>
    <m/>
    <x v="0"/>
    <n v="0"/>
    <n v="2793.38"/>
    <x v="8"/>
    <x v="3"/>
  </r>
  <r>
    <s v="ORD-202309-07123"/>
    <x v="247"/>
    <x v="8"/>
    <x v="0"/>
    <n v="5393072950"/>
    <x v="9"/>
    <s v="PRD-107-TAB"/>
    <x v="6"/>
    <x v="1"/>
    <s v="East"/>
    <n v="3557.38"/>
    <n v="523.54999999999995"/>
    <x v="1"/>
    <n v="0.14717291939573501"/>
    <x v="0"/>
    <x v="0"/>
    <m/>
    <x v="0"/>
    <n v="0"/>
    <n v="2081.52"/>
    <x v="8"/>
    <x v="3"/>
  </r>
  <r>
    <s v="ORD-202309-07124"/>
    <x v="241"/>
    <x v="4"/>
    <x v="2"/>
    <n v="9157032711"/>
    <x v="17"/>
    <s v="PRD-108-JAC"/>
    <x v="0"/>
    <x v="0"/>
    <s v="South"/>
    <n v="520.96"/>
    <n v="113.01"/>
    <x v="2"/>
    <n v="0.21692644348894399"/>
    <x v="1"/>
    <x v="1"/>
    <m/>
    <x v="0"/>
    <n v="0"/>
    <n v="2085.91"/>
    <x v="8"/>
    <x v="3"/>
  </r>
  <r>
    <s v="ORD-202309-07125"/>
    <x v="262"/>
    <x v="19"/>
    <x v="7"/>
    <n v="1019454815"/>
    <x v="8"/>
    <s v="PRD - 110 - CAM"/>
    <x v="8"/>
    <x v="1"/>
    <s v="North"/>
    <n v="314.77999999999997"/>
    <n v="24.43"/>
    <x v="0"/>
    <n v="7.76097591968994E-2"/>
    <x v="2"/>
    <x v="2"/>
    <m/>
    <x v="0"/>
    <n v="0"/>
    <m/>
    <x v="8"/>
    <x v="3"/>
  </r>
  <r>
    <s v="ORD-202309-07126"/>
    <x v="249"/>
    <x v="15"/>
    <x v="6"/>
    <n v="4380442946"/>
    <x v="13"/>
    <s v="PRD - 102 - LAP"/>
    <x v="10"/>
    <x v="1"/>
    <s v="North"/>
    <n v="321.41000000000003"/>
    <n v="30.43"/>
    <x v="0"/>
    <n v="9.4676581313586999E-2"/>
    <x v="2"/>
    <x v="2"/>
    <m/>
    <x v="0"/>
    <n v="0"/>
    <m/>
    <x v="8"/>
    <x v="3"/>
  </r>
  <r>
    <s v="ORD-202309-07127"/>
    <x v="244"/>
    <x v="22"/>
    <x v="1"/>
    <n v="9718834544"/>
    <x v="11"/>
    <s v="PRD-104-WAT"/>
    <x v="7"/>
    <x v="2"/>
    <s v="East"/>
    <n v="4165.72"/>
    <n v="397.11"/>
    <x v="1"/>
    <n v="9.5328058534899104E-2"/>
    <x v="0"/>
    <x v="2"/>
    <m/>
    <x v="0"/>
    <n v="0"/>
    <n v="2420.2800000000002"/>
    <x v="8"/>
    <x v="3"/>
  </r>
  <r>
    <s v="ORD-202309-07128"/>
    <x v="238"/>
    <x v="14"/>
    <x v="4"/>
    <n v="1006985837"/>
    <x v="19"/>
    <s v="PRD-102-LAP"/>
    <x v="10"/>
    <x v="1"/>
    <s v="N"/>
    <n v="1033.78"/>
    <n v="77.680000000000007"/>
    <x v="0"/>
    <n v="7.5141712936988597E-2"/>
    <x v="0"/>
    <x v="2"/>
    <m/>
    <x v="0"/>
    <n v="0"/>
    <n v="847.14"/>
    <x v="8"/>
    <x v="3"/>
  </r>
  <r>
    <s v="ORD-202309-07129"/>
    <x v="238"/>
    <x v="22"/>
    <x v="5"/>
    <n v="6178036310"/>
    <x v="12"/>
    <s v="PRD - 105 - BAG"/>
    <x v="9"/>
    <x v="2"/>
    <s v="S"/>
    <n v="3377.99"/>
    <n v="325.36"/>
    <x v="2"/>
    <n v="9.6317632675052306E-2"/>
    <x v="0"/>
    <x v="2"/>
    <m/>
    <x v="0"/>
    <n v="0"/>
    <m/>
    <x v="8"/>
    <x v="3"/>
  </r>
  <r>
    <s v="ORD-202309-07130"/>
    <x v="263"/>
    <x v="16"/>
    <x v="5"/>
    <n v="4358731794"/>
    <x v="12"/>
    <s v="PRD-105-BAG"/>
    <x v="9"/>
    <x v="2"/>
    <s v="S"/>
    <n v="1927.7"/>
    <n v="420.26"/>
    <x v="2"/>
    <n v="0.218011101312445"/>
    <x v="0"/>
    <x v="1"/>
    <m/>
    <x v="0"/>
    <n v="0"/>
    <m/>
    <x v="8"/>
    <x v="3"/>
  </r>
  <r>
    <s v="ORD-202309-07131"/>
    <x v="244"/>
    <x v="20"/>
    <x v="2"/>
    <n v="7687876975"/>
    <x v="15"/>
    <s v="PRD-100-SHO"/>
    <x v="12"/>
    <x v="0"/>
    <s v="North"/>
    <n v="1446.32"/>
    <n v="366.12"/>
    <x v="0"/>
    <n v="0.253139001050943"/>
    <x v="0"/>
    <x v="1"/>
    <m/>
    <x v="0"/>
    <n v="0"/>
    <n v="2793.38"/>
    <x v="8"/>
    <x v="3"/>
  </r>
  <r>
    <s v="ORD-202309-07132"/>
    <x v="257"/>
    <x v="0"/>
    <x v="6"/>
    <n v="2204179974"/>
    <x v="16"/>
    <s v="PRD-109-SUN"/>
    <x v="3"/>
    <x v="2"/>
    <s v="East"/>
    <n v="304.70999999999998"/>
    <n v="57.71"/>
    <x v="1"/>
    <n v="0.189393193528273"/>
    <x v="2"/>
    <x v="0"/>
    <m/>
    <x v="0"/>
    <n v="0"/>
    <m/>
    <x v="8"/>
    <x v="3"/>
  </r>
  <r>
    <s v="ORD-202309-07133"/>
    <x v="242"/>
    <x v="26"/>
    <x v="1"/>
    <n v="2016089031"/>
    <x v="6"/>
    <s v="PRD-107-TAB"/>
    <x v="6"/>
    <x v="1"/>
    <s v="N"/>
    <n v="390.24"/>
    <n v="93.58"/>
    <x v="0"/>
    <n v="0.23980114801148"/>
    <x v="2"/>
    <x v="1"/>
    <m/>
    <x v="0"/>
    <n v="0"/>
    <n v="2081.52"/>
    <x v="8"/>
    <x v="3"/>
  </r>
  <r>
    <s v="ORD-202309-07134"/>
    <x v="247"/>
    <x v="25"/>
    <x v="6"/>
    <n v="5323603262"/>
    <x v="8"/>
    <s v="PRD-110-CAM"/>
    <x v="8"/>
    <x v="1"/>
    <s v="North"/>
    <n v="3022.42"/>
    <n v="204.48"/>
    <x v="0"/>
    <n v="6.7654396146134596E-2"/>
    <x v="0"/>
    <x v="2"/>
    <m/>
    <x v="0"/>
    <n v="0"/>
    <m/>
    <x v="8"/>
    <x v="3"/>
  </r>
  <r>
    <s v="ORD-202309-07135"/>
    <x v="249"/>
    <x v="9"/>
    <x v="4"/>
    <n v="8561531578"/>
    <x v="0"/>
    <s v="PRD-108-JAC"/>
    <x v="0"/>
    <x v="0"/>
    <s v="East"/>
    <n v="281.62"/>
    <n v="62.09"/>
    <x v="1"/>
    <n v="0.220474398125133"/>
    <x v="2"/>
    <x v="1"/>
    <s v="Late delivery"/>
    <x v="1"/>
    <n v="1"/>
    <n v="2085.91"/>
    <x v="8"/>
    <x v="3"/>
  </r>
  <r>
    <s v="ORD-202309-07136"/>
    <x v="253"/>
    <x v="22"/>
    <x v="7"/>
    <n v="3754280416"/>
    <x v="6"/>
    <s v="PRD - 107 - TAB"/>
    <x v="6"/>
    <x v="1"/>
    <s v="S"/>
    <n v="4174.83"/>
    <n v="541.82000000000005"/>
    <x v="2"/>
    <n v="0.129782530067093"/>
    <x v="0"/>
    <x v="0"/>
    <m/>
    <x v="0"/>
    <n v="0"/>
    <m/>
    <x v="8"/>
    <x v="3"/>
  </r>
  <r>
    <s v="ORD-202309-07137"/>
    <x v="235"/>
    <x v="19"/>
    <x v="0"/>
    <n v="3825880702"/>
    <x v="5"/>
    <s v="PRD-103-HEA"/>
    <x v="5"/>
    <x v="1"/>
    <s v="South"/>
    <n v="4828.09"/>
    <n v="596.21"/>
    <x v="2"/>
    <n v="0.123487756027746"/>
    <x v="0"/>
    <x v="0"/>
    <m/>
    <x v="0"/>
    <n v="0"/>
    <n v="2183.56"/>
    <x v="8"/>
    <x v="3"/>
  </r>
  <r>
    <s v="ORD-202309-07138"/>
    <x v="250"/>
    <x v="2"/>
    <x v="7"/>
    <n v="169398174"/>
    <x v="11"/>
    <s v="PRD-104-WAT"/>
    <x v="7"/>
    <x v="2"/>
    <s v="N"/>
    <n v="2588.21"/>
    <n v="509.56"/>
    <x v="0"/>
    <n v="0.19687737857438201"/>
    <x v="0"/>
    <x v="0"/>
    <m/>
    <x v="0"/>
    <n v="0"/>
    <n v="2420.2800000000002"/>
    <x v="8"/>
    <x v="3"/>
  </r>
  <r>
    <s v="ORD-202309-07139"/>
    <x v="251"/>
    <x v="6"/>
    <x v="3"/>
    <n v="358780538"/>
    <x v="20"/>
    <s v="PRD-100-SHO"/>
    <x v="12"/>
    <x v="0"/>
    <s v="West"/>
    <n v="4883.22"/>
    <n v="1363.98"/>
    <x v="3"/>
    <n v="0.279319793087348"/>
    <x v="0"/>
    <x v="1"/>
    <m/>
    <x v="0"/>
    <n v="0"/>
    <n v="2793.38"/>
    <x v="8"/>
    <x v="3"/>
  </r>
  <r>
    <s v="ORD-202309-07140"/>
    <x v="262"/>
    <x v="23"/>
    <x v="0"/>
    <n v="7980761278"/>
    <x v="13"/>
    <s v="PRD-102-LAP "/>
    <x v="10"/>
    <x v="1"/>
    <s v="South"/>
    <n v="4014.42"/>
    <n v="361.14"/>
    <x v="2"/>
    <n v="8.9960691706398394E-2"/>
    <x v="0"/>
    <x v="2"/>
    <m/>
    <x v="0"/>
    <n v="0"/>
    <m/>
    <x v="8"/>
    <x v="3"/>
  </r>
  <r>
    <s v="ORD-202309-07141"/>
    <x v="249"/>
    <x v="9"/>
    <x v="0"/>
    <n v="9103271826"/>
    <x v="18"/>
    <s v="PRD-103-HEA"/>
    <x v="5"/>
    <x v="1"/>
    <s v="South"/>
    <n v="4829.7"/>
    <n v="257.3"/>
    <x v="2"/>
    <n v="5.3274530509141403E-2"/>
    <x v="0"/>
    <x v="2"/>
    <m/>
    <x v="0"/>
    <n v="0"/>
    <n v="2183.56"/>
    <x v="8"/>
    <x v="3"/>
  </r>
  <r>
    <s v="ORD-202309-07142"/>
    <x v="243"/>
    <x v="23"/>
    <x v="1"/>
    <n v="6856604308"/>
    <x v="14"/>
    <s v="PRD-111-CHA"/>
    <x v="11"/>
    <x v="1"/>
    <s v="West"/>
    <n v="500.89"/>
    <n v="118.97"/>
    <x v="3"/>
    <n v="0.237517219349558"/>
    <x v="1"/>
    <x v="1"/>
    <m/>
    <x v="0"/>
    <n v="0"/>
    <n v="207.68"/>
    <x v="8"/>
    <x v="3"/>
  </r>
  <r>
    <s v="ORD-202309-07143"/>
    <x v="253"/>
    <x v="13"/>
    <x v="5"/>
    <n v="3372378026"/>
    <x v="5"/>
    <s v="PRD-103-HEA"/>
    <x v="5"/>
    <x v="1"/>
    <s v="W"/>
    <n v="1794.06"/>
    <n v="471.06"/>
    <x v="3"/>
    <n v="0.26256646934885097"/>
    <x v="0"/>
    <x v="1"/>
    <m/>
    <x v="0"/>
    <n v="0"/>
    <n v="2183.56"/>
    <x v="8"/>
    <x v="3"/>
  </r>
  <r>
    <s v="ORD-202309-07144"/>
    <x v="244"/>
    <x v="14"/>
    <x v="3"/>
    <n v="9426160152"/>
    <x v="15"/>
    <s v="PRD-100-SHO"/>
    <x v="12"/>
    <x v="0"/>
    <s v="W"/>
    <n v="4132.76"/>
    <n v="308.89999999999998"/>
    <x v="3"/>
    <n v="7.4744238716983297E-2"/>
    <x v="0"/>
    <x v="2"/>
    <m/>
    <x v="0"/>
    <n v="0"/>
    <n v="2793.38"/>
    <x v="8"/>
    <x v="3"/>
  </r>
  <r>
    <s v="ORD-202309-07145"/>
    <x v="263"/>
    <x v="28"/>
    <x v="3"/>
    <n v="425354565"/>
    <x v="9"/>
    <s v="PRD-107-TAB"/>
    <x v="4"/>
    <x v="1"/>
    <s v="North"/>
    <n v="1420.25"/>
    <n v="226.42"/>
    <x v="0"/>
    <n v="0.15942263685970801"/>
    <x v="0"/>
    <x v="0"/>
    <m/>
    <x v="0"/>
    <n v="0"/>
    <n v="2081.52"/>
    <x v="8"/>
    <x v="3"/>
  </r>
  <r>
    <s v="ORD-202309-07146"/>
    <x v="256"/>
    <x v="12"/>
    <x v="4"/>
    <n v="264108614"/>
    <x v="8"/>
    <s v="PRD-110-CAM"/>
    <x v="4"/>
    <x v="1"/>
    <s v="South"/>
    <n v="927.22"/>
    <n v="120"/>
    <x v="2"/>
    <n v="0.12941912383253201"/>
    <x v="1"/>
    <x v="0"/>
    <m/>
    <x v="0"/>
    <n v="0"/>
    <m/>
    <x v="8"/>
    <x v="3"/>
  </r>
  <r>
    <s v="ORD-202309-07147"/>
    <x v="251"/>
    <x v="20"/>
    <x v="7"/>
    <n v="6488137044"/>
    <x v="10"/>
    <s v="PRD-106-PHO"/>
    <x v="2"/>
    <x v="1"/>
    <s v="East"/>
    <n v="1679.3"/>
    <n v="328.02"/>
    <x v="1"/>
    <n v="0.195331388078366"/>
    <x v="0"/>
    <x v="0"/>
    <m/>
    <x v="0"/>
    <n v="0"/>
    <n v="2788.38"/>
    <x v="8"/>
    <x v="3"/>
  </r>
  <r>
    <s v="ORD-202309-07148"/>
    <x v="236"/>
    <x v="7"/>
    <x v="4"/>
    <n v="5444115477"/>
    <x v="4"/>
    <s v="PRD-109-SUN"/>
    <x v="3"/>
    <x v="2"/>
    <s v="N"/>
    <n v="1399.95"/>
    <n v="347.59"/>
    <x v="0"/>
    <n v="0.248287438837101"/>
    <x v="0"/>
    <x v="1"/>
    <m/>
    <x v="0"/>
    <n v="0"/>
    <m/>
    <x v="8"/>
    <x v="3"/>
  </r>
  <r>
    <s v="ORD-202309-07149"/>
    <x v="254"/>
    <x v="24"/>
    <x v="0"/>
    <n v="8379003544"/>
    <x v="0"/>
    <s v="PRD-108-JAC"/>
    <x v="0"/>
    <x v="0"/>
    <s v="North"/>
    <n v="3576.59"/>
    <n v="1020.22"/>
    <x v="0"/>
    <n v="0.28524935762835602"/>
    <x v="0"/>
    <x v="1"/>
    <m/>
    <x v="0"/>
    <n v="0"/>
    <n v="2085.91"/>
    <x v="8"/>
    <x v="3"/>
  </r>
  <r>
    <s v="ORD-202309-07150"/>
    <x v="237"/>
    <x v="10"/>
    <x v="4"/>
    <n v="27646881"/>
    <x v="0"/>
    <s v="PRD-108-JAC"/>
    <x v="0"/>
    <x v="0"/>
    <s v="North"/>
    <n v="4569.12"/>
    <n v="403.08"/>
    <x v="0"/>
    <n v="8.8218300241622E-2"/>
    <x v="0"/>
    <x v="2"/>
    <m/>
    <x v="0"/>
    <n v="0"/>
    <n v="2085.91"/>
    <x v="8"/>
    <x v="3"/>
  </r>
  <r>
    <s v="ORD-202309-07151"/>
    <x v="262"/>
    <x v="18"/>
    <x v="7"/>
    <n v="1797090301"/>
    <x v="11"/>
    <s v="PRD-104-WAT"/>
    <x v="7"/>
    <x v="2"/>
    <s v="West"/>
    <n v="2721.51"/>
    <n v="335.2"/>
    <x v="3"/>
    <n v="0.123166918365172"/>
    <x v="0"/>
    <x v="0"/>
    <m/>
    <x v="0"/>
    <n v="0"/>
    <n v="2420.2800000000002"/>
    <x v="8"/>
    <x v="3"/>
  </r>
  <r>
    <s v="ORD-202309-07152"/>
    <x v="254"/>
    <x v="29"/>
    <x v="3"/>
    <n v="6521272452"/>
    <x v="16"/>
    <s v="PRD-109-SUN"/>
    <x v="3"/>
    <x v="2"/>
    <s v="N"/>
    <n v="2067.83"/>
    <n v="517.34"/>
    <x v="0"/>
    <n v="0.25018497652128102"/>
    <x v="0"/>
    <x v="1"/>
    <m/>
    <x v="0"/>
    <n v="0"/>
    <m/>
    <x v="8"/>
    <x v="3"/>
  </r>
  <r>
    <s v="ORD-202309-07153"/>
    <x v="242"/>
    <x v="12"/>
    <x v="3"/>
    <n v="8985388914"/>
    <x v="10"/>
    <s v="PRD-106-PHO"/>
    <x v="2"/>
    <x v="1"/>
    <s v="S"/>
    <n v="3620.01"/>
    <n v="586.59"/>
    <x v="2"/>
    <n v="0.16204098883704701"/>
    <x v="0"/>
    <x v="0"/>
    <m/>
    <x v="0"/>
    <n v="0"/>
    <n v="2788.38"/>
    <x v="8"/>
    <x v="3"/>
  </r>
  <r>
    <s v="ORD-202309-07154"/>
    <x v="261"/>
    <x v="23"/>
    <x v="5"/>
    <n v="4478680440"/>
    <x v="7"/>
    <s v="PRD-104-WAT"/>
    <x v="7"/>
    <x v="2"/>
    <s v="North"/>
    <n v="668.34"/>
    <n v="173.76"/>
    <x v="0"/>
    <n v="0.25998743154681703"/>
    <x v="1"/>
    <x v="1"/>
    <m/>
    <x v="0"/>
    <n v="0"/>
    <n v="2420.2800000000002"/>
    <x v="8"/>
    <x v="3"/>
  </r>
  <r>
    <s v="ORD-202309-07155"/>
    <x v="253"/>
    <x v="19"/>
    <x v="4"/>
    <n v="4665984364"/>
    <x v="2"/>
    <s v="PRD-101-SHI"/>
    <x v="4"/>
    <x v="0"/>
    <s v="South"/>
    <n v="4433.82"/>
    <n v="554.11"/>
    <x v="2"/>
    <n v="0.124973499149717"/>
    <x v="0"/>
    <x v="0"/>
    <m/>
    <x v="0"/>
    <n v="0"/>
    <n v="2821.33"/>
    <x v="8"/>
    <x v="3"/>
  </r>
  <r>
    <s v="ORD-202309-07156"/>
    <x v="241"/>
    <x v="24"/>
    <x v="3"/>
    <n v="910220327"/>
    <x v="0"/>
    <s v="PRD - 108 - JAC"/>
    <x v="0"/>
    <x v="0"/>
    <s v="South"/>
    <n v="3668.64"/>
    <n v="397.12"/>
    <x v="2"/>
    <n v="0.108247197871691"/>
    <x v="0"/>
    <x v="0"/>
    <m/>
    <x v="0"/>
    <n v="0"/>
    <m/>
    <x v="8"/>
    <x v="3"/>
  </r>
  <r>
    <s v="ORD-202309-07157"/>
    <x v="243"/>
    <x v="0"/>
    <x v="2"/>
    <n v="4047746862"/>
    <x v="14"/>
    <s v="PRD-111-CHA "/>
    <x v="11"/>
    <x v="1"/>
    <s v="North"/>
    <n v="3953.99"/>
    <n v="1008.4"/>
    <x v="0"/>
    <n v="0.25503352309945099"/>
    <x v="0"/>
    <x v="1"/>
    <m/>
    <x v="0"/>
    <n v="0"/>
    <m/>
    <x v="8"/>
    <x v="3"/>
  </r>
  <r>
    <s v="ORD-202309-07158"/>
    <x v="239"/>
    <x v="15"/>
    <x v="1"/>
    <n v="9154087634"/>
    <x v="8"/>
    <s v="PRD-110-CAM"/>
    <x v="8"/>
    <x v="1"/>
    <s v="North"/>
    <n v="3628.43"/>
    <n v="341.28"/>
    <x v="0"/>
    <n v="9.4057209316426096E-2"/>
    <x v="0"/>
    <x v="2"/>
    <m/>
    <x v="0"/>
    <n v="0"/>
    <m/>
    <x v="8"/>
    <x v="3"/>
  </r>
  <r>
    <s v="ORD-202309-07159"/>
    <x v="242"/>
    <x v="8"/>
    <x v="1"/>
    <n v="2245319817"/>
    <x v="9"/>
    <s v="PRD-107-TAB"/>
    <x v="6"/>
    <x v="1"/>
    <s v="East"/>
    <n v="3752.52"/>
    <n v="918.91"/>
    <x v="1"/>
    <n v="0.24487810857770201"/>
    <x v="0"/>
    <x v="1"/>
    <m/>
    <x v="0"/>
    <n v="0"/>
    <n v="2081.52"/>
    <x v="8"/>
    <x v="3"/>
  </r>
  <r>
    <s v="ORD-202309-07160"/>
    <x v="259"/>
    <x v="28"/>
    <x v="7"/>
    <n v="1788430011"/>
    <x v="11"/>
    <s v="PRD-104-WAT"/>
    <x v="4"/>
    <x v="2"/>
    <s v="North"/>
    <n v="222.21"/>
    <n v="11.56"/>
    <x v="0"/>
    <n v="5.2022861257369199E-2"/>
    <x v="2"/>
    <x v="2"/>
    <m/>
    <x v="0"/>
    <n v="0"/>
    <n v="2420.2800000000002"/>
    <x v="8"/>
    <x v="3"/>
  </r>
  <r>
    <s v="ORD-202309-07161"/>
    <x v="248"/>
    <x v="10"/>
    <x v="0"/>
    <n v="605636056"/>
    <x v="9"/>
    <s v="PRD-107-TAB"/>
    <x v="6"/>
    <x v="1"/>
    <s v="W"/>
    <n v="4609.4399999999996"/>
    <n v="1117.04"/>
    <x v="3"/>
    <n v="0.242337463986949"/>
    <x v="0"/>
    <x v="1"/>
    <m/>
    <x v="0"/>
    <n v="0"/>
    <n v="2081.52"/>
    <x v="8"/>
    <x v="3"/>
  </r>
  <r>
    <s v="ORD-202309-07162"/>
    <x v="260"/>
    <x v="14"/>
    <x v="6"/>
    <n v="3044810783"/>
    <x v="0"/>
    <s v="PRD-108-JAC"/>
    <x v="0"/>
    <x v="0"/>
    <s v="North"/>
    <n v="3311.96"/>
    <n v="164.91"/>
    <x v="0"/>
    <n v="4.9792268022560697E-2"/>
    <x v="0"/>
    <x v="2"/>
    <m/>
    <x v="0"/>
    <n v="0"/>
    <n v="2085.91"/>
    <x v="8"/>
    <x v="3"/>
  </r>
  <r>
    <s v="ORD-202309-07163"/>
    <x v="240"/>
    <x v="5"/>
    <x v="4"/>
    <n v="7804717143"/>
    <x v="1"/>
    <s v="PRD-101-SHI"/>
    <x v="1"/>
    <x v="0"/>
    <s v="N"/>
    <n v="3976.35"/>
    <n v="513.07000000000005"/>
    <x v="0"/>
    <n v="0.12903039219384599"/>
    <x v="0"/>
    <x v="0"/>
    <m/>
    <x v="0"/>
    <n v="0"/>
    <n v="2821.33"/>
    <x v="8"/>
    <x v="3"/>
  </r>
  <r>
    <s v="ORD-202309-07164"/>
    <x v="259"/>
    <x v="12"/>
    <x v="5"/>
    <n v="4259849803"/>
    <x v="13"/>
    <s v="PRD-102-LAP"/>
    <x v="10"/>
    <x v="1"/>
    <s v="N"/>
    <n v="912.34"/>
    <n v="220.52"/>
    <x v="0"/>
    <n v="0.24170813512506301"/>
    <x v="1"/>
    <x v="1"/>
    <m/>
    <x v="0"/>
    <n v="0"/>
    <n v="847.14"/>
    <x v="8"/>
    <x v="3"/>
  </r>
  <r>
    <s v="ORD-202309-07165"/>
    <x v="255"/>
    <x v="3"/>
    <x v="7"/>
    <n v="7607360557"/>
    <x v="13"/>
    <s v="PRD - 102 - LAP"/>
    <x v="10"/>
    <x v="1"/>
    <s v="East"/>
    <n v="4914.1899999999996"/>
    <n v="751.19"/>
    <x v="1"/>
    <n v="0.152861407475087"/>
    <x v="0"/>
    <x v="0"/>
    <m/>
    <x v="0"/>
    <n v="0"/>
    <m/>
    <x v="8"/>
    <x v="3"/>
  </r>
  <r>
    <s v="ORD-202309-07166"/>
    <x v="241"/>
    <x v="20"/>
    <x v="2"/>
    <n v="5860604723"/>
    <x v="14"/>
    <s v="PRD - 111 - CHA"/>
    <x v="4"/>
    <x v="1"/>
    <s v="South"/>
    <n v="2710.81"/>
    <n v="516.70000000000005"/>
    <x v="2"/>
    <n v="0.19060723547574299"/>
    <x v="0"/>
    <x v="0"/>
    <m/>
    <x v="0"/>
    <n v="0"/>
    <m/>
    <x v="8"/>
    <x v="3"/>
  </r>
  <r>
    <s v="ORD-202309-07167"/>
    <x v="263"/>
    <x v="3"/>
    <x v="7"/>
    <n v="9915725755"/>
    <x v="11"/>
    <s v="PRD-104-WAT"/>
    <x v="7"/>
    <x v="2"/>
    <s v="North"/>
    <n v="1524.17"/>
    <n v="321.47000000000003"/>
    <x v="0"/>
    <n v="0.210914792969288"/>
    <x v="0"/>
    <x v="1"/>
    <m/>
    <x v="0"/>
    <n v="0"/>
    <n v="2420.2800000000002"/>
    <x v="8"/>
    <x v="3"/>
  </r>
  <r>
    <s v="ORD-202309-07168"/>
    <x v="239"/>
    <x v="7"/>
    <x v="7"/>
    <n v="2411642477"/>
    <x v="22"/>
    <s v="PRD - 105 - BAG"/>
    <x v="9"/>
    <x v="2"/>
    <s v="N"/>
    <n v="2306.41"/>
    <n v="478.02"/>
    <x v="0"/>
    <n v="0.207257165898518"/>
    <x v="0"/>
    <x v="1"/>
    <m/>
    <x v="0"/>
    <n v="0"/>
    <m/>
    <x v="8"/>
    <x v="3"/>
  </r>
  <r>
    <s v="ORD-202309-07169"/>
    <x v="260"/>
    <x v="18"/>
    <x v="5"/>
    <n v="1601362525"/>
    <x v="12"/>
    <s v="PRD - 105 - BAG"/>
    <x v="9"/>
    <x v="2"/>
    <s v="North"/>
    <n v="3372.2"/>
    <n v="444.05"/>
    <x v="0"/>
    <n v="0.13167961568115799"/>
    <x v="0"/>
    <x v="0"/>
    <m/>
    <x v="0"/>
    <n v="0"/>
    <m/>
    <x v="8"/>
    <x v="3"/>
  </r>
  <r>
    <s v="ORD-202309-07170"/>
    <x v="258"/>
    <x v="9"/>
    <x v="0"/>
    <n v="6203438890"/>
    <x v="22"/>
    <s v="PRD-105-BAG"/>
    <x v="9"/>
    <x v="2"/>
    <s v="W"/>
    <n v="747.45"/>
    <n v="137.81"/>
    <x v="3"/>
    <n v="0.18437353669141701"/>
    <x v="1"/>
    <x v="0"/>
    <m/>
    <x v="0"/>
    <n v="0"/>
    <m/>
    <x v="8"/>
    <x v="3"/>
  </r>
  <r>
    <s v="ORD-202309-07171"/>
    <x v="245"/>
    <x v="20"/>
    <x v="6"/>
    <n v="6114772373"/>
    <x v="7"/>
    <s v="PRD-104-WAT"/>
    <x v="7"/>
    <x v="2"/>
    <s v="N"/>
    <n v="4687.82"/>
    <n v="143.87"/>
    <x v="0"/>
    <n v="3.0690171550955499E-2"/>
    <x v="0"/>
    <x v="2"/>
    <m/>
    <x v="0"/>
    <n v="0"/>
    <n v="2420.2800000000002"/>
    <x v="8"/>
    <x v="3"/>
  </r>
  <r>
    <s v="ORD-202309-07172"/>
    <x v="243"/>
    <x v="7"/>
    <x v="2"/>
    <n v="6293530929"/>
    <x v="0"/>
    <s v="PRD-108-JAC"/>
    <x v="0"/>
    <x v="0"/>
    <s v="N"/>
    <n v="1573.13"/>
    <n v="51.47"/>
    <x v="0"/>
    <n v="3.27182114637697E-2"/>
    <x v="0"/>
    <x v="2"/>
    <s v="Defective"/>
    <x v="1"/>
    <n v="1"/>
    <n v="2085.91"/>
    <x v="8"/>
    <x v="3"/>
  </r>
  <r>
    <s v="ORD-202309-07173"/>
    <x v="239"/>
    <x v="3"/>
    <x v="5"/>
    <n v="7190682656"/>
    <x v="8"/>
    <s v="PRD-110-CAM"/>
    <x v="8"/>
    <x v="1"/>
    <s v="West"/>
    <n v="2359.29"/>
    <n v="510.09"/>
    <x v="3"/>
    <n v="0.21620487519550399"/>
    <x v="0"/>
    <x v="1"/>
    <s v="Late delivery"/>
    <x v="1"/>
    <n v="1"/>
    <m/>
    <x v="8"/>
    <x v="3"/>
  </r>
  <r>
    <s v="ORD-202309-07174"/>
    <x v="255"/>
    <x v="16"/>
    <x v="1"/>
    <n v="678961663"/>
    <x v="8"/>
    <s v="PRD - 110 - CAM"/>
    <x v="8"/>
    <x v="1"/>
    <s v="East"/>
    <n v="4481.5600000000004"/>
    <n v="1286.8499999999999"/>
    <x v="1"/>
    <n v="0.28714331616669198"/>
    <x v="0"/>
    <x v="1"/>
    <m/>
    <x v="0"/>
    <n v="0"/>
    <m/>
    <x v="8"/>
    <x v="3"/>
  </r>
  <r>
    <s v="ORD-202309-07175"/>
    <x v="253"/>
    <x v="1"/>
    <x v="3"/>
    <n v="5782504598"/>
    <x v="11"/>
    <s v="PRD-104-WAT"/>
    <x v="7"/>
    <x v="2"/>
    <s v="North"/>
    <n v="715.11"/>
    <n v="201.51"/>
    <x v="0"/>
    <n v="0.28178881570667402"/>
    <x v="1"/>
    <x v="1"/>
    <m/>
    <x v="0"/>
    <n v="0"/>
    <n v="2420.2800000000002"/>
    <x v="8"/>
    <x v="3"/>
  </r>
  <r>
    <s v="ORD-202309-07176"/>
    <x v="246"/>
    <x v="10"/>
    <x v="0"/>
    <n v="6918664354"/>
    <x v="11"/>
    <s v="PRD-104-WAT"/>
    <x v="7"/>
    <x v="2"/>
    <s v="South"/>
    <n v="1586.43"/>
    <n v="374.73"/>
    <x v="2"/>
    <n v="0.236209602692839"/>
    <x v="0"/>
    <x v="1"/>
    <m/>
    <x v="0"/>
    <n v="0"/>
    <n v="2420.2800000000002"/>
    <x v="8"/>
    <x v="3"/>
  </r>
  <r>
    <s v="ORD-202309-07177"/>
    <x v="250"/>
    <x v="14"/>
    <x v="5"/>
    <n v="6603711346"/>
    <x v="7"/>
    <s v="PRD-104-WAT"/>
    <x v="7"/>
    <x v="2"/>
    <s v="N"/>
    <n v="2762.25"/>
    <n v="766.77"/>
    <x v="0"/>
    <n v="0.27758892207439601"/>
    <x v="0"/>
    <x v="1"/>
    <m/>
    <x v="0"/>
    <n v="0"/>
    <n v="2420.2800000000002"/>
    <x v="8"/>
    <x v="3"/>
  </r>
  <r>
    <s v="ORD-202309-07178"/>
    <x v="237"/>
    <x v="10"/>
    <x v="1"/>
    <n v="2159041066"/>
    <x v="6"/>
    <s v="PRD-107-TAB"/>
    <x v="6"/>
    <x v="1"/>
    <s v="North"/>
    <n v="954.58"/>
    <n v="129.79"/>
    <x v="0"/>
    <n v="0.13596555553227599"/>
    <x v="1"/>
    <x v="0"/>
    <m/>
    <x v="0"/>
    <n v="0"/>
    <n v="2081.52"/>
    <x v="8"/>
    <x v="3"/>
  </r>
  <r>
    <s v="ORD-202309-07179"/>
    <x v="238"/>
    <x v="20"/>
    <x v="4"/>
    <n v="1927006655"/>
    <x v="0"/>
    <s v="PRD-108-JAC"/>
    <x v="0"/>
    <x v="0"/>
    <s v="East"/>
    <n v="2867.86"/>
    <n v="746.12"/>
    <x v="1"/>
    <n v="0.26016611689552499"/>
    <x v="0"/>
    <x v="1"/>
    <m/>
    <x v="0"/>
    <n v="0"/>
    <n v="2085.91"/>
    <x v="8"/>
    <x v="3"/>
  </r>
  <r>
    <s v="ORD-202309-07180"/>
    <x v="245"/>
    <x v="17"/>
    <x v="2"/>
    <n v="9808807153"/>
    <x v="12"/>
    <s v="PRD-105-BAG"/>
    <x v="4"/>
    <x v="2"/>
    <s v="East"/>
    <n v="2972.59"/>
    <n v="472.47"/>
    <x v="1"/>
    <n v="0.158942201918193"/>
    <x v="0"/>
    <x v="0"/>
    <m/>
    <x v="0"/>
    <n v="0"/>
    <m/>
    <x v="8"/>
    <x v="3"/>
  </r>
  <r>
    <s v="ORD-202309-07181"/>
    <x v="244"/>
    <x v="29"/>
    <x v="4"/>
    <n v="152970371"/>
    <x v="7"/>
    <s v="PRD-104-WAT"/>
    <x v="7"/>
    <x v="2"/>
    <s v="West"/>
    <n v="702.36"/>
    <n v="30.37"/>
    <x v="3"/>
    <n v="4.3239933937012399E-2"/>
    <x v="1"/>
    <x v="2"/>
    <m/>
    <x v="0"/>
    <n v="0"/>
    <n v="2420.2800000000002"/>
    <x v="8"/>
    <x v="3"/>
  </r>
  <r>
    <s v="ORD-202309-07182"/>
    <x v="238"/>
    <x v="27"/>
    <x v="2"/>
    <n v="834741167"/>
    <x v="0"/>
    <s v="PRD-108-JAC"/>
    <x v="0"/>
    <x v="0"/>
    <s v="N"/>
    <n v="4853.13"/>
    <n v="548.64"/>
    <x v="0"/>
    <n v="0.113048692287246"/>
    <x v="0"/>
    <x v="0"/>
    <m/>
    <x v="0"/>
    <n v="0"/>
    <n v="2085.91"/>
    <x v="8"/>
    <x v="3"/>
  </r>
  <r>
    <s v="ORD-202309-07183"/>
    <x v="262"/>
    <x v="6"/>
    <x v="5"/>
    <n v="3475332119"/>
    <x v="11"/>
    <s v="PRD-104-WAT"/>
    <x v="7"/>
    <x v="2"/>
    <s v="South"/>
    <n v="3209.77"/>
    <n v="951.49"/>
    <x v="2"/>
    <n v="0.29643557014988597"/>
    <x v="0"/>
    <x v="1"/>
    <m/>
    <x v="0"/>
    <n v="0"/>
    <n v="2420.2800000000002"/>
    <x v="8"/>
    <x v="3"/>
  </r>
  <r>
    <s v="ORD-202309-07184"/>
    <x v="240"/>
    <x v="11"/>
    <x v="5"/>
    <n v="4699216184"/>
    <x v="1"/>
    <s v="PRD-101-SHI"/>
    <x v="1"/>
    <x v="0"/>
    <s v="South"/>
    <n v="3779.63"/>
    <n v="1070.42"/>
    <x v="2"/>
    <n v="0.28320761556025298"/>
    <x v="0"/>
    <x v="1"/>
    <m/>
    <x v="0"/>
    <n v="0"/>
    <n v="2821.33"/>
    <x v="8"/>
    <x v="3"/>
  </r>
  <r>
    <s v="ORD-202309-07185"/>
    <x v="251"/>
    <x v="6"/>
    <x v="2"/>
    <n v="4187724908"/>
    <x v="11"/>
    <s v="PRD-104-WAT"/>
    <x v="4"/>
    <x v="2"/>
    <s v="North"/>
    <n v="465.32"/>
    <n v="68.06"/>
    <x v="0"/>
    <n v="0.14626493595805001"/>
    <x v="2"/>
    <x v="0"/>
    <m/>
    <x v="0"/>
    <n v="0"/>
    <n v="2420.2800000000002"/>
    <x v="8"/>
    <x v="3"/>
  </r>
  <r>
    <s v="ORD-202309-07186"/>
    <x v="256"/>
    <x v="9"/>
    <x v="3"/>
    <n v="4682122618"/>
    <x v="17"/>
    <s v="PRD-108-JAC"/>
    <x v="0"/>
    <x v="0"/>
    <s v="South"/>
    <n v="3122.06"/>
    <n v="831.6"/>
    <x v="2"/>
    <n v="0.26636259392836797"/>
    <x v="0"/>
    <x v="1"/>
    <m/>
    <x v="0"/>
    <n v="0"/>
    <n v="2085.91"/>
    <x v="8"/>
    <x v="3"/>
  </r>
  <r>
    <s v="ORD-202309-07187"/>
    <x v="253"/>
    <x v="26"/>
    <x v="7"/>
    <n v="8933256384"/>
    <x v="4"/>
    <s v="PRD-109-SUN"/>
    <x v="3"/>
    <x v="2"/>
    <s v="North"/>
    <n v="1804.08"/>
    <n v="475.01"/>
    <x v="0"/>
    <n v="0.263297636468449"/>
    <x v="0"/>
    <x v="1"/>
    <m/>
    <x v="0"/>
    <n v="0"/>
    <m/>
    <x v="8"/>
    <x v="3"/>
  </r>
  <r>
    <s v="ORD-202309-07188"/>
    <x v="243"/>
    <x v="5"/>
    <x v="3"/>
    <n v="2354076896"/>
    <x v="7"/>
    <s v="PRD-104-WAT"/>
    <x v="7"/>
    <x v="2"/>
    <s v="North"/>
    <n v="1239.83"/>
    <n v="313.92"/>
    <x v="0"/>
    <n v="0.25319600267778702"/>
    <x v="0"/>
    <x v="1"/>
    <m/>
    <x v="0"/>
    <n v="0"/>
    <n v="2420.2800000000002"/>
    <x v="8"/>
    <x v="3"/>
  </r>
  <r>
    <s v="ORD-202309-07189"/>
    <x v="247"/>
    <x v="2"/>
    <x v="1"/>
    <n v="7369437234"/>
    <x v="11"/>
    <s v="PRD-104-WAT"/>
    <x v="7"/>
    <x v="2"/>
    <s v="South"/>
    <n v="184.57"/>
    <n v="31.74"/>
    <x v="2"/>
    <n v="0.171967275288508"/>
    <x v="2"/>
    <x v="0"/>
    <s v="damaged "/>
    <x v="1"/>
    <n v="1"/>
    <n v="2420.2800000000002"/>
    <x v="8"/>
    <x v="3"/>
  </r>
  <r>
    <s v="ORD-202309-07190"/>
    <x v="241"/>
    <x v="3"/>
    <x v="7"/>
    <n v="4485124049"/>
    <x v="2"/>
    <s v="PRD-101-SHI"/>
    <x v="1"/>
    <x v="0"/>
    <s v="North"/>
    <n v="4093.01"/>
    <n v="800.28"/>
    <x v="0"/>
    <n v="0.195523587775256"/>
    <x v="0"/>
    <x v="0"/>
    <s v="missing parts"/>
    <x v="1"/>
    <n v="1"/>
    <n v="2821.33"/>
    <x v="8"/>
    <x v="3"/>
  </r>
  <r>
    <s v="ORD-202309-07191"/>
    <x v="247"/>
    <x v="24"/>
    <x v="5"/>
    <n v="9161888462"/>
    <x v="7"/>
    <s v="PRD-104-WAT"/>
    <x v="7"/>
    <x v="2"/>
    <s v="N"/>
    <n v="2900.6"/>
    <n v="442.62"/>
    <x v="0"/>
    <n v="0.152596014617665"/>
    <x v="0"/>
    <x v="0"/>
    <m/>
    <x v="0"/>
    <n v="0"/>
    <n v="2420.2800000000002"/>
    <x v="8"/>
    <x v="3"/>
  </r>
  <r>
    <s v="ORD-202309-07192"/>
    <x v="260"/>
    <x v="24"/>
    <x v="3"/>
    <n v="2009716685"/>
    <x v="15"/>
    <s v="PRD-100-SHO"/>
    <x v="12"/>
    <x v="0"/>
    <s v="East"/>
    <n v="4621.13"/>
    <n v="1108.19"/>
    <x v="1"/>
    <n v="0.239809310709718"/>
    <x v="0"/>
    <x v="1"/>
    <m/>
    <x v="0"/>
    <n v="0"/>
    <n v="2793.38"/>
    <x v="8"/>
    <x v="3"/>
  </r>
  <r>
    <s v="ORD-202309-07193"/>
    <x v="242"/>
    <x v="1"/>
    <x v="1"/>
    <n v="6321508476"/>
    <x v="10"/>
    <s v="PRD-106-PHO"/>
    <x v="2"/>
    <x v="1"/>
    <s v="N"/>
    <n v="4919.0200000000004"/>
    <n v="931.81"/>
    <x v="0"/>
    <n v="0.189430008416311"/>
    <x v="0"/>
    <x v="0"/>
    <m/>
    <x v="0"/>
    <n v="0"/>
    <n v="2788.38"/>
    <x v="8"/>
    <x v="3"/>
  </r>
  <r>
    <s v="ORD-202309-07194"/>
    <x v="241"/>
    <x v="5"/>
    <x v="1"/>
    <n v="8390796170"/>
    <x v="20"/>
    <s v="PRD-100-SHO"/>
    <x v="12"/>
    <x v="0"/>
    <s v="S"/>
    <n v="2091.5100000000002"/>
    <n v="514.54999999999995"/>
    <x v="2"/>
    <n v="0.24601842687818801"/>
    <x v="0"/>
    <x v="1"/>
    <m/>
    <x v="0"/>
    <n v="0"/>
    <n v="2793.38"/>
    <x v="8"/>
    <x v="3"/>
  </r>
  <r>
    <s v="ORD-202309-07195"/>
    <x v="235"/>
    <x v="11"/>
    <x v="3"/>
    <n v="8373220577"/>
    <x v="10"/>
    <s v="PRD-106-PHO"/>
    <x v="2"/>
    <x v="1"/>
    <s v="North"/>
    <n v="112.11"/>
    <n v="6.32"/>
    <x v="0"/>
    <n v="5.6373204888056402E-2"/>
    <x v="2"/>
    <x v="2"/>
    <m/>
    <x v="0"/>
    <n v="0"/>
    <n v="2788.38"/>
    <x v="8"/>
    <x v="3"/>
  </r>
  <r>
    <s v="ORD-202309-07196"/>
    <x v="239"/>
    <x v="1"/>
    <x v="3"/>
    <n v="1562845073"/>
    <x v="0"/>
    <s v="PRD-108-JAC"/>
    <x v="0"/>
    <x v="0"/>
    <s v="East"/>
    <n v="2797.72"/>
    <n v="319.19"/>
    <x v="1"/>
    <n v="0.114089329882905"/>
    <x v="0"/>
    <x v="0"/>
    <s v="Customer changed mind"/>
    <x v="1"/>
    <n v="1"/>
    <n v="2085.91"/>
    <x v="8"/>
    <x v="3"/>
  </r>
  <r>
    <s v="ORD-202309-07197"/>
    <x v="238"/>
    <x v="14"/>
    <x v="6"/>
    <n v="2297316992"/>
    <x v="15"/>
    <s v="PRD-100-SHO"/>
    <x v="12"/>
    <x v="0"/>
    <s v="S"/>
    <n v="472.57"/>
    <n v="122.08"/>
    <x v="2"/>
    <n v="0.258332098948304"/>
    <x v="2"/>
    <x v="1"/>
    <m/>
    <x v="0"/>
    <n v="0"/>
    <n v="2793.38"/>
    <x v="8"/>
    <x v="3"/>
  </r>
  <r>
    <s v="ORD-202309-07198"/>
    <x v="240"/>
    <x v="4"/>
    <x v="7"/>
    <n v="6189054546"/>
    <x v="0"/>
    <s v="PRD-108-JAC"/>
    <x v="0"/>
    <x v="0"/>
    <s v="North"/>
    <n v="2046.29"/>
    <n v="419.24"/>
    <x v="0"/>
    <n v="0.204878096457491"/>
    <x v="0"/>
    <x v="1"/>
    <m/>
    <x v="0"/>
    <n v="0"/>
    <n v="2085.91"/>
    <x v="8"/>
    <x v="3"/>
  </r>
  <r>
    <s v="ORD-202309-07199"/>
    <x v="250"/>
    <x v="6"/>
    <x v="2"/>
    <n v="2679500427"/>
    <x v="7"/>
    <s v="PRD-104-WAT "/>
    <x v="7"/>
    <x v="2"/>
    <s v="North"/>
    <n v="1715.8"/>
    <n v="473"/>
    <x v="0"/>
    <n v="0.275673155379415"/>
    <x v="0"/>
    <x v="1"/>
    <m/>
    <x v="0"/>
    <n v="0"/>
    <m/>
    <x v="8"/>
    <x v="3"/>
  </r>
  <r>
    <s v="ORD-202309-07200"/>
    <x v="238"/>
    <x v="3"/>
    <x v="1"/>
    <n v="219733915"/>
    <x v="23"/>
    <s v="PRD - 111 - CHA"/>
    <x v="11"/>
    <x v="1"/>
    <s v="East"/>
    <n v="284.02999999999997"/>
    <n v="64.25"/>
    <x v="1"/>
    <n v="0.226208499102208"/>
    <x v="2"/>
    <x v="1"/>
    <s v="damaged "/>
    <x v="1"/>
    <n v="1"/>
    <m/>
    <x v="8"/>
    <x v="3"/>
  </r>
  <r>
    <s v="ORD-202310-07201"/>
    <x v="264"/>
    <x v="10"/>
    <x v="0"/>
    <n v="5937741496"/>
    <x v="19"/>
    <s v="PRD-102-LAP"/>
    <x v="10"/>
    <x v="1"/>
    <s v="North"/>
    <n v="1121.7"/>
    <n v="33.85"/>
    <x v="0"/>
    <n v="3.01774092894713E-2"/>
    <x v="0"/>
    <x v="2"/>
    <m/>
    <x v="0"/>
    <n v="0"/>
    <n v="847.14"/>
    <x v="9"/>
    <x v="4"/>
  </r>
  <r>
    <s v="ORD-202310-07202"/>
    <x v="265"/>
    <x v="14"/>
    <x v="7"/>
    <n v="3921284539"/>
    <x v="15"/>
    <s v="PRD-100-SHO"/>
    <x v="12"/>
    <x v="0"/>
    <s v="North"/>
    <n v="367.44"/>
    <n v="14.13"/>
    <x v="0"/>
    <n v="3.8455258001306301E-2"/>
    <x v="2"/>
    <x v="2"/>
    <m/>
    <x v="0"/>
    <n v="0"/>
    <n v="2793.38"/>
    <x v="9"/>
    <x v="4"/>
  </r>
  <r>
    <s v="ORD-202310-07203"/>
    <x v="265"/>
    <x v="0"/>
    <x v="2"/>
    <n v="7241087922"/>
    <x v="15"/>
    <s v="PRD-100-SHO"/>
    <x v="12"/>
    <x v="0"/>
    <s v="S"/>
    <n v="275.76"/>
    <n v="17.809999999999999"/>
    <x v="2"/>
    <n v="6.4585146504206603E-2"/>
    <x v="2"/>
    <x v="2"/>
    <m/>
    <x v="0"/>
    <n v="0"/>
    <n v="2793.38"/>
    <x v="9"/>
    <x v="4"/>
  </r>
  <r>
    <s v="ORD-202310-07204"/>
    <x v="266"/>
    <x v="16"/>
    <x v="5"/>
    <n v="5617559871"/>
    <x v="4"/>
    <s v="PRD-109-SUN"/>
    <x v="3"/>
    <x v="2"/>
    <s v="N"/>
    <n v="1475.42"/>
    <n v="231.08"/>
    <x v="0"/>
    <n v="0.15661980995242"/>
    <x v="0"/>
    <x v="0"/>
    <m/>
    <x v="0"/>
    <n v="0"/>
    <m/>
    <x v="9"/>
    <x v="4"/>
  </r>
  <r>
    <s v="ORD-202310-07205"/>
    <x v="264"/>
    <x v="16"/>
    <x v="2"/>
    <n v="8313015249"/>
    <x v="11"/>
    <s v="PRD-104-WAT"/>
    <x v="7"/>
    <x v="2"/>
    <s v="North"/>
    <n v="342.02"/>
    <n v="96.46"/>
    <x v="0"/>
    <n v="0.28203029062627899"/>
    <x v="2"/>
    <x v="1"/>
    <m/>
    <x v="0"/>
    <n v="0"/>
    <n v="2420.2800000000002"/>
    <x v="9"/>
    <x v="4"/>
  </r>
  <r>
    <s v="ORD-202310-07206"/>
    <x v="267"/>
    <x v="26"/>
    <x v="5"/>
    <n v="6311171204"/>
    <x v="13"/>
    <s v="PRD-102-LAP"/>
    <x v="10"/>
    <x v="1"/>
    <s v="N"/>
    <n v="324.3"/>
    <n v="69.61"/>
    <x v="0"/>
    <n v="0.21464693185322201"/>
    <x v="2"/>
    <x v="1"/>
    <m/>
    <x v="0"/>
    <n v="0"/>
    <n v="847.14"/>
    <x v="9"/>
    <x v="4"/>
  </r>
  <r>
    <s v="ORD-202310-07207"/>
    <x v="268"/>
    <x v="0"/>
    <x v="7"/>
    <n v="7556318806"/>
    <x v="9"/>
    <s v="PRD-107-TAB"/>
    <x v="6"/>
    <x v="1"/>
    <s v="South"/>
    <n v="1185.1199999999999"/>
    <n v="84.51"/>
    <x v="2"/>
    <n v="7.1309234507897903E-2"/>
    <x v="0"/>
    <x v="2"/>
    <m/>
    <x v="0"/>
    <n v="0"/>
    <n v="2081.52"/>
    <x v="9"/>
    <x v="4"/>
  </r>
  <r>
    <s v="ORD-202310-07208"/>
    <x v="264"/>
    <x v="16"/>
    <x v="6"/>
    <n v="2307095886"/>
    <x v="3"/>
    <s v="PRD-106-PHO "/>
    <x v="2"/>
    <x v="1"/>
    <s v="South"/>
    <n v="3453.89"/>
    <n v="234.74"/>
    <x v="2"/>
    <n v="6.7963947896429802E-2"/>
    <x v="0"/>
    <x v="2"/>
    <m/>
    <x v="0"/>
    <n v="0"/>
    <m/>
    <x v="9"/>
    <x v="4"/>
  </r>
  <r>
    <s v="ORD-202310-07209"/>
    <x v="269"/>
    <x v="23"/>
    <x v="0"/>
    <n v="1070227945"/>
    <x v="1"/>
    <s v="PRD - 101 - SHI"/>
    <x v="1"/>
    <x v="0"/>
    <s v="North"/>
    <n v="3206.37"/>
    <n v="115.98"/>
    <x v="0"/>
    <n v="3.6171745618877399E-2"/>
    <x v="0"/>
    <x v="2"/>
    <m/>
    <x v="0"/>
    <n v="0"/>
    <m/>
    <x v="9"/>
    <x v="4"/>
  </r>
  <r>
    <s v="ORD-202310-07210"/>
    <x v="270"/>
    <x v="13"/>
    <x v="1"/>
    <n v="2284387286"/>
    <x v="13"/>
    <s v="PRD-102-LAP"/>
    <x v="10"/>
    <x v="1"/>
    <s v="East"/>
    <n v="1125.1500000000001"/>
    <n v="46.41"/>
    <x v="1"/>
    <n v="4.1247833622183698E-2"/>
    <x v="0"/>
    <x v="2"/>
    <m/>
    <x v="0"/>
    <n v="0"/>
    <n v="847.14"/>
    <x v="9"/>
    <x v="4"/>
  </r>
  <r>
    <s v="ORD-202310-07211"/>
    <x v="271"/>
    <x v="12"/>
    <x v="6"/>
    <n v="2213571126"/>
    <x v="21"/>
    <s v="PRD-110-CAM"/>
    <x v="8"/>
    <x v="1"/>
    <s v="North"/>
    <n v="2630.34"/>
    <n v="682.19"/>
    <x v="0"/>
    <n v="0.25935430400632598"/>
    <x v="0"/>
    <x v="1"/>
    <m/>
    <x v="0"/>
    <n v="0"/>
    <m/>
    <x v="9"/>
    <x v="4"/>
  </r>
  <r>
    <s v="ORD-202310-07212"/>
    <x v="272"/>
    <x v="19"/>
    <x v="0"/>
    <n v="5578236580"/>
    <x v="8"/>
    <s v="PRD-110-CAM"/>
    <x v="8"/>
    <x v="1"/>
    <s v="North"/>
    <n v="585.03"/>
    <n v="84.14"/>
    <x v="0"/>
    <n v="0.143821684358067"/>
    <x v="1"/>
    <x v="0"/>
    <m/>
    <x v="0"/>
    <n v="0"/>
    <m/>
    <x v="9"/>
    <x v="4"/>
  </r>
  <r>
    <s v="ORD-202310-07213"/>
    <x v="273"/>
    <x v="2"/>
    <x v="5"/>
    <n v="5032927040"/>
    <x v="0"/>
    <s v="PRD-108-JAC"/>
    <x v="0"/>
    <x v="0"/>
    <s v="N"/>
    <n v="2351.9"/>
    <n v="170.5"/>
    <x v="0"/>
    <n v="7.2494578851141606E-2"/>
    <x v="0"/>
    <x v="2"/>
    <m/>
    <x v="0"/>
    <n v="0"/>
    <n v="2085.91"/>
    <x v="9"/>
    <x v="4"/>
  </r>
  <r>
    <s v="ORD-202310-07214"/>
    <x v="274"/>
    <x v="24"/>
    <x v="4"/>
    <n v="8891835579"/>
    <x v="13"/>
    <s v="PRD-102-LAP "/>
    <x v="10"/>
    <x v="1"/>
    <s v="North"/>
    <n v="3042.79"/>
    <n v="736.9"/>
    <x v="0"/>
    <n v="0.24217905277722099"/>
    <x v="0"/>
    <x v="1"/>
    <s v="Late delivery"/>
    <x v="1"/>
    <n v="1"/>
    <m/>
    <x v="9"/>
    <x v="4"/>
  </r>
  <r>
    <s v="ORD-202310-07215"/>
    <x v="275"/>
    <x v="16"/>
    <x v="1"/>
    <n v="8985532412"/>
    <x v="15"/>
    <s v="PRD - 100 - SHO"/>
    <x v="12"/>
    <x v="0"/>
    <s v="S"/>
    <n v="1049.6400000000001"/>
    <n v="112.39"/>
    <x v="2"/>
    <n v="0.10707480660035799"/>
    <x v="0"/>
    <x v="0"/>
    <m/>
    <x v="0"/>
    <n v="0"/>
    <m/>
    <x v="9"/>
    <x v="4"/>
  </r>
  <r>
    <s v="ORD-202310-07216"/>
    <x v="275"/>
    <x v="6"/>
    <x v="7"/>
    <n v="7387419230"/>
    <x v="0"/>
    <s v="PRD - 108 - JAC"/>
    <x v="0"/>
    <x v="0"/>
    <s v="S"/>
    <n v="1166.3399999999999"/>
    <n v="257.10000000000002"/>
    <x v="2"/>
    <n v="0.22043314985338799"/>
    <x v="0"/>
    <x v="1"/>
    <m/>
    <x v="0"/>
    <n v="0"/>
    <m/>
    <x v="9"/>
    <x v="4"/>
  </r>
  <r>
    <s v="ORD-202310-07217"/>
    <x v="276"/>
    <x v="13"/>
    <x v="4"/>
    <n v="4402314654"/>
    <x v="8"/>
    <s v="PRD - 110 - CAM"/>
    <x v="8"/>
    <x v="1"/>
    <s v="South"/>
    <n v="2226.9299999999998"/>
    <n v="545.01"/>
    <x v="2"/>
    <n v="0.24473602672737799"/>
    <x v="0"/>
    <x v="1"/>
    <m/>
    <x v="0"/>
    <n v="0"/>
    <m/>
    <x v="9"/>
    <x v="4"/>
  </r>
  <r>
    <s v="ORD-202310-07218"/>
    <x v="277"/>
    <x v="14"/>
    <x v="0"/>
    <n v="6152496069"/>
    <x v="13"/>
    <s v="PRD-102-LAP"/>
    <x v="10"/>
    <x v="1"/>
    <s v="S"/>
    <n v="2402.64"/>
    <n v="637.99"/>
    <x v="2"/>
    <n v="0.26553707588319497"/>
    <x v="0"/>
    <x v="1"/>
    <m/>
    <x v="0"/>
    <n v="0"/>
    <n v="847.14"/>
    <x v="9"/>
    <x v="4"/>
  </r>
  <r>
    <s v="ORD-202310-07219"/>
    <x v="278"/>
    <x v="17"/>
    <x v="5"/>
    <n v="7612784210"/>
    <x v="22"/>
    <s v="PRD-105-BAG"/>
    <x v="9"/>
    <x v="2"/>
    <s v="North"/>
    <n v="4794.01"/>
    <n v="1019.09"/>
    <x v="0"/>
    <n v="0.21257569341741001"/>
    <x v="0"/>
    <x v="1"/>
    <m/>
    <x v="0"/>
    <n v="0"/>
    <m/>
    <x v="9"/>
    <x v="4"/>
  </r>
  <r>
    <s v="ORD-202310-07220"/>
    <x v="278"/>
    <x v="28"/>
    <x v="4"/>
    <n v="2181295331"/>
    <x v="15"/>
    <s v="PRD-100-SHO"/>
    <x v="12"/>
    <x v="0"/>
    <s v="S"/>
    <n v="2111.19"/>
    <n v="455.54"/>
    <x v="2"/>
    <n v="0.215774042127899"/>
    <x v="0"/>
    <x v="1"/>
    <m/>
    <x v="0"/>
    <n v="0"/>
    <n v="2793.38"/>
    <x v="9"/>
    <x v="4"/>
  </r>
  <r>
    <s v="ORD-202310-07221"/>
    <x v="279"/>
    <x v="13"/>
    <x v="2"/>
    <n v="264890356"/>
    <x v="1"/>
    <s v="PRD - 101 - SHI"/>
    <x v="1"/>
    <x v="0"/>
    <s v="S"/>
    <n v="601.27"/>
    <n v="50.94"/>
    <x v="2"/>
    <n v="8.4720674572155596E-2"/>
    <x v="1"/>
    <x v="2"/>
    <m/>
    <x v="0"/>
    <n v="0"/>
    <m/>
    <x v="9"/>
    <x v="4"/>
  </r>
  <r>
    <s v="ORD-202310-07222"/>
    <x v="278"/>
    <x v="28"/>
    <x v="6"/>
    <n v="7921839795"/>
    <x v="14"/>
    <s v="PRD-111-CHA"/>
    <x v="11"/>
    <x v="1"/>
    <s v="East"/>
    <n v="2254.71"/>
    <n v="140.63999999999999"/>
    <x v="1"/>
    <n v="6.2376092712588302E-2"/>
    <x v="0"/>
    <x v="2"/>
    <m/>
    <x v="0"/>
    <n v="0"/>
    <n v="207.68"/>
    <x v="9"/>
    <x v="4"/>
  </r>
  <r>
    <s v="ORD-202310-07223"/>
    <x v="275"/>
    <x v="18"/>
    <x v="5"/>
    <n v="2209339090"/>
    <x v="11"/>
    <s v="PRD-104-WAT "/>
    <x v="4"/>
    <x v="2"/>
    <s v="West"/>
    <n v="3801.09"/>
    <n v="421.64"/>
    <x v="3"/>
    <n v="0.11092607646754001"/>
    <x v="0"/>
    <x v="0"/>
    <s v="Late delivery"/>
    <x v="1"/>
    <n v="1"/>
    <m/>
    <x v="9"/>
    <x v="4"/>
  </r>
  <r>
    <s v="ORD-202310-07224"/>
    <x v="280"/>
    <x v="8"/>
    <x v="5"/>
    <n v="3105622109"/>
    <x v="23"/>
    <s v="PRD-111-CHA "/>
    <x v="11"/>
    <x v="1"/>
    <s v="South"/>
    <n v="4578.7"/>
    <n v="740.39"/>
    <x v="2"/>
    <n v="0.16170310350099401"/>
    <x v="0"/>
    <x v="0"/>
    <m/>
    <x v="0"/>
    <n v="0"/>
    <m/>
    <x v="9"/>
    <x v="4"/>
  </r>
  <r>
    <s v="ORD-202310-07225"/>
    <x v="281"/>
    <x v="15"/>
    <x v="7"/>
    <n v="4695592365"/>
    <x v="2"/>
    <s v="PRD-101-SHI"/>
    <x v="1"/>
    <x v="0"/>
    <s v="East"/>
    <n v="1044.02"/>
    <n v="51.61"/>
    <x v="1"/>
    <n v="4.9433918890442699E-2"/>
    <x v="0"/>
    <x v="2"/>
    <m/>
    <x v="0"/>
    <n v="0"/>
    <n v="2821.33"/>
    <x v="9"/>
    <x v="4"/>
  </r>
  <r>
    <s v="ORD-202310-07226"/>
    <x v="282"/>
    <x v="20"/>
    <x v="6"/>
    <n v="5084817539"/>
    <x v="8"/>
    <s v="PRD-110-CAM"/>
    <x v="8"/>
    <x v="1"/>
    <s v="S"/>
    <n v="1763.94"/>
    <n v="260.22000000000003"/>
    <x v="2"/>
    <n v="0.14752202455865801"/>
    <x v="0"/>
    <x v="0"/>
    <m/>
    <x v="0"/>
    <n v="0"/>
    <m/>
    <x v="9"/>
    <x v="4"/>
  </r>
  <r>
    <s v="ORD-202310-07227"/>
    <x v="271"/>
    <x v="13"/>
    <x v="6"/>
    <n v="1963993561"/>
    <x v="13"/>
    <s v="PRD-102-LAP"/>
    <x v="4"/>
    <x v="1"/>
    <s v="North"/>
    <n v="1650.1"/>
    <n v="69.47"/>
    <x v="0"/>
    <n v="4.2100478758863101E-2"/>
    <x v="0"/>
    <x v="2"/>
    <m/>
    <x v="0"/>
    <n v="0"/>
    <n v="847.14"/>
    <x v="9"/>
    <x v="4"/>
  </r>
  <r>
    <s v="ORD-202310-07228"/>
    <x v="275"/>
    <x v="17"/>
    <x v="7"/>
    <n v="3155579463"/>
    <x v="15"/>
    <s v="PRD-100-SHO"/>
    <x v="12"/>
    <x v="0"/>
    <s v="East"/>
    <n v="48.81"/>
    <n v="13.87"/>
    <x v="1"/>
    <n v="0.28416308133579199"/>
    <x v="2"/>
    <x v="1"/>
    <m/>
    <x v="0"/>
    <n v="0"/>
    <n v="2793.38"/>
    <x v="9"/>
    <x v="4"/>
  </r>
  <r>
    <s v="ORD-202310-07229"/>
    <x v="273"/>
    <x v="13"/>
    <x v="4"/>
    <n v="6470923039"/>
    <x v="9"/>
    <s v="PRD-107-TAB"/>
    <x v="6"/>
    <x v="1"/>
    <s v="South"/>
    <n v="2434.34"/>
    <n v="427.21"/>
    <x v="2"/>
    <n v="0.175493152148015"/>
    <x v="0"/>
    <x v="0"/>
    <m/>
    <x v="0"/>
    <n v="0"/>
    <n v="2081.52"/>
    <x v="9"/>
    <x v="4"/>
  </r>
  <r>
    <s v="ORD-202310-07230"/>
    <x v="274"/>
    <x v="21"/>
    <x v="4"/>
    <n v="6865571356"/>
    <x v="13"/>
    <s v="PRD-102-LAP"/>
    <x v="10"/>
    <x v="1"/>
    <s v="South"/>
    <n v="774.9"/>
    <n v="173"/>
    <x v="2"/>
    <n v="0.223254613498516"/>
    <x v="1"/>
    <x v="1"/>
    <m/>
    <x v="0"/>
    <n v="0"/>
    <n v="847.14"/>
    <x v="9"/>
    <x v="4"/>
  </r>
  <r>
    <s v="ORD-202310-07231"/>
    <x v="283"/>
    <x v="23"/>
    <x v="7"/>
    <n v="2999366557"/>
    <x v="14"/>
    <s v="PRD-111-CHA"/>
    <x v="4"/>
    <x v="1"/>
    <s v="South"/>
    <n v="4631.47"/>
    <n v="471.57"/>
    <x v="2"/>
    <n v="0.10181864505221901"/>
    <x v="0"/>
    <x v="0"/>
    <m/>
    <x v="0"/>
    <n v="0"/>
    <n v="207.68"/>
    <x v="9"/>
    <x v="4"/>
  </r>
  <r>
    <s v="ORD-202310-07232"/>
    <x v="281"/>
    <x v="19"/>
    <x v="0"/>
    <n v="4502839933"/>
    <x v="12"/>
    <s v="PRD-105-BAG"/>
    <x v="9"/>
    <x v="2"/>
    <s v="North"/>
    <n v="2021.93"/>
    <n v="474.67"/>
    <x v="0"/>
    <n v="0.23476084730925401"/>
    <x v="0"/>
    <x v="1"/>
    <m/>
    <x v="0"/>
    <n v="0"/>
    <m/>
    <x v="9"/>
    <x v="4"/>
  </r>
  <r>
    <s v="ORD-202310-07233"/>
    <x v="284"/>
    <x v="9"/>
    <x v="5"/>
    <n v="4972656890"/>
    <x v="0"/>
    <s v="PRD-108-JAC"/>
    <x v="4"/>
    <x v="0"/>
    <s v="South"/>
    <n v="4950.74"/>
    <n v="1366.18"/>
    <x v="2"/>
    <n v="0.27595470576115899"/>
    <x v="0"/>
    <x v="1"/>
    <m/>
    <x v="0"/>
    <n v="0"/>
    <n v="2085.91"/>
    <x v="9"/>
    <x v="4"/>
  </r>
  <r>
    <s v="ORD-202310-07234"/>
    <x v="285"/>
    <x v="26"/>
    <x v="1"/>
    <n v="675534637"/>
    <x v="11"/>
    <s v="PRD-104-WAT"/>
    <x v="7"/>
    <x v="2"/>
    <s v="South"/>
    <n v="3412.49"/>
    <n v="298.67"/>
    <x v="2"/>
    <n v="8.7522600798830202E-2"/>
    <x v="0"/>
    <x v="2"/>
    <m/>
    <x v="0"/>
    <n v="0"/>
    <n v="2420.2800000000002"/>
    <x v="9"/>
    <x v="4"/>
  </r>
  <r>
    <s v="ORD-202310-07235"/>
    <x v="284"/>
    <x v="11"/>
    <x v="2"/>
    <n v="5803709498"/>
    <x v="20"/>
    <s v="PRD-100-SHO"/>
    <x v="12"/>
    <x v="0"/>
    <s v="North"/>
    <n v="4904.43"/>
    <n v="1099.6400000000001"/>
    <x v="0"/>
    <n v="0.224213619115779"/>
    <x v="0"/>
    <x v="1"/>
    <s v="Wrong item delivered"/>
    <x v="1"/>
    <n v="1"/>
    <n v="2793.38"/>
    <x v="9"/>
    <x v="4"/>
  </r>
  <r>
    <s v="ORD-202310-07236"/>
    <x v="266"/>
    <x v="22"/>
    <x v="3"/>
    <n v="8129837699"/>
    <x v="15"/>
    <s v="PRD-100-SHO"/>
    <x v="12"/>
    <x v="0"/>
    <s v="West"/>
    <n v="3159.83"/>
    <n v="442.91"/>
    <x v="3"/>
    <n v="0.14016893313880799"/>
    <x v="0"/>
    <x v="0"/>
    <m/>
    <x v="0"/>
    <n v="0"/>
    <n v="2793.38"/>
    <x v="9"/>
    <x v="4"/>
  </r>
  <r>
    <s v="ORD-202310-07237"/>
    <x v="273"/>
    <x v="20"/>
    <x v="1"/>
    <n v="9766240980"/>
    <x v="20"/>
    <s v="PRD-100-SHO"/>
    <x v="12"/>
    <x v="0"/>
    <s v="South"/>
    <n v="2082.9499999999998"/>
    <n v="226.24"/>
    <x v="2"/>
    <n v="0.10861518519407599"/>
    <x v="0"/>
    <x v="0"/>
    <m/>
    <x v="0"/>
    <n v="0"/>
    <n v="2793.38"/>
    <x v="9"/>
    <x v="4"/>
  </r>
  <r>
    <s v="ORD-202310-07238"/>
    <x v="272"/>
    <x v="13"/>
    <x v="6"/>
    <n v="304564753"/>
    <x v="7"/>
    <s v="PRD - 104 - WAT"/>
    <x v="7"/>
    <x v="2"/>
    <s v="East"/>
    <n v="1131.22"/>
    <n v="146.47"/>
    <x v="1"/>
    <n v="0.12947967680910899"/>
    <x v="0"/>
    <x v="0"/>
    <m/>
    <x v="0"/>
    <n v="0"/>
    <m/>
    <x v="9"/>
    <x v="4"/>
  </r>
  <r>
    <s v="ORD-202310-07239"/>
    <x v="286"/>
    <x v="20"/>
    <x v="4"/>
    <n v="8952738741"/>
    <x v="5"/>
    <s v="PRD-103-HEA"/>
    <x v="5"/>
    <x v="1"/>
    <s v="S"/>
    <n v="457.85"/>
    <n v="26.63"/>
    <x v="2"/>
    <n v="5.8163153871355198E-2"/>
    <x v="2"/>
    <x v="2"/>
    <s v="Wrong item delivered"/>
    <x v="1"/>
    <n v="1"/>
    <n v="2183.56"/>
    <x v="9"/>
    <x v="4"/>
  </r>
  <r>
    <s v="ORD-202310-07240"/>
    <x v="265"/>
    <x v="12"/>
    <x v="6"/>
    <n v="492967661"/>
    <x v="0"/>
    <s v="PRD-108-JAC"/>
    <x v="0"/>
    <x v="0"/>
    <s v="East"/>
    <n v="439.92"/>
    <n v="126.56"/>
    <x v="1"/>
    <n v="0.28768867066739401"/>
    <x v="2"/>
    <x v="1"/>
    <m/>
    <x v="0"/>
    <n v="0"/>
    <n v="2085.91"/>
    <x v="9"/>
    <x v="4"/>
  </r>
  <r>
    <s v="ORD-202310-07241"/>
    <x v="266"/>
    <x v="20"/>
    <x v="6"/>
    <n v="8595578850"/>
    <x v="23"/>
    <s v="PRD-111-CHA"/>
    <x v="11"/>
    <x v="1"/>
    <s v="West"/>
    <n v="3076.55"/>
    <n v="866.87"/>
    <x v="3"/>
    <n v="0.28176691423835099"/>
    <x v="0"/>
    <x v="1"/>
    <m/>
    <x v="0"/>
    <n v="0"/>
    <n v="207.68"/>
    <x v="9"/>
    <x v="4"/>
  </r>
  <r>
    <s v="ORD-202310-07242"/>
    <x v="268"/>
    <x v="13"/>
    <x v="2"/>
    <n v="2541810484"/>
    <x v="3"/>
    <s v="PRD-106-PHO"/>
    <x v="2"/>
    <x v="1"/>
    <s v="East"/>
    <n v="154.49"/>
    <n v="30.13"/>
    <x v="1"/>
    <n v="0.19502880445336301"/>
    <x v="2"/>
    <x v="0"/>
    <m/>
    <x v="0"/>
    <n v="0"/>
    <n v="2788.38"/>
    <x v="9"/>
    <x v="4"/>
  </r>
  <r>
    <s v="ORD-202310-07243"/>
    <x v="287"/>
    <x v="2"/>
    <x v="7"/>
    <n v="9928414534"/>
    <x v="9"/>
    <s v="PRD-107-TAB"/>
    <x v="6"/>
    <x v="1"/>
    <s v="East"/>
    <n v="2067.17"/>
    <n v="340"/>
    <x v="1"/>
    <n v="0.16447607115041299"/>
    <x v="0"/>
    <x v="0"/>
    <m/>
    <x v="0"/>
    <n v="0"/>
    <n v="2081.52"/>
    <x v="9"/>
    <x v="4"/>
  </r>
  <r>
    <s v="ORD-202310-07244"/>
    <x v="267"/>
    <x v="26"/>
    <x v="1"/>
    <n v="991981280"/>
    <x v="11"/>
    <s v="PRD-104-WAT"/>
    <x v="7"/>
    <x v="2"/>
    <s v="North"/>
    <n v="3310.08"/>
    <n v="456.32"/>
    <x v="0"/>
    <n v="0.137857695282289"/>
    <x v="0"/>
    <x v="0"/>
    <m/>
    <x v="0"/>
    <n v="0"/>
    <n v="2420.2800000000002"/>
    <x v="9"/>
    <x v="4"/>
  </r>
  <r>
    <s v="ORD-202310-07245"/>
    <x v="283"/>
    <x v="12"/>
    <x v="5"/>
    <n v="7943514101"/>
    <x v="13"/>
    <s v="PRD - 102 - LAP"/>
    <x v="10"/>
    <x v="1"/>
    <s v="West"/>
    <n v="4117.87"/>
    <n v="884.12"/>
    <x v="3"/>
    <n v="0.21470323249641199"/>
    <x v="0"/>
    <x v="1"/>
    <m/>
    <x v="0"/>
    <n v="0"/>
    <m/>
    <x v="9"/>
    <x v="4"/>
  </r>
  <r>
    <s v="ORD-202310-07246"/>
    <x v="274"/>
    <x v="22"/>
    <x v="0"/>
    <n v="7544028000"/>
    <x v="14"/>
    <s v="PRD-111-CHA"/>
    <x v="11"/>
    <x v="1"/>
    <s v="S"/>
    <n v="1530.94"/>
    <n v="389.02"/>
    <x v="2"/>
    <n v="0.254105320913948"/>
    <x v="0"/>
    <x v="1"/>
    <m/>
    <x v="0"/>
    <n v="0"/>
    <n v="207.68"/>
    <x v="9"/>
    <x v="4"/>
  </r>
  <r>
    <s v="ORD-202310-07247"/>
    <x v="268"/>
    <x v="19"/>
    <x v="2"/>
    <n v="1236022463"/>
    <x v="1"/>
    <s v="PRD-101-SHI"/>
    <x v="4"/>
    <x v="0"/>
    <s v="West"/>
    <n v="4832.04"/>
    <n v="1035.82"/>
    <x v="3"/>
    <n v="0.21436494731003899"/>
    <x v="0"/>
    <x v="1"/>
    <s v="missing parts"/>
    <x v="1"/>
    <n v="1"/>
    <n v="2821.33"/>
    <x v="9"/>
    <x v="4"/>
  </r>
  <r>
    <s v="ORD-202310-07248"/>
    <x v="288"/>
    <x v="25"/>
    <x v="4"/>
    <n v="7906954877"/>
    <x v="13"/>
    <s v="PRD-102-LAP"/>
    <x v="10"/>
    <x v="1"/>
    <s v="N"/>
    <n v="812.95"/>
    <n v="118.25"/>
    <x v="0"/>
    <n v="0.14545790023986699"/>
    <x v="1"/>
    <x v="0"/>
    <s v="Defective"/>
    <x v="1"/>
    <n v="1"/>
    <n v="847.14"/>
    <x v="9"/>
    <x v="4"/>
  </r>
  <r>
    <s v="ORD-202310-07249"/>
    <x v="266"/>
    <x v="20"/>
    <x v="2"/>
    <n v="4139172178"/>
    <x v="12"/>
    <s v="PRD-105-BAG"/>
    <x v="9"/>
    <x v="2"/>
    <s v="East"/>
    <n v="4698.1899999999996"/>
    <n v="1084.1500000000001"/>
    <x v="1"/>
    <n v="0.23075907956042599"/>
    <x v="0"/>
    <x v="1"/>
    <m/>
    <x v="0"/>
    <n v="0"/>
    <m/>
    <x v="9"/>
    <x v="4"/>
  </r>
  <r>
    <s v="ORD-202310-07250"/>
    <x v="273"/>
    <x v="2"/>
    <x v="4"/>
    <n v="504216108"/>
    <x v="14"/>
    <s v="PRD-111-CHA"/>
    <x v="11"/>
    <x v="1"/>
    <s v="East"/>
    <n v="4144.04"/>
    <n v="1165.25"/>
    <x v="1"/>
    <n v="0.28118695765484902"/>
    <x v="0"/>
    <x v="1"/>
    <m/>
    <x v="0"/>
    <n v="0"/>
    <n v="207.68"/>
    <x v="9"/>
    <x v="4"/>
  </r>
  <r>
    <s v="ORD-202310-07251"/>
    <x v="277"/>
    <x v="13"/>
    <x v="6"/>
    <n v="463055474"/>
    <x v="7"/>
    <s v="PRD - 104 - WAT"/>
    <x v="7"/>
    <x v="2"/>
    <s v="East"/>
    <n v="3588.74"/>
    <n v="292.89"/>
    <x v="1"/>
    <n v="8.1613602545740294E-2"/>
    <x v="0"/>
    <x v="2"/>
    <m/>
    <x v="0"/>
    <n v="0"/>
    <m/>
    <x v="9"/>
    <x v="4"/>
  </r>
  <r>
    <s v="ORD-202310-07252"/>
    <x v="286"/>
    <x v="22"/>
    <x v="4"/>
    <n v="230608775"/>
    <x v="11"/>
    <s v="PRD-104-WAT"/>
    <x v="7"/>
    <x v="2"/>
    <s v="N"/>
    <n v="4685.2700000000004"/>
    <n v="452.24"/>
    <x v="0"/>
    <n v="9.6523786249245E-2"/>
    <x v="0"/>
    <x v="2"/>
    <m/>
    <x v="0"/>
    <n v="0"/>
    <n v="2420.2800000000002"/>
    <x v="9"/>
    <x v="4"/>
  </r>
  <r>
    <s v="ORD-202310-07253"/>
    <x v="289"/>
    <x v="12"/>
    <x v="3"/>
    <n v="380305496"/>
    <x v="23"/>
    <s v="PRD - 111 - CHA"/>
    <x v="11"/>
    <x v="1"/>
    <s v="South"/>
    <n v="349.75"/>
    <n v="12.87"/>
    <x v="2"/>
    <n v="3.6797712651894202E-2"/>
    <x v="2"/>
    <x v="2"/>
    <s v="damaged "/>
    <x v="1"/>
    <n v="1"/>
    <m/>
    <x v="9"/>
    <x v="4"/>
  </r>
  <r>
    <s v="ORD-202310-07254"/>
    <x v="277"/>
    <x v="10"/>
    <x v="4"/>
    <n v="6417791078"/>
    <x v="12"/>
    <s v="PRD-105-BAG"/>
    <x v="4"/>
    <x v="2"/>
    <s v="S"/>
    <n v="4069.86"/>
    <n v="788.17"/>
    <x v="2"/>
    <n v="0.19366022418461601"/>
    <x v="0"/>
    <x v="0"/>
    <m/>
    <x v="0"/>
    <n v="0"/>
    <m/>
    <x v="9"/>
    <x v="4"/>
  </r>
  <r>
    <s v="ORD-202310-07255"/>
    <x v="290"/>
    <x v="18"/>
    <x v="4"/>
    <n v="4862888179"/>
    <x v="13"/>
    <s v="PRD-102-LAP"/>
    <x v="10"/>
    <x v="1"/>
    <s v="W"/>
    <n v="4993.03"/>
    <n v="1281.5"/>
    <x v="3"/>
    <n v="0.25665778094663999"/>
    <x v="0"/>
    <x v="1"/>
    <m/>
    <x v="0"/>
    <n v="0"/>
    <n v="847.14"/>
    <x v="9"/>
    <x v="4"/>
  </r>
  <r>
    <s v="ORD-202310-07256"/>
    <x v="284"/>
    <x v="17"/>
    <x v="7"/>
    <n v="7496441509"/>
    <x v="3"/>
    <s v="PRD-106-PHO"/>
    <x v="2"/>
    <x v="1"/>
    <s v="North"/>
    <n v="970"/>
    <n v="58.46"/>
    <x v="0"/>
    <n v="6.02680412371134E-2"/>
    <x v="1"/>
    <x v="2"/>
    <m/>
    <x v="0"/>
    <n v="0"/>
    <n v="2788.38"/>
    <x v="9"/>
    <x v="4"/>
  </r>
  <r>
    <s v="ORD-202310-07257"/>
    <x v="280"/>
    <x v="8"/>
    <x v="5"/>
    <n v="8548235261"/>
    <x v="12"/>
    <s v="PRD-105-BAG"/>
    <x v="9"/>
    <x v="2"/>
    <s v="N"/>
    <n v="926.88"/>
    <n v="170.82"/>
    <x v="0"/>
    <n v="0.18429570170895901"/>
    <x v="1"/>
    <x v="0"/>
    <m/>
    <x v="0"/>
    <n v="0"/>
    <m/>
    <x v="9"/>
    <x v="4"/>
  </r>
  <r>
    <s v="ORD-202310-07258"/>
    <x v="285"/>
    <x v="18"/>
    <x v="5"/>
    <n v="876950066"/>
    <x v="6"/>
    <s v="PRD-107-TAB "/>
    <x v="6"/>
    <x v="1"/>
    <s v="East"/>
    <n v="4353.6000000000004"/>
    <n v="679.67"/>
    <x v="1"/>
    <n v="0.15611677692025"/>
    <x v="0"/>
    <x v="0"/>
    <m/>
    <x v="0"/>
    <n v="0"/>
    <m/>
    <x v="9"/>
    <x v="4"/>
  </r>
  <r>
    <s v="ORD-202310-07259"/>
    <x v="273"/>
    <x v="26"/>
    <x v="2"/>
    <n v="170981386"/>
    <x v="14"/>
    <s v="PRD-111-CHA"/>
    <x v="11"/>
    <x v="1"/>
    <s v="N"/>
    <n v="2765.14"/>
    <n v="665.54"/>
    <x v="0"/>
    <n v="0.240689440679315"/>
    <x v="0"/>
    <x v="1"/>
    <m/>
    <x v="0"/>
    <n v="0"/>
    <n v="207.68"/>
    <x v="9"/>
    <x v="4"/>
  </r>
  <r>
    <s v="ORD-202310-07260"/>
    <x v="283"/>
    <x v="9"/>
    <x v="7"/>
    <n v="9922387243"/>
    <x v="13"/>
    <s v="PRD-102-LAP"/>
    <x v="10"/>
    <x v="1"/>
    <s v="North"/>
    <n v="789.2"/>
    <n v="145.82"/>
    <x v="0"/>
    <n v="0.18476938672073001"/>
    <x v="1"/>
    <x v="0"/>
    <m/>
    <x v="0"/>
    <n v="0"/>
    <n v="847.14"/>
    <x v="9"/>
    <x v="4"/>
  </r>
  <r>
    <s v="ORD-202310-07261"/>
    <x v="282"/>
    <x v="13"/>
    <x v="6"/>
    <n v="4002931912"/>
    <x v="20"/>
    <s v="PRD - 100 - SHO"/>
    <x v="12"/>
    <x v="0"/>
    <s v="North"/>
    <n v="391.35"/>
    <n v="28.07"/>
    <x v="0"/>
    <n v="7.1726076402197497E-2"/>
    <x v="2"/>
    <x v="2"/>
    <m/>
    <x v="0"/>
    <n v="0"/>
    <m/>
    <x v="9"/>
    <x v="4"/>
  </r>
  <r>
    <s v="ORD-202310-07262"/>
    <x v="267"/>
    <x v="17"/>
    <x v="6"/>
    <n v="951195852"/>
    <x v="13"/>
    <s v="PRD-102-LAP"/>
    <x v="10"/>
    <x v="1"/>
    <s v="W"/>
    <n v="2774.89"/>
    <n v="247.48"/>
    <x v="3"/>
    <n v="8.9185517263747405E-2"/>
    <x v="0"/>
    <x v="2"/>
    <s v="DAMAGED"/>
    <x v="1"/>
    <n v="1"/>
    <n v="847.14"/>
    <x v="9"/>
    <x v="4"/>
  </r>
  <r>
    <s v="ORD-202310-07263"/>
    <x v="289"/>
    <x v="25"/>
    <x v="2"/>
    <n v="5733282114"/>
    <x v="15"/>
    <s v="PRD-100-SHO"/>
    <x v="12"/>
    <x v="0"/>
    <s v="South"/>
    <n v="537.59"/>
    <n v="35.119999999999997"/>
    <x v="2"/>
    <n v="6.5328596142041298E-2"/>
    <x v="1"/>
    <x v="2"/>
    <m/>
    <x v="0"/>
    <n v="0"/>
    <n v="2793.38"/>
    <x v="9"/>
    <x v="4"/>
  </r>
  <r>
    <s v="ORD-202310-07264"/>
    <x v="276"/>
    <x v="8"/>
    <x v="1"/>
    <n v="9388670479"/>
    <x v="15"/>
    <s v="PRD-100-SHO"/>
    <x v="12"/>
    <x v="0"/>
    <s v="East"/>
    <n v="863.24"/>
    <n v="141.31"/>
    <x v="1"/>
    <n v="0.163697233677772"/>
    <x v="1"/>
    <x v="0"/>
    <m/>
    <x v="0"/>
    <n v="0"/>
    <n v="2793.38"/>
    <x v="9"/>
    <x v="4"/>
  </r>
  <r>
    <s v="ORD-202310-07265"/>
    <x v="282"/>
    <x v="27"/>
    <x v="5"/>
    <n v="8251247047"/>
    <x v="8"/>
    <s v="PRD-110-CAM"/>
    <x v="8"/>
    <x v="1"/>
    <s v="North"/>
    <n v="2666.7"/>
    <n v="370.03"/>
    <x v="0"/>
    <n v="0.138759515506056"/>
    <x v="0"/>
    <x v="0"/>
    <m/>
    <x v="0"/>
    <n v="0"/>
    <m/>
    <x v="9"/>
    <x v="4"/>
  </r>
  <r>
    <s v="ORD-202310-07266"/>
    <x v="268"/>
    <x v="5"/>
    <x v="5"/>
    <n v="5632744844"/>
    <x v="2"/>
    <s v="PRD-101-SHI"/>
    <x v="1"/>
    <x v="0"/>
    <s v="West"/>
    <n v="2820.16"/>
    <n v="524.97"/>
    <x v="3"/>
    <n v="0.186149012821968"/>
    <x v="0"/>
    <x v="0"/>
    <m/>
    <x v="0"/>
    <n v="0"/>
    <n v="2821.33"/>
    <x v="9"/>
    <x v="4"/>
  </r>
  <r>
    <s v="ORD-202310-07267"/>
    <x v="264"/>
    <x v="24"/>
    <x v="2"/>
    <n v="211054925"/>
    <x v="6"/>
    <s v="PRD-107-TAB"/>
    <x v="6"/>
    <x v="1"/>
    <s v="W"/>
    <n v="1359.11"/>
    <n v="305.10000000000002"/>
    <x v="3"/>
    <n v="0.22448514101139699"/>
    <x v="0"/>
    <x v="1"/>
    <m/>
    <x v="0"/>
    <n v="0"/>
    <n v="2081.52"/>
    <x v="9"/>
    <x v="4"/>
  </r>
  <r>
    <s v="ORD-202310-07268"/>
    <x v="281"/>
    <x v="22"/>
    <x v="0"/>
    <n v="6798814443"/>
    <x v="8"/>
    <s v="PRD-110-CAM"/>
    <x v="8"/>
    <x v="1"/>
    <s v="North"/>
    <n v="2999.05"/>
    <n v="476.69"/>
    <x v="0"/>
    <n v="0.158946999883296"/>
    <x v="0"/>
    <x v="0"/>
    <m/>
    <x v="0"/>
    <n v="0"/>
    <m/>
    <x v="9"/>
    <x v="4"/>
  </r>
  <r>
    <s v="ORD-202310-07269"/>
    <x v="291"/>
    <x v="15"/>
    <x v="2"/>
    <n v="9481937901"/>
    <x v="12"/>
    <s v="PRD-105-BAG"/>
    <x v="9"/>
    <x v="2"/>
    <s v="W"/>
    <n v="583.29"/>
    <n v="143.54"/>
    <x v="3"/>
    <n v="0.246086852166161"/>
    <x v="1"/>
    <x v="1"/>
    <m/>
    <x v="0"/>
    <n v="0"/>
    <m/>
    <x v="9"/>
    <x v="4"/>
  </r>
  <r>
    <s v="ORD-202310-07270"/>
    <x v="270"/>
    <x v="6"/>
    <x v="1"/>
    <n v="4100911129"/>
    <x v="3"/>
    <s v="PRD-106-PHO"/>
    <x v="2"/>
    <x v="1"/>
    <s v="South"/>
    <n v="4262.83"/>
    <n v="722.78"/>
    <x v="2"/>
    <n v="0.16955402866171099"/>
    <x v="0"/>
    <x v="0"/>
    <m/>
    <x v="0"/>
    <n v="0"/>
    <n v="2788.38"/>
    <x v="9"/>
    <x v="4"/>
  </r>
  <r>
    <s v="ORD-202310-07271"/>
    <x v="292"/>
    <x v="27"/>
    <x v="5"/>
    <n v="4513292806"/>
    <x v="2"/>
    <s v="PRD-101-SHI"/>
    <x v="1"/>
    <x v="0"/>
    <s v="North"/>
    <n v="166.79"/>
    <n v="44.12"/>
    <x v="0"/>
    <n v="0.26452425205348001"/>
    <x v="2"/>
    <x v="1"/>
    <m/>
    <x v="0"/>
    <n v="0"/>
    <n v="2821.33"/>
    <x v="9"/>
    <x v="4"/>
  </r>
  <r>
    <s v="ORD-202310-07272"/>
    <x v="286"/>
    <x v="24"/>
    <x v="2"/>
    <n v="2588988727"/>
    <x v="10"/>
    <s v="PRD-106-PHO"/>
    <x v="2"/>
    <x v="1"/>
    <s v="North"/>
    <n v="390.8"/>
    <n v="91.18"/>
    <x v="0"/>
    <n v="0.23331627430911001"/>
    <x v="2"/>
    <x v="1"/>
    <m/>
    <x v="0"/>
    <n v="0"/>
    <n v="2788.38"/>
    <x v="9"/>
    <x v="4"/>
  </r>
  <r>
    <s v="ORD-202310-07273"/>
    <x v="280"/>
    <x v="24"/>
    <x v="6"/>
    <n v="9147874793"/>
    <x v="5"/>
    <s v="PRD-103-HEA"/>
    <x v="5"/>
    <x v="1"/>
    <s v="N"/>
    <n v="4423.41"/>
    <n v="295.49"/>
    <x v="0"/>
    <n v="6.6801404346420498E-2"/>
    <x v="0"/>
    <x v="2"/>
    <m/>
    <x v="0"/>
    <n v="0"/>
    <n v="2183.56"/>
    <x v="9"/>
    <x v="4"/>
  </r>
  <r>
    <s v="ORD-202310-07274"/>
    <x v="275"/>
    <x v="4"/>
    <x v="4"/>
    <n v="1878754275"/>
    <x v="9"/>
    <s v="PRD-107-TAB"/>
    <x v="6"/>
    <x v="1"/>
    <s v="North"/>
    <n v="2103.88"/>
    <n v="519.95000000000005"/>
    <x v="0"/>
    <n v="0.24713862007338799"/>
    <x v="0"/>
    <x v="1"/>
    <m/>
    <x v="0"/>
    <n v="0"/>
    <n v="2081.52"/>
    <x v="9"/>
    <x v="4"/>
  </r>
  <r>
    <s v="ORD-202310-07275"/>
    <x v="265"/>
    <x v="26"/>
    <x v="1"/>
    <n v="4371031868"/>
    <x v="17"/>
    <s v="PRD-108-JAC"/>
    <x v="0"/>
    <x v="0"/>
    <s v="North"/>
    <n v="4752.6400000000003"/>
    <n v="216.09"/>
    <x v="0"/>
    <n v="4.5467361298141697E-2"/>
    <x v="0"/>
    <x v="2"/>
    <m/>
    <x v="0"/>
    <n v="0"/>
    <n v="2085.91"/>
    <x v="9"/>
    <x v="4"/>
  </r>
  <r>
    <s v="ORD-202310-07276"/>
    <x v="272"/>
    <x v="10"/>
    <x v="2"/>
    <n v="618367838"/>
    <x v="23"/>
    <s v="PRD-111-CHA"/>
    <x v="11"/>
    <x v="1"/>
    <s v="North"/>
    <n v="2482.1999999999998"/>
    <n v="469.3"/>
    <x v="0"/>
    <n v="0.189066150995085"/>
    <x v="0"/>
    <x v="0"/>
    <m/>
    <x v="0"/>
    <n v="0"/>
    <n v="207.68"/>
    <x v="9"/>
    <x v="4"/>
  </r>
  <r>
    <s v="ORD-202310-07277"/>
    <x v="264"/>
    <x v="16"/>
    <x v="7"/>
    <n v="8755396918"/>
    <x v="4"/>
    <s v="PRD-109-SUN"/>
    <x v="3"/>
    <x v="2"/>
    <s v="East"/>
    <n v="2742.64"/>
    <n v="780.46"/>
    <x v="1"/>
    <n v="0.28456523641455"/>
    <x v="0"/>
    <x v="1"/>
    <m/>
    <x v="0"/>
    <n v="0"/>
    <m/>
    <x v="9"/>
    <x v="4"/>
  </r>
  <r>
    <s v="ORD-202310-07278"/>
    <x v="279"/>
    <x v="12"/>
    <x v="6"/>
    <n v="4688296413"/>
    <x v="5"/>
    <s v="PRD-103-HEA"/>
    <x v="4"/>
    <x v="1"/>
    <s v="N"/>
    <n v="756.19"/>
    <n v="207.18"/>
    <x v="0"/>
    <n v="0.27397876195136101"/>
    <x v="1"/>
    <x v="1"/>
    <m/>
    <x v="0"/>
    <n v="0"/>
    <n v="2183.56"/>
    <x v="9"/>
    <x v="4"/>
  </r>
  <r>
    <s v="ORD-202310-07279"/>
    <x v="290"/>
    <x v="22"/>
    <x v="3"/>
    <n v="9269482625"/>
    <x v="19"/>
    <s v="PRD-102-LAP"/>
    <x v="10"/>
    <x v="1"/>
    <s v="East"/>
    <n v="3472.1"/>
    <n v="147.16999999999999"/>
    <x v="1"/>
    <n v="4.2386452003110503E-2"/>
    <x v="0"/>
    <x v="2"/>
    <m/>
    <x v="0"/>
    <n v="0"/>
    <n v="847.14"/>
    <x v="9"/>
    <x v="4"/>
  </r>
  <r>
    <s v="ORD-202310-07280"/>
    <x v="272"/>
    <x v="13"/>
    <x v="4"/>
    <n v="8794008837"/>
    <x v="4"/>
    <s v="PRD-109-SUN"/>
    <x v="3"/>
    <x v="2"/>
    <s v="N"/>
    <n v="4002.02"/>
    <n v="621.16999999999996"/>
    <x v="0"/>
    <n v="0.15521411687098"/>
    <x v="0"/>
    <x v="0"/>
    <m/>
    <x v="0"/>
    <n v="0"/>
    <m/>
    <x v="9"/>
    <x v="4"/>
  </r>
  <r>
    <s v="ORD-202310-07281"/>
    <x v="281"/>
    <x v="17"/>
    <x v="4"/>
    <n v="3881258734"/>
    <x v="9"/>
    <s v="PRD-107-TAB"/>
    <x v="6"/>
    <x v="1"/>
    <s v="North"/>
    <n v="4825.49"/>
    <n v="237.74"/>
    <x v="0"/>
    <n v="4.9267535524889702E-2"/>
    <x v="0"/>
    <x v="2"/>
    <m/>
    <x v="0"/>
    <n v="0"/>
    <n v="2081.52"/>
    <x v="9"/>
    <x v="4"/>
  </r>
  <r>
    <s v="ORD-202310-07282"/>
    <x v="279"/>
    <x v="22"/>
    <x v="4"/>
    <n v="1884578293"/>
    <x v="11"/>
    <s v="PRD-104-WAT"/>
    <x v="7"/>
    <x v="2"/>
    <s v="East"/>
    <n v="4223.1400000000003"/>
    <n v="142.28"/>
    <x v="1"/>
    <n v="3.3690571470517197E-2"/>
    <x v="0"/>
    <x v="2"/>
    <s v="DAMAGED"/>
    <x v="1"/>
    <n v="1"/>
    <n v="2420.2800000000002"/>
    <x v="9"/>
    <x v="4"/>
  </r>
  <r>
    <s v="ORD-202310-07283"/>
    <x v="288"/>
    <x v="11"/>
    <x v="4"/>
    <n v="8005938363"/>
    <x v="14"/>
    <s v="PRD-111-CHA"/>
    <x v="11"/>
    <x v="1"/>
    <s v="North"/>
    <n v="3759.32"/>
    <n v="1011.02"/>
    <x v="0"/>
    <n v="0.26893693540321101"/>
    <x v="0"/>
    <x v="1"/>
    <s v="DAMAGED"/>
    <x v="1"/>
    <n v="1"/>
    <n v="207.68"/>
    <x v="9"/>
    <x v="4"/>
  </r>
  <r>
    <s v="ORD-202310-07284"/>
    <x v="276"/>
    <x v="21"/>
    <x v="3"/>
    <n v="1635857687"/>
    <x v="5"/>
    <s v="PRD-103-HEA"/>
    <x v="5"/>
    <x v="1"/>
    <s v="North"/>
    <n v="2450.7199999999998"/>
    <n v="267.26"/>
    <x v="0"/>
    <n v="0.10905366586146099"/>
    <x v="0"/>
    <x v="0"/>
    <m/>
    <x v="0"/>
    <n v="0"/>
    <n v="2183.56"/>
    <x v="9"/>
    <x v="4"/>
  </r>
  <r>
    <s v="ORD-202310-07285"/>
    <x v="283"/>
    <x v="18"/>
    <x v="3"/>
    <n v="3329401409"/>
    <x v="8"/>
    <s v="PRD-110-CAM"/>
    <x v="8"/>
    <x v="1"/>
    <s v="South"/>
    <n v="1085.49"/>
    <n v="39.33"/>
    <x v="2"/>
    <n v="3.62324848685847E-2"/>
    <x v="0"/>
    <x v="2"/>
    <s v="Defective"/>
    <x v="1"/>
    <n v="1"/>
    <m/>
    <x v="9"/>
    <x v="4"/>
  </r>
  <r>
    <s v="ORD-202310-07286"/>
    <x v="278"/>
    <x v="10"/>
    <x v="6"/>
    <n v="7203533932"/>
    <x v="17"/>
    <s v="PRD-108-JAC "/>
    <x v="0"/>
    <x v="0"/>
    <s v="North"/>
    <n v="2262.9699999999998"/>
    <n v="333.11"/>
    <x v="0"/>
    <n v="0.14720036058807701"/>
    <x v="0"/>
    <x v="0"/>
    <m/>
    <x v="0"/>
    <n v="0"/>
    <m/>
    <x v="9"/>
    <x v="4"/>
  </r>
  <r>
    <s v="ORD-202310-07287"/>
    <x v="275"/>
    <x v="17"/>
    <x v="6"/>
    <n v="6421188330"/>
    <x v="11"/>
    <s v="PRD-104-WAT"/>
    <x v="7"/>
    <x v="2"/>
    <s v="West"/>
    <n v="2339.98"/>
    <n v="486.49"/>
    <x v="3"/>
    <n v="0.207903486354584"/>
    <x v="0"/>
    <x v="1"/>
    <m/>
    <x v="0"/>
    <n v="0"/>
    <n v="2420.2800000000002"/>
    <x v="9"/>
    <x v="4"/>
  </r>
  <r>
    <s v="ORD-202310-07288"/>
    <x v="277"/>
    <x v="26"/>
    <x v="2"/>
    <n v="7338525592"/>
    <x v="3"/>
    <s v="PRD-106-PHO"/>
    <x v="2"/>
    <x v="1"/>
    <s v="North"/>
    <n v="715.77"/>
    <n v="139.21"/>
    <x v="0"/>
    <n v="0.19448985009151001"/>
    <x v="1"/>
    <x v="0"/>
    <m/>
    <x v="0"/>
    <n v="0"/>
    <n v="2788.38"/>
    <x v="9"/>
    <x v="4"/>
  </r>
  <r>
    <s v="ORD-202310-07289"/>
    <x v="272"/>
    <x v="22"/>
    <x v="3"/>
    <n v="5397133256"/>
    <x v="13"/>
    <s v="PRD-102-LAP"/>
    <x v="10"/>
    <x v="1"/>
    <s v="N"/>
    <n v="1689.46"/>
    <n v="398.03"/>
    <x v="0"/>
    <n v="0.235595989251003"/>
    <x v="0"/>
    <x v="1"/>
    <m/>
    <x v="0"/>
    <n v="0"/>
    <n v="847.14"/>
    <x v="9"/>
    <x v="4"/>
  </r>
  <r>
    <s v="ORD-202310-07290"/>
    <x v="278"/>
    <x v="2"/>
    <x v="7"/>
    <n v="7180375919"/>
    <x v="5"/>
    <s v="PRD-103-HEA"/>
    <x v="5"/>
    <x v="1"/>
    <s v="East"/>
    <n v="1372.87"/>
    <n v="281.37"/>
    <x v="1"/>
    <n v="0.20495021378571901"/>
    <x v="0"/>
    <x v="1"/>
    <m/>
    <x v="0"/>
    <n v="0"/>
    <n v="2183.56"/>
    <x v="9"/>
    <x v="4"/>
  </r>
  <r>
    <s v="ORD-202310-07291"/>
    <x v="268"/>
    <x v="9"/>
    <x v="1"/>
    <n v="1639513106"/>
    <x v="15"/>
    <s v="PRD-100-SHO "/>
    <x v="12"/>
    <x v="0"/>
    <s v="West"/>
    <n v="2594.4499999999998"/>
    <n v="544.66"/>
    <x v="3"/>
    <n v="0.209932741043381"/>
    <x v="0"/>
    <x v="1"/>
    <m/>
    <x v="0"/>
    <n v="0"/>
    <m/>
    <x v="9"/>
    <x v="4"/>
  </r>
  <r>
    <s v="ORD-202310-07292"/>
    <x v="271"/>
    <x v="1"/>
    <x v="1"/>
    <n v="1523991186"/>
    <x v="17"/>
    <s v="PRD-108-JAC"/>
    <x v="0"/>
    <x v="0"/>
    <s v="S"/>
    <n v="2385.59"/>
    <n v="99.47"/>
    <x v="2"/>
    <n v="4.1696184172468898E-2"/>
    <x v="0"/>
    <x v="2"/>
    <m/>
    <x v="0"/>
    <n v="0"/>
    <n v="2085.91"/>
    <x v="9"/>
    <x v="4"/>
  </r>
  <r>
    <s v="ORD-202310-07293"/>
    <x v="278"/>
    <x v="29"/>
    <x v="7"/>
    <n v="9828336670"/>
    <x v="11"/>
    <s v="PRD-104-WAT"/>
    <x v="7"/>
    <x v="2"/>
    <s v="N"/>
    <n v="3682.91"/>
    <n v="235.3"/>
    <x v="0"/>
    <n v="6.3889695919802605E-2"/>
    <x v="0"/>
    <x v="2"/>
    <m/>
    <x v="0"/>
    <n v="0"/>
    <n v="2420.2800000000002"/>
    <x v="9"/>
    <x v="4"/>
  </r>
  <r>
    <s v="ORD-202310-07294"/>
    <x v="284"/>
    <x v="9"/>
    <x v="2"/>
    <n v="3874977886"/>
    <x v="0"/>
    <s v="PRD-108-JAC"/>
    <x v="0"/>
    <x v="0"/>
    <s v="S"/>
    <n v="3206.37"/>
    <n v="183.62"/>
    <x v="2"/>
    <n v="5.7267252375739597E-2"/>
    <x v="0"/>
    <x v="2"/>
    <m/>
    <x v="0"/>
    <n v="0"/>
    <n v="2085.91"/>
    <x v="9"/>
    <x v="4"/>
  </r>
  <r>
    <s v="ORD-202310-07295"/>
    <x v="270"/>
    <x v="24"/>
    <x v="6"/>
    <n v="5210218972"/>
    <x v="8"/>
    <s v="PRD-110-CAM"/>
    <x v="8"/>
    <x v="1"/>
    <s v="North"/>
    <n v="3852.57"/>
    <n v="1068.46"/>
    <x v="0"/>
    <n v="0.27733694650583901"/>
    <x v="0"/>
    <x v="1"/>
    <m/>
    <x v="0"/>
    <n v="0"/>
    <m/>
    <x v="9"/>
    <x v="4"/>
  </r>
  <r>
    <s v="ORD-202310-07296"/>
    <x v="276"/>
    <x v="11"/>
    <x v="7"/>
    <n v="6307853"/>
    <x v="11"/>
    <s v="PRD-104-WAT"/>
    <x v="7"/>
    <x v="2"/>
    <s v="South"/>
    <n v="635.58000000000004"/>
    <n v="30.25"/>
    <x v="2"/>
    <n v="4.7594323295257902E-2"/>
    <x v="1"/>
    <x v="2"/>
    <m/>
    <x v="0"/>
    <n v="0"/>
    <n v="2420.2800000000002"/>
    <x v="9"/>
    <x v="4"/>
  </r>
  <r>
    <s v="ORD-202310-07297"/>
    <x v="270"/>
    <x v="19"/>
    <x v="5"/>
    <n v="7129730207"/>
    <x v="9"/>
    <s v="PRD-107-TAB "/>
    <x v="6"/>
    <x v="1"/>
    <s v="West"/>
    <n v="4590.75"/>
    <n v="547.03"/>
    <x v="3"/>
    <n v="0.119159178783423"/>
    <x v="0"/>
    <x v="0"/>
    <m/>
    <x v="0"/>
    <n v="0"/>
    <m/>
    <x v="9"/>
    <x v="4"/>
  </r>
  <r>
    <s v="ORD-202310-07298"/>
    <x v="279"/>
    <x v="10"/>
    <x v="6"/>
    <n v="801665044"/>
    <x v="5"/>
    <s v="PRD-103-HEA"/>
    <x v="5"/>
    <x v="1"/>
    <s v="S"/>
    <n v="2202.9699999999998"/>
    <n v="299.67"/>
    <x v="2"/>
    <n v="0.13602999586921299"/>
    <x v="0"/>
    <x v="0"/>
    <m/>
    <x v="0"/>
    <n v="0"/>
    <n v="2183.56"/>
    <x v="9"/>
    <x v="4"/>
  </r>
  <r>
    <s v="ORD-202310-07299"/>
    <x v="264"/>
    <x v="10"/>
    <x v="1"/>
    <n v="3465485939"/>
    <x v="9"/>
    <s v="PRD-107-TAB"/>
    <x v="6"/>
    <x v="1"/>
    <s v="North"/>
    <n v="4324.55"/>
    <n v="1115.3599999999999"/>
    <x v="0"/>
    <n v="0.25791354013712398"/>
    <x v="0"/>
    <x v="1"/>
    <m/>
    <x v="0"/>
    <n v="0"/>
    <n v="2081.52"/>
    <x v="9"/>
    <x v="4"/>
  </r>
  <r>
    <s v="ORD-202310-07300"/>
    <x v="269"/>
    <x v="22"/>
    <x v="1"/>
    <n v="9073005859"/>
    <x v="0"/>
    <s v="PRD-108-JAC"/>
    <x v="0"/>
    <x v="0"/>
    <s v="East"/>
    <n v="4336.24"/>
    <n v="697.57"/>
    <x v="1"/>
    <n v="0.16086978580521399"/>
    <x v="0"/>
    <x v="0"/>
    <s v="Late delivery"/>
    <x v="1"/>
    <n v="1"/>
    <n v="2085.91"/>
    <x v="9"/>
    <x v="4"/>
  </r>
  <r>
    <s v="ORD-202310-07301"/>
    <x v="265"/>
    <x v="7"/>
    <x v="0"/>
    <n v="9090884480"/>
    <x v="7"/>
    <s v="PRD-104-WAT"/>
    <x v="7"/>
    <x v="2"/>
    <s v="West"/>
    <n v="1348.34"/>
    <n v="108.89"/>
    <x v="3"/>
    <n v="8.0758562380408502E-2"/>
    <x v="0"/>
    <x v="2"/>
    <m/>
    <x v="0"/>
    <n v="0"/>
    <n v="2420.2800000000002"/>
    <x v="9"/>
    <x v="4"/>
  </r>
  <r>
    <s v="ORD-202310-07302"/>
    <x v="273"/>
    <x v="2"/>
    <x v="3"/>
    <n v="9661329152"/>
    <x v="11"/>
    <s v="PRD-104-WAT"/>
    <x v="7"/>
    <x v="2"/>
    <s v="North"/>
    <n v="4099.3100000000004"/>
    <n v="1112.1199999999999"/>
    <x v="0"/>
    <n v="0.27129443735653103"/>
    <x v="0"/>
    <x v="1"/>
    <m/>
    <x v="0"/>
    <n v="0"/>
    <n v="2420.2800000000002"/>
    <x v="9"/>
    <x v="4"/>
  </r>
  <r>
    <s v="ORD-202310-07303"/>
    <x v="281"/>
    <x v="9"/>
    <x v="5"/>
    <n v="3267089553"/>
    <x v="17"/>
    <s v="PRD-108-JAC"/>
    <x v="0"/>
    <x v="0"/>
    <s v="East"/>
    <n v="1406.46"/>
    <n v="223.84"/>
    <x v="1"/>
    <n v="0.159151344510331"/>
    <x v="0"/>
    <x v="0"/>
    <m/>
    <x v="0"/>
    <n v="0"/>
    <n v="2085.91"/>
    <x v="9"/>
    <x v="4"/>
  </r>
  <r>
    <s v="ORD-202310-07304"/>
    <x v="266"/>
    <x v="13"/>
    <x v="1"/>
    <n v="3152685349"/>
    <x v="8"/>
    <s v="PRD-110-CAM"/>
    <x v="8"/>
    <x v="1"/>
    <s v="North"/>
    <n v="1459.62"/>
    <n v="145.66"/>
    <x v="0"/>
    <n v="9.9793096833422398E-2"/>
    <x v="0"/>
    <x v="2"/>
    <s v="DAMAGED"/>
    <x v="1"/>
    <n v="1"/>
    <m/>
    <x v="9"/>
    <x v="4"/>
  </r>
  <r>
    <s v="ORD-202310-07305"/>
    <x v="278"/>
    <x v="24"/>
    <x v="1"/>
    <n v="6430175276"/>
    <x v="23"/>
    <s v="PRD-111-CHA"/>
    <x v="11"/>
    <x v="1"/>
    <s v="North"/>
    <n v="2298.92"/>
    <n v="411.81"/>
    <x v="0"/>
    <n v="0.17913194021540599"/>
    <x v="0"/>
    <x v="0"/>
    <m/>
    <x v="0"/>
    <n v="0"/>
    <n v="207.68"/>
    <x v="9"/>
    <x v="4"/>
  </r>
  <r>
    <s v="ORD-202310-07306"/>
    <x v="266"/>
    <x v="19"/>
    <x v="4"/>
    <n v="3374857071"/>
    <x v="5"/>
    <s v="PRD-103-HEA"/>
    <x v="5"/>
    <x v="1"/>
    <s v="East"/>
    <n v="578.92999999999995"/>
    <n v="82.42"/>
    <x v="1"/>
    <n v="0.142366089164493"/>
    <x v="1"/>
    <x v="0"/>
    <m/>
    <x v="0"/>
    <n v="0"/>
    <n v="2183.56"/>
    <x v="9"/>
    <x v="4"/>
  </r>
  <r>
    <s v="ORD-202310-07307"/>
    <x v="273"/>
    <x v="1"/>
    <x v="6"/>
    <n v="8962771205"/>
    <x v="2"/>
    <s v="PRD-101-SHI"/>
    <x v="1"/>
    <x v="0"/>
    <s v="North"/>
    <n v="294.7"/>
    <n v="31.3"/>
    <x v="0"/>
    <n v="0.106209704784527"/>
    <x v="2"/>
    <x v="0"/>
    <m/>
    <x v="0"/>
    <n v="0"/>
    <n v="2821.33"/>
    <x v="9"/>
    <x v="4"/>
  </r>
  <r>
    <s v="ORD-202310-07308"/>
    <x v="292"/>
    <x v="27"/>
    <x v="0"/>
    <n v="1253883600"/>
    <x v="4"/>
    <s v="PRD-109-SUN"/>
    <x v="3"/>
    <x v="2"/>
    <s v="North"/>
    <n v="1443.56"/>
    <n v="51.73"/>
    <x v="0"/>
    <n v="3.5835018980852902E-2"/>
    <x v="0"/>
    <x v="2"/>
    <m/>
    <x v="0"/>
    <n v="0"/>
    <m/>
    <x v="9"/>
    <x v="4"/>
  </r>
  <r>
    <s v="ORD-202310-07309"/>
    <x v="293"/>
    <x v="21"/>
    <x v="6"/>
    <n v="9937155585"/>
    <x v="5"/>
    <s v="PRD-103-HEA"/>
    <x v="5"/>
    <x v="1"/>
    <s v="W"/>
    <n v="143.46"/>
    <n v="4.8"/>
    <x v="3"/>
    <n v="3.3458803847762397E-2"/>
    <x v="2"/>
    <x v="2"/>
    <m/>
    <x v="0"/>
    <n v="0"/>
    <n v="2183.56"/>
    <x v="9"/>
    <x v="4"/>
  </r>
  <r>
    <s v="ORD-202310-07310"/>
    <x v="264"/>
    <x v="0"/>
    <x v="2"/>
    <n v="6378804798"/>
    <x v="8"/>
    <s v="PRD-110-CAM"/>
    <x v="8"/>
    <x v="1"/>
    <s v="East"/>
    <n v="3606.09"/>
    <n v="1016.93"/>
    <x v="1"/>
    <n v="0.28200349963533899"/>
    <x v="0"/>
    <x v="1"/>
    <s v="DAMAGED"/>
    <x v="1"/>
    <n v="1"/>
    <m/>
    <x v="9"/>
    <x v="4"/>
  </r>
  <r>
    <s v="ORD-202310-07311"/>
    <x v="282"/>
    <x v="14"/>
    <x v="0"/>
    <n v="7348207282"/>
    <x v="8"/>
    <s v="PRD-110-CAM"/>
    <x v="8"/>
    <x v="1"/>
    <s v="South"/>
    <n v="2366.3200000000002"/>
    <n v="694.98"/>
    <x v="2"/>
    <n v="0.293696541465229"/>
    <x v="0"/>
    <x v="1"/>
    <m/>
    <x v="0"/>
    <n v="0"/>
    <m/>
    <x v="9"/>
    <x v="4"/>
  </r>
  <r>
    <s v="ORD-202310-07312"/>
    <x v="277"/>
    <x v="13"/>
    <x v="6"/>
    <n v="3202556027"/>
    <x v="22"/>
    <s v="PRD-105-BAG"/>
    <x v="9"/>
    <x v="2"/>
    <s v="East"/>
    <n v="4714.8500000000004"/>
    <n v="1039.6500000000001"/>
    <x v="1"/>
    <n v="0.22050542435072201"/>
    <x v="0"/>
    <x v="1"/>
    <m/>
    <x v="0"/>
    <n v="0"/>
    <m/>
    <x v="9"/>
    <x v="4"/>
  </r>
  <r>
    <s v="ORD-202310-07313"/>
    <x v="268"/>
    <x v="1"/>
    <x v="6"/>
    <n v="6695789943"/>
    <x v="20"/>
    <s v="PRD-100-SHO"/>
    <x v="12"/>
    <x v="0"/>
    <s v="N"/>
    <n v="2578.85"/>
    <n v="526.69000000000005"/>
    <x v="0"/>
    <n v="0.20423444558621101"/>
    <x v="0"/>
    <x v="1"/>
    <m/>
    <x v="0"/>
    <n v="0"/>
    <n v="2793.38"/>
    <x v="9"/>
    <x v="4"/>
  </r>
  <r>
    <s v="ORD-202310-07314"/>
    <x v="282"/>
    <x v="28"/>
    <x v="1"/>
    <n v="426038900"/>
    <x v="4"/>
    <s v="PRD - 109 - SUN"/>
    <x v="3"/>
    <x v="2"/>
    <s v="N"/>
    <n v="4150.6400000000003"/>
    <n v="740.72"/>
    <x v="0"/>
    <n v="0.17845922556521401"/>
    <x v="0"/>
    <x v="0"/>
    <m/>
    <x v="0"/>
    <n v="0"/>
    <m/>
    <x v="9"/>
    <x v="4"/>
  </r>
  <r>
    <s v="ORD-202310-07315"/>
    <x v="279"/>
    <x v="7"/>
    <x v="0"/>
    <n v="5526278652"/>
    <x v="6"/>
    <s v="PRD-107-TAB"/>
    <x v="6"/>
    <x v="1"/>
    <s v="North"/>
    <n v="3871.87"/>
    <n v="918.43"/>
    <x v="0"/>
    <n v="0.237205794616038"/>
    <x v="0"/>
    <x v="1"/>
    <m/>
    <x v="0"/>
    <n v="0"/>
    <n v="2081.52"/>
    <x v="9"/>
    <x v="4"/>
  </r>
  <r>
    <s v="ORD-202310-07316"/>
    <x v="293"/>
    <x v="6"/>
    <x v="4"/>
    <n v="951546891"/>
    <x v="20"/>
    <s v="PRD-100-SHO"/>
    <x v="12"/>
    <x v="0"/>
    <s v="North"/>
    <n v="2131.71"/>
    <n v="470.51"/>
    <x v="0"/>
    <n v="0.220719516256902"/>
    <x v="0"/>
    <x v="1"/>
    <s v="DAMAGED"/>
    <x v="1"/>
    <n v="1"/>
    <n v="2793.38"/>
    <x v="9"/>
    <x v="4"/>
  </r>
  <r>
    <s v="ORD-202310-07317"/>
    <x v="290"/>
    <x v="1"/>
    <x v="0"/>
    <n v="9581129580"/>
    <x v="10"/>
    <s v="PRD-106-PHO"/>
    <x v="2"/>
    <x v="1"/>
    <s v="East"/>
    <n v="46"/>
    <n v="7.53"/>
    <x v="1"/>
    <n v="0.16369565217391299"/>
    <x v="2"/>
    <x v="0"/>
    <m/>
    <x v="0"/>
    <n v="0"/>
    <n v="2788.38"/>
    <x v="9"/>
    <x v="4"/>
  </r>
  <r>
    <s v="ORD-202310-07318"/>
    <x v="274"/>
    <x v="18"/>
    <x v="7"/>
    <n v="8696533276"/>
    <x v="15"/>
    <s v="PRD-100-SHO"/>
    <x v="4"/>
    <x v="0"/>
    <s v="S"/>
    <n v="1737.49"/>
    <n v="478.23"/>
    <x v="2"/>
    <n v="0.27524187189566601"/>
    <x v="0"/>
    <x v="1"/>
    <m/>
    <x v="0"/>
    <n v="0"/>
    <n v="2793.38"/>
    <x v="9"/>
    <x v="4"/>
  </r>
  <r>
    <s v="ORD-202310-07319"/>
    <x v="276"/>
    <x v="16"/>
    <x v="7"/>
    <n v="5292871534"/>
    <x v="3"/>
    <s v="PRD-106-PHO"/>
    <x v="2"/>
    <x v="1"/>
    <s v="S"/>
    <n v="2269.1"/>
    <n v="129.02000000000001"/>
    <x v="2"/>
    <n v="5.6859547838349997E-2"/>
    <x v="0"/>
    <x v="2"/>
    <m/>
    <x v="0"/>
    <n v="0"/>
    <n v="2788.38"/>
    <x v="9"/>
    <x v="4"/>
  </r>
  <r>
    <s v="ORD-202310-07320"/>
    <x v="264"/>
    <x v="27"/>
    <x v="5"/>
    <n v="4921753361"/>
    <x v="5"/>
    <s v="PRD-103-HEA"/>
    <x v="5"/>
    <x v="1"/>
    <s v="N"/>
    <n v="4473.3100000000004"/>
    <n v="234.46"/>
    <x v="0"/>
    <n v="5.24130900831822E-2"/>
    <x v="0"/>
    <x v="2"/>
    <m/>
    <x v="0"/>
    <n v="0"/>
    <n v="2183.56"/>
    <x v="9"/>
    <x v="4"/>
  </r>
  <r>
    <s v="ORD-202310-07321"/>
    <x v="270"/>
    <x v="10"/>
    <x v="6"/>
    <n v="5993706330"/>
    <x v="0"/>
    <s v="PRD-108-JAC"/>
    <x v="0"/>
    <x v="0"/>
    <s v="South"/>
    <n v="1350.75"/>
    <n v="388.76"/>
    <x v="2"/>
    <n v="0.28781047566166901"/>
    <x v="0"/>
    <x v="1"/>
    <m/>
    <x v="0"/>
    <n v="0"/>
    <n v="2085.91"/>
    <x v="9"/>
    <x v="4"/>
  </r>
  <r>
    <s v="ORD-202310-07322"/>
    <x v="291"/>
    <x v="2"/>
    <x v="7"/>
    <n v="2782489713"/>
    <x v="9"/>
    <s v="PRD-107-TAB"/>
    <x v="6"/>
    <x v="1"/>
    <s v="S"/>
    <n v="2214.3000000000002"/>
    <n v="624.88"/>
    <x v="2"/>
    <n v="0.28220205030935303"/>
    <x v="0"/>
    <x v="1"/>
    <m/>
    <x v="0"/>
    <n v="0"/>
    <n v="2081.52"/>
    <x v="9"/>
    <x v="4"/>
  </r>
  <r>
    <s v="ORD-202310-07323"/>
    <x v="273"/>
    <x v="6"/>
    <x v="2"/>
    <n v="4889593452"/>
    <x v="9"/>
    <s v="PRD-107-TAB"/>
    <x v="6"/>
    <x v="1"/>
    <s v="South"/>
    <n v="1402.18"/>
    <n v="193.75"/>
    <x v="2"/>
    <n v="0.138177694732488"/>
    <x v="0"/>
    <x v="0"/>
    <m/>
    <x v="0"/>
    <n v="0"/>
    <n v="2081.52"/>
    <x v="9"/>
    <x v="4"/>
  </r>
  <r>
    <s v="ORD-202310-07324"/>
    <x v="281"/>
    <x v="29"/>
    <x v="2"/>
    <n v="7427231968"/>
    <x v="5"/>
    <s v="PRD-103-HEA"/>
    <x v="5"/>
    <x v="1"/>
    <s v="S"/>
    <n v="3729.9"/>
    <n v="890.28"/>
    <x v="2"/>
    <n v="0.23868736427250101"/>
    <x v="0"/>
    <x v="1"/>
    <m/>
    <x v="0"/>
    <n v="0"/>
    <n v="2183.56"/>
    <x v="9"/>
    <x v="4"/>
  </r>
  <r>
    <s v="ORD-202310-07325"/>
    <x v="284"/>
    <x v="29"/>
    <x v="4"/>
    <n v="9749112480"/>
    <x v="8"/>
    <s v="PRD-110-CAM"/>
    <x v="8"/>
    <x v="1"/>
    <s v="W"/>
    <n v="1850.9"/>
    <n v="338.35"/>
    <x v="3"/>
    <n v="0.18280296072181099"/>
    <x v="0"/>
    <x v="0"/>
    <m/>
    <x v="0"/>
    <n v="0"/>
    <m/>
    <x v="9"/>
    <x v="4"/>
  </r>
  <r>
    <s v="ORD-202310-07326"/>
    <x v="279"/>
    <x v="14"/>
    <x v="2"/>
    <n v="6895179176"/>
    <x v="10"/>
    <s v="PRD-106-PHO"/>
    <x v="2"/>
    <x v="1"/>
    <s v="North"/>
    <n v="3231.17"/>
    <n v="649.70000000000005"/>
    <x v="0"/>
    <n v="0.201072676460849"/>
    <x v="0"/>
    <x v="1"/>
    <m/>
    <x v="0"/>
    <n v="0"/>
    <n v="2788.38"/>
    <x v="9"/>
    <x v="4"/>
  </r>
  <r>
    <s v="ORD-202310-07327"/>
    <x v="264"/>
    <x v="16"/>
    <x v="1"/>
    <n v="4374207725"/>
    <x v="0"/>
    <s v="PRD-108-JAC"/>
    <x v="0"/>
    <x v="0"/>
    <s v="East"/>
    <n v="2792.24"/>
    <n v="607.28"/>
    <x v="1"/>
    <n v="0.217488468039997"/>
    <x v="0"/>
    <x v="1"/>
    <m/>
    <x v="0"/>
    <n v="0"/>
    <n v="2085.91"/>
    <x v="9"/>
    <x v="4"/>
  </r>
  <r>
    <s v="ORD-202310-07328"/>
    <x v="270"/>
    <x v="16"/>
    <x v="1"/>
    <n v="134205003"/>
    <x v="0"/>
    <s v="PRD-108-JAC"/>
    <x v="0"/>
    <x v="0"/>
    <s v="West"/>
    <n v="1993.76"/>
    <n v="440.49"/>
    <x v="3"/>
    <n v="0.22093431506299699"/>
    <x v="0"/>
    <x v="1"/>
    <m/>
    <x v="0"/>
    <n v="0"/>
    <n v="2085.91"/>
    <x v="9"/>
    <x v="4"/>
  </r>
  <r>
    <s v="ORD-202310-07329"/>
    <x v="270"/>
    <x v="29"/>
    <x v="4"/>
    <n v="8406764677"/>
    <x v="3"/>
    <s v="PRD-106-PHO"/>
    <x v="2"/>
    <x v="1"/>
    <s v="N"/>
    <n v="3225.29"/>
    <n v="475.62"/>
    <x v="0"/>
    <n v="0.14746580927606501"/>
    <x v="0"/>
    <x v="0"/>
    <m/>
    <x v="0"/>
    <n v="0"/>
    <n v="2788.38"/>
    <x v="9"/>
    <x v="4"/>
  </r>
  <r>
    <s v="ORD-202310-07330"/>
    <x v="271"/>
    <x v="3"/>
    <x v="2"/>
    <n v="767087300"/>
    <x v="4"/>
    <s v="PRD-109-SUN"/>
    <x v="3"/>
    <x v="2"/>
    <s v="North"/>
    <n v="538.96"/>
    <n v="98.52"/>
    <x v="0"/>
    <n v="0.18279649695710301"/>
    <x v="1"/>
    <x v="0"/>
    <m/>
    <x v="0"/>
    <n v="0"/>
    <m/>
    <x v="9"/>
    <x v="4"/>
  </r>
  <r>
    <s v="ORD-202310-07331"/>
    <x v="290"/>
    <x v="11"/>
    <x v="1"/>
    <n v="4093825085"/>
    <x v="3"/>
    <s v="PRD-106-PHO"/>
    <x v="2"/>
    <x v="1"/>
    <s v="W"/>
    <n v="545.08000000000004"/>
    <n v="142.91999999999999"/>
    <x v="3"/>
    <n v="0.262200044030234"/>
    <x v="1"/>
    <x v="1"/>
    <m/>
    <x v="0"/>
    <n v="0"/>
    <n v="2788.38"/>
    <x v="9"/>
    <x v="4"/>
  </r>
  <r>
    <s v="ORD-202310-07332"/>
    <x v="269"/>
    <x v="4"/>
    <x v="2"/>
    <n v="5101843536"/>
    <x v="3"/>
    <s v="PRD-106-PHO"/>
    <x v="2"/>
    <x v="1"/>
    <s v="East"/>
    <n v="1736.49"/>
    <n v="470.45"/>
    <x v="1"/>
    <n v="0.27092007440296201"/>
    <x v="0"/>
    <x v="1"/>
    <m/>
    <x v="0"/>
    <n v="0"/>
    <n v="2788.38"/>
    <x v="9"/>
    <x v="4"/>
  </r>
  <r>
    <s v="ORD-202310-07333"/>
    <x v="292"/>
    <x v="20"/>
    <x v="7"/>
    <n v="2324889837"/>
    <x v="0"/>
    <s v="PRD-108-JAC"/>
    <x v="0"/>
    <x v="0"/>
    <s v="W"/>
    <n v="3090.34"/>
    <n v="855.3"/>
    <x v="3"/>
    <n v="0.27676566332507102"/>
    <x v="0"/>
    <x v="1"/>
    <m/>
    <x v="0"/>
    <n v="0"/>
    <n v="2085.91"/>
    <x v="9"/>
    <x v="4"/>
  </r>
  <r>
    <s v="ORD-202310-07334"/>
    <x v="280"/>
    <x v="7"/>
    <x v="1"/>
    <n v="9297816497"/>
    <x v="0"/>
    <s v="PRD-108-JAC"/>
    <x v="0"/>
    <x v="0"/>
    <s v="West"/>
    <n v="4168.9399999999996"/>
    <n v="245.23"/>
    <x v="3"/>
    <n v="5.8823106113304602E-2"/>
    <x v="0"/>
    <x v="2"/>
    <s v="DAMAGED"/>
    <x v="1"/>
    <n v="1"/>
    <n v="2085.91"/>
    <x v="9"/>
    <x v="4"/>
  </r>
  <r>
    <s v="ORD-202310-07335"/>
    <x v="281"/>
    <x v="17"/>
    <x v="4"/>
    <n v="529258276"/>
    <x v="3"/>
    <s v="PRD-106-PHO"/>
    <x v="4"/>
    <x v="1"/>
    <s v="East"/>
    <n v="4562.05"/>
    <n v="1331.09"/>
    <x v="1"/>
    <n v="0.29177453118663799"/>
    <x v="0"/>
    <x v="1"/>
    <m/>
    <x v="0"/>
    <n v="0"/>
    <n v="2788.38"/>
    <x v="9"/>
    <x v="4"/>
  </r>
  <r>
    <s v="ORD-202310-07336"/>
    <x v="269"/>
    <x v="9"/>
    <x v="2"/>
    <n v="4902977935"/>
    <x v="8"/>
    <s v="PRD-110-CAM"/>
    <x v="8"/>
    <x v="1"/>
    <s v="South"/>
    <n v="1084.2"/>
    <n v="75.25"/>
    <x v="2"/>
    <n v="6.9406013650618006E-2"/>
    <x v="0"/>
    <x v="2"/>
    <m/>
    <x v="0"/>
    <n v="0"/>
    <m/>
    <x v="9"/>
    <x v="4"/>
  </r>
  <r>
    <s v="ORD-202310-07337"/>
    <x v="286"/>
    <x v="8"/>
    <x v="3"/>
    <n v="7227320061"/>
    <x v="23"/>
    <s v="PRD - 111 - CHA"/>
    <x v="11"/>
    <x v="1"/>
    <s v="N"/>
    <n v="3479"/>
    <n v="790.46"/>
    <x v="0"/>
    <n v="0.22720896809428001"/>
    <x v="0"/>
    <x v="1"/>
    <m/>
    <x v="0"/>
    <n v="0"/>
    <m/>
    <x v="9"/>
    <x v="4"/>
  </r>
  <r>
    <s v="ORD-202310-07338"/>
    <x v="271"/>
    <x v="24"/>
    <x v="1"/>
    <n v="7843473762"/>
    <x v="4"/>
    <s v="PRD-109-SUN"/>
    <x v="3"/>
    <x v="2"/>
    <s v="West"/>
    <n v="3027.67"/>
    <n v="476.56"/>
    <x v="3"/>
    <n v="0.15740156622088899"/>
    <x v="0"/>
    <x v="0"/>
    <s v="damaged "/>
    <x v="1"/>
    <n v="1"/>
    <m/>
    <x v="9"/>
    <x v="4"/>
  </r>
  <r>
    <s v="ORD-202310-07339"/>
    <x v="283"/>
    <x v="15"/>
    <x v="2"/>
    <n v="1748413509"/>
    <x v="15"/>
    <s v="PRD-100-SHO"/>
    <x v="12"/>
    <x v="0"/>
    <s v="North"/>
    <n v="2946.29"/>
    <n v="869.43"/>
    <x v="0"/>
    <n v="0.29509315104758899"/>
    <x v="0"/>
    <x v="1"/>
    <m/>
    <x v="0"/>
    <n v="0"/>
    <n v="2793.38"/>
    <x v="9"/>
    <x v="4"/>
  </r>
  <r>
    <s v="ORD-202310-07340"/>
    <x v="273"/>
    <x v="24"/>
    <x v="4"/>
    <n v="9500007549"/>
    <x v="12"/>
    <s v="PRD-105-BAG"/>
    <x v="4"/>
    <x v="2"/>
    <s v="W"/>
    <n v="3813.12"/>
    <n v="218.21"/>
    <x v="3"/>
    <n v="5.7226103558241002E-2"/>
    <x v="0"/>
    <x v="2"/>
    <m/>
    <x v="0"/>
    <n v="0"/>
    <m/>
    <x v="9"/>
    <x v="4"/>
  </r>
  <r>
    <s v="ORD-202310-07341"/>
    <x v="278"/>
    <x v="19"/>
    <x v="1"/>
    <n v="8098778771"/>
    <x v="9"/>
    <s v="PRD-107-TAB"/>
    <x v="6"/>
    <x v="1"/>
    <s v="North"/>
    <n v="3826.53"/>
    <n v="335.73"/>
    <x v="0"/>
    <n v="8.7737454037992602E-2"/>
    <x v="0"/>
    <x v="2"/>
    <m/>
    <x v="0"/>
    <n v="0"/>
    <n v="2081.52"/>
    <x v="9"/>
    <x v="4"/>
  </r>
  <r>
    <s v="ORD-202310-07342"/>
    <x v="286"/>
    <x v="10"/>
    <x v="1"/>
    <n v="8096132541"/>
    <x v="5"/>
    <s v="PRD-103-HEA"/>
    <x v="5"/>
    <x v="1"/>
    <s v="N"/>
    <n v="2965.87"/>
    <n v="170.93"/>
    <x v="0"/>
    <n v="5.7632330479758E-2"/>
    <x v="0"/>
    <x v="2"/>
    <s v="damaged "/>
    <x v="1"/>
    <n v="1"/>
    <n v="2183.56"/>
    <x v="9"/>
    <x v="4"/>
  </r>
  <r>
    <s v="ORD-202310-07343"/>
    <x v="283"/>
    <x v="19"/>
    <x v="7"/>
    <n v="8585471710"/>
    <x v="14"/>
    <s v="PRD - 111 - CHA"/>
    <x v="11"/>
    <x v="1"/>
    <s v="North"/>
    <n v="1125.28"/>
    <n v="152.52000000000001"/>
    <x v="0"/>
    <n v="0.13553959903313001"/>
    <x v="0"/>
    <x v="0"/>
    <m/>
    <x v="0"/>
    <n v="0"/>
    <m/>
    <x v="9"/>
    <x v="4"/>
  </r>
  <r>
    <s v="ORD-202310-07344"/>
    <x v="291"/>
    <x v="7"/>
    <x v="0"/>
    <n v="398795770"/>
    <x v="11"/>
    <s v="PRD-104-WAT"/>
    <x v="7"/>
    <x v="2"/>
    <s v="North"/>
    <n v="4006.17"/>
    <n v="965.72"/>
    <x v="0"/>
    <n v="0.24105816777620501"/>
    <x v="0"/>
    <x v="1"/>
    <m/>
    <x v="0"/>
    <n v="0"/>
    <n v="2420.2800000000002"/>
    <x v="9"/>
    <x v="4"/>
  </r>
  <r>
    <s v="ORD-202310-07345"/>
    <x v="277"/>
    <x v="5"/>
    <x v="0"/>
    <n v="5295317132"/>
    <x v="21"/>
    <s v="PRD-110-CAM"/>
    <x v="8"/>
    <x v="1"/>
    <s v="North"/>
    <n v="4358.03"/>
    <n v="349.57"/>
    <x v="0"/>
    <n v="8.0212848465935294E-2"/>
    <x v="0"/>
    <x v="2"/>
    <m/>
    <x v="0"/>
    <n v="0"/>
    <m/>
    <x v="9"/>
    <x v="4"/>
  </r>
  <r>
    <s v="ORD-202310-07346"/>
    <x v="271"/>
    <x v="9"/>
    <x v="6"/>
    <n v="5729882457"/>
    <x v="15"/>
    <s v="PRD-100-SHO"/>
    <x v="4"/>
    <x v="0"/>
    <s v="S"/>
    <n v="1668.87"/>
    <n v="403.08"/>
    <x v="2"/>
    <n v="0.24152869905984301"/>
    <x v="0"/>
    <x v="1"/>
    <m/>
    <x v="0"/>
    <n v="0"/>
    <n v="2793.38"/>
    <x v="9"/>
    <x v="4"/>
  </r>
  <r>
    <s v="ORD-202310-07347"/>
    <x v="276"/>
    <x v="12"/>
    <x v="4"/>
    <n v="9963018918"/>
    <x v="8"/>
    <s v="PRD-110-CAM"/>
    <x v="8"/>
    <x v="1"/>
    <s v="S"/>
    <n v="1069.18"/>
    <n v="85.5"/>
    <x v="2"/>
    <n v="7.9967825810434198E-2"/>
    <x v="0"/>
    <x v="2"/>
    <m/>
    <x v="0"/>
    <n v="0"/>
    <m/>
    <x v="9"/>
    <x v="4"/>
  </r>
  <r>
    <s v="ORD-202310-07348"/>
    <x v="268"/>
    <x v="18"/>
    <x v="7"/>
    <n v="5295125401"/>
    <x v="9"/>
    <s v="PRD-107-TAB"/>
    <x v="6"/>
    <x v="1"/>
    <s v="North"/>
    <n v="2066.64"/>
    <n v="97.64"/>
    <x v="0"/>
    <n v="4.7245770913173099E-2"/>
    <x v="0"/>
    <x v="2"/>
    <s v="Wrong item delivered"/>
    <x v="1"/>
    <n v="1"/>
    <n v="2081.52"/>
    <x v="9"/>
    <x v="4"/>
  </r>
  <r>
    <s v="ORD-202310-07349"/>
    <x v="279"/>
    <x v="0"/>
    <x v="2"/>
    <n v="9900998563"/>
    <x v="14"/>
    <s v="PRD - 111 - CHA"/>
    <x v="11"/>
    <x v="1"/>
    <s v="North"/>
    <n v="2901.92"/>
    <n v="251.95"/>
    <x v="0"/>
    <n v="8.6821828306776205E-2"/>
    <x v="0"/>
    <x v="2"/>
    <s v="Defective"/>
    <x v="1"/>
    <n v="1"/>
    <m/>
    <x v="9"/>
    <x v="4"/>
  </r>
  <r>
    <s v="ORD-202310-07350"/>
    <x v="265"/>
    <x v="9"/>
    <x v="7"/>
    <n v="9996413403"/>
    <x v="13"/>
    <s v="PRD-102-LAP"/>
    <x v="10"/>
    <x v="1"/>
    <s v="N"/>
    <n v="2317.64"/>
    <n v="247.21"/>
    <x v="0"/>
    <n v="0.10666453806458299"/>
    <x v="0"/>
    <x v="0"/>
    <m/>
    <x v="0"/>
    <n v="0"/>
    <n v="847.14"/>
    <x v="9"/>
    <x v="4"/>
  </r>
  <r>
    <s v="ORD-202310-07351"/>
    <x v="266"/>
    <x v="14"/>
    <x v="0"/>
    <n v="8791419478"/>
    <x v="11"/>
    <s v="PRD-104-WAT"/>
    <x v="7"/>
    <x v="2"/>
    <s v="W"/>
    <n v="2570.85"/>
    <n v="394.87"/>
    <x v="3"/>
    <n v="0.153595114456308"/>
    <x v="0"/>
    <x v="0"/>
    <m/>
    <x v="0"/>
    <n v="0"/>
    <n v="2420.2800000000002"/>
    <x v="9"/>
    <x v="4"/>
  </r>
  <r>
    <s v="ORD-202310-07352"/>
    <x v="291"/>
    <x v="11"/>
    <x v="5"/>
    <n v="2741046305"/>
    <x v="11"/>
    <s v="PRD-104-WAT"/>
    <x v="7"/>
    <x v="2"/>
    <s v="North"/>
    <n v="1032.2"/>
    <n v="131.85"/>
    <x v="0"/>
    <n v="0.12773687269908901"/>
    <x v="0"/>
    <x v="0"/>
    <m/>
    <x v="0"/>
    <n v="0"/>
    <n v="2420.2800000000002"/>
    <x v="9"/>
    <x v="4"/>
  </r>
  <r>
    <s v="ORD-202310-07353"/>
    <x v="285"/>
    <x v="22"/>
    <x v="3"/>
    <n v="3131303695"/>
    <x v="6"/>
    <s v="PRD-107-TAB"/>
    <x v="6"/>
    <x v="1"/>
    <s v="N"/>
    <n v="1298.3399999999999"/>
    <n v="377.86"/>
    <x v="0"/>
    <n v="0.291033165426622"/>
    <x v="0"/>
    <x v="1"/>
    <m/>
    <x v="0"/>
    <n v="0"/>
    <n v="2081.52"/>
    <x v="9"/>
    <x v="4"/>
  </r>
  <r>
    <s v="ORD-202310-07354"/>
    <x v="285"/>
    <x v="10"/>
    <x v="1"/>
    <n v="2429397303"/>
    <x v="8"/>
    <s v="PRD-110-CAM"/>
    <x v="8"/>
    <x v="1"/>
    <s v="N"/>
    <n v="1002.96"/>
    <n v="274.31"/>
    <x v="0"/>
    <n v="0.27350043870144403"/>
    <x v="0"/>
    <x v="1"/>
    <m/>
    <x v="0"/>
    <n v="0"/>
    <m/>
    <x v="9"/>
    <x v="4"/>
  </r>
  <r>
    <s v="ORD-202310-07355"/>
    <x v="271"/>
    <x v="22"/>
    <x v="5"/>
    <n v="978561869"/>
    <x v="12"/>
    <s v="PRD-105-BAG"/>
    <x v="4"/>
    <x v="2"/>
    <s v="East"/>
    <n v="3222.65"/>
    <n v="716.99"/>
    <x v="1"/>
    <n v="0.22248460118225699"/>
    <x v="0"/>
    <x v="1"/>
    <m/>
    <x v="0"/>
    <n v="0"/>
    <m/>
    <x v="9"/>
    <x v="4"/>
  </r>
  <r>
    <s v="ORD-202310-07356"/>
    <x v="284"/>
    <x v="28"/>
    <x v="1"/>
    <n v="5010500867"/>
    <x v="13"/>
    <s v="PRD-102-LAP"/>
    <x v="10"/>
    <x v="1"/>
    <s v="N"/>
    <n v="4332.6499999999996"/>
    <n v="907.32"/>
    <x v="0"/>
    <n v="0.20941456152700999"/>
    <x v="0"/>
    <x v="1"/>
    <m/>
    <x v="0"/>
    <n v="0"/>
    <n v="847.14"/>
    <x v="9"/>
    <x v="4"/>
  </r>
  <r>
    <s v="ORD-202310-07357"/>
    <x v="290"/>
    <x v="25"/>
    <x v="3"/>
    <n v="895288594"/>
    <x v="6"/>
    <s v="PRD - 107 - TAB"/>
    <x v="6"/>
    <x v="1"/>
    <s v="East"/>
    <n v="4051.28"/>
    <n v="485.71"/>
    <x v="1"/>
    <n v="0.119890503742027"/>
    <x v="0"/>
    <x v="0"/>
    <m/>
    <x v="0"/>
    <n v="0"/>
    <m/>
    <x v="9"/>
    <x v="4"/>
  </r>
  <r>
    <s v="ORD-202310-07358"/>
    <x v="274"/>
    <x v="9"/>
    <x v="4"/>
    <n v="6409606634"/>
    <x v="11"/>
    <s v="PRD-104-WAT"/>
    <x v="7"/>
    <x v="2"/>
    <s v="East"/>
    <n v="1775.87"/>
    <n v="230.06"/>
    <x v="1"/>
    <n v="0.129547770951703"/>
    <x v="0"/>
    <x v="0"/>
    <m/>
    <x v="0"/>
    <n v="0"/>
    <n v="2420.2800000000002"/>
    <x v="9"/>
    <x v="4"/>
  </r>
  <r>
    <s v="ORD-202310-07359"/>
    <x v="268"/>
    <x v="15"/>
    <x v="7"/>
    <n v="5490723898"/>
    <x v="8"/>
    <s v="PRD-110-CAM"/>
    <x v="8"/>
    <x v="1"/>
    <s v="N"/>
    <n v="3289.46"/>
    <n v="644.66999999999996"/>
    <x v="0"/>
    <n v="0.19598049527886"/>
    <x v="0"/>
    <x v="0"/>
    <m/>
    <x v="0"/>
    <n v="0"/>
    <m/>
    <x v="9"/>
    <x v="4"/>
  </r>
  <r>
    <s v="ORD-202310-07360"/>
    <x v="269"/>
    <x v="13"/>
    <x v="3"/>
    <n v="4214811493"/>
    <x v="9"/>
    <s v="PRD - 107 - TAB"/>
    <x v="6"/>
    <x v="1"/>
    <s v="W"/>
    <n v="2616.0300000000002"/>
    <n v="582.22"/>
    <x v="3"/>
    <n v="0.222558609801875"/>
    <x v="0"/>
    <x v="1"/>
    <m/>
    <x v="0"/>
    <n v="0"/>
    <m/>
    <x v="9"/>
    <x v="4"/>
  </r>
  <r>
    <s v="ORD-202310-07361"/>
    <x v="266"/>
    <x v="26"/>
    <x v="0"/>
    <n v="9996312100"/>
    <x v="4"/>
    <s v="PRD-109-SUN"/>
    <x v="3"/>
    <x v="2"/>
    <s v="North"/>
    <n v="2151.17"/>
    <n v="552.53"/>
    <x v="0"/>
    <n v="0.25685092298609602"/>
    <x v="0"/>
    <x v="1"/>
    <m/>
    <x v="0"/>
    <n v="0"/>
    <m/>
    <x v="9"/>
    <x v="4"/>
  </r>
  <r>
    <s v="ORD-202310-07362"/>
    <x v="290"/>
    <x v="10"/>
    <x v="1"/>
    <n v="9621585702"/>
    <x v="9"/>
    <s v="PRD-107-TAB "/>
    <x v="6"/>
    <x v="1"/>
    <s v="North"/>
    <n v="770.28"/>
    <n v="32.94"/>
    <x v="0"/>
    <n v="4.2763670353637602E-2"/>
    <x v="1"/>
    <x v="2"/>
    <m/>
    <x v="0"/>
    <n v="0"/>
    <m/>
    <x v="9"/>
    <x v="4"/>
  </r>
  <r>
    <s v="ORD-202310-07363"/>
    <x v="288"/>
    <x v="18"/>
    <x v="7"/>
    <n v="7763768895"/>
    <x v="2"/>
    <s v="PRD-101-SHI"/>
    <x v="1"/>
    <x v="0"/>
    <s v="South"/>
    <n v="182.79"/>
    <n v="39.36"/>
    <x v="2"/>
    <n v="0.21532906614147401"/>
    <x v="2"/>
    <x v="1"/>
    <m/>
    <x v="0"/>
    <n v="0"/>
    <n v="2821.33"/>
    <x v="9"/>
    <x v="4"/>
  </r>
  <r>
    <s v="ORD-202310-07364"/>
    <x v="280"/>
    <x v="19"/>
    <x v="5"/>
    <n v="1408255559"/>
    <x v="5"/>
    <s v="PRD-103-HEA"/>
    <x v="5"/>
    <x v="1"/>
    <s v="S"/>
    <n v="3556.56"/>
    <n v="318.52"/>
    <x v="2"/>
    <n v="8.9558449737949006E-2"/>
    <x v="0"/>
    <x v="2"/>
    <m/>
    <x v="0"/>
    <n v="0"/>
    <n v="2183.56"/>
    <x v="9"/>
    <x v="4"/>
  </r>
  <r>
    <s v="ORD-202310-07365"/>
    <x v="265"/>
    <x v="15"/>
    <x v="4"/>
    <n v="3581255811"/>
    <x v="19"/>
    <s v="PRD-102-LAP"/>
    <x v="10"/>
    <x v="1"/>
    <s v="North"/>
    <n v="3199.49"/>
    <n v="864.4"/>
    <x v="0"/>
    <n v="0.27016805803424898"/>
    <x v="0"/>
    <x v="1"/>
    <m/>
    <x v="0"/>
    <n v="0"/>
    <n v="847.14"/>
    <x v="9"/>
    <x v="4"/>
  </r>
  <r>
    <s v="ORD-202310-07366"/>
    <x v="279"/>
    <x v="8"/>
    <x v="5"/>
    <n v="4964627257"/>
    <x v="8"/>
    <s v="PRD-110-CAM"/>
    <x v="4"/>
    <x v="1"/>
    <s v="East"/>
    <n v="4070.46"/>
    <n v="995.01"/>
    <x v="1"/>
    <n v="0.244446573605932"/>
    <x v="0"/>
    <x v="1"/>
    <m/>
    <x v="0"/>
    <n v="0"/>
    <m/>
    <x v="9"/>
    <x v="4"/>
  </r>
  <r>
    <s v="ORD-202310-07367"/>
    <x v="293"/>
    <x v="14"/>
    <x v="2"/>
    <n v="2289572135"/>
    <x v="9"/>
    <s v="PRD-107-TAB"/>
    <x v="6"/>
    <x v="1"/>
    <s v="North"/>
    <n v="355.94"/>
    <n v="60.62"/>
    <x v="0"/>
    <n v="0.17030960274203499"/>
    <x v="2"/>
    <x v="0"/>
    <m/>
    <x v="0"/>
    <n v="0"/>
    <n v="2081.52"/>
    <x v="9"/>
    <x v="4"/>
  </r>
  <r>
    <s v="ORD-202310-07368"/>
    <x v="269"/>
    <x v="5"/>
    <x v="6"/>
    <n v="8260969663"/>
    <x v="14"/>
    <s v="PRD-111-CHA"/>
    <x v="11"/>
    <x v="1"/>
    <s v="W"/>
    <n v="3901.46"/>
    <n v="390.93"/>
    <x v="3"/>
    <n v="0.10020095041343501"/>
    <x v="0"/>
    <x v="0"/>
    <m/>
    <x v="0"/>
    <n v="0"/>
    <n v="207.68"/>
    <x v="9"/>
    <x v="4"/>
  </r>
  <r>
    <s v="ORD-202310-07369"/>
    <x v="265"/>
    <x v="11"/>
    <x v="1"/>
    <n v="8744721467"/>
    <x v="5"/>
    <s v="PRD-103-HEA"/>
    <x v="4"/>
    <x v="1"/>
    <s v="East"/>
    <n v="2759.76"/>
    <n v="224.64"/>
    <x v="1"/>
    <n v="8.1398382468040695E-2"/>
    <x v="0"/>
    <x v="2"/>
    <m/>
    <x v="0"/>
    <n v="0"/>
    <n v="2183.56"/>
    <x v="9"/>
    <x v="4"/>
  </r>
  <r>
    <s v="ORD-202310-07370"/>
    <x v="270"/>
    <x v="27"/>
    <x v="2"/>
    <n v="6025370645"/>
    <x v="15"/>
    <s v="PRD-100-SHO"/>
    <x v="4"/>
    <x v="0"/>
    <s v="East"/>
    <n v="331.79"/>
    <n v="47.22"/>
    <x v="1"/>
    <n v="0.142318936676814"/>
    <x v="2"/>
    <x v="0"/>
    <m/>
    <x v="0"/>
    <n v="0"/>
    <n v="2793.38"/>
    <x v="9"/>
    <x v="4"/>
  </r>
  <r>
    <s v="ORD-202310-07371"/>
    <x v="291"/>
    <x v="18"/>
    <x v="4"/>
    <n v="8787099312"/>
    <x v="0"/>
    <s v="PRD-108-JAC"/>
    <x v="0"/>
    <x v="0"/>
    <s v="East"/>
    <n v="3384.44"/>
    <n v="133.27000000000001"/>
    <x v="1"/>
    <n v="3.9377267731146103E-2"/>
    <x v="0"/>
    <x v="2"/>
    <m/>
    <x v="0"/>
    <n v="0"/>
    <n v="2085.91"/>
    <x v="9"/>
    <x v="4"/>
  </r>
  <r>
    <s v="ORD-202310-07372"/>
    <x v="292"/>
    <x v="19"/>
    <x v="1"/>
    <n v="3286832455"/>
    <x v="8"/>
    <s v="PRD-110-CAM "/>
    <x v="8"/>
    <x v="1"/>
    <s v="North"/>
    <n v="4343.04"/>
    <n v="667.95"/>
    <x v="0"/>
    <n v="0.15379780061892101"/>
    <x v="0"/>
    <x v="0"/>
    <m/>
    <x v="0"/>
    <n v="0"/>
    <n v="130.44"/>
    <x v="9"/>
    <x v="4"/>
  </r>
  <r>
    <s v="ORD-202310-07373"/>
    <x v="282"/>
    <x v="13"/>
    <x v="4"/>
    <n v="9124354526"/>
    <x v="4"/>
    <s v="PRD-109-SUN"/>
    <x v="3"/>
    <x v="2"/>
    <s v="North"/>
    <n v="1166.3699999999999"/>
    <n v="225.73"/>
    <x v="0"/>
    <n v="0.19353206958340799"/>
    <x v="0"/>
    <x v="0"/>
    <m/>
    <x v="0"/>
    <n v="0"/>
    <m/>
    <x v="9"/>
    <x v="4"/>
  </r>
  <r>
    <s v="ORD-202310-07374"/>
    <x v="290"/>
    <x v="26"/>
    <x v="2"/>
    <n v="2766540577"/>
    <x v="14"/>
    <s v="PRD-111-CHA "/>
    <x v="11"/>
    <x v="1"/>
    <s v="North"/>
    <n v="1990.38"/>
    <n v="373.51"/>
    <x v="0"/>
    <n v="0.187657633215768"/>
    <x v="0"/>
    <x v="0"/>
    <m/>
    <x v="0"/>
    <n v="0"/>
    <m/>
    <x v="9"/>
    <x v="4"/>
  </r>
  <r>
    <s v="ORD-202310-07375"/>
    <x v="286"/>
    <x v="19"/>
    <x v="2"/>
    <n v="496798231"/>
    <x v="11"/>
    <s v="PRD-104-WAT "/>
    <x v="7"/>
    <x v="2"/>
    <s v="South"/>
    <n v="1557.09"/>
    <n v="410.9"/>
    <x v="2"/>
    <n v="0.26388969166843301"/>
    <x v="0"/>
    <x v="1"/>
    <m/>
    <x v="0"/>
    <n v="0"/>
    <m/>
    <x v="9"/>
    <x v="4"/>
  </r>
  <r>
    <s v="ORD-202310-07376"/>
    <x v="282"/>
    <x v="28"/>
    <x v="5"/>
    <n v="3838876092"/>
    <x v="11"/>
    <s v="PRD-104-WAT"/>
    <x v="4"/>
    <x v="2"/>
    <s v="S"/>
    <n v="4571.63"/>
    <n v="479.85"/>
    <x v="2"/>
    <n v="0.104962562587086"/>
    <x v="0"/>
    <x v="0"/>
    <s v="damaged "/>
    <x v="1"/>
    <n v="1"/>
    <n v="2420.2800000000002"/>
    <x v="9"/>
    <x v="4"/>
  </r>
  <r>
    <s v="ORD-202310-07377"/>
    <x v="280"/>
    <x v="0"/>
    <x v="1"/>
    <n v="8389353492"/>
    <x v="5"/>
    <s v="PRD-103-HEA"/>
    <x v="5"/>
    <x v="1"/>
    <s v="East"/>
    <n v="1626.36"/>
    <n v="403.25"/>
    <x v="1"/>
    <n v="0.24794633414496201"/>
    <x v="0"/>
    <x v="1"/>
    <m/>
    <x v="0"/>
    <n v="0"/>
    <n v="2183.56"/>
    <x v="9"/>
    <x v="4"/>
  </r>
  <r>
    <s v="ORD-202310-07378"/>
    <x v="268"/>
    <x v="23"/>
    <x v="3"/>
    <n v="6386100753"/>
    <x v="14"/>
    <s v="PRD-111-CHA"/>
    <x v="11"/>
    <x v="1"/>
    <s v="S"/>
    <n v="2962.06"/>
    <n v="845.02"/>
    <x v="2"/>
    <n v="0.28528118944248299"/>
    <x v="0"/>
    <x v="1"/>
    <m/>
    <x v="0"/>
    <n v="0"/>
    <n v="207.68"/>
    <x v="9"/>
    <x v="4"/>
  </r>
  <r>
    <s v="ORD-202310-07379"/>
    <x v="272"/>
    <x v="26"/>
    <x v="0"/>
    <n v="8779336372"/>
    <x v="13"/>
    <s v="PRD-102-LAP"/>
    <x v="10"/>
    <x v="1"/>
    <s v="W"/>
    <n v="3937.4"/>
    <n v="923.59"/>
    <x v="3"/>
    <n v="0.23456849697770099"/>
    <x v="0"/>
    <x v="1"/>
    <m/>
    <x v="0"/>
    <n v="0"/>
    <n v="847.14"/>
    <x v="9"/>
    <x v="4"/>
  </r>
  <r>
    <s v="ORD-202310-07380"/>
    <x v="287"/>
    <x v="3"/>
    <x v="3"/>
    <n v="1710496381"/>
    <x v="8"/>
    <s v="PRD-110-CAM"/>
    <x v="8"/>
    <x v="1"/>
    <s v="N"/>
    <n v="732.94"/>
    <n v="166.64"/>
    <x v="0"/>
    <n v="0.227358310366469"/>
    <x v="1"/>
    <x v="1"/>
    <m/>
    <x v="0"/>
    <n v="0"/>
    <m/>
    <x v="9"/>
    <x v="4"/>
  </r>
  <r>
    <s v="ORD-202310-07381"/>
    <x v="276"/>
    <x v="20"/>
    <x v="4"/>
    <n v="1208037574"/>
    <x v="12"/>
    <s v="PRD - 105 - BAG"/>
    <x v="9"/>
    <x v="2"/>
    <s v="East"/>
    <n v="1128.6500000000001"/>
    <n v="115.67"/>
    <x v="1"/>
    <n v="0.102485270012847"/>
    <x v="0"/>
    <x v="0"/>
    <m/>
    <x v="0"/>
    <n v="0"/>
    <m/>
    <x v="9"/>
    <x v="4"/>
  </r>
  <r>
    <s v="ORD-202310-07382"/>
    <x v="291"/>
    <x v="26"/>
    <x v="0"/>
    <n v="9361503366"/>
    <x v="3"/>
    <s v="PRD-106-PHO"/>
    <x v="4"/>
    <x v="1"/>
    <s v="West"/>
    <n v="153.81"/>
    <n v="10.73"/>
    <x v="3"/>
    <n v="6.9761393927572996E-2"/>
    <x v="2"/>
    <x v="2"/>
    <m/>
    <x v="0"/>
    <n v="0"/>
    <n v="2788.38"/>
    <x v="9"/>
    <x v="4"/>
  </r>
  <r>
    <s v="ORD-202310-07383"/>
    <x v="285"/>
    <x v="15"/>
    <x v="0"/>
    <n v="408641406"/>
    <x v="0"/>
    <s v="PRD-108-JAC"/>
    <x v="4"/>
    <x v="0"/>
    <s v="N"/>
    <n v="1866.33"/>
    <n v="210.66"/>
    <x v="0"/>
    <n v="0.112873929047918"/>
    <x v="0"/>
    <x v="0"/>
    <m/>
    <x v="0"/>
    <n v="0"/>
    <n v="2085.91"/>
    <x v="9"/>
    <x v="4"/>
  </r>
  <r>
    <s v="ORD-202310-07384"/>
    <x v="280"/>
    <x v="11"/>
    <x v="4"/>
    <n v="3622695884"/>
    <x v="9"/>
    <s v="PRD-107-TAB"/>
    <x v="6"/>
    <x v="1"/>
    <s v="South"/>
    <n v="1596.47"/>
    <n v="272.2"/>
    <x v="2"/>
    <n v="0.17050116820234601"/>
    <x v="0"/>
    <x v="0"/>
    <m/>
    <x v="0"/>
    <n v="0"/>
    <n v="2081.52"/>
    <x v="9"/>
    <x v="4"/>
  </r>
  <r>
    <s v="ORD-202310-07385"/>
    <x v="277"/>
    <x v="24"/>
    <x v="0"/>
    <n v="5211488268"/>
    <x v="0"/>
    <s v="PRD-108-JAC"/>
    <x v="0"/>
    <x v="0"/>
    <s v="South"/>
    <n v="2591.7199999999998"/>
    <n v="432.65"/>
    <x v="2"/>
    <n v="0.166935471424382"/>
    <x v="0"/>
    <x v="0"/>
    <m/>
    <x v="0"/>
    <n v="0"/>
    <n v="2085.91"/>
    <x v="9"/>
    <x v="4"/>
  </r>
  <r>
    <s v="ORD-202310-07386"/>
    <x v="264"/>
    <x v="4"/>
    <x v="2"/>
    <n v="2734724965"/>
    <x v="4"/>
    <s v="PRD-109-SUN"/>
    <x v="4"/>
    <x v="2"/>
    <s v="North"/>
    <n v="1541.42"/>
    <n v="443.3"/>
    <x v="0"/>
    <n v="0.28759196065965198"/>
    <x v="0"/>
    <x v="1"/>
    <m/>
    <x v="0"/>
    <n v="0"/>
    <m/>
    <x v="9"/>
    <x v="4"/>
  </r>
  <r>
    <s v="ORD-202310-07387"/>
    <x v="272"/>
    <x v="19"/>
    <x v="3"/>
    <n v="9126920381"/>
    <x v="14"/>
    <s v="PRD-111-CHA "/>
    <x v="4"/>
    <x v="1"/>
    <s v="North"/>
    <n v="2312.17"/>
    <n v="524.82000000000005"/>
    <x v="0"/>
    <n v="0.22698158007413"/>
    <x v="0"/>
    <x v="1"/>
    <m/>
    <x v="0"/>
    <n v="0"/>
    <m/>
    <x v="9"/>
    <x v="4"/>
  </r>
  <r>
    <s v="ORD-202310-07388"/>
    <x v="280"/>
    <x v="18"/>
    <x v="0"/>
    <n v="9912352796"/>
    <x v="8"/>
    <s v="PRD-110-CAM"/>
    <x v="4"/>
    <x v="1"/>
    <s v="East"/>
    <n v="4043.33"/>
    <n v="1013.57"/>
    <x v="1"/>
    <n v="0.250677040953867"/>
    <x v="0"/>
    <x v="1"/>
    <m/>
    <x v="0"/>
    <n v="0"/>
    <m/>
    <x v="9"/>
    <x v="4"/>
  </r>
  <r>
    <s v="ORD-202310-07389"/>
    <x v="283"/>
    <x v="5"/>
    <x v="1"/>
    <n v="4503109029"/>
    <x v="8"/>
    <s v="PRD-110-CAM"/>
    <x v="4"/>
    <x v="1"/>
    <s v="North"/>
    <n v="2170.4699999999998"/>
    <n v="115.53"/>
    <x v="0"/>
    <n v="5.3228102669007203E-2"/>
    <x v="0"/>
    <x v="2"/>
    <m/>
    <x v="0"/>
    <n v="0"/>
    <m/>
    <x v="9"/>
    <x v="4"/>
  </r>
  <r>
    <s v="ORD-202310-07390"/>
    <x v="270"/>
    <x v="17"/>
    <x v="5"/>
    <n v="1569120803"/>
    <x v="0"/>
    <s v="PRD-108-JAC"/>
    <x v="0"/>
    <x v="0"/>
    <s v="West"/>
    <n v="4198.93"/>
    <n v="177.48"/>
    <x v="3"/>
    <n v="4.22679111106877E-2"/>
    <x v="0"/>
    <x v="2"/>
    <m/>
    <x v="0"/>
    <n v="0"/>
    <n v="2085.91"/>
    <x v="9"/>
    <x v="4"/>
  </r>
  <r>
    <s v="ORD-202310-07391"/>
    <x v="283"/>
    <x v="16"/>
    <x v="3"/>
    <n v="1510462032"/>
    <x v="0"/>
    <s v="PRD-108-JAC"/>
    <x v="0"/>
    <x v="0"/>
    <s v="S"/>
    <n v="2158.6799999999998"/>
    <n v="376.08"/>
    <x v="2"/>
    <n v="0.17421757740841601"/>
    <x v="0"/>
    <x v="0"/>
    <m/>
    <x v="0"/>
    <n v="0"/>
    <n v="2085.91"/>
    <x v="9"/>
    <x v="4"/>
  </r>
  <r>
    <s v="ORD-202310-07392"/>
    <x v="293"/>
    <x v="20"/>
    <x v="5"/>
    <n v="7787850787"/>
    <x v="18"/>
    <s v="PRD-103-HEA"/>
    <x v="5"/>
    <x v="1"/>
    <s v="North"/>
    <n v="4638.76"/>
    <n v="297.04000000000002"/>
    <x v="0"/>
    <n v="6.4034354008398797E-2"/>
    <x v="0"/>
    <x v="2"/>
    <m/>
    <x v="0"/>
    <n v="0"/>
    <n v="2183.56"/>
    <x v="9"/>
    <x v="4"/>
  </r>
  <r>
    <s v="ORD-202310-07393"/>
    <x v="282"/>
    <x v="13"/>
    <x v="3"/>
    <n v="8928500388"/>
    <x v="3"/>
    <s v="PRD-106-PHO"/>
    <x v="2"/>
    <x v="1"/>
    <s v="North"/>
    <n v="2713.33"/>
    <n v="765.33"/>
    <x v="0"/>
    <n v="0.28206300007739599"/>
    <x v="0"/>
    <x v="1"/>
    <m/>
    <x v="0"/>
    <n v="0"/>
    <n v="2788.38"/>
    <x v="9"/>
    <x v="4"/>
  </r>
  <r>
    <s v="ORD-202310-07394"/>
    <x v="264"/>
    <x v="8"/>
    <x v="6"/>
    <n v="6388887815"/>
    <x v="0"/>
    <s v="PRD-108-JAC"/>
    <x v="0"/>
    <x v="0"/>
    <s v="N"/>
    <n v="3803.98"/>
    <n v="737.09"/>
    <x v="0"/>
    <n v="0.19376810603630901"/>
    <x v="0"/>
    <x v="0"/>
    <m/>
    <x v="0"/>
    <n v="0"/>
    <n v="2085.91"/>
    <x v="9"/>
    <x v="4"/>
  </r>
  <r>
    <s v="ORD-202310-07395"/>
    <x v="272"/>
    <x v="11"/>
    <x v="2"/>
    <n v="6958889366"/>
    <x v="14"/>
    <s v="PRD-111-CHA"/>
    <x v="4"/>
    <x v="1"/>
    <s v="North"/>
    <n v="3534.5"/>
    <n v="585.24"/>
    <x v="0"/>
    <n v="0.165579289857123"/>
    <x v="0"/>
    <x v="0"/>
    <m/>
    <x v="0"/>
    <n v="0"/>
    <n v="207.68"/>
    <x v="9"/>
    <x v="4"/>
  </r>
  <r>
    <s v="ORD-202310-07396"/>
    <x v="282"/>
    <x v="0"/>
    <x v="0"/>
    <n v="2907616883"/>
    <x v="16"/>
    <s v="PRD-109-SUN"/>
    <x v="4"/>
    <x v="2"/>
    <s v="West"/>
    <n v="212"/>
    <n v="60.32"/>
    <x v="3"/>
    <n v="0.28452830188679201"/>
    <x v="2"/>
    <x v="1"/>
    <m/>
    <x v="0"/>
    <n v="0"/>
    <m/>
    <x v="9"/>
    <x v="4"/>
  </r>
  <r>
    <s v="ORD-202310-07397"/>
    <x v="264"/>
    <x v="13"/>
    <x v="1"/>
    <n v="9476083088"/>
    <x v="3"/>
    <s v="PRD-106-PHO"/>
    <x v="2"/>
    <x v="1"/>
    <s v="North"/>
    <n v="2056.88"/>
    <n v="312.36"/>
    <x v="0"/>
    <n v="0.151861071136867"/>
    <x v="0"/>
    <x v="0"/>
    <m/>
    <x v="0"/>
    <n v="0"/>
    <n v="2788.38"/>
    <x v="9"/>
    <x v="4"/>
  </r>
  <r>
    <s v="ORD-202310-07398"/>
    <x v="272"/>
    <x v="21"/>
    <x v="3"/>
    <n v="3298668477"/>
    <x v="17"/>
    <s v="PRD-108-JAC"/>
    <x v="0"/>
    <x v="0"/>
    <s v="East"/>
    <n v="3939.17"/>
    <n v="570.95000000000005"/>
    <x v="1"/>
    <n v="0.14494170091669101"/>
    <x v="0"/>
    <x v="0"/>
    <m/>
    <x v="0"/>
    <n v="0"/>
    <n v="2085.91"/>
    <x v="9"/>
    <x v="4"/>
  </r>
  <r>
    <s v="ORD-202310-07399"/>
    <x v="272"/>
    <x v="28"/>
    <x v="6"/>
    <n v="6937261747"/>
    <x v="4"/>
    <s v="PRD-109-SUN"/>
    <x v="3"/>
    <x v="2"/>
    <s v="East"/>
    <n v="2352.64"/>
    <n v="356.52"/>
    <x v="1"/>
    <n v="0.151540397170838"/>
    <x v="0"/>
    <x v="0"/>
    <m/>
    <x v="0"/>
    <n v="0"/>
    <m/>
    <x v="9"/>
    <x v="4"/>
  </r>
  <r>
    <s v="ORD-202310-07400"/>
    <x v="279"/>
    <x v="14"/>
    <x v="1"/>
    <n v="1732267637"/>
    <x v="12"/>
    <s v="PRD-105-BAG"/>
    <x v="9"/>
    <x v="2"/>
    <s v="North"/>
    <n v="298.57"/>
    <n v="31.58"/>
    <x v="0"/>
    <n v="0.105770841008809"/>
    <x v="2"/>
    <x v="0"/>
    <m/>
    <x v="0"/>
    <n v="0"/>
    <m/>
    <x v="9"/>
    <x v="4"/>
  </r>
  <r>
    <s v="ORD-202310-07401"/>
    <x v="286"/>
    <x v="26"/>
    <x v="1"/>
    <n v="7362961656"/>
    <x v="14"/>
    <s v="PRD-111-CHA"/>
    <x v="11"/>
    <x v="1"/>
    <s v="East"/>
    <n v="1554.59"/>
    <n v="299.07"/>
    <x v="1"/>
    <n v="0.192378697920352"/>
    <x v="0"/>
    <x v="0"/>
    <m/>
    <x v="0"/>
    <n v="0"/>
    <n v="207.68"/>
    <x v="9"/>
    <x v="4"/>
  </r>
  <r>
    <s v="ORD-202310-07402"/>
    <x v="293"/>
    <x v="17"/>
    <x v="4"/>
    <n v="1084448419"/>
    <x v="15"/>
    <s v="PRD-100-SHO"/>
    <x v="12"/>
    <x v="0"/>
    <s v="North"/>
    <n v="2728.15"/>
    <n v="565.70000000000005"/>
    <x v="0"/>
    <n v="0.207356633616187"/>
    <x v="0"/>
    <x v="1"/>
    <m/>
    <x v="0"/>
    <n v="0"/>
    <n v="2793.38"/>
    <x v="9"/>
    <x v="4"/>
  </r>
  <r>
    <s v="ORD-202310-07403"/>
    <x v="270"/>
    <x v="0"/>
    <x v="1"/>
    <n v="894662440"/>
    <x v="15"/>
    <s v="PRD-100-SHO"/>
    <x v="12"/>
    <x v="0"/>
    <s v="South"/>
    <n v="3199.64"/>
    <n v="768.66"/>
    <x v="2"/>
    <n v="0.24023327624357699"/>
    <x v="0"/>
    <x v="1"/>
    <m/>
    <x v="0"/>
    <n v="0"/>
    <n v="2793.38"/>
    <x v="9"/>
    <x v="4"/>
  </r>
  <r>
    <s v="ORD-202310-07404"/>
    <x v="266"/>
    <x v="20"/>
    <x v="0"/>
    <n v="7516063152"/>
    <x v="13"/>
    <s v="PRD-102-LAP"/>
    <x v="10"/>
    <x v="1"/>
    <s v="North"/>
    <n v="1515.42"/>
    <n v="131.02000000000001"/>
    <x v="0"/>
    <n v="8.6457879663723605E-2"/>
    <x v="0"/>
    <x v="2"/>
    <s v="Size issue"/>
    <x v="1"/>
    <n v="1"/>
    <n v="847.14"/>
    <x v="9"/>
    <x v="4"/>
  </r>
  <r>
    <s v="ORD-202310-07405"/>
    <x v="287"/>
    <x v="10"/>
    <x v="2"/>
    <n v="7090982547"/>
    <x v="4"/>
    <s v="PRD-109-SUN"/>
    <x v="3"/>
    <x v="2"/>
    <s v="S"/>
    <n v="1452.88"/>
    <n v="161.41"/>
    <x v="2"/>
    <n v="0.11109658058477"/>
    <x v="0"/>
    <x v="0"/>
    <m/>
    <x v="0"/>
    <n v="0"/>
    <m/>
    <x v="9"/>
    <x v="4"/>
  </r>
  <r>
    <s v="ORD-202310-07406"/>
    <x v="282"/>
    <x v="15"/>
    <x v="2"/>
    <n v="2845434825"/>
    <x v="12"/>
    <s v="PRD-105-BAG"/>
    <x v="9"/>
    <x v="2"/>
    <s v="S"/>
    <n v="963.54"/>
    <n v="45.33"/>
    <x v="2"/>
    <n v="4.7045270564792303E-2"/>
    <x v="1"/>
    <x v="2"/>
    <m/>
    <x v="0"/>
    <n v="0"/>
    <m/>
    <x v="9"/>
    <x v="4"/>
  </r>
  <r>
    <s v="ORD-202310-07407"/>
    <x v="285"/>
    <x v="0"/>
    <x v="2"/>
    <n v="5099940479"/>
    <x v="7"/>
    <s v="PRD-104-WAT"/>
    <x v="7"/>
    <x v="2"/>
    <s v="N"/>
    <n v="3220.92"/>
    <n v="812.02"/>
    <x v="0"/>
    <n v="0.25210809333979101"/>
    <x v="0"/>
    <x v="1"/>
    <m/>
    <x v="0"/>
    <n v="0"/>
    <n v="2420.2800000000002"/>
    <x v="9"/>
    <x v="4"/>
  </r>
  <r>
    <s v="ORD-202310-07408"/>
    <x v="268"/>
    <x v="14"/>
    <x v="2"/>
    <n v="7859038580"/>
    <x v="17"/>
    <s v="PRD-108-JAC"/>
    <x v="0"/>
    <x v="0"/>
    <s v="East"/>
    <n v="4843.62"/>
    <n v="1225.6300000000001"/>
    <x v="1"/>
    <n v="0.25304008159186703"/>
    <x v="0"/>
    <x v="1"/>
    <m/>
    <x v="0"/>
    <n v="0"/>
    <n v="2085.91"/>
    <x v="9"/>
    <x v="4"/>
  </r>
  <r>
    <s v="ORD-202310-07409"/>
    <x v="289"/>
    <x v="22"/>
    <x v="7"/>
    <n v="8544588863"/>
    <x v="19"/>
    <s v="PRD-102-LAP"/>
    <x v="4"/>
    <x v="1"/>
    <s v="North"/>
    <n v="2523.65"/>
    <n v="690.8"/>
    <x v="0"/>
    <n v="0.27373050938125298"/>
    <x v="0"/>
    <x v="1"/>
    <m/>
    <x v="0"/>
    <n v="0"/>
    <n v="847.14"/>
    <x v="9"/>
    <x v="4"/>
  </r>
  <r>
    <s v="ORD-202310-07410"/>
    <x v="267"/>
    <x v="13"/>
    <x v="2"/>
    <n v="1531155529"/>
    <x v="11"/>
    <s v="PRD-104-WAT"/>
    <x v="7"/>
    <x v="2"/>
    <s v="North"/>
    <n v="3911.89"/>
    <n v="577.27"/>
    <x v="0"/>
    <n v="0.14756805533897899"/>
    <x v="0"/>
    <x v="0"/>
    <m/>
    <x v="0"/>
    <n v="0"/>
    <n v="2420.2800000000002"/>
    <x v="9"/>
    <x v="4"/>
  </r>
  <r>
    <s v="ORD-202310-07411"/>
    <x v="292"/>
    <x v="29"/>
    <x v="3"/>
    <n v="9862582822"/>
    <x v="2"/>
    <s v="PRD - 101 - SHI"/>
    <x v="1"/>
    <x v="0"/>
    <s v="South"/>
    <n v="2661.6"/>
    <n v="767.2"/>
    <x v="2"/>
    <n v="0.28824767057409101"/>
    <x v="0"/>
    <x v="1"/>
    <m/>
    <x v="0"/>
    <n v="0"/>
    <m/>
    <x v="9"/>
    <x v="4"/>
  </r>
  <r>
    <s v="ORD-202310-07412"/>
    <x v="278"/>
    <x v="20"/>
    <x v="1"/>
    <n v="9396647353"/>
    <x v="21"/>
    <s v="PRD-110-CAM"/>
    <x v="8"/>
    <x v="1"/>
    <s v="N"/>
    <n v="1657.67"/>
    <n v="215.52"/>
    <x v="0"/>
    <n v="0.13001381457105499"/>
    <x v="0"/>
    <x v="0"/>
    <m/>
    <x v="0"/>
    <n v="0"/>
    <m/>
    <x v="9"/>
    <x v="4"/>
  </r>
  <r>
    <s v="ORD-202310-07413"/>
    <x v="286"/>
    <x v="13"/>
    <x v="1"/>
    <n v="657222186"/>
    <x v="13"/>
    <s v="PRD-102-LAP"/>
    <x v="10"/>
    <x v="1"/>
    <s v="North"/>
    <n v="1700.33"/>
    <n v="232.26"/>
    <x v="0"/>
    <n v="0.136597013520905"/>
    <x v="0"/>
    <x v="0"/>
    <s v="DAMAGED"/>
    <x v="1"/>
    <n v="1"/>
    <n v="847.14"/>
    <x v="9"/>
    <x v="4"/>
  </r>
  <r>
    <s v="ORD-202310-07414"/>
    <x v="278"/>
    <x v="26"/>
    <x v="3"/>
    <n v="5588466920"/>
    <x v="4"/>
    <s v="PRD-109-SUN"/>
    <x v="3"/>
    <x v="2"/>
    <s v="N"/>
    <n v="4598.4799999999996"/>
    <n v="1288.4000000000001"/>
    <x v="0"/>
    <n v="0.28017953758633302"/>
    <x v="0"/>
    <x v="1"/>
    <m/>
    <x v="0"/>
    <n v="0"/>
    <m/>
    <x v="9"/>
    <x v="4"/>
  </r>
  <r>
    <s v="ORD-202310-07415"/>
    <x v="273"/>
    <x v="20"/>
    <x v="0"/>
    <n v="3738093480"/>
    <x v="0"/>
    <s v="PRD-108-JAC"/>
    <x v="0"/>
    <x v="0"/>
    <s v="North"/>
    <n v="4359.34"/>
    <n v="223.39"/>
    <x v="0"/>
    <n v="5.12439956507178E-2"/>
    <x v="0"/>
    <x v="2"/>
    <m/>
    <x v="0"/>
    <n v="0"/>
    <n v="2085.91"/>
    <x v="9"/>
    <x v="4"/>
  </r>
  <r>
    <s v="ORD-202310-07416"/>
    <x v="275"/>
    <x v="17"/>
    <x v="4"/>
    <n v="4317043047"/>
    <x v="13"/>
    <s v="PRD-102-LAP"/>
    <x v="10"/>
    <x v="1"/>
    <s v="South"/>
    <n v="4194.13"/>
    <n v="305.88"/>
    <x v="2"/>
    <n v="7.2930500485201902E-2"/>
    <x v="0"/>
    <x v="2"/>
    <m/>
    <x v="0"/>
    <n v="0"/>
    <n v="847.14"/>
    <x v="9"/>
    <x v="4"/>
  </r>
  <r>
    <s v="ORD-202310-07417"/>
    <x v="288"/>
    <x v="23"/>
    <x v="7"/>
    <n v="8896925766"/>
    <x v="14"/>
    <s v="PRD-111-CHA"/>
    <x v="11"/>
    <x v="1"/>
    <s v="West"/>
    <n v="1214.5899999999999"/>
    <n v="286.86"/>
    <x v="3"/>
    <n v="0.236178463514437"/>
    <x v="0"/>
    <x v="1"/>
    <m/>
    <x v="0"/>
    <n v="0"/>
    <n v="207.68"/>
    <x v="9"/>
    <x v="4"/>
  </r>
  <r>
    <s v="ORD-202310-07418"/>
    <x v="270"/>
    <x v="26"/>
    <x v="1"/>
    <n v="6002025427"/>
    <x v="13"/>
    <s v="PRD-102-LAP"/>
    <x v="10"/>
    <x v="1"/>
    <s v="W"/>
    <n v="2409.9499999999998"/>
    <n v="593.75"/>
    <x v="3"/>
    <n v="0.24637440610801101"/>
    <x v="0"/>
    <x v="1"/>
    <m/>
    <x v="0"/>
    <n v="0"/>
    <n v="847.14"/>
    <x v="9"/>
    <x v="4"/>
  </r>
  <r>
    <s v="ORD-202310-07419"/>
    <x v="280"/>
    <x v="9"/>
    <x v="4"/>
    <n v="2751343098"/>
    <x v="7"/>
    <s v="PRD-104-WAT"/>
    <x v="7"/>
    <x v="2"/>
    <s v="N"/>
    <n v="2577.17"/>
    <n v="656.56"/>
    <x v="0"/>
    <n v="0.25476006627424702"/>
    <x v="0"/>
    <x v="1"/>
    <m/>
    <x v="0"/>
    <n v="0"/>
    <n v="2420.2800000000002"/>
    <x v="9"/>
    <x v="4"/>
  </r>
  <r>
    <s v="ORD-202310-07420"/>
    <x v="267"/>
    <x v="15"/>
    <x v="5"/>
    <n v="3248850031"/>
    <x v="15"/>
    <s v="PRD-100-SHO"/>
    <x v="12"/>
    <x v="0"/>
    <s v="North"/>
    <n v="1379.06"/>
    <n v="174.44"/>
    <x v="0"/>
    <n v="0.12649195829043"/>
    <x v="0"/>
    <x v="0"/>
    <m/>
    <x v="0"/>
    <n v="0"/>
    <n v="2793.38"/>
    <x v="9"/>
    <x v="4"/>
  </r>
  <r>
    <s v="ORD-202310-07421"/>
    <x v="266"/>
    <x v="22"/>
    <x v="4"/>
    <n v="4104543483"/>
    <x v="20"/>
    <s v="PRD-100-SHO"/>
    <x v="12"/>
    <x v="0"/>
    <s v="W"/>
    <n v="3149.9"/>
    <n v="114.79"/>
    <x v="3"/>
    <n v="3.6442426743706201E-2"/>
    <x v="0"/>
    <x v="2"/>
    <m/>
    <x v="0"/>
    <n v="0"/>
    <n v="2793.38"/>
    <x v="9"/>
    <x v="4"/>
  </r>
  <r>
    <s v="ORD-202310-07422"/>
    <x v="266"/>
    <x v="16"/>
    <x v="3"/>
    <n v="5380956039"/>
    <x v="14"/>
    <s v="PRD-111-CHA"/>
    <x v="4"/>
    <x v="1"/>
    <s v="N"/>
    <n v="1105.77"/>
    <n v="151.66"/>
    <x v="0"/>
    <n v="0.13715329589335901"/>
    <x v="0"/>
    <x v="0"/>
    <m/>
    <x v="0"/>
    <n v="0"/>
    <n v="207.68"/>
    <x v="9"/>
    <x v="4"/>
  </r>
  <r>
    <s v="ORD-202310-07423"/>
    <x v="267"/>
    <x v="7"/>
    <x v="7"/>
    <n v="7472248727"/>
    <x v="0"/>
    <s v="PRD-108-JAC"/>
    <x v="0"/>
    <x v="0"/>
    <s v="South"/>
    <n v="1159.4100000000001"/>
    <n v="110.71"/>
    <x v="2"/>
    <n v="9.5488222457974295E-2"/>
    <x v="0"/>
    <x v="2"/>
    <s v="Size issue"/>
    <x v="1"/>
    <n v="1"/>
    <n v="2085.91"/>
    <x v="9"/>
    <x v="4"/>
  </r>
  <r>
    <s v="ORD-202310-07424"/>
    <x v="285"/>
    <x v="6"/>
    <x v="2"/>
    <n v="4127634851"/>
    <x v="11"/>
    <s v="PRD-104-WAT"/>
    <x v="7"/>
    <x v="2"/>
    <s v="N"/>
    <n v="3599.64"/>
    <n v="966.31"/>
    <x v="0"/>
    <n v="0.268446289073352"/>
    <x v="0"/>
    <x v="1"/>
    <m/>
    <x v="0"/>
    <n v="0"/>
    <n v="2420.2800000000002"/>
    <x v="9"/>
    <x v="4"/>
  </r>
  <r>
    <s v="ORD-202310-07425"/>
    <x v="268"/>
    <x v="28"/>
    <x v="1"/>
    <n v="1242464240"/>
    <x v="8"/>
    <s v="PRD-110-CAM"/>
    <x v="8"/>
    <x v="1"/>
    <s v="South"/>
    <n v="3131.56"/>
    <n v="672.39"/>
    <x v="2"/>
    <n v="0.21471407221959701"/>
    <x v="0"/>
    <x v="1"/>
    <m/>
    <x v="0"/>
    <n v="0"/>
    <m/>
    <x v="9"/>
    <x v="4"/>
  </r>
  <r>
    <s v="ORD-202310-07426"/>
    <x v="269"/>
    <x v="16"/>
    <x v="6"/>
    <n v="1279044094"/>
    <x v="5"/>
    <s v="PRD - 103 - HEA"/>
    <x v="5"/>
    <x v="1"/>
    <s v="W"/>
    <n v="4717.24"/>
    <n v="340.65"/>
    <x v="3"/>
    <n v="7.2213836904630693E-2"/>
    <x v="0"/>
    <x v="2"/>
    <m/>
    <x v="0"/>
    <n v="0"/>
    <m/>
    <x v="9"/>
    <x v="4"/>
  </r>
  <r>
    <s v="ORD-202310-07427"/>
    <x v="293"/>
    <x v="20"/>
    <x v="5"/>
    <n v="5475575775"/>
    <x v="3"/>
    <s v="PRD-106-PHO"/>
    <x v="4"/>
    <x v="1"/>
    <s v="East"/>
    <n v="66.16"/>
    <n v="12.49"/>
    <x v="1"/>
    <n v="0.18878476420798099"/>
    <x v="2"/>
    <x v="0"/>
    <m/>
    <x v="0"/>
    <n v="0"/>
    <n v="2788.38"/>
    <x v="9"/>
    <x v="4"/>
  </r>
  <r>
    <s v="ORD-202310-07428"/>
    <x v="292"/>
    <x v="24"/>
    <x v="0"/>
    <n v="4982162482"/>
    <x v="13"/>
    <s v="PRD-102-LAP "/>
    <x v="10"/>
    <x v="1"/>
    <s v="S"/>
    <n v="2269.2399999999998"/>
    <n v="359.15"/>
    <x v="2"/>
    <n v="0.15826884771994201"/>
    <x v="0"/>
    <x v="0"/>
    <m/>
    <x v="0"/>
    <n v="0"/>
    <m/>
    <x v="9"/>
    <x v="4"/>
  </r>
  <r>
    <s v="ORD-202310-07429"/>
    <x v="275"/>
    <x v="4"/>
    <x v="7"/>
    <n v="4193709993"/>
    <x v="23"/>
    <s v="PRD-111-CHA"/>
    <x v="4"/>
    <x v="1"/>
    <s v="N"/>
    <n v="3339.13"/>
    <n v="463.81"/>
    <x v="0"/>
    <n v="0.138901450377793"/>
    <x v="0"/>
    <x v="0"/>
    <m/>
    <x v="0"/>
    <n v="0"/>
    <n v="207.68"/>
    <x v="9"/>
    <x v="4"/>
  </r>
  <r>
    <s v="ORD-202310-07430"/>
    <x v="266"/>
    <x v="28"/>
    <x v="6"/>
    <n v="7255971315"/>
    <x v="15"/>
    <s v="PRD-100-SHO "/>
    <x v="12"/>
    <x v="0"/>
    <s v="N"/>
    <n v="1368.32"/>
    <n v="224.29"/>
    <x v="0"/>
    <n v="0.16391633536014999"/>
    <x v="0"/>
    <x v="0"/>
    <m/>
    <x v="0"/>
    <n v="0"/>
    <m/>
    <x v="9"/>
    <x v="4"/>
  </r>
  <r>
    <s v="ORD-202310-07431"/>
    <x v="287"/>
    <x v="17"/>
    <x v="7"/>
    <n v="5671349675"/>
    <x v="3"/>
    <s v="PRD-106-PHO"/>
    <x v="2"/>
    <x v="1"/>
    <s v="South"/>
    <n v="3860.07"/>
    <n v="1151.72"/>
    <x v="2"/>
    <n v="0.29836764618258199"/>
    <x v="0"/>
    <x v="1"/>
    <m/>
    <x v="0"/>
    <n v="0"/>
    <n v="2788.38"/>
    <x v="9"/>
    <x v="4"/>
  </r>
  <r>
    <s v="ORD-202310-07432"/>
    <x v="293"/>
    <x v="9"/>
    <x v="4"/>
    <n v="5709194392"/>
    <x v="16"/>
    <s v="PRD-109-SUN"/>
    <x v="3"/>
    <x v="2"/>
    <s v="South"/>
    <n v="1792.92"/>
    <n v="103.81"/>
    <x v="2"/>
    <n v="5.78999620730428E-2"/>
    <x v="0"/>
    <x v="2"/>
    <m/>
    <x v="0"/>
    <n v="0"/>
    <m/>
    <x v="9"/>
    <x v="4"/>
  </r>
  <r>
    <s v="ORD-202310-07433"/>
    <x v="293"/>
    <x v="14"/>
    <x v="1"/>
    <n v="7189789274"/>
    <x v="15"/>
    <s v="PRD-100-SHO"/>
    <x v="12"/>
    <x v="0"/>
    <s v="N"/>
    <n v="2708.68"/>
    <n v="738.04"/>
    <x v="0"/>
    <n v="0.27247220048141502"/>
    <x v="0"/>
    <x v="1"/>
    <m/>
    <x v="0"/>
    <n v="0"/>
    <n v="2793.38"/>
    <x v="9"/>
    <x v="4"/>
  </r>
  <r>
    <s v="ORD-202310-07434"/>
    <x v="270"/>
    <x v="16"/>
    <x v="0"/>
    <n v="5346602614"/>
    <x v="18"/>
    <s v="PRD-103-HEA"/>
    <x v="4"/>
    <x v="1"/>
    <s v="East"/>
    <n v="4962.93"/>
    <n v="662.07"/>
    <x v="1"/>
    <n v="0.133403050214289"/>
    <x v="0"/>
    <x v="0"/>
    <m/>
    <x v="0"/>
    <n v="0"/>
    <n v="2183.56"/>
    <x v="9"/>
    <x v="4"/>
  </r>
  <r>
    <s v="ORD-202310-07435"/>
    <x v="288"/>
    <x v="9"/>
    <x v="3"/>
    <n v="9802868118"/>
    <x v="15"/>
    <s v="PRD-100-SHO"/>
    <x v="12"/>
    <x v="0"/>
    <s v="South"/>
    <n v="1184.3900000000001"/>
    <n v="309.39999999999998"/>
    <x v="2"/>
    <n v="0.26123152002296501"/>
    <x v="0"/>
    <x v="1"/>
    <m/>
    <x v="0"/>
    <n v="0"/>
    <n v="2793.38"/>
    <x v="9"/>
    <x v="4"/>
  </r>
  <r>
    <s v="ORD-202310-07436"/>
    <x v="279"/>
    <x v="9"/>
    <x v="6"/>
    <n v="3420072823"/>
    <x v="2"/>
    <s v="PRD-101-SHI"/>
    <x v="1"/>
    <x v="0"/>
    <s v="S"/>
    <n v="4700.16"/>
    <n v="964.16"/>
    <x v="2"/>
    <n v="0.205133442265795"/>
    <x v="0"/>
    <x v="1"/>
    <m/>
    <x v="0"/>
    <n v="0"/>
    <n v="2821.33"/>
    <x v="9"/>
    <x v="4"/>
  </r>
  <r>
    <s v="ORD-202310-07437"/>
    <x v="270"/>
    <x v="1"/>
    <x v="0"/>
    <n v="6567317720"/>
    <x v="11"/>
    <s v="PRD-104-WAT"/>
    <x v="7"/>
    <x v="2"/>
    <s v="N"/>
    <n v="4527.28"/>
    <n v="1351.82"/>
    <x v="0"/>
    <n v="0.29859429944690802"/>
    <x v="0"/>
    <x v="1"/>
    <m/>
    <x v="0"/>
    <n v="0"/>
    <n v="2420.2800000000002"/>
    <x v="9"/>
    <x v="4"/>
  </r>
  <r>
    <s v="ORD-202310-07438"/>
    <x v="282"/>
    <x v="29"/>
    <x v="4"/>
    <n v="3917740277"/>
    <x v="3"/>
    <s v="PRD-106-PHO"/>
    <x v="2"/>
    <x v="1"/>
    <s v="W"/>
    <n v="4177.41"/>
    <n v="576.46"/>
    <x v="3"/>
    <n v="0.13799459473692999"/>
    <x v="0"/>
    <x v="0"/>
    <m/>
    <x v="0"/>
    <n v="0"/>
    <n v="2788.38"/>
    <x v="9"/>
    <x v="4"/>
  </r>
  <r>
    <s v="ORD-202310-07439"/>
    <x v="280"/>
    <x v="19"/>
    <x v="3"/>
    <n v="331504518"/>
    <x v="15"/>
    <s v="PRD-100-SHO"/>
    <x v="12"/>
    <x v="0"/>
    <s v="North"/>
    <n v="2530.4"/>
    <n v="258.27"/>
    <x v="0"/>
    <n v="0.10206686689851401"/>
    <x v="0"/>
    <x v="0"/>
    <m/>
    <x v="0"/>
    <n v="0"/>
    <n v="2793.38"/>
    <x v="9"/>
    <x v="4"/>
  </r>
  <r>
    <s v="ORD-202310-07440"/>
    <x v="281"/>
    <x v="14"/>
    <x v="2"/>
    <n v="2222608949"/>
    <x v="14"/>
    <s v="PRD-111-CHA"/>
    <x v="11"/>
    <x v="1"/>
    <s v="East"/>
    <n v="998.04"/>
    <n v="154.52000000000001"/>
    <x v="1"/>
    <n v="0.15482345396978101"/>
    <x v="1"/>
    <x v="0"/>
    <m/>
    <x v="0"/>
    <n v="0"/>
    <n v="207.68"/>
    <x v="9"/>
    <x v="4"/>
  </r>
  <r>
    <s v="ORD-202310-07441"/>
    <x v="284"/>
    <x v="29"/>
    <x v="0"/>
    <n v="1578010284"/>
    <x v="15"/>
    <s v="PRD-100-SHO"/>
    <x v="12"/>
    <x v="0"/>
    <s v="North"/>
    <n v="4520.8"/>
    <n v="966.36"/>
    <x v="0"/>
    <n v="0.213758626791718"/>
    <x v="0"/>
    <x v="1"/>
    <m/>
    <x v="0"/>
    <n v="0"/>
    <n v="2793.38"/>
    <x v="9"/>
    <x v="4"/>
  </r>
  <r>
    <s v="ORD-202310-07442"/>
    <x v="291"/>
    <x v="17"/>
    <x v="1"/>
    <n v="62081581"/>
    <x v="15"/>
    <s v="PRD-100-SHO"/>
    <x v="12"/>
    <x v="0"/>
    <s v="N"/>
    <n v="4588.87"/>
    <n v="1178.43"/>
    <x v="0"/>
    <n v="0.25680178344559801"/>
    <x v="0"/>
    <x v="1"/>
    <m/>
    <x v="0"/>
    <n v="0"/>
    <n v="2793.38"/>
    <x v="9"/>
    <x v="4"/>
  </r>
  <r>
    <s v="ORD-202310-07443"/>
    <x v="282"/>
    <x v="17"/>
    <x v="0"/>
    <n v="444893202"/>
    <x v="8"/>
    <s v="PRD-110-CAM"/>
    <x v="8"/>
    <x v="1"/>
    <s v="W"/>
    <n v="3459.69"/>
    <n v="622.29"/>
    <x v="3"/>
    <n v="0.17986871656131001"/>
    <x v="0"/>
    <x v="0"/>
    <m/>
    <x v="0"/>
    <n v="0"/>
    <m/>
    <x v="9"/>
    <x v="4"/>
  </r>
  <r>
    <s v="ORD-202310-07444"/>
    <x v="269"/>
    <x v="25"/>
    <x v="3"/>
    <n v="8624634957"/>
    <x v="16"/>
    <s v="PRD-109-SUN"/>
    <x v="3"/>
    <x v="2"/>
    <s v="S"/>
    <n v="1746.26"/>
    <n v="209.51"/>
    <x v="2"/>
    <n v="0.11997640672064901"/>
    <x v="0"/>
    <x v="0"/>
    <s v="Wrong item delivered"/>
    <x v="1"/>
    <n v="1"/>
    <m/>
    <x v="9"/>
    <x v="4"/>
  </r>
  <r>
    <s v="ORD-202310-07445"/>
    <x v="265"/>
    <x v="4"/>
    <x v="0"/>
    <n v="7168307549"/>
    <x v="13"/>
    <s v="PRD-102-LAP"/>
    <x v="4"/>
    <x v="1"/>
    <s v="East"/>
    <n v="3504.39"/>
    <n v="873.8"/>
    <x v="1"/>
    <n v="0.24934439374612999"/>
    <x v="0"/>
    <x v="1"/>
    <s v="Size issue"/>
    <x v="1"/>
    <n v="1"/>
    <n v="847.14"/>
    <x v="9"/>
    <x v="4"/>
  </r>
  <r>
    <s v="ORD-202310-07446"/>
    <x v="286"/>
    <x v="28"/>
    <x v="4"/>
    <n v="1632250928"/>
    <x v="8"/>
    <s v="PRD-110-CAM"/>
    <x v="8"/>
    <x v="1"/>
    <s v="South"/>
    <n v="1607.89"/>
    <n v="430"/>
    <x v="2"/>
    <n v="0.26743122974830402"/>
    <x v="0"/>
    <x v="1"/>
    <m/>
    <x v="0"/>
    <n v="0"/>
    <m/>
    <x v="9"/>
    <x v="4"/>
  </r>
  <r>
    <s v="ORD-202310-07447"/>
    <x v="276"/>
    <x v="16"/>
    <x v="5"/>
    <n v="2630931667"/>
    <x v="8"/>
    <s v="PRD-110-CAM"/>
    <x v="8"/>
    <x v="1"/>
    <s v="South"/>
    <n v="866.93"/>
    <n v="141.46"/>
    <x v="2"/>
    <n v="0.16317349728351799"/>
    <x v="1"/>
    <x v="0"/>
    <m/>
    <x v="0"/>
    <n v="0"/>
    <m/>
    <x v="9"/>
    <x v="4"/>
  </r>
  <r>
    <s v="ORD-202310-07448"/>
    <x v="268"/>
    <x v="4"/>
    <x v="1"/>
    <n v="9330429155"/>
    <x v="10"/>
    <s v="PRD-106-PHO"/>
    <x v="2"/>
    <x v="1"/>
    <s v="East"/>
    <n v="4530.29"/>
    <n v="994.35"/>
    <x v="1"/>
    <n v="0.219489260069444"/>
    <x v="0"/>
    <x v="1"/>
    <m/>
    <x v="0"/>
    <n v="0"/>
    <n v="2788.38"/>
    <x v="9"/>
    <x v="4"/>
  </r>
  <r>
    <s v="ORD-202310-07449"/>
    <x v="281"/>
    <x v="1"/>
    <x v="7"/>
    <n v="2774773770"/>
    <x v="7"/>
    <s v="PRD-104-WAT"/>
    <x v="7"/>
    <x v="2"/>
    <s v="North"/>
    <n v="4370.9799999999996"/>
    <n v="886.58"/>
    <x v="0"/>
    <n v="0.202833231906804"/>
    <x v="0"/>
    <x v="1"/>
    <s v="missing parts"/>
    <x v="1"/>
    <n v="1"/>
    <n v="2420.2800000000002"/>
    <x v="9"/>
    <x v="4"/>
  </r>
  <r>
    <s v="ORD-202310-07450"/>
    <x v="267"/>
    <x v="23"/>
    <x v="7"/>
    <n v="6167160482"/>
    <x v="4"/>
    <s v="PRD-109-SUN"/>
    <x v="3"/>
    <x v="2"/>
    <s v="North"/>
    <n v="4522.41"/>
    <n v="1051.76"/>
    <x v="0"/>
    <n v="0.23256626444749601"/>
    <x v="0"/>
    <x v="1"/>
    <m/>
    <x v="0"/>
    <n v="0"/>
    <m/>
    <x v="9"/>
    <x v="4"/>
  </r>
  <r>
    <s v="ORD-202310-07451"/>
    <x v="275"/>
    <x v="8"/>
    <x v="0"/>
    <n v="3174349415"/>
    <x v="11"/>
    <s v="PRD-104-WAT"/>
    <x v="4"/>
    <x v="2"/>
    <s v="West"/>
    <n v="2347.33"/>
    <n v="383.33"/>
    <x v="3"/>
    <n v="0.16330469086153199"/>
    <x v="0"/>
    <x v="0"/>
    <m/>
    <x v="0"/>
    <n v="0"/>
    <n v="2420.2800000000002"/>
    <x v="9"/>
    <x v="4"/>
  </r>
  <r>
    <s v="ORD-202310-07452"/>
    <x v="291"/>
    <x v="2"/>
    <x v="2"/>
    <n v="5616183647"/>
    <x v="13"/>
    <s v="PRD-102-LAP"/>
    <x v="10"/>
    <x v="1"/>
    <s v="South"/>
    <n v="3165.36"/>
    <n v="312.60000000000002"/>
    <x v="2"/>
    <n v="9.8756539540526198E-2"/>
    <x v="0"/>
    <x v="2"/>
    <m/>
    <x v="0"/>
    <n v="0"/>
    <n v="847.14"/>
    <x v="9"/>
    <x v="4"/>
  </r>
  <r>
    <s v="ORD-202310-07453"/>
    <x v="278"/>
    <x v="24"/>
    <x v="6"/>
    <n v="7571695361"/>
    <x v="10"/>
    <s v="PRD-106-PHO "/>
    <x v="2"/>
    <x v="1"/>
    <s v="West"/>
    <n v="1518.52"/>
    <n v="188.28"/>
    <x v="3"/>
    <n v="0.123989147327661"/>
    <x v="0"/>
    <x v="0"/>
    <m/>
    <x v="0"/>
    <n v="0"/>
    <m/>
    <x v="9"/>
    <x v="4"/>
  </r>
  <r>
    <s v="ORD-202310-07454"/>
    <x v="286"/>
    <x v="26"/>
    <x v="5"/>
    <n v="2609050238"/>
    <x v="2"/>
    <s v="PRD-101-SHI"/>
    <x v="4"/>
    <x v="0"/>
    <s v="North"/>
    <n v="4552.22"/>
    <n v="449.85"/>
    <x v="0"/>
    <n v="9.8819916436376096E-2"/>
    <x v="0"/>
    <x v="2"/>
    <m/>
    <x v="0"/>
    <n v="0"/>
    <n v="2821.33"/>
    <x v="9"/>
    <x v="4"/>
  </r>
  <r>
    <s v="ORD-202310-07455"/>
    <x v="268"/>
    <x v="11"/>
    <x v="7"/>
    <n v="6988411847"/>
    <x v="12"/>
    <s v="PRD-105-BAG "/>
    <x v="9"/>
    <x v="2"/>
    <s v="N"/>
    <n v="2958.95"/>
    <n v="520.17999999999995"/>
    <x v="0"/>
    <n v="0.17579884756417"/>
    <x v="0"/>
    <x v="0"/>
    <m/>
    <x v="0"/>
    <n v="0"/>
    <m/>
    <x v="9"/>
    <x v="4"/>
  </r>
  <r>
    <s v="ORD-202310-07456"/>
    <x v="293"/>
    <x v="26"/>
    <x v="3"/>
    <n v="5456804239"/>
    <x v="5"/>
    <s v="PRD-103-HEA"/>
    <x v="5"/>
    <x v="1"/>
    <s v="North"/>
    <n v="4096.41"/>
    <n v="652.16"/>
    <x v="0"/>
    <n v="0.159202814171433"/>
    <x v="0"/>
    <x v="0"/>
    <m/>
    <x v="0"/>
    <n v="0"/>
    <n v="2183.56"/>
    <x v="9"/>
    <x v="4"/>
  </r>
  <r>
    <s v="ORD-202310-07457"/>
    <x v="290"/>
    <x v="20"/>
    <x v="0"/>
    <n v="1080179048"/>
    <x v="12"/>
    <s v="PRD-105-BAG"/>
    <x v="9"/>
    <x v="2"/>
    <s v="South"/>
    <n v="1046.23"/>
    <n v="66.78"/>
    <x v="2"/>
    <n v="6.3829177140781707E-2"/>
    <x v="0"/>
    <x v="2"/>
    <m/>
    <x v="0"/>
    <n v="0"/>
    <m/>
    <x v="9"/>
    <x v="4"/>
  </r>
  <r>
    <s v="ORD-202310-07458"/>
    <x v="285"/>
    <x v="19"/>
    <x v="7"/>
    <n v="9207453308"/>
    <x v="17"/>
    <s v="PRD-108-JAC"/>
    <x v="0"/>
    <x v="0"/>
    <s v="South"/>
    <n v="3038.03"/>
    <n v="345.22"/>
    <x v="2"/>
    <n v="0.1136328476019"/>
    <x v="0"/>
    <x v="0"/>
    <s v="DAMAGED"/>
    <x v="1"/>
    <n v="1"/>
    <n v="2085.91"/>
    <x v="9"/>
    <x v="4"/>
  </r>
  <r>
    <s v="ORD-202310-07459"/>
    <x v="282"/>
    <x v="20"/>
    <x v="1"/>
    <n v="1265878312"/>
    <x v="19"/>
    <s v="PRD - 102 - LAP"/>
    <x v="10"/>
    <x v="1"/>
    <s v="South"/>
    <n v="2500.0100000000002"/>
    <n v="168.24"/>
    <x v="2"/>
    <n v="6.7295730817076696E-2"/>
    <x v="0"/>
    <x v="2"/>
    <m/>
    <x v="0"/>
    <n v="0"/>
    <m/>
    <x v="9"/>
    <x v="4"/>
  </r>
  <r>
    <s v="ORD-202310-07460"/>
    <x v="286"/>
    <x v="2"/>
    <x v="0"/>
    <n v="7442749270"/>
    <x v="11"/>
    <s v="PRD-104-WAT "/>
    <x v="7"/>
    <x v="2"/>
    <s v="W"/>
    <n v="2828.51"/>
    <n v="178.87"/>
    <x v="3"/>
    <n v="6.3238242042630205E-2"/>
    <x v="0"/>
    <x v="2"/>
    <m/>
    <x v="0"/>
    <n v="0"/>
    <m/>
    <x v="9"/>
    <x v="4"/>
  </r>
  <r>
    <s v="ORD-202310-07461"/>
    <x v="283"/>
    <x v="15"/>
    <x v="5"/>
    <n v="2351525761"/>
    <x v="20"/>
    <s v="PRD-100-SHO"/>
    <x v="12"/>
    <x v="0"/>
    <s v="South"/>
    <n v="4838.55"/>
    <n v="793.99"/>
    <x v="2"/>
    <n v="0.164096681857168"/>
    <x v="0"/>
    <x v="0"/>
    <m/>
    <x v="0"/>
    <n v="0"/>
    <n v="2793.38"/>
    <x v="9"/>
    <x v="4"/>
  </r>
  <r>
    <s v="ORD-202310-07462"/>
    <x v="278"/>
    <x v="2"/>
    <x v="7"/>
    <n v="9998963298"/>
    <x v="22"/>
    <s v="PRD-105-BAG"/>
    <x v="9"/>
    <x v="2"/>
    <s v="East"/>
    <n v="4973.6000000000004"/>
    <n v="611.17999999999995"/>
    <x v="1"/>
    <n v="0.12288483191249799"/>
    <x v="0"/>
    <x v="0"/>
    <m/>
    <x v="0"/>
    <n v="0"/>
    <m/>
    <x v="9"/>
    <x v="4"/>
  </r>
  <r>
    <s v="ORD-202310-07463"/>
    <x v="283"/>
    <x v="29"/>
    <x v="0"/>
    <n v="5213653149"/>
    <x v="2"/>
    <s v="PRD-101-SHI"/>
    <x v="1"/>
    <x v="0"/>
    <s v="South"/>
    <n v="3343.88"/>
    <n v="893.6"/>
    <x v="2"/>
    <n v="0.26723447013648799"/>
    <x v="0"/>
    <x v="1"/>
    <m/>
    <x v="0"/>
    <n v="0"/>
    <n v="2821.33"/>
    <x v="9"/>
    <x v="4"/>
  </r>
  <r>
    <s v="ORD-202310-07464"/>
    <x v="289"/>
    <x v="14"/>
    <x v="0"/>
    <n v="8452453724"/>
    <x v="13"/>
    <s v="PRD-102-LAP"/>
    <x v="10"/>
    <x v="1"/>
    <s v="S"/>
    <n v="1693.72"/>
    <n v="503.87"/>
    <x v="2"/>
    <n v="0.297493092128569"/>
    <x v="0"/>
    <x v="1"/>
    <m/>
    <x v="0"/>
    <n v="0"/>
    <n v="847.14"/>
    <x v="9"/>
    <x v="4"/>
  </r>
  <r>
    <s v="ORD-202310-07465"/>
    <x v="279"/>
    <x v="16"/>
    <x v="6"/>
    <n v="7565736492"/>
    <x v="2"/>
    <s v="PRD-101-SHI"/>
    <x v="1"/>
    <x v="0"/>
    <s v="South"/>
    <n v="2634.02"/>
    <n v="538.70000000000005"/>
    <x v="2"/>
    <n v="0.20451629068875701"/>
    <x v="0"/>
    <x v="1"/>
    <m/>
    <x v="0"/>
    <n v="0"/>
    <n v="2821.33"/>
    <x v="9"/>
    <x v="4"/>
  </r>
  <r>
    <s v="ORD-202310-07466"/>
    <x v="281"/>
    <x v="23"/>
    <x v="0"/>
    <n v="2668661912"/>
    <x v="8"/>
    <s v="PRD-110-CAM"/>
    <x v="8"/>
    <x v="1"/>
    <s v="S"/>
    <n v="2173.34"/>
    <n v="426.05"/>
    <x v="2"/>
    <n v="0.19603467474026201"/>
    <x v="0"/>
    <x v="0"/>
    <m/>
    <x v="0"/>
    <n v="0"/>
    <m/>
    <x v="9"/>
    <x v="4"/>
  </r>
  <r>
    <s v="ORD-202310-07467"/>
    <x v="287"/>
    <x v="4"/>
    <x v="3"/>
    <n v="1036743810"/>
    <x v="15"/>
    <s v="PRD-100-SHO"/>
    <x v="12"/>
    <x v="0"/>
    <s v="N"/>
    <n v="143.62"/>
    <n v="19.7"/>
    <x v="0"/>
    <n v="0.13716752541428801"/>
    <x v="2"/>
    <x v="0"/>
    <s v="damaged "/>
    <x v="1"/>
    <n v="1"/>
    <n v="2793.38"/>
    <x v="9"/>
    <x v="4"/>
  </r>
  <r>
    <s v="ORD-202310-07468"/>
    <x v="289"/>
    <x v="25"/>
    <x v="4"/>
    <n v="886419839"/>
    <x v="9"/>
    <s v="PRD-107-TAB"/>
    <x v="4"/>
    <x v="1"/>
    <s v="East"/>
    <n v="3564.3"/>
    <n v="632.28"/>
    <x v="1"/>
    <n v="0.17739247538086"/>
    <x v="0"/>
    <x v="0"/>
    <s v="Wrong item delivered"/>
    <x v="1"/>
    <n v="1"/>
    <n v="2081.52"/>
    <x v="9"/>
    <x v="4"/>
  </r>
  <r>
    <s v="ORD-202310-07469"/>
    <x v="293"/>
    <x v="15"/>
    <x v="4"/>
    <n v="9260448859"/>
    <x v="0"/>
    <s v="PRD - 108 - JAC"/>
    <x v="0"/>
    <x v="0"/>
    <s v="N"/>
    <n v="3653.64"/>
    <n v="242.5"/>
    <x v="0"/>
    <n v="6.63721658400937E-2"/>
    <x v="0"/>
    <x v="2"/>
    <m/>
    <x v="0"/>
    <n v="0"/>
    <m/>
    <x v="9"/>
    <x v="4"/>
  </r>
  <r>
    <s v="ORD-202310-07470"/>
    <x v="292"/>
    <x v="8"/>
    <x v="4"/>
    <n v="2329713372"/>
    <x v="11"/>
    <s v="PRD-104-WAT"/>
    <x v="4"/>
    <x v="2"/>
    <s v="North"/>
    <n v="3662.97"/>
    <n v="951.29"/>
    <x v="0"/>
    <n v="0.25970455668487602"/>
    <x v="0"/>
    <x v="1"/>
    <m/>
    <x v="0"/>
    <n v="0"/>
    <n v="2420.2800000000002"/>
    <x v="9"/>
    <x v="4"/>
  </r>
  <r>
    <s v="ORD-202310-07471"/>
    <x v="285"/>
    <x v="15"/>
    <x v="7"/>
    <n v="2661092012"/>
    <x v="5"/>
    <s v="PRD-103-HEA"/>
    <x v="5"/>
    <x v="1"/>
    <s v="North"/>
    <n v="2232.7199999999998"/>
    <n v="102.38"/>
    <x v="0"/>
    <n v="4.5854383890501303E-2"/>
    <x v="0"/>
    <x v="2"/>
    <m/>
    <x v="0"/>
    <n v="0"/>
    <n v="2183.56"/>
    <x v="9"/>
    <x v="4"/>
  </r>
  <r>
    <s v="ORD-202310-07472"/>
    <x v="283"/>
    <x v="12"/>
    <x v="1"/>
    <n v="4631134763"/>
    <x v="2"/>
    <s v="PRD-101-SHI"/>
    <x v="1"/>
    <x v="0"/>
    <s v="W"/>
    <n v="3026.32"/>
    <n v="322.94"/>
    <x v="3"/>
    <n v="0.106710460228925"/>
    <x v="0"/>
    <x v="0"/>
    <m/>
    <x v="0"/>
    <n v="0"/>
    <n v="2821.33"/>
    <x v="9"/>
    <x v="4"/>
  </r>
  <r>
    <s v="ORD-202310-07473"/>
    <x v="293"/>
    <x v="13"/>
    <x v="2"/>
    <n v="4640843534"/>
    <x v="4"/>
    <s v="PRD-109-SUN"/>
    <x v="3"/>
    <x v="2"/>
    <s v="South"/>
    <n v="2575.21"/>
    <n v="165.64"/>
    <x v="2"/>
    <n v="6.4320967998726303E-2"/>
    <x v="0"/>
    <x v="2"/>
    <m/>
    <x v="0"/>
    <n v="0"/>
    <m/>
    <x v="9"/>
    <x v="4"/>
  </r>
  <r>
    <s v="ORD-202310-07474"/>
    <x v="292"/>
    <x v="24"/>
    <x v="3"/>
    <n v="2655884962"/>
    <x v="15"/>
    <s v="PRD-100-SHO "/>
    <x v="12"/>
    <x v="0"/>
    <s v="N"/>
    <n v="3148.81"/>
    <n v="173.57"/>
    <x v="0"/>
    <n v="5.51224113236429E-2"/>
    <x v="0"/>
    <x v="2"/>
    <m/>
    <x v="0"/>
    <n v="0"/>
    <m/>
    <x v="9"/>
    <x v="4"/>
  </r>
  <r>
    <s v="ORD-202310-07475"/>
    <x v="266"/>
    <x v="8"/>
    <x v="3"/>
    <n v="9935381071"/>
    <x v="12"/>
    <s v="PRD-105-BAG"/>
    <x v="9"/>
    <x v="2"/>
    <s v="South"/>
    <n v="1754.38"/>
    <n v="475.46"/>
    <x v="2"/>
    <n v="0.27101312144461298"/>
    <x v="0"/>
    <x v="1"/>
    <m/>
    <x v="0"/>
    <n v="0"/>
    <m/>
    <x v="9"/>
    <x v="4"/>
  </r>
  <r>
    <s v="ORD-202310-07476"/>
    <x v="268"/>
    <x v="22"/>
    <x v="1"/>
    <n v="3692149854"/>
    <x v="13"/>
    <s v="PRD-102-LAP"/>
    <x v="10"/>
    <x v="1"/>
    <s v="East"/>
    <n v="4631.6099999999997"/>
    <n v="1029.6600000000001"/>
    <x v="1"/>
    <n v="0.22231146404813901"/>
    <x v="0"/>
    <x v="1"/>
    <m/>
    <x v="0"/>
    <n v="0"/>
    <n v="847.14"/>
    <x v="9"/>
    <x v="4"/>
  </r>
  <r>
    <s v="ORD-202310-07477"/>
    <x v="288"/>
    <x v="29"/>
    <x v="4"/>
    <n v="7935558400"/>
    <x v="18"/>
    <s v="PRD-103-HEA"/>
    <x v="5"/>
    <x v="1"/>
    <s v="S"/>
    <n v="4849.1499999999996"/>
    <n v="432.94"/>
    <x v="2"/>
    <n v="8.9281626676840295E-2"/>
    <x v="0"/>
    <x v="2"/>
    <m/>
    <x v="0"/>
    <n v="0"/>
    <n v="2183.56"/>
    <x v="9"/>
    <x v="4"/>
  </r>
  <r>
    <s v="ORD-202310-07478"/>
    <x v="280"/>
    <x v="14"/>
    <x v="7"/>
    <n v="2815104234"/>
    <x v="5"/>
    <s v="PRD-103-HEA"/>
    <x v="5"/>
    <x v="1"/>
    <s v="North"/>
    <n v="739.3"/>
    <n v="182.91"/>
    <x v="0"/>
    <n v="0.24740971188962499"/>
    <x v="1"/>
    <x v="1"/>
    <m/>
    <x v="0"/>
    <n v="0"/>
    <n v="2183.56"/>
    <x v="9"/>
    <x v="4"/>
  </r>
  <r>
    <s v="ORD-202310-07479"/>
    <x v="272"/>
    <x v="23"/>
    <x v="1"/>
    <n v="1296685509"/>
    <x v="0"/>
    <s v="PRD-108-JAC"/>
    <x v="4"/>
    <x v="0"/>
    <s v="East"/>
    <n v="1614.74"/>
    <n v="199.3"/>
    <x v="1"/>
    <n v="0.123425443105392"/>
    <x v="0"/>
    <x v="0"/>
    <m/>
    <x v="0"/>
    <n v="0"/>
    <n v="2085.91"/>
    <x v="9"/>
    <x v="4"/>
  </r>
  <r>
    <s v="ORD-202310-07480"/>
    <x v="282"/>
    <x v="11"/>
    <x v="1"/>
    <n v="8464156684"/>
    <x v="10"/>
    <s v="PRD-106-PHO"/>
    <x v="2"/>
    <x v="1"/>
    <s v="North"/>
    <n v="1870.14"/>
    <n v="311.08999999999997"/>
    <x v="0"/>
    <n v="0.16634583507117101"/>
    <x v="0"/>
    <x v="0"/>
    <m/>
    <x v="0"/>
    <n v="0"/>
    <n v="2788.38"/>
    <x v="9"/>
    <x v="4"/>
  </r>
  <r>
    <s v="ORD-202310-07481"/>
    <x v="291"/>
    <x v="24"/>
    <x v="6"/>
    <n v="5630209429"/>
    <x v="15"/>
    <s v="PRD-100-SHO"/>
    <x v="12"/>
    <x v="0"/>
    <s v="W"/>
    <n v="987.5"/>
    <n v="41.96"/>
    <x v="3"/>
    <n v="4.24911392405063E-2"/>
    <x v="1"/>
    <x v="2"/>
    <m/>
    <x v="0"/>
    <n v="0"/>
    <n v="2793.38"/>
    <x v="9"/>
    <x v="4"/>
  </r>
  <r>
    <s v="ORD-202310-07482"/>
    <x v="284"/>
    <x v="17"/>
    <x v="3"/>
    <n v="9493640893"/>
    <x v="18"/>
    <s v="PRD-103-HEA"/>
    <x v="4"/>
    <x v="1"/>
    <s v="North"/>
    <n v="730.83"/>
    <n v="30.33"/>
    <x v="0"/>
    <n v="4.1500759410533203E-2"/>
    <x v="1"/>
    <x v="2"/>
    <m/>
    <x v="0"/>
    <n v="0"/>
    <n v="2183.56"/>
    <x v="9"/>
    <x v="4"/>
  </r>
  <r>
    <s v="ORD-202310-07483"/>
    <x v="278"/>
    <x v="23"/>
    <x v="0"/>
    <n v="1421095231"/>
    <x v="14"/>
    <s v="PRD-111-CHA"/>
    <x v="4"/>
    <x v="1"/>
    <s v="East"/>
    <n v="1893.81"/>
    <n v="101.64"/>
    <x v="1"/>
    <n v="5.3669586706163799E-2"/>
    <x v="0"/>
    <x v="2"/>
    <m/>
    <x v="0"/>
    <n v="0"/>
    <n v="207.68"/>
    <x v="9"/>
    <x v="4"/>
  </r>
  <r>
    <s v="ORD-202310-07484"/>
    <x v="269"/>
    <x v="0"/>
    <x v="4"/>
    <n v="5088519275"/>
    <x v="13"/>
    <s v="PRD-102-LAP"/>
    <x v="10"/>
    <x v="1"/>
    <s v="East"/>
    <n v="841.47"/>
    <n v="238.3"/>
    <x v="1"/>
    <n v="0.283194885141479"/>
    <x v="1"/>
    <x v="1"/>
    <m/>
    <x v="0"/>
    <n v="0"/>
    <n v="847.14"/>
    <x v="9"/>
    <x v="4"/>
  </r>
  <r>
    <s v="ORD-202310-07485"/>
    <x v="266"/>
    <x v="2"/>
    <x v="2"/>
    <n v="3529611751"/>
    <x v="12"/>
    <s v="PRD-105-BAG "/>
    <x v="9"/>
    <x v="2"/>
    <s v="East"/>
    <n v="3331.25"/>
    <n v="511.77"/>
    <x v="1"/>
    <n v="0.153627016885553"/>
    <x v="0"/>
    <x v="0"/>
    <m/>
    <x v="0"/>
    <n v="0"/>
    <m/>
    <x v="9"/>
    <x v="4"/>
  </r>
  <r>
    <s v="ORD-202310-07486"/>
    <x v="286"/>
    <x v="8"/>
    <x v="1"/>
    <n v="3222095209"/>
    <x v="9"/>
    <s v="PRD-107-TAB"/>
    <x v="4"/>
    <x v="1"/>
    <s v="North"/>
    <n v="3784.01"/>
    <n v="619.47"/>
    <x v="0"/>
    <n v="0.16370728407165899"/>
    <x v="0"/>
    <x v="0"/>
    <m/>
    <x v="0"/>
    <n v="0"/>
    <n v="2081.52"/>
    <x v="9"/>
    <x v="4"/>
  </r>
  <r>
    <s v="ORD-202310-07487"/>
    <x v="289"/>
    <x v="12"/>
    <x v="2"/>
    <n v="5428452370"/>
    <x v="16"/>
    <s v="PRD-109-SUN "/>
    <x v="3"/>
    <x v="2"/>
    <s v="East"/>
    <n v="210.59"/>
    <n v="23.75"/>
    <x v="1"/>
    <n v="0.112778384538677"/>
    <x v="2"/>
    <x v="0"/>
    <m/>
    <x v="0"/>
    <n v="0"/>
    <n v="1385.87"/>
    <x v="9"/>
    <x v="4"/>
  </r>
  <r>
    <s v="ORD-202310-07488"/>
    <x v="285"/>
    <x v="10"/>
    <x v="2"/>
    <n v="8283824492"/>
    <x v="8"/>
    <s v="PRD-110-CAM"/>
    <x v="8"/>
    <x v="1"/>
    <s v="N"/>
    <n v="1977.31"/>
    <n v="279.01"/>
    <x v="0"/>
    <n v="0.14110584582083699"/>
    <x v="0"/>
    <x v="0"/>
    <m/>
    <x v="0"/>
    <n v="0"/>
    <m/>
    <x v="9"/>
    <x v="4"/>
  </r>
  <r>
    <s v="ORD-202310-07489"/>
    <x v="274"/>
    <x v="28"/>
    <x v="3"/>
    <n v="4626509008"/>
    <x v="18"/>
    <s v="PRD-103-HEA"/>
    <x v="4"/>
    <x v="1"/>
    <s v="East"/>
    <n v="4711.8100000000004"/>
    <n v="1250.3900000000001"/>
    <x v="1"/>
    <n v="0.26537360377434599"/>
    <x v="0"/>
    <x v="1"/>
    <s v="Customer changed mind"/>
    <x v="1"/>
    <n v="1"/>
    <n v="2183.56"/>
    <x v="9"/>
    <x v="4"/>
  </r>
  <r>
    <s v="ORD-202310-07490"/>
    <x v="272"/>
    <x v="8"/>
    <x v="2"/>
    <n v="7405336287"/>
    <x v="11"/>
    <s v="PRD-104-WAT"/>
    <x v="7"/>
    <x v="2"/>
    <s v="South"/>
    <n v="4397.29"/>
    <n v="572.75"/>
    <x v="2"/>
    <n v="0.130250677121591"/>
    <x v="0"/>
    <x v="0"/>
    <m/>
    <x v="0"/>
    <n v="0"/>
    <n v="2420.2800000000002"/>
    <x v="9"/>
    <x v="4"/>
  </r>
  <r>
    <s v="ORD-202310-07491"/>
    <x v="287"/>
    <x v="0"/>
    <x v="3"/>
    <n v="5384073116"/>
    <x v="18"/>
    <s v="PRD-103-HEA"/>
    <x v="5"/>
    <x v="1"/>
    <s v="West"/>
    <n v="1503.77"/>
    <n v="111.28"/>
    <x v="3"/>
    <n v="7.4000678295218003E-2"/>
    <x v="0"/>
    <x v="2"/>
    <m/>
    <x v="0"/>
    <n v="0"/>
    <n v="2183.56"/>
    <x v="9"/>
    <x v="4"/>
  </r>
  <r>
    <s v="ORD-202310-07492"/>
    <x v="276"/>
    <x v="9"/>
    <x v="3"/>
    <n v="8052200967"/>
    <x v="0"/>
    <s v="PRD-108-JAC"/>
    <x v="0"/>
    <x v="0"/>
    <s v="North"/>
    <n v="3960.2"/>
    <n v="350.29"/>
    <x v="0"/>
    <n v="8.8452603403868499E-2"/>
    <x v="0"/>
    <x v="2"/>
    <m/>
    <x v="0"/>
    <n v="0"/>
    <n v="2085.91"/>
    <x v="9"/>
    <x v="4"/>
  </r>
  <r>
    <s v="ORD-202310-07493"/>
    <x v="284"/>
    <x v="5"/>
    <x v="0"/>
    <n v="5493451484"/>
    <x v="4"/>
    <s v="PRD-109-SUN"/>
    <x v="3"/>
    <x v="2"/>
    <s v="S"/>
    <n v="1595.43"/>
    <n v="114.68"/>
    <x v="2"/>
    <n v="7.1880308130096604E-2"/>
    <x v="0"/>
    <x v="2"/>
    <m/>
    <x v="0"/>
    <n v="0"/>
    <m/>
    <x v="9"/>
    <x v="4"/>
  </r>
  <r>
    <s v="ORD-202310-07494"/>
    <x v="276"/>
    <x v="20"/>
    <x v="3"/>
    <n v="6842859311"/>
    <x v="9"/>
    <s v="PRD-107-TAB"/>
    <x v="6"/>
    <x v="1"/>
    <s v="North"/>
    <n v="3980.08"/>
    <n v="308.85000000000002"/>
    <x v="0"/>
    <n v="7.7598942734819404E-2"/>
    <x v="0"/>
    <x v="2"/>
    <m/>
    <x v="0"/>
    <n v="0"/>
    <n v="2081.52"/>
    <x v="9"/>
    <x v="4"/>
  </r>
  <r>
    <s v="ORD-202310-07495"/>
    <x v="290"/>
    <x v="11"/>
    <x v="2"/>
    <n v="4598545151"/>
    <x v="20"/>
    <s v="PRD-100-SHO"/>
    <x v="12"/>
    <x v="0"/>
    <s v="N"/>
    <n v="1326.99"/>
    <n v="244.06"/>
    <x v="0"/>
    <n v="0.18391999939713199"/>
    <x v="0"/>
    <x v="0"/>
    <m/>
    <x v="0"/>
    <n v="0"/>
    <n v="2793.38"/>
    <x v="9"/>
    <x v="4"/>
  </r>
  <r>
    <s v="ORD-202310-07496"/>
    <x v="266"/>
    <x v="16"/>
    <x v="4"/>
    <n v="6786135296"/>
    <x v="17"/>
    <s v="PRD-108-JAC"/>
    <x v="0"/>
    <x v="0"/>
    <s v="West"/>
    <n v="3799.54"/>
    <n v="1004.77"/>
    <x v="3"/>
    <n v="0.26444516967843501"/>
    <x v="0"/>
    <x v="1"/>
    <m/>
    <x v="0"/>
    <n v="0"/>
    <n v="2085.91"/>
    <x v="9"/>
    <x v="4"/>
  </r>
  <r>
    <s v="ORD-202310-07497"/>
    <x v="288"/>
    <x v="4"/>
    <x v="1"/>
    <n v="9151271084"/>
    <x v="8"/>
    <s v="PRD-110-CAM"/>
    <x v="8"/>
    <x v="1"/>
    <s v="North"/>
    <n v="3265.96"/>
    <n v="352.39"/>
    <x v="0"/>
    <n v="0.10789783095935"/>
    <x v="0"/>
    <x v="0"/>
    <s v="DAMAGED"/>
    <x v="1"/>
    <n v="1"/>
    <m/>
    <x v="9"/>
    <x v="4"/>
  </r>
  <r>
    <s v="ORD-202310-07498"/>
    <x v="275"/>
    <x v="6"/>
    <x v="5"/>
    <n v="3331584984"/>
    <x v="3"/>
    <s v="PRD-106-PHO"/>
    <x v="2"/>
    <x v="1"/>
    <s v="S"/>
    <n v="73.05"/>
    <n v="12.92"/>
    <x v="2"/>
    <n v="0.17686516084873399"/>
    <x v="2"/>
    <x v="0"/>
    <m/>
    <x v="0"/>
    <n v="0"/>
    <n v="2788.38"/>
    <x v="9"/>
    <x v="4"/>
  </r>
  <r>
    <s v="ORD-202310-07499"/>
    <x v="278"/>
    <x v="9"/>
    <x v="6"/>
    <n v="6113632880"/>
    <x v="13"/>
    <s v="PRD-102-LAP"/>
    <x v="10"/>
    <x v="1"/>
    <s v="N"/>
    <n v="3769.36"/>
    <n v="806.48"/>
    <x v="0"/>
    <n v="0.21395674597279099"/>
    <x v="0"/>
    <x v="1"/>
    <m/>
    <x v="0"/>
    <n v="0"/>
    <n v="847.14"/>
    <x v="9"/>
    <x v="4"/>
  </r>
  <r>
    <s v="ORD-202310-07500"/>
    <x v="286"/>
    <x v="13"/>
    <x v="7"/>
    <n v="5086456632"/>
    <x v="23"/>
    <s v="PRD-111-CHA"/>
    <x v="11"/>
    <x v="1"/>
    <s v="N"/>
    <n v="4206.0200000000004"/>
    <n v="1082.1300000000001"/>
    <x v="0"/>
    <n v="0.257281230236661"/>
    <x v="0"/>
    <x v="1"/>
    <m/>
    <x v="0"/>
    <n v="0"/>
    <n v="207.68"/>
    <x v="9"/>
    <x v="4"/>
  </r>
  <r>
    <s v="ORD-202310-07501"/>
    <x v="279"/>
    <x v="13"/>
    <x v="1"/>
    <n v="7767747912"/>
    <x v="14"/>
    <s v="PRD - 111 - CHA"/>
    <x v="4"/>
    <x v="1"/>
    <s v="North"/>
    <n v="3023.35"/>
    <n v="473.42"/>
    <x v="0"/>
    <n v="0.15658789091570599"/>
    <x v="0"/>
    <x v="0"/>
    <m/>
    <x v="0"/>
    <n v="0"/>
    <m/>
    <x v="9"/>
    <x v="4"/>
  </r>
  <r>
    <s v="ORD-202310-07502"/>
    <x v="293"/>
    <x v="29"/>
    <x v="6"/>
    <n v="5696245580"/>
    <x v="12"/>
    <s v="PRD-105-BAG"/>
    <x v="9"/>
    <x v="2"/>
    <s v="North"/>
    <n v="3580.44"/>
    <n v="138.75"/>
    <x v="0"/>
    <n v="3.8752220397493001E-2"/>
    <x v="0"/>
    <x v="2"/>
    <s v="Wrong item delivered"/>
    <x v="1"/>
    <n v="1"/>
    <m/>
    <x v="9"/>
    <x v="4"/>
  </r>
  <r>
    <s v="ORD-202310-07503"/>
    <x v="267"/>
    <x v="5"/>
    <x v="0"/>
    <n v="5039046207"/>
    <x v="16"/>
    <s v="PRD-109-SUN"/>
    <x v="4"/>
    <x v="2"/>
    <s v="East"/>
    <n v="2341.5300000000002"/>
    <n v="484.21"/>
    <x v="1"/>
    <n v="0.206792140181847"/>
    <x v="0"/>
    <x v="1"/>
    <s v="DAMAGED"/>
    <x v="1"/>
    <n v="1"/>
    <m/>
    <x v="9"/>
    <x v="4"/>
  </r>
  <r>
    <s v="ORD-202310-07504"/>
    <x v="278"/>
    <x v="3"/>
    <x v="7"/>
    <n v="7942439617"/>
    <x v="3"/>
    <s v="PRD-106-PHO"/>
    <x v="2"/>
    <x v="1"/>
    <s v="N"/>
    <n v="205.74"/>
    <n v="43.53"/>
    <x v="0"/>
    <n v="0.21157771945173501"/>
    <x v="2"/>
    <x v="1"/>
    <m/>
    <x v="0"/>
    <n v="0"/>
    <n v="2788.38"/>
    <x v="9"/>
    <x v="4"/>
  </r>
  <r>
    <s v="ORD-202310-07505"/>
    <x v="285"/>
    <x v="27"/>
    <x v="7"/>
    <n v="6259528281"/>
    <x v="13"/>
    <s v="PRD - 102 - LAP"/>
    <x v="10"/>
    <x v="1"/>
    <s v="East"/>
    <n v="4526.91"/>
    <n v="1274.56"/>
    <x v="1"/>
    <n v="0.281551875341016"/>
    <x v="0"/>
    <x v="1"/>
    <m/>
    <x v="0"/>
    <n v="0"/>
    <m/>
    <x v="9"/>
    <x v="4"/>
  </r>
  <r>
    <s v="ORD-202310-07506"/>
    <x v="272"/>
    <x v="27"/>
    <x v="3"/>
    <n v="2167120184"/>
    <x v="16"/>
    <s v="PRD-109-SUN"/>
    <x v="3"/>
    <x v="2"/>
    <s v="East"/>
    <n v="3616.55"/>
    <n v="636.88"/>
    <x v="1"/>
    <n v="0.17610153322918201"/>
    <x v="0"/>
    <x v="0"/>
    <m/>
    <x v="0"/>
    <n v="0"/>
    <m/>
    <x v="9"/>
    <x v="4"/>
  </r>
  <r>
    <s v="ORD-202310-07507"/>
    <x v="266"/>
    <x v="28"/>
    <x v="1"/>
    <n v="6044723970"/>
    <x v="0"/>
    <s v="PRD-108-JAC"/>
    <x v="4"/>
    <x v="0"/>
    <s v="S"/>
    <n v="4414.29"/>
    <n v="341.43"/>
    <x v="2"/>
    <n v="7.7346526848032199E-2"/>
    <x v="0"/>
    <x v="2"/>
    <m/>
    <x v="0"/>
    <n v="0"/>
    <n v="2085.91"/>
    <x v="9"/>
    <x v="4"/>
  </r>
  <r>
    <s v="ORD-202310-07508"/>
    <x v="289"/>
    <x v="10"/>
    <x v="1"/>
    <n v="8674918397"/>
    <x v="12"/>
    <s v="PRD - 105 - BAG "/>
    <x v="9"/>
    <x v="2"/>
    <s v="N"/>
    <n v="2495.5"/>
    <n v="107.73"/>
    <x v="0"/>
    <n v="4.31697054698457E-2"/>
    <x v="0"/>
    <x v="2"/>
    <m/>
    <x v="0"/>
    <n v="0"/>
    <m/>
    <x v="9"/>
    <x v="4"/>
  </r>
  <r>
    <s v="ORD-202310-07509"/>
    <x v="264"/>
    <x v="18"/>
    <x v="0"/>
    <n v="826187516"/>
    <x v="15"/>
    <s v="PRD-100-SHO"/>
    <x v="12"/>
    <x v="0"/>
    <s v="N"/>
    <n v="3398.14"/>
    <n v="527.67999999999995"/>
    <x v="0"/>
    <n v="0.15528495000206"/>
    <x v="0"/>
    <x v="0"/>
    <m/>
    <x v="0"/>
    <n v="0"/>
    <n v="2793.38"/>
    <x v="9"/>
    <x v="4"/>
  </r>
  <r>
    <s v="ORD-202310-07510"/>
    <x v="293"/>
    <x v="20"/>
    <x v="0"/>
    <n v="4560695874"/>
    <x v="11"/>
    <s v="PRD-104-WAT "/>
    <x v="7"/>
    <x v="2"/>
    <s v="East"/>
    <n v="3340"/>
    <n v="260.08"/>
    <x v="1"/>
    <n v="7.7868263473053895E-2"/>
    <x v="0"/>
    <x v="2"/>
    <m/>
    <x v="0"/>
    <n v="0"/>
    <m/>
    <x v="9"/>
    <x v="4"/>
  </r>
  <r>
    <s v="ORD-202310-07511"/>
    <x v="269"/>
    <x v="13"/>
    <x v="4"/>
    <n v="9890689162"/>
    <x v="0"/>
    <s v="PRD-108-JAC"/>
    <x v="0"/>
    <x v="0"/>
    <s v="N"/>
    <n v="595.92999999999995"/>
    <n v="153.19"/>
    <x v="0"/>
    <n v="0.25706039299917799"/>
    <x v="1"/>
    <x v="1"/>
    <s v="Customer changed mind"/>
    <x v="1"/>
    <n v="1"/>
    <n v="2085.91"/>
    <x v="9"/>
    <x v="4"/>
  </r>
  <r>
    <s v="ORD-202310-07512"/>
    <x v="265"/>
    <x v="15"/>
    <x v="5"/>
    <n v="4399978401"/>
    <x v="11"/>
    <s v="PRD - 104 - WAT"/>
    <x v="7"/>
    <x v="2"/>
    <s v="South"/>
    <n v="4761.1400000000003"/>
    <n v="666.49"/>
    <x v="2"/>
    <n v="0.13998538165229299"/>
    <x v="0"/>
    <x v="0"/>
    <m/>
    <x v="0"/>
    <n v="0"/>
    <m/>
    <x v="9"/>
    <x v="4"/>
  </r>
  <r>
    <s v="ORD-202310-07513"/>
    <x v="290"/>
    <x v="26"/>
    <x v="3"/>
    <n v="1766152676"/>
    <x v="5"/>
    <s v="PRD-103-HEA"/>
    <x v="5"/>
    <x v="1"/>
    <s v="East"/>
    <n v="479.06"/>
    <n v="34.56"/>
    <x v="1"/>
    <n v="7.2141276666805795E-2"/>
    <x v="2"/>
    <x v="2"/>
    <m/>
    <x v="0"/>
    <n v="0"/>
    <n v="2183.56"/>
    <x v="9"/>
    <x v="4"/>
  </r>
  <r>
    <s v="ORD-202310-07514"/>
    <x v="275"/>
    <x v="11"/>
    <x v="6"/>
    <n v="4051136392"/>
    <x v="9"/>
    <s v="PRD-107-TAB"/>
    <x v="6"/>
    <x v="1"/>
    <s v="W"/>
    <n v="4473.6000000000004"/>
    <n v="738.27"/>
    <x v="3"/>
    <n v="0.16502816523605199"/>
    <x v="0"/>
    <x v="0"/>
    <m/>
    <x v="0"/>
    <n v="0"/>
    <n v="2081.52"/>
    <x v="9"/>
    <x v="4"/>
  </r>
  <r>
    <s v="ORD-202310-07515"/>
    <x v="276"/>
    <x v="21"/>
    <x v="0"/>
    <n v="2646614843"/>
    <x v="21"/>
    <s v="PRD - 110 - CAM"/>
    <x v="8"/>
    <x v="1"/>
    <s v="East"/>
    <n v="2054.02"/>
    <n v="166.61"/>
    <x v="1"/>
    <n v="8.1114107944421199E-2"/>
    <x v="0"/>
    <x v="2"/>
    <m/>
    <x v="0"/>
    <n v="0"/>
    <m/>
    <x v="9"/>
    <x v="4"/>
  </r>
  <r>
    <s v="ORD-202310-07516"/>
    <x v="276"/>
    <x v="4"/>
    <x v="6"/>
    <n v="8004101681"/>
    <x v="9"/>
    <s v="PRD - 107 - TAB"/>
    <x v="6"/>
    <x v="1"/>
    <s v="W"/>
    <n v="1974.01"/>
    <n v="511.77"/>
    <x v="3"/>
    <n v="0.259254005805442"/>
    <x v="0"/>
    <x v="1"/>
    <m/>
    <x v="0"/>
    <n v="0"/>
    <m/>
    <x v="9"/>
    <x v="4"/>
  </r>
  <r>
    <s v="ORD-202310-07517"/>
    <x v="271"/>
    <x v="7"/>
    <x v="0"/>
    <n v="1845238333"/>
    <x v="11"/>
    <s v="PRD-104-WAT"/>
    <x v="7"/>
    <x v="2"/>
    <s v="North"/>
    <n v="1982.69"/>
    <n v="316.17"/>
    <x v="0"/>
    <n v="0.15946517105548499"/>
    <x v="0"/>
    <x v="0"/>
    <m/>
    <x v="0"/>
    <n v="0"/>
    <n v="2420.2800000000002"/>
    <x v="9"/>
    <x v="4"/>
  </r>
  <r>
    <s v="ORD-202310-07518"/>
    <x v="282"/>
    <x v="19"/>
    <x v="4"/>
    <n v="2975837338"/>
    <x v="5"/>
    <s v="PRD-103-HEA"/>
    <x v="5"/>
    <x v="1"/>
    <s v="W"/>
    <n v="2885.48"/>
    <n v="702.64"/>
    <x v="3"/>
    <n v="0.243508878938686"/>
    <x v="0"/>
    <x v="1"/>
    <m/>
    <x v="0"/>
    <n v="0"/>
    <n v="2183.56"/>
    <x v="9"/>
    <x v="4"/>
  </r>
  <r>
    <s v="ORD-202310-07519"/>
    <x v="273"/>
    <x v="14"/>
    <x v="1"/>
    <n v="5665959959"/>
    <x v="0"/>
    <s v="PRD-108-JAC"/>
    <x v="4"/>
    <x v="0"/>
    <s v="N"/>
    <n v="3328.76"/>
    <n v="358.23"/>
    <x v="0"/>
    <n v="0.10761665004385999"/>
    <x v="0"/>
    <x v="0"/>
    <m/>
    <x v="0"/>
    <n v="0"/>
    <n v="2085.91"/>
    <x v="9"/>
    <x v="4"/>
  </r>
  <r>
    <s v="ORD-202310-07520"/>
    <x v="280"/>
    <x v="23"/>
    <x v="0"/>
    <n v="2917680061"/>
    <x v="5"/>
    <s v="PRD-103-HEA"/>
    <x v="5"/>
    <x v="1"/>
    <s v="South"/>
    <n v="2342.14"/>
    <n v="652.5"/>
    <x v="2"/>
    <n v="0.27859137370097398"/>
    <x v="0"/>
    <x v="1"/>
    <m/>
    <x v="0"/>
    <n v="0"/>
    <n v="2183.56"/>
    <x v="9"/>
    <x v="4"/>
  </r>
  <r>
    <s v="ORD-202310-07521"/>
    <x v="269"/>
    <x v="6"/>
    <x v="7"/>
    <n v="2152393636"/>
    <x v="2"/>
    <s v="PRD-101-SHI"/>
    <x v="1"/>
    <x v="0"/>
    <s v="West"/>
    <n v="3366.79"/>
    <n v="677.89"/>
    <x v="3"/>
    <n v="0.20134608930167899"/>
    <x v="0"/>
    <x v="1"/>
    <m/>
    <x v="0"/>
    <n v="0"/>
    <n v="2821.33"/>
    <x v="9"/>
    <x v="4"/>
  </r>
  <r>
    <s v="ORD-202310-07522"/>
    <x v="286"/>
    <x v="25"/>
    <x v="6"/>
    <n v="385401556"/>
    <x v="15"/>
    <s v="PRD-100-SHO"/>
    <x v="4"/>
    <x v="0"/>
    <s v="North"/>
    <n v="251.32"/>
    <n v="42.07"/>
    <x v="0"/>
    <n v="0.16739614833678201"/>
    <x v="2"/>
    <x v="0"/>
    <m/>
    <x v="0"/>
    <n v="0"/>
    <n v="2793.38"/>
    <x v="9"/>
    <x v="4"/>
  </r>
  <r>
    <s v="ORD-202310-07523"/>
    <x v="267"/>
    <x v="2"/>
    <x v="4"/>
    <n v="3803383050"/>
    <x v="1"/>
    <s v="PRD-101-SHI"/>
    <x v="1"/>
    <x v="0"/>
    <s v="North"/>
    <n v="1515.73"/>
    <n v="332.76"/>
    <x v="0"/>
    <n v="0.219537780475414"/>
    <x v="0"/>
    <x v="1"/>
    <m/>
    <x v="0"/>
    <n v="0"/>
    <n v="2821.33"/>
    <x v="9"/>
    <x v="4"/>
  </r>
  <r>
    <s v="ORD-202310-07524"/>
    <x v="290"/>
    <x v="17"/>
    <x v="7"/>
    <n v="1349222189"/>
    <x v="7"/>
    <s v="PRD-104-WAT"/>
    <x v="7"/>
    <x v="2"/>
    <s v="N"/>
    <n v="4893.91"/>
    <n v="774.46"/>
    <x v="0"/>
    <n v="0.158249743047992"/>
    <x v="0"/>
    <x v="0"/>
    <m/>
    <x v="0"/>
    <n v="0"/>
    <n v="2420.2800000000002"/>
    <x v="9"/>
    <x v="4"/>
  </r>
  <r>
    <s v="ORD-202310-07525"/>
    <x v="288"/>
    <x v="6"/>
    <x v="2"/>
    <n v="4772108761"/>
    <x v="8"/>
    <s v="PRD-110-CAM"/>
    <x v="8"/>
    <x v="1"/>
    <s v="South"/>
    <n v="4275.54"/>
    <n v="1121.55"/>
    <x v="2"/>
    <n v="0.262317742320268"/>
    <x v="0"/>
    <x v="1"/>
    <m/>
    <x v="0"/>
    <n v="0"/>
    <m/>
    <x v="9"/>
    <x v="4"/>
  </r>
  <r>
    <s v="ORD-202310-07526"/>
    <x v="288"/>
    <x v="26"/>
    <x v="0"/>
    <n v="4164229500"/>
    <x v="13"/>
    <s v="PRD-102-LAP"/>
    <x v="10"/>
    <x v="1"/>
    <s v="West"/>
    <n v="4774.2299999999996"/>
    <n v="587.96"/>
    <x v="3"/>
    <n v="0.12315284349518101"/>
    <x v="0"/>
    <x v="0"/>
    <m/>
    <x v="0"/>
    <n v="0"/>
    <n v="847.14"/>
    <x v="9"/>
    <x v="4"/>
  </r>
  <r>
    <s v="ORD-202310-07527"/>
    <x v="290"/>
    <x v="16"/>
    <x v="2"/>
    <n v="1336079225"/>
    <x v="3"/>
    <s v="PRD-106-PHO"/>
    <x v="2"/>
    <x v="1"/>
    <s v="North"/>
    <n v="3616.77"/>
    <n v="466.01"/>
    <x v="0"/>
    <n v="0.12884700990110001"/>
    <x v="0"/>
    <x v="0"/>
    <m/>
    <x v="0"/>
    <n v="0"/>
    <n v="2788.38"/>
    <x v="9"/>
    <x v="4"/>
  </r>
  <r>
    <s v="ORD-202310-07528"/>
    <x v="280"/>
    <x v="2"/>
    <x v="0"/>
    <n v="858531173"/>
    <x v="12"/>
    <s v="PRD-105-BAG"/>
    <x v="9"/>
    <x v="2"/>
    <s v="N"/>
    <n v="1674.89"/>
    <n v="409.76"/>
    <x v="0"/>
    <n v="0.244648902315973"/>
    <x v="0"/>
    <x v="1"/>
    <m/>
    <x v="0"/>
    <n v="0"/>
    <m/>
    <x v="9"/>
    <x v="4"/>
  </r>
  <r>
    <s v="ORD-202310-07529"/>
    <x v="290"/>
    <x v="10"/>
    <x v="1"/>
    <n v="3545656999"/>
    <x v="11"/>
    <s v="PRD-104-WAT"/>
    <x v="7"/>
    <x v="2"/>
    <s v="W"/>
    <n v="3128.28"/>
    <n v="460.32"/>
    <x v="3"/>
    <n v="0.147147953507998"/>
    <x v="0"/>
    <x v="0"/>
    <s v="Size issue"/>
    <x v="1"/>
    <n v="1"/>
    <n v="2420.2800000000002"/>
    <x v="9"/>
    <x v="4"/>
  </r>
  <r>
    <s v="ORD-202310-07530"/>
    <x v="278"/>
    <x v="28"/>
    <x v="6"/>
    <n v="9231819568"/>
    <x v="13"/>
    <s v="PRD-102-LAP"/>
    <x v="10"/>
    <x v="1"/>
    <s v="East"/>
    <n v="3861.78"/>
    <n v="557.49"/>
    <x v="1"/>
    <n v="0.14436089057377699"/>
    <x v="0"/>
    <x v="0"/>
    <m/>
    <x v="0"/>
    <n v="0"/>
    <n v="847.14"/>
    <x v="9"/>
    <x v="4"/>
  </r>
  <r>
    <s v="ORD-202310-07531"/>
    <x v="268"/>
    <x v="5"/>
    <x v="6"/>
    <n v="8409221006"/>
    <x v="11"/>
    <s v="PRD-104-WAT "/>
    <x v="4"/>
    <x v="2"/>
    <s v="South"/>
    <n v="4563.38"/>
    <n v="544.23"/>
    <x v="2"/>
    <n v="0.119260285139524"/>
    <x v="0"/>
    <x v="0"/>
    <m/>
    <x v="0"/>
    <n v="0"/>
    <m/>
    <x v="9"/>
    <x v="4"/>
  </r>
  <r>
    <s v="ORD-202310-07532"/>
    <x v="265"/>
    <x v="12"/>
    <x v="6"/>
    <n v="13289833"/>
    <x v="18"/>
    <s v="PRD-103-HEA"/>
    <x v="5"/>
    <x v="1"/>
    <s v="East"/>
    <n v="2593.59"/>
    <n v="339.49"/>
    <x v="1"/>
    <n v="0.130895785378568"/>
    <x v="0"/>
    <x v="0"/>
    <m/>
    <x v="0"/>
    <n v="0"/>
    <n v="2183.56"/>
    <x v="9"/>
    <x v="4"/>
  </r>
  <r>
    <s v="ORD-202310-07533"/>
    <x v="269"/>
    <x v="23"/>
    <x v="6"/>
    <n v="6103647218"/>
    <x v="3"/>
    <s v="PRD-106-PHO"/>
    <x v="2"/>
    <x v="1"/>
    <s v="South"/>
    <n v="2026.99"/>
    <n v="247.21"/>
    <x v="2"/>
    <n v="0.12195916112067599"/>
    <x v="0"/>
    <x v="0"/>
    <m/>
    <x v="0"/>
    <n v="0"/>
    <n v="2788.38"/>
    <x v="9"/>
    <x v="4"/>
  </r>
  <r>
    <s v="ORD-202310-07534"/>
    <x v="271"/>
    <x v="5"/>
    <x v="0"/>
    <n v="3401655562"/>
    <x v="4"/>
    <s v="PRD-109-SUN"/>
    <x v="3"/>
    <x v="2"/>
    <s v="West"/>
    <n v="1913.73"/>
    <n v="217.86"/>
    <x v="3"/>
    <n v="0.11384051041683001"/>
    <x v="0"/>
    <x v="0"/>
    <m/>
    <x v="0"/>
    <n v="0"/>
    <m/>
    <x v="9"/>
    <x v="4"/>
  </r>
  <r>
    <s v="ORD-202310-07535"/>
    <x v="285"/>
    <x v="4"/>
    <x v="0"/>
    <n v="8740453409"/>
    <x v="5"/>
    <s v="PRD-103-HEA "/>
    <x v="5"/>
    <x v="1"/>
    <s v="W"/>
    <n v="3613.21"/>
    <n v="774.14"/>
    <x v="3"/>
    <n v="0.21425270050730499"/>
    <x v="0"/>
    <x v="1"/>
    <m/>
    <x v="0"/>
    <n v="0"/>
    <m/>
    <x v="9"/>
    <x v="4"/>
  </r>
  <r>
    <s v="ORD-202310-07536"/>
    <x v="277"/>
    <x v="11"/>
    <x v="4"/>
    <n v="8516805424"/>
    <x v="4"/>
    <s v="PRD-109-SUN"/>
    <x v="3"/>
    <x v="2"/>
    <s v="South"/>
    <n v="3928.61"/>
    <n v="1070.78"/>
    <x v="2"/>
    <n v="0.27255950577939803"/>
    <x v="0"/>
    <x v="1"/>
    <m/>
    <x v="0"/>
    <n v="0"/>
    <m/>
    <x v="9"/>
    <x v="4"/>
  </r>
  <r>
    <s v="ORD-202310-07537"/>
    <x v="289"/>
    <x v="23"/>
    <x v="4"/>
    <n v="8160144604"/>
    <x v="3"/>
    <s v="PRD-106-PHO"/>
    <x v="2"/>
    <x v="1"/>
    <s v="N"/>
    <n v="4719.3900000000003"/>
    <n v="170.91"/>
    <x v="0"/>
    <n v="3.6214426016921701E-2"/>
    <x v="0"/>
    <x v="2"/>
    <m/>
    <x v="0"/>
    <n v="0"/>
    <n v="2788.38"/>
    <x v="9"/>
    <x v="4"/>
  </r>
  <r>
    <s v="ORD-202310-07538"/>
    <x v="274"/>
    <x v="10"/>
    <x v="0"/>
    <n v="3096116877"/>
    <x v="23"/>
    <s v="PRD-111-CHA"/>
    <x v="11"/>
    <x v="1"/>
    <s v="South"/>
    <n v="3159.91"/>
    <n v="793.99"/>
    <x v="2"/>
    <n v="0.25126981464662002"/>
    <x v="0"/>
    <x v="1"/>
    <m/>
    <x v="0"/>
    <n v="0"/>
    <n v="207.68"/>
    <x v="9"/>
    <x v="4"/>
  </r>
  <r>
    <s v="ORD-202310-07539"/>
    <x v="284"/>
    <x v="18"/>
    <x v="6"/>
    <n v="2421322171"/>
    <x v="12"/>
    <s v="PRD-105-BAG"/>
    <x v="4"/>
    <x v="2"/>
    <s v="North"/>
    <n v="4760.62"/>
    <n v="1230.76"/>
    <x v="0"/>
    <n v="0.25852935121895898"/>
    <x v="0"/>
    <x v="1"/>
    <m/>
    <x v="0"/>
    <n v="0"/>
    <m/>
    <x v="9"/>
    <x v="4"/>
  </r>
  <r>
    <s v="ORD-202310-07540"/>
    <x v="267"/>
    <x v="6"/>
    <x v="2"/>
    <n v="2854196480"/>
    <x v="5"/>
    <s v="PRD-103-HEA"/>
    <x v="5"/>
    <x v="1"/>
    <s v="North"/>
    <n v="981.05"/>
    <n v="267"/>
    <x v="0"/>
    <n v="0.27215738239641202"/>
    <x v="1"/>
    <x v="1"/>
    <m/>
    <x v="0"/>
    <n v="0"/>
    <n v="2183.56"/>
    <x v="9"/>
    <x v="4"/>
  </r>
  <r>
    <s v="ORD-202310-07541"/>
    <x v="282"/>
    <x v="16"/>
    <x v="6"/>
    <n v="6368485035"/>
    <x v="2"/>
    <s v="PRD-101-SHI"/>
    <x v="1"/>
    <x v="0"/>
    <s v="South"/>
    <n v="4804.96"/>
    <n v="1432.16"/>
    <x v="2"/>
    <n v="0.29805867270487202"/>
    <x v="0"/>
    <x v="1"/>
    <m/>
    <x v="0"/>
    <n v="0"/>
    <n v="2821.33"/>
    <x v="9"/>
    <x v="4"/>
  </r>
  <r>
    <s v="ORD-202310-07542"/>
    <x v="270"/>
    <x v="8"/>
    <x v="2"/>
    <n v="2005652910"/>
    <x v="15"/>
    <s v="PRD-100-SHO"/>
    <x v="12"/>
    <x v="0"/>
    <s v="North"/>
    <n v="4209.05"/>
    <n v="1137.01"/>
    <x v="0"/>
    <n v="0.27013459094094899"/>
    <x v="0"/>
    <x v="1"/>
    <m/>
    <x v="0"/>
    <n v="0"/>
    <n v="2793.38"/>
    <x v="9"/>
    <x v="4"/>
  </r>
  <r>
    <s v="ORD-202310-07543"/>
    <x v="285"/>
    <x v="26"/>
    <x v="2"/>
    <n v="3118917440"/>
    <x v="8"/>
    <s v="PRD-110-CAM"/>
    <x v="4"/>
    <x v="1"/>
    <s v="West"/>
    <n v="4265.71"/>
    <n v="623.35"/>
    <x v="3"/>
    <n v="0.14613042143043001"/>
    <x v="0"/>
    <x v="0"/>
    <m/>
    <x v="0"/>
    <n v="0"/>
    <m/>
    <x v="9"/>
    <x v="4"/>
  </r>
  <r>
    <s v="ORD-202310-07544"/>
    <x v="269"/>
    <x v="1"/>
    <x v="4"/>
    <n v="2759272885"/>
    <x v="13"/>
    <s v="PRD-102-LAP"/>
    <x v="10"/>
    <x v="1"/>
    <s v="North"/>
    <n v="1530.4"/>
    <n v="403.51"/>
    <x v="0"/>
    <n v="0.26366309461578702"/>
    <x v="0"/>
    <x v="1"/>
    <m/>
    <x v="0"/>
    <n v="0"/>
    <n v="847.14"/>
    <x v="9"/>
    <x v="4"/>
  </r>
  <r>
    <s v="ORD-202310-07545"/>
    <x v="287"/>
    <x v="24"/>
    <x v="3"/>
    <n v="7090475622"/>
    <x v="15"/>
    <s v="PRD-100-SHO"/>
    <x v="12"/>
    <x v="0"/>
    <s v="North"/>
    <n v="333.86"/>
    <n v="18.38"/>
    <x v="0"/>
    <n v="5.5053016234349703E-2"/>
    <x v="2"/>
    <x v="2"/>
    <m/>
    <x v="0"/>
    <n v="0"/>
    <n v="2793.38"/>
    <x v="9"/>
    <x v="4"/>
  </r>
  <r>
    <s v="ORD-202310-07546"/>
    <x v="279"/>
    <x v="21"/>
    <x v="5"/>
    <n v="8626273867"/>
    <x v="21"/>
    <s v="PRD-110-CAM"/>
    <x v="4"/>
    <x v="1"/>
    <s v="S"/>
    <n v="1970.56"/>
    <n v="326.60000000000002"/>
    <x v="2"/>
    <n v="0.16573968821045801"/>
    <x v="0"/>
    <x v="0"/>
    <m/>
    <x v="0"/>
    <n v="0"/>
    <m/>
    <x v="9"/>
    <x v="4"/>
  </r>
  <r>
    <s v="ORD-202310-07547"/>
    <x v="273"/>
    <x v="8"/>
    <x v="5"/>
    <n v="7950527487"/>
    <x v="22"/>
    <s v="PRD - 105 - BAG"/>
    <x v="9"/>
    <x v="2"/>
    <s v="East"/>
    <n v="2171.0300000000002"/>
    <n v="377.72"/>
    <x v="1"/>
    <n v="0.17398193484198701"/>
    <x v="0"/>
    <x v="0"/>
    <m/>
    <x v="0"/>
    <n v="0"/>
    <m/>
    <x v="9"/>
    <x v="4"/>
  </r>
  <r>
    <s v="ORD-202310-07548"/>
    <x v="277"/>
    <x v="6"/>
    <x v="7"/>
    <n v="6474093014"/>
    <x v="2"/>
    <s v="PRD-101-SHI"/>
    <x v="1"/>
    <x v="0"/>
    <s v="N"/>
    <n v="664.79"/>
    <n v="173.83"/>
    <x v="0"/>
    <n v="0.261481069209826"/>
    <x v="1"/>
    <x v="1"/>
    <m/>
    <x v="0"/>
    <n v="0"/>
    <n v="2821.33"/>
    <x v="9"/>
    <x v="4"/>
  </r>
  <r>
    <s v="ORD-202310-07549"/>
    <x v="277"/>
    <x v="15"/>
    <x v="2"/>
    <n v="605201404"/>
    <x v="0"/>
    <s v="PRD-108-JAC"/>
    <x v="4"/>
    <x v="0"/>
    <s v="North"/>
    <n v="4794.9399999999996"/>
    <n v="953.48"/>
    <x v="0"/>
    <n v="0.19885128906722499"/>
    <x v="0"/>
    <x v="0"/>
    <m/>
    <x v="0"/>
    <n v="0"/>
    <n v="2085.91"/>
    <x v="9"/>
    <x v="4"/>
  </r>
  <r>
    <s v="ORD-202310-07550"/>
    <x v="283"/>
    <x v="18"/>
    <x v="4"/>
    <n v="553888396"/>
    <x v="0"/>
    <s v="PRD-108-JAC"/>
    <x v="0"/>
    <x v="0"/>
    <s v="North"/>
    <n v="1343.05"/>
    <n v="389"/>
    <x v="0"/>
    <n v="0.28963925393693501"/>
    <x v="0"/>
    <x v="1"/>
    <m/>
    <x v="0"/>
    <n v="0"/>
    <n v="2085.91"/>
    <x v="9"/>
    <x v="4"/>
  </r>
  <r>
    <s v="ORD-202310-07551"/>
    <x v="275"/>
    <x v="18"/>
    <x v="5"/>
    <n v="6678542954"/>
    <x v="10"/>
    <s v="PRD-106-PHO"/>
    <x v="4"/>
    <x v="1"/>
    <s v="N"/>
    <n v="1380.38"/>
    <n v="198.88"/>
    <x v="0"/>
    <n v="0.144076268853504"/>
    <x v="0"/>
    <x v="0"/>
    <m/>
    <x v="0"/>
    <n v="0"/>
    <n v="2788.38"/>
    <x v="9"/>
    <x v="4"/>
  </r>
  <r>
    <s v="ORD-202310-07552"/>
    <x v="275"/>
    <x v="16"/>
    <x v="6"/>
    <n v="7469626599"/>
    <x v="4"/>
    <s v="PRD-109-SUN"/>
    <x v="3"/>
    <x v="2"/>
    <s v="South"/>
    <n v="68.42"/>
    <n v="19.59"/>
    <x v="2"/>
    <n v="0.28631978953522402"/>
    <x v="2"/>
    <x v="1"/>
    <m/>
    <x v="0"/>
    <n v="0"/>
    <m/>
    <x v="9"/>
    <x v="4"/>
  </r>
  <r>
    <s v="ORD-202310-07553"/>
    <x v="283"/>
    <x v="4"/>
    <x v="1"/>
    <n v="4004663871"/>
    <x v="14"/>
    <s v="PRD-111-CHA"/>
    <x v="11"/>
    <x v="1"/>
    <s v="East"/>
    <n v="670.33"/>
    <n v="168.02"/>
    <x v="1"/>
    <n v="0.25065266361344402"/>
    <x v="1"/>
    <x v="1"/>
    <m/>
    <x v="0"/>
    <n v="0"/>
    <n v="207.68"/>
    <x v="9"/>
    <x v="4"/>
  </r>
  <r>
    <s v="ORD-202310-07554"/>
    <x v="266"/>
    <x v="12"/>
    <x v="5"/>
    <n v="8975185951"/>
    <x v="19"/>
    <s v="PRD - 102 - LAP"/>
    <x v="4"/>
    <x v="1"/>
    <s v="North"/>
    <n v="1410.54"/>
    <n v="332.81"/>
    <x v="0"/>
    <n v="0.23594509904008401"/>
    <x v="0"/>
    <x v="1"/>
    <s v="DAMAGED"/>
    <x v="1"/>
    <n v="1"/>
    <m/>
    <x v="9"/>
    <x v="4"/>
  </r>
  <r>
    <s v="ORD-202310-07555"/>
    <x v="288"/>
    <x v="16"/>
    <x v="6"/>
    <n v="5931528029"/>
    <x v="14"/>
    <s v="PRD-111-CHA"/>
    <x v="4"/>
    <x v="1"/>
    <s v="N"/>
    <n v="2550.58"/>
    <n v="534.55999999999995"/>
    <x v="0"/>
    <n v="0.20958370253040501"/>
    <x v="0"/>
    <x v="1"/>
    <m/>
    <x v="0"/>
    <n v="0"/>
    <n v="207.68"/>
    <x v="9"/>
    <x v="4"/>
  </r>
  <r>
    <s v="ORD-202310-07556"/>
    <x v="264"/>
    <x v="14"/>
    <x v="4"/>
    <n v="5275590575"/>
    <x v="20"/>
    <s v="PRD-100-SHO"/>
    <x v="12"/>
    <x v="0"/>
    <s v="East"/>
    <n v="3979.31"/>
    <n v="632.1"/>
    <x v="1"/>
    <n v="0.15884663421548001"/>
    <x v="0"/>
    <x v="0"/>
    <m/>
    <x v="0"/>
    <n v="0"/>
    <n v="2793.38"/>
    <x v="9"/>
    <x v="4"/>
  </r>
  <r>
    <s v="ORD-202310-07557"/>
    <x v="279"/>
    <x v="8"/>
    <x v="3"/>
    <n v="2806060443"/>
    <x v="5"/>
    <s v="PRD-103-HEA"/>
    <x v="5"/>
    <x v="1"/>
    <s v="South"/>
    <n v="2872.52"/>
    <n v="681.49"/>
    <x v="2"/>
    <n v="0.23724464929748099"/>
    <x v="0"/>
    <x v="1"/>
    <m/>
    <x v="0"/>
    <n v="0"/>
    <n v="2183.56"/>
    <x v="9"/>
    <x v="4"/>
  </r>
  <r>
    <s v="ORD-202310-07558"/>
    <x v="271"/>
    <x v="12"/>
    <x v="1"/>
    <n v="8609104960"/>
    <x v="15"/>
    <s v="PRD-100-SHO"/>
    <x v="12"/>
    <x v="0"/>
    <s v="North"/>
    <n v="3472.38"/>
    <n v="156.78"/>
    <x v="0"/>
    <n v="4.5150588357265001E-2"/>
    <x v="0"/>
    <x v="2"/>
    <m/>
    <x v="0"/>
    <n v="0"/>
    <n v="2793.38"/>
    <x v="9"/>
    <x v="4"/>
  </r>
  <r>
    <s v="ORD-202310-07559"/>
    <x v="290"/>
    <x v="2"/>
    <x v="6"/>
    <n v="8658379832"/>
    <x v="17"/>
    <s v="PRD-108-JAC"/>
    <x v="0"/>
    <x v="0"/>
    <s v="South"/>
    <n v="514.53"/>
    <n v="116.01"/>
    <x v="2"/>
    <n v="0.22546790274619599"/>
    <x v="1"/>
    <x v="1"/>
    <m/>
    <x v="0"/>
    <n v="0"/>
    <n v="2085.91"/>
    <x v="9"/>
    <x v="4"/>
  </r>
  <r>
    <s v="ORD-202310-07560"/>
    <x v="274"/>
    <x v="9"/>
    <x v="3"/>
    <n v="8036776750"/>
    <x v="15"/>
    <s v="PRD-100-SHO"/>
    <x v="12"/>
    <x v="0"/>
    <s v="West"/>
    <n v="3446.34"/>
    <n v="616.38"/>
    <x v="3"/>
    <n v="0.17885060673061901"/>
    <x v="0"/>
    <x v="0"/>
    <m/>
    <x v="0"/>
    <n v="0"/>
    <n v="2793.38"/>
    <x v="9"/>
    <x v="4"/>
  </r>
  <r>
    <s v="ORD-202310-07561"/>
    <x v="283"/>
    <x v="10"/>
    <x v="0"/>
    <n v="9714338742"/>
    <x v="5"/>
    <s v="PRD-103-HEA"/>
    <x v="4"/>
    <x v="1"/>
    <s v="North"/>
    <n v="4878.2700000000004"/>
    <n v="1238.6400000000001"/>
    <x v="0"/>
    <n v="0.253909685195776"/>
    <x v="0"/>
    <x v="1"/>
    <m/>
    <x v="0"/>
    <n v="0"/>
    <n v="2183.56"/>
    <x v="9"/>
    <x v="4"/>
  </r>
  <r>
    <s v="ORD-202310-07562"/>
    <x v="283"/>
    <x v="15"/>
    <x v="3"/>
    <n v="4345254536"/>
    <x v="6"/>
    <s v="PRD-107-TAB"/>
    <x v="4"/>
    <x v="1"/>
    <s v="N"/>
    <n v="3741.8"/>
    <n v="428.5"/>
    <x v="0"/>
    <n v="0.114517077342456"/>
    <x v="0"/>
    <x v="0"/>
    <m/>
    <x v="0"/>
    <n v="0"/>
    <n v="2081.52"/>
    <x v="9"/>
    <x v="4"/>
  </r>
  <r>
    <s v="ORD-202310-07563"/>
    <x v="291"/>
    <x v="20"/>
    <x v="7"/>
    <n v="633923815"/>
    <x v="5"/>
    <s v="PRD-103-HEA"/>
    <x v="5"/>
    <x v="1"/>
    <s v="South"/>
    <n v="1885.87"/>
    <n v="197.34"/>
    <x v="2"/>
    <n v="0.104641359160494"/>
    <x v="0"/>
    <x v="0"/>
    <s v="Defective"/>
    <x v="1"/>
    <n v="1"/>
    <n v="2183.56"/>
    <x v="9"/>
    <x v="4"/>
  </r>
  <r>
    <s v="ORD-202310-07564"/>
    <x v="268"/>
    <x v="12"/>
    <x v="0"/>
    <n v="4840596200"/>
    <x v="19"/>
    <s v="PRD-102-LAP"/>
    <x v="10"/>
    <x v="1"/>
    <s v="N"/>
    <n v="4454.29"/>
    <n v="181.36"/>
    <x v="0"/>
    <n v="4.0715804314492302E-2"/>
    <x v="0"/>
    <x v="2"/>
    <s v="DAMAGED"/>
    <x v="1"/>
    <n v="1"/>
    <n v="847.14"/>
    <x v="9"/>
    <x v="4"/>
  </r>
  <r>
    <s v="ORD-202310-07565"/>
    <x v="265"/>
    <x v="14"/>
    <x v="7"/>
    <n v="3165881385"/>
    <x v="2"/>
    <s v="PRD-101-SHI"/>
    <x v="4"/>
    <x v="0"/>
    <s v="South"/>
    <n v="2129.16"/>
    <n v="249.93"/>
    <x v="2"/>
    <n v="0.117384320577129"/>
    <x v="0"/>
    <x v="0"/>
    <m/>
    <x v="0"/>
    <n v="0"/>
    <n v="2821.33"/>
    <x v="9"/>
    <x v="4"/>
  </r>
  <r>
    <s v="ORD-202310-07566"/>
    <x v="283"/>
    <x v="24"/>
    <x v="0"/>
    <n v="9381576638"/>
    <x v="9"/>
    <s v="PRD-107-TAB"/>
    <x v="6"/>
    <x v="1"/>
    <s v="S"/>
    <n v="895.82"/>
    <n v="258.54000000000002"/>
    <x v="2"/>
    <n v="0.28860708624500497"/>
    <x v="1"/>
    <x v="1"/>
    <m/>
    <x v="0"/>
    <n v="0"/>
    <n v="2081.52"/>
    <x v="9"/>
    <x v="4"/>
  </r>
  <r>
    <s v="ORD-202310-07567"/>
    <x v="271"/>
    <x v="28"/>
    <x v="1"/>
    <n v="5070994616"/>
    <x v="4"/>
    <s v="PRD-109-SUN"/>
    <x v="3"/>
    <x v="2"/>
    <s v="N"/>
    <n v="3280.86"/>
    <n v="306.27999999999997"/>
    <x v="0"/>
    <n v="9.3353571929311194E-2"/>
    <x v="0"/>
    <x v="2"/>
    <s v="DAMAGED"/>
    <x v="1"/>
    <n v="1"/>
    <m/>
    <x v="9"/>
    <x v="4"/>
  </r>
  <r>
    <s v="ORD-202310-07568"/>
    <x v="289"/>
    <x v="22"/>
    <x v="2"/>
    <n v="396681151"/>
    <x v="6"/>
    <s v="PRD-107-TAB"/>
    <x v="4"/>
    <x v="1"/>
    <s v="East"/>
    <n v="2080.46"/>
    <n v="80.739999999999995"/>
    <x v="1"/>
    <n v="3.8808724993510998E-2"/>
    <x v="0"/>
    <x v="2"/>
    <m/>
    <x v="0"/>
    <n v="0"/>
    <n v="2081.52"/>
    <x v="9"/>
    <x v="4"/>
  </r>
  <r>
    <s v="ORD-202310-07569"/>
    <x v="275"/>
    <x v="27"/>
    <x v="7"/>
    <n v="4940109809"/>
    <x v="14"/>
    <s v="PRD - 111 - CHA"/>
    <x v="11"/>
    <x v="1"/>
    <s v="S"/>
    <n v="3811.73"/>
    <n v="626.09"/>
    <x v="2"/>
    <n v="0.164253501690833"/>
    <x v="0"/>
    <x v="0"/>
    <m/>
    <x v="0"/>
    <n v="0"/>
    <m/>
    <x v="9"/>
    <x v="4"/>
  </r>
  <r>
    <s v="ORD-202310-07570"/>
    <x v="279"/>
    <x v="24"/>
    <x v="5"/>
    <n v="1296696434"/>
    <x v="2"/>
    <s v="PRD-101-SHI"/>
    <x v="4"/>
    <x v="0"/>
    <s v="N"/>
    <n v="4260.79"/>
    <n v="429.84"/>
    <x v="0"/>
    <n v="0.10088270015654401"/>
    <x v="0"/>
    <x v="0"/>
    <m/>
    <x v="0"/>
    <n v="0"/>
    <n v="2821.33"/>
    <x v="9"/>
    <x v="4"/>
  </r>
  <r>
    <s v="ORD-202310-07571"/>
    <x v="273"/>
    <x v="18"/>
    <x v="6"/>
    <n v="1957014541"/>
    <x v="13"/>
    <s v="PRD-102-LAP"/>
    <x v="4"/>
    <x v="1"/>
    <s v="South"/>
    <n v="2531.42"/>
    <n v="723.24"/>
    <x v="2"/>
    <n v="0.28570525633833999"/>
    <x v="0"/>
    <x v="1"/>
    <m/>
    <x v="0"/>
    <n v="0"/>
    <n v="847.14"/>
    <x v="9"/>
    <x v="4"/>
  </r>
  <r>
    <s v="ORD-202310-07572"/>
    <x v="267"/>
    <x v="17"/>
    <x v="0"/>
    <n v="9236806915"/>
    <x v="13"/>
    <s v="PRD-102-LAP"/>
    <x v="10"/>
    <x v="1"/>
    <s v="N"/>
    <n v="1689.04"/>
    <n v="152.59"/>
    <x v="0"/>
    <n v="9.0341258939989594E-2"/>
    <x v="0"/>
    <x v="2"/>
    <m/>
    <x v="0"/>
    <n v="0"/>
    <n v="847.14"/>
    <x v="9"/>
    <x v="4"/>
  </r>
  <r>
    <s v="ORD-202310-07573"/>
    <x v="265"/>
    <x v="22"/>
    <x v="4"/>
    <n v="1787012107"/>
    <x v="0"/>
    <s v="PRD-108-JAC"/>
    <x v="0"/>
    <x v="0"/>
    <s v="West"/>
    <n v="4925.25"/>
    <n v="944.99"/>
    <x v="3"/>
    <n v="0.19186640272067401"/>
    <x v="0"/>
    <x v="0"/>
    <m/>
    <x v="0"/>
    <n v="0"/>
    <n v="2085.91"/>
    <x v="9"/>
    <x v="4"/>
  </r>
  <r>
    <s v="ORD-202310-07574"/>
    <x v="281"/>
    <x v="5"/>
    <x v="5"/>
    <n v="8257625987"/>
    <x v="4"/>
    <s v="PRD-109-SUN"/>
    <x v="3"/>
    <x v="2"/>
    <s v="S"/>
    <n v="4726.8999999999996"/>
    <n v="650.38"/>
    <x v="2"/>
    <n v="0.137591233154922"/>
    <x v="0"/>
    <x v="0"/>
    <m/>
    <x v="0"/>
    <n v="0"/>
    <m/>
    <x v="9"/>
    <x v="4"/>
  </r>
  <r>
    <s v="ORD-202310-07575"/>
    <x v="289"/>
    <x v="21"/>
    <x v="1"/>
    <n v="7183016574"/>
    <x v="12"/>
    <s v="PRD-105-BAG"/>
    <x v="9"/>
    <x v="2"/>
    <s v="N"/>
    <n v="953.19"/>
    <n v="242.87"/>
    <x v="0"/>
    <n v="0.25479704990610502"/>
    <x v="1"/>
    <x v="1"/>
    <m/>
    <x v="0"/>
    <n v="0"/>
    <m/>
    <x v="9"/>
    <x v="4"/>
  </r>
  <r>
    <s v="ORD-202310-07576"/>
    <x v="273"/>
    <x v="14"/>
    <x v="1"/>
    <n v="4566127142"/>
    <x v="0"/>
    <s v="PRD-108-JAC"/>
    <x v="0"/>
    <x v="0"/>
    <s v="West"/>
    <n v="872.08"/>
    <n v="113.94"/>
    <x v="3"/>
    <n v="0.130653151087056"/>
    <x v="1"/>
    <x v="0"/>
    <m/>
    <x v="0"/>
    <n v="0"/>
    <n v="2085.91"/>
    <x v="9"/>
    <x v="4"/>
  </r>
  <r>
    <s v="ORD-202310-07577"/>
    <x v="283"/>
    <x v="13"/>
    <x v="0"/>
    <n v="5254926838"/>
    <x v="15"/>
    <s v="PRD-100-SHO"/>
    <x v="12"/>
    <x v="0"/>
    <s v="W"/>
    <n v="758.94"/>
    <n v="197.93"/>
    <x v="3"/>
    <n v="0.26079795504255898"/>
    <x v="1"/>
    <x v="1"/>
    <m/>
    <x v="0"/>
    <n v="0"/>
    <n v="2793.38"/>
    <x v="9"/>
    <x v="4"/>
  </r>
  <r>
    <s v="ORD-202310-07578"/>
    <x v="277"/>
    <x v="7"/>
    <x v="0"/>
    <n v="5143727017"/>
    <x v="1"/>
    <s v="PRD-101-SHI"/>
    <x v="1"/>
    <x v="0"/>
    <s v="North"/>
    <n v="36.53"/>
    <n v="8.7100000000000009"/>
    <x v="0"/>
    <n v="0.23843416370106801"/>
    <x v="2"/>
    <x v="1"/>
    <m/>
    <x v="0"/>
    <n v="0"/>
    <n v="2821.33"/>
    <x v="9"/>
    <x v="4"/>
  </r>
  <r>
    <s v="ORD-202310-07579"/>
    <x v="278"/>
    <x v="5"/>
    <x v="0"/>
    <n v="8744508388"/>
    <x v="2"/>
    <s v="PRD-101-SHI"/>
    <x v="1"/>
    <x v="0"/>
    <s v="North"/>
    <n v="1910.3"/>
    <n v="66.38"/>
    <x v="0"/>
    <n v="3.4748468826885801E-2"/>
    <x v="0"/>
    <x v="2"/>
    <s v="Size issue"/>
    <x v="1"/>
    <n v="1"/>
    <n v="2821.33"/>
    <x v="9"/>
    <x v="4"/>
  </r>
  <r>
    <s v="ORD-202310-07580"/>
    <x v="292"/>
    <x v="9"/>
    <x v="2"/>
    <n v="8149086566"/>
    <x v="7"/>
    <s v="PRD-104-WAT"/>
    <x v="7"/>
    <x v="2"/>
    <s v="N"/>
    <n v="3112.94"/>
    <n v="670"/>
    <x v="0"/>
    <n v="0.215230618000989"/>
    <x v="0"/>
    <x v="1"/>
    <m/>
    <x v="0"/>
    <n v="0"/>
    <n v="2420.2800000000002"/>
    <x v="9"/>
    <x v="4"/>
  </r>
  <r>
    <s v="ORD-202310-07581"/>
    <x v="277"/>
    <x v="13"/>
    <x v="5"/>
    <n v="7323882121"/>
    <x v="9"/>
    <s v="PRD-107-TAB"/>
    <x v="6"/>
    <x v="1"/>
    <s v="North"/>
    <n v="162.34"/>
    <n v="23.09"/>
    <x v="0"/>
    <n v="0.14223235185413299"/>
    <x v="2"/>
    <x v="0"/>
    <m/>
    <x v="0"/>
    <n v="0"/>
    <n v="2081.52"/>
    <x v="9"/>
    <x v="4"/>
  </r>
  <r>
    <s v="ORD-202310-07582"/>
    <x v="289"/>
    <x v="14"/>
    <x v="5"/>
    <n v="2869805803"/>
    <x v="10"/>
    <s v="PRD-106-PHO"/>
    <x v="2"/>
    <x v="1"/>
    <s v="N"/>
    <n v="3055.86"/>
    <n v="437.54"/>
    <x v="0"/>
    <n v="0.14318064309228801"/>
    <x v="0"/>
    <x v="0"/>
    <m/>
    <x v="0"/>
    <n v="0"/>
    <n v="2788.38"/>
    <x v="9"/>
    <x v="4"/>
  </r>
  <r>
    <s v="ORD-202310-07583"/>
    <x v="266"/>
    <x v="16"/>
    <x v="4"/>
    <n v="4290885988"/>
    <x v="23"/>
    <s v="PRD-111-CHA"/>
    <x v="11"/>
    <x v="1"/>
    <s v="South"/>
    <n v="257.56"/>
    <n v="29.23"/>
    <x v="2"/>
    <n v="0.11348811927317901"/>
    <x v="2"/>
    <x v="0"/>
    <m/>
    <x v="0"/>
    <n v="0"/>
    <n v="207.68"/>
    <x v="9"/>
    <x v="4"/>
  </r>
  <r>
    <s v="ORD-202310-07584"/>
    <x v="267"/>
    <x v="15"/>
    <x v="0"/>
    <n v="5432077413"/>
    <x v="11"/>
    <s v="PRD - 104 - WAT"/>
    <x v="4"/>
    <x v="2"/>
    <s v="West"/>
    <n v="547.55999999999995"/>
    <n v="122.4"/>
    <x v="3"/>
    <n v="0.22353714661407001"/>
    <x v="1"/>
    <x v="1"/>
    <m/>
    <x v="0"/>
    <n v="0"/>
    <m/>
    <x v="9"/>
    <x v="4"/>
  </r>
  <r>
    <s v="ORD-202310-07585"/>
    <x v="292"/>
    <x v="5"/>
    <x v="7"/>
    <n v="9028934804"/>
    <x v="14"/>
    <s v="PRD-111-CHA"/>
    <x v="11"/>
    <x v="1"/>
    <s v="North"/>
    <n v="290.8"/>
    <n v="63.07"/>
    <x v="0"/>
    <n v="0.216884456671252"/>
    <x v="2"/>
    <x v="1"/>
    <s v="Size issue"/>
    <x v="1"/>
    <n v="1"/>
    <n v="207.68"/>
    <x v="9"/>
    <x v="4"/>
  </r>
  <r>
    <s v="ORD-202310-07586"/>
    <x v="270"/>
    <x v="26"/>
    <x v="2"/>
    <n v="1212668538"/>
    <x v="2"/>
    <s v="PRD-101-SHI"/>
    <x v="4"/>
    <x v="0"/>
    <s v="North"/>
    <n v="1185.74"/>
    <n v="88.78"/>
    <x v="0"/>
    <n v="7.4873075041746104E-2"/>
    <x v="0"/>
    <x v="2"/>
    <m/>
    <x v="0"/>
    <n v="0"/>
    <n v="2821.33"/>
    <x v="9"/>
    <x v="4"/>
  </r>
  <r>
    <s v="ORD-202310-07587"/>
    <x v="270"/>
    <x v="26"/>
    <x v="6"/>
    <n v="7824694289"/>
    <x v="15"/>
    <s v="PRD-100-SHO"/>
    <x v="12"/>
    <x v="0"/>
    <s v="East"/>
    <n v="3681.19"/>
    <n v="719.22"/>
    <x v="1"/>
    <n v="0.195377038403342"/>
    <x v="0"/>
    <x v="0"/>
    <m/>
    <x v="0"/>
    <n v="0"/>
    <n v="2793.38"/>
    <x v="9"/>
    <x v="4"/>
  </r>
  <r>
    <s v="ORD-202310-07588"/>
    <x v="268"/>
    <x v="21"/>
    <x v="0"/>
    <n v="8922025455"/>
    <x v="9"/>
    <s v="PRD - 107 - TAB "/>
    <x v="4"/>
    <x v="1"/>
    <s v="W"/>
    <n v="4640.5"/>
    <n v="417.42"/>
    <x v="3"/>
    <n v="8.9951513845490799E-2"/>
    <x v="0"/>
    <x v="2"/>
    <m/>
    <x v="0"/>
    <n v="0"/>
    <m/>
    <x v="9"/>
    <x v="4"/>
  </r>
  <r>
    <s v="ORD-202310-07589"/>
    <x v="286"/>
    <x v="17"/>
    <x v="7"/>
    <n v="6573675979"/>
    <x v="23"/>
    <s v="PRD-111-CHA"/>
    <x v="11"/>
    <x v="1"/>
    <s v="S"/>
    <n v="4298.8999999999996"/>
    <n v="307.68"/>
    <x v="2"/>
    <n v="7.1571797436553605E-2"/>
    <x v="0"/>
    <x v="2"/>
    <s v="Customer changed mind"/>
    <x v="1"/>
    <n v="1"/>
    <n v="207.68"/>
    <x v="9"/>
    <x v="4"/>
  </r>
  <r>
    <s v="ORD-202310-07590"/>
    <x v="266"/>
    <x v="1"/>
    <x v="3"/>
    <n v="6652570966"/>
    <x v="6"/>
    <s v="PRD-107-TAB"/>
    <x v="6"/>
    <x v="1"/>
    <s v="South"/>
    <n v="4790.6099999999997"/>
    <n v="1116.55"/>
    <x v="2"/>
    <n v="0.23307052755285901"/>
    <x v="0"/>
    <x v="1"/>
    <s v="missing parts"/>
    <x v="1"/>
    <n v="1"/>
    <n v="2081.52"/>
    <x v="9"/>
    <x v="4"/>
  </r>
  <r>
    <s v="ORD-202310-07591"/>
    <x v="288"/>
    <x v="21"/>
    <x v="0"/>
    <n v="8381717173"/>
    <x v="9"/>
    <s v="PRD-107-TAB"/>
    <x v="6"/>
    <x v="1"/>
    <s v="North"/>
    <n v="4321.0600000000004"/>
    <n v="995.98"/>
    <x v="0"/>
    <n v="0.230494369437129"/>
    <x v="0"/>
    <x v="1"/>
    <m/>
    <x v="0"/>
    <n v="0"/>
    <n v="2081.52"/>
    <x v="9"/>
    <x v="4"/>
  </r>
  <r>
    <s v="ORD-202310-07592"/>
    <x v="292"/>
    <x v="0"/>
    <x v="7"/>
    <n v="4451211313"/>
    <x v="9"/>
    <s v="PRD-107-TAB"/>
    <x v="4"/>
    <x v="1"/>
    <s v="South"/>
    <n v="2803.79"/>
    <n v="135.63"/>
    <x v="2"/>
    <n v="4.8373808309466797E-2"/>
    <x v="0"/>
    <x v="2"/>
    <m/>
    <x v="0"/>
    <n v="0"/>
    <n v="2081.52"/>
    <x v="9"/>
    <x v="4"/>
  </r>
  <r>
    <s v="ORD-202310-07593"/>
    <x v="292"/>
    <x v="15"/>
    <x v="3"/>
    <n v="6317640248"/>
    <x v="9"/>
    <s v="PRD-107-TAB"/>
    <x v="4"/>
    <x v="1"/>
    <s v="W"/>
    <n v="4006.51"/>
    <n v="1055.45"/>
    <x v="3"/>
    <n v="0.26343376155307202"/>
    <x v="0"/>
    <x v="1"/>
    <m/>
    <x v="0"/>
    <n v="0"/>
    <n v="2081.52"/>
    <x v="9"/>
    <x v="4"/>
  </r>
  <r>
    <s v="ORD-202310-07594"/>
    <x v="282"/>
    <x v="17"/>
    <x v="5"/>
    <n v="5182434497"/>
    <x v="3"/>
    <s v="PRD-106-PHO"/>
    <x v="2"/>
    <x v="1"/>
    <s v="East"/>
    <n v="584.39"/>
    <n v="57.22"/>
    <x v="1"/>
    <n v="9.7914064237923301E-2"/>
    <x v="1"/>
    <x v="2"/>
    <m/>
    <x v="0"/>
    <n v="0"/>
    <n v="2788.38"/>
    <x v="9"/>
    <x v="4"/>
  </r>
  <r>
    <s v="ORD-202310-07595"/>
    <x v="272"/>
    <x v="9"/>
    <x v="6"/>
    <n v="3257410227"/>
    <x v="12"/>
    <s v="PRD-105-BAG"/>
    <x v="9"/>
    <x v="2"/>
    <s v="North"/>
    <n v="1766.87"/>
    <n v="296.39"/>
    <x v="0"/>
    <n v="0.16774861761193499"/>
    <x v="0"/>
    <x v="0"/>
    <m/>
    <x v="0"/>
    <n v="0"/>
    <m/>
    <x v="9"/>
    <x v="4"/>
  </r>
  <r>
    <s v="ORD-202310-07596"/>
    <x v="271"/>
    <x v="9"/>
    <x v="0"/>
    <n v="2771050520"/>
    <x v="12"/>
    <s v="PRD-105-BAG"/>
    <x v="9"/>
    <x v="2"/>
    <s v="West"/>
    <n v="3078.01"/>
    <n v="179.89"/>
    <x v="3"/>
    <n v="5.8443604796605597E-2"/>
    <x v="0"/>
    <x v="2"/>
    <m/>
    <x v="0"/>
    <n v="0"/>
    <m/>
    <x v="9"/>
    <x v="4"/>
  </r>
  <r>
    <s v="ORD-202310-07597"/>
    <x v="274"/>
    <x v="23"/>
    <x v="5"/>
    <n v="9737561894"/>
    <x v="2"/>
    <s v="PRD-101-SHI"/>
    <x v="1"/>
    <x v="0"/>
    <s v="North"/>
    <n v="2708.83"/>
    <n v="525.59"/>
    <x v="0"/>
    <n v="0.19402841817315999"/>
    <x v="0"/>
    <x v="0"/>
    <m/>
    <x v="0"/>
    <n v="0"/>
    <n v="2821.33"/>
    <x v="9"/>
    <x v="4"/>
  </r>
  <r>
    <s v="ORD-202310-07598"/>
    <x v="273"/>
    <x v="3"/>
    <x v="4"/>
    <n v="1175422624"/>
    <x v="20"/>
    <s v="PRD-100-SHO"/>
    <x v="12"/>
    <x v="0"/>
    <s v="North"/>
    <n v="2081.9699999999998"/>
    <n v="478.36"/>
    <x v="0"/>
    <n v="0.22976315700994701"/>
    <x v="0"/>
    <x v="1"/>
    <m/>
    <x v="0"/>
    <n v="0"/>
    <n v="2793.38"/>
    <x v="9"/>
    <x v="4"/>
  </r>
  <r>
    <s v="ORD-202310-07599"/>
    <x v="266"/>
    <x v="22"/>
    <x v="6"/>
    <n v="314678441"/>
    <x v="12"/>
    <s v="PRD-105-BAG"/>
    <x v="9"/>
    <x v="2"/>
    <s v="South"/>
    <n v="2922.95"/>
    <n v="542.46"/>
    <x v="2"/>
    <n v="0.185586479412922"/>
    <x v="0"/>
    <x v="0"/>
    <m/>
    <x v="0"/>
    <n v="0"/>
    <m/>
    <x v="9"/>
    <x v="4"/>
  </r>
  <r>
    <s v="ORD-202310-07600"/>
    <x v="264"/>
    <x v="22"/>
    <x v="4"/>
    <n v="3385124297"/>
    <x v="14"/>
    <s v="PRD-111-CHA"/>
    <x v="11"/>
    <x v="1"/>
    <s v="South"/>
    <n v="2779.28"/>
    <n v="431.83"/>
    <x v="2"/>
    <n v="0.15537477332258701"/>
    <x v="0"/>
    <x v="0"/>
    <m/>
    <x v="0"/>
    <n v="0"/>
    <n v="207.68"/>
    <x v="9"/>
    <x v="4"/>
  </r>
  <r>
    <s v="ORD-202310-07601"/>
    <x v="286"/>
    <x v="1"/>
    <x v="2"/>
    <n v="5951666933"/>
    <x v="6"/>
    <s v="PRD-107-TAB"/>
    <x v="6"/>
    <x v="1"/>
    <s v="N"/>
    <n v="333.56"/>
    <n v="28.82"/>
    <x v="0"/>
    <n v="8.64012471519367E-2"/>
    <x v="2"/>
    <x v="2"/>
    <m/>
    <x v="0"/>
    <n v="0"/>
    <n v="2081.52"/>
    <x v="9"/>
    <x v="4"/>
  </r>
  <r>
    <s v="ORD-202310-07602"/>
    <x v="286"/>
    <x v="29"/>
    <x v="1"/>
    <n v="3240577364"/>
    <x v="14"/>
    <s v="PRD - 111 - CHA"/>
    <x v="11"/>
    <x v="1"/>
    <s v="North"/>
    <n v="4710.9399999999996"/>
    <n v="886.5"/>
    <x v="0"/>
    <n v="0.18817900461479001"/>
    <x v="0"/>
    <x v="0"/>
    <s v="Late delivery"/>
    <x v="1"/>
    <n v="1"/>
    <m/>
    <x v="9"/>
    <x v="4"/>
  </r>
  <r>
    <s v="ORD-202310-07603"/>
    <x v="276"/>
    <x v="20"/>
    <x v="3"/>
    <n v="934631494"/>
    <x v="9"/>
    <s v="PRD-107-TAB"/>
    <x v="6"/>
    <x v="1"/>
    <s v="West"/>
    <n v="1701.08"/>
    <n v="97.21"/>
    <x v="3"/>
    <n v="5.7146048392785802E-2"/>
    <x v="0"/>
    <x v="2"/>
    <s v="Customer changed mind"/>
    <x v="1"/>
    <n v="1"/>
    <n v="2081.52"/>
    <x v="9"/>
    <x v="4"/>
  </r>
  <r>
    <s v="ORD-202310-07604"/>
    <x v="283"/>
    <x v="2"/>
    <x v="4"/>
    <n v="5580692850"/>
    <x v="4"/>
    <s v="PRD-109-SUN"/>
    <x v="3"/>
    <x v="2"/>
    <s v="S"/>
    <n v="4767.9399999999996"/>
    <n v="1426.09"/>
    <x v="2"/>
    <n v="0.29909982088700798"/>
    <x v="0"/>
    <x v="1"/>
    <s v="Wrong item delivered"/>
    <x v="1"/>
    <n v="1"/>
    <m/>
    <x v="9"/>
    <x v="4"/>
  </r>
  <r>
    <s v="ORD-202310-07605"/>
    <x v="280"/>
    <x v="16"/>
    <x v="0"/>
    <n v="1780949070"/>
    <x v="11"/>
    <s v="PRD-104-WAT"/>
    <x v="7"/>
    <x v="2"/>
    <s v="South"/>
    <n v="4457.12"/>
    <n v="1307.54"/>
    <x v="2"/>
    <n v="0.29335983774275798"/>
    <x v="0"/>
    <x v="1"/>
    <m/>
    <x v="0"/>
    <n v="0"/>
    <n v="2420.2800000000002"/>
    <x v="9"/>
    <x v="4"/>
  </r>
  <r>
    <s v="ORD-202310-07606"/>
    <x v="272"/>
    <x v="26"/>
    <x v="2"/>
    <n v="4752651187"/>
    <x v="2"/>
    <s v="PRD-101-SHI "/>
    <x v="1"/>
    <x v="0"/>
    <s v="W"/>
    <n v="1865.04"/>
    <n v="495.69"/>
    <x v="3"/>
    <n v="0.26577982241667703"/>
    <x v="0"/>
    <x v="1"/>
    <m/>
    <x v="0"/>
    <n v="0"/>
    <m/>
    <x v="9"/>
    <x v="4"/>
  </r>
  <r>
    <s v="ORD-202310-07607"/>
    <x v="269"/>
    <x v="5"/>
    <x v="0"/>
    <n v="2671410968"/>
    <x v="12"/>
    <s v="PRD-105-BAG"/>
    <x v="9"/>
    <x v="2"/>
    <s v="East"/>
    <n v="3441.91"/>
    <n v="772.36"/>
    <x v="1"/>
    <n v="0.22439866237060199"/>
    <x v="0"/>
    <x v="1"/>
    <s v="DAMAGED"/>
    <x v="1"/>
    <n v="1"/>
    <m/>
    <x v="9"/>
    <x v="4"/>
  </r>
  <r>
    <s v="ORD-202310-07608"/>
    <x v="280"/>
    <x v="18"/>
    <x v="6"/>
    <n v="4879348585"/>
    <x v="0"/>
    <s v="PRD-108-JAC"/>
    <x v="0"/>
    <x v="0"/>
    <s v="South"/>
    <n v="2443.4699999999998"/>
    <n v="571.32000000000005"/>
    <x v="2"/>
    <n v="0.23381502535328899"/>
    <x v="0"/>
    <x v="1"/>
    <m/>
    <x v="0"/>
    <n v="0"/>
    <n v="2085.91"/>
    <x v="9"/>
    <x v="4"/>
  </r>
  <r>
    <s v="ORD-202310-07609"/>
    <x v="282"/>
    <x v="25"/>
    <x v="6"/>
    <n v="5415167445"/>
    <x v="4"/>
    <s v="PRD-109-SUN"/>
    <x v="3"/>
    <x v="2"/>
    <s v="North"/>
    <n v="2708.2"/>
    <n v="732.67"/>
    <x v="0"/>
    <n v="0.27053762646776502"/>
    <x v="0"/>
    <x v="1"/>
    <m/>
    <x v="0"/>
    <n v="0"/>
    <m/>
    <x v="9"/>
    <x v="4"/>
  </r>
  <r>
    <s v="ORD-202310-07610"/>
    <x v="276"/>
    <x v="9"/>
    <x v="1"/>
    <n v="4766294552"/>
    <x v="17"/>
    <s v="PRD-108-JAC "/>
    <x v="0"/>
    <x v="0"/>
    <s v="North"/>
    <n v="1312.04"/>
    <n v="140.11000000000001"/>
    <x v="0"/>
    <n v="0.10678790280784101"/>
    <x v="0"/>
    <x v="0"/>
    <m/>
    <x v="0"/>
    <n v="0"/>
    <m/>
    <x v="9"/>
    <x v="4"/>
  </r>
  <r>
    <s v="ORD-202310-07611"/>
    <x v="267"/>
    <x v="6"/>
    <x v="0"/>
    <n v="4301415748"/>
    <x v="5"/>
    <s v="PRD-103-HEA"/>
    <x v="4"/>
    <x v="1"/>
    <s v="S"/>
    <n v="2626.93"/>
    <n v="523.82000000000005"/>
    <x v="2"/>
    <n v="0.199403866871215"/>
    <x v="0"/>
    <x v="0"/>
    <m/>
    <x v="0"/>
    <n v="0"/>
    <n v="2183.56"/>
    <x v="9"/>
    <x v="4"/>
  </r>
  <r>
    <s v="ORD-202310-07612"/>
    <x v="274"/>
    <x v="29"/>
    <x v="5"/>
    <n v="5894290953"/>
    <x v="12"/>
    <s v="PRD-105-BAG"/>
    <x v="9"/>
    <x v="2"/>
    <s v="East"/>
    <n v="1302.7"/>
    <n v="103.68"/>
    <x v="1"/>
    <n v="7.9588546864205106E-2"/>
    <x v="0"/>
    <x v="2"/>
    <m/>
    <x v="0"/>
    <n v="0"/>
    <m/>
    <x v="9"/>
    <x v="4"/>
  </r>
  <r>
    <s v="ORD-202310-07613"/>
    <x v="283"/>
    <x v="12"/>
    <x v="5"/>
    <n v="9631521380"/>
    <x v="16"/>
    <s v="PRD-109-SUN"/>
    <x v="3"/>
    <x v="2"/>
    <s v="South"/>
    <n v="1559.48"/>
    <n v="420"/>
    <x v="2"/>
    <n v="0.26932054274501799"/>
    <x v="0"/>
    <x v="1"/>
    <m/>
    <x v="0"/>
    <n v="0"/>
    <m/>
    <x v="9"/>
    <x v="4"/>
  </r>
  <r>
    <s v="ORD-202310-07614"/>
    <x v="293"/>
    <x v="9"/>
    <x v="0"/>
    <n v="4331269573"/>
    <x v="14"/>
    <s v="PRD-111-CHA"/>
    <x v="11"/>
    <x v="1"/>
    <s v="West"/>
    <n v="4722.87"/>
    <n v="174.85"/>
    <x v="3"/>
    <n v="3.7021980278940603E-2"/>
    <x v="0"/>
    <x v="2"/>
    <m/>
    <x v="0"/>
    <n v="0"/>
    <n v="207.68"/>
    <x v="9"/>
    <x v="4"/>
  </r>
  <r>
    <s v="ORD-202310-07615"/>
    <x v="270"/>
    <x v="29"/>
    <x v="5"/>
    <n v="6870039228"/>
    <x v="0"/>
    <s v="PRD-108-JAC"/>
    <x v="0"/>
    <x v="0"/>
    <s v="East"/>
    <n v="3104.47"/>
    <n v="243.2"/>
    <x v="1"/>
    <n v="7.8338653618814202E-2"/>
    <x v="0"/>
    <x v="2"/>
    <m/>
    <x v="0"/>
    <n v="0"/>
    <n v="2085.91"/>
    <x v="9"/>
    <x v="4"/>
  </r>
  <r>
    <s v="ORD-202310-07616"/>
    <x v="286"/>
    <x v="27"/>
    <x v="5"/>
    <n v="8460822068"/>
    <x v="5"/>
    <s v="PRD-103-HEA"/>
    <x v="5"/>
    <x v="1"/>
    <s v="South"/>
    <n v="1103.02"/>
    <n v="140.6"/>
    <x v="2"/>
    <n v="0.127468223604286"/>
    <x v="0"/>
    <x v="0"/>
    <s v="Late delivery"/>
    <x v="1"/>
    <n v="1"/>
    <n v="2183.56"/>
    <x v="9"/>
    <x v="4"/>
  </r>
  <r>
    <s v="ORD-202310-07617"/>
    <x v="273"/>
    <x v="21"/>
    <x v="4"/>
    <n v="6128785567"/>
    <x v="21"/>
    <s v="PRD - 110 - CAM"/>
    <x v="8"/>
    <x v="1"/>
    <s v="North"/>
    <n v="1931.88"/>
    <n v="315.02999999999997"/>
    <x v="0"/>
    <n v="0.163069134728865"/>
    <x v="0"/>
    <x v="0"/>
    <m/>
    <x v="0"/>
    <n v="0"/>
    <m/>
    <x v="9"/>
    <x v="4"/>
  </r>
  <r>
    <s v="ORD-202310-07618"/>
    <x v="269"/>
    <x v="11"/>
    <x v="7"/>
    <n v="3083593058"/>
    <x v="5"/>
    <s v="PRD-103-HEA"/>
    <x v="5"/>
    <x v="1"/>
    <s v="West"/>
    <n v="556.42999999999995"/>
    <n v="111.48"/>
    <x v="3"/>
    <n v="0.20034865122297499"/>
    <x v="1"/>
    <x v="1"/>
    <m/>
    <x v="0"/>
    <n v="0"/>
    <n v="2183.56"/>
    <x v="9"/>
    <x v="4"/>
  </r>
  <r>
    <s v="ORD-202310-07619"/>
    <x v="277"/>
    <x v="8"/>
    <x v="2"/>
    <n v="3998616463"/>
    <x v="9"/>
    <s v="PRD-107-TAB"/>
    <x v="6"/>
    <x v="1"/>
    <s v="South"/>
    <n v="1026.07"/>
    <n v="101.33"/>
    <x v="2"/>
    <n v="9.8755445534905006E-2"/>
    <x v="0"/>
    <x v="2"/>
    <m/>
    <x v="0"/>
    <n v="0"/>
    <n v="2081.52"/>
    <x v="9"/>
    <x v="4"/>
  </r>
  <r>
    <s v="ORD-202310-07620"/>
    <x v="266"/>
    <x v="15"/>
    <x v="3"/>
    <n v="1094900031"/>
    <x v="4"/>
    <s v="PRD-109-SUN"/>
    <x v="3"/>
    <x v="2"/>
    <s v="East"/>
    <n v="1341.41"/>
    <n v="263.06"/>
    <x v="1"/>
    <n v="0.19610708135469401"/>
    <x v="0"/>
    <x v="0"/>
    <m/>
    <x v="0"/>
    <n v="0"/>
    <m/>
    <x v="9"/>
    <x v="4"/>
  </r>
  <r>
    <s v="ORD-202310-07621"/>
    <x v="274"/>
    <x v="23"/>
    <x v="7"/>
    <n v="2849011777"/>
    <x v="4"/>
    <s v="PRD-109-SUN"/>
    <x v="3"/>
    <x v="2"/>
    <s v="North"/>
    <n v="4119.0200000000004"/>
    <n v="732.46"/>
    <x v="0"/>
    <n v="0.17782385130443601"/>
    <x v="0"/>
    <x v="0"/>
    <s v="Defective"/>
    <x v="1"/>
    <n v="1"/>
    <m/>
    <x v="9"/>
    <x v="4"/>
  </r>
  <r>
    <s v="ORD-202310-07622"/>
    <x v="268"/>
    <x v="4"/>
    <x v="4"/>
    <n v="352327692"/>
    <x v="2"/>
    <s v="PRD-101-SHI"/>
    <x v="1"/>
    <x v="0"/>
    <s v="North"/>
    <n v="2648.59"/>
    <n v="336.28"/>
    <x v="0"/>
    <n v="0.12696566852551699"/>
    <x v="0"/>
    <x v="0"/>
    <m/>
    <x v="0"/>
    <n v="0"/>
    <n v="2821.33"/>
    <x v="9"/>
    <x v="4"/>
  </r>
  <r>
    <s v="ORD-202310-07623"/>
    <x v="271"/>
    <x v="17"/>
    <x v="6"/>
    <n v="4306847885"/>
    <x v="9"/>
    <s v="PRD-107-TAB"/>
    <x v="6"/>
    <x v="1"/>
    <s v="East"/>
    <n v="4199.57"/>
    <n v="926.2"/>
    <x v="1"/>
    <n v="0.22054638927318801"/>
    <x v="0"/>
    <x v="1"/>
    <m/>
    <x v="0"/>
    <n v="0"/>
    <n v="2081.52"/>
    <x v="9"/>
    <x v="4"/>
  </r>
  <r>
    <s v="ORD-202310-07624"/>
    <x v="280"/>
    <x v="7"/>
    <x v="5"/>
    <n v="4213206962"/>
    <x v="8"/>
    <s v="PRD - 110 - CAM"/>
    <x v="8"/>
    <x v="1"/>
    <s v="N"/>
    <n v="153.6"/>
    <n v="26.58"/>
    <x v="0"/>
    <n v="0.17304687499999999"/>
    <x v="2"/>
    <x v="0"/>
    <m/>
    <x v="0"/>
    <n v="0"/>
    <m/>
    <x v="9"/>
    <x v="4"/>
  </r>
  <r>
    <s v="ORD-202310-07625"/>
    <x v="277"/>
    <x v="10"/>
    <x v="6"/>
    <n v="3387615624"/>
    <x v="5"/>
    <s v="PRD - 103 - HEA"/>
    <x v="4"/>
    <x v="1"/>
    <s v="S"/>
    <n v="1249.71"/>
    <n v="142.57"/>
    <x v="2"/>
    <n v="0.11408246713237501"/>
    <x v="0"/>
    <x v="0"/>
    <m/>
    <x v="0"/>
    <n v="0"/>
    <m/>
    <x v="9"/>
    <x v="4"/>
  </r>
  <r>
    <s v="ORD-202310-07626"/>
    <x v="286"/>
    <x v="17"/>
    <x v="6"/>
    <n v="3564505736"/>
    <x v="13"/>
    <s v="PRD-102-LAP"/>
    <x v="10"/>
    <x v="1"/>
    <s v="W"/>
    <n v="3645.73"/>
    <n v="486.37"/>
    <x v="3"/>
    <n v="0.13340812402454399"/>
    <x v="0"/>
    <x v="0"/>
    <m/>
    <x v="0"/>
    <n v="0"/>
    <n v="847.14"/>
    <x v="9"/>
    <x v="4"/>
  </r>
  <r>
    <s v="ORD-202310-07627"/>
    <x v="266"/>
    <x v="18"/>
    <x v="2"/>
    <n v="4195792032"/>
    <x v="0"/>
    <s v="PRD - 108 - JAC"/>
    <x v="0"/>
    <x v="0"/>
    <s v="North"/>
    <n v="4872.05"/>
    <n v="739.57"/>
    <x v="0"/>
    <n v="0.15179852423517801"/>
    <x v="0"/>
    <x v="0"/>
    <m/>
    <x v="0"/>
    <n v="0"/>
    <m/>
    <x v="9"/>
    <x v="4"/>
  </r>
  <r>
    <s v="ORD-202310-07628"/>
    <x v="290"/>
    <x v="16"/>
    <x v="4"/>
    <n v="202936653"/>
    <x v="3"/>
    <s v="PRD-106-PHO"/>
    <x v="2"/>
    <x v="1"/>
    <s v="W"/>
    <n v="2190.8000000000002"/>
    <n v="427.65"/>
    <x v="3"/>
    <n v="0.19520266569289799"/>
    <x v="0"/>
    <x v="0"/>
    <m/>
    <x v="0"/>
    <n v="0"/>
    <n v="2788.38"/>
    <x v="9"/>
    <x v="4"/>
  </r>
  <r>
    <s v="ORD-202310-07629"/>
    <x v="272"/>
    <x v="5"/>
    <x v="5"/>
    <n v="3531609432"/>
    <x v="9"/>
    <s v="PRD-107-TAB"/>
    <x v="6"/>
    <x v="1"/>
    <s v="N"/>
    <n v="4593.3999999999996"/>
    <n v="1347.36"/>
    <x v="0"/>
    <n v="0.29332520572996001"/>
    <x v="0"/>
    <x v="1"/>
    <m/>
    <x v="0"/>
    <n v="0"/>
    <n v="2081.52"/>
    <x v="9"/>
    <x v="4"/>
  </r>
  <r>
    <s v="ORD-202310-07630"/>
    <x v="291"/>
    <x v="6"/>
    <x v="2"/>
    <n v="8750128482"/>
    <x v="14"/>
    <s v="PRD-111-CHA"/>
    <x v="11"/>
    <x v="1"/>
    <s v="North"/>
    <n v="3776.51"/>
    <n v="568.64"/>
    <x v="0"/>
    <n v="0.15057288342941"/>
    <x v="0"/>
    <x v="0"/>
    <m/>
    <x v="0"/>
    <n v="0"/>
    <n v="207.68"/>
    <x v="9"/>
    <x v="4"/>
  </r>
  <r>
    <s v="ORD-202310-07631"/>
    <x v="275"/>
    <x v="28"/>
    <x v="1"/>
    <n v="7368354311"/>
    <x v="9"/>
    <s v="PRD-107-TAB"/>
    <x v="6"/>
    <x v="1"/>
    <s v="North"/>
    <n v="1580.83"/>
    <n v="355.07"/>
    <x v="0"/>
    <n v="0.22460985684735199"/>
    <x v="0"/>
    <x v="1"/>
    <m/>
    <x v="0"/>
    <n v="0"/>
    <n v="2081.52"/>
    <x v="9"/>
    <x v="4"/>
  </r>
  <r>
    <s v="ORD-202310-07632"/>
    <x v="269"/>
    <x v="9"/>
    <x v="5"/>
    <n v="7472707683"/>
    <x v="11"/>
    <s v="PRD-104-WAT"/>
    <x v="7"/>
    <x v="2"/>
    <s v="North"/>
    <n v="3833.4"/>
    <n v="558.47"/>
    <x v="0"/>
    <n v="0.14568529242969699"/>
    <x v="0"/>
    <x v="0"/>
    <m/>
    <x v="0"/>
    <n v="0"/>
    <n v="2420.2800000000002"/>
    <x v="9"/>
    <x v="4"/>
  </r>
  <r>
    <s v="ORD-202310-07633"/>
    <x v="290"/>
    <x v="25"/>
    <x v="5"/>
    <n v="5023105499"/>
    <x v="0"/>
    <s v="PRD-108-JAC"/>
    <x v="0"/>
    <x v="0"/>
    <s v="South"/>
    <n v="3929.94"/>
    <n v="196.75"/>
    <x v="2"/>
    <n v="5.0064377573194499E-2"/>
    <x v="0"/>
    <x v="2"/>
    <s v="Customer changed mind"/>
    <x v="1"/>
    <n v="1"/>
    <n v="2085.91"/>
    <x v="9"/>
    <x v="4"/>
  </r>
  <r>
    <s v="ORD-202310-07634"/>
    <x v="264"/>
    <x v="22"/>
    <x v="7"/>
    <n v="5786845618"/>
    <x v="0"/>
    <s v="PRD-108-JAC"/>
    <x v="4"/>
    <x v="0"/>
    <s v="North"/>
    <n v="1905.26"/>
    <n v="71.41"/>
    <x v="0"/>
    <n v="3.7480448862622397E-2"/>
    <x v="0"/>
    <x v="2"/>
    <m/>
    <x v="0"/>
    <n v="0"/>
    <n v="2085.91"/>
    <x v="9"/>
    <x v="4"/>
  </r>
  <r>
    <s v="ORD-202310-07635"/>
    <x v="280"/>
    <x v="3"/>
    <x v="1"/>
    <n v="3084753696"/>
    <x v="5"/>
    <s v="PRD-103-HEA"/>
    <x v="5"/>
    <x v="1"/>
    <s v="N"/>
    <n v="1220.94"/>
    <n v="89"/>
    <x v="0"/>
    <n v="7.2894654937998599E-2"/>
    <x v="0"/>
    <x v="2"/>
    <s v="DAMAGED"/>
    <x v="1"/>
    <n v="1"/>
    <n v="2183.56"/>
    <x v="9"/>
    <x v="4"/>
  </r>
  <r>
    <s v="ORD-202310-07636"/>
    <x v="281"/>
    <x v="25"/>
    <x v="0"/>
    <n v="6041560120"/>
    <x v="14"/>
    <s v="PRD-111-CHA"/>
    <x v="11"/>
    <x v="1"/>
    <s v="S"/>
    <n v="596.33000000000004"/>
    <n v="96.48"/>
    <x v="2"/>
    <n v="0.16178961313366799"/>
    <x v="1"/>
    <x v="0"/>
    <m/>
    <x v="0"/>
    <n v="0"/>
    <n v="207.68"/>
    <x v="9"/>
    <x v="4"/>
  </r>
  <r>
    <s v="ORD-202310-07637"/>
    <x v="293"/>
    <x v="5"/>
    <x v="2"/>
    <n v="9931905824"/>
    <x v="8"/>
    <s v="PRD-110-CAM"/>
    <x v="8"/>
    <x v="1"/>
    <s v="North"/>
    <n v="3126.91"/>
    <n v="726.02"/>
    <x v="0"/>
    <n v="0.232184488840421"/>
    <x v="0"/>
    <x v="1"/>
    <m/>
    <x v="0"/>
    <n v="0"/>
    <m/>
    <x v="9"/>
    <x v="4"/>
  </r>
  <r>
    <s v="ORD-202310-07638"/>
    <x v="280"/>
    <x v="6"/>
    <x v="6"/>
    <n v="1625470440"/>
    <x v="1"/>
    <s v="PRD-101-SHI"/>
    <x v="1"/>
    <x v="0"/>
    <s v="N"/>
    <n v="4510.26"/>
    <n v="413.33"/>
    <x v="0"/>
    <n v="9.1642166970418604E-2"/>
    <x v="0"/>
    <x v="2"/>
    <s v="Size issue"/>
    <x v="1"/>
    <n v="1"/>
    <n v="2821.33"/>
    <x v="9"/>
    <x v="4"/>
  </r>
  <r>
    <s v="ORD-202310-07639"/>
    <x v="290"/>
    <x v="7"/>
    <x v="7"/>
    <n v="1240144754"/>
    <x v="5"/>
    <s v="PRD-103-HEA"/>
    <x v="5"/>
    <x v="1"/>
    <s v="North"/>
    <n v="323.33999999999997"/>
    <n v="58.95"/>
    <x v="0"/>
    <n v="0.182315828539618"/>
    <x v="2"/>
    <x v="0"/>
    <m/>
    <x v="0"/>
    <n v="0"/>
    <n v="2183.56"/>
    <x v="9"/>
    <x v="4"/>
  </r>
  <r>
    <s v="ORD-202310-07640"/>
    <x v="268"/>
    <x v="12"/>
    <x v="0"/>
    <n v="3146147078"/>
    <x v="8"/>
    <s v="PRD - 110 - CAM"/>
    <x v="8"/>
    <x v="1"/>
    <s v="East"/>
    <n v="2573.62"/>
    <n v="339.41"/>
    <x v="1"/>
    <n v="0.131880386381828"/>
    <x v="0"/>
    <x v="0"/>
    <m/>
    <x v="0"/>
    <n v="0"/>
    <m/>
    <x v="9"/>
    <x v="4"/>
  </r>
  <r>
    <s v="ORD-202310-07641"/>
    <x v="265"/>
    <x v="14"/>
    <x v="2"/>
    <n v="3127439246"/>
    <x v="1"/>
    <s v="PRD-101-SHI"/>
    <x v="1"/>
    <x v="0"/>
    <s v="N"/>
    <n v="1312.45"/>
    <n v="91.47"/>
    <x v="0"/>
    <n v="6.9694083584136493E-2"/>
    <x v="0"/>
    <x v="2"/>
    <m/>
    <x v="0"/>
    <n v="0"/>
    <n v="2821.33"/>
    <x v="9"/>
    <x v="4"/>
  </r>
  <r>
    <s v="ORD-202310-07642"/>
    <x v="277"/>
    <x v="5"/>
    <x v="2"/>
    <n v="209066285"/>
    <x v="10"/>
    <s v="PRD-106-PHO"/>
    <x v="2"/>
    <x v="1"/>
    <s v="West"/>
    <n v="4738.8"/>
    <n v="1246.8"/>
    <x v="3"/>
    <n v="0.26310458343884502"/>
    <x v="0"/>
    <x v="1"/>
    <m/>
    <x v="0"/>
    <n v="0"/>
    <n v="2788.38"/>
    <x v="9"/>
    <x v="4"/>
  </r>
  <r>
    <s v="ORD-202310-07643"/>
    <x v="292"/>
    <x v="3"/>
    <x v="5"/>
    <n v="3029567494"/>
    <x v="4"/>
    <s v="PRD-109-SUN"/>
    <x v="3"/>
    <x v="2"/>
    <s v="North"/>
    <n v="4732.29"/>
    <n v="1157.3"/>
    <x v="0"/>
    <n v="0.244553905191778"/>
    <x v="0"/>
    <x v="1"/>
    <m/>
    <x v="0"/>
    <n v="0"/>
    <m/>
    <x v="9"/>
    <x v="4"/>
  </r>
  <r>
    <s v="ORD-202310-07644"/>
    <x v="289"/>
    <x v="19"/>
    <x v="3"/>
    <n v="8912447425"/>
    <x v="5"/>
    <s v="PRD-103-HEA"/>
    <x v="5"/>
    <x v="1"/>
    <s v="W"/>
    <n v="1892.11"/>
    <n v="110.41"/>
    <x v="3"/>
    <n v="5.8352844179249602E-2"/>
    <x v="0"/>
    <x v="2"/>
    <m/>
    <x v="0"/>
    <n v="0"/>
    <n v="2183.56"/>
    <x v="9"/>
    <x v="4"/>
  </r>
  <r>
    <s v="ORD-202310-07645"/>
    <x v="265"/>
    <x v="26"/>
    <x v="5"/>
    <n v="3295429206"/>
    <x v="12"/>
    <s v="PRD-105-BAG"/>
    <x v="9"/>
    <x v="2"/>
    <s v="N"/>
    <n v="1527.16"/>
    <n v="322.27999999999997"/>
    <x v="0"/>
    <n v="0.21103224285602001"/>
    <x v="0"/>
    <x v="1"/>
    <m/>
    <x v="0"/>
    <n v="0"/>
    <m/>
    <x v="9"/>
    <x v="4"/>
  </r>
  <r>
    <s v="ORD-202310-07646"/>
    <x v="280"/>
    <x v="11"/>
    <x v="2"/>
    <n v="4281362728"/>
    <x v="3"/>
    <s v="PRD-106-PHO"/>
    <x v="2"/>
    <x v="1"/>
    <s v="North"/>
    <n v="59.49"/>
    <n v="8.75"/>
    <x v="0"/>
    <n v="0.14708354345268099"/>
    <x v="2"/>
    <x v="0"/>
    <s v="DAMAGED"/>
    <x v="1"/>
    <n v="1"/>
    <n v="2788.38"/>
    <x v="9"/>
    <x v="4"/>
  </r>
  <r>
    <s v="ORD-202310-07647"/>
    <x v="276"/>
    <x v="6"/>
    <x v="7"/>
    <n v="8245829179"/>
    <x v="20"/>
    <s v="PRD-100-SHO"/>
    <x v="12"/>
    <x v="0"/>
    <s v="W"/>
    <n v="3230.22"/>
    <n v="187.05"/>
    <x v="3"/>
    <n v="5.7906272637777E-2"/>
    <x v="0"/>
    <x v="2"/>
    <m/>
    <x v="0"/>
    <n v="0"/>
    <n v="2793.38"/>
    <x v="9"/>
    <x v="4"/>
  </r>
  <r>
    <s v="ORD-202310-07648"/>
    <x v="292"/>
    <x v="21"/>
    <x v="6"/>
    <n v="7833983648"/>
    <x v="9"/>
    <s v="PRD-107-TAB"/>
    <x v="6"/>
    <x v="1"/>
    <s v="S"/>
    <n v="3749.33"/>
    <n v="205.34"/>
    <x v="2"/>
    <n v="5.4767118391819303E-2"/>
    <x v="0"/>
    <x v="2"/>
    <m/>
    <x v="0"/>
    <n v="0"/>
    <n v="2081.52"/>
    <x v="9"/>
    <x v="4"/>
  </r>
  <r>
    <s v="ORD-202310-07649"/>
    <x v="284"/>
    <x v="8"/>
    <x v="2"/>
    <n v="9102926209"/>
    <x v="2"/>
    <s v="PRD-101-SHI"/>
    <x v="1"/>
    <x v="0"/>
    <s v="South"/>
    <n v="379.11"/>
    <n v="54.31"/>
    <x v="2"/>
    <n v="0.143256574608953"/>
    <x v="2"/>
    <x v="0"/>
    <m/>
    <x v="0"/>
    <n v="0"/>
    <n v="2821.33"/>
    <x v="9"/>
    <x v="4"/>
  </r>
  <r>
    <s v="ORD-202310-07650"/>
    <x v="277"/>
    <x v="5"/>
    <x v="3"/>
    <n v="8713989916"/>
    <x v="15"/>
    <s v="PRD-100-SHO "/>
    <x v="12"/>
    <x v="0"/>
    <s v="North"/>
    <n v="3682.23"/>
    <n v="880.63"/>
    <x v="0"/>
    <n v="0.23915670666960001"/>
    <x v="0"/>
    <x v="1"/>
    <m/>
    <x v="0"/>
    <n v="0"/>
    <m/>
    <x v="9"/>
    <x v="4"/>
  </r>
  <r>
    <s v="ORD-202310-07651"/>
    <x v="281"/>
    <x v="25"/>
    <x v="4"/>
    <n v="705561711"/>
    <x v="1"/>
    <s v="PRD-101-SHI"/>
    <x v="1"/>
    <x v="0"/>
    <s v="North"/>
    <n v="1189.21"/>
    <n v="173.17"/>
    <x v="0"/>
    <n v="0.14561767896334499"/>
    <x v="0"/>
    <x v="0"/>
    <m/>
    <x v="0"/>
    <n v="0"/>
    <n v="2821.33"/>
    <x v="9"/>
    <x v="4"/>
  </r>
  <r>
    <s v="ORD-202310-07652"/>
    <x v="264"/>
    <x v="20"/>
    <x v="4"/>
    <n v="1232700728"/>
    <x v="9"/>
    <s v="PRD-107-TAB"/>
    <x v="6"/>
    <x v="1"/>
    <s v="W"/>
    <n v="2106.08"/>
    <n v="354.1"/>
    <x v="3"/>
    <n v="0.16813226468130399"/>
    <x v="0"/>
    <x v="0"/>
    <m/>
    <x v="0"/>
    <n v="0"/>
    <n v="2081.52"/>
    <x v="9"/>
    <x v="4"/>
  </r>
  <r>
    <s v="ORD-202310-07653"/>
    <x v="268"/>
    <x v="6"/>
    <x v="1"/>
    <n v="2514920667"/>
    <x v="4"/>
    <s v="PRD-109-SUN"/>
    <x v="3"/>
    <x v="2"/>
    <s v="South"/>
    <n v="858.11"/>
    <n v="99.01"/>
    <x v="2"/>
    <n v="0.115381477899104"/>
    <x v="1"/>
    <x v="0"/>
    <m/>
    <x v="0"/>
    <n v="0"/>
    <m/>
    <x v="9"/>
    <x v="4"/>
  </r>
  <r>
    <s v="ORD-202310-07654"/>
    <x v="292"/>
    <x v="15"/>
    <x v="0"/>
    <n v="4560604577"/>
    <x v="4"/>
    <s v="PRD-109-SUN"/>
    <x v="3"/>
    <x v="2"/>
    <s v="North"/>
    <n v="3940.48"/>
    <n v="607.85"/>
    <x v="0"/>
    <n v="0.15425785691083299"/>
    <x v="0"/>
    <x v="0"/>
    <m/>
    <x v="0"/>
    <n v="0"/>
    <m/>
    <x v="9"/>
    <x v="4"/>
  </r>
  <r>
    <s v="ORD-202310-07655"/>
    <x v="275"/>
    <x v="19"/>
    <x v="7"/>
    <n v="5375100218"/>
    <x v="14"/>
    <s v="PRD-111-CHA"/>
    <x v="11"/>
    <x v="1"/>
    <s v="N"/>
    <n v="4257.49"/>
    <n v="1131.78"/>
    <x v="0"/>
    <n v="0.26583268545551503"/>
    <x v="0"/>
    <x v="1"/>
    <m/>
    <x v="0"/>
    <n v="0"/>
    <n v="207.68"/>
    <x v="9"/>
    <x v="4"/>
  </r>
  <r>
    <s v="ORD-202310-07656"/>
    <x v="269"/>
    <x v="23"/>
    <x v="3"/>
    <n v="5411493805"/>
    <x v="2"/>
    <s v="PRD-101-SHI "/>
    <x v="1"/>
    <x v="0"/>
    <s v="North"/>
    <n v="3055.41"/>
    <n v="181.53"/>
    <x v="0"/>
    <n v="5.9412648384341203E-2"/>
    <x v="0"/>
    <x v="2"/>
    <m/>
    <x v="0"/>
    <n v="0"/>
    <m/>
    <x v="9"/>
    <x v="4"/>
  </r>
  <r>
    <s v="ORD-202310-07657"/>
    <x v="269"/>
    <x v="23"/>
    <x v="3"/>
    <n v="4086732370"/>
    <x v="6"/>
    <s v="PRD - 107 - TAB"/>
    <x v="6"/>
    <x v="1"/>
    <s v="N"/>
    <n v="1465.42"/>
    <n v="62.02"/>
    <x v="0"/>
    <n v="4.2322337623343503E-2"/>
    <x v="0"/>
    <x v="2"/>
    <m/>
    <x v="0"/>
    <n v="0"/>
    <m/>
    <x v="9"/>
    <x v="4"/>
  </r>
  <r>
    <s v="ORD-202310-07658"/>
    <x v="281"/>
    <x v="25"/>
    <x v="7"/>
    <n v="7283333250"/>
    <x v="11"/>
    <s v="PRD-104-WAT"/>
    <x v="7"/>
    <x v="2"/>
    <s v="North"/>
    <n v="4235.17"/>
    <n v="497.28"/>
    <x v="0"/>
    <n v="0.117416774297136"/>
    <x v="0"/>
    <x v="0"/>
    <m/>
    <x v="0"/>
    <n v="0"/>
    <n v="2420.2800000000002"/>
    <x v="9"/>
    <x v="4"/>
  </r>
  <r>
    <s v="ORD-202310-07659"/>
    <x v="276"/>
    <x v="24"/>
    <x v="5"/>
    <n v="1637855098"/>
    <x v="1"/>
    <s v="PRD-101-SHI"/>
    <x v="1"/>
    <x v="0"/>
    <s v="West"/>
    <n v="612.22"/>
    <n v="100.44"/>
    <x v="3"/>
    <n v="0.16405867171931701"/>
    <x v="1"/>
    <x v="0"/>
    <m/>
    <x v="0"/>
    <n v="0"/>
    <n v="2821.33"/>
    <x v="9"/>
    <x v="4"/>
  </r>
  <r>
    <s v="ORD-202310-07660"/>
    <x v="282"/>
    <x v="18"/>
    <x v="2"/>
    <n v="1854656120"/>
    <x v="2"/>
    <s v="PRD-101-SHI"/>
    <x v="4"/>
    <x v="0"/>
    <s v="South"/>
    <n v="240.44"/>
    <n v="38.119999999999997"/>
    <x v="2"/>
    <n v="0.15854267176842499"/>
    <x v="2"/>
    <x v="0"/>
    <m/>
    <x v="0"/>
    <n v="0"/>
    <n v="2821.33"/>
    <x v="9"/>
    <x v="4"/>
  </r>
  <r>
    <s v="ORD-202310-07661"/>
    <x v="284"/>
    <x v="8"/>
    <x v="2"/>
    <n v="7597561519"/>
    <x v="4"/>
    <s v="PRD-109-SUN"/>
    <x v="3"/>
    <x v="2"/>
    <s v="South"/>
    <n v="4774.9399999999996"/>
    <n v="466.6"/>
    <x v="2"/>
    <n v="9.7718505363418195E-2"/>
    <x v="0"/>
    <x v="2"/>
    <m/>
    <x v="0"/>
    <n v="0"/>
    <m/>
    <x v="9"/>
    <x v="4"/>
  </r>
  <r>
    <s v="ORD-202310-07662"/>
    <x v="282"/>
    <x v="9"/>
    <x v="2"/>
    <n v="438727531"/>
    <x v="11"/>
    <s v="PRD-104-WAT"/>
    <x v="7"/>
    <x v="2"/>
    <s v="N"/>
    <n v="2653.81"/>
    <n v="724.62"/>
    <x v="0"/>
    <n v="0.27304893718841999"/>
    <x v="0"/>
    <x v="1"/>
    <m/>
    <x v="0"/>
    <n v="0"/>
    <n v="2420.2800000000002"/>
    <x v="9"/>
    <x v="4"/>
  </r>
  <r>
    <s v="ORD-202310-07663"/>
    <x v="279"/>
    <x v="8"/>
    <x v="1"/>
    <n v="6419992798"/>
    <x v="18"/>
    <s v="PRD-103-HEA"/>
    <x v="5"/>
    <x v="1"/>
    <s v="East"/>
    <n v="1679.69"/>
    <n v="204.93"/>
    <x v="1"/>
    <n v="0.12200465562097799"/>
    <x v="0"/>
    <x v="0"/>
    <m/>
    <x v="0"/>
    <n v="0"/>
    <n v="2183.56"/>
    <x v="9"/>
    <x v="4"/>
  </r>
  <r>
    <s v="ORD-202310-07664"/>
    <x v="277"/>
    <x v="22"/>
    <x v="0"/>
    <n v="950959762"/>
    <x v="9"/>
    <s v="PRD-107-TAB"/>
    <x v="6"/>
    <x v="1"/>
    <s v="West"/>
    <n v="4698.8900000000003"/>
    <n v="1250.18"/>
    <x v="3"/>
    <n v="0.26605857979224901"/>
    <x v="0"/>
    <x v="1"/>
    <m/>
    <x v="0"/>
    <n v="0"/>
    <n v="2081.52"/>
    <x v="9"/>
    <x v="4"/>
  </r>
  <r>
    <s v="ORD-202310-07665"/>
    <x v="275"/>
    <x v="26"/>
    <x v="7"/>
    <n v="9924878907"/>
    <x v="5"/>
    <s v="PRD-103-HEA"/>
    <x v="5"/>
    <x v="1"/>
    <s v="North"/>
    <n v="1859.61"/>
    <n v="189.83"/>
    <x v="0"/>
    <n v="0.10208054376993"/>
    <x v="0"/>
    <x v="0"/>
    <m/>
    <x v="0"/>
    <n v="0"/>
    <n v="2183.56"/>
    <x v="9"/>
    <x v="4"/>
  </r>
  <r>
    <s v="ORD-202310-07666"/>
    <x v="282"/>
    <x v="29"/>
    <x v="2"/>
    <n v="4843216158"/>
    <x v="0"/>
    <s v="PRD-108-JAC"/>
    <x v="0"/>
    <x v="0"/>
    <s v="N"/>
    <n v="4150.6899999999996"/>
    <n v="345.36"/>
    <x v="0"/>
    <n v="8.3205442950449196E-2"/>
    <x v="0"/>
    <x v="2"/>
    <m/>
    <x v="0"/>
    <n v="0"/>
    <n v="2085.91"/>
    <x v="9"/>
    <x v="4"/>
  </r>
  <r>
    <s v="ORD-202310-07667"/>
    <x v="279"/>
    <x v="14"/>
    <x v="6"/>
    <n v="6214883856"/>
    <x v="8"/>
    <s v="PRD-110-CAM"/>
    <x v="8"/>
    <x v="1"/>
    <s v="N"/>
    <n v="2010.32"/>
    <n v="391.58"/>
    <x v="0"/>
    <n v="0.194784909865096"/>
    <x v="0"/>
    <x v="0"/>
    <m/>
    <x v="0"/>
    <n v="0"/>
    <m/>
    <x v="9"/>
    <x v="4"/>
  </r>
  <r>
    <s v="ORD-202310-07668"/>
    <x v="278"/>
    <x v="26"/>
    <x v="3"/>
    <n v="8160913294"/>
    <x v="4"/>
    <s v="PRD-109-SUN"/>
    <x v="3"/>
    <x v="2"/>
    <s v="W"/>
    <n v="178.6"/>
    <n v="5.69"/>
    <x v="3"/>
    <n v="3.1858902575587898E-2"/>
    <x v="2"/>
    <x v="2"/>
    <m/>
    <x v="0"/>
    <n v="0"/>
    <m/>
    <x v="9"/>
    <x v="4"/>
  </r>
  <r>
    <s v="ORD-202310-07669"/>
    <x v="266"/>
    <x v="23"/>
    <x v="6"/>
    <n v="6624268942"/>
    <x v="18"/>
    <s v="PRD-103-HEA"/>
    <x v="5"/>
    <x v="1"/>
    <s v="South"/>
    <n v="1116.93"/>
    <n v="268.32"/>
    <x v="2"/>
    <n v="0.24022991593027301"/>
    <x v="0"/>
    <x v="1"/>
    <m/>
    <x v="0"/>
    <n v="0"/>
    <n v="2183.56"/>
    <x v="9"/>
    <x v="4"/>
  </r>
  <r>
    <s v="ORD-202310-07670"/>
    <x v="288"/>
    <x v="21"/>
    <x v="0"/>
    <n v="1102002101"/>
    <x v="12"/>
    <s v="PRD-105-BAG"/>
    <x v="4"/>
    <x v="2"/>
    <s v="W"/>
    <n v="1018.35"/>
    <n v="195.26"/>
    <x v="3"/>
    <n v="0.19174154269160901"/>
    <x v="0"/>
    <x v="0"/>
    <m/>
    <x v="0"/>
    <n v="0"/>
    <m/>
    <x v="9"/>
    <x v="4"/>
  </r>
  <r>
    <s v="ORD-202310-07671"/>
    <x v="266"/>
    <x v="9"/>
    <x v="7"/>
    <n v="8666098824"/>
    <x v="10"/>
    <s v="PRD-106-PHO"/>
    <x v="2"/>
    <x v="1"/>
    <s v="W"/>
    <n v="1707.74"/>
    <n v="353"/>
    <x v="3"/>
    <n v="0.206705938843149"/>
    <x v="0"/>
    <x v="1"/>
    <m/>
    <x v="0"/>
    <n v="0"/>
    <n v="2788.38"/>
    <x v="9"/>
    <x v="4"/>
  </r>
  <r>
    <s v="ORD-202310-07672"/>
    <x v="291"/>
    <x v="2"/>
    <x v="6"/>
    <n v="6359480741"/>
    <x v="9"/>
    <s v="PRD-107-TAB"/>
    <x v="6"/>
    <x v="1"/>
    <s v="South"/>
    <n v="2683.86"/>
    <n v="741.01"/>
    <x v="2"/>
    <n v="0.27609860424910398"/>
    <x v="0"/>
    <x v="1"/>
    <m/>
    <x v="0"/>
    <n v="0"/>
    <n v="2081.52"/>
    <x v="9"/>
    <x v="4"/>
  </r>
  <r>
    <s v="ORD-202310-07673"/>
    <x v="270"/>
    <x v="11"/>
    <x v="0"/>
    <n v="1778750666"/>
    <x v="14"/>
    <s v="PRD-111-CHA"/>
    <x v="11"/>
    <x v="1"/>
    <s v="South"/>
    <n v="4877.9799999999996"/>
    <n v="193.02"/>
    <x v="2"/>
    <n v="3.9569657932176802E-2"/>
    <x v="0"/>
    <x v="2"/>
    <m/>
    <x v="0"/>
    <n v="0"/>
    <n v="207.68"/>
    <x v="9"/>
    <x v="4"/>
  </r>
  <r>
    <s v="ORD-202310-07674"/>
    <x v="271"/>
    <x v="20"/>
    <x v="3"/>
    <n v="4752202903"/>
    <x v="11"/>
    <s v="PRD-104-WAT"/>
    <x v="7"/>
    <x v="2"/>
    <s v="N"/>
    <n v="3618.35"/>
    <n v="1074.04"/>
    <x v="0"/>
    <n v="0.296831428689872"/>
    <x v="0"/>
    <x v="1"/>
    <m/>
    <x v="0"/>
    <n v="0"/>
    <n v="2420.2800000000002"/>
    <x v="9"/>
    <x v="4"/>
  </r>
  <r>
    <s v="ORD-202310-07675"/>
    <x v="272"/>
    <x v="21"/>
    <x v="3"/>
    <n v="7262693298"/>
    <x v="9"/>
    <s v="PRD-107-TAB"/>
    <x v="6"/>
    <x v="1"/>
    <s v="South"/>
    <n v="1440.07"/>
    <n v="248.52"/>
    <x v="2"/>
    <n v="0.172574944273542"/>
    <x v="0"/>
    <x v="0"/>
    <m/>
    <x v="0"/>
    <n v="0"/>
    <n v="2081.52"/>
    <x v="9"/>
    <x v="4"/>
  </r>
  <r>
    <s v="ORD-202310-07676"/>
    <x v="279"/>
    <x v="18"/>
    <x v="3"/>
    <n v="1294671513"/>
    <x v="2"/>
    <s v="PRD-101-SHI"/>
    <x v="1"/>
    <x v="0"/>
    <s v="S"/>
    <n v="1301.8499999999999"/>
    <n v="198.58"/>
    <x v="2"/>
    <n v="0.152536774590007"/>
    <x v="0"/>
    <x v="0"/>
    <m/>
    <x v="0"/>
    <n v="0"/>
    <n v="2821.33"/>
    <x v="9"/>
    <x v="4"/>
  </r>
  <r>
    <s v="ORD-202310-07677"/>
    <x v="287"/>
    <x v="14"/>
    <x v="2"/>
    <n v="2392376897"/>
    <x v="5"/>
    <s v="PRD-103-HEA"/>
    <x v="5"/>
    <x v="1"/>
    <s v="North"/>
    <n v="2389.41"/>
    <n v="482.38"/>
    <x v="0"/>
    <n v="0.20188247307912799"/>
    <x v="0"/>
    <x v="1"/>
    <m/>
    <x v="0"/>
    <n v="0"/>
    <n v="2183.56"/>
    <x v="9"/>
    <x v="4"/>
  </r>
  <r>
    <s v="ORD-202310-07678"/>
    <x v="264"/>
    <x v="10"/>
    <x v="4"/>
    <n v="668887026"/>
    <x v="16"/>
    <s v="PRD-109-SUN"/>
    <x v="3"/>
    <x v="2"/>
    <s v="North"/>
    <n v="2293.89"/>
    <n v="157.99"/>
    <x v="0"/>
    <n v="6.8874270344262398E-2"/>
    <x v="0"/>
    <x v="2"/>
    <m/>
    <x v="0"/>
    <n v="0"/>
    <m/>
    <x v="9"/>
    <x v="4"/>
  </r>
  <r>
    <s v="ORD-202310-07679"/>
    <x v="291"/>
    <x v="22"/>
    <x v="4"/>
    <n v="2379048685"/>
    <x v="21"/>
    <s v="PRD-110-CAM"/>
    <x v="8"/>
    <x v="1"/>
    <s v="N"/>
    <n v="2768.31"/>
    <n v="318.42"/>
    <x v="0"/>
    <n v="0.11502324522903901"/>
    <x v="0"/>
    <x v="0"/>
    <m/>
    <x v="0"/>
    <n v="0"/>
    <m/>
    <x v="9"/>
    <x v="4"/>
  </r>
  <r>
    <s v="ORD-202310-07680"/>
    <x v="273"/>
    <x v="15"/>
    <x v="6"/>
    <n v="1123114807"/>
    <x v="17"/>
    <s v="PRD-108-JAC"/>
    <x v="0"/>
    <x v="0"/>
    <s v="South"/>
    <n v="3545.17"/>
    <n v="177.23"/>
    <x v="2"/>
    <n v="4.9991960893271702E-2"/>
    <x v="0"/>
    <x v="2"/>
    <m/>
    <x v="0"/>
    <n v="0"/>
    <n v="2085.91"/>
    <x v="9"/>
    <x v="4"/>
  </r>
  <r>
    <s v="ORD-202310-07681"/>
    <x v="290"/>
    <x v="16"/>
    <x v="6"/>
    <n v="8612790710"/>
    <x v="6"/>
    <s v="PRD-107-TAB"/>
    <x v="6"/>
    <x v="1"/>
    <s v="W"/>
    <n v="3950.29"/>
    <n v="682.7"/>
    <x v="3"/>
    <n v="0.17282275478509199"/>
    <x v="0"/>
    <x v="0"/>
    <m/>
    <x v="0"/>
    <n v="0"/>
    <n v="2081.52"/>
    <x v="9"/>
    <x v="4"/>
  </r>
  <r>
    <s v="ORD-202310-07682"/>
    <x v="288"/>
    <x v="2"/>
    <x v="2"/>
    <n v="5376868072"/>
    <x v="14"/>
    <s v="PRD-111-CHA"/>
    <x v="11"/>
    <x v="1"/>
    <s v="N"/>
    <n v="3609.79"/>
    <n v="429.26"/>
    <x v="0"/>
    <n v="0.118915504780056"/>
    <x v="0"/>
    <x v="0"/>
    <m/>
    <x v="0"/>
    <n v="0"/>
    <n v="207.68"/>
    <x v="9"/>
    <x v="4"/>
  </r>
  <r>
    <s v="ORD-202310-07683"/>
    <x v="293"/>
    <x v="12"/>
    <x v="5"/>
    <n v="5655506671"/>
    <x v="9"/>
    <s v="PRD-107-TAB"/>
    <x v="6"/>
    <x v="1"/>
    <s v="North"/>
    <n v="1985.74"/>
    <n v="172.22"/>
    <x v="0"/>
    <n v="8.6728373301640696E-2"/>
    <x v="0"/>
    <x v="2"/>
    <s v="Size issue"/>
    <x v="1"/>
    <n v="1"/>
    <n v="2081.52"/>
    <x v="9"/>
    <x v="4"/>
  </r>
  <r>
    <s v="ORD-202310-07684"/>
    <x v="271"/>
    <x v="29"/>
    <x v="3"/>
    <n v="9837870582"/>
    <x v="17"/>
    <s v="PRD-108-JAC"/>
    <x v="4"/>
    <x v="0"/>
    <s v="North"/>
    <n v="2517.46"/>
    <n v="181.03"/>
    <x v="0"/>
    <n v="7.1909782081939697E-2"/>
    <x v="0"/>
    <x v="2"/>
    <m/>
    <x v="0"/>
    <n v="0"/>
    <n v="2085.91"/>
    <x v="9"/>
    <x v="4"/>
  </r>
  <r>
    <s v="ORD-202310-07685"/>
    <x v="280"/>
    <x v="27"/>
    <x v="7"/>
    <n v="1663646063"/>
    <x v="5"/>
    <s v="PRD-103-HEA "/>
    <x v="5"/>
    <x v="1"/>
    <s v="N"/>
    <n v="1255.5899999999999"/>
    <n v="336.74"/>
    <x v="0"/>
    <n v="0.26819264250272801"/>
    <x v="0"/>
    <x v="1"/>
    <m/>
    <x v="0"/>
    <n v="0"/>
    <m/>
    <x v="9"/>
    <x v="4"/>
  </r>
  <r>
    <s v="ORD-202310-07686"/>
    <x v="292"/>
    <x v="15"/>
    <x v="2"/>
    <n v="2885644565"/>
    <x v="4"/>
    <s v="PRD-109-SUN"/>
    <x v="3"/>
    <x v="2"/>
    <s v="North"/>
    <n v="3339.45"/>
    <n v="359.03"/>
    <x v="0"/>
    <n v="0.107511716001138"/>
    <x v="0"/>
    <x v="0"/>
    <m/>
    <x v="0"/>
    <n v="0"/>
    <m/>
    <x v="9"/>
    <x v="4"/>
  </r>
  <r>
    <s v="ORD-202310-07687"/>
    <x v="285"/>
    <x v="20"/>
    <x v="4"/>
    <n v="4196600596"/>
    <x v="13"/>
    <s v="PRD-102-LAP"/>
    <x v="10"/>
    <x v="1"/>
    <s v="N"/>
    <n v="4956.7299999999996"/>
    <n v="684.66"/>
    <x v="0"/>
    <n v="0.13812735412257701"/>
    <x v="0"/>
    <x v="0"/>
    <m/>
    <x v="0"/>
    <n v="0"/>
    <n v="847.14"/>
    <x v="9"/>
    <x v="4"/>
  </r>
  <r>
    <s v="ORD-202310-07688"/>
    <x v="278"/>
    <x v="20"/>
    <x v="7"/>
    <n v="1133167818"/>
    <x v="11"/>
    <s v="PRD-104-WAT"/>
    <x v="7"/>
    <x v="2"/>
    <s v="East"/>
    <n v="2643.41"/>
    <n v="434.42"/>
    <x v="1"/>
    <n v="0.16434075682546401"/>
    <x v="0"/>
    <x v="0"/>
    <m/>
    <x v="0"/>
    <n v="0"/>
    <n v="2420.2800000000002"/>
    <x v="9"/>
    <x v="4"/>
  </r>
  <r>
    <s v="ORD-202310-07689"/>
    <x v="271"/>
    <x v="14"/>
    <x v="4"/>
    <n v="3097430338"/>
    <x v="21"/>
    <s v="PRD-110-CAM"/>
    <x v="8"/>
    <x v="1"/>
    <s v="S"/>
    <n v="4769.92"/>
    <n v="723.21"/>
    <x v="2"/>
    <n v="0.151618895075808"/>
    <x v="0"/>
    <x v="0"/>
    <m/>
    <x v="0"/>
    <n v="0"/>
    <m/>
    <x v="9"/>
    <x v="4"/>
  </r>
  <r>
    <s v="ORD-202310-07690"/>
    <x v="284"/>
    <x v="16"/>
    <x v="4"/>
    <n v="7364798506"/>
    <x v="14"/>
    <s v="PRD-111-CHA"/>
    <x v="4"/>
    <x v="1"/>
    <s v="S"/>
    <n v="1792.07"/>
    <n v="192.37"/>
    <x v="2"/>
    <n v="0.107345137187721"/>
    <x v="0"/>
    <x v="0"/>
    <s v="Late delivery"/>
    <x v="1"/>
    <n v="1"/>
    <n v="207.68"/>
    <x v="9"/>
    <x v="4"/>
  </r>
  <r>
    <s v="ORD-202310-07691"/>
    <x v="289"/>
    <x v="0"/>
    <x v="4"/>
    <n v="8432313346"/>
    <x v="15"/>
    <s v="PRD-100-SHO"/>
    <x v="12"/>
    <x v="0"/>
    <s v="N"/>
    <n v="4418.6899999999996"/>
    <n v="196.11"/>
    <x v="0"/>
    <n v="4.4381932201625403E-2"/>
    <x v="0"/>
    <x v="2"/>
    <m/>
    <x v="0"/>
    <n v="0"/>
    <n v="2793.38"/>
    <x v="9"/>
    <x v="4"/>
  </r>
  <r>
    <s v="ORD-202310-07692"/>
    <x v="286"/>
    <x v="8"/>
    <x v="3"/>
    <n v="7337425418"/>
    <x v="3"/>
    <s v="PRD-106-PHO"/>
    <x v="2"/>
    <x v="1"/>
    <s v="South"/>
    <n v="2970.68"/>
    <n v="828.37"/>
    <x v="2"/>
    <n v="0.27884861378539599"/>
    <x v="0"/>
    <x v="1"/>
    <m/>
    <x v="0"/>
    <n v="0"/>
    <n v="2788.38"/>
    <x v="9"/>
    <x v="4"/>
  </r>
  <r>
    <s v="ORD-202310-07693"/>
    <x v="269"/>
    <x v="29"/>
    <x v="3"/>
    <n v="9330066653"/>
    <x v="0"/>
    <s v="PRD-108-JAC"/>
    <x v="0"/>
    <x v="0"/>
    <s v="East"/>
    <n v="4757.8599999999997"/>
    <n v="699.21"/>
    <x v="1"/>
    <n v="0.14695892691251999"/>
    <x v="0"/>
    <x v="0"/>
    <s v="DAMAGED"/>
    <x v="1"/>
    <n v="1"/>
    <n v="2085.91"/>
    <x v="9"/>
    <x v="4"/>
  </r>
  <r>
    <s v="ORD-202310-07694"/>
    <x v="276"/>
    <x v="10"/>
    <x v="1"/>
    <n v="9365934241"/>
    <x v="4"/>
    <s v="PRD-109-SUN"/>
    <x v="3"/>
    <x v="2"/>
    <s v="North"/>
    <n v="722.96"/>
    <n v="37.840000000000003"/>
    <x v="0"/>
    <n v="5.2340378444174003E-2"/>
    <x v="1"/>
    <x v="2"/>
    <m/>
    <x v="0"/>
    <n v="0"/>
    <m/>
    <x v="9"/>
    <x v="4"/>
  </r>
  <r>
    <s v="ORD-202310-07695"/>
    <x v="274"/>
    <x v="20"/>
    <x v="3"/>
    <n v="4591506334"/>
    <x v="8"/>
    <s v="PRD-110-CAM"/>
    <x v="8"/>
    <x v="1"/>
    <s v="N"/>
    <n v="2452.9499999999998"/>
    <n v="417.11"/>
    <x v="0"/>
    <n v="0.17004423245479899"/>
    <x v="0"/>
    <x v="0"/>
    <m/>
    <x v="0"/>
    <n v="0"/>
    <m/>
    <x v="9"/>
    <x v="4"/>
  </r>
  <r>
    <s v="ORD-202310-07696"/>
    <x v="271"/>
    <x v="26"/>
    <x v="1"/>
    <n v="4845939729"/>
    <x v="9"/>
    <s v="PRD-107-TAB"/>
    <x v="6"/>
    <x v="1"/>
    <s v="East"/>
    <n v="2693.45"/>
    <n v="85.93"/>
    <x v="1"/>
    <n v="3.1903321019510301E-2"/>
    <x v="0"/>
    <x v="2"/>
    <m/>
    <x v="0"/>
    <n v="0"/>
    <n v="2081.52"/>
    <x v="9"/>
    <x v="4"/>
  </r>
  <r>
    <s v="ORD-202310-07697"/>
    <x v="292"/>
    <x v="21"/>
    <x v="1"/>
    <n v="9653805589"/>
    <x v="15"/>
    <s v="PRD-100-SHO"/>
    <x v="12"/>
    <x v="0"/>
    <s v="West"/>
    <n v="4861.92"/>
    <n v="602.80999999999995"/>
    <x v="3"/>
    <n v="0.123985997301478"/>
    <x v="0"/>
    <x v="0"/>
    <m/>
    <x v="0"/>
    <n v="0"/>
    <n v="2793.38"/>
    <x v="9"/>
    <x v="4"/>
  </r>
  <r>
    <s v="ORD-202310-07698"/>
    <x v="277"/>
    <x v="20"/>
    <x v="7"/>
    <n v="8031610086"/>
    <x v="2"/>
    <s v="PRD-101-SHI"/>
    <x v="1"/>
    <x v="0"/>
    <s v="North"/>
    <n v="1600.01"/>
    <n v="52.78"/>
    <x v="0"/>
    <n v="3.2987293829413601E-2"/>
    <x v="0"/>
    <x v="2"/>
    <m/>
    <x v="0"/>
    <n v="0"/>
    <n v="2821.33"/>
    <x v="9"/>
    <x v="4"/>
  </r>
  <r>
    <s v="ORD-202310-07699"/>
    <x v="289"/>
    <x v="11"/>
    <x v="3"/>
    <n v="620602046"/>
    <x v="11"/>
    <s v="PRD-104-WAT"/>
    <x v="7"/>
    <x v="2"/>
    <s v="W"/>
    <n v="187.96"/>
    <n v="36.89"/>
    <x v="3"/>
    <n v="0.196265162800596"/>
    <x v="2"/>
    <x v="0"/>
    <s v="damaged "/>
    <x v="1"/>
    <n v="1"/>
    <n v="2420.2800000000002"/>
    <x v="9"/>
    <x v="4"/>
  </r>
  <r>
    <s v="ORD-202310-07700"/>
    <x v="282"/>
    <x v="1"/>
    <x v="6"/>
    <n v="8065126794"/>
    <x v="0"/>
    <s v="PRD-108-JAC"/>
    <x v="0"/>
    <x v="0"/>
    <s v="North"/>
    <n v="3564.15"/>
    <n v="457.82"/>
    <x v="0"/>
    <n v="0.12845138392043001"/>
    <x v="0"/>
    <x v="0"/>
    <s v="DAMAGED"/>
    <x v="1"/>
    <n v="1"/>
    <n v="2085.91"/>
    <x v="9"/>
    <x v="4"/>
  </r>
  <r>
    <s v="ORD-202310-07701"/>
    <x v="276"/>
    <x v="11"/>
    <x v="3"/>
    <n v="5516999198"/>
    <x v="8"/>
    <s v="PRD-110-CAM"/>
    <x v="8"/>
    <x v="1"/>
    <s v="W"/>
    <n v="3216.04"/>
    <n v="331.91"/>
    <x v="3"/>
    <n v="0.10320456213231199"/>
    <x v="0"/>
    <x v="0"/>
    <m/>
    <x v="0"/>
    <n v="0"/>
    <m/>
    <x v="9"/>
    <x v="4"/>
  </r>
  <r>
    <s v="ORD-202310-07702"/>
    <x v="267"/>
    <x v="10"/>
    <x v="2"/>
    <n v="4528458840"/>
    <x v="18"/>
    <s v="PRD-103-HEA"/>
    <x v="5"/>
    <x v="1"/>
    <s v="North"/>
    <n v="3695.31"/>
    <n v="776.61"/>
    <x v="0"/>
    <n v="0.21016098784675699"/>
    <x v="0"/>
    <x v="1"/>
    <m/>
    <x v="0"/>
    <n v="0"/>
    <n v="2183.56"/>
    <x v="9"/>
    <x v="4"/>
  </r>
  <r>
    <s v="ORD-202310-07703"/>
    <x v="280"/>
    <x v="22"/>
    <x v="2"/>
    <n v="5748660523"/>
    <x v="0"/>
    <s v="PRD-108-JAC"/>
    <x v="0"/>
    <x v="0"/>
    <s v="East"/>
    <n v="4045.66"/>
    <n v="764.12"/>
    <x v="1"/>
    <n v="0.18887400325286899"/>
    <x v="0"/>
    <x v="0"/>
    <m/>
    <x v="0"/>
    <n v="0"/>
    <n v="2085.91"/>
    <x v="9"/>
    <x v="4"/>
  </r>
  <r>
    <s v="ORD-202310-07704"/>
    <x v="286"/>
    <x v="2"/>
    <x v="4"/>
    <n v="7201047808"/>
    <x v="10"/>
    <s v="PRD-106-PHO "/>
    <x v="2"/>
    <x v="1"/>
    <s v="East"/>
    <n v="2830.11"/>
    <n v="220.27"/>
    <x v="1"/>
    <n v="7.7830897032270793E-2"/>
    <x v="0"/>
    <x v="2"/>
    <m/>
    <x v="0"/>
    <n v="0"/>
    <m/>
    <x v="9"/>
    <x v="4"/>
  </r>
  <r>
    <s v="ORD-202310-07705"/>
    <x v="284"/>
    <x v="22"/>
    <x v="1"/>
    <n v="2036871278"/>
    <x v="1"/>
    <s v="PRD-101-SHI"/>
    <x v="1"/>
    <x v="0"/>
    <s v="South"/>
    <n v="1614.21"/>
    <n v="453.23"/>
    <x v="2"/>
    <n v="0.28077511600101601"/>
    <x v="0"/>
    <x v="1"/>
    <m/>
    <x v="0"/>
    <n v="0"/>
    <n v="2821.33"/>
    <x v="9"/>
    <x v="4"/>
  </r>
  <r>
    <s v="ORD-202310-07706"/>
    <x v="286"/>
    <x v="6"/>
    <x v="7"/>
    <n v="2832388019"/>
    <x v="3"/>
    <s v="PRD-106-PHO "/>
    <x v="2"/>
    <x v="1"/>
    <s v="South"/>
    <n v="1932.76"/>
    <n v="553.41"/>
    <x v="2"/>
    <n v="0.28633146381340702"/>
    <x v="0"/>
    <x v="1"/>
    <m/>
    <x v="0"/>
    <n v="0"/>
    <m/>
    <x v="9"/>
    <x v="4"/>
  </r>
  <r>
    <s v="ORD-202310-07707"/>
    <x v="269"/>
    <x v="13"/>
    <x v="7"/>
    <n v="6849406422"/>
    <x v="9"/>
    <s v="PRD-107-TAB"/>
    <x v="4"/>
    <x v="1"/>
    <s v="West"/>
    <n v="4189.29"/>
    <n v="1001.71"/>
    <x v="3"/>
    <n v="0.239112116850349"/>
    <x v="0"/>
    <x v="1"/>
    <m/>
    <x v="0"/>
    <n v="0"/>
    <n v="2081.52"/>
    <x v="9"/>
    <x v="4"/>
  </r>
  <r>
    <s v="ORD-202310-07708"/>
    <x v="278"/>
    <x v="4"/>
    <x v="3"/>
    <n v="8268669386"/>
    <x v="2"/>
    <s v="PRD-101-SHI"/>
    <x v="1"/>
    <x v="0"/>
    <s v="North"/>
    <n v="3696.52"/>
    <n v="785.29"/>
    <x v="0"/>
    <n v="0.21244034930150499"/>
    <x v="0"/>
    <x v="1"/>
    <m/>
    <x v="0"/>
    <n v="0"/>
    <n v="2821.33"/>
    <x v="9"/>
    <x v="4"/>
  </r>
  <r>
    <s v="ORD-202310-07709"/>
    <x v="270"/>
    <x v="15"/>
    <x v="3"/>
    <n v="8850872343"/>
    <x v="3"/>
    <s v="PRD-106-PHO"/>
    <x v="2"/>
    <x v="1"/>
    <s v="W"/>
    <n v="2751.03"/>
    <n v="779.81"/>
    <x v="3"/>
    <n v="0.28346110365935701"/>
    <x v="0"/>
    <x v="1"/>
    <m/>
    <x v="0"/>
    <n v="0"/>
    <n v="2788.38"/>
    <x v="9"/>
    <x v="4"/>
  </r>
  <r>
    <s v="ORD-202310-07710"/>
    <x v="292"/>
    <x v="26"/>
    <x v="0"/>
    <n v="2530544685"/>
    <x v="15"/>
    <s v="PRD-100-SHO"/>
    <x v="4"/>
    <x v="0"/>
    <s v="North"/>
    <n v="754.21"/>
    <n v="80"/>
    <x v="0"/>
    <n v="0.106071253364448"/>
    <x v="1"/>
    <x v="0"/>
    <s v="Customer changed mind"/>
    <x v="1"/>
    <n v="1"/>
    <n v="2793.38"/>
    <x v="9"/>
    <x v="4"/>
  </r>
  <r>
    <s v="ORD-202310-07711"/>
    <x v="267"/>
    <x v="1"/>
    <x v="3"/>
    <n v="7302106823"/>
    <x v="15"/>
    <s v="PRD-100-SHO"/>
    <x v="12"/>
    <x v="0"/>
    <s v="East"/>
    <n v="2690.94"/>
    <n v="218.1"/>
    <x v="1"/>
    <n v="8.1049744698878504E-2"/>
    <x v="0"/>
    <x v="2"/>
    <m/>
    <x v="0"/>
    <n v="0"/>
    <n v="2793.38"/>
    <x v="9"/>
    <x v="4"/>
  </r>
  <r>
    <s v="ORD-202310-07712"/>
    <x v="281"/>
    <x v="27"/>
    <x v="5"/>
    <n v="3584865428"/>
    <x v="8"/>
    <s v="PRD - 110 - CAM"/>
    <x v="8"/>
    <x v="1"/>
    <s v="East"/>
    <n v="1042.8499999999999"/>
    <n v="32.76"/>
    <x v="1"/>
    <n v="3.1413913793930097E-2"/>
    <x v="0"/>
    <x v="2"/>
    <s v="DAMAGED"/>
    <x v="1"/>
    <n v="1"/>
    <m/>
    <x v="9"/>
    <x v="4"/>
  </r>
  <r>
    <s v="ORD-202310-07713"/>
    <x v="265"/>
    <x v="29"/>
    <x v="6"/>
    <n v="3309573469"/>
    <x v="13"/>
    <s v="PRD-102-LAP"/>
    <x v="10"/>
    <x v="1"/>
    <s v="East"/>
    <n v="3904.11"/>
    <n v="925.93"/>
    <x v="1"/>
    <n v="0.237168010122666"/>
    <x v="0"/>
    <x v="1"/>
    <s v="damaged "/>
    <x v="1"/>
    <n v="1"/>
    <n v="847.14"/>
    <x v="9"/>
    <x v="4"/>
  </r>
  <r>
    <s v="ORD-202310-07714"/>
    <x v="274"/>
    <x v="15"/>
    <x v="4"/>
    <n v="5808767692"/>
    <x v="1"/>
    <s v="PRD-101-SHI"/>
    <x v="1"/>
    <x v="0"/>
    <s v="West"/>
    <n v="3271.36"/>
    <n v="165.92"/>
    <x v="3"/>
    <n v="5.0718967035116899E-2"/>
    <x v="0"/>
    <x v="2"/>
    <m/>
    <x v="0"/>
    <n v="0"/>
    <n v="2821.33"/>
    <x v="9"/>
    <x v="4"/>
  </r>
  <r>
    <s v="ORD-202310-07715"/>
    <x v="282"/>
    <x v="22"/>
    <x v="7"/>
    <n v="2015438233"/>
    <x v="13"/>
    <s v="PRD-102-LAP"/>
    <x v="10"/>
    <x v="1"/>
    <s v="N"/>
    <n v="4720.2700000000004"/>
    <n v="302.60000000000002"/>
    <x v="0"/>
    <n v="6.4106502382278996E-2"/>
    <x v="0"/>
    <x v="2"/>
    <m/>
    <x v="0"/>
    <n v="0"/>
    <n v="847.14"/>
    <x v="9"/>
    <x v="4"/>
  </r>
  <r>
    <s v="ORD-202310-07716"/>
    <x v="281"/>
    <x v="5"/>
    <x v="4"/>
    <n v="7081434627"/>
    <x v="15"/>
    <s v="PRD-100-SHO"/>
    <x v="12"/>
    <x v="0"/>
    <s v="East"/>
    <n v="731.69"/>
    <n v="115.74"/>
    <x v="1"/>
    <n v="0.158181743634599"/>
    <x v="1"/>
    <x v="0"/>
    <m/>
    <x v="0"/>
    <n v="0"/>
    <n v="2793.38"/>
    <x v="9"/>
    <x v="4"/>
  </r>
  <r>
    <s v="ORD-202310-07717"/>
    <x v="285"/>
    <x v="14"/>
    <x v="6"/>
    <n v="8508877352"/>
    <x v="3"/>
    <s v="PRD - 106 - PHO"/>
    <x v="2"/>
    <x v="1"/>
    <s v="North"/>
    <n v="1116.68"/>
    <n v="165.13"/>
    <x v="0"/>
    <n v="0.14787584625855199"/>
    <x v="0"/>
    <x v="0"/>
    <m/>
    <x v="0"/>
    <n v="0"/>
    <m/>
    <x v="9"/>
    <x v="4"/>
  </r>
  <r>
    <s v="ORD-202310-07718"/>
    <x v="291"/>
    <x v="1"/>
    <x v="5"/>
    <n v="2337531820"/>
    <x v="3"/>
    <s v="PRD-106-PHO"/>
    <x v="2"/>
    <x v="1"/>
    <s v="North"/>
    <n v="153.94999999999999"/>
    <n v="10.64"/>
    <x v="0"/>
    <n v="6.9113348489769397E-2"/>
    <x v="2"/>
    <x v="2"/>
    <m/>
    <x v="0"/>
    <n v="0"/>
    <n v="2788.38"/>
    <x v="9"/>
    <x v="4"/>
  </r>
  <r>
    <s v="ORD-202310-07719"/>
    <x v="289"/>
    <x v="2"/>
    <x v="1"/>
    <n v="8628119958"/>
    <x v="15"/>
    <s v="PRD-100-SHO"/>
    <x v="12"/>
    <x v="0"/>
    <s v="North"/>
    <n v="2026.24"/>
    <n v="63.46"/>
    <x v="0"/>
    <n v="3.1319093493366999E-2"/>
    <x v="0"/>
    <x v="2"/>
    <m/>
    <x v="0"/>
    <n v="0"/>
    <n v="2793.38"/>
    <x v="9"/>
    <x v="4"/>
  </r>
  <r>
    <s v="ORD-202310-07720"/>
    <x v="291"/>
    <x v="20"/>
    <x v="2"/>
    <n v="6794489437"/>
    <x v="6"/>
    <s v="PRD-107-TAB"/>
    <x v="6"/>
    <x v="1"/>
    <s v="North"/>
    <n v="4499.43"/>
    <n v="555.23"/>
    <x v="0"/>
    <n v="0.12340007512062599"/>
    <x v="0"/>
    <x v="0"/>
    <m/>
    <x v="0"/>
    <n v="0"/>
    <n v="2081.52"/>
    <x v="9"/>
    <x v="4"/>
  </r>
  <r>
    <s v="ORD-202310-07721"/>
    <x v="268"/>
    <x v="1"/>
    <x v="5"/>
    <n v="8097711224"/>
    <x v="20"/>
    <s v="PRD-100-SHO"/>
    <x v="12"/>
    <x v="0"/>
    <s v="East"/>
    <n v="2810.29"/>
    <n v="415.86"/>
    <x v="1"/>
    <n v="0.14797761085154901"/>
    <x v="0"/>
    <x v="0"/>
    <s v="DAMAGED"/>
    <x v="1"/>
    <n v="1"/>
    <n v="2793.38"/>
    <x v="9"/>
    <x v="4"/>
  </r>
  <r>
    <s v="ORD-202310-07722"/>
    <x v="264"/>
    <x v="15"/>
    <x v="3"/>
    <n v="2020710481"/>
    <x v="13"/>
    <s v="PRD-102-LAP"/>
    <x v="4"/>
    <x v="1"/>
    <s v="East"/>
    <n v="2392.81"/>
    <n v="661.69"/>
    <x v="1"/>
    <n v="0.27653261228430198"/>
    <x v="0"/>
    <x v="1"/>
    <m/>
    <x v="0"/>
    <n v="0"/>
    <n v="847.14"/>
    <x v="9"/>
    <x v="4"/>
  </r>
  <r>
    <s v="ORD-202310-07723"/>
    <x v="269"/>
    <x v="7"/>
    <x v="7"/>
    <n v="1742515486"/>
    <x v="14"/>
    <s v="PRD-111-CHA"/>
    <x v="11"/>
    <x v="1"/>
    <s v="W"/>
    <n v="2060.25"/>
    <n v="615.86"/>
    <x v="3"/>
    <n v="0.29892488775634002"/>
    <x v="0"/>
    <x v="1"/>
    <m/>
    <x v="0"/>
    <n v="0"/>
    <n v="207.68"/>
    <x v="9"/>
    <x v="4"/>
  </r>
  <r>
    <s v="ORD-202310-07724"/>
    <x v="293"/>
    <x v="21"/>
    <x v="3"/>
    <n v="6874764380"/>
    <x v="12"/>
    <s v="PRD-105-BAG"/>
    <x v="4"/>
    <x v="2"/>
    <s v="South"/>
    <n v="989.07"/>
    <n v="125.07"/>
    <x v="2"/>
    <n v="0.126452121690072"/>
    <x v="1"/>
    <x v="0"/>
    <m/>
    <x v="0"/>
    <n v="0"/>
    <m/>
    <x v="9"/>
    <x v="4"/>
  </r>
  <r>
    <s v="ORD-202310-07725"/>
    <x v="291"/>
    <x v="15"/>
    <x v="5"/>
    <n v="2669460896"/>
    <x v="10"/>
    <s v="PRD-106-PHO"/>
    <x v="2"/>
    <x v="1"/>
    <s v="East"/>
    <n v="2475.59"/>
    <n v="115.32"/>
    <x v="1"/>
    <n v="4.65828347989772E-2"/>
    <x v="0"/>
    <x v="2"/>
    <m/>
    <x v="0"/>
    <n v="0"/>
    <n v="2788.38"/>
    <x v="9"/>
    <x v="4"/>
  </r>
  <r>
    <s v="ORD-202310-07726"/>
    <x v="289"/>
    <x v="23"/>
    <x v="4"/>
    <n v="4982938203"/>
    <x v="15"/>
    <s v="PRD-100-SHO"/>
    <x v="12"/>
    <x v="0"/>
    <s v="West"/>
    <n v="4429.67"/>
    <n v="450.79"/>
    <x v="3"/>
    <n v="0.10176604577767601"/>
    <x v="0"/>
    <x v="0"/>
    <m/>
    <x v="0"/>
    <n v="0"/>
    <n v="2793.38"/>
    <x v="9"/>
    <x v="4"/>
  </r>
  <r>
    <s v="ORD-202310-07727"/>
    <x v="287"/>
    <x v="21"/>
    <x v="0"/>
    <n v="4616090849"/>
    <x v="12"/>
    <s v="PRD-105-BAG"/>
    <x v="9"/>
    <x v="2"/>
    <s v="North"/>
    <n v="1335.41"/>
    <n v="338.85"/>
    <x v="0"/>
    <n v="0.25374229637339801"/>
    <x v="0"/>
    <x v="1"/>
    <m/>
    <x v="0"/>
    <n v="0"/>
    <m/>
    <x v="9"/>
    <x v="4"/>
  </r>
  <r>
    <s v="ORD-202310-07728"/>
    <x v="283"/>
    <x v="16"/>
    <x v="5"/>
    <n v="8522051244"/>
    <x v="5"/>
    <s v="PRD-103-HEA"/>
    <x v="5"/>
    <x v="1"/>
    <s v="North"/>
    <n v="4125.83"/>
    <n v="836.66"/>
    <x v="0"/>
    <n v="0.20278586369288101"/>
    <x v="0"/>
    <x v="1"/>
    <m/>
    <x v="0"/>
    <n v="0"/>
    <n v="2183.56"/>
    <x v="9"/>
    <x v="4"/>
  </r>
  <r>
    <s v="ORD-202310-07729"/>
    <x v="264"/>
    <x v="20"/>
    <x v="6"/>
    <n v="3708226515"/>
    <x v="12"/>
    <s v="PRD-105-BAG"/>
    <x v="9"/>
    <x v="2"/>
    <s v="N"/>
    <n v="4101.6899999999996"/>
    <n v="983.73"/>
    <x v="0"/>
    <n v="0.239835287405923"/>
    <x v="0"/>
    <x v="1"/>
    <m/>
    <x v="0"/>
    <n v="0"/>
    <m/>
    <x v="9"/>
    <x v="4"/>
  </r>
  <r>
    <s v="ORD-202310-07730"/>
    <x v="276"/>
    <x v="0"/>
    <x v="4"/>
    <n v="594920781"/>
    <x v="5"/>
    <s v="PRD-103-HEA"/>
    <x v="5"/>
    <x v="1"/>
    <s v="South"/>
    <n v="2960.92"/>
    <n v="660.49"/>
    <x v="2"/>
    <n v="0.223069181200438"/>
    <x v="0"/>
    <x v="1"/>
    <m/>
    <x v="0"/>
    <n v="0"/>
    <n v="2183.56"/>
    <x v="9"/>
    <x v="4"/>
  </r>
  <r>
    <s v="ORD-202310-07731"/>
    <x v="291"/>
    <x v="15"/>
    <x v="6"/>
    <n v="9882733942"/>
    <x v="1"/>
    <s v="PRD-101-SHI"/>
    <x v="1"/>
    <x v="0"/>
    <s v="N"/>
    <n v="4710.74"/>
    <n v="1325.56"/>
    <x v="0"/>
    <n v="0.28139103410504501"/>
    <x v="0"/>
    <x v="1"/>
    <m/>
    <x v="0"/>
    <n v="0"/>
    <n v="2821.33"/>
    <x v="9"/>
    <x v="4"/>
  </r>
  <r>
    <s v="ORD-202310-07732"/>
    <x v="288"/>
    <x v="15"/>
    <x v="0"/>
    <n v="7770147749"/>
    <x v="9"/>
    <s v="PRD-107-TAB"/>
    <x v="6"/>
    <x v="1"/>
    <s v="North"/>
    <n v="3632.75"/>
    <n v="253.08"/>
    <x v="0"/>
    <n v="6.96662308168743E-2"/>
    <x v="0"/>
    <x v="2"/>
    <m/>
    <x v="0"/>
    <n v="0"/>
    <n v="2081.52"/>
    <x v="9"/>
    <x v="4"/>
  </r>
  <r>
    <s v="ORD-202310-07733"/>
    <x v="267"/>
    <x v="7"/>
    <x v="5"/>
    <n v="9798479344"/>
    <x v="3"/>
    <s v="PRD-106-PHO"/>
    <x v="2"/>
    <x v="1"/>
    <s v="N"/>
    <n v="4603.63"/>
    <n v="690.54"/>
    <x v="0"/>
    <n v="0.14999902251049699"/>
    <x v="0"/>
    <x v="0"/>
    <m/>
    <x v="0"/>
    <n v="0"/>
    <n v="2788.38"/>
    <x v="9"/>
    <x v="4"/>
  </r>
  <r>
    <s v="ORD-202310-07734"/>
    <x v="278"/>
    <x v="7"/>
    <x v="6"/>
    <n v="2865162932"/>
    <x v="14"/>
    <s v="PRD-111-CHA"/>
    <x v="11"/>
    <x v="1"/>
    <s v="South"/>
    <n v="3787.47"/>
    <n v="944.11"/>
    <x v="2"/>
    <n v="0.249271941427919"/>
    <x v="0"/>
    <x v="1"/>
    <s v="damaged "/>
    <x v="1"/>
    <n v="1"/>
    <n v="207.68"/>
    <x v="9"/>
    <x v="4"/>
  </r>
  <r>
    <s v="ORD-202310-07735"/>
    <x v="270"/>
    <x v="14"/>
    <x v="1"/>
    <n v="756390448"/>
    <x v="9"/>
    <s v="PRD - 107 - TAB"/>
    <x v="4"/>
    <x v="1"/>
    <s v="South"/>
    <n v="1124.44"/>
    <n v="252.26"/>
    <x v="2"/>
    <n v="0.22434278396357299"/>
    <x v="0"/>
    <x v="1"/>
    <m/>
    <x v="0"/>
    <n v="0"/>
    <m/>
    <x v="9"/>
    <x v="4"/>
  </r>
  <r>
    <s v="ORD-202310-07736"/>
    <x v="283"/>
    <x v="2"/>
    <x v="6"/>
    <n v="7019839808"/>
    <x v="3"/>
    <s v="PRD-106-PHO"/>
    <x v="2"/>
    <x v="1"/>
    <s v="North"/>
    <n v="2967.3"/>
    <n v="564.4"/>
    <x v="0"/>
    <n v="0.19020658511104399"/>
    <x v="0"/>
    <x v="0"/>
    <s v="Size issue"/>
    <x v="1"/>
    <n v="1"/>
    <n v="2788.38"/>
    <x v="9"/>
    <x v="4"/>
  </r>
  <r>
    <s v="ORD-202310-07737"/>
    <x v="269"/>
    <x v="8"/>
    <x v="5"/>
    <n v="3439740167"/>
    <x v="11"/>
    <s v="PRD-104-WAT"/>
    <x v="7"/>
    <x v="2"/>
    <s v="S"/>
    <n v="3273.82"/>
    <n v="239.9"/>
    <x v="2"/>
    <n v="7.3278310963950405E-2"/>
    <x v="0"/>
    <x v="2"/>
    <m/>
    <x v="0"/>
    <n v="0"/>
    <n v="2420.2800000000002"/>
    <x v="9"/>
    <x v="4"/>
  </r>
  <r>
    <s v="ORD-202310-07738"/>
    <x v="270"/>
    <x v="16"/>
    <x v="5"/>
    <n v="409975039"/>
    <x v="0"/>
    <s v="PRD-108-JAC "/>
    <x v="4"/>
    <x v="0"/>
    <s v="North"/>
    <n v="2191.89"/>
    <n v="338.81"/>
    <x v="0"/>
    <n v="0.154574362764555"/>
    <x v="0"/>
    <x v="0"/>
    <m/>
    <x v="0"/>
    <n v="0"/>
    <m/>
    <x v="9"/>
    <x v="4"/>
  </r>
  <r>
    <s v="ORD-202310-07739"/>
    <x v="279"/>
    <x v="11"/>
    <x v="2"/>
    <n v="5162293745"/>
    <x v="9"/>
    <s v="PRD-107-TAB"/>
    <x v="6"/>
    <x v="1"/>
    <s v="North"/>
    <n v="3730.85"/>
    <n v="622.14"/>
    <x v="0"/>
    <n v="0.16675556508570399"/>
    <x v="0"/>
    <x v="0"/>
    <m/>
    <x v="0"/>
    <n v="0"/>
    <n v="2081.52"/>
    <x v="9"/>
    <x v="4"/>
  </r>
  <r>
    <s v="ORD-202310-07740"/>
    <x v="293"/>
    <x v="5"/>
    <x v="1"/>
    <n v="5419636133"/>
    <x v="7"/>
    <s v="PRD-104-WAT"/>
    <x v="7"/>
    <x v="2"/>
    <s v="West"/>
    <n v="4107.72"/>
    <n v="859.65"/>
    <x v="3"/>
    <n v="0.20927667903362401"/>
    <x v="0"/>
    <x v="1"/>
    <m/>
    <x v="0"/>
    <n v="0"/>
    <n v="2420.2800000000002"/>
    <x v="9"/>
    <x v="4"/>
  </r>
  <r>
    <s v="ORD-202310-07741"/>
    <x v="267"/>
    <x v="9"/>
    <x v="2"/>
    <n v="6687776249"/>
    <x v="16"/>
    <s v="PRD-109-SUN"/>
    <x v="3"/>
    <x v="2"/>
    <s v="N"/>
    <n v="4412.8100000000004"/>
    <n v="854.46"/>
    <x v="0"/>
    <n v="0.193631722190622"/>
    <x v="0"/>
    <x v="0"/>
    <s v="Size issue"/>
    <x v="1"/>
    <n v="1"/>
    <m/>
    <x v="9"/>
    <x v="4"/>
  </r>
  <r>
    <s v="ORD-202310-07742"/>
    <x v="289"/>
    <x v="4"/>
    <x v="0"/>
    <n v="743912150"/>
    <x v="13"/>
    <s v="PRD-102-LAP"/>
    <x v="10"/>
    <x v="1"/>
    <s v="South"/>
    <n v="975.91"/>
    <n v="95.97"/>
    <x v="2"/>
    <n v="9.8338986177003998E-2"/>
    <x v="1"/>
    <x v="2"/>
    <m/>
    <x v="0"/>
    <n v="0"/>
    <n v="847.14"/>
    <x v="9"/>
    <x v="4"/>
  </r>
  <r>
    <s v="ORD-202310-07743"/>
    <x v="265"/>
    <x v="4"/>
    <x v="1"/>
    <n v="2969248091"/>
    <x v="18"/>
    <s v="PRD-103-HEA"/>
    <x v="5"/>
    <x v="1"/>
    <s v="West"/>
    <n v="1873.61"/>
    <n v="203.12"/>
    <x v="3"/>
    <n v="0.108411035380896"/>
    <x v="0"/>
    <x v="0"/>
    <m/>
    <x v="0"/>
    <n v="0"/>
    <n v="2183.56"/>
    <x v="9"/>
    <x v="4"/>
  </r>
  <r>
    <s v="ORD-202310-07744"/>
    <x v="293"/>
    <x v="0"/>
    <x v="6"/>
    <n v="1238461932"/>
    <x v="13"/>
    <s v="PRD-102-LAP"/>
    <x v="10"/>
    <x v="1"/>
    <s v="East"/>
    <n v="4229.18"/>
    <n v="505.71"/>
    <x v="1"/>
    <n v="0.11957637177892599"/>
    <x v="0"/>
    <x v="0"/>
    <m/>
    <x v="0"/>
    <n v="0"/>
    <n v="847.14"/>
    <x v="9"/>
    <x v="4"/>
  </r>
  <r>
    <s v="ORD-202310-07745"/>
    <x v="264"/>
    <x v="11"/>
    <x v="1"/>
    <n v="1277395972"/>
    <x v="8"/>
    <s v="PRD - 110 - CAM"/>
    <x v="8"/>
    <x v="1"/>
    <s v="North"/>
    <n v="4376.7"/>
    <n v="369.55"/>
    <x v="0"/>
    <n v="8.4435762103868203E-2"/>
    <x v="0"/>
    <x v="2"/>
    <m/>
    <x v="0"/>
    <n v="0"/>
    <m/>
    <x v="9"/>
    <x v="4"/>
  </r>
  <r>
    <s v="ORD-202310-07746"/>
    <x v="267"/>
    <x v="8"/>
    <x v="0"/>
    <n v="3839100216"/>
    <x v="13"/>
    <s v="PRD-102-LAP"/>
    <x v="10"/>
    <x v="1"/>
    <s v="N"/>
    <n v="3916.53"/>
    <n v="973.63"/>
    <x v="0"/>
    <n v="0.24859505735944801"/>
    <x v="0"/>
    <x v="1"/>
    <m/>
    <x v="0"/>
    <n v="0"/>
    <n v="847.14"/>
    <x v="9"/>
    <x v="4"/>
  </r>
  <r>
    <s v="ORD-202310-07747"/>
    <x v="268"/>
    <x v="20"/>
    <x v="6"/>
    <n v="6785954384"/>
    <x v="0"/>
    <s v="PRD-108-JAC"/>
    <x v="4"/>
    <x v="0"/>
    <s v="South"/>
    <n v="29.5"/>
    <n v="8"/>
    <x v="2"/>
    <n v="0.27118644067796599"/>
    <x v="2"/>
    <x v="1"/>
    <m/>
    <x v="0"/>
    <n v="0"/>
    <n v="2085.91"/>
    <x v="9"/>
    <x v="4"/>
  </r>
  <r>
    <s v="ORD-202310-07748"/>
    <x v="278"/>
    <x v="14"/>
    <x v="2"/>
    <n v="3915302976"/>
    <x v="12"/>
    <s v="PRD-105-BAG"/>
    <x v="9"/>
    <x v="2"/>
    <s v="N"/>
    <n v="4422.07"/>
    <n v="1249.56"/>
    <x v="0"/>
    <n v="0.28257354587331301"/>
    <x v="0"/>
    <x v="1"/>
    <m/>
    <x v="0"/>
    <n v="0"/>
    <m/>
    <x v="9"/>
    <x v="4"/>
  </r>
  <r>
    <s v="ORD-202310-07749"/>
    <x v="271"/>
    <x v="9"/>
    <x v="6"/>
    <n v="251205198"/>
    <x v="14"/>
    <s v="PRD-111-CHA"/>
    <x v="11"/>
    <x v="1"/>
    <s v="South"/>
    <n v="3599.04"/>
    <n v="433.13"/>
    <x v="2"/>
    <n v="0.120345981150529"/>
    <x v="0"/>
    <x v="0"/>
    <m/>
    <x v="0"/>
    <n v="0"/>
    <n v="207.68"/>
    <x v="9"/>
    <x v="4"/>
  </r>
  <r>
    <s v="ORD-202310-07750"/>
    <x v="284"/>
    <x v="0"/>
    <x v="6"/>
    <n v="6805935332"/>
    <x v="4"/>
    <s v="PRD-109-SUN"/>
    <x v="3"/>
    <x v="2"/>
    <s v="North"/>
    <n v="1682.14"/>
    <n v="128.22"/>
    <x v="0"/>
    <n v="7.62243332897381E-2"/>
    <x v="0"/>
    <x v="2"/>
    <m/>
    <x v="0"/>
    <n v="0"/>
    <m/>
    <x v="9"/>
    <x v="4"/>
  </r>
  <r>
    <s v="ORD-202310-07751"/>
    <x v="272"/>
    <x v="9"/>
    <x v="1"/>
    <n v="1221420780"/>
    <x v="2"/>
    <s v="PRD - 101 - SHI"/>
    <x v="1"/>
    <x v="0"/>
    <s v="N"/>
    <n v="2181.9499999999998"/>
    <n v="255.43"/>
    <x v="0"/>
    <n v="0.117065010655606"/>
    <x v="0"/>
    <x v="0"/>
    <m/>
    <x v="0"/>
    <n v="0"/>
    <m/>
    <x v="9"/>
    <x v="4"/>
  </r>
  <r>
    <s v="ORD-202310-07752"/>
    <x v="270"/>
    <x v="1"/>
    <x v="3"/>
    <n v="8043796619"/>
    <x v="14"/>
    <s v="PRD-111-CHA"/>
    <x v="11"/>
    <x v="1"/>
    <s v="North"/>
    <n v="1796.7"/>
    <n v="206.33"/>
    <x v="0"/>
    <n v="0.114838314688039"/>
    <x v="0"/>
    <x v="0"/>
    <m/>
    <x v="0"/>
    <n v="0"/>
    <n v="207.68"/>
    <x v="9"/>
    <x v="4"/>
  </r>
  <r>
    <s v="ORD-202310-07753"/>
    <x v="290"/>
    <x v="24"/>
    <x v="6"/>
    <n v="2458912796"/>
    <x v="13"/>
    <s v="PRD-102-LAP"/>
    <x v="4"/>
    <x v="1"/>
    <s v="S"/>
    <n v="3362.28"/>
    <n v="645.19000000000005"/>
    <x v="2"/>
    <n v="0.19189062183994199"/>
    <x v="0"/>
    <x v="0"/>
    <m/>
    <x v="0"/>
    <n v="0"/>
    <n v="847.14"/>
    <x v="9"/>
    <x v="4"/>
  </r>
  <r>
    <s v="ORD-202310-07754"/>
    <x v="273"/>
    <x v="9"/>
    <x v="6"/>
    <n v="7520961338"/>
    <x v="14"/>
    <s v="PRD-111-CHA "/>
    <x v="11"/>
    <x v="1"/>
    <s v="South"/>
    <n v="1129.8900000000001"/>
    <n v="63.96"/>
    <x v="2"/>
    <n v="5.6607280354724801E-2"/>
    <x v="0"/>
    <x v="2"/>
    <m/>
    <x v="0"/>
    <n v="0"/>
    <m/>
    <x v="9"/>
    <x v="4"/>
  </r>
  <r>
    <s v="ORD-202310-07755"/>
    <x v="274"/>
    <x v="11"/>
    <x v="4"/>
    <n v="4849565841"/>
    <x v="13"/>
    <s v="PRD - 102 - LAP"/>
    <x v="10"/>
    <x v="1"/>
    <s v="S"/>
    <n v="3393.32"/>
    <n v="281.13"/>
    <x v="2"/>
    <n v="8.2848066200653006E-2"/>
    <x v="0"/>
    <x v="2"/>
    <s v="Wrong item delivered"/>
    <x v="1"/>
    <n v="1"/>
    <m/>
    <x v="9"/>
    <x v="4"/>
  </r>
  <r>
    <s v="ORD-202310-07756"/>
    <x v="292"/>
    <x v="8"/>
    <x v="0"/>
    <n v="4923705332"/>
    <x v="15"/>
    <s v="PRD-100-SHO"/>
    <x v="12"/>
    <x v="0"/>
    <s v="South"/>
    <n v="4438.0200000000004"/>
    <n v="395.12"/>
    <x v="2"/>
    <n v="8.9030693867986205E-2"/>
    <x v="0"/>
    <x v="2"/>
    <s v="damaged "/>
    <x v="1"/>
    <n v="1"/>
    <n v="2793.38"/>
    <x v="9"/>
    <x v="4"/>
  </r>
  <r>
    <s v="ORD-202310-07757"/>
    <x v="281"/>
    <x v="10"/>
    <x v="3"/>
    <n v="7067595053"/>
    <x v="22"/>
    <s v="PRD-105-BAG"/>
    <x v="9"/>
    <x v="2"/>
    <s v="W"/>
    <n v="1963.86"/>
    <n v="363.2"/>
    <x v="3"/>
    <n v="0.18494190013544801"/>
    <x v="0"/>
    <x v="0"/>
    <m/>
    <x v="0"/>
    <n v="0"/>
    <m/>
    <x v="9"/>
    <x v="4"/>
  </r>
  <r>
    <s v="ORD-202310-07758"/>
    <x v="283"/>
    <x v="24"/>
    <x v="0"/>
    <n v="3689031818"/>
    <x v="8"/>
    <s v="PRD-110-CAM"/>
    <x v="8"/>
    <x v="1"/>
    <s v="North"/>
    <n v="1453.31"/>
    <n v="355.21"/>
    <x v="0"/>
    <n v="0.244414474544316"/>
    <x v="0"/>
    <x v="1"/>
    <m/>
    <x v="0"/>
    <n v="0"/>
    <m/>
    <x v="9"/>
    <x v="4"/>
  </r>
  <r>
    <s v="ORD-202310-07759"/>
    <x v="290"/>
    <x v="8"/>
    <x v="6"/>
    <n v="5029857555"/>
    <x v="5"/>
    <s v="PRD-103-HEA"/>
    <x v="5"/>
    <x v="1"/>
    <s v="W"/>
    <n v="1211.25"/>
    <n v="83.71"/>
    <x v="3"/>
    <n v="6.9110423116615E-2"/>
    <x v="0"/>
    <x v="2"/>
    <m/>
    <x v="0"/>
    <n v="0"/>
    <n v="2183.56"/>
    <x v="9"/>
    <x v="4"/>
  </r>
  <r>
    <s v="ORD-202310-07760"/>
    <x v="272"/>
    <x v="20"/>
    <x v="6"/>
    <n v="538454735"/>
    <x v="9"/>
    <s v="PRD-107-TAB"/>
    <x v="6"/>
    <x v="1"/>
    <s v="N"/>
    <n v="4227.0200000000004"/>
    <n v="691.29"/>
    <x v="0"/>
    <n v="0.163540745016584"/>
    <x v="0"/>
    <x v="0"/>
    <s v="Size issue"/>
    <x v="1"/>
    <n v="1"/>
    <n v="2081.52"/>
    <x v="9"/>
    <x v="4"/>
  </r>
  <r>
    <s v="ORD-202310-07761"/>
    <x v="277"/>
    <x v="28"/>
    <x v="4"/>
    <n v="2164831171"/>
    <x v="7"/>
    <s v="PRD-104-WAT"/>
    <x v="7"/>
    <x v="2"/>
    <s v="East"/>
    <n v="4538.3500000000004"/>
    <n v="332.41"/>
    <x v="1"/>
    <n v="7.3244681437086206E-2"/>
    <x v="0"/>
    <x v="2"/>
    <m/>
    <x v="0"/>
    <n v="0"/>
    <n v="2420.2800000000002"/>
    <x v="9"/>
    <x v="4"/>
  </r>
  <r>
    <s v="ORD-202310-07762"/>
    <x v="265"/>
    <x v="20"/>
    <x v="5"/>
    <n v="9371554560"/>
    <x v="11"/>
    <s v="PRD-104-WAT"/>
    <x v="7"/>
    <x v="2"/>
    <s v="East"/>
    <n v="3292.72"/>
    <n v="174.99"/>
    <x v="1"/>
    <n v="5.31445127432639E-2"/>
    <x v="0"/>
    <x v="2"/>
    <m/>
    <x v="0"/>
    <n v="0"/>
    <n v="2420.2800000000002"/>
    <x v="9"/>
    <x v="4"/>
  </r>
  <r>
    <s v="ORD-202310-07763"/>
    <x v="279"/>
    <x v="13"/>
    <x v="2"/>
    <n v="5502603226"/>
    <x v="11"/>
    <s v="PRD - 104 - WAT"/>
    <x v="7"/>
    <x v="2"/>
    <s v="South"/>
    <n v="1428.35"/>
    <n v="143.02000000000001"/>
    <x v="2"/>
    <n v="0.100129520075612"/>
    <x v="0"/>
    <x v="0"/>
    <m/>
    <x v="0"/>
    <n v="0"/>
    <m/>
    <x v="9"/>
    <x v="4"/>
  </r>
  <r>
    <s v="ORD-202310-07764"/>
    <x v="271"/>
    <x v="0"/>
    <x v="0"/>
    <n v="8295512861"/>
    <x v="10"/>
    <s v="PRD-106-PHO"/>
    <x v="2"/>
    <x v="1"/>
    <s v="North"/>
    <n v="1575.44"/>
    <n v="144.72"/>
    <x v="0"/>
    <n v="9.1860051795054104E-2"/>
    <x v="0"/>
    <x v="2"/>
    <m/>
    <x v="0"/>
    <n v="0"/>
    <n v="2788.38"/>
    <x v="9"/>
    <x v="4"/>
  </r>
  <r>
    <s v="ORD-202310-07765"/>
    <x v="268"/>
    <x v="27"/>
    <x v="0"/>
    <n v="5266857186"/>
    <x v="9"/>
    <s v="PRD-107-TAB"/>
    <x v="6"/>
    <x v="1"/>
    <s v="N"/>
    <n v="2985.56"/>
    <n v="270.49"/>
    <x v="0"/>
    <n v="9.0599418534546297E-2"/>
    <x v="0"/>
    <x v="2"/>
    <m/>
    <x v="0"/>
    <n v="0"/>
    <n v="2081.52"/>
    <x v="9"/>
    <x v="4"/>
  </r>
  <r>
    <s v="ORD-202310-07766"/>
    <x v="279"/>
    <x v="26"/>
    <x v="4"/>
    <n v="8496844817"/>
    <x v="8"/>
    <s v="PRD-110-CAM"/>
    <x v="8"/>
    <x v="1"/>
    <s v="North"/>
    <n v="2267.2399999999998"/>
    <n v="387.48"/>
    <x v="0"/>
    <n v="0.17090383020765301"/>
    <x v="0"/>
    <x v="0"/>
    <m/>
    <x v="0"/>
    <n v="0"/>
    <m/>
    <x v="9"/>
    <x v="4"/>
  </r>
  <r>
    <s v="ORD-202310-07767"/>
    <x v="284"/>
    <x v="2"/>
    <x v="4"/>
    <n v="639755080"/>
    <x v="2"/>
    <s v="PRD - 101 - SHI"/>
    <x v="1"/>
    <x v="0"/>
    <s v="West"/>
    <n v="1178.04"/>
    <n v="323.77"/>
    <x v="3"/>
    <n v="0.27483786628637402"/>
    <x v="0"/>
    <x v="1"/>
    <m/>
    <x v="0"/>
    <n v="0"/>
    <m/>
    <x v="9"/>
    <x v="4"/>
  </r>
  <r>
    <s v="ORD-202310-07768"/>
    <x v="279"/>
    <x v="0"/>
    <x v="1"/>
    <n v="2078922086"/>
    <x v="6"/>
    <s v="PRD-107-TAB"/>
    <x v="6"/>
    <x v="1"/>
    <s v="W"/>
    <n v="1123.1400000000001"/>
    <n v="240.43"/>
    <x v="3"/>
    <n v="0.21406948376872001"/>
    <x v="0"/>
    <x v="1"/>
    <m/>
    <x v="0"/>
    <n v="0"/>
    <n v="2081.52"/>
    <x v="9"/>
    <x v="4"/>
  </r>
  <r>
    <s v="ORD-202310-07769"/>
    <x v="268"/>
    <x v="28"/>
    <x v="2"/>
    <n v="8979281013"/>
    <x v="14"/>
    <s v="PRD-111-CHA "/>
    <x v="11"/>
    <x v="1"/>
    <s v="North"/>
    <n v="4488.38"/>
    <n v="595.97"/>
    <x v="0"/>
    <n v="0.132780646914923"/>
    <x v="0"/>
    <x v="0"/>
    <s v="damaged "/>
    <x v="1"/>
    <n v="1"/>
    <m/>
    <x v="9"/>
    <x v="4"/>
  </r>
  <r>
    <s v="ORD-202310-07770"/>
    <x v="264"/>
    <x v="14"/>
    <x v="4"/>
    <n v="4611742171"/>
    <x v="12"/>
    <s v="PRD - 105 - BAG"/>
    <x v="9"/>
    <x v="2"/>
    <s v="West"/>
    <n v="387.52"/>
    <n v="64.56"/>
    <x v="3"/>
    <n v="0.16659785301403801"/>
    <x v="2"/>
    <x v="0"/>
    <m/>
    <x v="0"/>
    <n v="0"/>
    <m/>
    <x v="9"/>
    <x v="4"/>
  </r>
  <r>
    <s v="ORD-202310-07771"/>
    <x v="289"/>
    <x v="24"/>
    <x v="3"/>
    <n v="5802043106"/>
    <x v="9"/>
    <s v="PRD-107-TAB"/>
    <x v="6"/>
    <x v="1"/>
    <s v="West"/>
    <n v="1873.26"/>
    <n v="382.68"/>
    <x v="3"/>
    <n v="0.20428557701547001"/>
    <x v="0"/>
    <x v="1"/>
    <m/>
    <x v="0"/>
    <n v="0"/>
    <n v="2081.52"/>
    <x v="9"/>
    <x v="4"/>
  </r>
  <r>
    <s v="ORD-202310-07772"/>
    <x v="267"/>
    <x v="15"/>
    <x v="1"/>
    <n v="3365711706"/>
    <x v="10"/>
    <s v="PRD-106-PHO"/>
    <x v="2"/>
    <x v="1"/>
    <s v="East"/>
    <n v="2608.87"/>
    <n v="156.01"/>
    <x v="1"/>
    <n v="5.9799836710913198E-2"/>
    <x v="0"/>
    <x v="2"/>
    <m/>
    <x v="0"/>
    <n v="0"/>
    <n v="2788.38"/>
    <x v="9"/>
    <x v="4"/>
  </r>
  <r>
    <s v="ORD-202310-07773"/>
    <x v="292"/>
    <x v="0"/>
    <x v="5"/>
    <n v="7675572230"/>
    <x v="16"/>
    <s v="PRD-109-SUN"/>
    <x v="3"/>
    <x v="2"/>
    <s v="South"/>
    <n v="685.46"/>
    <n v="186.95"/>
    <x v="2"/>
    <n v="0.27273655647302503"/>
    <x v="1"/>
    <x v="1"/>
    <m/>
    <x v="0"/>
    <n v="0"/>
    <m/>
    <x v="9"/>
    <x v="4"/>
  </r>
  <r>
    <s v="ORD-202310-07774"/>
    <x v="269"/>
    <x v="25"/>
    <x v="6"/>
    <n v="1617250244"/>
    <x v="6"/>
    <s v="PRD-107-TAB"/>
    <x v="6"/>
    <x v="1"/>
    <s v="North"/>
    <n v="2785.13"/>
    <n v="516.98"/>
    <x v="0"/>
    <n v="0.18562149702168301"/>
    <x v="0"/>
    <x v="0"/>
    <m/>
    <x v="0"/>
    <n v="0"/>
    <n v="2081.52"/>
    <x v="9"/>
    <x v="4"/>
  </r>
  <r>
    <s v="ORD-202310-07775"/>
    <x v="288"/>
    <x v="14"/>
    <x v="6"/>
    <n v="180101918"/>
    <x v="15"/>
    <s v="PRD-100-SHO"/>
    <x v="4"/>
    <x v="0"/>
    <s v="North"/>
    <n v="2124.31"/>
    <n v="268.89999999999998"/>
    <x v="0"/>
    <n v="0.126582278481013"/>
    <x v="0"/>
    <x v="0"/>
    <m/>
    <x v="0"/>
    <n v="0"/>
    <n v="2793.38"/>
    <x v="9"/>
    <x v="4"/>
  </r>
  <r>
    <s v="ORD-202310-07776"/>
    <x v="277"/>
    <x v="28"/>
    <x v="6"/>
    <n v="9914285808"/>
    <x v="11"/>
    <s v="PRD-104-WAT "/>
    <x v="7"/>
    <x v="2"/>
    <s v="North"/>
    <n v="2586.64"/>
    <n v="574.34"/>
    <x v="0"/>
    <n v="0.22204094887576201"/>
    <x v="0"/>
    <x v="1"/>
    <m/>
    <x v="0"/>
    <n v="0"/>
    <m/>
    <x v="9"/>
    <x v="4"/>
  </r>
  <r>
    <s v="ORD-202310-07777"/>
    <x v="282"/>
    <x v="1"/>
    <x v="3"/>
    <n v="8149786843"/>
    <x v="0"/>
    <s v="PRD-108-JAC"/>
    <x v="0"/>
    <x v="0"/>
    <s v="S"/>
    <n v="2491.04"/>
    <n v="548.96"/>
    <x v="2"/>
    <n v="0.22037381977005599"/>
    <x v="0"/>
    <x v="1"/>
    <m/>
    <x v="0"/>
    <n v="0"/>
    <n v="2085.91"/>
    <x v="9"/>
    <x v="4"/>
  </r>
  <r>
    <s v="ORD-202310-07778"/>
    <x v="289"/>
    <x v="23"/>
    <x v="1"/>
    <n v="1443056990"/>
    <x v="12"/>
    <s v="PRD-105-BAG"/>
    <x v="9"/>
    <x v="2"/>
    <s v="W"/>
    <n v="2677.86"/>
    <n v="718.65"/>
    <x v="3"/>
    <n v="0.26836727834912999"/>
    <x v="0"/>
    <x v="1"/>
    <m/>
    <x v="0"/>
    <n v="0"/>
    <m/>
    <x v="9"/>
    <x v="4"/>
  </r>
  <r>
    <s v="ORD-202310-07779"/>
    <x v="283"/>
    <x v="4"/>
    <x v="7"/>
    <n v="2768556326"/>
    <x v="11"/>
    <s v="PRD-104-WAT"/>
    <x v="7"/>
    <x v="2"/>
    <s v="East"/>
    <n v="3843.06"/>
    <n v="340.92"/>
    <x v="1"/>
    <n v="8.8710558773477402E-2"/>
    <x v="0"/>
    <x v="2"/>
    <m/>
    <x v="0"/>
    <n v="0"/>
    <n v="2420.2800000000002"/>
    <x v="9"/>
    <x v="4"/>
  </r>
  <r>
    <s v="ORD-202310-07780"/>
    <x v="270"/>
    <x v="7"/>
    <x v="2"/>
    <n v="1459382565"/>
    <x v="9"/>
    <s v="PRD - 107 - TAB"/>
    <x v="4"/>
    <x v="1"/>
    <s v="West"/>
    <n v="3331.89"/>
    <n v="581.46"/>
    <x v="3"/>
    <n v="0.17451356437337401"/>
    <x v="0"/>
    <x v="0"/>
    <m/>
    <x v="0"/>
    <n v="0"/>
    <m/>
    <x v="9"/>
    <x v="4"/>
  </r>
  <r>
    <s v="ORD-202310-07781"/>
    <x v="265"/>
    <x v="3"/>
    <x v="4"/>
    <n v="7508138723"/>
    <x v="5"/>
    <s v="PRD-103-HEA"/>
    <x v="5"/>
    <x v="1"/>
    <s v="North"/>
    <n v="2254.11"/>
    <n v="339.69"/>
    <x v="0"/>
    <n v="0.150698058213663"/>
    <x v="0"/>
    <x v="0"/>
    <m/>
    <x v="0"/>
    <n v="0"/>
    <n v="2183.56"/>
    <x v="9"/>
    <x v="4"/>
  </r>
  <r>
    <s v="ORD-202310-07782"/>
    <x v="269"/>
    <x v="14"/>
    <x v="0"/>
    <n v="6016052020"/>
    <x v="3"/>
    <s v="PRD-106-PHO "/>
    <x v="2"/>
    <x v="1"/>
    <s v="West"/>
    <n v="1262.71"/>
    <n v="191.29"/>
    <x v="3"/>
    <n v="0.15149163307489399"/>
    <x v="0"/>
    <x v="0"/>
    <m/>
    <x v="0"/>
    <n v="0"/>
    <m/>
    <x v="9"/>
    <x v="4"/>
  </r>
  <r>
    <s v="ORD-202310-07783"/>
    <x v="270"/>
    <x v="13"/>
    <x v="2"/>
    <n v="5490386330"/>
    <x v="8"/>
    <s v="PRD-110-CAM"/>
    <x v="8"/>
    <x v="1"/>
    <s v="N"/>
    <n v="3537.57"/>
    <n v="432.59"/>
    <x v="0"/>
    <n v="0.122284506030976"/>
    <x v="0"/>
    <x v="0"/>
    <m/>
    <x v="0"/>
    <n v="0"/>
    <m/>
    <x v="9"/>
    <x v="4"/>
  </r>
  <r>
    <s v="ORD-202310-07784"/>
    <x v="283"/>
    <x v="3"/>
    <x v="1"/>
    <n v="5884838635"/>
    <x v="2"/>
    <s v="PRD-101-SHI"/>
    <x v="1"/>
    <x v="0"/>
    <s v="N"/>
    <n v="775.97"/>
    <n v="76.7"/>
    <x v="0"/>
    <n v="9.8844027475289004E-2"/>
    <x v="1"/>
    <x v="2"/>
    <m/>
    <x v="0"/>
    <n v="0"/>
    <n v="2821.33"/>
    <x v="9"/>
    <x v="4"/>
  </r>
  <r>
    <s v="ORD-202310-07785"/>
    <x v="283"/>
    <x v="19"/>
    <x v="3"/>
    <n v="652485730"/>
    <x v="2"/>
    <s v="PRD-101-SHI"/>
    <x v="1"/>
    <x v="0"/>
    <s v="North"/>
    <n v="3488.14"/>
    <n v="723.62"/>
    <x v="0"/>
    <n v="0.20745153577551401"/>
    <x v="0"/>
    <x v="1"/>
    <m/>
    <x v="0"/>
    <n v="0"/>
    <n v="2821.33"/>
    <x v="9"/>
    <x v="4"/>
  </r>
  <r>
    <s v="ORD-202310-07786"/>
    <x v="289"/>
    <x v="6"/>
    <x v="0"/>
    <n v="1513375041"/>
    <x v="15"/>
    <s v="PRD-100-SHO"/>
    <x v="12"/>
    <x v="0"/>
    <s v="North"/>
    <n v="4182.25"/>
    <n v="1138.93"/>
    <x v="0"/>
    <n v="0.27232470560105199"/>
    <x v="0"/>
    <x v="1"/>
    <m/>
    <x v="0"/>
    <n v="0"/>
    <n v="2793.38"/>
    <x v="9"/>
    <x v="4"/>
  </r>
  <r>
    <s v="ORD-202310-07787"/>
    <x v="288"/>
    <x v="8"/>
    <x v="1"/>
    <n v="9355277123"/>
    <x v="0"/>
    <s v="PRD - 108 - JAC "/>
    <x v="4"/>
    <x v="0"/>
    <s v="N"/>
    <n v="2000.8"/>
    <n v="527.14"/>
    <x v="0"/>
    <n v="0.26346461415433797"/>
    <x v="0"/>
    <x v="1"/>
    <m/>
    <x v="0"/>
    <n v="0"/>
    <m/>
    <x v="9"/>
    <x v="4"/>
  </r>
  <r>
    <s v="ORD-202310-07788"/>
    <x v="279"/>
    <x v="6"/>
    <x v="7"/>
    <n v="9203337213"/>
    <x v="9"/>
    <s v="PRD-107-TAB"/>
    <x v="4"/>
    <x v="1"/>
    <s v="W"/>
    <n v="1948.59"/>
    <n v="321.67"/>
    <x v="3"/>
    <n v="0.16507833869618499"/>
    <x v="0"/>
    <x v="0"/>
    <m/>
    <x v="0"/>
    <n v="0"/>
    <n v="2081.52"/>
    <x v="9"/>
    <x v="4"/>
  </r>
  <r>
    <s v="ORD-202310-07789"/>
    <x v="288"/>
    <x v="2"/>
    <x v="7"/>
    <n v="1716046522"/>
    <x v="16"/>
    <s v="PRD - 109 - SUN"/>
    <x v="3"/>
    <x v="2"/>
    <s v="W"/>
    <n v="3624.45"/>
    <n v="599.15"/>
    <x v="3"/>
    <n v="0.16530783981017799"/>
    <x v="0"/>
    <x v="0"/>
    <m/>
    <x v="0"/>
    <n v="0"/>
    <m/>
    <x v="9"/>
    <x v="4"/>
  </r>
  <r>
    <s v="ORD-202310-07790"/>
    <x v="293"/>
    <x v="15"/>
    <x v="1"/>
    <n v="272561488"/>
    <x v="8"/>
    <s v="PRD-110-CAM"/>
    <x v="8"/>
    <x v="1"/>
    <s v="W"/>
    <n v="2114.13"/>
    <n v="626.95000000000005"/>
    <x v="3"/>
    <n v="0.29655224607758301"/>
    <x v="0"/>
    <x v="1"/>
    <m/>
    <x v="0"/>
    <n v="0"/>
    <m/>
    <x v="9"/>
    <x v="4"/>
  </r>
  <r>
    <s v="ORD-202310-07791"/>
    <x v="273"/>
    <x v="16"/>
    <x v="3"/>
    <n v="8880025408"/>
    <x v="12"/>
    <s v="PRD-105-BAG"/>
    <x v="9"/>
    <x v="2"/>
    <s v="South"/>
    <n v="2753.7"/>
    <n v="697.43"/>
    <x v="2"/>
    <n v="0.25327014562225397"/>
    <x v="0"/>
    <x v="1"/>
    <m/>
    <x v="0"/>
    <n v="0"/>
    <m/>
    <x v="9"/>
    <x v="4"/>
  </r>
  <r>
    <s v="ORD-202310-07792"/>
    <x v="279"/>
    <x v="11"/>
    <x v="7"/>
    <n v="9151477489"/>
    <x v="9"/>
    <s v="PRD-107-TAB"/>
    <x v="6"/>
    <x v="1"/>
    <s v="North"/>
    <n v="3454.61"/>
    <n v="649.32000000000005"/>
    <x v="0"/>
    <n v="0.187957540793317"/>
    <x v="0"/>
    <x v="0"/>
    <m/>
    <x v="0"/>
    <n v="0"/>
    <n v="2081.52"/>
    <x v="9"/>
    <x v="4"/>
  </r>
  <r>
    <s v="ORD-202310-07793"/>
    <x v="276"/>
    <x v="29"/>
    <x v="5"/>
    <n v="1188534708"/>
    <x v="1"/>
    <s v="PRD-101-SHI"/>
    <x v="1"/>
    <x v="0"/>
    <s v="N"/>
    <n v="1597.12"/>
    <n v="165.01"/>
    <x v="0"/>
    <n v="0.103317220997796"/>
    <x v="0"/>
    <x v="0"/>
    <m/>
    <x v="0"/>
    <n v="0"/>
    <n v="2821.33"/>
    <x v="9"/>
    <x v="4"/>
  </r>
  <r>
    <s v="ORD-202310-07794"/>
    <x v="290"/>
    <x v="15"/>
    <x v="5"/>
    <n v="526462278"/>
    <x v="3"/>
    <s v="PRD-106-PHO"/>
    <x v="2"/>
    <x v="1"/>
    <s v="North"/>
    <n v="4786.9799999999996"/>
    <n v="1215.42"/>
    <x v="0"/>
    <n v="0.253901207024053"/>
    <x v="0"/>
    <x v="1"/>
    <s v="missing parts"/>
    <x v="1"/>
    <n v="1"/>
    <n v="2788.38"/>
    <x v="9"/>
    <x v="4"/>
  </r>
  <r>
    <s v="ORD-202310-07795"/>
    <x v="273"/>
    <x v="5"/>
    <x v="2"/>
    <n v="8345698131"/>
    <x v="2"/>
    <s v="PRD-101-SHI"/>
    <x v="1"/>
    <x v="0"/>
    <s v="N"/>
    <n v="2042.78"/>
    <n v="128.61000000000001"/>
    <x v="0"/>
    <n v="6.2958321503049794E-2"/>
    <x v="0"/>
    <x v="2"/>
    <m/>
    <x v="0"/>
    <n v="0"/>
    <n v="2821.33"/>
    <x v="9"/>
    <x v="4"/>
  </r>
  <r>
    <s v="ORD-202310-07796"/>
    <x v="268"/>
    <x v="2"/>
    <x v="0"/>
    <n v="7487322267"/>
    <x v="0"/>
    <s v="PRD-108-JAC"/>
    <x v="0"/>
    <x v="0"/>
    <s v="South"/>
    <n v="2664.98"/>
    <n v="489.68"/>
    <x v="2"/>
    <n v="0.183746219483824"/>
    <x v="0"/>
    <x v="0"/>
    <m/>
    <x v="0"/>
    <n v="0"/>
    <n v="2085.91"/>
    <x v="9"/>
    <x v="4"/>
  </r>
  <r>
    <s v="ORD-202310-07797"/>
    <x v="270"/>
    <x v="24"/>
    <x v="2"/>
    <n v="7470472214"/>
    <x v="14"/>
    <s v="PRD-111-CHA"/>
    <x v="11"/>
    <x v="1"/>
    <s v="N"/>
    <n v="1342.04"/>
    <n v="284.77"/>
    <x v="0"/>
    <n v="0.21219188697803301"/>
    <x v="0"/>
    <x v="1"/>
    <m/>
    <x v="0"/>
    <n v="0"/>
    <n v="207.68"/>
    <x v="9"/>
    <x v="4"/>
  </r>
  <r>
    <s v="ORD-202310-07798"/>
    <x v="286"/>
    <x v="1"/>
    <x v="0"/>
    <n v="5141509221"/>
    <x v="14"/>
    <s v="PRD-111-CHA"/>
    <x v="11"/>
    <x v="1"/>
    <s v="W"/>
    <n v="3060.8"/>
    <n v="232.43"/>
    <x v="3"/>
    <n v="7.5937663355985396E-2"/>
    <x v="0"/>
    <x v="2"/>
    <m/>
    <x v="0"/>
    <n v="0"/>
    <n v="207.68"/>
    <x v="9"/>
    <x v="4"/>
  </r>
  <r>
    <s v="ORD-202310-07799"/>
    <x v="292"/>
    <x v="7"/>
    <x v="2"/>
    <n v="8656496547"/>
    <x v="11"/>
    <s v="PRD-104-WAT"/>
    <x v="7"/>
    <x v="2"/>
    <s v="North"/>
    <n v="4757.25"/>
    <n v="334.12"/>
    <x v="0"/>
    <n v="7.0233853591886095E-2"/>
    <x v="0"/>
    <x v="2"/>
    <m/>
    <x v="0"/>
    <n v="0"/>
    <n v="2420.2800000000002"/>
    <x v="9"/>
    <x v="4"/>
  </r>
  <r>
    <s v="ORD-202310-07800"/>
    <x v="280"/>
    <x v="15"/>
    <x v="4"/>
    <n v="3837018233"/>
    <x v="9"/>
    <s v="PRD-107-TAB"/>
    <x v="6"/>
    <x v="1"/>
    <s v="East"/>
    <n v="509.32"/>
    <n v="90.3"/>
    <x v="1"/>
    <n v="0.177295217152281"/>
    <x v="1"/>
    <x v="0"/>
    <m/>
    <x v="0"/>
    <n v="0"/>
    <n v="2081.52"/>
    <x v="9"/>
    <x v="4"/>
  </r>
  <r>
    <s v="ORD-202310-07801"/>
    <x v="273"/>
    <x v="13"/>
    <x v="0"/>
    <n v="3728358564"/>
    <x v="8"/>
    <s v="PRD-110-CAM"/>
    <x v="8"/>
    <x v="1"/>
    <s v="South"/>
    <n v="3437.85"/>
    <n v="173.98"/>
    <x v="2"/>
    <n v="5.0607210902162698E-2"/>
    <x v="0"/>
    <x v="2"/>
    <m/>
    <x v="0"/>
    <n v="0"/>
    <m/>
    <x v="9"/>
    <x v="4"/>
  </r>
  <r>
    <s v="ORD-202310-07802"/>
    <x v="265"/>
    <x v="20"/>
    <x v="1"/>
    <n v="4023769838"/>
    <x v="9"/>
    <s v="PRD-107-TAB"/>
    <x v="6"/>
    <x v="1"/>
    <s v="S"/>
    <n v="3984.89"/>
    <n v="649.88"/>
    <x v="2"/>
    <n v="0.16308605758251801"/>
    <x v="0"/>
    <x v="0"/>
    <m/>
    <x v="0"/>
    <n v="0"/>
    <n v="2081.52"/>
    <x v="9"/>
    <x v="4"/>
  </r>
  <r>
    <s v="ORD-202310-07803"/>
    <x v="279"/>
    <x v="13"/>
    <x v="4"/>
    <n v="3786838105"/>
    <x v="13"/>
    <s v="PRD-102-LAP"/>
    <x v="10"/>
    <x v="1"/>
    <s v="N"/>
    <n v="4624.76"/>
    <n v="362.26"/>
    <x v="0"/>
    <n v="7.8330551206981597E-2"/>
    <x v="0"/>
    <x v="2"/>
    <s v="missing parts"/>
    <x v="1"/>
    <n v="1"/>
    <n v="847.14"/>
    <x v="9"/>
    <x v="4"/>
  </r>
  <r>
    <s v="ORD-202310-07804"/>
    <x v="274"/>
    <x v="26"/>
    <x v="6"/>
    <n v="4109457891"/>
    <x v="14"/>
    <s v="PRD-111-CHA"/>
    <x v="4"/>
    <x v="1"/>
    <s v="West"/>
    <n v="2508.85"/>
    <n v="356.79"/>
    <x v="3"/>
    <n v="0.142212567511011"/>
    <x v="0"/>
    <x v="0"/>
    <m/>
    <x v="0"/>
    <n v="0"/>
    <n v="207.68"/>
    <x v="9"/>
    <x v="4"/>
  </r>
  <r>
    <s v="ORD-202310-07805"/>
    <x v="283"/>
    <x v="14"/>
    <x v="6"/>
    <n v="4480301004"/>
    <x v="17"/>
    <s v="PRD-108-JAC"/>
    <x v="0"/>
    <x v="0"/>
    <s v="East"/>
    <n v="4699.97"/>
    <n v="1086.27"/>
    <x v="1"/>
    <n v="0.23112275184735201"/>
    <x v="0"/>
    <x v="1"/>
    <m/>
    <x v="0"/>
    <n v="0"/>
    <n v="2085.91"/>
    <x v="9"/>
    <x v="4"/>
  </r>
  <r>
    <s v="ORD-202310-07806"/>
    <x v="276"/>
    <x v="1"/>
    <x v="7"/>
    <n v="508587852"/>
    <x v="5"/>
    <s v="PRD-103-HEA"/>
    <x v="5"/>
    <x v="1"/>
    <s v="South"/>
    <n v="2449.27"/>
    <n v="683.08"/>
    <x v="2"/>
    <n v="0.27889126147790999"/>
    <x v="0"/>
    <x v="1"/>
    <m/>
    <x v="0"/>
    <n v="0"/>
    <n v="2183.56"/>
    <x v="9"/>
    <x v="4"/>
  </r>
  <r>
    <s v="ORD-202310-07807"/>
    <x v="264"/>
    <x v="17"/>
    <x v="3"/>
    <n v="3779543685"/>
    <x v="12"/>
    <s v="PRD-105-BAG"/>
    <x v="9"/>
    <x v="2"/>
    <s v="East"/>
    <n v="1537.18"/>
    <n v="189.92"/>
    <x v="1"/>
    <n v="0.123550917914623"/>
    <x v="0"/>
    <x v="0"/>
    <m/>
    <x v="0"/>
    <n v="0"/>
    <m/>
    <x v="9"/>
    <x v="4"/>
  </r>
  <r>
    <s v="ORD-202310-07808"/>
    <x v="272"/>
    <x v="24"/>
    <x v="0"/>
    <n v="6404722077"/>
    <x v="11"/>
    <s v="PRD-104-WAT"/>
    <x v="7"/>
    <x v="2"/>
    <s v="N"/>
    <n v="4766.3100000000004"/>
    <n v="303.3"/>
    <x v="0"/>
    <n v="6.3634132064427196E-2"/>
    <x v="0"/>
    <x v="2"/>
    <s v="missing parts"/>
    <x v="1"/>
    <n v="1"/>
    <n v="2420.2800000000002"/>
    <x v="9"/>
    <x v="4"/>
  </r>
  <r>
    <s v="ORD-202310-07809"/>
    <x v="291"/>
    <x v="16"/>
    <x v="4"/>
    <n v="2883224499"/>
    <x v="8"/>
    <s v="PRD-110-CAM"/>
    <x v="8"/>
    <x v="1"/>
    <s v="North"/>
    <n v="3052.35"/>
    <n v="201.24"/>
    <x v="0"/>
    <n v="6.59295297066195E-2"/>
    <x v="0"/>
    <x v="2"/>
    <m/>
    <x v="0"/>
    <n v="0"/>
    <m/>
    <x v="9"/>
    <x v="4"/>
  </r>
  <r>
    <s v="ORD-202310-07810"/>
    <x v="288"/>
    <x v="28"/>
    <x v="3"/>
    <n v="9747959664"/>
    <x v="9"/>
    <s v="PRD - 107 - TAB"/>
    <x v="6"/>
    <x v="1"/>
    <s v="S"/>
    <n v="1412.2"/>
    <n v="223.48"/>
    <x v="2"/>
    <n v="0.15824953972525099"/>
    <x v="0"/>
    <x v="0"/>
    <m/>
    <x v="0"/>
    <n v="0"/>
    <m/>
    <x v="9"/>
    <x v="4"/>
  </r>
  <r>
    <s v="ORD-202310-07811"/>
    <x v="286"/>
    <x v="24"/>
    <x v="1"/>
    <n v="3166726346"/>
    <x v="3"/>
    <s v="PRD-106-PHO"/>
    <x v="2"/>
    <x v="1"/>
    <s v="East"/>
    <n v="1748.61"/>
    <n v="224.15"/>
    <x v="1"/>
    <n v="0.128187531810981"/>
    <x v="0"/>
    <x v="0"/>
    <s v="Customer changed mind"/>
    <x v="1"/>
    <n v="1"/>
    <n v="2788.38"/>
    <x v="9"/>
    <x v="4"/>
  </r>
  <r>
    <s v="ORD-202310-07812"/>
    <x v="278"/>
    <x v="7"/>
    <x v="3"/>
    <n v="1568332314"/>
    <x v="3"/>
    <s v="PRD-106-PHO"/>
    <x v="2"/>
    <x v="1"/>
    <s v="East"/>
    <n v="639.94000000000005"/>
    <n v="99.32"/>
    <x v="1"/>
    <n v="0.15520205019220501"/>
    <x v="1"/>
    <x v="0"/>
    <m/>
    <x v="0"/>
    <n v="0"/>
    <n v="2788.38"/>
    <x v="9"/>
    <x v="4"/>
  </r>
  <r>
    <s v="ORD-202310-07813"/>
    <x v="274"/>
    <x v="24"/>
    <x v="4"/>
    <n v="7595039520"/>
    <x v="11"/>
    <s v="PRD-104-WAT"/>
    <x v="7"/>
    <x v="2"/>
    <s v="W"/>
    <n v="446.34"/>
    <n v="91.19"/>
    <x v="3"/>
    <n v="0.204306134337052"/>
    <x v="2"/>
    <x v="1"/>
    <m/>
    <x v="0"/>
    <n v="0"/>
    <n v="2420.2800000000002"/>
    <x v="9"/>
    <x v="4"/>
  </r>
  <r>
    <s v="ORD-202310-07814"/>
    <x v="283"/>
    <x v="15"/>
    <x v="5"/>
    <n v="973777160"/>
    <x v="15"/>
    <s v="PRD-100-SHO"/>
    <x v="12"/>
    <x v="0"/>
    <s v="East"/>
    <n v="1916.11"/>
    <n v="443.53"/>
    <x v="1"/>
    <n v="0.231474184676245"/>
    <x v="0"/>
    <x v="1"/>
    <m/>
    <x v="0"/>
    <n v="0"/>
    <n v="2793.38"/>
    <x v="9"/>
    <x v="4"/>
  </r>
  <r>
    <s v="ORD-202310-07815"/>
    <x v="265"/>
    <x v="13"/>
    <x v="7"/>
    <n v="9538229926"/>
    <x v="2"/>
    <s v="PRD-101-SHI"/>
    <x v="1"/>
    <x v="0"/>
    <s v="North"/>
    <n v="3408.74"/>
    <n v="558.22"/>
    <x v="0"/>
    <n v="0.16376138983906099"/>
    <x v="0"/>
    <x v="0"/>
    <m/>
    <x v="0"/>
    <n v="0"/>
    <n v="2821.33"/>
    <x v="9"/>
    <x v="4"/>
  </r>
  <r>
    <s v="ORD-202310-07816"/>
    <x v="269"/>
    <x v="18"/>
    <x v="0"/>
    <n v="4464639321"/>
    <x v="5"/>
    <s v="PRD-103-HEA"/>
    <x v="5"/>
    <x v="1"/>
    <s v="S"/>
    <n v="3214.66"/>
    <n v="612.94000000000005"/>
    <x v="2"/>
    <n v="0.190670241954048"/>
    <x v="0"/>
    <x v="0"/>
    <m/>
    <x v="0"/>
    <n v="0"/>
    <n v="2183.56"/>
    <x v="9"/>
    <x v="4"/>
  </r>
  <r>
    <s v="ORD-202310-07817"/>
    <x v="267"/>
    <x v="8"/>
    <x v="1"/>
    <n v="6991871456"/>
    <x v="0"/>
    <s v="PRD-108-JAC"/>
    <x v="0"/>
    <x v="0"/>
    <s v="North"/>
    <n v="1466.47"/>
    <n v="297.14999999999998"/>
    <x v="0"/>
    <n v="0.20262944349355899"/>
    <x v="0"/>
    <x v="1"/>
    <m/>
    <x v="0"/>
    <n v="0"/>
    <n v="2085.91"/>
    <x v="9"/>
    <x v="4"/>
  </r>
  <r>
    <s v="ORD-202310-07818"/>
    <x v="274"/>
    <x v="0"/>
    <x v="4"/>
    <n v="8448053289"/>
    <x v="17"/>
    <s v="PRD-108-JAC"/>
    <x v="0"/>
    <x v="0"/>
    <s v="W"/>
    <n v="3375.06"/>
    <n v="462.99"/>
    <x v="3"/>
    <n v="0.13717978347051599"/>
    <x v="0"/>
    <x v="0"/>
    <m/>
    <x v="0"/>
    <n v="0"/>
    <n v="2085.91"/>
    <x v="9"/>
    <x v="4"/>
  </r>
  <r>
    <s v="ORD-202310-07819"/>
    <x v="287"/>
    <x v="6"/>
    <x v="0"/>
    <n v="1068915346"/>
    <x v="4"/>
    <s v="PRD-109-SUN"/>
    <x v="3"/>
    <x v="2"/>
    <s v="North"/>
    <n v="2578.84"/>
    <n v="199.05"/>
    <x v="0"/>
    <n v="7.71858665136263E-2"/>
    <x v="0"/>
    <x v="2"/>
    <m/>
    <x v="0"/>
    <n v="0"/>
    <m/>
    <x v="9"/>
    <x v="4"/>
  </r>
  <r>
    <s v="ORD-202310-07820"/>
    <x v="273"/>
    <x v="11"/>
    <x v="7"/>
    <n v="4358828442"/>
    <x v="12"/>
    <s v="PRD - 105 - BAG"/>
    <x v="9"/>
    <x v="2"/>
    <s v="N"/>
    <n v="4103.57"/>
    <n v="1156.25"/>
    <x v="0"/>
    <n v="0.28176685179002697"/>
    <x v="0"/>
    <x v="1"/>
    <m/>
    <x v="0"/>
    <n v="0"/>
    <m/>
    <x v="9"/>
    <x v="4"/>
  </r>
  <r>
    <s v="ORD-202310-07821"/>
    <x v="278"/>
    <x v="18"/>
    <x v="2"/>
    <n v="5870468519"/>
    <x v="14"/>
    <s v="PRD-111-CHA"/>
    <x v="11"/>
    <x v="1"/>
    <s v="East"/>
    <n v="386.43"/>
    <n v="108.3"/>
    <x v="1"/>
    <n v="0.28025774396397801"/>
    <x v="2"/>
    <x v="1"/>
    <m/>
    <x v="0"/>
    <n v="0"/>
    <n v="207.68"/>
    <x v="9"/>
    <x v="4"/>
  </r>
  <r>
    <s v="ORD-202310-07822"/>
    <x v="278"/>
    <x v="17"/>
    <x v="6"/>
    <n v="7502406075"/>
    <x v="14"/>
    <s v="PRD-111-CHA"/>
    <x v="11"/>
    <x v="1"/>
    <s v="East"/>
    <n v="4074.98"/>
    <n v="1021.61"/>
    <x v="1"/>
    <n v="0.25070307093531702"/>
    <x v="0"/>
    <x v="1"/>
    <m/>
    <x v="0"/>
    <n v="0"/>
    <n v="207.68"/>
    <x v="9"/>
    <x v="4"/>
  </r>
  <r>
    <s v="ORD-202310-07823"/>
    <x v="285"/>
    <x v="7"/>
    <x v="7"/>
    <n v="9797882771"/>
    <x v="15"/>
    <s v="PRD - 100 - SHO"/>
    <x v="12"/>
    <x v="0"/>
    <s v="East"/>
    <n v="1211.3499999999999"/>
    <n v="257.7"/>
    <x v="1"/>
    <n v="0.21273785445990001"/>
    <x v="0"/>
    <x v="1"/>
    <s v="Customer changed mind"/>
    <x v="1"/>
    <n v="1"/>
    <m/>
    <x v="9"/>
    <x v="4"/>
  </r>
  <r>
    <s v="ORD-202310-07824"/>
    <x v="285"/>
    <x v="13"/>
    <x v="6"/>
    <n v="3153419406"/>
    <x v="4"/>
    <s v="PRD-109-SUN"/>
    <x v="3"/>
    <x v="2"/>
    <s v="North"/>
    <n v="3220.73"/>
    <n v="237.66"/>
    <x v="0"/>
    <n v="7.3790724463087598E-2"/>
    <x v="0"/>
    <x v="2"/>
    <m/>
    <x v="0"/>
    <n v="0"/>
    <m/>
    <x v="9"/>
    <x v="4"/>
  </r>
  <r>
    <s v="ORD-202310-07825"/>
    <x v="276"/>
    <x v="19"/>
    <x v="0"/>
    <n v="4664828998"/>
    <x v="20"/>
    <s v="PRD-100-SHO"/>
    <x v="12"/>
    <x v="0"/>
    <s v="West"/>
    <n v="4540.5600000000004"/>
    <n v="1357.41"/>
    <x v="3"/>
    <n v="0.29895211163380703"/>
    <x v="0"/>
    <x v="1"/>
    <m/>
    <x v="0"/>
    <n v="0"/>
    <n v="2793.38"/>
    <x v="9"/>
    <x v="4"/>
  </r>
  <r>
    <s v="ORD-202310-07826"/>
    <x v="293"/>
    <x v="20"/>
    <x v="6"/>
    <n v="6932445270"/>
    <x v="5"/>
    <s v="PRD-103-HEA"/>
    <x v="5"/>
    <x v="1"/>
    <s v="West"/>
    <n v="2338.0500000000002"/>
    <n v="487.9"/>
    <x v="3"/>
    <n v="0.208678171980924"/>
    <x v="0"/>
    <x v="1"/>
    <m/>
    <x v="0"/>
    <n v="0"/>
    <n v="2183.56"/>
    <x v="9"/>
    <x v="4"/>
  </r>
  <r>
    <s v="ORD-202310-07827"/>
    <x v="288"/>
    <x v="19"/>
    <x v="4"/>
    <n v="4079164436"/>
    <x v="21"/>
    <s v="PRD-110-CAM"/>
    <x v="8"/>
    <x v="1"/>
    <s v="East"/>
    <n v="929.48"/>
    <n v="128.68"/>
    <x v="1"/>
    <n v="0.138443000387313"/>
    <x v="1"/>
    <x v="0"/>
    <s v="Size issue"/>
    <x v="1"/>
    <n v="1"/>
    <m/>
    <x v="9"/>
    <x v="4"/>
  </r>
  <r>
    <s v="ORD-202310-07828"/>
    <x v="293"/>
    <x v="11"/>
    <x v="0"/>
    <n v="4090504421"/>
    <x v="8"/>
    <s v="PRD-110-CAM"/>
    <x v="8"/>
    <x v="1"/>
    <s v="North"/>
    <n v="1037.71"/>
    <n v="276.70999999999998"/>
    <x v="0"/>
    <n v="0.26665446030201101"/>
    <x v="0"/>
    <x v="1"/>
    <m/>
    <x v="0"/>
    <n v="0"/>
    <m/>
    <x v="9"/>
    <x v="4"/>
  </r>
  <r>
    <s v="ORD-202310-07829"/>
    <x v="266"/>
    <x v="13"/>
    <x v="5"/>
    <n v="5911079409"/>
    <x v="13"/>
    <s v="PRD-102-LAP"/>
    <x v="10"/>
    <x v="1"/>
    <s v="East"/>
    <n v="4515.1499999999996"/>
    <n v="1092.31"/>
    <x v="1"/>
    <n v="0.241921087892983"/>
    <x v="0"/>
    <x v="1"/>
    <m/>
    <x v="0"/>
    <n v="0"/>
    <n v="847.14"/>
    <x v="9"/>
    <x v="4"/>
  </r>
  <r>
    <s v="ORD-202310-07830"/>
    <x v="278"/>
    <x v="9"/>
    <x v="2"/>
    <n v="9798552115"/>
    <x v="13"/>
    <s v="PRD-102-LAP"/>
    <x v="10"/>
    <x v="1"/>
    <s v="North"/>
    <n v="3357.18"/>
    <n v="238.3"/>
    <x v="0"/>
    <n v="7.0982193388498704E-2"/>
    <x v="0"/>
    <x v="2"/>
    <m/>
    <x v="0"/>
    <n v="0"/>
    <n v="847.14"/>
    <x v="9"/>
    <x v="4"/>
  </r>
  <r>
    <s v="ORD-202310-07831"/>
    <x v="270"/>
    <x v="3"/>
    <x v="1"/>
    <n v="6729853685"/>
    <x v="17"/>
    <s v="PRD-108-JAC"/>
    <x v="0"/>
    <x v="0"/>
    <s v="N"/>
    <n v="2888.96"/>
    <n v="842.61"/>
    <x v="0"/>
    <n v="0.29166551284891401"/>
    <x v="0"/>
    <x v="1"/>
    <m/>
    <x v="0"/>
    <n v="0"/>
    <n v="2085.91"/>
    <x v="9"/>
    <x v="4"/>
  </r>
  <r>
    <s v="ORD-202310-07832"/>
    <x v="274"/>
    <x v="7"/>
    <x v="5"/>
    <n v="3190340708"/>
    <x v="1"/>
    <s v="PRD - 101 - SHI"/>
    <x v="1"/>
    <x v="0"/>
    <s v="W"/>
    <n v="3570.37"/>
    <n v="328.23"/>
    <x v="3"/>
    <n v="9.1931648540627395E-2"/>
    <x v="0"/>
    <x v="2"/>
    <m/>
    <x v="0"/>
    <n v="0"/>
    <m/>
    <x v="9"/>
    <x v="4"/>
  </r>
  <r>
    <s v="ORD-202310-07833"/>
    <x v="280"/>
    <x v="4"/>
    <x v="4"/>
    <n v="810518004"/>
    <x v="5"/>
    <s v="PRD-103-HEA"/>
    <x v="5"/>
    <x v="1"/>
    <s v="North"/>
    <n v="3079.02"/>
    <n v="258.14999999999998"/>
    <x v="0"/>
    <n v="8.3841611941461905E-2"/>
    <x v="0"/>
    <x v="2"/>
    <m/>
    <x v="0"/>
    <n v="0"/>
    <n v="2183.56"/>
    <x v="9"/>
    <x v="4"/>
  </r>
  <r>
    <s v="ORD-202310-07834"/>
    <x v="287"/>
    <x v="27"/>
    <x v="6"/>
    <n v="6526034725"/>
    <x v="3"/>
    <s v="PRD-106-PHO "/>
    <x v="2"/>
    <x v="1"/>
    <s v="W"/>
    <n v="712.37"/>
    <n v="39.5"/>
    <x v="3"/>
    <n v="5.5448713449471498E-2"/>
    <x v="1"/>
    <x v="2"/>
    <m/>
    <x v="0"/>
    <n v="0"/>
    <m/>
    <x v="9"/>
    <x v="4"/>
  </r>
  <r>
    <s v="ORD-202310-07835"/>
    <x v="290"/>
    <x v="26"/>
    <x v="5"/>
    <n v="9787200931"/>
    <x v="14"/>
    <s v="PRD-111-CHA"/>
    <x v="11"/>
    <x v="1"/>
    <s v="South"/>
    <n v="367.52"/>
    <n v="54.04"/>
    <x v="2"/>
    <n v="0.147039616891598"/>
    <x v="2"/>
    <x v="0"/>
    <m/>
    <x v="0"/>
    <n v="0"/>
    <n v="207.68"/>
    <x v="9"/>
    <x v="4"/>
  </r>
  <r>
    <s v="ORD-202310-07836"/>
    <x v="285"/>
    <x v="24"/>
    <x v="0"/>
    <n v="2364174328"/>
    <x v="0"/>
    <s v="PRD-108-JAC"/>
    <x v="0"/>
    <x v="0"/>
    <s v="East"/>
    <n v="671.53"/>
    <n v="102.36"/>
    <x v="1"/>
    <n v="0.15242803746668099"/>
    <x v="1"/>
    <x v="0"/>
    <m/>
    <x v="0"/>
    <n v="0"/>
    <n v="2085.91"/>
    <x v="9"/>
    <x v="4"/>
  </r>
  <r>
    <s v="ORD-202310-07837"/>
    <x v="291"/>
    <x v="16"/>
    <x v="6"/>
    <n v="7317508528"/>
    <x v="12"/>
    <s v="PRD-105-BAG"/>
    <x v="4"/>
    <x v="2"/>
    <s v="East"/>
    <n v="3459.46"/>
    <n v="930.92"/>
    <x v="1"/>
    <n v="0.269094020454059"/>
    <x v="0"/>
    <x v="1"/>
    <s v="missing parts"/>
    <x v="1"/>
    <n v="1"/>
    <m/>
    <x v="9"/>
    <x v="4"/>
  </r>
  <r>
    <s v="ORD-202310-07838"/>
    <x v="265"/>
    <x v="19"/>
    <x v="5"/>
    <n v="5788475692"/>
    <x v="13"/>
    <s v="PRD-102-LAP"/>
    <x v="10"/>
    <x v="1"/>
    <s v="N"/>
    <n v="2786.71"/>
    <n v="676.69"/>
    <x v="0"/>
    <n v="0.242827563686211"/>
    <x v="0"/>
    <x v="1"/>
    <m/>
    <x v="0"/>
    <n v="0"/>
    <n v="847.14"/>
    <x v="9"/>
    <x v="4"/>
  </r>
  <r>
    <s v="ORD-202310-07839"/>
    <x v="275"/>
    <x v="11"/>
    <x v="7"/>
    <n v="7582525875"/>
    <x v="3"/>
    <s v="PRD-106-PHO"/>
    <x v="2"/>
    <x v="1"/>
    <s v="South"/>
    <n v="649.22"/>
    <n v="84.07"/>
    <x v="2"/>
    <n v="0.12949385416345799"/>
    <x v="1"/>
    <x v="0"/>
    <s v="Wrong item delivered"/>
    <x v="1"/>
    <n v="1"/>
    <n v="2788.38"/>
    <x v="9"/>
    <x v="4"/>
  </r>
  <r>
    <s v="ORD-202310-07840"/>
    <x v="276"/>
    <x v="15"/>
    <x v="6"/>
    <n v="3312809890"/>
    <x v="4"/>
    <s v="PRD-109-SUN"/>
    <x v="3"/>
    <x v="2"/>
    <s v="East"/>
    <n v="4382.67"/>
    <n v="352.03"/>
    <x v="1"/>
    <n v="8.0323181987236106E-2"/>
    <x v="0"/>
    <x v="2"/>
    <m/>
    <x v="0"/>
    <n v="0"/>
    <m/>
    <x v="9"/>
    <x v="4"/>
  </r>
  <r>
    <s v="ORD-202310-07841"/>
    <x v="283"/>
    <x v="2"/>
    <x v="3"/>
    <n v="9745108603"/>
    <x v="23"/>
    <s v="PRD-111-CHA"/>
    <x v="11"/>
    <x v="1"/>
    <s v="North"/>
    <n v="2642.85"/>
    <n v="219.95"/>
    <x v="0"/>
    <n v="8.3224549255538502E-2"/>
    <x v="0"/>
    <x v="2"/>
    <s v="Late delivery"/>
    <x v="1"/>
    <n v="1"/>
    <n v="207.68"/>
    <x v="9"/>
    <x v="4"/>
  </r>
  <r>
    <s v="ORD-202310-07842"/>
    <x v="274"/>
    <x v="13"/>
    <x v="4"/>
    <n v="63002943"/>
    <x v="15"/>
    <s v="PRD-100-SHO"/>
    <x v="12"/>
    <x v="0"/>
    <s v="South"/>
    <n v="3330.76"/>
    <n v="558.05999999999995"/>
    <x v="2"/>
    <n v="0.167547346551538"/>
    <x v="0"/>
    <x v="0"/>
    <s v="damaged "/>
    <x v="1"/>
    <n v="1"/>
    <n v="2793.38"/>
    <x v="9"/>
    <x v="4"/>
  </r>
  <r>
    <s v="ORD-202310-07843"/>
    <x v="290"/>
    <x v="24"/>
    <x v="4"/>
    <n v="1582497574"/>
    <x v="4"/>
    <s v="PRD-109-SUN"/>
    <x v="3"/>
    <x v="2"/>
    <s v="South"/>
    <n v="129.27000000000001"/>
    <n v="37.86"/>
    <x v="2"/>
    <n v="0.29287537711766098"/>
    <x v="2"/>
    <x v="1"/>
    <m/>
    <x v="0"/>
    <n v="0"/>
    <m/>
    <x v="9"/>
    <x v="4"/>
  </r>
  <r>
    <s v="ORD-202310-07844"/>
    <x v="274"/>
    <x v="0"/>
    <x v="2"/>
    <n v="4876589001"/>
    <x v="13"/>
    <s v="PRD - 102 - LAP"/>
    <x v="10"/>
    <x v="1"/>
    <s v="North"/>
    <n v="2068.0300000000002"/>
    <n v="518.89"/>
    <x v="0"/>
    <n v="0.25091028660125803"/>
    <x v="0"/>
    <x v="1"/>
    <m/>
    <x v="0"/>
    <n v="0"/>
    <m/>
    <x v="9"/>
    <x v="4"/>
  </r>
  <r>
    <s v="ORD-202310-07845"/>
    <x v="277"/>
    <x v="19"/>
    <x v="6"/>
    <n v="2868670482"/>
    <x v="23"/>
    <s v="PRD-111-CHA"/>
    <x v="11"/>
    <x v="1"/>
    <s v="North"/>
    <n v="1848.97"/>
    <n v="264.02999999999997"/>
    <x v="0"/>
    <n v="0.142798422905726"/>
    <x v="0"/>
    <x v="0"/>
    <s v="Defective"/>
    <x v="1"/>
    <n v="1"/>
    <n v="207.68"/>
    <x v="9"/>
    <x v="4"/>
  </r>
  <r>
    <s v="ORD-202310-07846"/>
    <x v="272"/>
    <x v="17"/>
    <x v="3"/>
    <n v="6819327737"/>
    <x v="7"/>
    <s v="PRD-104-WAT"/>
    <x v="7"/>
    <x v="2"/>
    <s v="East"/>
    <n v="172.11"/>
    <n v="19.899999999999999"/>
    <x v="1"/>
    <n v="0.115623729010517"/>
    <x v="2"/>
    <x v="0"/>
    <s v="DAMAGED"/>
    <x v="1"/>
    <n v="1"/>
    <n v="2420.2800000000002"/>
    <x v="9"/>
    <x v="4"/>
  </r>
  <r>
    <s v="ORD-202310-07847"/>
    <x v="292"/>
    <x v="29"/>
    <x v="2"/>
    <n v="9242118675"/>
    <x v="19"/>
    <s v="PRD-102-LAP"/>
    <x v="10"/>
    <x v="1"/>
    <s v="North"/>
    <n v="846.71"/>
    <n v="117.75"/>
    <x v="0"/>
    <n v="0.13906768551215901"/>
    <x v="1"/>
    <x v="0"/>
    <m/>
    <x v="0"/>
    <n v="0"/>
    <n v="847.14"/>
    <x v="9"/>
    <x v="4"/>
  </r>
  <r>
    <s v="ORD-202310-07848"/>
    <x v="270"/>
    <x v="20"/>
    <x v="1"/>
    <n v="2952306541"/>
    <x v="22"/>
    <s v="PRD-105-BAG"/>
    <x v="9"/>
    <x v="2"/>
    <s v="North"/>
    <n v="2465.27"/>
    <n v="186.73"/>
    <x v="0"/>
    <n v="7.5744238967739796E-2"/>
    <x v="0"/>
    <x v="2"/>
    <m/>
    <x v="0"/>
    <n v="0"/>
    <m/>
    <x v="9"/>
    <x v="4"/>
  </r>
  <r>
    <s v="ORD-202310-07849"/>
    <x v="283"/>
    <x v="22"/>
    <x v="5"/>
    <n v="2821037516"/>
    <x v="5"/>
    <s v="PRD-103-HEA"/>
    <x v="5"/>
    <x v="1"/>
    <s v="N"/>
    <n v="1609.55"/>
    <n v="249.16"/>
    <x v="0"/>
    <n v="0.15480103134416401"/>
    <x v="0"/>
    <x v="0"/>
    <m/>
    <x v="0"/>
    <n v="0"/>
    <n v="2183.56"/>
    <x v="9"/>
    <x v="4"/>
  </r>
  <r>
    <s v="ORD-202310-07850"/>
    <x v="269"/>
    <x v="19"/>
    <x v="3"/>
    <n v="2384129398"/>
    <x v="3"/>
    <s v="PRD-106-PHO"/>
    <x v="4"/>
    <x v="1"/>
    <s v="East"/>
    <n v="1855"/>
    <n v="189.88"/>
    <x v="1"/>
    <n v="0.102361185983827"/>
    <x v="0"/>
    <x v="0"/>
    <m/>
    <x v="0"/>
    <n v="0"/>
    <n v="2788.38"/>
    <x v="9"/>
    <x v="4"/>
  </r>
  <r>
    <s v="ORD-202310-07851"/>
    <x v="275"/>
    <x v="1"/>
    <x v="6"/>
    <n v="3685641846"/>
    <x v="9"/>
    <s v="PRD-107-TAB"/>
    <x v="6"/>
    <x v="1"/>
    <s v="East"/>
    <n v="4608.17"/>
    <n v="432.2"/>
    <x v="1"/>
    <n v="9.3789942645345098E-2"/>
    <x v="0"/>
    <x v="2"/>
    <s v="Late delivery"/>
    <x v="1"/>
    <n v="1"/>
    <n v="2081.52"/>
    <x v="9"/>
    <x v="4"/>
  </r>
  <r>
    <s v="ORD-202310-07852"/>
    <x v="274"/>
    <x v="24"/>
    <x v="0"/>
    <n v="7336699365"/>
    <x v="7"/>
    <s v="PRD-104-WAT"/>
    <x v="7"/>
    <x v="2"/>
    <s v="North"/>
    <n v="2451.5300000000002"/>
    <n v="163.55000000000001"/>
    <x v="0"/>
    <n v="6.6713440178174405E-2"/>
    <x v="0"/>
    <x v="2"/>
    <m/>
    <x v="0"/>
    <n v="0"/>
    <n v="2420.2800000000002"/>
    <x v="9"/>
    <x v="4"/>
  </r>
  <r>
    <s v="ORD-202310-07853"/>
    <x v="267"/>
    <x v="2"/>
    <x v="0"/>
    <n v="8005605285"/>
    <x v="2"/>
    <s v="PRD-101-SHI"/>
    <x v="1"/>
    <x v="0"/>
    <s v="East"/>
    <n v="853.83"/>
    <n v="177.32"/>
    <x v="1"/>
    <n v="0.20767600107749801"/>
    <x v="1"/>
    <x v="1"/>
    <m/>
    <x v="0"/>
    <n v="0"/>
    <n v="2821.33"/>
    <x v="9"/>
    <x v="4"/>
  </r>
  <r>
    <s v="ORD-202310-07854"/>
    <x v="280"/>
    <x v="4"/>
    <x v="7"/>
    <n v="3894587085"/>
    <x v="9"/>
    <s v="PRD - 107 - TAB"/>
    <x v="6"/>
    <x v="1"/>
    <s v="East"/>
    <n v="2441.33"/>
    <n v="325.89999999999998"/>
    <x v="1"/>
    <n v="0.13349280924741799"/>
    <x v="0"/>
    <x v="0"/>
    <m/>
    <x v="0"/>
    <n v="0"/>
    <m/>
    <x v="9"/>
    <x v="4"/>
  </r>
  <r>
    <s v="ORD-202310-07855"/>
    <x v="286"/>
    <x v="27"/>
    <x v="2"/>
    <n v="1748697064"/>
    <x v="20"/>
    <s v="PRD-100-SHO"/>
    <x v="12"/>
    <x v="0"/>
    <s v="North"/>
    <n v="3741.11"/>
    <n v="852.29"/>
    <x v="0"/>
    <n v="0.22781741247918399"/>
    <x v="0"/>
    <x v="1"/>
    <m/>
    <x v="0"/>
    <n v="0"/>
    <n v="2793.38"/>
    <x v="9"/>
    <x v="4"/>
  </r>
  <r>
    <s v="ORD-202310-07856"/>
    <x v="268"/>
    <x v="8"/>
    <x v="5"/>
    <n v="9078010513"/>
    <x v="13"/>
    <s v="PRD-102-LAP"/>
    <x v="10"/>
    <x v="1"/>
    <s v="East"/>
    <n v="1690.9"/>
    <n v="421.57"/>
    <x v="1"/>
    <n v="0.249316931811461"/>
    <x v="0"/>
    <x v="1"/>
    <m/>
    <x v="0"/>
    <n v="0"/>
    <n v="847.14"/>
    <x v="9"/>
    <x v="4"/>
  </r>
  <r>
    <s v="ORD-202310-07857"/>
    <x v="282"/>
    <x v="18"/>
    <x v="5"/>
    <n v="6441573894"/>
    <x v="8"/>
    <s v="PRD - 110 - CAM"/>
    <x v="8"/>
    <x v="1"/>
    <s v="W"/>
    <n v="80.040000000000006"/>
    <n v="9.85"/>
    <x v="3"/>
    <n v="0.123063468265867"/>
    <x v="2"/>
    <x v="0"/>
    <m/>
    <x v="0"/>
    <n v="0"/>
    <m/>
    <x v="9"/>
    <x v="4"/>
  </r>
  <r>
    <s v="ORD-202310-07858"/>
    <x v="279"/>
    <x v="7"/>
    <x v="0"/>
    <n v="3577833099"/>
    <x v="3"/>
    <s v="PRD-106-PHO"/>
    <x v="4"/>
    <x v="1"/>
    <s v="S"/>
    <n v="4814.78"/>
    <n v="946.1"/>
    <x v="2"/>
    <n v="0.19649911314743401"/>
    <x v="0"/>
    <x v="0"/>
    <m/>
    <x v="0"/>
    <n v="0"/>
    <n v="2788.38"/>
    <x v="9"/>
    <x v="4"/>
  </r>
  <r>
    <s v="ORD-202310-07859"/>
    <x v="269"/>
    <x v="20"/>
    <x v="4"/>
    <n v="9980600583"/>
    <x v="0"/>
    <s v="PRD - 108 - JAC"/>
    <x v="0"/>
    <x v="0"/>
    <s v="East"/>
    <n v="931.15"/>
    <n v="29.88"/>
    <x v="1"/>
    <n v="3.2089351876711601E-2"/>
    <x v="1"/>
    <x v="2"/>
    <m/>
    <x v="0"/>
    <n v="0"/>
    <m/>
    <x v="9"/>
    <x v="4"/>
  </r>
  <r>
    <s v="ORD-202310-07860"/>
    <x v="278"/>
    <x v="8"/>
    <x v="4"/>
    <n v="3120906267"/>
    <x v="0"/>
    <s v="PRD-108-JAC"/>
    <x v="0"/>
    <x v="0"/>
    <s v="East"/>
    <n v="3869.4"/>
    <n v="561.92999999999995"/>
    <x v="1"/>
    <n v="0.145224065746627"/>
    <x v="0"/>
    <x v="0"/>
    <m/>
    <x v="0"/>
    <n v="0"/>
    <n v="2085.91"/>
    <x v="9"/>
    <x v="4"/>
  </r>
  <r>
    <s v="ORD-202310-07861"/>
    <x v="292"/>
    <x v="28"/>
    <x v="5"/>
    <n v="9159822055"/>
    <x v="4"/>
    <s v="PRD-109-SUN"/>
    <x v="4"/>
    <x v="2"/>
    <s v="West"/>
    <n v="3281.92"/>
    <n v="474.77"/>
    <x v="3"/>
    <n v="0.144662270865835"/>
    <x v="0"/>
    <x v="0"/>
    <m/>
    <x v="0"/>
    <n v="0"/>
    <m/>
    <x v="9"/>
    <x v="4"/>
  </r>
  <r>
    <s v="ORD-202310-07862"/>
    <x v="285"/>
    <x v="16"/>
    <x v="6"/>
    <n v="2692593546"/>
    <x v="0"/>
    <s v="PRD-108-JAC"/>
    <x v="0"/>
    <x v="0"/>
    <s v="S"/>
    <n v="4688.6499999999996"/>
    <n v="654.03"/>
    <x v="2"/>
    <n v="0.139492177919017"/>
    <x v="0"/>
    <x v="0"/>
    <m/>
    <x v="0"/>
    <n v="0"/>
    <n v="2085.91"/>
    <x v="9"/>
    <x v="4"/>
  </r>
  <r>
    <s v="ORD-202310-07863"/>
    <x v="273"/>
    <x v="17"/>
    <x v="2"/>
    <n v="604833419"/>
    <x v="0"/>
    <s v="PRD-108-JAC"/>
    <x v="4"/>
    <x v="0"/>
    <s v="North"/>
    <n v="3557.46"/>
    <n v="997.12"/>
    <x v="0"/>
    <n v="0.28028986973852099"/>
    <x v="0"/>
    <x v="1"/>
    <m/>
    <x v="0"/>
    <n v="0"/>
    <n v="2085.91"/>
    <x v="9"/>
    <x v="4"/>
  </r>
  <r>
    <s v="ORD-202310-07864"/>
    <x v="281"/>
    <x v="26"/>
    <x v="6"/>
    <n v="620791229"/>
    <x v="8"/>
    <s v="PRD-110-CAM "/>
    <x v="8"/>
    <x v="1"/>
    <s v="N"/>
    <n v="2519.4499999999998"/>
    <n v="701.56"/>
    <x v="0"/>
    <n v="0.27845759987298802"/>
    <x v="0"/>
    <x v="1"/>
    <m/>
    <x v="0"/>
    <n v="0"/>
    <n v="130.44"/>
    <x v="9"/>
    <x v="4"/>
  </r>
  <r>
    <s v="ORD-202310-07865"/>
    <x v="291"/>
    <x v="29"/>
    <x v="2"/>
    <n v="4646476095"/>
    <x v="15"/>
    <s v="PRD-100-SHO"/>
    <x v="12"/>
    <x v="0"/>
    <s v="N"/>
    <n v="4935.6000000000004"/>
    <n v="476.2"/>
    <x v="0"/>
    <n v="9.6482697139152293E-2"/>
    <x v="0"/>
    <x v="2"/>
    <m/>
    <x v="0"/>
    <n v="0"/>
    <n v="2793.38"/>
    <x v="9"/>
    <x v="4"/>
  </r>
  <r>
    <s v="ORD-202310-07866"/>
    <x v="278"/>
    <x v="2"/>
    <x v="5"/>
    <n v="3402144918"/>
    <x v="6"/>
    <s v="PRD-107-TAB"/>
    <x v="6"/>
    <x v="1"/>
    <s v="North"/>
    <n v="2390.31"/>
    <n v="133.07"/>
    <x v="0"/>
    <n v="5.5670603394538803E-2"/>
    <x v="0"/>
    <x v="2"/>
    <m/>
    <x v="0"/>
    <n v="0"/>
    <n v="2081.52"/>
    <x v="9"/>
    <x v="4"/>
  </r>
  <r>
    <s v="ORD-202310-07867"/>
    <x v="286"/>
    <x v="22"/>
    <x v="7"/>
    <n v="9436163110"/>
    <x v="5"/>
    <s v="PRD-103-HEA"/>
    <x v="5"/>
    <x v="1"/>
    <s v="North"/>
    <n v="559.22"/>
    <n v="120.56"/>
    <x v="0"/>
    <n v="0.21558599477844101"/>
    <x v="1"/>
    <x v="1"/>
    <m/>
    <x v="0"/>
    <n v="0"/>
    <n v="2183.56"/>
    <x v="9"/>
    <x v="4"/>
  </r>
  <r>
    <s v="ORD-202310-07868"/>
    <x v="283"/>
    <x v="7"/>
    <x v="2"/>
    <n v="5109353189"/>
    <x v="20"/>
    <s v="PRD-100-SHO"/>
    <x v="12"/>
    <x v="0"/>
    <s v="S"/>
    <n v="2898.28"/>
    <n v="418.34"/>
    <x v="2"/>
    <n v="0.14434078142898499"/>
    <x v="0"/>
    <x v="0"/>
    <m/>
    <x v="0"/>
    <n v="0"/>
    <n v="2793.38"/>
    <x v="9"/>
    <x v="4"/>
  </r>
  <r>
    <s v="ORD-202310-07869"/>
    <x v="287"/>
    <x v="3"/>
    <x v="4"/>
    <n v="7526393055"/>
    <x v="13"/>
    <s v="PRD-102-LAP"/>
    <x v="10"/>
    <x v="1"/>
    <s v="East"/>
    <n v="961.72"/>
    <n v="53.36"/>
    <x v="1"/>
    <n v="5.5483924635028901E-2"/>
    <x v="1"/>
    <x v="2"/>
    <m/>
    <x v="0"/>
    <n v="0"/>
    <n v="847.14"/>
    <x v="9"/>
    <x v="4"/>
  </r>
  <r>
    <s v="ORD-202310-07870"/>
    <x v="268"/>
    <x v="9"/>
    <x v="4"/>
    <n v="3860579473"/>
    <x v="5"/>
    <s v="PRD-103-HEA"/>
    <x v="5"/>
    <x v="1"/>
    <s v="W"/>
    <n v="4568.3599999999997"/>
    <n v="912.92"/>
    <x v="3"/>
    <n v="0.19983538950520499"/>
    <x v="0"/>
    <x v="0"/>
    <m/>
    <x v="0"/>
    <n v="0"/>
    <n v="2183.56"/>
    <x v="9"/>
    <x v="4"/>
  </r>
  <r>
    <s v="ORD-202310-07871"/>
    <x v="291"/>
    <x v="13"/>
    <x v="2"/>
    <n v="856389421"/>
    <x v="14"/>
    <s v="PRD - 111 - CHA"/>
    <x v="11"/>
    <x v="1"/>
    <s v="East"/>
    <n v="646.52"/>
    <n v="99.21"/>
    <x v="1"/>
    <n v="0.15345232939429601"/>
    <x v="1"/>
    <x v="0"/>
    <m/>
    <x v="0"/>
    <n v="0"/>
    <m/>
    <x v="9"/>
    <x v="4"/>
  </r>
  <r>
    <s v="ORD-202310-07872"/>
    <x v="271"/>
    <x v="18"/>
    <x v="0"/>
    <n v="6190995911"/>
    <x v="19"/>
    <s v="PRD-102-LAP"/>
    <x v="10"/>
    <x v="1"/>
    <s v="North"/>
    <n v="345.83"/>
    <n v="44.54"/>
    <x v="0"/>
    <n v="0.12879160281063001"/>
    <x v="2"/>
    <x v="0"/>
    <m/>
    <x v="0"/>
    <n v="0"/>
    <n v="847.14"/>
    <x v="9"/>
    <x v="4"/>
  </r>
  <r>
    <s v="ORD-202310-07873"/>
    <x v="281"/>
    <x v="17"/>
    <x v="4"/>
    <n v="9188758321"/>
    <x v="1"/>
    <s v="PRD-101-SHI"/>
    <x v="1"/>
    <x v="0"/>
    <s v="East"/>
    <n v="544.79999999999995"/>
    <n v="96.88"/>
    <x v="1"/>
    <n v="0.177826725403818"/>
    <x v="1"/>
    <x v="0"/>
    <m/>
    <x v="0"/>
    <n v="0"/>
    <n v="2821.33"/>
    <x v="9"/>
    <x v="4"/>
  </r>
  <r>
    <s v="ORD-202310-07874"/>
    <x v="279"/>
    <x v="20"/>
    <x v="2"/>
    <n v="2070696755"/>
    <x v="0"/>
    <s v="PRD - 108 - JAC"/>
    <x v="0"/>
    <x v="0"/>
    <s v="East"/>
    <n v="1937.03"/>
    <n v="103.65"/>
    <x v="1"/>
    <n v="5.3509754624347601E-2"/>
    <x v="0"/>
    <x v="2"/>
    <m/>
    <x v="0"/>
    <n v="0"/>
    <m/>
    <x v="9"/>
    <x v="4"/>
  </r>
  <r>
    <s v="ORD-202310-07875"/>
    <x v="270"/>
    <x v="13"/>
    <x v="5"/>
    <n v="9000651357"/>
    <x v="14"/>
    <s v="PRD-111-CHA"/>
    <x v="4"/>
    <x v="1"/>
    <s v="South"/>
    <n v="1515.55"/>
    <n v="303.35000000000002"/>
    <x v="2"/>
    <n v="0.200158358351754"/>
    <x v="0"/>
    <x v="1"/>
    <m/>
    <x v="0"/>
    <n v="0"/>
    <n v="207.68"/>
    <x v="9"/>
    <x v="4"/>
  </r>
  <r>
    <s v="ORD-202310-07876"/>
    <x v="280"/>
    <x v="25"/>
    <x v="4"/>
    <n v="1975720976"/>
    <x v="12"/>
    <s v="PRD - 105 - BAG"/>
    <x v="4"/>
    <x v="2"/>
    <s v="W"/>
    <n v="2727.17"/>
    <n v="719.3"/>
    <x v="3"/>
    <n v="0.26375326803976301"/>
    <x v="0"/>
    <x v="1"/>
    <m/>
    <x v="0"/>
    <n v="0"/>
    <m/>
    <x v="9"/>
    <x v="4"/>
  </r>
  <r>
    <s v="ORD-202310-07877"/>
    <x v="286"/>
    <x v="10"/>
    <x v="1"/>
    <n v="1658592645"/>
    <x v="12"/>
    <s v="PRD-105-BAG"/>
    <x v="4"/>
    <x v="2"/>
    <s v="N"/>
    <n v="2834.12"/>
    <n v="406.12"/>
    <x v="0"/>
    <n v="0.14329668468519299"/>
    <x v="0"/>
    <x v="0"/>
    <m/>
    <x v="0"/>
    <n v="0"/>
    <m/>
    <x v="9"/>
    <x v="4"/>
  </r>
  <r>
    <s v="ORD-202310-07878"/>
    <x v="279"/>
    <x v="10"/>
    <x v="7"/>
    <n v="7442800888"/>
    <x v="4"/>
    <s v="PRD-109-SUN"/>
    <x v="3"/>
    <x v="2"/>
    <s v="North"/>
    <n v="372.1"/>
    <n v="41.4"/>
    <x v="0"/>
    <n v="0.11126041386724"/>
    <x v="2"/>
    <x v="0"/>
    <m/>
    <x v="0"/>
    <n v="0"/>
    <m/>
    <x v="9"/>
    <x v="4"/>
  </r>
  <r>
    <s v="ORD-202310-07879"/>
    <x v="281"/>
    <x v="7"/>
    <x v="2"/>
    <n v="5068645401"/>
    <x v="13"/>
    <s v="PRD-102-LAP"/>
    <x v="4"/>
    <x v="1"/>
    <s v="East"/>
    <n v="2828.57"/>
    <n v="548.84"/>
    <x v="1"/>
    <n v="0.194034441431536"/>
    <x v="0"/>
    <x v="0"/>
    <m/>
    <x v="0"/>
    <n v="0"/>
    <n v="847.14"/>
    <x v="9"/>
    <x v="4"/>
  </r>
  <r>
    <s v="ORD-202310-07880"/>
    <x v="293"/>
    <x v="15"/>
    <x v="5"/>
    <n v="2435503926"/>
    <x v="17"/>
    <s v="PRD-108-JAC"/>
    <x v="0"/>
    <x v="0"/>
    <s v="W"/>
    <n v="3621.53"/>
    <n v="323.55"/>
    <x v="3"/>
    <n v="8.9340693022010004E-2"/>
    <x v="0"/>
    <x v="2"/>
    <s v="Customer changed mind"/>
    <x v="1"/>
    <n v="1"/>
    <n v="2085.91"/>
    <x v="9"/>
    <x v="4"/>
  </r>
  <r>
    <s v="ORD-202310-07881"/>
    <x v="267"/>
    <x v="25"/>
    <x v="3"/>
    <n v="9747652288"/>
    <x v="2"/>
    <s v="PRD-101-SHI"/>
    <x v="1"/>
    <x v="0"/>
    <s v="East"/>
    <n v="1253.94"/>
    <n v="313.8"/>
    <x v="1"/>
    <n v="0.25025120819177898"/>
    <x v="0"/>
    <x v="1"/>
    <m/>
    <x v="0"/>
    <n v="0"/>
    <n v="2821.33"/>
    <x v="9"/>
    <x v="4"/>
  </r>
  <r>
    <s v="ORD-202310-07882"/>
    <x v="265"/>
    <x v="26"/>
    <x v="7"/>
    <n v="6209874698"/>
    <x v="11"/>
    <s v="PRD-104-WAT"/>
    <x v="7"/>
    <x v="2"/>
    <s v="North"/>
    <n v="4761.16"/>
    <n v="1108.22"/>
    <x v="0"/>
    <n v="0.232762604071277"/>
    <x v="0"/>
    <x v="1"/>
    <m/>
    <x v="0"/>
    <n v="0"/>
    <n v="2420.2800000000002"/>
    <x v="9"/>
    <x v="4"/>
  </r>
  <r>
    <s v="ORD-202310-07883"/>
    <x v="272"/>
    <x v="28"/>
    <x v="6"/>
    <n v="9177677569"/>
    <x v="5"/>
    <s v="PRD-103-HEA"/>
    <x v="5"/>
    <x v="1"/>
    <s v="W"/>
    <n v="341.49"/>
    <n v="49.35"/>
    <x v="3"/>
    <n v="0.14451374857243299"/>
    <x v="2"/>
    <x v="0"/>
    <m/>
    <x v="0"/>
    <n v="0"/>
    <n v="2183.56"/>
    <x v="9"/>
    <x v="4"/>
  </r>
  <r>
    <s v="ORD-202310-07884"/>
    <x v="264"/>
    <x v="26"/>
    <x v="0"/>
    <n v="9461754669"/>
    <x v="15"/>
    <s v="PRD-100-SHO"/>
    <x v="12"/>
    <x v="0"/>
    <s v="North"/>
    <n v="393.29"/>
    <n v="78.3"/>
    <x v="0"/>
    <n v="0.19908973022451601"/>
    <x v="2"/>
    <x v="0"/>
    <s v="Defective"/>
    <x v="1"/>
    <n v="1"/>
    <n v="2793.38"/>
    <x v="9"/>
    <x v="4"/>
  </r>
  <r>
    <s v="ORD-202310-07885"/>
    <x v="285"/>
    <x v="9"/>
    <x v="5"/>
    <n v="1707692028"/>
    <x v="5"/>
    <s v="PRD-103-HEA"/>
    <x v="4"/>
    <x v="1"/>
    <s v="N"/>
    <n v="1110.23"/>
    <n v="224.76"/>
    <x v="0"/>
    <n v="0.20244453851904601"/>
    <x v="0"/>
    <x v="1"/>
    <m/>
    <x v="0"/>
    <n v="0"/>
    <n v="2183.56"/>
    <x v="9"/>
    <x v="4"/>
  </r>
  <r>
    <s v="ORD-202310-07886"/>
    <x v="285"/>
    <x v="27"/>
    <x v="6"/>
    <n v="5325577845"/>
    <x v="6"/>
    <s v="PRD - 107 - TAB"/>
    <x v="6"/>
    <x v="1"/>
    <s v="North"/>
    <n v="952.3"/>
    <n v="52.79"/>
    <x v="0"/>
    <n v="5.5434211908012197E-2"/>
    <x v="1"/>
    <x v="2"/>
    <m/>
    <x v="0"/>
    <n v="0"/>
    <m/>
    <x v="9"/>
    <x v="4"/>
  </r>
  <r>
    <s v="ORD-202310-07887"/>
    <x v="270"/>
    <x v="10"/>
    <x v="5"/>
    <n v="1074645587"/>
    <x v="7"/>
    <s v="PRD-104-WAT"/>
    <x v="7"/>
    <x v="2"/>
    <s v="N"/>
    <n v="3804.05"/>
    <n v="460.68"/>
    <x v="0"/>
    <n v="0.121102509167861"/>
    <x v="0"/>
    <x v="0"/>
    <m/>
    <x v="0"/>
    <n v="0"/>
    <n v="2420.2800000000002"/>
    <x v="9"/>
    <x v="4"/>
  </r>
  <r>
    <s v="ORD-202310-07888"/>
    <x v="284"/>
    <x v="24"/>
    <x v="7"/>
    <n v="3234141154"/>
    <x v="8"/>
    <s v="PRD-110-CAM"/>
    <x v="4"/>
    <x v="1"/>
    <s v="South"/>
    <n v="731.49"/>
    <n v="114.26"/>
    <x v="2"/>
    <n v="0.156201725245731"/>
    <x v="1"/>
    <x v="0"/>
    <m/>
    <x v="0"/>
    <n v="0"/>
    <m/>
    <x v="9"/>
    <x v="4"/>
  </r>
  <r>
    <s v="ORD-202310-07889"/>
    <x v="293"/>
    <x v="16"/>
    <x v="0"/>
    <n v="4544118716"/>
    <x v="18"/>
    <s v="PRD-103-HEA"/>
    <x v="4"/>
    <x v="1"/>
    <s v="W"/>
    <n v="538.65"/>
    <n v="75.84"/>
    <x v="3"/>
    <n v="0.140796435533278"/>
    <x v="1"/>
    <x v="0"/>
    <m/>
    <x v="0"/>
    <n v="0"/>
    <n v="2183.56"/>
    <x v="9"/>
    <x v="4"/>
  </r>
  <r>
    <s v="ORD-202310-07890"/>
    <x v="289"/>
    <x v="19"/>
    <x v="4"/>
    <n v="248895008"/>
    <x v="16"/>
    <s v="PRD - 109 - SUN"/>
    <x v="3"/>
    <x v="2"/>
    <s v="East"/>
    <n v="2052.73"/>
    <n v="159.62"/>
    <x v="1"/>
    <n v="7.7759861257934604E-2"/>
    <x v="0"/>
    <x v="2"/>
    <m/>
    <x v="0"/>
    <n v="0"/>
    <m/>
    <x v="9"/>
    <x v="4"/>
  </r>
  <r>
    <s v="ORD-202310-07891"/>
    <x v="276"/>
    <x v="26"/>
    <x v="4"/>
    <n v="7799786318"/>
    <x v="15"/>
    <s v="PRD-100-SHO"/>
    <x v="12"/>
    <x v="0"/>
    <s v="East"/>
    <n v="1206.25"/>
    <n v="193.31"/>
    <x v="1"/>
    <n v="0.16025699481865299"/>
    <x v="0"/>
    <x v="0"/>
    <s v="missing parts"/>
    <x v="1"/>
    <n v="1"/>
    <n v="2793.38"/>
    <x v="9"/>
    <x v="4"/>
  </r>
  <r>
    <s v="ORD-202310-07892"/>
    <x v="290"/>
    <x v="0"/>
    <x v="2"/>
    <n v="4359862460"/>
    <x v="16"/>
    <s v="PRD - 109 - SUN"/>
    <x v="3"/>
    <x v="2"/>
    <s v="N"/>
    <n v="3463.54"/>
    <n v="239.6"/>
    <x v="0"/>
    <n v="6.9177777649456901E-2"/>
    <x v="0"/>
    <x v="2"/>
    <m/>
    <x v="0"/>
    <n v="0"/>
    <m/>
    <x v="9"/>
    <x v="4"/>
  </r>
  <r>
    <s v="ORD-202310-07893"/>
    <x v="271"/>
    <x v="11"/>
    <x v="5"/>
    <n v="3184611816"/>
    <x v="12"/>
    <s v="PRD-105-BAG"/>
    <x v="4"/>
    <x v="2"/>
    <s v="North"/>
    <n v="4086.08"/>
    <n v="598.58000000000004"/>
    <x v="0"/>
    <n v="0.14649248179183999"/>
    <x v="0"/>
    <x v="0"/>
    <m/>
    <x v="0"/>
    <n v="0"/>
    <m/>
    <x v="9"/>
    <x v="4"/>
  </r>
  <r>
    <s v="ORD-202310-07894"/>
    <x v="266"/>
    <x v="21"/>
    <x v="3"/>
    <n v="95899008"/>
    <x v="0"/>
    <s v="PRD-108-JAC"/>
    <x v="0"/>
    <x v="0"/>
    <s v="East"/>
    <n v="1029.93"/>
    <n v="51.55"/>
    <x v="1"/>
    <n v="5.0051945277834402E-2"/>
    <x v="0"/>
    <x v="2"/>
    <m/>
    <x v="0"/>
    <n v="0"/>
    <n v="2085.91"/>
    <x v="9"/>
    <x v="4"/>
  </r>
  <r>
    <s v="ORD-202310-07895"/>
    <x v="269"/>
    <x v="11"/>
    <x v="4"/>
    <n v="1695717700"/>
    <x v="17"/>
    <s v="PRD-108-JAC"/>
    <x v="0"/>
    <x v="0"/>
    <s v="North"/>
    <n v="4214.13"/>
    <n v="136.38999999999999"/>
    <x v="0"/>
    <n v="3.2364924670098001E-2"/>
    <x v="0"/>
    <x v="2"/>
    <m/>
    <x v="0"/>
    <n v="0"/>
    <n v="2085.91"/>
    <x v="9"/>
    <x v="4"/>
  </r>
  <r>
    <s v="ORD-202310-07896"/>
    <x v="288"/>
    <x v="29"/>
    <x v="4"/>
    <n v="6703628845"/>
    <x v="22"/>
    <s v="PRD-105-BAG"/>
    <x v="9"/>
    <x v="2"/>
    <s v="S"/>
    <n v="1848.18"/>
    <n v="486.9"/>
    <x v="2"/>
    <n v="0.263448365418953"/>
    <x v="0"/>
    <x v="1"/>
    <m/>
    <x v="0"/>
    <n v="0"/>
    <m/>
    <x v="9"/>
    <x v="4"/>
  </r>
  <r>
    <s v="ORD-202310-07897"/>
    <x v="290"/>
    <x v="14"/>
    <x v="6"/>
    <n v="9822110134"/>
    <x v="4"/>
    <s v="PRD-109-SUN"/>
    <x v="3"/>
    <x v="2"/>
    <s v="East"/>
    <n v="2062.59"/>
    <n v="369.67"/>
    <x v="1"/>
    <n v="0.17922611861785401"/>
    <x v="0"/>
    <x v="0"/>
    <m/>
    <x v="0"/>
    <n v="0"/>
    <m/>
    <x v="9"/>
    <x v="4"/>
  </r>
  <r>
    <s v="ORD-202310-07898"/>
    <x v="284"/>
    <x v="19"/>
    <x v="2"/>
    <n v="8231978106"/>
    <x v="5"/>
    <s v="PRD-103-HEA"/>
    <x v="5"/>
    <x v="1"/>
    <s v="West"/>
    <n v="4829.24"/>
    <n v="297.77"/>
    <x v="3"/>
    <n v="6.1659805683710101E-2"/>
    <x v="0"/>
    <x v="2"/>
    <m/>
    <x v="0"/>
    <n v="0"/>
    <n v="2183.56"/>
    <x v="9"/>
    <x v="4"/>
  </r>
  <r>
    <s v="ORD-202310-07899"/>
    <x v="272"/>
    <x v="5"/>
    <x v="2"/>
    <n v="9504330543"/>
    <x v="9"/>
    <s v="PRD-107-TAB"/>
    <x v="6"/>
    <x v="1"/>
    <s v="S"/>
    <n v="2577.52"/>
    <n v="77.349999999999994"/>
    <x v="2"/>
    <n v="3.0009466463887802E-2"/>
    <x v="0"/>
    <x v="2"/>
    <m/>
    <x v="0"/>
    <n v="0"/>
    <n v="2081.52"/>
    <x v="9"/>
    <x v="4"/>
  </r>
  <r>
    <s v="ORD-202310-07900"/>
    <x v="267"/>
    <x v="20"/>
    <x v="2"/>
    <n v="1302629313"/>
    <x v="10"/>
    <s v="PRD-106-PHO"/>
    <x v="2"/>
    <x v="1"/>
    <s v="East"/>
    <n v="1559.77"/>
    <n v="65.760000000000005"/>
    <x v="1"/>
    <n v="4.2160062060431998E-2"/>
    <x v="0"/>
    <x v="2"/>
    <m/>
    <x v="0"/>
    <n v="0"/>
    <n v="2788.38"/>
    <x v="9"/>
    <x v="4"/>
  </r>
  <r>
    <s v="ORD-202310-07901"/>
    <x v="266"/>
    <x v="4"/>
    <x v="5"/>
    <n v="9139833664"/>
    <x v="5"/>
    <s v="PRD-103-HEA"/>
    <x v="4"/>
    <x v="1"/>
    <s v="N"/>
    <n v="4584.72"/>
    <n v="201.52"/>
    <x v="0"/>
    <n v="4.3954701704793299E-2"/>
    <x v="0"/>
    <x v="2"/>
    <m/>
    <x v="0"/>
    <n v="0"/>
    <n v="2183.56"/>
    <x v="9"/>
    <x v="4"/>
  </r>
  <r>
    <s v="ORD-202310-07902"/>
    <x v="269"/>
    <x v="17"/>
    <x v="1"/>
    <n v="4038620120"/>
    <x v="11"/>
    <s v="PRD-104-WAT"/>
    <x v="7"/>
    <x v="2"/>
    <s v="South"/>
    <n v="2651.12"/>
    <n v="639.58000000000004"/>
    <x v="2"/>
    <n v="0.24124898156250901"/>
    <x v="0"/>
    <x v="1"/>
    <m/>
    <x v="0"/>
    <n v="0"/>
    <n v="2420.2800000000002"/>
    <x v="9"/>
    <x v="4"/>
  </r>
  <r>
    <s v="ORD-202310-07903"/>
    <x v="270"/>
    <x v="28"/>
    <x v="0"/>
    <n v="318692958"/>
    <x v="22"/>
    <s v="PRD-105-BAG"/>
    <x v="4"/>
    <x v="2"/>
    <s v="N"/>
    <n v="3100.42"/>
    <n v="367.67"/>
    <x v="0"/>
    <n v="0.118587159159082"/>
    <x v="0"/>
    <x v="0"/>
    <m/>
    <x v="0"/>
    <n v="0"/>
    <m/>
    <x v="9"/>
    <x v="4"/>
  </r>
  <r>
    <s v="ORD-202310-07904"/>
    <x v="283"/>
    <x v="10"/>
    <x v="2"/>
    <n v="3233674363"/>
    <x v="2"/>
    <s v="PRD-101-SHI"/>
    <x v="1"/>
    <x v="0"/>
    <s v="North"/>
    <n v="1319.54"/>
    <n v="233.68"/>
    <x v="0"/>
    <n v="0.17709201691498599"/>
    <x v="0"/>
    <x v="0"/>
    <m/>
    <x v="0"/>
    <n v="0"/>
    <n v="2821.33"/>
    <x v="9"/>
    <x v="4"/>
  </r>
  <r>
    <s v="ORD-202310-07905"/>
    <x v="280"/>
    <x v="18"/>
    <x v="3"/>
    <n v="8712659361"/>
    <x v="8"/>
    <s v="PRD - 110 - CAM"/>
    <x v="8"/>
    <x v="1"/>
    <s v="West"/>
    <n v="1775.01"/>
    <n v="217.03"/>
    <x v="3"/>
    <n v="0.122269733691641"/>
    <x v="0"/>
    <x v="0"/>
    <m/>
    <x v="0"/>
    <n v="0"/>
    <m/>
    <x v="9"/>
    <x v="4"/>
  </r>
  <r>
    <s v="ORD-202310-07906"/>
    <x v="283"/>
    <x v="28"/>
    <x v="4"/>
    <n v="2655993121"/>
    <x v="9"/>
    <s v="PRD-107-TAB"/>
    <x v="6"/>
    <x v="1"/>
    <s v="East"/>
    <n v="46.59"/>
    <n v="4.09"/>
    <x v="1"/>
    <n v="8.7787078772268698E-2"/>
    <x v="2"/>
    <x v="2"/>
    <s v="missing parts"/>
    <x v="1"/>
    <n v="1"/>
    <n v="2081.52"/>
    <x v="9"/>
    <x v="4"/>
  </r>
  <r>
    <s v="ORD-202310-07907"/>
    <x v="277"/>
    <x v="10"/>
    <x v="4"/>
    <n v="9556915818"/>
    <x v="16"/>
    <s v="PRD-109-SUN "/>
    <x v="3"/>
    <x v="2"/>
    <s v="West"/>
    <n v="1997.24"/>
    <n v="538.63"/>
    <x v="3"/>
    <n v="0.26968716829224298"/>
    <x v="0"/>
    <x v="1"/>
    <m/>
    <x v="0"/>
    <n v="0"/>
    <n v="1385.87"/>
    <x v="9"/>
    <x v="4"/>
  </r>
  <r>
    <s v="ORD-202310-07908"/>
    <x v="291"/>
    <x v="20"/>
    <x v="1"/>
    <n v="5084485220"/>
    <x v="6"/>
    <s v="PRD-107-TAB"/>
    <x v="6"/>
    <x v="1"/>
    <s v="South"/>
    <n v="571.89"/>
    <n v="112.92"/>
    <x v="2"/>
    <n v="0.19745055867387101"/>
    <x v="1"/>
    <x v="0"/>
    <m/>
    <x v="0"/>
    <n v="0"/>
    <n v="2081.52"/>
    <x v="9"/>
    <x v="4"/>
  </r>
  <r>
    <s v="ORD-202310-07909"/>
    <x v="279"/>
    <x v="11"/>
    <x v="7"/>
    <n v="1834382250"/>
    <x v="8"/>
    <s v="PRD-110-CAM"/>
    <x v="8"/>
    <x v="1"/>
    <s v="South"/>
    <n v="3966.74"/>
    <n v="1086.9100000000001"/>
    <x v="2"/>
    <n v="0.27400585871521699"/>
    <x v="0"/>
    <x v="1"/>
    <m/>
    <x v="0"/>
    <n v="0"/>
    <m/>
    <x v="9"/>
    <x v="4"/>
  </r>
  <r>
    <s v="ORD-202310-07910"/>
    <x v="273"/>
    <x v="19"/>
    <x v="0"/>
    <n v="8269800809"/>
    <x v="16"/>
    <s v="PRD-109-SUN "/>
    <x v="3"/>
    <x v="2"/>
    <s v="East"/>
    <n v="3063.02"/>
    <n v="545.27"/>
    <x v="1"/>
    <n v="0.178017120358339"/>
    <x v="0"/>
    <x v="0"/>
    <m/>
    <x v="0"/>
    <n v="0"/>
    <n v="1385.87"/>
    <x v="9"/>
    <x v="4"/>
  </r>
  <r>
    <s v="ORD-202310-07911"/>
    <x v="278"/>
    <x v="19"/>
    <x v="4"/>
    <n v="7523734001"/>
    <x v="11"/>
    <s v="PRD-104-WAT"/>
    <x v="7"/>
    <x v="2"/>
    <s v="North"/>
    <n v="1622.71"/>
    <n v="52.93"/>
    <x v="0"/>
    <n v="3.2618274368186602E-2"/>
    <x v="0"/>
    <x v="2"/>
    <m/>
    <x v="0"/>
    <n v="0"/>
    <n v="2420.2800000000002"/>
    <x v="9"/>
    <x v="4"/>
  </r>
  <r>
    <s v="ORD-202310-07912"/>
    <x v="265"/>
    <x v="1"/>
    <x v="2"/>
    <n v="3642301892"/>
    <x v="0"/>
    <s v="PRD-108-JAC"/>
    <x v="0"/>
    <x v="0"/>
    <s v="W"/>
    <n v="4830.71"/>
    <n v="1086.05"/>
    <x v="3"/>
    <n v="0.22482202409169699"/>
    <x v="0"/>
    <x v="1"/>
    <m/>
    <x v="0"/>
    <n v="0"/>
    <n v="2085.91"/>
    <x v="9"/>
    <x v="4"/>
  </r>
  <r>
    <s v="ORD-202310-07913"/>
    <x v="285"/>
    <x v="6"/>
    <x v="3"/>
    <n v="8653166246"/>
    <x v="12"/>
    <s v="PRD-105-BAG"/>
    <x v="9"/>
    <x v="2"/>
    <s v="South"/>
    <n v="3986.84"/>
    <n v="980.33"/>
    <x v="2"/>
    <n v="0.24589148297900101"/>
    <x v="0"/>
    <x v="1"/>
    <m/>
    <x v="0"/>
    <n v="0"/>
    <m/>
    <x v="9"/>
    <x v="4"/>
  </r>
  <r>
    <s v="ORD-202310-07914"/>
    <x v="283"/>
    <x v="16"/>
    <x v="1"/>
    <n v="3077130987"/>
    <x v="12"/>
    <s v="PRD-105-BAG"/>
    <x v="9"/>
    <x v="2"/>
    <s v="South"/>
    <n v="4860.3100000000004"/>
    <n v="879.35"/>
    <x v="2"/>
    <n v="0.180924673529055"/>
    <x v="0"/>
    <x v="0"/>
    <m/>
    <x v="0"/>
    <n v="0"/>
    <m/>
    <x v="9"/>
    <x v="4"/>
  </r>
  <r>
    <s v="ORD-202310-07915"/>
    <x v="271"/>
    <x v="15"/>
    <x v="4"/>
    <n v="67561513"/>
    <x v="15"/>
    <s v="PRD-100-SHO"/>
    <x v="12"/>
    <x v="0"/>
    <s v="North"/>
    <n v="1466.82"/>
    <n v="174.2"/>
    <x v="0"/>
    <n v="0.11876031142198799"/>
    <x v="0"/>
    <x v="0"/>
    <m/>
    <x v="0"/>
    <n v="0"/>
    <n v="2793.38"/>
    <x v="9"/>
    <x v="4"/>
  </r>
  <r>
    <s v="ORD-202310-07916"/>
    <x v="284"/>
    <x v="28"/>
    <x v="1"/>
    <n v="4862562242"/>
    <x v="9"/>
    <s v="PRD-107-TAB"/>
    <x v="6"/>
    <x v="1"/>
    <s v="N"/>
    <n v="3699.91"/>
    <n v="978.55"/>
    <x v="0"/>
    <n v="0.264479406255828"/>
    <x v="0"/>
    <x v="1"/>
    <m/>
    <x v="0"/>
    <n v="0"/>
    <n v="2081.52"/>
    <x v="9"/>
    <x v="4"/>
  </r>
  <r>
    <s v="ORD-202310-07917"/>
    <x v="282"/>
    <x v="14"/>
    <x v="3"/>
    <n v="5283359658"/>
    <x v="5"/>
    <s v="PRD-103-HEA"/>
    <x v="5"/>
    <x v="1"/>
    <s v="East"/>
    <n v="1481.67"/>
    <n v="338.18"/>
    <x v="1"/>
    <n v="0.228242456147455"/>
    <x v="0"/>
    <x v="1"/>
    <m/>
    <x v="0"/>
    <n v="0"/>
    <n v="2183.56"/>
    <x v="9"/>
    <x v="4"/>
  </r>
  <r>
    <s v="ORD-202310-07918"/>
    <x v="276"/>
    <x v="15"/>
    <x v="3"/>
    <n v="8413779907"/>
    <x v="4"/>
    <s v="PRD - 109 - SUN "/>
    <x v="3"/>
    <x v="2"/>
    <s v="North"/>
    <n v="137.37"/>
    <n v="38.82"/>
    <x v="0"/>
    <n v="0.28259445293732299"/>
    <x v="2"/>
    <x v="1"/>
    <m/>
    <x v="0"/>
    <n v="0"/>
    <m/>
    <x v="9"/>
    <x v="4"/>
  </r>
  <r>
    <s v="ORD-202310-07919"/>
    <x v="292"/>
    <x v="22"/>
    <x v="3"/>
    <n v="4944971810"/>
    <x v="12"/>
    <s v="PRD-105-BAG "/>
    <x v="9"/>
    <x v="2"/>
    <s v="N"/>
    <n v="4224.63"/>
    <n v="1179.05"/>
    <x v="0"/>
    <n v="0.279089529733965"/>
    <x v="0"/>
    <x v="1"/>
    <m/>
    <x v="0"/>
    <n v="0"/>
    <m/>
    <x v="9"/>
    <x v="4"/>
  </r>
  <r>
    <s v="ORD-202310-07920"/>
    <x v="293"/>
    <x v="2"/>
    <x v="5"/>
    <n v="420619955"/>
    <x v="1"/>
    <s v="PRD - 101 - SHI"/>
    <x v="4"/>
    <x v="0"/>
    <s v="North"/>
    <n v="4006.06"/>
    <n v="327.11"/>
    <x v="0"/>
    <n v="8.1653794501330507E-2"/>
    <x v="0"/>
    <x v="2"/>
    <m/>
    <x v="0"/>
    <n v="0"/>
    <m/>
    <x v="9"/>
    <x v="4"/>
  </r>
  <r>
    <s v="ORD-202310-07921"/>
    <x v="282"/>
    <x v="3"/>
    <x v="5"/>
    <n v="2348143698"/>
    <x v="11"/>
    <s v="PRD-104-WAT"/>
    <x v="4"/>
    <x v="2"/>
    <s v="North"/>
    <n v="1930.63"/>
    <n v="458.31"/>
    <x v="0"/>
    <n v="0.23738883162491001"/>
    <x v="0"/>
    <x v="1"/>
    <m/>
    <x v="0"/>
    <n v="0"/>
    <n v="2420.2800000000002"/>
    <x v="9"/>
    <x v="4"/>
  </r>
  <r>
    <s v="ORD-202310-07922"/>
    <x v="279"/>
    <x v="22"/>
    <x v="6"/>
    <n v="5037921613"/>
    <x v="18"/>
    <s v="PRD-103-HEA"/>
    <x v="5"/>
    <x v="1"/>
    <s v="N"/>
    <n v="3913.52"/>
    <n v="340.99"/>
    <x v="0"/>
    <n v="8.7131278235450402E-2"/>
    <x v="0"/>
    <x v="2"/>
    <m/>
    <x v="0"/>
    <n v="0"/>
    <n v="2183.56"/>
    <x v="9"/>
    <x v="4"/>
  </r>
  <r>
    <s v="ORD-202310-07923"/>
    <x v="276"/>
    <x v="25"/>
    <x v="6"/>
    <n v="6331494209"/>
    <x v="21"/>
    <s v="PRD-110-CAM"/>
    <x v="8"/>
    <x v="1"/>
    <s v="North"/>
    <n v="1842.72"/>
    <n v="532.41"/>
    <x v="0"/>
    <n v="0.28892615264391802"/>
    <x v="0"/>
    <x v="1"/>
    <m/>
    <x v="0"/>
    <n v="0"/>
    <m/>
    <x v="9"/>
    <x v="4"/>
  </r>
  <r>
    <s v="ORD-202310-07924"/>
    <x v="267"/>
    <x v="0"/>
    <x v="5"/>
    <n v="6171656766"/>
    <x v="13"/>
    <s v="PRD-102-LAP"/>
    <x v="10"/>
    <x v="1"/>
    <s v="N"/>
    <n v="1820.05"/>
    <n v="346.53"/>
    <x v="0"/>
    <n v="0.19039586824537799"/>
    <x v="0"/>
    <x v="0"/>
    <m/>
    <x v="0"/>
    <n v="0"/>
    <n v="847.14"/>
    <x v="9"/>
    <x v="4"/>
  </r>
  <r>
    <s v="ORD-202310-07925"/>
    <x v="285"/>
    <x v="12"/>
    <x v="7"/>
    <n v="8168149356"/>
    <x v="15"/>
    <s v="PRD-100-SHO"/>
    <x v="12"/>
    <x v="0"/>
    <s v="West"/>
    <n v="2644.54"/>
    <n v="283.23"/>
    <x v="3"/>
    <n v="0.107099911515802"/>
    <x v="0"/>
    <x v="0"/>
    <m/>
    <x v="0"/>
    <n v="0"/>
    <n v="2793.38"/>
    <x v="9"/>
    <x v="4"/>
  </r>
  <r>
    <s v="ORD-202310-07926"/>
    <x v="265"/>
    <x v="1"/>
    <x v="7"/>
    <n v="1329803418"/>
    <x v="0"/>
    <s v="PRD-108-JAC"/>
    <x v="0"/>
    <x v="0"/>
    <s v="South"/>
    <n v="4725.1099999999997"/>
    <n v="864.54"/>
    <x v="2"/>
    <n v="0.182967169018287"/>
    <x v="0"/>
    <x v="0"/>
    <m/>
    <x v="0"/>
    <n v="0"/>
    <n v="2085.91"/>
    <x v="9"/>
    <x v="4"/>
  </r>
  <r>
    <s v="ORD-202310-07927"/>
    <x v="293"/>
    <x v="12"/>
    <x v="3"/>
    <n v="5880448332"/>
    <x v="13"/>
    <s v="PRD-102-LAP"/>
    <x v="10"/>
    <x v="1"/>
    <s v="North"/>
    <n v="1848.1"/>
    <n v="435.92"/>
    <x v="0"/>
    <n v="0.235874682105947"/>
    <x v="0"/>
    <x v="1"/>
    <m/>
    <x v="0"/>
    <n v="0"/>
    <n v="847.14"/>
    <x v="9"/>
    <x v="4"/>
  </r>
  <r>
    <s v="ORD-202310-07928"/>
    <x v="289"/>
    <x v="3"/>
    <x v="3"/>
    <n v="821372818"/>
    <x v="2"/>
    <s v="PRD-101-SHI"/>
    <x v="1"/>
    <x v="0"/>
    <s v="South"/>
    <n v="461.35"/>
    <n v="39.19"/>
    <x v="2"/>
    <n v="8.4946353094180096E-2"/>
    <x v="2"/>
    <x v="2"/>
    <m/>
    <x v="0"/>
    <n v="0"/>
    <n v="2821.33"/>
    <x v="9"/>
    <x v="4"/>
  </r>
  <r>
    <s v="ORD-202310-07929"/>
    <x v="275"/>
    <x v="24"/>
    <x v="1"/>
    <n v="8792675932"/>
    <x v="2"/>
    <s v="PRD - 101 - SHI"/>
    <x v="1"/>
    <x v="0"/>
    <s v="S"/>
    <n v="1635.39"/>
    <n v="178.8"/>
    <x v="2"/>
    <n v="0.109331719039495"/>
    <x v="0"/>
    <x v="0"/>
    <m/>
    <x v="0"/>
    <n v="0"/>
    <m/>
    <x v="9"/>
    <x v="4"/>
  </r>
  <r>
    <s v="ORD-202310-07930"/>
    <x v="287"/>
    <x v="13"/>
    <x v="6"/>
    <n v="4185552121"/>
    <x v="8"/>
    <s v="PRD-110-CAM"/>
    <x v="8"/>
    <x v="1"/>
    <s v="East"/>
    <n v="3729.17"/>
    <n v="373.41"/>
    <x v="1"/>
    <n v="0.10013220099915"/>
    <x v="0"/>
    <x v="0"/>
    <m/>
    <x v="0"/>
    <n v="0"/>
    <m/>
    <x v="9"/>
    <x v="4"/>
  </r>
  <r>
    <s v="ORD-202310-07931"/>
    <x v="275"/>
    <x v="8"/>
    <x v="7"/>
    <n v="1593642436"/>
    <x v="15"/>
    <s v="PRD-100-SHO"/>
    <x v="12"/>
    <x v="0"/>
    <s v="N"/>
    <n v="1356.99"/>
    <n v="354.96"/>
    <x v="0"/>
    <n v="0.26157893573276098"/>
    <x v="0"/>
    <x v="1"/>
    <m/>
    <x v="0"/>
    <n v="0"/>
    <n v="2793.38"/>
    <x v="9"/>
    <x v="4"/>
  </r>
  <r>
    <s v="ORD-202310-07932"/>
    <x v="283"/>
    <x v="7"/>
    <x v="7"/>
    <n v="1126468517"/>
    <x v="14"/>
    <s v="PRD-111-CHA"/>
    <x v="11"/>
    <x v="1"/>
    <s v="North"/>
    <n v="4917.47"/>
    <n v="302.74"/>
    <x v="0"/>
    <n v="6.1564178327473303E-2"/>
    <x v="0"/>
    <x v="2"/>
    <m/>
    <x v="0"/>
    <n v="0"/>
    <n v="207.68"/>
    <x v="9"/>
    <x v="4"/>
  </r>
  <r>
    <s v="ORD-202310-07933"/>
    <x v="277"/>
    <x v="29"/>
    <x v="0"/>
    <n v="95140400"/>
    <x v="18"/>
    <s v="PRD-103-HEA"/>
    <x v="5"/>
    <x v="1"/>
    <s v="S"/>
    <n v="1983.11"/>
    <n v="132.5"/>
    <x v="2"/>
    <n v="6.6814246310088699E-2"/>
    <x v="0"/>
    <x v="2"/>
    <s v="damaged "/>
    <x v="1"/>
    <n v="1"/>
    <n v="2183.56"/>
    <x v="9"/>
    <x v="4"/>
  </r>
  <r>
    <s v="ORD-202310-07934"/>
    <x v="285"/>
    <x v="4"/>
    <x v="3"/>
    <n v="6946708273"/>
    <x v="17"/>
    <s v="PRD-108-JAC"/>
    <x v="0"/>
    <x v="0"/>
    <s v="North"/>
    <n v="3557.9"/>
    <n v="1022.3"/>
    <x v="0"/>
    <n v="0.28733241518873498"/>
    <x v="0"/>
    <x v="1"/>
    <m/>
    <x v="0"/>
    <n v="0"/>
    <n v="2085.91"/>
    <x v="9"/>
    <x v="4"/>
  </r>
  <r>
    <s v="ORD-202310-07935"/>
    <x v="289"/>
    <x v="0"/>
    <x v="3"/>
    <n v="1317217060"/>
    <x v="20"/>
    <s v="PRD-100-SHO"/>
    <x v="12"/>
    <x v="0"/>
    <s v="East"/>
    <n v="3533.88"/>
    <n v="749.81"/>
    <x v="1"/>
    <n v="0.21217754988850801"/>
    <x v="0"/>
    <x v="1"/>
    <m/>
    <x v="0"/>
    <n v="0"/>
    <n v="2793.38"/>
    <x v="9"/>
    <x v="4"/>
  </r>
  <r>
    <s v="ORD-202310-07936"/>
    <x v="287"/>
    <x v="22"/>
    <x v="5"/>
    <n v="6762647081"/>
    <x v="2"/>
    <s v="PRD-101-SHI"/>
    <x v="1"/>
    <x v="0"/>
    <s v="North"/>
    <n v="4344.62"/>
    <n v="423.85"/>
    <x v="0"/>
    <n v="9.7557438855412001E-2"/>
    <x v="0"/>
    <x v="2"/>
    <m/>
    <x v="0"/>
    <n v="0"/>
    <n v="2821.33"/>
    <x v="9"/>
    <x v="4"/>
  </r>
  <r>
    <s v="ORD-202310-07937"/>
    <x v="289"/>
    <x v="22"/>
    <x v="0"/>
    <n v="8248322313"/>
    <x v="5"/>
    <s v="PRD-103-HEA"/>
    <x v="5"/>
    <x v="1"/>
    <s v="S"/>
    <n v="4253.92"/>
    <n v="425.12"/>
    <x v="2"/>
    <n v="9.99360589761914E-2"/>
    <x v="0"/>
    <x v="2"/>
    <m/>
    <x v="0"/>
    <n v="0"/>
    <n v="2183.56"/>
    <x v="9"/>
    <x v="4"/>
  </r>
  <r>
    <s v="ORD-202310-07938"/>
    <x v="270"/>
    <x v="23"/>
    <x v="7"/>
    <n v="8675888369"/>
    <x v="8"/>
    <s v="PRD-110-CAM"/>
    <x v="8"/>
    <x v="1"/>
    <s v="N"/>
    <n v="4523.5"/>
    <n v="252.35"/>
    <x v="0"/>
    <n v="5.5786448546479503E-2"/>
    <x v="0"/>
    <x v="2"/>
    <m/>
    <x v="0"/>
    <n v="0"/>
    <m/>
    <x v="9"/>
    <x v="4"/>
  </r>
  <r>
    <s v="ORD-202310-07939"/>
    <x v="277"/>
    <x v="9"/>
    <x v="0"/>
    <n v="3910007408"/>
    <x v="13"/>
    <s v="PRD-102-LAP"/>
    <x v="10"/>
    <x v="1"/>
    <s v="East"/>
    <n v="3025.15"/>
    <n v="631.08000000000004"/>
    <x v="1"/>
    <n v="0.20861114324909499"/>
    <x v="0"/>
    <x v="1"/>
    <m/>
    <x v="0"/>
    <n v="0"/>
    <n v="847.14"/>
    <x v="9"/>
    <x v="4"/>
  </r>
  <r>
    <s v="ORD-202310-07940"/>
    <x v="287"/>
    <x v="18"/>
    <x v="7"/>
    <n v="3941233934"/>
    <x v="23"/>
    <s v="PRD-111-CHA"/>
    <x v="11"/>
    <x v="1"/>
    <s v="North"/>
    <n v="2618.11"/>
    <n v="714.59"/>
    <x v="0"/>
    <n v="0.27294116748341402"/>
    <x v="0"/>
    <x v="1"/>
    <m/>
    <x v="0"/>
    <n v="0"/>
    <n v="207.68"/>
    <x v="9"/>
    <x v="4"/>
  </r>
  <r>
    <s v="ORD-202310-07941"/>
    <x v="293"/>
    <x v="17"/>
    <x v="3"/>
    <n v="7135260638"/>
    <x v="12"/>
    <s v="PRD-105-BAG"/>
    <x v="9"/>
    <x v="2"/>
    <s v="South"/>
    <n v="4456.88"/>
    <n v="1143.17"/>
    <x v="2"/>
    <n v="0.25649557538008699"/>
    <x v="0"/>
    <x v="1"/>
    <m/>
    <x v="0"/>
    <n v="0"/>
    <m/>
    <x v="9"/>
    <x v="4"/>
  </r>
  <r>
    <s v="ORD-202310-07942"/>
    <x v="283"/>
    <x v="12"/>
    <x v="1"/>
    <n v="7804222153"/>
    <x v="9"/>
    <s v="PRD-107-TAB"/>
    <x v="6"/>
    <x v="1"/>
    <s v="N"/>
    <n v="4718.87"/>
    <n v="558.17999999999995"/>
    <x v="0"/>
    <n v="0.118286793236516"/>
    <x v="0"/>
    <x v="0"/>
    <m/>
    <x v="0"/>
    <n v="0"/>
    <n v="2081.52"/>
    <x v="9"/>
    <x v="4"/>
  </r>
  <r>
    <s v="ORD-202310-07943"/>
    <x v="289"/>
    <x v="22"/>
    <x v="0"/>
    <n v="9229643470"/>
    <x v="5"/>
    <s v="PRD-103-HEA"/>
    <x v="4"/>
    <x v="1"/>
    <s v="South"/>
    <n v="4595.5600000000004"/>
    <n v="259.22000000000003"/>
    <x v="2"/>
    <n v="5.64066185622644E-2"/>
    <x v="0"/>
    <x v="2"/>
    <m/>
    <x v="0"/>
    <n v="0"/>
    <n v="2183.56"/>
    <x v="9"/>
    <x v="4"/>
  </r>
  <r>
    <s v="ORD-202310-07944"/>
    <x v="278"/>
    <x v="11"/>
    <x v="7"/>
    <n v="4003726901"/>
    <x v="20"/>
    <s v="PRD-100-SHO"/>
    <x v="12"/>
    <x v="0"/>
    <s v="South"/>
    <n v="3909.2"/>
    <n v="691.46"/>
    <x v="2"/>
    <n v="0.176880180087998"/>
    <x v="0"/>
    <x v="0"/>
    <m/>
    <x v="0"/>
    <n v="0"/>
    <n v="2793.38"/>
    <x v="9"/>
    <x v="4"/>
  </r>
  <r>
    <s v="ORD-202310-07945"/>
    <x v="267"/>
    <x v="11"/>
    <x v="6"/>
    <n v="1912052254"/>
    <x v="22"/>
    <s v="PRD-105-BAG"/>
    <x v="9"/>
    <x v="2"/>
    <s v="North"/>
    <n v="1116.77"/>
    <n v="111.17"/>
    <x v="0"/>
    <n v="9.9546012160068795E-2"/>
    <x v="0"/>
    <x v="2"/>
    <m/>
    <x v="0"/>
    <n v="0"/>
    <m/>
    <x v="9"/>
    <x v="4"/>
  </r>
  <r>
    <s v="ORD-202310-07946"/>
    <x v="284"/>
    <x v="19"/>
    <x v="2"/>
    <n v="3418394652"/>
    <x v="12"/>
    <s v="PRD-105-BAG"/>
    <x v="4"/>
    <x v="2"/>
    <s v="S"/>
    <n v="2589.56"/>
    <n v="292.83"/>
    <x v="2"/>
    <n v="0.113080986731337"/>
    <x v="0"/>
    <x v="0"/>
    <m/>
    <x v="0"/>
    <n v="0"/>
    <m/>
    <x v="9"/>
    <x v="4"/>
  </r>
  <r>
    <s v="ORD-202310-07947"/>
    <x v="290"/>
    <x v="15"/>
    <x v="7"/>
    <n v="3501906032"/>
    <x v="22"/>
    <s v="PRD-105-BAG"/>
    <x v="4"/>
    <x v="2"/>
    <s v="West"/>
    <n v="736.59"/>
    <n v="191.39"/>
    <x v="3"/>
    <n v="0.25983247125266401"/>
    <x v="1"/>
    <x v="1"/>
    <s v="missing parts"/>
    <x v="1"/>
    <n v="1"/>
    <m/>
    <x v="9"/>
    <x v="4"/>
  </r>
  <r>
    <s v="ORD-202310-07948"/>
    <x v="272"/>
    <x v="20"/>
    <x v="2"/>
    <n v="6359649149"/>
    <x v="13"/>
    <s v="PRD-102-LAP"/>
    <x v="10"/>
    <x v="1"/>
    <s v="North"/>
    <n v="4321.1499999999996"/>
    <n v="744.27"/>
    <x v="0"/>
    <n v="0.172238871596681"/>
    <x v="0"/>
    <x v="0"/>
    <m/>
    <x v="0"/>
    <n v="0"/>
    <n v="847.14"/>
    <x v="9"/>
    <x v="4"/>
  </r>
  <r>
    <s v="ORD-202310-07949"/>
    <x v="276"/>
    <x v="10"/>
    <x v="6"/>
    <n v="8924793305"/>
    <x v="11"/>
    <s v="PRD-104-WAT"/>
    <x v="7"/>
    <x v="2"/>
    <s v="North"/>
    <n v="3534.69"/>
    <n v="128.28"/>
    <x v="0"/>
    <n v="3.6291725724179498E-2"/>
    <x v="0"/>
    <x v="2"/>
    <m/>
    <x v="0"/>
    <n v="0"/>
    <n v="2420.2800000000002"/>
    <x v="9"/>
    <x v="4"/>
  </r>
  <r>
    <s v="ORD-202310-07950"/>
    <x v="284"/>
    <x v="19"/>
    <x v="1"/>
    <n v="1412772481"/>
    <x v="9"/>
    <s v="PRD - 107 - TAB"/>
    <x v="6"/>
    <x v="1"/>
    <s v="South"/>
    <n v="3374.73"/>
    <n v="320.49"/>
    <x v="2"/>
    <n v="9.4967597407792606E-2"/>
    <x v="0"/>
    <x v="2"/>
    <m/>
    <x v="0"/>
    <n v="0"/>
    <m/>
    <x v="9"/>
    <x v="4"/>
  </r>
  <r>
    <s v="ORD-202310-07951"/>
    <x v="265"/>
    <x v="4"/>
    <x v="4"/>
    <n v="5647054527"/>
    <x v="4"/>
    <s v="PRD - 109 - SUN"/>
    <x v="3"/>
    <x v="2"/>
    <s v="West"/>
    <n v="2698.13"/>
    <n v="785.55"/>
    <x v="3"/>
    <n v="0.29114609006978898"/>
    <x v="0"/>
    <x v="1"/>
    <m/>
    <x v="0"/>
    <n v="0"/>
    <m/>
    <x v="9"/>
    <x v="4"/>
  </r>
  <r>
    <s v="ORD-202310-07952"/>
    <x v="268"/>
    <x v="21"/>
    <x v="7"/>
    <n v="4940805858"/>
    <x v="13"/>
    <s v="PRD-102-LAP"/>
    <x v="10"/>
    <x v="1"/>
    <s v="East"/>
    <n v="1077.78"/>
    <n v="231.26"/>
    <x v="1"/>
    <n v="0.21457069160682099"/>
    <x v="0"/>
    <x v="1"/>
    <m/>
    <x v="0"/>
    <n v="0"/>
    <n v="847.14"/>
    <x v="9"/>
    <x v="4"/>
  </r>
  <r>
    <s v="ORD-202310-07953"/>
    <x v="289"/>
    <x v="11"/>
    <x v="3"/>
    <n v="4260174037"/>
    <x v="0"/>
    <s v="PRD - 108 - JAC"/>
    <x v="4"/>
    <x v="0"/>
    <s v="North"/>
    <n v="844.47"/>
    <n v="103.6"/>
    <x v="0"/>
    <n v="0.12268049782703901"/>
    <x v="1"/>
    <x v="0"/>
    <m/>
    <x v="0"/>
    <n v="0"/>
    <m/>
    <x v="9"/>
    <x v="4"/>
  </r>
  <r>
    <s v="ORD-202310-07954"/>
    <x v="274"/>
    <x v="9"/>
    <x v="4"/>
    <n v="7357738469"/>
    <x v="4"/>
    <s v="PRD-109-SUN"/>
    <x v="3"/>
    <x v="2"/>
    <s v="North"/>
    <n v="1169.3499999999999"/>
    <n v="263.79000000000002"/>
    <x v="0"/>
    <n v="0.22558686449737"/>
    <x v="0"/>
    <x v="1"/>
    <m/>
    <x v="0"/>
    <n v="0"/>
    <m/>
    <x v="9"/>
    <x v="4"/>
  </r>
  <r>
    <s v="ORD-202310-07955"/>
    <x v="267"/>
    <x v="26"/>
    <x v="0"/>
    <n v="4170194115"/>
    <x v="7"/>
    <s v="PRD-104-WAT"/>
    <x v="4"/>
    <x v="2"/>
    <s v="North"/>
    <n v="3042.03"/>
    <n v="900.03"/>
    <x v="0"/>
    <n v="0.29586493229849797"/>
    <x v="0"/>
    <x v="1"/>
    <m/>
    <x v="0"/>
    <n v="0"/>
    <n v="2420.2800000000002"/>
    <x v="9"/>
    <x v="4"/>
  </r>
  <r>
    <s v="ORD-202310-07956"/>
    <x v="271"/>
    <x v="19"/>
    <x v="4"/>
    <n v="2795677181"/>
    <x v="8"/>
    <s v="PRD-110-CAM"/>
    <x v="8"/>
    <x v="1"/>
    <s v="East"/>
    <n v="2023.72"/>
    <n v="560.89"/>
    <x v="1"/>
    <n v="0.27715790722036598"/>
    <x v="0"/>
    <x v="1"/>
    <m/>
    <x v="0"/>
    <n v="0"/>
    <m/>
    <x v="9"/>
    <x v="4"/>
  </r>
  <r>
    <s v="ORD-202310-07957"/>
    <x v="269"/>
    <x v="9"/>
    <x v="0"/>
    <n v="1178874292"/>
    <x v="14"/>
    <s v="PRD-111-CHA"/>
    <x v="4"/>
    <x v="1"/>
    <s v="West"/>
    <n v="2530.9899999999998"/>
    <n v="420.05"/>
    <x v="3"/>
    <n v="0.16596272604790999"/>
    <x v="0"/>
    <x v="0"/>
    <m/>
    <x v="0"/>
    <n v="0"/>
    <n v="207.68"/>
    <x v="9"/>
    <x v="4"/>
  </r>
  <r>
    <s v="ORD-202310-07958"/>
    <x v="281"/>
    <x v="29"/>
    <x v="6"/>
    <n v="2551121605"/>
    <x v="22"/>
    <s v="PRD-105-BAG "/>
    <x v="4"/>
    <x v="2"/>
    <s v="North"/>
    <n v="468.27"/>
    <n v="96.85"/>
    <x v="0"/>
    <n v="0.20682512225852601"/>
    <x v="2"/>
    <x v="1"/>
    <m/>
    <x v="0"/>
    <n v="0"/>
    <m/>
    <x v="9"/>
    <x v="4"/>
  </r>
  <r>
    <s v="ORD-202310-07959"/>
    <x v="280"/>
    <x v="10"/>
    <x v="5"/>
    <n v="9492074664"/>
    <x v="3"/>
    <s v="PRD-106-PHO"/>
    <x v="2"/>
    <x v="1"/>
    <s v="West"/>
    <n v="2043.26"/>
    <n v="197.76"/>
    <x v="3"/>
    <n v="9.6786507835517802E-2"/>
    <x v="0"/>
    <x v="2"/>
    <m/>
    <x v="0"/>
    <n v="0"/>
    <n v="2788.38"/>
    <x v="9"/>
    <x v="4"/>
  </r>
  <r>
    <s v="ORD-202310-07960"/>
    <x v="291"/>
    <x v="12"/>
    <x v="1"/>
    <n v="1520101980"/>
    <x v="23"/>
    <s v="PRD-111-CHA"/>
    <x v="11"/>
    <x v="1"/>
    <s v="North"/>
    <n v="353.74"/>
    <n v="48.78"/>
    <x v="0"/>
    <n v="0.137897891106462"/>
    <x v="2"/>
    <x v="0"/>
    <m/>
    <x v="0"/>
    <n v="0"/>
    <n v="207.68"/>
    <x v="9"/>
    <x v="4"/>
  </r>
  <r>
    <s v="ORD-202310-07961"/>
    <x v="273"/>
    <x v="17"/>
    <x v="3"/>
    <n v="348654737"/>
    <x v="14"/>
    <s v="PRD-111-CHA"/>
    <x v="11"/>
    <x v="1"/>
    <s v="N"/>
    <n v="3895.08"/>
    <n v="665.56"/>
    <x v="0"/>
    <n v="0.170871971820861"/>
    <x v="0"/>
    <x v="0"/>
    <m/>
    <x v="0"/>
    <n v="0"/>
    <n v="207.68"/>
    <x v="9"/>
    <x v="4"/>
  </r>
  <r>
    <s v="ORD-202310-07962"/>
    <x v="289"/>
    <x v="29"/>
    <x v="5"/>
    <n v="8245235880"/>
    <x v="14"/>
    <s v="PRD-111-CHA"/>
    <x v="11"/>
    <x v="1"/>
    <s v="North"/>
    <n v="3402.57"/>
    <n v="532.32000000000005"/>
    <x v="0"/>
    <n v="0.156446450771035"/>
    <x v="0"/>
    <x v="0"/>
    <m/>
    <x v="0"/>
    <n v="0"/>
    <n v="207.68"/>
    <x v="9"/>
    <x v="4"/>
  </r>
  <r>
    <s v="ORD-202310-07963"/>
    <x v="264"/>
    <x v="3"/>
    <x v="0"/>
    <n v="6988862701"/>
    <x v="5"/>
    <s v="PRD-103-HEA"/>
    <x v="5"/>
    <x v="1"/>
    <s v="North"/>
    <n v="1943.1"/>
    <n v="576.5"/>
    <x v="0"/>
    <n v="0.29669085481961799"/>
    <x v="0"/>
    <x v="1"/>
    <m/>
    <x v="0"/>
    <n v="0"/>
    <n v="2183.56"/>
    <x v="9"/>
    <x v="4"/>
  </r>
  <r>
    <s v="ORD-202310-07964"/>
    <x v="267"/>
    <x v="13"/>
    <x v="1"/>
    <n v="2787723264"/>
    <x v="23"/>
    <s v="PRD-111-CHA"/>
    <x v="11"/>
    <x v="1"/>
    <s v="N"/>
    <n v="1173.58"/>
    <n v="252.54"/>
    <x v="0"/>
    <n v="0.21518771621874899"/>
    <x v="0"/>
    <x v="1"/>
    <m/>
    <x v="0"/>
    <n v="0"/>
    <n v="207.68"/>
    <x v="9"/>
    <x v="4"/>
  </r>
  <r>
    <s v="ORD-202310-07965"/>
    <x v="273"/>
    <x v="8"/>
    <x v="4"/>
    <n v="2461483553"/>
    <x v="2"/>
    <s v="PRD-101-SHI"/>
    <x v="1"/>
    <x v="0"/>
    <s v="S"/>
    <n v="4493.72"/>
    <n v="155.01"/>
    <x v="2"/>
    <n v="3.4494806084936297E-2"/>
    <x v="0"/>
    <x v="2"/>
    <m/>
    <x v="0"/>
    <n v="0"/>
    <n v="2821.33"/>
    <x v="9"/>
    <x v="4"/>
  </r>
  <r>
    <s v="ORD-202310-07966"/>
    <x v="264"/>
    <x v="6"/>
    <x v="6"/>
    <n v="5056524792"/>
    <x v="3"/>
    <s v="PRD-106-PHO"/>
    <x v="2"/>
    <x v="1"/>
    <s v="East"/>
    <n v="2543.44"/>
    <n v="473.21"/>
    <x v="1"/>
    <n v="0.186051174786903"/>
    <x v="0"/>
    <x v="0"/>
    <m/>
    <x v="0"/>
    <n v="0"/>
    <n v="2788.38"/>
    <x v="9"/>
    <x v="4"/>
  </r>
  <r>
    <s v="ORD-202310-07967"/>
    <x v="292"/>
    <x v="11"/>
    <x v="3"/>
    <n v="4414252206"/>
    <x v="15"/>
    <s v="PRD-100-SHO"/>
    <x v="12"/>
    <x v="0"/>
    <s v="N"/>
    <n v="559.54999999999995"/>
    <n v="86.87"/>
    <x v="0"/>
    <n v="0.155249754266822"/>
    <x v="1"/>
    <x v="0"/>
    <m/>
    <x v="0"/>
    <n v="0"/>
    <n v="2793.38"/>
    <x v="9"/>
    <x v="4"/>
  </r>
  <r>
    <s v="ORD-202310-07968"/>
    <x v="285"/>
    <x v="9"/>
    <x v="3"/>
    <n v="6244097589"/>
    <x v="14"/>
    <s v="PRD-111-CHA"/>
    <x v="11"/>
    <x v="1"/>
    <s v="South"/>
    <n v="671"/>
    <n v="196.43"/>
    <x v="2"/>
    <n v="0.29274217585693002"/>
    <x v="1"/>
    <x v="1"/>
    <m/>
    <x v="0"/>
    <n v="0"/>
    <n v="207.68"/>
    <x v="9"/>
    <x v="4"/>
  </r>
  <r>
    <s v="ORD-202310-07969"/>
    <x v="284"/>
    <x v="23"/>
    <x v="5"/>
    <n v="5352724555"/>
    <x v="17"/>
    <s v="PRD-108-JAC"/>
    <x v="0"/>
    <x v="0"/>
    <s v="West"/>
    <n v="1040.08"/>
    <n v="34.049999999999997"/>
    <x v="3"/>
    <n v="3.2737866317975498E-2"/>
    <x v="0"/>
    <x v="2"/>
    <m/>
    <x v="0"/>
    <n v="0"/>
    <n v="2085.91"/>
    <x v="9"/>
    <x v="4"/>
  </r>
  <r>
    <s v="ORD-202310-07970"/>
    <x v="276"/>
    <x v="5"/>
    <x v="7"/>
    <n v="9624705710"/>
    <x v="16"/>
    <s v="PRD-109-SUN "/>
    <x v="3"/>
    <x v="2"/>
    <s v="W"/>
    <n v="598.9"/>
    <n v="106.64"/>
    <x v="3"/>
    <n v="0.17805977625646999"/>
    <x v="1"/>
    <x v="0"/>
    <m/>
    <x v="0"/>
    <n v="0"/>
    <n v="1385.87"/>
    <x v="9"/>
    <x v="4"/>
  </r>
  <r>
    <s v="ORD-202310-07971"/>
    <x v="278"/>
    <x v="16"/>
    <x v="4"/>
    <n v="6291242433"/>
    <x v="23"/>
    <s v="PRD-111-CHA"/>
    <x v="11"/>
    <x v="1"/>
    <s v="North"/>
    <n v="4444.22"/>
    <n v="364.01"/>
    <x v="0"/>
    <n v="8.1906386272506806E-2"/>
    <x v="0"/>
    <x v="2"/>
    <m/>
    <x v="0"/>
    <n v="0"/>
    <n v="207.68"/>
    <x v="9"/>
    <x v="4"/>
  </r>
  <r>
    <s v="ORD-202310-07972"/>
    <x v="284"/>
    <x v="27"/>
    <x v="5"/>
    <n v="9056080391"/>
    <x v="9"/>
    <s v="PRD-107-TAB"/>
    <x v="6"/>
    <x v="1"/>
    <s v="North"/>
    <n v="2975.83"/>
    <n v="475.03"/>
    <x v="0"/>
    <n v="0.15962941431466199"/>
    <x v="0"/>
    <x v="0"/>
    <m/>
    <x v="0"/>
    <n v="0"/>
    <n v="2081.52"/>
    <x v="9"/>
    <x v="4"/>
  </r>
  <r>
    <s v="ORD-202310-07973"/>
    <x v="265"/>
    <x v="5"/>
    <x v="0"/>
    <n v="6418146713"/>
    <x v="6"/>
    <s v="PRD-107-TAB"/>
    <x v="6"/>
    <x v="1"/>
    <s v="S"/>
    <n v="3477.22"/>
    <n v="991.62"/>
    <x v="2"/>
    <n v="0.28517608894461699"/>
    <x v="0"/>
    <x v="1"/>
    <m/>
    <x v="0"/>
    <n v="0"/>
    <n v="2081.52"/>
    <x v="9"/>
    <x v="4"/>
  </r>
  <r>
    <s v="ORD-202310-07974"/>
    <x v="278"/>
    <x v="20"/>
    <x v="0"/>
    <n v="3450710075"/>
    <x v="21"/>
    <s v="PRD-110-CAM"/>
    <x v="8"/>
    <x v="1"/>
    <s v="N"/>
    <n v="4613.08"/>
    <n v="511.23"/>
    <x v="0"/>
    <n v="0.11082183703729399"/>
    <x v="0"/>
    <x v="0"/>
    <m/>
    <x v="0"/>
    <n v="0"/>
    <m/>
    <x v="9"/>
    <x v="4"/>
  </r>
  <r>
    <s v="ORD-202310-07975"/>
    <x v="280"/>
    <x v="9"/>
    <x v="3"/>
    <n v="9378251631"/>
    <x v="13"/>
    <s v="PRD-102-LAP"/>
    <x v="10"/>
    <x v="1"/>
    <s v="East"/>
    <n v="4550.68"/>
    <n v="455.63"/>
    <x v="1"/>
    <n v="0.10012349802666901"/>
    <x v="0"/>
    <x v="0"/>
    <m/>
    <x v="0"/>
    <n v="0"/>
    <n v="847.14"/>
    <x v="9"/>
    <x v="4"/>
  </r>
  <r>
    <s v="ORD-202310-07976"/>
    <x v="292"/>
    <x v="6"/>
    <x v="7"/>
    <n v="7767422700"/>
    <x v="15"/>
    <s v="PRD-100-SHO"/>
    <x v="12"/>
    <x v="0"/>
    <s v="North"/>
    <n v="2880.99"/>
    <n v="622.38"/>
    <x v="0"/>
    <n v="0.216029906386346"/>
    <x v="0"/>
    <x v="1"/>
    <m/>
    <x v="0"/>
    <n v="0"/>
    <n v="2793.38"/>
    <x v="9"/>
    <x v="4"/>
  </r>
  <r>
    <s v="ORD-202310-07977"/>
    <x v="289"/>
    <x v="26"/>
    <x v="6"/>
    <n v="553628218"/>
    <x v="14"/>
    <s v="PRD-111-CHA"/>
    <x v="11"/>
    <x v="1"/>
    <s v="W"/>
    <n v="3295.86"/>
    <n v="532.41999999999996"/>
    <x v="3"/>
    <n v="0.16154205579120501"/>
    <x v="0"/>
    <x v="0"/>
    <m/>
    <x v="0"/>
    <n v="0"/>
    <n v="207.68"/>
    <x v="9"/>
    <x v="4"/>
  </r>
  <r>
    <s v="ORD-202310-07978"/>
    <x v="287"/>
    <x v="13"/>
    <x v="6"/>
    <n v="3080421696"/>
    <x v="7"/>
    <s v="PRD - 104 - WAT"/>
    <x v="7"/>
    <x v="2"/>
    <s v="N"/>
    <n v="1766.3"/>
    <n v="122.27"/>
    <x v="0"/>
    <n v="6.9223801166279797E-2"/>
    <x v="0"/>
    <x v="2"/>
    <m/>
    <x v="0"/>
    <n v="0"/>
    <m/>
    <x v="9"/>
    <x v="4"/>
  </r>
  <r>
    <s v="ORD-202310-07979"/>
    <x v="288"/>
    <x v="19"/>
    <x v="3"/>
    <n v="1050139431"/>
    <x v="3"/>
    <s v="PRD-106-PHO"/>
    <x v="4"/>
    <x v="1"/>
    <s v="W"/>
    <n v="4253.25"/>
    <n v="823.25"/>
    <x v="3"/>
    <n v="0.19355786751307799"/>
    <x v="0"/>
    <x v="0"/>
    <m/>
    <x v="0"/>
    <n v="0"/>
    <n v="2788.38"/>
    <x v="9"/>
    <x v="4"/>
  </r>
  <r>
    <s v="ORD-202310-07980"/>
    <x v="278"/>
    <x v="22"/>
    <x v="5"/>
    <n v="1230986989"/>
    <x v="12"/>
    <s v="PRD - 105 - BAG"/>
    <x v="9"/>
    <x v="2"/>
    <s v="W"/>
    <n v="4021.7"/>
    <n v="1032.8800000000001"/>
    <x v="3"/>
    <n v="0.25682671507074101"/>
    <x v="0"/>
    <x v="1"/>
    <m/>
    <x v="0"/>
    <n v="0"/>
    <m/>
    <x v="9"/>
    <x v="4"/>
  </r>
  <r>
    <s v="ORD-202310-07981"/>
    <x v="272"/>
    <x v="9"/>
    <x v="5"/>
    <n v="9595070077"/>
    <x v="14"/>
    <s v="PRD - 111 - CHA"/>
    <x v="4"/>
    <x v="1"/>
    <s v="East"/>
    <n v="1636.97"/>
    <n v="184.87"/>
    <x v="1"/>
    <n v="0.11293426269265799"/>
    <x v="0"/>
    <x v="0"/>
    <m/>
    <x v="0"/>
    <n v="0"/>
    <m/>
    <x v="9"/>
    <x v="4"/>
  </r>
  <r>
    <s v="ORD-202310-07982"/>
    <x v="272"/>
    <x v="8"/>
    <x v="2"/>
    <n v="2979514407"/>
    <x v="0"/>
    <s v="PRD-108-JAC"/>
    <x v="0"/>
    <x v="0"/>
    <s v="North"/>
    <n v="1035.58"/>
    <n v="75.739999999999995"/>
    <x v="0"/>
    <n v="7.3137758550763807E-2"/>
    <x v="0"/>
    <x v="2"/>
    <m/>
    <x v="0"/>
    <n v="0"/>
    <n v="2085.91"/>
    <x v="9"/>
    <x v="4"/>
  </r>
  <r>
    <s v="ORD-202310-07983"/>
    <x v="287"/>
    <x v="25"/>
    <x v="1"/>
    <n v="2828753753"/>
    <x v="4"/>
    <s v="PRD-109-SUN"/>
    <x v="3"/>
    <x v="2"/>
    <s v="East"/>
    <n v="4731.16"/>
    <n v="359.77"/>
    <x v="1"/>
    <n v="7.6042661841916104E-2"/>
    <x v="0"/>
    <x v="2"/>
    <m/>
    <x v="0"/>
    <n v="0"/>
    <m/>
    <x v="9"/>
    <x v="4"/>
  </r>
  <r>
    <s v="ORD-202310-07984"/>
    <x v="266"/>
    <x v="3"/>
    <x v="5"/>
    <n v="6095674977"/>
    <x v="23"/>
    <s v="PRD-111-CHA"/>
    <x v="11"/>
    <x v="1"/>
    <s v="North"/>
    <n v="4625.96"/>
    <n v="943.53"/>
    <x v="0"/>
    <n v="0.20396415014397001"/>
    <x v="0"/>
    <x v="1"/>
    <m/>
    <x v="0"/>
    <n v="0"/>
    <n v="207.68"/>
    <x v="9"/>
    <x v="4"/>
  </r>
  <r>
    <s v="ORD-202310-07985"/>
    <x v="272"/>
    <x v="4"/>
    <x v="4"/>
    <n v="7447755874"/>
    <x v="3"/>
    <s v="PRD-106-PHO"/>
    <x v="2"/>
    <x v="1"/>
    <s v="North"/>
    <n v="1872.94"/>
    <n v="187.08"/>
    <x v="0"/>
    <n v="9.9885741134259506E-2"/>
    <x v="0"/>
    <x v="2"/>
    <m/>
    <x v="0"/>
    <n v="0"/>
    <n v="2788.38"/>
    <x v="9"/>
    <x v="4"/>
  </r>
  <r>
    <s v="ORD-202310-07986"/>
    <x v="274"/>
    <x v="3"/>
    <x v="0"/>
    <n v="3152023304"/>
    <x v="9"/>
    <s v="PRD-107-TAB"/>
    <x v="6"/>
    <x v="1"/>
    <s v="N"/>
    <n v="2384.89"/>
    <n v="288.23"/>
    <x v="0"/>
    <n v="0.120856727144648"/>
    <x v="0"/>
    <x v="0"/>
    <s v="DAMAGED"/>
    <x v="1"/>
    <n v="1"/>
    <n v="2081.52"/>
    <x v="9"/>
    <x v="4"/>
  </r>
  <r>
    <s v="ORD-202310-07987"/>
    <x v="289"/>
    <x v="0"/>
    <x v="7"/>
    <n v="9040862385"/>
    <x v="4"/>
    <s v="PRD - 109 - SUN"/>
    <x v="3"/>
    <x v="2"/>
    <s v="W"/>
    <n v="4802.57"/>
    <n v="1003.86"/>
    <x v="3"/>
    <n v="0.20902558421844999"/>
    <x v="0"/>
    <x v="1"/>
    <m/>
    <x v="0"/>
    <n v="0"/>
    <m/>
    <x v="9"/>
    <x v="4"/>
  </r>
  <r>
    <s v="ORD-202310-07988"/>
    <x v="282"/>
    <x v="14"/>
    <x v="3"/>
    <n v="4179693439"/>
    <x v="13"/>
    <s v="PRD-102-LAP"/>
    <x v="10"/>
    <x v="1"/>
    <s v="North"/>
    <n v="1797.54"/>
    <n v="275.02999999999997"/>
    <x v="0"/>
    <n v="0.15300354929514801"/>
    <x v="0"/>
    <x v="0"/>
    <m/>
    <x v="0"/>
    <n v="0"/>
    <n v="847.14"/>
    <x v="9"/>
    <x v="4"/>
  </r>
  <r>
    <s v="ORD-202310-07989"/>
    <x v="267"/>
    <x v="7"/>
    <x v="2"/>
    <n v="5750421392"/>
    <x v="0"/>
    <s v="PRD-108-JAC"/>
    <x v="0"/>
    <x v="0"/>
    <s v="W"/>
    <n v="1521.74"/>
    <n v="313.42"/>
    <x v="3"/>
    <n v="0.20596159659337299"/>
    <x v="0"/>
    <x v="1"/>
    <m/>
    <x v="0"/>
    <n v="0"/>
    <n v="2085.91"/>
    <x v="9"/>
    <x v="4"/>
  </r>
  <r>
    <s v="ORD-202310-07990"/>
    <x v="280"/>
    <x v="7"/>
    <x v="5"/>
    <n v="650207713"/>
    <x v="11"/>
    <s v="PRD-104-WAT"/>
    <x v="7"/>
    <x v="2"/>
    <s v="North"/>
    <n v="4356.66"/>
    <n v="1091.1500000000001"/>
    <x v="0"/>
    <n v="0.25045562426262302"/>
    <x v="0"/>
    <x v="1"/>
    <m/>
    <x v="0"/>
    <n v="0"/>
    <n v="2420.2800000000002"/>
    <x v="9"/>
    <x v="4"/>
  </r>
  <r>
    <s v="ORD-202310-07991"/>
    <x v="277"/>
    <x v="19"/>
    <x v="2"/>
    <n v="4861460282"/>
    <x v="9"/>
    <s v="PRD-107-TAB"/>
    <x v="6"/>
    <x v="1"/>
    <s v="South"/>
    <n v="3483.84"/>
    <n v="330.43"/>
    <x v="2"/>
    <n v="9.4846491228070207E-2"/>
    <x v="0"/>
    <x v="2"/>
    <m/>
    <x v="0"/>
    <n v="0"/>
    <n v="2081.52"/>
    <x v="9"/>
    <x v="4"/>
  </r>
  <r>
    <s v="ORD-202310-07992"/>
    <x v="291"/>
    <x v="1"/>
    <x v="7"/>
    <n v="9807988717"/>
    <x v="8"/>
    <s v="PRD-110-CAM"/>
    <x v="8"/>
    <x v="1"/>
    <s v="N"/>
    <n v="4099.3900000000003"/>
    <n v="631.9"/>
    <x v="0"/>
    <n v="0.15414488497069101"/>
    <x v="0"/>
    <x v="0"/>
    <m/>
    <x v="0"/>
    <n v="0"/>
    <m/>
    <x v="9"/>
    <x v="4"/>
  </r>
  <r>
    <s v="ORD-202310-07993"/>
    <x v="277"/>
    <x v="9"/>
    <x v="4"/>
    <n v="9232132064"/>
    <x v="14"/>
    <s v="PRD-111-CHA"/>
    <x v="11"/>
    <x v="1"/>
    <s v="North"/>
    <n v="4500.3900000000003"/>
    <n v="882.84"/>
    <x v="0"/>
    <n v="0.19616966529567401"/>
    <x v="0"/>
    <x v="0"/>
    <m/>
    <x v="0"/>
    <n v="0"/>
    <n v="207.68"/>
    <x v="9"/>
    <x v="4"/>
  </r>
  <r>
    <s v="ORD-202310-07994"/>
    <x v="292"/>
    <x v="26"/>
    <x v="5"/>
    <n v="9064736065"/>
    <x v="3"/>
    <s v="PRD-106-PHO"/>
    <x v="2"/>
    <x v="1"/>
    <s v="South"/>
    <n v="898.35"/>
    <n v="234.21"/>
    <x v="2"/>
    <n v="0.26071130405743898"/>
    <x v="1"/>
    <x v="1"/>
    <m/>
    <x v="0"/>
    <n v="0"/>
    <n v="2788.38"/>
    <x v="9"/>
    <x v="4"/>
  </r>
  <r>
    <s v="ORD-202310-07995"/>
    <x v="293"/>
    <x v="19"/>
    <x v="1"/>
    <n v="1962618316"/>
    <x v="2"/>
    <s v="PRD-101-SHI"/>
    <x v="1"/>
    <x v="0"/>
    <s v="W"/>
    <n v="1916.31"/>
    <n v="271"/>
    <x v="3"/>
    <n v="0.14141762032239"/>
    <x v="0"/>
    <x v="0"/>
    <m/>
    <x v="0"/>
    <n v="0"/>
    <n v="2821.33"/>
    <x v="9"/>
    <x v="4"/>
  </r>
  <r>
    <s v="ORD-202310-07996"/>
    <x v="293"/>
    <x v="8"/>
    <x v="7"/>
    <n v="5831750651"/>
    <x v="9"/>
    <s v="PRD-107-TAB"/>
    <x v="6"/>
    <x v="1"/>
    <s v="South"/>
    <n v="1679.73"/>
    <n v="461.42"/>
    <x v="2"/>
    <n v="0.27469890994385998"/>
    <x v="0"/>
    <x v="1"/>
    <m/>
    <x v="0"/>
    <n v="0"/>
    <n v="2081.52"/>
    <x v="9"/>
    <x v="4"/>
  </r>
  <r>
    <s v="ORD-202310-07997"/>
    <x v="289"/>
    <x v="18"/>
    <x v="4"/>
    <n v="5434982677"/>
    <x v="3"/>
    <s v="PRD-106-PHO"/>
    <x v="2"/>
    <x v="1"/>
    <s v="North"/>
    <n v="2657.16"/>
    <n v="578.4"/>
    <x v="0"/>
    <n v="0.21767601499345199"/>
    <x v="0"/>
    <x v="1"/>
    <m/>
    <x v="0"/>
    <n v="0"/>
    <n v="2788.38"/>
    <x v="9"/>
    <x v="4"/>
  </r>
  <r>
    <s v="ORD-202310-07998"/>
    <x v="281"/>
    <x v="2"/>
    <x v="3"/>
    <n v="1866427876"/>
    <x v="13"/>
    <s v="PRD-102-LAP"/>
    <x v="10"/>
    <x v="1"/>
    <s v="West"/>
    <n v="3582.29"/>
    <n v="384.97"/>
    <x v="3"/>
    <n v="0.107464778116791"/>
    <x v="0"/>
    <x v="0"/>
    <m/>
    <x v="0"/>
    <n v="0"/>
    <n v="847.14"/>
    <x v="9"/>
    <x v="4"/>
  </r>
  <r>
    <s v="ORD-202310-07999"/>
    <x v="289"/>
    <x v="9"/>
    <x v="3"/>
    <n v="1704716039"/>
    <x v="13"/>
    <s v="PRD-102-LAP"/>
    <x v="10"/>
    <x v="1"/>
    <s v="N"/>
    <n v="4671.21"/>
    <n v="1200.78"/>
    <x v="0"/>
    <n v="0.257059733987554"/>
    <x v="0"/>
    <x v="1"/>
    <s v="Late delivery"/>
    <x v="1"/>
    <n v="1"/>
    <n v="847.14"/>
    <x v="9"/>
    <x v="4"/>
  </r>
  <r>
    <s v="ORD-202310-08000"/>
    <x v="278"/>
    <x v="21"/>
    <x v="2"/>
    <n v="1763321072"/>
    <x v="15"/>
    <s v="PRD-100-SHO"/>
    <x v="4"/>
    <x v="0"/>
    <s v="North"/>
    <n v="3188.19"/>
    <n v="116.69"/>
    <x v="0"/>
    <n v="3.6600704474952901E-2"/>
    <x v="0"/>
    <x v="2"/>
    <m/>
    <x v="0"/>
    <n v="0"/>
    <n v="2793.38"/>
    <x v="9"/>
    <x v="4"/>
  </r>
  <r>
    <s v="ORD-202311-08001"/>
    <x v="294"/>
    <x v="14"/>
    <x v="4"/>
    <n v="246084872"/>
    <x v="12"/>
    <s v="PRD-105-BAG"/>
    <x v="9"/>
    <x v="2"/>
    <s v="South"/>
    <n v="4059.66"/>
    <n v="1055.5999999999999"/>
    <x v="2"/>
    <n v="0.26002177522255598"/>
    <x v="0"/>
    <x v="1"/>
    <m/>
    <x v="0"/>
    <n v="0"/>
    <m/>
    <x v="10"/>
    <x v="4"/>
  </r>
  <r>
    <s v="ORD-202311-08002"/>
    <x v="295"/>
    <x v="26"/>
    <x v="1"/>
    <n v="4156049312"/>
    <x v="18"/>
    <s v="PRD-103-HEA"/>
    <x v="5"/>
    <x v="1"/>
    <s v="N"/>
    <n v="1970.59"/>
    <n v="495.27"/>
    <x v="0"/>
    <n v="0.25133081970374399"/>
    <x v="0"/>
    <x v="1"/>
    <m/>
    <x v="0"/>
    <n v="0"/>
    <n v="2183.56"/>
    <x v="10"/>
    <x v="4"/>
  </r>
  <r>
    <s v="ORD-202311-08003"/>
    <x v="296"/>
    <x v="21"/>
    <x v="4"/>
    <n v="1990895722"/>
    <x v="4"/>
    <s v="PRD-109-SUN"/>
    <x v="4"/>
    <x v="2"/>
    <s v="N"/>
    <n v="2891.98"/>
    <n v="188.46"/>
    <x v="0"/>
    <n v="6.5166425770579295E-2"/>
    <x v="0"/>
    <x v="2"/>
    <m/>
    <x v="0"/>
    <n v="0"/>
    <m/>
    <x v="10"/>
    <x v="4"/>
  </r>
  <r>
    <s v="ORD-202311-08004"/>
    <x v="297"/>
    <x v="5"/>
    <x v="4"/>
    <n v="4064128225"/>
    <x v="2"/>
    <s v="PRD-101-SHI"/>
    <x v="4"/>
    <x v="0"/>
    <s v="S"/>
    <n v="2644.92"/>
    <n v="710.6"/>
    <x v="2"/>
    <n v="0.26866597099345202"/>
    <x v="0"/>
    <x v="1"/>
    <m/>
    <x v="0"/>
    <n v="0"/>
    <n v="2821.33"/>
    <x v="10"/>
    <x v="4"/>
  </r>
  <r>
    <s v="ORD-202311-08005"/>
    <x v="298"/>
    <x v="4"/>
    <x v="0"/>
    <n v="5799654594"/>
    <x v="12"/>
    <s v="PRD-105-BAG"/>
    <x v="9"/>
    <x v="2"/>
    <s v="East"/>
    <n v="4346.24"/>
    <n v="715.55"/>
    <x v="1"/>
    <n v="0.16463655941687499"/>
    <x v="0"/>
    <x v="0"/>
    <m/>
    <x v="0"/>
    <n v="0"/>
    <m/>
    <x v="10"/>
    <x v="4"/>
  </r>
  <r>
    <s v="ORD-202311-08006"/>
    <x v="299"/>
    <x v="12"/>
    <x v="7"/>
    <n v="8073380954"/>
    <x v="0"/>
    <s v="PRD-108-JAC"/>
    <x v="0"/>
    <x v="0"/>
    <s v="North"/>
    <n v="1070.58"/>
    <n v="58.17"/>
    <x v="0"/>
    <n v="5.4335033346410398E-2"/>
    <x v="0"/>
    <x v="2"/>
    <m/>
    <x v="0"/>
    <n v="0"/>
    <n v="2085.91"/>
    <x v="10"/>
    <x v="4"/>
  </r>
  <r>
    <s v="ORD-202311-08007"/>
    <x v="294"/>
    <x v="5"/>
    <x v="3"/>
    <n v="2149875760"/>
    <x v="13"/>
    <s v="PRD-102-LAP"/>
    <x v="10"/>
    <x v="1"/>
    <s v="North"/>
    <n v="102.24"/>
    <n v="27.69"/>
    <x v="0"/>
    <n v="0.27083333333333298"/>
    <x v="2"/>
    <x v="1"/>
    <m/>
    <x v="0"/>
    <n v="0"/>
    <n v="847.14"/>
    <x v="10"/>
    <x v="4"/>
  </r>
  <r>
    <s v="ORD-202311-08008"/>
    <x v="297"/>
    <x v="13"/>
    <x v="5"/>
    <n v="7161359241"/>
    <x v="9"/>
    <s v="PRD - 107 - TAB"/>
    <x v="6"/>
    <x v="1"/>
    <s v="N"/>
    <n v="2379.9299999999998"/>
    <n v="312.72000000000003"/>
    <x v="0"/>
    <n v="0.13139882265444799"/>
    <x v="0"/>
    <x v="0"/>
    <m/>
    <x v="0"/>
    <n v="0"/>
    <m/>
    <x v="10"/>
    <x v="4"/>
  </r>
  <r>
    <s v="ORD-202311-08009"/>
    <x v="297"/>
    <x v="15"/>
    <x v="0"/>
    <n v="8563435053"/>
    <x v="12"/>
    <s v="PRD-105-BAG"/>
    <x v="9"/>
    <x v="2"/>
    <s v="East"/>
    <n v="1898.06"/>
    <n v="153.91999999999999"/>
    <x v="1"/>
    <n v="8.1093326870594201E-2"/>
    <x v="0"/>
    <x v="2"/>
    <m/>
    <x v="0"/>
    <n v="0"/>
    <m/>
    <x v="10"/>
    <x v="4"/>
  </r>
  <r>
    <s v="ORD-202311-08010"/>
    <x v="300"/>
    <x v="0"/>
    <x v="5"/>
    <n v="9099247617"/>
    <x v="3"/>
    <s v="PRD-106-PHO "/>
    <x v="2"/>
    <x v="1"/>
    <s v="S"/>
    <n v="679.44"/>
    <n v="164.59"/>
    <x v="2"/>
    <n v="0.242243612386671"/>
    <x v="1"/>
    <x v="1"/>
    <m/>
    <x v="0"/>
    <n v="0"/>
    <m/>
    <x v="10"/>
    <x v="4"/>
  </r>
  <r>
    <s v="ORD-202311-08011"/>
    <x v="301"/>
    <x v="8"/>
    <x v="6"/>
    <n v="9579234222"/>
    <x v="13"/>
    <s v="PRD-102-LAP"/>
    <x v="10"/>
    <x v="1"/>
    <s v="South"/>
    <n v="1737.64"/>
    <n v="510.07"/>
    <x v="2"/>
    <n v="0.29354181533574297"/>
    <x v="0"/>
    <x v="1"/>
    <m/>
    <x v="0"/>
    <n v="0"/>
    <n v="847.14"/>
    <x v="10"/>
    <x v="4"/>
  </r>
  <r>
    <s v="ORD-202311-08012"/>
    <x v="302"/>
    <x v="16"/>
    <x v="7"/>
    <n v="2886161382"/>
    <x v="14"/>
    <s v="PRD-111-CHA"/>
    <x v="4"/>
    <x v="1"/>
    <s v="East"/>
    <n v="2329.19"/>
    <n v="539.46"/>
    <x v="1"/>
    <n v="0.23160841322519801"/>
    <x v="0"/>
    <x v="1"/>
    <m/>
    <x v="0"/>
    <n v="0"/>
    <n v="207.68"/>
    <x v="10"/>
    <x v="4"/>
  </r>
  <r>
    <s v="ORD-202311-08013"/>
    <x v="303"/>
    <x v="7"/>
    <x v="0"/>
    <n v="2064512301"/>
    <x v="0"/>
    <s v="PRD-108-JAC"/>
    <x v="0"/>
    <x v="0"/>
    <s v="N"/>
    <n v="4060.5"/>
    <n v="1195.6199999999999"/>
    <x v="0"/>
    <n v="0.29445142223864001"/>
    <x v="0"/>
    <x v="1"/>
    <m/>
    <x v="0"/>
    <n v="0"/>
    <n v="2085.91"/>
    <x v="10"/>
    <x v="4"/>
  </r>
  <r>
    <s v="ORD-202311-08014"/>
    <x v="299"/>
    <x v="17"/>
    <x v="7"/>
    <n v="6271523270"/>
    <x v="12"/>
    <s v="PRD-105-BAG"/>
    <x v="9"/>
    <x v="2"/>
    <s v="East"/>
    <n v="3071.69"/>
    <n v="647.89"/>
    <x v="1"/>
    <n v="0.21092297725356399"/>
    <x v="0"/>
    <x v="1"/>
    <m/>
    <x v="0"/>
    <n v="0"/>
    <m/>
    <x v="10"/>
    <x v="4"/>
  </r>
  <r>
    <s v="ORD-202311-08015"/>
    <x v="304"/>
    <x v="0"/>
    <x v="2"/>
    <n v="4724069240"/>
    <x v="15"/>
    <s v="PRD-100-SHO"/>
    <x v="12"/>
    <x v="0"/>
    <s v="North"/>
    <n v="183.71"/>
    <n v="22.13"/>
    <x v="0"/>
    <n v="0.120461597082358"/>
    <x v="2"/>
    <x v="0"/>
    <m/>
    <x v="0"/>
    <n v="0"/>
    <n v="2793.38"/>
    <x v="10"/>
    <x v="4"/>
  </r>
  <r>
    <s v="ORD-202311-08016"/>
    <x v="298"/>
    <x v="18"/>
    <x v="3"/>
    <n v="7991919601"/>
    <x v="15"/>
    <s v="PRD - 100 - SHO"/>
    <x v="12"/>
    <x v="0"/>
    <s v="North"/>
    <n v="454.42"/>
    <n v="125.82"/>
    <x v="0"/>
    <n v="0.27688041899564297"/>
    <x v="2"/>
    <x v="1"/>
    <m/>
    <x v="0"/>
    <n v="0"/>
    <m/>
    <x v="10"/>
    <x v="4"/>
  </r>
  <r>
    <s v="ORD-202311-08017"/>
    <x v="305"/>
    <x v="2"/>
    <x v="5"/>
    <n v="6355730959"/>
    <x v="21"/>
    <s v="PRD - 110 - CAM"/>
    <x v="4"/>
    <x v="1"/>
    <s v="East"/>
    <n v="2827.69"/>
    <n v="464.48"/>
    <x v="1"/>
    <n v="0.16426128748200799"/>
    <x v="0"/>
    <x v="0"/>
    <m/>
    <x v="0"/>
    <n v="0"/>
    <m/>
    <x v="10"/>
    <x v="4"/>
  </r>
  <r>
    <s v="ORD-202311-08018"/>
    <x v="306"/>
    <x v="4"/>
    <x v="2"/>
    <n v="6212691860"/>
    <x v="20"/>
    <s v="PRD-100-SHO"/>
    <x v="12"/>
    <x v="0"/>
    <s v="North"/>
    <n v="465.3"/>
    <n v="60.72"/>
    <x v="0"/>
    <n v="0.13049645390070899"/>
    <x v="2"/>
    <x v="0"/>
    <m/>
    <x v="0"/>
    <n v="0"/>
    <n v="2793.38"/>
    <x v="10"/>
    <x v="4"/>
  </r>
  <r>
    <s v="ORD-202311-08019"/>
    <x v="304"/>
    <x v="29"/>
    <x v="6"/>
    <n v="702766338"/>
    <x v="6"/>
    <s v="PRD-107-TAB"/>
    <x v="6"/>
    <x v="1"/>
    <s v="East"/>
    <n v="1208.73"/>
    <n v="215.78"/>
    <x v="1"/>
    <n v="0.17851794859066999"/>
    <x v="0"/>
    <x v="0"/>
    <m/>
    <x v="0"/>
    <n v="0"/>
    <n v="2081.52"/>
    <x v="10"/>
    <x v="4"/>
  </r>
  <r>
    <s v="ORD-202311-08020"/>
    <x v="307"/>
    <x v="20"/>
    <x v="3"/>
    <n v="8501093333"/>
    <x v="11"/>
    <s v="PRD-104-WAT"/>
    <x v="7"/>
    <x v="2"/>
    <s v="South"/>
    <n v="2922.15"/>
    <n v="492.25"/>
    <x v="2"/>
    <n v="0.16845473367212499"/>
    <x v="0"/>
    <x v="0"/>
    <m/>
    <x v="0"/>
    <n v="0"/>
    <n v="2420.2800000000002"/>
    <x v="10"/>
    <x v="4"/>
  </r>
  <r>
    <s v="ORD-202311-08021"/>
    <x v="307"/>
    <x v="15"/>
    <x v="7"/>
    <n v="7094709929"/>
    <x v="11"/>
    <s v="PRD-104-WAT"/>
    <x v="4"/>
    <x v="2"/>
    <s v="S"/>
    <n v="2054.65"/>
    <n v="135.94"/>
    <x v="2"/>
    <n v="6.6162120069111499E-2"/>
    <x v="0"/>
    <x v="2"/>
    <m/>
    <x v="0"/>
    <n v="0"/>
    <n v="2420.2800000000002"/>
    <x v="10"/>
    <x v="4"/>
  </r>
  <r>
    <s v="ORD-202311-08022"/>
    <x v="308"/>
    <x v="19"/>
    <x v="2"/>
    <n v="275764930"/>
    <x v="8"/>
    <s v="PRD-110-CAM"/>
    <x v="8"/>
    <x v="1"/>
    <s v="North"/>
    <n v="1540.49"/>
    <n v="455.5"/>
    <x v="0"/>
    <n v="0.29568513914403899"/>
    <x v="0"/>
    <x v="1"/>
    <m/>
    <x v="0"/>
    <n v="0"/>
    <m/>
    <x v="10"/>
    <x v="4"/>
  </r>
  <r>
    <s v="ORD-202311-08023"/>
    <x v="309"/>
    <x v="18"/>
    <x v="3"/>
    <n v="4384015233"/>
    <x v="11"/>
    <s v="PRD-104-WAT "/>
    <x v="7"/>
    <x v="2"/>
    <s v="South"/>
    <n v="4282.8500000000004"/>
    <n v="574.89"/>
    <x v="2"/>
    <n v="0.134230710858424"/>
    <x v="0"/>
    <x v="0"/>
    <m/>
    <x v="0"/>
    <n v="0"/>
    <m/>
    <x v="10"/>
    <x v="4"/>
  </r>
  <r>
    <s v="ORD-202311-08024"/>
    <x v="297"/>
    <x v="28"/>
    <x v="7"/>
    <n v="1962053760"/>
    <x v="21"/>
    <s v="PRD-110-CAM"/>
    <x v="8"/>
    <x v="1"/>
    <s v="N"/>
    <n v="592.91"/>
    <n v="32"/>
    <x v="0"/>
    <n v="5.397109173399E-2"/>
    <x v="1"/>
    <x v="2"/>
    <m/>
    <x v="0"/>
    <n v="0"/>
    <m/>
    <x v="10"/>
    <x v="4"/>
  </r>
  <r>
    <s v="ORD-202311-08025"/>
    <x v="299"/>
    <x v="21"/>
    <x v="0"/>
    <n v="9157466057"/>
    <x v="2"/>
    <s v="PRD-101-SHI"/>
    <x v="1"/>
    <x v="0"/>
    <s v="North"/>
    <n v="48.16"/>
    <n v="10.3"/>
    <x v="0"/>
    <n v="0.21387043189368801"/>
    <x v="2"/>
    <x v="1"/>
    <m/>
    <x v="0"/>
    <n v="0"/>
    <n v="2821.33"/>
    <x v="10"/>
    <x v="4"/>
  </r>
  <r>
    <s v="ORD-202311-08026"/>
    <x v="299"/>
    <x v="23"/>
    <x v="4"/>
    <n v="9321383795"/>
    <x v="0"/>
    <s v="PRD-108-JAC"/>
    <x v="0"/>
    <x v="0"/>
    <s v="West"/>
    <n v="4993.5"/>
    <n v="517.53"/>
    <x v="3"/>
    <n v="0.103640732952839"/>
    <x v="0"/>
    <x v="0"/>
    <m/>
    <x v="0"/>
    <n v="0"/>
    <n v="2085.91"/>
    <x v="10"/>
    <x v="4"/>
  </r>
  <r>
    <s v="ORD-202311-08027"/>
    <x v="308"/>
    <x v="4"/>
    <x v="3"/>
    <n v="4728446087"/>
    <x v="5"/>
    <s v="PRD-103-HEA"/>
    <x v="5"/>
    <x v="1"/>
    <s v="South"/>
    <n v="1638.84"/>
    <n v="299.75"/>
    <x v="2"/>
    <n v="0.18290376119694399"/>
    <x v="0"/>
    <x v="0"/>
    <m/>
    <x v="0"/>
    <n v="0"/>
    <n v="2183.56"/>
    <x v="10"/>
    <x v="4"/>
  </r>
  <r>
    <s v="ORD-202311-08028"/>
    <x v="310"/>
    <x v="9"/>
    <x v="3"/>
    <n v="3253533634"/>
    <x v="15"/>
    <s v="PRD-100-SHO"/>
    <x v="12"/>
    <x v="0"/>
    <s v="West"/>
    <n v="3812.53"/>
    <n v="723.96"/>
    <x v="3"/>
    <n v="0.189889653327318"/>
    <x v="0"/>
    <x v="0"/>
    <m/>
    <x v="0"/>
    <n v="0"/>
    <n v="2793.38"/>
    <x v="10"/>
    <x v="4"/>
  </r>
  <r>
    <s v="ORD-202311-08029"/>
    <x v="297"/>
    <x v="18"/>
    <x v="4"/>
    <n v="5140936498"/>
    <x v="3"/>
    <s v="PRD-106-PHO"/>
    <x v="2"/>
    <x v="1"/>
    <s v="North"/>
    <n v="4654.17"/>
    <n v="902.13"/>
    <x v="0"/>
    <n v="0.19383262751468"/>
    <x v="0"/>
    <x v="0"/>
    <m/>
    <x v="0"/>
    <n v="0"/>
    <n v="2788.38"/>
    <x v="10"/>
    <x v="4"/>
  </r>
  <r>
    <s v="ORD-202311-08030"/>
    <x v="311"/>
    <x v="18"/>
    <x v="0"/>
    <n v="2240824861"/>
    <x v="9"/>
    <s v="PRD-107-TAB"/>
    <x v="4"/>
    <x v="1"/>
    <s v="N"/>
    <n v="1711.76"/>
    <n v="195.95"/>
    <x v="0"/>
    <n v="0.114472823292985"/>
    <x v="0"/>
    <x v="0"/>
    <s v="Customer changed mind"/>
    <x v="1"/>
    <n v="1"/>
    <n v="2081.52"/>
    <x v="10"/>
    <x v="4"/>
  </r>
  <r>
    <s v="ORD-202311-08031"/>
    <x v="299"/>
    <x v="22"/>
    <x v="3"/>
    <n v="4677438163"/>
    <x v="3"/>
    <s v="PRD-106-PHO"/>
    <x v="4"/>
    <x v="1"/>
    <s v="S"/>
    <n v="4743.1099999999997"/>
    <n v="999.72"/>
    <x v="2"/>
    <n v="0.21077310034977101"/>
    <x v="0"/>
    <x v="1"/>
    <m/>
    <x v="0"/>
    <n v="0"/>
    <n v="2788.38"/>
    <x v="10"/>
    <x v="4"/>
  </r>
  <r>
    <s v="ORD-202311-08032"/>
    <x v="308"/>
    <x v="25"/>
    <x v="3"/>
    <n v="9088610970"/>
    <x v="20"/>
    <s v="PRD-100-SHO"/>
    <x v="12"/>
    <x v="0"/>
    <s v="East"/>
    <n v="3292.62"/>
    <n v="822.27"/>
    <x v="1"/>
    <n v="0.24973121708548199"/>
    <x v="0"/>
    <x v="1"/>
    <s v="Wrong item delivered"/>
    <x v="1"/>
    <n v="1"/>
    <n v="2793.38"/>
    <x v="10"/>
    <x v="4"/>
  </r>
  <r>
    <s v="ORD-202311-08033"/>
    <x v="298"/>
    <x v="29"/>
    <x v="0"/>
    <n v="1873266531"/>
    <x v="4"/>
    <s v="PRD-109-SUN"/>
    <x v="3"/>
    <x v="2"/>
    <s v="N"/>
    <n v="709.31"/>
    <n v="153.76"/>
    <x v="0"/>
    <n v="0.21677404801849701"/>
    <x v="1"/>
    <x v="1"/>
    <m/>
    <x v="0"/>
    <n v="0"/>
    <m/>
    <x v="10"/>
    <x v="4"/>
  </r>
  <r>
    <s v="ORD-202311-08034"/>
    <x v="303"/>
    <x v="6"/>
    <x v="0"/>
    <n v="2930634562"/>
    <x v="13"/>
    <s v="PRD - 102 - LAP"/>
    <x v="10"/>
    <x v="1"/>
    <s v="North"/>
    <n v="4411.29"/>
    <n v="1300.44"/>
    <x v="0"/>
    <n v="0.29479812027774199"/>
    <x v="0"/>
    <x v="1"/>
    <m/>
    <x v="0"/>
    <n v="0"/>
    <m/>
    <x v="10"/>
    <x v="4"/>
  </r>
  <r>
    <s v="ORD-202311-08035"/>
    <x v="301"/>
    <x v="2"/>
    <x v="5"/>
    <n v="7874556705"/>
    <x v="15"/>
    <s v="PRD-100-SHO"/>
    <x v="12"/>
    <x v="0"/>
    <s v="N"/>
    <n v="4315.08"/>
    <n v="731.41"/>
    <x v="0"/>
    <n v="0.16950091307692999"/>
    <x v="0"/>
    <x v="0"/>
    <m/>
    <x v="0"/>
    <n v="0"/>
    <n v="2793.38"/>
    <x v="10"/>
    <x v="4"/>
  </r>
  <r>
    <s v="ORD-202311-08036"/>
    <x v="310"/>
    <x v="17"/>
    <x v="2"/>
    <n v="5988181286"/>
    <x v="5"/>
    <s v="PRD-103-HEA "/>
    <x v="5"/>
    <x v="1"/>
    <s v="N"/>
    <n v="1704.32"/>
    <n v="290.45"/>
    <x v="0"/>
    <n v="0.170419874202028"/>
    <x v="0"/>
    <x v="0"/>
    <m/>
    <x v="0"/>
    <n v="0"/>
    <m/>
    <x v="10"/>
    <x v="4"/>
  </r>
  <r>
    <s v="ORD-202311-08037"/>
    <x v="304"/>
    <x v="19"/>
    <x v="6"/>
    <n v="8049497779"/>
    <x v="16"/>
    <s v="PRD-109-SUN"/>
    <x v="3"/>
    <x v="2"/>
    <s v="South"/>
    <n v="2973.26"/>
    <n v="558.5"/>
    <x v="2"/>
    <n v="0.18784095571863901"/>
    <x v="0"/>
    <x v="0"/>
    <m/>
    <x v="0"/>
    <n v="0"/>
    <m/>
    <x v="10"/>
    <x v="4"/>
  </r>
  <r>
    <s v="ORD-202311-08038"/>
    <x v="297"/>
    <x v="10"/>
    <x v="3"/>
    <n v="5351608931"/>
    <x v="14"/>
    <s v="PRD-111-CHA"/>
    <x v="11"/>
    <x v="1"/>
    <s v="North"/>
    <n v="3734.83"/>
    <n v="998.83"/>
    <x v="0"/>
    <n v="0.26743653660273697"/>
    <x v="0"/>
    <x v="1"/>
    <m/>
    <x v="0"/>
    <n v="0"/>
    <n v="207.68"/>
    <x v="10"/>
    <x v="4"/>
  </r>
  <r>
    <s v="ORD-202311-08039"/>
    <x v="302"/>
    <x v="2"/>
    <x v="0"/>
    <n v="837763209"/>
    <x v="12"/>
    <s v="PRD-105-BAG"/>
    <x v="9"/>
    <x v="2"/>
    <s v="South"/>
    <n v="2786.72"/>
    <n v="131.21"/>
    <x v="2"/>
    <n v="4.7084027099959798E-2"/>
    <x v="0"/>
    <x v="2"/>
    <m/>
    <x v="0"/>
    <n v="0"/>
    <m/>
    <x v="10"/>
    <x v="4"/>
  </r>
  <r>
    <s v="ORD-202311-08040"/>
    <x v="303"/>
    <x v="28"/>
    <x v="4"/>
    <n v="2260750729"/>
    <x v="8"/>
    <s v="PRD - 110 - CAM"/>
    <x v="8"/>
    <x v="1"/>
    <s v="North"/>
    <n v="2910.55"/>
    <n v="533.39"/>
    <x v="0"/>
    <n v="0.183260895706997"/>
    <x v="0"/>
    <x v="0"/>
    <m/>
    <x v="0"/>
    <n v="0"/>
    <m/>
    <x v="10"/>
    <x v="4"/>
  </r>
  <r>
    <s v="ORD-202311-08041"/>
    <x v="312"/>
    <x v="11"/>
    <x v="2"/>
    <n v="3303720000"/>
    <x v="17"/>
    <s v="PRD-108-JAC"/>
    <x v="0"/>
    <x v="0"/>
    <s v="South"/>
    <n v="3384.49"/>
    <n v="947.65"/>
    <x v="2"/>
    <n v="0.27999787264846399"/>
    <x v="0"/>
    <x v="1"/>
    <m/>
    <x v="0"/>
    <n v="0"/>
    <n v="2085.91"/>
    <x v="10"/>
    <x v="4"/>
  </r>
  <r>
    <s v="ORD-202311-08042"/>
    <x v="313"/>
    <x v="7"/>
    <x v="3"/>
    <n v="7914425714"/>
    <x v="14"/>
    <s v="PRD-111-CHA"/>
    <x v="11"/>
    <x v="1"/>
    <s v="East"/>
    <n v="4016.58"/>
    <n v="167.3"/>
    <x v="1"/>
    <n v="4.1652351005083903E-2"/>
    <x v="0"/>
    <x v="2"/>
    <m/>
    <x v="0"/>
    <n v="0"/>
    <n v="207.68"/>
    <x v="10"/>
    <x v="4"/>
  </r>
  <r>
    <s v="ORD-202311-08043"/>
    <x v="314"/>
    <x v="17"/>
    <x v="4"/>
    <n v="5212858356"/>
    <x v="5"/>
    <s v="PRD - 103 - HEA"/>
    <x v="5"/>
    <x v="1"/>
    <s v="East"/>
    <n v="3053.59"/>
    <n v="419.27"/>
    <x v="1"/>
    <n v="0.13730396025661601"/>
    <x v="0"/>
    <x v="0"/>
    <m/>
    <x v="0"/>
    <n v="0"/>
    <m/>
    <x v="10"/>
    <x v="4"/>
  </r>
  <r>
    <s v="ORD-202311-08044"/>
    <x v="302"/>
    <x v="25"/>
    <x v="7"/>
    <n v="4539959381"/>
    <x v="11"/>
    <s v="PRD-104-WAT"/>
    <x v="7"/>
    <x v="2"/>
    <s v="East"/>
    <n v="1730"/>
    <n v="218.36"/>
    <x v="1"/>
    <n v="0.12621965317919101"/>
    <x v="0"/>
    <x v="0"/>
    <m/>
    <x v="0"/>
    <n v="0"/>
    <n v="2420.2800000000002"/>
    <x v="10"/>
    <x v="4"/>
  </r>
  <r>
    <s v="ORD-202311-08045"/>
    <x v="301"/>
    <x v="15"/>
    <x v="3"/>
    <n v="7122893256"/>
    <x v="15"/>
    <s v="PRD-100-SHO"/>
    <x v="12"/>
    <x v="0"/>
    <s v="N"/>
    <n v="4894.8900000000003"/>
    <n v="1236.9000000000001"/>
    <x v="0"/>
    <n v="0.25269209318289099"/>
    <x v="0"/>
    <x v="1"/>
    <m/>
    <x v="0"/>
    <n v="0"/>
    <n v="2793.38"/>
    <x v="10"/>
    <x v="4"/>
  </r>
  <r>
    <s v="ORD-202311-08046"/>
    <x v="306"/>
    <x v="23"/>
    <x v="6"/>
    <n v="3945625962"/>
    <x v="11"/>
    <s v="PRD-104-WAT"/>
    <x v="7"/>
    <x v="2"/>
    <s v="S"/>
    <n v="2386.8200000000002"/>
    <n v="662.46"/>
    <x v="2"/>
    <n v="0.277549207732464"/>
    <x v="0"/>
    <x v="1"/>
    <s v="damaged "/>
    <x v="1"/>
    <n v="1"/>
    <n v="2420.2800000000002"/>
    <x v="10"/>
    <x v="4"/>
  </r>
  <r>
    <s v="ORD-202311-08047"/>
    <x v="315"/>
    <x v="12"/>
    <x v="1"/>
    <n v="1789835729"/>
    <x v="3"/>
    <s v="PRD-106-PHO"/>
    <x v="2"/>
    <x v="1"/>
    <s v="North"/>
    <n v="1506.58"/>
    <n v="94.51"/>
    <x v="0"/>
    <n v="6.2731484554421305E-2"/>
    <x v="0"/>
    <x v="2"/>
    <m/>
    <x v="0"/>
    <n v="0"/>
    <n v="2788.38"/>
    <x v="10"/>
    <x v="4"/>
  </r>
  <r>
    <s v="ORD-202311-08048"/>
    <x v="308"/>
    <x v="27"/>
    <x v="0"/>
    <n v="3206880831"/>
    <x v="20"/>
    <s v="PRD-100-SHO"/>
    <x v="12"/>
    <x v="0"/>
    <s v="East"/>
    <n v="2460.8000000000002"/>
    <n v="288.41000000000003"/>
    <x v="1"/>
    <n v="0.117201723016905"/>
    <x v="0"/>
    <x v="0"/>
    <m/>
    <x v="0"/>
    <n v="0"/>
    <n v="2793.38"/>
    <x v="10"/>
    <x v="4"/>
  </r>
  <r>
    <s v="ORD-202311-08049"/>
    <x v="298"/>
    <x v="20"/>
    <x v="7"/>
    <n v="6919457501"/>
    <x v="12"/>
    <s v="PRD-105-BAG"/>
    <x v="9"/>
    <x v="2"/>
    <s v="N"/>
    <n v="1259.3800000000001"/>
    <n v="312.64999999999998"/>
    <x v="0"/>
    <n v="0.248257078880084"/>
    <x v="0"/>
    <x v="1"/>
    <m/>
    <x v="0"/>
    <n v="0"/>
    <m/>
    <x v="10"/>
    <x v="4"/>
  </r>
  <r>
    <s v="ORD-202311-08050"/>
    <x v="302"/>
    <x v="25"/>
    <x v="4"/>
    <n v="8506631654"/>
    <x v="15"/>
    <s v="PRD-100-SHO"/>
    <x v="12"/>
    <x v="0"/>
    <s v="East"/>
    <n v="896.62"/>
    <n v="151.54"/>
    <x v="1"/>
    <n v="0.16901251366242101"/>
    <x v="1"/>
    <x v="0"/>
    <m/>
    <x v="0"/>
    <n v="0"/>
    <n v="2793.38"/>
    <x v="10"/>
    <x v="4"/>
  </r>
  <r>
    <s v="ORD-202311-08051"/>
    <x v="300"/>
    <x v="11"/>
    <x v="5"/>
    <n v="5166177209"/>
    <x v="22"/>
    <s v="PRD-105-BAG"/>
    <x v="9"/>
    <x v="2"/>
    <s v="North"/>
    <n v="4694.75"/>
    <n v="1110.8"/>
    <x v="0"/>
    <n v="0.236604718036104"/>
    <x v="0"/>
    <x v="1"/>
    <m/>
    <x v="0"/>
    <n v="0"/>
    <m/>
    <x v="10"/>
    <x v="4"/>
  </r>
  <r>
    <s v="ORD-202311-08052"/>
    <x v="301"/>
    <x v="15"/>
    <x v="6"/>
    <n v="9978764119"/>
    <x v="6"/>
    <s v="PRD-107-TAB"/>
    <x v="6"/>
    <x v="1"/>
    <s v="N"/>
    <n v="1000.13"/>
    <n v="51.75"/>
    <x v="0"/>
    <n v="5.1743273374461302E-2"/>
    <x v="0"/>
    <x v="2"/>
    <m/>
    <x v="0"/>
    <n v="0"/>
    <n v="2081.52"/>
    <x v="10"/>
    <x v="4"/>
  </r>
  <r>
    <s v="ORD-202311-08053"/>
    <x v="307"/>
    <x v="1"/>
    <x v="3"/>
    <n v="3952618474"/>
    <x v="13"/>
    <s v="PRD-102-LAP"/>
    <x v="10"/>
    <x v="1"/>
    <s v="South"/>
    <n v="2618.34"/>
    <n v="389.91"/>
    <x v="2"/>
    <n v="0.14891496138774901"/>
    <x v="0"/>
    <x v="0"/>
    <m/>
    <x v="0"/>
    <n v="0"/>
    <n v="847.14"/>
    <x v="10"/>
    <x v="4"/>
  </r>
  <r>
    <s v="ORD-202311-08054"/>
    <x v="316"/>
    <x v="7"/>
    <x v="3"/>
    <n v="4742873934"/>
    <x v="1"/>
    <s v="PRD-101-SHI"/>
    <x v="1"/>
    <x v="0"/>
    <s v="North"/>
    <n v="165.07"/>
    <n v="19.53"/>
    <x v="0"/>
    <n v="0.11831344278185001"/>
    <x v="2"/>
    <x v="0"/>
    <m/>
    <x v="0"/>
    <n v="0"/>
    <n v="2821.33"/>
    <x v="10"/>
    <x v="4"/>
  </r>
  <r>
    <s v="ORD-202311-08055"/>
    <x v="317"/>
    <x v="4"/>
    <x v="7"/>
    <n v="1768264195"/>
    <x v="17"/>
    <s v="PRD-108-JAC"/>
    <x v="0"/>
    <x v="0"/>
    <s v="South"/>
    <n v="3201.46"/>
    <n v="267.29000000000002"/>
    <x v="2"/>
    <n v="8.3490032672593098E-2"/>
    <x v="0"/>
    <x v="2"/>
    <m/>
    <x v="0"/>
    <n v="0"/>
    <n v="2085.91"/>
    <x v="10"/>
    <x v="4"/>
  </r>
  <r>
    <s v="ORD-202311-08056"/>
    <x v="300"/>
    <x v="19"/>
    <x v="1"/>
    <n v="9195196495"/>
    <x v="9"/>
    <s v="PRD - 107 - TAB"/>
    <x v="6"/>
    <x v="1"/>
    <s v="East"/>
    <n v="4510.28"/>
    <n v="590.04999999999995"/>
    <x v="1"/>
    <n v="0.130823363516234"/>
    <x v="0"/>
    <x v="0"/>
    <m/>
    <x v="0"/>
    <n v="0"/>
    <m/>
    <x v="10"/>
    <x v="4"/>
  </r>
  <r>
    <s v="ORD-202311-08057"/>
    <x v="296"/>
    <x v="18"/>
    <x v="6"/>
    <n v="2088012884"/>
    <x v="23"/>
    <s v="PRD-111-CHA"/>
    <x v="11"/>
    <x v="1"/>
    <s v="North"/>
    <n v="4795.49"/>
    <n v="153.25"/>
    <x v="0"/>
    <n v="3.1957109700989902E-2"/>
    <x v="0"/>
    <x v="2"/>
    <m/>
    <x v="0"/>
    <n v="0"/>
    <n v="207.68"/>
    <x v="10"/>
    <x v="4"/>
  </r>
  <r>
    <s v="ORD-202311-08058"/>
    <x v="294"/>
    <x v="13"/>
    <x v="3"/>
    <n v="1014819818"/>
    <x v="12"/>
    <s v="PRD-105-BAG"/>
    <x v="9"/>
    <x v="2"/>
    <s v="West"/>
    <n v="4577.32"/>
    <n v="812.41"/>
    <x v="3"/>
    <n v="0.17748595247874299"/>
    <x v="0"/>
    <x v="0"/>
    <m/>
    <x v="0"/>
    <n v="0"/>
    <m/>
    <x v="10"/>
    <x v="4"/>
  </r>
  <r>
    <s v="ORD-202311-08059"/>
    <x v="304"/>
    <x v="22"/>
    <x v="1"/>
    <n v="7684898884"/>
    <x v="5"/>
    <s v="PRD-103-HEA"/>
    <x v="5"/>
    <x v="1"/>
    <s v="South"/>
    <n v="3451.21"/>
    <n v="787.83"/>
    <x v="2"/>
    <n v="0.22827645956056"/>
    <x v="0"/>
    <x v="1"/>
    <m/>
    <x v="0"/>
    <n v="0"/>
    <n v="2183.56"/>
    <x v="10"/>
    <x v="4"/>
  </r>
  <r>
    <s v="ORD-202311-08060"/>
    <x v="296"/>
    <x v="22"/>
    <x v="3"/>
    <n v="5069904264"/>
    <x v="14"/>
    <s v="PRD-111-CHA"/>
    <x v="11"/>
    <x v="1"/>
    <s v="W"/>
    <n v="3046.01"/>
    <n v="595.38"/>
    <x v="3"/>
    <n v="0.19546226046533"/>
    <x v="0"/>
    <x v="0"/>
    <m/>
    <x v="0"/>
    <n v="0"/>
    <n v="207.68"/>
    <x v="10"/>
    <x v="4"/>
  </r>
  <r>
    <s v="ORD-202311-08061"/>
    <x v="306"/>
    <x v="23"/>
    <x v="3"/>
    <n v="2124261289"/>
    <x v="16"/>
    <s v="PRD-109-SUN "/>
    <x v="3"/>
    <x v="2"/>
    <s v="N"/>
    <n v="1855.19"/>
    <n v="321.89"/>
    <x v="0"/>
    <n v="0.17350783477703099"/>
    <x v="0"/>
    <x v="0"/>
    <m/>
    <x v="0"/>
    <n v="0"/>
    <n v="1385.87"/>
    <x v="10"/>
    <x v="4"/>
  </r>
  <r>
    <s v="ORD-202311-08062"/>
    <x v="299"/>
    <x v="26"/>
    <x v="7"/>
    <n v="3007750884"/>
    <x v="15"/>
    <s v="PRD-100-SHO"/>
    <x v="12"/>
    <x v="0"/>
    <s v="N"/>
    <n v="3986.95"/>
    <n v="1004.12"/>
    <x v="0"/>
    <n v="0.25185166606052201"/>
    <x v="0"/>
    <x v="1"/>
    <m/>
    <x v="0"/>
    <n v="0"/>
    <n v="2793.38"/>
    <x v="10"/>
    <x v="4"/>
  </r>
  <r>
    <s v="ORD-202311-08063"/>
    <x v="314"/>
    <x v="4"/>
    <x v="4"/>
    <n v="6962104054"/>
    <x v="5"/>
    <s v="PRD - 103 - HEA"/>
    <x v="5"/>
    <x v="1"/>
    <s v="W"/>
    <n v="1761.06"/>
    <n v="193.51"/>
    <x v="3"/>
    <n v="0.109882684292415"/>
    <x v="0"/>
    <x v="0"/>
    <s v="damaged "/>
    <x v="1"/>
    <n v="1"/>
    <m/>
    <x v="10"/>
    <x v="4"/>
  </r>
  <r>
    <s v="ORD-202311-08064"/>
    <x v="318"/>
    <x v="6"/>
    <x v="4"/>
    <n v="1270042852"/>
    <x v="14"/>
    <s v="PRD-111-CHA"/>
    <x v="11"/>
    <x v="1"/>
    <s v="North"/>
    <n v="361.74"/>
    <n v="62.26"/>
    <x v="0"/>
    <n v="0.17211256703709801"/>
    <x v="2"/>
    <x v="0"/>
    <m/>
    <x v="0"/>
    <n v="0"/>
    <n v="207.68"/>
    <x v="10"/>
    <x v="4"/>
  </r>
  <r>
    <s v="ORD-202311-08065"/>
    <x v="294"/>
    <x v="10"/>
    <x v="2"/>
    <n v="5261703670"/>
    <x v="13"/>
    <s v="PRD-102-LAP"/>
    <x v="10"/>
    <x v="1"/>
    <s v="West"/>
    <n v="1286.48"/>
    <n v="254.52"/>
    <x v="3"/>
    <n v="0.19784217399415499"/>
    <x v="0"/>
    <x v="0"/>
    <m/>
    <x v="0"/>
    <n v="0"/>
    <n v="847.14"/>
    <x v="10"/>
    <x v="4"/>
  </r>
  <r>
    <s v="ORD-202311-08066"/>
    <x v="311"/>
    <x v="11"/>
    <x v="0"/>
    <n v="1169982189"/>
    <x v="15"/>
    <s v="PRD-100-SHO"/>
    <x v="12"/>
    <x v="0"/>
    <s v="South"/>
    <n v="2597.5700000000002"/>
    <n v="391.88"/>
    <x v="2"/>
    <n v="0.15086407681024999"/>
    <x v="0"/>
    <x v="0"/>
    <m/>
    <x v="0"/>
    <n v="0"/>
    <n v="2793.38"/>
    <x v="10"/>
    <x v="4"/>
  </r>
  <r>
    <s v="ORD-202311-08067"/>
    <x v="309"/>
    <x v="25"/>
    <x v="6"/>
    <n v="6046013885"/>
    <x v="4"/>
    <s v="PRD-109-SUN"/>
    <x v="3"/>
    <x v="2"/>
    <s v="South"/>
    <n v="4862.26"/>
    <n v="1447.04"/>
    <x v="2"/>
    <n v="0.29760646283826903"/>
    <x v="0"/>
    <x v="1"/>
    <m/>
    <x v="0"/>
    <n v="0"/>
    <m/>
    <x v="10"/>
    <x v="4"/>
  </r>
  <r>
    <s v="ORD-202311-08068"/>
    <x v="314"/>
    <x v="20"/>
    <x v="5"/>
    <n v="7645659492"/>
    <x v="19"/>
    <s v="PRD - 102 - LAP"/>
    <x v="4"/>
    <x v="1"/>
    <s v="East"/>
    <n v="4038.37"/>
    <n v="658.86"/>
    <x v="1"/>
    <n v="0.16314998378058501"/>
    <x v="0"/>
    <x v="0"/>
    <m/>
    <x v="0"/>
    <n v="0"/>
    <m/>
    <x v="10"/>
    <x v="4"/>
  </r>
  <r>
    <s v="ORD-202311-08069"/>
    <x v="304"/>
    <x v="13"/>
    <x v="1"/>
    <n v="3397155376"/>
    <x v="5"/>
    <s v="PRD - 103 - HEA"/>
    <x v="5"/>
    <x v="1"/>
    <s v="South"/>
    <n v="292.82"/>
    <n v="72.510000000000005"/>
    <x v="2"/>
    <n v="0.247626528242606"/>
    <x v="2"/>
    <x v="1"/>
    <m/>
    <x v="0"/>
    <n v="0"/>
    <m/>
    <x v="10"/>
    <x v="4"/>
  </r>
  <r>
    <s v="ORD-202311-08070"/>
    <x v="304"/>
    <x v="14"/>
    <x v="5"/>
    <n v="3038246084"/>
    <x v="13"/>
    <s v="PRD-102-LAP"/>
    <x v="10"/>
    <x v="1"/>
    <s v="North"/>
    <n v="1820.17"/>
    <n v="506.16"/>
    <x v="0"/>
    <n v="0.27808391523868597"/>
    <x v="0"/>
    <x v="1"/>
    <s v="Size issue"/>
    <x v="1"/>
    <n v="1"/>
    <n v="847.14"/>
    <x v="10"/>
    <x v="4"/>
  </r>
  <r>
    <s v="ORD-202311-08071"/>
    <x v="303"/>
    <x v="10"/>
    <x v="5"/>
    <n v="4839985906"/>
    <x v="0"/>
    <s v="PRD-108-JAC"/>
    <x v="0"/>
    <x v="0"/>
    <s v="N"/>
    <n v="1375.54"/>
    <n v="167.99"/>
    <x v="0"/>
    <n v="0.122126583014671"/>
    <x v="0"/>
    <x v="0"/>
    <m/>
    <x v="0"/>
    <n v="0"/>
    <n v="2085.91"/>
    <x v="10"/>
    <x v="4"/>
  </r>
  <r>
    <s v="ORD-202311-08072"/>
    <x v="296"/>
    <x v="26"/>
    <x v="7"/>
    <n v="1976165420"/>
    <x v="13"/>
    <s v="PRD-102-LAP"/>
    <x v="10"/>
    <x v="1"/>
    <s v="N"/>
    <n v="4661.01"/>
    <n v="276.13"/>
    <x v="0"/>
    <n v="5.9242524688854999E-2"/>
    <x v="0"/>
    <x v="2"/>
    <m/>
    <x v="0"/>
    <n v="0"/>
    <n v="847.14"/>
    <x v="10"/>
    <x v="4"/>
  </r>
  <r>
    <s v="ORD-202311-08073"/>
    <x v="318"/>
    <x v="16"/>
    <x v="2"/>
    <n v="9063551885"/>
    <x v="8"/>
    <s v="PRD-110-CAM"/>
    <x v="8"/>
    <x v="1"/>
    <s v="North"/>
    <n v="2447.5500000000002"/>
    <n v="666.48"/>
    <x v="0"/>
    <n v="0.27230495801924398"/>
    <x v="0"/>
    <x v="1"/>
    <m/>
    <x v="0"/>
    <n v="0"/>
    <m/>
    <x v="10"/>
    <x v="4"/>
  </r>
  <r>
    <s v="ORD-202311-08074"/>
    <x v="307"/>
    <x v="20"/>
    <x v="7"/>
    <n v="8967789038"/>
    <x v="15"/>
    <s v="PRD-100-SHO"/>
    <x v="12"/>
    <x v="0"/>
    <s v="North"/>
    <n v="182.87"/>
    <n v="13.92"/>
    <x v="0"/>
    <n v="7.6119647837261398E-2"/>
    <x v="2"/>
    <x v="2"/>
    <m/>
    <x v="0"/>
    <n v="0"/>
    <n v="2793.38"/>
    <x v="10"/>
    <x v="4"/>
  </r>
  <r>
    <s v="ORD-202311-08075"/>
    <x v="307"/>
    <x v="2"/>
    <x v="7"/>
    <n v="7291520500"/>
    <x v="20"/>
    <s v="PRD-100-SHO"/>
    <x v="12"/>
    <x v="0"/>
    <s v="South"/>
    <n v="2655.07"/>
    <n v="665.96"/>
    <x v="2"/>
    <n v="0.25082577860470701"/>
    <x v="0"/>
    <x v="1"/>
    <m/>
    <x v="0"/>
    <n v="0"/>
    <n v="2793.38"/>
    <x v="10"/>
    <x v="4"/>
  </r>
  <r>
    <s v="ORD-202311-08076"/>
    <x v="315"/>
    <x v="10"/>
    <x v="5"/>
    <n v="1858177802"/>
    <x v="8"/>
    <s v="PRD-110-CAM "/>
    <x v="8"/>
    <x v="1"/>
    <s v="North"/>
    <n v="2320.12"/>
    <n v="184.67"/>
    <x v="0"/>
    <n v="7.9595020947192396E-2"/>
    <x v="0"/>
    <x v="2"/>
    <s v="DAMAGED"/>
    <x v="1"/>
    <n v="1"/>
    <n v="130.44"/>
    <x v="10"/>
    <x v="4"/>
  </r>
  <r>
    <s v="ORD-202311-08077"/>
    <x v="307"/>
    <x v="20"/>
    <x v="5"/>
    <n v="4674071632"/>
    <x v="20"/>
    <s v="PRD-100-SHO"/>
    <x v="12"/>
    <x v="0"/>
    <s v="W"/>
    <n v="595.42999999999995"/>
    <n v="81.459999999999994"/>
    <x v="3"/>
    <n v="0.13680869287741601"/>
    <x v="1"/>
    <x v="0"/>
    <m/>
    <x v="0"/>
    <n v="0"/>
    <n v="2793.38"/>
    <x v="10"/>
    <x v="4"/>
  </r>
  <r>
    <s v="ORD-202311-08078"/>
    <x v="312"/>
    <x v="25"/>
    <x v="4"/>
    <n v="5053128834"/>
    <x v="11"/>
    <s v="PRD-104-WAT"/>
    <x v="4"/>
    <x v="2"/>
    <s v="W"/>
    <n v="114.07"/>
    <n v="26.61"/>
    <x v="3"/>
    <n v="0.23327781186990401"/>
    <x v="2"/>
    <x v="1"/>
    <m/>
    <x v="0"/>
    <n v="0"/>
    <n v="2420.2800000000002"/>
    <x v="10"/>
    <x v="4"/>
  </r>
  <r>
    <s v="ORD-202311-08079"/>
    <x v="319"/>
    <x v="15"/>
    <x v="0"/>
    <n v="8943408210"/>
    <x v="4"/>
    <s v="PRD-109-SUN"/>
    <x v="3"/>
    <x v="2"/>
    <s v="South"/>
    <n v="4880.03"/>
    <n v="277.89999999999998"/>
    <x v="2"/>
    <n v="5.69463712313244E-2"/>
    <x v="0"/>
    <x v="2"/>
    <m/>
    <x v="0"/>
    <n v="0"/>
    <m/>
    <x v="10"/>
    <x v="4"/>
  </r>
  <r>
    <s v="ORD-202311-08080"/>
    <x v="300"/>
    <x v="11"/>
    <x v="1"/>
    <n v="1185431967"/>
    <x v="13"/>
    <s v="PRD-102-LAP"/>
    <x v="10"/>
    <x v="1"/>
    <s v="North"/>
    <n v="4349.22"/>
    <n v="1017.14"/>
    <x v="0"/>
    <n v="0.233867222168573"/>
    <x v="0"/>
    <x v="1"/>
    <s v="damaged "/>
    <x v="1"/>
    <n v="1"/>
    <n v="847.14"/>
    <x v="10"/>
    <x v="4"/>
  </r>
  <r>
    <s v="ORD-202311-08081"/>
    <x v="314"/>
    <x v="20"/>
    <x v="6"/>
    <n v="3384879446"/>
    <x v="3"/>
    <s v="PRD-106-PHO"/>
    <x v="2"/>
    <x v="1"/>
    <s v="North"/>
    <n v="326.41000000000003"/>
    <n v="11.07"/>
    <x v="0"/>
    <n v="3.3914402132287601E-2"/>
    <x v="2"/>
    <x v="2"/>
    <m/>
    <x v="0"/>
    <n v="0"/>
    <n v="2788.38"/>
    <x v="10"/>
    <x v="4"/>
  </r>
  <r>
    <s v="ORD-202311-08082"/>
    <x v="309"/>
    <x v="11"/>
    <x v="7"/>
    <n v="8110767238"/>
    <x v="11"/>
    <s v="PRD-104-WAT"/>
    <x v="7"/>
    <x v="2"/>
    <s v="W"/>
    <n v="3553.53"/>
    <n v="130.53"/>
    <x v="3"/>
    <n v="3.67324885395649E-2"/>
    <x v="0"/>
    <x v="2"/>
    <m/>
    <x v="0"/>
    <n v="0"/>
    <n v="2420.2800000000002"/>
    <x v="10"/>
    <x v="4"/>
  </r>
  <r>
    <s v="ORD-202311-08083"/>
    <x v="300"/>
    <x v="12"/>
    <x v="1"/>
    <n v="8900395993"/>
    <x v="0"/>
    <s v="PRD-108-JAC"/>
    <x v="0"/>
    <x v="0"/>
    <s v="N"/>
    <n v="1414.94"/>
    <n v="172.74"/>
    <x v="0"/>
    <n v="0.122082915176615"/>
    <x v="0"/>
    <x v="0"/>
    <m/>
    <x v="0"/>
    <n v="0"/>
    <n v="2085.91"/>
    <x v="10"/>
    <x v="4"/>
  </r>
  <r>
    <s v="ORD-202311-08084"/>
    <x v="311"/>
    <x v="17"/>
    <x v="1"/>
    <n v="9734652759"/>
    <x v="11"/>
    <s v="PRD-104-WAT"/>
    <x v="7"/>
    <x v="2"/>
    <s v="North"/>
    <n v="518.08000000000004"/>
    <n v="47.31"/>
    <x v="0"/>
    <n v="9.1317943174799202E-2"/>
    <x v="1"/>
    <x v="2"/>
    <m/>
    <x v="0"/>
    <n v="0"/>
    <n v="2420.2800000000002"/>
    <x v="10"/>
    <x v="4"/>
  </r>
  <r>
    <s v="ORD-202311-08085"/>
    <x v="314"/>
    <x v="5"/>
    <x v="5"/>
    <n v="6077275170"/>
    <x v="0"/>
    <s v="PRD-108-JAC"/>
    <x v="4"/>
    <x v="0"/>
    <s v="N"/>
    <n v="2026.55"/>
    <n v="414.42"/>
    <x v="0"/>
    <n v="0.204495324566381"/>
    <x v="0"/>
    <x v="1"/>
    <m/>
    <x v="0"/>
    <n v="0"/>
    <n v="2085.91"/>
    <x v="10"/>
    <x v="4"/>
  </r>
  <r>
    <s v="ORD-202311-08086"/>
    <x v="299"/>
    <x v="3"/>
    <x v="0"/>
    <n v="1904526030"/>
    <x v="4"/>
    <s v="PRD-109-SUN"/>
    <x v="3"/>
    <x v="2"/>
    <s v="South"/>
    <n v="4563.96"/>
    <n v="801.44"/>
    <x v="2"/>
    <n v="0.17560188958711301"/>
    <x v="0"/>
    <x v="0"/>
    <m/>
    <x v="0"/>
    <n v="0"/>
    <m/>
    <x v="10"/>
    <x v="4"/>
  </r>
  <r>
    <s v="ORD-202311-08087"/>
    <x v="296"/>
    <x v="17"/>
    <x v="2"/>
    <n v="6158185906"/>
    <x v="15"/>
    <s v="PRD - 100 - SHO"/>
    <x v="12"/>
    <x v="0"/>
    <s v="North"/>
    <n v="1552.42"/>
    <n v="275.58"/>
    <x v="0"/>
    <n v="0.17751639375942099"/>
    <x v="0"/>
    <x v="0"/>
    <m/>
    <x v="0"/>
    <n v="0"/>
    <m/>
    <x v="10"/>
    <x v="4"/>
  </r>
  <r>
    <s v="ORD-202311-08088"/>
    <x v="300"/>
    <x v="25"/>
    <x v="6"/>
    <n v="2681817351"/>
    <x v="13"/>
    <s v="PRD-102-LAP "/>
    <x v="10"/>
    <x v="1"/>
    <s v="North"/>
    <n v="705.67"/>
    <n v="21.91"/>
    <x v="0"/>
    <n v="3.10485070925503E-2"/>
    <x v="1"/>
    <x v="2"/>
    <m/>
    <x v="0"/>
    <n v="0"/>
    <m/>
    <x v="10"/>
    <x v="4"/>
  </r>
  <r>
    <s v="ORD-202311-08089"/>
    <x v="316"/>
    <x v="25"/>
    <x v="1"/>
    <n v="5655236874"/>
    <x v="8"/>
    <s v="PRD-110-CAM"/>
    <x v="8"/>
    <x v="1"/>
    <s v="North"/>
    <n v="2953.76"/>
    <n v="468.21"/>
    <x v="0"/>
    <n v="0.15851321705216401"/>
    <x v="0"/>
    <x v="0"/>
    <m/>
    <x v="0"/>
    <n v="0"/>
    <m/>
    <x v="10"/>
    <x v="4"/>
  </r>
  <r>
    <s v="ORD-202311-08090"/>
    <x v="308"/>
    <x v="7"/>
    <x v="0"/>
    <n v="9405107366"/>
    <x v="23"/>
    <s v="PRD - 111 - CHA"/>
    <x v="11"/>
    <x v="1"/>
    <s v="North"/>
    <n v="3482.32"/>
    <n v="377.81"/>
    <x v="0"/>
    <n v="0.108493762778837"/>
    <x v="0"/>
    <x v="0"/>
    <m/>
    <x v="0"/>
    <n v="0"/>
    <m/>
    <x v="10"/>
    <x v="4"/>
  </r>
  <r>
    <s v="ORD-202311-08091"/>
    <x v="302"/>
    <x v="7"/>
    <x v="1"/>
    <n v="875856057"/>
    <x v="22"/>
    <s v="PRD-105-BAG"/>
    <x v="9"/>
    <x v="2"/>
    <s v="East"/>
    <n v="2061.25"/>
    <n v="530.13"/>
    <x v="1"/>
    <n v="0.25718859915100101"/>
    <x v="0"/>
    <x v="1"/>
    <m/>
    <x v="0"/>
    <n v="0"/>
    <m/>
    <x v="10"/>
    <x v="4"/>
  </r>
  <r>
    <s v="ORD-202311-08092"/>
    <x v="294"/>
    <x v="12"/>
    <x v="3"/>
    <n v="9211482441"/>
    <x v="0"/>
    <s v="PRD - 108 - JAC"/>
    <x v="0"/>
    <x v="0"/>
    <s v="East"/>
    <n v="3970.97"/>
    <n v="523.09"/>
    <x v="1"/>
    <n v="0.13172851973195501"/>
    <x v="0"/>
    <x v="0"/>
    <s v="missing parts"/>
    <x v="1"/>
    <n v="1"/>
    <m/>
    <x v="10"/>
    <x v="4"/>
  </r>
  <r>
    <s v="ORD-202311-08093"/>
    <x v="312"/>
    <x v="1"/>
    <x v="4"/>
    <n v="4198627106"/>
    <x v="11"/>
    <s v="PRD-104-WAT"/>
    <x v="7"/>
    <x v="2"/>
    <s v="North"/>
    <n v="4921.58"/>
    <n v="630.53"/>
    <x v="0"/>
    <n v="0.12811536132705401"/>
    <x v="0"/>
    <x v="0"/>
    <m/>
    <x v="0"/>
    <n v="0"/>
    <n v="2420.2800000000002"/>
    <x v="10"/>
    <x v="4"/>
  </r>
  <r>
    <s v="ORD-202311-08094"/>
    <x v="296"/>
    <x v="5"/>
    <x v="7"/>
    <n v="9867161690"/>
    <x v="12"/>
    <s v="PRD-105-BAG"/>
    <x v="9"/>
    <x v="2"/>
    <s v="South"/>
    <n v="1485.07"/>
    <n v="198.63"/>
    <x v="2"/>
    <n v="0.133751270983859"/>
    <x v="0"/>
    <x v="0"/>
    <m/>
    <x v="0"/>
    <n v="0"/>
    <m/>
    <x v="10"/>
    <x v="4"/>
  </r>
  <r>
    <s v="ORD-202311-08095"/>
    <x v="309"/>
    <x v="0"/>
    <x v="6"/>
    <n v="6207424548"/>
    <x v="0"/>
    <s v="PRD-108-JAC"/>
    <x v="0"/>
    <x v="0"/>
    <s v="West"/>
    <n v="3119.16"/>
    <n v="771.45"/>
    <x v="3"/>
    <n v="0.247326203208556"/>
    <x v="0"/>
    <x v="1"/>
    <m/>
    <x v="0"/>
    <n v="0"/>
    <n v="2085.91"/>
    <x v="10"/>
    <x v="4"/>
  </r>
  <r>
    <s v="ORD-202311-08096"/>
    <x v="318"/>
    <x v="13"/>
    <x v="1"/>
    <n v="5257644318"/>
    <x v="8"/>
    <s v="PRD-110-CAM"/>
    <x v="8"/>
    <x v="1"/>
    <s v="North"/>
    <n v="4035.05"/>
    <n v="447.69"/>
    <x v="0"/>
    <n v="0.110950298013655"/>
    <x v="0"/>
    <x v="0"/>
    <m/>
    <x v="0"/>
    <n v="0"/>
    <m/>
    <x v="10"/>
    <x v="4"/>
  </r>
  <r>
    <s v="ORD-202311-08097"/>
    <x v="320"/>
    <x v="9"/>
    <x v="0"/>
    <n v="6547697596"/>
    <x v="14"/>
    <s v="PRD-111-CHA"/>
    <x v="11"/>
    <x v="1"/>
    <s v="S"/>
    <n v="4278.6899999999996"/>
    <n v="1008.11"/>
    <x v="2"/>
    <n v="0.23561183446335199"/>
    <x v="0"/>
    <x v="1"/>
    <m/>
    <x v="0"/>
    <n v="0"/>
    <n v="207.68"/>
    <x v="10"/>
    <x v="4"/>
  </r>
  <r>
    <s v="ORD-202311-08098"/>
    <x v="318"/>
    <x v="22"/>
    <x v="0"/>
    <n v="6003395926"/>
    <x v="14"/>
    <s v="PRD-111-CHA"/>
    <x v="11"/>
    <x v="1"/>
    <s v="East"/>
    <n v="1381.28"/>
    <n v="364.79"/>
    <x v="1"/>
    <n v="0.26409562145256599"/>
    <x v="0"/>
    <x v="1"/>
    <m/>
    <x v="0"/>
    <n v="0"/>
    <n v="207.68"/>
    <x v="10"/>
    <x v="4"/>
  </r>
  <r>
    <s v="ORD-202311-08099"/>
    <x v="317"/>
    <x v="22"/>
    <x v="3"/>
    <n v="4241507202"/>
    <x v="3"/>
    <s v="PRD - 106 - PHO"/>
    <x v="2"/>
    <x v="1"/>
    <s v="South"/>
    <n v="3162.4"/>
    <n v="887.34"/>
    <x v="2"/>
    <n v="0.28059069061472303"/>
    <x v="0"/>
    <x v="1"/>
    <m/>
    <x v="0"/>
    <n v="0"/>
    <m/>
    <x v="10"/>
    <x v="4"/>
  </r>
  <r>
    <s v="ORD-202311-08100"/>
    <x v="311"/>
    <x v="26"/>
    <x v="3"/>
    <n v="2120929977"/>
    <x v="8"/>
    <s v="PRD - 110 - CAM"/>
    <x v="8"/>
    <x v="1"/>
    <s v="East"/>
    <n v="3613.87"/>
    <n v="810.2"/>
    <x v="1"/>
    <n v="0.224191794392161"/>
    <x v="0"/>
    <x v="1"/>
    <m/>
    <x v="0"/>
    <n v="0"/>
    <m/>
    <x v="10"/>
    <x v="4"/>
  </r>
  <r>
    <s v="ORD-202311-08101"/>
    <x v="307"/>
    <x v="26"/>
    <x v="5"/>
    <n v="6890784480"/>
    <x v="0"/>
    <s v="PRD-108-JAC"/>
    <x v="0"/>
    <x v="0"/>
    <s v="S"/>
    <n v="4746.47"/>
    <n v="1082.23"/>
    <x v="2"/>
    <n v="0.228007340191764"/>
    <x v="0"/>
    <x v="1"/>
    <m/>
    <x v="0"/>
    <n v="0"/>
    <n v="2085.91"/>
    <x v="10"/>
    <x v="4"/>
  </r>
  <r>
    <s v="ORD-202311-08102"/>
    <x v="296"/>
    <x v="18"/>
    <x v="5"/>
    <n v="3859160364"/>
    <x v="3"/>
    <s v="PRD-106-PHO"/>
    <x v="2"/>
    <x v="1"/>
    <s v="North"/>
    <n v="556.79999999999995"/>
    <n v="158.19999999999999"/>
    <x v="0"/>
    <n v="0.284123563218391"/>
    <x v="1"/>
    <x v="1"/>
    <m/>
    <x v="0"/>
    <n v="0"/>
    <n v="2788.38"/>
    <x v="10"/>
    <x v="4"/>
  </r>
  <r>
    <s v="ORD-202311-08103"/>
    <x v="318"/>
    <x v="20"/>
    <x v="4"/>
    <n v="4241606694"/>
    <x v="5"/>
    <s v="PRD-103-HEA "/>
    <x v="5"/>
    <x v="1"/>
    <s v="East"/>
    <n v="411.66"/>
    <n v="82.49"/>
    <x v="1"/>
    <n v="0.200383811883593"/>
    <x v="2"/>
    <x v="1"/>
    <s v="Size issue"/>
    <x v="1"/>
    <n v="1"/>
    <m/>
    <x v="10"/>
    <x v="4"/>
  </r>
  <r>
    <s v="ORD-202311-08104"/>
    <x v="312"/>
    <x v="4"/>
    <x v="7"/>
    <n v="8857930527"/>
    <x v="2"/>
    <s v="PRD-101-SHI"/>
    <x v="1"/>
    <x v="0"/>
    <s v="S"/>
    <n v="4711.8999999999996"/>
    <n v="1141.1099999999999"/>
    <x v="2"/>
    <n v="0.242176192194232"/>
    <x v="0"/>
    <x v="1"/>
    <m/>
    <x v="0"/>
    <n v="0"/>
    <n v="2821.33"/>
    <x v="10"/>
    <x v="4"/>
  </r>
  <r>
    <s v="ORD-202311-08105"/>
    <x v="298"/>
    <x v="9"/>
    <x v="4"/>
    <n v="9216727819"/>
    <x v="4"/>
    <s v="PRD-109-SUN"/>
    <x v="3"/>
    <x v="2"/>
    <s v="West"/>
    <n v="1351.29"/>
    <n v="271.86"/>
    <x v="3"/>
    <n v="0.20118553382323601"/>
    <x v="0"/>
    <x v="1"/>
    <m/>
    <x v="0"/>
    <n v="0"/>
    <m/>
    <x v="10"/>
    <x v="4"/>
  </r>
  <r>
    <s v="ORD-202311-08106"/>
    <x v="306"/>
    <x v="19"/>
    <x v="3"/>
    <n v="7410857190"/>
    <x v="4"/>
    <s v="PRD-109-SUN"/>
    <x v="3"/>
    <x v="2"/>
    <s v="N"/>
    <n v="1562.63"/>
    <n v="73.67"/>
    <x v="0"/>
    <n v="4.7144877546188201E-2"/>
    <x v="0"/>
    <x v="2"/>
    <m/>
    <x v="0"/>
    <n v="0"/>
    <m/>
    <x v="10"/>
    <x v="4"/>
  </r>
  <r>
    <s v="ORD-202311-08107"/>
    <x v="297"/>
    <x v="17"/>
    <x v="3"/>
    <n v="435944911"/>
    <x v="8"/>
    <s v="PRD-110-CAM"/>
    <x v="8"/>
    <x v="1"/>
    <s v="N"/>
    <n v="744.03"/>
    <n v="106.11"/>
    <x v="0"/>
    <n v="0.14261521712834199"/>
    <x v="1"/>
    <x v="0"/>
    <s v="DAMAGED"/>
    <x v="1"/>
    <n v="1"/>
    <m/>
    <x v="10"/>
    <x v="4"/>
  </r>
  <r>
    <s v="ORD-202311-08108"/>
    <x v="303"/>
    <x v="24"/>
    <x v="3"/>
    <n v="5616050020"/>
    <x v="14"/>
    <s v="PRD-111-CHA"/>
    <x v="11"/>
    <x v="1"/>
    <s v="North"/>
    <n v="4899.1000000000004"/>
    <n v="1387.05"/>
    <x v="0"/>
    <n v="0.28312343083423502"/>
    <x v="0"/>
    <x v="1"/>
    <m/>
    <x v="0"/>
    <n v="0"/>
    <n v="207.68"/>
    <x v="10"/>
    <x v="4"/>
  </r>
  <r>
    <s v="ORD-202311-08109"/>
    <x v="313"/>
    <x v="22"/>
    <x v="5"/>
    <n v="3328793851"/>
    <x v="15"/>
    <s v="PRD-100-SHO"/>
    <x v="12"/>
    <x v="0"/>
    <s v="North"/>
    <n v="3270.8"/>
    <n v="409.63"/>
    <x v="0"/>
    <n v="0.12523847376788599"/>
    <x v="0"/>
    <x v="0"/>
    <m/>
    <x v="0"/>
    <n v="0"/>
    <n v="2793.38"/>
    <x v="10"/>
    <x v="4"/>
  </r>
  <r>
    <s v="ORD-202311-08110"/>
    <x v="314"/>
    <x v="24"/>
    <x v="2"/>
    <n v="6317534798"/>
    <x v="2"/>
    <s v="PRD-101-SHI"/>
    <x v="4"/>
    <x v="0"/>
    <s v="East"/>
    <n v="109"/>
    <n v="15.69"/>
    <x v="1"/>
    <n v="0.14394495412843999"/>
    <x v="2"/>
    <x v="0"/>
    <m/>
    <x v="0"/>
    <n v="0"/>
    <n v="2821.33"/>
    <x v="10"/>
    <x v="4"/>
  </r>
  <r>
    <s v="ORD-202311-08111"/>
    <x v="300"/>
    <x v="2"/>
    <x v="5"/>
    <n v="3443378"/>
    <x v="3"/>
    <s v="PRD-106-PHO"/>
    <x v="2"/>
    <x v="1"/>
    <s v="South"/>
    <n v="3723.64"/>
    <n v="212.49"/>
    <x v="2"/>
    <n v="5.70651298192092E-2"/>
    <x v="0"/>
    <x v="2"/>
    <m/>
    <x v="0"/>
    <n v="0"/>
    <n v="2788.38"/>
    <x v="10"/>
    <x v="4"/>
  </r>
  <r>
    <s v="ORD-202311-08112"/>
    <x v="316"/>
    <x v="3"/>
    <x v="2"/>
    <n v="1780664129"/>
    <x v="4"/>
    <s v="PRD-109-SUN"/>
    <x v="3"/>
    <x v="2"/>
    <s v="East"/>
    <n v="2638.44"/>
    <n v="214.06"/>
    <x v="1"/>
    <n v="8.1131274541016707E-2"/>
    <x v="0"/>
    <x v="2"/>
    <m/>
    <x v="0"/>
    <n v="0"/>
    <m/>
    <x v="10"/>
    <x v="4"/>
  </r>
  <r>
    <s v="ORD-202311-08113"/>
    <x v="296"/>
    <x v="10"/>
    <x v="5"/>
    <n v="7548256582"/>
    <x v="3"/>
    <s v="PRD-106-PHO"/>
    <x v="2"/>
    <x v="1"/>
    <s v="N"/>
    <n v="1513.4"/>
    <n v="405.42"/>
    <x v="0"/>
    <n v="0.26788687723007798"/>
    <x v="0"/>
    <x v="1"/>
    <m/>
    <x v="0"/>
    <n v="0"/>
    <n v="2788.38"/>
    <x v="10"/>
    <x v="4"/>
  </r>
  <r>
    <s v="ORD-202311-08114"/>
    <x v="303"/>
    <x v="23"/>
    <x v="6"/>
    <n v="731626319"/>
    <x v="6"/>
    <s v="PRD-107-TAB"/>
    <x v="6"/>
    <x v="1"/>
    <s v="S"/>
    <n v="3943"/>
    <n v="1126"/>
    <x v="2"/>
    <n v="0.28556936342886102"/>
    <x v="0"/>
    <x v="1"/>
    <m/>
    <x v="0"/>
    <n v="0"/>
    <n v="2081.52"/>
    <x v="10"/>
    <x v="4"/>
  </r>
  <r>
    <s v="ORD-202311-08115"/>
    <x v="305"/>
    <x v="19"/>
    <x v="5"/>
    <n v="7231020365"/>
    <x v="5"/>
    <s v="PRD-103-HEA"/>
    <x v="5"/>
    <x v="1"/>
    <s v="East"/>
    <n v="3298.34"/>
    <n v="716.77"/>
    <x v="1"/>
    <n v="0.21731234499778701"/>
    <x v="0"/>
    <x v="1"/>
    <m/>
    <x v="0"/>
    <n v="0"/>
    <n v="2183.56"/>
    <x v="10"/>
    <x v="4"/>
  </r>
  <r>
    <s v="ORD-202311-08116"/>
    <x v="316"/>
    <x v="4"/>
    <x v="2"/>
    <n v="8310897311"/>
    <x v="2"/>
    <s v="PRD-101-SHI"/>
    <x v="1"/>
    <x v="0"/>
    <s v="S"/>
    <n v="1117.74"/>
    <n v="325.82"/>
    <x v="2"/>
    <n v="0.29149891745844297"/>
    <x v="0"/>
    <x v="1"/>
    <m/>
    <x v="0"/>
    <n v="0"/>
    <n v="2821.33"/>
    <x v="10"/>
    <x v="4"/>
  </r>
  <r>
    <s v="ORD-202311-08117"/>
    <x v="309"/>
    <x v="19"/>
    <x v="6"/>
    <n v="6162520275"/>
    <x v="9"/>
    <s v="PRD-107-TAB"/>
    <x v="6"/>
    <x v="1"/>
    <s v="North"/>
    <n v="2914.84"/>
    <n v="187.02"/>
    <x v="0"/>
    <n v="6.41613261791385E-2"/>
    <x v="0"/>
    <x v="2"/>
    <s v="Defective"/>
    <x v="1"/>
    <n v="1"/>
    <n v="2081.52"/>
    <x v="10"/>
    <x v="4"/>
  </r>
  <r>
    <s v="ORD-202311-08118"/>
    <x v="312"/>
    <x v="20"/>
    <x v="2"/>
    <n v="9868906779"/>
    <x v="8"/>
    <s v="PRD-110-CAM"/>
    <x v="8"/>
    <x v="1"/>
    <s v="South"/>
    <n v="1314.9"/>
    <n v="208.01"/>
    <x v="2"/>
    <n v="0.15819453950870799"/>
    <x v="0"/>
    <x v="0"/>
    <m/>
    <x v="0"/>
    <n v="0"/>
    <m/>
    <x v="10"/>
    <x v="4"/>
  </r>
  <r>
    <s v="ORD-202311-08119"/>
    <x v="297"/>
    <x v="15"/>
    <x v="5"/>
    <n v="691067749"/>
    <x v="2"/>
    <s v="PRD-101-SHI"/>
    <x v="1"/>
    <x v="0"/>
    <s v="N"/>
    <n v="2058.98"/>
    <n v="471.72"/>
    <x v="0"/>
    <n v="0.22910373097358899"/>
    <x v="0"/>
    <x v="1"/>
    <m/>
    <x v="0"/>
    <n v="0"/>
    <n v="2821.33"/>
    <x v="10"/>
    <x v="4"/>
  </r>
  <r>
    <s v="ORD-202311-08120"/>
    <x v="305"/>
    <x v="13"/>
    <x v="4"/>
    <n v="157830616"/>
    <x v="3"/>
    <s v="PRD-106-PHO"/>
    <x v="2"/>
    <x v="1"/>
    <s v="South"/>
    <n v="3107.51"/>
    <n v="325.75"/>
    <x v="2"/>
    <n v="0.10482669404121001"/>
    <x v="0"/>
    <x v="0"/>
    <m/>
    <x v="0"/>
    <n v="0"/>
    <n v="2788.38"/>
    <x v="10"/>
    <x v="4"/>
  </r>
  <r>
    <s v="ORD-202311-08121"/>
    <x v="318"/>
    <x v="28"/>
    <x v="7"/>
    <n v="9352761095"/>
    <x v="13"/>
    <s v="PRD-102-LAP"/>
    <x v="10"/>
    <x v="1"/>
    <s v="S"/>
    <n v="2898.64"/>
    <n v="862.47"/>
    <x v="2"/>
    <n v="0.29754298567604098"/>
    <x v="0"/>
    <x v="1"/>
    <m/>
    <x v="0"/>
    <n v="0"/>
    <n v="847.14"/>
    <x v="10"/>
    <x v="4"/>
  </r>
  <r>
    <s v="ORD-202311-08122"/>
    <x v="321"/>
    <x v="14"/>
    <x v="7"/>
    <n v="7382078271"/>
    <x v="11"/>
    <s v="PRD-104-WAT"/>
    <x v="7"/>
    <x v="2"/>
    <s v="East"/>
    <n v="3141.57"/>
    <n v="781.98"/>
    <x v="1"/>
    <n v="0.24891375968066901"/>
    <x v="0"/>
    <x v="1"/>
    <m/>
    <x v="0"/>
    <n v="0"/>
    <n v="2420.2800000000002"/>
    <x v="10"/>
    <x v="4"/>
  </r>
  <r>
    <s v="ORD-202311-08123"/>
    <x v="311"/>
    <x v="11"/>
    <x v="1"/>
    <n v="732802423"/>
    <x v="8"/>
    <s v="PRD-110-CAM"/>
    <x v="8"/>
    <x v="1"/>
    <s v="N"/>
    <n v="3186.74"/>
    <n v="361.11"/>
    <x v="0"/>
    <n v="0.11331642995663301"/>
    <x v="0"/>
    <x v="0"/>
    <s v="missing parts"/>
    <x v="1"/>
    <n v="1"/>
    <m/>
    <x v="10"/>
    <x v="4"/>
  </r>
  <r>
    <s v="ORD-202311-08124"/>
    <x v="308"/>
    <x v="0"/>
    <x v="2"/>
    <n v="6771754733"/>
    <x v="11"/>
    <s v="PRD-104-WAT"/>
    <x v="4"/>
    <x v="2"/>
    <s v="North"/>
    <n v="3001.38"/>
    <n v="144.43"/>
    <x v="0"/>
    <n v="4.8121197582445402E-2"/>
    <x v="0"/>
    <x v="2"/>
    <m/>
    <x v="0"/>
    <n v="0"/>
    <n v="2420.2800000000002"/>
    <x v="10"/>
    <x v="4"/>
  </r>
  <r>
    <s v="ORD-202311-08125"/>
    <x v="303"/>
    <x v="23"/>
    <x v="0"/>
    <n v="1391181966"/>
    <x v="12"/>
    <s v="PRD-105-BAG"/>
    <x v="9"/>
    <x v="2"/>
    <s v="North"/>
    <n v="4633.32"/>
    <n v="1131.72"/>
    <x v="0"/>
    <n v="0.244256818005232"/>
    <x v="0"/>
    <x v="1"/>
    <m/>
    <x v="0"/>
    <n v="0"/>
    <m/>
    <x v="10"/>
    <x v="4"/>
  </r>
  <r>
    <s v="ORD-202311-08126"/>
    <x v="321"/>
    <x v="18"/>
    <x v="3"/>
    <n v="9376094282"/>
    <x v="3"/>
    <s v="PRD-106-PHO"/>
    <x v="2"/>
    <x v="1"/>
    <s v="South"/>
    <n v="3887.78"/>
    <n v="791.09"/>
    <x v="2"/>
    <n v="0.203481164057637"/>
    <x v="0"/>
    <x v="1"/>
    <m/>
    <x v="0"/>
    <n v="0"/>
    <n v="2788.38"/>
    <x v="10"/>
    <x v="4"/>
  </r>
  <r>
    <s v="ORD-202311-08127"/>
    <x v="298"/>
    <x v="11"/>
    <x v="0"/>
    <n v="8427539539"/>
    <x v="11"/>
    <s v="PRD-104-WAT"/>
    <x v="7"/>
    <x v="2"/>
    <s v="S"/>
    <n v="2599.75"/>
    <n v="198.98"/>
    <x v="2"/>
    <n v="7.6538128666217897E-2"/>
    <x v="0"/>
    <x v="2"/>
    <s v="Customer changed mind"/>
    <x v="1"/>
    <n v="1"/>
    <n v="2420.2800000000002"/>
    <x v="10"/>
    <x v="4"/>
  </r>
  <r>
    <s v="ORD-202311-08128"/>
    <x v="309"/>
    <x v="29"/>
    <x v="7"/>
    <n v="9131804071"/>
    <x v="4"/>
    <s v="PRD - 109 - SUN"/>
    <x v="3"/>
    <x v="2"/>
    <s v="North"/>
    <n v="3331.62"/>
    <n v="227.35"/>
    <x v="0"/>
    <n v="6.8240075398754999E-2"/>
    <x v="0"/>
    <x v="2"/>
    <m/>
    <x v="0"/>
    <n v="0"/>
    <m/>
    <x v="10"/>
    <x v="4"/>
  </r>
  <r>
    <s v="ORD-202311-08129"/>
    <x v="299"/>
    <x v="12"/>
    <x v="5"/>
    <n v="1934072945"/>
    <x v="15"/>
    <s v="PRD-100-SHO"/>
    <x v="12"/>
    <x v="0"/>
    <s v="S"/>
    <n v="3734.18"/>
    <n v="484"/>
    <x v="2"/>
    <n v="0.12961346266114601"/>
    <x v="0"/>
    <x v="0"/>
    <s v="Size issue"/>
    <x v="1"/>
    <n v="1"/>
    <n v="2793.38"/>
    <x v="10"/>
    <x v="4"/>
  </r>
  <r>
    <s v="ORD-202311-08130"/>
    <x v="310"/>
    <x v="16"/>
    <x v="1"/>
    <n v="5448701105"/>
    <x v="3"/>
    <s v="PRD-106-PHO"/>
    <x v="2"/>
    <x v="1"/>
    <s v="N"/>
    <n v="2152.5"/>
    <n v="194.66"/>
    <x v="0"/>
    <n v="9.04343786295006E-2"/>
    <x v="0"/>
    <x v="2"/>
    <m/>
    <x v="0"/>
    <n v="0"/>
    <n v="2788.38"/>
    <x v="10"/>
    <x v="4"/>
  </r>
  <r>
    <s v="ORD-202311-08131"/>
    <x v="307"/>
    <x v="28"/>
    <x v="6"/>
    <n v="3867881597"/>
    <x v="14"/>
    <s v="PRD-111-CHA"/>
    <x v="4"/>
    <x v="1"/>
    <s v="East"/>
    <n v="2779.34"/>
    <n v="172.55"/>
    <x v="1"/>
    <n v="6.2083084473292201E-2"/>
    <x v="0"/>
    <x v="2"/>
    <m/>
    <x v="0"/>
    <n v="0"/>
    <n v="207.68"/>
    <x v="10"/>
    <x v="4"/>
  </r>
  <r>
    <s v="ORD-202311-08132"/>
    <x v="314"/>
    <x v="28"/>
    <x v="7"/>
    <n v="1292801740"/>
    <x v="14"/>
    <s v="PRD-111-CHA"/>
    <x v="11"/>
    <x v="1"/>
    <s v="W"/>
    <n v="469.35"/>
    <n v="129.38"/>
    <x v="3"/>
    <n v="0.27565782465111299"/>
    <x v="2"/>
    <x v="1"/>
    <m/>
    <x v="0"/>
    <n v="0"/>
    <n v="207.68"/>
    <x v="10"/>
    <x v="4"/>
  </r>
  <r>
    <s v="ORD-202311-08133"/>
    <x v="303"/>
    <x v="18"/>
    <x v="5"/>
    <n v="6692918430"/>
    <x v="19"/>
    <s v="PRD - 102 - LAP"/>
    <x v="10"/>
    <x v="1"/>
    <s v="North"/>
    <n v="3689.51"/>
    <n v="295.61"/>
    <x v="0"/>
    <n v="8.0121750584766005E-2"/>
    <x v="0"/>
    <x v="2"/>
    <m/>
    <x v="0"/>
    <n v="0"/>
    <m/>
    <x v="10"/>
    <x v="4"/>
  </r>
  <r>
    <s v="ORD-202311-08134"/>
    <x v="299"/>
    <x v="25"/>
    <x v="5"/>
    <n v="4761660545"/>
    <x v="11"/>
    <s v="PRD-104-WAT"/>
    <x v="7"/>
    <x v="2"/>
    <s v="W"/>
    <n v="2610.13"/>
    <n v="592.95000000000005"/>
    <x v="3"/>
    <n v="0.22717259293598399"/>
    <x v="0"/>
    <x v="1"/>
    <m/>
    <x v="0"/>
    <n v="0"/>
    <n v="2420.2800000000002"/>
    <x v="10"/>
    <x v="4"/>
  </r>
  <r>
    <s v="ORD-202311-08135"/>
    <x v="300"/>
    <x v="6"/>
    <x v="2"/>
    <n v="2931921466"/>
    <x v="2"/>
    <s v="PRD-101-SHI"/>
    <x v="1"/>
    <x v="0"/>
    <s v="N"/>
    <n v="4002.89"/>
    <n v="1199.3499999999999"/>
    <x v="0"/>
    <n v="0.29962102381029698"/>
    <x v="0"/>
    <x v="1"/>
    <s v="Size issue"/>
    <x v="1"/>
    <n v="1"/>
    <n v="2821.33"/>
    <x v="10"/>
    <x v="4"/>
  </r>
  <r>
    <s v="ORD-202311-08136"/>
    <x v="299"/>
    <x v="19"/>
    <x v="3"/>
    <n v="8369354143"/>
    <x v="5"/>
    <s v="PRD-103-HEA"/>
    <x v="5"/>
    <x v="1"/>
    <s v="N"/>
    <n v="3083.68"/>
    <n v="344.86"/>
    <x v="0"/>
    <n v="0.11183391272765"/>
    <x v="0"/>
    <x v="0"/>
    <m/>
    <x v="0"/>
    <n v="0"/>
    <n v="2183.56"/>
    <x v="10"/>
    <x v="4"/>
  </r>
  <r>
    <s v="ORD-202311-08137"/>
    <x v="296"/>
    <x v="20"/>
    <x v="5"/>
    <n v="5301275258"/>
    <x v="14"/>
    <s v="PRD-111-CHA"/>
    <x v="11"/>
    <x v="1"/>
    <s v="North"/>
    <n v="1361.22"/>
    <n v="353.11"/>
    <x v="0"/>
    <n v="0.25940700254183702"/>
    <x v="0"/>
    <x v="1"/>
    <m/>
    <x v="0"/>
    <n v="0"/>
    <n v="207.68"/>
    <x v="10"/>
    <x v="4"/>
  </r>
  <r>
    <s v="ORD-202311-08138"/>
    <x v="315"/>
    <x v="13"/>
    <x v="1"/>
    <n v="3044344472"/>
    <x v="14"/>
    <s v="PRD-111-CHA"/>
    <x v="11"/>
    <x v="1"/>
    <s v="South"/>
    <n v="1711.29"/>
    <n v="209.72"/>
    <x v="2"/>
    <n v="0.122550824232012"/>
    <x v="0"/>
    <x v="0"/>
    <m/>
    <x v="0"/>
    <n v="0"/>
    <n v="207.68"/>
    <x v="10"/>
    <x v="4"/>
  </r>
  <r>
    <s v="ORD-202311-08139"/>
    <x v="298"/>
    <x v="14"/>
    <x v="6"/>
    <n v="1289953917"/>
    <x v="17"/>
    <s v="PRD-108-JAC"/>
    <x v="0"/>
    <x v="0"/>
    <s v="East"/>
    <n v="4973.8"/>
    <n v="1289.07"/>
    <x v="1"/>
    <n v="0.25917206160279899"/>
    <x v="0"/>
    <x v="1"/>
    <s v="damaged "/>
    <x v="1"/>
    <n v="1"/>
    <n v="2085.91"/>
    <x v="10"/>
    <x v="4"/>
  </r>
  <r>
    <s v="ORD-202311-08140"/>
    <x v="308"/>
    <x v="11"/>
    <x v="4"/>
    <n v="2997267417"/>
    <x v="0"/>
    <s v="PRD-108-JAC "/>
    <x v="0"/>
    <x v="0"/>
    <s v="North"/>
    <n v="3093.93"/>
    <n v="545.80999999999995"/>
    <x v="0"/>
    <n v="0.17641317030443501"/>
    <x v="0"/>
    <x v="0"/>
    <m/>
    <x v="0"/>
    <n v="0"/>
    <m/>
    <x v="10"/>
    <x v="4"/>
  </r>
  <r>
    <s v="ORD-202311-08141"/>
    <x v="300"/>
    <x v="15"/>
    <x v="2"/>
    <n v="846437573"/>
    <x v="11"/>
    <s v="PRD-104-WAT"/>
    <x v="7"/>
    <x v="2"/>
    <s v="N"/>
    <n v="2652.18"/>
    <n v="322.62"/>
    <x v="0"/>
    <n v="0.12164332737597"/>
    <x v="0"/>
    <x v="0"/>
    <m/>
    <x v="0"/>
    <n v="0"/>
    <n v="2420.2800000000002"/>
    <x v="10"/>
    <x v="4"/>
  </r>
  <r>
    <s v="ORD-202311-08142"/>
    <x v="304"/>
    <x v="16"/>
    <x v="2"/>
    <n v="6412163268"/>
    <x v="12"/>
    <s v="PRD-105-BAG"/>
    <x v="9"/>
    <x v="2"/>
    <s v="East"/>
    <n v="1402.64"/>
    <n v="222.92"/>
    <x v="1"/>
    <n v="0.15892887697484701"/>
    <x v="0"/>
    <x v="0"/>
    <s v="Wrong item delivered"/>
    <x v="1"/>
    <n v="1"/>
    <m/>
    <x v="10"/>
    <x v="4"/>
  </r>
  <r>
    <s v="ORD-202311-08143"/>
    <x v="309"/>
    <x v="17"/>
    <x v="7"/>
    <n v="3909062373"/>
    <x v="1"/>
    <s v="PRD-101-SHI"/>
    <x v="1"/>
    <x v="0"/>
    <s v="East"/>
    <n v="1809.76"/>
    <n v="347.45"/>
    <x v="1"/>
    <n v="0.19198678277782699"/>
    <x v="0"/>
    <x v="0"/>
    <m/>
    <x v="0"/>
    <n v="0"/>
    <n v="2821.33"/>
    <x v="10"/>
    <x v="4"/>
  </r>
  <r>
    <s v="ORD-202311-08144"/>
    <x v="314"/>
    <x v="23"/>
    <x v="7"/>
    <n v="7625985108"/>
    <x v="12"/>
    <s v="PRD - 105 - BAG"/>
    <x v="9"/>
    <x v="2"/>
    <s v="South"/>
    <n v="3163.15"/>
    <n v="131.91"/>
    <x v="2"/>
    <n v="4.1702100753995199E-2"/>
    <x v="0"/>
    <x v="2"/>
    <m/>
    <x v="0"/>
    <n v="0"/>
    <m/>
    <x v="10"/>
    <x v="4"/>
  </r>
  <r>
    <s v="ORD-202311-08145"/>
    <x v="297"/>
    <x v="2"/>
    <x v="3"/>
    <n v="9379213873"/>
    <x v="8"/>
    <s v="PRD-110-CAM"/>
    <x v="8"/>
    <x v="1"/>
    <s v="N"/>
    <n v="4886.0600000000004"/>
    <n v="666.08"/>
    <x v="0"/>
    <n v="0.13632251752946101"/>
    <x v="0"/>
    <x v="0"/>
    <m/>
    <x v="0"/>
    <n v="0"/>
    <m/>
    <x v="10"/>
    <x v="4"/>
  </r>
  <r>
    <s v="ORD-202311-08146"/>
    <x v="304"/>
    <x v="20"/>
    <x v="1"/>
    <n v="1905378334"/>
    <x v="5"/>
    <s v="PRD-103-HEA"/>
    <x v="4"/>
    <x v="1"/>
    <s v="N"/>
    <n v="2523.23"/>
    <n v="362.97"/>
    <x v="0"/>
    <n v="0.14385133340995501"/>
    <x v="0"/>
    <x v="0"/>
    <m/>
    <x v="0"/>
    <n v="0"/>
    <n v="2183.56"/>
    <x v="10"/>
    <x v="4"/>
  </r>
  <r>
    <s v="ORD-202311-08147"/>
    <x v="315"/>
    <x v="10"/>
    <x v="1"/>
    <n v="8277036208"/>
    <x v="2"/>
    <s v="PRD-101-SHI"/>
    <x v="1"/>
    <x v="0"/>
    <s v="South"/>
    <n v="4277.66"/>
    <n v="239.94"/>
    <x v="2"/>
    <n v="5.6091414464917701E-2"/>
    <x v="0"/>
    <x v="2"/>
    <s v="Wrong item delivered"/>
    <x v="1"/>
    <n v="1"/>
    <n v="2821.33"/>
    <x v="10"/>
    <x v="4"/>
  </r>
  <r>
    <s v="ORD-202311-08148"/>
    <x v="321"/>
    <x v="23"/>
    <x v="0"/>
    <n v="8650227290"/>
    <x v="12"/>
    <s v="PRD-105-BAG"/>
    <x v="9"/>
    <x v="2"/>
    <s v="S"/>
    <n v="750.45"/>
    <n v="60.28"/>
    <x v="2"/>
    <n v="8.0325138250383094E-2"/>
    <x v="1"/>
    <x v="2"/>
    <m/>
    <x v="0"/>
    <n v="0"/>
    <m/>
    <x v="10"/>
    <x v="4"/>
  </r>
  <r>
    <s v="ORD-202311-08149"/>
    <x v="307"/>
    <x v="7"/>
    <x v="0"/>
    <n v="9783772112"/>
    <x v="2"/>
    <s v="PRD-101-SHI"/>
    <x v="1"/>
    <x v="0"/>
    <s v="North"/>
    <n v="1457.98"/>
    <n v="262.92"/>
    <x v="0"/>
    <n v="0.18033169179275399"/>
    <x v="0"/>
    <x v="0"/>
    <m/>
    <x v="0"/>
    <n v="0"/>
    <n v="2821.33"/>
    <x v="10"/>
    <x v="4"/>
  </r>
  <r>
    <s v="ORD-202311-08150"/>
    <x v="309"/>
    <x v="20"/>
    <x v="2"/>
    <n v="4896938673"/>
    <x v="0"/>
    <s v="PRD-108-JAC"/>
    <x v="0"/>
    <x v="0"/>
    <s v="South"/>
    <n v="312.81"/>
    <n v="86.56"/>
    <x v="2"/>
    <n v="0.27671749624372599"/>
    <x v="2"/>
    <x v="1"/>
    <m/>
    <x v="0"/>
    <n v="0"/>
    <n v="2085.91"/>
    <x v="10"/>
    <x v="4"/>
  </r>
  <r>
    <s v="ORD-202311-08151"/>
    <x v="299"/>
    <x v="23"/>
    <x v="2"/>
    <n v="2707980954"/>
    <x v="9"/>
    <s v="PRD-107-TAB"/>
    <x v="6"/>
    <x v="1"/>
    <s v="W"/>
    <n v="3128.78"/>
    <n v="680.05"/>
    <x v="3"/>
    <n v="0.21735308970269601"/>
    <x v="0"/>
    <x v="1"/>
    <m/>
    <x v="0"/>
    <n v="0"/>
    <n v="2081.52"/>
    <x v="10"/>
    <x v="4"/>
  </r>
  <r>
    <s v="ORD-202311-08152"/>
    <x v="313"/>
    <x v="18"/>
    <x v="2"/>
    <n v="2404160973"/>
    <x v="23"/>
    <s v="PRD - 111 - CHA "/>
    <x v="11"/>
    <x v="1"/>
    <s v="South"/>
    <n v="2474.69"/>
    <n v="494.8"/>
    <x v="2"/>
    <n v="0.19994423543959"/>
    <x v="0"/>
    <x v="0"/>
    <m/>
    <x v="0"/>
    <n v="0"/>
    <m/>
    <x v="10"/>
    <x v="4"/>
  </r>
  <r>
    <s v="ORD-202311-08153"/>
    <x v="320"/>
    <x v="5"/>
    <x v="2"/>
    <n v="3979560338"/>
    <x v="23"/>
    <s v="PRD-111-CHA"/>
    <x v="11"/>
    <x v="1"/>
    <s v="East"/>
    <n v="402.2"/>
    <n v="38.25"/>
    <x v="1"/>
    <n v="9.5101939333664801E-2"/>
    <x v="2"/>
    <x v="2"/>
    <m/>
    <x v="0"/>
    <n v="0"/>
    <n v="207.68"/>
    <x v="10"/>
    <x v="4"/>
  </r>
  <r>
    <s v="ORD-202311-08154"/>
    <x v="296"/>
    <x v="14"/>
    <x v="2"/>
    <n v="3200037995"/>
    <x v="3"/>
    <s v="PRD-106-PHO"/>
    <x v="2"/>
    <x v="1"/>
    <s v="North"/>
    <n v="1023.72"/>
    <n v="80.42"/>
    <x v="0"/>
    <n v="7.8556636580314906E-2"/>
    <x v="0"/>
    <x v="2"/>
    <m/>
    <x v="0"/>
    <n v="0"/>
    <n v="2788.38"/>
    <x v="10"/>
    <x v="4"/>
  </r>
  <r>
    <s v="ORD-202311-08155"/>
    <x v="310"/>
    <x v="14"/>
    <x v="1"/>
    <n v="9987276106"/>
    <x v="2"/>
    <s v="PRD-101-SHI"/>
    <x v="1"/>
    <x v="0"/>
    <s v="N"/>
    <n v="4844.8100000000004"/>
    <n v="964.63"/>
    <x v="0"/>
    <n v="0.199105847288129"/>
    <x v="0"/>
    <x v="0"/>
    <m/>
    <x v="0"/>
    <n v="0"/>
    <n v="2821.33"/>
    <x v="10"/>
    <x v="4"/>
  </r>
  <r>
    <s v="ORD-202311-08156"/>
    <x v="296"/>
    <x v="0"/>
    <x v="5"/>
    <n v="1467372648"/>
    <x v="2"/>
    <s v="PRD-101-SHI"/>
    <x v="1"/>
    <x v="0"/>
    <s v="South"/>
    <n v="3533.78"/>
    <n v="508.95"/>
    <x v="2"/>
    <n v="0.14402424599154401"/>
    <x v="0"/>
    <x v="0"/>
    <m/>
    <x v="0"/>
    <n v="0"/>
    <n v="2821.33"/>
    <x v="10"/>
    <x v="4"/>
  </r>
  <r>
    <s v="ORD-202311-08157"/>
    <x v="305"/>
    <x v="22"/>
    <x v="5"/>
    <n v="4082845185"/>
    <x v="15"/>
    <s v="PRD-100-SHO"/>
    <x v="12"/>
    <x v="0"/>
    <s v="South"/>
    <n v="1097.95"/>
    <n v="46.81"/>
    <x v="2"/>
    <n v="4.2633999726763502E-2"/>
    <x v="0"/>
    <x v="2"/>
    <m/>
    <x v="0"/>
    <n v="0"/>
    <n v="2793.38"/>
    <x v="10"/>
    <x v="4"/>
  </r>
  <r>
    <s v="ORD-202311-08158"/>
    <x v="319"/>
    <x v="7"/>
    <x v="6"/>
    <n v="2929928475"/>
    <x v="23"/>
    <s v="PRD-111-CHA"/>
    <x v="11"/>
    <x v="1"/>
    <s v="N"/>
    <n v="3903.27"/>
    <n v="587.44000000000005"/>
    <x v="0"/>
    <n v="0.150499453022722"/>
    <x v="0"/>
    <x v="0"/>
    <m/>
    <x v="0"/>
    <n v="0"/>
    <n v="207.68"/>
    <x v="10"/>
    <x v="4"/>
  </r>
  <r>
    <s v="ORD-202311-08159"/>
    <x v="317"/>
    <x v="16"/>
    <x v="0"/>
    <n v="5110568460"/>
    <x v="15"/>
    <s v="PRD - 100 - SHO"/>
    <x v="12"/>
    <x v="0"/>
    <s v="N"/>
    <n v="1629.11"/>
    <n v="202.55"/>
    <x v="0"/>
    <n v="0.124331690309433"/>
    <x v="0"/>
    <x v="0"/>
    <m/>
    <x v="0"/>
    <n v="0"/>
    <m/>
    <x v="10"/>
    <x v="4"/>
  </r>
  <r>
    <s v="ORD-202311-08160"/>
    <x v="296"/>
    <x v="11"/>
    <x v="6"/>
    <n v="9592973932"/>
    <x v="5"/>
    <s v="PRD-103-HEA"/>
    <x v="5"/>
    <x v="1"/>
    <s v="East"/>
    <n v="3260.01"/>
    <n v="604.86"/>
    <x v="1"/>
    <n v="0.185539308161631"/>
    <x v="0"/>
    <x v="0"/>
    <m/>
    <x v="0"/>
    <n v="0"/>
    <n v="2183.56"/>
    <x v="10"/>
    <x v="4"/>
  </r>
  <r>
    <s v="ORD-202311-08161"/>
    <x v="317"/>
    <x v="4"/>
    <x v="3"/>
    <n v="3782265704"/>
    <x v="4"/>
    <s v="PRD-109-SUN"/>
    <x v="3"/>
    <x v="2"/>
    <s v="West"/>
    <n v="3849.57"/>
    <n v="916.85"/>
    <x v="3"/>
    <n v="0.23816945788750399"/>
    <x v="0"/>
    <x v="1"/>
    <m/>
    <x v="0"/>
    <n v="0"/>
    <m/>
    <x v="10"/>
    <x v="4"/>
  </r>
  <r>
    <s v="ORD-202311-08162"/>
    <x v="308"/>
    <x v="22"/>
    <x v="0"/>
    <n v="430258685"/>
    <x v="4"/>
    <s v="PRD-109-SUN"/>
    <x v="3"/>
    <x v="2"/>
    <s v="North"/>
    <n v="4441.3"/>
    <n v="133.62"/>
    <x v="0"/>
    <n v="3.0085785693378098E-2"/>
    <x v="0"/>
    <x v="2"/>
    <m/>
    <x v="0"/>
    <n v="0"/>
    <m/>
    <x v="10"/>
    <x v="4"/>
  </r>
  <r>
    <s v="ORD-202311-08163"/>
    <x v="296"/>
    <x v="10"/>
    <x v="3"/>
    <n v="6762575235"/>
    <x v="14"/>
    <s v="PRD - 111 - CHA"/>
    <x v="11"/>
    <x v="1"/>
    <s v="N"/>
    <n v="1286.93"/>
    <n v="298.31"/>
    <x v="0"/>
    <n v="0.231799709385903"/>
    <x v="0"/>
    <x v="1"/>
    <m/>
    <x v="0"/>
    <n v="0"/>
    <m/>
    <x v="10"/>
    <x v="4"/>
  </r>
  <r>
    <s v="ORD-202311-08164"/>
    <x v="319"/>
    <x v="8"/>
    <x v="4"/>
    <n v="3194944618"/>
    <x v="3"/>
    <s v="PRD-106-PHO"/>
    <x v="2"/>
    <x v="1"/>
    <s v="North"/>
    <n v="1787.23"/>
    <n v="192.95"/>
    <x v="0"/>
    <n v="0.107960363243679"/>
    <x v="0"/>
    <x v="0"/>
    <m/>
    <x v="0"/>
    <n v="0"/>
    <n v="2788.38"/>
    <x v="10"/>
    <x v="4"/>
  </r>
  <r>
    <s v="ORD-202311-08165"/>
    <x v="310"/>
    <x v="24"/>
    <x v="0"/>
    <n v="7726903477"/>
    <x v="5"/>
    <s v="PRD-103-HEA"/>
    <x v="5"/>
    <x v="1"/>
    <s v="North"/>
    <n v="3777.38"/>
    <n v="473.31"/>
    <x v="0"/>
    <n v="0.12530113464888401"/>
    <x v="0"/>
    <x v="0"/>
    <m/>
    <x v="0"/>
    <n v="0"/>
    <n v="2183.56"/>
    <x v="10"/>
    <x v="4"/>
  </r>
  <r>
    <s v="ORD-202311-08166"/>
    <x v="322"/>
    <x v="2"/>
    <x v="2"/>
    <n v="5361722595"/>
    <x v="15"/>
    <s v="PRD-100-SHO"/>
    <x v="12"/>
    <x v="0"/>
    <s v="N"/>
    <n v="1753.12"/>
    <n v="381.21"/>
    <x v="0"/>
    <n v="0.217446609473396"/>
    <x v="0"/>
    <x v="1"/>
    <m/>
    <x v="0"/>
    <n v="0"/>
    <n v="2793.38"/>
    <x v="10"/>
    <x v="4"/>
  </r>
  <r>
    <s v="ORD-202311-08167"/>
    <x v="311"/>
    <x v="20"/>
    <x v="7"/>
    <n v="9502071138"/>
    <x v="5"/>
    <s v="PRD-103-HEA"/>
    <x v="5"/>
    <x v="1"/>
    <s v="W"/>
    <n v="1452.39"/>
    <n v="119.02"/>
    <x v="3"/>
    <n v="8.1947686227528405E-2"/>
    <x v="0"/>
    <x v="2"/>
    <m/>
    <x v="0"/>
    <n v="0"/>
    <n v="2183.56"/>
    <x v="10"/>
    <x v="4"/>
  </r>
  <r>
    <s v="ORD-202311-08168"/>
    <x v="307"/>
    <x v="20"/>
    <x v="7"/>
    <n v="2641482294"/>
    <x v="9"/>
    <s v="PRD-107-TAB"/>
    <x v="4"/>
    <x v="1"/>
    <s v="North"/>
    <n v="4948.97"/>
    <n v="808.55"/>
    <x v="0"/>
    <n v="0.163377430051102"/>
    <x v="0"/>
    <x v="0"/>
    <m/>
    <x v="0"/>
    <n v="0"/>
    <n v="2081.52"/>
    <x v="10"/>
    <x v="4"/>
  </r>
  <r>
    <s v="ORD-202311-08169"/>
    <x v="314"/>
    <x v="24"/>
    <x v="7"/>
    <n v="8458234238"/>
    <x v="2"/>
    <s v="PRD-101-SHI"/>
    <x v="1"/>
    <x v="0"/>
    <s v="N"/>
    <n v="148.37"/>
    <n v="37.76"/>
    <x v="0"/>
    <n v="0.25449888791534703"/>
    <x v="2"/>
    <x v="1"/>
    <m/>
    <x v="0"/>
    <n v="0"/>
    <n v="2821.33"/>
    <x v="10"/>
    <x v="4"/>
  </r>
  <r>
    <s v="ORD-202311-08170"/>
    <x v="303"/>
    <x v="17"/>
    <x v="7"/>
    <n v="1308516377"/>
    <x v="23"/>
    <s v="PRD-111-CHA"/>
    <x v="11"/>
    <x v="1"/>
    <s v="North"/>
    <n v="4111.6499999999996"/>
    <n v="932.54"/>
    <x v="0"/>
    <n v="0.22680432429803099"/>
    <x v="0"/>
    <x v="1"/>
    <m/>
    <x v="0"/>
    <n v="0"/>
    <n v="207.68"/>
    <x v="10"/>
    <x v="4"/>
  </r>
  <r>
    <s v="ORD-202311-08171"/>
    <x v="315"/>
    <x v="6"/>
    <x v="4"/>
    <n v="392319622"/>
    <x v="11"/>
    <s v="PRD-104-WAT"/>
    <x v="7"/>
    <x v="2"/>
    <s v="East"/>
    <n v="1815.07"/>
    <n v="266.89"/>
    <x v="1"/>
    <n v="0.14704116094696101"/>
    <x v="0"/>
    <x v="0"/>
    <m/>
    <x v="0"/>
    <n v="0"/>
    <n v="2420.2800000000002"/>
    <x v="10"/>
    <x v="4"/>
  </r>
  <r>
    <s v="ORD-202311-08172"/>
    <x v="322"/>
    <x v="23"/>
    <x v="7"/>
    <n v="6829326792"/>
    <x v="17"/>
    <s v="PRD-108-JAC"/>
    <x v="0"/>
    <x v="0"/>
    <s v="W"/>
    <n v="966.62"/>
    <n v="232.4"/>
    <x v="3"/>
    <n v="0.24042539984688899"/>
    <x v="1"/>
    <x v="1"/>
    <m/>
    <x v="0"/>
    <n v="0"/>
    <n v="2085.91"/>
    <x v="10"/>
    <x v="4"/>
  </r>
  <r>
    <s v="ORD-202311-08173"/>
    <x v="307"/>
    <x v="6"/>
    <x v="1"/>
    <n v="4003771626"/>
    <x v="17"/>
    <s v="PRD-108-JAC"/>
    <x v="0"/>
    <x v="0"/>
    <s v="W"/>
    <n v="4928.6099999999997"/>
    <n v="1291.9000000000001"/>
    <x v="3"/>
    <n v="0.26212258628700602"/>
    <x v="0"/>
    <x v="1"/>
    <m/>
    <x v="0"/>
    <n v="0"/>
    <n v="2085.91"/>
    <x v="10"/>
    <x v="4"/>
  </r>
  <r>
    <s v="ORD-202311-08174"/>
    <x v="300"/>
    <x v="11"/>
    <x v="7"/>
    <n v="8988063146"/>
    <x v="8"/>
    <s v="PRD - 110 - CAM"/>
    <x v="8"/>
    <x v="1"/>
    <s v="North"/>
    <n v="3174.96"/>
    <n v="215.61"/>
    <x v="0"/>
    <n v="6.7909516970292599E-2"/>
    <x v="0"/>
    <x v="2"/>
    <m/>
    <x v="0"/>
    <n v="0"/>
    <m/>
    <x v="10"/>
    <x v="4"/>
  </r>
  <r>
    <s v="ORD-202311-08175"/>
    <x v="301"/>
    <x v="24"/>
    <x v="2"/>
    <n v="2053566651"/>
    <x v="22"/>
    <s v="PRD-105-BAG"/>
    <x v="9"/>
    <x v="2"/>
    <s v="North"/>
    <n v="2370.7399999999998"/>
    <n v="153.61000000000001"/>
    <x v="0"/>
    <n v="6.4794114917704995E-2"/>
    <x v="0"/>
    <x v="2"/>
    <m/>
    <x v="0"/>
    <n v="0"/>
    <m/>
    <x v="10"/>
    <x v="4"/>
  </r>
  <r>
    <s v="ORD-202311-08176"/>
    <x v="297"/>
    <x v="7"/>
    <x v="3"/>
    <n v="7821359409"/>
    <x v="10"/>
    <s v="PRD-106-PHO"/>
    <x v="2"/>
    <x v="1"/>
    <s v="West"/>
    <n v="4146.6899999999996"/>
    <n v="193.82"/>
    <x v="3"/>
    <n v="4.6740894544805602E-2"/>
    <x v="0"/>
    <x v="2"/>
    <m/>
    <x v="0"/>
    <n v="0"/>
    <n v="2788.38"/>
    <x v="10"/>
    <x v="4"/>
  </r>
  <r>
    <s v="ORD-202311-08177"/>
    <x v="319"/>
    <x v="12"/>
    <x v="1"/>
    <n v="6872831181"/>
    <x v="15"/>
    <s v="PRD-100-SHO"/>
    <x v="12"/>
    <x v="0"/>
    <s v="North"/>
    <n v="3293.44"/>
    <n v="234.59"/>
    <x v="0"/>
    <n v="7.1229474349008906E-2"/>
    <x v="0"/>
    <x v="2"/>
    <m/>
    <x v="0"/>
    <n v="0"/>
    <n v="2793.38"/>
    <x v="10"/>
    <x v="4"/>
  </r>
  <r>
    <s v="ORD-202311-08178"/>
    <x v="294"/>
    <x v="7"/>
    <x v="6"/>
    <n v="8807890700"/>
    <x v="14"/>
    <s v="PRD-111-CHA"/>
    <x v="11"/>
    <x v="1"/>
    <s v="West"/>
    <n v="2731.55"/>
    <n v="659.13"/>
    <x v="3"/>
    <n v="0.241302557156193"/>
    <x v="0"/>
    <x v="1"/>
    <m/>
    <x v="0"/>
    <n v="0"/>
    <n v="207.68"/>
    <x v="10"/>
    <x v="4"/>
  </r>
  <r>
    <s v="ORD-202311-08179"/>
    <x v="297"/>
    <x v="9"/>
    <x v="6"/>
    <n v="5411210054"/>
    <x v="13"/>
    <s v="PRD-102-LAP"/>
    <x v="4"/>
    <x v="1"/>
    <s v="West"/>
    <n v="3562.9"/>
    <n v="391.49"/>
    <x v="3"/>
    <n v="0.109879592466811"/>
    <x v="0"/>
    <x v="0"/>
    <m/>
    <x v="0"/>
    <n v="0"/>
    <n v="847.14"/>
    <x v="10"/>
    <x v="4"/>
  </r>
  <r>
    <s v="ORD-202311-08180"/>
    <x v="304"/>
    <x v="19"/>
    <x v="5"/>
    <n v="7464609324"/>
    <x v="11"/>
    <s v="PRD-104-WAT"/>
    <x v="7"/>
    <x v="2"/>
    <s v="South"/>
    <n v="963.6"/>
    <n v="264.99"/>
    <x v="2"/>
    <n v="0.27500000000000002"/>
    <x v="1"/>
    <x v="1"/>
    <m/>
    <x v="0"/>
    <n v="0"/>
    <n v="2420.2800000000002"/>
    <x v="10"/>
    <x v="4"/>
  </r>
  <r>
    <s v="ORD-202311-08181"/>
    <x v="299"/>
    <x v="12"/>
    <x v="0"/>
    <n v="7814929431"/>
    <x v="7"/>
    <s v="PRD-104-WAT"/>
    <x v="7"/>
    <x v="2"/>
    <s v="East"/>
    <n v="1267.0899999999999"/>
    <n v="194.01"/>
    <x v="1"/>
    <n v="0.15311461695696399"/>
    <x v="0"/>
    <x v="0"/>
    <m/>
    <x v="0"/>
    <n v="0"/>
    <n v="2420.2800000000002"/>
    <x v="10"/>
    <x v="4"/>
  </r>
  <r>
    <s v="ORD-202311-08182"/>
    <x v="305"/>
    <x v="15"/>
    <x v="2"/>
    <n v="9160827351"/>
    <x v="0"/>
    <s v="PRD-108-JAC"/>
    <x v="4"/>
    <x v="0"/>
    <s v="W"/>
    <n v="3786.8"/>
    <n v="929.82"/>
    <x v="3"/>
    <n v="0.245542410478504"/>
    <x v="0"/>
    <x v="1"/>
    <m/>
    <x v="0"/>
    <n v="0"/>
    <n v="2085.91"/>
    <x v="10"/>
    <x v="4"/>
  </r>
  <r>
    <s v="ORD-202311-08183"/>
    <x v="319"/>
    <x v="11"/>
    <x v="2"/>
    <n v="4431054262"/>
    <x v="2"/>
    <s v="PRD-101-SHI "/>
    <x v="1"/>
    <x v="0"/>
    <s v="North"/>
    <n v="4487.8900000000003"/>
    <n v="339.86"/>
    <x v="0"/>
    <n v="7.5728237545929195E-2"/>
    <x v="0"/>
    <x v="2"/>
    <m/>
    <x v="0"/>
    <n v="0"/>
    <m/>
    <x v="10"/>
    <x v="4"/>
  </r>
  <r>
    <s v="ORD-202311-08184"/>
    <x v="302"/>
    <x v="18"/>
    <x v="5"/>
    <n v="4931620470"/>
    <x v="16"/>
    <s v="PRD-109-SUN"/>
    <x v="3"/>
    <x v="2"/>
    <s v="N"/>
    <n v="4203.0200000000004"/>
    <n v="199.49"/>
    <x v="0"/>
    <n v="4.7463490537756198E-2"/>
    <x v="0"/>
    <x v="2"/>
    <m/>
    <x v="0"/>
    <n v="0"/>
    <m/>
    <x v="10"/>
    <x v="4"/>
  </r>
  <r>
    <s v="ORD-202311-08185"/>
    <x v="303"/>
    <x v="25"/>
    <x v="0"/>
    <n v="1423438913"/>
    <x v="11"/>
    <s v="PRD-104-WAT"/>
    <x v="7"/>
    <x v="2"/>
    <s v="East"/>
    <n v="543.86"/>
    <n v="51.98"/>
    <x v="1"/>
    <n v="9.55760673702791E-2"/>
    <x v="1"/>
    <x v="2"/>
    <m/>
    <x v="0"/>
    <n v="0"/>
    <n v="2420.2800000000002"/>
    <x v="10"/>
    <x v="4"/>
  </r>
  <r>
    <s v="ORD-202311-08186"/>
    <x v="319"/>
    <x v="26"/>
    <x v="2"/>
    <n v="7499901433"/>
    <x v="3"/>
    <s v="PRD-106-PHO"/>
    <x v="2"/>
    <x v="1"/>
    <s v="East"/>
    <n v="4149.47"/>
    <n v="584.37"/>
    <x v="1"/>
    <n v="0.14083003371514899"/>
    <x v="0"/>
    <x v="0"/>
    <m/>
    <x v="0"/>
    <n v="0"/>
    <n v="2788.38"/>
    <x v="10"/>
    <x v="4"/>
  </r>
  <r>
    <s v="ORD-202311-08187"/>
    <x v="300"/>
    <x v="10"/>
    <x v="7"/>
    <n v="4982103154"/>
    <x v="22"/>
    <s v="PRD-105-BAG"/>
    <x v="9"/>
    <x v="2"/>
    <s v="N"/>
    <n v="3022.35"/>
    <n v="878.04"/>
    <x v="0"/>
    <n v="0.290515658345327"/>
    <x v="0"/>
    <x v="1"/>
    <m/>
    <x v="0"/>
    <n v="0"/>
    <m/>
    <x v="10"/>
    <x v="4"/>
  </r>
  <r>
    <s v="ORD-202311-08188"/>
    <x v="309"/>
    <x v="19"/>
    <x v="7"/>
    <n v="3104590100"/>
    <x v="7"/>
    <s v="PRD - 104 - WAT"/>
    <x v="4"/>
    <x v="2"/>
    <s v="South"/>
    <n v="3023.66"/>
    <n v="315.77999999999997"/>
    <x v="2"/>
    <n v="0.10443634535629"/>
    <x v="0"/>
    <x v="0"/>
    <m/>
    <x v="0"/>
    <n v="0"/>
    <m/>
    <x v="10"/>
    <x v="4"/>
  </r>
  <r>
    <s v="ORD-202311-08189"/>
    <x v="309"/>
    <x v="2"/>
    <x v="5"/>
    <n v="6086662762"/>
    <x v="16"/>
    <s v="PRD-109-SUN"/>
    <x v="4"/>
    <x v="2"/>
    <s v="N"/>
    <n v="4926.91"/>
    <n v="221.52"/>
    <x v="0"/>
    <n v="4.4961243456852297E-2"/>
    <x v="0"/>
    <x v="2"/>
    <m/>
    <x v="0"/>
    <n v="0"/>
    <m/>
    <x v="10"/>
    <x v="4"/>
  </r>
  <r>
    <s v="ORD-202311-08190"/>
    <x v="298"/>
    <x v="4"/>
    <x v="7"/>
    <n v="6904580118"/>
    <x v="14"/>
    <s v="PRD-111-CHA"/>
    <x v="11"/>
    <x v="1"/>
    <s v="W"/>
    <n v="2347.19"/>
    <n v="297.04000000000002"/>
    <x v="3"/>
    <n v="0.126551323071417"/>
    <x v="0"/>
    <x v="0"/>
    <m/>
    <x v="0"/>
    <n v="0"/>
    <n v="207.68"/>
    <x v="10"/>
    <x v="4"/>
  </r>
  <r>
    <s v="ORD-202311-08191"/>
    <x v="317"/>
    <x v="10"/>
    <x v="7"/>
    <n v="5529539379"/>
    <x v="15"/>
    <s v="PRD-100-SHO"/>
    <x v="12"/>
    <x v="0"/>
    <s v="North"/>
    <n v="2106.23"/>
    <n v="139.82"/>
    <x v="0"/>
    <n v="6.6384013141964501E-2"/>
    <x v="0"/>
    <x v="2"/>
    <m/>
    <x v="0"/>
    <n v="0"/>
    <n v="2793.38"/>
    <x v="10"/>
    <x v="4"/>
  </r>
  <r>
    <s v="ORD-202311-08192"/>
    <x v="310"/>
    <x v="26"/>
    <x v="3"/>
    <n v="682845662"/>
    <x v="0"/>
    <s v="PRD-108-JAC"/>
    <x v="0"/>
    <x v="0"/>
    <s v="N"/>
    <n v="2633.46"/>
    <n v="221.75"/>
    <x v="0"/>
    <n v="8.4204810401524999E-2"/>
    <x v="0"/>
    <x v="2"/>
    <m/>
    <x v="0"/>
    <n v="0"/>
    <n v="2085.91"/>
    <x v="10"/>
    <x v="4"/>
  </r>
  <r>
    <s v="ORD-202311-08193"/>
    <x v="303"/>
    <x v="24"/>
    <x v="7"/>
    <n v="4710696375"/>
    <x v="8"/>
    <s v="PRD-110-CAM"/>
    <x v="8"/>
    <x v="1"/>
    <s v="East"/>
    <n v="1493.98"/>
    <n v="295.33999999999997"/>
    <x v="1"/>
    <n v="0.197686716020295"/>
    <x v="0"/>
    <x v="0"/>
    <m/>
    <x v="0"/>
    <n v="0"/>
    <m/>
    <x v="10"/>
    <x v="4"/>
  </r>
  <r>
    <s v="ORD-202311-08194"/>
    <x v="307"/>
    <x v="24"/>
    <x v="7"/>
    <n v="3796093492"/>
    <x v="12"/>
    <s v="PRD-105-BAG"/>
    <x v="9"/>
    <x v="2"/>
    <s v="West"/>
    <n v="4886.17"/>
    <n v="702.14"/>
    <x v="3"/>
    <n v="0.14369946195077099"/>
    <x v="0"/>
    <x v="0"/>
    <m/>
    <x v="0"/>
    <n v="0"/>
    <m/>
    <x v="10"/>
    <x v="4"/>
  </r>
  <r>
    <s v="ORD-202311-08195"/>
    <x v="309"/>
    <x v="24"/>
    <x v="2"/>
    <n v="6205224270"/>
    <x v="13"/>
    <s v="PRD-102-LAP"/>
    <x v="10"/>
    <x v="1"/>
    <s v="S"/>
    <n v="1509.48"/>
    <n v="70.790000000000006"/>
    <x v="2"/>
    <n v="4.6896944643188401E-2"/>
    <x v="0"/>
    <x v="2"/>
    <m/>
    <x v="0"/>
    <n v="0"/>
    <n v="847.14"/>
    <x v="10"/>
    <x v="4"/>
  </r>
  <r>
    <s v="ORD-202311-08196"/>
    <x v="306"/>
    <x v="26"/>
    <x v="2"/>
    <n v="3727012845"/>
    <x v="4"/>
    <s v="PRD-109-SUN "/>
    <x v="3"/>
    <x v="2"/>
    <s v="North"/>
    <n v="4580.45"/>
    <n v="964.65"/>
    <x v="0"/>
    <n v="0.210601578447532"/>
    <x v="0"/>
    <x v="1"/>
    <m/>
    <x v="0"/>
    <n v="0"/>
    <n v="1385.87"/>
    <x v="10"/>
    <x v="4"/>
  </r>
  <r>
    <s v="ORD-202311-08197"/>
    <x v="294"/>
    <x v="20"/>
    <x v="4"/>
    <n v="7657311585"/>
    <x v="20"/>
    <s v="PRD - 100 - SHO"/>
    <x v="12"/>
    <x v="0"/>
    <s v="N"/>
    <n v="177.24"/>
    <n v="45.86"/>
    <x v="0"/>
    <n v="0.25874520424283498"/>
    <x v="2"/>
    <x v="1"/>
    <m/>
    <x v="0"/>
    <n v="0"/>
    <m/>
    <x v="10"/>
    <x v="4"/>
  </r>
  <r>
    <s v="ORD-202311-08198"/>
    <x v="312"/>
    <x v="2"/>
    <x v="5"/>
    <n v="2069887886"/>
    <x v="11"/>
    <s v="PRD - 104 - WAT"/>
    <x v="7"/>
    <x v="2"/>
    <s v="North"/>
    <n v="1259.1199999999999"/>
    <n v="341.76"/>
    <x v="0"/>
    <n v="0.27142766376516902"/>
    <x v="0"/>
    <x v="1"/>
    <m/>
    <x v="0"/>
    <n v="0"/>
    <m/>
    <x v="10"/>
    <x v="4"/>
  </r>
  <r>
    <s v="ORD-202311-08199"/>
    <x v="300"/>
    <x v="27"/>
    <x v="4"/>
    <n v="1505152403"/>
    <x v="11"/>
    <s v="PRD-104-WAT"/>
    <x v="4"/>
    <x v="2"/>
    <s v="S"/>
    <n v="64.59"/>
    <n v="7.6"/>
    <x v="2"/>
    <n v="0.117665273262115"/>
    <x v="2"/>
    <x v="0"/>
    <m/>
    <x v="0"/>
    <n v="0"/>
    <n v="2420.2800000000002"/>
    <x v="10"/>
    <x v="4"/>
  </r>
  <r>
    <s v="ORD-202311-08200"/>
    <x v="309"/>
    <x v="11"/>
    <x v="6"/>
    <n v="499814044"/>
    <x v="0"/>
    <s v="PRD-108-JAC"/>
    <x v="4"/>
    <x v="0"/>
    <s v="North"/>
    <n v="4077.73"/>
    <n v="516.72"/>
    <x v="0"/>
    <n v="0.126717560995946"/>
    <x v="0"/>
    <x v="0"/>
    <m/>
    <x v="0"/>
    <n v="0"/>
    <n v="2085.91"/>
    <x v="10"/>
    <x v="4"/>
  </r>
  <r>
    <s v="ORD-202311-08201"/>
    <x v="295"/>
    <x v="26"/>
    <x v="2"/>
    <n v="3859914576"/>
    <x v="4"/>
    <s v="PRD-109-SUN"/>
    <x v="3"/>
    <x v="2"/>
    <s v="South"/>
    <n v="1992.3"/>
    <n v="181.43"/>
    <x v="2"/>
    <n v="9.10656025698941E-2"/>
    <x v="0"/>
    <x v="2"/>
    <m/>
    <x v="0"/>
    <n v="0"/>
    <m/>
    <x v="10"/>
    <x v="4"/>
  </r>
  <r>
    <s v="ORD-202311-08202"/>
    <x v="321"/>
    <x v="4"/>
    <x v="6"/>
    <n v="7167732468"/>
    <x v="7"/>
    <s v="PRD-104-WAT "/>
    <x v="7"/>
    <x v="2"/>
    <s v="South"/>
    <n v="4837.66"/>
    <n v="918.52"/>
    <x v="2"/>
    <n v="0.18986865550700099"/>
    <x v="0"/>
    <x v="0"/>
    <m/>
    <x v="0"/>
    <n v="0"/>
    <m/>
    <x v="10"/>
    <x v="4"/>
  </r>
  <r>
    <s v="ORD-202311-08203"/>
    <x v="321"/>
    <x v="26"/>
    <x v="1"/>
    <n v="7761314734"/>
    <x v="14"/>
    <s v="PRD-111-CHA"/>
    <x v="11"/>
    <x v="1"/>
    <s v="East"/>
    <n v="4330.41"/>
    <n v="157.59"/>
    <x v="1"/>
    <n v="3.6391473324696701E-2"/>
    <x v="0"/>
    <x v="2"/>
    <m/>
    <x v="0"/>
    <n v="0"/>
    <n v="207.68"/>
    <x v="10"/>
    <x v="4"/>
  </r>
  <r>
    <s v="ORD-202311-08204"/>
    <x v="306"/>
    <x v="9"/>
    <x v="2"/>
    <n v="6332364217"/>
    <x v="6"/>
    <s v="PRD-107-TAB"/>
    <x v="6"/>
    <x v="1"/>
    <s v="East"/>
    <n v="1564.88"/>
    <n v="321.83"/>
    <x v="1"/>
    <n v="0.205657941823015"/>
    <x v="0"/>
    <x v="1"/>
    <m/>
    <x v="0"/>
    <n v="0"/>
    <n v="2081.52"/>
    <x v="10"/>
    <x v="4"/>
  </r>
  <r>
    <s v="ORD-202311-08205"/>
    <x v="315"/>
    <x v="28"/>
    <x v="6"/>
    <n v="8712970852"/>
    <x v="22"/>
    <s v="PRD-105-BAG"/>
    <x v="9"/>
    <x v="2"/>
    <s v="S"/>
    <n v="2913.1"/>
    <n v="325.02"/>
    <x v="2"/>
    <n v="0.111571865023514"/>
    <x v="0"/>
    <x v="0"/>
    <s v="Size issue"/>
    <x v="1"/>
    <n v="1"/>
    <m/>
    <x v="10"/>
    <x v="4"/>
  </r>
  <r>
    <s v="ORD-202311-08206"/>
    <x v="318"/>
    <x v="23"/>
    <x v="4"/>
    <n v="8709722321"/>
    <x v="9"/>
    <s v="PRD-107-TAB"/>
    <x v="6"/>
    <x v="1"/>
    <s v="South"/>
    <n v="709.59"/>
    <n v="143.33000000000001"/>
    <x v="2"/>
    <n v="0.201989881480855"/>
    <x v="1"/>
    <x v="1"/>
    <m/>
    <x v="0"/>
    <n v="0"/>
    <n v="2081.52"/>
    <x v="10"/>
    <x v="4"/>
  </r>
  <r>
    <s v="ORD-202311-08207"/>
    <x v="306"/>
    <x v="12"/>
    <x v="3"/>
    <n v="6770903393"/>
    <x v="16"/>
    <s v="PRD-109-SUN"/>
    <x v="3"/>
    <x v="2"/>
    <s v="S"/>
    <n v="652.04"/>
    <n v="21.83"/>
    <x v="2"/>
    <n v="3.3479541132445903E-2"/>
    <x v="1"/>
    <x v="2"/>
    <m/>
    <x v="0"/>
    <n v="0"/>
    <m/>
    <x v="10"/>
    <x v="4"/>
  </r>
  <r>
    <s v="ORD-202311-08208"/>
    <x v="317"/>
    <x v="11"/>
    <x v="4"/>
    <n v="894400763"/>
    <x v="9"/>
    <s v="PRD-107-TAB"/>
    <x v="6"/>
    <x v="1"/>
    <s v="West"/>
    <n v="2439.77"/>
    <n v="514.98"/>
    <x v="3"/>
    <n v="0.21107727367743701"/>
    <x v="0"/>
    <x v="1"/>
    <m/>
    <x v="0"/>
    <n v="0"/>
    <n v="2081.52"/>
    <x v="10"/>
    <x v="4"/>
  </r>
  <r>
    <s v="ORD-202311-08209"/>
    <x v="309"/>
    <x v="2"/>
    <x v="1"/>
    <n v="9894325184"/>
    <x v="20"/>
    <s v="PRD-100-SHO"/>
    <x v="12"/>
    <x v="0"/>
    <s v="North"/>
    <n v="3364.55"/>
    <n v="351.97"/>
    <x v="0"/>
    <n v="0.1046113150347"/>
    <x v="0"/>
    <x v="0"/>
    <m/>
    <x v="0"/>
    <n v="0"/>
    <n v="2793.38"/>
    <x v="10"/>
    <x v="4"/>
  </r>
  <r>
    <s v="ORD-202311-08210"/>
    <x v="296"/>
    <x v="9"/>
    <x v="5"/>
    <n v="2771404811"/>
    <x v="4"/>
    <s v="PRD-109-SUN"/>
    <x v="3"/>
    <x v="2"/>
    <s v="W"/>
    <n v="556.24"/>
    <n v="163.38"/>
    <x v="3"/>
    <n v="0.29372213433050498"/>
    <x v="1"/>
    <x v="1"/>
    <m/>
    <x v="0"/>
    <n v="0"/>
    <m/>
    <x v="10"/>
    <x v="4"/>
  </r>
  <r>
    <s v="ORD-202311-08211"/>
    <x v="299"/>
    <x v="17"/>
    <x v="2"/>
    <n v="3106833750"/>
    <x v="7"/>
    <s v="PRD-104-WAT"/>
    <x v="7"/>
    <x v="2"/>
    <s v="North"/>
    <n v="1286.49"/>
    <n v="202.92"/>
    <x v="0"/>
    <n v="0.15773150199379701"/>
    <x v="0"/>
    <x v="0"/>
    <m/>
    <x v="0"/>
    <n v="0"/>
    <n v="2420.2800000000002"/>
    <x v="10"/>
    <x v="4"/>
  </r>
  <r>
    <s v="ORD-202311-08212"/>
    <x v="314"/>
    <x v="20"/>
    <x v="7"/>
    <n v="5446593120"/>
    <x v="11"/>
    <s v="PRD-104-WAT"/>
    <x v="7"/>
    <x v="2"/>
    <s v="East"/>
    <n v="1762.1"/>
    <n v="90.47"/>
    <x v="1"/>
    <n v="5.1342148572725697E-2"/>
    <x v="0"/>
    <x v="2"/>
    <m/>
    <x v="0"/>
    <n v="0"/>
    <n v="2420.2800000000002"/>
    <x v="10"/>
    <x v="4"/>
  </r>
  <r>
    <s v="ORD-202311-08213"/>
    <x v="309"/>
    <x v="15"/>
    <x v="1"/>
    <n v="4842639982"/>
    <x v="3"/>
    <s v="PRD-106-PHO"/>
    <x v="4"/>
    <x v="1"/>
    <s v="North"/>
    <n v="3267.76"/>
    <n v="820.23"/>
    <x v="0"/>
    <n v="0.25100680588537699"/>
    <x v="0"/>
    <x v="1"/>
    <m/>
    <x v="0"/>
    <n v="0"/>
    <n v="2788.38"/>
    <x v="10"/>
    <x v="4"/>
  </r>
  <r>
    <s v="ORD-202311-08214"/>
    <x v="307"/>
    <x v="25"/>
    <x v="1"/>
    <n v="2741807276"/>
    <x v="4"/>
    <s v="PRD-109-SUN"/>
    <x v="3"/>
    <x v="2"/>
    <s v="East"/>
    <n v="439.45"/>
    <n v="20.05"/>
    <x v="1"/>
    <n v="4.5625213334850402E-2"/>
    <x v="2"/>
    <x v="2"/>
    <m/>
    <x v="0"/>
    <n v="0"/>
    <m/>
    <x v="10"/>
    <x v="4"/>
  </r>
  <r>
    <s v="ORD-202311-08215"/>
    <x v="311"/>
    <x v="5"/>
    <x v="0"/>
    <n v="4040417546"/>
    <x v="4"/>
    <s v="PRD-109-SUN"/>
    <x v="3"/>
    <x v="2"/>
    <s v="North"/>
    <n v="58.53"/>
    <n v="9.94"/>
    <x v="0"/>
    <n v="0.16982743892021199"/>
    <x v="2"/>
    <x v="0"/>
    <m/>
    <x v="0"/>
    <n v="0"/>
    <m/>
    <x v="10"/>
    <x v="4"/>
  </r>
  <r>
    <s v="ORD-202311-08216"/>
    <x v="318"/>
    <x v="4"/>
    <x v="1"/>
    <n v="3020829293"/>
    <x v="3"/>
    <s v="PRD-106-PHO "/>
    <x v="2"/>
    <x v="1"/>
    <s v="East"/>
    <n v="286.64"/>
    <n v="11.91"/>
    <x v="1"/>
    <n v="4.1550376779235301E-2"/>
    <x v="2"/>
    <x v="2"/>
    <m/>
    <x v="0"/>
    <n v="0"/>
    <m/>
    <x v="10"/>
    <x v="4"/>
  </r>
  <r>
    <s v="ORD-202311-08217"/>
    <x v="318"/>
    <x v="4"/>
    <x v="2"/>
    <n v="4094939522"/>
    <x v="0"/>
    <s v="PRD-108-JAC"/>
    <x v="0"/>
    <x v="0"/>
    <s v="S"/>
    <n v="4988.4399999999996"/>
    <n v="1206.1400000000001"/>
    <x v="2"/>
    <n v="0.241787011570752"/>
    <x v="0"/>
    <x v="1"/>
    <s v="Size issue"/>
    <x v="1"/>
    <n v="1"/>
    <n v="2085.91"/>
    <x v="10"/>
    <x v="4"/>
  </r>
  <r>
    <s v="ORD-202311-08218"/>
    <x v="315"/>
    <x v="10"/>
    <x v="4"/>
    <n v="7020004733"/>
    <x v="3"/>
    <s v="PRD-106-PHO"/>
    <x v="2"/>
    <x v="1"/>
    <s v="South"/>
    <n v="3349.92"/>
    <n v="847.39"/>
    <x v="2"/>
    <n v="0.25295827960070699"/>
    <x v="0"/>
    <x v="1"/>
    <m/>
    <x v="0"/>
    <n v="0"/>
    <n v="2788.38"/>
    <x v="10"/>
    <x v="4"/>
  </r>
  <r>
    <s v="ORD-202311-08219"/>
    <x v="294"/>
    <x v="24"/>
    <x v="6"/>
    <n v="9584848743"/>
    <x v="4"/>
    <s v="PRD-109-SUN"/>
    <x v="3"/>
    <x v="2"/>
    <s v="East"/>
    <n v="2637.56"/>
    <n v="578.05999999999995"/>
    <x v="1"/>
    <n v="0.21916468250959201"/>
    <x v="0"/>
    <x v="1"/>
    <s v="DAMAGED"/>
    <x v="1"/>
    <n v="1"/>
    <m/>
    <x v="10"/>
    <x v="4"/>
  </r>
  <r>
    <s v="ORD-202311-08220"/>
    <x v="318"/>
    <x v="4"/>
    <x v="7"/>
    <n v="1778047676"/>
    <x v="7"/>
    <s v="PRD - 104 - WAT"/>
    <x v="7"/>
    <x v="2"/>
    <s v="N"/>
    <n v="221.13"/>
    <n v="49.89"/>
    <x v="0"/>
    <n v="0.225613892280559"/>
    <x v="2"/>
    <x v="1"/>
    <m/>
    <x v="0"/>
    <n v="0"/>
    <m/>
    <x v="10"/>
    <x v="4"/>
  </r>
  <r>
    <s v="ORD-202311-08221"/>
    <x v="316"/>
    <x v="23"/>
    <x v="0"/>
    <n v="4171641104"/>
    <x v="15"/>
    <s v="PRD-100-SHO"/>
    <x v="12"/>
    <x v="0"/>
    <s v="North"/>
    <n v="1846.38"/>
    <n v="444.95"/>
    <x v="0"/>
    <n v="0.240985062663157"/>
    <x v="0"/>
    <x v="1"/>
    <m/>
    <x v="0"/>
    <n v="0"/>
    <n v="2793.38"/>
    <x v="10"/>
    <x v="4"/>
  </r>
  <r>
    <s v="ORD-202311-08222"/>
    <x v="311"/>
    <x v="15"/>
    <x v="4"/>
    <n v="67931553"/>
    <x v="4"/>
    <s v="PRD-109-SUN"/>
    <x v="3"/>
    <x v="2"/>
    <s v="W"/>
    <n v="2191.31"/>
    <n v="460.78"/>
    <x v="3"/>
    <n v="0.2102760449229"/>
    <x v="0"/>
    <x v="1"/>
    <m/>
    <x v="0"/>
    <n v="0"/>
    <m/>
    <x v="10"/>
    <x v="4"/>
  </r>
  <r>
    <s v="ORD-202311-08223"/>
    <x v="317"/>
    <x v="12"/>
    <x v="4"/>
    <n v="8778071439"/>
    <x v="14"/>
    <s v="PRD-111-CHA"/>
    <x v="11"/>
    <x v="1"/>
    <s v="East"/>
    <n v="883.97"/>
    <n v="136.25"/>
    <x v="1"/>
    <n v="0.154134190074324"/>
    <x v="1"/>
    <x v="0"/>
    <m/>
    <x v="0"/>
    <n v="0"/>
    <n v="207.68"/>
    <x v="10"/>
    <x v="4"/>
  </r>
  <r>
    <s v="ORD-202311-08224"/>
    <x v="320"/>
    <x v="25"/>
    <x v="6"/>
    <n v="5574971999"/>
    <x v="15"/>
    <s v="PRD-100-SHO"/>
    <x v="4"/>
    <x v="0"/>
    <s v="North"/>
    <n v="359.59"/>
    <n v="74.38"/>
    <x v="0"/>
    <n v="0.20684668650407401"/>
    <x v="2"/>
    <x v="1"/>
    <m/>
    <x v="0"/>
    <n v="0"/>
    <n v="2793.38"/>
    <x v="10"/>
    <x v="4"/>
  </r>
  <r>
    <s v="ORD-202311-08225"/>
    <x v="303"/>
    <x v="18"/>
    <x v="3"/>
    <n v="2129505540"/>
    <x v="9"/>
    <s v="PRD-107-TAB"/>
    <x v="4"/>
    <x v="1"/>
    <s v="N"/>
    <n v="441.19"/>
    <n v="44.02"/>
    <x v="0"/>
    <n v="9.9775606881389006E-2"/>
    <x v="2"/>
    <x v="2"/>
    <m/>
    <x v="0"/>
    <n v="0"/>
    <n v="2081.52"/>
    <x v="10"/>
    <x v="4"/>
  </r>
  <r>
    <s v="ORD-202311-08226"/>
    <x v="312"/>
    <x v="28"/>
    <x v="3"/>
    <n v="9808790758"/>
    <x v="9"/>
    <s v="PRD-107-TAB"/>
    <x v="6"/>
    <x v="1"/>
    <s v="S"/>
    <n v="140.47999999999999"/>
    <n v="25.18"/>
    <x v="2"/>
    <n v="0.17924259681093399"/>
    <x v="2"/>
    <x v="0"/>
    <m/>
    <x v="0"/>
    <n v="0"/>
    <n v="2081.52"/>
    <x v="10"/>
    <x v="4"/>
  </r>
  <r>
    <s v="ORD-202311-08227"/>
    <x v="296"/>
    <x v="4"/>
    <x v="0"/>
    <n v="4041514917"/>
    <x v="13"/>
    <s v="PRD-102-LAP"/>
    <x v="10"/>
    <x v="1"/>
    <s v="N"/>
    <n v="2413.21"/>
    <n v="562.47"/>
    <x v="0"/>
    <n v="0.233079591084075"/>
    <x v="0"/>
    <x v="1"/>
    <m/>
    <x v="0"/>
    <n v="0"/>
    <n v="847.14"/>
    <x v="10"/>
    <x v="4"/>
  </r>
  <r>
    <s v="ORD-202311-08228"/>
    <x v="312"/>
    <x v="11"/>
    <x v="2"/>
    <n v="7068886546"/>
    <x v="18"/>
    <s v="PRD-103-HEA"/>
    <x v="5"/>
    <x v="1"/>
    <s v="North"/>
    <n v="1060.44"/>
    <n v="192.17"/>
    <x v="0"/>
    <n v="0.18121723058353101"/>
    <x v="0"/>
    <x v="0"/>
    <m/>
    <x v="0"/>
    <n v="0"/>
    <n v="2183.56"/>
    <x v="10"/>
    <x v="4"/>
  </r>
  <r>
    <s v="ORD-202311-08229"/>
    <x v="317"/>
    <x v="0"/>
    <x v="4"/>
    <n v="5762941129"/>
    <x v="3"/>
    <s v="PRD-106-PHO"/>
    <x v="2"/>
    <x v="1"/>
    <s v="East"/>
    <n v="1709.18"/>
    <n v="459.92"/>
    <x v="1"/>
    <n v="0.269088100726664"/>
    <x v="0"/>
    <x v="1"/>
    <m/>
    <x v="0"/>
    <n v="0"/>
    <n v="2788.38"/>
    <x v="10"/>
    <x v="4"/>
  </r>
  <r>
    <s v="ORD-202311-08230"/>
    <x v="310"/>
    <x v="4"/>
    <x v="3"/>
    <n v="5473036794"/>
    <x v="9"/>
    <s v="PRD-107-TAB"/>
    <x v="4"/>
    <x v="1"/>
    <s v="South"/>
    <n v="4859.7700000000004"/>
    <n v="748.62"/>
    <x v="2"/>
    <n v="0.15404432720066999"/>
    <x v="0"/>
    <x v="0"/>
    <m/>
    <x v="0"/>
    <n v="0"/>
    <n v="2081.52"/>
    <x v="10"/>
    <x v="4"/>
  </r>
  <r>
    <s v="ORD-202311-08231"/>
    <x v="318"/>
    <x v="14"/>
    <x v="6"/>
    <n v="1004136475"/>
    <x v="9"/>
    <s v="PRD-107-TAB"/>
    <x v="6"/>
    <x v="1"/>
    <s v="West"/>
    <n v="3359.63"/>
    <n v="799.2"/>
    <x v="3"/>
    <n v="0.23788333834380601"/>
    <x v="0"/>
    <x v="1"/>
    <m/>
    <x v="0"/>
    <n v="0"/>
    <n v="2081.52"/>
    <x v="10"/>
    <x v="4"/>
  </r>
  <r>
    <s v="ORD-202311-08232"/>
    <x v="320"/>
    <x v="2"/>
    <x v="3"/>
    <n v="4931503445"/>
    <x v="9"/>
    <s v="PRD-107-TAB"/>
    <x v="6"/>
    <x v="1"/>
    <s v="East"/>
    <n v="206.83"/>
    <n v="56.67"/>
    <x v="1"/>
    <n v="0.27399313445825102"/>
    <x v="2"/>
    <x v="1"/>
    <m/>
    <x v="0"/>
    <n v="0"/>
    <n v="2081.52"/>
    <x v="10"/>
    <x v="4"/>
  </r>
  <r>
    <s v="ORD-202311-08233"/>
    <x v="303"/>
    <x v="23"/>
    <x v="3"/>
    <n v="2860099800"/>
    <x v="14"/>
    <s v="PRD-111-CHA"/>
    <x v="11"/>
    <x v="1"/>
    <s v="South"/>
    <n v="240.97"/>
    <n v="48.31"/>
    <x v="2"/>
    <n v="0.20048138772461299"/>
    <x v="2"/>
    <x v="1"/>
    <m/>
    <x v="0"/>
    <n v="0"/>
    <n v="207.68"/>
    <x v="10"/>
    <x v="4"/>
  </r>
  <r>
    <s v="ORD-202311-08234"/>
    <x v="297"/>
    <x v="5"/>
    <x v="5"/>
    <n v="6974926987"/>
    <x v="14"/>
    <s v="PRD-111-CHA"/>
    <x v="11"/>
    <x v="1"/>
    <s v="W"/>
    <n v="2532.9"/>
    <n v="514.95000000000005"/>
    <x v="3"/>
    <n v="0.20330451261400001"/>
    <x v="0"/>
    <x v="1"/>
    <s v="damaged "/>
    <x v="1"/>
    <n v="1"/>
    <n v="207.68"/>
    <x v="10"/>
    <x v="4"/>
  </r>
  <r>
    <s v="ORD-202311-08235"/>
    <x v="296"/>
    <x v="21"/>
    <x v="4"/>
    <n v="9130405955"/>
    <x v="5"/>
    <s v="PRD-103-HEA "/>
    <x v="5"/>
    <x v="1"/>
    <s v="N"/>
    <n v="3046.71"/>
    <n v="313.83999999999997"/>
    <x v="0"/>
    <n v="0.103009475795202"/>
    <x v="0"/>
    <x v="0"/>
    <m/>
    <x v="0"/>
    <n v="0"/>
    <m/>
    <x v="10"/>
    <x v="4"/>
  </r>
  <r>
    <s v="ORD-202311-08236"/>
    <x v="308"/>
    <x v="19"/>
    <x v="2"/>
    <n v="7548519879"/>
    <x v="12"/>
    <s v="PRD-105-BAG"/>
    <x v="4"/>
    <x v="2"/>
    <s v="East"/>
    <n v="4719.75"/>
    <n v="194.89"/>
    <x v="1"/>
    <n v="4.1292441336935201E-2"/>
    <x v="0"/>
    <x v="2"/>
    <m/>
    <x v="0"/>
    <n v="0"/>
    <m/>
    <x v="10"/>
    <x v="4"/>
  </r>
  <r>
    <s v="ORD-202311-08237"/>
    <x v="306"/>
    <x v="23"/>
    <x v="4"/>
    <n v="9003545479"/>
    <x v="0"/>
    <s v="PRD-108-JAC"/>
    <x v="0"/>
    <x v="0"/>
    <s v="South"/>
    <n v="1882.29"/>
    <n v="291.27999999999997"/>
    <x v="2"/>
    <n v="0.15474767437536199"/>
    <x v="0"/>
    <x v="0"/>
    <m/>
    <x v="0"/>
    <n v="0"/>
    <n v="2085.91"/>
    <x v="10"/>
    <x v="4"/>
  </r>
  <r>
    <s v="ORD-202311-08238"/>
    <x v="320"/>
    <x v="0"/>
    <x v="6"/>
    <n v="3775591981"/>
    <x v="5"/>
    <s v="PRD-103-HEA"/>
    <x v="5"/>
    <x v="1"/>
    <s v="East"/>
    <n v="4307.07"/>
    <n v="850.39"/>
    <x v="1"/>
    <n v="0.197440487384695"/>
    <x v="0"/>
    <x v="0"/>
    <m/>
    <x v="0"/>
    <n v="0"/>
    <n v="2183.56"/>
    <x v="10"/>
    <x v="4"/>
  </r>
  <r>
    <s v="ORD-202311-08239"/>
    <x v="306"/>
    <x v="23"/>
    <x v="7"/>
    <n v="463954397"/>
    <x v="3"/>
    <s v="PRD-106-PHO"/>
    <x v="2"/>
    <x v="1"/>
    <s v="East"/>
    <n v="2043.35"/>
    <n v="181.28"/>
    <x v="1"/>
    <n v="8.8717057772775096E-2"/>
    <x v="0"/>
    <x v="2"/>
    <m/>
    <x v="0"/>
    <n v="0"/>
    <n v="2788.38"/>
    <x v="10"/>
    <x v="4"/>
  </r>
  <r>
    <s v="ORD-202311-08240"/>
    <x v="319"/>
    <x v="2"/>
    <x v="0"/>
    <n v="9622163248"/>
    <x v="16"/>
    <s v="PRD-109-SUN"/>
    <x v="3"/>
    <x v="2"/>
    <s v="North"/>
    <n v="2978.39"/>
    <n v="594.08000000000004"/>
    <x v="0"/>
    <n v="0.19946346851822599"/>
    <x v="0"/>
    <x v="0"/>
    <m/>
    <x v="0"/>
    <n v="0"/>
    <m/>
    <x v="10"/>
    <x v="4"/>
  </r>
  <r>
    <s v="ORD-202311-08241"/>
    <x v="312"/>
    <x v="7"/>
    <x v="2"/>
    <n v="4278764235"/>
    <x v="3"/>
    <s v="PRD-106-PHO"/>
    <x v="2"/>
    <x v="1"/>
    <s v="East"/>
    <n v="137.41999999999999"/>
    <n v="19.41"/>
    <x v="1"/>
    <n v="0.14124581574734399"/>
    <x v="2"/>
    <x v="0"/>
    <m/>
    <x v="0"/>
    <n v="0"/>
    <n v="2788.38"/>
    <x v="10"/>
    <x v="4"/>
  </r>
  <r>
    <s v="ORD-202311-08242"/>
    <x v="305"/>
    <x v="20"/>
    <x v="4"/>
    <n v="1769142636"/>
    <x v="11"/>
    <s v="PRD-104-WAT"/>
    <x v="7"/>
    <x v="2"/>
    <s v="North"/>
    <n v="2751.02"/>
    <n v="446.98"/>
    <x v="0"/>
    <n v="0.16247791728159"/>
    <x v="0"/>
    <x v="0"/>
    <m/>
    <x v="0"/>
    <n v="0"/>
    <n v="2420.2800000000002"/>
    <x v="10"/>
    <x v="4"/>
  </r>
  <r>
    <s v="ORD-202311-08243"/>
    <x v="321"/>
    <x v="6"/>
    <x v="5"/>
    <n v="3554596480"/>
    <x v="11"/>
    <s v="PRD-104-WAT"/>
    <x v="7"/>
    <x v="2"/>
    <s v="East"/>
    <n v="2175.7199999999998"/>
    <n v="503.53"/>
    <x v="1"/>
    <n v="0.23143143419189999"/>
    <x v="0"/>
    <x v="1"/>
    <m/>
    <x v="0"/>
    <n v="0"/>
    <n v="2420.2800000000002"/>
    <x v="10"/>
    <x v="4"/>
  </r>
  <r>
    <s v="ORD-202311-08244"/>
    <x v="294"/>
    <x v="21"/>
    <x v="5"/>
    <n v="698299314"/>
    <x v="8"/>
    <s v="PRD-110-CAM"/>
    <x v="8"/>
    <x v="1"/>
    <s v="West"/>
    <n v="3102.34"/>
    <n v="338.24"/>
    <x v="3"/>
    <n v="0.10902737933301999"/>
    <x v="0"/>
    <x v="0"/>
    <m/>
    <x v="0"/>
    <n v="0"/>
    <m/>
    <x v="10"/>
    <x v="4"/>
  </r>
  <r>
    <s v="ORD-202311-08245"/>
    <x v="308"/>
    <x v="18"/>
    <x v="6"/>
    <n v="587028646"/>
    <x v="21"/>
    <s v="PRD-110-CAM"/>
    <x v="8"/>
    <x v="1"/>
    <s v="East"/>
    <n v="1190.0999999999999"/>
    <n v="165.82"/>
    <x v="1"/>
    <n v="0.13933282917401901"/>
    <x v="0"/>
    <x v="0"/>
    <m/>
    <x v="0"/>
    <n v="0"/>
    <m/>
    <x v="10"/>
    <x v="4"/>
  </r>
  <r>
    <s v="ORD-202311-08246"/>
    <x v="308"/>
    <x v="5"/>
    <x v="7"/>
    <n v="822170718"/>
    <x v="12"/>
    <s v="PRD-105-BAG"/>
    <x v="9"/>
    <x v="2"/>
    <s v="East"/>
    <n v="436.67"/>
    <n v="88.05"/>
    <x v="1"/>
    <n v="0.20163968213983099"/>
    <x v="2"/>
    <x v="1"/>
    <m/>
    <x v="0"/>
    <n v="0"/>
    <m/>
    <x v="10"/>
    <x v="4"/>
  </r>
  <r>
    <s v="ORD-202311-08247"/>
    <x v="302"/>
    <x v="18"/>
    <x v="0"/>
    <n v="2033733255"/>
    <x v="8"/>
    <s v="PRD-110-CAM"/>
    <x v="8"/>
    <x v="1"/>
    <s v="North"/>
    <n v="3595.28"/>
    <n v="476.53"/>
    <x v="0"/>
    <n v="0.13254322333726401"/>
    <x v="0"/>
    <x v="0"/>
    <m/>
    <x v="0"/>
    <n v="0"/>
    <m/>
    <x v="10"/>
    <x v="4"/>
  </r>
  <r>
    <s v="ORD-202311-08248"/>
    <x v="302"/>
    <x v="29"/>
    <x v="4"/>
    <n v="6623432397"/>
    <x v="1"/>
    <s v="PRD-101-SHI"/>
    <x v="1"/>
    <x v="0"/>
    <s v="South"/>
    <n v="2034.95"/>
    <n v="519.03"/>
    <x v="2"/>
    <n v="0.25505786382957801"/>
    <x v="0"/>
    <x v="1"/>
    <m/>
    <x v="0"/>
    <n v="0"/>
    <n v="2821.33"/>
    <x v="10"/>
    <x v="4"/>
  </r>
  <r>
    <s v="ORD-202311-08249"/>
    <x v="308"/>
    <x v="23"/>
    <x v="1"/>
    <n v="677123087"/>
    <x v="11"/>
    <s v="PRD-104-WAT"/>
    <x v="7"/>
    <x v="2"/>
    <s v="North"/>
    <n v="3966.19"/>
    <n v="370.22"/>
    <x v="0"/>
    <n v="9.3343990076118405E-2"/>
    <x v="0"/>
    <x v="2"/>
    <s v="damaged "/>
    <x v="1"/>
    <n v="1"/>
    <n v="2420.2800000000002"/>
    <x v="10"/>
    <x v="4"/>
  </r>
  <r>
    <s v="ORD-202311-08250"/>
    <x v="314"/>
    <x v="18"/>
    <x v="4"/>
    <n v="322318686"/>
    <x v="5"/>
    <s v="PRD-103-HEA"/>
    <x v="5"/>
    <x v="1"/>
    <s v="N"/>
    <n v="3827.09"/>
    <n v="810.46"/>
    <x v="0"/>
    <n v="0.21176925549177"/>
    <x v="0"/>
    <x v="1"/>
    <s v="Wrong item delivered"/>
    <x v="1"/>
    <n v="1"/>
    <n v="2183.56"/>
    <x v="10"/>
    <x v="4"/>
  </r>
  <r>
    <s v="ORD-202311-08251"/>
    <x v="319"/>
    <x v="24"/>
    <x v="4"/>
    <n v="1186660780"/>
    <x v="11"/>
    <s v="PRD-104-WAT"/>
    <x v="7"/>
    <x v="2"/>
    <s v="East"/>
    <n v="4210.42"/>
    <n v="409.29"/>
    <x v="1"/>
    <n v="9.7208829522945503E-2"/>
    <x v="0"/>
    <x v="2"/>
    <m/>
    <x v="0"/>
    <n v="0"/>
    <n v="2420.2800000000002"/>
    <x v="10"/>
    <x v="4"/>
  </r>
  <r>
    <s v="ORD-202311-08252"/>
    <x v="304"/>
    <x v="15"/>
    <x v="1"/>
    <n v="8447911139"/>
    <x v="13"/>
    <s v="PRD-102-LAP"/>
    <x v="4"/>
    <x v="1"/>
    <s v="East"/>
    <n v="238.54"/>
    <n v="46.98"/>
    <x v="1"/>
    <n v="0.19694810094743001"/>
    <x v="2"/>
    <x v="0"/>
    <s v="damaged "/>
    <x v="1"/>
    <n v="1"/>
    <n v="847.14"/>
    <x v="10"/>
    <x v="4"/>
  </r>
  <r>
    <s v="ORD-202311-08253"/>
    <x v="308"/>
    <x v="11"/>
    <x v="6"/>
    <n v="2279848479"/>
    <x v="12"/>
    <s v="PRD - 105 - BAG"/>
    <x v="9"/>
    <x v="2"/>
    <s v="South"/>
    <n v="2204.73"/>
    <n v="426.46"/>
    <x v="2"/>
    <n v="0.19342958094641999"/>
    <x v="0"/>
    <x v="0"/>
    <m/>
    <x v="0"/>
    <n v="0"/>
    <m/>
    <x v="10"/>
    <x v="4"/>
  </r>
  <r>
    <s v="ORD-202311-08254"/>
    <x v="297"/>
    <x v="11"/>
    <x v="5"/>
    <n v="2334659470"/>
    <x v="4"/>
    <s v="PRD-109-SUN"/>
    <x v="3"/>
    <x v="2"/>
    <s v="North"/>
    <n v="4360.5600000000004"/>
    <n v="1154.52"/>
    <x v="0"/>
    <n v="0.26476415873190601"/>
    <x v="0"/>
    <x v="1"/>
    <s v="Size issue"/>
    <x v="1"/>
    <n v="1"/>
    <m/>
    <x v="10"/>
    <x v="4"/>
  </r>
  <r>
    <s v="ORD-202311-08255"/>
    <x v="302"/>
    <x v="17"/>
    <x v="4"/>
    <n v="7991187968"/>
    <x v="13"/>
    <s v="PRD - 102 - LAP"/>
    <x v="10"/>
    <x v="1"/>
    <s v="North"/>
    <n v="3802.28"/>
    <n v="268.39"/>
    <x v="0"/>
    <n v="7.0586595411174402E-2"/>
    <x v="0"/>
    <x v="2"/>
    <m/>
    <x v="0"/>
    <n v="0"/>
    <m/>
    <x v="10"/>
    <x v="4"/>
  </r>
  <r>
    <s v="ORD-202311-08256"/>
    <x v="299"/>
    <x v="5"/>
    <x v="1"/>
    <n v="7548117235"/>
    <x v="4"/>
    <s v="PRD-109-SUN"/>
    <x v="3"/>
    <x v="2"/>
    <s v="North"/>
    <n v="1198.73"/>
    <n v="236.48"/>
    <x v="0"/>
    <n v="0.19727544985109199"/>
    <x v="0"/>
    <x v="0"/>
    <m/>
    <x v="0"/>
    <n v="0"/>
    <m/>
    <x v="10"/>
    <x v="4"/>
  </r>
  <r>
    <s v="ORD-202311-08257"/>
    <x v="298"/>
    <x v="29"/>
    <x v="6"/>
    <n v="267257026"/>
    <x v="3"/>
    <s v="PRD-106-PHO"/>
    <x v="2"/>
    <x v="1"/>
    <s v="North"/>
    <n v="4652.62"/>
    <n v="269.14999999999998"/>
    <x v="0"/>
    <n v="5.78491258688653E-2"/>
    <x v="0"/>
    <x v="2"/>
    <m/>
    <x v="0"/>
    <n v="0"/>
    <n v="2788.38"/>
    <x v="10"/>
    <x v="4"/>
  </r>
  <r>
    <s v="ORD-202311-08258"/>
    <x v="317"/>
    <x v="9"/>
    <x v="4"/>
    <n v="6709125709"/>
    <x v="9"/>
    <s v="PRD-107-TAB"/>
    <x v="6"/>
    <x v="1"/>
    <s v="South"/>
    <n v="1310.52"/>
    <n v="219.29"/>
    <x v="2"/>
    <n v="0.16733052528767201"/>
    <x v="0"/>
    <x v="0"/>
    <m/>
    <x v="0"/>
    <n v="0"/>
    <n v="2081.52"/>
    <x v="10"/>
    <x v="4"/>
  </r>
  <r>
    <s v="ORD-202311-08259"/>
    <x v="304"/>
    <x v="20"/>
    <x v="1"/>
    <n v="743250290"/>
    <x v="17"/>
    <s v="PRD-108-JAC"/>
    <x v="0"/>
    <x v="0"/>
    <s v="East"/>
    <n v="1028.8499999999999"/>
    <n v="260.33999999999997"/>
    <x v="1"/>
    <n v="0.253039801720367"/>
    <x v="0"/>
    <x v="1"/>
    <m/>
    <x v="0"/>
    <n v="0"/>
    <n v="2085.91"/>
    <x v="10"/>
    <x v="4"/>
  </r>
  <r>
    <s v="ORD-202311-08260"/>
    <x v="295"/>
    <x v="10"/>
    <x v="0"/>
    <n v="2930209844"/>
    <x v="1"/>
    <s v="PRD-101-SHI"/>
    <x v="1"/>
    <x v="0"/>
    <s v="North"/>
    <n v="113.37"/>
    <n v="7.9"/>
    <x v="0"/>
    <n v="6.9683337743671206E-2"/>
    <x v="2"/>
    <x v="2"/>
    <m/>
    <x v="0"/>
    <n v="0"/>
    <n v="2821.33"/>
    <x v="10"/>
    <x v="4"/>
  </r>
  <r>
    <s v="ORD-202311-08261"/>
    <x v="311"/>
    <x v="11"/>
    <x v="2"/>
    <n v="8969447511"/>
    <x v="9"/>
    <s v="PRD-107-TAB"/>
    <x v="6"/>
    <x v="1"/>
    <s v="West"/>
    <n v="3648.26"/>
    <n v="269.38"/>
    <x v="3"/>
    <n v="7.3837939181966197E-2"/>
    <x v="0"/>
    <x v="2"/>
    <m/>
    <x v="0"/>
    <n v="0"/>
    <n v="2081.52"/>
    <x v="10"/>
    <x v="4"/>
  </r>
  <r>
    <s v="ORD-202311-08262"/>
    <x v="320"/>
    <x v="25"/>
    <x v="3"/>
    <n v="5017785200"/>
    <x v="13"/>
    <s v="PRD-102-LAP"/>
    <x v="10"/>
    <x v="1"/>
    <s v="West"/>
    <n v="940.57"/>
    <n v="84.92"/>
    <x v="3"/>
    <n v="9.0285677833654099E-2"/>
    <x v="1"/>
    <x v="2"/>
    <m/>
    <x v="0"/>
    <n v="0"/>
    <n v="847.14"/>
    <x v="10"/>
    <x v="4"/>
  </r>
  <r>
    <s v="ORD-202311-08263"/>
    <x v="307"/>
    <x v="2"/>
    <x v="4"/>
    <n v="9742547092"/>
    <x v="14"/>
    <s v="PRD-111-CHA"/>
    <x v="11"/>
    <x v="1"/>
    <s v="South"/>
    <n v="2994.76"/>
    <n v="713.76"/>
    <x v="2"/>
    <n v="0.238336294060292"/>
    <x v="0"/>
    <x v="1"/>
    <m/>
    <x v="0"/>
    <n v="0"/>
    <n v="207.68"/>
    <x v="10"/>
    <x v="4"/>
  </r>
  <r>
    <s v="ORD-202311-08264"/>
    <x v="319"/>
    <x v="1"/>
    <x v="0"/>
    <n v="5307943195"/>
    <x v="11"/>
    <s v="PRD-104-WAT"/>
    <x v="7"/>
    <x v="2"/>
    <s v="N"/>
    <n v="2416.59"/>
    <n v="667.05"/>
    <x v="0"/>
    <n v="0.27602944645140498"/>
    <x v="0"/>
    <x v="1"/>
    <m/>
    <x v="0"/>
    <n v="0"/>
    <n v="2420.2800000000002"/>
    <x v="10"/>
    <x v="4"/>
  </r>
  <r>
    <s v="ORD-202311-08265"/>
    <x v="306"/>
    <x v="17"/>
    <x v="5"/>
    <n v="5608687210"/>
    <x v="8"/>
    <s v="PRD-110-CAM"/>
    <x v="8"/>
    <x v="1"/>
    <s v="W"/>
    <n v="90.08"/>
    <n v="25.32"/>
    <x v="3"/>
    <n v="0.28108348134991101"/>
    <x v="2"/>
    <x v="1"/>
    <m/>
    <x v="0"/>
    <n v="0"/>
    <m/>
    <x v="10"/>
    <x v="4"/>
  </r>
  <r>
    <s v="ORD-202311-08266"/>
    <x v="320"/>
    <x v="8"/>
    <x v="6"/>
    <n v="4451720970"/>
    <x v="17"/>
    <s v="PRD-108-JAC"/>
    <x v="0"/>
    <x v="0"/>
    <s v="North"/>
    <n v="4746.8100000000004"/>
    <n v="931.87"/>
    <x v="0"/>
    <n v="0.19631499891506099"/>
    <x v="0"/>
    <x v="0"/>
    <m/>
    <x v="0"/>
    <n v="0"/>
    <n v="2085.91"/>
    <x v="10"/>
    <x v="4"/>
  </r>
  <r>
    <s v="ORD-202311-08267"/>
    <x v="302"/>
    <x v="22"/>
    <x v="2"/>
    <n v="7107342864"/>
    <x v="6"/>
    <s v="PRD - 107 - TAB"/>
    <x v="6"/>
    <x v="1"/>
    <s v="West"/>
    <n v="452.84"/>
    <n v="131.77000000000001"/>
    <x v="3"/>
    <n v="0.29098577864146302"/>
    <x v="2"/>
    <x v="1"/>
    <m/>
    <x v="0"/>
    <n v="0"/>
    <m/>
    <x v="10"/>
    <x v="4"/>
  </r>
  <r>
    <s v="ORD-202311-08268"/>
    <x v="303"/>
    <x v="12"/>
    <x v="7"/>
    <n v="369077466"/>
    <x v="0"/>
    <s v="PRD-108-JAC"/>
    <x v="0"/>
    <x v="0"/>
    <s v="S"/>
    <n v="3533.71"/>
    <n v="898.52"/>
    <x v="2"/>
    <n v="0.25427100695869198"/>
    <x v="0"/>
    <x v="1"/>
    <m/>
    <x v="0"/>
    <n v="0"/>
    <n v="2085.91"/>
    <x v="10"/>
    <x v="4"/>
  </r>
  <r>
    <s v="ORD-202311-08269"/>
    <x v="315"/>
    <x v="10"/>
    <x v="1"/>
    <n v="1287507633"/>
    <x v="0"/>
    <s v="PRD-108-JAC"/>
    <x v="0"/>
    <x v="0"/>
    <s v="N"/>
    <n v="3623.17"/>
    <n v="862.14"/>
    <x v="0"/>
    <n v="0.237951848795392"/>
    <x v="0"/>
    <x v="1"/>
    <m/>
    <x v="0"/>
    <n v="0"/>
    <n v="2085.91"/>
    <x v="10"/>
    <x v="4"/>
  </r>
  <r>
    <s v="ORD-202311-08270"/>
    <x v="300"/>
    <x v="11"/>
    <x v="5"/>
    <n v="3443634579"/>
    <x v="1"/>
    <s v="PRD-101-SHI"/>
    <x v="1"/>
    <x v="0"/>
    <s v="South"/>
    <n v="2523.66"/>
    <n v="224.38"/>
    <x v="2"/>
    <n v="8.8910550549598594E-2"/>
    <x v="0"/>
    <x v="2"/>
    <m/>
    <x v="0"/>
    <n v="0"/>
    <n v="2821.33"/>
    <x v="10"/>
    <x v="4"/>
  </r>
  <r>
    <s v="ORD-202311-08271"/>
    <x v="295"/>
    <x v="13"/>
    <x v="7"/>
    <n v="9169466281"/>
    <x v="11"/>
    <s v="PRD-104-WAT"/>
    <x v="7"/>
    <x v="2"/>
    <s v="East"/>
    <n v="4409.2299999999996"/>
    <n v="1063.52"/>
    <x v="1"/>
    <n v="0.24120311256160401"/>
    <x v="0"/>
    <x v="1"/>
    <m/>
    <x v="0"/>
    <n v="0"/>
    <n v="2420.2800000000002"/>
    <x v="10"/>
    <x v="4"/>
  </r>
  <r>
    <s v="ORD-202311-08272"/>
    <x v="319"/>
    <x v="21"/>
    <x v="6"/>
    <n v="9299785326"/>
    <x v="22"/>
    <s v="PRD-105-BAG"/>
    <x v="9"/>
    <x v="2"/>
    <s v="South"/>
    <n v="750.45"/>
    <n v="136.91999999999999"/>
    <x v="2"/>
    <n v="0.182450529682191"/>
    <x v="1"/>
    <x v="0"/>
    <m/>
    <x v="0"/>
    <n v="0"/>
    <m/>
    <x v="10"/>
    <x v="4"/>
  </r>
  <r>
    <s v="ORD-202311-08273"/>
    <x v="294"/>
    <x v="15"/>
    <x v="2"/>
    <n v="6825665568"/>
    <x v="1"/>
    <s v="PRD - 101 - SHI"/>
    <x v="1"/>
    <x v="0"/>
    <s v="N"/>
    <n v="4053.36"/>
    <n v="139.34"/>
    <x v="0"/>
    <n v="3.4376418576193599E-2"/>
    <x v="0"/>
    <x v="2"/>
    <m/>
    <x v="0"/>
    <n v="0"/>
    <m/>
    <x v="10"/>
    <x v="4"/>
  </r>
  <r>
    <s v="ORD-202311-08274"/>
    <x v="319"/>
    <x v="19"/>
    <x v="3"/>
    <n v="280305128"/>
    <x v="3"/>
    <s v="PRD-106-PHO"/>
    <x v="2"/>
    <x v="1"/>
    <s v="N"/>
    <n v="1556.75"/>
    <n v="239.01"/>
    <x v="0"/>
    <n v="0.15353139553557099"/>
    <x v="0"/>
    <x v="0"/>
    <m/>
    <x v="0"/>
    <n v="0"/>
    <n v="2788.38"/>
    <x v="10"/>
    <x v="4"/>
  </r>
  <r>
    <s v="ORD-202311-08275"/>
    <x v="306"/>
    <x v="26"/>
    <x v="2"/>
    <n v="6433207570"/>
    <x v="15"/>
    <s v="PRD-100-SHO"/>
    <x v="12"/>
    <x v="0"/>
    <s v="South"/>
    <n v="3504.89"/>
    <n v="137.96"/>
    <x v="2"/>
    <n v="3.9362148312785797E-2"/>
    <x v="0"/>
    <x v="2"/>
    <m/>
    <x v="0"/>
    <n v="0"/>
    <n v="2793.38"/>
    <x v="10"/>
    <x v="4"/>
  </r>
  <r>
    <s v="ORD-202311-08276"/>
    <x v="322"/>
    <x v="10"/>
    <x v="7"/>
    <n v="9116221150"/>
    <x v="15"/>
    <s v="PRD-100-SHO"/>
    <x v="12"/>
    <x v="0"/>
    <s v="West"/>
    <n v="3518.85"/>
    <n v="259.24"/>
    <x v="3"/>
    <n v="7.36717961834122E-2"/>
    <x v="0"/>
    <x v="2"/>
    <m/>
    <x v="0"/>
    <n v="0"/>
    <n v="2793.38"/>
    <x v="10"/>
    <x v="4"/>
  </r>
  <r>
    <s v="ORD-202311-08277"/>
    <x v="310"/>
    <x v="14"/>
    <x v="7"/>
    <n v="898278541"/>
    <x v="10"/>
    <s v="PRD-106-PHO"/>
    <x v="2"/>
    <x v="1"/>
    <s v="N"/>
    <n v="3496.67"/>
    <n v="417.35"/>
    <x v="0"/>
    <n v="0.11935641624745801"/>
    <x v="0"/>
    <x v="0"/>
    <m/>
    <x v="0"/>
    <n v="0"/>
    <n v="2788.38"/>
    <x v="10"/>
    <x v="4"/>
  </r>
  <r>
    <s v="ORD-202311-08278"/>
    <x v="308"/>
    <x v="18"/>
    <x v="4"/>
    <n v="2465701009"/>
    <x v="13"/>
    <s v="PRD - 102 - LAP"/>
    <x v="10"/>
    <x v="1"/>
    <s v="North"/>
    <n v="4719.04"/>
    <n v="257.33999999999997"/>
    <x v="0"/>
    <n v="5.45322777514071E-2"/>
    <x v="0"/>
    <x v="2"/>
    <m/>
    <x v="0"/>
    <n v="0"/>
    <m/>
    <x v="10"/>
    <x v="4"/>
  </r>
  <r>
    <s v="ORD-202311-08279"/>
    <x v="317"/>
    <x v="26"/>
    <x v="6"/>
    <n v="1073112564"/>
    <x v="11"/>
    <s v="PRD-104-WAT"/>
    <x v="7"/>
    <x v="2"/>
    <s v="South"/>
    <n v="2353.48"/>
    <n v="692.68"/>
    <x v="2"/>
    <n v="0.29432160035351901"/>
    <x v="0"/>
    <x v="1"/>
    <m/>
    <x v="0"/>
    <n v="0"/>
    <n v="2420.2800000000002"/>
    <x v="10"/>
    <x v="4"/>
  </r>
  <r>
    <s v="ORD-202311-08280"/>
    <x v="307"/>
    <x v="29"/>
    <x v="3"/>
    <n v="7228194960"/>
    <x v="8"/>
    <s v="PRD-110-CAM"/>
    <x v="8"/>
    <x v="1"/>
    <s v="North"/>
    <n v="4523.45"/>
    <n v="208.62"/>
    <x v="0"/>
    <n v="4.6119665299715902E-2"/>
    <x v="0"/>
    <x v="2"/>
    <m/>
    <x v="0"/>
    <n v="0"/>
    <m/>
    <x v="10"/>
    <x v="4"/>
  </r>
  <r>
    <s v="ORD-202311-08281"/>
    <x v="305"/>
    <x v="26"/>
    <x v="3"/>
    <n v="1127003974"/>
    <x v="5"/>
    <s v="PRD-103-HEA"/>
    <x v="5"/>
    <x v="1"/>
    <s v="N"/>
    <n v="4957.6899999999996"/>
    <n v="1072.24"/>
    <x v="0"/>
    <n v="0.216278145668648"/>
    <x v="0"/>
    <x v="1"/>
    <m/>
    <x v="0"/>
    <n v="0"/>
    <n v="2183.56"/>
    <x v="10"/>
    <x v="4"/>
  </r>
  <r>
    <s v="ORD-202311-08282"/>
    <x v="314"/>
    <x v="25"/>
    <x v="1"/>
    <n v="6558813178"/>
    <x v="4"/>
    <s v="PRD-109-SUN"/>
    <x v="4"/>
    <x v="2"/>
    <s v="South"/>
    <n v="4366.6499999999996"/>
    <n v="949.37"/>
    <x v="2"/>
    <n v="0.217413806922927"/>
    <x v="0"/>
    <x v="1"/>
    <s v="Customer changed mind"/>
    <x v="1"/>
    <n v="1"/>
    <m/>
    <x v="10"/>
    <x v="4"/>
  </r>
  <r>
    <s v="ORD-202311-08283"/>
    <x v="297"/>
    <x v="15"/>
    <x v="5"/>
    <n v="9219267149"/>
    <x v="20"/>
    <s v="PRD-100-SHO"/>
    <x v="12"/>
    <x v="0"/>
    <s v="North"/>
    <n v="4506.3599999999997"/>
    <n v="990.72"/>
    <x v="0"/>
    <n v="0.21984927968471199"/>
    <x v="0"/>
    <x v="1"/>
    <m/>
    <x v="0"/>
    <n v="0"/>
    <n v="2793.38"/>
    <x v="10"/>
    <x v="4"/>
  </r>
  <r>
    <s v="ORD-202311-08284"/>
    <x v="310"/>
    <x v="10"/>
    <x v="7"/>
    <n v="9761057349"/>
    <x v="12"/>
    <s v="PRD-105-BAG"/>
    <x v="4"/>
    <x v="2"/>
    <s v="South"/>
    <n v="3485.16"/>
    <n v="460.3"/>
    <x v="2"/>
    <n v="0.13207428066430199"/>
    <x v="0"/>
    <x v="0"/>
    <m/>
    <x v="0"/>
    <n v="0"/>
    <m/>
    <x v="10"/>
    <x v="4"/>
  </r>
  <r>
    <s v="ORD-202311-08285"/>
    <x v="299"/>
    <x v="0"/>
    <x v="1"/>
    <n v="8708792909"/>
    <x v="4"/>
    <s v="PRD - 109 - SUN"/>
    <x v="4"/>
    <x v="2"/>
    <s v="North"/>
    <n v="1402.01"/>
    <n v="314.14999999999998"/>
    <x v="0"/>
    <n v="0.22407115498462901"/>
    <x v="0"/>
    <x v="1"/>
    <m/>
    <x v="0"/>
    <n v="0"/>
    <m/>
    <x v="10"/>
    <x v="4"/>
  </r>
  <r>
    <s v="ORD-202311-08286"/>
    <x v="319"/>
    <x v="10"/>
    <x v="5"/>
    <n v="3276940933"/>
    <x v="14"/>
    <s v="PRD-111-CHA"/>
    <x v="11"/>
    <x v="1"/>
    <s v="North"/>
    <n v="4890.13"/>
    <n v="1464.58"/>
    <x v="0"/>
    <n v="0.29949715038250502"/>
    <x v="0"/>
    <x v="1"/>
    <m/>
    <x v="0"/>
    <n v="0"/>
    <n v="207.68"/>
    <x v="10"/>
    <x v="4"/>
  </r>
  <r>
    <s v="ORD-202311-08287"/>
    <x v="300"/>
    <x v="24"/>
    <x v="5"/>
    <n v="825619435"/>
    <x v="12"/>
    <s v="PRD-105-BAG"/>
    <x v="9"/>
    <x v="2"/>
    <s v="East"/>
    <n v="150.22999999999999"/>
    <n v="15.75"/>
    <x v="1"/>
    <n v="0.10483924648871699"/>
    <x v="2"/>
    <x v="0"/>
    <m/>
    <x v="0"/>
    <n v="0"/>
    <m/>
    <x v="10"/>
    <x v="4"/>
  </r>
  <r>
    <s v="ORD-202311-08288"/>
    <x v="320"/>
    <x v="18"/>
    <x v="1"/>
    <n v="5840758979"/>
    <x v="15"/>
    <s v="PRD-100-SHO"/>
    <x v="12"/>
    <x v="0"/>
    <s v="South"/>
    <n v="1465.49"/>
    <n v="100.36"/>
    <x v="2"/>
    <n v="6.8482214139980499E-2"/>
    <x v="0"/>
    <x v="2"/>
    <m/>
    <x v="0"/>
    <n v="0"/>
    <n v="2793.38"/>
    <x v="10"/>
    <x v="4"/>
  </r>
  <r>
    <s v="ORD-202311-08289"/>
    <x v="296"/>
    <x v="22"/>
    <x v="7"/>
    <n v="7249653065"/>
    <x v="0"/>
    <s v="PRD-108-JAC"/>
    <x v="0"/>
    <x v="0"/>
    <s v="South"/>
    <n v="2112.25"/>
    <n v="384.11"/>
    <x v="2"/>
    <n v="0.181848739495798"/>
    <x v="0"/>
    <x v="0"/>
    <m/>
    <x v="0"/>
    <n v="0"/>
    <n v="2085.91"/>
    <x v="10"/>
    <x v="4"/>
  </r>
  <r>
    <s v="ORD-202311-08290"/>
    <x v="301"/>
    <x v="2"/>
    <x v="4"/>
    <n v="6130552565"/>
    <x v="14"/>
    <s v="PRD-111-CHA"/>
    <x v="11"/>
    <x v="1"/>
    <s v="North"/>
    <n v="822.61"/>
    <n v="93.69"/>
    <x v="0"/>
    <n v="0.113893582621169"/>
    <x v="1"/>
    <x v="0"/>
    <m/>
    <x v="0"/>
    <n v="0"/>
    <n v="207.68"/>
    <x v="10"/>
    <x v="4"/>
  </r>
  <r>
    <s v="ORD-202311-08291"/>
    <x v="294"/>
    <x v="10"/>
    <x v="4"/>
    <n v="7352962312"/>
    <x v="3"/>
    <s v="PRD-106-PHO"/>
    <x v="2"/>
    <x v="1"/>
    <s v="North"/>
    <n v="1663.16"/>
    <n v="239.73"/>
    <x v="0"/>
    <n v="0.144141273238895"/>
    <x v="0"/>
    <x v="0"/>
    <m/>
    <x v="0"/>
    <n v="0"/>
    <n v="2788.38"/>
    <x v="10"/>
    <x v="4"/>
  </r>
  <r>
    <s v="ORD-202311-08292"/>
    <x v="298"/>
    <x v="22"/>
    <x v="4"/>
    <n v="6713294461"/>
    <x v="0"/>
    <s v="PRD-108-JAC"/>
    <x v="0"/>
    <x v="0"/>
    <s v="N"/>
    <n v="555.29"/>
    <n v="26.03"/>
    <x v="0"/>
    <n v="4.6876406922509002E-2"/>
    <x v="1"/>
    <x v="2"/>
    <m/>
    <x v="0"/>
    <n v="0"/>
    <n v="2085.91"/>
    <x v="10"/>
    <x v="4"/>
  </r>
  <r>
    <s v="ORD-202311-08293"/>
    <x v="321"/>
    <x v="11"/>
    <x v="1"/>
    <n v="9506447132"/>
    <x v="10"/>
    <s v="PRD-106-PHO"/>
    <x v="2"/>
    <x v="1"/>
    <s v="S"/>
    <n v="4310.74"/>
    <n v="439.75"/>
    <x v="2"/>
    <n v="0.102012647480479"/>
    <x v="0"/>
    <x v="0"/>
    <s v="DAMAGED"/>
    <x v="1"/>
    <n v="1"/>
    <n v="2788.38"/>
    <x v="10"/>
    <x v="4"/>
  </r>
  <r>
    <s v="ORD-202311-08294"/>
    <x v="301"/>
    <x v="17"/>
    <x v="5"/>
    <n v="7031535740"/>
    <x v="11"/>
    <s v="PRD-104-WAT "/>
    <x v="4"/>
    <x v="2"/>
    <s v="South"/>
    <n v="1865.66"/>
    <n v="387.3"/>
    <x v="2"/>
    <n v="0.20759409538715501"/>
    <x v="0"/>
    <x v="1"/>
    <m/>
    <x v="0"/>
    <n v="0"/>
    <m/>
    <x v="10"/>
    <x v="4"/>
  </r>
  <r>
    <s v="ORD-202311-08295"/>
    <x v="297"/>
    <x v="1"/>
    <x v="6"/>
    <n v="1385336270"/>
    <x v="5"/>
    <s v="PRD-103-HEA"/>
    <x v="5"/>
    <x v="1"/>
    <s v="South"/>
    <n v="3478.04"/>
    <n v="517.22"/>
    <x v="2"/>
    <n v="0.14871019309726199"/>
    <x v="0"/>
    <x v="0"/>
    <m/>
    <x v="0"/>
    <n v="0"/>
    <n v="2183.56"/>
    <x v="10"/>
    <x v="4"/>
  </r>
  <r>
    <s v="ORD-202311-08296"/>
    <x v="312"/>
    <x v="21"/>
    <x v="6"/>
    <n v="2913457747"/>
    <x v="20"/>
    <s v="PRD-100-SHO"/>
    <x v="12"/>
    <x v="0"/>
    <s v="North"/>
    <n v="2676.68"/>
    <n v="584.55999999999995"/>
    <x v="0"/>
    <n v="0.218389945753695"/>
    <x v="0"/>
    <x v="1"/>
    <m/>
    <x v="0"/>
    <n v="0"/>
    <n v="2793.38"/>
    <x v="10"/>
    <x v="4"/>
  </r>
  <r>
    <s v="ORD-202311-08297"/>
    <x v="297"/>
    <x v="1"/>
    <x v="0"/>
    <n v="8476773359"/>
    <x v="13"/>
    <s v="PRD-102-LAP"/>
    <x v="4"/>
    <x v="1"/>
    <s v="North"/>
    <n v="960.98"/>
    <n v="283.3"/>
    <x v="0"/>
    <n v="0.29480322171117002"/>
    <x v="1"/>
    <x v="1"/>
    <m/>
    <x v="0"/>
    <n v="0"/>
    <n v="847.14"/>
    <x v="10"/>
    <x v="4"/>
  </r>
  <r>
    <s v="ORD-202311-08298"/>
    <x v="310"/>
    <x v="18"/>
    <x v="0"/>
    <n v="2174724843"/>
    <x v="4"/>
    <s v="PRD-109-SUN"/>
    <x v="4"/>
    <x v="2"/>
    <s v="North"/>
    <n v="261.83"/>
    <n v="13.91"/>
    <x v="0"/>
    <n v="5.3126074170263202E-2"/>
    <x v="2"/>
    <x v="2"/>
    <m/>
    <x v="0"/>
    <n v="0"/>
    <m/>
    <x v="10"/>
    <x v="4"/>
  </r>
  <r>
    <s v="ORD-202311-08299"/>
    <x v="301"/>
    <x v="13"/>
    <x v="6"/>
    <n v="5276534521"/>
    <x v="9"/>
    <s v="PRD-107-TAB "/>
    <x v="6"/>
    <x v="1"/>
    <s v="North"/>
    <n v="4103.76"/>
    <n v="478.68"/>
    <x v="0"/>
    <n v="0.116644248201649"/>
    <x v="0"/>
    <x v="0"/>
    <m/>
    <x v="0"/>
    <n v="0"/>
    <m/>
    <x v="10"/>
    <x v="4"/>
  </r>
  <r>
    <s v="ORD-202311-08300"/>
    <x v="297"/>
    <x v="20"/>
    <x v="7"/>
    <n v="4697815968"/>
    <x v="3"/>
    <s v="PRD-106-PHO"/>
    <x v="4"/>
    <x v="1"/>
    <s v="North"/>
    <n v="2773.25"/>
    <n v="150.6"/>
    <x v="0"/>
    <n v="5.4304516361669497E-2"/>
    <x v="0"/>
    <x v="2"/>
    <m/>
    <x v="0"/>
    <n v="0"/>
    <n v="2788.38"/>
    <x v="10"/>
    <x v="4"/>
  </r>
  <r>
    <s v="ORD-202311-08301"/>
    <x v="308"/>
    <x v="15"/>
    <x v="3"/>
    <n v="5084808018"/>
    <x v="3"/>
    <s v="PRD-106-PHO"/>
    <x v="2"/>
    <x v="1"/>
    <s v="North"/>
    <n v="2091.38"/>
    <n v="255.44"/>
    <x v="0"/>
    <n v="0.122139448593751"/>
    <x v="0"/>
    <x v="0"/>
    <m/>
    <x v="0"/>
    <n v="0"/>
    <n v="2788.38"/>
    <x v="10"/>
    <x v="4"/>
  </r>
  <r>
    <s v="ORD-202311-08302"/>
    <x v="315"/>
    <x v="7"/>
    <x v="1"/>
    <n v="9322642325"/>
    <x v="12"/>
    <s v="PRD-105-BAG "/>
    <x v="9"/>
    <x v="2"/>
    <s v="N"/>
    <n v="2652.17"/>
    <n v="750.39"/>
    <x v="0"/>
    <n v="0.28293435187035498"/>
    <x v="0"/>
    <x v="1"/>
    <s v="Defective"/>
    <x v="1"/>
    <n v="1"/>
    <m/>
    <x v="10"/>
    <x v="4"/>
  </r>
  <r>
    <s v="ORD-202311-08303"/>
    <x v="314"/>
    <x v="3"/>
    <x v="7"/>
    <n v="3631566335"/>
    <x v="9"/>
    <s v="PRD-107-TAB"/>
    <x v="6"/>
    <x v="1"/>
    <s v="N"/>
    <n v="1099.17"/>
    <n v="201.45"/>
    <x v="0"/>
    <n v="0.183274652692486"/>
    <x v="0"/>
    <x v="0"/>
    <s v="DAMAGED"/>
    <x v="1"/>
    <n v="1"/>
    <n v="2081.52"/>
    <x v="10"/>
    <x v="4"/>
  </r>
  <r>
    <s v="ORD-202311-08304"/>
    <x v="310"/>
    <x v="23"/>
    <x v="4"/>
    <n v="3576846126"/>
    <x v="14"/>
    <s v="PRD-111-CHA"/>
    <x v="4"/>
    <x v="1"/>
    <s v="North"/>
    <n v="3052.07"/>
    <n v="745.15"/>
    <x v="0"/>
    <n v="0.244145776473017"/>
    <x v="0"/>
    <x v="1"/>
    <m/>
    <x v="0"/>
    <n v="0"/>
    <n v="207.68"/>
    <x v="10"/>
    <x v="4"/>
  </r>
  <r>
    <s v="ORD-202311-08305"/>
    <x v="300"/>
    <x v="3"/>
    <x v="1"/>
    <n v="4344811275"/>
    <x v="20"/>
    <s v="PRD-100-SHO"/>
    <x v="12"/>
    <x v="0"/>
    <s v="N"/>
    <n v="793.64"/>
    <n v="175.77"/>
    <x v="0"/>
    <n v="0.22147321203568399"/>
    <x v="1"/>
    <x v="1"/>
    <m/>
    <x v="0"/>
    <n v="0"/>
    <n v="2793.38"/>
    <x v="10"/>
    <x v="4"/>
  </r>
  <r>
    <s v="ORD-202311-08306"/>
    <x v="307"/>
    <x v="5"/>
    <x v="0"/>
    <n v="3472948193"/>
    <x v="19"/>
    <s v="PRD-102-LAP"/>
    <x v="10"/>
    <x v="1"/>
    <s v="South"/>
    <n v="3627.43"/>
    <n v="353.45"/>
    <x v="2"/>
    <n v="9.7438131128650296E-2"/>
    <x v="0"/>
    <x v="2"/>
    <s v="damaged "/>
    <x v="1"/>
    <n v="1"/>
    <n v="847.14"/>
    <x v="10"/>
    <x v="4"/>
  </r>
  <r>
    <s v="ORD-202311-08307"/>
    <x v="295"/>
    <x v="15"/>
    <x v="1"/>
    <n v="8108796159"/>
    <x v="16"/>
    <s v="PRD - 109 - SUN"/>
    <x v="3"/>
    <x v="2"/>
    <s v="East"/>
    <n v="4489.29"/>
    <n v="138.38"/>
    <x v="1"/>
    <n v="3.08244733577024E-2"/>
    <x v="0"/>
    <x v="2"/>
    <m/>
    <x v="0"/>
    <n v="0"/>
    <m/>
    <x v="10"/>
    <x v="4"/>
  </r>
  <r>
    <s v="ORD-202311-08308"/>
    <x v="309"/>
    <x v="10"/>
    <x v="4"/>
    <n v="148245430"/>
    <x v="2"/>
    <s v="PRD-101-SHI"/>
    <x v="1"/>
    <x v="0"/>
    <s v="North"/>
    <n v="4550.5600000000004"/>
    <n v="779.7"/>
    <x v="0"/>
    <n v="0.17134154917197"/>
    <x v="0"/>
    <x v="0"/>
    <m/>
    <x v="0"/>
    <n v="0"/>
    <n v="2821.33"/>
    <x v="10"/>
    <x v="4"/>
  </r>
  <r>
    <s v="ORD-202311-08309"/>
    <x v="317"/>
    <x v="20"/>
    <x v="7"/>
    <n v="7640806437"/>
    <x v="11"/>
    <s v="PRD-104-WAT"/>
    <x v="7"/>
    <x v="2"/>
    <s v="East"/>
    <n v="746.86"/>
    <n v="155.33000000000001"/>
    <x v="1"/>
    <n v="0.20797739870926299"/>
    <x v="1"/>
    <x v="1"/>
    <m/>
    <x v="0"/>
    <n v="0"/>
    <n v="2420.2800000000002"/>
    <x v="10"/>
    <x v="4"/>
  </r>
  <r>
    <s v="ORD-202311-08310"/>
    <x v="319"/>
    <x v="7"/>
    <x v="7"/>
    <n v="9816572998"/>
    <x v="12"/>
    <s v="PRD-105-BAG"/>
    <x v="9"/>
    <x v="2"/>
    <s v="N"/>
    <n v="325.75"/>
    <n v="55.93"/>
    <x v="0"/>
    <n v="0.17169608595548699"/>
    <x v="2"/>
    <x v="0"/>
    <m/>
    <x v="0"/>
    <n v="0"/>
    <m/>
    <x v="10"/>
    <x v="4"/>
  </r>
  <r>
    <s v="ORD-202311-08311"/>
    <x v="300"/>
    <x v="4"/>
    <x v="6"/>
    <n v="5324365005"/>
    <x v="17"/>
    <s v="PRD-108-JAC"/>
    <x v="0"/>
    <x v="0"/>
    <s v="North"/>
    <n v="579.04"/>
    <n v="165.64"/>
    <x v="0"/>
    <n v="0.28605968499585499"/>
    <x v="1"/>
    <x v="1"/>
    <s v="Wrong item delivered"/>
    <x v="1"/>
    <n v="1"/>
    <n v="2085.91"/>
    <x v="10"/>
    <x v="4"/>
  </r>
  <r>
    <s v="ORD-202311-08312"/>
    <x v="306"/>
    <x v="20"/>
    <x v="4"/>
    <n v="7079876472"/>
    <x v="11"/>
    <s v="PRD-104-WAT "/>
    <x v="7"/>
    <x v="2"/>
    <s v="W"/>
    <n v="3000.98"/>
    <n v="412.75"/>
    <x v="3"/>
    <n v="0.13753840412132001"/>
    <x v="0"/>
    <x v="0"/>
    <m/>
    <x v="0"/>
    <n v="0"/>
    <m/>
    <x v="10"/>
    <x v="4"/>
  </r>
  <r>
    <s v="ORD-202311-08313"/>
    <x v="320"/>
    <x v="1"/>
    <x v="1"/>
    <n v="2987830694"/>
    <x v="23"/>
    <s v="PRD-111-CHA"/>
    <x v="11"/>
    <x v="1"/>
    <s v="North"/>
    <n v="1298.33"/>
    <n v="144.83000000000001"/>
    <x v="0"/>
    <n v="0.11155099242873499"/>
    <x v="0"/>
    <x v="0"/>
    <m/>
    <x v="0"/>
    <n v="0"/>
    <n v="207.68"/>
    <x v="10"/>
    <x v="4"/>
  </r>
  <r>
    <s v="ORD-202311-08314"/>
    <x v="319"/>
    <x v="26"/>
    <x v="2"/>
    <n v="1919598713"/>
    <x v="9"/>
    <s v="PRD-107-TAB"/>
    <x v="6"/>
    <x v="1"/>
    <s v="South"/>
    <n v="279.98"/>
    <n v="47.41"/>
    <x v="2"/>
    <n v="0.16933352382312999"/>
    <x v="2"/>
    <x v="0"/>
    <m/>
    <x v="0"/>
    <n v="0"/>
    <n v="2081.52"/>
    <x v="10"/>
    <x v="4"/>
  </r>
  <r>
    <s v="ORD-202311-08315"/>
    <x v="303"/>
    <x v="13"/>
    <x v="5"/>
    <n v="9194609964"/>
    <x v="15"/>
    <s v="PRD-100-SHO"/>
    <x v="4"/>
    <x v="0"/>
    <s v="South"/>
    <n v="1138.04"/>
    <n v="60.79"/>
    <x v="2"/>
    <n v="5.34164001265333E-2"/>
    <x v="0"/>
    <x v="2"/>
    <m/>
    <x v="0"/>
    <n v="0"/>
    <n v="2793.38"/>
    <x v="10"/>
    <x v="4"/>
  </r>
  <r>
    <s v="ORD-202311-08316"/>
    <x v="314"/>
    <x v="14"/>
    <x v="4"/>
    <n v="7238662842"/>
    <x v="2"/>
    <s v="PRD-101-SHI"/>
    <x v="1"/>
    <x v="0"/>
    <s v="S"/>
    <n v="2752.59"/>
    <n v="430.94"/>
    <x v="2"/>
    <n v="0.156558005369488"/>
    <x v="0"/>
    <x v="0"/>
    <m/>
    <x v="0"/>
    <n v="0"/>
    <n v="2821.33"/>
    <x v="10"/>
    <x v="4"/>
  </r>
  <r>
    <s v="ORD-202311-08317"/>
    <x v="303"/>
    <x v="20"/>
    <x v="1"/>
    <n v="2081649480"/>
    <x v="13"/>
    <s v="PRD-102-LAP"/>
    <x v="10"/>
    <x v="1"/>
    <s v="W"/>
    <n v="4752.4399999999996"/>
    <n v="1218.6500000000001"/>
    <x v="3"/>
    <n v="0.25642617266078099"/>
    <x v="0"/>
    <x v="1"/>
    <m/>
    <x v="0"/>
    <n v="0"/>
    <n v="847.14"/>
    <x v="10"/>
    <x v="4"/>
  </r>
  <r>
    <s v="ORD-202311-08318"/>
    <x v="315"/>
    <x v="15"/>
    <x v="1"/>
    <n v="6540828130"/>
    <x v="3"/>
    <s v="PRD-106-PHO"/>
    <x v="2"/>
    <x v="1"/>
    <s v="North"/>
    <n v="4163.88"/>
    <n v="437.96"/>
    <x v="0"/>
    <n v="0.105180744882177"/>
    <x v="0"/>
    <x v="0"/>
    <m/>
    <x v="0"/>
    <n v="0"/>
    <n v="2788.38"/>
    <x v="10"/>
    <x v="4"/>
  </r>
  <r>
    <s v="ORD-202311-08319"/>
    <x v="318"/>
    <x v="13"/>
    <x v="5"/>
    <n v="3760725274"/>
    <x v="12"/>
    <s v="PRD - 105 - BAG"/>
    <x v="9"/>
    <x v="2"/>
    <s v="South"/>
    <n v="2204.11"/>
    <n v="88.88"/>
    <x v="2"/>
    <n v="4.0324666191796199E-2"/>
    <x v="0"/>
    <x v="2"/>
    <m/>
    <x v="0"/>
    <n v="0"/>
    <m/>
    <x v="10"/>
    <x v="4"/>
  </r>
  <r>
    <s v="ORD-202311-08320"/>
    <x v="305"/>
    <x v="11"/>
    <x v="3"/>
    <n v="7299294599"/>
    <x v="12"/>
    <s v="PRD-105-BAG"/>
    <x v="4"/>
    <x v="2"/>
    <s v="North"/>
    <n v="608.83000000000004"/>
    <n v="150.11000000000001"/>
    <x v="0"/>
    <n v="0.246554867532809"/>
    <x v="1"/>
    <x v="1"/>
    <m/>
    <x v="0"/>
    <n v="0"/>
    <m/>
    <x v="10"/>
    <x v="4"/>
  </r>
  <r>
    <s v="ORD-202311-08321"/>
    <x v="308"/>
    <x v="24"/>
    <x v="5"/>
    <n v="9632239473"/>
    <x v="13"/>
    <s v="PRD-102-LAP"/>
    <x v="10"/>
    <x v="1"/>
    <s v="W"/>
    <n v="4275.42"/>
    <n v="838.74"/>
    <x v="3"/>
    <n v="0.19617721767686"/>
    <x v="0"/>
    <x v="0"/>
    <m/>
    <x v="0"/>
    <n v="0"/>
    <n v="847.14"/>
    <x v="10"/>
    <x v="4"/>
  </r>
  <r>
    <s v="ORD-202311-08322"/>
    <x v="304"/>
    <x v="14"/>
    <x v="2"/>
    <n v="3465326225"/>
    <x v="2"/>
    <s v="PRD-101-SHI"/>
    <x v="1"/>
    <x v="0"/>
    <s v="South"/>
    <n v="2740.11"/>
    <n v="213.48"/>
    <x v="2"/>
    <n v="7.7909281014265794E-2"/>
    <x v="0"/>
    <x v="2"/>
    <m/>
    <x v="0"/>
    <n v="0"/>
    <n v="2821.33"/>
    <x v="10"/>
    <x v="4"/>
  </r>
  <r>
    <s v="ORD-202311-08323"/>
    <x v="297"/>
    <x v="19"/>
    <x v="7"/>
    <n v="3184859420"/>
    <x v="15"/>
    <s v="PRD-100-SHO"/>
    <x v="12"/>
    <x v="0"/>
    <s v="West"/>
    <n v="4473.45"/>
    <n v="1278.6400000000001"/>
    <x v="3"/>
    <n v="0.28582861102728302"/>
    <x v="0"/>
    <x v="1"/>
    <m/>
    <x v="0"/>
    <n v="0"/>
    <n v="2793.38"/>
    <x v="10"/>
    <x v="4"/>
  </r>
  <r>
    <s v="ORD-202311-08324"/>
    <x v="322"/>
    <x v="17"/>
    <x v="0"/>
    <n v="54537770"/>
    <x v="23"/>
    <s v="PRD-111-CHA"/>
    <x v="11"/>
    <x v="1"/>
    <s v="W"/>
    <n v="3489.67"/>
    <n v="771.9"/>
    <x v="3"/>
    <n v="0.22119570045305101"/>
    <x v="0"/>
    <x v="1"/>
    <s v="missing parts"/>
    <x v="1"/>
    <n v="1"/>
    <n v="207.68"/>
    <x v="10"/>
    <x v="4"/>
  </r>
  <r>
    <s v="ORD-202311-08325"/>
    <x v="316"/>
    <x v="19"/>
    <x v="0"/>
    <n v="3397181482"/>
    <x v="9"/>
    <s v="PRD-107-TAB"/>
    <x v="6"/>
    <x v="1"/>
    <s v="North"/>
    <n v="4506.62"/>
    <n v="204.54"/>
    <x v="0"/>
    <n v="4.5386564653776003E-2"/>
    <x v="0"/>
    <x v="2"/>
    <m/>
    <x v="0"/>
    <n v="0"/>
    <n v="2081.52"/>
    <x v="10"/>
    <x v="4"/>
  </r>
  <r>
    <s v="ORD-202311-08326"/>
    <x v="313"/>
    <x v="9"/>
    <x v="6"/>
    <n v="7762255543"/>
    <x v="16"/>
    <s v="PRD-109-SUN"/>
    <x v="3"/>
    <x v="2"/>
    <s v="East"/>
    <n v="90.92"/>
    <n v="11.53"/>
    <x v="1"/>
    <n v="0.12681478222613299"/>
    <x v="2"/>
    <x v="0"/>
    <m/>
    <x v="0"/>
    <n v="0"/>
    <m/>
    <x v="10"/>
    <x v="4"/>
  </r>
  <r>
    <s v="ORD-202311-08327"/>
    <x v="313"/>
    <x v="20"/>
    <x v="0"/>
    <n v="9867991893"/>
    <x v="0"/>
    <s v="PRD-108-JAC"/>
    <x v="0"/>
    <x v="0"/>
    <s v="North"/>
    <n v="3351.32"/>
    <n v="317.39999999999998"/>
    <x v="0"/>
    <n v="9.4708950503085407E-2"/>
    <x v="0"/>
    <x v="2"/>
    <m/>
    <x v="0"/>
    <n v="0"/>
    <n v="2085.91"/>
    <x v="10"/>
    <x v="4"/>
  </r>
  <r>
    <s v="ORD-202311-08328"/>
    <x v="320"/>
    <x v="9"/>
    <x v="0"/>
    <n v="2157813073"/>
    <x v="19"/>
    <s v="PRD-102-LAP"/>
    <x v="10"/>
    <x v="1"/>
    <s v="East"/>
    <n v="513.41"/>
    <n v="123.64"/>
    <x v="1"/>
    <n v="0.24082117605812101"/>
    <x v="1"/>
    <x v="1"/>
    <m/>
    <x v="0"/>
    <n v="0"/>
    <n v="847.14"/>
    <x v="10"/>
    <x v="4"/>
  </r>
  <r>
    <s v="ORD-202311-08329"/>
    <x v="317"/>
    <x v="17"/>
    <x v="2"/>
    <n v="4170780386"/>
    <x v="2"/>
    <s v="PRD-101-SHI"/>
    <x v="4"/>
    <x v="0"/>
    <s v="North"/>
    <n v="2537"/>
    <n v="230.72"/>
    <x v="0"/>
    <n v="9.0942057548285396E-2"/>
    <x v="0"/>
    <x v="2"/>
    <s v="Wrong item delivered"/>
    <x v="1"/>
    <n v="1"/>
    <n v="2821.33"/>
    <x v="10"/>
    <x v="4"/>
  </r>
  <r>
    <s v="ORD-202311-08330"/>
    <x v="296"/>
    <x v="10"/>
    <x v="5"/>
    <n v="653337003"/>
    <x v="13"/>
    <s v="PRD-102-LAP"/>
    <x v="10"/>
    <x v="1"/>
    <s v="West"/>
    <n v="1915.06"/>
    <n v="158.09"/>
    <x v="3"/>
    <n v="8.2550938351800995E-2"/>
    <x v="0"/>
    <x v="2"/>
    <m/>
    <x v="0"/>
    <n v="0"/>
    <n v="847.14"/>
    <x v="10"/>
    <x v="4"/>
  </r>
  <r>
    <s v="ORD-202311-08331"/>
    <x v="301"/>
    <x v="20"/>
    <x v="4"/>
    <n v="9753522139"/>
    <x v="5"/>
    <s v="PRD-103-HEA"/>
    <x v="5"/>
    <x v="1"/>
    <s v="N"/>
    <n v="2125.5500000000002"/>
    <n v="134.51"/>
    <x v="0"/>
    <n v="6.3282444543765096E-2"/>
    <x v="0"/>
    <x v="2"/>
    <m/>
    <x v="0"/>
    <n v="0"/>
    <n v="2183.56"/>
    <x v="10"/>
    <x v="4"/>
  </r>
  <r>
    <s v="ORD-202311-08332"/>
    <x v="321"/>
    <x v="1"/>
    <x v="3"/>
    <n v="3006264022"/>
    <x v="20"/>
    <s v="PRD-100-SHO"/>
    <x v="12"/>
    <x v="0"/>
    <s v="North"/>
    <n v="809.41"/>
    <n v="181.72"/>
    <x v="0"/>
    <n v="0.224509210412523"/>
    <x v="1"/>
    <x v="1"/>
    <m/>
    <x v="0"/>
    <n v="0"/>
    <n v="2793.38"/>
    <x v="10"/>
    <x v="4"/>
  </r>
  <r>
    <s v="ORD-202311-08333"/>
    <x v="302"/>
    <x v="25"/>
    <x v="3"/>
    <n v="8406091449"/>
    <x v="8"/>
    <s v="PRD-110-CAM"/>
    <x v="8"/>
    <x v="1"/>
    <s v="South"/>
    <n v="3046.38"/>
    <n v="561.71"/>
    <x v="2"/>
    <n v="0.18438605820678999"/>
    <x v="0"/>
    <x v="0"/>
    <m/>
    <x v="0"/>
    <n v="0"/>
    <m/>
    <x v="10"/>
    <x v="4"/>
  </r>
  <r>
    <s v="ORD-202311-08334"/>
    <x v="307"/>
    <x v="18"/>
    <x v="7"/>
    <n v="3496468782"/>
    <x v="8"/>
    <s v="PRD-110-CAM"/>
    <x v="8"/>
    <x v="1"/>
    <s v="South"/>
    <n v="1690.64"/>
    <n v="98.92"/>
    <x v="2"/>
    <n v="5.85103865991577E-2"/>
    <x v="0"/>
    <x v="2"/>
    <m/>
    <x v="0"/>
    <n v="0"/>
    <m/>
    <x v="10"/>
    <x v="4"/>
  </r>
  <r>
    <s v="ORD-202311-08335"/>
    <x v="316"/>
    <x v="13"/>
    <x v="3"/>
    <n v="2794751103"/>
    <x v="14"/>
    <s v="PRD - 111 - CHA "/>
    <x v="11"/>
    <x v="1"/>
    <s v="North"/>
    <n v="2372.1999999999998"/>
    <n v="345.77"/>
    <x v="0"/>
    <n v="0.145759210859118"/>
    <x v="0"/>
    <x v="0"/>
    <m/>
    <x v="0"/>
    <n v="0"/>
    <m/>
    <x v="10"/>
    <x v="4"/>
  </r>
  <r>
    <s v="ORD-202311-08336"/>
    <x v="320"/>
    <x v="16"/>
    <x v="4"/>
    <n v="9502041305"/>
    <x v="6"/>
    <s v="PRD-107-TAB"/>
    <x v="6"/>
    <x v="1"/>
    <s v="East"/>
    <n v="3304.08"/>
    <n v="557.78"/>
    <x v="1"/>
    <n v="0.16881552504781999"/>
    <x v="0"/>
    <x v="0"/>
    <m/>
    <x v="0"/>
    <n v="0"/>
    <n v="2081.52"/>
    <x v="10"/>
    <x v="4"/>
  </r>
  <r>
    <s v="ORD-202311-08337"/>
    <x v="306"/>
    <x v="5"/>
    <x v="0"/>
    <n v="224896608"/>
    <x v="13"/>
    <s v="PRD-102-LAP"/>
    <x v="10"/>
    <x v="1"/>
    <s v="North"/>
    <n v="4324.3900000000003"/>
    <n v="1025.99"/>
    <x v="0"/>
    <n v="0.237256584165628"/>
    <x v="0"/>
    <x v="1"/>
    <m/>
    <x v="0"/>
    <n v="0"/>
    <n v="847.14"/>
    <x v="10"/>
    <x v="4"/>
  </r>
  <r>
    <s v="ORD-202311-08338"/>
    <x v="304"/>
    <x v="14"/>
    <x v="7"/>
    <n v="5949768730"/>
    <x v="4"/>
    <s v="PRD-109-SUN"/>
    <x v="3"/>
    <x v="2"/>
    <s v="S"/>
    <n v="4526.28"/>
    <n v="484.54"/>
    <x v="2"/>
    <n v="0.107050381328597"/>
    <x v="0"/>
    <x v="0"/>
    <s v="damaged "/>
    <x v="1"/>
    <n v="1"/>
    <m/>
    <x v="10"/>
    <x v="4"/>
  </r>
  <r>
    <s v="ORD-202311-08339"/>
    <x v="294"/>
    <x v="9"/>
    <x v="6"/>
    <n v="2909551571"/>
    <x v="23"/>
    <s v="PRD-111-CHA"/>
    <x v="11"/>
    <x v="1"/>
    <s v="N"/>
    <n v="3049.93"/>
    <n v="851.24"/>
    <x v="0"/>
    <n v="0.27910148757512498"/>
    <x v="0"/>
    <x v="1"/>
    <m/>
    <x v="0"/>
    <n v="0"/>
    <n v="207.68"/>
    <x v="10"/>
    <x v="4"/>
  </r>
  <r>
    <s v="ORD-202311-08340"/>
    <x v="317"/>
    <x v="19"/>
    <x v="5"/>
    <n v="7182330426"/>
    <x v="13"/>
    <s v="PRD-102-LAP"/>
    <x v="10"/>
    <x v="1"/>
    <s v="N"/>
    <n v="543.08000000000004"/>
    <n v="25.47"/>
    <x v="0"/>
    <n v="4.6899167710098E-2"/>
    <x v="1"/>
    <x v="2"/>
    <m/>
    <x v="0"/>
    <n v="0"/>
    <n v="847.14"/>
    <x v="10"/>
    <x v="4"/>
  </r>
  <r>
    <s v="ORD-202311-08341"/>
    <x v="295"/>
    <x v="26"/>
    <x v="3"/>
    <n v="5649075228"/>
    <x v="1"/>
    <s v="PRD-101-SHI"/>
    <x v="1"/>
    <x v="0"/>
    <s v="South"/>
    <n v="3141.61"/>
    <n v="585.36"/>
    <x v="2"/>
    <n v="0.18632484617759701"/>
    <x v="0"/>
    <x v="0"/>
    <m/>
    <x v="0"/>
    <n v="0"/>
    <n v="2821.33"/>
    <x v="10"/>
    <x v="4"/>
  </r>
  <r>
    <s v="ORD-202311-08342"/>
    <x v="310"/>
    <x v="24"/>
    <x v="6"/>
    <n v="8741710835"/>
    <x v="14"/>
    <s v="PRD - 111 - CHA"/>
    <x v="11"/>
    <x v="1"/>
    <s v="North"/>
    <n v="1123"/>
    <n v="114.85"/>
    <x v="0"/>
    <n v="0.10227070347284101"/>
    <x v="0"/>
    <x v="0"/>
    <m/>
    <x v="0"/>
    <n v="0"/>
    <m/>
    <x v="10"/>
    <x v="4"/>
  </r>
  <r>
    <s v="ORD-202311-08343"/>
    <x v="300"/>
    <x v="0"/>
    <x v="5"/>
    <n v="5958741829"/>
    <x v="10"/>
    <s v="PRD-106-PHO"/>
    <x v="2"/>
    <x v="1"/>
    <s v="S"/>
    <n v="254.77"/>
    <n v="47.42"/>
    <x v="2"/>
    <n v="0.186128665070456"/>
    <x v="2"/>
    <x v="0"/>
    <m/>
    <x v="0"/>
    <n v="0"/>
    <n v="2788.38"/>
    <x v="10"/>
    <x v="4"/>
  </r>
  <r>
    <s v="ORD-202311-08344"/>
    <x v="310"/>
    <x v="21"/>
    <x v="4"/>
    <n v="2225723290"/>
    <x v="21"/>
    <s v="PRD - 110 - CAM"/>
    <x v="8"/>
    <x v="1"/>
    <s v="N"/>
    <n v="4739.54"/>
    <n v="398.35"/>
    <x v="0"/>
    <n v="8.4048240968532806E-2"/>
    <x v="0"/>
    <x v="2"/>
    <s v="damaged "/>
    <x v="1"/>
    <n v="1"/>
    <m/>
    <x v="10"/>
    <x v="4"/>
  </r>
  <r>
    <s v="ORD-202311-08345"/>
    <x v="321"/>
    <x v="22"/>
    <x v="0"/>
    <n v="7548951964"/>
    <x v="8"/>
    <s v="PRD-110-CAM"/>
    <x v="8"/>
    <x v="1"/>
    <s v="South"/>
    <n v="1091.01"/>
    <n v="296.24"/>
    <x v="2"/>
    <n v="0.27152821697326301"/>
    <x v="0"/>
    <x v="1"/>
    <m/>
    <x v="0"/>
    <n v="0"/>
    <m/>
    <x v="10"/>
    <x v="4"/>
  </r>
  <r>
    <s v="ORD-202311-08346"/>
    <x v="302"/>
    <x v="23"/>
    <x v="2"/>
    <n v="3985675712"/>
    <x v="3"/>
    <s v="PRD-106-PHO"/>
    <x v="2"/>
    <x v="1"/>
    <s v="North"/>
    <n v="155.58000000000001"/>
    <n v="39.89"/>
    <x v="0"/>
    <n v="0.25639542357629502"/>
    <x v="2"/>
    <x v="1"/>
    <m/>
    <x v="0"/>
    <n v="0"/>
    <n v="2788.38"/>
    <x v="10"/>
    <x v="4"/>
  </r>
  <r>
    <s v="ORD-202311-08347"/>
    <x v="306"/>
    <x v="28"/>
    <x v="6"/>
    <n v="193525399"/>
    <x v="5"/>
    <s v="PRD-103-HEA"/>
    <x v="5"/>
    <x v="1"/>
    <s v="N"/>
    <n v="3933.33"/>
    <n v="770.22"/>
    <x v="0"/>
    <n v="0.19581881001594101"/>
    <x v="0"/>
    <x v="0"/>
    <m/>
    <x v="0"/>
    <n v="0"/>
    <n v="2183.56"/>
    <x v="10"/>
    <x v="4"/>
  </r>
  <r>
    <s v="ORD-202311-08348"/>
    <x v="318"/>
    <x v="12"/>
    <x v="7"/>
    <n v="1591669620"/>
    <x v="2"/>
    <s v="PRD-101-SHI"/>
    <x v="1"/>
    <x v="0"/>
    <s v="S"/>
    <n v="4541.1000000000004"/>
    <n v="1245.1099999999999"/>
    <x v="2"/>
    <n v="0.27418687102243899"/>
    <x v="0"/>
    <x v="1"/>
    <m/>
    <x v="0"/>
    <n v="0"/>
    <n v="2821.33"/>
    <x v="10"/>
    <x v="4"/>
  </r>
  <r>
    <s v="ORD-202311-08349"/>
    <x v="299"/>
    <x v="8"/>
    <x v="0"/>
    <n v="6723103854"/>
    <x v="12"/>
    <s v="PRD-105-BAG "/>
    <x v="9"/>
    <x v="2"/>
    <s v="East"/>
    <n v="613.02"/>
    <n v="74.650000000000006"/>
    <x v="1"/>
    <n v="0.121774167237611"/>
    <x v="1"/>
    <x v="0"/>
    <m/>
    <x v="0"/>
    <n v="0"/>
    <m/>
    <x v="10"/>
    <x v="4"/>
  </r>
  <r>
    <s v="ORD-202311-08350"/>
    <x v="320"/>
    <x v="24"/>
    <x v="2"/>
    <n v="2340863812"/>
    <x v="12"/>
    <s v="PRD - 105 - BAG "/>
    <x v="9"/>
    <x v="2"/>
    <s v="East"/>
    <n v="4620.16"/>
    <n v="530.5"/>
    <x v="1"/>
    <n v="0.114822863277462"/>
    <x v="0"/>
    <x v="0"/>
    <m/>
    <x v="0"/>
    <n v="0"/>
    <m/>
    <x v="10"/>
    <x v="4"/>
  </r>
  <r>
    <s v="ORD-202311-08351"/>
    <x v="304"/>
    <x v="12"/>
    <x v="6"/>
    <n v="9683212283"/>
    <x v="12"/>
    <s v="PRD-105-BAG"/>
    <x v="9"/>
    <x v="2"/>
    <s v="North"/>
    <n v="1247.18"/>
    <n v="241.44"/>
    <x v="0"/>
    <n v="0.19358873618884201"/>
    <x v="0"/>
    <x v="0"/>
    <m/>
    <x v="0"/>
    <n v="0"/>
    <m/>
    <x v="10"/>
    <x v="4"/>
  </r>
  <r>
    <s v="ORD-202311-08352"/>
    <x v="316"/>
    <x v="25"/>
    <x v="7"/>
    <n v="2004380916"/>
    <x v="4"/>
    <s v="PRD-109-SUN"/>
    <x v="4"/>
    <x v="2"/>
    <s v="N"/>
    <n v="4065.78"/>
    <n v="216.57"/>
    <x v="0"/>
    <n v="5.3266531883181097E-2"/>
    <x v="0"/>
    <x v="2"/>
    <m/>
    <x v="0"/>
    <n v="0"/>
    <m/>
    <x v="10"/>
    <x v="4"/>
  </r>
  <r>
    <s v="ORD-202311-08353"/>
    <x v="303"/>
    <x v="20"/>
    <x v="5"/>
    <n v="1475790892"/>
    <x v="2"/>
    <s v="PRD-101-SHI"/>
    <x v="1"/>
    <x v="0"/>
    <s v="N"/>
    <n v="2040.6"/>
    <n v="465.97"/>
    <x v="0"/>
    <n v="0.22834950504753501"/>
    <x v="0"/>
    <x v="1"/>
    <m/>
    <x v="0"/>
    <n v="0"/>
    <n v="2821.33"/>
    <x v="10"/>
    <x v="4"/>
  </r>
  <r>
    <s v="ORD-202311-08354"/>
    <x v="305"/>
    <x v="13"/>
    <x v="4"/>
    <n v="5876769583"/>
    <x v="15"/>
    <s v="PRD-100-SHO"/>
    <x v="12"/>
    <x v="0"/>
    <s v="South"/>
    <n v="3590.04"/>
    <n v="695.71"/>
    <x v="2"/>
    <n v="0.19378892714287299"/>
    <x v="0"/>
    <x v="0"/>
    <m/>
    <x v="0"/>
    <n v="0"/>
    <n v="2793.38"/>
    <x v="10"/>
    <x v="4"/>
  </r>
  <r>
    <s v="ORD-202311-08355"/>
    <x v="319"/>
    <x v="12"/>
    <x v="2"/>
    <n v="7734456084"/>
    <x v="1"/>
    <s v="PRD-101-SHI"/>
    <x v="1"/>
    <x v="0"/>
    <s v="N"/>
    <n v="2242.4"/>
    <n v="506.25"/>
    <x v="0"/>
    <n v="0.22576257581163001"/>
    <x v="0"/>
    <x v="1"/>
    <m/>
    <x v="0"/>
    <n v="0"/>
    <n v="2821.33"/>
    <x v="10"/>
    <x v="4"/>
  </r>
  <r>
    <s v="ORD-202311-08356"/>
    <x v="296"/>
    <x v="17"/>
    <x v="7"/>
    <n v="9379463587"/>
    <x v="9"/>
    <s v="PRD-107-TAB"/>
    <x v="6"/>
    <x v="1"/>
    <s v="North"/>
    <n v="2009.34"/>
    <n v="367.97"/>
    <x v="0"/>
    <n v="0.183129783909144"/>
    <x v="0"/>
    <x v="0"/>
    <m/>
    <x v="0"/>
    <n v="0"/>
    <n v="2081.52"/>
    <x v="10"/>
    <x v="4"/>
  </r>
  <r>
    <s v="ORD-202311-08357"/>
    <x v="310"/>
    <x v="16"/>
    <x v="6"/>
    <n v="7273110362"/>
    <x v="5"/>
    <s v="PRD-103-HEA"/>
    <x v="5"/>
    <x v="1"/>
    <s v="North"/>
    <n v="1540.97"/>
    <n v="95.51"/>
    <x v="0"/>
    <n v="6.1980440891127003E-2"/>
    <x v="0"/>
    <x v="2"/>
    <m/>
    <x v="0"/>
    <n v="0"/>
    <n v="2183.56"/>
    <x v="10"/>
    <x v="4"/>
  </r>
  <r>
    <s v="ORD-202311-08358"/>
    <x v="297"/>
    <x v="12"/>
    <x v="6"/>
    <n v="730309842"/>
    <x v="12"/>
    <s v="PRD-105-BAG"/>
    <x v="9"/>
    <x v="2"/>
    <s v="East"/>
    <n v="234.17"/>
    <n v="40.14"/>
    <x v="1"/>
    <n v="0.17141393005081801"/>
    <x v="2"/>
    <x v="0"/>
    <m/>
    <x v="0"/>
    <n v="0"/>
    <m/>
    <x v="10"/>
    <x v="4"/>
  </r>
  <r>
    <s v="ORD-202311-08359"/>
    <x v="314"/>
    <x v="17"/>
    <x v="3"/>
    <n v="35802499"/>
    <x v="4"/>
    <s v="PRD-109-SUN"/>
    <x v="4"/>
    <x v="2"/>
    <s v="N"/>
    <n v="4387.9799999999996"/>
    <n v="617.42999999999995"/>
    <x v="0"/>
    <n v="0.14070939247672001"/>
    <x v="0"/>
    <x v="0"/>
    <s v="missing parts"/>
    <x v="1"/>
    <n v="1"/>
    <m/>
    <x v="10"/>
    <x v="4"/>
  </r>
  <r>
    <s v="ORD-202311-08360"/>
    <x v="301"/>
    <x v="20"/>
    <x v="4"/>
    <n v="6713281368"/>
    <x v="5"/>
    <s v="PRD-103-HEA"/>
    <x v="4"/>
    <x v="1"/>
    <s v="South"/>
    <n v="4613.43"/>
    <n v="362.31"/>
    <x v="2"/>
    <n v="7.8533759046956406E-2"/>
    <x v="0"/>
    <x v="2"/>
    <m/>
    <x v="0"/>
    <n v="0"/>
    <n v="2183.56"/>
    <x v="10"/>
    <x v="4"/>
  </r>
  <r>
    <s v="ORD-202311-08361"/>
    <x v="317"/>
    <x v="4"/>
    <x v="3"/>
    <n v="4052361965"/>
    <x v="0"/>
    <s v="PRD-108-JAC"/>
    <x v="0"/>
    <x v="0"/>
    <s v="S"/>
    <n v="3049.48"/>
    <n v="263.38"/>
    <x v="2"/>
    <n v="8.6368823537127604E-2"/>
    <x v="0"/>
    <x v="2"/>
    <m/>
    <x v="0"/>
    <n v="0"/>
    <n v="2085.91"/>
    <x v="10"/>
    <x v="4"/>
  </r>
  <r>
    <s v="ORD-202311-08362"/>
    <x v="308"/>
    <x v="13"/>
    <x v="1"/>
    <n v="6149922339"/>
    <x v="11"/>
    <s v="PRD - 104 - WAT"/>
    <x v="7"/>
    <x v="2"/>
    <s v="N"/>
    <n v="2263.31"/>
    <n v="408.44"/>
    <x v="0"/>
    <n v="0.18046135969001201"/>
    <x v="0"/>
    <x v="0"/>
    <m/>
    <x v="0"/>
    <n v="0"/>
    <m/>
    <x v="10"/>
    <x v="4"/>
  </r>
  <r>
    <s v="ORD-202311-08363"/>
    <x v="297"/>
    <x v="7"/>
    <x v="2"/>
    <n v="4963615948"/>
    <x v="16"/>
    <s v="PRD-109-SUN"/>
    <x v="3"/>
    <x v="2"/>
    <s v="North"/>
    <n v="2664.8"/>
    <n v="487.52"/>
    <x v="0"/>
    <n v="0.18294806364455099"/>
    <x v="0"/>
    <x v="0"/>
    <m/>
    <x v="0"/>
    <n v="0"/>
    <m/>
    <x v="10"/>
    <x v="4"/>
  </r>
  <r>
    <s v="ORD-202311-08364"/>
    <x v="296"/>
    <x v="18"/>
    <x v="0"/>
    <n v="9259533555"/>
    <x v="12"/>
    <s v="PRD-105-BAG"/>
    <x v="9"/>
    <x v="2"/>
    <s v="North"/>
    <n v="2927"/>
    <n v="624.94000000000005"/>
    <x v="0"/>
    <n v="0.21350871199179999"/>
    <x v="0"/>
    <x v="1"/>
    <m/>
    <x v="0"/>
    <n v="0"/>
    <m/>
    <x v="10"/>
    <x v="4"/>
  </r>
  <r>
    <s v="ORD-202311-08365"/>
    <x v="297"/>
    <x v="2"/>
    <x v="2"/>
    <n v="4153229418"/>
    <x v="23"/>
    <s v="PRD-111-CHA"/>
    <x v="11"/>
    <x v="1"/>
    <s v="S"/>
    <n v="3896.15"/>
    <n v="705.38"/>
    <x v="2"/>
    <n v="0.181045390962874"/>
    <x v="0"/>
    <x v="0"/>
    <m/>
    <x v="0"/>
    <n v="0"/>
    <n v="207.68"/>
    <x v="10"/>
    <x v="4"/>
  </r>
  <r>
    <s v="ORD-202311-08366"/>
    <x v="306"/>
    <x v="10"/>
    <x v="1"/>
    <n v="8924575601"/>
    <x v="12"/>
    <s v="PRD-105-BAG"/>
    <x v="9"/>
    <x v="2"/>
    <s v="South"/>
    <n v="3005.73"/>
    <n v="197.13"/>
    <x v="2"/>
    <n v="6.5584733159664996E-2"/>
    <x v="0"/>
    <x v="2"/>
    <m/>
    <x v="0"/>
    <n v="0"/>
    <m/>
    <x v="10"/>
    <x v="4"/>
  </r>
  <r>
    <s v="ORD-202311-08367"/>
    <x v="308"/>
    <x v="13"/>
    <x v="0"/>
    <n v="4336378487"/>
    <x v="18"/>
    <s v="PRD-103-HEA"/>
    <x v="5"/>
    <x v="1"/>
    <s v="North"/>
    <n v="2972.78"/>
    <n v="622.71"/>
    <x v="0"/>
    <n v="0.20947059654599401"/>
    <x v="0"/>
    <x v="1"/>
    <s v="Customer changed mind"/>
    <x v="1"/>
    <n v="1"/>
    <n v="2183.56"/>
    <x v="10"/>
    <x v="4"/>
  </r>
  <r>
    <s v="ORD-202311-08368"/>
    <x v="321"/>
    <x v="9"/>
    <x v="4"/>
    <n v="6123446233"/>
    <x v="9"/>
    <s v="PRD-107-TAB"/>
    <x v="4"/>
    <x v="1"/>
    <s v="N"/>
    <n v="3815.43"/>
    <n v="1083.6099999999999"/>
    <x v="0"/>
    <n v="0.28400730717114397"/>
    <x v="0"/>
    <x v="1"/>
    <m/>
    <x v="0"/>
    <n v="0"/>
    <n v="2081.52"/>
    <x v="10"/>
    <x v="4"/>
  </r>
  <r>
    <s v="ORD-202311-08369"/>
    <x v="299"/>
    <x v="10"/>
    <x v="7"/>
    <n v="1184422260"/>
    <x v="3"/>
    <s v="PRD-106-PHO"/>
    <x v="2"/>
    <x v="1"/>
    <s v="North"/>
    <n v="2013.41"/>
    <n v="141.69999999999999"/>
    <x v="0"/>
    <n v="7.03781147406638E-2"/>
    <x v="0"/>
    <x v="2"/>
    <m/>
    <x v="0"/>
    <n v="0"/>
    <n v="2788.38"/>
    <x v="10"/>
    <x v="4"/>
  </r>
  <r>
    <s v="ORD-202311-08370"/>
    <x v="294"/>
    <x v="25"/>
    <x v="0"/>
    <n v="9399414984"/>
    <x v="6"/>
    <s v="PRD-107-TAB"/>
    <x v="6"/>
    <x v="1"/>
    <s v="East"/>
    <n v="4614.3100000000004"/>
    <n v="1108.33"/>
    <x v="1"/>
    <n v="0.240194091857721"/>
    <x v="0"/>
    <x v="1"/>
    <m/>
    <x v="0"/>
    <n v="0"/>
    <n v="2081.52"/>
    <x v="10"/>
    <x v="4"/>
  </r>
  <r>
    <s v="ORD-202311-08371"/>
    <x v="313"/>
    <x v="15"/>
    <x v="1"/>
    <n v="8871881334"/>
    <x v="14"/>
    <s v="PRD-111-CHA"/>
    <x v="11"/>
    <x v="1"/>
    <s v="West"/>
    <n v="3123.74"/>
    <n v="152.43"/>
    <x v="3"/>
    <n v="4.8797275061304698E-2"/>
    <x v="0"/>
    <x v="2"/>
    <m/>
    <x v="0"/>
    <n v="0"/>
    <n v="207.68"/>
    <x v="10"/>
    <x v="4"/>
  </r>
  <r>
    <s v="ORD-202311-08372"/>
    <x v="296"/>
    <x v="27"/>
    <x v="7"/>
    <n v="4054125836"/>
    <x v="4"/>
    <s v="PRD-109-SUN"/>
    <x v="3"/>
    <x v="2"/>
    <s v="East"/>
    <n v="3090.03"/>
    <n v="871.35"/>
    <x v="1"/>
    <n v="0.28198755351889798"/>
    <x v="0"/>
    <x v="1"/>
    <m/>
    <x v="0"/>
    <n v="0"/>
    <m/>
    <x v="10"/>
    <x v="4"/>
  </r>
  <r>
    <s v="ORD-202311-08373"/>
    <x v="322"/>
    <x v="11"/>
    <x v="5"/>
    <n v="2313536819"/>
    <x v="8"/>
    <s v="PRD-110-CAM"/>
    <x v="8"/>
    <x v="1"/>
    <s v="East"/>
    <n v="313.92"/>
    <n v="24.39"/>
    <x v="1"/>
    <n v="7.7694954128440394E-2"/>
    <x v="2"/>
    <x v="2"/>
    <s v="Late delivery"/>
    <x v="1"/>
    <n v="1"/>
    <m/>
    <x v="10"/>
    <x v="4"/>
  </r>
  <r>
    <s v="ORD-202311-08374"/>
    <x v="309"/>
    <x v="25"/>
    <x v="5"/>
    <n v="661450585"/>
    <x v="9"/>
    <s v="PRD-107-TAB"/>
    <x v="6"/>
    <x v="1"/>
    <s v="W"/>
    <n v="2342.41"/>
    <n v="322.76"/>
    <x v="3"/>
    <n v="0.13778971230484799"/>
    <x v="0"/>
    <x v="0"/>
    <m/>
    <x v="0"/>
    <n v="0"/>
    <n v="2081.52"/>
    <x v="10"/>
    <x v="4"/>
  </r>
  <r>
    <s v="ORD-202311-08375"/>
    <x v="313"/>
    <x v="1"/>
    <x v="2"/>
    <n v="921473009"/>
    <x v="4"/>
    <s v="PRD-109-SUN"/>
    <x v="3"/>
    <x v="2"/>
    <s v="East"/>
    <n v="4537.84"/>
    <n v="1345.74"/>
    <x v="1"/>
    <n v="0.29655959663628501"/>
    <x v="0"/>
    <x v="1"/>
    <m/>
    <x v="0"/>
    <n v="0"/>
    <m/>
    <x v="10"/>
    <x v="4"/>
  </r>
  <r>
    <s v="ORD-202311-08376"/>
    <x v="300"/>
    <x v="2"/>
    <x v="6"/>
    <n v="2931587144"/>
    <x v="11"/>
    <s v="PRD-104-WAT"/>
    <x v="7"/>
    <x v="2"/>
    <s v="N"/>
    <n v="487.7"/>
    <n v="114.77"/>
    <x v="0"/>
    <n v="0.235329095755587"/>
    <x v="2"/>
    <x v="1"/>
    <m/>
    <x v="0"/>
    <n v="0"/>
    <n v="2420.2800000000002"/>
    <x v="10"/>
    <x v="4"/>
  </r>
  <r>
    <s v="ORD-202311-08377"/>
    <x v="303"/>
    <x v="20"/>
    <x v="0"/>
    <n v="6068165238"/>
    <x v="11"/>
    <s v="PRD-104-WAT"/>
    <x v="7"/>
    <x v="2"/>
    <s v="North"/>
    <n v="1436.39"/>
    <n v="419.11"/>
    <x v="0"/>
    <n v="0.29178008758067098"/>
    <x v="0"/>
    <x v="1"/>
    <m/>
    <x v="0"/>
    <n v="0"/>
    <n v="2420.2800000000002"/>
    <x v="10"/>
    <x v="4"/>
  </r>
  <r>
    <s v="ORD-202311-08378"/>
    <x v="302"/>
    <x v="21"/>
    <x v="6"/>
    <n v="7294090042"/>
    <x v="3"/>
    <s v="PRD-106-PHO"/>
    <x v="2"/>
    <x v="1"/>
    <s v="East"/>
    <n v="1937.68"/>
    <n v="277.52"/>
    <x v="1"/>
    <n v="0.143222823169976"/>
    <x v="0"/>
    <x v="0"/>
    <m/>
    <x v="0"/>
    <n v="0"/>
    <n v="2788.38"/>
    <x v="10"/>
    <x v="4"/>
  </r>
  <r>
    <s v="ORD-202311-08379"/>
    <x v="296"/>
    <x v="21"/>
    <x v="2"/>
    <n v="7316186373"/>
    <x v="12"/>
    <s v="PRD-105-BAG"/>
    <x v="9"/>
    <x v="2"/>
    <s v="South"/>
    <n v="2716.87"/>
    <n v="164.29"/>
    <x v="2"/>
    <n v="6.0470320626308999E-2"/>
    <x v="0"/>
    <x v="2"/>
    <m/>
    <x v="0"/>
    <n v="0"/>
    <m/>
    <x v="10"/>
    <x v="4"/>
  </r>
  <r>
    <s v="ORD-202311-08380"/>
    <x v="304"/>
    <x v="29"/>
    <x v="4"/>
    <n v="3626118104"/>
    <x v="3"/>
    <s v="PRD-106-PHO"/>
    <x v="2"/>
    <x v="1"/>
    <s v="W"/>
    <n v="2848.01"/>
    <n v="663.39"/>
    <x v="3"/>
    <n v="0.23293106414654399"/>
    <x v="0"/>
    <x v="1"/>
    <m/>
    <x v="0"/>
    <n v="0"/>
    <n v="2788.38"/>
    <x v="10"/>
    <x v="4"/>
  </r>
  <r>
    <s v="ORD-202311-08381"/>
    <x v="304"/>
    <x v="11"/>
    <x v="7"/>
    <n v="1498499909"/>
    <x v="11"/>
    <s v="PRD-104-WAT"/>
    <x v="7"/>
    <x v="2"/>
    <s v="East"/>
    <n v="1121.8"/>
    <n v="82.78"/>
    <x v="1"/>
    <n v="7.3792119807452303E-2"/>
    <x v="0"/>
    <x v="2"/>
    <m/>
    <x v="0"/>
    <n v="0"/>
    <n v="2420.2800000000002"/>
    <x v="10"/>
    <x v="4"/>
  </r>
  <r>
    <s v="ORD-202311-08382"/>
    <x v="297"/>
    <x v="22"/>
    <x v="1"/>
    <n v="9726630896"/>
    <x v="15"/>
    <s v="PRD-100-SHO"/>
    <x v="12"/>
    <x v="0"/>
    <s v="North"/>
    <n v="2995.22"/>
    <n v="812.83"/>
    <x v="0"/>
    <n v="0.27137572532234699"/>
    <x v="0"/>
    <x v="1"/>
    <m/>
    <x v="0"/>
    <n v="0"/>
    <n v="2793.38"/>
    <x v="10"/>
    <x v="4"/>
  </r>
  <r>
    <s v="ORD-202311-08383"/>
    <x v="314"/>
    <x v="6"/>
    <x v="5"/>
    <n v="5655839516"/>
    <x v="10"/>
    <s v="PRD-106-PHO"/>
    <x v="2"/>
    <x v="1"/>
    <s v="N"/>
    <n v="1547"/>
    <n v="345.78"/>
    <x v="0"/>
    <n v="0.22351648351648401"/>
    <x v="0"/>
    <x v="1"/>
    <m/>
    <x v="0"/>
    <n v="0"/>
    <n v="2788.38"/>
    <x v="10"/>
    <x v="4"/>
  </r>
  <r>
    <s v="ORD-202311-08384"/>
    <x v="320"/>
    <x v="13"/>
    <x v="5"/>
    <n v="2189290720"/>
    <x v="0"/>
    <s v="PRD - 108 - JAC"/>
    <x v="4"/>
    <x v="0"/>
    <s v="North"/>
    <n v="24.23"/>
    <n v="1.75"/>
    <x v="0"/>
    <n v="7.2224515063970304E-2"/>
    <x v="2"/>
    <x v="2"/>
    <m/>
    <x v="0"/>
    <n v="0"/>
    <m/>
    <x v="10"/>
    <x v="4"/>
  </r>
  <r>
    <s v="ORD-202311-08385"/>
    <x v="305"/>
    <x v="19"/>
    <x v="1"/>
    <n v="3784816893"/>
    <x v="8"/>
    <s v="PRD-110-CAM"/>
    <x v="8"/>
    <x v="1"/>
    <s v="North"/>
    <n v="4191.09"/>
    <n v="781.23"/>
    <x v="0"/>
    <n v="0.186402582621705"/>
    <x v="0"/>
    <x v="0"/>
    <s v="Customer changed mind"/>
    <x v="1"/>
    <n v="1"/>
    <m/>
    <x v="10"/>
    <x v="4"/>
  </r>
  <r>
    <s v="ORD-202311-08386"/>
    <x v="316"/>
    <x v="9"/>
    <x v="3"/>
    <n v="5686375858"/>
    <x v="18"/>
    <s v="PRD-103-HEA"/>
    <x v="5"/>
    <x v="1"/>
    <s v="East"/>
    <n v="4257.6000000000004"/>
    <n v="635.85"/>
    <x v="1"/>
    <n v="0.14934470124013499"/>
    <x v="0"/>
    <x v="0"/>
    <m/>
    <x v="0"/>
    <n v="0"/>
    <n v="2183.56"/>
    <x v="10"/>
    <x v="4"/>
  </r>
  <r>
    <s v="ORD-202311-08387"/>
    <x v="299"/>
    <x v="27"/>
    <x v="7"/>
    <n v="1615291327"/>
    <x v="9"/>
    <s v="PRD-107-TAB"/>
    <x v="6"/>
    <x v="1"/>
    <s v="North"/>
    <n v="485.93"/>
    <n v="87.39"/>
    <x v="0"/>
    <n v="0.17984071779885999"/>
    <x v="2"/>
    <x v="0"/>
    <m/>
    <x v="0"/>
    <n v="0"/>
    <n v="2081.52"/>
    <x v="10"/>
    <x v="4"/>
  </r>
  <r>
    <s v="ORD-202311-08388"/>
    <x v="320"/>
    <x v="13"/>
    <x v="4"/>
    <n v="5089746802"/>
    <x v="10"/>
    <s v="PRD-106-PHO"/>
    <x v="2"/>
    <x v="1"/>
    <s v="South"/>
    <n v="737.66"/>
    <n v="192.6"/>
    <x v="2"/>
    <n v="0.26109589783911302"/>
    <x v="1"/>
    <x v="1"/>
    <m/>
    <x v="0"/>
    <n v="0"/>
    <n v="2788.38"/>
    <x v="10"/>
    <x v="4"/>
  </r>
  <r>
    <s v="ORD-202311-08389"/>
    <x v="312"/>
    <x v="23"/>
    <x v="3"/>
    <n v="7841902259"/>
    <x v="3"/>
    <s v="PRD-106-PHO"/>
    <x v="4"/>
    <x v="1"/>
    <s v="West"/>
    <n v="933.23"/>
    <n v="162.57"/>
    <x v="3"/>
    <n v="0.17420142944397399"/>
    <x v="1"/>
    <x v="0"/>
    <s v="damaged "/>
    <x v="1"/>
    <n v="1"/>
    <n v="2788.38"/>
    <x v="10"/>
    <x v="4"/>
  </r>
  <r>
    <s v="ORD-202311-08390"/>
    <x v="295"/>
    <x v="1"/>
    <x v="0"/>
    <n v="2145571607"/>
    <x v="15"/>
    <s v="PRD-100-SHO"/>
    <x v="12"/>
    <x v="0"/>
    <s v="North"/>
    <n v="4077.74"/>
    <n v="202.23"/>
    <x v="0"/>
    <n v="4.9593647461584102E-2"/>
    <x v="0"/>
    <x v="2"/>
    <m/>
    <x v="0"/>
    <n v="0"/>
    <n v="2793.38"/>
    <x v="10"/>
    <x v="4"/>
  </r>
  <r>
    <s v="ORD-202311-08391"/>
    <x v="303"/>
    <x v="24"/>
    <x v="6"/>
    <n v="4353776381"/>
    <x v="18"/>
    <s v="PRD-103-HEA"/>
    <x v="5"/>
    <x v="1"/>
    <s v="N"/>
    <n v="519.66999999999996"/>
    <n v="123.52"/>
    <x v="0"/>
    <n v="0.23768930282679401"/>
    <x v="1"/>
    <x v="1"/>
    <m/>
    <x v="0"/>
    <n v="0"/>
    <n v="2183.56"/>
    <x v="10"/>
    <x v="4"/>
  </r>
  <r>
    <s v="ORD-202311-08392"/>
    <x v="295"/>
    <x v="26"/>
    <x v="2"/>
    <n v="3392956416"/>
    <x v="2"/>
    <s v="PRD-101-SHI"/>
    <x v="1"/>
    <x v="0"/>
    <s v="W"/>
    <n v="2718.95"/>
    <n v="730.04"/>
    <x v="3"/>
    <n v="0.26850070799389503"/>
    <x v="0"/>
    <x v="1"/>
    <m/>
    <x v="0"/>
    <n v="0"/>
    <n v="2821.33"/>
    <x v="10"/>
    <x v="4"/>
  </r>
  <r>
    <s v="ORD-202311-08393"/>
    <x v="302"/>
    <x v="29"/>
    <x v="4"/>
    <n v="2918485761"/>
    <x v="10"/>
    <s v="PRD-106-PHO"/>
    <x v="2"/>
    <x v="1"/>
    <s v="East"/>
    <n v="417.06"/>
    <n v="94.07"/>
    <x v="1"/>
    <n v="0.22555507600824801"/>
    <x v="2"/>
    <x v="1"/>
    <m/>
    <x v="0"/>
    <n v="0"/>
    <n v="2788.38"/>
    <x v="10"/>
    <x v="4"/>
  </r>
  <r>
    <s v="ORD-202311-08394"/>
    <x v="306"/>
    <x v="5"/>
    <x v="3"/>
    <n v="5244907975"/>
    <x v="5"/>
    <s v="PRD-103-HEA"/>
    <x v="5"/>
    <x v="1"/>
    <s v="South"/>
    <n v="4721.3"/>
    <n v="237.79"/>
    <x v="2"/>
    <n v="5.03653654713744E-2"/>
    <x v="0"/>
    <x v="2"/>
    <m/>
    <x v="0"/>
    <n v="0"/>
    <n v="2183.56"/>
    <x v="10"/>
    <x v="4"/>
  </r>
  <r>
    <s v="ORD-202311-08395"/>
    <x v="296"/>
    <x v="11"/>
    <x v="2"/>
    <n v="250467710"/>
    <x v="15"/>
    <s v="PRD-100-SHO"/>
    <x v="4"/>
    <x v="0"/>
    <s v="West"/>
    <n v="2743.93"/>
    <n v="148.68"/>
    <x v="3"/>
    <n v="5.4185055741217902E-2"/>
    <x v="0"/>
    <x v="2"/>
    <m/>
    <x v="0"/>
    <n v="0"/>
    <n v="2793.38"/>
    <x v="10"/>
    <x v="4"/>
  </r>
  <r>
    <s v="ORD-202311-08396"/>
    <x v="308"/>
    <x v="17"/>
    <x v="3"/>
    <n v="8112736122"/>
    <x v="16"/>
    <s v="PRD-109-SUN"/>
    <x v="3"/>
    <x v="2"/>
    <s v="East"/>
    <n v="4783.72"/>
    <n v="1037.96"/>
    <x v="1"/>
    <n v="0.216977582299967"/>
    <x v="0"/>
    <x v="1"/>
    <m/>
    <x v="0"/>
    <n v="0"/>
    <m/>
    <x v="10"/>
    <x v="4"/>
  </r>
  <r>
    <s v="ORD-202311-08397"/>
    <x v="318"/>
    <x v="19"/>
    <x v="6"/>
    <n v="1930249619"/>
    <x v="10"/>
    <s v="PRD-106-PHO"/>
    <x v="2"/>
    <x v="1"/>
    <s v="North"/>
    <n v="882.93"/>
    <n v="250.41"/>
    <x v="0"/>
    <n v="0.28361251741361199"/>
    <x v="1"/>
    <x v="1"/>
    <m/>
    <x v="0"/>
    <n v="0"/>
    <n v="2788.38"/>
    <x v="10"/>
    <x v="4"/>
  </r>
  <r>
    <s v="ORD-202311-08398"/>
    <x v="308"/>
    <x v="15"/>
    <x v="0"/>
    <n v="3920007638"/>
    <x v="8"/>
    <s v="PRD-110-CAM"/>
    <x v="8"/>
    <x v="1"/>
    <s v="East"/>
    <n v="3394.16"/>
    <n v="497.27"/>
    <x v="1"/>
    <n v="0.14650753058194099"/>
    <x v="0"/>
    <x v="0"/>
    <m/>
    <x v="0"/>
    <n v="0"/>
    <m/>
    <x v="10"/>
    <x v="4"/>
  </r>
  <r>
    <s v="ORD-202311-08399"/>
    <x v="310"/>
    <x v="21"/>
    <x v="5"/>
    <n v="3022411591"/>
    <x v="2"/>
    <s v="PRD-101-SHI"/>
    <x v="1"/>
    <x v="0"/>
    <s v="South"/>
    <n v="909.99"/>
    <n v="251.25"/>
    <x v="2"/>
    <n v="0.27610193518610099"/>
    <x v="1"/>
    <x v="1"/>
    <s v="DAMAGED"/>
    <x v="1"/>
    <n v="1"/>
    <n v="2821.33"/>
    <x v="10"/>
    <x v="4"/>
  </r>
  <r>
    <s v="ORD-202311-08400"/>
    <x v="316"/>
    <x v="20"/>
    <x v="6"/>
    <n v="1655225292"/>
    <x v="2"/>
    <s v="PRD-101-SHI"/>
    <x v="1"/>
    <x v="0"/>
    <s v="West"/>
    <n v="2181.6"/>
    <n v="344.15"/>
    <x v="3"/>
    <n v="0.15775119178584501"/>
    <x v="0"/>
    <x v="0"/>
    <m/>
    <x v="0"/>
    <n v="0"/>
    <n v="2821.33"/>
    <x v="10"/>
    <x v="4"/>
  </r>
  <r>
    <s v="ORD-202311-08401"/>
    <x v="313"/>
    <x v="17"/>
    <x v="4"/>
    <n v="3142136286"/>
    <x v="2"/>
    <s v="PRD-101-SHI"/>
    <x v="4"/>
    <x v="0"/>
    <s v="North"/>
    <n v="2695.74"/>
    <n v="618.77"/>
    <x v="0"/>
    <n v="0.229536231238918"/>
    <x v="0"/>
    <x v="1"/>
    <s v="Wrong item delivered"/>
    <x v="1"/>
    <n v="1"/>
    <n v="2821.33"/>
    <x v="10"/>
    <x v="4"/>
  </r>
  <r>
    <s v="ORD-202311-08402"/>
    <x v="319"/>
    <x v="18"/>
    <x v="3"/>
    <n v="3412606104"/>
    <x v="15"/>
    <s v="PRD-100-SHO"/>
    <x v="12"/>
    <x v="0"/>
    <s v="N"/>
    <n v="852.08"/>
    <n v="196.81"/>
    <x v="0"/>
    <n v="0.23097596469814999"/>
    <x v="1"/>
    <x v="1"/>
    <m/>
    <x v="0"/>
    <n v="0"/>
    <n v="2793.38"/>
    <x v="10"/>
    <x v="4"/>
  </r>
  <r>
    <s v="ORD-202311-08403"/>
    <x v="318"/>
    <x v="0"/>
    <x v="0"/>
    <n v="8739105004"/>
    <x v="20"/>
    <s v="PRD-100-SHO"/>
    <x v="12"/>
    <x v="0"/>
    <s v="East"/>
    <n v="3347.25"/>
    <n v="848.58"/>
    <x v="1"/>
    <n v="0.253515572484876"/>
    <x v="0"/>
    <x v="1"/>
    <m/>
    <x v="0"/>
    <n v="0"/>
    <n v="2793.38"/>
    <x v="10"/>
    <x v="4"/>
  </r>
  <r>
    <s v="ORD-202311-08404"/>
    <x v="301"/>
    <x v="16"/>
    <x v="7"/>
    <n v="9219590534"/>
    <x v="12"/>
    <s v="PRD-105-BAG"/>
    <x v="9"/>
    <x v="2"/>
    <s v="West"/>
    <n v="2071.2399999999998"/>
    <n v="422.86"/>
    <x v="3"/>
    <n v="0.20415789575326901"/>
    <x v="0"/>
    <x v="1"/>
    <m/>
    <x v="0"/>
    <n v="0"/>
    <m/>
    <x v="10"/>
    <x v="4"/>
  </r>
  <r>
    <s v="ORD-202311-08405"/>
    <x v="317"/>
    <x v="14"/>
    <x v="2"/>
    <n v="9756061086"/>
    <x v="8"/>
    <s v="PRD-110-CAM"/>
    <x v="8"/>
    <x v="1"/>
    <s v="North"/>
    <n v="3842.29"/>
    <n v="955.63"/>
    <x v="0"/>
    <n v="0.248713657740566"/>
    <x v="0"/>
    <x v="1"/>
    <m/>
    <x v="0"/>
    <n v="0"/>
    <m/>
    <x v="10"/>
    <x v="4"/>
  </r>
  <r>
    <s v="ORD-202311-08406"/>
    <x v="298"/>
    <x v="15"/>
    <x v="7"/>
    <n v="9147524139"/>
    <x v="8"/>
    <s v="PRD-110-CAM"/>
    <x v="8"/>
    <x v="1"/>
    <s v="East"/>
    <n v="1995.12"/>
    <n v="211.15"/>
    <x v="1"/>
    <n v="0.105833233088737"/>
    <x v="0"/>
    <x v="0"/>
    <m/>
    <x v="0"/>
    <n v="0"/>
    <m/>
    <x v="10"/>
    <x v="4"/>
  </r>
  <r>
    <s v="ORD-202311-08407"/>
    <x v="322"/>
    <x v="21"/>
    <x v="5"/>
    <n v="1741173176"/>
    <x v="15"/>
    <s v="PRD-100-SHO"/>
    <x v="12"/>
    <x v="0"/>
    <s v="N"/>
    <n v="2721.17"/>
    <n v="356.7"/>
    <x v="0"/>
    <n v="0.13108332077745999"/>
    <x v="0"/>
    <x v="0"/>
    <m/>
    <x v="0"/>
    <n v="0"/>
    <n v="2793.38"/>
    <x v="10"/>
    <x v="4"/>
  </r>
  <r>
    <s v="ORD-202311-08408"/>
    <x v="314"/>
    <x v="2"/>
    <x v="2"/>
    <n v="5882855126"/>
    <x v="14"/>
    <s v="PRD-111-CHA"/>
    <x v="11"/>
    <x v="1"/>
    <s v="West"/>
    <n v="3865.36"/>
    <n v="896.71"/>
    <x v="3"/>
    <n v="0.23198615394167699"/>
    <x v="0"/>
    <x v="1"/>
    <m/>
    <x v="0"/>
    <n v="0"/>
    <n v="207.68"/>
    <x v="10"/>
    <x v="4"/>
  </r>
  <r>
    <s v="ORD-202311-08409"/>
    <x v="308"/>
    <x v="8"/>
    <x v="0"/>
    <n v="3172198424"/>
    <x v="16"/>
    <s v="PRD-109-SUN"/>
    <x v="3"/>
    <x v="2"/>
    <s v="North"/>
    <n v="275.42"/>
    <n v="61.38"/>
    <x v="0"/>
    <n v="0.22285963256117899"/>
    <x v="2"/>
    <x v="1"/>
    <m/>
    <x v="0"/>
    <n v="0"/>
    <m/>
    <x v="10"/>
    <x v="4"/>
  </r>
  <r>
    <s v="ORD-202311-08410"/>
    <x v="302"/>
    <x v="3"/>
    <x v="0"/>
    <n v="5712137484"/>
    <x v="0"/>
    <s v="PRD-108-JAC"/>
    <x v="4"/>
    <x v="0"/>
    <s v="South"/>
    <n v="4648.1400000000003"/>
    <n v="650.02"/>
    <x v="2"/>
    <n v="0.13984518538598201"/>
    <x v="0"/>
    <x v="0"/>
    <m/>
    <x v="0"/>
    <n v="0"/>
    <n v="2085.91"/>
    <x v="10"/>
    <x v="4"/>
  </r>
  <r>
    <s v="ORD-202311-08411"/>
    <x v="298"/>
    <x v="5"/>
    <x v="7"/>
    <n v="9402025383"/>
    <x v="13"/>
    <s v="PRD-102-LAP"/>
    <x v="10"/>
    <x v="1"/>
    <s v="East"/>
    <n v="1932.23"/>
    <n v="354.01"/>
    <x v="1"/>
    <n v="0.18321317855534799"/>
    <x v="0"/>
    <x v="0"/>
    <m/>
    <x v="0"/>
    <n v="0"/>
    <n v="847.14"/>
    <x v="10"/>
    <x v="4"/>
  </r>
  <r>
    <s v="ORD-202311-08412"/>
    <x v="308"/>
    <x v="13"/>
    <x v="5"/>
    <n v="3649376948"/>
    <x v="23"/>
    <s v="PRD-111-CHA"/>
    <x v="11"/>
    <x v="1"/>
    <s v="N"/>
    <n v="1645.59"/>
    <n v="167.77"/>
    <x v="0"/>
    <n v="0.101951275834199"/>
    <x v="0"/>
    <x v="0"/>
    <m/>
    <x v="0"/>
    <n v="0"/>
    <n v="207.68"/>
    <x v="10"/>
    <x v="4"/>
  </r>
  <r>
    <s v="ORD-202311-08413"/>
    <x v="316"/>
    <x v="12"/>
    <x v="7"/>
    <n v="7637516495"/>
    <x v="8"/>
    <s v="PRD - 110 - CAM"/>
    <x v="8"/>
    <x v="1"/>
    <s v="N"/>
    <n v="967.79"/>
    <n v="197.24"/>
    <x v="0"/>
    <n v="0.20380454437429599"/>
    <x v="1"/>
    <x v="1"/>
    <m/>
    <x v="0"/>
    <n v="0"/>
    <m/>
    <x v="10"/>
    <x v="4"/>
  </r>
  <r>
    <s v="ORD-202311-08414"/>
    <x v="307"/>
    <x v="28"/>
    <x v="1"/>
    <n v="9785203374"/>
    <x v="11"/>
    <s v="PRD-104-WAT"/>
    <x v="7"/>
    <x v="2"/>
    <s v="N"/>
    <n v="4968.01"/>
    <n v="1480.33"/>
    <x v="0"/>
    <n v="0.29797242759173198"/>
    <x v="0"/>
    <x v="1"/>
    <m/>
    <x v="0"/>
    <n v="0"/>
    <n v="2420.2800000000002"/>
    <x v="10"/>
    <x v="4"/>
  </r>
  <r>
    <s v="ORD-202311-08415"/>
    <x v="315"/>
    <x v="24"/>
    <x v="0"/>
    <n v="3523491491"/>
    <x v="14"/>
    <s v="PRD-111-CHA"/>
    <x v="11"/>
    <x v="1"/>
    <s v="South"/>
    <n v="2044.74"/>
    <n v="252.68"/>
    <x v="2"/>
    <n v="0.123575613525436"/>
    <x v="0"/>
    <x v="0"/>
    <m/>
    <x v="0"/>
    <n v="0"/>
    <n v="207.68"/>
    <x v="10"/>
    <x v="4"/>
  </r>
  <r>
    <s v="ORD-202311-08416"/>
    <x v="311"/>
    <x v="10"/>
    <x v="1"/>
    <n v="6907569558"/>
    <x v="8"/>
    <s v="PRD-110-CAM"/>
    <x v="8"/>
    <x v="1"/>
    <s v="South"/>
    <n v="745.19"/>
    <n v="99.72"/>
    <x v="2"/>
    <n v="0.133818220856426"/>
    <x v="1"/>
    <x v="0"/>
    <m/>
    <x v="0"/>
    <n v="0"/>
    <m/>
    <x v="10"/>
    <x v="4"/>
  </r>
  <r>
    <s v="ORD-202311-08417"/>
    <x v="311"/>
    <x v="0"/>
    <x v="3"/>
    <n v="8355053095"/>
    <x v="3"/>
    <s v="PRD-106-PHO"/>
    <x v="2"/>
    <x v="1"/>
    <s v="East"/>
    <n v="3980.81"/>
    <n v="159.19"/>
    <x v="1"/>
    <n v="3.9989348901354201E-2"/>
    <x v="0"/>
    <x v="2"/>
    <m/>
    <x v="0"/>
    <n v="0"/>
    <n v="2788.38"/>
    <x v="10"/>
    <x v="4"/>
  </r>
  <r>
    <s v="ORD-202311-08418"/>
    <x v="300"/>
    <x v="9"/>
    <x v="2"/>
    <n v="5556731144"/>
    <x v="3"/>
    <s v="PRD - 106 - PHO"/>
    <x v="2"/>
    <x v="1"/>
    <s v="N"/>
    <n v="2426.86"/>
    <n v="559.15"/>
    <x v="0"/>
    <n v="0.230400599952202"/>
    <x v="0"/>
    <x v="1"/>
    <m/>
    <x v="0"/>
    <n v="0"/>
    <m/>
    <x v="10"/>
    <x v="4"/>
  </r>
  <r>
    <s v="ORD-202311-08419"/>
    <x v="296"/>
    <x v="11"/>
    <x v="4"/>
    <n v="5252857775"/>
    <x v="7"/>
    <s v="PRD-104-WAT"/>
    <x v="7"/>
    <x v="2"/>
    <s v="East"/>
    <n v="4333.99"/>
    <n v="402.89"/>
    <x v="1"/>
    <n v="9.2960528289174602E-2"/>
    <x v="0"/>
    <x v="2"/>
    <m/>
    <x v="0"/>
    <n v="0"/>
    <n v="2420.2800000000002"/>
    <x v="10"/>
    <x v="4"/>
  </r>
  <r>
    <s v="ORD-202311-08420"/>
    <x v="297"/>
    <x v="21"/>
    <x v="5"/>
    <n v="9470997125"/>
    <x v="2"/>
    <s v="PRD-101-SHI"/>
    <x v="1"/>
    <x v="0"/>
    <s v="East"/>
    <n v="3645.07"/>
    <n v="218.63"/>
    <x v="1"/>
    <n v="5.9979643737980301E-2"/>
    <x v="0"/>
    <x v="2"/>
    <m/>
    <x v="0"/>
    <n v="0"/>
    <n v="2821.33"/>
    <x v="10"/>
    <x v="4"/>
  </r>
  <r>
    <s v="ORD-202311-08421"/>
    <x v="308"/>
    <x v="8"/>
    <x v="7"/>
    <n v="6509323435"/>
    <x v="17"/>
    <s v="PRD-108-JAC"/>
    <x v="0"/>
    <x v="0"/>
    <s v="North"/>
    <n v="3950.94"/>
    <n v="1069.3399999999999"/>
    <x v="0"/>
    <n v="0.27065457840412699"/>
    <x v="0"/>
    <x v="1"/>
    <m/>
    <x v="0"/>
    <n v="0"/>
    <n v="2085.91"/>
    <x v="10"/>
    <x v="4"/>
  </r>
  <r>
    <s v="ORD-202311-08422"/>
    <x v="321"/>
    <x v="17"/>
    <x v="1"/>
    <n v="6891336543"/>
    <x v="3"/>
    <s v="PRD-106-PHO "/>
    <x v="2"/>
    <x v="1"/>
    <s v="East"/>
    <n v="1469.21"/>
    <n v="53.37"/>
    <x v="1"/>
    <n v="3.6325644393926E-2"/>
    <x v="0"/>
    <x v="2"/>
    <m/>
    <x v="0"/>
    <n v="0"/>
    <m/>
    <x v="10"/>
    <x v="4"/>
  </r>
  <r>
    <s v="ORD-202311-08423"/>
    <x v="295"/>
    <x v="18"/>
    <x v="1"/>
    <n v="3255080835"/>
    <x v="2"/>
    <s v="PRD-101-SHI"/>
    <x v="1"/>
    <x v="0"/>
    <s v="N"/>
    <n v="4291.67"/>
    <n v="1250.3499999999999"/>
    <x v="0"/>
    <n v="0.291343463034203"/>
    <x v="0"/>
    <x v="1"/>
    <m/>
    <x v="0"/>
    <n v="0"/>
    <n v="2821.33"/>
    <x v="10"/>
    <x v="4"/>
  </r>
  <r>
    <s v="ORD-202311-08424"/>
    <x v="306"/>
    <x v="4"/>
    <x v="1"/>
    <n v="9856529921"/>
    <x v="12"/>
    <s v="PRD - 105 - BAG"/>
    <x v="9"/>
    <x v="2"/>
    <s v="South"/>
    <n v="4506.99"/>
    <n v="949.05"/>
    <x v="2"/>
    <n v="0.21057291007967599"/>
    <x v="0"/>
    <x v="1"/>
    <m/>
    <x v="0"/>
    <n v="0"/>
    <m/>
    <x v="10"/>
    <x v="4"/>
  </r>
  <r>
    <s v="ORD-202311-08425"/>
    <x v="296"/>
    <x v="8"/>
    <x v="1"/>
    <n v="7493456136"/>
    <x v="1"/>
    <s v="PRD - 101 - SHI"/>
    <x v="1"/>
    <x v="0"/>
    <s v="N"/>
    <n v="3265.18"/>
    <n v="911.81"/>
    <x v="0"/>
    <n v="0.279252598631622"/>
    <x v="0"/>
    <x v="1"/>
    <m/>
    <x v="0"/>
    <n v="0"/>
    <m/>
    <x v="10"/>
    <x v="4"/>
  </r>
  <r>
    <s v="ORD-202311-08426"/>
    <x v="305"/>
    <x v="3"/>
    <x v="1"/>
    <n v="6965198505"/>
    <x v="15"/>
    <s v="PRD - 100 - SHO"/>
    <x v="12"/>
    <x v="0"/>
    <s v="East"/>
    <n v="61.65"/>
    <n v="7.65"/>
    <x v="1"/>
    <n v="0.124087591240876"/>
    <x v="2"/>
    <x v="0"/>
    <m/>
    <x v="0"/>
    <n v="0"/>
    <m/>
    <x v="10"/>
    <x v="4"/>
  </r>
  <r>
    <s v="ORD-202311-08427"/>
    <x v="306"/>
    <x v="13"/>
    <x v="2"/>
    <n v="6642940265"/>
    <x v="11"/>
    <s v="PRD-104-WAT"/>
    <x v="7"/>
    <x v="2"/>
    <s v="South"/>
    <n v="1349.68"/>
    <n v="310.42"/>
    <x v="2"/>
    <n v="0.229995258135262"/>
    <x v="0"/>
    <x v="1"/>
    <m/>
    <x v="0"/>
    <n v="0"/>
    <n v="2420.2800000000002"/>
    <x v="10"/>
    <x v="4"/>
  </r>
  <r>
    <s v="ORD-202311-08428"/>
    <x v="302"/>
    <x v="16"/>
    <x v="2"/>
    <n v="3358112370"/>
    <x v="14"/>
    <s v="PRD-111-CHA"/>
    <x v="11"/>
    <x v="1"/>
    <s v="East"/>
    <n v="2331.25"/>
    <n v="467.17"/>
    <x v="1"/>
    <n v="0.20039463806970501"/>
    <x v="0"/>
    <x v="1"/>
    <m/>
    <x v="0"/>
    <n v="0"/>
    <n v="207.68"/>
    <x v="10"/>
    <x v="4"/>
  </r>
  <r>
    <s v="ORD-202311-08429"/>
    <x v="322"/>
    <x v="4"/>
    <x v="5"/>
    <n v="7708214409"/>
    <x v="21"/>
    <s v="PRD-110-CAM"/>
    <x v="8"/>
    <x v="1"/>
    <s v="East"/>
    <n v="3516.27"/>
    <n v="875.32"/>
    <x v="1"/>
    <n v="0.24893423997588399"/>
    <x v="0"/>
    <x v="1"/>
    <m/>
    <x v="0"/>
    <n v="0"/>
    <m/>
    <x v="10"/>
    <x v="4"/>
  </r>
  <r>
    <s v="ORD-202311-08430"/>
    <x v="311"/>
    <x v="28"/>
    <x v="3"/>
    <n v="7358139873"/>
    <x v="17"/>
    <s v="PRD - 108 - JAC"/>
    <x v="0"/>
    <x v="0"/>
    <s v="W"/>
    <n v="2352.81"/>
    <n v="239.56"/>
    <x v="3"/>
    <n v="0.10181867639120901"/>
    <x v="0"/>
    <x v="0"/>
    <m/>
    <x v="0"/>
    <n v="0"/>
    <m/>
    <x v="10"/>
    <x v="4"/>
  </r>
  <r>
    <s v="ORD-202311-08431"/>
    <x v="321"/>
    <x v="21"/>
    <x v="1"/>
    <n v="1107381259"/>
    <x v="1"/>
    <s v="PRD - 101 - SHI"/>
    <x v="1"/>
    <x v="0"/>
    <s v="East"/>
    <n v="3409.32"/>
    <n v="259.13"/>
    <x v="1"/>
    <n v="7.6006359039339194E-2"/>
    <x v="0"/>
    <x v="2"/>
    <m/>
    <x v="0"/>
    <n v="0"/>
    <m/>
    <x v="10"/>
    <x v="4"/>
  </r>
  <r>
    <s v="ORD-202311-08432"/>
    <x v="320"/>
    <x v="24"/>
    <x v="4"/>
    <n v="6268868043"/>
    <x v="9"/>
    <s v="PRD-107-TAB"/>
    <x v="6"/>
    <x v="1"/>
    <s v="N"/>
    <n v="1860.72"/>
    <n v="512.98"/>
    <x v="0"/>
    <n v="0.27568898060965602"/>
    <x v="0"/>
    <x v="1"/>
    <m/>
    <x v="0"/>
    <n v="0"/>
    <n v="2081.52"/>
    <x v="10"/>
    <x v="4"/>
  </r>
  <r>
    <s v="ORD-202311-08433"/>
    <x v="295"/>
    <x v="15"/>
    <x v="0"/>
    <n v="2120020819"/>
    <x v="11"/>
    <s v="PRD-104-WAT"/>
    <x v="7"/>
    <x v="2"/>
    <s v="South"/>
    <n v="1974.39"/>
    <n v="86.65"/>
    <x v="2"/>
    <n v="4.38869726852344E-2"/>
    <x v="0"/>
    <x v="2"/>
    <s v="Wrong item delivered"/>
    <x v="1"/>
    <n v="1"/>
    <n v="2420.2800000000002"/>
    <x v="10"/>
    <x v="4"/>
  </r>
  <r>
    <s v="ORD-202311-08434"/>
    <x v="306"/>
    <x v="29"/>
    <x v="6"/>
    <n v="6811170015"/>
    <x v="8"/>
    <s v="PRD-110-CAM"/>
    <x v="8"/>
    <x v="1"/>
    <s v="N"/>
    <n v="1441.81"/>
    <n v="157.18"/>
    <x v="0"/>
    <n v="0.109015751035157"/>
    <x v="0"/>
    <x v="0"/>
    <m/>
    <x v="0"/>
    <n v="0"/>
    <m/>
    <x v="10"/>
    <x v="4"/>
  </r>
  <r>
    <s v="ORD-202311-08435"/>
    <x v="302"/>
    <x v="20"/>
    <x v="5"/>
    <n v="461950447"/>
    <x v="1"/>
    <s v="PRD-101-SHI"/>
    <x v="4"/>
    <x v="0"/>
    <s v="West"/>
    <n v="579.16"/>
    <n v="116.63"/>
    <x v="3"/>
    <n v="0.20137785758685001"/>
    <x v="1"/>
    <x v="1"/>
    <m/>
    <x v="0"/>
    <n v="0"/>
    <n v="2821.33"/>
    <x v="10"/>
    <x v="4"/>
  </r>
  <r>
    <s v="ORD-202311-08436"/>
    <x v="310"/>
    <x v="24"/>
    <x v="0"/>
    <n v="9717214542"/>
    <x v="7"/>
    <s v="PRD-104-WAT"/>
    <x v="7"/>
    <x v="2"/>
    <s v="South"/>
    <n v="4995.7700000000004"/>
    <n v="1025.1600000000001"/>
    <x v="2"/>
    <n v="0.20520560394093401"/>
    <x v="0"/>
    <x v="1"/>
    <m/>
    <x v="0"/>
    <n v="0"/>
    <n v="2420.2800000000002"/>
    <x v="10"/>
    <x v="4"/>
  </r>
  <r>
    <s v="ORD-202311-08437"/>
    <x v="295"/>
    <x v="6"/>
    <x v="7"/>
    <n v="9541453865"/>
    <x v="3"/>
    <s v="PRD-106-PHO"/>
    <x v="2"/>
    <x v="1"/>
    <s v="N"/>
    <n v="4875.6099999999997"/>
    <n v="995.64"/>
    <x v="0"/>
    <n v="0.20420829393655399"/>
    <x v="0"/>
    <x v="1"/>
    <m/>
    <x v="0"/>
    <n v="0"/>
    <n v="2788.38"/>
    <x v="10"/>
    <x v="4"/>
  </r>
  <r>
    <s v="ORD-202311-08438"/>
    <x v="322"/>
    <x v="12"/>
    <x v="1"/>
    <n v="6286423861"/>
    <x v="0"/>
    <s v="PRD-108-JAC"/>
    <x v="0"/>
    <x v="0"/>
    <s v="South"/>
    <n v="4251.83"/>
    <n v="231.08"/>
    <x v="2"/>
    <n v="5.4348362940192803E-2"/>
    <x v="0"/>
    <x v="2"/>
    <m/>
    <x v="0"/>
    <n v="0"/>
    <n v="2085.91"/>
    <x v="10"/>
    <x v="4"/>
  </r>
  <r>
    <s v="ORD-202311-08439"/>
    <x v="318"/>
    <x v="10"/>
    <x v="7"/>
    <n v="8229601584"/>
    <x v="0"/>
    <s v="PRD-108-JAC"/>
    <x v="0"/>
    <x v="0"/>
    <s v="North"/>
    <n v="4523.3500000000004"/>
    <n v="363.35"/>
    <x v="0"/>
    <n v="8.0327633280643795E-2"/>
    <x v="0"/>
    <x v="2"/>
    <m/>
    <x v="0"/>
    <n v="0"/>
    <n v="2085.91"/>
    <x v="10"/>
    <x v="4"/>
  </r>
  <r>
    <s v="ORD-202311-08440"/>
    <x v="317"/>
    <x v="25"/>
    <x v="2"/>
    <n v="4598128472"/>
    <x v="23"/>
    <s v="PRD-111-CHA "/>
    <x v="11"/>
    <x v="1"/>
    <s v="W"/>
    <n v="2862.94"/>
    <n v="666.99"/>
    <x v="3"/>
    <n v="0.23297379616757599"/>
    <x v="0"/>
    <x v="1"/>
    <m/>
    <x v="0"/>
    <n v="0"/>
    <m/>
    <x v="10"/>
    <x v="4"/>
  </r>
  <r>
    <s v="ORD-202311-08441"/>
    <x v="306"/>
    <x v="16"/>
    <x v="2"/>
    <n v="1345194116"/>
    <x v="2"/>
    <s v="PRD-101-SHI"/>
    <x v="1"/>
    <x v="0"/>
    <s v="West"/>
    <n v="3221.87"/>
    <n v="532.61"/>
    <x v="3"/>
    <n v="0.16531082880438999"/>
    <x v="0"/>
    <x v="0"/>
    <m/>
    <x v="0"/>
    <n v="0"/>
    <n v="2821.33"/>
    <x v="10"/>
    <x v="4"/>
  </r>
  <r>
    <s v="ORD-202311-08442"/>
    <x v="320"/>
    <x v="9"/>
    <x v="7"/>
    <n v="7983389678"/>
    <x v="2"/>
    <s v="PRD-101-SHI"/>
    <x v="1"/>
    <x v="0"/>
    <s v="North"/>
    <n v="2845.72"/>
    <n v="848.32"/>
    <x v="0"/>
    <n v="0.29810381906863598"/>
    <x v="0"/>
    <x v="1"/>
    <m/>
    <x v="0"/>
    <n v="0"/>
    <n v="2821.33"/>
    <x v="10"/>
    <x v="4"/>
  </r>
  <r>
    <s v="ORD-202311-08443"/>
    <x v="302"/>
    <x v="8"/>
    <x v="3"/>
    <n v="4481082931"/>
    <x v="17"/>
    <s v="PRD - 108 - JAC"/>
    <x v="0"/>
    <x v="0"/>
    <s v="North"/>
    <n v="4690.67"/>
    <n v="299.26"/>
    <x v="0"/>
    <n v="6.3798988204243706E-2"/>
    <x v="0"/>
    <x v="2"/>
    <m/>
    <x v="0"/>
    <n v="0"/>
    <m/>
    <x v="10"/>
    <x v="4"/>
  </r>
  <r>
    <s v="ORD-202311-08444"/>
    <x v="321"/>
    <x v="22"/>
    <x v="0"/>
    <n v="1231994199"/>
    <x v="15"/>
    <s v="PRD-100-SHO"/>
    <x v="12"/>
    <x v="0"/>
    <s v="East"/>
    <n v="348.22"/>
    <n v="92.71"/>
    <x v="1"/>
    <n v="0.26623973350180902"/>
    <x v="2"/>
    <x v="1"/>
    <m/>
    <x v="0"/>
    <n v="0"/>
    <n v="2793.38"/>
    <x v="10"/>
    <x v="4"/>
  </r>
  <r>
    <s v="ORD-202311-08445"/>
    <x v="313"/>
    <x v="14"/>
    <x v="6"/>
    <n v="4205816791"/>
    <x v="15"/>
    <s v="PRD-100-SHO"/>
    <x v="12"/>
    <x v="0"/>
    <s v="South"/>
    <n v="1085.43"/>
    <n v="173.3"/>
    <x v="2"/>
    <n v="0.15966022682254999"/>
    <x v="0"/>
    <x v="0"/>
    <m/>
    <x v="0"/>
    <n v="0"/>
    <n v="2793.38"/>
    <x v="10"/>
    <x v="4"/>
  </r>
  <r>
    <s v="ORD-202311-08446"/>
    <x v="294"/>
    <x v="19"/>
    <x v="0"/>
    <n v="5650952537"/>
    <x v="14"/>
    <s v="PRD-111-CHA"/>
    <x v="4"/>
    <x v="1"/>
    <s v="South"/>
    <n v="4062.51"/>
    <n v="201.45"/>
    <x v="2"/>
    <n v="4.95875702459809E-2"/>
    <x v="0"/>
    <x v="2"/>
    <m/>
    <x v="0"/>
    <n v="0"/>
    <n v="207.68"/>
    <x v="10"/>
    <x v="4"/>
  </r>
  <r>
    <s v="ORD-202311-08447"/>
    <x v="309"/>
    <x v="20"/>
    <x v="5"/>
    <n v="5063770115"/>
    <x v="14"/>
    <s v="PRD-111-CHA"/>
    <x v="4"/>
    <x v="1"/>
    <s v="West"/>
    <n v="2813.36"/>
    <n v="765.83"/>
    <x v="3"/>
    <n v="0.27221187476896003"/>
    <x v="0"/>
    <x v="1"/>
    <m/>
    <x v="0"/>
    <n v="0"/>
    <n v="207.68"/>
    <x v="10"/>
    <x v="4"/>
  </r>
  <r>
    <s v="ORD-202311-08448"/>
    <x v="310"/>
    <x v="18"/>
    <x v="4"/>
    <n v="7588128289"/>
    <x v="16"/>
    <s v="PRD-109-SUN "/>
    <x v="3"/>
    <x v="2"/>
    <s v="South"/>
    <n v="37.08"/>
    <n v="10.3"/>
    <x v="2"/>
    <n v="0.27777777777777801"/>
    <x v="2"/>
    <x v="1"/>
    <s v="DAMAGED"/>
    <x v="1"/>
    <n v="1"/>
    <n v="1385.87"/>
    <x v="10"/>
    <x v="4"/>
  </r>
  <r>
    <s v="ORD-202311-08449"/>
    <x v="305"/>
    <x v="17"/>
    <x v="5"/>
    <n v="7031023496"/>
    <x v="9"/>
    <s v="PRD-107-TAB"/>
    <x v="4"/>
    <x v="1"/>
    <s v="South"/>
    <n v="4548.0200000000004"/>
    <n v="1079.71"/>
    <x v="2"/>
    <n v="0.23740221019256699"/>
    <x v="0"/>
    <x v="1"/>
    <m/>
    <x v="0"/>
    <n v="0"/>
    <n v="2081.52"/>
    <x v="10"/>
    <x v="4"/>
  </r>
  <r>
    <s v="ORD-202311-08450"/>
    <x v="301"/>
    <x v="12"/>
    <x v="1"/>
    <n v="4859604876"/>
    <x v="13"/>
    <s v="PRD-102-LAP"/>
    <x v="10"/>
    <x v="1"/>
    <s v="N"/>
    <n v="2993.93"/>
    <n v="621.08000000000004"/>
    <x v="0"/>
    <n v="0.20744639988242899"/>
    <x v="0"/>
    <x v="1"/>
    <m/>
    <x v="0"/>
    <n v="0"/>
    <n v="847.14"/>
    <x v="10"/>
    <x v="4"/>
  </r>
  <r>
    <s v="ORD-202311-08451"/>
    <x v="297"/>
    <x v="2"/>
    <x v="5"/>
    <n v="9276333003"/>
    <x v="7"/>
    <s v="PRD-104-WAT"/>
    <x v="7"/>
    <x v="2"/>
    <s v="N"/>
    <n v="4199.91"/>
    <n v="275.17"/>
    <x v="0"/>
    <n v="6.5518070625322902E-2"/>
    <x v="0"/>
    <x v="2"/>
    <m/>
    <x v="0"/>
    <n v="0"/>
    <n v="2420.2800000000002"/>
    <x v="10"/>
    <x v="4"/>
  </r>
  <r>
    <s v="ORD-202311-08452"/>
    <x v="319"/>
    <x v="11"/>
    <x v="5"/>
    <n v="8663550565"/>
    <x v="8"/>
    <s v="PRD - 110 - CAM"/>
    <x v="8"/>
    <x v="1"/>
    <s v="West"/>
    <n v="1483.03"/>
    <n v="286.37"/>
    <x v="3"/>
    <n v="0.19309791440496801"/>
    <x v="0"/>
    <x v="0"/>
    <m/>
    <x v="0"/>
    <n v="0"/>
    <m/>
    <x v="10"/>
    <x v="4"/>
  </r>
  <r>
    <s v="ORD-202311-08453"/>
    <x v="310"/>
    <x v="28"/>
    <x v="1"/>
    <n v="2688462320"/>
    <x v="10"/>
    <s v="PRD-106-PHO"/>
    <x v="2"/>
    <x v="1"/>
    <s v="W"/>
    <n v="2429.87"/>
    <n v="325.64"/>
    <x v="3"/>
    <n v="0.13401540000082299"/>
    <x v="0"/>
    <x v="0"/>
    <m/>
    <x v="0"/>
    <n v="0"/>
    <n v="2788.38"/>
    <x v="10"/>
    <x v="4"/>
  </r>
  <r>
    <s v="ORD-202311-08454"/>
    <x v="303"/>
    <x v="15"/>
    <x v="4"/>
    <n v="6059169228"/>
    <x v="0"/>
    <s v="PRD-108-JAC"/>
    <x v="0"/>
    <x v="0"/>
    <s v="East"/>
    <n v="2459.41"/>
    <n v="310.11"/>
    <x v="1"/>
    <n v="0.12609121699919901"/>
    <x v="0"/>
    <x v="0"/>
    <m/>
    <x v="0"/>
    <n v="0"/>
    <n v="2085.91"/>
    <x v="10"/>
    <x v="4"/>
  </r>
  <r>
    <s v="ORD-202311-08455"/>
    <x v="306"/>
    <x v="8"/>
    <x v="0"/>
    <n v="1465689839"/>
    <x v="13"/>
    <s v="PRD-102-LAP"/>
    <x v="10"/>
    <x v="1"/>
    <s v="North"/>
    <n v="1714.12"/>
    <n v="500.09"/>
    <x v="0"/>
    <n v="0.291747368912328"/>
    <x v="0"/>
    <x v="1"/>
    <m/>
    <x v="0"/>
    <n v="0"/>
    <n v="847.14"/>
    <x v="10"/>
    <x v="4"/>
  </r>
  <r>
    <s v="ORD-202311-08456"/>
    <x v="316"/>
    <x v="7"/>
    <x v="2"/>
    <n v="1467890164"/>
    <x v="14"/>
    <s v="PRD-111-CHA"/>
    <x v="11"/>
    <x v="1"/>
    <s v="South"/>
    <n v="2759.23"/>
    <n v="172.82"/>
    <x v="2"/>
    <n v="6.2633415844275397E-2"/>
    <x v="0"/>
    <x v="2"/>
    <m/>
    <x v="0"/>
    <n v="0"/>
    <n v="207.68"/>
    <x v="10"/>
    <x v="4"/>
  </r>
  <r>
    <s v="ORD-202311-08457"/>
    <x v="319"/>
    <x v="23"/>
    <x v="7"/>
    <n v="869988045"/>
    <x v="9"/>
    <s v="PRD-107-TAB"/>
    <x v="6"/>
    <x v="1"/>
    <s v="N"/>
    <n v="2153.9299999999998"/>
    <n v="288.76"/>
    <x v="0"/>
    <n v="0.134061924017958"/>
    <x v="0"/>
    <x v="0"/>
    <m/>
    <x v="0"/>
    <n v="0"/>
    <n v="2081.52"/>
    <x v="10"/>
    <x v="4"/>
  </r>
  <r>
    <s v="ORD-202311-08458"/>
    <x v="310"/>
    <x v="22"/>
    <x v="6"/>
    <n v="7661947110"/>
    <x v="5"/>
    <s v="PRD-103-HEA"/>
    <x v="5"/>
    <x v="1"/>
    <s v="West"/>
    <n v="1427.14"/>
    <n v="147.01"/>
    <x v="3"/>
    <n v="0.10301021623666901"/>
    <x v="0"/>
    <x v="0"/>
    <m/>
    <x v="0"/>
    <n v="0"/>
    <n v="2183.56"/>
    <x v="10"/>
    <x v="4"/>
  </r>
  <r>
    <s v="ORD-202311-08459"/>
    <x v="310"/>
    <x v="10"/>
    <x v="7"/>
    <n v="820350743"/>
    <x v="5"/>
    <s v="PRD - 103 - HEA"/>
    <x v="5"/>
    <x v="1"/>
    <s v="South"/>
    <n v="2741.89"/>
    <n v="156.6"/>
    <x v="2"/>
    <n v="5.7113888595093198E-2"/>
    <x v="0"/>
    <x v="2"/>
    <m/>
    <x v="0"/>
    <n v="0"/>
    <m/>
    <x v="10"/>
    <x v="4"/>
  </r>
  <r>
    <s v="ORD-202311-08460"/>
    <x v="304"/>
    <x v="13"/>
    <x v="0"/>
    <n v="7428664479"/>
    <x v="15"/>
    <s v="PRD-100-SHO"/>
    <x v="12"/>
    <x v="0"/>
    <s v="North"/>
    <n v="291.95"/>
    <n v="52.02"/>
    <x v="0"/>
    <n v="0.17818119541017299"/>
    <x v="2"/>
    <x v="0"/>
    <m/>
    <x v="0"/>
    <n v="0"/>
    <n v="2793.38"/>
    <x v="10"/>
    <x v="4"/>
  </r>
  <r>
    <s v="ORD-202311-08461"/>
    <x v="307"/>
    <x v="28"/>
    <x v="4"/>
    <n v="764087514"/>
    <x v="17"/>
    <s v="PRD-108-JAC "/>
    <x v="0"/>
    <x v="0"/>
    <s v="N"/>
    <n v="4097.58"/>
    <n v="1155.8699999999999"/>
    <x v="0"/>
    <n v="0.282086011743517"/>
    <x v="0"/>
    <x v="1"/>
    <m/>
    <x v="0"/>
    <n v="0"/>
    <m/>
    <x v="10"/>
    <x v="4"/>
  </r>
  <r>
    <s v="ORD-202311-08462"/>
    <x v="304"/>
    <x v="21"/>
    <x v="6"/>
    <n v="2229648027"/>
    <x v="3"/>
    <s v="PRD-106-PHO"/>
    <x v="2"/>
    <x v="1"/>
    <s v="N"/>
    <n v="694.38"/>
    <n v="120.75"/>
    <x v="0"/>
    <n v="0.17389613756156599"/>
    <x v="1"/>
    <x v="0"/>
    <m/>
    <x v="0"/>
    <n v="0"/>
    <n v="2788.38"/>
    <x v="10"/>
    <x v="4"/>
  </r>
  <r>
    <s v="ORD-202311-08463"/>
    <x v="316"/>
    <x v="16"/>
    <x v="7"/>
    <n v="459621059"/>
    <x v="13"/>
    <s v="PRD-102-LAP"/>
    <x v="10"/>
    <x v="1"/>
    <s v="East"/>
    <n v="1777.09"/>
    <n v="455.59"/>
    <x v="1"/>
    <n v="0.25636855758571597"/>
    <x v="0"/>
    <x v="1"/>
    <m/>
    <x v="0"/>
    <n v="0"/>
    <n v="847.14"/>
    <x v="10"/>
    <x v="4"/>
  </r>
  <r>
    <s v="ORD-202311-08464"/>
    <x v="311"/>
    <x v="10"/>
    <x v="1"/>
    <n v="92089931"/>
    <x v="15"/>
    <s v="PRD - 100 - SHO"/>
    <x v="12"/>
    <x v="0"/>
    <s v="North"/>
    <n v="1495.65"/>
    <n v="115.41"/>
    <x v="0"/>
    <n v="7.7163774947347302E-2"/>
    <x v="0"/>
    <x v="2"/>
    <m/>
    <x v="0"/>
    <n v="0"/>
    <m/>
    <x v="10"/>
    <x v="4"/>
  </r>
  <r>
    <s v="ORD-202311-08465"/>
    <x v="294"/>
    <x v="20"/>
    <x v="1"/>
    <n v="7755873422"/>
    <x v="14"/>
    <s v="PRD-111-CHA"/>
    <x v="11"/>
    <x v="1"/>
    <s v="East"/>
    <n v="489.93"/>
    <n v="73.599999999999994"/>
    <x v="1"/>
    <n v="0.15022554242442801"/>
    <x v="2"/>
    <x v="0"/>
    <m/>
    <x v="0"/>
    <n v="0"/>
    <n v="207.68"/>
    <x v="10"/>
    <x v="4"/>
  </r>
  <r>
    <s v="ORD-202311-08466"/>
    <x v="315"/>
    <x v="8"/>
    <x v="3"/>
    <n v="2118143046"/>
    <x v="9"/>
    <s v="PRD-107-TAB"/>
    <x v="6"/>
    <x v="1"/>
    <s v="East"/>
    <n v="2045.42"/>
    <n v="206.21"/>
    <x v="1"/>
    <n v="0.100815480439225"/>
    <x v="0"/>
    <x v="0"/>
    <m/>
    <x v="0"/>
    <n v="0"/>
    <n v="2081.52"/>
    <x v="10"/>
    <x v="4"/>
  </r>
  <r>
    <s v="ORD-202311-08467"/>
    <x v="306"/>
    <x v="26"/>
    <x v="3"/>
    <n v="7207173198"/>
    <x v="12"/>
    <s v="PRD-105-BAG"/>
    <x v="9"/>
    <x v="2"/>
    <s v="East"/>
    <n v="2362.88"/>
    <n v="600.77"/>
    <x v="1"/>
    <n v="0.25425328412784398"/>
    <x v="0"/>
    <x v="1"/>
    <m/>
    <x v="0"/>
    <n v="0"/>
    <m/>
    <x v="10"/>
    <x v="4"/>
  </r>
  <r>
    <s v="ORD-202311-08468"/>
    <x v="310"/>
    <x v="10"/>
    <x v="2"/>
    <n v="2315320194"/>
    <x v="17"/>
    <s v="PRD-108-JAC"/>
    <x v="0"/>
    <x v="0"/>
    <s v="North"/>
    <n v="2741.46"/>
    <n v="650.35"/>
    <x v="0"/>
    <n v="0.23722760864648801"/>
    <x v="0"/>
    <x v="1"/>
    <m/>
    <x v="0"/>
    <n v="0"/>
    <n v="2085.91"/>
    <x v="10"/>
    <x v="4"/>
  </r>
  <r>
    <s v="ORD-202311-08469"/>
    <x v="318"/>
    <x v="2"/>
    <x v="2"/>
    <n v="1427168598"/>
    <x v="15"/>
    <s v="PRD-100-SHO"/>
    <x v="12"/>
    <x v="0"/>
    <s v="S"/>
    <n v="2944.42"/>
    <n v="408.69"/>
    <x v="2"/>
    <n v="0.13880152967307699"/>
    <x v="0"/>
    <x v="0"/>
    <m/>
    <x v="0"/>
    <n v="0"/>
    <n v="2793.38"/>
    <x v="10"/>
    <x v="4"/>
  </r>
  <r>
    <s v="ORD-202311-08470"/>
    <x v="303"/>
    <x v="26"/>
    <x v="3"/>
    <n v="1274741498"/>
    <x v="18"/>
    <s v="PRD-103-HEA"/>
    <x v="5"/>
    <x v="1"/>
    <s v="North"/>
    <n v="3133.8"/>
    <n v="521.33000000000004"/>
    <x v="0"/>
    <n v="0.166357138298551"/>
    <x v="0"/>
    <x v="0"/>
    <m/>
    <x v="0"/>
    <n v="0"/>
    <n v="2183.56"/>
    <x v="10"/>
    <x v="4"/>
  </r>
  <r>
    <s v="ORD-202311-08471"/>
    <x v="312"/>
    <x v="18"/>
    <x v="6"/>
    <n v="165859602"/>
    <x v="13"/>
    <s v="PRD - 102 - LAP"/>
    <x v="10"/>
    <x v="1"/>
    <s v="N"/>
    <n v="4239.3"/>
    <n v="336.47"/>
    <x v="0"/>
    <n v="7.9369235486990805E-2"/>
    <x v="0"/>
    <x v="2"/>
    <m/>
    <x v="0"/>
    <n v="0"/>
    <m/>
    <x v="10"/>
    <x v="4"/>
  </r>
  <r>
    <s v="ORD-202311-08472"/>
    <x v="319"/>
    <x v="19"/>
    <x v="2"/>
    <n v="1056129952"/>
    <x v="15"/>
    <s v="PRD-100-SHO"/>
    <x v="4"/>
    <x v="0"/>
    <s v="N"/>
    <n v="869.58"/>
    <n v="128.75"/>
    <x v="0"/>
    <n v="0.148059982980289"/>
    <x v="1"/>
    <x v="0"/>
    <m/>
    <x v="0"/>
    <n v="0"/>
    <n v="2793.38"/>
    <x v="10"/>
    <x v="4"/>
  </r>
  <r>
    <s v="ORD-202311-08473"/>
    <x v="296"/>
    <x v="23"/>
    <x v="4"/>
    <n v="5666840736"/>
    <x v="8"/>
    <s v="PRD-110-CAM"/>
    <x v="8"/>
    <x v="1"/>
    <s v="N"/>
    <n v="3374.26"/>
    <n v="994.74"/>
    <x v="0"/>
    <n v="0.29480241593712397"/>
    <x v="0"/>
    <x v="1"/>
    <m/>
    <x v="0"/>
    <n v="0"/>
    <m/>
    <x v="10"/>
    <x v="4"/>
  </r>
  <r>
    <s v="ORD-202311-08474"/>
    <x v="303"/>
    <x v="25"/>
    <x v="5"/>
    <n v="5236695260"/>
    <x v="18"/>
    <s v="PRD-103-HEA"/>
    <x v="5"/>
    <x v="1"/>
    <s v="East"/>
    <n v="1698.04"/>
    <n v="420"/>
    <x v="1"/>
    <n v="0.247343996607854"/>
    <x v="0"/>
    <x v="1"/>
    <m/>
    <x v="0"/>
    <n v="0"/>
    <n v="2183.56"/>
    <x v="10"/>
    <x v="4"/>
  </r>
  <r>
    <s v="ORD-202311-08475"/>
    <x v="315"/>
    <x v="10"/>
    <x v="2"/>
    <n v="8998406864"/>
    <x v="5"/>
    <s v="PRD-103-HEA"/>
    <x v="4"/>
    <x v="1"/>
    <s v="N"/>
    <n v="4247.5200000000004"/>
    <n v="219.98"/>
    <x v="0"/>
    <n v="5.1790221117263703E-2"/>
    <x v="0"/>
    <x v="2"/>
    <m/>
    <x v="0"/>
    <n v="0"/>
    <n v="2183.56"/>
    <x v="10"/>
    <x v="4"/>
  </r>
  <r>
    <s v="ORD-202311-08476"/>
    <x v="319"/>
    <x v="5"/>
    <x v="2"/>
    <n v="8030922016"/>
    <x v="16"/>
    <s v="PRD-109-SUN"/>
    <x v="3"/>
    <x v="2"/>
    <s v="North"/>
    <n v="1005.76"/>
    <n v="66.25"/>
    <x v="0"/>
    <n v="6.5870585427935099E-2"/>
    <x v="0"/>
    <x v="2"/>
    <s v="DAMAGED"/>
    <x v="1"/>
    <n v="1"/>
    <m/>
    <x v="10"/>
    <x v="4"/>
  </r>
  <r>
    <s v="ORD-202311-08477"/>
    <x v="315"/>
    <x v="4"/>
    <x v="6"/>
    <n v="3982384198"/>
    <x v="0"/>
    <s v="PRD-108-JAC"/>
    <x v="0"/>
    <x v="0"/>
    <s v="W"/>
    <n v="3591.27"/>
    <n v="902.86"/>
    <x v="3"/>
    <n v="0.25140409938545399"/>
    <x v="0"/>
    <x v="1"/>
    <m/>
    <x v="0"/>
    <n v="0"/>
    <n v="2085.91"/>
    <x v="10"/>
    <x v="4"/>
  </r>
  <r>
    <s v="ORD-202311-08478"/>
    <x v="298"/>
    <x v="4"/>
    <x v="3"/>
    <n v="2551170207"/>
    <x v="6"/>
    <s v="PRD-107-TAB"/>
    <x v="6"/>
    <x v="1"/>
    <s v="North"/>
    <n v="4589.3999999999996"/>
    <n v="164.16"/>
    <x v="0"/>
    <n v="3.5769381618512203E-2"/>
    <x v="0"/>
    <x v="2"/>
    <m/>
    <x v="0"/>
    <n v="0"/>
    <n v="2081.52"/>
    <x v="10"/>
    <x v="4"/>
  </r>
  <r>
    <s v="ORD-202311-08479"/>
    <x v="294"/>
    <x v="18"/>
    <x v="2"/>
    <n v="5392292796"/>
    <x v="14"/>
    <s v="PRD-111-CHA"/>
    <x v="11"/>
    <x v="1"/>
    <s v="North"/>
    <n v="4838.4399999999996"/>
    <n v="1219.3900000000001"/>
    <x v="0"/>
    <n v="0.25202131265449201"/>
    <x v="0"/>
    <x v="1"/>
    <m/>
    <x v="0"/>
    <n v="0"/>
    <n v="207.68"/>
    <x v="10"/>
    <x v="4"/>
  </r>
  <r>
    <s v="ORD-202311-08480"/>
    <x v="295"/>
    <x v="0"/>
    <x v="7"/>
    <n v="6026308763"/>
    <x v="1"/>
    <s v="PRD - 101 - SHI "/>
    <x v="1"/>
    <x v="0"/>
    <s v="South"/>
    <n v="3028.74"/>
    <n v="486.14"/>
    <x v="2"/>
    <n v="0.16050899053731901"/>
    <x v="0"/>
    <x v="0"/>
    <m/>
    <x v="0"/>
    <n v="0"/>
    <m/>
    <x v="10"/>
    <x v="4"/>
  </r>
  <r>
    <s v="ORD-202311-08481"/>
    <x v="303"/>
    <x v="1"/>
    <x v="3"/>
    <n v="7685737754"/>
    <x v="13"/>
    <s v="PRD-102-LAP"/>
    <x v="10"/>
    <x v="1"/>
    <s v="South"/>
    <n v="472.65"/>
    <n v="17.12"/>
    <x v="2"/>
    <n v="3.6221305405691302E-2"/>
    <x v="2"/>
    <x v="2"/>
    <s v="Size issue"/>
    <x v="1"/>
    <n v="1"/>
    <n v="847.14"/>
    <x v="10"/>
    <x v="4"/>
  </r>
  <r>
    <s v="ORD-202311-08482"/>
    <x v="314"/>
    <x v="5"/>
    <x v="2"/>
    <n v="8076352959"/>
    <x v="11"/>
    <s v="PRD-104-WAT"/>
    <x v="7"/>
    <x v="2"/>
    <s v="South"/>
    <n v="3439.15"/>
    <n v="585.75"/>
    <x v="2"/>
    <n v="0.17031824724132399"/>
    <x v="0"/>
    <x v="0"/>
    <m/>
    <x v="0"/>
    <n v="0"/>
    <n v="2420.2800000000002"/>
    <x v="10"/>
    <x v="4"/>
  </r>
  <r>
    <s v="ORD-202311-08483"/>
    <x v="315"/>
    <x v="3"/>
    <x v="6"/>
    <n v="2282603308"/>
    <x v="22"/>
    <s v="PRD-105-BAG"/>
    <x v="4"/>
    <x v="2"/>
    <s v="N"/>
    <n v="3522.65"/>
    <n v="265.08"/>
    <x v="0"/>
    <n v="7.5250166777851901E-2"/>
    <x v="0"/>
    <x v="2"/>
    <m/>
    <x v="0"/>
    <n v="0"/>
    <m/>
    <x v="10"/>
    <x v="4"/>
  </r>
  <r>
    <s v="ORD-202311-08484"/>
    <x v="321"/>
    <x v="17"/>
    <x v="4"/>
    <n v="7837234974"/>
    <x v="21"/>
    <s v="PRD - 110 - CAM"/>
    <x v="4"/>
    <x v="1"/>
    <s v="South"/>
    <n v="4435.5600000000004"/>
    <n v="1084.9100000000001"/>
    <x v="2"/>
    <n v="0.244593692791891"/>
    <x v="0"/>
    <x v="1"/>
    <s v="Defective"/>
    <x v="1"/>
    <n v="1"/>
    <m/>
    <x v="10"/>
    <x v="4"/>
  </r>
  <r>
    <s v="ORD-202311-08485"/>
    <x v="313"/>
    <x v="0"/>
    <x v="4"/>
    <n v="6182366457"/>
    <x v="16"/>
    <s v="PRD-109-SUN"/>
    <x v="3"/>
    <x v="2"/>
    <s v="North"/>
    <n v="3885.14"/>
    <n v="461.01"/>
    <x v="0"/>
    <n v="0.118659816634664"/>
    <x v="0"/>
    <x v="0"/>
    <m/>
    <x v="0"/>
    <n v="0"/>
    <m/>
    <x v="10"/>
    <x v="4"/>
  </r>
  <r>
    <s v="ORD-202311-08486"/>
    <x v="318"/>
    <x v="12"/>
    <x v="6"/>
    <n v="3342830339"/>
    <x v="14"/>
    <s v="PRD-111-CHA"/>
    <x v="11"/>
    <x v="1"/>
    <s v="West"/>
    <n v="2391.66"/>
    <n v="615.35"/>
    <x v="3"/>
    <n v="0.25728991579070598"/>
    <x v="0"/>
    <x v="1"/>
    <m/>
    <x v="0"/>
    <n v="0"/>
    <n v="207.68"/>
    <x v="10"/>
    <x v="4"/>
  </r>
  <r>
    <s v="ORD-202311-08487"/>
    <x v="320"/>
    <x v="15"/>
    <x v="0"/>
    <n v="2329797722"/>
    <x v="3"/>
    <s v="PRD-106-PHO"/>
    <x v="2"/>
    <x v="1"/>
    <s v="South"/>
    <n v="1531.61"/>
    <n v="386.69"/>
    <x v="2"/>
    <n v="0.25247288800673801"/>
    <x v="0"/>
    <x v="1"/>
    <s v="Wrong item delivered"/>
    <x v="1"/>
    <n v="1"/>
    <n v="2788.38"/>
    <x v="10"/>
    <x v="4"/>
  </r>
  <r>
    <s v="ORD-202311-08488"/>
    <x v="298"/>
    <x v="9"/>
    <x v="5"/>
    <n v="6159824298"/>
    <x v="15"/>
    <s v="PRD-100-SHO"/>
    <x v="12"/>
    <x v="0"/>
    <s v="South"/>
    <n v="741.44"/>
    <n v="140.5"/>
    <x v="2"/>
    <n v="0.18949611566681099"/>
    <x v="1"/>
    <x v="0"/>
    <m/>
    <x v="0"/>
    <n v="0"/>
    <n v="2793.38"/>
    <x v="10"/>
    <x v="4"/>
  </r>
  <r>
    <s v="ORD-202311-08489"/>
    <x v="299"/>
    <x v="19"/>
    <x v="1"/>
    <n v="7544072550"/>
    <x v="23"/>
    <s v="PRD-111-CHA"/>
    <x v="11"/>
    <x v="1"/>
    <s v="East"/>
    <n v="844.1"/>
    <n v="165.8"/>
    <x v="1"/>
    <n v="0.19642222485487501"/>
    <x v="1"/>
    <x v="0"/>
    <m/>
    <x v="0"/>
    <n v="0"/>
    <n v="207.68"/>
    <x v="10"/>
    <x v="4"/>
  </r>
  <r>
    <s v="ORD-202311-08490"/>
    <x v="294"/>
    <x v="9"/>
    <x v="7"/>
    <n v="6986400530"/>
    <x v="11"/>
    <s v="PRD-104-WAT"/>
    <x v="7"/>
    <x v="2"/>
    <s v="East"/>
    <n v="3246.12"/>
    <n v="874"/>
    <x v="1"/>
    <n v="0.26924451344990302"/>
    <x v="0"/>
    <x v="1"/>
    <m/>
    <x v="0"/>
    <n v="0"/>
    <n v="2420.2800000000002"/>
    <x v="10"/>
    <x v="4"/>
  </r>
  <r>
    <s v="ORD-202311-08491"/>
    <x v="311"/>
    <x v="23"/>
    <x v="5"/>
    <n v="8469955616"/>
    <x v="2"/>
    <s v="PRD-101-SHI"/>
    <x v="1"/>
    <x v="0"/>
    <s v="W"/>
    <n v="2186.13"/>
    <n v="473.06"/>
    <x v="3"/>
    <n v="0.21639152291949701"/>
    <x v="0"/>
    <x v="1"/>
    <m/>
    <x v="0"/>
    <n v="0"/>
    <n v="2821.33"/>
    <x v="10"/>
    <x v="4"/>
  </r>
  <r>
    <s v="ORD-202311-08492"/>
    <x v="308"/>
    <x v="19"/>
    <x v="6"/>
    <n v="463639440"/>
    <x v="0"/>
    <s v="PRD-108-JAC"/>
    <x v="0"/>
    <x v="0"/>
    <s v="S"/>
    <n v="4195.25"/>
    <n v="534.66"/>
    <x v="2"/>
    <n v="0.12744413324593301"/>
    <x v="0"/>
    <x v="0"/>
    <m/>
    <x v="0"/>
    <n v="0"/>
    <n v="2085.91"/>
    <x v="10"/>
    <x v="4"/>
  </r>
  <r>
    <s v="ORD-202311-08493"/>
    <x v="301"/>
    <x v="5"/>
    <x v="7"/>
    <n v="3868791489"/>
    <x v="11"/>
    <s v="PRD - 104 - WAT"/>
    <x v="7"/>
    <x v="2"/>
    <s v="East"/>
    <n v="2878.31"/>
    <n v="286.14"/>
    <x v="1"/>
    <n v="9.9412502475410905E-2"/>
    <x v="0"/>
    <x v="2"/>
    <m/>
    <x v="0"/>
    <n v="0"/>
    <m/>
    <x v="10"/>
    <x v="4"/>
  </r>
  <r>
    <s v="ORD-202311-08494"/>
    <x v="315"/>
    <x v="8"/>
    <x v="2"/>
    <n v="7062714737"/>
    <x v="9"/>
    <s v="PRD - 107 - TAB"/>
    <x v="6"/>
    <x v="1"/>
    <s v="East"/>
    <n v="3806.5"/>
    <n v="133.41999999999999"/>
    <x v="1"/>
    <n v="3.5050571391041598E-2"/>
    <x v="0"/>
    <x v="2"/>
    <m/>
    <x v="0"/>
    <n v="0"/>
    <m/>
    <x v="10"/>
    <x v="4"/>
  </r>
  <r>
    <s v="ORD-202311-08495"/>
    <x v="312"/>
    <x v="23"/>
    <x v="5"/>
    <n v="1665898"/>
    <x v="15"/>
    <s v="PRD-100-SHO"/>
    <x v="4"/>
    <x v="0"/>
    <s v="South"/>
    <n v="4225.13"/>
    <n v="1135.0899999999999"/>
    <x v="2"/>
    <n v="0.26865208881146802"/>
    <x v="0"/>
    <x v="1"/>
    <m/>
    <x v="0"/>
    <n v="0"/>
    <n v="2793.38"/>
    <x v="10"/>
    <x v="4"/>
  </r>
  <r>
    <s v="ORD-202311-08496"/>
    <x v="304"/>
    <x v="18"/>
    <x v="3"/>
    <n v="1428392547"/>
    <x v="9"/>
    <s v="PRD-107-TAB"/>
    <x v="6"/>
    <x v="1"/>
    <s v="N"/>
    <n v="4589.3999999999996"/>
    <n v="1295.05"/>
    <x v="0"/>
    <n v="0.28218285614677302"/>
    <x v="0"/>
    <x v="1"/>
    <s v="damaged "/>
    <x v="1"/>
    <n v="1"/>
    <n v="2081.52"/>
    <x v="10"/>
    <x v="4"/>
  </r>
  <r>
    <s v="ORD-202311-08497"/>
    <x v="302"/>
    <x v="7"/>
    <x v="1"/>
    <n v="466830370"/>
    <x v="21"/>
    <s v="PRD-110-CAM"/>
    <x v="8"/>
    <x v="1"/>
    <s v="South"/>
    <n v="366.22"/>
    <n v="107.22"/>
    <x v="2"/>
    <n v="0.29277483479875499"/>
    <x v="2"/>
    <x v="1"/>
    <m/>
    <x v="0"/>
    <n v="0"/>
    <m/>
    <x v="10"/>
    <x v="4"/>
  </r>
  <r>
    <s v="ORD-202311-08498"/>
    <x v="318"/>
    <x v="7"/>
    <x v="2"/>
    <n v="9536509566"/>
    <x v="10"/>
    <s v="PRD-106-PHO"/>
    <x v="2"/>
    <x v="1"/>
    <s v="East"/>
    <n v="734.26"/>
    <n v="96.99"/>
    <x v="1"/>
    <n v="0.13209217443412399"/>
    <x v="1"/>
    <x v="0"/>
    <m/>
    <x v="0"/>
    <n v="0"/>
    <n v="2788.38"/>
    <x v="10"/>
    <x v="4"/>
  </r>
  <r>
    <s v="ORD-202311-08499"/>
    <x v="317"/>
    <x v="0"/>
    <x v="1"/>
    <n v="1824626391"/>
    <x v="19"/>
    <s v="PRD-102-LAP"/>
    <x v="10"/>
    <x v="1"/>
    <s v="N"/>
    <n v="2968.74"/>
    <n v="523.54"/>
    <x v="0"/>
    <n v="0.176350909813591"/>
    <x v="0"/>
    <x v="0"/>
    <s v="DAMAGED"/>
    <x v="1"/>
    <n v="1"/>
    <n v="847.14"/>
    <x v="10"/>
    <x v="4"/>
  </r>
  <r>
    <s v="ORD-202311-08500"/>
    <x v="300"/>
    <x v="10"/>
    <x v="2"/>
    <n v="7056310769"/>
    <x v="21"/>
    <s v="PRD-110-CAM"/>
    <x v="8"/>
    <x v="1"/>
    <s v="South"/>
    <n v="2692.99"/>
    <n v="796.01"/>
    <x v="2"/>
    <n v="0.295585947218519"/>
    <x v="0"/>
    <x v="1"/>
    <m/>
    <x v="0"/>
    <n v="0"/>
    <m/>
    <x v="10"/>
    <x v="4"/>
  </r>
  <r>
    <s v="ORD-202311-08501"/>
    <x v="322"/>
    <x v="24"/>
    <x v="1"/>
    <n v="1205375119"/>
    <x v="15"/>
    <s v="PRD-100-SHO"/>
    <x v="12"/>
    <x v="0"/>
    <s v="S"/>
    <n v="770.13"/>
    <n v="207.87"/>
    <x v="2"/>
    <n v="0.269915468816953"/>
    <x v="1"/>
    <x v="1"/>
    <m/>
    <x v="0"/>
    <n v="0"/>
    <n v="2793.38"/>
    <x v="10"/>
    <x v="4"/>
  </r>
  <r>
    <s v="ORD-202311-08502"/>
    <x v="301"/>
    <x v="17"/>
    <x v="4"/>
    <n v="2644977996"/>
    <x v="22"/>
    <s v="PRD - 105 - BAG"/>
    <x v="4"/>
    <x v="2"/>
    <s v="S"/>
    <n v="1085.29"/>
    <n v="147.5"/>
    <x v="2"/>
    <n v="0.13590837472012099"/>
    <x v="0"/>
    <x v="0"/>
    <m/>
    <x v="0"/>
    <n v="0"/>
    <m/>
    <x v="10"/>
    <x v="4"/>
  </r>
  <r>
    <s v="ORD-202311-08503"/>
    <x v="315"/>
    <x v="28"/>
    <x v="6"/>
    <n v="183550751"/>
    <x v="3"/>
    <s v="PRD-106-PHO"/>
    <x v="2"/>
    <x v="1"/>
    <s v="North"/>
    <n v="4633.9399999999996"/>
    <n v="473.11"/>
    <x v="0"/>
    <n v="0.102096703884815"/>
    <x v="0"/>
    <x v="0"/>
    <m/>
    <x v="0"/>
    <n v="0"/>
    <n v="2788.38"/>
    <x v="10"/>
    <x v="4"/>
  </r>
  <r>
    <s v="ORD-202311-08504"/>
    <x v="316"/>
    <x v="24"/>
    <x v="5"/>
    <n v="462269086"/>
    <x v="9"/>
    <s v="PRD - 107 - TAB "/>
    <x v="4"/>
    <x v="1"/>
    <s v="West"/>
    <n v="194.67"/>
    <n v="18.489999999999998"/>
    <x v="3"/>
    <n v="9.4981250321056102E-2"/>
    <x v="2"/>
    <x v="2"/>
    <m/>
    <x v="0"/>
    <n v="0"/>
    <m/>
    <x v="10"/>
    <x v="4"/>
  </r>
  <r>
    <s v="ORD-202311-08505"/>
    <x v="301"/>
    <x v="21"/>
    <x v="4"/>
    <n v="96925639"/>
    <x v="22"/>
    <s v="PRD-105-BAG"/>
    <x v="9"/>
    <x v="2"/>
    <s v="East"/>
    <n v="2516.8200000000002"/>
    <n v="374.13"/>
    <x v="1"/>
    <n v="0.14865187021717899"/>
    <x v="0"/>
    <x v="0"/>
    <m/>
    <x v="0"/>
    <n v="0"/>
    <m/>
    <x v="10"/>
    <x v="4"/>
  </r>
  <r>
    <s v="ORD-202311-08506"/>
    <x v="320"/>
    <x v="8"/>
    <x v="3"/>
    <n v="3374690009"/>
    <x v="4"/>
    <s v="PRD-109-SUN"/>
    <x v="3"/>
    <x v="2"/>
    <s v="North"/>
    <n v="1845.17"/>
    <n v="179.44"/>
    <x v="0"/>
    <n v="9.72484920088664E-2"/>
    <x v="0"/>
    <x v="2"/>
    <m/>
    <x v="0"/>
    <n v="0"/>
    <m/>
    <x v="10"/>
    <x v="4"/>
  </r>
  <r>
    <s v="ORD-202311-08507"/>
    <x v="306"/>
    <x v="6"/>
    <x v="6"/>
    <n v="6570864497"/>
    <x v="7"/>
    <s v="PRD-104-WAT"/>
    <x v="7"/>
    <x v="2"/>
    <s v="S"/>
    <n v="180.86"/>
    <n v="53.57"/>
    <x v="2"/>
    <n v="0.29619595267057403"/>
    <x v="2"/>
    <x v="1"/>
    <m/>
    <x v="0"/>
    <n v="0"/>
    <n v="2420.2800000000002"/>
    <x v="10"/>
    <x v="4"/>
  </r>
  <r>
    <s v="ORD-202311-08508"/>
    <x v="301"/>
    <x v="26"/>
    <x v="3"/>
    <n v="3152504791"/>
    <x v="2"/>
    <s v="PRD-101-SHI"/>
    <x v="1"/>
    <x v="0"/>
    <s v="North"/>
    <n v="2880.88"/>
    <n v="455.66"/>
    <x v="0"/>
    <n v="0.158166948987809"/>
    <x v="0"/>
    <x v="0"/>
    <m/>
    <x v="0"/>
    <n v="0"/>
    <n v="2821.33"/>
    <x v="10"/>
    <x v="4"/>
  </r>
  <r>
    <s v="ORD-202311-08509"/>
    <x v="307"/>
    <x v="14"/>
    <x v="1"/>
    <n v="8846313963"/>
    <x v="20"/>
    <s v="PRD-100-SHO"/>
    <x v="12"/>
    <x v="0"/>
    <s v="North"/>
    <n v="437.14"/>
    <n v="21.01"/>
    <x v="0"/>
    <n v="4.8062405636638203E-2"/>
    <x v="2"/>
    <x v="2"/>
    <m/>
    <x v="0"/>
    <n v="0"/>
    <n v="2793.38"/>
    <x v="10"/>
    <x v="4"/>
  </r>
  <r>
    <s v="ORD-202311-08510"/>
    <x v="303"/>
    <x v="24"/>
    <x v="5"/>
    <n v="517380281"/>
    <x v="9"/>
    <s v="PRD-107-TAB"/>
    <x v="6"/>
    <x v="1"/>
    <s v="East"/>
    <n v="1852.05"/>
    <n v="304.22000000000003"/>
    <x v="1"/>
    <n v="0.16426122404902699"/>
    <x v="0"/>
    <x v="0"/>
    <m/>
    <x v="0"/>
    <n v="0"/>
    <n v="2081.52"/>
    <x v="10"/>
    <x v="4"/>
  </r>
  <r>
    <s v="ORD-202311-08511"/>
    <x v="315"/>
    <x v="12"/>
    <x v="1"/>
    <n v="3757907755"/>
    <x v="9"/>
    <s v="PRD-107-TAB"/>
    <x v="6"/>
    <x v="1"/>
    <s v="North"/>
    <n v="2862.63"/>
    <n v="619.03"/>
    <x v="0"/>
    <n v="0.21624520109130399"/>
    <x v="0"/>
    <x v="1"/>
    <s v="Wrong item delivered"/>
    <x v="1"/>
    <n v="1"/>
    <n v="2081.52"/>
    <x v="10"/>
    <x v="4"/>
  </r>
  <r>
    <s v="ORD-202311-08512"/>
    <x v="300"/>
    <x v="0"/>
    <x v="7"/>
    <n v="6315855946"/>
    <x v="11"/>
    <s v="PRD-104-WAT"/>
    <x v="7"/>
    <x v="2"/>
    <s v="N"/>
    <n v="1269.67"/>
    <n v="262.48"/>
    <x v="0"/>
    <n v="0.20673088282782101"/>
    <x v="0"/>
    <x v="1"/>
    <m/>
    <x v="0"/>
    <n v="0"/>
    <n v="2420.2800000000002"/>
    <x v="10"/>
    <x v="4"/>
  </r>
  <r>
    <s v="ORD-202311-08513"/>
    <x v="308"/>
    <x v="17"/>
    <x v="4"/>
    <n v="2664998754"/>
    <x v="4"/>
    <s v="PRD-109-SUN "/>
    <x v="3"/>
    <x v="2"/>
    <s v="S"/>
    <n v="4281.2700000000004"/>
    <n v="477.15"/>
    <x v="2"/>
    <n v="0.111450574245493"/>
    <x v="0"/>
    <x v="0"/>
    <m/>
    <x v="0"/>
    <n v="0"/>
    <n v="1385.87"/>
    <x v="10"/>
    <x v="4"/>
  </r>
  <r>
    <s v="ORD-202311-08514"/>
    <x v="320"/>
    <x v="11"/>
    <x v="1"/>
    <n v="2252178208"/>
    <x v="15"/>
    <s v="PRD-100-SHO"/>
    <x v="12"/>
    <x v="0"/>
    <s v="S"/>
    <n v="3157.08"/>
    <n v="517.24"/>
    <x v="2"/>
    <n v="0.16383493608017499"/>
    <x v="0"/>
    <x v="0"/>
    <m/>
    <x v="0"/>
    <n v="0"/>
    <n v="2793.38"/>
    <x v="10"/>
    <x v="4"/>
  </r>
  <r>
    <s v="ORD-202311-08515"/>
    <x v="317"/>
    <x v="19"/>
    <x v="1"/>
    <n v="3437745235"/>
    <x v="17"/>
    <s v="PRD-108-JAC"/>
    <x v="0"/>
    <x v="0"/>
    <s v="N"/>
    <n v="4435.2700000000004"/>
    <n v="1271.72"/>
    <x v="0"/>
    <n v="0.286728880090727"/>
    <x v="0"/>
    <x v="1"/>
    <s v="Late delivery"/>
    <x v="1"/>
    <n v="1"/>
    <n v="2085.91"/>
    <x v="10"/>
    <x v="4"/>
  </r>
  <r>
    <s v="ORD-202311-08516"/>
    <x v="313"/>
    <x v="29"/>
    <x v="1"/>
    <n v="6871824908"/>
    <x v="13"/>
    <s v="PRD-102-LAP"/>
    <x v="10"/>
    <x v="1"/>
    <s v="North"/>
    <n v="4985.13"/>
    <n v="561.73"/>
    <x v="0"/>
    <n v="0.112681113631941"/>
    <x v="0"/>
    <x v="0"/>
    <m/>
    <x v="0"/>
    <n v="0"/>
    <n v="847.14"/>
    <x v="10"/>
    <x v="4"/>
  </r>
  <r>
    <s v="ORD-202311-08517"/>
    <x v="304"/>
    <x v="16"/>
    <x v="3"/>
    <n v="9214270742"/>
    <x v="14"/>
    <s v="PRD-111-CHA"/>
    <x v="11"/>
    <x v="1"/>
    <s v="West"/>
    <n v="3615.4"/>
    <n v="999.62"/>
    <x v="3"/>
    <n v="0.27648946174697098"/>
    <x v="0"/>
    <x v="1"/>
    <s v="Defective"/>
    <x v="1"/>
    <n v="1"/>
    <n v="207.68"/>
    <x v="10"/>
    <x v="4"/>
  </r>
  <r>
    <s v="ORD-202311-08518"/>
    <x v="316"/>
    <x v="29"/>
    <x v="0"/>
    <n v="6849001165"/>
    <x v="3"/>
    <s v="PRD-106-PHO"/>
    <x v="2"/>
    <x v="1"/>
    <s v="N"/>
    <n v="3029.97"/>
    <n v="383.64"/>
    <x v="0"/>
    <n v="0.12661511500113901"/>
    <x v="0"/>
    <x v="0"/>
    <m/>
    <x v="0"/>
    <n v="0"/>
    <n v="2788.38"/>
    <x v="10"/>
    <x v="4"/>
  </r>
  <r>
    <s v="ORD-202311-08519"/>
    <x v="313"/>
    <x v="24"/>
    <x v="7"/>
    <n v="9842452240"/>
    <x v="5"/>
    <s v="PRD-103-HEA"/>
    <x v="5"/>
    <x v="1"/>
    <s v="East"/>
    <n v="3355.35"/>
    <n v="909.78"/>
    <x v="1"/>
    <n v="0.27114309982565199"/>
    <x v="0"/>
    <x v="1"/>
    <m/>
    <x v="0"/>
    <n v="0"/>
    <n v="2183.56"/>
    <x v="10"/>
    <x v="4"/>
  </r>
  <r>
    <s v="ORD-202311-08520"/>
    <x v="294"/>
    <x v="11"/>
    <x v="6"/>
    <n v="6976518626"/>
    <x v="16"/>
    <s v="PRD-109-SUN"/>
    <x v="3"/>
    <x v="2"/>
    <s v="West"/>
    <n v="1779.55"/>
    <n v="139.83000000000001"/>
    <x v="3"/>
    <n v="7.8576044505633394E-2"/>
    <x v="0"/>
    <x v="2"/>
    <m/>
    <x v="0"/>
    <n v="0"/>
    <m/>
    <x v="10"/>
    <x v="4"/>
  </r>
  <r>
    <s v="ORD-202311-08521"/>
    <x v="304"/>
    <x v="10"/>
    <x v="1"/>
    <n v="1901815804"/>
    <x v="21"/>
    <s v="PRD-110-CAM"/>
    <x v="4"/>
    <x v="1"/>
    <s v="East"/>
    <n v="3291.4"/>
    <n v="126.17"/>
    <x v="1"/>
    <n v="3.8333232059306097E-2"/>
    <x v="0"/>
    <x v="2"/>
    <m/>
    <x v="0"/>
    <n v="0"/>
    <m/>
    <x v="10"/>
    <x v="4"/>
  </r>
  <r>
    <s v="ORD-202311-08522"/>
    <x v="317"/>
    <x v="4"/>
    <x v="3"/>
    <n v="5241196759"/>
    <x v="2"/>
    <s v="PRD-101-SHI "/>
    <x v="1"/>
    <x v="0"/>
    <s v="North"/>
    <n v="4344.5600000000004"/>
    <n v="461.78"/>
    <x v="0"/>
    <n v="0.106289244480454"/>
    <x v="0"/>
    <x v="0"/>
    <m/>
    <x v="0"/>
    <n v="0"/>
    <m/>
    <x v="10"/>
    <x v="4"/>
  </r>
  <r>
    <s v="ORD-202311-08523"/>
    <x v="311"/>
    <x v="29"/>
    <x v="0"/>
    <n v="5186640378"/>
    <x v="0"/>
    <s v="PRD-108-JAC"/>
    <x v="4"/>
    <x v="0"/>
    <s v="W"/>
    <n v="1533.11"/>
    <n v="204.5"/>
    <x v="3"/>
    <n v="0.13338899361428699"/>
    <x v="0"/>
    <x v="0"/>
    <m/>
    <x v="0"/>
    <n v="0"/>
    <n v="2085.91"/>
    <x v="10"/>
    <x v="4"/>
  </r>
  <r>
    <s v="ORD-202311-08524"/>
    <x v="322"/>
    <x v="9"/>
    <x v="1"/>
    <n v="6400080539"/>
    <x v="9"/>
    <s v="PRD-107-TAB"/>
    <x v="6"/>
    <x v="1"/>
    <s v="East"/>
    <n v="2161.63"/>
    <n v="475.8"/>
    <x v="1"/>
    <n v="0.22011167498600601"/>
    <x v="0"/>
    <x v="1"/>
    <m/>
    <x v="0"/>
    <n v="0"/>
    <n v="2081.52"/>
    <x v="10"/>
    <x v="4"/>
  </r>
  <r>
    <s v="ORD-202311-08525"/>
    <x v="302"/>
    <x v="20"/>
    <x v="6"/>
    <n v="4040438762"/>
    <x v="12"/>
    <s v="PRD-105-BAG"/>
    <x v="9"/>
    <x v="2"/>
    <s v="W"/>
    <n v="860.29"/>
    <n v="207.93"/>
    <x v="3"/>
    <n v="0.24169756709946599"/>
    <x v="1"/>
    <x v="1"/>
    <m/>
    <x v="0"/>
    <n v="0"/>
    <m/>
    <x v="10"/>
    <x v="4"/>
  </r>
  <r>
    <s v="ORD-202311-08526"/>
    <x v="311"/>
    <x v="22"/>
    <x v="0"/>
    <n v="4732957550"/>
    <x v="8"/>
    <s v="PRD - 110 - CAM"/>
    <x v="8"/>
    <x v="1"/>
    <s v="South"/>
    <n v="900.39"/>
    <n v="249.74"/>
    <x v="2"/>
    <n v="0.27736869578738099"/>
    <x v="1"/>
    <x v="1"/>
    <m/>
    <x v="0"/>
    <n v="0"/>
    <m/>
    <x v="10"/>
    <x v="4"/>
  </r>
  <r>
    <s v="ORD-202311-08527"/>
    <x v="312"/>
    <x v="9"/>
    <x v="0"/>
    <n v="2560242671"/>
    <x v="20"/>
    <s v="PRD-100-SHO"/>
    <x v="12"/>
    <x v="0"/>
    <s v="South"/>
    <n v="4593.53"/>
    <n v="472.89"/>
    <x v="2"/>
    <n v="0.102946971065825"/>
    <x v="0"/>
    <x v="0"/>
    <m/>
    <x v="0"/>
    <n v="0"/>
    <n v="2793.38"/>
    <x v="10"/>
    <x v="4"/>
  </r>
  <r>
    <s v="ORD-202311-08528"/>
    <x v="301"/>
    <x v="22"/>
    <x v="3"/>
    <n v="4337461549"/>
    <x v="8"/>
    <s v="PRD-110-CAM"/>
    <x v="8"/>
    <x v="1"/>
    <s v="North"/>
    <n v="1005.83"/>
    <n v="184.12"/>
    <x v="0"/>
    <n v="0.18305280216338701"/>
    <x v="0"/>
    <x v="0"/>
    <m/>
    <x v="0"/>
    <n v="0"/>
    <m/>
    <x v="10"/>
    <x v="4"/>
  </r>
  <r>
    <s v="ORD-202311-08529"/>
    <x v="320"/>
    <x v="14"/>
    <x v="5"/>
    <n v="7237687999"/>
    <x v="0"/>
    <s v="PRD-108-JAC"/>
    <x v="0"/>
    <x v="0"/>
    <s v="North"/>
    <n v="2003.58"/>
    <n v="397.48"/>
    <x v="0"/>
    <n v="0.19838489104502899"/>
    <x v="0"/>
    <x v="0"/>
    <m/>
    <x v="0"/>
    <n v="0"/>
    <n v="2085.91"/>
    <x v="10"/>
    <x v="4"/>
  </r>
  <r>
    <s v="ORD-202311-08530"/>
    <x v="294"/>
    <x v="4"/>
    <x v="2"/>
    <n v="3655628415"/>
    <x v="4"/>
    <s v="PRD-109-SUN"/>
    <x v="3"/>
    <x v="2"/>
    <s v="S"/>
    <n v="4358.5"/>
    <n v="854.3"/>
    <x v="2"/>
    <n v="0.196007800848916"/>
    <x v="0"/>
    <x v="0"/>
    <m/>
    <x v="0"/>
    <n v="0"/>
    <m/>
    <x v="10"/>
    <x v="4"/>
  </r>
  <r>
    <s v="ORD-202311-08531"/>
    <x v="298"/>
    <x v="4"/>
    <x v="1"/>
    <n v="6897750352"/>
    <x v="13"/>
    <s v="PRD-102-LAP"/>
    <x v="10"/>
    <x v="1"/>
    <s v="South"/>
    <n v="4558.79"/>
    <n v="1020.49"/>
    <x v="2"/>
    <n v="0.223851065743322"/>
    <x v="0"/>
    <x v="1"/>
    <m/>
    <x v="0"/>
    <n v="0"/>
    <n v="847.14"/>
    <x v="10"/>
    <x v="4"/>
  </r>
  <r>
    <s v="ORD-202311-08532"/>
    <x v="307"/>
    <x v="19"/>
    <x v="2"/>
    <n v="7088559277"/>
    <x v="21"/>
    <s v="PRD-110-CAM"/>
    <x v="8"/>
    <x v="1"/>
    <s v="S"/>
    <n v="1445.34"/>
    <n v="251.36"/>
    <x v="2"/>
    <n v="0.17391063694355699"/>
    <x v="0"/>
    <x v="0"/>
    <m/>
    <x v="0"/>
    <n v="0"/>
    <m/>
    <x v="10"/>
    <x v="4"/>
  </r>
  <r>
    <s v="ORD-202311-08533"/>
    <x v="308"/>
    <x v="28"/>
    <x v="7"/>
    <n v="4325726534"/>
    <x v="13"/>
    <s v="PRD-102-LAP"/>
    <x v="10"/>
    <x v="1"/>
    <s v="N"/>
    <n v="3995.34"/>
    <n v="676.62"/>
    <x v="0"/>
    <n v="0.16935229542416899"/>
    <x v="0"/>
    <x v="0"/>
    <m/>
    <x v="0"/>
    <n v="0"/>
    <n v="847.14"/>
    <x v="10"/>
    <x v="4"/>
  </r>
  <r>
    <s v="ORD-202311-08534"/>
    <x v="305"/>
    <x v="16"/>
    <x v="3"/>
    <n v="6729672238"/>
    <x v="22"/>
    <s v="PRD-105-BAG"/>
    <x v="9"/>
    <x v="2"/>
    <s v="S"/>
    <n v="2738.34"/>
    <n v="574.82000000000005"/>
    <x v="2"/>
    <n v="0.209915496249553"/>
    <x v="0"/>
    <x v="1"/>
    <m/>
    <x v="0"/>
    <n v="0"/>
    <m/>
    <x v="10"/>
    <x v="4"/>
  </r>
  <r>
    <s v="ORD-202311-08535"/>
    <x v="296"/>
    <x v="14"/>
    <x v="6"/>
    <n v="4343992313"/>
    <x v="10"/>
    <s v="PRD - 106 - PHO"/>
    <x v="2"/>
    <x v="1"/>
    <s v="South"/>
    <n v="4222.47"/>
    <n v="804.24"/>
    <x v="2"/>
    <n v="0.19046671734790299"/>
    <x v="0"/>
    <x v="0"/>
    <m/>
    <x v="0"/>
    <n v="0"/>
    <m/>
    <x v="10"/>
    <x v="4"/>
  </r>
  <r>
    <s v="ORD-202311-08536"/>
    <x v="314"/>
    <x v="18"/>
    <x v="3"/>
    <n v="2008233672"/>
    <x v="0"/>
    <s v="PRD-108-JAC"/>
    <x v="0"/>
    <x v="0"/>
    <s v="East"/>
    <n v="930.81"/>
    <n v="55.54"/>
    <x v="1"/>
    <n v="5.9668460802956597E-2"/>
    <x v="1"/>
    <x v="2"/>
    <m/>
    <x v="0"/>
    <n v="0"/>
    <n v="2085.91"/>
    <x v="10"/>
    <x v="4"/>
  </r>
  <r>
    <s v="ORD-202311-08537"/>
    <x v="314"/>
    <x v="26"/>
    <x v="0"/>
    <n v="4055473275"/>
    <x v="3"/>
    <s v="PRD-106-PHO"/>
    <x v="2"/>
    <x v="1"/>
    <s v="North"/>
    <n v="3421.44"/>
    <n v="561.14"/>
    <x v="0"/>
    <n v="0.164006967826412"/>
    <x v="0"/>
    <x v="0"/>
    <m/>
    <x v="0"/>
    <n v="0"/>
    <n v="2788.38"/>
    <x v="10"/>
    <x v="4"/>
  </r>
  <r>
    <s v="ORD-202311-08538"/>
    <x v="311"/>
    <x v="24"/>
    <x v="2"/>
    <n v="5752499113"/>
    <x v="13"/>
    <s v="PRD-102-LAP"/>
    <x v="10"/>
    <x v="1"/>
    <s v="W"/>
    <n v="3047.13"/>
    <n v="468.76"/>
    <x v="3"/>
    <n v="0.15383656096064199"/>
    <x v="0"/>
    <x v="0"/>
    <m/>
    <x v="0"/>
    <n v="0"/>
    <n v="847.14"/>
    <x v="10"/>
    <x v="4"/>
  </r>
  <r>
    <s v="ORD-202311-08539"/>
    <x v="313"/>
    <x v="23"/>
    <x v="7"/>
    <n v="9525472518"/>
    <x v="5"/>
    <s v="PRD-103-HEA"/>
    <x v="5"/>
    <x v="1"/>
    <s v="W"/>
    <n v="4036.95"/>
    <n v="481.91"/>
    <x v="3"/>
    <n v="0.119374775511215"/>
    <x v="0"/>
    <x v="0"/>
    <m/>
    <x v="0"/>
    <n v="0"/>
    <n v="2183.56"/>
    <x v="10"/>
    <x v="4"/>
  </r>
  <r>
    <s v="ORD-202311-08540"/>
    <x v="311"/>
    <x v="16"/>
    <x v="3"/>
    <n v="1156084199"/>
    <x v="4"/>
    <s v="PRD-109-SUN"/>
    <x v="3"/>
    <x v="2"/>
    <s v="East"/>
    <n v="1231.6500000000001"/>
    <n v="368.41"/>
    <x v="1"/>
    <n v="0.29911906791702197"/>
    <x v="0"/>
    <x v="1"/>
    <m/>
    <x v="0"/>
    <n v="0"/>
    <m/>
    <x v="10"/>
    <x v="4"/>
  </r>
  <r>
    <s v="ORD-202311-08541"/>
    <x v="318"/>
    <x v="15"/>
    <x v="2"/>
    <n v="6241286151"/>
    <x v="11"/>
    <s v="PRD-104-WAT"/>
    <x v="7"/>
    <x v="2"/>
    <s v="S"/>
    <n v="1161.29"/>
    <n v="273.35000000000002"/>
    <x v="2"/>
    <n v="0.235384787606885"/>
    <x v="0"/>
    <x v="1"/>
    <m/>
    <x v="0"/>
    <n v="0"/>
    <n v="2420.2800000000002"/>
    <x v="10"/>
    <x v="4"/>
  </r>
  <r>
    <s v="ORD-202311-08542"/>
    <x v="309"/>
    <x v="19"/>
    <x v="6"/>
    <n v="3477555046"/>
    <x v="12"/>
    <s v="PRD-105-BAG"/>
    <x v="9"/>
    <x v="2"/>
    <s v="South"/>
    <n v="4960.8100000000004"/>
    <n v="942.71"/>
    <x v="2"/>
    <n v="0.190031466635489"/>
    <x v="0"/>
    <x v="0"/>
    <m/>
    <x v="0"/>
    <n v="0"/>
    <m/>
    <x v="10"/>
    <x v="4"/>
  </r>
  <r>
    <s v="ORD-202311-08543"/>
    <x v="301"/>
    <x v="20"/>
    <x v="0"/>
    <n v="5499232769"/>
    <x v="12"/>
    <s v="PRD-105-BAG"/>
    <x v="9"/>
    <x v="2"/>
    <s v="N"/>
    <n v="2767.26"/>
    <n v="435.69"/>
    <x v="0"/>
    <n v="0.15744454803668601"/>
    <x v="0"/>
    <x v="0"/>
    <m/>
    <x v="0"/>
    <n v="0"/>
    <m/>
    <x v="10"/>
    <x v="4"/>
  </r>
  <r>
    <s v="ORD-202311-08544"/>
    <x v="321"/>
    <x v="29"/>
    <x v="4"/>
    <n v="7017814061"/>
    <x v="5"/>
    <s v="PRD-103-HEA"/>
    <x v="5"/>
    <x v="1"/>
    <s v="North"/>
    <n v="4242.43"/>
    <n v="636.39"/>
    <x v="0"/>
    <n v="0.15000601070612801"/>
    <x v="0"/>
    <x v="0"/>
    <m/>
    <x v="0"/>
    <n v="0"/>
    <n v="2183.56"/>
    <x v="10"/>
    <x v="4"/>
  </r>
  <r>
    <s v="ORD-202311-08545"/>
    <x v="309"/>
    <x v="6"/>
    <x v="6"/>
    <n v="5690964524"/>
    <x v="2"/>
    <s v="PRD-101-SHI"/>
    <x v="1"/>
    <x v="0"/>
    <s v="South"/>
    <n v="1838.89"/>
    <n v="187.51"/>
    <x v="2"/>
    <n v="0.101969122677267"/>
    <x v="0"/>
    <x v="0"/>
    <m/>
    <x v="0"/>
    <n v="0"/>
    <n v="2821.33"/>
    <x v="10"/>
    <x v="4"/>
  </r>
  <r>
    <s v="ORD-202311-08546"/>
    <x v="320"/>
    <x v="22"/>
    <x v="0"/>
    <n v="9872233525"/>
    <x v="12"/>
    <s v="PRD-105-BAG"/>
    <x v="9"/>
    <x v="2"/>
    <s v="W"/>
    <n v="2042.71"/>
    <n v="129.15"/>
    <x v="3"/>
    <n v="6.3224833676831294E-2"/>
    <x v="0"/>
    <x v="2"/>
    <m/>
    <x v="0"/>
    <n v="0"/>
    <m/>
    <x v="10"/>
    <x v="4"/>
  </r>
  <r>
    <s v="ORD-202311-08547"/>
    <x v="307"/>
    <x v="15"/>
    <x v="2"/>
    <n v="9865615634"/>
    <x v="14"/>
    <s v="PRD-111-CHA"/>
    <x v="11"/>
    <x v="1"/>
    <s v="N"/>
    <n v="3826.75"/>
    <n v="1004.87"/>
    <x v="0"/>
    <n v="0.26259097145096999"/>
    <x v="0"/>
    <x v="1"/>
    <s v="damaged "/>
    <x v="1"/>
    <n v="1"/>
    <n v="207.68"/>
    <x v="10"/>
    <x v="4"/>
  </r>
  <r>
    <s v="ORD-202311-08548"/>
    <x v="303"/>
    <x v="0"/>
    <x v="2"/>
    <n v="5166971477"/>
    <x v="13"/>
    <s v="PRD-102-LAP"/>
    <x v="10"/>
    <x v="1"/>
    <s v="East"/>
    <n v="134.04"/>
    <n v="25.55"/>
    <x v="1"/>
    <n v="0.19061474186809901"/>
    <x v="2"/>
    <x v="0"/>
    <m/>
    <x v="0"/>
    <n v="0"/>
    <n v="847.14"/>
    <x v="10"/>
    <x v="4"/>
  </r>
  <r>
    <s v="ORD-202311-08549"/>
    <x v="296"/>
    <x v="18"/>
    <x v="5"/>
    <n v="2699210112"/>
    <x v="23"/>
    <s v="PRD-111-CHA"/>
    <x v="11"/>
    <x v="1"/>
    <s v="S"/>
    <n v="1757.76"/>
    <n v="266.17"/>
    <x v="2"/>
    <n v="0.15142567813580901"/>
    <x v="0"/>
    <x v="0"/>
    <s v="Late delivery"/>
    <x v="1"/>
    <n v="1"/>
    <n v="207.68"/>
    <x v="10"/>
    <x v="4"/>
  </r>
  <r>
    <s v="ORD-202311-08550"/>
    <x v="318"/>
    <x v="6"/>
    <x v="0"/>
    <n v="6926239198"/>
    <x v="13"/>
    <s v="PRD-102-LAP "/>
    <x v="10"/>
    <x v="1"/>
    <s v="West"/>
    <n v="4396.87"/>
    <n v="665.25"/>
    <x v="3"/>
    <n v="0.15130081171378701"/>
    <x v="0"/>
    <x v="0"/>
    <m/>
    <x v="0"/>
    <n v="0"/>
    <m/>
    <x v="10"/>
    <x v="4"/>
  </r>
  <r>
    <s v="ORD-202311-08551"/>
    <x v="296"/>
    <x v="14"/>
    <x v="7"/>
    <n v="1671146947"/>
    <x v="4"/>
    <s v="PRD-109-SUN"/>
    <x v="3"/>
    <x v="2"/>
    <s v="East"/>
    <n v="997.84"/>
    <n v="215.25"/>
    <x v="1"/>
    <n v="0.21571594644431999"/>
    <x v="1"/>
    <x v="1"/>
    <m/>
    <x v="0"/>
    <n v="0"/>
    <m/>
    <x v="10"/>
    <x v="4"/>
  </r>
  <r>
    <s v="ORD-202311-08552"/>
    <x v="296"/>
    <x v="17"/>
    <x v="3"/>
    <n v="7382161946"/>
    <x v="11"/>
    <s v="PRD-104-WAT"/>
    <x v="7"/>
    <x v="2"/>
    <s v="W"/>
    <n v="189.87"/>
    <n v="12.19"/>
    <x v="3"/>
    <n v="6.4201822299467998E-2"/>
    <x v="2"/>
    <x v="2"/>
    <m/>
    <x v="0"/>
    <n v="0"/>
    <n v="2420.2800000000002"/>
    <x v="10"/>
    <x v="4"/>
  </r>
  <r>
    <s v="ORD-202311-08553"/>
    <x v="314"/>
    <x v="1"/>
    <x v="6"/>
    <n v="686083300"/>
    <x v="5"/>
    <s v="PRD-103-HEA"/>
    <x v="5"/>
    <x v="1"/>
    <s v="S"/>
    <n v="3469.41"/>
    <n v="887.13"/>
    <x v="2"/>
    <n v="0.25570053697890999"/>
    <x v="0"/>
    <x v="1"/>
    <m/>
    <x v="0"/>
    <n v="0"/>
    <n v="2183.56"/>
    <x v="10"/>
    <x v="4"/>
  </r>
  <r>
    <s v="ORD-202311-08554"/>
    <x v="307"/>
    <x v="15"/>
    <x v="5"/>
    <n v="4912345181"/>
    <x v="0"/>
    <s v="PRD-108-JAC"/>
    <x v="0"/>
    <x v="0"/>
    <s v="N"/>
    <n v="2833.18"/>
    <n v="358.06"/>
    <x v="0"/>
    <n v="0.12638095708708899"/>
    <x v="0"/>
    <x v="0"/>
    <m/>
    <x v="0"/>
    <n v="0"/>
    <n v="2085.91"/>
    <x v="10"/>
    <x v="4"/>
  </r>
  <r>
    <s v="ORD-202311-08555"/>
    <x v="295"/>
    <x v="1"/>
    <x v="7"/>
    <n v="8577814403"/>
    <x v="0"/>
    <s v="PRD-108-JAC "/>
    <x v="0"/>
    <x v="0"/>
    <s v="North"/>
    <n v="4922.6000000000004"/>
    <n v="341.06"/>
    <x v="0"/>
    <n v="6.9284524438305004E-2"/>
    <x v="0"/>
    <x v="2"/>
    <m/>
    <x v="0"/>
    <n v="0"/>
    <m/>
    <x v="10"/>
    <x v="4"/>
  </r>
  <r>
    <s v="ORD-202311-08556"/>
    <x v="322"/>
    <x v="6"/>
    <x v="5"/>
    <n v="7181075509"/>
    <x v="19"/>
    <s v="PRD-102-LAP"/>
    <x v="10"/>
    <x v="1"/>
    <s v="North"/>
    <n v="232.81"/>
    <n v="10.41"/>
    <x v="0"/>
    <n v="4.47145741162321E-2"/>
    <x v="2"/>
    <x v="2"/>
    <m/>
    <x v="0"/>
    <n v="0"/>
    <n v="847.14"/>
    <x v="10"/>
    <x v="4"/>
  </r>
  <r>
    <s v="ORD-202311-08557"/>
    <x v="308"/>
    <x v="4"/>
    <x v="2"/>
    <n v="2357124159"/>
    <x v="0"/>
    <s v="PRD-108-JAC"/>
    <x v="0"/>
    <x v="0"/>
    <s v="West"/>
    <n v="1473.53"/>
    <n v="81.150000000000006"/>
    <x v="3"/>
    <n v="5.5071834302661E-2"/>
    <x v="0"/>
    <x v="2"/>
    <m/>
    <x v="0"/>
    <n v="0"/>
    <n v="2085.91"/>
    <x v="10"/>
    <x v="4"/>
  </r>
  <r>
    <s v="ORD-202311-08558"/>
    <x v="296"/>
    <x v="23"/>
    <x v="4"/>
    <n v="4244093480"/>
    <x v="10"/>
    <s v="PRD-106-PHO"/>
    <x v="2"/>
    <x v="1"/>
    <s v="South"/>
    <n v="1576.65"/>
    <n v="264.04000000000002"/>
    <x v="2"/>
    <n v="0.167469000729395"/>
    <x v="0"/>
    <x v="0"/>
    <s v="Late delivery"/>
    <x v="1"/>
    <n v="1"/>
    <n v="2788.38"/>
    <x v="10"/>
    <x v="4"/>
  </r>
  <r>
    <s v="ORD-202311-08559"/>
    <x v="319"/>
    <x v="15"/>
    <x v="4"/>
    <n v="8479958110"/>
    <x v="13"/>
    <s v="PRD - 102 - LAP"/>
    <x v="10"/>
    <x v="1"/>
    <s v="West"/>
    <n v="3404.72"/>
    <n v="150.53"/>
    <x v="3"/>
    <n v="4.42121525411781E-2"/>
    <x v="0"/>
    <x v="2"/>
    <m/>
    <x v="0"/>
    <n v="0"/>
    <m/>
    <x v="10"/>
    <x v="4"/>
  </r>
  <r>
    <s v="ORD-202311-08560"/>
    <x v="319"/>
    <x v="4"/>
    <x v="5"/>
    <n v="782658744"/>
    <x v="4"/>
    <s v="PRD-109-SUN"/>
    <x v="3"/>
    <x v="2"/>
    <s v="East"/>
    <n v="2088.64"/>
    <n v="119.77"/>
    <x v="1"/>
    <n v="5.7343534548797301E-2"/>
    <x v="0"/>
    <x v="2"/>
    <m/>
    <x v="0"/>
    <n v="0"/>
    <m/>
    <x v="10"/>
    <x v="4"/>
  </r>
  <r>
    <s v="ORD-202311-08561"/>
    <x v="304"/>
    <x v="22"/>
    <x v="3"/>
    <n v="4252829782"/>
    <x v="5"/>
    <s v="PRD - 103 - HEA"/>
    <x v="5"/>
    <x v="1"/>
    <s v="North"/>
    <n v="3837.87"/>
    <n v="478.44"/>
    <x v="0"/>
    <n v="0.124662898951762"/>
    <x v="0"/>
    <x v="0"/>
    <m/>
    <x v="0"/>
    <n v="0"/>
    <m/>
    <x v="10"/>
    <x v="4"/>
  </r>
  <r>
    <s v="ORD-202311-08562"/>
    <x v="319"/>
    <x v="7"/>
    <x v="5"/>
    <n v="787411839"/>
    <x v="6"/>
    <s v="PRD-107-TAB"/>
    <x v="6"/>
    <x v="1"/>
    <s v="North"/>
    <n v="1125.25"/>
    <n v="250.31"/>
    <x v="0"/>
    <n v="0.222448344812264"/>
    <x v="0"/>
    <x v="1"/>
    <m/>
    <x v="0"/>
    <n v="0"/>
    <n v="2081.52"/>
    <x v="10"/>
    <x v="4"/>
  </r>
  <r>
    <s v="ORD-202311-08563"/>
    <x v="320"/>
    <x v="6"/>
    <x v="2"/>
    <n v="1731643196"/>
    <x v="13"/>
    <s v="PRD-102-LAP"/>
    <x v="10"/>
    <x v="1"/>
    <s v="North"/>
    <n v="925.54"/>
    <n v="128.07"/>
    <x v="0"/>
    <n v="0.13837327398059501"/>
    <x v="1"/>
    <x v="0"/>
    <m/>
    <x v="0"/>
    <n v="0"/>
    <n v="847.14"/>
    <x v="10"/>
    <x v="4"/>
  </r>
  <r>
    <s v="ORD-202311-08564"/>
    <x v="310"/>
    <x v="26"/>
    <x v="1"/>
    <n v="2359284532"/>
    <x v="5"/>
    <s v="PRD-103-HEA"/>
    <x v="5"/>
    <x v="1"/>
    <s v="North"/>
    <n v="3531.65"/>
    <n v="208.69"/>
    <x v="0"/>
    <n v="5.90913595628106E-2"/>
    <x v="0"/>
    <x v="2"/>
    <m/>
    <x v="0"/>
    <n v="0"/>
    <n v="2183.56"/>
    <x v="10"/>
    <x v="4"/>
  </r>
  <r>
    <s v="ORD-202311-08565"/>
    <x v="299"/>
    <x v="11"/>
    <x v="3"/>
    <n v="6716979790"/>
    <x v="7"/>
    <s v="PRD-104-WAT"/>
    <x v="7"/>
    <x v="2"/>
    <s v="N"/>
    <n v="431.86"/>
    <n v="25.22"/>
    <x v="0"/>
    <n v="5.83985550872968E-2"/>
    <x v="2"/>
    <x v="2"/>
    <m/>
    <x v="0"/>
    <n v="0"/>
    <n v="2420.2800000000002"/>
    <x v="10"/>
    <x v="4"/>
  </r>
  <r>
    <s v="ORD-202311-08566"/>
    <x v="302"/>
    <x v="7"/>
    <x v="0"/>
    <n v="3842595448"/>
    <x v="8"/>
    <s v="PRD - 110 - CAM"/>
    <x v="8"/>
    <x v="1"/>
    <s v="North"/>
    <n v="4050.66"/>
    <n v="796.2"/>
    <x v="0"/>
    <n v="0.19656056050125201"/>
    <x v="0"/>
    <x v="0"/>
    <s v="Late delivery"/>
    <x v="1"/>
    <n v="1"/>
    <m/>
    <x v="10"/>
    <x v="4"/>
  </r>
  <r>
    <s v="ORD-202311-08567"/>
    <x v="312"/>
    <x v="14"/>
    <x v="3"/>
    <n v="3993362381"/>
    <x v="0"/>
    <s v="PRD-108-JAC "/>
    <x v="0"/>
    <x v="0"/>
    <s v="W"/>
    <n v="2480.9899999999998"/>
    <n v="355.12"/>
    <x v="3"/>
    <n v="0.14313640925598201"/>
    <x v="0"/>
    <x v="0"/>
    <m/>
    <x v="0"/>
    <n v="0"/>
    <m/>
    <x v="10"/>
    <x v="4"/>
  </r>
  <r>
    <s v="ORD-202311-08568"/>
    <x v="300"/>
    <x v="13"/>
    <x v="7"/>
    <n v="1693659069"/>
    <x v="9"/>
    <s v="PRD-107-TAB"/>
    <x v="6"/>
    <x v="1"/>
    <s v="East"/>
    <n v="2764.01"/>
    <n v="368.65"/>
    <x v="1"/>
    <n v="0.13337506014811801"/>
    <x v="0"/>
    <x v="0"/>
    <m/>
    <x v="0"/>
    <n v="0"/>
    <n v="2081.52"/>
    <x v="10"/>
    <x v="4"/>
  </r>
  <r>
    <s v="ORD-202311-08569"/>
    <x v="314"/>
    <x v="11"/>
    <x v="7"/>
    <n v="1744054417"/>
    <x v="13"/>
    <s v="PRD-102-LAP"/>
    <x v="10"/>
    <x v="1"/>
    <s v="N"/>
    <n v="37.299999999999997"/>
    <n v="8.64"/>
    <x v="0"/>
    <n v="0.23163538873994599"/>
    <x v="2"/>
    <x v="1"/>
    <m/>
    <x v="0"/>
    <n v="0"/>
    <n v="847.14"/>
    <x v="10"/>
    <x v="4"/>
  </r>
  <r>
    <s v="ORD-202311-08570"/>
    <x v="303"/>
    <x v="26"/>
    <x v="1"/>
    <n v="7275082628"/>
    <x v="2"/>
    <s v="PRD-101-SHI"/>
    <x v="1"/>
    <x v="0"/>
    <s v="North"/>
    <n v="3619.69"/>
    <n v="1037.08"/>
    <x v="0"/>
    <n v="0.28651072329398403"/>
    <x v="0"/>
    <x v="1"/>
    <m/>
    <x v="0"/>
    <n v="0"/>
    <n v="2821.33"/>
    <x v="10"/>
    <x v="4"/>
  </r>
  <r>
    <s v="ORD-202311-08571"/>
    <x v="311"/>
    <x v="22"/>
    <x v="6"/>
    <n v="1249352008"/>
    <x v="3"/>
    <s v="PRD-106-PHO"/>
    <x v="4"/>
    <x v="1"/>
    <s v="North"/>
    <n v="4303.3"/>
    <n v="1271.42"/>
    <x v="0"/>
    <n v="0.29545232728371201"/>
    <x v="0"/>
    <x v="1"/>
    <m/>
    <x v="0"/>
    <n v="0"/>
    <n v="2788.38"/>
    <x v="10"/>
    <x v="4"/>
  </r>
  <r>
    <s v="ORD-202311-08572"/>
    <x v="310"/>
    <x v="25"/>
    <x v="3"/>
    <n v="616983174"/>
    <x v="5"/>
    <s v="PRD-103-HEA"/>
    <x v="4"/>
    <x v="1"/>
    <s v="West"/>
    <n v="2449.31"/>
    <n v="403.78"/>
    <x v="3"/>
    <n v="0.16485459170133601"/>
    <x v="0"/>
    <x v="0"/>
    <m/>
    <x v="0"/>
    <n v="0"/>
    <n v="2183.56"/>
    <x v="10"/>
    <x v="4"/>
  </r>
  <r>
    <s v="ORD-202311-08573"/>
    <x v="308"/>
    <x v="7"/>
    <x v="2"/>
    <n v="5465757700"/>
    <x v="13"/>
    <s v="PRD-102-LAP"/>
    <x v="4"/>
    <x v="1"/>
    <s v="W"/>
    <n v="3085.01"/>
    <n v="811.7"/>
    <x v="3"/>
    <n v="0.26311097857057197"/>
    <x v="0"/>
    <x v="1"/>
    <s v="missing parts"/>
    <x v="1"/>
    <n v="1"/>
    <n v="847.14"/>
    <x v="10"/>
    <x v="4"/>
  </r>
  <r>
    <s v="ORD-202311-08574"/>
    <x v="321"/>
    <x v="11"/>
    <x v="4"/>
    <n v="8914993244"/>
    <x v="0"/>
    <s v="PRD - 108 - JAC"/>
    <x v="0"/>
    <x v="0"/>
    <s v="N"/>
    <n v="35.08"/>
    <n v="7.35"/>
    <x v="0"/>
    <n v="0.209521094640821"/>
    <x v="2"/>
    <x v="1"/>
    <s v="Defective"/>
    <x v="1"/>
    <n v="1"/>
    <m/>
    <x v="10"/>
    <x v="4"/>
  </r>
  <r>
    <s v="ORD-202311-08575"/>
    <x v="296"/>
    <x v="24"/>
    <x v="4"/>
    <n v="9453440148"/>
    <x v="15"/>
    <s v="PRD-100-SHO"/>
    <x v="12"/>
    <x v="0"/>
    <s v="S"/>
    <n v="4844.7299999999996"/>
    <n v="1026.02"/>
    <x v="2"/>
    <n v="0.211780635866189"/>
    <x v="0"/>
    <x v="1"/>
    <m/>
    <x v="0"/>
    <n v="0"/>
    <n v="2793.38"/>
    <x v="10"/>
    <x v="4"/>
  </r>
  <r>
    <s v="ORD-202311-08576"/>
    <x v="303"/>
    <x v="20"/>
    <x v="2"/>
    <n v="3150948173"/>
    <x v="2"/>
    <s v="PRD-101-SHI"/>
    <x v="1"/>
    <x v="0"/>
    <s v="South"/>
    <n v="3985.87"/>
    <n v="144.05000000000001"/>
    <x v="2"/>
    <n v="3.6140165133333499E-2"/>
    <x v="0"/>
    <x v="2"/>
    <m/>
    <x v="0"/>
    <n v="0"/>
    <n v="2821.33"/>
    <x v="10"/>
    <x v="4"/>
  </r>
  <r>
    <s v="ORD-202311-08577"/>
    <x v="315"/>
    <x v="27"/>
    <x v="2"/>
    <n v="2578465110"/>
    <x v="3"/>
    <s v="PRD-106-PHO"/>
    <x v="2"/>
    <x v="1"/>
    <s v="S"/>
    <n v="1957.98"/>
    <n v="476.1"/>
    <x v="2"/>
    <n v="0.24315876566665601"/>
    <x v="0"/>
    <x v="1"/>
    <m/>
    <x v="0"/>
    <n v="0"/>
    <n v="2788.38"/>
    <x v="10"/>
    <x v="4"/>
  </r>
  <r>
    <s v="ORD-202311-08578"/>
    <x v="299"/>
    <x v="15"/>
    <x v="6"/>
    <n v="6201359074"/>
    <x v="7"/>
    <s v="PRD-104-WAT"/>
    <x v="7"/>
    <x v="2"/>
    <s v="South"/>
    <n v="2711.52"/>
    <n v="551.6"/>
    <x v="2"/>
    <n v="0.20342833539859601"/>
    <x v="0"/>
    <x v="1"/>
    <m/>
    <x v="0"/>
    <n v="0"/>
    <n v="2420.2800000000002"/>
    <x v="10"/>
    <x v="4"/>
  </r>
  <r>
    <s v="ORD-202311-08579"/>
    <x v="308"/>
    <x v="0"/>
    <x v="0"/>
    <n v="2603692173"/>
    <x v="19"/>
    <s v="PRD-102-LAP"/>
    <x v="10"/>
    <x v="1"/>
    <s v="North"/>
    <n v="4267.46"/>
    <n v="756.37"/>
    <x v="0"/>
    <n v="0.17724126295267001"/>
    <x v="0"/>
    <x v="0"/>
    <m/>
    <x v="0"/>
    <n v="0"/>
    <n v="847.14"/>
    <x v="10"/>
    <x v="4"/>
  </r>
  <r>
    <s v="ORD-202311-08580"/>
    <x v="318"/>
    <x v="22"/>
    <x v="2"/>
    <n v="2817402515"/>
    <x v="14"/>
    <s v="PRD-111-CHA"/>
    <x v="11"/>
    <x v="1"/>
    <s v="N"/>
    <n v="2911.09"/>
    <n v="199.33"/>
    <x v="0"/>
    <n v="6.8472633961849397E-2"/>
    <x v="0"/>
    <x v="2"/>
    <s v="Wrong item delivered"/>
    <x v="1"/>
    <n v="1"/>
    <n v="207.68"/>
    <x v="10"/>
    <x v="4"/>
  </r>
  <r>
    <s v="ORD-202311-08581"/>
    <x v="319"/>
    <x v="27"/>
    <x v="6"/>
    <n v="6122370423"/>
    <x v="9"/>
    <s v="PRD-107-TAB"/>
    <x v="6"/>
    <x v="1"/>
    <s v="N"/>
    <n v="4473.2700000000004"/>
    <n v="1253.0899999999999"/>
    <x v="0"/>
    <n v="0.28012840718311199"/>
    <x v="0"/>
    <x v="1"/>
    <m/>
    <x v="0"/>
    <n v="0"/>
    <n v="2081.52"/>
    <x v="10"/>
    <x v="4"/>
  </r>
  <r>
    <s v="ORD-202311-08582"/>
    <x v="297"/>
    <x v="20"/>
    <x v="3"/>
    <n v="8624913652"/>
    <x v="21"/>
    <s v="PRD-110-CAM"/>
    <x v="8"/>
    <x v="1"/>
    <s v="S"/>
    <n v="1074.3499999999999"/>
    <n v="129.33000000000001"/>
    <x v="2"/>
    <n v="0.120379764508773"/>
    <x v="0"/>
    <x v="0"/>
    <m/>
    <x v="0"/>
    <n v="0"/>
    <m/>
    <x v="10"/>
    <x v="4"/>
  </r>
  <r>
    <s v="ORD-202311-08583"/>
    <x v="310"/>
    <x v="11"/>
    <x v="7"/>
    <n v="7212619132"/>
    <x v="23"/>
    <s v="PRD-111-CHA"/>
    <x v="11"/>
    <x v="1"/>
    <s v="North"/>
    <n v="705.05"/>
    <n v="58.72"/>
    <x v="0"/>
    <n v="8.3284873413233096E-2"/>
    <x v="1"/>
    <x v="2"/>
    <m/>
    <x v="0"/>
    <n v="0"/>
    <n v="207.68"/>
    <x v="10"/>
    <x v="4"/>
  </r>
  <r>
    <s v="ORD-202311-08584"/>
    <x v="306"/>
    <x v="18"/>
    <x v="6"/>
    <n v="1174746657"/>
    <x v="4"/>
    <s v="PRD-109-SUN"/>
    <x v="3"/>
    <x v="2"/>
    <s v="South"/>
    <n v="4147.99"/>
    <n v="578.01"/>
    <x v="2"/>
    <n v="0.139347009033291"/>
    <x v="0"/>
    <x v="0"/>
    <m/>
    <x v="0"/>
    <n v="0"/>
    <m/>
    <x v="10"/>
    <x v="4"/>
  </r>
  <r>
    <s v="ORD-202311-08585"/>
    <x v="322"/>
    <x v="8"/>
    <x v="1"/>
    <n v="8080661883"/>
    <x v="1"/>
    <s v="PRD-101-SHI"/>
    <x v="1"/>
    <x v="0"/>
    <s v="N"/>
    <n v="4497.8599999999997"/>
    <n v="496.23"/>
    <x v="0"/>
    <n v="0.11032579938015"/>
    <x v="0"/>
    <x v="0"/>
    <m/>
    <x v="0"/>
    <n v="0"/>
    <n v="2821.33"/>
    <x v="10"/>
    <x v="4"/>
  </r>
  <r>
    <s v="ORD-202311-08586"/>
    <x v="305"/>
    <x v="19"/>
    <x v="7"/>
    <n v="6737841952"/>
    <x v="20"/>
    <s v="PRD-100-SHO"/>
    <x v="12"/>
    <x v="0"/>
    <s v="North"/>
    <n v="3241.81"/>
    <n v="403"/>
    <x v="0"/>
    <n v="0.124313269438986"/>
    <x v="0"/>
    <x v="0"/>
    <m/>
    <x v="0"/>
    <n v="0"/>
    <n v="2793.38"/>
    <x v="10"/>
    <x v="4"/>
  </r>
  <r>
    <s v="ORD-202311-08587"/>
    <x v="316"/>
    <x v="14"/>
    <x v="4"/>
    <n v="7496752742"/>
    <x v="3"/>
    <s v="PRD-106-PHO"/>
    <x v="2"/>
    <x v="1"/>
    <s v="North"/>
    <n v="1080.93"/>
    <n v="161.34"/>
    <x v="0"/>
    <n v="0.14926035913518901"/>
    <x v="0"/>
    <x v="0"/>
    <m/>
    <x v="0"/>
    <n v="0"/>
    <n v="2788.38"/>
    <x v="10"/>
    <x v="4"/>
  </r>
  <r>
    <s v="ORD-202311-08588"/>
    <x v="304"/>
    <x v="17"/>
    <x v="7"/>
    <n v="8219933548"/>
    <x v="11"/>
    <s v="PRD-104-WAT"/>
    <x v="7"/>
    <x v="2"/>
    <s v="W"/>
    <n v="3986.27"/>
    <n v="844.08"/>
    <x v="3"/>
    <n v="0.211746820962955"/>
    <x v="0"/>
    <x v="1"/>
    <m/>
    <x v="0"/>
    <n v="0"/>
    <n v="2420.2800000000002"/>
    <x v="10"/>
    <x v="4"/>
  </r>
  <r>
    <s v="ORD-202311-08589"/>
    <x v="315"/>
    <x v="7"/>
    <x v="5"/>
    <n v="8094787089"/>
    <x v="22"/>
    <s v="PRD-105-BAG"/>
    <x v="9"/>
    <x v="2"/>
    <s v="West"/>
    <n v="1653.5"/>
    <n v="341.42"/>
    <x v="3"/>
    <n v="0.20648321741759901"/>
    <x v="0"/>
    <x v="1"/>
    <m/>
    <x v="0"/>
    <n v="0"/>
    <m/>
    <x v="10"/>
    <x v="4"/>
  </r>
  <r>
    <s v="ORD-202311-08590"/>
    <x v="307"/>
    <x v="18"/>
    <x v="4"/>
    <n v="6673774597"/>
    <x v="2"/>
    <s v="PRD-101-SHI"/>
    <x v="1"/>
    <x v="0"/>
    <s v="South"/>
    <n v="4367.04"/>
    <n v="1066.3800000000001"/>
    <x v="2"/>
    <n v="0.244188283139152"/>
    <x v="0"/>
    <x v="1"/>
    <m/>
    <x v="0"/>
    <n v="0"/>
    <n v="2821.33"/>
    <x v="10"/>
    <x v="4"/>
  </r>
  <r>
    <s v="ORD-202311-08591"/>
    <x v="317"/>
    <x v="19"/>
    <x v="0"/>
    <n v="5695845954"/>
    <x v="22"/>
    <s v="PRD - 105 - BAG"/>
    <x v="9"/>
    <x v="2"/>
    <s v="N"/>
    <n v="2976.19"/>
    <n v="550.53"/>
    <x v="0"/>
    <n v="0.18497810959649799"/>
    <x v="0"/>
    <x v="0"/>
    <m/>
    <x v="0"/>
    <n v="0"/>
    <m/>
    <x v="10"/>
    <x v="4"/>
  </r>
  <r>
    <s v="ORD-202311-08592"/>
    <x v="314"/>
    <x v="2"/>
    <x v="4"/>
    <n v="1009038199"/>
    <x v="0"/>
    <s v="PRD-108-JAC"/>
    <x v="0"/>
    <x v="0"/>
    <s v="East"/>
    <n v="4291.05"/>
    <n v="134.54"/>
    <x v="1"/>
    <n v="3.1353631395579201E-2"/>
    <x v="0"/>
    <x v="2"/>
    <m/>
    <x v="0"/>
    <n v="0"/>
    <n v="2085.91"/>
    <x v="10"/>
    <x v="4"/>
  </r>
  <r>
    <s v="ORD-202311-08593"/>
    <x v="321"/>
    <x v="28"/>
    <x v="3"/>
    <n v="7934866636"/>
    <x v="5"/>
    <s v="PRD-103-HEA"/>
    <x v="5"/>
    <x v="1"/>
    <s v="East"/>
    <n v="3271.86"/>
    <n v="634.71"/>
    <x v="1"/>
    <n v="0.19399057416882101"/>
    <x v="0"/>
    <x v="0"/>
    <m/>
    <x v="0"/>
    <n v="0"/>
    <n v="2183.56"/>
    <x v="10"/>
    <x v="4"/>
  </r>
  <r>
    <s v="ORD-202311-08594"/>
    <x v="319"/>
    <x v="2"/>
    <x v="0"/>
    <n v="7412092240"/>
    <x v="23"/>
    <s v="PRD-111-CHA"/>
    <x v="11"/>
    <x v="1"/>
    <s v="W"/>
    <n v="505.53"/>
    <n v="76.010000000000005"/>
    <x v="3"/>
    <n v="0.15035705101576599"/>
    <x v="1"/>
    <x v="0"/>
    <m/>
    <x v="0"/>
    <n v="0"/>
    <n v="207.68"/>
    <x v="10"/>
    <x v="4"/>
  </r>
  <r>
    <s v="ORD-202311-08595"/>
    <x v="301"/>
    <x v="5"/>
    <x v="2"/>
    <n v="7405418291"/>
    <x v="8"/>
    <s v="PRD-110-CAM"/>
    <x v="8"/>
    <x v="1"/>
    <s v="W"/>
    <n v="2840.72"/>
    <n v="307.70999999999998"/>
    <x v="3"/>
    <n v="0.10832112985440299"/>
    <x v="0"/>
    <x v="0"/>
    <m/>
    <x v="0"/>
    <n v="0"/>
    <m/>
    <x v="10"/>
    <x v="4"/>
  </r>
  <r>
    <s v="ORD-202311-08596"/>
    <x v="310"/>
    <x v="19"/>
    <x v="1"/>
    <n v="9036423199"/>
    <x v="15"/>
    <s v="PRD-100-SHO"/>
    <x v="12"/>
    <x v="0"/>
    <s v="W"/>
    <n v="329.12"/>
    <n v="32.299999999999997"/>
    <x v="3"/>
    <n v="9.8140495867768601E-2"/>
    <x v="2"/>
    <x v="2"/>
    <m/>
    <x v="0"/>
    <n v="0"/>
    <n v="2793.38"/>
    <x v="10"/>
    <x v="4"/>
  </r>
  <r>
    <s v="ORD-202311-08597"/>
    <x v="303"/>
    <x v="18"/>
    <x v="7"/>
    <n v="8324801588"/>
    <x v="13"/>
    <s v="PRD - 102 - LAP "/>
    <x v="10"/>
    <x v="1"/>
    <s v="W"/>
    <n v="637.57000000000005"/>
    <n v="188.34"/>
    <x v="3"/>
    <n v="0.29540285772542602"/>
    <x v="1"/>
    <x v="1"/>
    <m/>
    <x v="0"/>
    <n v="0"/>
    <m/>
    <x v="10"/>
    <x v="4"/>
  </r>
  <r>
    <s v="ORD-202311-08598"/>
    <x v="311"/>
    <x v="9"/>
    <x v="0"/>
    <n v="9316024987"/>
    <x v="4"/>
    <s v="PRD-109-SUN"/>
    <x v="4"/>
    <x v="2"/>
    <s v="S"/>
    <n v="3617.56"/>
    <n v="747.07"/>
    <x v="2"/>
    <n v="0.206512124194208"/>
    <x v="0"/>
    <x v="1"/>
    <m/>
    <x v="0"/>
    <n v="0"/>
    <m/>
    <x v="10"/>
    <x v="4"/>
  </r>
  <r>
    <s v="ORD-202311-08599"/>
    <x v="296"/>
    <x v="22"/>
    <x v="0"/>
    <n v="6650543489"/>
    <x v="11"/>
    <s v="PRD-104-WAT"/>
    <x v="7"/>
    <x v="2"/>
    <s v="South"/>
    <n v="1597.22"/>
    <n v="227.94"/>
    <x v="2"/>
    <n v="0.142710459423248"/>
    <x v="0"/>
    <x v="0"/>
    <m/>
    <x v="0"/>
    <n v="0"/>
    <n v="2420.2800000000002"/>
    <x v="10"/>
    <x v="4"/>
  </r>
  <r>
    <s v="ORD-202311-08600"/>
    <x v="316"/>
    <x v="20"/>
    <x v="6"/>
    <n v="3050901875"/>
    <x v="4"/>
    <s v="PRD-109-SUN"/>
    <x v="3"/>
    <x v="2"/>
    <s v="North"/>
    <n v="393.57"/>
    <n v="37.369999999999997"/>
    <x v="0"/>
    <n v="9.4951342836090205E-2"/>
    <x v="2"/>
    <x v="2"/>
    <m/>
    <x v="0"/>
    <n v="0"/>
    <m/>
    <x v="10"/>
    <x v="4"/>
  </r>
  <r>
    <s v="ORD-202311-08601"/>
    <x v="294"/>
    <x v="20"/>
    <x v="6"/>
    <n v="8671815268"/>
    <x v="13"/>
    <s v="PRD-102-LAP"/>
    <x v="10"/>
    <x v="1"/>
    <s v="East"/>
    <n v="4185.7"/>
    <n v="949.5"/>
    <x v="1"/>
    <n v="0.226843777623814"/>
    <x v="0"/>
    <x v="1"/>
    <m/>
    <x v="0"/>
    <n v="0"/>
    <n v="847.14"/>
    <x v="10"/>
    <x v="4"/>
  </r>
  <r>
    <s v="ORD-202311-08602"/>
    <x v="310"/>
    <x v="1"/>
    <x v="0"/>
    <n v="6543010385"/>
    <x v="1"/>
    <s v="PRD-101-SHI"/>
    <x v="1"/>
    <x v="0"/>
    <s v="West"/>
    <n v="3261.09"/>
    <n v="941.61"/>
    <x v="3"/>
    <n v="0.28874088111643698"/>
    <x v="0"/>
    <x v="1"/>
    <m/>
    <x v="0"/>
    <n v="0"/>
    <n v="2821.33"/>
    <x v="10"/>
    <x v="4"/>
  </r>
  <r>
    <s v="ORD-202311-08603"/>
    <x v="311"/>
    <x v="13"/>
    <x v="3"/>
    <n v="7104726774"/>
    <x v="13"/>
    <s v="PRD-102-LAP"/>
    <x v="4"/>
    <x v="1"/>
    <s v="North"/>
    <n v="1674.78"/>
    <n v="312.02999999999997"/>
    <x v="0"/>
    <n v="0.18631103786766001"/>
    <x v="0"/>
    <x v="0"/>
    <m/>
    <x v="0"/>
    <n v="0"/>
    <n v="847.14"/>
    <x v="10"/>
    <x v="4"/>
  </r>
  <r>
    <s v="ORD-202311-08604"/>
    <x v="318"/>
    <x v="4"/>
    <x v="6"/>
    <n v="7499733304"/>
    <x v="7"/>
    <s v="PRD-104-WAT "/>
    <x v="7"/>
    <x v="2"/>
    <s v="W"/>
    <n v="1818.76"/>
    <n v="414.81"/>
    <x v="3"/>
    <n v="0.228072972794651"/>
    <x v="0"/>
    <x v="1"/>
    <m/>
    <x v="0"/>
    <n v="0"/>
    <m/>
    <x v="10"/>
    <x v="4"/>
  </r>
  <r>
    <s v="ORD-202311-08605"/>
    <x v="297"/>
    <x v="3"/>
    <x v="6"/>
    <n v="2554065233"/>
    <x v="5"/>
    <s v="PRD-103-HEA"/>
    <x v="5"/>
    <x v="1"/>
    <s v="N"/>
    <n v="635.67999999999995"/>
    <n v="117.95"/>
    <x v="0"/>
    <n v="0.18554933299773499"/>
    <x v="1"/>
    <x v="0"/>
    <m/>
    <x v="0"/>
    <n v="0"/>
    <n v="2183.56"/>
    <x v="10"/>
    <x v="4"/>
  </r>
  <r>
    <s v="ORD-202311-08606"/>
    <x v="322"/>
    <x v="14"/>
    <x v="1"/>
    <n v="6385341818"/>
    <x v="2"/>
    <s v="PRD - 101 - SHI "/>
    <x v="1"/>
    <x v="0"/>
    <s v="W"/>
    <n v="1805.95"/>
    <n v="144.51"/>
    <x v="3"/>
    <n v="8.0018826656330394E-2"/>
    <x v="0"/>
    <x v="2"/>
    <m/>
    <x v="0"/>
    <n v="0"/>
    <m/>
    <x v="10"/>
    <x v="4"/>
  </r>
  <r>
    <s v="ORD-202311-08607"/>
    <x v="312"/>
    <x v="10"/>
    <x v="4"/>
    <n v="6353484953"/>
    <x v="0"/>
    <s v="PRD-108-JAC"/>
    <x v="0"/>
    <x v="0"/>
    <s v="East"/>
    <n v="4186.1400000000003"/>
    <n v="1155.9000000000001"/>
    <x v="1"/>
    <n v="0.276125499863836"/>
    <x v="0"/>
    <x v="1"/>
    <m/>
    <x v="0"/>
    <n v="0"/>
    <n v="2085.91"/>
    <x v="10"/>
    <x v="4"/>
  </r>
  <r>
    <s v="ORD-202311-08608"/>
    <x v="303"/>
    <x v="24"/>
    <x v="0"/>
    <n v="1772587852"/>
    <x v="11"/>
    <s v="PRD-104-WAT"/>
    <x v="7"/>
    <x v="2"/>
    <s v="S"/>
    <n v="4724.7"/>
    <n v="1106.57"/>
    <x v="2"/>
    <n v="0.23420957944419801"/>
    <x v="0"/>
    <x v="1"/>
    <s v="DAMAGED"/>
    <x v="1"/>
    <n v="1"/>
    <n v="2420.2800000000002"/>
    <x v="10"/>
    <x v="4"/>
  </r>
  <r>
    <s v="ORD-202311-08609"/>
    <x v="321"/>
    <x v="13"/>
    <x v="0"/>
    <n v="4809798191"/>
    <x v="8"/>
    <s v="PRD - 110 - CAM"/>
    <x v="8"/>
    <x v="1"/>
    <s v="N"/>
    <n v="1735.8"/>
    <n v="461.71"/>
    <x v="0"/>
    <n v="0.26599262587855699"/>
    <x v="0"/>
    <x v="1"/>
    <m/>
    <x v="0"/>
    <n v="0"/>
    <m/>
    <x v="10"/>
    <x v="4"/>
  </r>
  <r>
    <s v="ORD-202311-08610"/>
    <x v="311"/>
    <x v="16"/>
    <x v="5"/>
    <n v="6487674616"/>
    <x v="1"/>
    <s v="PRD-101-SHI"/>
    <x v="4"/>
    <x v="0"/>
    <s v="W"/>
    <n v="3723.15"/>
    <n v="794.86"/>
    <x v="3"/>
    <n v="0.21349126411774999"/>
    <x v="0"/>
    <x v="1"/>
    <m/>
    <x v="0"/>
    <n v="0"/>
    <n v="2821.33"/>
    <x v="10"/>
    <x v="4"/>
  </r>
  <r>
    <s v="ORD-202311-08611"/>
    <x v="312"/>
    <x v="2"/>
    <x v="1"/>
    <n v="6741049330"/>
    <x v="15"/>
    <s v="PRD-100-SHO"/>
    <x v="12"/>
    <x v="0"/>
    <s v="West"/>
    <n v="4091.14"/>
    <n v="868.74"/>
    <x v="3"/>
    <n v="0.21234668087623501"/>
    <x v="0"/>
    <x v="1"/>
    <m/>
    <x v="0"/>
    <n v="0"/>
    <n v="2793.38"/>
    <x v="10"/>
    <x v="4"/>
  </r>
  <r>
    <s v="ORD-202311-08612"/>
    <x v="296"/>
    <x v="22"/>
    <x v="1"/>
    <n v="3745170886"/>
    <x v="1"/>
    <s v="PRD-101-SHI "/>
    <x v="1"/>
    <x v="0"/>
    <s v="East"/>
    <n v="4278.1499999999996"/>
    <n v="210.55"/>
    <x v="1"/>
    <n v="4.9215198158082403E-2"/>
    <x v="0"/>
    <x v="2"/>
    <m/>
    <x v="0"/>
    <n v="0"/>
    <m/>
    <x v="10"/>
    <x v="4"/>
  </r>
  <r>
    <s v="ORD-202311-08613"/>
    <x v="314"/>
    <x v="6"/>
    <x v="4"/>
    <n v="2522569351"/>
    <x v="16"/>
    <s v="PRD-109-SUN"/>
    <x v="3"/>
    <x v="2"/>
    <s v="North"/>
    <n v="760.19"/>
    <n v="107.8"/>
    <x v="0"/>
    <n v="0.141806653599758"/>
    <x v="1"/>
    <x v="0"/>
    <m/>
    <x v="0"/>
    <n v="0"/>
    <m/>
    <x v="10"/>
    <x v="4"/>
  </r>
  <r>
    <s v="ORD-202311-08614"/>
    <x v="318"/>
    <x v="28"/>
    <x v="1"/>
    <n v="8876882240"/>
    <x v="9"/>
    <s v="PRD-107-TAB"/>
    <x v="6"/>
    <x v="1"/>
    <s v="West"/>
    <n v="1014.51"/>
    <n v="58.13"/>
    <x v="3"/>
    <n v="5.7298597352416401E-2"/>
    <x v="0"/>
    <x v="2"/>
    <m/>
    <x v="0"/>
    <n v="0"/>
    <n v="2081.52"/>
    <x v="10"/>
    <x v="4"/>
  </r>
  <r>
    <s v="ORD-202311-08615"/>
    <x v="298"/>
    <x v="11"/>
    <x v="6"/>
    <n v="8580526553"/>
    <x v="9"/>
    <s v="PRD-107-TAB"/>
    <x v="6"/>
    <x v="1"/>
    <s v="North"/>
    <n v="3140.07"/>
    <n v="476.86"/>
    <x v="0"/>
    <n v="0.15186285656052301"/>
    <x v="0"/>
    <x v="0"/>
    <m/>
    <x v="0"/>
    <n v="0"/>
    <n v="2081.52"/>
    <x v="10"/>
    <x v="4"/>
  </r>
  <r>
    <s v="ORD-202311-08616"/>
    <x v="316"/>
    <x v="26"/>
    <x v="3"/>
    <n v="721771410"/>
    <x v="15"/>
    <s v="PRD-100-SHO "/>
    <x v="12"/>
    <x v="0"/>
    <s v="West"/>
    <n v="1311.55"/>
    <n v="177.95"/>
    <x v="3"/>
    <n v="0.13567915824787499"/>
    <x v="0"/>
    <x v="0"/>
    <m/>
    <x v="0"/>
    <n v="0"/>
    <m/>
    <x v="10"/>
    <x v="4"/>
  </r>
  <r>
    <s v="ORD-202311-08617"/>
    <x v="305"/>
    <x v="17"/>
    <x v="6"/>
    <n v="6640292044"/>
    <x v="11"/>
    <s v="PRD-104-WAT"/>
    <x v="7"/>
    <x v="2"/>
    <s v="East"/>
    <n v="284.83999999999997"/>
    <n v="29.18"/>
    <x v="1"/>
    <n v="0.10244347703974201"/>
    <x v="2"/>
    <x v="0"/>
    <m/>
    <x v="0"/>
    <n v="0"/>
    <n v="2420.2800000000002"/>
    <x v="10"/>
    <x v="4"/>
  </r>
  <r>
    <s v="ORD-202311-08618"/>
    <x v="315"/>
    <x v="5"/>
    <x v="2"/>
    <n v="5639725144"/>
    <x v="12"/>
    <s v="PRD-105-BAG"/>
    <x v="4"/>
    <x v="2"/>
    <s v="North"/>
    <n v="863.29"/>
    <n v="195.64"/>
    <x v="0"/>
    <n v="0.22662141343001799"/>
    <x v="1"/>
    <x v="1"/>
    <m/>
    <x v="0"/>
    <n v="0"/>
    <m/>
    <x v="10"/>
    <x v="4"/>
  </r>
  <r>
    <s v="ORD-202311-08619"/>
    <x v="307"/>
    <x v="3"/>
    <x v="5"/>
    <n v="2316199877"/>
    <x v="17"/>
    <s v="PRD-108-JAC"/>
    <x v="0"/>
    <x v="0"/>
    <s v="North"/>
    <n v="4156.68"/>
    <n v="850.61"/>
    <x v="0"/>
    <n v="0.204636873658785"/>
    <x v="0"/>
    <x v="1"/>
    <s v="missing parts"/>
    <x v="1"/>
    <n v="1"/>
    <n v="2085.91"/>
    <x v="10"/>
    <x v="4"/>
  </r>
  <r>
    <s v="ORD-202311-08620"/>
    <x v="301"/>
    <x v="14"/>
    <x v="5"/>
    <n v="5043183832"/>
    <x v="1"/>
    <s v="PRD - 101 - SHI"/>
    <x v="4"/>
    <x v="0"/>
    <s v="North"/>
    <n v="525.20000000000005"/>
    <n v="37.11"/>
    <x v="0"/>
    <n v="7.06587966488956E-2"/>
    <x v="1"/>
    <x v="2"/>
    <m/>
    <x v="0"/>
    <n v="0"/>
    <m/>
    <x v="10"/>
    <x v="4"/>
  </r>
  <r>
    <s v="ORD-202311-08621"/>
    <x v="315"/>
    <x v="24"/>
    <x v="6"/>
    <n v="565251881"/>
    <x v="8"/>
    <s v="PRD-110-CAM"/>
    <x v="8"/>
    <x v="1"/>
    <s v="South"/>
    <n v="53.79"/>
    <n v="1.85"/>
    <x v="2"/>
    <n v="3.4393009853132601E-2"/>
    <x v="2"/>
    <x v="2"/>
    <m/>
    <x v="0"/>
    <n v="0"/>
    <m/>
    <x v="10"/>
    <x v="4"/>
  </r>
  <r>
    <s v="ORD-202311-08622"/>
    <x v="307"/>
    <x v="2"/>
    <x v="4"/>
    <n v="91799328"/>
    <x v="5"/>
    <s v="PRD-103-HEA"/>
    <x v="5"/>
    <x v="1"/>
    <s v="South"/>
    <n v="2089.14"/>
    <n v="457.4"/>
    <x v="2"/>
    <n v="0.21894176551116701"/>
    <x v="0"/>
    <x v="1"/>
    <m/>
    <x v="0"/>
    <n v="0"/>
    <n v="2183.56"/>
    <x v="10"/>
    <x v="4"/>
  </r>
  <r>
    <s v="ORD-202311-08623"/>
    <x v="304"/>
    <x v="24"/>
    <x v="7"/>
    <n v="4339467678"/>
    <x v="4"/>
    <s v="PRD-109-SUN"/>
    <x v="4"/>
    <x v="2"/>
    <s v="North"/>
    <n v="1304.32"/>
    <n v="51.29"/>
    <x v="0"/>
    <n v="3.9323172227674202E-2"/>
    <x v="0"/>
    <x v="2"/>
    <m/>
    <x v="0"/>
    <n v="0"/>
    <m/>
    <x v="10"/>
    <x v="4"/>
  </r>
  <r>
    <s v="ORD-202311-08624"/>
    <x v="307"/>
    <x v="18"/>
    <x v="3"/>
    <n v="3907425811"/>
    <x v="0"/>
    <s v="PRD-108-JAC"/>
    <x v="0"/>
    <x v="0"/>
    <s v="South"/>
    <n v="3589.39"/>
    <n v="270.95"/>
    <x v="2"/>
    <n v="7.5486363978280402E-2"/>
    <x v="0"/>
    <x v="2"/>
    <m/>
    <x v="0"/>
    <n v="0"/>
    <n v="2085.91"/>
    <x v="10"/>
    <x v="4"/>
  </r>
  <r>
    <s v="ORD-202311-08625"/>
    <x v="313"/>
    <x v="17"/>
    <x v="1"/>
    <n v="7513821796"/>
    <x v="4"/>
    <s v="PRD-109-SUN"/>
    <x v="3"/>
    <x v="2"/>
    <s v="North"/>
    <n v="1307.98"/>
    <n v="100.07"/>
    <x v="0"/>
    <n v="7.6507286044129097E-2"/>
    <x v="0"/>
    <x v="2"/>
    <m/>
    <x v="0"/>
    <n v="0"/>
    <m/>
    <x v="10"/>
    <x v="4"/>
  </r>
  <r>
    <s v="ORD-202311-08626"/>
    <x v="303"/>
    <x v="29"/>
    <x v="1"/>
    <n v="1764851997"/>
    <x v="23"/>
    <s v="PRD-111-CHA"/>
    <x v="11"/>
    <x v="1"/>
    <s v="North"/>
    <n v="2231.98"/>
    <n v="551.94000000000005"/>
    <x v="0"/>
    <n v="0.24728716207134499"/>
    <x v="0"/>
    <x v="1"/>
    <m/>
    <x v="0"/>
    <n v="0"/>
    <n v="207.68"/>
    <x v="10"/>
    <x v="4"/>
  </r>
  <r>
    <s v="ORD-202311-08627"/>
    <x v="322"/>
    <x v="1"/>
    <x v="3"/>
    <n v="850720991"/>
    <x v="14"/>
    <s v="PRD-111-CHA"/>
    <x v="11"/>
    <x v="1"/>
    <s v="N"/>
    <n v="1378.93"/>
    <n v="333.58"/>
    <x v="0"/>
    <n v="0.24191220729116"/>
    <x v="0"/>
    <x v="1"/>
    <m/>
    <x v="0"/>
    <n v="0"/>
    <n v="207.68"/>
    <x v="10"/>
    <x v="4"/>
  </r>
  <r>
    <s v="ORD-202311-08628"/>
    <x v="296"/>
    <x v="15"/>
    <x v="5"/>
    <n v="2198492134"/>
    <x v="22"/>
    <s v="PRD-105-BAG"/>
    <x v="9"/>
    <x v="2"/>
    <s v="N"/>
    <n v="4839.46"/>
    <n v="890.48"/>
    <x v="0"/>
    <n v="0.184004000446331"/>
    <x v="0"/>
    <x v="0"/>
    <m/>
    <x v="0"/>
    <n v="0"/>
    <m/>
    <x v="10"/>
    <x v="4"/>
  </r>
  <r>
    <s v="ORD-202311-08629"/>
    <x v="304"/>
    <x v="8"/>
    <x v="7"/>
    <n v="7480773396"/>
    <x v="3"/>
    <s v="PRD-106-PHO"/>
    <x v="2"/>
    <x v="1"/>
    <s v="East"/>
    <n v="1798.99"/>
    <n v="176.86"/>
    <x v="1"/>
    <n v="9.8310718792211205E-2"/>
    <x v="0"/>
    <x v="2"/>
    <m/>
    <x v="0"/>
    <n v="0"/>
    <n v="2788.38"/>
    <x v="10"/>
    <x v="4"/>
  </r>
  <r>
    <s v="ORD-202311-08630"/>
    <x v="318"/>
    <x v="26"/>
    <x v="2"/>
    <n v="4683349858"/>
    <x v="15"/>
    <s v="PRD-100-SHO"/>
    <x v="12"/>
    <x v="0"/>
    <s v="South"/>
    <n v="195.39"/>
    <n v="13.78"/>
    <x v="2"/>
    <n v="7.0525615435795094E-2"/>
    <x v="2"/>
    <x v="2"/>
    <m/>
    <x v="0"/>
    <n v="0"/>
    <n v="2793.38"/>
    <x v="10"/>
    <x v="4"/>
  </r>
  <r>
    <s v="ORD-202311-08631"/>
    <x v="294"/>
    <x v="20"/>
    <x v="7"/>
    <n v="2676957798"/>
    <x v="12"/>
    <s v="PRD-105-BAG"/>
    <x v="9"/>
    <x v="2"/>
    <s v="South"/>
    <n v="3085.88"/>
    <n v="239.64"/>
    <x v="2"/>
    <n v="7.7656940645780104E-2"/>
    <x v="0"/>
    <x v="2"/>
    <m/>
    <x v="0"/>
    <n v="0"/>
    <m/>
    <x v="10"/>
    <x v="4"/>
  </r>
  <r>
    <s v="ORD-202311-08632"/>
    <x v="316"/>
    <x v="13"/>
    <x v="1"/>
    <n v="2250337647"/>
    <x v="21"/>
    <s v="PRD-110-CAM"/>
    <x v="8"/>
    <x v="1"/>
    <s v="North"/>
    <n v="4386.99"/>
    <n v="729.56"/>
    <x v="0"/>
    <n v="0.166300812174179"/>
    <x v="0"/>
    <x v="0"/>
    <m/>
    <x v="0"/>
    <n v="0"/>
    <m/>
    <x v="10"/>
    <x v="4"/>
  </r>
  <r>
    <s v="ORD-202311-08633"/>
    <x v="306"/>
    <x v="5"/>
    <x v="0"/>
    <n v="4542489127"/>
    <x v="13"/>
    <s v="PRD-102-LAP"/>
    <x v="10"/>
    <x v="1"/>
    <s v="South"/>
    <n v="2731.27"/>
    <n v="748.56"/>
    <x v="2"/>
    <n v="0.27407030429067802"/>
    <x v="0"/>
    <x v="1"/>
    <m/>
    <x v="0"/>
    <n v="0"/>
    <n v="847.14"/>
    <x v="10"/>
    <x v="4"/>
  </r>
  <r>
    <s v="ORD-202311-08634"/>
    <x v="300"/>
    <x v="28"/>
    <x v="6"/>
    <n v="4087479186"/>
    <x v="9"/>
    <s v="PRD-107-TAB"/>
    <x v="6"/>
    <x v="1"/>
    <s v="N"/>
    <n v="3393.71"/>
    <n v="475.94"/>
    <x v="0"/>
    <n v="0.14024180027167901"/>
    <x v="0"/>
    <x v="0"/>
    <m/>
    <x v="0"/>
    <n v="0"/>
    <n v="2081.52"/>
    <x v="10"/>
    <x v="4"/>
  </r>
  <r>
    <s v="ORD-202311-08635"/>
    <x v="305"/>
    <x v="15"/>
    <x v="4"/>
    <n v="7807379737"/>
    <x v="3"/>
    <s v="PRD-106-PHO"/>
    <x v="2"/>
    <x v="1"/>
    <s v="East"/>
    <n v="1242.04"/>
    <n v="370.77"/>
    <x v="1"/>
    <n v="0.29851695597565298"/>
    <x v="0"/>
    <x v="1"/>
    <m/>
    <x v="0"/>
    <n v="0"/>
    <n v="2788.38"/>
    <x v="10"/>
    <x v="4"/>
  </r>
  <r>
    <s v="ORD-202311-08636"/>
    <x v="301"/>
    <x v="16"/>
    <x v="7"/>
    <n v="3694369059"/>
    <x v="9"/>
    <s v="PRD-107-TAB"/>
    <x v="6"/>
    <x v="1"/>
    <s v="East"/>
    <n v="1577.33"/>
    <n v="258.42"/>
    <x v="1"/>
    <n v="0.163833820443408"/>
    <x v="0"/>
    <x v="0"/>
    <m/>
    <x v="0"/>
    <n v="0"/>
    <n v="2081.52"/>
    <x v="10"/>
    <x v="4"/>
  </r>
  <r>
    <s v="ORD-202311-08637"/>
    <x v="319"/>
    <x v="24"/>
    <x v="0"/>
    <n v="4420797135"/>
    <x v="2"/>
    <s v="PRD-101-SHI"/>
    <x v="1"/>
    <x v="0"/>
    <s v="W"/>
    <n v="3468.96"/>
    <n v="788.05"/>
    <x v="3"/>
    <n v="0.22717183248005199"/>
    <x v="0"/>
    <x v="1"/>
    <m/>
    <x v="0"/>
    <n v="0"/>
    <n v="2821.33"/>
    <x v="10"/>
    <x v="4"/>
  </r>
  <r>
    <s v="ORD-202311-08638"/>
    <x v="317"/>
    <x v="6"/>
    <x v="2"/>
    <n v="7636810172"/>
    <x v="10"/>
    <s v="PRD - 106 - PHO"/>
    <x v="2"/>
    <x v="1"/>
    <s v="N"/>
    <n v="3022.09"/>
    <n v="407.94"/>
    <x v="0"/>
    <n v="0.13498605269862901"/>
    <x v="0"/>
    <x v="0"/>
    <m/>
    <x v="0"/>
    <n v="0"/>
    <m/>
    <x v="10"/>
    <x v="4"/>
  </r>
  <r>
    <s v="ORD-202311-08639"/>
    <x v="316"/>
    <x v="5"/>
    <x v="2"/>
    <n v="1791133101"/>
    <x v="4"/>
    <s v="PRD-109-SUN"/>
    <x v="3"/>
    <x v="2"/>
    <s v="S"/>
    <n v="140.53"/>
    <n v="30.67"/>
    <x v="2"/>
    <n v="0.21824521454493701"/>
    <x v="2"/>
    <x v="1"/>
    <m/>
    <x v="0"/>
    <n v="0"/>
    <m/>
    <x v="10"/>
    <x v="4"/>
  </r>
  <r>
    <s v="ORD-202311-08640"/>
    <x v="322"/>
    <x v="13"/>
    <x v="4"/>
    <n v="1284387026"/>
    <x v="4"/>
    <s v="PRD-109-SUN"/>
    <x v="3"/>
    <x v="2"/>
    <s v="North"/>
    <n v="2705.9"/>
    <n v="649.88"/>
    <x v="0"/>
    <n v="0.24017147714254"/>
    <x v="0"/>
    <x v="1"/>
    <m/>
    <x v="0"/>
    <n v="0"/>
    <m/>
    <x v="10"/>
    <x v="4"/>
  </r>
  <r>
    <s v="ORD-202311-08641"/>
    <x v="313"/>
    <x v="1"/>
    <x v="6"/>
    <n v="5834765974"/>
    <x v="11"/>
    <s v="PRD-104-WAT "/>
    <x v="7"/>
    <x v="2"/>
    <s v="North"/>
    <n v="1212.44"/>
    <n v="267.74"/>
    <x v="0"/>
    <n v="0.220827422387912"/>
    <x v="0"/>
    <x v="1"/>
    <m/>
    <x v="0"/>
    <n v="0"/>
    <m/>
    <x v="10"/>
    <x v="4"/>
  </r>
  <r>
    <s v="ORD-202311-08642"/>
    <x v="294"/>
    <x v="4"/>
    <x v="5"/>
    <n v="4187165413"/>
    <x v="5"/>
    <s v="PRD - 103 - HEA"/>
    <x v="5"/>
    <x v="1"/>
    <s v="West"/>
    <n v="2436.0300000000002"/>
    <n v="462.21"/>
    <x v="3"/>
    <n v="0.189739042622628"/>
    <x v="0"/>
    <x v="0"/>
    <m/>
    <x v="0"/>
    <n v="0"/>
    <m/>
    <x v="10"/>
    <x v="4"/>
  </r>
  <r>
    <s v="ORD-202311-08643"/>
    <x v="320"/>
    <x v="21"/>
    <x v="0"/>
    <n v="1916912086"/>
    <x v="9"/>
    <s v="PRD-107-TAB"/>
    <x v="6"/>
    <x v="1"/>
    <s v="W"/>
    <n v="3298.28"/>
    <n v="924.35"/>
    <x v="3"/>
    <n v="0.280252131413949"/>
    <x v="0"/>
    <x v="1"/>
    <m/>
    <x v="0"/>
    <n v="0"/>
    <n v="2081.52"/>
    <x v="10"/>
    <x v="4"/>
  </r>
  <r>
    <s v="ORD-202311-08644"/>
    <x v="307"/>
    <x v="11"/>
    <x v="3"/>
    <n v="9610649670"/>
    <x v="22"/>
    <s v="PRD-105-BAG"/>
    <x v="9"/>
    <x v="2"/>
    <s v="East"/>
    <n v="3182.05"/>
    <n v="291.16000000000003"/>
    <x v="1"/>
    <n v="9.1500762087333598E-2"/>
    <x v="0"/>
    <x v="2"/>
    <s v="damaged "/>
    <x v="1"/>
    <n v="1"/>
    <m/>
    <x v="10"/>
    <x v="4"/>
  </r>
  <r>
    <s v="ORD-202311-08645"/>
    <x v="298"/>
    <x v="7"/>
    <x v="1"/>
    <n v="855118493"/>
    <x v="9"/>
    <s v="PRD-107-TAB "/>
    <x v="4"/>
    <x v="1"/>
    <s v="North"/>
    <n v="2542.69"/>
    <n v="204.02"/>
    <x v="0"/>
    <n v="8.0237858331137502E-2"/>
    <x v="0"/>
    <x v="2"/>
    <m/>
    <x v="0"/>
    <n v="0"/>
    <m/>
    <x v="10"/>
    <x v="4"/>
  </r>
  <r>
    <s v="ORD-202311-08646"/>
    <x v="320"/>
    <x v="5"/>
    <x v="3"/>
    <n v="4152925910"/>
    <x v="15"/>
    <s v="PRD - 100 - SHO"/>
    <x v="12"/>
    <x v="0"/>
    <s v="North"/>
    <n v="3207.9"/>
    <n v="317.68"/>
    <x v="0"/>
    <n v="9.9030518407680998E-2"/>
    <x v="0"/>
    <x v="2"/>
    <m/>
    <x v="0"/>
    <n v="0"/>
    <m/>
    <x v="10"/>
    <x v="4"/>
  </r>
  <r>
    <s v="ORD-202311-08647"/>
    <x v="299"/>
    <x v="7"/>
    <x v="0"/>
    <n v="7646675099"/>
    <x v="9"/>
    <s v="PRD-107-TAB"/>
    <x v="6"/>
    <x v="1"/>
    <s v="S"/>
    <n v="3121.58"/>
    <n v="716.15"/>
    <x v="2"/>
    <n v="0.229419076237034"/>
    <x v="0"/>
    <x v="1"/>
    <m/>
    <x v="0"/>
    <n v="0"/>
    <n v="2081.52"/>
    <x v="10"/>
    <x v="4"/>
  </r>
  <r>
    <s v="ORD-202311-08648"/>
    <x v="308"/>
    <x v="4"/>
    <x v="7"/>
    <n v="5173443778"/>
    <x v="1"/>
    <s v="PRD-101-SHI"/>
    <x v="1"/>
    <x v="0"/>
    <s v="W"/>
    <n v="2138.2600000000002"/>
    <n v="473.08"/>
    <x v="3"/>
    <n v="0.221245311608504"/>
    <x v="0"/>
    <x v="1"/>
    <m/>
    <x v="0"/>
    <n v="0"/>
    <n v="2821.33"/>
    <x v="10"/>
    <x v="4"/>
  </r>
  <r>
    <s v="ORD-202311-08649"/>
    <x v="304"/>
    <x v="26"/>
    <x v="5"/>
    <n v="8581101183"/>
    <x v="2"/>
    <s v="PRD-101-SHI"/>
    <x v="1"/>
    <x v="0"/>
    <s v="N"/>
    <n v="1003.25"/>
    <n v="188.04"/>
    <x v="0"/>
    <n v="0.18743084973835"/>
    <x v="0"/>
    <x v="0"/>
    <m/>
    <x v="0"/>
    <n v="0"/>
    <n v="2821.33"/>
    <x v="10"/>
    <x v="4"/>
  </r>
  <r>
    <s v="ORD-202311-08650"/>
    <x v="315"/>
    <x v="27"/>
    <x v="2"/>
    <n v="9182341576"/>
    <x v="2"/>
    <s v="PRD-101-SHI"/>
    <x v="1"/>
    <x v="0"/>
    <s v="South"/>
    <n v="2653.16"/>
    <n v="299.85000000000002"/>
    <x v="2"/>
    <n v="0.113016176936182"/>
    <x v="0"/>
    <x v="0"/>
    <m/>
    <x v="0"/>
    <n v="0"/>
    <n v="2821.33"/>
    <x v="10"/>
    <x v="4"/>
  </r>
  <r>
    <s v="ORD-202311-08651"/>
    <x v="311"/>
    <x v="7"/>
    <x v="7"/>
    <n v="3464229617"/>
    <x v="5"/>
    <s v="PRD - 103 - HEA"/>
    <x v="5"/>
    <x v="1"/>
    <s v="East"/>
    <n v="93.34"/>
    <n v="14.46"/>
    <x v="1"/>
    <n v="0.154917505892436"/>
    <x v="2"/>
    <x v="0"/>
    <m/>
    <x v="0"/>
    <n v="0"/>
    <m/>
    <x v="10"/>
    <x v="4"/>
  </r>
  <r>
    <s v="ORD-202311-08652"/>
    <x v="316"/>
    <x v="13"/>
    <x v="6"/>
    <n v="7284050449"/>
    <x v="3"/>
    <s v="PRD-106-PHO"/>
    <x v="2"/>
    <x v="1"/>
    <s v="North"/>
    <n v="3674.26"/>
    <n v="163.34"/>
    <x v="0"/>
    <n v="4.4455210028686E-2"/>
    <x v="0"/>
    <x v="2"/>
    <m/>
    <x v="0"/>
    <n v="0"/>
    <n v="2788.38"/>
    <x v="10"/>
    <x v="4"/>
  </r>
  <r>
    <s v="ORD-202311-08653"/>
    <x v="316"/>
    <x v="4"/>
    <x v="6"/>
    <n v="1692087965"/>
    <x v="13"/>
    <s v="PRD-102-LAP"/>
    <x v="10"/>
    <x v="1"/>
    <s v="East"/>
    <n v="4851.62"/>
    <n v="173.05"/>
    <x v="1"/>
    <n v="3.5668498357249702E-2"/>
    <x v="0"/>
    <x v="2"/>
    <m/>
    <x v="0"/>
    <n v="0"/>
    <n v="847.14"/>
    <x v="10"/>
    <x v="4"/>
  </r>
  <r>
    <s v="ORD-202311-08654"/>
    <x v="311"/>
    <x v="6"/>
    <x v="4"/>
    <n v="7230517428"/>
    <x v="2"/>
    <s v="PRD-101-SHI"/>
    <x v="1"/>
    <x v="0"/>
    <s v="West"/>
    <n v="629.84"/>
    <n v="129.16"/>
    <x v="3"/>
    <n v="0.20506795376603601"/>
    <x v="1"/>
    <x v="1"/>
    <m/>
    <x v="0"/>
    <n v="0"/>
    <n v="2821.33"/>
    <x v="10"/>
    <x v="4"/>
  </r>
  <r>
    <s v="ORD-202311-08655"/>
    <x v="316"/>
    <x v="16"/>
    <x v="6"/>
    <n v="8820572714"/>
    <x v="15"/>
    <s v="PRD-100-SHO"/>
    <x v="4"/>
    <x v="0"/>
    <s v="West"/>
    <n v="1401.4"/>
    <n v="416.59"/>
    <x v="3"/>
    <n v="0.29726701869559002"/>
    <x v="0"/>
    <x v="1"/>
    <m/>
    <x v="0"/>
    <n v="0"/>
    <n v="2793.38"/>
    <x v="10"/>
    <x v="4"/>
  </r>
  <r>
    <s v="ORD-202311-08656"/>
    <x v="315"/>
    <x v="28"/>
    <x v="0"/>
    <n v="5689231761"/>
    <x v="15"/>
    <s v="PRD-100-SHO"/>
    <x v="4"/>
    <x v="0"/>
    <s v="South"/>
    <n v="2171.4"/>
    <n v="265.83"/>
    <x v="2"/>
    <n v="0.12242332135949199"/>
    <x v="0"/>
    <x v="0"/>
    <m/>
    <x v="0"/>
    <n v="0"/>
    <n v="2793.38"/>
    <x v="10"/>
    <x v="4"/>
  </r>
  <r>
    <s v="ORD-202311-08657"/>
    <x v="312"/>
    <x v="4"/>
    <x v="2"/>
    <n v="9944017170"/>
    <x v="12"/>
    <s v="PRD-105-BAG"/>
    <x v="9"/>
    <x v="2"/>
    <s v="N"/>
    <n v="4061.07"/>
    <n v="335.84"/>
    <x v="0"/>
    <n v="8.2697417183156194E-2"/>
    <x v="0"/>
    <x v="2"/>
    <m/>
    <x v="0"/>
    <n v="0"/>
    <m/>
    <x v="10"/>
    <x v="4"/>
  </r>
  <r>
    <s v="ORD-202311-08658"/>
    <x v="319"/>
    <x v="14"/>
    <x v="5"/>
    <n v="4859624438"/>
    <x v="5"/>
    <s v="PRD-103-HEA"/>
    <x v="4"/>
    <x v="1"/>
    <s v="N"/>
    <n v="1810.67"/>
    <n v="376.48"/>
    <x v="0"/>
    <n v="0.20792303401503301"/>
    <x v="0"/>
    <x v="1"/>
    <m/>
    <x v="0"/>
    <n v="0"/>
    <n v="2183.56"/>
    <x v="10"/>
    <x v="4"/>
  </r>
  <r>
    <s v="ORD-202311-08659"/>
    <x v="303"/>
    <x v="16"/>
    <x v="7"/>
    <n v="2431824556"/>
    <x v="13"/>
    <s v="PRD-102-LAP"/>
    <x v="4"/>
    <x v="1"/>
    <s v="East"/>
    <n v="973.3"/>
    <n v="110.58"/>
    <x v="1"/>
    <n v="0.113613479913696"/>
    <x v="1"/>
    <x v="0"/>
    <m/>
    <x v="0"/>
    <n v="0"/>
    <n v="847.14"/>
    <x v="10"/>
    <x v="4"/>
  </r>
  <r>
    <s v="ORD-202311-08660"/>
    <x v="313"/>
    <x v="21"/>
    <x v="0"/>
    <n v="8002713720"/>
    <x v="19"/>
    <s v="PRD-102-LAP"/>
    <x v="10"/>
    <x v="1"/>
    <s v="W"/>
    <n v="2522.15"/>
    <n v="669.5"/>
    <x v="3"/>
    <n v="0.26544812957199199"/>
    <x v="0"/>
    <x v="1"/>
    <m/>
    <x v="0"/>
    <n v="0"/>
    <n v="847.14"/>
    <x v="10"/>
    <x v="4"/>
  </r>
  <r>
    <s v="ORD-202311-08661"/>
    <x v="294"/>
    <x v="1"/>
    <x v="7"/>
    <n v="3933792085"/>
    <x v="19"/>
    <s v="PRD-102-LAP"/>
    <x v="10"/>
    <x v="1"/>
    <s v="N"/>
    <n v="4280.93"/>
    <n v="820.95"/>
    <x v="0"/>
    <n v="0.19176907821431299"/>
    <x v="0"/>
    <x v="0"/>
    <m/>
    <x v="0"/>
    <n v="0"/>
    <n v="847.14"/>
    <x v="10"/>
    <x v="4"/>
  </r>
  <r>
    <s v="ORD-202311-08662"/>
    <x v="312"/>
    <x v="4"/>
    <x v="5"/>
    <n v="7074296663"/>
    <x v="14"/>
    <s v="PRD-111-CHA"/>
    <x v="11"/>
    <x v="1"/>
    <s v="W"/>
    <n v="3765"/>
    <n v="488.09"/>
    <x v="3"/>
    <n v="0.129638778220452"/>
    <x v="0"/>
    <x v="0"/>
    <m/>
    <x v="0"/>
    <n v="0"/>
    <n v="207.68"/>
    <x v="10"/>
    <x v="4"/>
  </r>
  <r>
    <s v="ORD-202311-08663"/>
    <x v="298"/>
    <x v="18"/>
    <x v="6"/>
    <n v="7897412628"/>
    <x v="6"/>
    <s v="PRD-107-TAB"/>
    <x v="6"/>
    <x v="1"/>
    <s v="East"/>
    <n v="3011.83"/>
    <n v="163.33000000000001"/>
    <x v="1"/>
    <n v="5.4229488384138602E-2"/>
    <x v="0"/>
    <x v="2"/>
    <m/>
    <x v="0"/>
    <n v="0"/>
    <n v="2081.52"/>
    <x v="10"/>
    <x v="4"/>
  </r>
  <r>
    <s v="ORD-202311-08664"/>
    <x v="322"/>
    <x v="4"/>
    <x v="2"/>
    <n v="3682435094"/>
    <x v="11"/>
    <s v="PRD-104-WAT"/>
    <x v="7"/>
    <x v="2"/>
    <s v="East"/>
    <n v="4748.54"/>
    <n v="1319.29"/>
    <x v="1"/>
    <n v="0.27783065952903402"/>
    <x v="0"/>
    <x v="1"/>
    <s v="Defective"/>
    <x v="1"/>
    <n v="1"/>
    <n v="2420.2800000000002"/>
    <x v="10"/>
    <x v="4"/>
  </r>
  <r>
    <s v="ORD-202311-08665"/>
    <x v="313"/>
    <x v="14"/>
    <x v="4"/>
    <n v="6760316922"/>
    <x v="13"/>
    <s v="PRD-102-LAP"/>
    <x v="10"/>
    <x v="1"/>
    <s v="East"/>
    <n v="1922.78"/>
    <n v="478.36"/>
    <x v="1"/>
    <n v="0.24878561249857001"/>
    <x v="0"/>
    <x v="1"/>
    <m/>
    <x v="0"/>
    <n v="0"/>
    <n v="847.14"/>
    <x v="10"/>
    <x v="4"/>
  </r>
  <r>
    <s v="ORD-202311-08666"/>
    <x v="299"/>
    <x v="19"/>
    <x v="6"/>
    <n v="5406393610"/>
    <x v="8"/>
    <s v="PRD-110-CAM"/>
    <x v="8"/>
    <x v="1"/>
    <s v="S"/>
    <n v="2423.48"/>
    <n v="270"/>
    <x v="2"/>
    <n v="0.111410038457095"/>
    <x v="0"/>
    <x v="0"/>
    <m/>
    <x v="0"/>
    <n v="0"/>
    <m/>
    <x v="10"/>
    <x v="4"/>
  </r>
  <r>
    <s v="ORD-202311-08667"/>
    <x v="321"/>
    <x v="29"/>
    <x v="4"/>
    <n v="2722979773"/>
    <x v="8"/>
    <s v="PRD-110-CAM "/>
    <x v="4"/>
    <x v="1"/>
    <s v="N"/>
    <n v="1600.01"/>
    <n v="124.06"/>
    <x v="0"/>
    <n v="7.7537015393653805E-2"/>
    <x v="0"/>
    <x v="2"/>
    <m/>
    <x v="0"/>
    <n v="0"/>
    <n v="130.44"/>
    <x v="10"/>
    <x v="4"/>
  </r>
  <r>
    <s v="ORD-202311-08668"/>
    <x v="302"/>
    <x v="3"/>
    <x v="7"/>
    <n v="9613426823"/>
    <x v="3"/>
    <s v="PRD-106-PHO"/>
    <x v="2"/>
    <x v="1"/>
    <s v="South"/>
    <n v="1570.22"/>
    <n v="60.29"/>
    <x v="2"/>
    <n v="3.8395893569053999E-2"/>
    <x v="0"/>
    <x v="2"/>
    <m/>
    <x v="0"/>
    <n v="0"/>
    <n v="2788.38"/>
    <x v="10"/>
    <x v="4"/>
  </r>
  <r>
    <s v="ORD-202311-08669"/>
    <x v="305"/>
    <x v="14"/>
    <x v="0"/>
    <n v="938667693"/>
    <x v="3"/>
    <s v="PRD-106-PHO"/>
    <x v="2"/>
    <x v="1"/>
    <s v="S"/>
    <n v="4407.74"/>
    <n v="396.08"/>
    <x v="2"/>
    <n v="8.9860109716090306E-2"/>
    <x v="0"/>
    <x v="2"/>
    <m/>
    <x v="0"/>
    <n v="0"/>
    <n v="2788.38"/>
    <x v="10"/>
    <x v="4"/>
  </r>
  <r>
    <s v="ORD-202311-08670"/>
    <x v="311"/>
    <x v="18"/>
    <x v="1"/>
    <n v="4427237338"/>
    <x v="7"/>
    <s v="PRD-104-WAT"/>
    <x v="7"/>
    <x v="2"/>
    <s v="East"/>
    <n v="3627.42"/>
    <n v="298.93"/>
    <x v="1"/>
    <n v="8.2408433542297294E-2"/>
    <x v="0"/>
    <x v="2"/>
    <m/>
    <x v="0"/>
    <n v="0"/>
    <n v="2420.2800000000002"/>
    <x v="10"/>
    <x v="4"/>
  </r>
  <r>
    <s v="ORD-202311-08671"/>
    <x v="302"/>
    <x v="27"/>
    <x v="5"/>
    <n v="4804722329"/>
    <x v="11"/>
    <s v="PRD-104-WAT"/>
    <x v="7"/>
    <x v="2"/>
    <s v="South"/>
    <n v="3922.08"/>
    <n v="846.2"/>
    <x v="2"/>
    <n v="0.21575286582629599"/>
    <x v="0"/>
    <x v="1"/>
    <m/>
    <x v="0"/>
    <n v="0"/>
    <n v="2420.2800000000002"/>
    <x v="10"/>
    <x v="4"/>
  </r>
  <r>
    <s v="ORD-202311-08672"/>
    <x v="298"/>
    <x v="13"/>
    <x v="2"/>
    <n v="9486122544"/>
    <x v="0"/>
    <s v="PRD-108-JAC"/>
    <x v="0"/>
    <x v="0"/>
    <s v="North"/>
    <n v="238.04"/>
    <n v="26.33"/>
    <x v="0"/>
    <n v="0.110611661905562"/>
    <x v="2"/>
    <x v="0"/>
    <m/>
    <x v="0"/>
    <n v="0"/>
    <n v="2085.91"/>
    <x v="10"/>
    <x v="4"/>
  </r>
  <r>
    <s v="ORD-202311-08673"/>
    <x v="303"/>
    <x v="1"/>
    <x v="4"/>
    <n v="5937330056"/>
    <x v="6"/>
    <s v="PRD-107-TAB"/>
    <x v="6"/>
    <x v="1"/>
    <s v="N"/>
    <n v="4158.95"/>
    <n v="1145.32"/>
    <x v="0"/>
    <n v="0.27538681638394302"/>
    <x v="0"/>
    <x v="1"/>
    <m/>
    <x v="0"/>
    <n v="0"/>
    <n v="2081.52"/>
    <x v="10"/>
    <x v="4"/>
  </r>
  <r>
    <s v="ORD-202311-08674"/>
    <x v="314"/>
    <x v="13"/>
    <x v="5"/>
    <n v="6002132495"/>
    <x v="0"/>
    <s v="PRD-108-JAC"/>
    <x v="0"/>
    <x v="0"/>
    <s v="S"/>
    <n v="4364.2700000000004"/>
    <n v="323.33999999999997"/>
    <x v="2"/>
    <n v="7.4087991806189801E-2"/>
    <x v="0"/>
    <x v="2"/>
    <m/>
    <x v="0"/>
    <n v="0"/>
    <n v="2085.91"/>
    <x v="10"/>
    <x v="4"/>
  </r>
  <r>
    <s v="ORD-202311-08675"/>
    <x v="295"/>
    <x v="26"/>
    <x v="5"/>
    <n v="4367276767"/>
    <x v="4"/>
    <s v="PRD-109-SUN"/>
    <x v="3"/>
    <x v="2"/>
    <s v="East"/>
    <n v="2645.19"/>
    <n v="110.64"/>
    <x v="1"/>
    <n v="4.1826863098681E-2"/>
    <x v="0"/>
    <x v="2"/>
    <m/>
    <x v="0"/>
    <n v="0"/>
    <m/>
    <x v="10"/>
    <x v="4"/>
  </r>
  <r>
    <s v="ORD-202311-08676"/>
    <x v="301"/>
    <x v="13"/>
    <x v="0"/>
    <n v="5232462395"/>
    <x v="0"/>
    <s v="PRD-108-JAC"/>
    <x v="0"/>
    <x v="0"/>
    <s v="W"/>
    <n v="4606.0200000000004"/>
    <n v="1381.47"/>
    <x v="3"/>
    <n v="0.29992705198848502"/>
    <x v="0"/>
    <x v="1"/>
    <m/>
    <x v="0"/>
    <n v="0"/>
    <n v="2085.91"/>
    <x v="10"/>
    <x v="4"/>
  </r>
  <r>
    <s v="ORD-202311-08677"/>
    <x v="294"/>
    <x v="21"/>
    <x v="7"/>
    <n v="8681655334"/>
    <x v="0"/>
    <s v="PRD-108-JAC"/>
    <x v="4"/>
    <x v="0"/>
    <s v="North"/>
    <n v="433.57"/>
    <n v="75.599999999999994"/>
    <x v="0"/>
    <n v="0.17436630763198599"/>
    <x v="2"/>
    <x v="0"/>
    <m/>
    <x v="0"/>
    <n v="0"/>
    <n v="2085.91"/>
    <x v="10"/>
    <x v="4"/>
  </r>
  <r>
    <s v="ORD-202311-08678"/>
    <x v="320"/>
    <x v="9"/>
    <x v="6"/>
    <n v="5232731998"/>
    <x v="5"/>
    <s v="PRD-103-HEA"/>
    <x v="4"/>
    <x v="1"/>
    <s v="East"/>
    <n v="1038.92"/>
    <n v="133.16"/>
    <x v="1"/>
    <n v="0.12817156277673"/>
    <x v="0"/>
    <x v="0"/>
    <m/>
    <x v="0"/>
    <n v="0"/>
    <n v="2183.56"/>
    <x v="10"/>
    <x v="4"/>
  </r>
  <r>
    <s v="ORD-202311-08679"/>
    <x v="321"/>
    <x v="15"/>
    <x v="4"/>
    <n v="4256538674"/>
    <x v="0"/>
    <s v="PRD-108-JAC"/>
    <x v="0"/>
    <x v="0"/>
    <s v="North"/>
    <n v="822.99"/>
    <n v="153.49"/>
    <x v="0"/>
    <n v="0.186502873667967"/>
    <x v="1"/>
    <x v="0"/>
    <m/>
    <x v="0"/>
    <n v="0"/>
    <n v="2085.91"/>
    <x v="10"/>
    <x v="4"/>
  </r>
  <r>
    <s v="ORD-202311-08680"/>
    <x v="303"/>
    <x v="19"/>
    <x v="7"/>
    <n v="770357206"/>
    <x v="3"/>
    <s v="PRD - 106 - PHO"/>
    <x v="2"/>
    <x v="1"/>
    <s v="N"/>
    <n v="2171.02"/>
    <n v="523.94000000000005"/>
    <x v="0"/>
    <n v="0.24133356671057801"/>
    <x v="0"/>
    <x v="1"/>
    <m/>
    <x v="0"/>
    <n v="0"/>
    <m/>
    <x v="10"/>
    <x v="4"/>
  </r>
  <r>
    <s v="ORD-202311-08681"/>
    <x v="301"/>
    <x v="28"/>
    <x v="6"/>
    <n v="9894579816"/>
    <x v="1"/>
    <s v="PRD-101-SHI"/>
    <x v="1"/>
    <x v="0"/>
    <s v="N"/>
    <n v="2039.44"/>
    <n v="501.25"/>
    <x v="0"/>
    <n v="0.24577825285372501"/>
    <x v="0"/>
    <x v="1"/>
    <m/>
    <x v="0"/>
    <n v="0"/>
    <n v="2821.33"/>
    <x v="10"/>
    <x v="4"/>
  </r>
  <r>
    <s v="ORD-202311-08682"/>
    <x v="310"/>
    <x v="6"/>
    <x v="5"/>
    <n v="971870377"/>
    <x v="20"/>
    <s v="PRD-100-SHO"/>
    <x v="12"/>
    <x v="0"/>
    <s v="South"/>
    <n v="2328.52"/>
    <n v="593.41999999999996"/>
    <x v="2"/>
    <n v="0.25484857334272398"/>
    <x v="0"/>
    <x v="1"/>
    <s v="missing parts"/>
    <x v="1"/>
    <n v="1"/>
    <n v="2793.38"/>
    <x v="10"/>
    <x v="4"/>
  </r>
  <r>
    <s v="ORD-202311-08683"/>
    <x v="311"/>
    <x v="11"/>
    <x v="1"/>
    <n v="6124243247"/>
    <x v="9"/>
    <s v="PRD-107-TAB"/>
    <x v="6"/>
    <x v="1"/>
    <s v="South"/>
    <n v="904.11"/>
    <n v="131.71"/>
    <x v="2"/>
    <n v="0.145679176206435"/>
    <x v="1"/>
    <x v="0"/>
    <m/>
    <x v="0"/>
    <n v="0"/>
    <n v="2081.52"/>
    <x v="10"/>
    <x v="4"/>
  </r>
  <r>
    <s v="ORD-202311-08684"/>
    <x v="309"/>
    <x v="24"/>
    <x v="6"/>
    <n v="6433555083"/>
    <x v="4"/>
    <s v="PRD-109-SUN"/>
    <x v="3"/>
    <x v="2"/>
    <s v="South"/>
    <n v="867.88"/>
    <n v="103.34"/>
    <x v="2"/>
    <n v="0.119071761072959"/>
    <x v="1"/>
    <x v="0"/>
    <m/>
    <x v="0"/>
    <n v="0"/>
    <m/>
    <x v="10"/>
    <x v="4"/>
  </r>
  <r>
    <s v="ORD-202311-08685"/>
    <x v="315"/>
    <x v="10"/>
    <x v="4"/>
    <n v="8180293197"/>
    <x v="6"/>
    <s v="PRD-107-TAB"/>
    <x v="6"/>
    <x v="1"/>
    <s v="East"/>
    <n v="1172.82"/>
    <n v="194.88"/>
    <x v="1"/>
    <n v="0.166163605668389"/>
    <x v="0"/>
    <x v="0"/>
    <m/>
    <x v="0"/>
    <n v="0"/>
    <n v="2081.52"/>
    <x v="10"/>
    <x v="4"/>
  </r>
  <r>
    <s v="ORD-202311-08686"/>
    <x v="320"/>
    <x v="29"/>
    <x v="2"/>
    <n v="6360842907"/>
    <x v="12"/>
    <s v="PRD-105-BAG"/>
    <x v="9"/>
    <x v="2"/>
    <s v="N"/>
    <n v="1075.83"/>
    <n v="255.05"/>
    <x v="0"/>
    <n v="0.237072771720439"/>
    <x v="0"/>
    <x v="1"/>
    <s v="Defective"/>
    <x v="1"/>
    <n v="1"/>
    <m/>
    <x v="10"/>
    <x v="4"/>
  </r>
  <r>
    <s v="ORD-202311-08687"/>
    <x v="320"/>
    <x v="0"/>
    <x v="7"/>
    <n v="6635942522"/>
    <x v="15"/>
    <s v="PRD-100-SHO"/>
    <x v="12"/>
    <x v="0"/>
    <s v="North"/>
    <n v="4518.57"/>
    <n v="1023.11"/>
    <x v="0"/>
    <n v="0.226423403864497"/>
    <x v="0"/>
    <x v="1"/>
    <m/>
    <x v="0"/>
    <n v="0"/>
    <n v="2793.38"/>
    <x v="10"/>
    <x v="4"/>
  </r>
  <r>
    <s v="ORD-202311-08688"/>
    <x v="306"/>
    <x v="0"/>
    <x v="3"/>
    <n v="9644184703"/>
    <x v="0"/>
    <s v="PRD-108-JAC"/>
    <x v="0"/>
    <x v="0"/>
    <s v="N"/>
    <n v="2697.36"/>
    <n v="529.65"/>
    <x v="0"/>
    <n v="0.19635866180265099"/>
    <x v="0"/>
    <x v="0"/>
    <m/>
    <x v="0"/>
    <n v="0"/>
    <n v="2085.91"/>
    <x v="10"/>
    <x v="4"/>
  </r>
  <r>
    <s v="ORD-202311-08689"/>
    <x v="297"/>
    <x v="23"/>
    <x v="0"/>
    <n v="2525789735"/>
    <x v="0"/>
    <s v="PRD-108-JAC"/>
    <x v="0"/>
    <x v="0"/>
    <s v="South"/>
    <n v="3612.33"/>
    <n v="878.07"/>
    <x v="2"/>
    <n v="0.24307579872270799"/>
    <x v="0"/>
    <x v="1"/>
    <m/>
    <x v="0"/>
    <n v="0"/>
    <n v="2085.91"/>
    <x v="10"/>
    <x v="4"/>
  </r>
  <r>
    <s v="ORD-202311-08690"/>
    <x v="322"/>
    <x v="28"/>
    <x v="3"/>
    <n v="1917454329"/>
    <x v="20"/>
    <s v="PRD-100-SHO"/>
    <x v="12"/>
    <x v="0"/>
    <s v="North"/>
    <n v="2331.91"/>
    <n v="384.43"/>
    <x v="0"/>
    <n v="0.16485627661444899"/>
    <x v="0"/>
    <x v="0"/>
    <m/>
    <x v="0"/>
    <n v="0"/>
    <n v="2793.38"/>
    <x v="10"/>
    <x v="4"/>
  </r>
  <r>
    <s v="ORD-202311-08691"/>
    <x v="298"/>
    <x v="20"/>
    <x v="5"/>
    <n v="4854870627"/>
    <x v="14"/>
    <s v="PRD-111-CHA"/>
    <x v="11"/>
    <x v="1"/>
    <s v="N"/>
    <n v="1922.97"/>
    <n v="476.01"/>
    <x v="0"/>
    <n v="0.24753896316635199"/>
    <x v="0"/>
    <x v="1"/>
    <m/>
    <x v="0"/>
    <n v="0"/>
    <n v="207.68"/>
    <x v="10"/>
    <x v="4"/>
  </r>
  <r>
    <s v="ORD-202311-08692"/>
    <x v="321"/>
    <x v="28"/>
    <x v="7"/>
    <n v="4973075095"/>
    <x v="3"/>
    <s v="PRD-106-PHO"/>
    <x v="2"/>
    <x v="1"/>
    <s v="N"/>
    <n v="868.14"/>
    <n v="111.46"/>
    <x v="0"/>
    <n v="0.12838943027622299"/>
    <x v="1"/>
    <x v="0"/>
    <m/>
    <x v="0"/>
    <n v="0"/>
    <n v="2788.38"/>
    <x v="10"/>
    <x v="4"/>
  </r>
  <r>
    <s v="ORD-202311-08693"/>
    <x v="314"/>
    <x v="10"/>
    <x v="7"/>
    <n v="4105732062"/>
    <x v="4"/>
    <s v="PRD-109-SUN"/>
    <x v="3"/>
    <x v="2"/>
    <s v="North"/>
    <n v="1626.72"/>
    <n v="284.75"/>
    <x v="0"/>
    <n v="0.17504549031179301"/>
    <x v="0"/>
    <x v="0"/>
    <m/>
    <x v="0"/>
    <n v="0"/>
    <m/>
    <x v="10"/>
    <x v="4"/>
  </r>
  <r>
    <s v="ORD-202311-08694"/>
    <x v="322"/>
    <x v="18"/>
    <x v="2"/>
    <n v="2484308208"/>
    <x v="20"/>
    <s v="PRD-100-SHO"/>
    <x v="12"/>
    <x v="0"/>
    <s v="W"/>
    <n v="295.48"/>
    <n v="22.69"/>
    <x v="3"/>
    <n v="7.6790307296602106E-2"/>
    <x v="2"/>
    <x v="2"/>
    <m/>
    <x v="0"/>
    <n v="0"/>
    <n v="2793.38"/>
    <x v="10"/>
    <x v="4"/>
  </r>
  <r>
    <s v="ORD-202311-08695"/>
    <x v="297"/>
    <x v="12"/>
    <x v="0"/>
    <n v="2978446356"/>
    <x v="0"/>
    <s v="PRD-108-JAC"/>
    <x v="0"/>
    <x v="0"/>
    <s v="East"/>
    <n v="439.14"/>
    <n v="128.65"/>
    <x v="1"/>
    <n v="0.29295896525026199"/>
    <x v="2"/>
    <x v="1"/>
    <m/>
    <x v="0"/>
    <n v="0"/>
    <n v="2085.91"/>
    <x v="10"/>
    <x v="4"/>
  </r>
  <r>
    <s v="ORD-202311-08696"/>
    <x v="321"/>
    <x v="22"/>
    <x v="5"/>
    <n v="8337755960"/>
    <x v="12"/>
    <s v="PRD-105-BAG"/>
    <x v="9"/>
    <x v="2"/>
    <s v="North"/>
    <n v="416.07"/>
    <n v="39.03"/>
    <x v="0"/>
    <n v="9.3806330665512999E-2"/>
    <x v="2"/>
    <x v="2"/>
    <s v="Size issue"/>
    <x v="1"/>
    <n v="1"/>
    <m/>
    <x v="10"/>
    <x v="4"/>
  </r>
  <r>
    <s v="ORD-202311-08697"/>
    <x v="315"/>
    <x v="10"/>
    <x v="1"/>
    <n v="5021042440"/>
    <x v="5"/>
    <s v="PRD-103-HEA "/>
    <x v="5"/>
    <x v="1"/>
    <s v="W"/>
    <n v="1238.8699999999999"/>
    <n v="62.33"/>
    <x v="3"/>
    <n v="5.0311977850783403E-2"/>
    <x v="0"/>
    <x v="2"/>
    <m/>
    <x v="0"/>
    <n v="0"/>
    <m/>
    <x v="10"/>
    <x v="4"/>
  </r>
  <r>
    <s v="ORD-202311-08698"/>
    <x v="299"/>
    <x v="13"/>
    <x v="3"/>
    <n v="1445050310"/>
    <x v="9"/>
    <s v="PRD - 107 - TAB"/>
    <x v="6"/>
    <x v="1"/>
    <s v="North"/>
    <n v="3307.9"/>
    <n v="589.95000000000005"/>
    <x v="0"/>
    <n v="0.17834577828834"/>
    <x v="0"/>
    <x v="0"/>
    <s v="Wrong item delivered"/>
    <x v="1"/>
    <n v="1"/>
    <m/>
    <x v="10"/>
    <x v="4"/>
  </r>
  <r>
    <s v="ORD-202311-08699"/>
    <x v="311"/>
    <x v="5"/>
    <x v="2"/>
    <n v="9872656379"/>
    <x v="22"/>
    <s v="PRD-105-BAG"/>
    <x v="9"/>
    <x v="2"/>
    <s v="S"/>
    <n v="4214.43"/>
    <n v="542.59"/>
    <x v="2"/>
    <n v="0.12874576158578999"/>
    <x v="0"/>
    <x v="0"/>
    <m/>
    <x v="0"/>
    <n v="0"/>
    <m/>
    <x v="10"/>
    <x v="4"/>
  </r>
  <r>
    <s v="ORD-202311-08700"/>
    <x v="297"/>
    <x v="11"/>
    <x v="7"/>
    <n v="4724008637"/>
    <x v="5"/>
    <s v="PRD-103-HEA"/>
    <x v="5"/>
    <x v="1"/>
    <s v="South"/>
    <n v="4734.75"/>
    <n v="894.78"/>
    <x v="2"/>
    <n v="0.18898146681451"/>
    <x v="0"/>
    <x v="0"/>
    <m/>
    <x v="0"/>
    <n v="0"/>
    <n v="2183.56"/>
    <x v="10"/>
    <x v="4"/>
  </r>
  <r>
    <s v="ORD-202311-08701"/>
    <x v="313"/>
    <x v="5"/>
    <x v="1"/>
    <n v="9214887386"/>
    <x v="20"/>
    <s v="PRD-100-SHO "/>
    <x v="12"/>
    <x v="0"/>
    <s v="N"/>
    <n v="4152.3900000000003"/>
    <n v="655.26"/>
    <x v="0"/>
    <n v="0.15780309652995"/>
    <x v="0"/>
    <x v="0"/>
    <m/>
    <x v="0"/>
    <n v="0"/>
    <m/>
    <x v="10"/>
    <x v="4"/>
  </r>
  <r>
    <s v="ORD-202311-08702"/>
    <x v="300"/>
    <x v="26"/>
    <x v="4"/>
    <n v="3742821414"/>
    <x v="8"/>
    <s v="PRD-110-CAM"/>
    <x v="8"/>
    <x v="1"/>
    <s v="North"/>
    <n v="2459.21"/>
    <n v="113.52"/>
    <x v="0"/>
    <n v="4.6161165577563501E-2"/>
    <x v="0"/>
    <x v="2"/>
    <m/>
    <x v="0"/>
    <n v="0"/>
    <m/>
    <x v="10"/>
    <x v="4"/>
  </r>
  <r>
    <s v="ORD-202311-08703"/>
    <x v="308"/>
    <x v="12"/>
    <x v="0"/>
    <n v="5410818118"/>
    <x v="22"/>
    <s v="PRD-105-BAG"/>
    <x v="9"/>
    <x v="2"/>
    <s v="North"/>
    <n v="2565.19"/>
    <n v="675.32"/>
    <x v="0"/>
    <n v="0.26326315009804302"/>
    <x v="0"/>
    <x v="1"/>
    <m/>
    <x v="0"/>
    <n v="0"/>
    <m/>
    <x v="10"/>
    <x v="4"/>
  </r>
  <r>
    <s v="ORD-202311-08704"/>
    <x v="321"/>
    <x v="28"/>
    <x v="1"/>
    <n v="8275421195"/>
    <x v="2"/>
    <s v="PRD-101-SHI"/>
    <x v="1"/>
    <x v="0"/>
    <s v="West"/>
    <n v="732.78"/>
    <n v="159.09"/>
    <x v="3"/>
    <n v="0.21710472447392101"/>
    <x v="1"/>
    <x v="1"/>
    <m/>
    <x v="0"/>
    <n v="0"/>
    <n v="2821.33"/>
    <x v="10"/>
    <x v="4"/>
  </r>
  <r>
    <s v="ORD-202311-08705"/>
    <x v="313"/>
    <x v="5"/>
    <x v="1"/>
    <n v="2749158659"/>
    <x v="9"/>
    <s v="PRD-107-TAB"/>
    <x v="6"/>
    <x v="1"/>
    <s v="West"/>
    <n v="3587.22"/>
    <n v="301.38"/>
    <x v="3"/>
    <n v="8.4014919631358001E-2"/>
    <x v="0"/>
    <x v="2"/>
    <m/>
    <x v="0"/>
    <n v="0"/>
    <n v="2081.52"/>
    <x v="10"/>
    <x v="4"/>
  </r>
  <r>
    <s v="ORD-202311-08706"/>
    <x v="303"/>
    <x v="17"/>
    <x v="0"/>
    <n v="6255144060"/>
    <x v="13"/>
    <s v="PRD-102-LAP"/>
    <x v="10"/>
    <x v="1"/>
    <s v="West"/>
    <n v="2841.63"/>
    <n v="475.96"/>
    <x v="3"/>
    <n v="0.167495416363144"/>
    <x v="0"/>
    <x v="0"/>
    <m/>
    <x v="0"/>
    <n v="0"/>
    <n v="847.14"/>
    <x v="10"/>
    <x v="4"/>
  </r>
  <r>
    <s v="ORD-202311-08707"/>
    <x v="301"/>
    <x v="9"/>
    <x v="1"/>
    <n v="890575554"/>
    <x v="4"/>
    <s v="PRD-109-SUN"/>
    <x v="3"/>
    <x v="2"/>
    <s v="North"/>
    <n v="4386.74"/>
    <n v="383.34"/>
    <x v="0"/>
    <n v="8.7386077132449197E-2"/>
    <x v="0"/>
    <x v="2"/>
    <m/>
    <x v="0"/>
    <n v="0"/>
    <m/>
    <x v="10"/>
    <x v="4"/>
  </r>
  <r>
    <s v="ORD-202311-08708"/>
    <x v="322"/>
    <x v="21"/>
    <x v="3"/>
    <n v="5367018095"/>
    <x v="15"/>
    <s v="PRD-100-SHO "/>
    <x v="12"/>
    <x v="0"/>
    <s v="W"/>
    <n v="1567.02"/>
    <n v="354.48"/>
    <x v="3"/>
    <n v="0.22621281157866499"/>
    <x v="0"/>
    <x v="1"/>
    <m/>
    <x v="0"/>
    <n v="0"/>
    <m/>
    <x v="10"/>
    <x v="4"/>
  </r>
  <r>
    <s v="ORD-202311-08709"/>
    <x v="302"/>
    <x v="17"/>
    <x v="3"/>
    <n v="1947265582"/>
    <x v="4"/>
    <s v="PRD-109-SUN"/>
    <x v="3"/>
    <x v="2"/>
    <s v="North"/>
    <n v="625.79"/>
    <n v="175.5"/>
    <x v="0"/>
    <n v="0.28044551686668001"/>
    <x v="1"/>
    <x v="1"/>
    <m/>
    <x v="0"/>
    <n v="0"/>
    <m/>
    <x v="10"/>
    <x v="4"/>
  </r>
  <r>
    <s v="ORD-202311-08710"/>
    <x v="318"/>
    <x v="14"/>
    <x v="1"/>
    <n v="6198788566"/>
    <x v="18"/>
    <s v="PRD-103-HEA"/>
    <x v="5"/>
    <x v="1"/>
    <s v="S"/>
    <n v="1191.1600000000001"/>
    <n v="311.89"/>
    <x v="2"/>
    <n v="0.26183720071191102"/>
    <x v="0"/>
    <x v="1"/>
    <m/>
    <x v="0"/>
    <n v="0"/>
    <n v="2183.56"/>
    <x v="10"/>
    <x v="4"/>
  </r>
  <r>
    <s v="ORD-202311-08711"/>
    <x v="302"/>
    <x v="19"/>
    <x v="2"/>
    <n v="9106996934"/>
    <x v="14"/>
    <s v="PRD-111-CHA"/>
    <x v="11"/>
    <x v="1"/>
    <s v="North"/>
    <n v="4527"/>
    <n v="865.57"/>
    <x v="0"/>
    <n v="0.19120167881599301"/>
    <x v="0"/>
    <x v="0"/>
    <m/>
    <x v="0"/>
    <n v="0"/>
    <n v="207.68"/>
    <x v="10"/>
    <x v="4"/>
  </r>
  <r>
    <s v="ORD-202311-08712"/>
    <x v="310"/>
    <x v="25"/>
    <x v="3"/>
    <n v="4391856760"/>
    <x v="20"/>
    <s v="PRD-100-SHO"/>
    <x v="12"/>
    <x v="0"/>
    <s v="North"/>
    <n v="2967.43"/>
    <n v="418.91"/>
    <x v="0"/>
    <n v="0.14116929464216499"/>
    <x v="0"/>
    <x v="0"/>
    <m/>
    <x v="0"/>
    <n v="0"/>
    <n v="2793.38"/>
    <x v="10"/>
    <x v="4"/>
  </r>
  <r>
    <s v="ORD-202311-08713"/>
    <x v="322"/>
    <x v="16"/>
    <x v="2"/>
    <n v="1991813921"/>
    <x v="14"/>
    <s v="PRD-111-CHA"/>
    <x v="11"/>
    <x v="1"/>
    <s v="North"/>
    <n v="4986.58"/>
    <n v="164.02"/>
    <x v="0"/>
    <n v="3.2892282887269399E-2"/>
    <x v="0"/>
    <x v="2"/>
    <m/>
    <x v="0"/>
    <n v="0"/>
    <n v="207.68"/>
    <x v="10"/>
    <x v="4"/>
  </r>
  <r>
    <s v="ORD-202311-08714"/>
    <x v="304"/>
    <x v="20"/>
    <x v="7"/>
    <n v="8461697052"/>
    <x v="23"/>
    <s v="PRD - 111 - CHA"/>
    <x v="11"/>
    <x v="1"/>
    <s v="W"/>
    <n v="2944.75"/>
    <n v="175.44"/>
    <x v="3"/>
    <n v="5.9577213685372298E-2"/>
    <x v="0"/>
    <x v="2"/>
    <m/>
    <x v="0"/>
    <n v="0"/>
    <m/>
    <x v="10"/>
    <x v="4"/>
  </r>
  <r>
    <s v="ORD-202311-08715"/>
    <x v="299"/>
    <x v="24"/>
    <x v="2"/>
    <n v="9512169917"/>
    <x v="14"/>
    <s v="PRD-111-CHA"/>
    <x v="11"/>
    <x v="1"/>
    <s v="South"/>
    <n v="1098.3499999999999"/>
    <n v="67.7"/>
    <x v="2"/>
    <n v="6.1637911412573403E-2"/>
    <x v="0"/>
    <x v="2"/>
    <m/>
    <x v="0"/>
    <n v="0"/>
    <n v="207.68"/>
    <x v="10"/>
    <x v="4"/>
  </r>
  <r>
    <s v="ORD-202311-08716"/>
    <x v="294"/>
    <x v="23"/>
    <x v="7"/>
    <n v="6037231699"/>
    <x v="22"/>
    <s v="PRD-105-BAG"/>
    <x v="9"/>
    <x v="2"/>
    <s v="West"/>
    <n v="2093.81"/>
    <n v="309.2"/>
    <x v="3"/>
    <n v="0.14767338010612199"/>
    <x v="0"/>
    <x v="0"/>
    <m/>
    <x v="0"/>
    <n v="0"/>
    <m/>
    <x v="10"/>
    <x v="4"/>
  </r>
  <r>
    <s v="ORD-202311-08717"/>
    <x v="307"/>
    <x v="18"/>
    <x v="7"/>
    <n v="350731200"/>
    <x v="10"/>
    <s v="PRD-106-PHO"/>
    <x v="2"/>
    <x v="1"/>
    <s v="N"/>
    <n v="1629.57"/>
    <n v="223.53"/>
    <x v="0"/>
    <n v="0.13717115558092"/>
    <x v="0"/>
    <x v="0"/>
    <m/>
    <x v="0"/>
    <n v="0"/>
    <n v="2788.38"/>
    <x v="10"/>
    <x v="4"/>
  </r>
  <r>
    <s v="ORD-202311-08718"/>
    <x v="295"/>
    <x v="20"/>
    <x v="0"/>
    <n v="7817715383"/>
    <x v="15"/>
    <s v="PRD-100-SHO"/>
    <x v="4"/>
    <x v="0"/>
    <s v="North"/>
    <n v="2101.56"/>
    <n v="190.39"/>
    <x v="0"/>
    <n v="9.0594605911798895E-2"/>
    <x v="0"/>
    <x v="2"/>
    <m/>
    <x v="0"/>
    <n v="0"/>
    <n v="2793.38"/>
    <x v="10"/>
    <x v="4"/>
  </r>
  <r>
    <s v="ORD-202311-08719"/>
    <x v="313"/>
    <x v="6"/>
    <x v="7"/>
    <n v="329451867"/>
    <x v="3"/>
    <s v="PRD-106-PHO"/>
    <x v="2"/>
    <x v="1"/>
    <s v="South"/>
    <n v="607.30999999999995"/>
    <n v="59.13"/>
    <x v="2"/>
    <n v="9.7363784558133395E-2"/>
    <x v="1"/>
    <x v="2"/>
    <m/>
    <x v="0"/>
    <n v="0"/>
    <n v="2788.38"/>
    <x v="10"/>
    <x v="4"/>
  </r>
  <r>
    <s v="ORD-202311-08720"/>
    <x v="317"/>
    <x v="15"/>
    <x v="7"/>
    <n v="4060892663"/>
    <x v="0"/>
    <s v="PRD-108-JAC "/>
    <x v="4"/>
    <x v="0"/>
    <s v="W"/>
    <n v="3089.06"/>
    <n v="638.71"/>
    <x v="3"/>
    <n v="0.206765164807417"/>
    <x v="0"/>
    <x v="1"/>
    <m/>
    <x v="0"/>
    <n v="0"/>
    <m/>
    <x v="10"/>
    <x v="4"/>
  </r>
  <r>
    <s v="ORD-202311-08721"/>
    <x v="313"/>
    <x v="27"/>
    <x v="7"/>
    <n v="7664977999"/>
    <x v="14"/>
    <s v="PRD-111-CHA"/>
    <x v="11"/>
    <x v="1"/>
    <s v="S"/>
    <n v="1921.72"/>
    <n v="542.19000000000005"/>
    <x v="2"/>
    <n v="0.28213787648564798"/>
    <x v="0"/>
    <x v="1"/>
    <s v="Size issue"/>
    <x v="1"/>
    <n v="1"/>
    <n v="207.68"/>
    <x v="10"/>
    <x v="4"/>
  </r>
  <r>
    <s v="ORD-202311-08722"/>
    <x v="318"/>
    <x v="9"/>
    <x v="4"/>
    <n v="216577879"/>
    <x v="22"/>
    <s v="PRD-105-BAG"/>
    <x v="9"/>
    <x v="2"/>
    <s v="East"/>
    <n v="2120.4899999999998"/>
    <n v="405.01"/>
    <x v="1"/>
    <n v="0.190998306995081"/>
    <x v="0"/>
    <x v="0"/>
    <m/>
    <x v="0"/>
    <n v="0"/>
    <m/>
    <x v="10"/>
    <x v="4"/>
  </r>
  <r>
    <s v="ORD-202311-08723"/>
    <x v="314"/>
    <x v="14"/>
    <x v="1"/>
    <n v="9443433431"/>
    <x v="8"/>
    <s v="PRD-110-CAM "/>
    <x v="4"/>
    <x v="1"/>
    <s v="South"/>
    <n v="2347.06"/>
    <n v="312.08999999999997"/>
    <x v="2"/>
    <n v="0.13297061003979399"/>
    <x v="0"/>
    <x v="0"/>
    <m/>
    <x v="0"/>
    <n v="0"/>
    <n v="130.44"/>
    <x v="10"/>
    <x v="4"/>
  </r>
  <r>
    <s v="ORD-202311-08724"/>
    <x v="295"/>
    <x v="22"/>
    <x v="7"/>
    <n v="5478671560"/>
    <x v="14"/>
    <s v="PRD-111-CHA"/>
    <x v="4"/>
    <x v="1"/>
    <s v="East"/>
    <n v="1926.48"/>
    <n v="276.77999999999997"/>
    <x v="1"/>
    <n v="0.143671359162825"/>
    <x v="0"/>
    <x v="0"/>
    <m/>
    <x v="0"/>
    <n v="0"/>
    <n v="207.68"/>
    <x v="10"/>
    <x v="4"/>
  </r>
  <r>
    <s v="ORD-202311-08725"/>
    <x v="302"/>
    <x v="27"/>
    <x v="0"/>
    <n v="9085368448"/>
    <x v="0"/>
    <s v="PRD-108-JAC"/>
    <x v="0"/>
    <x v="0"/>
    <s v="West"/>
    <n v="2572.23"/>
    <n v="145.43"/>
    <x v="3"/>
    <n v="5.65384899484105E-2"/>
    <x v="0"/>
    <x v="2"/>
    <m/>
    <x v="0"/>
    <n v="0"/>
    <n v="2085.91"/>
    <x v="10"/>
    <x v="4"/>
  </r>
  <r>
    <s v="ORD-202311-08726"/>
    <x v="302"/>
    <x v="28"/>
    <x v="5"/>
    <n v="5529451395"/>
    <x v="14"/>
    <s v="PRD-111-CHA"/>
    <x v="11"/>
    <x v="1"/>
    <s v="North"/>
    <n v="4420.6000000000004"/>
    <n v="201.36"/>
    <x v="0"/>
    <n v="4.5550377776772399E-2"/>
    <x v="0"/>
    <x v="2"/>
    <m/>
    <x v="0"/>
    <n v="0"/>
    <n v="207.68"/>
    <x v="10"/>
    <x v="4"/>
  </r>
  <r>
    <s v="ORD-202311-08727"/>
    <x v="305"/>
    <x v="1"/>
    <x v="1"/>
    <n v="4084836831"/>
    <x v="17"/>
    <s v="PRD-108-JAC"/>
    <x v="0"/>
    <x v="0"/>
    <s v="South"/>
    <n v="3889.01"/>
    <n v="756.81"/>
    <x v="2"/>
    <n v="0.19460222524498499"/>
    <x v="0"/>
    <x v="0"/>
    <s v="Customer changed mind"/>
    <x v="1"/>
    <n v="1"/>
    <n v="2085.91"/>
    <x v="10"/>
    <x v="4"/>
  </r>
  <r>
    <s v="ORD-202311-08728"/>
    <x v="310"/>
    <x v="5"/>
    <x v="7"/>
    <n v="760741982"/>
    <x v="19"/>
    <s v="PRD-102-LAP"/>
    <x v="10"/>
    <x v="1"/>
    <s v="N"/>
    <n v="3193.12"/>
    <n v="273.89"/>
    <x v="0"/>
    <n v="8.5775041338878602E-2"/>
    <x v="0"/>
    <x v="2"/>
    <m/>
    <x v="0"/>
    <n v="0"/>
    <n v="847.14"/>
    <x v="10"/>
    <x v="4"/>
  </r>
  <r>
    <s v="ORD-202311-08729"/>
    <x v="313"/>
    <x v="2"/>
    <x v="2"/>
    <n v="3134996674"/>
    <x v="14"/>
    <s v="PRD-111-CHA"/>
    <x v="11"/>
    <x v="1"/>
    <s v="East"/>
    <n v="1375.98"/>
    <n v="275.47000000000003"/>
    <x v="1"/>
    <n v="0.20019913080132001"/>
    <x v="0"/>
    <x v="1"/>
    <m/>
    <x v="0"/>
    <n v="0"/>
    <n v="207.68"/>
    <x v="10"/>
    <x v="4"/>
  </r>
  <r>
    <s v="ORD-202311-08730"/>
    <x v="294"/>
    <x v="3"/>
    <x v="2"/>
    <n v="6339236490"/>
    <x v="21"/>
    <s v="PRD-110-CAM"/>
    <x v="8"/>
    <x v="1"/>
    <s v="East"/>
    <n v="3641.26"/>
    <n v="634.12"/>
    <x v="1"/>
    <n v="0.17414850903258799"/>
    <x v="0"/>
    <x v="0"/>
    <m/>
    <x v="0"/>
    <n v="0"/>
    <m/>
    <x v="10"/>
    <x v="4"/>
  </r>
  <r>
    <s v="ORD-202311-08731"/>
    <x v="309"/>
    <x v="1"/>
    <x v="5"/>
    <n v="3632441004"/>
    <x v="5"/>
    <s v="PRD-103-HEA "/>
    <x v="5"/>
    <x v="1"/>
    <s v="North"/>
    <n v="4900.88"/>
    <n v="359.51"/>
    <x v="0"/>
    <n v="7.3356213577969606E-2"/>
    <x v="0"/>
    <x v="2"/>
    <m/>
    <x v="0"/>
    <n v="0"/>
    <m/>
    <x v="10"/>
    <x v="4"/>
  </r>
  <r>
    <s v="ORD-202311-08732"/>
    <x v="309"/>
    <x v="19"/>
    <x v="6"/>
    <n v="3680020278"/>
    <x v="9"/>
    <s v="PRD-107-TAB "/>
    <x v="6"/>
    <x v="1"/>
    <s v="North"/>
    <n v="4375.7299999999996"/>
    <n v="431.13"/>
    <x v="0"/>
    <n v="9.8527559972850301E-2"/>
    <x v="0"/>
    <x v="2"/>
    <m/>
    <x v="0"/>
    <n v="0"/>
    <m/>
    <x v="10"/>
    <x v="4"/>
  </r>
  <r>
    <s v="ORD-202311-08733"/>
    <x v="319"/>
    <x v="11"/>
    <x v="3"/>
    <n v="8903806647"/>
    <x v="6"/>
    <s v="PRD-107-TAB"/>
    <x v="4"/>
    <x v="1"/>
    <s v="South"/>
    <n v="4655.2700000000004"/>
    <n v="245.68"/>
    <x v="2"/>
    <n v="5.2774597391773197E-2"/>
    <x v="0"/>
    <x v="2"/>
    <m/>
    <x v="0"/>
    <n v="0"/>
    <n v="2081.52"/>
    <x v="10"/>
    <x v="4"/>
  </r>
  <r>
    <s v="ORD-202311-08734"/>
    <x v="318"/>
    <x v="14"/>
    <x v="0"/>
    <n v="7350226796"/>
    <x v="10"/>
    <s v="PRD - 106 - PHO"/>
    <x v="2"/>
    <x v="1"/>
    <s v="North"/>
    <n v="4072.35"/>
    <n v="390.08"/>
    <x v="0"/>
    <n v="9.5787444595872198E-2"/>
    <x v="0"/>
    <x v="2"/>
    <m/>
    <x v="0"/>
    <n v="0"/>
    <m/>
    <x v="10"/>
    <x v="4"/>
  </r>
  <r>
    <s v="ORD-202311-08735"/>
    <x v="297"/>
    <x v="14"/>
    <x v="4"/>
    <n v="7552062163"/>
    <x v="0"/>
    <s v="PRD-108-JAC"/>
    <x v="0"/>
    <x v="0"/>
    <s v="West"/>
    <n v="414.13"/>
    <n v="52"/>
    <x v="3"/>
    <n v="0.125564436288122"/>
    <x v="2"/>
    <x v="0"/>
    <m/>
    <x v="0"/>
    <n v="0"/>
    <n v="2085.91"/>
    <x v="10"/>
    <x v="4"/>
  </r>
  <r>
    <s v="ORD-202311-08736"/>
    <x v="320"/>
    <x v="29"/>
    <x v="6"/>
    <n v="8187694233"/>
    <x v="15"/>
    <s v="PRD-100-SHO"/>
    <x v="12"/>
    <x v="0"/>
    <s v="South"/>
    <n v="2524.73"/>
    <n v="610.03"/>
    <x v="2"/>
    <n v="0.241621876398664"/>
    <x v="0"/>
    <x v="1"/>
    <m/>
    <x v="0"/>
    <n v="0"/>
    <n v="2793.38"/>
    <x v="10"/>
    <x v="4"/>
  </r>
  <r>
    <s v="ORD-202311-08737"/>
    <x v="314"/>
    <x v="25"/>
    <x v="2"/>
    <n v="5155497903"/>
    <x v="11"/>
    <s v="PRD-104-WAT"/>
    <x v="7"/>
    <x v="2"/>
    <s v="West"/>
    <n v="616.05999999999995"/>
    <n v="92.77"/>
    <x v="3"/>
    <n v="0.15058598188488101"/>
    <x v="1"/>
    <x v="0"/>
    <m/>
    <x v="0"/>
    <n v="0"/>
    <n v="2420.2800000000002"/>
    <x v="10"/>
    <x v="4"/>
  </r>
  <r>
    <s v="ORD-202311-08738"/>
    <x v="300"/>
    <x v="15"/>
    <x v="2"/>
    <n v="8424443916"/>
    <x v="15"/>
    <s v="PRD-100-SHO"/>
    <x v="12"/>
    <x v="0"/>
    <s v="N"/>
    <n v="2831.64"/>
    <n v="513.53"/>
    <x v="0"/>
    <n v="0.18135426819793499"/>
    <x v="0"/>
    <x v="0"/>
    <m/>
    <x v="0"/>
    <n v="0"/>
    <n v="2793.38"/>
    <x v="10"/>
    <x v="4"/>
  </r>
  <r>
    <s v="ORD-202311-08739"/>
    <x v="305"/>
    <x v="22"/>
    <x v="1"/>
    <n v="7589073070"/>
    <x v="14"/>
    <s v="PRD-111-CHA"/>
    <x v="11"/>
    <x v="1"/>
    <s v="East"/>
    <n v="286.39999999999998"/>
    <n v="49.52"/>
    <x v="1"/>
    <n v="0.172905027932961"/>
    <x v="2"/>
    <x v="0"/>
    <m/>
    <x v="0"/>
    <n v="0"/>
    <n v="207.68"/>
    <x v="10"/>
    <x v="4"/>
  </r>
  <r>
    <s v="ORD-202311-08740"/>
    <x v="310"/>
    <x v="19"/>
    <x v="2"/>
    <n v="1359286952"/>
    <x v="9"/>
    <s v="PRD-107-TAB "/>
    <x v="6"/>
    <x v="1"/>
    <s v="West"/>
    <n v="358.18"/>
    <n v="99.06"/>
    <x v="3"/>
    <n v="0.276564855659166"/>
    <x v="2"/>
    <x v="1"/>
    <m/>
    <x v="0"/>
    <n v="0"/>
    <m/>
    <x v="10"/>
    <x v="4"/>
  </r>
  <r>
    <s v="ORD-202311-08741"/>
    <x v="309"/>
    <x v="2"/>
    <x v="3"/>
    <n v="7201456814"/>
    <x v="17"/>
    <s v="PRD-108-JAC"/>
    <x v="0"/>
    <x v="0"/>
    <s v="South"/>
    <n v="2998.14"/>
    <n v="513.41999999999996"/>
    <x v="2"/>
    <n v="0.17124617262702899"/>
    <x v="0"/>
    <x v="0"/>
    <m/>
    <x v="0"/>
    <n v="0"/>
    <n v="2085.91"/>
    <x v="10"/>
    <x v="4"/>
  </r>
  <r>
    <s v="ORD-202311-08742"/>
    <x v="314"/>
    <x v="8"/>
    <x v="4"/>
    <n v="8229580929"/>
    <x v="2"/>
    <s v="PRD-101-SHI "/>
    <x v="1"/>
    <x v="0"/>
    <s v="East"/>
    <n v="256.87"/>
    <n v="30.41"/>
    <x v="1"/>
    <n v="0.118386732588469"/>
    <x v="2"/>
    <x v="0"/>
    <m/>
    <x v="0"/>
    <n v="0"/>
    <m/>
    <x v="10"/>
    <x v="4"/>
  </r>
  <r>
    <s v="ORD-202311-08743"/>
    <x v="307"/>
    <x v="12"/>
    <x v="7"/>
    <n v="9596772012"/>
    <x v="6"/>
    <s v="PRD-107-TAB"/>
    <x v="6"/>
    <x v="1"/>
    <s v="East"/>
    <n v="2125.87"/>
    <n v="69.38"/>
    <x v="1"/>
    <n v="3.2636050181807902E-2"/>
    <x v="0"/>
    <x v="2"/>
    <m/>
    <x v="0"/>
    <n v="0"/>
    <n v="2081.52"/>
    <x v="10"/>
    <x v="4"/>
  </r>
  <r>
    <s v="ORD-202311-08744"/>
    <x v="298"/>
    <x v="26"/>
    <x v="7"/>
    <n v="9732306104"/>
    <x v="18"/>
    <s v="PRD-103-HEA"/>
    <x v="4"/>
    <x v="1"/>
    <s v="North"/>
    <n v="212.98"/>
    <n v="20.54"/>
    <x v="0"/>
    <n v="9.6440980373744004E-2"/>
    <x v="2"/>
    <x v="2"/>
    <m/>
    <x v="0"/>
    <n v="0"/>
    <n v="2183.56"/>
    <x v="10"/>
    <x v="4"/>
  </r>
  <r>
    <s v="ORD-202311-08745"/>
    <x v="320"/>
    <x v="16"/>
    <x v="3"/>
    <n v="5117041810"/>
    <x v="20"/>
    <s v="PRD-100-SHO"/>
    <x v="12"/>
    <x v="0"/>
    <s v="N"/>
    <n v="1381.08"/>
    <n v="251.4"/>
    <x v="0"/>
    <n v="0.182031453644974"/>
    <x v="0"/>
    <x v="0"/>
    <m/>
    <x v="0"/>
    <n v="0"/>
    <n v="2793.38"/>
    <x v="10"/>
    <x v="4"/>
  </r>
  <r>
    <s v="ORD-202311-08746"/>
    <x v="294"/>
    <x v="1"/>
    <x v="0"/>
    <n v="8628941166"/>
    <x v="5"/>
    <s v="PRD-103-HEA"/>
    <x v="5"/>
    <x v="1"/>
    <s v="N"/>
    <n v="1991.86"/>
    <n v="181"/>
    <x v="0"/>
    <n v="9.08698402498168E-2"/>
    <x v="0"/>
    <x v="2"/>
    <m/>
    <x v="0"/>
    <n v="0"/>
    <n v="2183.56"/>
    <x v="10"/>
    <x v="4"/>
  </r>
  <r>
    <s v="ORD-202311-08747"/>
    <x v="299"/>
    <x v="0"/>
    <x v="3"/>
    <n v="1959178643"/>
    <x v="12"/>
    <s v="PRD-105-BAG"/>
    <x v="9"/>
    <x v="2"/>
    <s v="East"/>
    <n v="2980.59"/>
    <n v="130.46"/>
    <x v="1"/>
    <n v="4.3769857645633903E-2"/>
    <x v="0"/>
    <x v="2"/>
    <m/>
    <x v="0"/>
    <n v="0"/>
    <m/>
    <x v="10"/>
    <x v="4"/>
  </r>
  <r>
    <s v="ORD-202311-08748"/>
    <x v="316"/>
    <x v="12"/>
    <x v="6"/>
    <n v="1706756541"/>
    <x v="0"/>
    <s v="PRD-108-JAC"/>
    <x v="4"/>
    <x v="0"/>
    <s v="East"/>
    <n v="3291.12"/>
    <n v="541.30999999999995"/>
    <x v="1"/>
    <n v="0.16447592309001199"/>
    <x v="0"/>
    <x v="0"/>
    <m/>
    <x v="0"/>
    <n v="0"/>
    <n v="2085.91"/>
    <x v="10"/>
    <x v="4"/>
  </r>
  <r>
    <s v="ORD-202311-08749"/>
    <x v="302"/>
    <x v="20"/>
    <x v="7"/>
    <n v="2187842128"/>
    <x v="5"/>
    <s v="PRD-103-HEA "/>
    <x v="4"/>
    <x v="1"/>
    <s v="N"/>
    <n v="2489.3000000000002"/>
    <n v="615.29999999999995"/>
    <x v="0"/>
    <n v="0.247177921504037"/>
    <x v="0"/>
    <x v="1"/>
    <m/>
    <x v="0"/>
    <n v="0"/>
    <m/>
    <x v="10"/>
    <x v="4"/>
  </r>
  <r>
    <s v="ORD-202311-08750"/>
    <x v="317"/>
    <x v="27"/>
    <x v="0"/>
    <n v="5761282019"/>
    <x v="20"/>
    <s v="PRD-100-SHO"/>
    <x v="12"/>
    <x v="0"/>
    <s v="North"/>
    <n v="1964.27"/>
    <n v="528"/>
    <x v="0"/>
    <n v="0.26880215041720301"/>
    <x v="0"/>
    <x v="1"/>
    <m/>
    <x v="0"/>
    <n v="0"/>
    <n v="2793.38"/>
    <x v="10"/>
    <x v="4"/>
  </r>
  <r>
    <s v="ORD-202311-08751"/>
    <x v="309"/>
    <x v="21"/>
    <x v="2"/>
    <n v="4340257735"/>
    <x v="12"/>
    <s v="PRD-105-BAG"/>
    <x v="9"/>
    <x v="2"/>
    <s v="North"/>
    <n v="1988.7"/>
    <n v="266.05"/>
    <x v="0"/>
    <n v="0.13378086186956301"/>
    <x v="0"/>
    <x v="0"/>
    <m/>
    <x v="0"/>
    <n v="0"/>
    <m/>
    <x v="10"/>
    <x v="4"/>
  </r>
  <r>
    <s v="ORD-202311-08752"/>
    <x v="301"/>
    <x v="28"/>
    <x v="5"/>
    <n v="9284057170"/>
    <x v="15"/>
    <s v="PRD-100-SHO"/>
    <x v="12"/>
    <x v="0"/>
    <s v="W"/>
    <n v="1359"/>
    <n v="61.85"/>
    <x v="3"/>
    <n v="4.55114054451803E-2"/>
    <x v="0"/>
    <x v="2"/>
    <m/>
    <x v="0"/>
    <n v="0"/>
    <n v="2793.38"/>
    <x v="10"/>
    <x v="4"/>
  </r>
  <r>
    <s v="ORD-202311-08753"/>
    <x v="296"/>
    <x v="23"/>
    <x v="0"/>
    <n v="9937192201"/>
    <x v="4"/>
    <s v="PRD-109-SUN"/>
    <x v="3"/>
    <x v="2"/>
    <s v="W"/>
    <n v="3896.88"/>
    <n v="939.99"/>
    <x v="3"/>
    <n v="0.24121604976288699"/>
    <x v="0"/>
    <x v="1"/>
    <m/>
    <x v="0"/>
    <n v="0"/>
    <m/>
    <x v="10"/>
    <x v="4"/>
  </r>
  <r>
    <s v="ORD-202311-08754"/>
    <x v="294"/>
    <x v="12"/>
    <x v="2"/>
    <n v="4888213595"/>
    <x v="3"/>
    <s v="PRD-106-PHO"/>
    <x v="2"/>
    <x v="1"/>
    <s v="N"/>
    <n v="316.66000000000003"/>
    <n v="86.93"/>
    <x v="0"/>
    <n v="0.27452156887513401"/>
    <x v="2"/>
    <x v="1"/>
    <m/>
    <x v="0"/>
    <n v="0"/>
    <n v="2788.38"/>
    <x v="10"/>
    <x v="4"/>
  </r>
  <r>
    <s v="ORD-202311-08755"/>
    <x v="316"/>
    <x v="25"/>
    <x v="6"/>
    <n v="7209968287"/>
    <x v="7"/>
    <s v="PRD-104-WAT"/>
    <x v="7"/>
    <x v="2"/>
    <s v="East"/>
    <n v="585.42999999999995"/>
    <n v="56.43"/>
    <x v="1"/>
    <n v="9.6390687187195803E-2"/>
    <x v="1"/>
    <x v="2"/>
    <m/>
    <x v="0"/>
    <n v="0"/>
    <n v="2420.2800000000002"/>
    <x v="10"/>
    <x v="4"/>
  </r>
  <r>
    <s v="ORD-202311-08756"/>
    <x v="318"/>
    <x v="17"/>
    <x v="2"/>
    <n v="5821674533"/>
    <x v="5"/>
    <s v="PRD-103-HEA"/>
    <x v="5"/>
    <x v="1"/>
    <s v="East"/>
    <n v="3025.03"/>
    <n v="361.89"/>
    <x v="1"/>
    <n v="0.119631871419457"/>
    <x v="0"/>
    <x v="0"/>
    <m/>
    <x v="0"/>
    <n v="0"/>
    <n v="2183.56"/>
    <x v="10"/>
    <x v="4"/>
  </r>
  <r>
    <s v="ORD-202311-08757"/>
    <x v="302"/>
    <x v="10"/>
    <x v="4"/>
    <n v="9862802406"/>
    <x v="21"/>
    <s v="PRD-110-CAM"/>
    <x v="8"/>
    <x v="1"/>
    <s v="East"/>
    <n v="4492.96"/>
    <n v="1236.5899999999999"/>
    <x v="1"/>
    <n v="0.27522835725223499"/>
    <x v="0"/>
    <x v="1"/>
    <m/>
    <x v="0"/>
    <n v="0"/>
    <m/>
    <x v="10"/>
    <x v="4"/>
  </r>
  <r>
    <s v="ORD-202311-08758"/>
    <x v="322"/>
    <x v="22"/>
    <x v="0"/>
    <n v="5032044219"/>
    <x v="6"/>
    <s v="PRD-107-TAB"/>
    <x v="6"/>
    <x v="1"/>
    <s v="N"/>
    <n v="3098.78"/>
    <n v="899.36"/>
    <x v="0"/>
    <n v="0.290230348717882"/>
    <x v="0"/>
    <x v="1"/>
    <m/>
    <x v="0"/>
    <n v="0"/>
    <n v="2081.52"/>
    <x v="10"/>
    <x v="4"/>
  </r>
  <r>
    <s v="ORD-202311-08759"/>
    <x v="311"/>
    <x v="26"/>
    <x v="1"/>
    <n v="4180843411"/>
    <x v="12"/>
    <s v="PRD-105-BAG"/>
    <x v="9"/>
    <x v="2"/>
    <s v="East"/>
    <n v="3937.54"/>
    <n v="506.22"/>
    <x v="1"/>
    <n v="0.128562503492028"/>
    <x v="0"/>
    <x v="0"/>
    <m/>
    <x v="0"/>
    <n v="0"/>
    <m/>
    <x v="10"/>
    <x v="4"/>
  </r>
  <r>
    <s v="ORD-202311-08760"/>
    <x v="318"/>
    <x v="0"/>
    <x v="2"/>
    <n v="5271181312"/>
    <x v="2"/>
    <s v="PRD-101-SHI"/>
    <x v="1"/>
    <x v="0"/>
    <s v="North"/>
    <n v="1910.91"/>
    <n v="149.91999999999999"/>
    <x v="0"/>
    <n v="7.8454767623802296E-2"/>
    <x v="0"/>
    <x v="2"/>
    <m/>
    <x v="0"/>
    <n v="0"/>
    <n v="2821.33"/>
    <x v="10"/>
    <x v="4"/>
  </r>
  <r>
    <s v="ORD-202311-08761"/>
    <x v="315"/>
    <x v="4"/>
    <x v="3"/>
    <n v="8826775410"/>
    <x v="6"/>
    <s v="PRD-107-TAB"/>
    <x v="6"/>
    <x v="1"/>
    <s v="West"/>
    <n v="3317.78"/>
    <n v="321.37"/>
    <x v="3"/>
    <n v="9.6862962583414203E-2"/>
    <x v="0"/>
    <x v="2"/>
    <m/>
    <x v="0"/>
    <n v="0"/>
    <n v="2081.52"/>
    <x v="10"/>
    <x v="4"/>
  </r>
  <r>
    <s v="ORD-202311-08762"/>
    <x v="313"/>
    <x v="5"/>
    <x v="4"/>
    <n v="4918005375"/>
    <x v="13"/>
    <s v="PRD-102-LAP"/>
    <x v="10"/>
    <x v="1"/>
    <s v="North"/>
    <n v="235.84"/>
    <n v="36.869999999999997"/>
    <x v="0"/>
    <n v="0.156334803256445"/>
    <x v="2"/>
    <x v="0"/>
    <s v="missing parts"/>
    <x v="1"/>
    <n v="1"/>
    <n v="847.14"/>
    <x v="10"/>
    <x v="4"/>
  </r>
  <r>
    <s v="ORD-202311-08763"/>
    <x v="320"/>
    <x v="25"/>
    <x v="5"/>
    <n v="551450588"/>
    <x v="2"/>
    <s v="PRD-101-SHI"/>
    <x v="4"/>
    <x v="0"/>
    <s v="South"/>
    <n v="1254.6099999999999"/>
    <n v="348.38"/>
    <x v="2"/>
    <n v="0.277679916468066"/>
    <x v="0"/>
    <x v="1"/>
    <m/>
    <x v="0"/>
    <n v="0"/>
    <n v="2821.33"/>
    <x v="10"/>
    <x v="4"/>
  </r>
  <r>
    <s v="ORD-202311-08764"/>
    <x v="312"/>
    <x v="9"/>
    <x v="5"/>
    <n v="3660677444"/>
    <x v="12"/>
    <s v="PRD-105-BAG"/>
    <x v="9"/>
    <x v="2"/>
    <s v="South"/>
    <n v="3518.73"/>
    <n v="139.13999999999999"/>
    <x v="2"/>
    <n v="3.9542675908637498E-2"/>
    <x v="0"/>
    <x v="2"/>
    <m/>
    <x v="0"/>
    <n v="0"/>
    <m/>
    <x v="10"/>
    <x v="4"/>
  </r>
  <r>
    <s v="ORD-202311-08765"/>
    <x v="320"/>
    <x v="13"/>
    <x v="0"/>
    <n v="299834046"/>
    <x v="15"/>
    <s v="PRD-100-SHO"/>
    <x v="12"/>
    <x v="0"/>
    <s v="West"/>
    <n v="4499"/>
    <n v="648.47"/>
    <x v="3"/>
    <n v="0.14413647477217201"/>
    <x v="0"/>
    <x v="0"/>
    <m/>
    <x v="0"/>
    <n v="0"/>
    <n v="2793.38"/>
    <x v="10"/>
    <x v="4"/>
  </r>
  <r>
    <s v="ORD-202311-08766"/>
    <x v="314"/>
    <x v="22"/>
    <x v="7"/>
    <n v="3863046378"/>
    <x v="2"/>
    <s v="PRD-101-SHI"/>
    <x v="1"/>
    <x v="0"/>
    <s v="South"/>
    <n v="719.8"/>
    <n v="155.24"/>
    <x v="2"/>
    <n v="0.215671019727702"/>
    <x v="1"/>
    <x v="1"/>
    <m/>
    <x v="0"/>
    <n v="0"/>
    <n v="2821.33"/>
    <x v="10"/>
    <x v="4"/>
  </r>
  <r>
    <s v="ORD-202311-08767"/>
    <x v="321"/>
    <x v="23"/>
    <x v="0"/>
    <n v="5169476025"/>
    <x v="5"/>
    <s v="PRD-103-HEA"/>
    <x v="5"/>
    <x v="1"/>
    <s v="South"/>
    <n v="1879.81"/>
    <n v="173.32"/>
    <x v="2"/>
    <n v="9.22008075284204E-2"/>
    <x v="0"/>
    <x v="2"/>
    <m/>
    <x v="0"/>
    <n v="0"/>
    <n v="2183.56"/>
    <x v="10"/>
    <x v="4"/>
  </r>
  <r>
    <s v="ORD-202311-08768"/>
    <x v="294"/>
    <x v="13"/>
    <x v="1"/>
    <n v="5822263015"/>
    <x v="9"/>
    <s v="PRD-107-TAB"/>
    <x v="6"/>
    <x v="1"/>
    <s v="North"/>
    <n v="4718.1499999999996"/>
    <n v="557.41999999999996"/>
    <x v="0"/>
    <n v="0.118143763975287"/>
    <x v="0"/>
    <x v="0"/>
    <m/>
    <x v="0"/>
    <n v="0"/>
    <n v="2081.52"/>
    <x v="10"/>
    <x v="4"/>
  </r>
  <r>
    <s v="ORD-202311-08769"/>
    <x v="295"/>
    <x v="16"/>
    <x v="0"/>
    <n v="4050367526"/>
    <x v="13"/>
    <s v="PRD-102-LAP"/>
    <x v="10"/>
    <x v="1"/>
    <s v="N"/>
    <n v="2630.49"/>
    <n v="661.21"/>
    <x v="0"/>
    <n v="0.251363814346377"/>
    <x v="0"/>
    <x v="1"/>
    <m/>
    <x v="0"/>
    <n v="0"/>
    <n v="847.14"/>
    <x v="10"/>
    <x v="4"/>
  </r>
  <r>
    <s v="ORD-202311-08770"/>
    <x v="319"/>
    <x v="3"/>
    <x v="5"/>
    <n v="8997701393"/>
    <x v="9"/>
    <s v="PRD-107-TAB"/>
    <x v="6"/>
    <x v="1"/>
    <s v="East"/>
    <n v="4988.1899999999996"/>
    <n v="1158.6300000000001"/>
    <x v="1"/>
    <n v="0.23227463268239601"/>
    <x v="0"/>
    <x v="1"/>
    <m/>
    <x v="0"/>
    <n v="0"/>
    <n v="2081.52"/>
    <x v="10"/>
    <x v="4"/>
  </r>
  <r>
    <s v="ORD-202311-08771"/>
    <x v="299"/>
    <x v="10"/>
    <x v="1"/>
    <n v="6973139616"/>
    <x v="18"/>
    <s v="PRD-103-HEA"/>
    <x v="5"/>
    <x v="1"/>
    <s v="S"/>
    <n v="2130.52"/>
    <n v="531.95000000000005"/>
    <x v="2"/>
    <n v="0.249680829093367"/>
    <x v="0"/>
    <x v="1"/>
    <m/>
    <x v="0"/>
    <n v="0"/>
    <n v="2183.56"/>
    <x v="10"/>
    <x v="4"/>
  </r>
  <r>
    <s v="ORD-202311-08772"/>
    <x v="310"/>
    <x v="10"/>
    <x v="3"/>
    <n v="4807958756"/>
    <x v="9"/>
    <s v="PRD-107-TAB"/>
    <x v="6"/>
    <x v="1"/>
    <s v="West"/>
    <n v="3302.27"/>
    <n v="977.93"/>
    <x v="3"/>
    <n v="0.296138716700936"/>
    <x v="0"/>
    <x v="1"/>
    <m/>
    <x v="0"/>
    <n v="0"/>
    <n v="2081.52"/>
    <x v="10"/>
    <x v="4"/>
  </r>
  <r>
    <s v="ORD-202311-08773"/>
    <x v="295"/>
    <x v="26"/>
    <x v="7"/>
    <n v="8221733662"/>
    <x v="15"/>
    <s v="PRD-100-SHO"/>
    <x v="12"/>
    <x v="0"/>
    <s v="North"/>
    <n v="4164.2"/>
    <n v="1081.43"/>
    <x v="0"/>
    <n v="0.25969694058882897"/>
    <x v="0"/>
    <x v="1"/>
    <m/>
    <x v="0"/>
    <n v="0"/>
    <n v="2793.38"/>
    <x v="10"/>
    <x v="4"/>
  </r>
  <r>
    <s v="ORD-202311-08774"/>
    <x v="306"/>
    <x v="19"/>
    <x v="0"/>
    <n v="8351646320"/>
    <x v="4"/>
    <s v="PRD-109-SUN"/>
    <x v="3"/>
    <x v="2"/>
    <s v="N"/>
    <n v="1700.75"/>
    <n v="405.39"/>
    <x v="0"/>
    <n v="0.23835954725856201"/>
    <x v="0"/>
    <x v="1"/>
    <m/>
    <x v="0"/>
    <n v="0"/>
    <m/>
    <x v="10"/>
    <x v="4"/>
  </r>
  <r>
    <s v="ORD-202311-08775"/>
    <x v="317"/>
    <x v="23"/>
    <x v="3"/>
    <n v="7050278572"/>
    <x v="5"/>
    <s v="PRD-103-HEA"/>
    <x v="5"/>
    <x v="1"/>
    <s v="North"/>
    <n v="4927.88"/>
    <n v="817.23"/>
    <x v="0"/>
    <n v="0.16583804800441601"/>
    <x v="0"/>
    <x v="0"/>
    <m/>
    <x v="0"/>
    <n v="0"/>
    <n v="2183.56"/>
    <x v="10"/>
    <x v="4"/>
  </r>
  <r>
    <s v="ORD-202311-08776"/>
    <x v="311"/>
    <x v="15"/>
    <x v="4"/>
    <n v="7613898002"/>
    <x v="0"/>
    <s v="PRD-108-JAC"/>
    <x v="0"/>
    <x v="0"/>
    <s v="W"/>
    <n v="1746.9"/>
    <n v="175.17"/>
    <x v="3"/>
    <n v="0.100274772454061"/>
    <x v="0"/>
    <x v="0"/>
    <m/>
    <x v="0"/>
    <n v="0"/>
    <n v="2085.91"/>
    <x v="10"/>
    <x v="4"/>
  </r>
  <r>
    <s v="ORD-202311-08777"/>
    <x v="300"/>
    <x v="6"/>
    <x v="6"/>
    <n v="5475603237"/>
    <x v="13"/>
    <s v="PRD-102-LAP "/>
    <x v="10"/>
    <x v="1"/>
    <s v="N"/>
    <n v="4332.72"/>
    <n v="423.48"/>
    <x v="0"/>
    <n v="9.7739987813659807E-2"/>
    <x v="0"/>
    <x v="2"/>
    <m/>
    <x v="0"/>
    <n v="0"/>
    <m/>
    <x v="10"/>
    <x v="4"/>
  </r>
  <r>
    <s v="ORD-202311-08778"/>
    <x v="307"/>
    <x v="12"/>
    <x v="6"/>
    <n v="2457342722"/>
    <x v="3"/>
    <s v="PRD-106-PHO"/>
    <x v="2"/>
    <x v="1"/>
    <s v="N"/>
    <n v="390.73"/>
    <n v="24.42"/>
    <x v="0"/>
    <n v="6.24984004299644E-2"/>
    <x v="2"/>
    <x v="2"/>
    <m/>
    <x v="0"/>
    <n v="0"/>
    <n v="2788.38"/>
    <x v="10"/>
    <x v="4"/>
  </r>
  <r>
    <s v="ORD-202311-08779"/>
    <x v="300"/>
    <x v="17"/>
    <x v="3"/>
    <n v="2544990521"/>
    <x v="15"/>
    <s v="PRD-100-SHO"/>
    <x v="4"/>
    <x v="0"/>
    <s v="East"/>
    <n v="1888.63"/>
    <n v="212.35"/>
    <x v="1"/>
    <n v="0.11243599858098199"/>
    <x v="0"/>
    <x v="0"/>
    <m/>
    <x v="0"/>
    <n v="0"/>
    <n v="2793.38"/>
    <x v="10"/>
    <x v="4"/>
  </r>
  <r>
    <s v="ORD-202311-08780"/>
    <x v="309"/>
    <x v="20"/>
    <x v="0"/>
    <n v="3304516631"/>
    <x v="3"/>
    <s v="PRD-106-PHO"/>
    <x v="2"/>
    <x v="1"/>
    <s v="N"/>
    <n v="3614.94"/>
    <n v="762.82"/>
    <x v="0"/>
    <n v="0.21101871676985001"/>
    <x v="0"/>
    <x v="1"/>
    <m/>
    <x v="0"/>
    <n v="0"/>
    <n v="2788.38"/>
    <x v="10"/>
    <x v="4"/>
  </r>
  <r>
    <s v="ORD-202311-08781"/>
    <x v="311"/>
    <x v="9"/>
    <x v="5"/>
    <n v="5735904717"/>
    <x v="22"/>
    <s v="PRD-105-BAG "/>
    <x v="9"/>
    <x v="2"/>
    <s v="N"/>
    <n v="2290.96"/>
    <n v="154.33000000000001"/>
    <x v="0"/>
    <n v="6.73647728463177E-2"/>
    <x v="0"/>
    <x v="2"/>
    <m/>
    <x v="0"/>
    <n v="0"/>
    <m/>
    <x v="10"/>
    <x v="4"/>
  </r>
  <r>
    <s v="ORD-202311-08782"/>
    <x v="306"/>
    <x v="1"/>
    <x v="6"/>
    <n v="734544732"/>
    <x v="3"/>
    <s v="PRD - 106 - PHO"/>
    <x v="2"/>
    <x v="1"/>
    <s v="North"/>
    <n v="4269.28"/>
    <n v="133.88"/>
    <x v="0"/>
    <n v="3.1358917662931397E-2"/>
    <x v="0"/>
    <x v="2"/>
    <m/>
    <x v="0"/>
    <n v="0"/>
    <m/>
    <x v="10"/>
    <x v="4"/>
  </r>
  <r>
    <s v="ORD-202311-08783"/>
    <x v="315"/>
    <x v="2"/>
    <x v="7"/>
    <n v="9745752857"/>
    <x v="12"/>
    <s v="PRD - 105 - BAG"/>
    <x v="9"/>
    <x v="2"/>
    <s v="North"/>
    <n v="2977.74"/>
    <n v="155.28"/>
    <x v="0"/>
    <n v="5.2146930222249102E-2"/>
    <x v="0"/>
    <x v="2"/>
    <m/>
    <x v="0"/>
    <n v="0"/>
    <m/>
    <x v="10"/>
    <x v="4"/>
  </r>
  <r>
    <s v="ORD-202311-08784"/>
    <x v="295"/>
    <x v="4"/>
    <x v="5"/>
    <n v="1551000186"/>
    <x v="12"/>
    <s v="PRD-105-BAG"/>
    <x v="9"/>
    <x v="2"/>
    <s v="North"/>
    <n v="4914.22"/>
    <n v="229.56"/>
    <x v="0"/>
    <n v="4.6713415353810003E-2"/>
    <x v="0"/>
    <x v="2"/>
    <m/>
    <x v="0"/>
    <n v="0"/>
    <m/>
    <x v="10"/>
    <x v="4"/>
  </r>
  <r>
    <s v="ORD-202311-08785"/>
    <x v="299"/>
    <x v="14"/>
    <x v="7"/>
    <n v="1490247147"/>
    <x v="11"/>
    <s v="PRD-104-WAT"/>
    <x v="7"/>
    <x v="2"/>
    <s v="East"/>
    <n v="2159.4299999999998"/>
    <n v="413.11"/>
    <x v="1"/>
    <n v="0.191305112923318"/>
    <x v="0"/>
    <x v="0"/>
    <m/>
    <x v="0"/>
    <n v="0"/>
    <n v="2420.2800000000002"/>
    <x v="10"/>
    <x v="4"/>
  </r>
  <r>
    <s v="ORD-202311-08786"/>
    <x v="309"/>
    <x v="8"/>
    <x v="4"/>
    <n v="1043463281"/>
    <x v="14"/>
    <s v="PRD-111-CHA"/>
    <x v="11"/>
    <x v="1"/>
    <s v="South"/>
    <n v="888.66"/>
    <n v="224.45"/>
    <x v="2"/>
    <n v="0.25257128710643001"/>
    <x v="1"/>
    <x v="1"/>
    <m/>
    <x v="0"/>
    <n v="0"/>
    <n v="207.68"/>
    <x v="10"/>
    <x v="4"/>
  </r>
  <r>
    <s v="ORD-202311-08787"/>
    <x v="313"/>
    <x v="5"/>
    <x v="1"/>
    <n v="6294659092"/>
    <x v="13"/>
    <s v="PRD-102-LAP"/>
    <x v="4"/>
    <x v="1"/>
    <s v="S"/>
    <n v="3014.82"/>
    <n v="153.02000000000001"/>
    <x v="2"/>
    <n v="5.07559323608043E-2"/>
    <x v="0"/>
    <x v="2"/>
    <m/>
    <x v="0"/>
    <n v="0"/>
    <n v="847.14"/>
    <x v="10"/>
    <x v="4"/>
  </r>
  <r>
    <s v="ORD-202311-08788"/>
    <x v="310"/>
    <x v="16"/>
    <x v="4"/>
    <n v="5582282501"/>
    <x v="4"/>
    <s v="PRD-109-SUN"/>
    <x v="3"/>
    <x v="2"/>
    <s v="N"/>
    <n v="1274.1600000000001"/>
    <n v="216.36"/>
    <x v="0"/>
    <n v="0.16980598982859299"/>
    <x v="0"/>
    <x v="0"/>
    <m/>
    <x v="0"/>
    <n v="0"/>
    <m/>
    <x v="10"/>
    <x v="4"/>
  </r>
  <r>
    <s v="ORD-202311-08789"/>
    <x v="294"/>
    <x v="16"/>
    <x v="4"/>
    <n v="6017229766"/>
    <x v="15"/>
    <s v="PRD-100-SHO"/>
    <x v="12"/>
    <x v="0"/>
    <s v="North"/>
    <n v="1937.37"/>
    <n v="363.34"/>
    <x v="0"/>
    <n v="0.18754290610466801"/>
    <x v="0"/>
    <x v="0"/>
    <m/>
    <x v="0"/>
    <n v="0"/>
    <n v="2793.38"/>
    <x v="10"/>
    <x v="4"/>
  </r>
  <r>
    <s v="ORD-202311-08790"/>
    <x v="318"/>
    <x v="3"/>
    <x v="5"/>
    <n v="8627065928"/>
    <x v="11"/>
    <s v="PRD-104-WAT"/>
    <x v="7"/>
    <x v="2"/>
    <s v="W"/>
    <n v="4088.98"/>
    <n v="384.48"/>
    <x v="3"/>
    <n v="9.4028339585911405E-2"/>
    <x v="0"/>
    <x v="2"/>
    <m/>
    <x v="0"/>
    <n v="0"/>
    <n v="2420.2800000000002"/>
    <x v="10"/>
    <x v="4"/>
  </r>
  <r>
    <s v="ORD-202311-08791"/>
    <x v="302"/>
    <x v="18"/>
    <x v="4"/>
    <n v="9454138664"/>
    <x v="13"/>
    <s v="PRD-102-LAP"/>
    <x v="10"/>
    <x v="1"/>
    <s v="North"/>
    <n v="299.99"/>
    <n v="77.11"/>
    <x v="0"/>
    <n v="0.25704190139671301"/>
    <x v="2"/>
    <x v="1"/>
    <m/>
    <x v="0"/>
    <n v="0"/>
    <n v="847.14"/>
    <x v="10"/>
    <x v="4"/>
  </r>
  <r>
    <s v="ORD-202311-08792"/>
    <x v="303"/>
    <x v="17"/>
    <x v="6"/>
    <n v="6292985154"/>
    <x v="14"/>
    <s v="PRD-111-CHA "/>
    <x v="11"/>
    <x v="1"/>
    <s v="South"/>
    <n v="3444.74"/>
    <n v="383.95"/>
    <x v="2"/>
    <n v="0.111459790869558"/>
    <x v="0"/>
    <x v="0"/>
    <m/>
    <x v="0"/>
    <n v="0"/>
    <m/>
    <x v="10"/>
    <x v="4"/>
  </r>
  <r>
    <s v="ORD-202311-08793"/>
    <x v="304"/>
    <x v="13"/>
    <x v="1"/>
    <n v="1227026969"/>
    <x v="21"/>
    <s v="PRD-110-CAM"/>
    <x v="8"/>
    <x v="1"/>
    <s v="East"/>
    <n v="4723.91"/>
    <n v="1221.3900000000001"/>
    <x v="1"/>
    <n v="0.25855488356043999"/>
    <x v="0"/>
    <x v="1"/>
    <m/>
    <x v="0"/>
    <n v="0"/>
    <m/>
    <x v="10"/>
    <x v="4"/>
  </r>
  <r>
    <s v="ORD-202311-08794"/>
    <x v="309"/>
    <x v="15"/>
    <x v="0"/>
    <n v="303616402"/>
    <x v="1"/>
    <s v="PRD-101-SHI"/>
    <x v="1"/>
    <x v="0"/>
    <s v="North"/>
    <n v="2182.77"/>
    <n v="353.3"/>
    <x v="0"/>
    <n v="0.161858555871668"/>
    <x v="0"/>
    <x v="0"/>
    <m/>
    <x v="0"/>
    <n v="0"/>
    <n v="2821.33"/>
    <x v="10"/>
    <x v="4"/>
  </r>
  <r>
    <s v="ORD-202311-08795"/>
    <x v="311"/>
    <x v="8"/>
    <x v="2"/>
    <n v="5269733176"/>
    <x v="12"/>
    <s v="PRD - 105 - BAG "/>
    <x v="9"/>
    <x v="2"/>
    <s v="East"/>
    <n v="3241.7"/>
    <n v="647.58000000000004"/>
    <x v="1"/>
    <n v="0.19976555510997299"/>
    <x v="0"/>
    <x v="0"/>
    <m/>
    <x v="0"/>
    <n v="0"/>
    <m/>
    <x v="10"/>
    <x v="4"/>
  </r>
  <r>
    <s v="ORD-202311-08796"/>
    <x v="304"/>
    <x v="28"/>
    <x v="3"/>
    <n v="267569129"/>
    <x v="23"/>
    <s v="PRD-111-CHA"/>
    <x v="11"/>
    <x v="1"/>
    <s v="East"/>
    <n v="1899.64"/>
    <n v="467.34"/>
    <x v="1"/>
    <n v="0.246015034427576"/>
    <x v="0"/>
    <x v="1"/>
    <m/>
    <x v="0"/>
    <n v="0"/>
    <n v="207.68"/>
    <x v="10"/>
    <x v="4"/>
  </r>
  <r>
    <s v="ORD-202311-08797"/>
    <x v="301"/>
    <x v="11"/>
    <x v="7"/>
    <n v="5880012615"/>
    <x v="9"/>
    <s v="PRD-107-TAB"/>
    <x v="6"/>
    <x v="1"/>
    <s v="East"/>
    <n v="608.30999999999995"/>
    <n v="171.22"/>
    <x v="1"/>
    <n v="0.28146833029212098"/>
    <x v="1"/>
    <x v="1"/>
    <m/>
    <x v="0"/>
    <n v="0"/>
    <n v="2081.52"/>
    <x v="10"/>
    <x v="4"/>
  </r>
  <r>
    <s v="ORD-202311-08798"/>
    <x v="296"/>
    <x v="24"/>
    <x v="5"/>
    <n v="846167212"/>
    <x v="11"/>
    <s v="PRD-104-WAT"/>
    <x v="7"/>
    <x v="2"/>
    <s v="North"/>
    <n v="1269.92"/>
    <n v="97.36"/>
    <x v="0"/>
    <n v="7.6666246692704998E-2"/>
    <x v="0"/>
    <x v="2"/>
    <m/>
    <x v="0"/>
    <n v="0"/>
    <n v="2420.2800000000002"/>
    <x v="10"/>
    <x v="4"/>
  </r>
  <r>
    <s v="ORD-202311-08799"/>
    <x v="295"/>
    <x v="6"/>
    <x v="7"/>
    <n v="6285785383"/>
    <x v="4"/>
    <s v="PRD-109-SUN"/>
    <x v="3"/>
    <x v="2"/>
    <s v="North"/>
    <n v="3576.23"/>
    <n v="660.75"/>
    <x v="0"/>
    <n v="0.184761606496226"/>
    <x v="0"/>
    <x v="0"/>
    <m/>
    <x v="0"/>
    <n v="0"/>
    <m/>
    <x v="10"/>
    <x v="4"/>
  </r>
  <r>
    <s v="ORD-202311-08800"/>
    <x v="294"/>
    <x v="22"/>
    <x v="7"/>
    <n v="7785077239"/>
    <x v="19"/>
    <s v="PRD-102-LAP"/>
    <x v="10"/>
    <x v="1"/>
    <s v="North"/>
    <n v="594.1"/>
    <n v="143.72999999999999"/>
    <x v="0"/>
    <n v="0.24192896818717399"/>
    <x v="1"/>
    <x v="1"/>
    <m/>
    <x v="0"/>
    <n v="0"/>
    <n v="847.14"/>
    <x v="10"/>
    <x v="4"/>
  </r>
  <r>
    <s v="ORD-202312-08801"/>
    <x v="323"/>
    <x v="14"/>
    <x v="7"/>
    <n v="140274538"/>
    <x v="0"/>
    <s v="PRD-108-JAC"/>
    <x v="0"/>
    <x v="0"/>
    <s v="North"/>
    <n v="1982.47"/>
    <n v="209.64"/>
    <x v="0"/>
    <n v="0.105746871327183"/>
    <x v="0"/>
    <x v="0"/>
    <m/>
    <x v="0"/>
    <n v="0"/>
    <n v="2085.91"/>
    <x v="11"/>
    <x v="4"/>
  </r>
  <r>
    <s v="ORD-202312-08802"/>
    <x v="324"/>
    <x v="1"/>
    <x v="1"/>
    <n v="3391489840"/>
    <x v="0"/>
    <s v="PRD-108-JAC"/>
    <x v="0"/>
    <x v="0"/>
    <s v="West"/>
    <n v="1059.53"/>
    <n v="290.16000000000003"/>
    <x v="3"/>
    <n v="0.27385727633950901"/>
    <x v="0"/>
    <x v="1"/>
    <m/>
    <x v="0"/>
    <n v="0"/>
    <n v="2085.91"/>
    <x v="11"/>
    <x v="4"/>
  </r>
  <r>
    <s v="ORD-202312-08803"/>
    <x v="325"/>
    <x v="14"/>
    <x v="1"/>
    <n v="799134435"/>
    <x v="0"/>
    <s v="PRD-108-JAC"/>
    <x v="4"/>
    <x v="0"/>
    <s v="W"/>
    <n v="2989.33"/>
    <n v="281.63"/>
    <x v="3"/>
    <n v="9.4211746444855596E-2"/>
    <x v="0"/>
    <x v="2"/>
    <m/>
    <x v="0"/>
    <n v="0"/>
    <n v="2085.91"/>
    <x v="11"/>
    <x v="4"/>
  </r>
  <r>
    <s v="ORD-202312-08804"/>
    <x v="326"/>
    <x v="4"/>
    <x v="0"/>
    <n v="5980112810"/>
    <x v="9"/>
    <s v="PRD-107-TAB"/>
    <x v="6"/>
    <x v="1"/>
    <s v="S"/>
    <n v="121.04"/>
    <n v="12.15"/>
    <x v="2"/>
    <n v="0.100380039656312"/>
    <x v="2"/>
    <x v="0"/>
    <m/>
    <x v="0"/>
    <n v="0"/>
    <n v="2081.52"/>
    <x v="11"/>
    <x v="4"/>
  </r>
  <r>
    <s v="ORD-202312-08805"/>
    <x v="327"/>
    <x v="22"/>
    <x v="2"/>
    <n v="7307544116"/>
    <x v="13"/>
    <s v="PRD-102-LAP"/>
    <x v="10"/>
    <x v="1"/>
    <s v="North"/>
    <n v="1072.67"/>
    <n v="200.85"/>
    <x v="0"/>
    <n v="0.18724304772203901"/>
    <x v="0"/>
    <x v="0"/>
    <m/>
    <x v="0"/>
    <n v="0"/>
    <n v="847.14"/>
    <x v="11"/>
    <x v="4"/>
  </r>
  <r>
    <s v="ORD-202312-08806"/>
    <x v="328"/>
    <x v="13"/>
    <x v="7"/>
    <n v="6578430832"/>
    <x v="9"/>
    <s v="PRD-107-TAB"/>
    <x v="6"/>
    <x v="1"/>
    <s v="West"/>
    <n v="176.46"/>
    <n v="27.59"/>
    <x v="3"/>
    <n v="0.156352714496203"/>
    <x v="2"/>
    <x v="0"/>
    <m/>
    <x v="0"/>
    <n v="0"/>
    <n v="2081.52"/>
    <x v="11"/>
    <x v="4"/>
  </r>
  <r>
    <s v="ORD-202312-08807"/>
    <x v="329"/>
    <x v="27"/>
    <x v="6"/>
    <n v="7118313939"/>
    <x v="5"/>
    <s v="PRD-103-HEA "/>
    <x v="5"/>
    <x v="1"/>
    <s v="East"/>
    <n v="2625.74"/>
    <n v="499.24"/>
    <x v="1"/>
    <n v="0.19013306724961301"/>
    <x v="0"/>
    <x v="0"/>
    <s v="Late delivery"/>
    <x v="1"/>
    <n v="1"/>
    <m/>
    <x v="11"/>
    <x v="4"/>
  </r>
  <r>
    <s v="ORD-202312-08808"/>
    <x v="330"/>
    <x v="7"/>
    <x v="7"/>
    <n v="4444656025"/>
    <x v="8"/>
    <s v="PRD-110-CAM"/>
    <x v="4"/>
    <x v="1"/>
    <s v="S"/>
    <n v="2856.14"/>
    <n v="419.83"/>
    <x v="2"/>
    <n v="0.14699209422507301"/>
    <x v="0"/>
    <x v="0"/>
    <m/>
    <x v="0"/>
    <n v="0"/>
    <m/>
    <x v="11"/>
    <x v="4"/>
  </r>
  <r>
    <s v="ORD-202312-08809"/>
    <x v="331"/>
    <x v="17"/>
    <x v="2"/>
    <n v="8350321341"/>
    <x v="18"/>
    <s v="PRD-103-HEA"/>
    <x v="4"/>
    <x v="1"/>
    <s v="North"/>
    <n v="2815.62"/>
    <n v="754.8"/>
    <x v="0"/>
    <n v="0.26807594774863103"/>
    <x v="0"/>
    <x v="1"/>
    <m/>
    <x v="0"/>
    <n v="0"/>
    <n v="2183.56"/>
    <x v="11"/>
    <x v="4"/>
  </r>
  <r>
    <s v="ORD-202312-08810"/>
    <x v="332"/>
    <x v="2"/>
    <x v="4"/>
    <n v="2809935577"/>
    <x v="2"/>
    <s v="PRD-101-SHI"/>
    <x v="1"/>
    <x v="0"/>
    <s v="W"/>
    <n v="943.47"/>
    <n v="174.62"/>
    <x v="3"/>
    <n v="0.185082726530785"/>
    <x v="1"/>
    <x v="0"/>
    <m/>
    <x v="0"/>
    <n v="0"/>
    <n v="2821.33"/>
    <x v="11"/>
    <x v="4"/>
  </r>
  <r>
    <s v="ORD-202312-08811"/>
    <x v="333"/>
    <x v="6"/>
    <x v="0"/>
    <n v="1255891608"/>
    <x v="12"/>
    <s v="PRD-105-BAG"/>
    <x v="9"/>
    <x v="2"/>
    <s v="W"/>
    <n v="1860.04"/>
    <n v="406.44"/>
    <x v="3"/>
    <n v="0.21851142986172301"/>
    <x v="0"/>
    <x v="1"/>
    <m/>
    <x v="0"/>
    <n v="0"/>
    <m/>
    <x v="11"/>
    <x v="4"/>
  </r>
  <r>
    <s v="ORD-202312-08812"/>
    <x v="334"/>
    <x v="11"/>
    <x v="2"/>
    <n v="2570327627"/>
    <x v="1"/>
    <s v="PRD-101-SHI"/>
    <x v="1"/>
    <x v="0"/>
    <s v="North"/>
    <n v="1277.03"/>
    <n v="192.64"/>
    <x v="0"/>
    <n v="0.15085001918514099"/>
    <x v="0"/>
    <x v="0"/>
    <m/>
    <x v="0"/>
    <n v="0"/>
    <n v="2821.33"/>
    <x v="11"/>
    <x v="4"/>
  </r>
  <r>
    <s v="ORD-202312-08813"/>
    <x v="335"/>
    <x v="17"/>
    <x v="4"/>
    <n v="2579148773"/>
    <x v="12"/>
    <s v="PRD-105-BAG"/>
    <x v="9"/>
    <x v="2"/>
    <s v="East"/>
    <n v="3393.75"/>
    <n v="717.2"/>
    <x v="1"/>
    <n v="0.21132965009208099"/>
    <x v="0"/>
    <x v="1"/>
    <m/>
    <x v="0"/>
    <n v="0"/>
    <m/>
    <x v="11"/>
    <x v="4"/>
  </r>
  <r>
    <s v="ORD-202312-08814"/>
    <x v="328"/>
    <x v="17"/>
    <x v="5"/>
    <n v="9267621262"/>
    <x v="13"/>
    <s v="PRD-102-LAP"/>
    <x v="10"/>
    <x v="1"/>
    <s v="N"/>
    <n v="3825.56"/>
    <n v="896.82"/>
    <x v="0"/>
    <n v="0.234428423551062"/>
    <x v="0"/>
    <x v="1"/>
    <m/>
    <x v="0"/>
    <n v="0"/>
    <n v="847.14"/>
    <x v="11"/>
    <x v="4"/>
  </r>
  <r>
    <s v="ORD-202312-08815"/>
    <x v="336"/>
    <x v="21"/>
    <x v="6"/>
    <n v="9469293489"/>
    <x v="15"/>
    <s v="PRD-100-SHO"/>
    <x v="12"/>
    <x v="0"/>
    <s v="N"/>
    <n v="1443.66"/>
    <n v="47.77"/>
    <x v="0"/>
    <n v="3.3089508610060499E-2"/>
    <x v="0"/>
    <x v="2"/>
    <m/>
    <x v="0"/>
    <n v="0"/>
    <n v="2793.38"/>
    <x v="11"/>
    <x v="4"/>
  </r>
  <r>
    <s v="ORD-202312-08816"/>
    <x v="329"/>
    <x v="3"/>
    <x v="4"/>
    <n v="9392680860"/>
    <x v="0"/>
    <s v="PRD-108-JAC"/>
    <x v="0"/>
    <x v="0"/>
    <s v="East"/>
    <n v="792.51"/>
    <n v="184.74"/>
    <x v="1"/>
    <n v="0.23310746867547399"/>
    <x v="1"/>
    <x v="1"/>
    <m/>
    <x v="0"/>
    <n v="0"/>
    <n v="2085.91"/>
    <x v="11"/>
    <x v="4"/>
  </r>
  <r>
    <s v="ORD-202312-08817"/>
    <x v="324"/>
    <x v="10"/>
    <x v="0"/>
    <n v="8423753010"/>
    <x v="8"/>
    <s v="PRD-110-CAM"/>
    <x v="8"/>
    <x v="1"/>
    <s v="West"/>
    <n v="1710.36"/>
    <n v="491.09"/>
    <x v="3"/>
    <n v="0.28712668677939102"/>
    <x v="0"/>
    <x v="1"/>
    <m/>
    <x v="0"/>
    <n v="0"/>
    <m/>
    <x v="11"/>
    <x v="4"/>
  </r>
  <r>
    <s v="ORD-202312-08818"/>
    <x v="337"/>
    <x v="9"/>
    <x v="5"/>
    <n v="1950166787"/>
    <x v="2"/>
    <s v="PRD-101-SHI"/>
    <x v="4"/>
    <x v="0"/>
    <s v="S"/>
    <n v="1166.94"/>
    <n v="88.35"/>
    <x v="2"/>
    <n v="7.5710833461874599E-2"/>
    <x v="0"/>
    <x v="2"/>
    <m/>
    <x v="0"/>
    <n v="0"/>
    <n v="2821.33"/>
    <x v="11"/>
    <x v="4"/>
  </r>
  <r>
    <s v="ORD-202312-08819"/>
    <x v="324"/>
    <x v="2"/>
    <x v="6"/>
    <n v="5108129861"/>
    <x v="14"/>
    <s v="PRD-111-CHA"/>
    <x v="11"/>
    <x v="1"/>
    <s v="N"/>
    <n v="3393.25"/>
    <n v="495.21"/>
    <x v="0"/>
    <n v="0.14593973329404"/>
    <x v="0"/>
    <x v="0"/>
    <m/>
    <x v="0"/>
    <n v="0"/>
    <n v="207.68"/>
    <x v="11"/>
    <x v="4"/>
  </r>
  <r>
    <s v="ORD-202312-08820"/>
    <x v="338"/>
    <x v="19"/>
    <x v="1"/>
    <n v="1006499457"/>
    <x v="2"/>
    <s v="PRD-101-SHI"/>
    <x v="1"/>
    <x v="0"/>
    <s v="South"/>
    <n v="2811.04"/>
    <n v="815.32"/>
    <x v="2"/>
    <n v="0.290042119642552"/>
    <x v="0"/>
    <x v="1"/>
    <m/>
    <x v="0"/>
    <n v="0"/>
    <n v="2821.33"/>
    <x v="11"/>
    <x v="4"/>
  </r>
  <r>
    <s v="ORD-202312-08821"/>
    <x v="332"/>
    <x v="19"/>
    <x v="7"/>
    <n v="901554372"/>
    <x v="5"/>
    <s v="PRD - 103 - HEA"/>
    <x v="5"/>
    <x v="1"/>
    <s v="N"/>
    <n v="4238.96"/>
    <n v="924.17"/>
    <x v="0"/>
    <n v="0.21801809877894601"/>
    <x v="0"/>
    <x v="1"/>
    <m/>
    <x v="0"/>
    <n v="0"/>
    <m/>
    <x v="11"/>
    <x v="4"/>
  </r>
  <r>
    <s v="ORD-202312-08822"/>
    <x v="337"/>
    <x v="25"/>
    <x v="2"/>
    <n v="688118011"/>
    <x v="2"/>
    <s v="PRD-101-SHI"/>
    <x v="1"/>
    <x v="0"/>
    <s v="North"/>
    <n v="2364.5"/>
    <n v="558.34"/>
    <x v="0"/>
    <n v="0.23613448932121001"/>
    <x v="0"/>
    <x v="1"/>
    <m/>
    <x v="0"/>
    <n v="0"/>
    <n v="2821.33"/>
    <x v="11"/>
    <x v="4"/>
  </r>
  <r>
    <s v="ORD-202312-08823"/>
    <x v="326"/>
    <x v="2"/>
    <x v="1"/>
    <n v="592928127"/>
    <x v="5"/>
    <s v="PRD-103-HEA"/>
    <x v="5"/>
    <x v="1"/>
    <s v="North"/>
    <n v="493.39"/>
    <n v="100.59"/>
    <x v="0"/>
    <n v="0.20387523054784201"/>
    <x v="2"/>
    <x v="1"/>
    <m/>
    <x v="0"/>
    <n v="0"/>
    <n v="2183.56"/>
    <x v="11"/>
    <x v="4"/>
  </r>
  <r>
    <s v="ORD-202312-08824"/>
    <x v="333"/>
    <x v="16"/>
    <x v="2"/>
    <n v="5151310449"/>
    <x v="14"/>
    <s v="PRD - 111 - CHA"/>
    <x v="11"/>
    <x v="1"/>
    <s v="South"/>
    <n v="2359.17"/>
    <n v="352.6"/>
    <x v="2"/>
    <n v="0.14945934375225201"/>
    <x v="0"/>
    <x v="0"/>
    <s v="damaged "/>
    <x v="1"/>
    <n v="1"/>
    <m/>
    <x v="11"/>
    <x v="4"/>
  </r>
  <r>
    <s v="ORD-202312-08825"/>
    <x v="339"/>
    <x v="21"/>
    <x v="5"/>
    <n v="4659446918"/>
    <x v="15"/>
    <s v="PRD-100-SHO"/>
    <x v="12"/>
    <x v="0"/>
    <s v="N"/>
    <n v="3594.91"/>
    <n v="646.35"/>
    <x v="0"/>
    <n v="0.17979587806092501"/>
    <x v="0"/>
    <x v="0"/>
    <m/>
    <x v="0"/>
    <n v="0"/>
    <n v="2793.38"/>
    <x v="11"/>
    <x v="4"/>
  </r>
  <r>
    <s v="ORD-202312-08826"/>
    <x v="335"/>
    <x v="14"/>
    <x v="5"/>
    <n v="511384415"/>
    <x v="11"/>
    <s v="PRD-104-WAT"/>
    <x v="7"/>
    <x v="2"/>
    <s v="North"/>
    <n v="651.47"/>
    <n v="149.44"/>
    <x v="0"/>
    <n v="0.229388920441463"/>
    <x v="1"/>
    <x v="1"/>
    <m/>
    <x v="0"/>
    <n v="0"/>
    <n v="2420.2800000000002"/>
    <x v="11"/>
    <x v="4"/>
  </r>
  <r>
    <s v="ORD-202312-08827"/>
    <x v="334"/>
    <x v="11"/>
    <x v="2"/>
    <n v="8315307672"/>
    <x v="11"/>
    <s v="PRD-104-WAT"/>
    <x v="7"/>
    <x v="2"/>
    <s v="South"/>
    <n v="4707.24"/>
    <n v="796.75"/>
    <x v="2"/>
    <n v="0.169260543333248"/>
    <x v="0"/>
    <x v="0"/>
    <m/>
    <x v="0"/>
    <n v="0"/>
    <n v="2420.2800000000002"/>
    <x v="11"/>
    <x v="4"/>
  </r>
  <r>
    <s v="ORD-202312-08828"/>
    <x v="337"/>
    <x v="5"/>
    <x v="3"/>
    <n v="2991200374"/>
    <x v="13"/>
    <s v="PRD-102-LAP"/>
    <x v="4"/>
    <x v="1"/>
    <s v="North"/>
    <n v="1792.97"/>
    <n v="474.45"/>
    <x v="0"/>
    <n v="0.264616808981745"/>
    <x v="0"/>
    <x v="1"/>
    <m/>
    <x v="0"/>
    <n v="0"/>
    <n v="847.14"/>
    <x v="11"/>
    <x v="4"/>
  </r>
  <r>
    <s v="ORD-202312-08829"/>
    <x v="332"/>
    <x v="11"/>
    <x v="2"/>
    <n v="6447643677"/>
    <x v="7"/>
    <s v="PRD - 104 - WAT"/>
    <x v="7"/>
    <x v="2"/>
    <s v="N"/>
    <n v="1693.05"/>
    <n v="128.88"/>
    <x v="0"/>
    <n v="7.6122973332151997E-2"/>
    <x v="0"/>
    <x v="2"/>
    <s v="missing parts"/>
    <x v="1"/>
    <n v="1"/>
    <m/>
    <x v="11"/>
    <x v="4"/>
  </r>
  <r>
    <s v="ORD-202312-08830"/>
    <x v="340"/>
    <x v="15"/>
    <x v="4"/>
    <n v="8208177374"/>
    <x v="8"/>
    <s v="PRD-110-CAM"/>
    <x v="8"/>
    <x v="1"/>
    <s v="W"/>
    <n v="3573.5"/>
    <n v="550.54999999999995"/>
    <x v="3"/>
    <n v="0.154064642507346"/>
    <x v="0"/>
    <x v="0"/>
    <m/>
    <x v="0"/>
    <n v="0"/>
    <m/>
    <x v="11"/>
    <x v="4"/>
  </r>
  <r>
    <s v="ORD-202312-08831"/>
    <x v="341"/>
    <x v="4"/>
    <x v="2"/>
    <n v="9688277393"/>
    <x v="3"/>
    <s v="PRD-106-PHO"/>
    <x v="2"/>
    <x v="1"/>
    <s v="N"/>
    <n v="2928.85"/>
    <n v="485.2"/>
    <x v="0"/>
    <n v="0.165662290660157"/>
    <x v="0"/>
    <x v="0"/>
    <m/>
    <x v="0"/>
    <n v="0"/>
    <n v="2788.38"/>
    <x v="11"/>
    <x v="4"/>
  </r>
  <r>
    <s v="ORD-202312-08832"/>
    <x v="333"/>
    <x v="4"/>
    <x v="3"/>
    <n v="186122836"/>
    <x v="21"/>
    <s v="PRD-110-CAM"/>
    <x v="8"/>
    <x v="1"/>
    <s v="North"/>
    <n v="668.61"/>
    <n v="193.78"/>
    <x v="0"/>
    <n v="0.28982515965959199"/>
    <x v="1"/>
    <x v="1"/>
    <m/>
    <x v="0"/>
    <n v="0"/>
    <m/>
    <x v="11"/>
    <x v="4"/>
  </r>
  <r>
    <s v="ORD-202312-08833"/>
    <x v="332"/>
    <x v="15"/>
    <x v="3"/>
    <n v="6617270237"/>
    <x v="11"/>
    <s v="PRD-104-WAT"/>
    <x v="7"/>
    <x v="2"/>
    <s v="North"/>
    <n v="3219.27"/>
    <n v="494.19"/>
    <x v="0"/>
    <n v="0.15350995722632799"/>
    <x v="0"/>
    <x v="0"/>
    <m/>
    <x v="0"/>
    <n v="0"/>
    <n v="2420.2800000000002"/>
    <x v="11"/>
    <x v="4"/>
  </r>
  <r>
    <s v="ORD-202312-08834"/>
    <x v="332"/>
    <x v="26"/>
    <x v="4"/>
    <n v="2957926895"/>
    <x v="9"/>
    <s v="PRD - 107 - TAB"/>
    <x v="6"/>
    <x v="1"/>
    <s v="North"/>
    <n v="817.24"/>
    <n v="155.19"/>
    <x v="0"/>
    <n v="0.189895257207185"/>
    <x v="1"/>
    <x v="0"/>
    <m/>
    <x v="0"/>
    <n v="0"/>
    <m/>
    <x v="11"/>
    <x v="4"/>
  </r>
  <r>
    <s v="ORD-202312-08835"/>
    <x v="331"/>
    <x v="27"/>
    <x v="5"/>
    <n v="5745940224"/>
    <x v="0"/>
    <s v="PRD-108-JAC"/>
    <x v="0"/>
    <x v="0"/>
    <s v="North"/>
    <n v="3322.17"/>
    <n v="354.63"/>
    <x v="0"/>
    <n v="0.106746494008434"/>
    <x v="0"/>
    <x v="0"/>
    <m/>
    <x v="0"/>
    <n v="0"/>
    <n v="2085.91"/>
    <x v="11"/>
    <x v="4"/>
  </r>
  <r>
    <s v="ORD-202312-08836"/>
    <x v="342"/>
    <x v="25"/>
    <x v="6"/>
    <n v="3192929480"/>
    <x v="19"/>
    <s v="PRD-102-LAP"/>
    <x v="10"/>
    <x v="1"/>
    <s v="W"/>
    <n v="2168.63"/>
    <n v="191.34"/>
    <x v="3"/>
    <n v="8.8230818535204203E-2"/>
    <x v="0"/>
    <x v="2"/>
    <m/>
    <x v="0"/>
    <n v="0"/>
    <n v="847.14"/>
    <x v="11"/>
    <x v="4"/>
  </r>
  <r>
    <s v="ORD-202312-08837"/>
    <x v="343"/>
    <x v="19"/>
    <x v="0"/>
    <n v="4855298016"/>
    <x v="3"/>
    <s v="PRD-106-PHO"/>
    <x v="4"/>
    <x v="1"/>
    <s v="East"/>
    <n v="3973.15"/>
    <n v="196.62"/>
    <x v="1"/>
    <n v="4.9487182713967501E-2"/>
    <x v="0"/>
    <x v="2"/>
    <m/>
    <x v="0"/>
    <n v="0"/>
    <n v="2788.38"/>
    <x v="11"/>
    <x v="4"/>
  </r>
  <r>
    <s v="ORD-202312-08838"/>
    <x v="341"/>
    <x v="23"/>
    <x v="7"/>
    <n v="2441498526"/>
    <x v="11"/>
    <s v="PRD-104-WAT"/>
    <x v="7"/>
    <x v="2"/>
    <s v="East"/>
    <n v="2003.06"/>
    <n v="476.55"/>
    <x v="1"/>
    <n v="0.23791099617585099"/>
    <x v="0"/>
    <x v="1"/>
    <m/>
    <x v="0"/>
    <n v="0"/>
    <n v="2420.2800000000002"/>
    <x v="11"/>
    <x v="4"/>
  </r>
  <r>
    <s v="ORD-202312-08839"/>
    <x v="343"/>
    <x v="11"/>
    <x v="5"/>
    <n v="706338785"/>
    <x v="5"/>
    <s v="PRD-103-HEA"/>
    <x v="5"/>
    <x v="1"/>
    <s v="N"/>
    <n v="3503.71"/>
    <n v="112.37"/>
    <x v="0"/>
    <n v="3.20717182643541E-2"/>
    <x v="0"/>
    <x v="2"/>
    <m/>
    <x v="0"/>
    <n v="0"/>
    <n v="2183.56"/>
    <x v="11"/>
    <x v="4"/>
  </r>
  <r>
    <s v="ORD-202312-08840"/>
    <x v="341"/>
    <x v="21"/>
    <x v="3"/>
    <n v="1194186696"/>
    <x v="11"/>
    <s v="PRD - 104 - WAT"/>
    <x v="7"/>
    <x v="2"/>
    <s v="South"/>
    <n v="2921.84"/>
    <n v="871.88"/>
    <x v="2"/>
    <n v="0.29840100758426202"/>
    <x v="0"/>
    <x v="1"/>
    <m/>
    <x v="0"/>
    <n v="0"/>
    <m/>
    <x v="11"/>
    <x v="4"/>
  </r>
  <r>
    <s v="ORD-202312-08841"/>
    <x v="342"/>
    <x v="14"/>
    <x v="1"/>
    <n v="5776486198"/>
    <x v="13"/>
    <s v="PRD - 102 - LAP"/>
    <x v="10"/>
    <x v="1"/>
    <s v="N"/>
    <n v="2331.4899999999998"/>
    <n v="250.2"/>
    <x v="0"/>
    <n v="0.10731334897426099"/>
    <x v="0"/>
    <x v="0"/>
    <m/>
    <x v="0"/>
    <n v="0"/>
    <m/>
    <x v="11"/>
    <x v="4"/>
  </r>
  <r>
    <s v="ORD-202312-08842"/>
    <x v="341"/>
    <x v="5"/>
    <x v="3"/>
    <n v="2101295116"/>
    <x v="15"/>
    <s v="PRD-100-SHO"/>
    <x v="12"/>
    <x v="0"/>
    <s v="W"/>
    <n v="4950.1400000000003"/>
    <n v="453.47"/>
    <x v="3"/>
    <n v="9.1607510090623706E-2"/>
    <x v="0"/>
    <x v="2"/>
    <m/>
    <x v="0"/>
    <n v="0"/>
    <n v="2793.38"/>
    <x v="11"/>
    <x v="4"/>
  </r>
  <r>
    <s v="ORD-202312-08843"/>
    <x v="342"/>
    <x v="6"/>
    <x v="6"/>
    <n v="5859265874"/>
    <x v="3"/>
    <s v="PRD-106-PHO"/>
    <x v="4"/>
    <x v="1"/>
    <s v="North"/>
    <n v="4528.8100000000004"/>
    <n v="1116.7"/>
    <x v="0"/>
    <n v="0.246576915348624"/>
    <x v="0"/>
    <x v="1"/>
    <m/>
    <x v="0"/>
    <n v="0"/>
    <n v="2788.38"/>
    <x v="11"/>
    <x v="4"/>
  </r>
  <r>
    <s v="ORD-202312-08844"/>
    <x v="344"/>
    <x v="8"/>
    <x v="0"/>
    <n v="6159283088"/>
    <x v="7"/>
    <s v="PRD-104-WAT"/>
    <x v="4"/>
    <x v="2"/>
    <s v="North"/>
    <n v="4003.4"/>
    <n v="444"/>
    <x v="0"/>
    <n v="0.11090573012939001"/>
    <x v="0"/>
    <x v="0"/>
    <m/>
    <x v="0"/>
    <n v="0"/>
    <n v="2420.2800000000002"/>
    <x v="11"/>
    <x v="4"/>
  </r>
  <r>
    <s v="ORD-202312-08845"/>
    <x v="329"/>
    <x v="1"/>
    <x v="3"/>
    <n v="8726326290"/>
    <x v="15"/>
    <s v="PRD-100-SHO"/>
    <x v="12"/>
    <x v="0"/>
    <s v="South"/>
    <n v="53.7"/>
    <n v="13.67"/>
    <x v="2"/>
    <n v="0.25456238361266298"/>
    <x v="2"/>
    <x v="1"/>
    <s v="Customer changed mind"/>
    <x v="1"/>
    <n v="1"/>
    <n v="2793.38"/>
    <x v="11"/>
    <x v="4"/>
  </r>
  <r>
    <s v="ORD-202312-08846"/>
    <x v="326"/>
    <x v="13"/>
    <x v="6"/>
    <n v="6291345993"/>
    <x v="6"/>
    <s v="PRD-107-TAB"/>
    <x v="6"/>
    <x v="1"/>
    <s v="West"/>
    <n v="3186.7"/>
    <n v="521.91"/>
    <x v="3"/>
    <n v="0.16377757554837299"/>
    <x v="0"/>
    <x v="0"/>
    <m/>
    <x v="0"/>
    <n v="0"/>
    <n v="2081.52"/>
    <x v="11"/>
    <x v="4"/>
  </r>
  <r>
    <s v="ORD-202312-08847"/>
    <x v="333"/>
    <x v="25"/>
    <x v="4"/>
    <n v="4567228962"/>
    <x v="11"/>
    <s v="PRD-104-WAT"/>
    <x v="7"/>
    <x v="2"/>
    <s v="W"/>
    <n v="3225.83"/>
    <n v="914.12"/>
    <x v="3"/>
    <n v="0.28337513136154102"/>
    <x v="0"/>
    <x v="1"/>
    <m/>
    <x v="0"/>
    <n v="0"/>
    <n v="2420.2800000000002"/>
    <x v="11"/>
    <x v="4"/>
  </r>
  <r>
    <s v="ORD-202312-08848"/>
    <x v="328"/>
    <x v="17"/>
    <x v="5"/>
    <n v="3559288553"/>
    <x v="11"/>
    <s v="PRD-104-WAT"/>
    <x v="4"/>
    <x v="2"/>
    <s v="South"/>
    <n v="3447.58"/>
    <n v="180.37"/>
    <x v="2"/>
    <n v="5.23178577436927E-2"/>
    <x v="0"/>
    <x v="2"/>
    <s v="damaged "/>
    <x v="1"/>
    <n v="1"/>
    <n v="2420.2800000000002"/>
    <x v="11"/>
    <x v="4"/>
  </r>
  <r>
    <s v="ORD-202312-08849"/>
    <x v="331"/>
    <x v="3"/>
    <x v="2"/>
    <n v="7545212919"/>
    <x v="9"/>
    <s v="PRD-107-TAB"/>
    <x v="6"/>
    <x v="1"/>
    <s v="North"/>
    <n v="1675.87"/>
    <n v="186.26"/>
    <x v="0"/>
    <n v="0.111142272371962"/>
    <x v="0"/>
    <x v="0"/>
    <m/>
    <x v="0"/>
    <n v="0"/>
    <n v="2081.52"/>
    <x v="11"/>
    <x v="4"/>
  </r>
  <r>
    <s v="ORD-202312-08850"/>
    <x v="345"/>
    <x v="15"/>
    <x v="2"/>
    <n v="7074821929"/>
    <x v="9"/>
    <s v="PRD-107-TAB"/>
    <x v="6"/>
    <x v="1"/>
    <s v="West"/>
    <n v="3102.59"/>
    <n v="276.94"/>
    <x v="3"/>
    <n v="8.9260907822174398E-2"/>
    <x v="0"/>
    <x v="2"/>
    <m/>
    <x v="0"/>
    <n v="0"/>
    <n v="2081.52"/>
    <x v="11"/>
    <x v="4"/>
  </r>
  <r>
    <s v="ORD-202312-08851"/>
    <x v="326"/>
    <x v="17"/>
    <x v="5"/>
    <n v="8054768246"/>
    <x v="3"/>
    <s v="PRD-106-PHO"/>
    <x v="4"/>
    <x v="1"/>
    <s v="South"/>
    <n v="2561.17"/>
    <n v="222.61"/>
    <x v="2"/>
    <n v="8.6917307324386905E-2"/>
    <x v="0"/>
    <x v="2"/>
    <m/>
    <x v="0"/>
    <n v="0"/>
    <n v="2788.38"/>
    <x v="11"/>
    <x v="4"/>
  </r>
  <r>
    <s v="ORD-202312-08852"/>
    <x v="338"/>
    <x v="15"/>
    <x v="1"/>
    <n v="8609632351"/>
    <x v="12"/>
    <s v="PRD-105-BAG"/>
    <x v="4"/>
    <x v="2"/>
    <s v="South"/>
    <n v="3948.85"/>
    <n v="1167.48"/>
    <x v="2"/>
    <n v="0.29565063246261603"/>
    <x v="0"/>
    <x v="1"/>
    <m/>
    <x v="0"/>
    <n v="0"/>
    <m/>
    <x v="11"/>
    <x v="4"/>
  </r>
  <r>
    <s v="ORD-202312-08853"/>
    <x v="341"/>
    <x v="16"/>
    <x v="1"/>
    <n v="9154168456"/>
    <x v="12"/>
    <s v="PRD-105-BAG "/>
    <x v="9"/>
    <x v="2"/>
    <s v="W"/>
    <n v="3457.84"/>
    <n v="427.31"/>
    <x v="3"/>
    <n v="0.123577146426671"/>
    <x v="0"/>
    <x v="0"/>
    <m/>
    <x v="0"/>
    <n v="0"/>
    <m/>
    <x v="11"/>
    <x v="4"/>
  </r>
  <r>
    <s v="ORD-202312-08854"/>
    <x v="339"/>
    <x v="20"/>
    <x v="7"/>
    <n v="535312101"/>
    <x v="11"/>
    <s v="PRD-104-WAT"/>
    <x v="7"/>
    <x v="2"/>
    <s v="North"/>
    <n v="3010.47"/>
    <n v="896.75"/>
    <x v="0"/>
    <n v="0.29787707567256899"/>
    <x v="0"/>
    <x v="1"/>
    <m/>
    <x v="0"/>
    <n v="0"/>
    <n v="2420.2800000000002"/>
    <x v="11"/>
    <x v="4"/>
  </r>
  <r>
    <s v="ORD-202312-08855"/>
    <x v="324"/>
    <x v="29"/>
    <x v="7"/>
    <n v="4390926627"/>
    <x v="2"/>
    <s v="PRD-101-SHI"/>
    <x v="1"/>
    <x v="0"/>
    <s v="North"/>
    <n v="1345.46"/>
    <n v="346.25"/>
    <x v="0"/>
    <n v="0.25734692967460898"/>
    <x v="0"/>
    <x v="1"/>
    <m/>
    <x v="0"/>
    <n v="0"/>
    <n v="2821.33"/>
    <x v="11"/>
    <x v="4"/>
  </r>
  <r>
    <s v="ORD-202312-08856"/>
    <x v="326"/>
    <x v="9"/>
    <x v="5"/>
    <n v="2828144038"/>
    <x v="4"/>
    <s v="PRD-109-SUN"/>
    <x v="3"/>
    <x v="2"/>
    <s v="W"/>
    <n v="2802.27"/>
    <n v="601.70000000000005"/>
    <x v="3"/>
    <n v="0.21471878155923599"/>
    <x v="0"/>
    <x v="1"/>
    <m/>
    <x v="0"/>
    <n v="0"/>
    <m/>
    <x v="11"/>
    <x v="4"/>
  </r>
  <r>
    <s v="ORD-202312-08857"/>
    <x v="329"/>
    <x v="29"/>
    <x v="0"/>
    <n v="7676823994"/>
    <x v="18"/>
    <s v="PRD-103-HEA"/>
    <x v="5"/>
    <x v="1"/>
    <s v="North"/>
    <n v="2327.2199999999998"/>
    <n v="416.03"/>
    <x v="0"/>
    <n v="0.178766940813503"/>
    <x v="0"/>
    <x v="0"/>
    <m/>
    <x v="0"/>
    <n v="0"/>
    <n v="2183.56"/>
    <x v="11"/>
    <x v="4"/>
  </r>
  <r>
    <s v="ORD-202312-08858"/>
    <x v="337"/>
    <x v="17"/>
    <x v="7"/>
    <n v="2489565729"/>
    <x v="7"/>
    <s v="PRD-104-WAT"/>
    <x v="7"/>
    <x v="2"/>
    <s v="W"/>
    <n v="1495.58"/>
    <n v="274.12"/>
    <x v="3"/>
    <n v="0.18328675162813099"/>
    <x v="0"/>
    <x v="0"/>
    <m/>
    <x v="0"/>
    <n v="0"/>
    <n v="2420.2800000000002"/>
    <x v="11"/>
    <x v="4"/>
  </r>
  <r>
    <s v="ORD-202312-08859"/>
    <x v="346"/>
    <x v="18"/>
    <x v="1"/>
    <n v="275349119"/>
    <x v="0"/>
    <s v="PRD-108-JAC"/>
    <x v="4"/>
    <x v="0"/>
    <s v="North"/>
    <n v="1142.3599999999999"/>
    <n v="272.25"/>
    <x v="0"/>
    <n v="0.23832242025281"/>
    <x v="0"/>
    <x v="1"/>
    <m/>
    <x v="0"/>
    <n v="0"/>
    <n v="2085.91"/>
    <x v="11"/>
    <x v="4"/>
  </r>
  <r>
    <s v="ORD-202312-08860"/>
    <x v="347"/>
    <x v="3"/>
    <x v="2"/>
    <n v="4192751505"/>
    <x v="4"/>
    <s v="PRD-109-SUN "/>
    <x v="3"/>
    <x v="2"/>
    <s v="North"/>
    <n v="2214.27"/>
    <n v="101.04"/>
    <x v="0"/>
    <n v="4.5631291576907998E-2"/>
    <x v="0"/>
    <x v="2"/>
    <m/>
    <x v="0"/>
    <n v="0"/>
    <n v="1385.87"/>
    <x v="11"/>
    <x v="4"/>
  </r>
  <r>
    <s v="ORD-202312-08861"/>
    <x v="342"/>
    <x v="13"/>
    <x v="5"/>
    <n v="6065662447"/>
    <x v="2"/>
    <s v="PRD-101-SHI"/>
    <x v="1"/>
    <x v="0"/>
    <s v="East"/>
    <n v="3445.84"/>
    <n v="517.12"/>
    <x v="1"/>
    <n v="0.15007081002019801"/>
    <x v="0"/>
    <x v="0"/>
    <m/>
    <x v="0"/>
    <n v="0"/>
    <n v="2821.33"/>
    <x v="11"/>
    <x v="4"/>
  </r>
  <r>
    <s v="ORD-202312-08862"/>
    <x v="336"/>
    <x v="26"/>
    <x v="6"/>
    <n v="4937909607"/>
    <x v="0"/>
    <s v="PRD-108-JAC"/>
    <x v="0"/>
    <x v="0"/>
    <s v="South"/>
    <n v="194.81"/>
    <n v="24.18"/>
    <x v="2"/>
    <n v="0.124120938350187"/>
    <x v="2"/>
    <x v="0"/>
    <m/>
    <x v="0"/>
    <n v="0"/>
    <n v="2085.91"/>
    <x v="11"/>
    <x v="4"/>
  </r>
  <r>
    <s v="ORD-202312-08863"/>
    <x v="324"/>
    <x v="16"/>
    <x v="0"/>
    <n v="5760719208"/>
    <x v="15"/>
    <s v="PRD - 100 - SHO"/>
    <x v="12"/>
    <x v="0"/>
    <s v="South"/>
    <n v="2637.66"/>
    <n v="465.72"/>
    <x v="2"/>
    <n v="0.17656559222947599"/>
    <x v="0"/>
    <x v="0"/>
    <m/>
    <x v="0"/>
    <n v="0"/>
    <m/>
    <x v="11"/>
    <x v="4"/>
  </r>
  <r>
    <s v="ORD-202312-08864"/>
    <x v="342"/>
    <x v="28"/>
    <x v="1"/>
    <n v="5502204664"/>
    <x v="15"/>
    <s v="PRD-100-SHO"/>
    <x v="12"/>
    <x v="0"/>
    <s v="South"/>
    <n v="3927.72"/>
    <n v="1060"/>
    <x v="2"/>
    <n v="0.26987667145315902"/>
    <x v="0"/>
    <x v="1"/>
    <m/>
    <x v="0"/>
    <n v="0"/>
    <n v="2793.38"/>
    <x v="11"/>
    <x v="4"/>
  </r>
  <r>
    <s v="ORD-202312-08865"/>
    <x v="330"/>
    <x v="18"/>
    <x v="4"/>
    <n v="2847397631"/>
    <x v="20"/>
    <s v="PRD-100-SHO"/>
    <x v="12"/>
    <x v="0"/>
    <s v="North"/>
    <n v="4755.63"/>
    <n v="389.23"/>
    <x v="0"/>
    <n v="8.1846148670102606E-2"/>
    <x v="0"/>
    <x v="2"/>
    <m/>
    <x v="0"/>
    <n v="0"/>
    <n v="2793.38"/>
    <x v="11"/>
    <x v="4"/>
  </r>
  <r>
    <s v="ORD-202312-08866"/>
    <x v="338"/>
    <x v="29"/>
    <x v="1"/>
    <n v="8819517745"/>
    <x v="2"/>
    <s v="PRD-101-SHI"/>
    <x v="1"/>
    <x v="0"/>
    <s v="North"/>
    <n v="2567.66"/>
    <n v="599.80999999999995"/>
    <x v="0"/>
    <n v="0.23360180086148499"/>
    <x v="0"/>
    <x v="1"/>
    <m/>
    <x v="0"/>
    <n v="0"/>
    <n v="2821.33"/>
    <x v="11"/>
    <x v="4"/>
  </r>
  <r>
    <s v="ORD-202312-08867"/>
    <x v="348"/>
    <x v="6"/>
    <x v="6"/>
    <n v="2891126014"/>
    <x v="13"/>
    <s v="PRD-102-LAP "/>
    <x v="10"/>
    <x v="1"/>
    <s v="N"/>
    <n v="2203.92"/>
    <n v="67.39"/>
    <x v="0"/>
    <n v="3.0577334930487501E-2"/>
    <x v="0"/>
    <x v="2"/>
    <m/>
    <x v="0"/>
    <n v="0"/>
    <m/>
    <x v="11"/>
    <x v="4"/>
  </r>
  <r>
    <s v="ORD-202312-08868"/>
    <x v="349"/>
    <x v="15"/>
    <x v="4"/>
    <n v="2342947122"/>
    <x v="8"/>
    <s v="PRD-110-CAM"/>
    <x v="8"/>
    <x v="1"/>
    <s v="North"/>
    <n v="4124.3900000000003"/>
    <n v="861.61"/>
    <x v="0"/>
    <n v="0.20890604428776099"/>
    <x v="0"/>
    <x v="1"/>
    <m/>
    <x v="0"/>
    <n v="0"/>
    <m/>
    <x v="11"/>
    <x v="4"/>
  </r>
  <r>
    <s v="ORD-202312-08869"/>
    <x v="331"/>
    <x v="28"/>
    <x v="5"/>
    <n v="6606296568"/>
    <x v="15"/>
    <s v="PRD - 100 - SHO"/>
    <x v="12"/>
    <x v="0"/>
    <s v="South"/>
    <n v="2129.31"/>
    <n v="556.21"/>
    <x v="2"/>
    <n v="0.261216074690862"/>
    <x v="0"/>
    <x v="1"/>
    <m/>
    <x v="0"/>
    <n v="0"/>
    <m/>
    <x v="11"/>
    <x v="4"/>
  </r>
  <r>
    <s v="ORD-202312-08870"/>
    <x v="340"/>
    <x v="17"/>
    <x v="7"/>
    <n v="9670002361"/>
    <x v="11"/>
    <s v="PRD-104-WAT"/>
    <x v="7"/>
    <x v="2"/>
    <s v="South"/>
    <n v="292.48"/>
    <n v="46.58"/>
    <x v="2"/>
    <n v="0.15925875273522999"/>
    <x v="2"/>
    <x v="0"/>
    <m/>
    <x v="0"/>
    <n v="0"/>
    <n v="2420.2800000000002"/>
    <x v="11"/>
    <x v="4"/>
  </r>
  <r>
    <s v="ORD-202312-08871"/>
    <x v="350"/>
    <x v="7"/>
    <x v="3"/>
    <n v="2367692693"/>
    <x v="13"/>
    <s v="PRD-102-LAP"/>
    <x v="10"/>
    <x v="1"/>
    <s v="S"/>
    <n v="133.6"/>
    <n v="30.68"/>
    <x v="2"/>
    <n v="0.22964071856287399"/>
    <x v="2"/>
    <x v="1"/>
    <m/>
    <x v="0"/>
    <n v="0"/>
    <n v="847.14"/>
    <x v="11"/>
    <x v="4"/>
  </r>
  <r>
    <s v="ORD-202312-08872"/>
    <x v="332"/>
    <x v="15"/>
    <x v="4"/>
    <n v="4990680401"/>
    <x v="21"/>
    <s v="PRD-110-CAM"/>
    <x v="8"/>
    <x v="1"/>
    <s v="South"/>
    <n v="3575.26"/>
    <n v="657.03"/>
    <x v="2"/>
    <n v="0.18377125020278201"/>
    <x v="0"/>
    <x v="0"/>
    <m/>
    <x v="0"/>
    <n v="0"/>
    <m/>
    <x v="11"/>
    <x v="4"/>
  </r>
  <r>
    <s v="ORD-202312-08873"/>
    <x v="334"/>
    <x v="6"/>
    <x v="1"/>
    <n v="7730664501"/>
    <x v="16"/>
    <s v="PRD - 109 - SUN"/>
    <x v="4"/>
    <x v="2"/>
    <s v="North"/>
    <n v="2611.3200000000002"/>
    <n v="564.12"/>
    <x v="0"/>
    <n v="0.216028675152796"/>
    <x v="0"/>
    <x v="1"/>
    <m/>
    <x v="0"/>
    <n v="0"/>
    <m/>
    <x v="11"/>
    <x v="4"/>
  </r>
  <r>
    <s v="ORD-202312-08874"/>
    <x v="337"/>
    <x v="24"/>
    <x v="4"/>
    <n v="4319292307"/>
    <x v="22"/>
    <s v="PRD-105-BAG"/>
    <x v="9"/>
    <x v="2"/>
    <s v="East"/>
    <n v="3090.15"/>
    <n v="545.6"/>
    <x v="1"/>
    <n v="0.17656100836529001"/>
    <x v="0"/>
    <x v="0"/>
    <m/>
    <x v="0"/>
    <n v="0"/>
    <m/>
    <x v="11"/>
    <x v="4"/>
  </r>
  <r>
    <s v="ORD-202312-08875"/>
    <x v="338"/>
    <x v="9"/>
    <x v="1"/>
    <n v="1636522230"/>
    <x v="1"/>
    <s v="PRD-101-SHI"/>
    <x v="1"/>
    <x v="0"/>
    <s v="West"/>
    <n v="4403.87"/>
    <n v="336.96"/>
    <x v="3"/>
    <n v="7.6514520183384199E-2"/>
    <x v="0"/>
    <x v="2"/>
    <m/>
    <x v="0"/>
    <n v="0"/>
    <n v="2821.33"/>
    <x v="11"/>
    <x v="4"/>
  </r>
  <r>
    <s v="ORD-202312-08876"/>
    <x v="345"/>
    <x v="19"/>
    <x v="2"/>
    <n v="2343480137"/>
    <x v="5"/>
    <s v="PRD-103-HEA"/>
    <x v="5"/>
    <x v="1"/>
    <s v="South"/>
    <n v="4960.67"/>
    <n v="276.39999999999998"/>
    <x v="2"/>
    <n v="5.5718279990404497E-2"/>
    <x v="0"/>
    <x v="2"/>
    <s v="DAMAGED"/>
    <x v="1"/>
    <n v="1"/>
    <n v="2183.56"/>
    <x v="11"/>
    <x v="4"/>
  </r>
  <r>
    <s v="ORD-202312-08877"/>
    <x v="325"/>
    <x v="15"/>
    <x v="0"/>
    <n v="3727378560"/>
    <x v="18"/>
    <s v="PRD - 103 - HEA"/>
    <x v="5"/>
    <x v="1"/>
    <s v="N"/>
    <n v="836.99"/>
    <n v="64.680000000000007"/>
    <x v="0"/>
    <n v="7.7276908923643098E-2"/>
    <x v="1"/>
    <x v="2"/>
    <m/>
    <x v="0"/>
    <n v="0"/>
    <m/>
    <x v="11"/>
    <x v="4"/>
  </r>
  <r>
    <s v="ORD-202312-08878"/>
    <x v="344"/>
    <x v="2"/>
    <x v="1"/>
    <n v="2286216979"/>
    <x v="5"/>
    <s v="PRD-103-HEA"/>
    <x v="5"/>
    <x v="1"/>
    <s v="South"/>
    <n v="1280.31"/>
    <n v="101.53"/>
    <x v="2"/>
    <n v="7.93011067632058E-2"/>
    <x v="0"/>
    <x v="2"/>
    <m/>
    <x v="0"/>
    <n v="0"/>
    <n v="2183.56"/>
    <x v="11"/>
    <x v="4"/>
  </r>
  <r>
    <s v="ORD-202312-08879"/>
    <x v="346"/>
    <x v="16"/>
    <x v="2"/>
    <n v="3860514156"/>
    <x v="23"/>
    <s v="PRD-111-CHA"/>
    <x v="11"/>
    <x v="1"/>
    <s v="East"/>
    <n v="2289.21"/>
    <n v="625.1"/>
    <x v="1"/>
    <n v="0.27306363330581301"/>
    <x v="0"/>
    <x v="1"/>
    <m/>
    <x v="0"/>
    <n v="0"/>
    <n v="207.68"/>
    <x v="11"/>
    <x v="4"/>
  </r>
  <r>
    <s v="ORD-202312-08880"/>
    <x v="324"/>
    <x v="7"/>
    <x v="7"/>
    <n v="8672816766"/>
    <x v="11"/>
    <s v="PRD-104-WAT"/>
    <x v="7"/>
    <x v="2"/>
    <s v="South"/>
    <n v="464.79"/>
    <n v="118.72"/>
    <x v="2"/>
    <n v="0.25542718216829102"/>
    <x v="2"/>
    <x v="1"/>
    <m/>
    <x v="0"/>
    <n v="0"/>
    <n v="2420.2800000000002"/>
    <x v="11"/>
    <x v="4"/>
  </r>
  <r>
    <s v="ORD-202312-08881"/>
    <x v="341"/>
    <x v="14"/>
    <x v="0"/>
    <n v="9299684475"/>
    <x v="18"/>
    <s v="PRD-103-HEA"/>
    <x v="4"/>
    <x v="1"/>
    <s v="N"/>
    <n v="3066.73"/>
    <n v="546.89"/>
    <x v="0"/>
    <n v="0.178330012749737"/>
    <x v="0"/>
    <x v="0"/>
    <m/>
    <x v="0"/>
    <n v="0"/>
    <n v="2183.56"/>
    <x v="11"/>
    <x v="4"/>
  </r>
  <r>
    <s v="ORD-202312-08882"/>
    <x v="323"/>
    <x v="28"/>
    <x v="4"/>
    <n v="6091950584"/>
    <x v="10"/>
    <s v="PRD-106-PHO "/>
    <x v="2"/>
    <x v="1"/>
    <s v="South"/>
    <n v="1595.07"/>
    <n v="72.36"/>
    <x v="2"/>
    <n v="4.53647802290809E-2"/>
    <x v="0"/>
    <x v="2"/>
    <m/>
    <x v="0"/>
    <n v="0"/>
    <m/>
    <x v="11"/>
    <x v="4"/>
  </r>
  <r>
    <s v="ORD-202312-08883"/>
    <x v="337"/>
    <x v="13"/>
    <x v="4"/>
    <n v="4616814399"/>
    <x v="8"/>
    <s v="PRD-110-CAM"/>
    <x v="8"/>
    <x v="1"/>
    <s v="North"/>
    <n v="744.96"/>
    <n v="40.630000000000003"/>
    <x v="0"/>
    <n v="5.4539841065292097E-2"/>
    <x v="1"/>
    <x v="2"/>
    <m/>
    <x v="0"/>
    <n v="0"/>
    <m/>
    <x v="11"/>
    <x v="4"/>
  </r>
  <r>
    <s v="ORD-202312-08884"/>
    <x v="346"/>
    <x v="20"/>
    <x v="2"/>
    <n v="8446182618"/>
    <x v="13"/>
    <s v="PRD-102-LAP"/>
    <x v="10"/>
    <x v="1"/>
    <s v="W"/>
    <n v="2690.58"/>
    <n v="249.34"/>
    <x v="3"/>
    <n v="9.2671468605282095E-2"/>
    <x v="0"/>
    <x v="2"/>
    <m/>
    <x v="0"/>
    <n v="0"/>
    <n v="847.14"/>
    <x v="11"/>
    <x v="4"/>
  </r>
  <r>
    <s v="ORD-202312-08885"/>
    <x v="334"/>
    <x v="23"/>
    <x v="4"/>
    <n v="8486606570"/>
    <x v="23"/>
    <s v="PRD-111-CHA"/>
    <x v="11"/>
    <x v="1"/>
    <s v="North"/>
    <n v="1039.7"/>
    <n v="145.72999999999999"/>
    <x v="0"/>
    <n v="0.14016543233625101"/>
    <x v="0"/>
    <x v="0"/>
    <m/>
    <x v="0"/>
    <n v="0"/>
    <n v="207.68"/>
    <x v="11"/>
    <x v="4"/>
  </r>
  <r>
    <s v="ORD-202312-08886"/>
    <x v="348"/>
    <x v="22"/>
    <x v="3"/>
    <n v="4561309489"/>
    <x v="5"/>
    <s v="PRD-103-HEA"/>
    <x v="5"/>
    <x v="1"/>
    <s v="N"/>
    <n v="2471.86"/>
    <n v="735.78"/>
    <x v="0"/>
    <n v="0.29766248897591302"/>
    <x v="0"/>
    <x v="1"/>
    <m/>
    <x v="0"/>
    <n v="0"/>
    <n v="2183.56"/>
    <x v="11"/>
    <x v="4"/>
  </r>
  <r>
    <s v="ORD-202312-08887"/>
    <x v="336"/>
    <x v="2"/>
    <x v="7"/>
    <n v="9240406359"/>
    <x v="11"/>
    <s v="PRD-104-WAT"/>
    <x v="7"/>
    <x v="2"/>
    <s v="North"/>
    <n v="4384.7"/>
    <n v="216.7"/>
    <x v="0"/>
    <n v="4.94218532624809E-2"/>
    <x v="0"/>
    <x v="2"/>
    <m/>
    <x v="0"/>
    <n v="0"/>
    <n v="2420.2800000000002"/>
    <x v="11"/>
    <x v="4"/>
  </r>
  <r>
    <s v="ORD-202312-08888"/>
    <x v="339"/>
    <x v="17"/>
    <x v="3"/>
    <n v="5136186217"/>
    <x v="3"/>
    <s v="PRD-106-PHO"/>
    <x v="2"/>
    <x v="1"/>
    <s v="North"/>
    <n v="1141.05"/>
    <n v="248.54"/>
    <x v="0"/>
    <n v="0.217816923009509"/>
    <x v="0"/>
    <x v="1"/>
    <m/>
    <x v="0"/>
    <n v="0"/>
    <n v="2788.38"/>
    <x v="11"/>
    <x v="4"/>
  </r>
  <r>
    <s v="ORD-202312-08889"/>
    <x v="346"/>
    <x v="27"/>
    <x v="2"/>
    <n v="2323089870"/>
    <x v="13"/>
    <s v="PRD-102-LAP"/>
    <x v="10"/>
    <x v="1"/>
    <s v="East"/>
    <n v="4125.1499999999996"/>
    <n v="397.97"/>
    <x v="1"/>
    <n v="9.6474067609662706E-2"/>
    <x v="0"/>
    <x v="2"/>
    <m/>
    <x v="0"/>
    <n v="0"/>
    <n v="847.14"/>
    <x v="11"/>
    <x v="4"/>
  </r>
  <r>
    <s v="ORD-202312-08890"/>
    <x v="340"/>
    <x v="11"/>
    <x v="4"/>
    <n v="5182498639"/>
    <x v="10"/>
    <s v="PRD-106-PHO"/>
    <x v="2"/>
    <x v="1"/>
    <s v="East"/>
    <n v="4569.8"/>
    <n v="154.96"/>
    <x v="1"/>
    <n v="3.3909580287977602E-2"/>
    <x v="0"/>
    <x v="2"/>
    <m/>
    <x v="0"/>
    <n v="0"/>
    <n v="2788.38"/>
    <x v="11"/>
    <x v="4"/>
  </r>
  <r>
    <s v="ORD-202312-08891"/>
    <x v="351"/>
    <x v="15"/>
    <x v="5"/>
    <n v="1557155421"/>
    <x v="9"/>
    <s v="PRD-107-TAB"/>
    <x v="6"/>
    <x v="1"/>
    <s v="North"/>
    <n v="3519.12"/>
    <n v="565.22"/>
    <x v="0"/>
    <n v="0.16061401714064899"/>
    <x v="0"/>
    <x v="0"/>
    <m/>
    <x v="0"/>
    <n v="0"/>
    <n v="2081.52"/>
    <x v="11"/>
    <x v="4"/>
  </r>
  <r>
    <s v="ORD-202312-08892"/>
    <x v="329"/>
    <x v="21"/>
    <x v="7"/>
    <n v="9767286219"/>
    <x v="12"/>
    <s v="PRD-105-BAG"/>
    <x v="9"/>
    <x v="2"/>
    <s v="West"/>
    <n v="441.41"/>
    <n v="59.45"/>
    <x v="3"/>
    <n v="0.13468204163929201"/>
    <x v="2"/>
    <x v="0"/>
    <m/>
    <x v="0"/>
    <n v="0"/>
    <m/>
    <x v="11"/>
    <x v="4"/>
  </r>
  <r>
    <s v="ORD-202312-08893"/>
    <x v="332"/>
    <x v="4"/>
    <x v="5"/>
    <n v="6383640827"/>
    <x v="11"/>
    <s v="PRD-104-WAT"/>
    <x v="7"/>
    <x v="2"/>
    <s v="East"/>
    <n v="2803.09"/>
    <n v="678.93"/>
    <x v="1"/>
    <n v="0.24220770649533199"/>
    <x v="0"/>
    <x v="1"/>
    <m/>
    <x v="0"/>
    <n v="0"/>
    <n v="2420.2800000000002"/>
    <x v="11"/>
    <x v="4"/>
  </r>
  <r>
    <s v="ORD-202312-08894"/>
    <x v="337"/>
    <x v="8"/>
    <x v="2"/>
    <n v="4720285782"/>
    <x v="11"/>
    <s v="PRD-104-WAT"/>
    <x v="7"/>
    <x v="2"/>
    <s v="North"/>
    <n v="919.23"/>
    <n v="151.47"/>
    <x v="0"/>
    <n v="0.16477921738846599"/>
    <x v="1"/>
    <x v="0"/>
    <s v="Size issue"/>
    <x v="1"/>
    <n v="1"/>
    <n v="2420.2800000000002"/>
    <x v="11"/>
    <x v="4"/>
  </r>
  <r>
    <s v="ORD-202312-08895"/>
    <x v="344"/>
    <x v="17"/>
    <x v="3"/>
    <n v="5528435526"/>
    <x v="14"/>
    <s v="PRD-111-CHA"/>
    <x v="11"/>
    <x v="1"/>
    <s v="South"/>
    <n v="469.02"/>
    <n v="127.09"/>
    <x v="2"/>
    <n v="0.27096925504242902"/>
    <x v="2"/>
    <x v="1"/>
    <m/>
    <x v="0"/>
    <n v="0"/>
    <n v="207.68"/>
    <x v="11"/>
    <x v="4"/>
  </r>
  <r>
    <s v="ORD-202312-08896"/>
    <x v="325"/>
    <x v="25"/>
    <x v="3"/>
    <n v="3909731164"/>
    <x v="5"/>
    <s v="PRD-103-HEA"/>
    <x v="5"/>
    <x v="1"/>
    <s v="North"/>
    <n v="150.25"/>
    <n v="42.64"/>
    <x v="0"/>
    <n v="0.28379367720465898"/>
    <x v="2"/>
    <x v="1"/>
    <m/>
    <x v="0"/>
    <n v="0"/>
    <n v="2183.56"/>
    <x v="11"/>
    <x v="4"/>
  </r>
  <r>
    <s v="ORD-202312-08897"/>
    <x v="336"/>
    <x v="5"/>
    <x v="7"/>
    <n v="7517322146"/>
    <x v="8"/>
    <s v="PRD-110-CAM"/>
    <x v="4"/>
    <x v="1"/>
    <s v="East"/>
    <n v="4372.47"/>
    <n v="1027.17"/>
    <x v="1"/>
    <n v="0.23491756375687001"/>
    <x v="0"/>
    <x v="1"/>
    <m/>
    <x v="0"/>
    <n v="0"/>
    <m/>
    <x v="11"/>
    <x v="4"/>
  </r>
  <r>
    <s v="ORD-202312-08898"/>
    <x v="336"/>
    <x v="29"/>
    <x v="3"/>
    <n v="1894587369"/>
    <x v="10"/>
    <s v="PRD-106-PHO"/>
    <x v="2"/>
    <x v="1"/>
    <s v="East"/>
    <n v="4558.43"/>
    <n v="666.69"/>
    <x v="1"/>
    <n v="0.146254302468174"/>
    <x v="0"/>
    <x v="0"/>
    <m/>
    <x v="0"/>
    <n v="0"/>
    <n v="2788.38"/>
    <x v="11"/>
    <x v="4"/>
  </r>
  <r>
    <s v="ORD-202312-08899"/>
    <x v="331"/>
    <x v="22"/>
    <x v="4"/>
    <n v="4134130500"/>
    <x v="23"/>
    <s v="PRD-111-CHA"/>
    <x v="11"/>
    <x v="1"/>
    <s v="South"/>
    <n v="1061.3599999999999"/>
    <n v="225.66"/>
    <x v="2"/>
    <n v="0.21261400467324901"/>
    <x v="0"/>
    <x v="1"/>
    <s v="Wrong item delivered"/>
    <x v="1"/>
    <n v="1"/>
    <n v="207.68"/>
    <x v="11"/>
    <x v="4"/>
  </r>
  <r>
    <s v="ORD-202312-08900"/>
    <x v="342"/>
    <x v="27"/>
    <x v="4"/>
    <n v="8810855159"/>
    <x v="11"/>
    <s v="PRD-104-WAT"/>
    <x v="7"/>
    <x v="2"/>
    <s v="East"/>
    <n v="3829.92"/>
    <n v="787.03"/>
    <x v="1"/>
    <n v="0.205495153945774"/>
    <x v="0"/>
    <x v="1"/>
    <m/>
    <x v="0"/>
    <n v="0"/>
    <n v="2420.2800000000002"/>
    <x v="11"/>
    <x v="4"/>
  </r>
  <r>
    <s v="ORD-202312-08901"/>
    <x v="331"/>
    <x v="17"/>
    <x v="2"/>
    <n v="7286998666"/>
    <x v="5"/>
    <s v="PRD - 103 - HEA"/>
    <x v="4"/>
    <x v="1"/>
    <s v="W"/>
    <n v="4671.3599999999997"/>
    <n v="985.51"/>
    <x v="3"/>
    <n v="0.21096854021098799"/>
    <x v="0"/>
    <x v="1"/>
    <m/>
    <x v="0"/>
    <n v="0"/>
    <m/>
    <x v="11"/>
    <x v="4"/>
  </r>
  <r>
    <s v="ORD-202312-08902"/>
    <x v="332"/>
    <x v="10"/>
    <x v="2"/>
    <n v="5378815981"/>
    <x v="8"/>
    <s v="PRD-110-CAM"/>
    <x v="8"/>
    <x v="1"/>
    <s v="S"/>
    <n v="1680.15"/>
    <n v="179.72"/>
    <x v="2"/>
    <n v="0.106966639883344"/>
    <x v="0"/>
    <x v="0"/>
    <m/>
    <x v="0"/>
    <n v="0"/>
    <m/>
    <x v="11"/>
    <x v="4"/>
  </r>
  <r>
    <s v="ORD-202312-08903"/>
    <x v="330"/>
    <x v="29"/>
    <x v="3"/>
    <n v="4602239688"/>
    <x v="16"/>
    <s v="PRD-109-SUN"/>
    <x v="3"/>
    <x v="2"/>
    <s v="East"/>
    <n v="4383.07"/>
    <n v="1040.6099999999999"/>
    <x v="1"/>
    <n v="0.23741578391401499"/>
    <x v="0"/>
    <x v="1"/>
    <m/>
    <x v="0"/>
    <n v="0"/>
    <m/>
    <x v="11"/>
    <x v="4"/>
  </r>
  <r>
    <s v="ORD-202312-08904"/>
    <x v="339"/>
    <x v="14"/>
    <x v="5"/>
    <n v="6498712020"/>
    <x v="0"/>
    <s v="PRD-108-JAC"/>
    <x v="0"/>
    <x v="0"/>
    <s v="S"/>
    <n v="3329.29"/>
    <n v="895.93"/>
    <x v="2"/>
    <n v="0.26910542488037997"/>
    <x v="0"/>
    <x v="1"/>
    <m/>
    <x v="0"/>
    <n v="0"/>
    <n v="2085.91"/>
    <x v="11"/>
    <x v="4"/>
  </r>
  <r>
    <s v="ORD-202312-08905"/>
    <x v="342"/>
    <x v="23"/>
    <x v="3"/>
    <n v="9225016669"/>
    <x v="3"/>
    <s v="PRD-106-PHO"/>
    <x v="2"/>
    <x v="1"/>
    <s v="S"/>
    <n v="2997.86"/>
    <n v="698.07"/>
    <x v="2"/>
    <n v="0.23285610402086801"/>
    <x v="0"/>
    <x v="1"/>
    <m/>
    <x v="0"/>
    <n v="0"/>
    <n v="2788.38"/>
    <x v="11"/>
    <x v="4"/>
  </r>
  <r>
    <s v="ORD-202312-08906"/>
    <x v="335"/>
    <x v="7"/>
    <x v="1"/>
    <n v="196407769"/>
    <x v="0"/>
    <s v="PRD-108-JAC"/>
    <x v="0"/>
    <x v="0"/>
    <s v="North"/>
    <n v="1686.47"/>
    <n v="181.55"/>
    <x v="0"/>
    <n v="0.10765089210006699"/>
    <x v="0"/>
    <x v="0"/>
    <m/>
    <x v="0"/>
    <n v="0"/>
    <n v="2085.91"/>
    <x v="11"/>
    <x v="4"/>
  </r>
  <r>
    <s v="ORD-202312-08907"/>
    <x v="329"/>
    <x v="1"/>
    <x v="0"/>
    <n v="6874356311"/>
    <x v="5"/>
    <s v="PRD-103-HEA"/>
    <x v="5"/>
    <x v="1"/>
    <s v="East"/>
    <n v="2208.0500000000002"/>
    <n v="361.26"/>
    <x v="1"/>
    <n v="0.16361042548855301"/>
    <x v="0"/>
    <x v="0"/>
    <m/>
    <x v="0"/>
    <n v="0"/>
    <n v="2183.56"/>
    <x v="11"/>
    <x v="4"/>
  </r>
  <r>
    <s v="ORD-202312-08908"/>
    <x v="332"/>
    <x v="1"/>
    <x v="4"/>
    <n v="3613785355"/>
    <x v="8"/>
    <s v="PRD-110-CAM "/>
    <x v="8"/>
    <x v="1"/>
    <s v="South"/>
    <n v="3263.77"/>
    <n v="325.14"/>
    <x v="2"/>
    <n v="9.9620990449694705E-2"/>
    <x v="0"/>
    <x v="2"/>
    <m/>
    <x v="0"/>
    <n v="0"/>
    <n v="130.44"/>
    <x v="11"/>
    <x v="4"/>
  </r>
  <r>
    <s v="ORD-202312-08909"/>
    <x v="327"/>
    <x v="6"/>
    <x v="0"/>
    <n v="3983649518"/>
    <x v="19"/>
    <s v="PRD-102-LAP"/>
    <x v="10"/>
    <x v="1"/>
    <s v="East"/>
    <n v="4077.53"/>
    <n v="847.16"/>
    <x v="1"/>
    <n v="0.20776303301263299"/>
    <x v="0"/>
    <x v="1"/>
    <m/>
    <x v="0"/>
    <n v="0"/>
    <n v="847.14"/>
    <x v="11"/>
    <x v="4"/>
  </r>
  <r>
    <s v="ORD-202312-08910"/>
    <x v="332"/>
    <x v="4"/>
    <x v="1"/>
    <n v="3638616156"/>
    <x v="1"/>
    <s v="PRD-101-SHI"/>
    <x v="1"/>
    <x v="0"/>
    <s v="S"/>
    <n v="4671.03"/>
    <n v="545.26"/>
    <x v="2"/>
    <n v="0.11673228388599501"/>
    <x v="0"/>
    <x v="0"/>
    <m/>
    <x v="0"/>
    <n v="0"/>
    <n v="2821.33"/>
    <x v="11"/>
    <x v="4"/>
  </r>
  <r>
    <s v="ORD-202312-08911"/>
    <x v="333"/>
    <x v="1"/>
    <x v="4"/>
    <n v="7108733171"/>
    <x v="4"/>
    <s v="PRD-109-SUN"/>
    <x v="3"/>
    <x v="2"/>
    <s v="W"/>
    <n v="1755.86"/>
    <n v="118.51"/>
    <x v="3"/>
    <n v="6.7493991548301102E-2"/>
    <x v="0"/>
    <x v="2"/>
    <m/>
    <x v="0"/>
    <n v="0"/>
    <m/>
    <x v="11"/>
    <x v="4"/>
  </r>
  <r>
    <s v="ORD-202312-08912"/>
    <x v="332"/>
    <x v="20"/>
    <x v="6"/>
    <n v="6614763449"/>
    <x v="10"/>
    <s v="PRD-106-PHO"/>
    <x v="2"/>
    <x v="1"/>
    <s v="N"/>
    <n v="4596.58"/>
    <n v="179.92"/>
    <x v="0"/>
    <n v="3.9142144812012399E-2"/>
    <x v="0"/>
    <x v="2"/>
    <s v="Late delivery"/>
    <x v="1"/>
    <n v="1"/>
    <n v="2788.38"/>
    <x v="11"/>
    <x v="4"/>
  </r>
  <r>
    <s v="ORD-202312-08913"/>
    <x v="335"/>
    <x v="6"/>
    <x v="1"/>
    <n v="2569230994"/>
    <x v="12"/>
    <s v="PRD-105-BAG"/>
    <x v="9"/>
    <x v="2"/>
    <s v="N"/>
    <n v="3998.78"/>
    <n v="457.4"/>
    <x v="0"/>
    <n v="0.114384887390654"/>
    <x v="0"/>
    <x v="0"/>
    <s v="Late delivery"/>
    <x v="1"/>
    <n v="1"/>
    <m/>
    <x v="11"/>
    <x v="4"/>
  </r>
  <r>
    <s v="ORD-202312-08914"/>
    <x v="342"/>
    <x v="0"/>
    <x v="4"/>
    <n v="844914531"/>
    <x v="23"/>
    <s v="PRD-111-CHA"/>
    <x v="4"/>
    <x v="1"/>
    <s v="N"/>
    <n v="3456"/>
    <n v="765.06"/>
    <x v="0"/>
    <n v="0.22137152777777799"/>
    <x v="0"/>
    <x v="1"/>
    <m/>
    <x v="0"/>
    <n v="0"/>
    <n v="207.68"/>
    <x v="11"/>
    <x v="4"/>
  </r>
  <r>
    <s v="ORD-202312-08915"/>
    <x v="352"/>
    <x v="2"/>
    <x v="3"/>
    <n v="4354326682"/>
    <x v="15"/>
    <s v="PRD-100-SHO"/>
    <x v="12"/>
    <x v="0"/>
    <s v="West"/>
    <n v="2866.79"/>
    <n v="534.80999999999995"/>
    <x v="3"/>
    <n v="0.18655360176364499"/>
    <x v="0"/>
    <x v="0"/>
    <m/>
    <x v="0"/>
    <n v="0"/>
    <n v="2793.38"/>
    <x v="11"/>
    <x v="4"/>
  </r>
  <r>
    <s v="ORD-202312-08916"/>
    <x v="339"/>
    <x v="16"/>
    <x v="6"/>
    <n v="1698226649"/>
    <x v="14"/>
    <s v="PRD-111-CHA"/>
    <x v="11"/>
    <x v="1"/>
    <s v="South"/>
    <n v="3730.38"/>
    <n v="725.8"/>
    <x v="2"/>
    <n v="0.19456462880457201"/>
    <x v="0"/>
    <x v="0"/>
    <m/>
    <x v="0"/>
    <n v="0"/>
    <n v="207.68"/>
    <x v="11"/>
    <x v="4"/>
  </r>
  <r>
    <s v="ORD-202312-08917"/>
    <x v="343"/>
    <x v="15"/>
    <x v="0"/>
    <n v="31115866"/>
    <x v="10"/>
    <s v="PRD-106-PHO"/>
    <x v="2"/>
    <x v="1"/>
    <s v="North"/>
    <n v="826.3"/>
    <n v="219.86"/>
    <x v="0"/>
    <n v="0.26607769575214801"/>
    <x v="1"/>
    <x v="1"/>
    <m/>
    <x v="0"/>
    <n v="0"/>
    <n v="2788.38"/>
    <x v="11"/>
    <x v="4"/>
  </r>
  <r>
    <s v="ORD-202312-08918"/>
    <x v="347"/>
    <x v="8"/>
    <x v="2"/>
    <n v="1113331970"/>
    <x v="14"/>
    <s v="PRD-111-CHA"/>
    <x v="11"/>
    <x v="1"/>
    <s v="South"/>
    <n v="3758.64"/>
    <n v="557.94000000000005"/>
    <x v="2"/>
    <n v="0.148441989655833"/>
    <x v="0"/>
    <x v="0"/>
    <m/>
    <x v="0"/>
    <n v="0"/>
    <n v="207.68"/>
    <x v="11"/>
    <x v="4"/>
  </r>
  <r>
    <s v="ORD-202312-08919"/>
    <x v="329"/>
    <x v="23"/>
    <x v="7"/>
    <n v="2564771679"/>
    <x v="0"/>
    <s v="PRD-108-JAC"/>
    <x v="0"/>
    <x v="0"/>
    <s v="West"/>
    <n v="4886.0200000000004"/>
    <n v="1338.68"/>
    <x v="3"/>
    <n v="0.27398168652604799"/>
    <x v="0"/>
    <x v="1"/>
    <m/>
    <x v="0"/>
    <n v="0"/>
    <n v="2085.91"/>
    <x v="11"/>
    <x v="4"/>
  </r>
  <r>
    <s v="ORD-202312-08920"/>
    <x v="327"/>
    <x v="18"/>
    <x v="1"/>
    <n v="299816035"/>
    <x v="11"/>
    <s v="PRD-104-WAT"/>
    <x v="7"/>
    <x v="2"/>
    <s v="North"/>
    <n v="3435.31"/>
    <n v="826.15"/>
    <x v="0"/>
    <n v="0.24048775801892699"/>
    <x v="0"/>
    <x v="1"/>
    <m/>
    <x v="0"/>
    <n v="0"/>
    <n v="2420.2800000000002"/>
    <x v="11"/>
    <x v="4"/>
  </r>
  <r>
    <s v="ORD-202312-08921"/>
    <x v="334"/>
    <x v="10"/>
    <x v="1"/>
    <n v="289854463"/>
    <x v="8"/>
    <s v="PRD-110-CAM"/>
    <x v="8"/>
    <x v="1"/>
    <s v="N"/>
    <n v="4882.04"/>
    <n v="682.84"/>
    <x v="0"/>
    <n v="0.139867760198606"/>
    <x v="0"/>
    <x v="0"/>
    <m/>
    <x v="0"/>
    <n v="0"/>
    <m/>
    <x v="11"/>
    <x v="4"/>
  </r>
  <r>
    <s v="ORD-202312-08922"/>
    <x v="346"/>
    <x v="11"/>
    <x v="4"/>
    <n v="5481140442"/>
    <x v="13"/>
    <s v="PRD - 102 - LAP"/>
    <x v="10"/>
    <x v="1"/>
    <s v="North"/>
    <n v="1396.85"/>
    <n v="179.83"/>
    <x v="0"/>
    <n v="0.12873966424455"/>
    <x v="0"/>
    <x v="0"/>
    <m/>
    <x v="0"/>
    <n v="0"/>
    <m/>
    <x v="11"/>
    <x v="4"/>
  </r>
  <r>
    <s v="ORD-202312-08923"/>
    <x v="326"/>
    <x v="1"/>
    <x v="4"/>
    <n v="9209316219"/>
    <x v="12"/>
    <s v="PRD-105-BAG"/>
    <x v="9"/>
    <x v="2"/>
    <s v="East"/>
    <n v="777.35"/>
    <n v="222.53"/>
    <x v="1"/>
    <n v="0.28626744709590302"/>
    <x v="1"/>
    <x v="1"/>
    <m/>
    <x v="0"/>
    <n v="0"/>
    <m/>
    <x v="11"/>
    <x v="4"/>
  </r>
  <r>
    <s v="ORD-202312-08924"/>
    <x v="327"/>
    <x v="24"/>
    <x v="2"/>
    <n v="5155900408"/>
    <x v="2"/>
    <s v="PRD-101-SHI"/>
    <x v="1"/>
    <x v="0"/>
    <s v="N"/>
    <n v="3378.92"/>
    <n v="476.72"/>
    <x v="0"/>
    <n v="0.141086501012158"/>
    <x v="0"/>
    <x v="0"/>
    <m/>
    <x v="0"/>
    <n v="0"/>
    <n v="2821.33"/>
    <x v="11"/>
    <x v="4"/>
  </r>
  <r>
    <s v="ORD-202312-08925"/>
    <x v="334"/>
    <x v="15"/>
    <x v="7"/>
    <n v="8872656732"/>
    <x v="12"/>
    <s v="PRD-105-BAG"/>
    <x v="9"/>
    <x v="2"/>
    <s v="East"/>
    <n v="4859.7700000000004"/>
    <n v="1415.83"/>
    <x v="1"/>
    <n v="0.29133683281307599"/>
    <x v="0"/>
    <x v="1"/>
    <m/>
    <x v="0"/>
    <n v="0"/>
    <m/>
    <x v="11"/>
    <x v="4"/>
  </r>
  <r>
    <s v="ORD-202312-08926"/>
    <x v="351"/>
    <x v="19"/>
    <x v="1"/>
    <n v="4220080807"/>
    <x v="11"/>
    <s v="PRD-104-WAT"/>
    <x v="7"/>
    <x v="2"/>
    <s v="North"/>
    <n v="2500.34"/>
    <n v="406.48"/>
    <x v="0"/>
    <n v="0.16256989049489301"/>
    <x v="0"/>
    <x v="0"/>
    <m/>
    <x v="0"/>
    <n v="0"/>
    <n v="2420.2800000000002"/>
    <x v="11"/>
    <x v="4"/>
  </r>
  <r>
    <s v="ORD-202312-08927"/>
    <x v="323"/>
    <x v="9"/>
    <x v="6"/>
    <n v="6189872128"/>
    <x v="0"/>
    <s v="PRD - 108 - JAC"/>
    <x v="0"/>
    <x v="0"/>
    <s v="S"/>
    <n v="3223.65"/>
    <n v="391.48"/>
    <x v="2"/>
    <n v="0.121439982628387"/>
    <x v="0"/>
    <x v="0"/>
    <m/>
    <x v="0"/>
    <n v="0"/>
    <m/>
    <x v="11"/>
    <x v="4"/>
  </r>
  <r>
    <s v="ORD-202312-08928"/>
    <x v="342"/>
    <x v="1"/>
    <x v="5"/>
    <n v="794435935"/>
    <x v="11"/>
    <s v="PRD-104-WAT"/>
    <x v="7"/>
    <x v="2"/>
    <s v="East"/>
    <n v="490.83"/>
    <n v="28.56"/>
    <x v="1"/>
    <n v="5.8187152374549203E-2"/>
    <x v="2"/>
    <x v="2"/>
    <m/>
    <x v="0"/>
    <n v="0"/>
    <n v="2420.2800000000002"/>
    <x v="11"/>
    <x v="4"/>
  </r>
  <r>
    <s v="ORD-202312-08929"/>
    <x v="325"/>
    <x v="12"/>
    <x v="6"/>
    <n v="772699781"/>
    <x v="14"/>
    <s v="PRD-111-CHA"/>
    <x v="11"/>
    <x v="1"/>
    <s v="North"/>
    <n v="376.36"/>
    <n v="112.17"/>
    <x v="0"/>
    <n v="0.29803911148899997"/>
    <x v="2"/>
    <x v="1"/>
    <s v="DAMAGED"/>
    <x v="1"/>
    <n v="1"/>
    <n v="207.68"/>
    <x v="11"/>
    <x v="4"/>
  </r>
  <r>
    <s v="ORD-202312-08930"/>
    <x v="330"/>
    <x v="29"/>
    <x v="1"/>
    <n v="5079809884"/>
    <x v="14"/>
    <s v="PRD-111-CHA"/>
    <x v="11"/>
    <x v="1"/>
    <s v="N"/>
    <n v="536.11"/>
    <n v="111.45"/>
    <x v="0"/>
    <n v="0.20788644121542199"/>
    <x v="1"/>
    <x v="1"/>
    <m/>
    <x v="0"/>
    <n v="0"/>
    <n v="207.68"/>
    <x v="11"/>
    <x v="4"/>
  </r>
  <r>
    <s v="ORD-202312-08931"/>
    <x v="325"/>
    <x v="21"/>
    <x v="6"/>
    <n v="274720960"/>
    <x v="8"/>
    <s v="PRD-110-CAM"/>
    <x v="8"/>
    <x v="1"/>
    <s v="N"/>
    <n v="3102.49"/>
    <n v="389.52"/>
    <x v="0"/>
    <n v="0.12555076728692099"/>
    <x v="0"/>
    <x v="0"/>
    <m/>
    <x v="0"/>
    <n v="0"/>
    <m/>
    <x v="11"/>
    <x v="4"/>
  </r>
  <r>
    <s v="ORD-202312-08932"/>
    <x v="335"/>
    <x v="4"/>
    <x v="4"/>
    <n v="6424095018"/>
    <x v="14"/>
    <s v="PRD-111-CHA "/>
    <x v="11"/>
    <x v="1"/>
    <s v="W"/>
    <n v="1307.8800000000001"/>
    <n v="348.25"/>
    <x v="3"/>
    <n v="0.266270605865982"/>
    <x v="0"/>
    <x v="1"/>
    <m/>
    <x v="0"/>
    <n v="0"/>
    <m/>
    <x v="11"/>
    <x v="4"/>
  </r>
  <r>
    <s v="ORD-202312-08933"/>
    <x v="335"/>
    <x v="14"/>
    <x v="2"/>
    <n v="8991270323"/>
    <x v="3"/>
    <s v="PRD-106-PHO"/>
    <x v="2"/>
    <x v="1"/>
    <s v="East"/>
    <n v="1597.01"/>
    <n v="214.03"/>
    <x v="1"/>
    <n v="0.13401919837696699"/>
    <x v="0"/>
    <x v="0"/>
    <m/>
    <x v="0"/>
    <n v="0"/>
    <n v="2788.38"/>
    <x v="11"/>
    <x v="4"/>
  </r>
  <r>
    <s v="ORD-202312-08934"/>
    <x v="349"/>
    <x v="1"/>
    <x v="2"/>
    <n v="7818526606"/>
    <x v="17"/>
    <s v="PRD-108-JAC"/>
    <x v="0"/>
    <x v="0"/>
    <s v="S"/>
    <n v="4790.67"/>
    <n v="1394.73"/>
    <x v="2"/>
    <n v="0.29113464296225799"/>
    <x v="0"/>
    <x v="1"/>
    <m/>
    <x v="0"/>
    <n v="0"/>
    <n v="2085.91"/>
    <x v="11"/>
    <x v="4"/>
  </r>
  <r>
    <s v="ORD-202312-08935"/>
    <x v="348"/>
    <x v="12"/>
    <x v="4"/>
    <n v="2758637125"/>
    <x v="7"/>
    <s v="PRD-104-WAT"/>
    <x v="4"/>
    <x v="2"/>
    <s v="North"/>
    <n v="120.86"/>
    <n v="21.85"/>
    <x v="0"/>
    <n v="0.18078768823432101"/>
    <x v="2"/>
    <x v="0"/>
    <m/>
    <x v="0"/>
    <n v="0"/>
    <n v="2420.2800000000002"/>
    <x v="11"/>
    <x v="4"/>
  </r>
  <r>
    <s v="ORD-202312-08936"/>
    <x v="344"/>
    <x v="1"/>
    <x v="5"/>
    <n v="7674238048"/>
    <x v="4"/>
    <s v="PRD-109-SUN"/>
    <x v="3"/>
    <x v="2"/>
    <s v="South"/>
    <n v="4540.3599999999997"/>
    <n v="1004.74"/>
    <x v="2"/>
    <n v="0.221290822754143"/>
    <x v="0"/>
    <x v="1"/>
    <m/>
    <x v="0"/>
    <n v="0"/>
    <m/>
    <x v="11"/>
    <x v="4"/>
  </r>
  <r>
    <s v="ORD-202312-08937"/>
    <x v="325"/>
    <x v="11"/>
    <x v="1"/>
    <n v="1198115899"/>
    <x v="14"/>
    <s v="PRD-111-CHA"/>
    <x v="11"/>
    <x v="1"/>
    <s v="East"/>
    <n v="1912.78"/>
    <n v="69.23"/>
    <x v="1"/>
    <n v="3.6193393908342801E-2"/>
    <x v="0"/>
    <x v="2"/>
    <m/>
    <x v="0"/>
    <n v="0"/>
    <n v="207.68"/>
    <x v="11"/>
    <x v="4"/>
  </r>
  <r>
    <s v="ORD-202312-08938"/>
    <x v="334"/>
    <x v="27"/>
    <x v="6"/>
    <n v="745158867"/>
    <x v="20"/>
    <s v="PRD-100-SHO"/>
    <x v="12"/>
    <x v="0"/>
    <s v="W"/>
    <n v="3905.2"/>
    <n v="257.27"/>
    <x v="3"/>
    <n v="6.5878828229028005E-2"/>
    <x v="0"/>
    <x v="2"/>
    <s v="Wrong item delivered"/>
    <x v="1"/>
    <n v="1"/>
    <n v="2793.38"/>
    <x v="11"/>
    <x v="4"/>
  </r>
  <r>
    <s v="ORD-202312-08939"/>
    <x v="333"/>
    <x v="5"/>
    <x v="5"/>
    <n v="808082073"/>
    <x v="7"/>
    <s v="PRD - 104 - WAT"/>
    <x v="7"/>
    <x v="2"/>
    <s v="N"/>
    <n v="3837.88"/>
    <n v="549.71"/>
    <x v="0"/>
    <n v="0.14323272223206601"/>
    <x v="0"/>
    <x v="0"/>
    <m/>
    <x v="0"/>
    <n v="0"/>
    <m/>
    <x v="11"/>
    <x v="4"/>
  </r>
  <r>
    <s v="ORD-202312-08940"/>
    <x v="341"/>
    <x v="15"/>
    <x v="6"/>
    <n v="1395982975"/>
    <x v="5"/>
    <s v="PRD-103-HEA"/>
    <x v="5"/>
    <x v="1"/>
    <s v="S"/>
    <n v="2240.29"/>
    <n v="138.18"/>
    <x v="2"/>
    <n v="6.1679514705685397E-2"/>
    <x v="0"/>
    <x v="2"/>
    <m/>
    <x v="0"/>
    <n v="0"/>
    <n v="2183.56"/>
    <x v="11"/>
    <x v="4"/>
  </r>
  <r>
    <s v="ORD-202312-08941"/>
    <x v="349"/>
    <x v="14"/>
    <x v="1"/>
    <n v="1344336095"/>
    <x v="2"/>
    <s v="PRD-101-SHI"/>
    <x v="1"/>
    <x v="0"/>
    <s v="W"/>
    <n v="3692.03"/>
    <n v="819.52"/>
    <x v="3"/>
    <n v="0.22197002732913901"/>
    <x v="0"/>
    <x v="1"/>
    <m/>
    <x v="0"/>
    <n v="0"/>
    <n v="2821.33"/>
    <x v="11"/>
    <x v="4"/>
  </r>
  <r>
    <s v="ORD-202312-08942"/>
    <x v="348"/>
    <x v="14"/>
    <x v="6"/>
    <n v="2790803008"/>
    <x v="2"/>
    <s v="PRD-101-SHI"/>
    <x v="1"/>
    <x v="0"/>
    <s v="West"/>
    <n v="4661.7700000000004"/>
    <n v="1109.73"/>
    <x v="3"/>
    <n v="0.23804906719979799"/>
    <x v="0"/>
    <x v="1"/>
    <m/>
    <x v="0"/>
    <n v="0"/>
    <n v="2821.33"/>
    <x v="11"/>
    <x v="4"/>
  </r>
  <r>
    <s v="ORD-202312-08943"/>
    <x v="345"/>
    <x v="4"/>
    <x v="2"/>
    <n v="1635401843"/>
    <x v="14"/>
    <s v="PRD-111-CHA"/>
    <x v="11"/>
    <x v="1"/>
    <s v="West"/>
    <n v="2794.54"/>
    <n v="739.74"/>
    <x v="3"/>
    <n v="0.26470903977040899"/>
    <x v="0"/>
    <x v="1"/>
    <m/>
    <x v="0"/>
    <n v="0"/>
    <n v="207.68"/>
    <x v="11"/>
    <x v="4"/>
  </r>
  <r>
    <s v="ORD-202312-08944"/>
    <x v="343"/>
    <x v="9"/>
    <x v="6"/>
    <n v="899822994"/>
    <x v="15"/>
    <s v="PRD-100-SHO"/>
    <x v="12"/>
    <x v="0"/>
    <s v="East"/>
    <n v="4016.47"/>
    <n v="714.76"/>
    <x v="1"/>
    <n v="0.177957260977923"/>
    <x v="0"/>
    <x v="0"/>
    <s v="DAMAGED"/>
    <x v="1"/>
    <n v="1"/>
    <n v="2793.38"/>
    <x v="11"/>
    <x v="4"/>
  </r>
  <r>
    <s v="ORD-202312-08945"/>
    <x v="323"/>
    <x v="28"/>
    <x v="4"/>
    <n v="931261141"/>
    <x v="15"/>
    <s v="PRD-100-SHO"/>
    <x v="12"/>
    <x v="0"/>
    <s v="South"/>
    <n v="4472.59"/>
    <n v="433.35"/>
    <x v="2"/>
    <n v="9.6890168783635405E-2"/>
    <x v="0"/>
    <x v="2"/>
    <s v="DAMAGED"/>
    <x v="1"/>
    <n v="1"/>
    <n v="2793.38"/>
    <x v="11"/>
    <x v="4"/>
  </r>
  <r>
    <s v="ORD-202312-08946"/>
    <x v="330"/>
    <x v="28"/>
    <x v="3"/>
    <n v="4050387482"/>
    <x v="0"/>
    <s v="PRD-108-JAC "/>
    <x v="0"/>
    <x v="0"/>
    <s v="East"/>
    <n v="3879.81"/>
    <n v="1039.6300000000001"/>
    <x v="1"/>
    <n v="0.26795899799216999"/>
    <x v="0"/>
    <x v="1"/>
    <m/>
    <x v="0"/>
    <n v="0"/>
    <m/>
    <x v="11"/>
    <x v="4"/>
  </r>
  <r>
    <s v="ORD-202312-08947"/>
    <x v="324"/>
    <x v="20"/>
    <x v="1"/>
    <n v="7250963457"/>
    <x v="20"/>
    <s v="PRD-100-SHO"/>
    <x v="12"/>
    <x v="0"/>
    <s v="West"/>
    <n v="4409.55"/>
    <n v="810.48"/>
    <x v="3"/>
    <n v="0.183801068136204"/>
    <x v="0"/>
    <x v="0"/>
    <m/>
    <x v="0"/>
    <n v="0"/>
    <n v="2793.38"/>
    <x v="11"/>
    <x v="4"/>
  </r>
  <r>
    <s v="ORD-202312-08948"/>
    <x v="352"/>
    <x v="29"/>
    <x v="1"/>
    <n v="4230856110"/>
    <x v="13"/>
    <s v="PRD-102-LAP"/>
    <x v="10"/>
    <x v="1"/>
    <s v="East"/>
    <n v="3299.55"/>
    <n v="877.76"/>
    <x v="1"/>
    <n v="0.266024154808989"/>
    <x v="0"/>
    <x v="1"/>
    <m/>
    <x v="0"/>
    <n v="0"/>
    <n v="847.14"/>
    <x v="11"/>
    <x v="4"/>
  </r>
  <r>
    <s v="ORD-202312-08949"/>
    <x v="344"/>
    <x v="20"/>
    <x v="4"/>
    <n v="6514260362"/>
    <x v="19"/>
    <s v="PRD-102-LAP"/>
    <x v="10"/>
    <x v="1"/>
    <s v="East"/>
    <n v="786.39"/>
    <n v="143.29"/>
    <x v="1"/>
    <n v="0.18221238825519101"/>
    <x v="1"/>
    <x v="0"/>
    <m/>
    <x v="0"/>
    <n v="0"/>
    <n v="847.14"/>
    <x v="11"/>
    <x v="4"/>
  </r>
  <r>
    <s v="ORD-202312-08950"/>
    <x v="345"/>
    <x v="10"/>
    <x v="5"/>
    <n v="884247772"/>
    <x v="17"/>
    <s v="PRD-108-JAC"/>
    <x v="0"/>
    <x v="0"/>
    <s v="North"/>
    <n v="798.41"/>
    <n v="117.03"/>
    <x v="0"/>
    <n v="0.14657882541551301"/>
    <x v="1"/>
    <x v="0"/>
    <m/>
    <x v="0"/>
    <n v="0"/>
    <n v="2085.91"/>
    <x v="11"/>
    <x v="4"/>
  </r>
  <r>
    <s v="ORD-202312-08951"/>
    <x v="339"/>
    <x v="13"/>
    <x v="6"/>
    <n v="3771577284"/>
    <x v="9"/>
    <s v="PRD-107-TAB"/>
    <x v="4"/>
    <x v="1"/>
    <s v="N"/>
    <n v="1286.51"/>
    <n v="215.95"/>
    <x v="0"/>
    <n v="0.167857226138934"/>
    <x v="0"/>
    <x v="0"/>
    <m/>
    <x v="0"/>
    <n v="0"/>
    <n v="2081.52"/>
    <x v="11"/>
    <x v="4"/>
  </r>
  <r>
    <s v="ORD-202312-08952"/>
    <x v="342"/>
    <x v="12"/>
    <x v="1"/>
    <n v="3415646335"/>
    <x v="3"/>
    <s v="PRD-106-PHO"/>
    <x v="2"/>
    <x v="1"/>
    <s v="South"/>
    <n v="4735.45"/>
    <n v="1180"/>
    <x v="2"/>
    <n v="0.24918434362098599"/>
    <x v="0"/>
    <x v="1"/>
    <m/>
    <x v="0"/>
    <n v="0"/>
    <n v="2788.38"/>
    <x v="11"/>
    <x v="4"/>
  </r>
  <r>
    <s v="ORD-202312-08953"/>
    <x v="351"/>
    <x v="4"/>
    <x v="6"/>
    <n v="7668424152"/>
    <x v="23"/>
    <s v="PRD-111-CHA"/>
    <x v="11"/>
    <x v="1"/>
    <s v="North"/>
    <n v="1618.12"/>
    <n v="62.26"/>
    <x v="0"/>
    <n v="3.8476750797221501E-2"/>
    <x v="0"/>
    <x v="2"/>
    <m/>
    <x v="0"/>
    <n v="0"/>
    <n v="207.68"/>
    <x v="11"/>
    <x v="4"/>
  </r>
  <r>
    <s v="ORD-202312-08954"/>
    <x v="338"/>
    <x v="3"/>
    <x v="1"/>
    <n v="4376885914"/>
    <x v="8"/>
    <s v="PRD-110-CAM"/>
    <x v="8"/>
    <x v="1"/>
    <s v="South"/>
    <n v="3017.14"/>
    <n v="298.64999999999998"/>
    <x v="2"/>
    <n v="9.8984468735292402E-2"/>
    <x v="0"/>
    <x v="2"/>
    <s v="DAMAGED"/>
    <x v="1"/>
    <n v="1"/>
    <m/>
    <x v="11"/>
    <x v="4"/>
  </r>
  <r>
    <s v="ORD-202312-08955"/>
    <x v="348"/>
    <x v="5"/>
    <x v="5"/>
    <n v="803563139"/>
    <x v="12"/>
    <s v="PRD-105-BAG"/>
    <x v="9"/>
    <x v="2"/>
    <s v="West"/>
    <n v="4280.8"/>
    <n v="681.88"/>
    <x v="3"/>
    <n v="0.15928798355447599"/>
    <x v="0"/>
    <x v="0"/>
    <m/>
    <x v="0"/>
    <n v="0"/>
    <m/>
    <x v="11"/>
    <x v="4"/>
  </r>
  <r>
    <s v="ORD-202312-08956"/>
    <x v="351"/>
    <x v="23"/>
    <x v="0"/>
    <n v="5480431025"/>
    <x v="17"/>
    <s v="PRD-108-JAC"/>
    <x v="0"/>
    <x v="0"/>
    <s v="S"/>
    <n v="3720.74"/>
    <n v="710.97"/>
    <x v="2"/>
    <n v="0.19108295661615701"/>
    <x v="0"/>
    <x v="0"/>
    <m/>
    <x v="0"/>
    <n v="0"/>
    <n v="2085.91"/>
    <x v="11"/>
    <x v="4"/>
  </r>
  <r>
    <s v="ORD-202312-08957"/>
    <x v="331"/>
    <x v="14"/>
    <x v="7"/>
    <n v="1397580791"/>
    <x v="4"/>
    <s v="PRD-109-SUN"/>
    <x v="3"/>
    <x v="2"/>
    <s v="North"/>
    <n v="1097.27"/>
    <n v="97.75"/>
    <x v="0"/>
    <n v="8.9084728462456797E-2"/>
    <x v="0"/>
    <x v="2"/>
    <m/>
    <x v="0"/>
    <n v="0"/>
    <m/>
    <x v="11"/>
    <x v="4"/>
  </r>
  <r>
    <s v="ORD-202312-08958"/>
    <x v="330"/>
    <x v="21"/>
    <x v="6"/>
    <n v="2258498933"/>
    <x v="21"/>
    <s v="PRD-110-CAM"/>
    <x v="4"/>
    <x v="1"/>
    <s v="North"/>
    <n v="840.2"/>
    <n v="88.97"/>
    <x v="0"/>
    <n v="0.105891454415615"/>
    <x v="1"/>
    <x v="0"/>
    <m/>
    <x v="0"/>
    <n v="0"/>
    <m/>
    <x v="11"/>
    <x v="4"/>
  </r>
  <r>
    <s v="ORD-202312-08959"/>
    <x v="332"/>
    <x v="26"/>
    <x v="2"/>
    <n v="5626965502"/>
    <x v="8"/>
    <s v="PRD-110-CAM"/>
    <x v="4"/>
    <x v="1"/>
    <s v="South"/>
    <n v="1025.46"/>
    <n v="154.56"/>
    <x v="2"/>
    <n v="0.15072260253934799"/>
    <x v="0"/>
    <x v="0"/>
    <m/>
    <x v="0"/>
    <n v="0"/>
    <m/>
    <x v="11"/>
    <x v="4"/>
  </r>
  <r>
    <s v="ORD-202312-08960"/>
    <x v="324"/>
    <x v="20"/>
    <x v="1"/>
    <n v="2140626726"/>
    <x v="3"/>
    <s v="PRD-106-PHO"/>
    <x v="2"/>
    <x v="1"/>
    <s v="North"/>
    <n v="4564.3900000000003"/>
    <n v="551.80999999999995"/>
    <x v="0"/>
    <n v="0.120894577369594"/>
    <x v="0"/>
    <x v="0"/>
    <m/>
    <x v="0"/>
    <n v="0"/>
    <n v="2788.38"/>
    <x v="11"/>
    <x v="4"/>
  </r>
  <r>
    <s v="ORD-202312-08961"/>
    <x v="323"/>
    <x v="12"/>
    <x v="6"/>
    <n v="4609872107"/>
    <x v="14"/>
    <s v="PRD-111-CHA"/>
    <x v="11"/>
    <x v="1"/>
    <s v="S"/>
    <n v="4650.29"/>
    <n v="686.93"/>
    <x v="2"/>
    <n v="0.14771766922062901"/>
    <x v="0"/>
    <x v="0"/>
    <m/>
    <x v="0"/>
    <n v="0"/>
    <n v="207.68"/>
    <x v="11"/>
    <x v="4"/>
  </r>
  <r>
    <s v="ORD-202312-08962"/>
    <x v="329"/>
    <x v="10"/>
    <x v="6"/>
    <n v="5710841454"/>
    <x v="15"/>
    <s v="PRD-100-SHO"/>
    <x v="12"/>
    <x v="0"/>
    <s v="East"/>
    <n v="3191.92"/>
    <n v="124.81"/>
    <x v="1"/>
    <n v="3.9101857189403198E-2"/>
    <x v="0"/>
    <x v="2"/>
    <m/>
    <x v="0"/>
    <n v="0"/>
    <n v="2793.38"/>
    <x v="11"/>
    <x v="4"/>
  </r>
  <r>
    <s v="ORD-202312-08963"/>
    <x v="340"/>
    <x v="15"/>
    <x v="3"/>
    <n v="549158159"/>
    <x v="3"/>
    <s v="PRD-106-PHO"/>
    <x v="2"/>
    <x v="1"/>
    <s v="South"/>
    <n v="2148.0100000000002"/>
    <n v="533.84"/>
    <x v="2"/>
    <n v="0.24852770704047"/>
    <x v="0"/>
    <x v="1"/>
    <m/>
    <x v="0"/>
    <n v="0"/>
    <n v="2788.38"/>
    <x v="11"/>
    <x v="4"/>
  </r>
  <r>
    <s v="ORD-202312-08964"/>
    <x v="325"/>
    <x v="5"/>
    <x v="4"/>
    <n v="6791229507"/>
    <x v="5"/>
    <s v="PRD-103-HEA"/>
    <x v="5"/>
    <x v="1"/>
    <s v="South"/>
    <n v="493.92"/>
    <n v="78.260000000000005"/>
    <x v="2"/>
    <n v="0.15844671201814101"/>
    <x v="2"/>
    <x v="0"/>
    <m/>
    <x v="0"/>
    <n v="0"/>
    <n v="2183.56"/>
    <x v="11"/>
    <x v="4"/>
  </r>
  <r>
    <s v="ORD-202312-08965"/>
    <x v="352"/>
    <x v="2"/>
    <x v="4"/>
    <n v="6198166361"/>
    <x v="19"/>
    <s v="PRD-102-LAP "/>
    <x v="10"/>
    <x v="1"/>
    <s v="South"/>
    <n v="335.56"/>
    <n v="83"/>
    <x v="2"/>
    <n v="0.24734771724877799"/>
    <x v="2"/>
    <x v="1"/>
    <m/>
    <x v="0"/>
    <n v="0"/>
    <m/>
    <x v="11"/>
    <x v="4"/>
  </r>
  <r>
    <s v="ORD-202312-08966"/>
    <x v="352"/>
    <x v="23"/>
    <x v="1"/>
    <n v="7597415181"/>
    <x v="2"/>
    <s v="PRD-101-SHI"/>
    <x v="1"/>
    <x v="0"/>
    <s v="S"/>
    <n v="1072.74"/>
    <n v="76.75"/>
    <x v="2"/>
    <n v="7.1545761321475804E-2"/>
    <x v="0"/>
    <x v="2"/>
    <m/>
    <x v="0"/>
    <n v="0"/>
    <n v="2821.33"/>
    <x v="11"/>
    <x v="4"/>
  </r>
  <r>
    <s v="ORD-202312-08967"/>
    <x v="337"/>
    <x v="14"/>
    <x v="1"/>
    <n v="5722706864"/>
    <x v="14"/>
    <s v="PRD-111-CHA"/>
    <x v="11"/>
    <x v="1"/>
    <s v="West"/>
    <n v="2027.47"/>
    <n v="593.20000000000005"/>
    <x v="3"/>
    <n v="0.29258139454591198"/>
    <x v="0"/>
    <x v="1"/>
    <m/>
    <x v="0"/>
    <n v="0"/>
    <n v="207.68"/>
    <x v="11"/>
    <x v="4"/>
  </r>
  <r>
    <s v="ORD-202312-08968"/>
    <x v="344"/>
    <x v="21"/>
    <x v="6"/>
    <n v="7086142751"/>
    <x v="14"/>
    <s v="PRD-111-CHA"/>
    <x v="11"/>
    <x v="1"/>
    <s v="North"/>
    <n v="454.2"/>
    <n v="82.64"/>
    <x v="0"/>
    <n v="0.18194627917217099"/>
    <x v="2"/>
    <x v="0"/>
    <m/>
    <x v="0"/>
    <n v="0"/>
    <n v="207.68"/>
    <x v="11"/>
    <x v="4"/>
  </r>
  <r>
    <s v="ORD-202312-08969"/>
    <x v="338"/>
    <x v="24"/>
    <x v="0"/>
    <n v="6650393529"/>
    <x v="10"/>
    <s v="PRD - 106 - PHO"/>
    <x v="2"/>
    <x v="1"/>
    <s v="North"/>
    <n v="4045.45"/>
    <n v="203.98"/>
    <x v="0"/>
    <n v="5.04220791259316E-2"/>
    <x v="0"/>
    <x v="2"/>
    <m/>
    <x v="0"/>
    <n v="0"/>
    <m/>
    <x v="11"/>
    <x v="4"/>
  </r>
  <r>
    <s v="ORD-202312-08970"/>
    <x v="341"/>
    <x v="27"/>
    <x v="0"/>
    <n v="5973491406"/>
    <x v="4"/>
    <s v="PRD-109-SUN"/>
    <x v="3"/>
    <x v="2"/>
    <s v="South"/>
    <n v="804.03"/>
    <n v="182.57"/>
    <x v="2"/>
    <n v="0.227068641717349"/>
    <x v="1"/>
    <x v="1"/>
    <m/>
    <x v="0"/>
    <n v="0"/>
    <m/>
    <x v="11"/>
    <x v="4"/>
  </r>
  <r>
    <s v="ORD-202312-08971"/>
    <x v="350"/>
    <x v="27"/>
    <x v="2"/>
    <n v="475190226"/>
    <x v="11"/>
    <s v="PRD-104-WAT"/>
    <x v="7"/>
    <x v="2"/>
    <s v="W"/>
    <n v="3375.48"/>
    <n v="538.77"/>
    <x v="3"/>
    <n v="0.15961285506061401"/>
    <x v="0"/>
    <x v="0"/>
    <m/>
    <x v="0"/>
    <n v="0"/>
    <n v="2420.2800000000002"/>
    <x v="11"/>
    <x v="4"/>
  </r>
  <r>
    <s v="ORD-202312-08972"/>
    <x v="323"/>
    <x v="13"/>
    <x v="3"/>
    <n v="8327186645"/>
    <x v="18"/>
    <s v="PRD - 103 - HEA"/>
    <x v="5"/>
    <x v="1"/>
    <s v="W"/>
    <n v="4525.3999999999996"/>
    <n v="577.25"/>
    <x v="3"/>
    <n v="0.127557784947187"/>
    <x v="0"/>
    <x v="0"/>
    <m/>
    <x v="0"/>
    <n v="0"/>
    <m/>
    <x v="11"/>
    <x v="4"/>
  </r>
  <r>
    <s v="ORD-202312-08973"/>
    <x v="347"/>
    <x v="0"/>
    <x v="3"/>
    <n v="56169647"/>
    <x v="8"/>
    <s v="PRD-110-CAM"/>
    <x v="8"/>
    <x v="1"/>
    <s v="N"/>
    <n v="1190.44"/>
    <n v="348.82"/>
    <x v="0"/>
    <n v="0.29301770773831498"/>
    <x v="0"/>
    <x v="1"/>
    <m/>
    <x v="0"/>
    <n v="0"/>
    <m/>
    <x v="11"/>
    <x v="4"/>
  </r>
  <r>
    <s v="ORD-202312-08974"/>
    <x v="349"/>
    <x v="10"/>
    <x v="6"/>
    <n v="8271818793"/>
    <x v="0"/>
    <s v="PRD-108-JAC"/>
    <x v="4"/>
    <x v="0"/>
    <s v="N"/>
    <n v="3307.31"/>
    <n v="465.08"/>
    <x v="0"/>
    <n v="0.14062183466321601"/>
    <x v="0"/>
    <x v="0"/>
    <m/>
    <x v="0"/>
    <n v="0"/>
    <n v="2085.91"/>
    <x v="11"/>
    <x v="4"/>
  </r>
  <r>
    <s v="ORD-202312-08975"/>
    <x v="346"/>
    <x v="24"/>
    <x v="7"/>
    <n v="8273397542"/>
    <x v="22"/>
    <s v="PRD-105-BAG"/>
    <x v="9"/>
    <x v="2"/>
    <s v="East"/>
    <n v="557.70000000000005"/>
    <n v="93.11"/>
    <x v="1"/>
    <n v="0.16695355926125199"/>
    <x v="1"/>
    <x v="0"/>
    <m/>
    <x v="0"/>
    <n v="0"/>
    <m/>
    <x v="11"/>
    <x v="4"/>
  </r>
  <r>
    <s v="ORD-202312-08976"/>
    <x v="331"/>
    <x v="3"/>
    <x v="3"/>
    <n v="6299508939"/>
    <x v="2"/>
    <s v="PRD - 101 - SHI"/>
    <x v="1"/>
    <x v="0"/>
    <s v="East"/>
    <n v="4708.12"/>
    <n v="933.69"/>
    <x v="1"/>
    <n v="0.198314826300094"/>
    <x v="0"/>
    <x v="0"/>
    <m/>
    <x v="0"/>
    <n v="0"/>
    <m/>
    <x v="11"/>
    <x v="4"/>
  </r>
  <r>
    <s v="ORD-202312-08977"/>
    <x v="349"/>
    <x v="22"/>
    <x v="4"/>
    <n v="5878675776"/>
    <x v="10"/>
    <s v="PRD-106-PHO"/>
    <x v="2"/>
    <x v="1"/>
    <s v="South"/>
    <n v="2757.29"/>
    <n v="637.62"/>
    <x v="2"/>
    <n v="0.231248798639244"/>
    <x v="0"/>
    <x v="1"/>
    <m/>
    <x v="0"/>
    <n v="0"/>
    <n v="2788.38"/>
    <x v="11"/>
    <x v="4"/>
  </r>
  <r>
    <s v="ORD-202312-08978"/>
    <x v="339"/>
    <x v="15"/>
    <x v="3"/>
    <n v="7783759368"/>
    <x v="3"/>
    <s v="PRD-106-PHO"/>
    <x v="2"/>
    <x v="1"/>
    <s v="East"/>
    <n v="4894.25"/>
    <n v="1273.7"/>
    <x v="1"/>
    <n v="0.260244164070082"/>
    <x v="0"/>
    <x v="1"/>
    <s v="Customer changed mind"/>
    <x v="1"/>
    <n v="1"/>
    <n v="2788.38"/>
    <x v="11"/>
    <x v="4"/>
  </r>
  <r>
    <s v="ORD-202312-08979"/>
    <x v="334"/>
    <x v="9"/>
    <x v="0"/>
    <n v="6683208534"/>
    <x v="23"/>
    <s v="PRD - 111 - CHA"/>
    <x v="11"/>
    <x v="1"/>
    <s v="West"/>
    <n v="715.41"/>
    <n v="64.739999999999995"/>
    <x v="3"/>
    <n v="9.0493563131630803E-2"/>
    <x v="1"/>
    <x v="2"/>
    <m/>
    <x v="0"/>
    <n v="0"/>
    <m/>
    <x v="11"/>
    <x v="4"/>
  </r>
  <r>
    <s v="ORD-202312-08980"/>
    <x v="351"/>
    <x v="3"/>
    <x v="3"/>
    <n v="4859227920"/>
    <x v="12"/>
    <s v="PRD-105-BAG"/>
    <x v="9"/>
    <x v="2"/>
    <s v="North"/>
    <n v="3746.58"/>
    <n v="114.16"/>
    <x v="0"/>
    <n v="3.0470455722285399E-2"/>
    <x v="0"/>
    <x v="2"/>
    <m/>
    <x v="0"/>
    <n v="0"/>
    <m/>
    <x v="11"/>
    <x v="4"/>
  </r>
  <r>
    <s v="ORD-202312-08981"/>
    <x v="342"/>
    <x v="25"/>
    <x v="6"/>
    <n v="6106554431"/>
    <x v="3"/>
    <s v="PRD-106-PHO"/>
    <x v="2"/>
    <x v="1"/>
    <s v="S"/>
    <n v="245.67"/>
    <n v="72.62"/>
    <x v="2"/>
    <n v="0.29559978833394401"/>
    <x v="2"/>
    <x v="1"/>
    <m/>
    <x v="0"/>
    <n v="0"/>
    <n v="2788.38"/>
    <x v="11"/>
    <x v="4"/>
  </r>
  <r>
    <s v="ORD-202312-08982"/>
    <x v="341"/>
    <x v="4"/>
    <x v="3"/>
    <n v="9767918691"/>
    <x v="7"/>
    <s v="PRD-104-WAT "/>
    <x v="4"/>
    <x v="2"/>
    <s v="North"/>
    <n v="1591.84"/>
    <n v="475.11"/>
    <x v="0"/>
    <n v="0.29846592622374102"/>
    <x v="0"/>
    <x v="1"/>
    <m/>
    <x v="0"/>
    <n v="0"/>
    <m/>
    <x v="11"/>
    <x v="4"/>
  </r>
  <r>
    <s v="ORD-202312-08983"/>
    <x v="333"/>
    <x v="14"/>
    <x v="0"/>
    <n v="550244207"/>
    <x v="2"/>
    <s v="PRD-101-SHI "/>
    <x v="1"/>
    <x v="0"/>
    <s v="West"/>
    <n v="2737.76"/>
    <n v="764.75"/>
    <x v="3"/>
    <n v="0.279334200222079"/>
    <x v="0"/>
    <x v="1"/>
    <s v="Defective"/>
    <x v="1"/>
    <n v="1"/>
    <m/>
    <x v="11"/>
    <x v="4"/>
  </r>
  <r>
    <s v="ORD-202312-08984"/>
    <x v="338"/>
    <x v="23"/>
    <x v="5"/>
    <n v="2223071715"/>
    <x v="13"/>
    <s v="PRD-102-LAP"/>
    <x v="10"/>
    <x v="1"/>
    <s v="East"/>
    <n v="1222.0999999999999"/>
    <n v="92.6"/>
    <x v="1"/>
    <n v="7.5771213484984903E-2"/>
    <x v="0"/>
    <x v="2"/>
    <m/>
    <x v="0"/>
    <n v="0"/>
    <n v="847.14"/>
    <x v="11"/>
    <x v="4"/>
  </r>
  <r>
    <s v="ORD-202312-08985"/>
    <x v="336"/>
    <x v="17"/>
    <x v="0"/>
    <n v="8158920649"/>
    <x v="4"/>
    <s v="PRD-109-SUN"/>
    <x v="3"/>
    <x v="2"/>
    <s v="South"/>
    <n v="3623.01"/>
    <n v="1020.7"/>
    <x v="2"/>
    <n v="0.28172707224103699"/>
    <x v="0"/>
    <x v="1"/>
    <m/>
    <x v="0"/>
    <n v="0"/>
    <m/>
    <x v="11"/>
    <x v="4"/>
  </r>
  <r>
    <s v="ORD-202312-08986"/>
    <x v="346"/>
    <x v="9"/>
    <x v="3"/>
    <n v="1356129294"/>
    <x v="5"/>
    <s v="PRD-103-HEA"/>
    <x v="4"/>
    <x v="1"/>
    <s v="North"/>
    <n v="4685.53"/>
    <n v="539.32000000000005"/>
    <x v="0"/>
    <n v="0.115103307416664"/>
    <x v="0"/>
    <x v="0"/>
    <m/>
    <x v="0"/>
    <n v="0"/>
    <n v="2183.56"/>
    <x v="11"/>
    <x v="4"/>
  </r>
  <r>
    <s v="ORD-202312-08987"/>
    <x v="337"/>
    <x v="28"/>
    <x v="1"/>
    <n v="1271908822"/>
    <x v="23"/>
    <s v="PRD-111-CHA"/>
    <x v="11"/>
    <x v="1"/>
    <s v="N"/>
    <n v="541.13"/>
    <n v="60.6"/>
    <x v="0"/>
    <n v="0.11198787721989199"/>
    <x v="1"/>
    <x v="0"/>
    <m/>
    <x v="0"/>
    <n v="0"/>
    <n v="207.68"/>
    <x v="11"/>
    <x v="4"/>
  </r>
  <r>
    <s v="ORD-202312-08988"/>
    <x v="346"/>
    <x v="19"/>
    <x v="3"/>
    <n v="1755649834"/>
    <x v="6"/>
    <s v="PRD-107-TAB"/>
    <x v="6"/>
    <x v="1"/>
    <s v="North"/>
    <n v="1907.04"/>
    <n v="154.51"/>
    <x v="0"/>
    <n v="8.1020849064518799E-2"/>
    <x v="0"/>
    <x v="2"/>
    <m/>
    <x v="0"/>
    <n v="0"/>
    <n v="2081.52"/>
    <x v="11"/>
    <x v="4"/>
  </r>
  <r>
    <s v="ORD-202312-08989"/>
    <x v="346"/>
    <x v="3"/>
    <x v="3"/>
    <n v="7324945011"/>
    <x v="8"/>
    <s v="PRD-110-CAM"/>
    <x v="8"/>
    <x v="1"/>
    <s v="W"/>
    <n v="4569.6000000000004"/>
    <n v="839.56"/>
    <x v="3"/>
    <n v="0.183727240896359"/>
    <x v="0"/>
    <x v="0"/>
    <m/>
    <x v="0"/>
    <n v="0"/>
    <m/>
    <x v="11"/>
    <x v="4"/>
  </r>
  <r>
    <s v="ORD-202312-08990"/>
    <x v="332"/>
    <x v="12"/>
    <x v="7"/>
    <n v="3991374614"/>
    <x v="3"/>
    <s v="PRD - 106 - PHO"/>
    <x v="2"/>
    <x v="1"/>
    <s v="East"/>
    <n v="3335.52"/>
    <n v="159.66999999999999"/>
    <x v="1"/>
    <n v="4.78695975440111E-2"/>
    <x v="0"/>
    <x v="2"/>
    <m/>
    <x v="0"/>
    <n v="0"/>
    <m/>
    <x v="11"/>
    <x v="4"/>
  </r>
  <r>
    <s v="ORD-202312-08991"/>
    <x v="335"/>
    <x v="18"/>
    <x v="2"/>
    <n v="9609955329"/>
    <x v="14"/>
    <s v="PRD-111-CHA "/>
    <x v="11"/>
    <x v="1"/>
    <s v="West"/>
    <n v="2655.28"/>
    <n v="720.15"/>
    <x v="3"/>
    <n v="0.27121433521135202"/>
    <x v="0"/>
    <x v="1"/>
    <m/>
    <x v="0"/>
    <n v="0"/>
    <m/>
    <x v="11"/>
    <x v="4"/>
  </r>
  <r>
    <s v="ORD-202312-08992"/>
    <x v="330"/>
    <x v="11"/>
    <x v="7"/>
    <n v="5210882428"/>
    <x v="5"/>
    <s v="PRD-103-HEA"/>
    <x v="4"/>
    <x v="1"/>
    <s v="N"/>
    <n v="3599.07"/>
    <n v="603.17999999999995"/>
    <x v="0"/>
    <n v="0.16759329493452499"/>
    <x v="0"/>
    <x v="0"/>
    <m/>
    <x v="0"/>
    <n v="0"/>
    <n v="2183.56"/>
    <x v="11"/>
    <x v="4"/>
  </r>
  <r>
    <s v="ORD-202312-08993"/>
    <x v="332"/>
    <x v="17"/>
    <x v="2"/>
    <n v="803844949"/>
    <x v="14"/>
    <s v="PRD-111-CHA"/>
    <x v="4"/>
    <x v="1"/>
    <s v="East"/>
    <n v="43.64"/>
    <n v="4.3499999999999996"/>
    <x v="1"/>
    <n v="9.9679193400549898E-2"/>
    <x v="2"/>
    <x v="2"/>
    <m/>
    <x v="0"/>
    <n v="0"/>
    <n v="207.68"/>
    <x v="11"/>
    <x v="4"/>
  </r>
  <r>
    <s v="ORD-202312-08994"/>
    <x v="348"/>
    <x v="9"/>
    <x v="4"/>
    <n v="3628631358"/>
    <x v="11"/>
    <s v="PRD-104-WAT"/>
    <x v="4"/>
    <x v="2"/>
    <s v="North"/>
    <n v="585.66999999999996"/>
    <n v="106.86"/>
    <x v="0"/>
    <n v="0.18245769802107001"/>
    <x v="1"/>
    <x v="0"/>
    <m/>
    <x v="0"/>
    <n v="0"/>
    <n v="2420.2800000000002"/>
    <x v="11"/>
    <x v="4"/>
  </r>
  <r>
    <s v="ORD-202312-08995"/>
    <x v="329"/>
    <x v="10"/>
    <x v="6"/>
    <n v="4156500647"/>
    <x v="9"/>
    <s v="PRD - 107 - TAB"/>
    <x v="6"/>
    <x v="1"/>
    <s v="W"/>
    <n v="3498.26"/>
    <n v="720.65"/>
    <x v="3"/>
    <n v="0.20600241262799199"/>
    <x v="0"/>
    <x v="1"/>
    <m/>
    <x v="0"/>
    <n v="0"/>
    <m/>
    <x v="11"/>
    <x v="4"/>
  </r>
  <r>
    <s v="ORD-202312-08996"/>
    <x v="323"/>
    <x v="18"/>
    <x v="2"/>
    <n v="2128327126"/>
    <x v="8"/>
    <s v="PRD - 110 - CAM"/>
    <x v="8"/>
    <x v="1"/>
    <s v="West"/>
    <n v="4265.63"/>
    <n v="277.61"/>
    <x v="3"/>
    <n v="6.5080656315714205E-2"/>
    <x v="0"/>
    <x v="2"/>
    <m/>
    <x v="0"/>
    <n v="0"/>
    <m/>
    <x v="11"/>
    <x v="4"/>
  </r>
  <r>
    <s v="ORD-202312-08997"/>
    <x v="352"/>
    <x v="21"/>
    <x v="3"/>
    <n v="1825277993"/>
    <x v="18"/>
    <s v="PRD-103-HEA"/>
    <x v="4"/>
    <x v="1"/>
    <s v="W"/>
    <n v="3383.12"/>
    <n v="888.49"/>
    <x v="3"/>
    <n v="0.26262444134408502"/>
    <x v="0"/>
    <x v="1"/>
    <m/>
    <x v="0"/>
    <n v="0"/>
    <n v="2183.56"/>
    <x v="11"/>
    <x v="4"/>
  </r>
  <r>
    <s v="ORD-202312-08998"/>
    <x v="338"/>
    <x v="5"/>
    <x v="3"/>
    <n v="1580170868"/>
    <x v="8"/>
    <s v="PRD-110-CAM"/>
    <x v="8"/>
    <x v="1"/>
    <s v="South"/>
    <n v="161.57"/>
    <n v="39.17"/>
    <x v="2"/>
    <n v="0.242433620102742"/>
    <x v="2"/>
    <x v="1"/>
    <m/>
    <x v="0"/>
    <n v="0"/>
    <m/>
    <x v="11"/>
    <x v="4"/>
  </r>
  <r>
    <s v="ORD-202312-08999"/>
    <x v="328"/>
    <x v="11"/>
    <x v="4"/>
    <n v="4384003462"/>
    <x v="18"/>
    <s v="PRD-103-HEA"/>
    <x v="5"/>
    <x v="1"/>
    <s v="North"/>
    <n v="3772.83"/>
    <n v="1118.23"/>
    <x v="0"/>
    <n v="0.29639024286808602"/>
    <x v="0"/>
    <x v="1"/>
    <s v="Wrong item delivered"/>
    <x v="1"/>
    <n v="1"/>
    <n v="2183.56"/>
    <x v="11"/>
    <x v="4"/>
  </r>
  <r>
    <s v="ORD-202312-09000"/>
    <x v="340"/>
    <x v="7"/>
    <x v="3"/>
    <n v="905703700"/>
    <x v="3"/>
    <s v="PRD-106-PHO"/>
    <x v="4"/>
    <x v="1"/>
    <s v="West"/>
    <n v="226.39"/>
    <n v="40.549999999999997"/>
    <x v="3"/>
    <n v="0.17911568532179001"/>
    <x v="2"/>
    <x v="0"/>
    <m/>
    <x v="0"/>
    <n v="0"/>
    <n v="2788.38"/>
    <x v="11"/>
    <x v="4"/>
  </r>
  <r>
    <s v="ORD-202312-09001"/>
    <x v="337"/>
    <x v="14"/>
    <x v="6"/>
    <n v="7825308774"/>
    <x v="8"/>
    <s v="PRD-110-CAM"/>
    <x v="8"/>
    <x v="1"/>
    <s v="N"/>
    <n v="2074.71"/>
    <n v="128.69"/>
    <x v="0"/>
    <n v="6.2027946074391098E-2"/>
    <x v="0"/>
    <x v="2"/>
    <s v="Customer changed mind"/>
    <x v="1"/>
    <n v="1"/>
    <m/>
    <x v="11"/>
    <x v="4"/>
  </r>
  <r>
    <s v="ORD-202312-09002"/>
    <x v="328"/>
    <x v="11"/>
    <x v="4"/>
    <n v="231049914"/>
    <x v="9"/>
    <s v="PRD-107-TAB"/>
    <x v="6"/>
    <x v="1"/>
    <s v="North"/>
    <n v="503.54"/>
    <n v="47.01"/>
    <x v="0"/>
    <n v="9.3359018151487505E-2"/>
    <x v="1"/>
    <x v="2"/>
    <m/>
    <x v="0"/>
    <n v="0"/>
    <n v="2081.52"/>
    <x v="11"/>
    <x v="4"/>
  </r>
  <r>
    <s v="ORD-202312-09003"/>
    <x v="335"/>
    <x v="9"/>
    <x v="7"/>
    <n v="8952353706"/>
    <x v="22"/>
    <s v="PRD-105-BAG"/>
    <x v="9"/>
    <x v="2"/>
    <s v="North"/>
    <n v="587.48"/>
    <n v="26.02"/>
    <x v="0"/>
    <n v="4.4290869476407702E-2"/>
    <x v="1"/>
    <x v="2"/>
    <s v="Size issue"/>
    <x v="1"/>
    <n v="1"/>
    <m/>
    <x v="11"/>
    <x v="4"/>
  </r>
  <r>
    <s v="ORD-202312-09004"/>
    <x v="325"/>
    <x v="12"/>
    <x v="1"/>
    <n v="7002106259"/>
    <x v="9"/>
    <s v="PRD-107-TAB"/>
    <x v="6"/>
    <x v="1"/>
    <s v="East"/>
    <n v="1905.07"/>
    <n v="498.63"/>
    <x v="1"/>
    <n v="0.26173841381156598"/>
    <x v="0"/>
    <x v="1"/>
    <m/>
    <x v="0"/>
    <n v="0"/>
    <n v="2081.52"/>
    <x v="11"/>
    <x v="4"/>
  </r>
  <r>
    <s v="ORD-202312-09005"/>
    <x v="330"/>
    <x v="5"/>
    <x v="3"/>
    <n v="420373986"/>
    <x v="11"/>
    <s v="PRD-104-WAT"/>
    <x v="7"/>
    <x v="2"/>
    <s v="S"/>
    <n v="3860.8"/>
    <n v="357.45"/>
    <x v="2"/>
    <n v="9.2584438458350599E-2"/>
    <x v="0"/>
    <x v="2"/>
    <m/>
    <x v="0"/>
    <n v="0"/>
    <n v="2420.2800000000002"/>
    <x v="11"/>
    <x v="4"/>
  </r>
  <r>
    <s v="ORD-202312-09006"/>
    <x v="347"/>
    <x v="20"/>
    <x v="5"/>
    <n v="5967752874"/>
    <x v="15"/>
    <s v="PRD-100-SHO"/>
    <x v="12"/>
    <x v="0"/>
    <s v="South"/>
    <n v="4275.41"/>
    <n v="1179.42"/>
    <x v="2"/>
    <n v="0.27586126242863301"/>
    <x v="0"/>
    <x v="1"/>
    <m/>
    <x v="0"/>
    <n v="0"/>
    <n v="2793.38"/>
    <x v="11"/>
    <x v="4"/>
  </r>
  <r>
    <s v="ORD-202312-09007"/>
    <x v="343"/>
    <x v="22"/>
    <x v="7"/>
    <n v="9523555776"/>
    <x v="9"/>
    <s v="PRD-107-TAB"/>
    <x v="6"/>
    <x v="1"/>
    <s v="W"/>
    <n v="2652.99"/>
    <n v="782.35"/>
    <x v="3"/>
    <n v="0.29489368599203197"/>
    <x v="0"/>
    <x v="1"/>
    <m/>
    <x v="0"/>
    <n v="0"/>
    <n v="2081.52"/>
    <x v="11"/>
    <x v="4"/>
  </r>
  <r>
    <s v="ORD-202312-09008"/>
    <x v="326"/>
    <x v="4"/>
    <x v="1"/>
    <n v="308244388"/>
    <x v="9"/>
    <s v="PRD-107-TAB"/>
    <x v="4"/>
    <x v="1"/>
    <s v="East"/>
    <n v="42.31"/>
    <n v="9.51"/>
    <x v="1"/>
    <n v="0.224769558024108"/>
    <x v="2"/>
    <x v="1"/>
    <m/>
    <x v="0"/>
    <n v="0"/>
    <n v="2081.52"/>
    <x v="11"/>
    <x v="4"/>
  </r>
  <r>
    <s v="ORD-202312-09009"/>
    <x v="351"/>
    <x v="20"/>
    <x v="7"/>
    <n v="4421961765"/>
    <x v="11"/>
    <s v="PRD-104-WAT"/>
    <x v="7"/>
    <x v="2"/>
    <s v="North"/>
    <n v="4093.08"/>
    <n v="875.82"/>
    <x v="0"/>
    <n v="0.21397578351754701"/>
    <x v="0"/>
    <x v="1"/>
    <m/>
    <x v="0"/>
    <n v="0"/>
    <n v="2420.2800000000002"/>
    <x v="11"/>
    <x v="4"/>
  </r>
  <r>
    <s v="ORD-202312-09010"/>
    <x v="339"/>
    <x v="15"/>
    <x v="2"/>
    <n v="9760150213"/>
    <x v="1"/>
    <s v="PRD-101-SHI"/>
    <x v="1"/>
    <x v="0"/>
    <s v="East"/>
    <n v="3474.58"/>
    <n v="255.38"/>
    <x v="1"/>
    <n v="7.3499530878552197E-2"/>
    <x v="0"/>
    <x v="2"/>
    <m/>
    <x v="0"/>
    <n v="0"/>
    <n v="2821.33"/>
    <x v="11"/>
    <x v="4"/>
  </r>
  <r>
    <s v="ORD-202312-09011"/>
    <x v="330"/>
    <x v="17"/>
    <x v="5"/>
    <n v="9212330928"/>
    <x v="10"/>
    <s v="PRD-106-PHO"/>
    <x v="2"/>
    <x v="1"/>
    <s v="N"/>
    <n v="4059.18"/>
    <n v="474.12"/>
    <x v="0"/>
    <n v="0.116801915657842"/>
    <x v="0"/>
    <x v="0"/>
    <m/>
    <x v="0"/>
    <n v="0"/>
    <n v="2788.38"/>
    <x v="11"/>
    <x v="4"/>
  </r>
  <r>
    <s v="ORD-202312-09012"/>
    <x v="331"/>
    <x v="15"/>
    <x v="5"/>
    <n v="810270271"/>
    <x v="9"/>
    <s v="PRD-107-TAB"/>
    <x v="6"/>
    <x v="1"/>
    <s v="S"/>
    <n v="693.18"/>
    <n v="85.51"/>
    <x v="2"/>
    <n v="0.123359012089212"/>
    <x v="1"/>
    <x v="0"/>
    <m/>
    <x v="0"/>
    <n v="0"/>
    <n v="2081.52"/>
    <x v="11"/>
    <x v="4"/>
  </r>
  <r>
    <s v="ORD-202312-09013"/>
    <x v="336"/>
    <x v="12"/>
    <x v="7"/>
    <n v="1332109982"/>
    <x v="8"/>
    <s v="PRD-110-CAM"/>
    <x v="8"/>
    <x v="1"/>
    <s v="West"/>
    <n v="1749.63"/>
    <n v="357.26"/>
    <x v="3"/>
    <n v="0.204191743397175"/>
    <x v="0"/>
    <x v="1"/>
    <m/>
    <x v="0"/>
    <n v="0"/>
    <m/>
    <x v="11"/>
    <x v="4"/>
  </r>
  <r>
    <s v="ORD-202312-09014"/>
    <x v="352"/>
    <x v="6"/>
    <x v="5"/>
    <n v="2950076824"/>
    <x v="17"/>
    <s v="PRD - 108 - JAC"/>
    <x v="0"/>
    <x v="0"/>
    <s v="North"/>
    <n v="766.39"/>
    <n v="130.25"/>
    <x v="0"/>
    <n v="0.169952635081355"/>
    <x v="1"/>
    <x v="0"/>
    <m/>
    <x v="0"/>
    <n v="0"/>
    <m/>
    <x v="11"/>
    <x v="4"/>
  </r>
  <r>
    <s v="ORD-202312-09015"/>
    <x v="337"/>
    <x v="4"/>
    <x v="2"/>
    <n v="3595612229"/>
    <x v="2"/>
    <s v="PRD-101-SHI"/>
    <x v="4"/>
    <x v="0"/>
    <s v="East"/>
    <n v="812.99"/>
    <n v="47.73"/>
    <x v="1"/>
    <n v="5.8709209215365502E-2"/>
    <x v="1"/>
    <x v="2"/>
    <m/>
    <x v="0"/>
    <n v="0"/>
    <n v="2821.33"/>
    <x v="11"/>
    <x v="4"/>
  </r>
  <r>
    <s v="ORD-202312-09016"/>
    <x v="332"/>
    <x v="21"/>
    <x v="7"/>
    <n v="4930769099"/>
    <x v="12"/>
    <s v="PRD-105-BAG"/>
    <x v="9"/>
    <x v="2"/>
    <s v="South"/>
    <n v="3150.9"/>
    <n v="596.64"/>
    <x v="2"/>
    <n v="0.18935542226030699"/>
    <x v="0"/>
    <x v="0"/>
    <m/>
    <x v="0"/>
    <n v="0"/>
    <m/>
    <x v="11"/>
    <x v="4"/>
  </r>
  <r>
    <s v="ORD-202312-09017"/>
    <x v="347"/>
    <x v="2"/>
    <x v="5"/>
    <n v="4313520962"/>
    <x v="2"/>
    <s v="PRD-101-SHI"/>
    <x v="1"/>
    <x v="0"/>
    <s v="North"/>
    <n v="3658.33"/>
    <n v="269.77999999999997"/>
    <x v="0"/>
    <n v="7.3744030746269507E-2"/>
    <x v="0"/>
    <x v="2"/>
    <m/>
    <x v="0"/>
    <n v="0"/>
    <n v="2821.33"/>
    <x v="11"/>
    <x v="4"/>
  </r>
  <r>
    <s v="ORD-202312-09018"/>
    <x v="328"/>
    <x v="16"/>
    <x v="1"/>
    <n v="8134643510"/>
    <x v="21"/>
    <s v="PRD-110-CAM"/>
    <x v="8"/>
    <x v="1"/>
    <s v="W"/>
    <n v="4356.7700000000004"/>
    <n v="979.73"/>
    <x v="3"/>
    <n v="0.22487530900185199"/>
    <x v="0"/>
    <x v="1"/>
    <m/>
    <x v="0"/>
    <n v="0"/>
    <m/>
    <x v="11"/>
    <x v="4"/>
  </r>
  <r>
    <s v="ORD-202312-09019"/>
    <x v="324"/>
    <x v="11"/>
    <x v="0"/>
    <n v="8696776031"/>
    <x v="2"/>
    <s v="PRD-101-SHI "/>
    <x v="1"/>
    <x v="0"/>
    <s v="South"/>
    <n v="2676.59"/>
    <n v="217.47"/>
    <x v="2"/>
    <n v="8.1248902521491903E-2"/>
    <x v="0"/>
    <x v="2"/>
    <m/>
    <x v="0"/>
    <n v="0"/>
    <m/>
    <x v="11"/>
    <x v="4"/>
  </r>
  <r>
    <s v="ORD-202312-09020"/>
    <x v="337"/>
    <x v="7"/>
    <x v="1"/>
    <n v="7916180384"/>
    <x v="8"/>
    <s v="PRD-110-CAM"/>
    <x v="4"/>
    <x v="1"/>
    <s v="N"/>
    <n v="491.93"/>
    <n v="24.09"/>
    <x v="0"/>
    <n v="4.8970381964913698E-2"/>
    <x v="2"/>
    <x v="2"/>
    <m/>
    <x v="0"/>
    <n v="0"/>
    <m/>
    <x v="11"/>
    <x v="4"/>
  </r>
  <r>
    <s v="ORD-202312-09021"/>
    <x v="329"/>
    <x v="0"/>
    <x v="7"/>
    <n v="9643694181"/>
    <x v="12"/>
    <s v="PRD-105-BAG"/>
    <x v="9"/>
    <x v="2"/>
    <s v="North"/>
    <n v="3455.53"/>
    <n v="754.43"/>
    <x v="0"/>
    <n v="0.21832540883742901"/>
    <x v="0"/>
    <x v="1"/>
    <m/>
    <x v="0"/>
    <n v="0"/>
    <m/>
    <x v="11"/>
    <x v="4"/>
  </r>
  <r>
    <s v="ORD-202312-09022"/>
    <x v="331"/>
    <x v="20"/>
    <x v="2"/>
    <n v="6866428052"/>
    <x v="0"/>
    <s v="PRD-108-JAC"/>
    <x v="0"/>
    <x v="0"/>
    <s v="East"/>
    <n v="1990.28"/>
    <n v="332.78"/>
    <x v="1"/>
    <n v="0.16720260465864101"/>
    <x v="0"/>
    <x v="0"/>
    <m/>
    <x v="0"/>
    <n v="0"/>
    <n v="2085.91"/>
    <x v="11"/>
    <x v="4"/>
  </r>
  <r>
    <s v="ORD-202312-09023"/>
    <x v="327"/>
    <x v="13"/>
    <x v="7"/>
    <n v="5501616800"/>
    <x v="12"/>
    <s v="PRD-105-BAG"/>
    <x v="9"/>
    <x v="2"/>
    <s v="East"/>
    <n v="941.13"/>
    <n v="213.43"/>
    <x v="1"/>
    <n v="0.22678057229075699"/>
    <x v="1"/>
    <x v="1"/>
    <m/>
    <x v="0"/>
    <n v="0"/>
    <m/>
    <x v="11"/>
    <x v="4"/>
  </r>
  <r>
    <s v="ORD-202312-09024"/>
    <x v="335"/>
    <x v="14"/>
    <x v="5"/>
    <n v="4569900688"/>
    <x v="18"/>
    <s v="PRD-103-HEA"/>
    <x v="5"/>
    <x v="1"/>
    <s v="East"/>
    <n v="4944.42"/>
    <n v="434.32"/>
    <x v="1"/>
    <n v="8.7840434267315498E-2"/>
    <x v="0"/>
    <x v="2"/>
    <m/>
    <x v="0"/>
    <n v="0"/>
    <n v="2183.56"/>
    <x v="11"/>
    <x v="4"/>
  </r>
  <r>
    <s v="ORD-202312-09025"/>
    <x v="323"/>
    <x v="1"/>
    <x v="6"/>
    <n v="864983756"/>
    <x v="5"/>
    <s v="PRD-103-HEA"/>
    <x v="5"/>
    <x v="1"/>
    <s v="East"/>
    <n v="4047.74"/>
    <n v="248.33"/>
    <x v="1"/>
    <n v="6.1350284356208699E-2"/>
    <x v="0"/>
    <x v="2"/>
    <m/>
    <x v="0"/>
    <n v="0"/>
    <n v="2183.56"/>
    <x v="11"/>
    <x v="4"/>
  </r>
  <r>
    <s v="ORD-202312-09026"/>
    <x v="339"/>
    <x v="20"/>
    <x v="4"/>
    <n v="1044020213"/>
    <x v="10"/>
    <s v="PRD-106-PHO"/>
    <x v="2"/>
    <x v="1"/>
    <s v="West"/>
    <n v="1360.68"/>
    <n v="75.03"/>
    <x v="3"/>
    <n v="5.5141546873622001E-2"/>
    <x v="0"/>
    <x v="2"/>
    <m/>
    <x v="0"/>
    <n v="0"/>
    <n v="2788.38"/>
    <x v="11"/>
    <x v="4"/>
  </r>
  <r>
    <s v="ORD-202312-09027"/>
    <x v="347"/>
    <x v="7"/>
    <x v="6"/>
    <n v="4513293652"/>
    <x v="4"/>
    <s v="PRD-109-SUN"/>
    <x v="4"/>
    <x v="2"/>
    <s v="North"/>
    <n v="3047.23"/>
    <n v="417.33"/>
    <x v="0"/>
    <n v="0.13695388926992699"/>
    <x v="0"/>
    <x v="0"/>
    <m/>
    <x v="0"/>
    <n v="0"/>
    <m/>
    <x v="11"/>
    <x v="4"/>
  </r>
  <r>
    <s v="ORD-202312-09028"/>
    <x v="347"/>
    <x v="4"/>
    <x v="3"/>
    <n v="5683413261"/>
    <x v="18"/>
    <s v="PRD-103-HEA"/>
    <x v="5"/>
    <x v="1"/>
    <s v="W"/>
    <n v="3862.01"/>
    <n v="471.08"/>
    <x v="3"/>
    <n v="0.12197793377023899"/>
    <x v="0"/>
    <x v="0"/>
    <m/>
    <x v="0"/>
    <n v="0"/>
    <n v="2183.56"/>
    <x v="11"/>
    <x v="4"/>
  </r>
  <r>
    <s v="ORD-202312-09029"/>
    <x v="333"/>
    <x v="7"/>
    <x v="3"/>
    <n v="7334440644"/>
    <x v="8"/>
    <s v="PRD-110-CAM"/>
    <x v="8"/>
    <x v="1"/>
    <s v="North"/>
    <n v="3824.49"/>
    <n v="1090.8499999999999"/>
    <x v="0"/>
    <n v="0.28522757282670402"/>
    <x v="0"/>
    <x v="1"/>
    <m/>
    <x v="0"/>
    <n v="0"/>
    <m/>
    <x v="11"/>
    <x v="4"/>
  </r>
  <r>
    <s v="ORD-202312-09030"/>
    <x v="325"/>
    <x v="28"/>
    <x v="7"/>
    <n v="2928320064"/>
    <x v="2"/>
    <s v="PRD-101-SHI"/>
    <x v="4"/>
    <x v="0"/>
    <s v="North"/>
    <n v="4135.49"/>
    <n v="457.74"/>
    <x v="0"/>
    <n v="0.110685795395467"/>
    <x v="0"/>
    <x v="0"/>
    <m/>
    <x v="0"/>
    <n v="0"/>
    <n v="2821.33"/>
    <x v="11"/>
    <x v="4"/>
  </r>
  <r>
    <s v="ORD-202312-09031"/>
    <x v="343"/>
    <x v="10"/>
    <x v="4"/>
    <n v="615148863"/>
    <x v="11"/>
    <s v="PRD-104-WAT"/>
    <x v="7"/>
    <x v="2"/>
    <s v="South"/>
    <n v="2253.54"/>
    <n v="222.15"/>
    <x v="2"/>
    <n v="9.8578236907265901E-2"/>
    <x v="0"/>
    <x v="2"/>
    <m/>
    <x v="0"/>
    <n v="0"/>
    <n v="2420.2800000000002"/>
    <x v="11"/>
    <x v="4"/>
  </r>
  <r>
    <s v="ORD-202312-09032"/>
    <x v="339"/>
    <x v="13"/>
    <x v="7"/>
    <n v="5636774402"/>
    <x v="15"/>
    <s v="PRD - 100 - SHO"/>
    <x v="12"/>
    <x v="0"/>
    <s v="North"/>
    <n v="2697.53"/>
    <n v="250.08"/>
    <x v="0"/>
    <n v="9.2707031988522801E-2"/>
    <x v="0"/>
    <x v="2"/>
    <m/>
    <x v="0"/>
    <n v="0"/>
    <m/>
    <x v="11"/>
    <x v="4"/>
  </r>
  <r>
    <s v="ORD-202312-09033"/>
    <x v="347"/>
    <x v="17"/>
    <x v="4"/>
    <n v="5707018539"/>
    <x v="23"/>
    <s v="PRD - 111 - CHA"/>
    <x v="11"/>
    <x v="1"/>
    <s v="South"/>
    <n v="4820.6499999999996"/>
    <n v="740.97"/>
    <x v="2"/>
    <n v="0.153707487579476"/>
    <x v="0"/>
    <x v="0"/>
    <m/>
    <x v="0"/>
    <n v="0"/>
    <m/>
    <x v="11"/>
    <x v="4"/>
  </r>
  <r>
    <s v="ORD-202312-09034"/>
    <x v="334"/>
    <x v="0"/>
    <x v="0"/>
    <n v="8290987359"/>
    <x v="3"/>
    <s v="PRD-106-PHO"/>
    <x v="2"/>
    <x v="1"/>
    <s v="South"/>
    <n v="3055.04"/>
    <n v="892.4"/>
    <x v="2"/>
    <n v="0.29210746831465401"/>
    <x v="0"/>
    <x v="1"/>
    <m/>
    <x v="0"/>
    <n v="0"/>
    <n v="2788.38"/>
    <x v="11"/>
    <x v="4"/>
  </r>
  <r>
    <s v="ORD-202312-09035"/>
    <x v="340"/>
    <x v="28"/>
    <x v="6"/>
    <n v="6521495902"/>
    <x v="21"/>
    <s v="PRD-110-CAM"/>
    <x v="4"/>
    <x v="1"/>
    <s v="South"/>
    <n v="1167.81"/>
    <n v="292.89999999999998"/>
    <x v="2"/>
    <n v="0.25081134773636099"/>
    <x v="0"/>
    <x v="1"/>
    <m/>
    <x v="0"/>
    <n v="0"/>
    <m/>
    <x v="11"/>
    <x v="4"/>
  </r>
  <r>
    <s v="ORD-202312-09036"/>
    <x v="335"/>
    <x v="15"/>
    <x v="0"/>
    <n v="2936025983"/>
    <x v="0"/>
    <s v="PRD-108-JAC"/>
    <x v="4"/>
    <x v="0"/>
    <s v="W"/>
    <n v="901.06"/>
    <n v="80.94"/>
    <x v="3"/>
    <n v="8.9827536457061694E-2"/>
    <x v="1"/>
    <x v="2"/>
    <m/>
    <x v="0"/>
    <n v="0"/>
    <n v="2085.91"/>
    <x v="11"/>
    <x v="4"/>
  </r>
  <r>
    <s v="ORD-202312-09037"/>
    <x v="329"/>
    <x v="19"/>
    <x v="5"/>
    <n v="5728014916"/>
    <x v="5"/>
    <s v="PRD-103-HEA"/>
    <x v="5"/>
    <x v="1"/>
    <s v="N"/>
    <n v="3880.51"/>
    <n v="167.17"/>
    <x v="0"/>
    <n v="4.3079389049377498E-2"/>
    <x v="0"/>
    <x v="2"/>
    <m/>
    <x v="0"/>
    <n v="0"/>
    <n v="2183.56"/>
    <x v="11"/>
    <x v="4"/>
  </r>
  <r>
    <s v="ORD-202312-09038"/>
    <x v="345"/>
    <x v="0"/>
    <x v="2"/>
    <n v="2833954463"/>
    <x v="12"/>
    <s v="PRD-105-BAG"/>
    <x v="9"/>
    <x v="2"/>
    <s v="North"/>
    <n v="4560.0600000000004"/>
    <n v="465.19"/>
    <x v="0"/>
    <n v="0.10201400858760599"/>
    <x v="0"/>
    <x v="0"/>
    <s v="Defective"/>
    <x v="1"/>
    <n v="1"/>
    <m/>
    <x v="11"/>
    <x v="4"/>
  </r>
  <r>
    <s v="ORD-202312-09039"/>
    <x v="340"/>
    <x v="7"/>
    <x v="7"/>
    <n v="932826797"/>
    <x v="1"/>
    <s v="PRD-101-SHI"/>
    <x v="4"/>
    <x v="0"/>
    <s v="S"/>
    <n v="3680.79"/>
    <n v="1042.9000000000001"/>
    <x v="2"/>
    <n v="0.28333591430100602"/>
    <x v="0"/>
    <x v="1"/>
    <m/>
    <x v="0"/>
    <n v="0"/>
    <n v="2821.33"/>
    <x v="11"/>
    <x v="4"/>
  </r>
  <r>
    <s v="ORD-202312-09040"/>
    <x v="339"/>
    <x v="11"/>
    <x v="0"/>
    <n v="5395001818"/>
    <x v="3"/>
    <s v="PRD-106-PHO"/>
    <x v="2"/>
    <x v="1"/>
    <s v="North"/>
    <n v="4629.51"/>
    <n v="1350.15"/>
    <x v="0"/>
    <n v="0.29163993597594601"/>
    <x v="0"/>
    <x v="1"/>
    <s v="missing parts"/>
    <x v="1"/>
    <n v="1"/>
    <n v="2788.38"/>
    <x v="11"/>
    <x v="4"/>
  </r>
  <r>
    <s v="ORD-202312-09041"/>
    <x v="327"/>
    <x v="26"/>
    <x v="2"/>
    <n v="2223591528"/>
    <x v="22"/>
    <s v="PRD-105-BAG"/>
    <x v="9"/>
    <x v="2"/>
    <s v="North"/>
    <n v="2842.1"/>
    <n v="338.86"/>
    <x v="0"/>
    <n v="0.11922873931248"/>
    <x v="0"/>
    <x v="0"/>
    <m/>
    <x v="0"/>
    <n v="0"/>
    <m/>
    <x v="11"/>
    <x v="4"/>
  </r>
  <r>
    <s v="ORD-202312-09042"/>
    <x v="338"/>
    <x v="15"/>
    <x v="0"/>
    <n v="3627875008"/>
    <x v="5"/>
    <s v="PRD-103-HEA"/>
    <x v="5"/>
    <x v="1"/>
    <s v="S"/>
    <n v="2392.9299999999998"/>
    <n v="146.38"/>
    <x v="2"/>
    <n v="6.1171868796830703E-2"/>
    <x v="0"/>
    <x v="2"/>
    <m/>
    <x v="0"/>
    <n v="0"/>
    <n v="2183.56"/>
    <x v="11"/>
    <x v="4"/>
  </r>
  <r>
    <s v="ORD-202312-09043"/>
    <x v="332"/>
    <x v="17"/>
    <x v="5"/>
    <n v="6078355029"/>
    <x v="9"/>
    <s v="PRD - 107 - TAB"/>
    <x v="6"/>
    <x v="1"/>
    <s v="East"/>
    <n v="2235.42"/>
    <n v="490.65"/>
    <x v="1"/>
    <n v="0.219488955095687"/>
    <x v="0"/>
    <x v="1"/>
    <m/>
    <x v="0"/>
    <n v="0"/>
    <m/>
    <x v="11"/>
    <x v="4"/>
  </r>
  <r>
    <s v="ORD-202312-09044"/>
    <x v="323"/>
    <x v="26"/>
    <x v="6"/>
    <n v="2845998034"/>
    <x v="0"/>
    <s v="PRD-108-JAC"/>
    <x v="0"/>
    <x v="0"/>
    <s v="W"/>
    <n v="2393.66"/>
    <n v="555.12"/>
    <x v="3"/>
    <n v="0.231912635879782"/>
    <x v="0"/>
    <x v="1"/>
    <m/>
    <x v="0"/>
    <n v="0"/>
    <n v="2085.91"/>
    <x v="11"/>
    <x v="4"/>
  </r>
  <r>
    <s v="ORD-202312-09045"/>
    <x v="352"/>
    <x v="7"/>
    <x v="5"/>
    <n v="924836820"/>
    <x v="3"/>
    <s v="PRD-106-PHO"/>
    <x v="2"/>
    <x v="1"/>
    <s v="N"/>
    <n v="138.44999999999999"/>
    <n v="4.71"/>
    <x v="0"/>
    <n v="3.4019501625135402E-2"/>
    <x v="2"/>
    <x v="2"/>
    <m/>
    <x v="0"/>
    <n v="0"/>
    <n v="2788.38"/>
    <x v="11"/>
    <x v="4"/>
  </r>
  <r>
    <s v="ORD-202312-09046"/>
    <x v="350"/>
    <x v="3"/>
    <x v="0"/>
    <n v="7036106242"/>
    <x v="12"/>
    <s v="PRD-105-BAG"/>
    <x v="9"/>
    <x v="2"/>
    <s v="South"/>
    <n v="3459.48"/>
    <n v="223.71"/>
    <x v="2"/>
    <n v="6.4665787921884196E-2"/>
    <x v="0"/>
    <x v="2"/>
    <m/>
    <x v="0"/>
    <n v="0"/>
    <m/>
    <x v="11"/>
    <x v="4"/>
  </r>
  <r>
    <s v="ORD-202312-09047"/>
    <x v="331"/>
    <x v="3"/>
    <x v="4"/>
    <n v="1651249491"/>
    <x v="12"/>
    <s v="PRD-105-BAG"/>
    <x v="4"/>
    <x v="2"/>
    <s v="North"/>
    <n v="3193.86"/>
    <n v="797.87"/>
    <x v="0"/>
    <n v="0.249813705046558"/>
    <x v="0"/>
    <x v="1"/>
    <m/>
    <x v="0"/>
    <n v="0"/>
    <m/>
    <x v="11"/>
    <x v="4"/>
  </r>
  <r>
    <s v="ORD-202312-09048"/>
    <x v="330"/>
    <x v="13"/>
    <x v="4"/>
    <n v="7155085964"/>
    <x v="2"/>
    <s v="PRD - 101 - SHI"/>
    <x v="1"/>
    <x v="0"/>
    <s v="East"/>
    <n v="352.46"/>
    <n v="94.98"/>
    <x v="1"/>
    <n v="0.26947738750496503"/>
    <x v="2"/>
    <x v="1"/>
    <m/>
    <x v="0"/>
    <n v="0"/>
    <m/>
    <x v="11"/>
    <x v="4"/>
  </r>
  <r>
    <s v="ORD-202312-09049"/>
    <x v="331"/>
    <x v="22"/>
    <x v="3"/>
    <n v="7919852415"/>
    <x v="4"/>
    <s v="PRD - 109 - SUN"/>
    <x v="3"/>
    <x v="2"/>
    <s v="South"/>
    <n v="2628.75"/>
    <n v="528.75"/>
    <x v="2"/>
    <n v="0.20114122681883001"/>
    <x v="0"/>
    <x v="1"/>
    <m/>
    <x v="0"/>
    <n v="0"/>
    <m/>
    <x v="11"/>
    <x v="4"/>
  </r>
  <r>
    <s v="ORD-202312-09050"/>
    <x v="335"/>
    <x v="25"/>
    <x v="1"/>
    <n v="5600961923"/>
    <x v="3"/>
    <s v="PRD-106-PHO"/>
    <x v="2"/>
    <x v="1"/>
    <s v="North"/>
    <n v="287.23"/>
    <n v="60.44"/>
    <x v="0"/>
    <n v="0.21042370225951301"/>
    <x v="2"/>
    <x v="1"/>
    <m/>
    <x v="0"/>
    <n v="0"/>
    <n v="2788.38"/>
    <x v="11"/>
    <x v="4"/>
  </r>
  <r>
    <s v="ORD-202312-09051"/>
    <x v="336"/>
    <x v="26"/>
    <x v="7"/>
    <n v="6286897387"/>
    <x v="16"/>
    <s v="PRD-109-SUN"/>
    <x v="3"/>
    <x v="2"/>
    <s v="W"/>
    <n v="1772.6"/>
    <n v="350.8"/>
    <x v="3"/>
    <n v="0.19790138779194399"/>
    <x v="0"/>
    <x v="0"/>
    <m/>
    <x v="0"/>
    <n v="0"/>
    <m/>
    <x v="11"/>
    <x v="4"/>
  </r>
  <r>
    <s v="ORD-202312-09052"/>
    <x v="329"/>
    <x v="1"/>
    <x v="1"/>
    <n v="8366366322"/>
    <x v="7"/>
    <s v="PRD - 104 - WAT"/>
    <x v="7"/>
    <x v="2"/>
    <s v="N"/>
    <n v="1219.55"/>
    <n v="303.07"/>
    <x v="0"/>
    <n v="0.24850969619941801"/>
    <x v="0"/>
    <x v="1"/>
    <m/>
    <x v="0"/>
    <n v="0"/>
    <m/>
    <x v="11"/>
    <x v="4"/>
  </r>
  <r>
    <s v="ORD-202312-09053"/>
    <x v="351"/>
    <x v="26"/>
    <x v="2"/>
    <n v="7971219116"/>
    <x v="21"/>
    <s v="PRD-110-CAM"/>
    <x v="8"/>
    <x v="1"/>
    <s v="North"/>
    <n v="696.23"/>
    <n v="93.34"/>
    <x v="0"/>
    <n v="0.13406489234879301"/>
    <x v="1"/>
    <x v="0"/>
    <s v="Defective"/>
    <x v="1"/>
    <n v="1"/>
    <m/>
    <x v="11"/>
    <x v="4"/>
  </r>
  <r>
    <s v="ORD-202312-09054"/>
    <x v="334"/>
    <x v="25"/>
    <x v="0"/>
    <n v="6063634313"/>
    <x v="5"/>
    <s v="PRD-103-HEA"/>
    <x v="5"/>
    <x v="1"/>
    <s v="N"/>
    <n v="3362.03"/>
    <n v="127.97"/>
    <x v="0"/>
    <n v="3.8063312938908897E-2"/>
    <x v="0"/>
    <x v="2"/>
    <m/>
    <x v="0"/>
    <n v="0"/>
    <n v="2183.56"/>
    <x v="11"/>
    <x v="4"/>
  </r>
  <r>
    <s v="ORD-202312-09055"/>
    <x v="324"/>
    <x v="26"/>
    <x v="4"/>
    <n v="3959137726"/>
    <x v="2"/>
    <s v="PRD-101-SHI"/>
    <x v="1"/>
    <x v="0"/>
    <s v="S"/>
    <n v="1879.63"/>
    <n v="244.89"/>
    <x v="2"/>
    <n v="0.130286279746546"/>
    <x v="0"/>
    <x v="0"/>
    <m/>
    <x v="0"/>
    <n v="0"/>
    <n v="2821.33"/>
    <x v="11"/>
    <x v="4"/>
  </r>
  <r>
    <s v="ORD-202312-09056"/>
    <x v="347"/>
    <x v="14"/>
    <x v="1"/>
    <n v="6381225761"/>
    <x v="3"/>
    <s v="PRD-106-PHO"/>
    <x v="2"/>
    <x v="1"/>
    <s v="North"/>
    <n v="502.05"/>
    <n v="61.53"/>
    <x v="0"/>
    <n v="0.122557514191814"/>
    <x v="1"/>
    <x v="0"/>
    <m/>
    <x v="0"/>
    <n v="0"/>
    <n v="2788.38"/>
    <x v="11"/>
    <x v="4"/>
  </r>
  <r>
    <s v="ORD-202312-09057"/>
    <x v="333"/>
    <x v="10"/>
    <x v="4"/>
    <n v="9045500299"/>
    <x v="2"/>
    <s v="PRD-101-SHI"/>
    <x v="4"/>
    <x v="0"/>
    <s v="South"/>
    <n v="3897.87"/>
    <n v="1098.53"/>
    <x v="2"/>
    <n v="0.28182828057374898"/>
    <x v="0"/>
    <x v="1"/>
    <m/>
    <x v="0"/>
    <n v="0"/>
    <n v="2821.33"/>
    <x v="11"/>
    <x v="4"/>
  </r>
  <r>
    <s v="ORD-202312-09058"/>
    <x v="337"/>
    <x v="2"/>
    <x v="4"/>
    <n v="7379726269"/>
    <x v="3"/>
    <s v="PRD-106-PHO"/>
    <x v="2"/>
    <x v="1"/>
    <s v="North"/>
    <n v="1046.83"/>
    <n v="290.37"/>
    <x v="0"/>
    <n v="0.27738028142105198"/>
    <x v="0"/>
    <x v="1"/>
    <s v="Size issue"/>
    <x v="1"/>
    <n v="1"/>
    <n v="2788.38"/>
    <x v="11"/>
    <x v="4"/>
  </r>
  <r>
    <s v="ORD-202312-09059"/>
    <x v="341"/>
    <x v="20"/>
    <x v="3"/>
    <n v="5933565581"/>
    <x v="8"/>
    <s v="PRD-110-CAM"/>
    <x v="8"/>
    <x v="1"/>
    <s v="N"/>
    <n v="1965.08"/>
    <n v="60.8"/>
    <x v="0"/>
    <n v="3.0940216174405101E-2"/>
    <x v="0"/>
    <x v="2"/>
    <m/>
    <x v="0"/>
    <n v="0"/>
    <m/>
    <x v="11"/>
    <x v="4"/>
  </r>
  <r>
    <s v="ORD-202312-09060"/>
    <x v="347"/>
    <x v="2"/>
    <x v="7"/>
    <n v="7266191959"/>
    <x v="23"/>
    <s v="PRD-111-CHA"/>
    <x v="11"/>
    <x v="1"/>
    <s v="S"/>
    <n v="1459.66"/>
    <n v="326.52999999999997"/>
    <x v="2"/>
    <n v="0.223702780099475"/>
    <x v="0"/>
    <x v="1"/>
    <m/>
    <x v="0"/>
    <n v="0"/>
    <n v="207.68"/>
    <x v="11"/>
    <x v="4"/>
  </r>
  <r>
    <s v="ORD-202312-09061"/>
    <x v="333"/>
    <x v="1"/>
    <x v="0"/>
    <n v="2512534723"/>
    <x v="11"/>
    <s v="PRD-104-WAT"/>
    <x v="7"/>
    <x v="2"/>
    <s v="N"/>
    <n v="1374.08"/>
    <n v="47.19"/>
    <x v="0"/>
    <n v="3.4342978574755503E-2"/>
    <x v="0"/>
    <x v="2"/>
    <m/>
    <x v="0"/>
    <n v="0"/>
    <n v="2420.2800000000002"/>
    <x v="11"/>
    <x v="4"/>
  </r>
  <r>
    <s v="ORD-202312-09062"/>
    <x v="345"/>
    <x v="21"/>
    <x v="4"/>
    <n v="8363102983"/>
    <x v="4"/>
    <s v="PRD-109-SUN"/>
    <x v="3"/>
    <x v="2"/>
    <s v="North"/>
    <n v="3709.57"/>
    <n v="132.75"/>
    <x v="0"/>
    <n v="3.57858188415369E-2"/>
    <x v="0"/>
    <x v="2"/>
    <m/>
    <x v="0"/>
    <n v="0"/>
    <m/>
    <x v="11"/>
    <x v="4"/>
  </r>
  <r>
    <s v="ORD-202312-09063"/>
    <x v="345"/>
    <x v="25"/>
    <x v="3"/>
    <n v="5738007518"/>
    <x v="5"/>
    <s v="PRD-103-HEA"/>
    <x v="5"/>
    <x v="1"/>
    <s v="W"/>
    <n v="1456.71"/>
    <n v="334.55"/>
    <x v="3"/>
    <n v="0.22966136018837"/>
    <x v="0"/>
    <x v="1"/>
    <m/>
    <x v="0"/>
    <n v="0"/>
    <n v="2183.56"/>
    <x v="11"/>
    <x v="4"/>
  </r>
  <r>
    <s v="ORD-202312-09064"/>
    <x v="326"/>
    <x v="10"/>
    <x v="2"/>
    <n v="5287656146"/>
    <x v="21"/>
    <s v="PRD-110-CAM"/>
    <x v="8"/>
    <x v="1"/>
    <s v="N"/>
    <n v="1572.73"/>
    <n v="249.72"/>
    <x v="0"/>
    <n v="0.15878122754700399"/>
    <x v="0"/>
    <x v="0"/>
    <m/>
    <x v="0"/>
    <n v="0"/>
    <m/>
    <x v="11"/>
    <x v="4"/>
  </r>
  <r>
    <s v="ORD-202312-09065"/>
    <x v="339"/>
    <x v="26"/>
    <x v="3"/>
    <n v="5051276249"/>
    <x v="11"/>
    <s v="PRD-104-WAT"/>
    <x v="7"/>
    <x v="2"/>
    <s v="N"/>
    <n v="843.61"/>
    <n v="250.91"/>
    <x v="0"/>
    <n v="0.29742416519481801"/>
    <x v="1"/>
    <x v="1"/>
    <m/>
    <x v="0"/>
    <n v="0"/>
    <n v="2420.2800000000002"/>
    <x v="11"/>
    <x v="4"/>
  </r>
  <r>
    <s v="ORD-202312-09066"/>
    <x v="340"/>
    <x v="13"/>
    <x v="4"/>
    <n v="2878141481"/>
    <x v="2"/>
    <s v="PRD-101-SHI"/>
    <x v="1"/>
    <x v="0"/>
    <s v="East"/>
    <n v="2099.46"/>
    <n v="296.61"/>
    <x v="1"/>
    <n v="0.14127918607642001"/>
    <x v="0"/>
    <x v="0"/>
    <m/>
    <x v="0"/>
    <n v="0"/>
    <n v="2821.33"/>
    <x v="11"/>
    <x v="4"/>
  </r>
  <r>
    <s v="ORD-202312-09067"/>
    <x v="339"/>
    <x v="18"/>
    <x v="0"/>
    <n v="5168010986"/>
    <x v="14"/>
    <s v="PRD-111-CHA"/>
    <x v="11"/>
    <x v="1"/>
    <s v="East"/>
    <n v="3636.12"/>
    <n v="486.06"/>
    <x v="1"/>
    <n v="0.13367545625556901"/>
    <x v="0"/>
    <x v="0"/>
    <m/>
    <x v="0"/>
    <n v="0"/>
    <n v="207.68"/>
    <x v="11"/>
    <x v="4"/>
  </r>
  <r>
    <s v="ORD-202312-09068"/>
    <x v="323"/>
    <x v="6"/>
    <x v="7"/>
    <n v="6217797381"/>
    <x v="11"/>
    <s v="PRD-104-WAT"/>
    <x v="7"/>
    <x v="2"/>
    <s v="North"/>
    <n v="3007.33"/>
    <n v="469.46"/>
    <x v="0"/>
    <n v="0.156105249507038"/>
    <x v="0"/>
    <x v="0"/>
    <m/>
    <x v="0"/>
    <n v="0"/>
    <n v="2420.2800000000002"/>
    <x v="11"/>
    <x v="4"/>
  </r>
  <r>
    <s v="ORD-202312-09069"/>
    <x v="335"/>
    <x v="12"/>
    <x v="4"/>
    <n v="4309553121"/>
    <x v="9"/>
    <s v="PRD-107-TAB"/>
    <x v="4"/>
    <x v="1"/>
    <s v="North"/>
    <n v="895.24"/>
    <n v="89.94"/>
    <x v="0"/>
    <n v="0.100464679862383"/>
    <x v="1"/>
    <x v="0"/>
    <m/>
    <x v="0"/>
    <n v="0"/>
    <n v="2081.52"/>
    <x v="11"/>
    <x v="4"/>
  </r>
  <r>
    <s v="ORD-202312-09070"/>
    <x v="347"/>
    <x v="7"/>
    <x v="1"/>
    <n v="7401297233"/>
    <x v="8"/>
    <s v="PRD-110-CAM"/>
    <x v="8"/>
    <x v="1"/>
    <s v="East"/>
    <n v="1134.4100000000001"/>
    <n v="192.85"/>
    <x v="1"/>
    <n v="0.17000026445465"/>
    <x v="0"/>
    <x v="0"/>
    <m/>
    <x v="0"/>
    <n v="0"/>
    <m/>
    <x v="11"/>
    <x v="4"/>
  </r>
  <r>
    <s v="ORD-202312-09071"/>
    <x v="332"/>
    <x v="12"/>
    <x v="6"/>
    <n v="6331832024"/>
    <x v="23"/>
    <s v="PRD-111-CHA"/>
    <x v="11"/>
    <x v="1"/>
    <s v="North"/>
    <n v="372.34"/>
    <n v="55.04"/>
    <x v="0"/>
    <n v="0.147821883225009"/>
    <x v="2"/>
    <x v="0"/>
    <m/>
    <x v="0"/>
    <n v="0"/>
    <n v="207.68"/>
    <x v="11"/>
    <x v="4"/>
  </r>
  <r>
    <s v="ORD-202312-09072"/>
    <x v="334"/>
    <x v="23"/>
    <x v="6"/>
    <n v="438656080"/>
    <x v="1"/>
    <s v="PRD-101-SHI"/>
    <x v="1"/>
    <x v="0"/>
    <s v="N"/>
    <n v="384.64"/>
    <n v="75.02"/>
    <x v="0"/>
    <n v="0.195039517470882"/>
    <x v="2"/>
    <x v="0"/>
    <m/>
    <x v="0"/>
    <n v="0"/>
    <n v="2821.33"/>
    <x v="11"/>
    <x v="4"/>
  </r>
  <r>
    <s v="ORD-202312-09073"/>
    <x v="338"/>
    <x v="20"/>
    <x v="0"/>
    <n v="226286753"/>
    <x v="13"/>
    <s v="PRD-102-LAP"/>
    <x v="10"/>
    <x v="1"/>
    <s v="N"/>
    <n v="4732.6000000000004"/>
    <n v="1363.82"/>
    <x v="0"/>
    <n v="0.28817563284452502"/>
    <x v="0"/>
    <x v="1"/>
    <m/>
    <x v="0"/>
    <n v="0"/>
    <n v="847.14"/>
    <x v="11"/>
    <x v="4"/>
  </r>
  <r>
    <s v="ORD-202312-09074"/>
    <x v="345"/>
    <x v="3"/>
    <x v="0"/>
    <n v="3228677850"/>
    <x v="11"/>
    <s v="PRD - 104 - WAT"/>
    <x v="7"/>
    <x v="2"/>
    <s v="North"/>
    <n v="784.03"/>
    <n v="222.76"/>
    <x v="0"/>
    <n v="0.28412178105429597"/>
    <x v="1"/>
    <x v="1"/>
    <m/>
    <x v="0"/>
    <n v="0"/>
    <m/>
    <x v="11"/>
    <x v="4"/>
  </r>
  <r>
    <s v="ORD-202312-09075"/>
    <x v="345"/>
    <x v="10"/>
    <x v="6"/>
    <n v="4174077527"/>
    <x v="1"/>
    <s v="PRD-101-SHI"/>
    <x v="1"/>
    <x v="0"/>
    <s v="North"/>
    <n v="3987.6"/>
    <n v="438.44"/>
    <x v="0"/>
    <n v="0.109950847627646"/>
    <x v="0"/>
    <x v="0"/>
    <m/>
    <x v="0"/>
    <n v="0"/>
    <n v="2821.33"/>
    <x v="11"/>
    <x v="4"/>
  </r>
  <r>
    <s v="ORD-202312-09076"/>
    <x v="342"/>
    <x v="13"/>
    <x v="6"/>
    <n v="5990582145"/>
    <x v="20"/>
    <s v="PRD-100-SHO"/>
    <x v="12"/>
    <x v="0"/>
    <s v="S"/>
    <n v="2987.46"/>
    <n v="833.6"/>
    <x v="2"/>
    <n v="0.279033024709954"/>
    <x v="0"/>
    <x v="1"/>
    <m/>
    <x v="0"/>
    <n v="0"/>
    <n v="2793.38"/>
    <x v="11"/>
    <x v="4"/>
  </r>
  <r>
    <s v="ORD-202312-09077"/>
    <x v="351"/>
    <x v="13"/>
    <x v="4"/>
    <n v="4572121430"/>
    <x v="11"/>
    <s v="PRD - 104 - WAT"/>
    <x v="7"/>
    <x v="2"/>
    <s v="N"/>
    <n v="606.44000000000005"/>
    <n v="23.79"/>
    <x v="0"/>
    <n v="3.9228942681881103E-2"/>
    <x v="1"/>
    <x v="2"/>
    <m/>
    <x v="0"/>
    <n v="0"/>
    <m/>
    <x v="11"/>
    <x v="4"/>
  </r>
  <r>
    <s v="ORD-202312-09078"/>
    <x v="338"/>
    <x v="19"/>
    <x v="7"/>
    <n v="9891303264"/>
    <x v="7"/>
    <s v="PRD-104-WAT"/>
    <x v="7"/>
    <x v="2"/>
    <s v="W"/>
    <n v="1580.47"/>
    <n v="156.13999999999999"/>
    <x v="3"/>
    <n v="9.8793396900921898E-2"/>
    <x v="0"/>
    <x v="2"/>
    <m/>
    <x v="0"/>
    <n v="0"/>
    <n v="2420.2800000000002"/>
    <x v="11"/>
    <x v="4"/>
  </r>
  <r>
    <s v="ORD-202312-09079"/>
    <x v="351"/>
    <x v="29"/>
    <x v="5"/>
    <n v="5797923062"/>
    <x v="11"/>
    <s v="PRD-104-WAT"/>
    <x v="7"/>
    <x v="2"/>
    <s v="South"/>
    <n v="4577.0200000000004"/>
    <n v="1359.3"/>
    <x v="2"/>
    <n v="0.296983626901346"/>
    <x v="0"/>
    <x v="1"/>
    <m/>
    <x v="0"/>
    <n v="0"/>
    <n v="2420.2800000000002"/>
    <x v="11"/>
    <x v="4"/>
  </r>
  <r>
    <s v="ORD-202312-09080"/>
    <x v="334"/>
    <x v="13"/>
    <x v="7"/>
    <n v="8020616058"/>
    <x v="7"/>
    <s v="PRD-104-WAT"/>
    <x v="7"/>
    <x v="2"/>
    <s v="N"/>
    <n v="2965.35"/>
    <n v="482.5"/>
    <x v="0"/>
    <n v="0.16271266460957401"/>
    <x v="0"/>
    <x v="0"/>
    <s v="Customer changed mind"/>
    <x v="1"/>
    <n v="1"/>
    <n v="2420.2800000000002"/>
    <x v="11"/>
    <x v="4"/>
  </r>
  <r>
    <s v="ORD-202312-09081"/>
    <x v="347"/>
    <x v="21"/>
    <x v="2"/>
    <n v="1809611019"/>
    <x v="23"/>
    <s v="PRD-111-CHA"/>
    <x v="11"/>
    <x v="1"/>
    <s v="N"/>
    <n v="2048.92"/>
    <n v="554.6"/>
    <x v="0"/>
    <n v="0.27067918708392702"/>
    <x v="0"/>
    <x v="1"/>
    <m/>
    <x v="0"/>
    <n v="0"/>
    <n v="207.68"/>
    <x v="11"/>
    <x v="4"/>
  </r>
  <r>
    <s v="ORD-202312-09082"/>
    <x v="345"/>
    <x v="20"/>
    <x v="0"/>
    <n v="928402042"/>
    <x v="8"/>
    <s v="PRD-110-CAM"/>
    <x v="8"/>
    <x v="1"/>
    <s v="South"/>
    <n v="3843.4"/>
    <n v="795.75"/>
    <x v="2"/>
    <n v="0.207043242961961"/>
    <x v="0"/>
    <x v="1"/>
    <m/>
    <x v="0"/>
    <n v="0"/>
    <m/>
    <x v="11"/>
    <x v="4"/>
  </r>
  <r>
    <s v="ORD-202312-09083"/>
    <x v="338"/>
    <x v="16"/>
    <x v="6"/>
    <n v="8867139324"/>
    <x v="8"/>
    <s v="PRD-110-CAM"/>
    <x v="8"/>
    <x v="1"/>
    <s v="East"/>
    <n v="749.97"/>
    <n v="207.69"/>
    <x v="1"/>
    <n v="0.27693107724309002"/>
    <x v="1"/>
    <x v="1"/>
    <m/>
    <x v="0"/>
    <n v="0"/>
    <m/>
    <x v="11"/>
    <x v="4"/>
  </r>
  <r>
    <s v="ORD-202312-09084"/>
    <x v="331"/>
    <x v="28"/>
    <x v="5"/>
    <n v="4612036507"/>
    <x v="9"/>
    <s v="PRD-107-TAB"/>
    <x v="6"/>
    <x v="1"/>
    <s v="S"/>
    <n v="857.46"/>
    <n v="160.87"/>
    <x v="2"/>
    <n v="0.187612250134117"/>
    <x v="1"/>
    <x v="0"/>
    <m/>
    <x v="0"/>
    <n v="0"/>
    <n v="2081.52"/>
    <x v="11"/>
    <x v="4"/>
  </r>
  <r>
    <s v="ORD-202312-09085"/>
    <x v="343"/>
    <x v="9"/>
    <x v="0"/>
    <n v="2143654321"/>
    <x v="6"/>
    <s v="PRD-107-TAB"/>
    <x v="6"/>
    <x v="1"/>
    <s v="East"/>
    <n v="2994"/>
    <n v="295.10000000000002"/>
    <x v="1"/>
    <n v="9.8563794255177001E-2"/>
    <x v="0"/>
    <x v="2"/>
    <m/>
    <x v="0"/>
    <n v="0"/>
    <n v="2081.52"/>
    <x v="11"/>
    <x v="4"/>
  </r>
  <r>
    <s v="ORD-202312-09086"/>
    <x v="337"/>
    <x v="3"/>
    <x v="7"/>
    <n v="2351053416"/>
    <x v="9"/>
    <s v="PRD-107-TAB"/>
    <x v="6"/>
    <x v="1"/>
    <s v="South"/>
    <n v="2142.6999999999998"/>
    <n v="116.6"/>
    <x v="2"/>
    <n v="5.4417323937088702E-2"/>
    <x v="0"/>
    <x v="2"/>
    <m/>
    <x v="0"/>
    <n v="0"/>
    <n v="2081.52"/>
    <x v="11"/>
    <x v="4"/>
  </r>
  <r>
    <s v="ORD-202312-09087"/>
    <x v="324"/>
    <x v="22"/>
    <x v="4"/>
    <n v="2810130358"/>
    <x v="8"/>
    <s v="PRD-110-CAM"/>
    <x v="8"/>
    <x v="1"/>
    <s v="South"/>
    <n v="3295.05"/>
    <n v="246.01"/>
    <x v="2"/>
    <n v="7.4660475561827602E-2"/>
    <x v="0"/>
    <x v="2"/>
    <m/>
    <x v="0"/>
    <n v="0"/>
    <m/>
    <x v="11"/>
    <x v="4"/>
  </r>
  <r>
    <s v="ORD-202312-09088"/>
    <x v="343"/>
    <x v="22"/>
    <x v="4"/>
    <n v="8187059326"/>
    <x v="14"/>
    <s v="PRD-111-CHA"/>
    <x v="11"/>
    <x v="1"/>
    <s v="W"/>
    <n v="485.27"/>
    <n v="63.4"/>
    <x v="3"/>
    <n v="0.13064891709769799"/>
    <x v="2"/>
    <x v="0"/>
    <m/>
    <x v="0"/>
    <n v="0"/>
    <n v="207.68"/>
    <x v="11"/>
    <x v="4"/>
  </r>
  <r>
    <s v="ORD-202312-09089"/>
    <x v="323"/>
    <x v="16"/>
    <x v="5"/>
    <n v="8348067652"/>
    <x v="5"/>
    <s v="PRD-103-HEA"/>
    <x v="4"/>
    <x v="1"/>
    <s v="N"/>
    <n v="2994.65"/>
    <n v="114.62"/>
    <x v="0"/>
    <n v="3.8274923613777899E-2"/>
    <x v="0"/>
    <x v="2"/>
    <m/>
    <x v="0"/>
    <n v="0"/>
    <n v="2183.56"/>
    <x v="11"/>
    <x v="4"/>
  </r>
  <r>
    <s v="ORD-202312-09090"/>
    <x v="343"/>
    <x v="16"/>
    <x v="2"/>
    <n v="1458017213"/>
    <x v="4"/>
    <s v="PRD-109-SUN"/>
    <x v="3"/>
    <x v="2"/>
    <s v="N"/>
    <n v="267.76"/>
    <n v="65.430000000000007"/>
    <x v="0"/>
    <n v="0.24436062145204701"/>
    <x v="2"/>
    <x v="1"/>
    <m/>
    <x v="0"/>
    <n v="0"/>
    <m/>
    <x v="11"/>
    <x v="4"/>
  </r>
  <r>
    <s v="ORD-202312-09091"/>
    <x v="344"/>
    <x v="13"/>
    <x v="0"/>
    <n v="5108745949"/>
    <x v="4"/>
    <s v="PRD-109-SUN"/>
    <x v="3"/>
    <x v="2"/>
    <s v="South"/>
    <n v="2340.61"/>
    <n v="643.1"/>
    <x v="2"/>
    <n v="0.27475743502762101"/>
    <x v="0"/>
    <x v="1"/>
    <m/>
    <x v="0"/>
    <n v="0"/>
    <m/>
    <x v="11"/>
    <x v="4"/>
  </r>
  <r>
    <s v="ORD-202312-09092"/>
    <x v="323"/>
    <x v="19"/>
    <x v="1"/>
    <n v="3741824170"/>
    <x v="14"/>
    <s v="PRD-111-CHA"/>
    <x v="11"/>
    <x v="1"/>
    <s v="East"/>
    <n v="1320.81"/>
    <n v="68.489999999999995"/>
    <x v="1"/>
    <n v="5.1854543802666499E-2"/>
    <x v="0"/>
    <x v="2"/>
    <m/>
    <x v="0"/>
    <n v="0"/>
    <n v="207.68"/>
    <x v="11"/>
    <x v="4"/>
  </r>
  <r>
    <s v="ORD-202312-09093"/>
    <x v="339"/>
    <x v="5"/>
    <x v="6"/>
    <n v="3240364601"/>
    <x v="4"/>
    <s v="PRD-109-SUN"/>
    <x v="3"/>
    <x v="2"/>
    <s v="East"/>
    <n v="1257.23"/>
    <n v="96.1"/>
    <x v="1"/>
    <n v="7.6437883283090605E-2"/>
    <x v="0"/>
    <x v="2"/>
    <m/>
    <x v="0"/>
    <n v="0"/>
    <m/>
    <x v="11"/>
    <x v="4"/>
  </r>
  <r>
    <s v="ORD-202312-09094"/>
    <x v="342"/>
    <x v="24"/>
    <x v="3"/>
    <n v="9037416830"/>
    <x v="9"/>
    <s v="PRD-107-TAB"/>
    <x v="6"/>
    <x v="1"/>
    <s v="N"/>
    <n v="4640.2299999999996"/>
    <n v="172.39"/>
    <x v="0"/>
    <n v="3.7151175696032303E-2"/>
    <x v="0"/>
    <x v="2"/>
    <m/>
    <x v="0"/>
    <n v="0"/>
    <n v="2081.52"/>
    <x v="11"/>
    <x v="4"/>
  </r>
  <r>
    <s v="ORD-202312-09095"/>
    <x v="349"/>
    <x v="17"/>
    <x v="6"/>
    <n v="8914717288"/>
    <x v="3"/>
    <s v="PRD-106-PHO"/>
    <x v="2"/>
    <x v="1"/>
    <s v="S"/>
    <n v="3270.44"/>
    <n v="822.39"/>
    <x v="2"/>
    <n v="0.25146157703550598"/>
    <x v="0"/>
    <x v="1"/>
    <m/>
    <x v="0"/>
    <n v="0"/>
    <n v="2788.38"/>
    <x v="11"/>
    <x v="4"/>
  </r>
  <r>
    <s v="ORD-202312-09096"/>
    <x v="334"/>
    <x v="19"/>
    <x v="3"/>
    <n v="6478583101"/>
    <x v="3"/>
    <s v="PRD - 106 - PHO"/>
    <x v="2"/>
    <x v="1"/>
    <s v="South"/>
    <n v="3901.4"/>
    <n v="629.26"/>
    <x v="2"/>
    <n v="0.16129081868047401"/>
    <x v="0"/>
    <x v="0"/>
    <m/>
    <x v="0"/>
    <n v="0"/>
    <m/>
    <x v="11"/>
    <x v="4"/>
  </r>
  <r>
    <s v="ORD-202312-09097"/>
    <x v="323"/>
    <x v="24"/>
    <x v="7"/>
    <n v="8794570904"/>
    <x v="4"/>
    <s v="PRD-109-SUN"/>
    <x v="4"/>
    <x v="2"/>
    <s v="W"/>
    <n v="449.85"/>
    <n v="49.3"/>
    <x v="3"/>
    <n v="0.109592086250973"/>
    <x v="2"/>
    <x v="0"/>
    <m/>
    <x v="0"/>
    <n v="0"/>
    <m/>
    <x v="11"/>
    <x v="4"/>
  </r>
  <r>
    <s v="ORD-202312-09098"/>
    <x v="326"/>
    <x v="6"/>
    <x v="5"/>
    <n v="9786770690"/>
    <x v="8"/>
    <s v="PRD-110-CAM"/>
    <x v="8"/>
    <x v="1"/>
    <s v="North"/>
    <n v="217.41"/>
    <n v="32.880000000000003"/>
    <x v="0"/>
    <n v="0.15123499379053401"/>
    <x v="2"/>
    <x v="0"/>
    <m/>
    <x v="0"/>
    <n v="0"/>
    <m/>
    <x v="11"/>
    <x v="4"/>
  </r>
  <r>
    <s v="ORD-202312-09099"/>
    <x v="336"/>
    <x v="26"/>
    <x v="3"/>
    <n v="3179603445"/>
    <x v="3"/>
    <s v="PRD-106-PHO"/>
    <x v="2"/>
    <x v="1"/>
    <s v="East"/>
    <n v="401.49"/>
    <n v="114.93"/>
    <x v="1"/>
    <n v="0.28625868639318502"/>
    <x v="2"/>
    <x v="1"/>
    <m/>
    <x v="0"/>
    <n v="0"/>
    <n v="2788.38"/>
    <x v="11"/>
    <x v="4"/>
  </r>
  <r>
    <s v="ORD-202312-09100"/>
    <x v="323"/>
    <x v="23"/>
    <x v="6"/>
    <n v="8912375189"/>
    <x v="13"/>
    <s v="PRD-102-LAP"/>
    <x v="10"/>
    <x v="1"/>
    <s v="West"/>
    <n v="2031.77"/>
    <n v="376.53"/>
    <x v="3"/>
    <n v="0.18532117316428501"/>
    <x v="0"/>
    <x v="0"/>
    <s v="Defective"/>
    <x v="1"/>
    <n v="1"/>
    <n v="847.14"/>
    <x v="11"/>
    <x v="4"/>
  </r>
  <r>
    <s v="ORD-202312-09101"/>
    <x v="329"/>
    <x v="2"/>
    <x v="7"/>
    <n v="9596175314"/>
    <x v="16"/>
    <s v="PRD-109-SUN"/>
    <x v="3"/>
    <x v="2"/>
    <s v="North"/>
    <n v="1106.55"/>
    <n v="208.24"/>
    <x v="0"/>
    <n v="0.18818851384935201"/>
    <x v="0"/>
    <x v="0"/>
    <m/>
    <x v="0"/>
    <n v="0"/>
    <m/>
    <x v="11"/>
    <x v="4"/>
  </r>
  <r>
    <s v="ORD-202312-09102"/>
    <x v="351"/>
    <x v="18"/>
    <x v="1"/>
    <n v="9276252094"/>
    <x v="9"/>
    <s v="PRD-107-TAB"/>
    <x v="4"/>
    <x v="1"/>
    <s v="South"/>
    <n v="2410.69"/>
    <n v="509.69"/>
    <x v="2"/>
    <n v="0.21142909291530601"/>
    <x v="0"/>
    <x v="1"/>
    <m/>
    <x v="0"/>
    <n v="0"/>
    <n v="2081.52"/>
    <x v="11"/>
    <x v="4"/>
  </r>
  <r>
    <s v="ORD-202312-09103"/>
    <x v="329"/>
    <x v="15"/>
    <x v="5"/>
    <n v="2231594302"/>
    <x v="0"/>
    <s v="PRD-108-JAC "/>
    <x v="0"/>
    <x v="0"/>
    <s v="S"/>
    <n v="1324.66"/>
    <n v="43.46"/>
    <x v="2"/>
    <n v="3.2808418764060203E-2"/>
    <x v="0"/>
    <x v="2"/>
    <m/>
    <x v="0"/>
    <n v="0"/>
    <m/>
    <x v="11"/>
    <x v="4"/>
  </r>
  <r>
    <s v="ORD-202312-09104"/>
    <x v="339"/>
    <x v="7"/>
    <x v="4"/>
    <n v="4668725536"/>
    <x v="4"/>
    <s v="PRD-109-SUN"/>
    <x v="3"/>
    <x v="2"/>
    <s v="North"/>
    <n v="1016.39"/>
    <n v="218.32"/>
    <x v="0"/>
    <n v="0.21479943722389999"/>
    <x v="0"/>
    <x v="1"/>
    <m/>
    <x v="0"/>
    <n v="0"/>
    <m/>
    <x v="11"/>
    <x v="4"/>
  </r>
  <r>
    <s v="ORD-202312-09105"/>
    <x v="327"/>
    <x v="17"/>
    <x v="0"/>
    <n v="3277754673"/>
    <x v="15"/>
    <s v="PRD-100-SHO"/>
    <x v="4"/>
    <x v="0"/>
    <s v="East"/>
    <n v="2334.5500000000002"/>
    <n v="459.35"/>
    <x v="1"/>
    <n v="0.19676168854811399"/>
    <x v="0"/>
    <x v="0"/>
    <m/>
    <x v="0"/>
    <n v="0"/>
    <n v="2793.38"/>
    <x v="11"/>
    <x v="4"/>
  </r>
  <r>
    <s v="ORD-202312-09106"/>
    <x v="338"/>
    <x v="0"/>
    <x v="5"/>
    <n v="9363277835"/>
    <x v="14"/>
    <s v="PRD-111-CHA"/>
    <x v="11"/>
    <x v="1"/>
    <s v="N"/>
    <n v="3274.98"/>
    <n v="333.3"/>
    <x v="0"/>
    <n v="0.101771613872451"/>
    <x v="0"/>
    <x v="0"/>
    <m/>
    <x v="0"/>
    <n v="0"/>
    <n v="207.68"/>
    <x v="11"/>
    <x v="4"/>
  </r>
  <r>
    <s v="ORD-202312-09107"/>
    <x v="338"/>
    <x v="14"/>
    <x v="3"/>
    <n v="5844281258"/>
    <x v="6"/>
    <s v="PRD-107-TAB"/>
    <x v="6"/>
    <x v="1"/>
    <s v="N"/>
    <n v="4807.1499999999996"/>
    <n v="778.56"/>
    <x v="0"/>
    <n v="0.161958748946881"/>
    <x v="0"/>
    <x v="0"/>
    <m/>
    <x v="0"/>
    <n v="0"/>
    <n v="2081.52"/>
    <x v="11"/>
    <x v="4"/>
  </r>
  <r>
    <s v="ORD-202312-09108"/>
    <x v="334"/>
    <x v="13"/>
    <x v="5"/>
    <n v="1675842526"/>
    <x v="8"/>
    <s v="PRD-110-CAM"/>
    <x v="8"/>
    <x v="1"/>
    <s v="W"/>
    <n v="180.09"/>
    <n v="52.42"/>
    <x v="3"/>
    <n v="0.29107668388028202"/>
    <x v="2"/>
    <x v="1"/>
    <m/>
    <x v="0"/>
    <n v="0"/>
    <m/>
    <x v="11"/>
    <x v="4"/>
  </r>
  <r>
    <s v="ORD-202312-09109"/>
    <x v="323"/>
    <x v="4"/>
    <x v="7"/>
    <n v="6588168064"/>
    <x v="0"/>
    <s v="PRD - 108 - JAC"/>
    <x v="0"/>
    <x v="0"/>
    <s v="North"/>
    <n v="571.97"/>
    <n v="51.1"/>
    <x v="0"/>
    <n v="8.9340350018357606E-2"/>
    <x v="1"/>
    <x v="2"/>
    <m/>
    <x v="0"/>
    <n v="0"/>
    <m/>
    <x v="11"/>
    <x v="4"/>
  </r>
  <r>
    <s v="ORD-202312-09110"/>
    <x v="326"/>
    <x v="27"/>
    <x v="0"/>
    <n v="4916203325"/>
    <x v="4"/>
    <s v="PRD-109-SUN"/>
    <x v="3"/>
    <x v="2"/>
    <s v="North"/>
    <n v="4457.88"/>
    <n v="1111.24"/>
    <x v="0"/>
    <n v="0.249275440343841"/>
    <x v="0"/>
    <x v="1"/>
    <m/>
    <x v="0"/>
    <n v="0"/>
    <m/>
    <x v="11"/>
    <x v="4"/>
  </r>
  <r>
    <s v="ORD-202312-09111"/>
    <x v="351"/>
    <x v="0"/>
    <x v="3"/>
    <n v="4046328846"/>
    <x v="0"/>
    <s v="PRD-108-JAC"/>
    <x v="0"/>
    <x v="0"/>
    <s v="W"/>
    <n v="3095.79"/>
    <n v="619.86"/>
    <x v="3"/>
    <n v="0.20022675956702499"/>
    <x v="0"/>
    <x v="1"/>
    <m/>
    <x v="0"/>
    <n v="0"/>
    <n v="2085.91"/>
    <x v="11"/>
    <x v="4"/>
  </r>
  <r>
    <s v="ORD-202312-09112"/>
    <x v="329"/>
    <x v="17"/>
    <x v="3"/>
    <n v="2763836525"/>
    <x v="3"/>
    <s v="PRD-106-PHO"/>
    <x v="4"/>
    <x v="1"/>
    <s v="North"/>
    <n v="1870.79"/>
    <n v="222.72"/>
    <x v="0"/>
    <n v="0.119051309874438"/>
    <x v="0"/>
    <x v="0"/>
    <m/>
    <x v="0"/>
    <n v="0"/>
    <n v="2788.38"/>
    <x v="11"/>
    <x v="4"/>
  </r>
  <r>
    <s v="ORD-202312-09113"/>
    <x v="329"/>
    <x v="25"/>
    <x v="3"/>
    <n v="2349086971"/>
    <x v="8"/>
    <s v="PRD-110-CAM"/>
    <x v="8"/>
    <x v="1"/>
    <s v="North"/>
    <n v="3142.47"/>
    <n v="693.81"/>
    <x v="0"/>
    <n v="0.22078492396108801"/>
    <x v="0"/>
    <x v="1"/>
    <m/>
    <x v="0"/>
    <n v="0"/>
    <m/>
    <x v="11"/>
    <x v="4"/>
  </r>
  <r>
    <s v="ORD-202312-09114"/>
    <x v="350"/>
    <x v="11"/>
    <x v="3"/>
    <n v="8092804144"/>
    <x v="17"/>
    <s v="PRD-108-JAC"/>
    <x v="0"/>
    <x v="0"/>
    <s v="N"/>
    <n v="1558.18"/>
    <n v="311.67"/>
    <x v="0"/>
    <n v="0.200021820328845"/>
    <x v="0"/>
    <x v="1"/>
    <m/>
    <x v="0"/>
    <n v="0"/>
    <n v="2085.91"/>
    <x v="11"/>
    <x v="4"/>
  </r>
  <r>
    <s v="ORD-202312-09115"/>
    <x v="332"/>
    <x v="1"/>
    <x v="7"/>
    <n v="4280658917"/>
    <x v="3"/>
    <s v="PRD - 106 - PHO"/>
    <x v="2"/>
    <x v="1"/>
    <s v="South"/>
    <n v="3037.77"/>
    <n v="679.39"/>
    <x v="2"/>
    <n v="0.22364760992438501"/>
    <x v="0"/>
    <x v="1"/>
    <m/>
    <x v="0"/>
    <n v="0"/>
    <m/>
    <x v="11"/>
    <x v="4"/>
  </r>
  <r>
    <s v="ORD-202312-09116"/>
    <x v="335"/>
    <x v="16"/>
    <x v="2"/>
    <n v="5011155603"/>
    <x v="15"/>
    <s v="PRD-100-SHO"/>
    <x v="12"/>
    <x v="0"/>
    <s v="North"/>
    <n v="4747.3599999999997"/>
    <n v="622.69000000000005"/>
    <x v="0"/>
    <n v="0.131165532000944"/>
    <x v="0"/>
    <x v="0"/>
    <m/>
    <x v="0"/>
    <n v="0"/>
    <n v="2793.38"/>
    <x v="11"/>
    <x v="4"/>
  </r>
  <r>
    <s v="ORD-202312-09117"/>
    <x v="343"/>
    <x v="28"/>
    <x v="3"/>
    <n v="4954390304"/>
    <x v="22"/>
    <s v="PRD-105-BAG"/>
    <x v="9"/>
    <x v="2"/>
    <s v="East"/>
    <n v="1391.38"/>
    <n v="165.33"/>
    <x v="1"/>
    <n v="0.11882447641909499"/>
    <x v="0"/>
    <x v="0"/>
    <m/>
    <x v="0"/>
    <n v="0"/>
    <m/>
    <x v="11"/>
    <x v="4"/>
  </r>
  <r>
    <s v="ORD-202312-09118"/>
    <x v="347"/>
    <x v="22"/>
    <x v="0"/>
    <n v="6686664484"/>
    <x v="4"/>
    <s v="PRD-109-SUN"/>
    <x v="3"/>
    <x v="2"/>
    <s v="North"/>
    <n v="2472.91"/>
    <n v="428.47"/>
    <x v="0"/>
    <n v="0.173265505012313"/>
    <x v="0"/>
    <x v="0"/>
    <s v="Defective"/>
    <x v="1"/>
    <n v="1"/>
    <m/>
    <x v="11"/>
    <x v="4"/>
  </r>
  <r>
    <s v="ORD-202312-09119"/>
    <x v="343"/>
    <x v="0"/>
    <x v="3"/>
    <n v="9253756130"/>
    <x v="22"/>
    <s v="PRD-105-BAG"/>
    <x v="9"/>
    <x v="2"/>
    <s v="North"/>
    <n v="2057.1999999999998"/>
    <n v="227.15"/>
    <x v="0"/>
    <n v="0.110417071748007"/>
    <x v="0"/>
    <x v="0"/>
    <m/>
    <x v="0"/>
    <n v="0"/>
    <m/>
    <x v="11"/>
    <x v="4"/>
  </r>
  <r>
    <s v="ORD-202312-09120"/>
    <x v="335"/>
    <x v="13"/>
    <x v="2"/>
    <n v="5549158354"/>
    <x v="15"/>
    <s v="PRD-100-SHO"/>
    <x v="12"/>
    <x v="0"/>
    <s v="N"/>
    <n v="4901.62"/>
    <n v="637.38"/>
    <x v="0"/>
    <n v="0.13003456000261099"/>
    <x v="0"/>
    <x v="0"/>
    <s v="DAMAGED"/>
    <x v="1"/>
    <n v="1"/>
    <n v="2793.38"/>
    <x v="11"/>
    <x v="4"/>
  </r>
  <r>
    <s v="ORD-202312-09121"/>
    <x v="341"/>
    <x v="18"/>
    <x v="2"/>
    <n v="8269176383"/>
    <x v="9"/>
    <s v="PRD-107-TAB"/>
    <x v="6"/>
    <x v="1"/>
    <s v="North"/>
    <n v="2078.4899999999998"/>
    <n v="430.01"/>
    <x v="0"/>
    <n v="0.20688576803352399"/>
    <x v="0"/>
    <x v="1"/>
    <s v="missing parts"/>
    <x v="1"/>
    <n v="1"/>
    <n v="2081.52"/>
    <x v="11"/>
    <x v="4"/>
  </r>
  <r>
    <s v="ORD-202312-09122"/>
    <x v="325"/>
    <x v="12"/>
    <x v="0"/>
    <n v="9847726970"/>
    <x v="1"/>
    <s v="PRD - 101 - SHI "/>
    <x v="1"/>
    <x v="0"/>
    <s v="South"/>
    <n v="987.34"/>
    <n v="201.88"/>
    <x v="2"/>
    <n v="0.20446857212307801"/>
    <x v="1"/>
    <x v="1"/>
    <m/>
    <x v="0"/>
    <n v="0"/>
    <m/>
    <x v="11"/>
    <x v="4"/>
  </r>
  <r>
    <s v="ORD-202312-09123"/>
    <x v="347"/>
    <x v="16"/>
    <x v="7"/>
    <n v="8138040197"/>
    <x v="0"/>
    <s v="PRD-108-JAC"/>
    <x v="0"/>
    <x v="0"/>
    <s v="West"/>
    <n v="3513.83"/>
    <n v="554.99"/>
    <x v="3"/>
    <n v="0.15794446515625399"/>
    <x v="0"/>
    <x v="0"/>
    <m/>
    <x v="0"/>
    <n v="0"/>
    <n v="2085.91"/>
    <x v="11"/>
    <x v="4"/>
  </r>
  <r>
    <s v="ORD-202312-09124"/>
    <x v="325"/>
    <x v="15"/>
    <x v="6"/>
    <n v="4570743615"/>
    <x v="14"/>
    <s v="PRD-111-CHA"/>
    <x v="11"/>
    <x v="1"/>
    <s v="South"/>
    <n v="3754.63"/>
    <n v="1123.08"/>
    <x v="2"/>
    <n v="0.29911868812639297"/>
    <x v="0"/>
    <x v="1"/>
    <m/>
    <x v="0"/>
    <n v="0"/>
    <n v="207.68"/>
    <x v="11"/>
    <x v="4"/>
  </r>
  <r>
    <s v="ORD-202312-09125"/>
    <x v="332"/>
    <x v="13"/>
    <x v="7"/>
    <n v="537976485"/>
    <x v="15"/>
    <s v="PRD-100-SHO"/>
    <x v="12"/>
    <x v="0"/>
    <s v="W"/>
    <n v="4199.45"/>
    <n v="946.96"/>
    <x v="3"/>
    <n v="0.225496195930419"/>
    <x v="0"/>
    <x v="1"/>
    <m/>
    <x v="0"/>
    <n v="0"/>
    <n v="2793.38"/>
    <x v="11"/>
    <x v="4"/>
  </r>
  <r>
    <s v="ORD-202312-09126"/>
    <x v="329"/>
    <x v="2"/>
    <x v="4"/>
    <n v="7897185017"/>
    <x v="9"/>
    <s v="PRD-107-TAB"/>
    <x v="6"/>
    <x v="1"/>
    <s v="South"/>
    <n v="1439.46"/>
    <n v="149.82"/>
    <x v="2"/>
    <n v="0.104080696928015"/>
    <x v="0"/>
    <x v="0"/>
    <m/>
    <x v="0"/>
    <n v="0"/>
    <n v="2081.52"/>
    <x v="11"/>
    <x v="4"/>
  </r>
  <r>
    <s v="ORD-202312-09127"/>
    <x v="339"/>
    <x v="27"/>
    <x v="5"/>
    <n v="612420694"/>
    <x v="21"/>
    <s v="PRD-110-CAM"/>
    <x v="8"/>
    <x v="1"/>
    <s v="N"/>
    <n v="1837.09"/>
    <n v="205.91"/>
    <x v="0"/>
    <n v="0.112084873359498"/>
    <x v="0"/>
    <x v="0"/>
    <m/>
    <x v="0"/>
    <n v="0"/>
    <m/>
    <x v="11"/>
    <x v="4"/>
  </r>
  <r>
    <s v="ORD-202312-09128"/>
    <x v="334"/>
    <x v="11"/>
    <x v="5"/>
    <n v="8363358154"/>
    <x v="4"/>
    <s v="PRD-109-SUN"/>
    <x v="3"/>
    <x v="2"/>
    <s v="North"/>
    <n v="4766.41"/>
    <n v="696.05"/>
    <x v="0"/>
    <n v="0.14603233880425701"/>
    <x v="0"/>
    <x v="0"/>
    <m/>
    <x v="0"/>
    <n v="0"/>
    <m/>
    <x v="11"/>
    <x v="4"/>
  </r>
  <r>
    <s v="ORD-202312-09129"/>
    <x v="341"/>
    <x v="11"/>
    <x v="4"/>
    <n v="4196786967"/>
    <x v="15"/>
    <s v="PRD-100-SHO"/>
    <x v="12"/>
    <x v="0"/>
    <s v="North"/>
    <n v="1490.56"/>
    <n v="412.95"/>
    <x v="0"/>
    <n v="0.27704352726492099"/>
    <x v="0"/>
    <x v="1"/>
    <m/>
    <x v="0"/>
    <n v="0"/>
    <n v="2793.38"/>
    <x v="11"/>
    <x v="4"/>
  </r>
  <r>
    <s v="ORD-202312-09130"/>
    <x v="326"/>
    <x v="15"/>
    <x v="1"/>
    <n v="5433306660"/>
    <x v="9"/>
    <s v="PRD-107-TAB"/>
    <x v="6"/>
    <x v="1"/>
    <s v="S"/>
    <n v="2171.4699999999998"/>
    <n v="82.84"/>
    <x v="2"/>
    <n v="3.81492721520445E-2"/>
    <x v="0"/>
    <x v="2"/>
    <m/>
    <x v="0"/>
    <n v="0"/>
    <n v="2081.52"/>
    <x v="11"/>
    <x v="4"/>
  </r>
  <r>
    <s v="ORD-202312-09131"/>
    <x v="340"/>
    <x v="25"/>
    <x v="3"/>
    <n v="6432928790"/>
    <x v="9"/>
    <s v="PRD-107-TAB"/>
    <x v="6"/>
    <x v="1"/>
    <s v="West"/>
    <n v="2269.31"/>
    <n v="400.99"/>
    <x v="3"/>
    <n v="0.176701288056722"/>
    <x v="0"/>
    <x v="0"/>
    <m/>
    <x v="0"/>
    <n v="0"/>
    <n v="2081.52"/>
    <x v="11"/>
    <x v="4"/>
  </r>
  <r>
    <s v="ORD-202312-09132"/>
    <x v="330"/>
    <x v="19"/>
    <x v="2"/>
    <n v="4477339372"/>
    <x v="12"/>
    <s v="PRD-105-BAG"/>
    <x v="9"/>
    <x v="2"/>
    <s v="W"/>
    <n v="2648.23"/>
    <n v="81.67"/>
    <x v="3"/>
    <n v="3.0839466360550301E-2"/>
    <x v="0"/>
    <x v="2"/>
    <m/>
    <x v="0"/>
    <n v="0"/>
    <m/>
    <x v="11"/>
    <x v="4"/>
  </r>
  <r>
    <s v="ORD-202312-09133"/>
    <x v="340"/>
    <x v="4"/>
    <x v="7"/>
    <n v="4052869517"/>
    <x v="2"/>
    <s v="PRD-101-SHI"/>
    <x v="1"/>
    <x v="0"/>
    <s v="North"/>
    <n v="2324.31"/>
    <n v="429.8"/>
    <x v="0"/>
    <n v="0.18491509308138801"/>
    <x v="0"/>
    <x v="0"/>
    <m/>
    <x v="0"/>
    <n v="0"/>
    <n v="2821.33"/>
    <x v="11"/>
    <x v="4"/>
  </r>
  <r>
    <s v="ORD-202312-09134"/>
    <x v="350"/>
    <x v="7"/>
    <x v="1"/>
    <n v="83566450"/>
    <x v="13"/>
    <s v="PRD-102-LAP"/>
    <x v="10"/>
    <x v="1"/>
    <s v="W"/>
    <n v="3716.62"/>
    <n v="658.48"/>
    <x v="3"/>
    <n v="0.17717173130425001"/>
    <x v="0"/>
    <x v="0"/>
    <m/>
    <x v="0"/>
    <n v="0"/>
    <n v="847.14"/>
    <x v="11"/>
    <x v="4"/>
  </r>
  <r>
    <s v="ORD-202312-09135"/>
    <x v="343"/>
    <x v="18"/>
    <x v="3"/>
    <n v="4756341355"/>
    <x v="22"/>
    <s v="PRD-105-BAG"/>
    <x v="9"/>
    <x v="2"/>
    <s v="North"/>
    <n v="934.03"/>
    <n v="40.78"/>
    <x v="0"/>
    <n v="4.3660267871481598E-2"/>
    <x v="1"/>
    <x v="2"/>
    <m/>
    <x v="0"/>
    <n v="0"/>
    <m/>
    <x v="11"/>
    <x v="4"/>
  </r>
  <r>
    <s v="ORD-202312-09136"/>
    <x v="348"/>
    <x v="25"/>
    <x v="0"/>
    <n v="720649387"/>
    <x v="12"/>
    <s v="PRD-105-BAG"/>
    <x v="9"/>
    <x v="2"/>
    <s v="North"/>
    <n v="851.17"/>
    <n v="120.65"/>
    <x v="0"/>
    <n v="0.14174606717811999"/>
    <x v="1"/>
    <x v="0"/>
    <m/>
    <x v="0"/>
    <n v="0"/>
    <m/>
    <x v="11"/>
    <x v="4"/>
  </r>
  <r>
    <s v="ORD-202312-09137"/>
    <x v="338"/>
    <x v="17"/>
    <x v="7"/>
    <n v="8459147760"/>
    <x v="14"/>
    <s v="PRD-111-CHA"/>
    <x v="11"/>
    <x v="1"/>
    <s v="North"/>
    <n v="2535.6999999999998"/>
    <n v="366.8"/>
    <x v="0"/>
    <n v="0.144654336080767"/>
    <x v="0"/>
    <x v="0"/>
    <m/>
    <x v="0"/>
    <n v="0"/>
    <n v="207.68"/>
    <x v="11"/>
    <x v="4"/>
  </r>
  <r>
    <s v="ORD-202312-09138"/>
    <x v="327"/>
    <x v="11"/>
    <x v="4"/>
    <n v="3230261145"/>
    <x v="15"/>
    <s v="PRD-100-SHO"/>
    <x v="12"/>
    <x v="0"/>
    <s v="N"/>
    <n v="1276.3900000000001"/>
    <n v="248.79"/>
    <x v="0"/>
    <n v="0.19491691410932399"/>
    <x v="0"/>
    <x v="0"/>
    <s v="Customer changed mind"/>
    <x v="1"/>
    <n v="1"/>
    <n v="2793.38"/>
    <x v="11"/>
    <x v="4"/>
  </r>
  <r>
    <s v="ORD-202312-09139"/>
    <x v="329"/>
    <x v="29"/>
    <x v="6"/>
    <n v="4563533508"/>
    <x v="3"/>
    <s v="PRD-106-PHO"/>
    <x v="2"/>
    <x v="1"/>
    <s v="N"/>
    <n v="2559.06"/>
    <n v="325.13"/>
    <x v="0"/>
    <n v="0.12705055762662901"/>
    <x v="0"/>
    <x v="0"/>
    <m/>
    <x v="0"/>
    <n v="0"/>
    <n v="2788.38"/>
    <x v="11"/>
    <x v="4"/>
  </r>
  <r>
    <s v="ORD-202312-09140"/>
    <x v="336"/>
    <x v="16"/>
    <x v="4"/>
    <n v="7880248129"/>
    <x v="0"/>
    <s v="PRD-108-JAC"/>
    <x v="0"/>
    <x v="0"/>
    <s v="South"/>
    <n v="1508.21"/>
    <n v="332.97"/>
    <x v="2"/>
    <n v="0.220771643206185"/>
    <x v="0"/>
    <x v="1"/>
    <s v="Size issue"/>
    <x v="1"/>
    <n v="1"/>
    <n v="2085.91"/>
    <x v="11"/>
    <x v="4"/>
  </r>
  <r>
    <s v="ORD-202312-09141"/>
    <x v="328"/>
    <x v="19"/>
    <x v="2"/>
    <n v="2906490326"/>
    <x v="11"/>
    <s v="PRD-104-WAT "/>
    <x v="7"/>
    <x v="2"/>
    <s v="South"/>
    <n v="176"/>
    <n v="21.25"/>
    <x v="2"/>
    <n v="0.12073863636363601"/>
    <x v="2"/>
    <x v="0"/>
    <m/>
    <x v="0"/>
    <n v="0"/>
    <m/>
    <x v="11"/>
    <x v="4"/>
  </r>
  <r>
    <s v="ORD-202312-09142"/>
    <x v="337"/>
    <x v="14"/>
    <x v="4"/>
    <n v="6768897152"/>
    <x v="5"/>
    <s v="PRD-103-HEA"/>
    <x v="5"/>
    <x v="1"/>
    <s v="North"/>
    <n v="981.66"/>
    <n v="96.82"/>
    <x v="0"/>
    <n v="9.8628853167084293E-2"/>
    <x v="1"/>
    <x v="2"/>
    <m/>
    <x v="0"/>
    <n v="0"/>
    <n v="2183.56"/>
    <x v="11"/>
    <x v="4"/>
  </r>
  <r>
    <s v="ORD-202312-09143"/>
    <x v="341"/>
    <x v="14"/>
    <x v="6"/>
    <n v="3687624024"/>
    <x v="18"/>
    <s v="PRD-103-HEA"/>
    <x v="5"/>
    <x v="1"/>
    <s v="North"/>
    <n v="1278.54"/>
    <n v="182.79"/>
    <x v="0"/>
    <n v="0.142967760101366"/>
    <x v="0"/>
    <x v="0"/>
    <m/>
    <x v="0"/>
    <n v="0"/>
    <n v="2183.56"/>
    <x v="11"/>
    <x v="4"/>
  </r>
  <r>
    <s v="ORD-202312-09144"/>
    <x v="324"/>
    <x v="21"/>
    <x v="0"/>
    <n v="8723839650"/>
    <x v="14"/>
    <s v="PRD-111-CHA"/>
    <x v="11"/>
    <x v="1"/>
    <s v="West"/>
    <n v="997.53"/>
    <n v="110.39"/>
    <x v="3"/>
    <n v="0.110663338445962"/>
    <x v="1"/>
    <x v="0"/>
    <m/>
    <x v="0"/>
    <n v="0"/>
    <n v="207.68"/>
    <x v="11"/>
    <x v="4"/>
  </r>
  <r>
    <s v="ORD-202312-09145"/>
    <x v="339"/>
    <x v="16"/>
    <x v="3"/>
    <n v="8336451277"/>
    <x v="2"/>
    <s v="PRD-101-SHI"/>
    <x v="1"/>
    <x v="0"/>
    <s v="East"/>
    <n v="4146.0600000000004"/>
    <n v="906.66"/>
    <x v="1"/>
    <n v="0.218679903329908"/>
    <x v="0"/>
    <x v="1"/>
    <m/>
    <x v="0"/>
    <n v="0"/>
    <n v="2821.33"/>
    <x v="11"/>
    <x v="4"/>
  </r>
  <r>
    <s v="ORD-202312-09146"/>
    <x v="336"/>
    <x v="16"/>
    <x v="5"/>
    <n v="7454263818"/>
    <x v="22"/>
    <s v="PRD - 105 - BAG"/>
    <x v="9"/>
    <x v="2"/>
    <s v="South"/>
    <n v="1553.81"/>
    <n v="60.3"/>
    <x v="2"/>
    <n v="3.8807833647614601E-2"/>
    <x v="0"/>
    <x v="2"/>
    <s v="Late delivery"/>
    <x v="1"/>
    <n v="1"/>
    <m/>
    <x v="11"/>
    <x v="4"/>
  </r>
  <r>
    <s v="ORD-202312-09147"/>
    <x v="352"/>
    <x v="26"/>
    <x v="5"/>
    <n v="7792368941"/>
    <x v="22"/>
    <s v="PRD - 105 - BAG"/>
    <x v="9"/>
    <x v="2"/>
    <s v="West"/>
    <n v="4508.1000000000004"/>
    <n v="330.8"/>
    <x v="3"/>
    <n v="7.3379028859164599E-2"/>
    <x v="0"/>
    <x v="2"/>
    <m/>
    <x v="0"/>
    <n v="0"/>
    <m/>
    <x v="11"/>
    <x v="4"/>
  </r>
  <r>
    <s v="ORD-202312-09148"/>
    <x v="327"/>
    <x v="6"/>
    <x v="1"/>
    <n v="4727467443"/>
    <x v="0"/>
    <s v="PRD-108-JAC"/>
    <x v="0"/>
    <x v="0"/>
    <s v="North"/>
    <n v="3802.38"/>
    <n v="552.29"/>
    <x v="0"/>
    <n v="0.145248502253852"/>
    <x v="0"/>
    <x v="0"/>
    <s v="damaged "/>
    <x v="1"/>
    <n v="1"/>
    <n v="2085.91"/>
    <x v="11"/>
    <x v="4"/>
  </r>
  <r>
    <s v="ORD-202312-09149"/>
    <x v="336"/>
    <x v="3"/>
    <x v="5"/>
    <n v="2253271005"/>
    <x v="14"/>
    <s v="PRD-111-CHA"/>
    <x v="4"/>
    <x v="1"/>
    <s v="South"/>
    <n v="1263.3699999999999"/>
    <n v="126.36"/>
    <x v="2"/>
    <n v="0.100018205276364"/>
    <x v="0"/>
    <x v="0"/>
    <m/>
    <x v="0"/>
    <n v="0"/>
    <n v="207.68"/>
    <x v="11"/>
    <x v="4"/>
  </r>
  <r>
    <s v="ORD-202312-09150"/>
    <x v="326"/>
    <x v="12"/>
    <x v="3"/>
    <n v="7306561981"/>
    <x v="15"/>
    <s v="PRD - 100 - SHO"/>
    <x v="12"/>
    <x v="0"/>
    <s v="North"/>
    <n v="3340.98"/>
    <n v="798.55"/>
    <x v="0"/>
    <n v="0.23901669570006401"/>
    <x v="0"/>
    <x v="1"/>
    <m/>
    <x v="0"/>
    <n v="0"/>
    <m/>
    <x v="11"/>
    <x v="4"/>
  </r>
  <r>
    <s v="ORD-202312-09151"/>
    <x v="349"/>
    <x v="16"/>
    <x v="4"/>
    <n v="1299875996"/>
    <x v="3"/>
    <s v="PRD-106-PHO"/>
    <x v="2"/>
    <x v="1"/>
    <s v="North"/>
    <n v="86.51"/>
    <n v="16.89"/>
    <x v="0"/>
    <n v="0.19523754479250999"/>
    <x v="2"/>
    <x v="0"/>
    <m/>
    <x v="0"/>
    <n v="0"/>
    <n v="2788.38"/>
    <x v="11"/>
    <x v="4"/>
  </r>
  <r>
    <s v="ORD-202312-09152"/>
    <x v="324"/>
    <x v="27"/>
    <x v="4"/>
    <n v="8905444307"/>
    <x v="11"/>
    <s v="PRD - 104 - WAT"/>
    <x v="7"/>
    <x v="2"/>
    <s v="N"/>
    <n v="3689.28"/>
    <n v="1063.83"/>
    <x v="0"/>
    <n v="0.28835707780379899"/>
    <x v="0"/>
    <x v="1"/>
    <m/>
    <x v="0"/>
    <n v="0"/>
    <m/>
    <x v="11"/>
    <x v="4"/>
  </r>
  <r>
    <s v="ORD-202312-09153"/>
    <x v="329"/>
    <x v="24"/>
    <x v="2"/>
    <n v="6388972259"/>
    <x v="18"/>
    <s v="PRD - 103 - HEA"/>
    <x v="5"/>
    <x v="1"/>
    <s v="East"/>
    <n v="249.28"/>
    <n v="7.6"/>
    <x v="1"/>
    <n v="3.0487804878048801E-2"/>
    <x v="2"/>
    <x v="2"/>
    <s v="Size issue"/>
    <x v="1"/>
    <n v="1"/>
    <m/>
    <x v="11"/>
    <x v="4"/>
  </r>
  <r>
    <s v="ORD-202312-09154"/>
    <x v="331"/>
    <x v="26"/>
    <x v="2"/>
    <n v="7694705237"/>
    <x v="3"/>
    <s v="PRD - 106 - PHO"/>
    <x v="2"/>
    <x v="1"/>
    <s v="West"/>
    <n v="1263.33"/>
    <n v="85.1"/>
    <x v="3"/>
    <n v="6.7361655307797599E-2"/>
    <x v="0"/>
    <x v="2"/>
    <m/>
    <x v="0"/>
    <n v="0"/>
    <m/>
    <x v="11"/>
    <x v="4"/>
  </r>
  <r>
    <s v="ORD-202312-09155"/>
    <x v="327"/>
    <x v="15"/>
    <x v="0"/>
    <n v="3999180800"/>
    <x v="12"/>
    <s v="PRD-105-BAG"/>
    <x v="9"/>
    <x v="2"/>
    <s v="N"/>
    <n v="3322.27"/>
    <n v="325.20999999999998"/>
    <x v="0"/>
    <n v="9.7887889906599995E-2"/>
    <x v="0"/>
    <x v="2"/>
    <m/>
    <x v="0"/>
    <n v="0"/>
    <m/>
    <x v="11"/>
    <x v="4"/>
  </r>
  <r>
    <s v="ORD-202312-09156"/>
    <x v="327"/>
    <x v="8"/>
    <x v="7"/>
    <n v="5156266784"/>
    <x v="13"/>
    <s v="PRD-102-LAP"/>
    <x v="10"/>
    <x v="1"/>
    <s v="N"/>
    <n v="4474.33"/>
    <n v="472.11"/>
    <x v="0"/>
    <n v="0.105515239153125"/>
    <x v="0"/>
    <x v="0"/>
    <m/>
    <x v="0"/>
    <n v="0"/>
    <n v="847.14"/>
    <x v="11"/>
    <x v="4"/>
  </r>
  <r>
    <s v="ORD-202312-09157"/>
    <x v="323"/>
    <x v="9"/>
    <x v="6"/>
    <n v="3469051135"/>
    <x v="7"/>
    <s v="PRD-104-WAT"/>
    <x v="7"/>
    <x v="2"/>
    <s v="East"/>
    <n v="1679.87"/>
    <n v="173.91"/>
    <x v="1"/>
    <n v="0.103525868073125"/>
    <x v="0"/>
    <x v="0"/>
    <m/>
    <x v="0"/>
    <n v="0"/>
    <n v="2420.2800000000002"/>
    <x v="11"/>
    <x v="4"/>
  </r>
  <r>
    <s v="ORD-202312-09158"/>
    <x v="346"/>
    <x v="16"/>
    <x v="7"/>
    <n v="2130001372"/>
    <x v="15"/>
    <s v="PRD-100-SHO"/>
    <x v="12"/>
    <x v="0"/>
    <s v="East"/>
    <n v="3701.97"/>
    <n v="673.59"/>
    <x v="1"/>
    <n v="0.18195447288875899"/>
    <x v="0"/>
    <x v="0"/>
    <m/>
    <x v="0"/>
    <n v="0"/>
    <n v="2793.38"/>
    <x v="11"/>
    <x v="4"/>
  </r>
  <r>
    <s v="ORD-202312-09159"/>
    <x v="331"/>
    <x v="6"/>
    <x v="0"/>
    <n v="6756665646"/>
    <x v="15"/>
    <s v="PRD-100-SHO"/>
    <x v="12"/>
    <x v="0"/>
    <s v="South"/>
    <n v="4602.32"/>
    <n v="438.49"/>
    <x v="2"/>
    <n v="9.5275860870169801E-2"/>
    <x v="0"/>
    <x v="2"/>
    <m/>
    <x v="0"/>
    <n v="0"/>
    <n v="2793.38"/>
    <x v="11"/>
    <x v="4"/>
  </r>
  <r>
    <s v="ORD-202312-09160"/>
    <x v="329"/>
    <x v="10"/>
    <x v="1"/>
    <n v="2333237695"/>
    <x v="7"/>
    <s v="PRD - 104 - WAT"/>
    <x v="7"/>
    <x v="2"/>
    <s v="N"/>
    <n v="2992.03"/>
    <n v="592.55999999999995"/>
    <x v="0"/>
    <n v="0.19804614258546899"/>
    <x v="0"/>
    <x v="0"/>
    <m/>
    <x v="0"/>
    <n v="0"/>
    <m/>
    <x v="11"/>
    <x v="4"/>
  </r>
  <r>
    <s v="ORD-202312-09161"/>
    <x v="335"/>
    <x v="4"/>
    <x v="2"/>
    <n v="7785684267"/>
    <x v="3"/>
    <s v="PRD-106-PHO"/>
    <x v="2"/>
    <x v="1"/>
    <s v="West"/>
    <n v="1252.01"/>
    <n v="324.36"/>
    <x v="3"/>
    <n v="0.259071413167626"/>
    <x v="0"/>
    <x v="1"/>
    <m/>
    <x v="0"/>
    <n v="0"/>
    <n v="2788.38"/>
    <x v="11"/>
    <x v="4"/>
  </r>
  <r>
    <s v="ORD-202312-09162"/>
    <x v="349"/>
    <x v="22"/>
    <x v="6"/>
    <n v="4180014225"/>
    <x v="2"/>
    <s v="PRD-101-SHI"/>
    <x v="1"/>
    <x v="0"/>
    <s v="South"/>
    <n v="2358.92"/>
    <n v="237.3"/>
    <x v="2"/>
    <n v="0.10059688331948501"/>
    <x v="0"/>
    <x v="0"/>
    <m/>
    <x v="0"/>
    <n v="0"/>
    <n v="2821.33"/>
    <x v="11"/>
    <x v="4"/>
  </r>
  <r>
    <s v="ORD-202312-09163"/>
    <x v="334"/>
    <x v="25"/>
    <x v="6"/>
    <n v="759164468"/>
    <x v="15"/>
    <s v="PRD-100-SHO"/>
    <x v="12"/>
    <x v="0"/>
    <s v="North"/>
    <n v="4271.03"/>
    <n v="856.66"/>
    <x v="0"/>
    <n v="0.200574568663765"/>
    <x v="0"/>
    <x v="1"/>
    <m/>
    <x v="0"/>
    <n v="0"/>
    <n v="2793.38"/>
    <x v="11"/>
    <x v="4"/>
  </r>
  <r>
    <s v="ORD-202312-09164"/>
    <x v="334"/>
    <x v="7"/>
    <x v="3"/>
    <n v="5443054211"/>
    <x v="13"/>
    <s v="PRD-102-LAP"/>
    <x v="10"/>
    <x v="1"/>
    <s v="East"/>
    <n v="1895.66"/>
    <n v="414.18"/>
    <x v="1"/>
    <n v="0.21848854752434499"/>
    <x v="0"/>
    <x v="1"/>
    <m/>
    <x v="0"/>
    <n v="0"/>
    <n v="847.14"/>
    <x v="11"/>
    <x v="4"/>
  </r>
  <r>
    <s v="ORD-202312-09165"/>
    <x v="327"/>
    <x v="12"/>
    <x v="2"/>
    <n v="5646932434"/>
    <x v="15"/>
    <s v="PRD-100-SHO"/>
    <x v="12"/>
    <x v="0"/>
    <s v="North"/>
    <n v="3268.76"/>
    <n v="616.36"/>
    <x v="0"/>
    <n v="0.18856079981399701"/>
    <x v="0"/>
    <x v="0"/>
    <s v="DAMAGED"/>
    <x v="1"/>
    <n v="1"/>
    <n v="2793.38"/>
    <x v="11"/>
    <x v="4"/>
  </r>
  <r>
    <s v="ORD-202312-09166"/>
    <x v="352"/>
    <x v="17"/>
    <x v="0"/>
    <n v="2670840423"/>
    <x v="3"/>
    <s v="PRD-106-PHO"/>
    <x v="2"/>
    <x v="1"/>
    <s v="South"/>
    <n v="4368.8999999999996"/>
    <n v="155.18"/>
    <x v="2"/>
    <n v="3.5519238252191603E-2"/>
    <x v="0"/>
    <x v="2"/>
    <m/>
    <x v="0"/>
    <n v="0"/>
    <n v="2788.38"/>
    <x v="11"/>
    <x v="4"/>
  </r>
  <r>
    <s v="ORD-202312-09167"/>
    <x v="328"/>
    <x v="16"/>
    <x v="3"/>
    <n v="7895321339"/>
    <x v="5"/>
    <s v="PRD-103-HEA "/>
    <x v="5"/>
    <x v="1"/>
    <s v="W"/>
    <n v="4307.54"/>
    <n v="1006.31"/>
    <x v="3"/>
    <n v="0.23361593856354201"/>
    <x v="0"/>
    <x v="1"/>
    <m/>
    <x v="0"/>
    <n v="0"/>
    <m/>
    <x v="11"/>
    <x v="4"/>
  </r>
  <r>
    <s v="ORD-202312-09168"/>
    <x v="326"/>
    <x v="14"/>
    <x v="1"/>
    <n v="3961398617"/>
    <x v="2"/>
    <s v="PRD - 101 - SHI"/>
    <x v="1"/>
    <x v="0"/>
    <s v="North"/>
    <n v="4040.56"/>
    <n v="363.1"/>
    <x v="0"/>
    <n v="8.9863781258043396E-2"/>
    <x v="0"/>
    <x v="2"/>
    <m/>
    <x v="0"/>
    <n v="0"/>
    <m/>
    <x v="11"/>
    <x v="4"/>
  </r>
  <r>
    <s v="ORD-202312-09169"/>
    <x v="331"/>
    <x v="8"/>
    <x v="5"/>
    <n v="3144128066"/>
    <x v="4"/>
    <s v="PRD - 109 - SUN"/>
    <x v="3"/>
    <x v="2"/>
    <s v="N"/>
    <n v="1438.99"/>
    <n v="346.22"/>
    <x v="0"/>
    <n v="0.24059930923772899"/>
    <x v="0"/>
    <x v="1"/>
    <m/>
    <x v="0"/>
    <n v="0"/>
    <m/>
    <x v="11"/>
    <x v="4"/>
  </r>
  <r>
    <s v="ORD-202312-09170"/>
    <x v="328"/>
    <x v="16"/>
    <x v="0"/>
    <n v="9056084682"/>
    <x v="1"/>
    <s v="PRD-101-SHI"/>
    <x v="1"/>
    <x v="0"/>
    <s v="W"/>
    <n v="4847.2700000000004"/>
    <n v="368.96"/>
    <x v="3"/>
    <n v="7.6117072083873999E-2"/>
    <x v="0"/>
    <x v="2"/>
    <m/>
    <x v="0"/>
    <n v="0"/>
    <n v="2821.33"/>
    <x v="11"/>
    <x v="4"/>
  </r>
  <r>
    <s v="ORD-202312-09171"/>
    <x v="330"/>
    <x v="29"/>
    <x v="1"/>
    <n v="7410673582"/>
    <x v="11"/>
    <s v="PRD-104-WAT"/>
    <x v="7"/>
    <x v="2"/>
    <s v="N"/>
    <n v="3028.27"/>
    <n v="418.52"/>
    <x v="0"/>
    <n v="0.138204321279146"/>
    <x v="0"/>
    <x v="0"/>
    <m/>
    <x v="0"/>
    <n v="0"/>
    <n v="2420.2800000000002"/>
    <x v="11"/>
    <x v="4"/>
  </r>
  <r>
    <s v="ORD-202312-09172"/>
    <x v="329"/>
    <x v="14"/>
    <x v="1"/>
    <n v="6950814977"/>
    <x v="21"/>
    <s v="PRD-110-CAM"/>
    <x v="8"/>
    <x v="1"/>
    <s v="West"/>
    <n v="3721.92"/>
    <n v="500.03"/>
    <x v="3"/>
    <n v="0.134347326111254"/>
    <x v="0"/>
    <x v="0"/>
    <m/>
    <x v="0"/>
    <n v="0"/>
    <m/>
    <x v="11"/>
    <x v="4"/>
  </r>
  <r>
    <s v="ORD-202312-09173"/>
    <x v="338"/>
    <x v="2"/>
    <x v="7"/>
    <n v="2119219332"/>
    <x v="16"/>
    <s v="PRD-109-SUN"/>
    <x v="3"/>
    <x v="2"/>
    <s v="East"/>
    <n v="2677.85"/>
    <n v="618.65"/>
    <x v="1"/>
    <n v="0.23102488937020399"/>
    <x v="0"/>
    <x v="1"/>
    <m/>
    <x v="0"/>
    <n v="0"/>
    <m/>
    <x v="11"/>
    <x v="4"/>
  </r>
  <r>
    <s v="ORD-202312-09174"/>
    <x v="328"/>
    <x v="8"/>
    <x v="3"/>
    <n v="8389384777"/>
    <x v="8"/>
    <s v="PRD-110-CAM"/>
    <x v="8"/>
    <x v="1"/>
    <s v="North"/>
    <n v="2547.1999999999998"/>
    <n v="531.99"/>
    <x v="0"/>
    <n v="0.20885285804020101"/>
    <x v="0"/>
    <x v="1"/>
    <m/>
    <x v="0"/>
    <n v="0"/>
    <m/>
    <x v="11"/>
    <x v="4"/>
  </r>
  <r>
    <s v="ORD-202312-09175"/>
    <x v="329"/>
    <x v="20"/>
    <x v="7"/>
    <n v="7123683647"/>
    <x v="13"/>
    <s v="PRD-102-LAP"/>
    <x v="10"/>
    <x v="1"/>
    <s v="South"/>
    <n v="708.18"/>
    <n v="85.18"/>
    <x v="2"/>
    <n v="0.120280154762913"/>
    <x v="1"/>
    <x v="0"/>
    <m/>
    <x v="0"/>
    <n v="0"/>
    <n v="847.14"/>
    <x v="11"/>
    <x v="4"/>
  </r>
  <r>
    <s v="ORD-202312-09176"/>
    <x v="326"/>
    <x v="15"/>
    <x v="0"/>
    <n v="3530100649"/>
    <x v="12"/>
    <s v="PRD-105-BAG"/>
    <x v="9"/>
    <x v="2"/>
    <s v="W"/>
    <n v="2891.39"/>
    <n v="621.72"/>
    <x v="3"/>
    <n v="0.215024607541701"/>
    <x v="0"/>
    <x v="1"/>
    <m/>
    <x v="0"/>
    <n v="0"/>
    <m/>
    <x v="11"/>
    <x v="4"/>
  </r>
  <r>
    <s v="ORD-202312-09177"/>
    <x v="332"/>
    <x v="15"/>
    <x v="2"/>
    <n v="1858248865"/>
    <x v="21"/>
    <s v="PRD-110-CAM"/>
    <x v="8"/>
    <x v="1"/>
    <s v="W"/>
    <n v="124.97"/>
    <n v="13.48"/>
    <x v="3"/>
    <n v="0.107865887813075"/>
    <x v="2"/>
    <x v="0"/>
    <m/>
    <x v="0"/>
    <n v="0"/>
    <m/>
    <x v="11"/>
    <x v="4"/>
  </r>
  <r>
    <s v="ORD-202312-09178"/>
    <x v="333"/>
    <x v="13"/>
    <x v="7"/>
    <n v="4746357093"/>
    <x v="13"/>
    <s v="PRD-102-LAP"/>
    <x v="10"/>
    <x v="1"/>
    <s v="W"/>
    <n v="2859.63"/>
    <n v="682.84"/>
    <x v="3"/>
    <n v="0.23878613666803"/>
    <x v="0"/>
    <x v="1"/>
    <m/>
    <x v="0"/>
    <n v="0"/>
    <n v="847.14"/>
    <x v="11"/>
    <x v="4"/>
  </r>
  <r>
    <s v="ORD-202312-09179"/>
    <x v="323"/>
    <x v="19"/>
    <x v="0"/>
    <n v="9083354255"/>
    <x v="9"/>
    <s v="PRD-107-TAB"/>
    <x v="6"/>
    <x v="1"/>
    <s v="S"/>
    <n v="4882.7700000000004"/>
    <n v="1213.5999999999999"/>
    <x v="2"/>
    <n v="0.24854744335694701"/>
    <x v="0"/>
    <x v="1"/>
    <m/>
    <x v="0"/>
    <n v="0"/>
    <n v="2081.52"/>
    <x v="11"/>
    <x v="4"/>
  </r>
  <r>
    <s v="ORD-202312-09180"/>
    <x v="344"/>
    <x v="3"/>
    <x v="4"/>
    <n v="6801771566"/>
    <x v="9"/>
    <s v="PRD-107-TAB"/>
    <x v="6"/>
    <x v="1"/>
    <s v="South"/>
    <n v="4060.34"/>
    <n v="407.29"/>
    <x v="2"/>
    <n v="0.100309333701119"/>
    <x v="0"/>
    <x v="0"/>
    <m/>
    <x v="0"/>
    <n v="0"/>
    <n v="2081.52"/>
    <x v="11"/>
    <x v="4"/>
  </r>
  <r>
    <s v="ORD-202312-09181"/>
    <x v="337"/>
    <x v="6"/>
    <x v="3"/>
    <n v="3142397391"/>
    <x v="3"/>
    <s v="PRD-106-PHO"/>
    <x v="2"/>
    <x v="1"/>
    <s v="North"/>
    <n v="3182.72"/>
    <n v="883.04"/>
    <x v="0"/>
    <n v="0.27744822039010703"/>
    <x v="0"/>
    <x v="1"/>
    <m/>
    <x v="0"/>
    <n v="0"/>
    <n v="2788.38"/>
    <x v="11"/>
    <x v="4"/>
  </r>
  <r>
    <s v="ORD-202312-09182"/>
    <x v="343"/>
    <x v="27"/>
    <x v="4"/>
    <n v="3249622852"/>
    <x v="14"/>
    <s v="PRD-111-CHA"/>
    <x v="4"/>
    <x v="1"/>
    <s v="East"/>
    <n v="2394.56"/>
    <n v="513.35"/>
    <x v="1"/>
    <n v="0.214381765334759"/>
    <x v="0"/>
    <x v="1"/>
    <m/>
    <x v="0"/>
    <n v="0"/>
    <n v="207.68"/>
    <x v="11"/>
    <x v="4"/>
  </r>
  <r>
    <s v="ORD-202312-09183"/>
    <x v="349"/>
    <x v="13"/>
    <x v="4"/>
    <n v="6122922153"/>
    <x v="11"/>
    <s v="PRD-104-WAT"/>
    <x v="7"/>
    <x v="2"/>
    <s v="South"/>
    <n v="947.56"/>
    <n v="79.03"/>
    <x v="2"/>
    <n v="8.3403689476128196E-2"/>
    <x v="1"/>
    <x v="2"/>
    <m/>
    <x v="0"/>
    <n v="0"/>
    <n v="2420.2800000000002"/>
    <x v="11"/>
    <x v="4"/>
  </r>
  <r>
    <s v="ORD-202312-09184"/>
    <x v="337"/>
    <x v="19"/>
    <x v="7"/>
    <n v="3158406718"/>
    <x v="10"/>
    <s v="PRD-106-PHO"/>
    <x v="2"/>
    <x v="1"/>
    <s v="South"/>
    <n v="1833.64"/>
    <n v="423.28"/>
    <x v="2"/>
    <n v="0.23084138653170699"/>
    <x v="0"/>
    <x v="1"/>
    <m/>
    <x v="0"/>
    <n v="0"/>
    <n v="2788.38"/>
    <x v="11"/>
    <x v="4"/>
  </r>
  <r>
    <s v="ORD-202312-09185"/>
    <x v="350"/>
    <x v="24"/>
    <x v="0"/>
    <n v="3844719611"/>
    <x v="10"/>
    <s v="PRD-106-PHO"/>
    <x v="2"/>
    <x v="1"/>
    <s v="S"/>
    <n v="1467.49"/>
    <n v="137.51"/>
    <x v="2"/>
    <n v="9.3704216042357999E-2"/>
    <x v="0"/>
    <x v="2"/>
    <m/>
    <x v="0"/>
    <n v="0"/>
    <n v="2788.38"/>
    <x v="11"/>
    <x v="4"/>
  </r>
  <r>
    <s v="ORD-202312-09186"/>
    <x v="329"/>
    <x v="26"/>
    <x v="1"/>
    <n v="9423360394"/>
    <x v="9"/>
    <s v="PRD-107-TAB"/>
    <x v="4"/>
    <x v="1"/>
    <s v="S"/>
    <n v="732.7"/>
    <n v="36.74"/>
    <x v="2"/>
    <n v="5.0143305582093602E-2"/>
    <x v="1"/>
    <x v="2"/>
    <m/>
    <x v="0"/>
    <n v="0"/>
    <n v="2081.52"/>
    <x v="11"/>
    <x v="4"/>
  </r>
  <r>
    <s v="ORD-202312-09187"/>
    <x v="324"/>
    <x v="16"/>
    <x v="3"/>
    <n v="3476242225"/>
    <x v="22"/>
    <s v="PRD-105-BAG"/>
    <x v="9"/>
    <x v="2"/>
    <s v="N"/>
    <n v="3339.14"/>
    <n v="419.8"/>
    <x v="0"/>
    <n v="0.125720994028403"/>
    <x v="0"/>
    <x v="0"/>
    <m/>
    <x v="0"/>
    <n v="0"/>
    <m/>
    <x v="11"/>
    <x v="4"/>
  </r>
  <r>
    <s v="ORD-202312-09188"/>
    <x v="331"/>
    <x v="17"/>
    <x v="2"/>
    <n v="8472005092"/>
    <x v="4"/>
    <s v="PRD-109-SUN"/>
    <x v="3"/>
    <x v="2"/>
    <s v="North"/>
    <n v="94"/>
    <n v="21.73"/>
    <x v="0"/>
    <n v="0.23117021276595701"/>
    <x v="2"/>
    <x v="1"/>
    <m/>
    <x v="0"/>
    <n v="0"/>
    <m/>
    <x v="11"/>
    <x v="4"/>
  </r>
  <r>
    <s v="ORD-202312-09189"/>
    <x v="343"/>
    <x v="12"/>
    <x v="5"/>
    <n v="9388918130"/>
    <x v="22"/>
    <s v="PRD-105-BAG"/>
    <x v="9"/>
    <x v="2"/>
    <s v="East"/>
    <n v="3572.24"/>
    <n v="474.44"/>
    <x v="1"/>
    <n v="0.132813024880747"/>
    <x v="0"/>
    <x v="0"/>
    <s v="Customer changed mind"/>
    <x v="1"/>
    <n v="1"/>
    <m/>
    <x v="11"/>
    <x v="4"/>
  </r>
  <r>
    <s v="ORD-202312-09190"/>
    <x v="336"/>
    <x v="11"/>
    <x v="7"/>
    <n v="978739351"/>
    <x v="21"/>
    <s v="PRD - 110 - CAM"/>
    <x v="4"/>
    <x v="1"/>
    <s v="North"/>
    <n v="1839.8"/>
    <n v="290.22000000000003"/>
    <x v="0"/>
    <n v="0.15774540710946799"/>
    <x v="0"/>
    <x v="0"/>
    <m/>
    <x v="0"/>
    <n v="0"/>
    <m/>
    <x v="11"/>
    <x v="4"/>
  </r>
  <r>
    <s v="ORD-202312-09191"/>
    <x v="345"/>
    <x v="26"/>
    <x v="5"/>
    <n v="9991900450"/>
    <x v="11"/>
    <s v="PRD-104-WAT "/>
    <x v="7"/>
    <x v="2"/>
    <s v="N"/>
    <n v="1969.34"/>
    <n v="335.59"/>
    <x v="0"/>
    <n v="0.17040734459260501"/>
    <x v="0"/>
    <x v="0"/>
    <m/>
    <x v="0"/>
    <n v="0"/>
    <m/>
    <x v="11"/>
    <x v="4"/>
  </r>
  <r>
    <s v="ORD-202312-09192"/>
    <x v="325"/>
    <x v="22"/>
    <x v="5"/>
    <n v="2272340361"/>
    <x v="6"/>
    <s v="PRD-107-TAB"/>
    <x v="6"/>
    <x v="1"/>
    <s v="West"/>
    <n v="838.79"/>
    <n v="206.59"/>
    <x v="3"/>
    <n v="0.24629525864638399"/>
    <x v="1"/>
    <x v="1"/>
    <m/>
    <x v="0"/>
    <n v="0"/>
    <n v="2081.52"/>
    <x v="11"/>
    <x v="4"/>
  </r>
  <r>
    <s v="ORD-202312-09193"/>
    <x v="342"/>
    <x v="5"/>
    <x v="7"/>
    <n v="6463260657"/>
    <x v="12"/>
    <s v="PRD-105-BAG"/>
    <x v="9"/>
    <x v="2"/>
    <s v="North"/>
    <n v="740.86"/>
    <n v="118.63"/>
    <x v="0"/>
    <n v="0.160124719920093"/>
    <x v="1"/>
    <x v="0"/>
    <s v="DAMAGED"/>
    <x v="1"/>
    <n v="1"/>
    <m/>
    <x v="11"/>
    <x v="4"/>
  </r>
  <r>
    <s v="ORD-202312-09194"/>
    <x v="341"/>
    <x v="18"/>
    <x v="3"/>
    <n v="2326932945"/>
    <x v="4"/>
    <s v="PRD-109-SUN"/>
    <x v="3"/>
    <x v="2"/>
    <s v="South"/>
    <n v="211.84"/>
    <n v="12.69"/>
    <x v="2"/>
    <n v="5.99037009063444E-2"/>
    <x v="2"/>
    <x v="2"/>
    <m/>
    <x v="0"/>
    <n v="0"/>
    <m/>
    <x v="11"/>
    <x v="4"/>
  </r>
  <r>
    <s v="ORD-202312-09195"/>
    <x v="335"/>
    <x v="25"/>
    <x v="4"/>
    <n v="5287434729"/>
    <x v="15"/>
    <s v="PRD-100-SHO"/>
    <x v="12"/>
    <x v="0"/>
    <s v="South"/>
    <n v="4502.1099999999997"/>
    <n v="624.21"/>
    <x v="2"/>
    <n v="0.138648322675368"/>
    <x v="0"/>
    <x v="0"/>
    <m/>
    <x v="0"/>
    <n v="0"/>
    <n v="2793.38"/>
    <x v="11"/>
    <x v="4"/>
  </r>
  <r>
    <s v="ORD-202312-09196"/>
    <x v="329"/>
    <x v="21"/>
    <x v="1"/>
    <n v="2064511833"/>
    <x v="20"/>
    <s v="PRD-100-SHO"/>
    <x v="12"/>
    <x v="0"/>
    <s v="North"/>
    <n v="773.69"/>
    <n v="204.27"/>
    <x v="0"/>
    <n v="0.264020473316186"/>
    <x v="1"/>
    <x v="1"/>
    <m/>
    <x v="0"/>
    <n v="0"/>
    <n v="2793.38"/>
    <x v="11"/>
    <x v="4"/>
  </r>
  <r>
    <s v="ORD-202312-09197"/>
    <x v="352"/>
    <x v="24"/>
    <x v="6"/>
    <n v="3929274639"/>
    <x v="9"/>
    <s v="PRD-107-TAB"/>
    <x v="6"/>
    <x v="1"/>
    <s v="S"/>
    <n v="244.75"/>
    <n v="69.930000000000007"/>
    <x v="2"/>
    <n v="0.28572012257405499"/>
    <x v="2"/>
    <x v="1"/>
    <m/>
    <x v="0"/>
    <n v="0"/>
    <n v="2081.52"/>
    <x v="11"/>
    <x v="4"/>
  </r>
  <r>
    <s v="ORD-202312-09198"/>
    <x v="328"/>
    <x v="10"/>
    <x v="2"/>
    <n v="4663965775"/>
    <x v="11"/>
    <s v="PRD-104-WAT"/>
    <x v="7"/>
    <x v="2"/>
    <s v="N"/>
    <n v="4220.29"/>
    <n v="765.83"/>
    <x v="0"/>
    <n v="0.181463833054127"/>
    <x v="0"/>
    <x v="0"/>
    <m/>
    <x v="0"/>
    <n v="0"/>
    <n v="2420.2800000000002"/>
    <x v="11"/>
    <x v="4"/>
  </r>
  <r>
    <s v="ORD-202312-09199"/>
    <x v="326"/>
    <x v="14"/>
    <x v="1"/>
    <n v="2187101918"/>
    <x v="11"/>
    <s v="PRD-104-WAT"/>
    <x v="7"/>
    <x v="2"/>
    <s v="North"/>
    <n v="2184.7800000000002"/>
    <n v="261.02999999999997"/>
    <x v="0"/>
    <n v="0.119476560569028"/>
    <x v="0"/>
    <x v="0"/>
    <m/>
    <x v="0"/>
    <n v="0"/>
    <n v="2420.2800000000002"/>
    <x v="11"/>
    <x v="4"/>
  </r>
  <r>
    <s v="ORD-202312-09200"/>
    <x v="352"/>
    <x v="25"/>
    <x v="5"/>
    <n v="9924320811"/>
    <x v="11"/>
    <s v="PRD-104-WAT "/>
    <x v="7"/>
    <x v="2"/>
    <s v="South"/>
    <n v="2848.71"/>
    <n v="106.33"/>
    <x v="2"/>
    <n v="3.7325666705280598E-2"/>
    <x v="0"/>
    <x v="2"/>
    <m/>
    <x v="0"/>
    <n v="0"/>
    <m/>
    <x v="11"/>
    <x v="4"/>
  </r>
  <r>
    <s v="ORD-202312-09201"/>
    <x v="341"/>
    <x v="17"/>
    <x v="7"/>
    <n v="1984354315"/>
    <x v="15"/>
    <s v="PRD-100-SHO"/>
    <x v="4"/>
    <x v="0"/>
    <s v="East"/>
    <n v="2816.45"/>
    <n v="671.97"/>
    <x v="1"/>
    <n v="0.23858758366028199"/>
    <x v="0"/>
    <x v="1"/>
    <m/>
    <x v="0"/>
    <n v="0"/>
    <n v="2793.38"/>
    <x v="11"/>
    <x v="4"/>
  </r>
  <r>
    <s v="ORD-202312-09202"/>
    <x v="346"/>
    <x v="16"/>
    <x v="5"/>
    <n v="5657416495"/>
    <x v="10"/>
    <s v="PRD-106-PHO"/>
    <x v="2"/>
    <x v="1"/>
    <s v="North"/>
    <n v="3930.41"/>
    <n v="449.36"/>
    <x v="0"/>
    <n v="0.11432903946407599"/>
    <x v="0"/>
    <x v="0"/>
    <m/>
    <x v="0"/>
    <n v="0"/>
    <n v="2788.38"/>
    <x v="11"/>
    <x v="4"/>
  </r>
  <r>
    <s v="ORD-202312-09203"/>
    <x v="324"/>
    <x v="16"/>
    <x v="7"/>
    <n v="4107463170"/>
    <x v="5"/>
    <s v="PRD-103-HEA"/>
    <x v="5"/>
    <x v="1"/>
    <s v="N"/>
    <n v="2757.32"/>
    <n v="268.05"/>
    <x v="0"/>
    <n v="9.7213961382791994E-2"/>
    <x v="0"/>
    <x v="2"/>
    <m/>
    <x v="0"/>
    <n v="0"/>
    <n v="2183.56"/>
    <x v="11"/>
    <x v="4"/>
  </r>
  <r>
    <s v="ORD-202312-09204"/>
    <x v="348"/>
    <x v="24"/>
    <x v="2"/>
    <n v="8548169874"/>
    <x v="5"/>
    <s v="PRD-103-HEA"/>
    <x v="5"/>
    <x v="1"/>
    <s v="East"/>
    <n v="3420.06"/>
    <n v="407.71"/>
    <x v="1"/>
    <n v="0.11921135886504899"/>
    <x v="0"/>
    <x v="0"/>
    <m/>
    <x v="0"/>
    <n v="0"/>
    <n v="2183.56"/>
    <x v="11"/>
    <x v="4"/>
  </r>
  <r>
    <s v="ORD-202312-09205"/>
    <x v="342"/>
    <x v="21"/>
    <x v="1"/>
    <n v="1315252474"/>
    <x v="19"/>
    <s v="PRD-102-LAP"/>
    <x v="10"/>
    <x v="1"/>
    <s v="W"/>
    <n v="4685.0200000000004"/>
    <n v="676.93"/>
    <x v="3"/>
    <n v="0.14448817721162299"/>
    <x v="0"/>
    <x v="0"/>
    <m/>
    <x v="0"/>
    <n v="0"/>
    <n v="847.14"/>
    <x v="11"/>
    <x v="4"/>
  </r>
  <r>
    <s v="ORD-202312-09206"/>
    <x v="349"/>
    <x v="7"/>
    <x v="4"/>
    <n v="7009248307"/>
    <x v="9"/>
    <s v="PRD-107-TAB"/>
    <x v="6"/>
    <x v="1"/>
    <s v="North"/>
    <n v="177.39"/>
    <n v="46.83"/>
    <x v="0"/>
    <n v="0.26399458819550098"/>
    <x v="2"/>
    <x v="1"/>
    <m/>
    <x v="0"/>
    <n v="0"/>
    <n v="2081.52"/>
    <x v="11"/>
    <x v="4"/>
  </r>
  <r>
    <s v="ORD-202312-09207"/>
    <x v="324"/>
    <x v="11"/>
    <x v="7"/>
    <n v="2907024167"/>
    <x v="8"/>
    <s v="PRD-110-CAM"/>
    <x v="8"/>
    <x v="1"/>
    <s v="North"/>
    <n v="654.27"/>
    <n v="154.62"/>
    <x v="0"/>
    <n v="0.23632445320739101"/>
    <x v="1"/>
    <x v="1"/>
    <m/>
    <x v="0"/>
    <n v="0"/>
    <m/>
    <x v="11"/>
    <x v="4"/>
  </r>
  <r>
    <s v="ORD-202312-09208"/>
    <x v="323"/>
    <x v="10"/>
    <x v="5"/>
    <n v="3740263539"/>
    <x v="23"/>
    <s v="PRD-111-CHA"/>
    <x v="11"/>
    <x v="1"/>
    <s v="North"/>
    <n v="4409.63"/>
    <n v="778.54"/>
    <x v="0"/>
    <n v="0.17655449550189001"/>
    <x v="0"/>
    <x v="0"/>
    <m/>
    <x v="0"/>
    <n v="0"/>
    <n v="207.68"/>
    <x v="11"/>
    <x v="4"/>
  </r>
  <r>
    <s v="ORD-202312-09209"/>
    <x v="335"/>
    <x v="2"/>
    <x v="4"/>
    <n v="4468954552"/>
    <x v="15"/>
    <s v="PRD-100-SHO"/>
    <x v="12"/>
    <x v="0"/>
    <s v="West"/>
    <n v="1842.88"/>
    <n v="522.23"/>
    <x v="3"/>
    <n v="0.28337710540024302"/>
    <x v="0"/>
    <x v="1"/>
    <m/>
    <x v="0"/>
    <n v="0"/>
    <n v="2793.38"/>
    <x v="11"/>
    <x v="4"/>
  </r>
  <r>
    <s v="ORD-202312-09210"/>
    <x v="338"/>
    <x v="10"/>
    <x v="6"/>
    <n v="1295435801"/>
    <x v="5"/>
    <s v="PRD-103-HEA"/>
    <x v="5"/>
    <x v="1"/>
    <s v="W"/>
    <n v="1425.97"/>
    <n v="48.79"/>
    <x v="3"/>
    <n v="3.4215306072357801E-2"/>
    <x v="0"/>
    <x v="2"/>
    <m/>
    <x v="0"/>
    <n v="0"/>
    <n v="2183.56"/>
    <x v="11"/>
    <x v="4"/>
  </r>
  <r>
    <s v="ORD-202312-09211"/>
    <x v="326"/>
    <x v="8"/>
    <x v="2"/>
    <n v="5868695490"/>
    <x v="4"/>
    <s v="PRD-109-SUN"/>
    <x v="3"/>
    <x v="2"/>
    <s v="N"/>
    <n v="1164"/>
    <n v="118.55"/>
    <x v="0"/>
    <n v="0.10184707903780101"/>
    <x v="0"/>
    <x v="0"/>
    <m/>
    <x v="0"/>
    <n v="0"/>
    <m/>
    <x v="11"/>
    <x v="4"/>
  </r>
  <r>
    <s v="ORD-202312-09212"/>
    <x v="330"/>
    <x v="6"/>
    <x v="6"/>
    <n v="1239192660"/>
    <x v="2"/>
    <s v="PRD-101-SHI"/>
    <x v="1"/>
    <x v="0"/>
    <s v="North"/>
    <n v="4168.82"/>
    <n v="1198.2"/>
    <x v="0"/>
    <n v="0.28741946162223397"/>
    <x v="0"/>
    <x v="1"/>
    <m/>
    <x v="0"/>
    <n v="0"/>
    <n v="2821.33"/>
    <x v="11"/>
    <x v="4"/>
  </r>
  <r>
    <s v="ORD-202312-09213"/>
    <x v="333"/>
    <x v="21"/>
    <x v="2"/>
    <n v="5309181038"/>
    <x v="14"/>
    <s v="PRD-111-CHA"/>
    <x v="11"/>
    <x v="1"/>
    <s v="North"/>
    <n v="4727.66"/>
    <n v="742.44"/>
    <x v="0"/>
    <n v="0.15704175004124701"/>
    <x v="0"/>
    <x v="0"/>
    <m/>
    <x v="0"/>
    <n v="0"/>
    <n v="207.68"/>
    <x v="11"/>
    <x v="4"/>
  </r>
  <r>
    <s v="ORD-202312-09214"/>
    <x v="329"/>
    <x v="10"/>
    <x v="6"/>
    <n v="4467199939"/>
    <x v="9"/>
    <s v="PRD-107-TAB"/>
    <x v="6"/>
    <x v="1"/>
    <s v="S"/>
    <n v="3259.37"/>
    <n v="730.34"/>
    <x v="2"/>
    <n v="0.224073977486447"/>
    <x v="0"/>
    <x v="1"/>
    <m/>
    <x v="0"/>
    <n v="0"/>
    <n v="2081.52"/>
    <x v="11"/>
    <x v="4"/>
  </r>
  <r>
    <s v="ORD-202312-09215"/>
    <x v="329"/>
    <x v="9"/>
    <x v="1"/>
    <n v="3606782932"/>
    <x v="4"/>
    <s v="PRD-109-SUN"/>
    <x v="3"/>
    <x v="2"/>
    <s v="N"/>
    <n v="3008.25"/>
    <n v="633.27"/>
    <x v="0"/>
    <n v="0.21051109449015201"/>
    <x v="0"/>
    <x v="1"/>
    <m/>
    <x v="0"/>
    <n v="0"/>
    <m/>
    <x v="11"/>
    <x v="4"/>
  </r>
  <r>
    <s v="ORD-202312-09216"/>
    <x v="337"/>
    <x v="20"/>
    <x v="0"/>
    <n v="3464924717"/>
    <x v="12"/>
    <s v="PRD-105-BAG "/>
    <x v="9"/>
    <x v="2"/>
    <s v="North"/>
    <n v="3798.88"/>
    <n v="557.52"/>
    <x v="0"/>
    <n v="0.14675904477109"/>
    <x v="0"/>
    <x v="0"/>
    <m/>
    <x v="0"/>
    <n v="0"/>
    <m/>
    <x v="11"/>
    <x v="4"/>
  </r>
  <r>
    <s v="ORD-202312-09217"/>
    <x v="335"/>
    <x v="22"/>
    <x v="1"/>
    <n v="6762292713"/>
    <x v="0"/>
    <s v="PRD-108-JAC"/>
    <x v="0"/>
    <x v="0"/>
    <s v="North"/>
    <n v="190.91"/>
    <n v="34.770000000000003"/>
    <x v="0"/>
    <n v="0.18212770415379001"/>
    <x v="2"/>
    <x v="0"/>
    <m/>
    <x v="0"/>
    <n v="0"/>
    <n v="2085.91"/>
    <x v="11"/>
    <x v="4"/>
  </r>
  <r>
    <s v="ORD-202312-09218"/>
    <x v="329"/>
    <x v="3"/>
    <x v="4"/>
    <n v="389125279"/>
    <x v="3"/>
    <s v="PRD-106-PHO"/>
    <x v="2"/>
    <x v="1"/>
    <s v="East"/>
    <n v="4387.17"/>
    <n v="615.25"/>
    <x v="1"/>
    <n v="0.14023846807851101"/>
    <x v="0"/>
    <x v="0"/>
    <m/>
    <x v="0"/>
    <n v="0"/>
    <n v="2788.38"/>
    <x v="11"/>
    <x v="4"/>
  </r>
  <r>
    <s v="ORD-202312-09219"/>
    <x v="327"/>
    <x v="16"/>
    <x v="7"/>
    <n v="3860837777"/>
    <x v="6"/>
    <s v="PRD-107-TAB"/>
    <x v="6"/>
    <x v="1"/>
    <s v="S"/>
    <n v="483.35"/>
    <n v="40.82"/>
    <x v="2"/>
    <n v="8.4452260266887402E-2"/>
    <x v="2"/>
    <x v="2"/>
    <m/>
    <x v="0"/>
    <n v="0"/>
    <n v="2081.52"/>
    <x v="11"/>
    <x v="4"/>
  </r>
  <r>
    <s v="ORD-202312-09220"/>
    <x v="346"/>
    <x v="26"/>
    <x v="1"/>
    <n v="8662846419"/>
    <x v="0"/>
    <s v="PRD-108-JAC"/>
    <x v="0"/>
    <x v="0"/>
    <s v="N"/>
    <n v="2647.92"/>
    <n v="507.85"/>
    <x v="0"/>
    <n v="0.19179204809813"/>
    <x v="0"/>
    <x v="0"/>
    <m/>
    <x v="0"/>
    <n v="0"/>
    <n v="2085.91"/>
    <x v="11"/>
    <x v="4"/>
  </r>
  <r>
    <s v="ORD-202312-09221"/>
    <x v="350"/>
    <x v="3"/>
    <x v="1"/>
    <n v="6064864754"/>
    <x v="13"/>
    <s v="PRD-102-LAP"/>
    <x v="10"/>
    <x v="1"/>
    <s v="S"/>
    <n v="3719.9"/>
    <n v="378.1"/>
    <x v="2"/>
    <n v="0.10164251727197"/>
    <x v="0"/>
    <x v="0"/>
    <m/>
    <x v="0"/>
    <n v="0"/>
    <n v="847.14"/>
    <x v="11"/>
    <x v="4"/>
  </r>
  <r>
    <s v="ORD-202312-09222"/>
    <x v="351"/>
    <x v="25"/>
    <x v="4"/>
    <n v="6554327144"/>
    <x v="5"/>
    <s v="PRD-103-HEA"/>
    <x v="5"/>
    <x v="1"/>
    <s v="South"/>
    <n v="1693.94"/>
    <n v="243.92"/>
    <x v="2"/>
    <n v="0.143995655099944"/>
    <x v="0"/>
    <x v="0"/>
    <s v="Wrong item delivered"/>
    <x v="1"/>
    <n v="1"/>
    <n v="2183.56"/>
    <x v="11"/>
    <x v="4"/>
  </r>
  <r>
    <s v="ORD-202312-09223"/>
    <x v="324"/>
    <x v="10"/>
    <x v="1"/>
    <n v="5640847745"/>
    <x v="13"/>
    <s v="PRD-102-LAP"/>
    <x v="10"/>
    <x v="1"/>
    <s v="North"/>
    <n v="161.74"/>
    <n v="45.23"/>
    <x v="0"/>
    <n v="0.27964634598738702"/>
    <x v="2"/>
    <x v="1"/>
    <m/>
    <x v="0"/>
    <n v="0"/>
    <n v="847.14"/>
    <x v="11"/>
    <x v="4"/>
  </r>
  <r>
    <s v="ORD-202312-09224"/>
    <x v="343"/>
    <x v="14"/>
    <x v="2"/>
    <n v="1260670725"/>
    <x v="0"/>
    <s v="PRD-108-JAC"/>
    <x v="0"/>
    <x v="0"/>
    <s v="North"/>
    <n v="212.39"/>
    <n v="21.46"/>
    <x v="0"/>
    <n v="0.101040538631762"/>
    <x v="2"/>
    <x v="0"/>
    <m/>
    <x v="0"/>
    <n v="0"/>
    <n v="2085.91"/>
    <x v="11"/>
    <x v="4"/>
  </r>
  <r>
    <s v="ORD-202312-09225"/>
    <x v="337"/>
    <x v="22"/>
    <x v="4"/>
    <n v="5864015424"/>
    <x v="17"/>
    <s v="PRD-108-JAC"/>
    <x v="0"/>
    <x v="0"/>
    <s v="North"/>
    <n v="3645.08"/>
    <n v="358.2"/>
    <x v="0"/>
    <n v="9.8269448132825593E-2"/>
    <x v="0"/>
    <x v="2"/>
    <m/>
    <x v="0"/>
    <n v="0"/>
    <n v="2085.91"/>
    <x v="11"/>
    <x v="4"/>
  </r>
  <r>
    <s v="ORD-202312-09226"/>
    <x v="348"/>
    <x v="18"/>
    <x v="0"/>
    <n v="3495372845"/>
    <x v="12"/>
    <s v="PRD-105-BAG"/>
    <x v="9"/>
    <x v="2"/>
    <s v="N"/>
    <n v="2800.1"/>
    <n v="542.36"/>
    <x v="0"/>
    <n v="0.19369308238991501"/>
    <x v="0"/>
    <x v="0"/>
    <m/>
    <x v="0"/>
    <n v="0"/>
    <m/>
    <x v="11"/>
    <x v="4"/>
  </r>
  <r>
    <s v="ORD-202312-09227"/>
    <x v="328"/>
    <x v="6"/>
    <x v="7"/>
    <n v="8619602491"/>
    <x v="2"/>
    <s v="PRD-101-SHI"/>
    <x v="1"/>
    <x v="0"/>
    <s v="South"/>
    <n v="683.93"/>
    <n v="113.89"/>
    <x v="2"/>
    <n v="0.16652288976942101"/>
    <x v="1"/>
    <x v="0"/>
    <m/>
    <x v="0"/>
    <n v="0"/>
    <n v="2821.33"/>
    <x v="11"/>
    <x v="4"/>
  </r>
  <r>
    <s v="ORD-202312-09228"/>
    <x v="328"/>
    <x v="4"/>
    <x v="0"/>
    <n v="9613313502"/>
    <x v="9"/>
    <s v="PRD-107-TAB"/>
    <x v="6"/>
    <x v="1"/>
    <s v="W"/>
    <n v="4885.4399999999996"/>
    <n v="675.25"/>
    <x v="3"/>
    <n v="0.138216823868474"/>
    <x v="0"/>
    <x v="0"/>
    <m/>
    <x v="0"/>
    <n v="0"/>
    <n v="2081.52"/>
    <x v="11"/>
    <x v="4"/>
  </r>
  <r>
    <s v="ORD-202312-09229"/>
    <x v="341"/>
    <x v="12"/>
    <x v="2"/>
    <n v="8625234063"/>
    <x v="17"/>
    <s v="PRD-108-JAC"/>
    <x v="0"/>
    <x v="0"/>
    <s v="North"/>
    <n v="100.09"/>
    <n v="13.32"/>
    <x v="0"/>
    <n v="0.13308022779498499"/>
    <x v="2"/>
    <x v="0"/>
    <m/>
    <x v="0"/>
    <n v="0"/>
    <n v="2085.91"/>
    <x v="11"/>
    <x v="4"/>
  </r>
  <r>
    <s v="ORD-202312-09230"/>
    <x v="338"/>
    <x v="13"/>
    <x v="3"/>
    <n v="185097185"/>
    <x v="9"/>
    <s v="PRD-107-TAB"/>
    <x v="4"/>
    <x v="1"/>
    <s v="North"/>
    <n v="3798.81"/>
    <n v="433.18"/>
    <x v="0"/>
    <n v="0.114030446376628"/>
    <x v="0"/>
    <x v="0"/>
    <m/>
    <x v="0"/>
    <n v="0"/>
    <n v="2081.52"/>
    <x v="11"/>
    <x v="4"/>
  </r>
  <r>
    <s v="ORD-202312-09231"/>
    <x v="338"/>
    <x v="11"/>
    <x v="6"/>
    <n v="8008762653"/>
    <x v="3"/>
    <s v="PRD-106-PHO"/>
    <x v="4"/>
    <x v="1"/>
    <s v="South"/>
    <n v="1523.03"/>
    <n v="269.12"/>
    <x v="2"/>
    <n v="0.176700393294945"/>
    <x v="0"/>
    <x v="0"/>
    <m/>
    <x v="0"/>
    <n v="0"/>
    <n v="2788.38"/>
    <x v="11"/>
    <x v="4"/>
  </r>
  <r>
    <s v="ORD-202312-09232"/>
    <x v="334"/>
    <x v="20"/>
    <x v="3"/>
    <n v="8433508611"/>
    <x v="12"/>
    <s v="PRD-105-BAG"/>
    <x v="9"/>
    <x v="2"/>
    <s v="East"/>
    <n v="4037.6"/>
    <n v="1115.44"/>
    <x v="1"/>
    <n v="0.27626312660986702"/>
    <x v="0"/>
    <x v="1"/>
    <m/>
    <x v="0"/>
    <n v="0"/>
    <m/>
    <x v="11"/>
    <x v="4"/>
  </r>
  <r>
    <s v="ORD-202312-09233"/>
    <x v="334"/>
    <x v="21"/>
    <x v="6"/>
    <n v="442180407"/>
    <x v="10"/>
    <s v="PRD-106-PHO"/>
    <x v="2"/>
    <x v="1"/>
    <s v="South"/>
    <n v="3228.65"/>
    <n v="948.38"/>
    <x v="2"/>
    <n v="0.29373886918681202"/>
    <x v="0"/>
    <x v="1"/>
    <m/>
    <x v="0"/>
    <n v="0"/>
    <n v="2788.38"/>
    <x v="11"/>
    <x v="4"/>
  </r>
  <r>
    <s v="ORD-202312-09234"/>
    <x v="340"/>
    <x v="5"/>
    <x v="4"/>
    <n v="3685809566"/>
    <x v="0"/>
    <s v="PRD-108-JAC"/>
    <x v="0"/>
    <x v="0"/>
    <s v="S"/>
    <n v="877.63"/>
    <n v="40.299999999999997"/>
    <x v="2"/>
    <n v="4.5919123092875103E-2"/>
    <x v="1"/>
    <x v="2"/>
    <m/>
    <x v="0"/>
    <n v="0"/>
    <n v="2085.91"/>
    <x v="11"/>
    <x v="4"/>
  </r>
  <r>
    <s v="ORD-202312-09235"/>
    <x v="339"/>
    <x v="23"/>
    <x v="1"/>
    <n v="5825943180"/>
    <x v="9"/>
    <s v="PRD-107-TAB"/>
    <x v="6"/>
    <x v="1"/>
    <s v="North"/>
    <n v="1131.1600000000001"/>
    <n v="211.46"/>
    <x v="0"/>
    <n v="0.186940839492203"/>
    <x v="0"/>
    <x v="0"/>
    <s v="DAMAGED"/>
    <x v="1"/>
    <n v="1"/>
    <n v="2081.52"/>
    <x v="11"/>
    <x v="4"/>
  </r>
  <r>
    <s v="ORD-202312-09236"/>
    <x v="344"/>
    <x v="2"/>
    <x v="7"/>
    <n v="2870095753"/>
    <x v="5"/>
    <s v="PRD-103-HEA"/>
    <x v="5"/>
    <x v="1"/>
    <s v="North"/>
    <n v="1808.47"/>
    <n v="375.39"/>
    <x v="0"/>
    <n v="0.20757325252837999"/>
    <x v="0"/>
    <x v="1"/>
    <m/>
    <x v="0"/>
    <n v="0"/>
    <n v="2183.56"/>
    <x v="11"/>
    <x v="4"/>
  </r>
  <r>
    <s v="ORD-202312-09237"/>
    <x v="345"/>
    <x v="16"/>
    <x v="2"/>
    <n v="6566072140"/>
    <x v="19"/>
    <s v="PRD-102-LAP"/>
    <x v="10"/>
    <x v="1"/>
    <s v="North"/>
    <n v="273.42"/>
    <n v="41.35"/>
    <x v="0"/>
    <n v="0.15123253602516301"/>
    <x v="2"/>
    <x v="0"/>
    <m/>
    <x v="0"/>
    <n v="0"/>
    <n v="847.14"/>
    <x v="11"/>
    <x v="4"/>
  </r>
  <r>
    <s v="ORD-202312-09238"/>
    <x v="332"/>
    <x v="3"/>
    <x v="1"/>
    <n v="9454602002"/>
    <x v="12"/>
    <s v="PRD-105-BAG"/>
    <x v="9"/>
    <x v="2"/>
    <s v="North"/>
    <n v="497.13"/>
    <n v="44.41"/>
    <x v="0"/>
    <n v="8.9332770100376199E-2"/>
    <x v="2"/>
    <x v="2"/>
    <m/>
    <x v="0"/>
    <n v="0"/>
    <m/>
    <x v="11"/>
    <x v="4"/>
  </r>
  <r>
    <s v="ORD-202312-09239"/>
    <x v="323"/>
    <x v="16"/>
    <x v="6"/>
    <n v="4350610625"/>
    <x v="3"/>
    <s v="PRD-106-PHO"/>
    <x v="2"/>
    <x v="1"/>
    <s v="North"/>
    <n v="595.54"/>
    <n v="136.6"/>
    <x v="0"/>
    <n v="0.229371662692682"/>
    <x v="1"/>
    <x v="1"/>
    <m/>
    <x v="0"/>
    <n v="0"/>
    <n v="2788.38"/>
    <x v="11"/>
    <x v="4"/>
  </r>
  <r>
    <s v="ORD-202312-09240"/>
    <x v="323"/>
    <x v="10"/>
    <x v="6"/>
    <n v="6361776641"/>
    <x v="11"/>
    <s v="PRD-104-WAT"/>
    <x v="7"/>
    <x v="2"/>
    <s v="South"/>
    <n v="2464.41"/>
    <n v="647.32000000000005"/>
    <x v="2"/>
    <n v="0.26266733214034999"/>
    <x v="0"/>
    <x v="1"/>
    <m/>
    <x v="0"/>
    <n v="0"/>
    <n v="2420.2800000000002"/>
    <x v="11"/>
    <x v="4"/>
  </r>
  <r>
    <s v="ORD-202312-09241"/>
    <x v="350"/>
    <x v="2"/>
    <x v="7"/>
    <n v="8218382646"/>
    <x v="12"/>
    <s v="PRD - 105 - BAG"/>
    <x v="9"/>
    <x v="2"/>
    <s v="North"/>
    <n v="4324.66"/>
    <n v="477.58"/>
    <x v="0"/>
    <n v="0.11043180273131301"/>
    <x v="0"/>
    <x v="0"/>
    <m/>
    <x v="0"/>
    <n v="0"/>
    <m/>
    <x v="11"/>
    <x v="4"/>
  </r>
  <r>
    <s v="ORD-202312-09242"/>
    <x v="334"/>
    <x v="25"/>
    <x v="2"/>
    <n v="9013290358"/>
    <x v="11"/>
    <s v="PRD-104-WAT"/>
    <x v="7"/>
    <x v="2"/>
    <s v="North"/>
    <n v="769.82"/>
    <n v="75.89"/>
    <x v="0"/>
    <n v="9.8581486581278702E-2"/>
    <x v="1"/>
    <x v="2"/>
    <m/>
    <x v="0"/>
    <n v="0"/>
    <n v="2420.2800000000002"/>
    <x v="11"/>
    <x v="4"/>
  </r>
  <r>
    <s v="ORD-202312-09243"/>
    <x v="348"/>
    <x v="9"/>
    <x v="7"/>
    <n v="4156401167"/>
    <x v="12"/>
    <s v="PRD-105-BAG"/>
    <x v="9"/>
    <x v="2"/>
    <s v="West"/>
    <n v="4553.91"/>
    <n v="555.66"/>
    <x v="3"/>
    <n v="0.122018221703986"/>
    <x v="0"/>
    <x v="0"/>
    <m/>
    <x v="0"/>
    <n v="0"/>
    <m/>
    <x v="11"/>
    <x v="4"/>
  </r>
  <r>
    <s v="ORD-202312-09244"/>
    <x v="350"/>
    <x v="2"/>
    <x v="6"/>
    <n v="7892031448"/>
    <x v="15"/>
    <s v="PRD-100-SHO"/>
    <x v="12"/>
    <x v="0"/>
    <s v="South"/>
    <n v="3383.39"/>
    <n v="727.48"/>
    <x v="2"/>
    <n v="0.21501511797339401"/>
    <x v="0"/>
    <x v="1"/>
    <m/>
    <x v="0"/>
    <n v="0"/>
    <n v="2793.38"/>
    <x v="11"/>
    <x v="4"/>
  </r>
  <r>
    <s v="ORD-202312-09245"/>
    <x v="325"/>
    <x v="13"/>
    <x v="3"/>
    <n v="2916705803"/>
    <x v="0"/>
    <s v="PRD-108-JAC"/>
    <x v="0"/>
    <x v="0"/>
    <s v="W"/>
    <n v="1993.06"/>
    <n v="489.72"/>
    <x v="3"/>
    <n v="0.24571262280112"/>
    <x v="0"/>
    <x v="1"/>
    <m/>
    <x v="0"/>
    <n v="0"/>
    <n v="2085.91"/>
    <x v="11"/>
    <x v="4"/>
  </r>
  <r>
    <s v="ORD-202312-09246"/>
    <x v="338"/>
    <x v="6"/>
    <x v="4"/>
    <n v="7176321386"/>
    <x v="4"/>
    <s v="PRD-109-SUN "/>
    <x v="3"/>
    <x v="2"/>
    <s v="W"/>
    <n v="2170.19"/>
    <n v="361.98"/>
    <x v="3"/>
    <n v="0.16679645560987799"/>
    <x v="0"/>
    <x v="0"/>
    <m/>
    <x v="0"/>
    <n v="0"/>
    <n v="1385.87"/>
    <x v="11"/>
    <x v="4"/>
  </r>
  <r>
    <s v="ORD-202312-09247"/>
    <x v="338"/>
    <x v="23"/>
    <x v="6"/>
    <n v="2256486134"/>
    <x v="8"/>
    <s v="PRD-110-CAM"/>
    <x v="8"/>
    <x v="1"/>
    <s v="North"/>
    <n v="2138.77"/>
    <n v="456.02"/>
    <x v="0"/>
    <n v="0.21321600733131699"/>
    <x v="0"/>
    <x v="1"/>
    <m/>
    <x v="0"/>
    <n v="0"/>
    <m/>
    <x v="11"/>
    <x v="4"/>
  </r>
  <r>
    <s v="ORD-202312-09248"/>
    <x v="344"/>
    <x v="27"/>
    <x v="3"/>
    <n v="9824385499"/>
    <x v="11"/>
    <s v="PRD-104-WAT"/>
    <x v="7"/>
    <x v="2"/>
    <s v="N"/>
    <n v="1577.34"/>
    <n v="216.82"/>
    <x v="0"/>
    <n v="0.13745926686700399"/>
    <x v="0"/>
    <x v="0"/>
    <m/>
    <x v="0"/>
    <n v="0"/>
    <n v="2420.2800000000002"/>
    <x v="11"/>
    <x v="4"/>
  </r>
  <r>
    <s v="ORD-202312-09249"/>
    <x v="348"/>
    <x v="14"/>
    <x v="2"/>
    <n v="9509492822"/>
    <x v="3"/>
    <s v="PRD-106-PHO "/>
    <x v="4"/>
    <x v="1"/>
    <s v="West"/>
    <n v="3669.5"/>
    <n v="980.3"/>
    <x v="3"/>
    <n v="0.26714811282190998"/>
    <x v="0"/>
    <x v="1"/>
    <m/>
    <x v="0"/>
    <n v="0"/>
    <m/>
    <x v="11"/>
    <x v="4"/>
  </r>
  <r>
    <s v="ORD-202312-09250"/>
    <x v="351"/>
    <x v="9"/>
    <x v="2"/>
    <n v="3698571965"/>
    <x v="16"/>
    <s v="PRD-109-SUN "/>
    <x v="3"/>
    <x v="2"/>
    <s v="N"/>
    <n v="973.84"/>
    <n v="184.93"/>
    <x v="0"/>
    <n v="0.189897724472193"/>
    <x v="1"/>
    <x v="0"/>
    <m/>
    <x v="0"/>
    <n v="0"/>
    <n v="1385.87"/>
    <x v="11"/>
    <x v="4"/>
  </r>
  <r>
    <s v="ORD-202312-09251"/>
    <x v="329"/>
    <x v="18"/>
    <x v="7"/>
    <n v="579771658"/>
    <x v="4"/>
    <s v="PRD - 109 - SUN"/>
    <x v="3"/>
    <x v="2"/>
    <s v="S"/>
    <n v="2358.34"/>
    <n v="448.8"/>
    <x v="2"/>
    <n v="0.19030334896579801"/>
    <x v="0"/>
    <x v="0"/>
    <m/>
    <x v="0"/>
    <n v="0"/>
    <m/>
    <x v="11"/>
    <x v="4"/>
  </r>
  <r>
    <s v="ORD-202312-09252"/>
    <x v="337"/>
    <x v="19"/>
    <x v="3"/>
    <n v="18550109"/>
    <x v="13"/>
    <s v="PRD-102-LAP"/>
    <x v="10"/>
    <x v="1"/>
    <s v="S"/>
    <n v="2594.67"/>
    <n v="603.98"/>
    <x v="2"/>
    <n v="0.23277719324615501"/>
    <x v="0"/>
    <x v="1"/>
    <m/>
    <x v="0"/>
    <n v="0"/>
    <n v="847.14"/>
    <x v="11"/>
    <x v="4"/>
  </r>
  <r>
    <s v="ORD-202312-09253"/>
    <x v="336"/>
    <x v="15"/>
    <x v="7"/>
    <n v="4842685561"/>
    <x v="14"/>
    <s v="PRD - 111 - CHA"/>
    <x v="11"/>
    <x v="1"/>
    <s v="North"/>
    <n v="3300.66"/>
    <n v="745.2"/>
    <x v="0"/>
    <n v="0.22577302721273901"/>
    <x v="0"/>
    <x v="1"/>
    <m/>
    <x v="0"/>
    <n v="0"/>
    <m/>
    <x v="11"/>
    <x v="4"/>
  </r>
  <r>
    <s v="ORD-202312-09254"/>
    <x v="348"/>
    <x v="14"/>
    <x v="1"/>
    <n v="4152501390"/>
    <x v="18"/>
    <s v="PRD-103-HEA"/>
    <x v="4"/>
    <x v="1"/>
    <s v="North"/>
    <n v="943.12"/>
    <n v="275.41000000000003"/>
    <x v="0"/>
    <n v="0.29202010348630097"/>
    <x v="1"/>
    <x v="1"/>
    <m/>
    <x v="0"/>
    <n v="0"/>
    <n v="2183.56"/>
    <x v="11"/>
    <x v="4"/>
  </r>
  <r>
    <s v="ORD-202312-09255"/>
    <x v="324"/>
    <x v="15"/>
    <x v="6"/>
    <n v="9172624144"/>
    <x v="1"/>
    <s v="PRD-101-SHI"/>
    <x v="1"/>
    <x v="0"/>
    <s v="North"/>
    <n v="3814.07"/>
    <n v="416.37"/>
    <x v="0"/>
    <n v="0.109166848012753"/>
    <x v="0"/>
    <x v="0"/>
    <m/>
    <x v="0"/>
    <n v="0"/>
    <n v="2821.33"/>
    <x v="11"/>
    <x v="4"/>
  </r>
  <r>
    <s v="ORD-202312-09256"/>
    <x v="342"/>
    <x v="22"/>
    <x v="5"/>
    <n v="2582980953"/>
    <x v="0"/>
    <s v="PRD-108-JAC"/>
    <x v="0"/>
    <x v="0"/>
    <s v="North"/>
    <n v="237.92"/>
    <n v="46.46"/>
    <x v="0"/>
    <n v="0.19527572293207801"/>
    <x v="2"/>
    <x v="0"/>
    <m/>
    <x v="0"/>
    <n v="0"/>
    <n v="2085.91"/>
    <x v="11"/>
    <x v="4"/>
  </r>
  <r>
    <s v="ORD-202312-09257"/>
    <x v="351"/>
    <x v="17"/>
    <x v="0"/>
    <n v="3793118750"/>
    <x v="12"/>
    <s v="PRD-105-BAG"/>
    <x v="9"/>
    <x v="2"/>
    <s v="North"/>
    <n v="199.86"/>
    <n v="44.59"/>
    <x v="0"/>
    <n v="0.22310617432202501"/>
    <x v="2"/>
    <x v="1"/>
    <m/>
    <x v="0"/>
    <n v="0"/>
    <m/>
    <x v="11"/>
    <x v="4"/>
  </r>
  <r>
    <s v="ORD-202312-09258"/>
    <x v="338"/>
    <x v="0"/>
    <x v="7"/>
    <n v="5461310874"/>
    <x v="8"/>
    <s v="PRD-110-CAM "/>
    <x v="4"/>
    <x v="1"/>
    <s v="East"/>
    <n v="2538.79"/>
    <n v="417.57"/>
    <x v="1"/>
    <n v="0.16447599053092199"/>
    <x v="0"/>
    <x v="0"/>
    <m/>
    <x v="0"/>
    <n v="0"/>
    <n v="130.44"/>
    <x v="11"/>
    <x v="4"/>
  </r>
  <r>
    <s v="ORD-202312-09259"/>
    <x v="344"/>
    <x v="25"/>
    <x v="0"/>
    <n v="2037133263"/>
    <x v="15"/>
    <s v="PRD - 100 - SHO"/>
    <x v="12"/>
    <x v="0"/>
    <s v="North"/>
    <n v="2033.38"/>
    <n v="330.49"/>
    <x v="0"/>
    <n v="0.16253233532345199"/>
    <x v="0"/>
    <x v="0"/>
    <m/>
    <x v="0"/>
    <n v="0"/>
    <m/>
    <x v="11"/>
    <x v="4"/>
  </r>
  <r>
    <s v="ORD-202312-09260"/>
    <x v="345"/>
    <x v="20"/>
    <x v="4"/>
    <n v="9124630099"/>
    <x v="11"/>
    <s v="PRD-104-WAT"/>
    <x v="4"/>
    <x v="2"/>
    <s v="East"/>
    <n v="2492.4"/>
    <n v="246.37"/>
    <x v="1"/>
    <n v="9.8848499438292395E-2"/>
    <x v="0"/>
    <x v="2"/>
    <m/>
    <x v="0"/>
    <n v="0"/>
    <n v="2420.2800000000002"/>
    <x v="11"/>
    <x v="4"/>
  </r>
  <r>
    <s v="ORD-202312-09261"/>
    <x v="349"/>
    <x v="18"/>
    <x v="2"/>
    <n v="2817871561"/>
    <x v="7"/>
    <s v="PRD-104-WAT"/>
    <x v="7"/>
    <x v="2"/>
    <s v="N"/>
    <n v="4930.1099999999997"/>
    <n v="1459.58"/>
    <x v="0"/>
    <n v="0.29605424625414001"/>
    <x v="0"/>
    <x v="1"/>
    <m/>
    <x v="0"/>
    <n v="0"/>
    <n v="2420.2800000000002"/>
    <x v="11"/>
    <x v="4"/>
  </r>
  <r>
    <s v="ORD-202312-09262"/>
    <x v="327"/>
    <x v="0"/>
    <x v="2"/>
    <n v="4121521165"/>
    <x v="14"/>
    <s v="PRD-111-CHA"/>
    <x v="11"/>
    <x v="1"/>
    <s v="W"/>
    <n v="257.98"/>
    <n v="56.14"/>
    <x v="3"/>
    <n v="0.21761376850918701"/>
    <x v="2"/>
    <x v="1"/>
    <m/>
    <x v="0"/>
    <n v="0"/>
    <n v="207.68"/>
    <x v="11"/>
    <x v="4"/>
  </r>
  <r>
    <s v="ORD-202312-09263"/>
    <x v="347"/>
    <x v="16"/>
    <x v="3"/>
    <n v="6215866866"/>
    <x v="2"/>
    <s v="PRD-101-SHI"/>
    <x v="4"/>
    <x v="0"/>
    <s v="East"/>
    <n v="3890.95"/>
    <n v="1110.25"/>
    <x v="1"/>
    <n v="0.28534162608103403"/>
    <x v="0"/>
    <x v="1"/>
    <m/>
    <x v="0"/>
    <n v="0"/>
    <n v="2821.33"/>
    <x v="11"/>
    <x v="4"/>
  </r>
  <r>
    <s v="ORD-202312-09264"/>
    <x v="326"/>
    <x v="12"/>
    <x v="7"/>
    <n v="4296760115"/>
    <x v="23"/>
    <s v="PRD-111-CHA "/>
    <x v="11"/>
    <x v="1"/>
    <s v="S"/>
    <n v="3018.98"/>
    <n v="830.37"/>
    <x v="2"/>
    <n v="0.27504985127427101"/>
    <x v="0"/>
    <x v="1"/>
    <m/>
    <x v="0"/>
    <n v="0"/>
    <m/>
    <x v="11"/>
    <x v="4"/>
  </r>
  <r>
    <s v="ORD-202312-09265"/>
    <x v="344"/>
    <x v="24"/>
    <x v="3"/>
    <n v="4199295153"/>
    <x v="9"/>
    <s v="PRD-107-TAB"/>
    <x v="6"/>
    <x v="1"/>
    <s v="East"/>
    <n v="684.4"/>
    <n v="171.09"/>
    <x v="1"/>
    <n v="0.249985388661601"/>
    <x v="1"/>
    <x v="1"/>
    <m/>
    <x v="0"/>
    <n v="0"/>
    <n v="2081.52"/>
    <x v="11"/>
    <x v="4"/>
  </r>
  <r>
    <s v="ORD-202312-09266"/>
    <x v="349"/>
    <x v="15"/>
    <x v="2"/>
    <n v="3951541180"/>
    <x v="9"/>
    <s v="PRD-107-TAB"/>
    <x v="6"/>
    <x v="1"/>
    <s v="South"/>
    <n v="3488.09"/>
    <n v="581.79999999999995"/>
    <x v="2"/>
    <n v="0.166796154915728"/>
    <x v="0"/>
    <x v="0"/>
    <m/>
    <x v="0"/>
    <n v="0"/>
    <n v="2081.52"/>
    <x v="11"/>
    <x v="4"/>
  </r>
  <r>
    <s v="ORD-202312-09267"/>
    <x v="323"/>
    <x v="10"/>
    <x v="1"/>
    <n v="5303395839"/>
    <x v="3"/>
    <s v="PRD-106-PHO"/>
    <x v="2"/>
    <x v="1"/>
    <s v="South"/>
    <n v="3550.02"/>
    <n v="299.87"/>
    <x v="2"/>
    <n v="8.4469946648187896E-2"/>
    <x v="0"/>
    <x v="2"/>
    <m/>
    <x v="0"/>
    <n v="0"/>
    <n v="2788.38"/>
    <x v="11"/>
    <x v="4"/>
  </r>
  <r>
    <s v="ORD-202312-09268"/>
    <x v="335"/>
    <x v="15"/>
    <x v="4"/>
    <n v="6256286709"/>
    <x v="1"/>
    <s v="PRD-101-SHI"/>
    <x v="1"/>
    <x v="0"/>
    <s v="East"/>
    <n v="4717.07"/>
    <n v="1063.96"/>
    <x v="1"/>
    <n v="0.225555270538703"/>
    <x v="0"/>
    <x v="1"/>
    <s v="Wrong item delivered"/>
    <x v="1"/>
    <n v="1"/>
    <n v="2821.33"/>
    <x v="11"/>
    <x v="4"/>
  </r>
  <r>
    <s v="ORD-202312-09269"/>
    <x v="347"/>
    <x v="7"/>
    <x v="6"/>
    <n v="491488248"/>
    <x v="15"/>
    <s v="PRD-100-SHO"/>
    <x v="12"/>
    <x v="0"/>
    <s v="East"/>
    <n v="3753.21"/>
    <n v="803.38"/>
    <x v="1"/>
    <n v="0.21405143863519499"/>
    <x v="0"/>
    <x v="1"/>
    <m/>
    <x v="0"/>
    <n v="0"/>
    <n v="2793.38"/>
    <x v="11"/>
    <x v="4"/>
  </r>
  <r>
    <s v="ORD-202312-09270"/>
    <x v="328"/>
    <x v="7"/>
    <x v="1"/>
    <n v="3272692691"/>
    <x v="2"/>
    <s v="PRD - 101 - SHI"/>
    <x v="1"/>
    <x v="0"/>
    <s v="N"/>
    <n v="915.92"/>
    <n v="85.83"/>
    <x v="0"/>
    <n v="9.3709057559612202E-2"/>
    <x v="1"/>
    <x v="2"/>
    <m/>
    <x v="0"/>
    <n v="0"/>
    <m/>
    <x v="11"/>
    <x v="4"/>
  </r>
  <r>
    <s v="ORD-202312-09271"/>
    <x v="324"/>
    <x v="19"/>
    <x v="5"/>
    <n v="7113412023"/>
    <x v="14"/>
    <s v="PRD-111-CHA"/>
    <x v="11"/>
    <x v="1"/>
    <s v="North"/>
    <n v="1939.84"/>
    <n v="88.58"/>
    <x v="0"/>
    <n v="4.5663559881227299E-2"/>
    <x v="0"/>
    <x v="2"/>
    <m/>
    <x v="0"/>
    <n v="0"/>
    <n v="207.68"/>
    <x v="11"/>
    <x v="4"/>
  </r>
  <r>
    <s v="ORD-202312-09272"/>
    <x v="325"/>
    <x v="5"/>
    <x v="3"/>
    <n v="6363300415"/>
    <x v="17"/>
    <s v="PRD-108-JAC"/>
    <x v="0"/>
    <x v="0"/>
    <s v="East"/>
    <n v="3795.59"/>
    <n v="475.8"/>
    <x v="1"/>
    <n v="0.125356005258734"/>
    <x v="0"/>
    <x v="0"/>
    <m/>
    <x v="0"/>
    <n v="0"/>
    <n v="2085.91"/>
    <x v="11"/>
    <x v="4"/>
  </r>
  <r>
    <s v="ORD-202312-09273"/>
    <x v="324"/>
    <x v="4"/>
    <x v="5"/>
    <n v="9752643984"/>
    <x v="21"/>
    <s v="PRD-110-CAM"/>
    <x v="4"/>
    <x v="1"/>
    <s v="South"/>
    <n v="3104.95"/>
    <n v="745.05"/>
    <x v="2"/>
    <n v="0.23995555483985201"/>
    <x v="0"/>
    <x v="1"/>
    <m/>
    <x v="0"/>
    <n v="0"/>
    <m/>
    <x v="11"/>
    <x v="4"/>
  </r>
  <r>
    <s v="ORD-202312-09274"/>
    <x v="332"/>
    <x v="15"/>
    <x v="6"/>
    <n v="2660855829"/>
    <x v="9"/>
    <s v="PRD-107-TAB"/>
    <x v="6"/>
    <x v="1"/>
    <s v="East"/>
    <n v="4262.78"/>
    <n v="802.65"/>
    <x v="1"/>
    <n v="0.18829261655539301"/>
    <x v="0"/>
    <x v="0"/>
    <m/>
    <x v="0"/>
    <n v="0"/>
    <n v="2081.52"/>
    <x v="11"/>
    <x v="4"/>
  </r>
  <r>
    <s v="ORD-202312-09275"/>
    <x v="342"/>
    <x v="26"/>
    <x v="7"/>
    <n v="1269336634"/>
    <x v="14"/>
    <s v="PRD-111-CHA"/>
    <x v="11"/>
    <x v="1"/>
    <s v="North"/>
    <n v="853.48"/>
    <n v="78.8"/>
    <x v="0"/>
    <n v="9.2327881145428101E-2"/>
    <x v="1"/>
    <x v="2"/>
    <m/>
    <x v="0"/>
    <n v="0"/>
    <n v="207.68"/>
    <x v="11"/>
    <x v="4"/>
  </r>
  <r>
    <s v="ORD-202312-09276"/>
    <x v="352"/>
    <x v="22"/>
    <x v="7"/>
    <n v="3667509136"/>
    <x v="2"/>
    <s v="PRD-101-SHI"/>
    <x v="1"/>
    <x v="0"/>
    <s v="South"/>
    <n v="2491.1"/>
    <n v="537.72"/>
    <x v="2"/>
    <n v="0.21585644895829201"/>
    <x v="0"/>
    <x v="1"/>
    <m/>
    <x v="0"/>
    <n v="0"/>
    <n v="2821.33"/>
    <x v="11"/>
    <x v="4"/>
  </r>
  <r>
    <s v="ORD-202312-09277"/>
    <x v="329"/>
    <x v="9"/>
    <x v="2"/>
    <n v="8154110463"/>
    <x v="15"/>
    <s v="PRD-100-SHO"/>
    <x v="12"/>
    <x v="0"/>
    <s v="North"/>
    <n v="3117.25"/>
    <n v="454.17"/>
    <x v="0"/>
    <n v="0.14569572539899001"/>
    <x v="0"/>
    <x v="0"/>
    <s v="Size issue"/>
    <x v="1"/>
    <n v="1"/>
    <n v="2793.38"/>
    <x v="11"/>
    <x v="4"/>
  </r>
  <r>
    <s v="ORD-202312-09278"/>
    <x v="342"/>
    <x v="2"/>
    <x v="0"/>
    <n v="770609881"/>
    <x v="7"/>
    <s v="PRD-104-WAT"/>
    <x v="7"/>
    <x v="2"/>
    <s v="S"/>
    <n v="2025.43"/>
    <n v="536.62"/>
    <x v="2"/>
    <n v="0.26494127172995402"/>
    <x v="0"/>
    <x v="1"/>
    <m/>
    <x v="0"/>
    <n v="0"/>
    <n v="2420.2800000000002"/>
    <x v="11"/>
    <x v="4"/>
  </r>
  <r>
    <s v="ORD-202312-09279"/>
    <x v="324"/>
    <x v="4"/>
    <x v="1"/>
    <n v="9067349715"/>
    <x v="3"/>
    <s v="PRD-106-PHO"/>
    <x v="2"/>
    <x v="1"/>
    <s v="West"/>
    <n v="3878.05"/>
    <n v="484.94"/>
    <x v="3"/>
    <n v="0.125047382060572"/>
    <x v="0"/>
    <x v="0"/>
    <m/>
    <x v="0"/>
    <n v="0"/>
    <n v="2788.38"/>
    <x v="11"/>
    <x v="4"/>
  </r>
  <r>
    <s v="ORD-202312-09280"/>
    <x v="338"/>
    <x v="9"/>
    <x v="3"/>
    <n v="6167380510"/>
    <x v="8"/>
    <s v="PRD-110-CAM"/>
    <x v="8"/>
    <x v="1"/>
    <s v="N"/>
    <n v="3740.94"/>
    <n v="299.58"/>
    <x v="0"/>
    <n v="8.0081476848064895E-2"/>
    <x v="0"/>
    <x v="2"/>
    <m/>
    <x v="0"/>
    <n v="0"/>
    <m/>
    <x v="11"/>
    <x v="4"/>
  </r>
  <r>
    <s v="ORD-202312-09281"/>
    <x v="349"/>
    <x v="21"/>
    <x v="2"/>
    <n v="6947004856"/>
    <x v="13"/>
    <s v="PRD-102-LAP "/>
    <x v="10"/>
    <x v="1"/>
    <s v="N"/>
    <n v="3197.35"/>
    <n v="621.41999999999996"/>
    <x v="0"/>
    <n v="0.194354699985926"/>
    <x v="0"/>
    <x v="0"/>
    <s v="Size issue"/>
    <x v="1"/>
    <n v="1"/>
    <m/>
    <x v="11"/>
    <x v="4"/>
  </r>
  <r>
    <s v="ORD-202312-09282"/>
    <x v="344"/>
    <x v="20"/>
    <x v="7"/>
    <n v="2810936524"/>
    <x v="16"/>
    <s v="PRD-109-SUN"/>
    <x v="3"/>
    <x v="2"/>
    <s v="North"/>
    <n v="4619.2299999999996"/>
    <n v="1305.32"/>
    <x v="0"/>
    <n v="0.28258389385243898"/>
    <x v="0"/>
    <x v="1"/>
    <m/>
    <x v="0"/>
    <n v="0"/>
    <m/>
    <x v="11"/>
    <x v="4"/>
  </r>
  <r>
    <s v="ORD-202312-09283"/>
    <x v="347"/>
    <x v="13"/>
    <x v="6"/>
    <n v="6299652516"/>
    <x v="0"/>
    <s v="PRD - 108 - JAC"/>
    <x v="0"/>
    <x v="0"/>
    <s v="East"/>
    <n v="981.58"/>
    <n v="235.6"/>
    <x v="1"/>
    <n v="0.24002119032580099"/>
    <x v="1"/>
    <x v="1"/>
    <m/>
    <x v="0"/>
    <n v="0"/>
    <m/>
    <x v="11"/>
    <x v="4"/>
  </r>
  <r>
    <s v="ORD-202312-09284"/>
    <x v="324"/>
    <x v="6"/>
    <x v="5"/>
    <n v="6027889645"/>
    <x v="2"/>
    <s v="PRD-101-SHI"/>
    <x v="1"/>
    <x v="0"/>
    <s v="N"/>
    <n v="1960.73"/>
    <n v="367.16"/>
    <x v="0"/>
    <n v="0.187256787013"/>
    <x v="0"/>
    <x v="0"/>
    <m/>
    <x v="0"/>
    <n v="0"/>
    <n v="2821.33"/>
    <x v="11"/>
    <x v="4"/>
  </r>
  <r>
    <s v="ORD-202312-09285"/>
    <x v="334"/>
    <x v="22"/>
    <x v="6"/>
    <n v="5908419896"/>
    <x v="4"/>
    <s v="PRD-109-SUN"/>
    <x v="3"/>
    <x v="2"/>
    <s v="N"/>
    <n v="3027.67"/>
    <n v="333.84"/>
    <x v="0"/>
    <n v="0.11026300752724"/>
    <x v="0"/>
    <x v="0"/>
    <m/>
    <x v="0"/>
    <n v="0"/>
    <m/>
    <x v="11"/>
    <x v="4"/>
  </r>
  <r>
    <s v="ORD-202312-09286"/>
    <x v="342"/>
    <x v="17"/>
    <x v="7"/>
    <n v="1076815480"/>
    <x v="19"/>
    <s v="PRD-102-LAP"/>
    <x v="10"/>
    <x v="1"/>
    <s v="W"/>
    <n v="675.78"/>
    <n v="113.39"/>
    <x v="3"/>
    <n v="0.167791293024357"/>
    <x v="1"/>
    <x v="0"/>
    <m/>
    <x v="0"/>
    <n v="0"/>
    <n v="847.14"/>
    <x v="11"/>
    <x v="4"/>
  </r>
  <r>
    <s v="ORD-202312-09287"/>
    <x v="345"/>
    <x v="16"/>
    <x v="4"/>
    <n v="1745053763"/>
    <x v="19"/>
    <s v="PRD-102-LAP"/>
    <x v="10"/>
    <x v="1"/>
    <s v="North"/>
    <n v="3009.25"/>
    <n v="564.74"/>
    <x v="0"/>
    <n v="0.18766802359391899"/>
    <x v="0"/>
    <x v="0"/>
    <m/>
    <x v="0"/>
    <n v="0"/>
    <n v="847.14"/>
    <x v="11"/>
    <x v="4"/>
  </r>
  <r>
    <s v="ORD-202312-09288"/>
    <x v="342"/>
    <x v="26"/>
    <x v="5"/>
    <n v="1862221463"/>
    <x v="8"/>
    <s v="PRD - 110 - CAM"/>
    <x v="8"/>
    <x v="1"/>
    <s v="East"/>
    <n v="3646.49"/>
    <n v="741.11"/>
    <x v="1"/>
    <n v="0.20323927941664499"/>
    <x v="0"/>
    <x v="1"/>
    <m/>
    <x v="0"/>
    <n v="0"/>
    <m/>
    <x v="11"/>
    <x v="4"/>
  </r>
  <r>
    <s v="ORD-202312-09289"/>
    <x v="328"/>
    <x v="18"/>
    <x v="3"/>
    <n v="3605073944"/>
    <x v="1"/>
    <s v="PRD-101-SHI"/>
    <x v="1"/>
    <x v="0"/>
    <s v="North"/>
    <n v="1993.73"/>
    <n v="286.7"/>
    <x v="0"/>
    <n v="0.14380081555676999"/>
    <x v="0"/>
    <x v="0"/>
    <s v="Wrong item delivered"/>
    <x v="1"/>
    <n v="1"/>
    <n v="2821.33"/>
    <x v="11"/>
    <x v="4"/>
  </r>
  <r>
    <s v="ORD-202312-09290"/>
    <x v="341"/>
    <x v="13"/>
    <x v="3"/>
    <n v="8224856420"/>
    <x v="4"/>
    <s v="PRD-109-SUN "/>
    <x v="4"/>
    <x v="2"/>
    <s v="North"/>
    <n v="1927.96"/>
    <n v="208.85"/>
    <x v="0"/>
    <n v="0.108326936243491"/>
    <x v="0"/>
    <x v="0"/>
    <m/>
    <x v="0"/>
    <n v="0"/>
    <n v="1385.87"/>
    <x v="11"/>
    <x v="4"/>
  </r>
  <r>
    <s v="ORD-202312-09291"/>
    <x v="345"/>
    <x v="22"/>
    <x v="0"/>
    <n v="3051046351"/>
    <x v="5"/>
    <s v="PRD - 103 - HEA"/>
    <x v="5"/>
    <x v="1"/>
    <s v="South"/>
    <n v="768.99"/>
    <n v="146.78"/>
    <x v="2"/>
    <n v="0.19087374348170999"/>
    <x v="1"/>
    <x v="0"/>
    <s v="Defective"/>
    <x v="1"/>
    <n v="1"/>
    <m/>
    <x v="11"/>
    <x v="4"/>
  </r>
  <r>
    <s v="ORD-202312-09292"/>
    <x v="349"/>
    <x v="20"/>
    <x v="3"/>
    <n v="1523116455"/>
    <x v="12"/>
    <s v="PRD-105-BAG"/>
    <x v="9"/>
    <x v="2"/>
    <s v="W"/>
    <n v="790.87"/>
    <n v="105.74"/>
    <x v="3"/>
    <n v="0.13370086107704199"/>
    <x v="1"/>
    <x v="0"/>
    <s v="Size issue"/>
    <x v="1"/>
    <n v="1"/>
    <m/>
    <x v="11"/>
    <x v="4"/>
  </r>
  <r>
    <s v="ORD-202312-09293"/>
    <x v="349"/>
    <x v="23"/>
    <x v="4"/>
    <n v="6369841022"/>
    <x v="18"/>
    <s v="PRD-103-HEA"/>
    <x v="5"/>
    <x v="1"/>
    <s v="North"/>
    <n v="4795.5200000000004"/>
    <n v="1431.16"/>
    <x v="0"/>
    <n v="0.29843687441612199"/>
    <x v="0"/>
    <x v="1"/>
    <m/>
    <x v="0"/>
    <n v="0"/>
    <n v="2183.56"/>
    <x v="11"/>
    <x v="4"/>
  </r>
  <r>
    <s v="ORD-202312-09294"/>
    <x v="323"/>
    <x v="19"/>
    <x v="4"/>
    <n v="17182467"/>
    <x v="0"/>
    <s v="PRD-108-JAC"/>
    <x v="4"/>
    <x v="0"/>
    <s v="South"/>
    <n v="1880.52"/>
    <n v="378.68"/>
    <x v="2"/>
    <n v="0.20136983387573601"/>
    <x v="0"/>
    <x v="1"/>
    <m/>
    <x v="0"/>
    <n v="0"/>
    <n v="2085.91"/>
    <x v="11"/>
    <x v="4"/>
  </r>
  <r>
    <s v="ORD-202312-09295"/>
    <x v="329"/>
    <x v="24"/>
    <x v="0"/>
    <n v="714476508"/>
    <x v="15"/>
    <s v="PRD-100-SHO"/>
    <x v="12"/>
    <x v="0"/>
    <s v="South"/>
    <n v="3992.99"/>
    <n v="638.35"/>
    <x v="2"/>
    <n v="0.159867668088325"/>
    <x v="0"/>
    <x v="0"/>
    <m/>
    <x v="0"/>
    <n v="0"/>
    <n v="2793.38"/>
    <x v="11"/>
    <x v="4"/>
  </r>
  <r>
    <s v="ORD-202312-09296"/>
    <x v="334"/>
    <x v="5"/>
    <x v="0"/>
    <n v="2869760449"/>
    <x v="11"/>
    <s v="PRD-104-WAT"/>
    <x v="7"/>
    <x v="2"/>
    <s v="East"/>
    <n v="1883.53"/>
    <n v="232.4"/>
    <x v="1"/>
    <n v="0.123385345601079"/>
    <x v="0"/>
    <x v="0"/>
    <m/>
    <x v="0"/>
    <n v="0"/>
    <n v="2420.2800000000002"/>
    <x v="11"/>
    <x v="4"/>
  </r>
  <r>
    <s v="ORD-202312-09297"/>
    <x v="348"/>
    <x v="16"/>
    <x v="5"/>
    <n v="9529077803"/>
    <x v="8"/>
    <s v="PRD-110-CAM"/>
    <x v="8"/>
    <x v="1"/>
    <s v="East"/>
    <n v="2758.85"/>
    <n v="532.12"/>
    <x v="1"/>
    <n v="0.19287746706055101"/>
    <x v="0"/>
    <x v="0"/>
    <m/>
    <x v="0"/>
    <n v="0"/>
    <m/>
    <x v="11"/>
    <x v="4"/>
  </r>
  <r>
    <s v="ORD-202312-09298"/>
    <x v="340"/>
    <x v="20"/>
    <x v="2"/>
    <n v="9105502506"/>
    <x v="23"/>
    <s v="PRD-111-CHA"/>
    <x v="11"/>
    <x v="1"/>
    <s v="W"/>
    <n v="655.9"/>
    <n v="155.34"/>
    <x v="3"/>
    <n v="0.23683488336636699"/>
    <x v="1"/>
    <x v="1"/>
    <m/>
    <x v="0"/>
    <n v="0"/>
    <n v="207.68"/>
    <x v="11"/>
    <x v="4"/>
  </r>
  <r>
    <s v="ORD-202312-09299"/>
    <x v="336"/>
    <x v="5"/>
    <x v="7"/>
    <n v="4559488731"/>
    <x v="0"/>
    <s v="PRD-108-JAC"/>
    <x v="0"/>
    <x v="0"/>
    <s v="N"/>
    <n v="4862.34"/>
    <n v="305.64"/>
    <x v="0"/>
    <n v="6.2858623625661705E-2"/>
    <x v="0"/>
    <x v="2"/>
    <m/>
    <x v="0"/>
    <n v="0"/>
    <n v="2085.91"/>
    <x v="11"/>
    <x v="4"/>
  </r>
  <r>
    <s v="ORD-202312-09300"/>
    <x v="329"/>
    <x v="26"/>
    <x v="6"/>
    <n v="4720364719"/>
    <x v="13"/>
    <s v="PRD-102-LAP"/>
    <x v="10"/>
    <x v="1"/>
    <s v="S"/>
    <n v="2434.84"/>
    <n v="321.73"/>
    <x v="2"/>
    <n v="0.132135992508748"/>
    <x v="0"/>
    <x v="0"/>
    <m/>
    <x v="0"/>
    <n v="0"/>
    <n v="847.14"/>
    <x v="11"/>
    <x v="4"/>
  </r>
  <r>
    <s v="ORD-202312-09301"/>
    <x v="351"/>
    <x v="20"/>
    <x v="5"/>
    <n v="6418366656"/>
    <x v="7"/>
    <s v="PRD-104-WAT"/>
    <x v="7"/>
    <x v="2"/>
    <s v="N"/>
    <n v="3507.79"/>
    <n v="620.91"/>
    <x v="0"/>
    <n v="0.177008885936729"/>
    <x v="0"/>
    <x v="0"/>
    <m/>
    <x v="0"/>
    <n v="0"/>
    <n v="2420.2800000000002"/>
    <x v="11"/>
    <x v="4"/>
  </r>
  <r>
    <s v="ORD-202312-09302"/>
    <x v="332"/>
    <x v="10"/>
    <x v="7"/>
    <n v="2099431160"/>
    <x v="5"/>
    <s v="PRD-103-HEA"/>
    <x v="5"/>
    <x v="1"/>
    <s v="East"/>
    <n v="4438.62"/>
    <n v="480.04"/>
    <x v="1"/>
    <n v="0.10815073153367501"/>
    <x v="0"/>
    <x v="0"/>
    <m/>
    <x v="0"/>
    <n v="0"/>
    <n v="2183.56"/>
    <x v="11"/>
    <x v="4"/>
  </r>
  <r>
    <s v="ORD-202312-09303"/>
    <x v="327"/>
    <x v="21"/>
    <x v="6"/>
    <n v="665076932"/>
    <x v="9"/>
    <s v="PRD-107-TAB"/>
    <x v="6"/>
    <x v="1"/>
    <s v="W"/>
    <n v="1182.8599999999999"/>
    <n v="188.73"/>
    <x v="3"/>
    <n v="0.159553962430042"/>
    <x v="0"/>
    <x v="0"/>
    <m/>
    <x v="0"/>
    <n v="0"/>
    <n v="2081.52"/>
    <x v="11"/>
    <x v="4"/>
  </r>
  <r>
    <s v="ORD-202312-09304"/>
    <x v="344"/>
    <x v="3"/>
    <x v="1"/>
    <n v="3864646767"/>
    <x v="11"/>
    <s v="PRD - 104 - WAT "/>
    <x v="7"/>
    <x v="2"/>
    <s v="North"/>
    <n v="4271.75"/>
    <n v="151.27000000000001"/>
    <x v="0"/>
    <n v="3.5411716509627197E-2"/>
    <x v="0"/>
    <x v="2"/>
    <m/>
    <x v="0"/>
    <n v="0"/>
    <m/>
    <x v="11"/>
    <x v="4"/>
  </r>
  <r>
    <s v="ORD-202312-09305"/>
    <x v="346"/>
    <x v="2"/>
    <x v="0"/>
    <n v="7522079785"/>
    <x v="18"/>
    <s v="PRD-103-HEA"/>
    <x v="5"/>
    <x v="1"/>
    <s v="N"/>
    <n v="3329.91"/>
    <n v="660.32"/>
    <x v="0"/>
    <n v="0.19829965374439601"/>
    <x v="0"/>
    <x v="0"/>
    <m/>
    <x v="0"/>
    <n v="0"/>
    <n v="2183.56"/>
    <x v="11"/>
    <x v="4"/>
  </r>
  <r>
    <s v="ORD-202312-09306"/>
    <x v="349"/>
    <x v="21"/>
    <x v="4"/>
    <n v="3303867837"/>
    <x v="3"/>
    <s v="PRD-106-PHO"/>
    <x v="2"/>
    <x v="1"/>
    <s v="South"/>
    <n v="618.32000000000005"/>
    <n v="65.900000000000006"/>
    <x v="2"/>
    <n v="0.106579117609005"/>
    <x v="1"/>
    <x v="0"/>
    <m/>
    <x v="0"/>
    <n v="0"/>
    <n v="2788.38"/>
    <x v="11"/>
    <x v="4"/>
  </r>
  <r>
    <s v="ORD-202312-09307"/>
    <x v="336"/>
    <x v="14"/>
    <x v="6"/>
    <n v="6558492866"/>
    <x v="15"/>
    <s v="PRD - 100 - SHO"/>
    <x v="12"/>
    <x v="0"/>
    <s v="North"/>
    <n v="4133.1099999999997"/>
    <n v="319.62"/>
    <x v="0"/>
    <n v="7.7331597755685197E-2"/>
    <x v="0"/>
    <x v="2"/>
    <m/>
    <x v="0"/>
    <n v="0"/>
    <m/>
    <x v="11"/>
    <x v="4"/>
  </r>
  <r>
    <s v="ORD-202312-09308"/>
    <x v="336"/>
    <x v="4"/>
    <x v="7"/>
    <n v="2484606293"/>
    <x v="15"/>
    <s v="PRD-100-SHO"/>
    <x v="12"/>
    <x v="0"/>
    <s v="W"/>
    <n v="1678.35"/>
    <n v="184.07"/>
    <x v="3"/>
    <n v="0.10967319093157001"/>
    <x v="0"/>
    <x v="0"/>
    <m/>
    <x v="0"/>
    <n v="0"/>
    <n v="2793.38"/>
    <x v="11"/>
    <x v="4"/>
  </r>
  <r>
    <s v="ORD-202312-09309"/>
    <x v="330"/>
    <x v="10"/>
    <x v="0"/>
    <n v="8999201553"/>
    <x v="15"/>
    <s v="PRD-100-SHO"/>
    <x v="12"/>
    <x v="0"/>
    <s v="N"/>
    <n v="307.55"/>
    <n v="75.97"/>
    <x v="0"/>
    <n v="0.24701674524467601"/>
    <x v="2"/>
    <x v="1"/>
    <s v="DAMAGED"/>
    <x v="1"/>
    <n v="1"/>
    <n v="2793.38"/>
    <x v="11"/>
    <x v="4"/>
  </r>
  <r>
    <s v="ORD-202312-09310"/>
    <x v="345"/>
    <x v="27"/>
    <x v="0"/>
    <n v="8268150057"/>
    <x v="14"/>
    <s v="PRD-111-CHA"/>
    <x v="11"/>
    <x v="1"/>
    <s v="South"/>
    <n v="3495.62"/>
    <n v="1014.83"/>
    <x v="2"/>
    <n v="0.29031473672767599"/>
    <x v="0"/>
    <x v="1"/>
    <s v="missing parts"/>
    <x v="1"/>
    <n v="1"/>
    <n v="207.68"/>
    <x v="11"/>
    <x v="4"/>
  </r>
  <r>
    <s v="ORD-202312-09311"/>
    <x v="344"/>
    <x v="14"/>
    <x v="0"/>
    <n v="9276083968"/>
    <x v="14"/>
    <s v="PRD-111-CHA"/>
    <x v="11"/>
    <x v="1"/>
    <s v="North"/>
    <n v="318.56"/>
    <n v="75.150000000000006"/>
    <x v="0"/>
    <n v="0.23590532395781"/>
    <x v="2"/>
    <x v="1"/>
    <m/>
    <x v="0"/>
    <n v="0"/>
    <n v="207.68"/>
    <x v="11"/>
    <x v="4"/>
  </r>
  <r>
    <s v="ORD-202312-09312"/>
    <x v="325"/>
    <x v="4"/>
    <x v="3"/>
    <n v="616000919"/>
    <x v="8"/>
    <s v="PRD-110-CAM"/>
    <x v="8"/>
    <x v="1"/>
    <s v="W"/>
    <n v="2259.4"/>
    <n v="361.92"/>
    <x v="3"/>
    <n v="0.160184119677791"/>
    <x v="0"/>
    <x v="0"/>
    <m/>
    <x v="0"/>
    <n v="0"/>
    <m/>
    <x v="11"/>
    <x v="4"/>
  </r>
  <r>
    <s v="ORD-202312-09313"/>
    <x v="324"/>
    <x v="5"/>
    <x v="2"/>
    <n v="3262498933"/>
    <x v="16"/>
    <s v="PRD-109-SUN"/>
    <x v="3"/>
    <x v="2"/>
    <s v="North"/>
    <n v="1693.07"/>
    <n v="149.77000000000001"/>
    <x v="0"/>
    <n v="8.8460607062909397E-2"/>
    <x v="0"/>
    <x v="2"/>
    <m/>
    <x v="0"/>
    <n v="0"/>
    <m/>
    <x v="11"/>
    <x v="4"/>
  </r>
  <r>
    <s v="ORD-202312-09314"/>
    <x v="338"/>
    <x v="25"/>
    <x v="7"/>
    <n v="5477514564"/>
    <x v="10"/>
    <s v="PRD-106-PHO"/>
    <x v="2"/>
    <x v="1"/>
    <s v="West"/>
    <n v="1598.09"/>
    <n v="230.88"/>
    <x v="3"/>
    <n v="0.14447246400390501"/>
    <x v="0"/>
    <x v="0"/>
    <m/>
    <x v="0"/>
    <n v="0"/>
    <n v="2788.38"/>
    <x v="11"/>
    <x v="4"/>
  </r>
  <r>
    <s v="ORD-202312-09315"/>
    <x v="348"/>
    <x v="6"/>
    <x v="1"/>
    <n v="6644637030"/>
    <x v="0"/>
    <s v="PRD-108-JAC"/>
    <x v="0"/>
    <x v="0"/>
    <s v="East"/>
    <n v="4843.21"/>
    <n v="893.5"/>
    <x v="1"/>
    <n v="0.18448508324024801"/>
    <x v="0"/>
    <x v="0"/>
    <m/>
    <x v="0"/>
    <n v="0"/>
    <n v="2085.91"/>
    <x v="11"/>
    <x v="4"/>
  </r>
  <r>
    <s v="ORD-202312-09316"/>
    <x v="327"/>
    <x v="4"/>
    <x v="6"/>
    <n v="6929995457"/>
    <x v="13"/>
    <s v="PRD-102-LAP"/>
    <x v="10"/>
    <x v="1"/>
    <s v="North"/>
    <n v="1691.15"/>
    <n v="421.47"/>
    <x v="0"/>
    <n v="0.24922094432782399"/>
    <x v="0"/>
    <x v="1"/>
    <m/>
    <x v="0"/>
    <n v="0"/>
    <n v="847.14"/>
    <x v="11"/>
    <x v="4"/>
  </r>
  <r>
    <s v="ORD-202312-09317"/>
    <x v="340"/>
    <x v="26"/>
    <x v="4"/>
    <n v="1303797070"/>
    <x v="5"/>
    <s v="PRD-103-HEA"/>
    <x v="5"/>
    <x v="1"/>
    <s v="South"/>
    <n v="599.28"/>
    <n v="66.55"/>
    <x v="2"/>
    <n v="0.111049926578561"/>
    <x v="1"/>
    <x v="0"/>
    <m/>
    <x v="0"/>
    <n v="0"/>
    <n v="2183.56"/>
    <x v="11"/>
    <x v="4"/>
  </r>
  <r>
    <s v="ORD-202312-09318"/>
    <x v="336"/>
    <x v="5"/>
    <x v="3"/>
    <n v="5415801522"/>
    <x v="12"/>
    <s v="PRD-105-BAG"/>
    <x v="9"/>
    <x v="2"/>
    <s v="N"/>
    <n v="2302.52"/>
    <n v="418.75"/>
    <x v="0"/>
    <n v="0.18186595556173199"/>
    <x v="0"/>
    <x v="0"/>
    <m/>
    <x v="0"/>
    <n v="0"/>
    <m/>
    <x v="11"/>
    <x v="4"/>
  </r>
  <r>
    <s v="ORD-202312-09319"/>
    <x v="343"/>
    <x v="15"/>
    <x v="3"/>
    <n v="106290849"/>
    <x v="8"/>
    <s v="PRD-110-CAM"/>
    <x v="8"/>
    <x v="1"/>
    <s v="North"/>
    <n v="2186.71"/>
    <n v="338.07"/>
    <x v="0"/>
    <n v="0.15460211916532099"/>
    <x v="0"/>
    <x v="0"/>
    <s v="damaged "/>
    <x v="1"/>
    <n v="1"/>
    <m/>
    <x v="11"/>
    <x v="4"/>
  </r>
  <r>
    <s v="ORD-202312-09320"/>
    <x v="346"/>
    <x v="8"/>
    <x v="2"/>
    <n v="2968822002"/>
    <x v="1"/>
    <s v="PRD - 101 - SHI"/>
    <x v="1"/>
    <x v="0"/>
    <s v="South"/>
    <n v="3090"/>
    <n v="904.19"/>
    <x v="2"/>
    <n v="0.29261812297734602"/>
    <x v="0"/>
    <x v="1"/>
    <m/>
    <x v="0"/>
    <n v="0"/>
    <m/>
    <x v="11"/>
    <x v="4"/>
  </r>
  <r>
    <s v="ORD-202312-09321"/>
    <x v="352"/>
    <x v="1"/>
    <x v="0"/>
    <n v="7102112281"/>
    <x v="17"/>
    <s v="PRD-108-JAC"/>
    <x v="0"/>
    <x v="0"/>
    <s v="W"/>
    <n v="318.58"/>
    <n v="59.53"/>
    <x v="3"/>
    <n v="0.186860443216774"/>
    <x v="2"/>
    <x v="0"/>
    <m/>
    <x v="0"/>
    <n v="0"/>
    <n v="2085.91"/>
    <x v="11"/>
    <x v="4"/>
  </r>
  <r>
    <s v="ORD-202312-09322"/>
    <x v="344"/>
    <x v="0"/>
    <x v="7"/>
    <n v="4653688653"/>
    <x v="12"/>
    <s v="PRD-105-BAG"/>
    <x v="9"/>
    <x v="2"/>
    <s v="N"/>
    <n v="1476.45"/>
    <n v="339.93"/>
    <x v="0"/>
    <n v="0.23023468454739399"/>
    <x v="0"/>
    <x v="1"/>
    <m/>
    <x v="0"/>
    <n v="0"/>
    <m/>
    <x v="11"/>
    <x v="4"/>
  </r>
  <r>
    <s v="ORD-202312-09323"/>
    <x v="347"/>
    <x v="5"/>
    <x v="6"/>
    <n v="6671299679"/>
    <x v="2"/>
    <s v="PRD-101-SHI"/>
    <x v="1"/>
    <x v="0"/>
    <s v="North"/>
    <n v="2839.03"/>
    <n v="372.43"/>
    <x v="0"/>
    <n v="0.13118212910747701"/>
    <x v="0"/>
    <x v="0"/>
    <s v="Customer changed mind"/>
    <x v="1"/>
    <n v="1"/>
    <n v="2821.33"/>
    <x v="11"/>
    <x v="4"/>
  </r>
  <r>
    <s v="ORD-202312-09324"/>
    <x v="337"/>
    <x v="16"/>
    <x v="2"/>
    <n v="5596299832"/>
    <x v="15"/>
    <s v="PRD-100-SHO "/>
    <x v="12"/>
    <x v="0"/>
    <s v="South"/>
    <n v="4585.79"/>
    <n v="1063.5999999999999"/>
    <x v="2"/>
    <n v="0.231933865266399"/>
    <x v="0"/>
    <x v="1"/>
    <m/>
    <x v="0"/>
    <n v="0"/>
    <m/>
    <x v="11"/>
    <x v="4"/>
  </r>
  <r>
    <s v="ORD-202312-09325"/>
    <x v="337"/>
    <x v="6"/>
    <x v="2"/>
    <n v="499314162"/>
    <x v="18"/>
    <s v="PRD-103-HEA"/>
    <x v="5"/>
    <x v="1"/>
    <s v="N"/>
    <n v="1450.27"/>
    <n v="118.22"/>
    <x v="0"/>
    <n v="8.1515855668254894E-2"/>
    <x v="0"/>
    <x v="2"/>
    <m/>
    <x v="0"/>
    <n v="0"/>
    <n v="2183.56"/>
    <x v="11"/>
    <x v="4"/>
  </r>
  <r>
    <s v="ORD-202312-09326"/>
    <x v="340"/>
    <x v="9"/>
    <x v="0"/>
    <n v="5532428128"/>
    <x v="19"/>
    <s v="PRD-102-LAP"/>
    <x v="10"/>
    <x v="1"/>
    <s v="N"/>
    <n v="374.14"/>
    <n v="16.670000000000002"/>
    <x v="0"/>
    <n v="4.4555513978724599E-2"/>
    <x v="2"/>
    <x v="2"/>
    <m/>
    <x v="0"/>
    <n v="0"/>
    <n v="847.14"/>
    <x v="11"/>
    <x v="4"/>
  </r>
  <r>
    <s v="ORD-202312-09327"/>
    <x v="333"/>
    <x v="3"/>
    <x v="5"/>
    <n v="4690871080"/>
    <x v="9"/>
    <s v="PRD-107-TAB"/>
    <x v="6"/>
    <x v="1"/>
    <s v="North"/>
    <n v="168.8"/>
    <n v="13.88"/>
    <x v="0"/>
    <n v="8.2227488151658798E-2"/>
    <x v="2"/>
    <x v="2"/>
    <s v="DAMAGED"/>
    <x v="1"/>
    <n v="1"/>
    <n v="2081.52"/>
    <x v="11"/>
    <x v="4"/>
  </r>
  <r>
    <s v="ORD-202312-09328"/>
    <x v="324"/>
    <x v="16"/>
    <x v="6"/>
    <n v="1857721991"/>
    <x v="15"/>
    <s v="PRD-100-SHO"/>
    <x v="12"/>
    <x v="0"/>
    <s v="West"/>
    <n v="4726.1400000000003"/>
    <n v="677.29"/>
    <x v="3"/>
    <n v="0.143307223230797"/>
    <x v="0"/>
    <x v="0"/>
    <s v="Customer changed mind"/>
    <x v="1"/>
    <n v="1"/>
    <n v="2793.38"/>
    <x v="11"/>
    <x v="4"/>
  </r>
  <r>
    <s v="ORD-202312-09329"/>
    <x v="336"/>
    <x v="3"/>
    <x v="6"/>
    <n v="2828701480"/>
    <x v="22"/>
    <s v="PRD-105-BAG"/>
    <x v="9"/>
    <x v="2"/>
    <s v="North"/>
    <n v="3804.99"/>
    <n v="156.22"/>
    <x v="0"/>
    <n v="4.1056612500952702E-2"/>
    <x v="0"/>
    <x v="2"/>
    <m/>
    <x v="0"/>
    <n v="0"/>
    <m/>
    <x v="11"/>
    <x v="4"/>
  </r>
  <r>
    <s v="ORD-202312-09330"/>
    <x v="351"/>
    <x v="12"/>
    <x v="2"/>
    <n v="9796430877"/>
    <x v="4"/>
    <s v="PRD-109-SUN"/>
    <x v="4"/>
    <x v="2"/>
    <s v="East"/>
    <n v="2170.27"/>
    <n v="375.28"/>
    <x v="1"/>
    <n v="0.17291857695125501"/>
    <x v="0"/>
    <x v="0"/>
    <m/>
    <x v="0"/>
    <n v="0"/>
    <m/>
    <x v="11"/>
    <x v="4"/>
  </r>
  <r>
    <s v="ORD-202312-09331"/>
    <x v="343"/>
    <x v="29"/>
    <x v="0"/>
    <n v="858112495"/>
    <x v="14"/>
    <s v="PRD-111-CHA"/>
    <x v="11"/>
    <x v="1"/>
    <s v="S"/>
    <n v="4958.6000000000004"/>
    <n v="848.22"/>
    <x v="2"/>
    <n v="0.171060379945952"/>
    <x v="0"/>
    <x v="0"/>
    <m/>
    <x v="0"/>
    <n v="0"/>
    <n v="207.68"/>
    <x v="11"/>
    <x v="4"/>
  </r>
  <r>
    <s v="ORD-202312-09332"/>
    <x v="341"/>
    <x v="8"/>
    <x v="0"/>
    <n v="4740965687"/>
    <x v="13"/>
    <s v="PRD-102-LAP"/>
    <x v="10"/>
    <x v="1"/>
    <s v="West"/>
    <n v="4168.3"/>
    <n v="1012.69"/>
    <x v="3"/>
    <n v="0.24295036345752499"/>
    <x v="0"/>
    <x v="1"/>
    <m/>
    <x v="0"/>
    <n v="0"/>
    <n v="847.14"/>
    <x v="11"/>
    <x v="4"/>
  </r>
  <r>
    <s v="ORD-202312-09333"/>
    <x v="332"/>
    <x v="12"/>
    <x v="6"/>
    <n v="6338635547"/>
    <x v="6"/>
    <s v="PRD - 107 - TAB"/>
    <x v="6"/>
    <x v="1"/>
    <s v="N"/>
    <n v="2970.34"/>
    <n v="98.11"/>
    <x v="0"/>
    <n v="3.3029888834274899E-2"/>
    <x v="0"/>
    <x v="2"/>
    <m/>
    <x v="0"/>
    <n v="0"/>
    <m/>
    <x v="11"/>
    <x v="4"/>
  </r>
  <r>
    <s v="ORD-202312-09334"/>
    <x v="327"/>
    <x v="17"/>
    <x v="7"/>
    <n v="9449268856"/>
    <x v="11"/>
    <s v="PRD-104-WAT"/>
    <x v="7"/>
    <x v="2"/>
    <s v="North"/>
    <n v="2380.0700000000002"/>
    <n v="113.59"/>
    <x v="0"/>
    <n v="4.77254870655065E-2"/>
    <x v="0"/>
    <x v="2"/>
    <m/>
    <x v="0"/>
    <n v="0"/>
    <n v="2420.2800000000002"/>
    <x v="11"/>
    <x v="4"/>
  </r>
  <r>
    <s v="ORD-202312-09335"/>
    <x v="352"/>
    <x v="22"/>
    <x v="7"/>
    <n v="7593672401"/>
    <x v="8"/>
    <s v="PRD-110-CAM"/>
    <x v="8"/>
    <x v="1"/>
    <s v="S"/>
    <n v="3343.69"/>
    <n v="515.25"/>
    <x v="2"/>
    <n v="0.15409622303503001"/>
    <x v="0"/>
    <x v="0"/>
    <m/>
    <x v="0"/>
    <n v="0"/>
    <m/>
    <x v="11"/>
    <x v="4"/>
  </r>
  <r>
    <s v="ORD-202312-09336"/>
    <x v="324"/>
    <x v="17"/>
    <x v="7"/>
    <n v="2963000118"/>
    <x v="15"/>
    <s v="PRD-100-SHO"/>
    <x v="12"/>
    <x v="0"/>
    <s v="West"/>
    <n v="4197.9399999999996"/>
    <n v="316.64"/>
    <x v="3"/>
    <n v="7.5427471569388796E-2"/>
    <x v="0"/>
    <x v="2"/>
    <m/>
    <x v="0"/>
    <n v="0"/>
    <n v="2793.38"/>
    <x v="11"/>
    <x v="4"/>
  </r>
  <r>
    <s v="ORD-202312-09337"/>
    <x v="346"/>
    <x v="22"/>
    <x v="3"/>
    <n v="4302366477"/>
    <x v="12"/>
    <s v="PRD-105-BAG"/>
    <x v="9"/>
    <x v="2"/>
    <s v="North"/>
    <n v="3543.23"/>
    <n v="595.80999999999995"/>
    <x v="0"/>
    <n v="0.168154480516365"/>
    <x v="0"/>
    <x v="0"/>
    <m/>
    <x v="0"/>
    <n v="0"/>
    <m/>
    <x v="11"/>
    <x v="4"/>
  </r>
  <r>
    <s v="ORD-202312-09338"/>
    <x v="344"/>
    <x v="9"/>
    <x v="5"/>
    <n v="6026863345"/>
    <x v="12"/>
    <s v="PRD-105-BAG "/>
    <x v="4"/>
    <x v="2"/>
    <s v="South"/>
    <n v="4336"/>
    <n v="936.15"/>
    <x v="2"/>
    <n v="0.21590175276752799"/>
    <x v="0"/>
    <x v="1"/>
    <m/>
    <x v="0"/>
    <n v="0"/>
    <m/>
    <x v="11"/>
    <x v="4"/>
  </r>
  <r>
    <s v="ORD-202312-09339"/>
    <x v="349"/>
    <x v="25"/>
    <x v="1"/>
    <n v="3137296788"/>
    <x v="5"/>
    <s v="PRD-103-HEA"/>
    <x v="4"/>
    <x v="1"/>
    <s v="S"/>
    <n v="1872.99"/>
    <n v="319.39999999999998"/>
    <x v="2"/>
    <n v="0.17052947426307699"/>
    <x v="0"/>
    <x v="0"/>
    <s v="Late delivery"/>
    <x v="1"/>
    <n v="1"/>
    <n v="2183.56"/>
    <x v="11"/>
    <x v="4"/>
  </r>
  <r>
    <s v="ORD-202312-09340"/>
    <x v="348"/>
    <x v="28"/>
    <x v="4"/>
    <n v="507978325"/>
    <x v="4"/>
    <s v="PRD-109-SUN"/>
    <x v="3"/>
    <x v="2"/>
    <s v="W"/>
    <n v="796.2"/>
    <n v="30.83"/>
    <x v="3"/>
    <n v="3.8721426777191703E-2"/>
    <x v="1"/>
    <x v="2"/>
    <m/>
    <x v="0"/>
    <n v="0"/>
    <m/>
    <x v="11"/>
    <x v="4"/>
  </r>
  <r>
    <s v="ORD-202312-09341"/>
    <x v="332"/>
    <x v="6"/>
    <x v="2"/>
    <n v="4745865337"/>
    <x v="7"/>
    <s v="PRD-104-WAT"/>
    <x v="7"/>
    <x v="2"/>
    <s v="South"/>
    <n v="3964.56"/>
    <n v="1162.01"/>
    <x v="2"/>
    <n v="0.29309936033254602"/>
    <x v="0"/>
    <x v="1"/>
    <m/>
    <x v="0"/>
    <n v="0"/>
    <n v="2420.2800000000002"/>
    <x v="11"/>
    <x v="4"/>
  </r>
  <r>
    <s v="ORD-202312-09342"/>
    <x v="343"/>
    <x v="21"/>
    <x v="6"/>
    <n v="3366848161"/>
    <x v="5"/>
    <s v="PRD-103-HEA"/>
    <x v="5"/>
    <x v="1"/>
    <s v="North"/>
    <n v="4310.2"/>
    <n v="637.16999999999996"/>
    <x v="0"/>
    <n v="0.147828407034476"/>
    <x v="0"/>
    <x v="0"/>
    <m/>
    <x v="0"/>
    <n v="0"/>
    <n v="2183.56"/>
    <x v="11"/>
    <x v="4"/>
  </r>
  <r>
    <s v="ORD-202312-09343"/>
    <x v="330"/>
    <x v="25"/>
    <x v="0"/>
    <n v="2925415623"/>
    <x v="2"/>
    <s v="PRD-101-SHI"/>
    <x v="1"/>
    <x v="0"/>
    <s v="W"/>
    <n v="2358.0500000000002"/>
    <n v="312.45999999999998"/>
    <x v="3"/>
    <n v="0.13250779245563099"/>
    <x v="0"/>
    <x v="0"/>
    <m/>
    <x v="0"/>
    <n v="0"/>
    <n v="2821.33"/>
    <x v="11"/>
    <x v="4"/>
  </r>
  <r>
    <s v="ORD-202312-09344"/>
    <x v="323"/>
    <x v="14"/>
    <x v="1"/>
    <n v="9821307794"/>
    <x v="3"/>
    <s v="PRD-106-PHO"/>
    <x v="2"/>
    <x v="1"/>
    <s v="W"/>
    <n v="4129.92"/>
    <n v="1064.57"/>
    <x v="3"/>
    <n v="0.25777012629784601"/>
    <x v="0"/>
    <x v="1"/>
    <m/>
    <x v="0"/>
    <n v="0"/>
    <n v="2788.38"/>
    <x v="11"/>
    <x v="4"/>
  </r>
  <r>
    <s v="ORD-202312-09345"/>
    <x v="330"/>
    <x v="22"/>
    <x v="1"/>
    <n v="3453805226"/>
    <x v="20"/>
    <s v="PRD - 100 - SHO"/>
    <x v="12"/>
    <x v="0"/>
    <s v="West"/>
    <n v="2170.15"/>
    <n v="188.7"/>
    <x v="3"/>
    <n v="8.6952514803124201E-2"/>
    <x v="0"/>
    <x v="2"/>
    <m/>
    <x v="0"/>
    <n v="0"/>
    <m/>
    <x v="11"/>
    <x v="4"/>
  </r>
  <r>
    <s v="ORD-202312-09346"/>
    <x v="337"/>
    <x v="6"/>
    <x v="2"/>
    <n v="8951788438"/>
    <x v="12"/>
    <s v="PRD-105-BAG"/>
    <x v="9"/>
    <x v="2"/>
    <s v="W"/>
    <n v="140.80000000000001"/>
    <n v="41.7"/>
    <x v="3"/>
    <n v="0.29616477272727298"/>
    <x v="2"/>
    <x v="1"/>
    <m/>
    <x v="0"/>
    <n v="0"/>
    <m/>
    <x v="11"/>
    <x v="4"/>
  </r>
  <r>
    <s v="ORD-202312-09347"/>
    <x v="340"/>
    <x v="5"/>
    <x v="7"/>
    <n v="1615064206"/>
    <x v="12"/>
    <s v="PRD-105-BAG"/>
    <x v="4"/>
    <x v="2"/>
    <s v="S"/>
    <n v="2815.11"/>
    <n v="390.59"/>
    <x v="2"/>
    <n v="0.138747686591288"/>
    <x v="0"/>
    <x v="0"/>
    <m/>
    <x v="0"/>
    <n v="0"/>
    <m/>
    <x v="11"/>
    <x v="4"/>
  </r>
  <r>
    <s v="ORD-202312-09348"/>
    <x v="343"/>
    <x v="26"/>
    <x v="7"/>
    <n v="4372187763"/>
    <x v="9"/>
    <s v="PRD-107-TAB"/>
    <x v="6"/>
    <x v="1"/>
    <s v="South"/>
    <n v="372.81"/>
    <n v="24.89"/>
    <x v="2"/>
    <n v="6.6763230600037596E-2"/>
    <x v="2"/>
    <x v="2"/>
    <m/>
    <x v="0"/>
    <n v="0"/>
    <n v="2081.52"/>
    <x v="11"/>
    <x v="4"/>
  </r>
  <r>
    <s v="ORD-202312-09349"/>
    <x v="347"/>
    <x v="24"/>
    <x v="3"/>
    <n v="7230973301"/>
    <x v="5"/>
    <s v="PRD-103-HEA"/>
    <x v="5"/>
    <x v="1"/>
    <s v="N"/>
    <n v="3551.69"/>
    <n v="230.55"/>
    <x v="0"/>
    <n v="6.4912759841089698E-2"/>
    <x v="0"/>
    <x v="2"/>
    <m/>
    <x v="0"/>
    <n v="0"/>
    <n v="2183.56"/>
    <x v="11"/>
    <x v="4"/>
  </r>
  <r>
    <s v="ORD-202312-09350"/>
    <x v="330"/>
    <x v="9"/>
    <x v="7"/>
    <n v="5638839685"/>
    <x v="3"/>
    <s v="PRD-106-PHO"/>
    <x v="2"/>
    <x v="1"/>
    <s v="East"/>
    <n v="1259.4000000000001"/>
    <n v="67.97"/>
    <x v="1"/>
    <n v="5.39701445132603E-2"/>
    <x v="0"/>
    <x v="2"/>
    <m/>
    <x v="0"/>
    <n v="0"/>
    <n v="2788.38"/>
    <x v="11"/>
    <x v="4"/>
  </r>
  <r>
    <s v="ORD-202312-09351"/>
    <x v="337"/>
    <x v="16"/>
    <x v="6"/>
    <n v="4550281214"/>
    <x v="0"/>
    <s v="PRD-108-JAC"/>
    <x v="0"/>
    <x v="0"/>
    <s v="South"/>
    <n v="3252.28"/>
    <n v="462.48"/>
    <x v="2"/>
    <n v="0.14220177844466"/>
    <x v="0"/>
    <x v="0"/>
    <m/>
    <x v="0"/>
    <n v="0"/>
    <n v="2085.91"/>
    <x v="11"/>
    <x v="4"/>
  </r>
  <r>
    <s v="ORD-202312-09352"/>
    <x v="330"/>
    <x v="13"/>
    <x v="1"/>
    <n v="5425749027"/>
    <x v="11"/>
    <s v="PRD-104-WAT"/>
    <x v="7"/>
    <x v="2"/>
    <s v="North"/>
    <n v="1211.45"/>
    <n v="77.78"/>
    <x v="0"/>
    <n v="6.4204052994345603E-2"/>
    <x v="0"/>
    <x v="2"/>
    <m/>
    <x v="0"/>
    <n v="0"/>
    <n v="2420.2800000000002"/>
    <x v="11"/>
    <x v="4"/>
  </r>
  <r>
    <s v="ORD-202312-09353"/>
    <x v="326"/>
    <x v="22"/>
    <x v="0"/>
    <n v="3091049408"/>
    <x v="15"/>
    <s v="PRD-100-SHO"/>
    <x v="12"/>
    <x v="0"/>
    <s v="North"/>
    <n v="1752.53"/>
    <n v="375.31"/>
    <x v="0"/>
    <n v="0.21415325272605901"/>
    <x v="0"/>
    <x v="1"/>
    <m/>
    <x v="0"/>
    <n v="0"/>
    <n v="2793.38"/>
    <x v="11"/>
    <x v="4"/>
  </r>
  <r>
    <s v="ORD-202312-09354"/>
    <x v="326"/>
    <x v="20"/>
    <x v="6"/>
    <n v="4921601665"/>
    <x v="17"/>
    <s v="PRD - 108 - JAC"/>
    <x v="0"/>
    <x v="0"/>
    <s v="S"/>
    <n v="1139.69"/>
    <n v="272.41000000000003"/>
    <x v="2"/>
    <n v="0.23902113732681701"/>
    <x v="0"/>
    <x v="1"/>
    <m/>
    <x v="0"/>
    <n v="0"/>
    <m/>
    <x v="11"/>
    <x v="4"/>
  </r>
  <r>
    <s v="ORD-202312-09355"/>
    <x v="342"/>
    <x v="25"/>
    <x v="4"/>
    <n v="9168091455"/>
    <x v="4"/>
    <s v="PRD-109-SUN"/>
    <x v="3"/>
    <x v="2"/>
    <s v="North"/>
    <n v="1607.49"/>
    <n v="130.43"/>
    <x v="0"/>
    <n v="8.1138918438061799E-2"/>
    <x v="0"/>
    <x v="2"/>
    <m/>
    <x v="0"/>
    <n v="0"/>
    <m/>
    <x v="11"/>
    <x v="4"/>
  </r>
  <r>
    <s v="ORD-202312-09356"/>
    <x v="345"/>
    <x v="5"/>
    <x v="7"/>
    <n v="3395593011"/>
    <x v="13"/>
    <s v="PRD-102-LAP"/>
    <x v="10"/>
    <x v="1"/>
    <s v="South"/>
    <n v="3311.05"/>
    <n v="210.58"/>
    <x v="2"/>
    <n v="6.3599160387188394E-2"/>
    <x v="0"/>
    <x v="2"/>
    <m/>
    <x v="0"/>
    <n v="0"/>
    <n v="847.14"/>
    <x v="11"/>
    <x v="4"/>
  </r>
  <r>
    <s v="ORD-202312-09357"/>
    <x v="332"/>
    <x v="24"/>
    <x v="6"/>
    <n v="5581717445"/>
    <x v="13"/>
    <s v="PRD-102-LAP"/>
    <x v="10"/>
    <x v="1"/>
    <s v="South"/>
    <n v="556.84"/>
    <n v="25.87"/>
    <x v="2"/>
    <n v="4.6458587745133201E-2"/>
    <x v="1"/>
    <x v="2"/>
    <m/>
    <x v="0"/>
    <n v="0"/>
    <n v="847.14"/>
    <x v="11"/>
    <x v="4"/>
  </r>
  <r>
    <s v="ORD-202312-09358"/>
    <x v="346"/>
    <x v="24"/>
    <x v="5"/>
    <n v="4093630744"/>
    <x v="23"/>
    <s v="PRD-111-CHA"/>
    <x v="11"/>
    <x v="1"/>
    <s v="North"/>
    <n v="1756.13"/>
    <n v="202.05"/>
    <x v="0"/>
    <n v="0.11505412469464101"/>
    <x v="0"/>
    <x v="0"/>
    <m/>
    <x v="0"/>
    <n v="0"/>
    <n v="207.68"/>
    <x v="11"/>
    <x v="4"/>
  </r>
  <r>
    <s v="ORD-202312-09359"/>
    <x v="346"/>
    <x v="16"/>
    <x v="1"/>
    <n v="6938764441"/>
    <x v="14"/>
    <s v="PRD - 111 - CHA"/>
    <x v="11"/>
    <x v="1"/>
    <s v="S"/>
    <n v="4081.86"/>
    <n v="775.62"/>
    <x v="2"/>
    <n v="0.19001631609119399"/>
    <x v="0"/>
    <x v="0"/>
    <m/>
    <x v="0"/>
    <n v="0"/>
    <m/>
    <x v="11"/>
    <x v="4"/>
  </r>
  <r>
    <s v="ORD-202312-09360"/>
    <x v="339"/>
    <x v="28"/>
    <x v="2"/>
    <n v="3466625394"/>
    <x v="12"/>
    <s v="PRD-105-BAG"/>
    <x v="9"/>
    <x v="2"/>
    <s v="S"/>
    <n v="1937.14"/>
    <n v="414.38"/>
    <x v="2"/>
    <n v="0.21391329485736699"/>
    <x v="0"/>
    <x v="1"/>
    <m/>
    <x v="0"/>
    <n v="0"/>
    <m/>
    <x v="11"/>
    <x v="4"/>
  </r>
  <r>
    <s v="ORD-202312-09361"/>
    <x v="329"/>
    <x v="19"/>
    <x v="1"/>
    <n v="2227409266"/>
    <x v="17"/>
    <s v="PRD-108-JAC"/>
    <x v="4"/>
    <x v="0"/>
    <s v="North"/>
    <n v="3982.74"/>
    <n v="515.58000000000004"/>
    <x v="0"/>
    <n v="0.12945359225056099"/>
    <x v="0"/>
    <x v="0"/>
    <m/>
    <x v="0"/>
    <n v="0"/>
    <n v="2085.91"/>
    <x v="11"/>
    <x v="4"/>
  </r>
  <r>
    <s v="ORD-202312-09362"/>
    <x v="352"/>
    <x v="24"/>
    <x v="2"/>
    <n v="1463018044"/>
    <x v="2"/>
    <s v="PRD-101-SHI"/>
    <x v="1"/>
    <x v="0"/>
    <s v="N"/>
    <n v="2306.91"/>
    <n v="387.12"/>
    <x v="0"/>
    <n v="0.16780888721276499"/>
    <x v="0"/>
    <x v="0"/>
    <m/>
    <x v="0"/>
    <n v="0"/>
    <n v="2821.33"/>
    <x v="11"/>
    <x v="4"/>
  </r>
  <r>
    <s v="ORD-202312-09363"/>
    <x v="329"/>
    <x v="19"/>
    <x v="2"/>
    <n v="5093782055"/>
    <x v="12"/>
    <s v="PRD-105-BAG"/>
    <x v="9"/>
    <x v="2"/>
    <s v="West"/>
    <n v="4156.0200000000004"/>
    <n v="977.49"/>
    <x v="3"/>
    <n v="0.23519857941010899"/>
    <x v="0"/>
    <x v="1"/>
    <s v="Late delivery"/>
    <x v="1"/>
    <n v="1"/>
    <m/>
    <x v="11"/>
    <x v="4"/>
  </r>
  <r>
    <s v="ORD-202312-09364"/>
    <x v="352"/>
    <x v="4"/>
    <x v="4"/>
    <n v="1724977571"/>
    <x v="9"/>
    <s v="PRD-107-TAB"/>
    <x v="6"/>
    <x v="1"/>
    <s v="North"/>
    <n v="3669.07"/>
    <n v="295.82"/>
    <x v="0"/>
    <n v="8.0625335575500098E-2"/>
    <x v="0"/>
    <x v="2"/>
    <m/>
    <x v="0"/>
    <n v="0"/>
    <n v="2081.52"/>
    <x v="11"/>
    <x v="4"/>
  </r>
  <r>
    <s v="ORD-202312-09365"/>
    <x v="328"/>
    <x v="0"/>
    <x v="6"/>
    <n v="8813570232"/>
    <x v="18"/>
    <s v="PRD-103-HEA"/>
    <x v="5"/>
    <x v="1"/>
    <s v="North"/>
    <n v="192.5"/>
    <n v="34.51"/>
    <x v="0"/>
    <n v="0.179272727272727"/>
    <x v="2"/>
    <x v="0"/>
    <m/>
    <x v="0"/>
    <n v="0"/>
    <n v="2183.56"/>
    <x v="11"/>
    <x v="4"/>
  </r>
  <r>
    <s v="ORD-202312-09366"/>
    <x v="343"/>
    <x v="19"/>
    <x v="6"/>
    <n v="9260197226"/>
    <x v="14"/>
    <s v="PRD-111-CHA "/>
    <x v="11"/>
    <x v="1"/>
    <s v="West"/>
    <n v="4614.24"/>
    <n v="479.29"/>
    <x v="3"/>
    <n v="0.103871926904539"/>
    <x v="0"/>
    <x v="0"/>
    <m/>
    <x v="0"/>
    <n v="0"/>
    <m/>
    <x v="11"/>
    <x v="4"/>
  </r>
  <r>
    <s v="ORD-202312-09367"/>
    <x v="335"/>
    <x v="26"/>
    <x v="0"/>
    <n v="2242035295"/>
    <x v="13"/>
    <s v="PRD-102-LAP"/>
    <x v="10"/>
    <x v="1"/>
    <s v="N"/>
    <n v="3228.04"/>
    <n v="457.24"/>
    <x v="0"/>
    <n v="0.141646324085203"/>
    <x v="0"/>
    <x v="0"/>
    <m/>
    <x v="0"/>
    <n v="0"/>
    <n v="847.14"/>
    <x v="11"/>
    <x v="4"/>
  </r>
  <r>
    <s v="ORD-202312-09368"/>
    <x v="340"/>
    <x v="1"/>
    <x v="5"/>
    <n v="6121338036"/>
    <x v="14"/>
    <s v="PRD-111-CHA"/>
    <x v="11"/>
    <x v="1"/>
    <s v="East"/>
    <n v="2886.89"/>
    <n v="634.26"/>
    <x v="1"/>
    <n v="0.21970355642230899"/>
    <x v="0"/>
    <x v="1"/>
    <s v="DAMAGED"/>
    <x v="1"/>
    <n v="1"/>
    <n v="207.68"/>
    <x v="11"/>
    <x v="4"/>
  </r>
  <r>
    <s v="ORD-202312-09369"/>
    <x v="329"/>
    <x v="22"/>
    <x v="7"/>
    <n v="8968416881"/>
    <x v="20"/>
    <s v="PRD-100-SHO"/>
    <x v="12"/>
    <x v="0"/>
    <s v="West"/>
    <n v="2960.03"/>
    <n v="564.89"/>
    <x v="3"/>
    <n v="0.190839282034304"/>
    <x v="0"/>
    <x v="0"/>
    <m/>
    <x v="0"/>
    <n v="0"/>
    <n v="2793.38"/>
    <x v="11"/>
    <x v="4"/>
  </r>
  <r>
    <s v="ORD-202312-09370"/>
    <x v="328"/>
    <x v="12"/>
    <x v="1"/>
    <n v="6619806022"/>
    <x v="4"/>
    <s v="PRD-109-SUN"/>
    <x v="3"/>
    <x v="2"/>
    <s v="East"/>
    <n v="4057.76"/>
    <n v="1146.3800000000001"/>
    <x v="1"/>
    <n v="0.282515476519065"/>
    <x v="0"/>
    <x v="1"/>
    <m/>
    <x v="0"/>
    <n v="0"/>
    <m/>
    <x v="11"/>
    <x v="4"/>
  </r>
  <r>
    <s v="ORD-202312-09371"/>
    <x v="352"/>
    <x v="10"/>
    <x v="3"/>
    <n v="3424250176"/>
    <x v="23"/>
    <s v="PRD-111-CHA"/>
    <x v="11"/>
    <x v="1"/>
    <s v="North"/>
    <n v="1627.58"/>
    <n v="78.55"/>
    <x v="0"/>
    <n v="4.82618365917497E-2"/>
    <x v="0"/>
    <x v="2"/>
    <m/>
    <x v="0"/>
    <n v="0"/>
    <n v="207.68"/>
    <x v="11"/>
    <x v="4"/>
  </r>
  <r>
    <s v="ORD-202312-09372"/>
    <x v="332"/>
    <x v="28"/>
    <x v="3"/>
    <n v="2386239285"/>
    <x v="23"/>
    <s v="PRD-111-CHA"/>
    <x v="11"/>
    <x v="1"/>
    <s v="West"/>
    <n v="1455.98"/>
    <n v="387.51"/>
    <x v="3"/>
    <n v="0.266150633937279"/>
    <x v="0"/>
    <x v="1"/>
    <m/>
    <x v="0"/>
    <n v="0"/>
    <n v="207.68"/>
    <x v="11"/>
    <x v="4"/>
  </r>
  <r>
    <s v="ORD-202312-09373"/>
    <x v="348"/>
    <x v="3"/>
    <x v="2"/>
    <n v="3908273467"/>
    <x v="11"/>
    <s v="PRD-104-WAT"/>
    <x v="7"/>
    <x v="2"/>
    <s v="West"/>
    <n v="1195.5"/>
    <n v="159.49"/>
    <x v="3"/>
    <n v="0.133408615641991"/>
    <x v="0"/>
    <x v="0"/>
    <m/>
    <x v="0"/>
    <n v="0"/>
    <n v="2420.2800000000002"/>
    <x v="11"/>
    <x v="4"/>
  </r>
  <r>
    <s v="ORD-202312-09374"/>
    <x v="323"/>
    <x v="26"/>
    <x v="3"/>
    <n v="6087682293"/>
    <x v="23"/>
    <s v="PRD-111-CHA"/>
    <x v="11"/>
    <x v="1"/>
    <s v="West"/>
    <n v="380.07"/>
    <n v="24.05"/>
    <x v="3"/>
    <n v="6.3277817244191903E-2"/>
    <x v="2"/>
    <x v="2"/>
    <s v="Defective"/>
    <x v="1"/>
    <n v="1"/>
    <n v="207.68"/>
    <x v="11"/>
    <x v="4"/>
  </r>
  <r>
    <s v="ORD-202312-09375"/>
    <x v="348"/>
    <x v="15"/>
    <x v="2"/>
    <n v="4161221178"/>
    <x v="11"/>
    <s v="PRD-104-WAT"/>
    <x v="4"/>
    <x v="2"/>
    <s v="N"/>
    <n v="1310.04"/>
    <n v="155.41"/>
    <x v="0"/>
    <n v="0.11862996549723701"/>
    <x v="0"/>
    <x v="0"/>
    <m/>
    <x v="0"/>
    <n v="0"/>
    <n v="2420.2800000000002"/>
    <x v="11"/>
    <x v="4"/>
  </r>
  <r>
    <s v="ORD-202312-09376"/>
    <x v="331"/>
    <x v="26"/>
    <x v="3"/>
    <n v="9841571007"/>
    <x v="18"/>
    <s v="PRD-103-HEA"/>
    <x v="5"/>
    <x v="1"/>
    <s v="East"/>
    <n v="3539.96"/>
    <n v="285.49"/>
    <x v="1"/>
    <n v="8.0647803929987896E-2"/>
    <x v="0"/>
    <x v="2"/>
    <m/>
    <x v="0"/>
    <n v="0"/>
    <n v="2183.56"/>
    <x v="11"/>
    <x v="4"/>
  </r>
  <r>
    <s v="ORD-202312-09377"/>
    <x v="350"/>
    <x v="28"/>
    <x v="4"/>
    <n v="3460206205"/>
    <x v="5"/>
    <s v="PRD-103-HEA"/>
    <x v="5"/>
    <x v="1"/>
    <s v="South"/>
    <n v="3850.17"/>
    <n v="915.69"/>
    <x v="2"/>
    <n v="0.237831056810478"/>
    <x v="0"/>
    <x v="1"/>
    <m/>
    <x v="0"/>
    <n v="0"/>
    <n v="2183.56"/>
    <x v="11"/>
    <x v="4"/>
  </r>
  <r>
    <s v="ORD-202312-09378"/>
    <x v="348"/>
    <x v="24"/>
    <x v="0"/>
    <n v="2519518434"/>
    <x v="2"/>
    <s v="PRD-101-SHI"/>
    <x v="1"/>
    <x v="0"/>
    <s v="N"/>
    <n v="1813.57"/>
    <n v="362.01"/>
    <x v="0"/>
    <n v="0.199611815369685"/>
    <x v="0"/>
    <x v="0"/>
    <m/>
    <x v="0"/>
    <n v="0"/>
    <n v="2821.33"/>
    <x v="11"/>
    <x v="4"/>
  </r>
  <r>
    <s v="ORD-202312-09379"/>
    <x v="324"/>
    <x v="15"/>
    <x v="3"/>
    <n v="3100761905"/>
    <x v="13"/>
    <s v="PRD-102-LAP"/>
    <x v="10"/>
    <x v="1"/>
    <s v="South"/>
    <n v="3476.04"/>
    <n v="952.94"/>
    <x v="2"/>
    <n v="0.27414529176879399"/>
    <x v="0"/>
    <x v="1"/>
    <m/>
    <x v="0"/>
    <n v="0"/>
    <n v="847.14"/>
    <x v="11"/>
    <x v="4"/>
  </r>
  <r>
    <s v="ORD-202312-09380"/>
    <x v="333"/>
    <x v="26"/>
    <x v="2"/>
    <n v="2371549528"/>
    <x v="14"/>
    <s v="PRD - 111 - CHA"/>
    <x v="11"/>
    <x v="1"/>
    <s v="South"/>
    <n v="4446.13"/>
    <n v="933.68"/>
    <x v="2"/>
    <n v="0.209998358122682"/>
    <x v="0"/>
    <x v="1"/>
    <m/>
    <x v="0"/>
    <n v="0"/>
    <m/>
    <x v="11"/>
    <x v="4"/>
  </r>
  <r>
    <s v="ORD-202312-09381"/>
    <x v="351"/>
    <x v="13"/>
    <x v="2"/>
    <n v="6877174470"/>
    <x v="2"/>
    <s v="PRD-101-SHI"/>
    <x v="1"/>
    <x v="0"/>
    <s v="W"/>
    <n v="763.3"/>
    <n v="200.12"/>
    <x v="3"/>
    <n v="0.26217738765885001"/>
    <x v="1"/>
    <x v="1"/>
    <m/>
    <x v="0"/>
    <n v="0"/>
    <n v="2821.33"/>
    <x v="11"/>
    <x v="4"/>
  </r>
  <r>
    <s v="ORD-202312-09382"/>
    <x v="332"/>
    <x v="2"/>
    <x v="4"/>
    <n v="6818803686"/>
    <x v="4"/>
    <s v="PRD-109-SUN"/>
    <x v="3"/>
    <x v="2"/>
    <s v="West"/>
    <n v="3762"/>
    <n v="575.01"/>
    <x v="3"/>
    <n v="0.15284688995215301"/>
    <x v="0"/>
    <x v="0"/>
    <m/>
    <x v="0"/>
    <n v="0"/>
    <m/>
    <x v="11"/>
    <x v="4"/>
  </r>
  <r>
    <s v="ORD-202312-09383"/>
    <x v="338"/>
    <x v="0"/>
    <x v="5"/>
    <n v="4129039663"/>
    <x v="9"/>
    <s v="PRD-107-TAB"/>
    <x v="6"/>
    <x v="1"/>
    <s v="W"/>
    <n v="3585.79"/>
    <n v="263.79000000000002"/>
    <x v="3"/>
    <n v="7.3565378898373904E-2"/>
    <x v="0"/>
    <x v="2"/>
    <m/>
    <x v="0"/>
    <n v="0"/>
    <n v="2081.52"/>
    <x v="11"/>
    <x v="4"/>
  </r>
  <r>
    <s v="ORD-202312-09384"/>
    <x v="352"/>
    <x v="16"/>
    <x v="7"/>
    <n v="9186619069"/>
    <x v="22"/>
    <s v="PRD-105-BAG"/>
    <x v="9"/>
    <x v="2"/>
    <s v="North"/>
    <n v="131.74"/>
    <n v="31.04"/>
    <x v="0"/>
    <n v="0.23561560649764701"/>
    <x v="2"/>
    <x v="1"/>
    <m/>
    <x v="0"/>
    <n v="0"/>
    <m/>
    <x v="11"/>
    <x v="4"/>
  </r>
  <r>
    <s v="ORD-202312-09385"/>
    <x v="346"/>
    <x v="13"/>
    <x v="3"/>
    <n v="5057631447"/>
    <x v="1"/>
    <s v="PRD-101-SHI"/>
    <x v="4"/>
    <x v="0"/>
    <s v="N"/>
    <n v="3097.83"/>
    <n v="718.13"/>
    <x v="0"/>
    <n v="0.23181711068715799"/>
    <x v="0"/>
    <x v="1"/>
    <s v="Late delivery"/>
    <x v="1"/>
    <n v="1"/>
    <n v="2821.33"/>
    <x v="11"/>
    <x v="4"/>
  </r>
  <r>
    <s v="ORD-202312-09386"/>
    <x v="340"/>
    <x v="16"/>
    <x v="0"/>
    <n v="7304859507"/>
    <x v="2"/>
    <s v="PRD-101-SHI"/>
    <x v="1"/>
    <x v="0"/>
    <s v="North"/>
    <n v="3244.32"/>
    <n v="280.58"/>
    <x v="0"/>
    <n v="8.6483454159885606E-2"/>
    <x v="0"/>
    <x v="2"/>
    <m/>
    <x v="0"/>
    <n v="0"/>
    <n v="2821.33"/>
    <x v="11"/>
    <x v="4"/>
  </r>
  <r>
    <s v="ORD-202312-09387"/>
    <x v="339"/>
    <x v="4"/>
    <x v="2"/>
    <n v="734257377"/>
    <x v="15"/>
    <s v="PRD-100-SHO"/>
    <x v="12"/>
    <x v="0"/>
    <s v="South"/>
    <n v="379.74"/>
    <n v="17.84"/>
    <x v="2"/>
    <n v="4.6979512297888E-2"/>
    <x v="2"/>
    <x v="2"/>
    <m/>
    <x v="0"/>
    <n v="0"/>
    <n v="2793.38"/>
    <x v="11"/>
    <x v="4"/>
  </r>
  <r>
    <s v="ORD-202312-09388"/>
    <x v="352"/>
    <x v="16"/>
    <x v="2"/>
    <n v="6851895942"/>
    <x v="5"/>
    <s v="PRD-103-HEA"/>
    <x v="5"/>
    <x v="1"/>
    <s v="East"/>
    <n v="4339.28"/>
    <n v="501.17"/>
    <x v="1"/>
    <n v="0.11549611917184401"/>
    <x v="0"/>
    <x v="0"/>
    <m/>
    <x v="0"/>
    <n v="0"/>
    <n v="2183.56"/>
    <x v="11"/>
    <x v="4"/>
  </r>
  <r>
    <s v="ORD-202312-09389"/>
    <x v="337"/>
    <x v="5"/>
    <x v="7"/>
    <n v="3833112993"/>
    <x v="9"/>
    <s v="PRD-107-TAB"/>
    <x v="6"/>
    <x v="1"/>
    <s v="East"/>
    <n v="3852.86"/>
    <n v="814.18"/>
    <x v="1"/>
    <n v="0.211318345333077"/>
    <x v="0"/>
    <x v="1"/>
    <m/>
    <x v="0"/>
    <n v="0"/>
    <n v="2081.52"/>
    <x v="11"/>
    <x v="4"/>
  </r>
  <r>
    <s v="ORD-202312-09390"/>
    <x v="332"/>
    <x v="15"/>
    <x v="7"/>
    <n v="8554748204"/>
    <x v="12"/>
    <s v="PRD-105-BAG"/>
    <x v="9"/>
    <x v="2"/>
    <s v="North"/>
    <n v="962.99"/>
    <n v="242.37"/>
    <x v="0"/>
    <n v="0.25168485654056599"/>
    <x v="1"/>
    <x v="1"/>
    <m/>
    <x v="0"/>
    <n v="0"/>
    <m/>
    <x v="11"/>
    <x v="4"/>
  </r>
  <r>
    <s v="ORD-202312-09391"/>
    <x v="323"/>
    <x v="15"/>
    <x v="6"/>
    <n v="8653868099"/>
    <x v="0"/>
    <s v="PRD-108-JAC "/>
    <x v="0"/>
    <x v="0"/>
    <s v="North"/>
    <n v="2089.4"/>
    <n v="563.65"/>
    <x v="0"/>
    <n v="0.26976644012635198"/>
    <x v="0"/>
    <x v="1"/>
    <m/>
    <x v="0"/>
    <n v="0"/>
    <m/>
    <x v="11"/>
    <x v="4"/>
  </r>
  <r>
    <s v="ORD-202312-09392"/>
    <x v="324"/>
    <x v="23"/>
    <x v="1"/>
    <n v="4679165081"/>
    <x v="2"/>
    <s v="PRD - 101 - SHI"/>
    <x v="4"/>
    <x v="0"/>
    <s v="W"/>
    <n v="1955.47"/>
    <n v="269.70999999999998"/>
    <x v="3"/>
    <n v="0.13792592062266401"/>
    <x v="0"/>
    <x v="0"/>
    <m/>
    <x v="0"/>
    <n v="0"/>
    <m/>
    <x v="11"/>
    <x v="4"/>
  </r>
  <r>
    <s v="ORD-202312-09393"/>
    <x v="335"/>
    <x v="10"/>
    <x v="0"/>
    <n v="8821784305"/>
    <x v="0"/>
    <s v="PRD-108-JAC "/>
    <x v="4"/>
    <x v="0"/>
    <s v="S"/>
    <n v="1764.3"/>
    <n v="124.46"/>
    <x v="2"/>
    <n v="7.0543558351754201E-2"/>
    <x v="0"/>
    <x v="2"/>
    <m/>
    <x v="0"/>
    <n v="0"/>
    <m/>
    <x v="11"/>
    <x v="4"/>
  </r>
  <r>
    <s v="ORD-202312-09394"/>
    <x v="330"/>
    <x v="11"/>
    <x v="2"/>
    <n v="7379035409"/>
    <x v="19"/>
    <s v="PRD-102-LAP"/>
    <x v="10"/>
    <x v="1"/>
    <s v="East"/>
    <n v="3208.19"/>
    <n v="506.08"/>
    <x v="1"/>
    <n v="0.15774626814496601"/>
    <x v="0"/>
    <x v="0"/>
    <m/>
    <x v="0"/>
    <n v="0"/>
    <n v="847.14"/>
    <x v="11"/>
    <x v="4"/>
  </r>
  <r>
    <s v="ORD-202312-09395"/>
    <x v="338"/>
    <x v="29"/>
    <x v="3"/>
    <n v="684342941"/>
    <x v="3"/>
    <s v="PRD-106-PHO"/>
    <x v="2"/>
    <x v="1"/>
    <s v="N"/>
    <n v="4020.52"/>
    <n v="749.83"/>
    <x v="0"/>
    <n v="0.18650075114661799"/>
    <x v="0"/>
    <x v="0"/>
    <m/>
    <x v="0"/>
    <n v="0"/>
    <n v="2788.38"/>
    <x v="11"/>
    <x v="4"/>
  </r>
  <r>
    <s v="ORD-202312-09396"/>
    <x v="327"/>
    <x v="10"/>
    <x v="6"/>
    <n v="7547448131"/>
    <x v="8"/>
    <s v="PRD-110-CAM"/>
    <x v="8"/>
    <x v="1"/>
    <s v="W"/>
    <n v="975.31"/>
    <n v="74.95"/>
    <x v="3"/>
    <n v="7.6847361351775306E-2"/>
    <x v="1"/>
    <x v="2"/>
    <s v="missing parts"/>
    <x v="1"/>
    <n v="1"/>
    <m/>
    <x v="11"/>
    <x v="4"/>
  </r>
  <r>
    <s v="ORD-202312-09397"/>
    <x v="326"/>
    <x v="9"/>
    <x v="7"/>
    <n v="8200311166"/>
    <x v="11"/>
    <s v="PRD-104-WAT"/>
    <x v="7"/>
    <x v="2"/>
    <s v="South"/>
    <n v="3671.09"/>
    <n v="126.83"/>
    <x v="2"/>
    <n v="3.45483221604483E-2"/>
    <x v="0"/>
    <x v="2"/>
    <s v="DAMAGED"/>
    <x v="1"/>
    <n v="1"/>
    <n v="2420.2800000000002"/>
    <x v="11"/>
    <x v="4"/>
  </r>
  <r>
    <s v="ORD-202312-09398"/>
    <x v="330"/>
    <x v="16"/>
    <x v="2"/>
    <n v="4527300675"/>
    <x v="10"/>
    <s v="PRD-106-PHO"/>
    <x v="2"/>
    <x v="1"/>
    <s v="North"/>
    <n v="2976.83"/>
    <n v="518.22"/>
    <x v="0"/>
    <n v="0.17408451271990699"/>
    <x v="0"/>
    <x v="0"/>
    <m/>
    <x v="0"/>
    <n v="0"/>
    <n v="2788.38"/>
    <x v="11"/>
    <x v="4"/>
  </r>
  <r>
    <s v="ORD-202312-09399"/>
    <x v="336"/>
    <x v="3"/>
    <x v="0"/>
    <n v="4730654384"/>
    <x v="9"/>
    <s v="PRD-107-TAB"/>
    <x v="6"/>
    <x v="1"/>
    <s v="N"/>
    <n v="4439.95"/>
    <n v="515.82000000000005"/>
    <x v="0"/>
    <n v="0.116176983975045"/>
    <x v="0"/>
    <x v="0"/>
    <m/>
    <x v="0"/>
    <n v="0"/>
    <n v="2081.52"/>
    <x v="11"/>
    <x v="4"/>
  </r>
  <r>
    <s v="ORD-202312-09400"/>
    <x v="342"/>
    <x v="28"/>
    <x v="3"/>
    <n v="4853700489"/>
    <x v="15"/>
    <s v="PRD-100-SHO"/>
    <x v="12"/>
    <x v="0"/>
    <s v="W"/>
    <n v="2837.81"/>
    <n v="782.84"/>
    <x v="3"/>
    <n v="0.27586061082313501"/>
    <x v="0"/>
    <x v="1"/>
    <m/>
    <x v="0"/>
    <n v="0"/>
    <n v="2793.38"/>
    <x v="11"/>
    <x v="4"/>
  </r>
  <r>
    <s v="ORD-202312-09401"/>
    <x v="328"/>
    <x v="8"/>
    <x v="0"/>
    <n v="3563088505"/>
    <x v="14"/>
    <s v="PRD-111-CHA"/>
    <x v="11"/>
    <x v="1"/>
    <s v="East"/>
    <n v="4429.95"/>
    <n v="1121.52"/>
    <x v="1"/>
    <n v="0.25316764297565397"/>
    <x v="0"/>
    <x v="1"/>
    <m/>
    <x v="0"/>
    <n v="0"/>
    <n v="207.68"/>
    <x v="11"/>
    <x v="4"/>
  </r>
  <r>
    <s v="ORD-202312-09402"/>
    <x v="328"/>
    <x v="3"/>
    <x v="4"/>
    <n v="6388387361"/>
    <x v="2"/>
    <s v="PRD-101-SHI"/>
    <x v="1"/>
    <x v="0"/>
    <s v="South"/>
    <n v="3067.76"/>
    <n v="648.16"/>
    <x v="2"/>
    <n v="0.21128119539990101"/>
    <x v="0"/>
    <x v="1"/>
    <m/>
    <x v="0"/>
    <n v="0"/>
    <n v="2821.33"/>
    <x v="11"/>
    <x v="4"/>
  </r>
  <r>
    <s v="ORD-202312-09403"/>
    <x v="324"/>
    <x v="15"/>
    <x v="5"/>
    <n v="3087335292"/>
    <x v="20"/>
    <s v="PRD-100-SHO"/>
    <x v="4"/>
    <x v="0"/>
    <s v="East"/>
    <n v="2265.44"/>
    <n v="301.17"/>
    <x v="1"/>
    <n v="0.13294106222190799"/>
    <x v="0"/>
    <x v="0"/>
    <m/>
    <x v="0"/>
    <n v="0"/>
    <n v="2793.38"/>
    <x v="11"/>
    <x v="4"/>
  </r>
  <r>
    <s v="ORD-202312-09404"/>
    <x v="325"/>
    <x v="23"/>
    <x v="3"/>
    <n v="4022975888"/>
    <x v="5"/>
    <s v="PRD-103-HEA"/>
    <x v="5"/>
    <x v="1"/>
    <s v="West"/>
    <n v="119.36"/>
    <n v="35.729999999999997"/>
    <x v="3"/>
    <n v="0.29934651474530799"/>
    <x v="2"/>
    <x v="1"/>
    <s v="DAMAGED"/>
    <x v="1"/>
    <n v="1"/>
    <n v="2183.56"/>
    <x v="11"/>
    <x v="4"/>
  </r>
  <r>
    <s v="ORD-202312-09405"/>
    <x v="342"/>
    <x v="5"/>
    <x v="6"/>
    <n v="1092586080"/>
    <x v="23"/>
    <s v="PRD-111-CHA"/>
    <x v="11"/>
    <x v="1"/>
    <s v="North"/>
    <n v="4934.3500000000004"/>
    <n v="217.41"/>
    <x v="0"/>
    <n v="4.4060514556121901E-2"/>
    <x v="0"/>
    <x v="2"/>
    <m/>
    <x v="0"/>
    <n v="0"/>
    <n v="207.68"/>
    <x v="11"/>
    <x v="4"/>
  </r>
  <r>
    <s v="ORD-202312-09406"/>
    <x v="334"/>
    <x v="1"/>
    <x v="1"/>
    <n v="6951601975"/>
    <x v="14"/>
    <s v="PRD-111-CHA"/>
    <x v="11"/>
    <x v="1"/>
    <s v="North"/>
    <n v="329.76"/>
    <n v="63.14"/>
    <x v="0"/>
    <n v="0.191472586123241"/>
    <x v="2"/>
    <x v="0"/>
    <m/>
    <x v="0"/>
    <n v="0"/>
    <n v="207.68"/>
    <x v="11"/>
    <x v="4"/>
  </r>
  <r>
    <s v="ORD-202312-09407"/>
    <x v="325"/>
    <x v="23"/>
    <x v="2"/>
    <n v="295738293"/>
    <x v="9"/>
    <s v="PRD-107-TAB"/>
    <x v="6"/>
    <x v="1"/>
    <s v="S"/>
    <n v="949.24"/>
    <n v="113.61"/>
    <x v="2"/>
    <n v="0.1196852218617"/>
    <x v="1"/>
    <x v="0"/>
    <m/>
    <x v="0"/>
    <n v="0"/>
    <n v="2081.52"/>
    <x v="11"/>
    <x v="4"/>
  </r>
  <r>
    <s v="ORD-202312-09408"/>
    <x v="330"/>
    <x v="25"/>
    <x v="5"/>
    <n v="816852773"/>
    <x v="9"/>
    <s v="PRD-107-TAB"/>
    <x v="6"/>
    <x v="1"/>
    <s v="S"/>
    <n v="3621.98"/>
    <n v="753.67"/>
    <x v="2"/>
    <n v="0.20808231961523799"/>
    <x v="0"/>
    <x v="1"/>
    <m/>
    <x v="0"/>
    <n v="0"/>
    <n v="2081.52"/>
    <x v="11"/>
    <x v="4"/>
  </r>
  <r>
    <s v="ORD-202312-09409"/>
    <x v="324"/>
    <x v="16"/>
    <x v="0"/>
    <n v="4738850710"/>
    <x v="18"/>
    <s v="PRD-103-HEA"/>
    <x v="5"/>
    <x v="1"/>
    <s v="West"/>
    <n v="3202.33"/>
    <n v="458.5"/>
    <x v="3"/>
    <n v="0.143176999247423"/>
    <x v="0"/>
    <x v="0"/>
    <m/>
    <x v="0"/>
    <n v="0"/>
    <n v="2183.56"/>
    <x v="11"/>
    <x v="4"/>
  </r>
  <r>
    <s v="ORD-202312-09410"/>
    <x v="323"/>
    <x v="14"/>
    <x v="3"/>
    <n v="3432092981"/>
    <x v="11"/>
    <s v="PRD-104-WAT"/>
    <x v="4"/>
    <x v="2"/>
    <s v="South"/>
    <n v="3673.75"/>
    <n v="570.25"/>
    <x v="2"/>
    <n v="0.155222864920041"/>
    <x v="0"/>
    <x v="0"/>
    <m/>
    <x v="0"/>
    <n v="0"/>
    <n v="2420.2800000000002"/>
    <x v="11"/>
    <x v="4"/>
  </r>
  <r>
    <s v="ORD-202312-09411"/>
    <x v="330"/>
    <x v="9"/>
    <x v="5"/>
    <n v="2217647608"/>
    <x v="12"/>
    <s v="PRD-105-BAG"/>
    <x v="9"/>
    <x v="2"/>
    <s v="North"/>
    <n v="4047.14"/>
    <n v="462.28"/>
    <x v="0"/>
    <n v="0.11422387167234101"/>
    <x v="0"/>
    <x v="0"/>
    <m/>
    <x v="0"/>
    <n v="0"/>
    <m/>
    <x v="11"/>
    <x v="4"/>
  </r>
  <r>
    <s v="ORD-202312-09412"/>
    <x v="340"/>
    <x v="18"/>
    <x v="5"/>
    <n v="740661086"/>
    <x v="7"/>
    <s v="PRD-104-WAT"/>
    <x v="4"/>
    <x v="2"/>
    <s v="North"/>
    <n v="3861.56"/>
    <n v="1066.93"/>
    <x v="0"/>
    <n v="0.27629507245776302"/>
    <x v="0"/>
    <x v="1"/>
    <s v="Size issue"/>
    <x v="1"/>
    <n v="1"/>
    <n v="2420.2800000000002"/>
    <x v="11"/>
    <x v="4"/>
  </r>
  <r>
    <s v="ORD-202312-09413"/>
    <x v="326"/>
    <x v="0"/>
    <x v="4"/>
    <n v="763156588"/>
    <x v="9"/>
    <s v="PRD-107-TAB"/>
    <x v="6"/>
    <x v="1"/>
    <s v="W"/>
    <n v="1288.79"/>
    <n v="232.71"/>
    <x v="3"/>
    <n v="0.18056471574112201"/>
    <x v="0"/>
    <x v="0"/>
    <m/>
    <x v="0"/>
    <n v="0"/>
    <n v="2081.52"/>
    <x v="11"/>
    <x v="4"/>
  </r>
  <r>
    <s v="ORD-202312-09414"/>
    <x v="352"/>
    <x v="4"/>
    <x v="2"/>
    <n v="8684237082"/>
    <x v="4"/>
    <s v="PRD-109-SUN"/>
    <x v="3"/>
    <x v="2"/>
    <s v="North"/>
    <n v="4903.18"/>
    <n v="448.41"/>
    <x v="0"/>
    <n v="9.1452893836244997E-2"/>
    <x v="0"/>
    <x v="2"/>
    <m/>
    <x v="0"/>
    <n v="0"/>
    <m/>
    <x v="11"/>
    <x v="4"/>
  </r>
  <r>
    <s v="ORD-202312-09415"/>
    <x v="340"/>
    <x v="23"/>
    <x v="0"/>
    <n v="5687099609"/>
    <x v="13"/>
    <s v="PRD-102-LAP"/>
    <x v="10"/>
    <x v="1"/>
    <s v="West"/>
    <n v="857.32"/>
    <n v="134.27000000000001"/>
    <x v="3"/>
    <n v="0.15661596603368599"/>
    <x v="1"/>
    <x v="0"/>
    <m/>
    <x v="0"/>
    <n v="0"/>
    <n v="847.14"/>
    <x v="11"/>
    <x v="4"/>
  </r>
  <r>
    <s v="ORD-202312-09416"/>
    <x v="330"/>
    <x v="17"/>
    <x v="5"/>
    <n v="7820120137"/>
    <x v="2"/>
    <s v="PRD-101-SHI"/>
    <x v="1"/>
    <x v="0"/>
    <s v="East"/>
    <n v="607.05999999999995"/>
    <n v="150.91999999999999"/>
    <x v="1"/>
    <n v="0.24860804533324601"/>
    <x v="1"/>
    <x v="1"/>
    <m/>
    <x v="0"/>
    <n v="0"/>
    <n v="2821.33"/>
    <x v="11"/>
    <x v="4"/>
  </r>
  <r>
    <s v="ORD-202312-09417"/>
    <x v="345"/>
    <x v="12"/>
    <x v="2"/>
    <n v="3115018919"/>
    <x v="13"/>
    <s v="PRD-102-LAP"/>
    <x v="10"/>
    <x v="1"/>
    <s v="North"/>
    <n v="1293.31"/>
    <n v="148.91"/>
    <x v="0"/>
    <n v="0.115138675182284"/>
    <x v="0"/>
    <x v="0"/>
    <m/>
    <x v="0"/>
    <n v="0"/>
    <n v="847.14"/>
    <x v="11"/>
    <x v="4"/>
  </r>
  <r>
    <s v="ORD-202312-09418"/>
    <x v="341"/>
    <x v="9"/>
    <x v="7"/>
    <n v="5016922859"/>
    <x v="9"/>
    <s v="PRD-107-TAB"/>
    <x v="6"/>
    <x v="1"/>
    <s v="S"/>
    <n v="2310.37"/>
    <n v="651.41999999999996"/>
    <x v="2"/>
    <n v="0.28195483840250701"/>
    <x v="0"/>
    <x v="1"/>
    <m/>
    <x v="0"/>
    <n v="0"/>
    <n v="2081.52"/>
    <x v="11"/>
    <x v="4"/>
  </r>
  <r>
    <s v="ORD-202312-09419"/>
    <x v="338"/>
    <x v="27"/>
    <x v="5"/>
    <n v="1562060505"/>
    <x v="2"/>
    <s v="PRD - 101 - SHI"/>
    <x v="1"/>
    <x v="0"/>
    <s v="N"/>
    <n v="4482.03"/>
    <n v="476.18"/>
    <x v="0"/>
    <n v="0.106242037648119"/>
    <x v="0"/>
    <x v="0"/>
    <m/>
    <x v="0"/>
    <n v="0"/>
    <m/>
    <x v="11"/>
    <x v="4"/>
  </r>
  <r>
    <s v="ORD-202312-09420"/>
    <x v="338"/>
    <x v="11"/>
    <x v="6"/>
    <n v="9312435938"/>
    <x v="15"/>
    <s v="PRD - 100 - SHO"/>
    <x v="4"/>
    <x v="0"/>
    <s v="North"/>
    <n v="3298.1"/>
    <n v="451.52"/>
    <x v="0"/>
    <n v="0.13690306540129199"/>
    <x v="0"/>
    <x v="0"/>
    <m/>
    <x v="0"/>
    <n v="0"/>
    <m/>
    <x v="11"/>
    <x v="4"/>
  </r>
  <r>
    <s v="ORD-202312-09421"/>
    <x v="352"/>
    <x v="20"/>
    <x v="1"/>
    <n v="8286250477"/>
    <x v="4"/>
    <s v="PRD-109-SUN"/>
    <x v="3"/>
    <x v="2"/>
    <s v="East"/>
    <n v="1046.92"/>
    <n v="127.79"/>
    <x v="1"/>
    <n v="0.12206281282237399"/>
    <x v="0"/>
    <x v="0"/>
    <m/>
    <x v="0"/>
    <n v="0"/>
    <m/>
    <x v="11"/>
    <x v="4"/>
  </r>
  <r>
    <s v="ORD-202312-09422"/>
    <x v="344"/>
    <x v="4"/>
    <x v="5"/>
    <n v="9526319882"/>
    <x v="9"/>
    <s v="PRD - 107 - TAB "/>
    <x v="6"/>
    <x v="1"/>
    <s v="North"/>
    <n v="1416.39"/>
    <n v="112.57"/>
    <x v="0"/>
    <n v="7.9476697802159005E-2"/>
    <x v="0"/>
    <x v="2"/>
    <m/>
    <x v="0"/>
    <n v="0"/>
    <m/>
    <x v="11"/>
    <x v="4"/>
  </r>
  <r>
    <s v="ORD-202312-09423"/>
    <x v="326"/>
    <x v="26"/>
    <x v="7"/>
    <n v="850219322"/>
    <x v="2"/>
    <s v="PRD-101-SHI"/>
    <x v="1"/>
    <x v="0"/>
    <s v="North"/>
    <n v="1398.11"/>
    <n v="222.84"/>
    <x v="0"/>
    <n v="0.159386600482079"/>
    <x v="0"/>
    <x v="0"/>
    <m/>
    <x v="0"/>
    <n v="0"/>
    <n v="2821.33"/>
    <x v="11"/>
    <x v="4"/>
  </r>
  <r>
    <s v="ORD-202312-09424"/>
    <x v="327"/>
    <x v="2"/>
    <x v="6"/>
    <n v="9661067498"/>
    <x v="20"/>
    <s v="PRD-100-SHO"/>
    <x v="12"/>
    <x v="0"/>
    <s v="W"/>
    <n v="446.79"/>
    <n v="133.01"/>
    <x v="3"/>
    <n v="0.29770138096197302"/>
    <x v="2"/>
    <x v="1"/>
    <m/>
    <x v="0"/>
    <n v="0"/>
    <n v="2793.38"/>
    <x v="11"/>
    <x v="4"/>
  </r>
  <r>
    <s v="ORD-202312-09425"/>
    <x v="327"/>
    <x v="16"/>
    <x v="2"/>
    <n v="6363952787"/>
    <x v="4"/>
    <s v="PRD - 109 - SUN"/>
    <x v="3"/>
    <x v="2"/>
    <s v="W"/>
    <n v="4355.76"/>
    <n v="869.8"/>
    <x v="3"/>
    <n v="0.19968960640623001"/>
    <x v="0"/>
    <x v="0"/>
    <m/>
    <x v="0"/>
    <n v="0"/>
    <m/>
    <x v="11"/>
    <x v="4"/>
  </r>
  <r>
    <s v="ORD-202312-09426"/>
    <x v="326"/>
    <x v="22"/>
    <x v="7"/>
    <n v="8876137286"/>
    <x v="5"/>
    <s v="PRD-103-HEA"/>
    <x v="5"/>
    <x v="1"/>
    <s v="W"/>
    <n v="906.32"/>
    <n v="127.89"/>
    <x v="3"/>
    <n v="0.141109100538441"/>
    <x v="1"/>
    <x v="0"/>
    <m/>
    <x v="0"/>
    <n v="0"/>
    <n v="2183.56"/>
    <x v="11"/>
    <x v="4"/>
  </r>
  <r>
    <s v="ORD-202312-09427"/>
    <x v="346"/>
    <x v="3"/>
    <x v="5"/>
    <n v="2964211459"/>
    <x v="20"/>
    <s v="PRD-100-SHO"/>
    <x v="4"/>
    <x v="0"/>
    <s v="W"/>
    <n v="1432.21"/>
    <n v="80.77"/>
    <x v="3"/>
    <n v="5.63953610154935E-2"/>
    <x v="0"/>
    <x v="2"/>
    <m/>
    <x v="0"/>
    <n v="0"/>
    <n v="2793.38"/>
    <x v="11"/>
    <x v="4"/>
  </r>
  <r>
    <s v="ORD-202312-09428"/>
    <x v="323"/>
    <x v="23"/>
    <x v="0"/>
    <n v="6957392388"/>
    <x v="0"/>
    <s v="PRD-108-JAC"/>
    <x v="4"/>
    <x v="0"/>
    <s v="W"/>
    <n v="265.81"/>
    <n v="59.14"/>
    <x v="3"/>
    <n v="0.22248974831646701"/>
    <x v="2"/>
    <x v="1"/>
    <m/>
    <x v="0"/>
    <n v="0"/>
    <n v="2085.91"/>
    <x v="11"/>
    <x v="4"/>
  </r>
  <r>
    <s v="ORD-202312-09429"/>
    <x v="350"/>
    <x v="8"/>
    <x v="4"/>
    <n v="5191842228"/>
    <x v="5"/>
    <s v="PRD-103-HEA"/>
    <x v="5"/>
    <x v="1"/>
    <s v="South"/>
    <n v="644.84"/>
    <n v="100.76"/>
    <x v="2"/>
    <n v="0.156255815396067"/>
    <x v="1"/>
    <x v="0"/>
    <m/>
    <x v="0"/>
    <n v="0"/>
    <n v="2183.56"/>
    <x v="11"/>
    <x v="4"/>
  </r>
  <r>
    <s v="ORD-202312-09430"/>
    <x v="344"/>
    <x v="9"/>
    <x v="4"/>
    <n v="1815586352"/>
    <x v="13"/>
    <s v="PRD-102-LAP"/>
    <x v="10"/>
    <x v="1"/>
    <s v="East"/>
    <n v="1301.0999999999999"/>
    <n v="96.53"/>
    <x v="1"/>
    <n v="7.4191069095380799E-2"/>
    <x v="0"/>
    <x v="2"/>
    <m/>
    <x v="0"/>
    <n v="0"/>
    <n v="847.14"/>
    <x v="11"/>
    <x v="4"/>
  </r>
  <r>
    <s v="ORD-202312-09431"/>
    <x v="337"/>
    <x v="3"/>
    <x v="2"/>
    <n v="8726012288"/>
    <x v="7"/>
    <s v="PRD-104-WAT"/>
    <x v="7"/>
    <x v="2"/>
    <s v="N"/>
    <n v="4666.17"/>
    <n v="296.77999999999997"/>
    <x v="0"/>
    <n v="6.3602483407162597E-2"/>
    <x v="0"/>
    <x v="2"/>
    <s v="Wrong item delivered"/>
    <x v="1"/>
    <n v="1"/>
    <n v="2420.2800000000002"/>
    <x v="11"/>
    <x v="4"/>
  </r>
  <r>
    <s v="ORD-202312-09432"/>
    <x v="330"/>
    <x v="9"/>
    <x v="3"/>
    <n v="5249008206"/>
    <x v="9"/>
    <s v="PRD - 107 - TAB"/>
    <x v="6"/>
    <x v="1"/>
    <s v="N"/>
    <n v="245.85"/>
    <n v="63.3"/>
    <x v="0"/>
    <n v="0.257474069554606"/>
    <x v="2"/>
    <x v="1"/>
    <m/>
    <x v="0"/>
    <n v="0"/>
    <m/>
    <x v="11"/>
    <x v="4"/>
  </r>
  <r>
    <s v="ORD-202312-09433"/>
    <x v="349"/>
    <x v="13"/>
    <x v="7"/>
    <n v="3154205263"/>
    <x v="0"/>
    <s v="PRD-108-JAC"/>
    <x v="4"/>
    <x v="0"/>
    <s v="S"/>
    <n v="4885.8999999999996"/>
    <n v="678.91"/>
    <x v="2"/>
    <n v="0.13895290529892099"/>
    <x v="0"/>
    <x v="0"/>
    <m/>
    <x v="0"/>
    <n v="0"/>
    <n v="2085.91"/>
    <x v="11"/>
    <x v="4"/>
  </r>
  <r>
    <s v="ORD-202312-09434"/>
    <x v="326"/>
    <x v="15"/>
    <x v="3"/>
    <n v="8982245635"/>
    <x v="5"/>
    <s v="PRD-103-HEA"/>
    <x v="5"/>
    <x v="1"/>
    <s v="North"/>
    <n v="1564.31"/>
    <n v="422.2"/>
    <x v="0"/>
    <n v="0.26989535322282698"/>
    <x v="0"/>
    <x v="1"/>
    <m/>
    <x v="0"/>
    <n v="0"/>
    <n v="2183.56"/>
    <x v="11"/>
    <x v="4"/>
  </r>
  <r>
    <s v="ORD-202312-09435"/>
    <x v="341"/>
    <x v="26"/>
    <x v="2"/>
    <n v="6822992638"/>
    <x v="15"/>
    <s v="PRD-100-SHO"/>
    <x v="12"/>
    <x v="0"/>
    <s v="S"/>
    <n v="707.7"/>
    <n v="130.33000000000001"/>
    <x v="2"/>
    <n v="0.18415995478309999"/>
    <x v="1"/>
    <x v="0"/>
    <s v="missing parts"/>
    <x v="1"/>
    <n v="1"/>
    <n v="2793.38"/>
    <x v="11"/>
    <x v="4"/>
  </r>
  <r>
    <s v="ORD-202312-09436"/>
    <x v="323"/>
    <x v="4"/>
    <x v="6"/>
    <n v="680295733"/>
    <x v="14"/>
    <s v="PRD-111-CHA"/>
    <x v="11"/>
    <x v="1"/>
    <s v="East"/>
    <n v="4485.88"/>
    <n v="1043.0899999999999"/>
    <x v="1"/>
    <n v="0.232527397077051"/>
    <x v="0"/>
    <x v="1"/>
    <m/>
    <x v="0"/>
    <n v="0"/>
    <n v="207.68"/>
    <x v="11"/>
    <x v="4"/>
  </r>
  <r>
    <s v="ORD-202312-09437"/>
    <x v="344"/>
    <x v="13"/>
    <x v="2"/>
    <n v="2700604906"/>
    <x v="1"/>
    <s v="PRD-101-SHI"/>
    <x v="1"/>
    <x v="0"/>
    <s v="North"/>
    <n v="3993.66"/>
    <n v="1111.57"/>
    <x v="0"/>
    <n v="0.27833365884927602"/>
    <x v="0"/>
    <x v="1"/>
    <m/>
    <x v="0"/>
    <n v="0"/>
    <n v="2821.33"/>
    <x v="11"/>
    <x v="4"/>
  </r>
  <r>
    <s v="ORD-202312-09438"/>
    <x v="334"/>
    <x v="24"/>
    <x v="4"/>
    <n v="1310892696"/>
    <x v="2"/>
    <s v="PRD-101-SHI"/>
    <x v="1"/>
    <x v="0"/>
    <s v="West"/>
    <n v="4896"/>
    <n v="1044.55"/>
    <x v="3"/>
    <n v="0.21334763071895399"/>
    <x v="0"/>
    <x v="1"/>
    <m/>
    <x v="0"/>
    <n v="0"/>
    <n v="2821.33"/>
    <x v="11"/>
    <x v="4"/>
  </r>
  <r>
    <s v="ORD-202312-09439"/>
    <x v="342"/>
    <x v="1"/>
    <x v="1"/>
    <n v="1279744514"/>
    <x v="14"/>
    <s v="PRD-111-CHA"/>
    <x v="11"/>
    <x v="1"/>
    <s v="S"/>
    <n v="1251.8399999999999"/>
    <n v="197.17"/>
    <x v="2"/>
    <n v="0.157504153885481"/>
    <x v="0"/>
    <x v="0"/>
    <m/>
    <x v="0"/>
    <n v="0"/>
    <n v="207.68"/>
    <x v="11"/>
    <x v="4"/>
  </r>
  <r>
    <s v="ORD-202312-09440"/>
    <x v="330"/>
    <x v="13"/>
    <x v="4"/>
    <n v="3479446197"/>
    <x v="22"/>
    <s v="PRD-105-BAG"/>
    <x v="4"/>
    <x v="2"/>
    <s v="West"/>
    <n v="2377.5300000000002"/>
    <n v="420.34"/>
    <x v="3"/>
    <n v="0.17679692790416901"/>
    <x v="0"/>
    <x v="0"/>
    <m/>
    <x v="0"/>
    <n v="0"/>
    <m/>
    <x v="11"/>
    <x v="4"/>
  </r>
  <r>
    <s v="ORD-202312-09441"/>
    <x v="330"/>
    <x v="13"/>
    <x v="0"/>
    <n v="3541248544"/>
    <x v="12"/>
    <s v="PRD-105-BAG"/>
    <x v="9"/>
    <x v="2"/>
    <s v="North"/>
    <n v="4087.95"/>
    <n v="473.43"/>
    <x v="0"/>
    <n v="0.11581110336476701"/>
    <x v="0"/>
    <x v="0"/>
    <m/>
    <x v="0"/>
    <n v="0"/>
    <m/>
    <x v="11"/>
    <x v="4"/>
  </r>
  <r>
    <s v="ORD-202312-09442"/>
    <x v="346"/>
    <x v="1"/>
    <x v="0"/>
    <n v="2148405480"/>
    <x v="17"/>
    <s v="PRD-108-JAC"/>
    <x v="0"/>
    <x v="0"/>
    <s v="N"/>
    <n v="1183.04"/>
    <n v="320.19"/>
    <x v="0"/>
    <n v="0.27065018934271001"/>
    <x v="0"/>
    <x v="1"/>
    <m/>
    <x v="0"/>
    <n v="0"/>
    <n v="2085.91"/>
    <x v="11"/>
    <x v="4"/>
  </r>
  <r>
    <s v="ORD-202312-09443"/>
    <x v="334"/>
    <x v="4"/>
    <x v="2"/>
    <n v="5740563598"/>
    <x v="12"/>
    <s v="PRD-105-BAG"/>
    <x v="9"/>
    <x v="2"/>
    <s v="North"/>
    <n v="3402.69"/>
    <n v="142.22999999999999"/>
    <x v="0"/>
    <n v="4.1799282332507501E-2"/>
    <x v="0"/>
    <x v="2"/>
    <m/>
    <x v="0"/>
    <n v="0"/>
    <m/>
    <x v="11"/>
    <x v="4"/>
  </r>
  <r>
    <s v="ORD-202312-09444"/>
    <x v="338"/>
    <x v="14"/>
    <x v="2"/>
    <n v="4029936375"/>
    <x v="5"/>
    <s v="PRD-103-HEA"/>
    <x v="5"/>
    <x v="1"/>
    <s v="West"/>
    <n v="1578.89"/>
    <n v="304.76"/>
    <x v="3"/>
    <n v="0.19302167978769899"/>
    <x v="0"/>
    <x v="0"/>
    <s v="missing parts"/>
    <x v="1"/>
    <n v="1"/>
    <n v="2183.56"/>
    <x v="11"/>
    <x v="4"/>
  </r>
  <r>
    <s v="ORD-202312-09445"/>
    <x v="352"/>
    <x v="22"/>
    <x v="3"/>
    <n v="8292731247"/>
    <x v="4"/>
    <s v="PRD-109-SUN"/>
    <x v="3"/>
    <x v="2"/>
    <s v="South"/>
    <n v="1245.3599999999999"/>
    <n v="335.86"/>
    <x v="2"/>
    <n v="0.26968908588681201"/>
    <x v="0"/>
    <x v="1"/>
    <m/>
    <x v="0"/>
    <n v="0"/>
    <m/>
    <x v="11"/>
    <x v="4"/>
  </r>
  <r>
    <s v="ORD-202312-09446"/>
    <x v="347"/>
    <x v="7"/>
    <x v="3"/>
    <n v="2743309004"/>
    <x v="13"/>
    <s v="PRD-102-LAP"/>
    <x v="10"/>
    <x v="1"/>
    <s v="South"/>
    <n v="2543.33"/>
    <n v="334.51"/>
    <x v="2"/>
    <n v="0.13152441877381199"/>
    <x v="0"/>
    <x v="0"/>
    <s v="missing parts"/>
    <x v="1"/>
    <n v="1"/>
    <n v="847.14"/>
    <x v="11"/>
    <x v="4"/>
  </r>
  <r>
    <s v="ORD-202312-09447"/>
    <x v="351"/>
    <x v="3"/>
    <x v="0"/>
    <n v="2905652047"/>
    <x v="19"/>
    <s v="PRD-102-LAP"/>
    <x v="10"/>
    <x v="1"/>
    <s v="East"/>
    <n v="422.38"/>
    <n v="44.96"/>
    <x v="1"/>
    <n v="0.106444433922061"/>
    <x v="2"/>
    <x v="0"/>
    <m/>
    <x v="0"/>
    <n v="0"/>
    <n v="847.14"/>
    <x v="11"/>
    <x v="4"/>
  </r>
  <r>
    <s v="ORD-202312-09448"/>
    <x v="327"/>
    <x v="14"/>
    <x v="0"/>
    <n v="9536833803"/>
    <x v="8"/>
    <s v="PRD-110-CAM"/>
    <x v="4"/>
    <x v="1"/>
    <s v="South"/>
    <n v="3018.99"/>
    <n v="245"/>
    <x v="2"/>
    <n v="8.11529683768413E-2"/>
    <x v="0"/>
    <x v="2"/>
    <m/>
    <x v="0"/>
    <n v="0"/>
    <m/>
    <x v="11"/>
    <x v="4"/>
  </r>
  <r>
    <s v="ORD-202312-09449"/>
    <x v="324"/>
    <x v="1"/>
    <x v="4"/>
    <n v="3210283797"/>
    <x v="2"/>
    <s v="PRD-101-SHI"/>
    <x v="1"/>
    <x v="0"/>
    <s v="East"/>
    <n v="1830.25"/>
    <n v="110.49"/>
    <x v="1"/>
    <n v="6.03688020762191E-2"/>
    <x v="0"/>
    <x v="2"/>
    <m/>
    <x v="0"/>
    <n v="0"/>
    <n v="2821.33"/>
    <x v="11"/>
    <x v="4"/>
  </r>
  <r>
    <s v="ORD-202312-09450"/>
    <x v="330"/>
    <x v="6"/>
    <x v="2"/>
    <n v="6349303716"/>
    <x v="15"/>
    <s v="PRD - 100 - SHO "/>
    <x v="12"/>
    <x v="0"/>
    <s v="South"/>
    <n v="1141.5999999999999"/>
    <n v="75.98"/>
    <x v="2"/>
    <n v="6.6555711282410598E-2"/>
    <x v="0"/>
    <x v="2"/>
    <m/>
    <x v="0"/>
    <n v="0"/>
    <m/>
    <x v="11"/>
    <x v="4"/>
  </r>
  <r>
    <s v="ORD-202312-09451"/>
    <x v="339"/>
    <x v="12"/>
    <x v="7"/>
    <n v="7841756843"/>
    <x v="20"/>
    <s v="PRD-100-SHO"/>
    <x v="12"/>
    <x v="0"/>
    <s v="North"/>
    <n v="224.8"/>
    <n v="41.68"/>
    <x v="0"/>
    <n v="0.18540925266903899"/>
    <x v="2"/>
    <x v="0"/>
    <m/>
    <x v="0"/>
    <n v="0"/>
    <n v="2793.38"/>
    <x v="11"/>
    <x v="4"/>
  </r>
  <r>
    <s v="ORD-202312-09452"/>
    <x v="351"/>
    <x v="17"/>
    <x v="1"/>
    <n v="5796471607"/>
    <x v="5"/>
    <s v="PRD-103-HEA"/>
    <x v="5"/>
    <x v="1"/>
    <s v="South"/>
    <n v="3169.93"/>
    <n v="753.04"/>
    <x v="2"/>
    <n v="0.23755729621789801"/>
    <x v="0"/>
    <x v="1"/>
    <m/>
    <x v="0"/>
    <n v="0"/>
    <n v="2183.56"/>
    <x v="11"/>
    <x v="4"/>
  </r>
  <r>
    <s v="ORD-202312-09453"/>
    <x v="327"/>
    <x v="17"/>
    <x v="5"/>
    <n v="1004861136"/>
    <x v="11"/>
    <s v="PRD-104-WAT"/>
    <x v="7"/>
    <x v="2"/>
    <s v="N"/>
    <n v="3375.72"/>
    <n v="566.22"/>
    <x v="0"/>
    <n v="0.16773310582631301"/>
    <x v="0"/>
    <x v="0"/>
    <m/>
    <x v="0"/>
    <n v="0"/>
    <n v="2420.2800000000002"/>
    <x v="11"/>
    <x v="4"/>
  </r>
  <r>
    <s v="ORD-202312-09454"/>
    <x v="334"/>
    <x v="11"/>
    <x v="4"/>
    <n v="474521312"/>
    <x v="15"/>
    <s v="PRD-100-SHO"/>
    <x v="12"/>
    <x v="0"/>
    <s v="N"/>
    <n v="4018.06"/>
    <n v="513.39"/>
    <x v="0"/>
    <n v="0.127770615670249"/>
    <x v="0"/>
    <x v="0"/>
    <s v="Defective"/>
    <x v="1"/>
    <n v="1"/>
    <n v="2793.38"/>
    <x v="11"/>
    <x v="4"/>
  </r>
  <r>
    <s v="ORD-202312-09455"/>
    <x v="348"/>
    <x v="13"/>
    <x v="2"/>
    <n v="462895149"/>
    <x v="9"/>
    <s v="PRD-107-TAB"/>
    <x v="6"/>
    <x v="1"/>
    <s v="West"/>
    <n v="3857.83"/>
    <n v="278.37"/>
    <x v="3"/>
    <n v="7.2157145338182405E-2"/>
    <x v="0"/>
    <x v="2"/>
    <m/>
    <x v="0"/>
    <n v="0"/>
    <n v="2081.52"/>
    <x v="11"/>
    <x v="4"/>
  </r>
  <r>
    <s v="ORD-202312-09456"/>
    <x v="333"/>
    <x v="22"/>
    <x v="4"/>
    <n v="6438360268"/>
    <x v="2"/>
    <s v="PRD - 101 - SHI"/>
    <x v="1"/>
    <x v="0"/>
    <s v="East"/>
    <n v="1512.97"/>
    <n v="383.68"/>
    <x v="1"/>
    <n v="0.25359392453254198"/>
    <x v="0"/>
    <x v="1"/>
    <s v="missing parts"/>
    <x v="1"/>
    <n v="1"/>
    <m/>
    <x v="11"/>
    <x v="4"/>
  </r>
  <r>
    <s v="ORD-202312-09457"/>
    <x v="341"/>
    <x v="8"/>
    <x v="2"/>
    <n v="9521564422"/>
    <x v="15"/>
    <s v="PRD-100-SHO"/>
    <x v="12"/>
    <x v="0"/>
    <s v="East"/>
    <n v="2504.81"/>
    <n v="389.59"/>
    <x v="1"/>
    <n v="0.155536747298198"/>
    <x v="0"/>
    <x v="0"/>
    <m/>
    <x v="0"/>
    <n v="0"/>
    <n v="2793.38"/>
    <x v="11"/>
    <x v="4"/>
  </r>
  <r>
    <s v="ORD-202312-09458"/>
    <x v="343"/>
    <x v="28"/>
    <x v="6"/>
    <n v="7675233715"/>
    <x v="9"/>
    <s v="PRD-107-TAB"/>
    <x v="4"/>
    <x v="1"/>
    <s v="W"/>
    <n v="4654.18"/>
    <n v="651.59"/>
    <x v="3"/>
    <n v="0.14000103133097599"/>
    <x v="0"/>
    <x v="0"/>
    <m/>
    <x v="0"/>
    <n v="0"/>
    <n v="2081.52"/>
    <x v="11"/>
    <x v="4"/>
  </r>
  <r>
    <s v="ORD-202312-09459"/>
    <x v="324"/>
    <x v="2"/>
    <x v="1"/>
    <n v="6518985782"/>
    <x v="21"/>
    <s v="PRD-110-CAM"/>
    <x v="8"/>
    <x v="1"/>
    <s v="S"/>
    <n v="4147.08"/>
    <n v="1241.4000000000001"/>
    <x v="2"/>
    <n v="0.29934315229028602"/>
    <x v="0"/>
    <x v="1"/>
    <m/>
    <x v="0"/>
    <n v="0"/>
    <m/>
    <x v="11"/>
    <x v="4"/>
  </r>
  <r>
    <s v="ORD-202312-09460"/>
    <x v="344"/>
    <x v="19"/>
    <x v="3"/>
    <n v="9814365318"/>
    <x v="13"/>
    <s v="PRD-102-LAP"/>
    <x v="10"/>
    <x v="1"/>
    <s v="W"/>
    <n v="590.41"/>
    <n v="139.81"/>
    <x v="3"/>
    <n v="0.23680154468928399"/>
    <x v="1"/>
    <x v="1"/>
    <m/>
    <x v="0"/>
    <n v="0"/>
    <n v="847.14"/>
    <x v="11"/>
    <x v="4"/>
  </r>
  <r>
    <s v="ORD-202312-09461"/>
    <x v="347"/>
    <x v="25"/>
    <x v="2"/>
    <n v="7900338090"/>
    <x v="18"/>
    <s v="PRD-103-HEA"/>
    <x v="4"/>
    <x v="1"/>
    <s v="North"/>
    <n v="4144.25"/>
    <n v="576.80999999999995"/>
    <x v="0"/>
    <n v="0.13918320564637801"/>
    <x v="0"/>
    <x v="0"/>
    <m/>
    <x v="0"/>
    <n v="0"/>
    <n v="2183.56"/>
    <x v="11"/>
    <x v="4"/>
  </r>
  <r>
    <s v="ORD-202312-09462"/>
    <x v="348"/>
    <x v="13"/>
    <x v="4"/>
    <n v="862697185"/>
    <x v="0"/>
    <s v="PRD-108-JAC"/>
    <x v="0"/>
    <x v="0"/>
    <s v="North"/>
    <n v="3317.31"/>
    <n v="721.07"/>
    <x v="0"/>
    <n v="0.21736587777446201"/>
    <x v="0"/>
    <x v="1"/>
    <m/>
    <x v="0"/>
    <n v="0"/>
    <n v="2085.91"/>
    <x v="11"/>
    <x v="4"/>
  </r>
  <r>
    <s v="ORD-202312-09463"/>
    <x v="335"/>
    <x v="18"/>
    <x v="0"/>
    <n v="8032000467"/>
    <x v="9"/>
    <s v="PRD-107-TAB"/>
    <x v="6"/>
    <x v="1"/>
    <s v="South"/>
    <n v="771.66"/>
    <n v="31.61"/>
    <x v="2"/>
    <n v="4.09636368348755E-2"/>
    <x v="1"/>
    <x v="2"/>
    <m/>
    <x v="0"/>
    <n v="0"/>
    <n v="2081.52"/>
    <x v="11"/>
    <x v="4"/>
  </r>
  <r>
    <s v="ORD-202312-09464"/>
    <x v="349"/>
    <x v="16"/>
    <x v="1"/>
    <n v="24711975"/>
    <x v="6"/>
    <s v="PRD-107-TAB"/>
    <x v="6"/>
    <x v="1"/>
    <s v="S"/>
    <n v="4272.17"/>
    <n v="339.5"/>
    <x v="2"/>
    <n v="7.9467811440087799E-2"/>
    <x v="0"/>
    <x v="2"/>
    <m/>
    <x v="0"/>
    <n v="0"/>
    <n v="2081.52"/>
    <x v="11"/>
    <x v="4"/>
  </r>
  <r>
    <s v="ORD-202312-09465"/>
    <x v="335"/>
    <x v="3"/>
    <x v="7"/>
    <n v="6101416971"/>
    <x v="2"/>
    <s v="PRD-101-SHI"/>
    <x v="1"/>
    <x v="0"/>
    <s v="South"/>
    <n v="728.85"/>
    <n v="71.8"/>
    <x v="2"/>
    <n v="9.8511353502092294E-2"/>
    <x v="1"/>
    <x v="2"/>
    <m/>
    <x v="0"/>
    <n v="0"/>
    <n v="2821.33"/>
    <x v="11"/>
    <x v="4"/>
  </r>
  <r>
    <s v="ORD-202312-09466"/>
    <x v="330"/>
    <x v="22"/>
    <x v="6"/>
    <n v="212043573"/>
    <x v="3"/>
    <s v="PRD-106-PHO"/>
    <x v="2"/>
    <x v="1"/>
    <s v="N"/>
    <n v="4908.91"/>
    <n v="786.98"/>
    <x v="0"/>
    <n v="0.160316648706128"/>
    <x v="0"/>
    <x v="0"/>
    <m/>
    <x v="0"/>
    <n v="0"/>
    <n v="2788.38"/>
    <x v="11"/>
    <x v="4"/>
  </r>
  <r>
    <s v="ORD-202312-09467"/>
    <x v="340"/>
    <x v="20"/>
    <x v="3"/>
    <n v="9978174695"/>
    <x v="15"/>
    <s v="PRD-100-SHO"/>
    <x v="4"/>
    <x v="0"/>
    <s v="West"/>
    <n v="2408.0500000000002"/>
    <n v="450.32"/>
    <x v="3"/>
    <n v="0.18700608376071901"/>
    <x v="0"/>
    <x v="0"/>
    <m/>
    <x v="0"/>
    <n v="0"/>
    <n v="2793.38"/>
    <x v="11"/>
    <x v="4"/>
  </r>
  <r>
    <s v="ORD-202312-09468"/>
    <x v="329"/>
    <x v="14"/>
    <x v="0"/>
    <n v="5951576193"/>
    <x v="17"/>
    <s v="PRD-108-JAC "/>
    <x v="0"/>
    <x v="0"/>
    <s v="North"/>
    <n v="1071.79"/>
    <n v="72.83"/>
    <x v="0"/>
    <n v="6.7951744278263504E-2"/>
    <x v="0"/>
    <x v="2"/>
    <m/>
    <x v="0"/>
    <n v="0"/>
    <m/>
    <x v="11"/>
    <x v="4"/>
  </r>
  <r>
    <s v="ORD-202312-09469"/>
    <x v="328"/>
    <x v="2"/>
    <x v="7"/>
    <n v="7041768694"/>
    <x v="11"/>
    <s v="PRD - 104 - WAT"/>
    <x v="7"/>
    <x v="2"/>
    <s v="N"/>
    <n v="3818.69"/>
    <n v="767.48"/>
    <x v="0"/>
    <n v="0.200979917196735"/>
    <x v="0"/>
    <x v="1"/>
    <m/>
    <x v="0"/>
    <n v="0"/>
    <m/>
    <x v="11"/>
    <x v="4"/>
  </r>
  <r>
    <s v="ORD-202312-09470"/>
    <x v="340"/>
    <x v="5"/>
    <x v="3"/>
    <n v="806994532"/>
    <x v="21"/>
    <s v="PRD-110-CAM"/>
    <x v="8"/>
    <x v="1"/>
    <s v="South"/>
    <n v="3379.4"/>
    <n v="408.21"/>
    <x v="2"/>
    <n v="0.120793632005681"/>
    <x v="0"/>
    <x v="0"/>
    <m/>
    <x v="0"/>
    <n v="0"/>
    <m/>
    <x v="11"/>
    <x v="4"/>
  </r>
  <r>
    <s v="ORD-202312-09471"/>
    <x v="346"/>
    <x v="1"/>
    <x v="5"/>
    <n v="7915114585"/>
    <x v="11"/>
    <s v="PRD-104-WAT"/>
    <x v="7"/>
    <x v="2"/>
    <s v="East"/>
    <n v="3469.84"/>
    <n v="630.86"/>
    <x v="1"/>
    <n v="0.18181241786364799"/>
    <x v="0"/>
    <x v="0"/>
    <m/>
    <x v="0"/>
    <n v="0"/>
    <n v="2420.2800000000002"/>
    <x v="11"/>
    <x v="4"/>
  </r>
  <r>
    <s v="ORD-202312-09472"/>
    <x v="334"/>
    <x v="28"/>
    <x v="7"/>
    <n v="8488277700"/>
    <x v="2"/>
    <s v="PRD-101-SHI"/>
    <x v="1"/>
    <x v="0"/>
    <s v="South"/>
    <n v="2530.7199999999998"/>
    <n v="689.02"/>
    <x v="2"/>
    <n v="0.272262439147752"/>
    <x v="0"/>
    <x v="1"/>
    <m/>
    <x v="0"/>
    <n v="0"/>
    <n v="2821.33"/>
    <x v="11"/>
    <x v="4"/>
  </r>
  <r>
    <s v="ORD-202312-09473"/>
    <x v="327"/>
    <x v="3"/>
    <x v="4"/>
    <n v="9409877125"/>
    <x v="12"/>
    <s v="PRD-105-BAG"/>
    <x v="4"/>
    <x v="2"/>
    <s v="South"/>
    <n v="2554.6"/>
    <n v="242.63"/>
    <x v="2"/>
    <n v="9.4977687309167794E-2"/>
    <x v="0"/>
    <x v="2"/>
    <m/>
    <x v="0"/>
    <n v="0"/>
    <m/>
    <x v="11"/>
    <x v="4"/>
  </r>
  <r>
    <s v="ORD-202312-09474"/>
    <x v="349"/>
    <x v="23"/>
    <x v="1"/>
    <n v="2173468617"/>
    <x v="4"/>
    <s v="PRD-109-SUN "/>
    <x v="3"/>
    <x v="2"/>
    <s v="South"/>
    <n v="1714.96"/>
    <n v="199.93"/>
    <x v="2"/>
    <n v="0.116579978541774"/>
    <x v="0"/>
    <x v="0"/>
    <m/>
    <x v="0"/>
    <n v="0"/>
    <n v="1385.87"/>
    <x v="11"/>
    <x v="4"/>
  </r>
  <r>
    <s v="ORD-202312-09475"/>
    <x v="352"/>
    <x v="28"/>
    <x v="7"/>
    <n v="5909778192"/>
    <x v="13"/>
    <s v="PRD-102-LAP"/>
    <x v="10"/>
    <x v="1"/>
    <s v="N"/>
    <n v="284.94"/>
    <n v="41.4"/>
    <x v="0"/>
    <n v="0.14529374605180001"/>
    <x v="2"/>
    <x v="0"/>
    <m/>
    <x v="0"/>
    <n v="0"/>
    <n v="847.14"/>
    <x v="11"/>
    <x v="4"/>
  </r>
  <r>
    <s v="ORD-202312-09476"/>
    <x v="328"/>
    <x v="11"/>
    <x v="0"/>
    <n v="5458228153"/>
    <x v="11"/>
    <s v="PRD-104-WAT"/>
    <x v="7"/>
    <x v="2"/>
    <s v="South"/>
    <n v="2306.4"/>
    <n v="401.83"/>
    <x v="2"/>
    <n v="0.17422389871661501"/>
    <x v="0"/>
    <x v="0"/>
    <m/>
    <x v="0"/>
    <n v="0"/>
    <n v="2420.2800000000002"/>
    <x v="11"/>
    <x v="4"/>
  </r>
  <r>
    <s v="ORD-202312-09477"/>
    <x v="340"/>
    <x v="15"/>
    <x v="1"/>
    <n v="5996138290"/>
    <x v="14"/>
    <s v="PRD-111-CHA"/>
    <x v="11"/>
    <x v="1"/>
    <s v="North"/>
    <n v="1234.3900000000001"/>
    <n v="102.42"/>
    <x v="0"/>
    <n v="8.2972156287721102E-2"/>
    <x v="0"/>
    <x v="2"/>
    <m/>
    <x v="0"/>
    <n v="0"/>
    <n v="207.68"/>
    <x v="11"/>
    <x v="4"/>
  </r>
  <r>
    <s v="ORD-202312-09478"/>
    <x v="328"/>
    <x v="28"/>
    <x v="2"/>
    <n v="3974740932"/>
    <x v="12"/>
    <s v="PRD-105-BAG "/>
    <x v="9"/>
    <x v="2"/>
    <s v="North"/>
    <n v="4121.8900000000003"/>
    <n v="180.19"/>
    <x v="0"/>
    <n v="4.3715382991782903E-2"/>
    <x v="0"/>
    <x v="2"/>
    <m/>
    <x v="0"/>
    <n v="0"/>
    <m/>
    <x v="11"/>
    <x v="4"/>
  </r>
  <r>
    <s v="ORD-202312-09479"/>
    <x v="342"/>
    <x v="12"/>
    <x v="1"/>
    <n v="8111395040"/>
    <x v="14"/>
    <s v="PRD-111-CHA"/>
    <x v="11"/>
    <x v="1"/>
    <s v="South"/>
    <n v="4367.6099999999997"/>
    <n v="166.11"/>
    <x v="2"/>
    <n v="3.8032241889729201E-2"/>
    <x v="0"/>
    <x v="2"/>
    <m/>
    <x v="0"/>
    <n v="0"/>
    <n v="207.68"/>
    <x v="11"/>
    <x v="4"/>
  </r>
  <r>
    <s v="ORD-202312-09480"/>
    <x v="325"/>
    <x v="29"/>
    <x v="0"/>
    <n v="7037852855"/>
    <x v="3"/>
    <s v="PRD-106-PHO"/>
    <x v="4"/>
    <x v="1"/>
    <s v="West"/>
    <n v="4569.8900000000003"/>
    <n v="1167.6300000000001"/>
    <x v="3"/>
    <n v="0.25550505592038297"/>
    <x v="0"/>
    <x v="1"/>
    <m/>
    <x v="0"/>
    <n v="0"/>
    <n v="2788.38"/>
    <x v="11"/>
    <x v="4"/>
  </r>
  <r>
    <s v="ORD-202312-09481"/>
    <x v="335"/>
    <x v="25"/>
    <x v="1"/>
    <n v="7979699214"/>
    <x v="2"/>
    <s v="PRD-101-SHI "/>
    <x v="1"/>
    <x v="0"/>
    <s v="West"/>
    <n v="4711.1899999999996"/>
    <n v="242.84"/>
    <x v="3"/>
    <n v="5.1545363273398002E-2"/>
    <x v="0"/>
    <x v="2"/>
    <m/>
    <x v="0"/>
    <n v="0"/>
    <m/>
    <x v="11"/>
    <x v="4"/>
  </r>
  <r>
    <s v="ORD-202312-09482"/>
    <x v="330"/>
    <x v="6"/>
    <x v="3"/>
    <n v="9996515047"/>
    <x v="14"/>
    <s v="PRD-111-CHA"/>
    <x v="11"/>
    <x v="1"/>
    <s v="East"/>
    <n v="3424.47"/>
    <n v="320.05"/>
    <x v="1"/>
    <n v="9.3459717854149693E-2"/>
    <x v="0"/>
    <x v="2"/>
    <m/>
    <x v="0"/>
    <n v="0"/>
    <n v="207.68"/>
    <x v="11"/>
    <x v="4"/>
  </r>
  <r>
    <s v="ORD-202312-09483"/>
    <x v="339"/>
    <x v="5"/>
    <x v="2"/>
    <n v="871028001"/>
    <x v="0"/>
    <s v="PRD-108-JAC"/>
    <x v="0"/>
    <x v="0"/>
    <s v="W"/>
    <n v="2000.85"/>
    <n v="281.91000000000003"/>
    <x v="3"/>
    <n v="0.14089511957418099"/>
    <x v="0"/>
    <x v="0"/>
    <m/>
    <x v="0"/>
    <n v="0"/>
    <n v="2085.91"/>
    <x v="11"/>
    <x v="4"/>
  </r>
  <r>
    <s v="ORD-202312-09484"/>
    <x v="344"/>
    <x v="2"/>
    <x v="3"/>
    <n v="3689290800"/>
    <x v="8"/>
    <s v="PRD-110-CAM"/>
    <x v="8"/>
    <x v="1"/>
    <s v="North"/>
    <n v="4249.95"/>
    <n v="1199.82"/>
    <x v="0"/>
    <n v="0.28231390957540697"/>
    <x v="0"/>
    <x v="1"/>
    <m/>
    <x v="0"/>
    <n v="0"/>
    <m/>
    <x v="11"/>
    <x v="4"/>
  </r>
  <r>
    <s v="ORD-202312-09485"/>
    <x v="333"/>
    <x v="17"/>
    <x v="5"/>
    <n v="3364240691"/>
    <x v="14"/>
    <s v="PRD-111-CHA"/>
    <x v="11"/>
    <x v="1"/>
    <s v="South"/>
    <n v="595.05999999999995"/>
    <n v="166.02"/>
    <x v="2"/>
    <n v="0.27899707592511702"/>
    <x v="1"/>
    <x v="1"/>
    <m/>
    <x v="0"/>
    <n v="0"/>
    <n v="207.68"/>
    <x v="11"/>
    <x v="4"/>
  </r>
  <r>
    <s v="ORD-202312-09486"/>
    <x v="347"/>
    <x v="25"/>
    <x v="2"/>
    <n v="3285049413"/>
    <x v="9"/>
    <s v="PRD-107-TAB"/>
    <x v="4"/>
    <x v="1"/>
    <s v="South"/>
    <n v="3198.57"/>
    <n v="405.83"/>
    <x v="2"/>
    <n v="0.12687857386269499"/>
    <x v="0"/>
    <x v="0"/>
    <m/>
    <x v="0"/>
    <n v="0"/>
    <n v="2081.52"/>
    <x v="11"/>
    <x v="4"/>
  </r>
  <r>
    <s v="ORD-202312-09487"/>
    <x v="323"/>
    <x v="10"/>
    <x v="0"/>
    <n v="9449184788"/>
    <x v="4"/>
    <s v="PRD - 109 - SUN"/>
    <x v="3"/>
    <x v="2"/>
    <s v="N"/>
    <n v="3186.64"/>
    <n v="639.82000000000005"/>
    <x v="0"/>
    <n v="0.200782014912259"/>
    <x v="0"/>
    <x v="1"/>
    <m/>
    <x v="0"/>
    <n v="0"/>
    <m/>
    <x v="11"/>
    <x v="4"/>
  </r>
  <r>
    <s v="ORD-202312-09488"/>
    <x v="352"/>
    <x v="3"/>
    <x v="7"/>
    <n v="8062250009"/>
    <x v="2"/>
    <s v="PRD-101-SHI"/>
    <x v="1"/>
    <x v="0"/>
    <s v="North"/>
    <n v="4931.1400000000003"/>
    <n v="1221.0899999999999"/>
    <x v="0"/>
    <n v="0.24762833746354801"/>
    <x v="0"/>
    <x v="1"/>
    <m/>
    <x v="0"/>
    <n v="0"/>
    <n v="2821.33"/>
    <x v="11"/>
    <x v="4"/>
  </r>
  <r>
    <s v="ORD-202312-09489"/>
    <x v="330"/>
    <x v="18"/>
    <x v="7"/>
    <n v="3772536454"/>
    <x v="8"/>
    <s v="PRD-110-CAM"/>
    <x v="8"/>
    <x v="1"/>
    <s v="South"/>
    <n v="2317.5100000000002"/>
    <n v="665.31"/>
    <x v="2"/>
    <n v="0.28707966740165097"/>
    <x v="0"/>
    <x v="1"/>
    <m/>
    <x v="0"/>
    <n v="0"/>
    <m/>
    <x v="11"/>
    <x v="4"/>
  </r>
  <r>
    <s v="ORD-202312-09490"/>
    <x v="350"/>
    <x v="3"/>
    <x v="3"/>
    <n v="3071787270"/>
    <x v="18"/>
    <s v="PRD-103-HEA"/>
    <x v="5"/>
    <x v="1"/>
    <s v="West"/>
    <n v="1813.26"/>
    <n v="377.58"/>
    <x v="3"/>
    <n v="0.208232685880679"/>
    <x v="0"/>
    <x v="1"/>
    <m/>
    <x v="0"/>
    <n v="0"/>
    <n v="2183.56"/>
    <x v="11"/>
    <x v="4"/>
  </r>
  <r>
    <s v="ORD-202312-09491"/>
    <x v="331"/>
    <x v="1"/>
    <x v="1"/>
    <n v="1822351650"/>
    <x v="12"/>
    <s v="PRD-105-BAG"/>
    <x v="4"/>
    <x v="2"/>
    <s v="S"/>
    <n v="3338.75"/>
    <n v="680.41"/>
    <x v="2"/>
    <n v="0.20379183826282299"/>
    <x v="0"/>
    <x v="1"/>
    <m/>
    <x v="0"/>
    <n v="0"/>
    <m/>
    <x v="11"/>
    <x v="4"/>
  </r>
  <r>
    <s v="ORD-202312-09492"/>
    <x v="351"/>
    <x v="10"/>
    <x v="0"/>
    <n v="8645026637"/>
    <x v="8"/>
    <s v="PRD-110-CAM"/>
    <x v="8"/>
    <x v="1"/>
    <s v="East"/>
    <n v="2655.33"/>
    <n v="431.91"/>
    <x v="1"/>
    <n v="0.16265774875439201"/>
    <x v="0"/>
    <x v="0"/>
    <m/>
    <x v="0"/>
    <n v="0"/>
    <m/>
    <x v="11"/>
    <x v="4"/>
  </r>
  <r>
    <s v="ORD-202312-09493"/>
    <x v="352"/>
    <x v="22"/>
    <x v="6"/>
    <n v="2512973294"/>
    <x v="0"/>
    <s v="PRD-108-JAC"/>
    <x v="0"/>
    <x v="0"/>
    <s v="N"/>
    <n v="3818.95"/>
    <n v="975.68"/>
    <x v="0"/>
    <n v="0.25548383718037698"/>
    <x v="0"/>
    <x v="1"/>
    <m/>
    <x v="0"/>
    <n v="0"/>
    <n v="2085.91"/>
    <x v="11"/>
    <x v="4"/>
  </r>
  <r>
    <s v="ORD-202312-09494"/>
    <x v="349"/>
    <x v="9"/>
    <x v="5"/>
    <n v="9758416852"/>
    <x v="2"/>
    <s v="PRD-101-SHI"/>
    <x v="1"/>
    <x v="0"/>
    <s v="N"/>
    <n v="829.44"/>
    <n v="127.91"/>
    <x v="0"/>
    <n v="0.154212480709877"/>
    <x v="1"/>
    <x v="0"/>
    <m/>
    <x v="0"/>
    <n v="0"/>
    <n v="2821.33"/>
    <x v="11"/>
    <x v="4"/>
  </r>
  <r>
    <s v="ORD-202312-09495"/>
    <x v="340"/>
    <x v="0"/>
    <x v="6"/>
    <n v="1918927420"/>
    <x v="14"/>
    <s v="PRD-111-CHA"/>
    <x v="11"/>
    <x v="1"/>
    <s v="N"/>
    <n v="4045.05"/>
    <n v="1105.07"/>
    <x v="0"/>
    <n v="0.27319068985550199"/>
    <x v="0"/>
    <x v="1"/>
    <m/>
    <x v="0"/>
    <n v="0"/>
    <n v="207.68"/>
    <x v="11"/>
    <x v="4"/>
  </r>
  <r>
    <s v="ORD-202312-09496"/>
    <x v="333"/>
    <x v="17"/>
    <x v="5"/>
    <n v="5451342913"/>
    <x v="3"/>
    <s v="PRD-106-PHO"/>
    <x v="2"/>
    <x v="1"/>
    <s v="N"/>
    <n v="1589.23"/>
    <n v="147.69"/>
    <x v="0"/>
    <n v="9.2931797159630805E-2"/>
    <x v="0"/>
    <x v="2"/>
    <m/>
    <x v="0"/>
    <n v="0"/>
    <n v="2788.38"/>
    <x v="11"/>
    <x v="4"/>
  </r>
  <r>
    <s v="ORD-202312-09497"/>
    <x v="351"/>
    <x v="29"/>
    <x v="1"/>
    <n v="2456704089"/>
    <x v="9"/>
    <s v="PRD-107-TAB"/>
    <x v="6"/>
    <x v="1"/>
    <s v="North"/>
    <n v="1358.09"/>
    <n v="295.74"/>
    <x v="0"/>
    <n v="0.21776170945960899"/>
    <x v="0"/>
    <x v="1"/>
    <m/>
    <x v="0"/>
    <n v="0"/>
    <n v="2081.52"/>
    <x v="11"/>
    <x v="4"/>
  </r>
  <r>
    <s v="ORD-202312-09498"/>
    <x v="326"/>
    <x v="28"/>
    <x v="4"/>
    <n v="2722680963"/>
    <x v="8"/>
    <s v="PRD-110-CAM"/>
    <x v="8"/>
    <x v="1"/>
    <s v="W"/>
    <n v="4264.8900000000003"/>
    <n v="1246.71"/>
    <x v="3"/>
    <n v="0.29231937986677298"/>
    <x v="0"/>
    <x v="1"/>
    <m/>
    <x v="0"/>
    <n v="0"/>
    <m/>
    <x v="11"/>
    <x v="4"/>
  </r>
  <r>
    <s v="ORD-202312-09499"/>
    <x v="331"/>
    <x v="19"/>
    <x v="0"/>
    <n v="3301897885"/>
    <x v="13"/>
    <s v="PRD-102-LAP"/>
    <x v="10"/>
    <x v="1"/>
    <s v="South"/>
    <n v="4649.43"/>
    <n v="1347.92"/>
    <x v="2"/>
    <n v="0.28991080627087601"/>
    <x v="0"/>
    <x v="1"/>
    <m/>
    <x v="0"/>
    <n v="0"/>
    <n v="847.14"/>
    <x v="11"/>
    <x v="4"/>
  </r>
  <r>
    <s v="ORD-202312-09500"/>
    <x v="329"/>
    <x v="25"/>
    <x v="1"/>
    <n v="9167214428"/>
    <x v="2"/>
    <s v="PRD-101-SHI"/>
    <x v="1"/>
    <x v="0"/>
    <s v="South"/>
    <n v="1089.55"/>
    <n v="287.56"/>
    <x v="2"/>
    <n v="0.26392547381946702"/>
    <x v="0"/>
    <x v="1"/>
    <m/>
    <x v="0"/>
    <n v="0"/>
    <n v="2821.33"/>
    <x v="11"/>
    <x v="4"/>
  </r>
  <r>
    <s v="ORD-202312-09501"/>
    <x v="329"/>
    <x v="15"/>
    <x v="2"/>
    <n v="1225334758"/>
    <x v="8"/>
    <s v="PRD-110-CAM"/>
    <x v="8"/>
    <x v="1"/>
    <s v="East"/>
    <n v="4683.7299999999996"/>
    <n v="1250.98"/>
    <x v="1"/>
    <n v="0.26709054535594501"/>
    <x v="0"/>
    <x v="1"/>
    <m/>
    <x v="0"/>
    <n v="0"/>
    <m/>
    <x v="11"/>
    <x v="4"/>
  </r>
  <r>
    <s v="ORD-202312-09502"/>
    <x v="334"/>
    <x v="17"/>
    <x v="1"/>
    <n v="1316587799"/>
    <x v="0"/>
    <s v="PRD-108-JAC"/>
    <x v="0"/>
    <x v="0"/>
    <s v="W"/>
    <n v="4420.21"/>
    <n v="456.1"/>
    <x v="3"/>
    <n v="0.103185142787334"/>
    <x v="0"/>
    <x v="0"/>
    <m/>
    <x v="0"/>
    <n v="0"/>
    <n v="2085.91"/>
    <x v="11"/>
    <x v="4"/>
  </r>
  <r>
    <s v="ORD-202312-09503"/>
    <x v="327"/>
    <x v="19"/>
    <x v="7"/>
    <n v="296597575"/>
    <x v="8"/>
    <s v="PRD-110-CAM"/>
    <x v="4"/>
    <x v="1"/>
    <s v="North"/>
    <n v="1600.41"/>
    <n v="162.08000000000001"/>
    <x v="0"/>
    <n v="0.101274048525065"/>
    <x v="0"/>
    <x v="0"/>
    <m/>
    <x v="0"/>
    <n v="0"/>
    <m/>
    <x v="11"/>
    <x v="4"/>
  </r>
  <r>
    <s v="ORD-202312-09504"/>
    <x v="339"/>
    <x v="2"/>
    <x v="2"/>
    <n v="188295742"/>
    <x v="12"/>
    <s v="PRD-105-BAG"/>
    <x v="9"/>
    <x v="2"/>
    <s v="South"/>
    <n v="2390.4499999999998"/>
    <n v="306.94"/>
    <x v="2"/>
    <n v="0.12840260202053999"/>
    <x v="0"/>
    <x v="0"/>
    <m/>
    <x v="0"/>
    <n v="0"/>
    <m/>
    <x v="11"/>
    <x v="4"/>
  </r>
  <r>
    <s v="ORD-202312-09505"/>
    <x v="352"/>
    <x v="12"/>
    <x v="5"/>
    <n v="9102650784"/>
    <x v="22"/>
    <s v="PRD - 105 - BAG"/>
    <x v="9"/>
    <x v="2"/>
    <s v="West"/>
    <n v="1122.31"/>
    <n v="190.63"/>
    <x v="3"/>
    <n v="0.16985503114112899"/>
    <x v="0"/>
    <x v="0"/>
    <m/>
    <x v="0"/>
    <n v="0"/>
    <m/>
    <x v="11"/>
    <x v="4"/>
  </r>
  <r>
    <s v="ORD-202312-09506"/>
    <x v="326"/>
    <x v="10"/>
    <x v="7"/>
    <n v="3993993758"/>
    <x v="3"/>
    <s v="PRD-106-PHO"/>
    <x v="2"/>
    <x v="1"/>
    <s v="N"/>
    <n v="4707.34"/>
    <n v="831.04"/>
    <x v="0"/>
    <n v="0.17654131632726799"/>
    <x v="0"/>
    <x v="0"/>
    <m/>
    <x v="0"/>
    <n v="0"/>
    <n v="2788.38"/>
    <x v="11"/>
    <x v="4"/>
  </r>
  <r>
    <s v="ORD-202312-09507"/>
    <x v="349"/>
    <x v="12"/>
    <x v="2"/>
    <n v="8863863063"/>
    <x v="2"/>
    <s v="PRD-101-SHI"/>
    <x v="1"/>
    <x v="0"/>
    <s v="North"/>
    <n v="1148"/>
    <n v="106.7"/>
    <x v="0"/>
    <n v="9.2944250871080103E-2"/>
    <x v="0"/>
    <x v="2"/>
    <m/>
    <x v="0"/>
    <n v="0"/>
    <n v="2821.33"/>
    <x v="11"/>
    <x v="4"/>
  </r>
  <r>
    <s v="ORD-202312-09508"/>
    <x v="339"/>
    <x v="20"/>
    <x v="3"/>
    <n v="8886943203"/>
    <x v="22"/>
    <s v="PRD-105-BAG"/>
    <x v="9"/>
    <x v="2"/>
    <s v="W"/>
    <n v="3591.04"/>
    <n v="579.14"/>
    <x v="3"/>
    <n v="0.16127361432899701"/>
    <x v="0"/>
    <x v="0"/>
    <m/>
    <x v="0"/>
    <n v="0"/>
    <m/>
    <x v="11"/>
    <x v="4"/>
  </r>
  <r>
    <s v="ORD-202312-09509"/>
    <x v="339"/>
    <x v="14"/>
    <x v="0"/>
    <n v="4313345817"/>
    <x v="9"/>
    <s v="PRD-107-TAB"/>
    <x v="6"/>
    <x v="1"/>
    <s v="S"/>
    <n v="688.07"/>
    <n v="196.38"/>
    <x v="2"/>
    <n v="0.28540700800790603"/>
    <x v="1"/>
    <x v="1"/>
    <m/>
    <x v="0"/>
    <n v="0"/>
    <n v="2081.52"/>
    <x v="11"/>
    <x v="4"/>
  </r>
  <r>
    <s v="ORD-202312-09510"/>
    <x v="330"/>
    <x v="23"/>
    <x v="5"/>
    <n v="7248057118"/>
    <x v="2"/>
    <s v="PRD-101-SHI"/>
    <x v="1"/>
    <x v="0"/>
    <s v="South"/>
    <n v="4780.33"/>
    <n v="1218.32"/>
    <x v="2"/>
    <n v="0.25486106607702802"/>
    <x v="0"/>
    <x v="1"/>
    <m/>
    <x v="0"/>
    <n v="0"/>
    <n v="2821.33"/>
    <x v="11"/>
    <x v="4"/>
  </r>
  <r>
    <s v="ORD-202312-09511"/>
    <x v="337"/>
    <x v="11"/>
    <x v="2"/>
    <n v="1349568592"/>
    <x v="8"/>
    <s v="PRD-110-CAM"/>
    <x v="4"/>
    <x v="1"/>
    <s v="East"/>
    <n v="1719.03"/>
    <n v="139.55000000000001"/>
    <x v="1"/>
    <n v="8.1179502393791902E-2"/>
    <x v="0"/>
    <x v="2"/>
    <m/>
    <x v="0"/>
    <n v="0"/>
    <m/>
    <x v="11"/>
    <x v="4"/>
  </r>
  <r>
    <s v="ORD-202312-09512"/>
    <x v="348"/>
    <x v="24"/>
    <x v="3"/>
    <n v="1632100564"/>
    <x v="5"/>
    <s v="PRD-103-HEA"/>
    <x v="5"/>
    <x v="1"/>
    <s v="East"/>
    <n v="3823.21"/>
    <n v="237.05"/>
    <x v="1"/>
    <n v="6.20028719322245E-2"/>
    <x v="0"/>
    <x v="2"/>
    <m/>
    <x v="0"/>
    <n v="0"/>
    <n v="2183.56"/>
    <x v="11"/>
    <x v="4"/>
  </r>
  <r>
    <s v="ORD-202312-09513"/>
    <x v="340"/>
    <x v="10"/>
    <x v="2"/>
    <n v="6301960012"/>
    <x v="2"/>
    <s v="PRD-101-SHI"/>
    <x v="1"/>
    <x v="0"/>
    <s v="S"/>
    <n v="3036.43"/>
    <n v="383.48"/>
    <x v="2"/>
    <n v="0.126293048086075"/>
    <x v="0"/>
    <x v="0"/>
    <m/>
    <x v="0"/>
    <n v="0"/>
    <n v="2821.33"/>
    <x v="11"/>
    <x v="4"/>
  </r>
  <r>
    <s v="ORD-202312-09514"/>
    <x v="350"/>
    <x v="15"/>
    <x v="2"/>
    <n v="3132289468"/>
    <x v="12"/>
    <s v="PRD - 105 - BAG"/>
    <x v="9"/>
    <x v="2"/>
    <s v="W"/>
    <n v="2296.11"/>
    <n v="658.48"/>
    <x v="3"/>
    <n v="0.28678068559433101"/>
    <x v="0"/>
    <x v="1"/>
    <m/>
    <x v="0"/>
    <n v="0"/>
    <m/>
    <x v="11"/>
    <x v="4"/>
  </r>
  <r>
    <s v="ORD-202312-09515"/>
    <x v="348"/>
    <x v="11"/>
    <x v="2"/>
    <n v="5714181297"/>
    <x v="15"/>
    <s v="PRD-100-SHO"/>
    <x v="12"/>
    <x v="0"/>
    <s v="West"/>
    <n v="3699.85"/>
    <n v="474.39"/>
    <x v="3"/>
    <n v="0.12821871156938799"/>
    <x v="0"/>
    <x v="0"/>
    <s v="Wrong item delivered"/>
    <x v="1"/>
    <n v="1"/>
    <n v="2793.38"/>
    <x v="11"/>
    <x v="4"/>
  </r>
  <r>
    <s v="ORD-202312-09516"/>
    <x v="331"/>
    <x v="26"/>
    <x v="5"/>
    <n v="5660508455"/>
    <x v="0"/>
    <s v="PRD-108-JAC"/>
    <x v="0"/>
    <x v="0"/>
    <s v="South"/>
    <n v="3902.96"/>
    <n v="1092.6600000000001"/>
    <x v="2"/>
    <n v="0.27995675077377202"/>
    <x v="0"/>
    <x v="1"/>
    <m/>
    <x v="0"/>
    <n v="0"/>
    <n v="2085.91"/>
    <x v="11"/>
    <x v="4"/>
  </r>
  <r>
    <s v="ORD-202312-09517"/>
    <x v="351"/>
    <x v="26"/>
    <x v="5"/>
    <n v="7705662391"/>
    <x v="17"/>
    <s v="PRD-108-JAC"/>
    <x v="0"/>
    <x v="0"/>
    <s v="North"/>
    <n v="3014.97"/>
    <n v="759.32"/>
    <x v="0"/>
    <n v="0.25184993548857898"/>
    <x v="0"/>
    <x v="1"/>
    <m/>
    <x v="0"/>
    <n v="0"/>
    <n v="2085.91"/>
    <x v="11"/>
    <x v="4"/>
  </r>
  <r>
    <s v="ORD-202312-09518"/>
    <x v="330"/>
    <x v="10"/>
    <x v="0"/>
    <n v="7962486976"/>
    <x v="0"/>
    <s v="PRD-108-JAC"/>
    <x v="0"/>
    <x v="0"/>
    <s v="North"/>
    <n v="211.66"/>
    <n v="16.75"/>
    <x v="0"/>
    <n v="7.9136350751204801E-2"/>
    <x v="2"/>
    <x v="2"/>
    <s v="damaged "/>
    <x v="1"/>
    <n v="1"/>
    <n v="2085.91"/>
    <x v="11"/>
    <x v="4"/>
  </r>
  <r>
    <s v="ORD-202312-09519"/>
    <x v="334"/>
    <x v="2"/>
    <x v="0"/>
    <n v="4261105782"/>
    <x v="16"/>
    <s v="PRD-109-SUN"/>
    <x v="4"/>
    <x v="2"/>
    <s v="North"/>
    <n v="2304.31"/>
    <n v="440.29"/>
    <x v="0"/>
    <n v="0.191072381754191"/>
    <x v="0"/>
    <x v="0"/>
    <m/>
    <x v="0"/>
    <n v="0"/>
    <m/>
    <x v="11"/>
    <x v="4"/>
  </r>
  <r>
    <s v="ORD-202312-09520"/>
    <x v="340"/>
    <x v="19"/>
    <x v="7"/>
    <n v="2308736624"/>
    <x v="8"/>
    <s v="PRD-110-CAM"/>
    <x v="8"/>
    <x v="1"/>
    <s v="North"/>
    <n v="4478.3900000000003"/>
    <n v="1320.57"/>
    <x v="0"/>
    <n v="0.29487606036990999"/>
    <x v="0"/>
    <x v="1"/>
    <m/>
    <x v="0"/>
    <n v="0"/>
    <m/>
    <x v="11"/>
    <x v="4"/>
  </r>
  <r>
    <s v="ORD-202312-09521"/>
    <x v="336"/>
    <x v="1"/>
    <x v="4"/>
    <n v="4145397564"/>
    <x v="19"/>
    <s v="PRD-102-LAP"/>
    <x v="10"/>
    <x v="1"/>
    <s v="West"/>
    <n v="3589.93"/>
    <n v="601.54"/>
    <x v="3"/>
    <n v="0.16756315582755099"/>
    <x v="0"/>
    <x v="0"/>
    <m/>
    <x v="0"/>
    <n v="0"/>
    <n v="847.14"/>
    <x v="11"/>
    <x v="4"/>
  </r>
  <r>
    <s v="ORD-202312-09522"/>
    <x v="325"/>
    <x v="24"/>
    <x v="3"/>
    <n v="1201278946"/>
    <x v="0"/>
    <s v="PRD-108-JAC"/>
    <x v="0"/>
    <x v="0"/>
    <s v="S"/>
    <n v="4383.82"/>
    <n v="997.18"/>
    <x v="2"/>
    <n v="0.22746828108818301"/>
    <x v="0"/>
    <x v="1"/>
    <m/>
    <x v="0"/>
    <n v="0"/>
    <n v="2085.91"/>
    <x v="11"/>
    <x v="4"/>
  </r>
  <r>
    <s v="ORD-202312-09523"/>
    <x v="335"/>
    <x v="22"/>
    <x v="0"/>
    <n v="4853444547"/>
    <x v="4"/>
    <s v="PRD-109-SUN"/>
    <x v="3"/>
    <x v="2"/>
    <s v="West"/>
    <n v="2538.8000000000002"/>
    <n v="185.09"/>
    <x v="3"/>
    <n v="7.2904521821332904E-2"/>
    <x v="0"/>
    <x v="2"/>
    <m/>
    <x v="0"/>
    <n v="0"/>
    <m/>
    <x v="11"/>
    <x v="4"/>
  </r>
  <r>
    <s v="ORD-202312-09524"/>
    <x v="350"/>
    <x v="3"/>
    <x v="6"/>
    <n v="1802807144"/>
    <x v="9"/>
    <s v="PRD - 107 - TAB"/>
    <x v="6"/>
    <x v="1"/>
    <s v="West"/>
    <n v="4465.8900000000003"/>
    <n v="724.52"/>
    <x v="3"/>
    <n v="0.16223417952524599"/>
    <x v="0"/>
    <x v="0"/>
    <m/>
    <x v="0"/>
    <n v="0"/>
    <m/>
    <x v="11"/>
    <x v="4"/>
  </r>
  <r>
    <s v="ORD-202312-09525"/>
    <x v="327"/>
    <x v="25"/>
    <x v="5"/>
    <n v="1393364271"/>
    <x v="6"/>
    <s v="PRD - 107 - TAB"/>
    <x v="6"/>
    <x v="1"/>
    <s v="N"/>
    <n v="4431.8"/>
    <n v="1174.17"/>
    <x v="0"/>
    <n v="0.26494201001850298"/>
    <x v="0"/>
    <x v="1"/>
    <m/>
    <x v="0"/>
    <n v="0"/>
    <m/>
    <x v="11"/>
    <x v="4"/>
  </r>
  <r>
    <s v="ORD-202312-09526"/>
    <x v="341"/>
    <x v="20"/>
    <x v="4"/>
    <n v="9516212768"/>
    <x v="4"/>
    <s v="PRD-109-SUN"/>
    <x v="3"/>
    <x v="2"/>
    <s v="S"/>
    <n v="4164.41"/>
    <n v="758.78"/>
    <x v="2"/>
    <n v="0.18220588270607399"/>
    <x v="0"/>
    <x v="0"/>
    <m/>
    <x v="0"/>
    <n v="0"/>
    <m/>
    <x v="11"/>
    <x v="4"/>
  </r>
  <r>
    <s v="ORD-202312-09527"/>
    <x v="323"/>
    <x v="1"/>
    <x v="2"/>
    <n v="621832085"/>
    <x v="4"/>
    <s v="PRD-109-SUN"/>
    <x v="3"/>
    <x v="2"/>
    <s v="West"/>
    <n v="581.71"/>
    <n v="163.29"/>
    <x v="3"/>
    <n v="0.280706881435767"/>
    <x v="1"/>
    <x v="1"/>
    <m/>
    <x v="0"/>
    <n v="0"/>
    <m/>
    <x v="11"/>
    <x v="4"/>
  </r>
  <r>
    <s v="ORD-202312-09528"/>
    <x v="333"/>
    <x v="14"/>
    <x v="0"/>
    <n v="5925040155"/>
    <x v="8"/>
    <s v="PRD-110-CAM"/>
    <x v="8"/>
    <x v="1"/>
    <s v="South"/>
    <n v="3318.98"/>
    <n v="433.41"/>
    <x v="2"/>
    <n v="0.130585300303105"/>
    <x v="0"/>
    <x v="0"/>
    <s v="DAMAGED"/>
    <x v="1"/>
    <n v="1"/>
    <m/>
    <x v="11"/>
    <x v="4"/>
  </r>
  <r>
    <s v="ORD-202312-09529"/>
    <x v="349"/>
    <x v="21"/>
    <x v="6"/>
    <n v="6829087622"/>
    <x v="14"/>
    <s v="PRD-111-CHA"/>
    <x v="4"/>
    <x v="1"/>
    <s v="West"/>
    <n v="344.23"/>
    <n v="36.75"/>
    <x v="3"/>
    <n v="0.106760015106179"/>
    <x v="2"/>
    <x v="0"/>
    <m/>
    <x v="0"/>
    <n v="0"/>
    <n v="207.68"/>
    <x v="11"/>
    <x v="4"/>
  </r>
  <r>
    <s v="ORD-202312-09530"/>
    <x v="326"/>
    <x v="6"/>
    <x v="0"/>
    <n v="4811846005"/>
    <x v="2"/>
    <s v="PRD-101-SHI"/>
    <x v="4"/>
    <x v="0"/>
    <s v="East"/>
    <n v="4206.18"/>
    <n v="238.38"/>
    <x v="1"/>
    <n v="5.6673751479965201E-2"/>
    <x v="0"/>
    <x v="2"/>
    <m/>
    <x v="0"/>
    <n v="0"/>
    <n v="2821.33"/>
    <x v="11"/>
    <x v="4"/>
  </r>
  <r>
    <s v="ORD-202312-09531"/>
    <x v="340"/>
    <x v="12"/>
    <x v="2"/>
    <n v="408423015"/>
    <x v="6"/>
    <s v="PRD-107-TAB"/>
    <x v="4"/>
    <x v="1"/>
    <s v="East"/>
    <n v="2741"/>
    <n v="337.75"/>
    <x v="1"/>
    <n v="0.123221452024808"/>
    <x v="0"/>
    <x v="0"/>
    <m/>
    <x v="0"/>
    <n v="0"/>
    <n v="2081.52"/>
    <x v="11"/>
    <x v="4"/>
  </r>
  <r>
    <s v="ORD-202312-09532"/>
    <x v="337"/>
    <x v="19"/>
    <x v="2"/>
    <n v="7538072410"/>
    <x v="7"/>
    <s v="PRD-104-WAT"/>
    <x v="7"/>
    <x v="2"/>
    <s v="East"/>
    <n v="4847.34"/>
    <n v="996.17"/>
    <x v="1"/>
    <n v="0.205508588215392"/>
    <x v="0"/>
    <x v="1"/>
    <m/>
    <x v="0"/>
    <n v="0"/>
    <n v="2420.2800000000002"/>
    <x v="11"/>
    <x v="4"/>
  </r>
  <r>
    <s v="ORD-202312-09533"/>
    <x v="336"/>
    <x v="13"/>
    <x v="1"/>
    <n v="6250640144"/>
    <x v="13"/>
    <s v="PRD-102-LAP"/>
    <x v="10"/>
    <x v="1"/>
    <s v="East"/>
    <n v="4813.5600000000004"/>
    <n v="268.08999999999997"/>
    <x v="1"/>
    <n v="5.5694745676796401E-2"/>
    <x v="0"/>
    <x v="2"/>
    <m/>
    <x v="0"/>
    <n v="0"/>
    <n v="847.14"/>
    <x v="11"/>
    <x v="4"/>
  </r>
  <r>
    <s v="ORD-202312-09534"/>
    <x v="339"/>
    <x v="10"/>
    <x v="2"/>
    <n v="3528241153"/>
    <x v="9"/>
    <s v="PRD-107-TAB"/>
    <x v="6"/>
    <x v="1"/>
    <s v="East"/>
    <n v="2585.37"/>
    <n v="706.88"/>
    <x v="1"/>
    <n v="0.27341541056019097"/>
    <x v="0"/>
    <x v="1"/>
    <s v="DAMAGED"/>
    <x v="1"/>
    <n v="1"/>
    <n v="2081.52"/>
    <x v="11"/>
    <x v="4"/>
  </r>
  <r>
    <s v="ORD-202312-09535"/>
    <x v="343"/>
    <x v="13"/>
    <x v="5"/>
    <n v="6831317832"/>
    <x v="8"/>
    <s v="PRD - 110 - CAM"/>
    <x v="8"/>
    <x v="1"/>
    <s v="N"/>
    <n v="913.93"/>
    <n v="64.7"/>
    <x v="0"/>
    <n v="7.0793167966912096E-2"/>
    <x v="1"/>
    <x v="2"/>
    <m/>
    <x v="0"/>
    <n v="0"/>
    <m/>
    <x v="11"/>
    <x v="4"/>
  </r>
  <r>
    <s v="ORD-202312-09536"/>
    <x v="331"/>
    <x v="17"/>
    <x v="3"/>
    <n v="1224442317"/>
    <x v="17"/>
    <s v="PRD-108-JAC"/>
    <x v="0"/>
    <x v="0"/>
    <s v="North"/>
    <n v="589.36"/>
    <n v="48.45"/>
    <x v="0"/>
    <n v="8.2207818650739797E-2"/>
    <x v="1"/>
    <x v="2"/>
    <m/>
    <x v="0"/>
    <n v="0"/>
    <n v="2085.91"/>
    <x v="11"/>
    <x v="4"/>
  </r>
  <r>
    <s v="ORD-202312-09537"/>
    <x v="335"/>
    <x v="1"/>
    <x v="6"/>
    <n v="3120837134"/>
    <x v="22"/>
    <s v="PRD-105-BAG"/>
    <x v="9"/>
    <x v="2"/>
    <s v="S"/>
    <n v="3359.4"/>
    <n v="226.63"/>
    <x v="2"/>
    <n v="6.7461451449663604E-2"/>
    <x v="0"/>
    <x v="2"/>
    <m/>
    <x v="0"/>
    <n v="0"/>
    <m/>
    <x v="11"/>
    <x v="4"/>
  </r>
  <r>
    <s v="ORD-202312-09538"/>
    <x v="351"/>
    <x v="3"/>
    <x v="3"/>
    <n v="6065131597"/>
    <x v="23"/>
    <s v="PRD-111-CHA "/>
    <x v="11"/>
    <x v="1"/>
    <s v="W"/>
    <n v="2456.25"/>
    <n v="517.95000000000005"/>
    <x v="3"/>
    <n v="0.210870229007634"/>
    <x v="0"/>
    <x v="1"/>
    <m/>
    <x v="0"/>
    <n v="0"/>
    <m/>
    <x v="11"/>
    <x v="4"/>
  </r>
  <r>
    <s v="ORD-202312-09539"/>
    <x v="333"/>
    <x v="1"/>
    <x v="3"/>
    <n v="2508638597"/>
    <x v="11"/>
    <s v="PRD-104-WAT"/>
    <x v="7"/>
    <x v="2"/>
    <s v="East"/>
    <n v="4082.77"/>
    <n v="808.4"/>
    <x v="1"/>
    <n v="0.19800282651239201"/>
    <x v="0"/>
    <x v="0"/>
    <m/>
    <x v="0"/>
    <n v="0"/>
    <n v="2420.2800000000002"/>
    <x v="11"/>
    <x v="4"/>
  </r>
  <r>
    <s v="ORD-202312-09540"/>
    <x v="343"/>
    <x v="15"/>
    <x v="5"/>
    <n v="3200970904"/>
    <x v="6"/>
    <s v="PRD-107-TAB"/>
    <x v="6"/>
    <x v="1"/>
    <s v="N"/>
    <n v="1971.86"/>
    <n v="304.61"/>
    <x v="0"/>
    <n v="0.154478512673314"/>
    <x v="0"/>
    <x v="0"/>
    <m/>
    <x v="0"/>
    <n v="0"/>
    <n v="2081.52"/>
    <x v="11"/>
    <x v="4"/>
  </r>
  <r>
    <s v="ORD-202312-09541"/>
    <x v="331"/>
    <x v="17"/>
    <x v="2"/>
    <n v="134837720"/>
    <x v="2"/>
    <s v="PRD-101-SHI"/>
    <x v="1"/>
    <x v="0"/>
    <s v="North"/>
    <n v="3393.51"/>
    <n v="102.77"/>
    <x v="0"/>
    <n v="3.0284277930520302E-2"/>
    <x v="0"/>
    <x v="2"/>
    <m/>
    <x v="0"/>
    <n v="0"/>
    <n v="2821.33"/>
    <x v="11"/>
    <x v="4"/>
  </r>
  <r>
    <s v="ORD-202312-09542"/>
    <x v="329"/>
    <x v="17"/>
    <x v="7"/>
    <n v="4417667992"/>
    <x v="4"/>
    <s v="PRD - 109 - SUN"/>
    <x v="3"/>
    <x v="2"/>
    <s v="North"/>
    <n v="1666.48"/>
    <n v="442.99"/>
    <x v="0"/>
    <n v="0.26582377226249299"/>
    <x v="0"/>
    <x v="1"/>
    <m/>
    <x v="0"/>
    <n v="0"/>
    <m/>
    <x v="11"/>
    <x v="4"/>
  </r>
  <r>
    <s v="ORD-202312-09543"/>
    <x v="332"/>
    <x v="16"/>
    <x v="3"/>
    <n v="1867827789"/>
    <x v="12"/>
    <s v="PRD-105-BAG"/>
    <x v="4"/>
    <x v="2"/>
    <s v="W"/>
    <n v="4605.68"/>
    <n v="1126.47"/>
    <x v="3"/>
    <n v="0.24458277605044201"/>
    <x v="0"/>
    <x v="1"/>
    <m/>
    <x v="0"/>
    <n v="0"/>
    <m/>
    <x v="11"/>
    <x v="4"/>
  </r>
  <r>
    <s v="ORD-202312-09544"/>
    <x v="332"/>
    <x v="15"/>
    <x v="4"/>
    <n v="9349167920"/>
    <x v="3"/>
    <s v="PRD-106-PHO"/>
    <x v="2"/>
    <x v="1"/>
    <s v="North"/>
    <n v="2148"/>
    <n v="148.55000000000001"/>
    <x v="0"/>
    <n v="6.9157355679702007E-2"/>
    <x v="0"/>
    <x v="2"/>
    <m/>
    <x v="0"/>
    <n v="0"/>
    <n v="2788.38"/>
    <x v="11"/>
    <x v="4"/>
  </r>
  <r>
    <s v="ORD-202312-09545"/>
    <x v="348"/>
    <x v="28"/>
    <x v="4"/>
    <n v="5721824878"/>
    <x v="2"/>
    <s v="PRD-101-SHI"/>
    <x v="1"/>
    <x v="0"/>
    <s v="East"/>
    <n v="197.65"/>
    <n v="8.02"/>
    <x v="1"/>
    <n v="4.05767771312927E-2"/>
    <x v="2"/>
    <x v="2"/>
    <m/>
    <x v="0"/>
    <n v="0"/>
    <n v="2821.33"/>
    <x v="11"/>
    <x v="4"/>
  </r>
  <r>
    <s v="ORD-202312-09546"/>
    <x v="349"/>
    <x v="3"/>
    <x v="7"/>
    <n v="9182602974"/>
    <x v="15"/>
    <s v="PRD-100-SHO"/>
    <x v="12"/>
    <x v="0"/>
    <s v="East"/>
    <n v="1076.18"/>
    <n v="99.04"/>
    <x v="1"/>
    <n v="9.2029214443680396E-2"/>
    <x v="0"/>
    <x v="2"/>
    <m/>
    <x v="0"/>
    <n v="0"/>
    <n v="2793.38"/>
    <x v="11"/>
    <x v="4"/>
  </r>
  <r>
    <s v="ORD-202312-09547"/>
    <x v="323"/>
    <x v="21"/>
    <x v="6"/>
    <n v="6877726977"/>
    <x v="12"/>
    <s v="PRD-105-BAG"/>
    <x v="9"/>
    <x v="2"/>
    <s v="N"/>
    <n v="2767.91"/>
    <n v="666.76"/>
    <x v="0"/>
    <n v="0.24088933527463"/>
    <x v="0"/>
    <x v="1"/>
    <m/>
    <x v="0"/>
    <n v="0"/>
    <m/>
    <x v="11"/>
    <x v="4"/>
  </r>
  <r>
    <s v="ORD-202312-09548"/>
    <x v="351"/>
    <x v="27"/>
    <x v="7"/>
    <n v="8875613026"/>
    <x v="5"/>
    <s v="PRD-103-HEA"/>
    <x v="5"/>
    <x v="1"/>
    <s v="North"/>
    <n v="3489.51"/>
    <n v="522.75"/>
    <x v="0"/>
    <n v="0.149806133239337"/>
    <x v="0"/>
    <x v="0"/>
    <m/>
    <x v="0"/>
    <n v="0"/>
    <n v="2183.56"/>
    <x v="11"/>
    <x v="4"/>
  </r>
  <r>
    <s v="ORD-202312-09549"/>
    <x v="352"/>
    <x v="5"/>
    <x v="1"/>
    <n v="7070995932"/>
    <x v="3"/>
    <s v="PRD-106-PHO"/>
    <x v="2"/>
    <x v="1"/>
    <s v="West"/>
    <n v="326.66000000000003"/>
    <n v="97.97"/>
    <x v="3"/>
    <n v="0.29991428396497899"/>
    <x v="2"/>
    <x v="1"/>
    <m/>
    <x v="0"/>
    <n v="0"/>
    <n v="2788.38"/>
    <x v="11"/>
    <x v="4"/>
  </r>
  <r>
    <s v="ORD-202312-09550"/>
    <x v="323"/>
    <x v="25"/>
    <x v="1"/>
    <n v="4546178318"/>
    <x v="8"/>
    <s v="PRD-110-CAM"/>
    <x v="8"/>
    <x v="1"/>
    <s v="South"/>
    <n v="1714.08"/>
    <n v="184.65"/>
    <x v="2"/>
    <n v="0.10772542705124601"/>
    <x v="0"/>
    <x v="0"/>
    <m/>
    <x v="0"/>
    <n v="0"/>
    <m/>
    <x v="11"/>
    <x v="4"/>
  </r>
  <r>
    <s v="ORD-202312-09551"/>
    <x v="333"/>
    <x v="11"/>
    <x v="4"/>
    <n v="3979015803"/>
    <x v="21"/>
    <s v="PRD-110-CAM"/>
    <x v="8"/>
    <x v="1"/>
    <s v="W"/>
    <n v="3136.49"/>
    <n v="171.3"/>
    <x v="3"/>
    <n v="5.4615190866223101E-2"/>
    <x v="0"/>
    <x v="2"/>
    <m/>
    <x v="0"/>
    <n v="0"/>
    <m/>
    <x v="11"/>
    <x v="4"/>
  </r>
  <r>
    <s v="ORD-202312-09552"/>
    <x v="345"/>
    <x v="4"/>
    <x v="3"/>
    <n v="4843628283"/>
    <x v="2"/>
    <s v="PRD-101-SHI"/>
    <x v="1"/>
    <x v="0"/>
    <s v="West"/>
    <n v="2309.4"/>
    <n v="648.61"/>
    <x v="3"/>
    <n v="0.28085649952368602"/>
    <x v="0"/>
    <x v="1"/>
    <m/>
    <x v="0"/>
    <n v="0"/>
    <n v="2821.33"/>
    <x v="11"/>
    <x v="4"/>
  </r>
  <r>
    <s v="ORD-202312-09553"/>
    <x v="336"/>
    <x v="1"/>
    <x v="6"/>
    <n v="8855164346"/>
    <x v="17"/>
    <s v="PRD-108-JAC"/>
    <x v="0"/>
    <x v="0"/>
    <s v="North"/>
    <n v="4642.67"/>
    <n v="788.12"/>
    <x v="0"/>
    <n v="0.16975576554008801"/>
    <x v="0"/>
    <x v="0"/>
    <m/>
    <x v="0"/>
    <n v="0"/>
    <n v="2085.91"/>
    <x v="11"/>
    <x v="4"/>
  </r>
  <r>
    <s v="ORD-202312-09554"/>
    <x v="343"/>
    <x v="9"/>
    <x v="5"/>
    <n v="5148504725"/>
    <x v="3"/>
    <s v="PRD-106-PHO"/>
    <x v="4"/>
    <x v="1"/>
    <s v="North"/>
    <n v="1401.21"/>
    <n v="104.8"/>
    <x v="0"/>
    <n v="7.4792500767194098E-2"/>
    <x v="0"/>
    <x v="2"/>
    <m/>
    <x v="0"/>
    <n v="0"/>
    <n v="2788.38"/>
    <x v="11"/>
    <x v="4"/>
  </r>
  <r>
    <s v="ORD-202312-09555"/>
    <x v="324"/>
    <x v="13"/>
    <x v="6"/>
    <n v="4468418492"/>
    <x v="2"/>
    <s v="PRD-101-SHI"/>
    <x v="1"/>
    <x v="0"/>
    <s v="S"/>
    <n v="3311.03"/>
    <n v="356.52"/>
    <x v="2"/>
    <n v="0.107676463215374"/>
    <x v="0"/>
    <x v="0"/>
    <m/>
    <x v="0"/>
    <n v="0"/>
    <n v="2821.33"/>
    <x v="11"/>
    <x v="4"/>
  </r>
  <r>
    <s v="ORD-202312-09556"/>
    <x v="332"/>
    <x v="18"/>
    <x v="2"/>
    <n v="2829821018"/>
    <x v="8"/>
    <s v="PRD-110-CAM"/>
    <x v="8"/>
    <x v="1"/>
    <s v="North"/>
    <n v="712.39"/>
    <n v="182.02"/>
    <x v="0"/>
    <n v="0.25550611322449801"/>
    <x v="1"/>
    <x v="1"/>
    <m/>
    <x v="0"/>
    <n v="0"/>
    <m/>
    <x v="11"/>
    <x v="4"/>
  </r>
  <r>
    <s v="ORD-202312-09557"/>
    <x v="323"/>
    <x v="26"/>
    <x v="5"/>
    <n v="8131283984"/>
    <x v="11"/>
    <s v="PRD-104-WAT"/>
    <x v="7"/>
    <x v="2"/>
    <s v="West"/>
    <n v="1170.73"/>
    <n v="275.31"/>
    <x v="3"/>
    <n v="0.235160967943078"/>
    <x v="0"/>
    <x v="1"/>
    <m/>
    <x v="0"/>
    <n v="0"/>
    <n v="2420.2800000000002"/>
    <x v="11"/>
    <x v="4"/>
  </r>
  <r>
    <s v="ORD-202312-09558"/>
    <x v="326"/>
    <x v="16"/>
    <x v="3"/>
    <n v="8493117845"/>
    <x v="2"/>
    <s v="PRD-101-SHI"/>
    <x v="1"/>
    <x v="0"/>
    <s v="W"/>
    <n v="467.54"/>
    <n v="113.01"/>
    <x v="3"/>
    <n v="0.24171193908542599"/>
    <x v="2"/>
    <x v="1"/>
    <m/>
    <x v="0"/>
    <n v="0"/>
    <n v="2821.33"/>
    <x v="11"/>
    <x v="4"/>
  </r>
  <r>
    <s v="ORD-202312-09559"/>
    <x v="331"/>
    <x v="17"/>
    <x v="0"/>
    <n v="3688405799"/>
    <x v="12"/>
    <s v="PRD-105-BAG"/>
    <x v="9"/>
    <x v="2"/>
    <s v="N"/>
    <n v="1947.64"/>
    <n v="474.58"/>
    <x v="0"/>
    <n v="0.243669261259781"/>
    <x v="0"/>
    <x v="1"/>
    <m/>
    <x v="0"/>
    <n v="0"/>
    <m/>
    <x v="11"/>
    <x v="4"/>
  </r>
  <r>
    <s v="ORD-202312-09560"/>
    <x v="335"/>
    <x v="4"/>
    <x v="4"/>
    <n v="9818254074"/>
    <x v="13"/>
    <s v="PRD-102-LAP"/>
    <x v="10"/>
    <x v="1"/>
    <s v="East"/>
    <n v="212.22"/>
    <n v="62.63"/>
    <x v="1"/>
    <n v="0.29511827348977498"/>
    <x v="2"/>
    <x v="1"/>
    <m/>
    <x v="0"/>
    <n v="0"/>
    <n v="847.14"/>
    <x v="11"/>
    <x v="4"/>
  </r>
  <r>
    <s v="ORD-202312-09561"/>
    <x v="327"/>
    <x v="14"/>
    <x v="6"/>
    <n v="4719795657"/>
    <x v="5"/>
    <s v="PRD-103-HEA"/>
    <x v="5"/>
    <x v="1"/>
    <s v="East"/>
    <n v="3640.6"/>
    <n v="223.54"/>
    <x v="1"/>
    <n v="6.1401966708784297E-2"/>
    <x v="0"/>
    <x v="2"/>
    <m/>
    <x v="0"/>
    <n v="0"/>
    <n v="2183.56"/>
    <x v="11"/>
    <x v="4"/>
  </r>
  <r>
    <s v="ORD-202312-09562"/>
    <x v="340"/>
    <x v="7"/>
    <x v="1"/>
    <n v="4629224225"/>
    <x v="13"/>
    <s v="PRD-102-LAP"/>
    <x v="10"/>
    <x v="1"/>
    <s v="South"/>
    <n v="344.25"/>
    <n v="96.03"/>
    <x v="2"/>
    <n v="0.27895424836601301"/>
    <x v="2"/>
    <x v="1"/>
    <m/>
    <x v="0"/>
    <n v="0"/>
    <n v="847.14"/>
    <x v="11"/>
    <x v="4"/>
  </r>
  <r>
    <s v="ORD-202312-09563"/>
    <x v="330"/>
    <x v="13"/>
    <x v="0"/>
    <n v="176624310"/>
    <x v="15"/>
    <s v="PRD-100-SHO"/>
    <x v="4"/>
    <x v="0"/>
    <s v="S"/>
    <n v="3877.9"/>
    <n v="331.6"/>
    <x v="2"/>
    <n v="8.5510198818948405E-2"/>
    <x v="0"/>
    <x v="2"/>
    <m/>
    <x v="0"/>
    <n v="0"/>
    <n v="2793.38"/>
    <x v="11"/>
    <x v="4"/>
  </r>
  <r>
    <s v="ORD-202312-09564"/>
    <x v="346"/>
    <x v="24"/>
    <x v="1"/>
    <n v="1302827136"/>
    <x v="14"/>
    <s v="PRD - 111 - CHA"/>
    <x v="4"/>
    <x v="1"/>
    <s v="N"/>
    <n v="3173.26"/>
    <n v="566.02"/>
    <x v="0"/>
    <n v="0.17837176909550401"/>
    <x v="0"/>
    <x v="0"/>
    <m/>
    <x v="0"/>
    <n v="0"/>
    <m/>
    <x v="11"/>
    <x v="4"/>
  </r>
  <r>
    <s v="ORD-202312-09565"/>
    <x v="345"/>
    <x v="22"/>
    <x v="7"/>
    <n v="1937018288"/>
    <x v="10"/>
    <s v="PRD-106-PHO"/>
    <x v="2"/>
    <x v="1"/>
    <s v="N"/>
    <n v="3136.48"/>
    <n v="450.04"/>
    <x v="0"/>
    <n v="0.14348569096566899"/>
    <x v="0"/>
    <x v="0"/>
    <m/>
    <x v="0"/>
    <n v="0"/>
    <n v="2788.38"/>
    <x v="11"/>
    <x v="4"/>
  </r>
  <r>
    <s v="ORD-202312-09566"/>
    <x v="345"/>
    <x v="17"/>
    <x v="3"/>
    <n v="8601781514"/>
    <x v="4"/>
    <s v="PRD-109-SUN"/>
    <x v="3"/>
    <x v="2"/>
    <s v="East"/>
    <n v="2837.73"/>
    <n v="807.33"/>
    <x v="1"/>
    <n v="0.284498525229673"/>
    <x v="0"/>
    <x v="1"/>
    <m/>
    <x v="0"/>
    <n v="0"/>
    <m/>
    <x v="11"/>
    <x v="4"/>
  </r>
  <r>
    <s v="ORD-202312-09567"/>
    <x v="352"/>
    <x v="18"/>
    <x v="4"/>
    <n v="9553938142"/>
    <x v="6"/>
    <s v="PRD-107-TAB"/>
    <x v="6"/>
    <x v="1"/>
    <s v="East"/>
    <n v="888.1"/>
    <n v="154.93"/>
    <x v="1"/>
    <n v="0.174451075329355"/>
    <x v="1"/>
    <x v="0"/>
    <s v="Late delivery"/>
    <x v="1"/>
    <n v="1"/>
    <n v="2081.52"/>
    <x v="11"/>
    <x v="4"/>
  </r>
  <r>
    <s v="ORD-202312-09568"/>
    <x v="326"/>
    <x v="22"/>
    <x v="4"/>
    <n v="9629023651"/>
    <x v="9"/>
    <s v="PRD-107-TAB"/>
    <x v="6"/>
    <x v="1"/>
    <s v="S"/>
    <n v="4747.3599999999997"/>
    <n v="1299.9000000000001"/>
    <x v="2"/>
    <n v="0.27381534157932003"/>
    <x v="0"/>
    <x v="1"/>
    <m/>
    <x v="0"/>
    <n v="0"/>
    <n v="2081.52"/>
    <x v="11"/>
    <x v="4"/>
  </r>
  <r>
    <s v="ORD-202312-09569"/>
    <x v="329"/>
    <x v="20"/>
    <x v="1"/>
    <n v="1268583440"/>
    <x v="12"/>
    <s v="PRD-105-BAG"/>
    <x v="9"/>
    <x v="2"/>
    <s v="North"/>
    <n v="2190.25"/>
    <n v="560.14"/>
    <x v="0"/>
    <n v="0.25574249514895597"/>
    <x v="0"/>
    <x v="1"/>
    <m/>
    <x v="0"/>
    <n v="0"/>
    <m/>
    <x v="11"/>
    <x v="4"/>
  </r>
  <r>
    <s v="ORD-202312-09570"/>
    <x v="350"/>
    <x v="18"/>
    <x v="1"/>
    <n v="9382967814"/>
    <x v="3"/>
    <s v="PRD-106-PHO"/>
    <x v="2"/>
    <x v="1"/>
    <s v="East"/>
    <n v="662.6"/>
    <n v="24.24"/>
    <x v="1"/>
    <n v="3.6583157259281601E-2"/>
    <x v="1"/>
    <x v="2"/>
    <m/>
    <x v="0"/>
    <n v="0"/>
    <n v="2788.38"/>
    <x v="11"/>
    <x v="4"/>
  </r>
  <r>
    <s v="ORD-202312-09571"/>
    <x v="341"/>
    <x v="5"/>
    <x v="2"/>
    <n v="452152473"/>
    <x v="4"/>
    <s v="PRD-109-SUN "/>
    <x v="3"/>
    <x v="2"/>
    <s v="North"/>
    <n v="701.94"/>
    <n v="93.87"/>
    <x v="0"/>
    <n v="0.13372937857936601"/>
    <x v="1"/>
    <x v="0"/>
    <m/>
    <x v="0"/>
    <n v="0"/>
    <n v="1385.87"/>
    <x v="11"/>
    <x v="4"/>
  </r>
  <r>
    <s v="ORD-202312-09572"/>
    <x v="323"/>
    <x v="9"/>
    <x v="2"/>
    <n v="3207923525"/>
    <x v="4"/>
    <s v="PRD-109-SUN"/>
    <x v="4"/>
    <x v="2"/>
    <s v="East"/>
    <n v="3754.63"/>
    <n v="453.51"/>
    <x v="1"/>
    <n v="0.12078686847971699"/>
    <x v="0"/>
    <x v="0"/>
    <m/>
    <x v="0"/>
    <n v="0"/>
    <m/>
    <x v="11"/>
    <x v="4"/>
  </r>
  <r>
    <s v="ORD-202312-09573"/>
    <x v="326"/>
    <x v="9"/>
    <x v="4"/>
    <n v="8532588400"/>
    <x v="13"/>
    <s v="PRD-102-LAP"/>
    <x v="10"/>
    <x v="1"/>
    <s v="W"/>
    <n v="764.95"/>
    <n v="107.74"/>
    <x v="3"/>
    <n v="0.14084580691548501"/>
    <x v="1"/>
    <x v="0"/>
    <s v="Defective"/>
    <x v="1"/>
    <n v="1"/>
    <n v="847.14"/>
    <x v="11"/>
    <x v="4"/>
  </r>
  <r>
    <s v="ORD-202312-09574"/>
    <x v="350"/>
    <x v="26"/>
    <x v="2"/>
    <n v="8246012890"/>
    <x v="11"/>
    <s v="PRD-104-WAT"/>
    <x v="4"/>
    <x v="2"/>
    <s v="South"/>
    <n v="4208.7"/>
    <n v="1156.51"/>
    <x v="2"/>
    <n v="0.27479031529926101"/>
    <x v="0"/>
    <x v="1"/>
    <m/>
    <x v="0"/>
    <n v="0"/>
    <n v="2420.2800000000002"/>
    <x v="11"/>
    <x v="4"/>
  </r>
  <r>
    <s v="ORD-202312-09575"/>
    <x v="328"/>
    <x v="24"/>
    <x v="2"/>
    <n v="2241648776"/>
    <x v="7"/>
    <s v="PRD-104-WAT"/>
    <x v="7"/>
    <x v="2"/>
    <s v="N"/>
    <n v="726.59"/>
    <n v="179.72"/>
    <x v="0"/>
    <n v="0.24734719718135401"/>
    <x v="1"/>
    <x v="1"/>
    <m/>
    <x v="0"/>
    <n v="0"/>
    <n v="2420.2800000000002"/>
    <x v="11"/>
    <x v="4"/>
  </r>
  <r>
    <s v="ORD-202312-09576"/>
    <x v="325"/>
    <x v="2"/>
    <x v="5"/>
    <n v="576254403"/>
    <x v="16"/>
    <s v="PRD-109-SUN"/>
    <x v="4"/>
    <x v="2"/>
    <s v="East"/>
    <n v="3778.83"/>
    <n v="617.75"/>
    <x v="1"/>
    <n v="0.16347652580295999"/>
    <x v="0"/>
    <x v="0"/>
    <m/>
    <x v="0"/>
    <n v="0"/>
    <m/>
    <x v="11"/>
    <x v="4"/>
  </r>
  <r>
    <s v="ORD-202312-09577"/>
    <x v="350"/>
    <x v="10"/>
    <x v="4"/>
    <n v="4237749490"/>
    <x v="14"/>
    <s v="PRD-111-CHA"/>
    <x v="11"/>
    <x v="1"/>
    <s v="South"/>
    <n v="2698"/>
    <n v="257.51"/>
    <x v="2"/>
    <n v="9.5444773906597502E-2"/>
    <x v="0"/>
    <x v="2"/>
    <m/>
    <x v="0"/>
    <n v="0"/>
    <n v="207.68"/>
    <x v="11"/>
    <x v="4"/>
  </r>
  <r>
    <s v="ORD-202312-09578"/>
    <x v="330"/>
    <x v="27"/>
    <x v="1"/>
    <n v="3452159151"/>
    <x v="0"/>
    <s v="PRD-108-JAC"/>
    <x v="0"/>
    <x v="0"/>
    <s v="West"/>
    <n v="2078.1999999999998"/>
    <n v="359.05"/>
    <x v="3"/>
    <n v="0.17276970455201601"/>
    <x v="0"/>
    <x v="0"/>
    <m/>
    <x v="0"/>
    <n v="0"/>
    <n v="2085.91"/>
    <x v="11"/>
    <x v="4"/>
  </r>
  <r>
    <s v="ORD-202312-09579"/>
    <x v="351"/>
    <x v="22"/>
    <x v="5"/>
    <n v="5499684101"/>
    <x v="16"/>
    <s v="PRD-109-SUN"/>
    <x v="3"/>
    <x v="2"/>
    <s v="North"/>
    <n v="3597.38"/>
    <n v="227.83"/>
    <x v="0"/>
    <n v="6.3332202880985594E-2"/>
    <x v="0"/>
    <x v="2"/>
    <m/>
    <x v="0"/>
    <n v="0"/>
    <m/>
    <x v="11"/>
    <x v="4"/>
  </r>
  <r>
    <s v="ORD-202312-09580"/>
    <x v="327"/>
    <x v="21"/>
    <x v="5"/>
    <n v="5699324375"/>
    <x v="17"/>
    <s v="PRD-108-JAC"/>
    <x v="0"/>
    <x v="0"/>
    <s v="North"/>
    <n v="4355.55"/>
    <n v="145.41999999999999"/>
    <x v="0"/>
    <n v="3.3387287483785E-2"/>
    <x v="0"/>
    <x v="2"/>
    <m/>
    <x v="0"/>
    <n v="0"/>
    <n v="2085.91"/>
    <x v="11"/>
    <x v="4"/>
  </r>
  <r>
    <s v="ORD-202312-09581"/>
    <x v="342"/>
    <x v="12"/>
    <x v="1"/>
    <n v="6423071462"/>
    <x v="3"/>
    <s v="PRD-106-PHO"/>
    <x v="4"/>
    <x v="1"/>
    <s v="N"/>
    <n v="1563.44"/>
    <n v="183.96"/>
    <x v="0"/>
    <n v="0.117663613570076"/>
    <x v="0"/>
    <x v="0"/>
    <m/>
    <x v="0"/>
    <n v="0"/>
    <n v="2788.38"/>
    <x v="11"/>
    <x v="4"/>
  </r>
  <r>
    <s v="ORD-202312-09582"/>
    <x v="352"/>
    <x v="1"/>
    <x v="6"/>
    <n v="5670667329"/>
    <x v="0"/>
    <s v="PRD-108-JAC"/>
    <x v="0"/>
    <x v="0"/>
    <s v="East"/>
    <n v="2104.91"/>
    <n v="182.71"/>
    <x v="1"/>
    <n v="8.6801811003795901E-2"/>
    <x v="0"/>
    <x v="2"/>
    <m/>
    <x v="0"/>
    <n v="0"/>
    <n v="2085.91"/>
    <x v="11"/>
    <x v="4"/>
  </r>
  <r>
    <s v="ORD-202312-09583"/>
    <x v="333"/>
    <x v="8"/>
    <x v="3"/>
    <n v="2495848157"/>
    <x v="4"/>
    <s v="PRD-109-SUN"/>
    <x v="3"/>
    <x v="2"/>
    <s v="S"/>
    <n v="794.54"/>
    <n v="220.1"/>
    <x v="2"/>
    <n v="0.27701563168625898"/>
    <x v="1"/>
    <x v="1"/>
    <m/>
    <x v="0"/>
    <n v="0"/>
    <m/>
    <x v="11"/>
    <x v="4"/>
  </r>
  <r>
    <s v="ORD-202312-09584"/>
    <x v="336"/>
    <x v="24"/>
    <x v="5"/>
    <n v="2001307716"/>
    <x v="4"/>
    <s v="PRD-109-SUN"/>
    <x v="3"/>
    <x v="2"/>
    <s v="South"/>
    <n v="1773.38"/>
    <n v="202.4"/>
    <x v="2"/>
    <n v="0.114132334863368"/>
    <x v="0"/>
    <x v="0"/>
    <s v="damaged "/>
    <x v="1"/>
    <n v="1"/>
    <m/>
    <x v="11"/>
    <x v="4"/>
  </r>
  <r>
    <s v="ORD-202312-09585"/>
    <x v="348"/>
    <x v="4"/>
    <x v="7"/>
    <n v="8443763137"/>
    <x v="8"/>
    <s v="PRD-110-CAM"/>
    <x v="8"/>
    <x v="1"/>
    <s v="East"/>
    <n v="263.26"/>
    <n v="70.48"/>
    <x v="1"/>
    <n v="0.267720124591658"/>
    <x v="2"/>
    <x v="1"/>
    <m/>
    <x v="0"/>
    <n v="0"/>
    <m/>
    <x v="11"/>
    <x v="4"/>
  </r>
  <r>
    <s v="ORD-202312-09586"/>
    <x v="337"/>
    <x v="6"/>
    <x v="6"/>
    <n v="2365133018"/>
    <x v="5"/>
    <s v="PRD-103-HEA"/>
    <x v="5"/>
    <x v="1"/>
    <s v="East"/>
    <n v="1046.02"/>
    <n v="32.83"/>
    <x v="1"/>
    <n v="3.1385633161889803E-2"/>
    <x v="0"/>
    <x v="2"/>
    <m/>
    <x v="0"/>
    <n v="0"/>
    <n v="2183.56"/>
    <x v="11"/>
    <x v="4"/>
  </r>
  <r>
    <s v="ORD-202312-09587"/>
    <x v="343"/>
    <x v="19"/>
    <x v="5"/>
    <n v="6256037289"/>
    <x v="11"/>
    <s v="PRD-104-WAT"/>
    <x v="4"/>
    <x v="2"/>
    <s v="South"/>
    <n v="3506.38"/>
    <n v="1009.05"/>
    <x v="2"/>
    <n v="0.287775426508251"/>
    <x v="0"/>
    <x v="1"/>
    <m/>
    <x v="0"/>
    <n v="0"/>
    <n v="2420.2800000000002"/>
    <x v="11"/>
    <x v="4"/>
  </r>
  <r>
    <s v="ORD-202312-09588"/>
    <x v="339"/>
    <x v="22"/>
    <x v="5"/>
    <n v="4165934705"/>
    <x v="0"/>
    <s v="PRD-108-JAC"/>
    <x v="0"/>
    <x v="0"/>
    <s v="S"/>
    <n v="4780.04"/>
    <n v="668.79"/>
    <x v="2"/>
    <n v="0.13991305512087801"/>
    <x v="0"/>
    <x v="0"/>
    <m/>
    <x v="0"/>
    <n v="0"/>
    <n v="2085.91"/>
    <x v="11"/>
    <x v="4"/>
  </r>
  <r>
    <s v="ORD-202312-09589"/>
    <x v="338"/>
    <x v="25"/>
    <x v="1"/>
    <n v="7192479807"/>
    <x v="15"/>
    <s v="PRD-100-SHO"/>
    <x v="4"/>
    <x v="0"/>
    <s v="North"/>
    <n v="478.47"/>
    <n v="132.35"/>
    <x v="0"/>
    <n v="0.27661086379501298"/>
    <x v="2"/>
    <x v="1"/>
    <m/>
    <x v="0"/>
    <n v="0"/>
    <n v="2793.38"/>
    <x v="11"/>
    <x v="4"/>
  </r>
  <r>
    <s v="ORD-202312-09590"/>
    <x v="339"/>
    <x v="14"/>
    <x v="7"/>
    <n v="3782545343"/>
    <x v="4"/>
    <s v="PRD-109-SUN "/>
    <x v="3"/>
    <x v="2"/>
    <s v="N"/>
    <n v="48.09"/>
    <n v="7.73"/>
    <x v="0"/>
    <n v="0.16074027864420901"/>
    <x v="2"/>
    <x v="0"/>
    <m/>
    <x v="0"/>
    <n v="0"/>
    <n v="1385.87"/>
    <x v="11"/>
    <x v="4"/>
  </r>
  <r>
    <s v="ORD-202312-09591"/>
    <x v="338"/>
    <x v="16"/>
    <x v="6"/>
    <n v="6815712568"/>
    <x v="4"/>
    <s v="PRD-109-SUN "/>
    <x v="3"/>
    <x v="2"/>
    <s v="N"/>
    <n v="2805.44"/>
    <n v="376.4"/>
    <x v="0"/>
    <n v="0.13416790236112699"/>
    <x v="0"/>
    <x v="0"/>
    <m/>
    <x v="0"/>
    <n v="0"/>
    <n v="1385.87"/>
    <x v="11"/>
    <x v="4"/>
  </r>
  <r>
    <s v="ORD-202312-09592"/>
    <x v="350"/>
    <x v="29"/>
    <x v="7"/>
    <n v="1224655635"/>
    <x v="8"/>
    <s v="PRD-110-CAM"/>
    <x v="4"/>
    <x v="1"/>
    <s v="North"/>
    <n v="4895.24"/>
    <n v="1168.3699999999999"/>
    <x v="0"/>
    <n v="0.23867471257793299"/>
    <x v="0"/>
    <x v="1"/>
    <s v="DAMAGED"/>
    <x v="1"/>
    <n v="1"/>
    <m/>
    <x v="11"/>
    <x v="4"/>
  </r>
  <r>
    <s v="ORD-202312-09593"/>
    <x v="333"/>
    <x v="29"/>
    <x v="1"/>
    <n v="1805952727"/>
    <x v="8"/>
    <s v="PRD-110-CAM"/>
    <x v="8"/>
    <x v="1"/>
    <s v="North"/>
    <n v="2279.25"/>
    <n v="193.21"/>
    <x v="0"/>
    <n v="8.4769112646704003E-2"/>
    <x v="0"/>
    <x v="2"/>
    <m/>
    <x v="0"/>
    <n v="0"/>
    <m/>
    <x v="11"/>
    <x v="4"/>
  </r>
  <r>
    <s v="ORD-202312-09594"/>
    <x v="329"/>
    <x v="24"/>
    <x v="4"/>
    <n v="4877174985"/>
    <x v="22"/>
    <s v="PRD-105-BAG"/>
    <x v="9"/>
    <x v="2"/>
    <s v="N"/>
    <n v="4839.72"/>
    <n v="572.70000000000005"/>
    <x v="0"/>
    <n v="0.11833329200862901"/>
    <x v="0"/>
    <x v="0"/>
    <m/>
    <x v="0"/>
    <n v="0"/>
    <m/>
    <x v="11"/>
    <x v="4"/>
  </r>
  <r>
    <s v="ORD-202312-09595"/>
    <x v="332"/>
    <x v="18"/>
    <x v="4"/>
    <n v="3337194994"/>
    <x v="11"/>
    <s v="PRD-104-WAT"/>
    <x v="7"/>
    <x v="2"/>
    <s v="North"/>
    <n v="2779.64"/>
    <n v="442.86"/>
    <x v="0"/>
    <n v="0.159322790001583"/>
    <x v="0"/>
    <x v="0"/>
    <m/>
    <x v="0"/>
    <n v="0"/>
    <n v="2420.2800000000002"/>
    <x v="11"/>
    <x v="4"/>
  </r>
  <r>
    <s v="ORD-202312-09596"/>
    <x v="345"/>
    <x v="22"/>
    <x v="1"/>
    <n v="7436593958"/>
    <x v="17"/>
    <s v="PRD-108-JAC"/>
    <x v="0"/>
    <x v="0"/>
    <s v="N"/>
    <n v="1658.21"/>
    <n v="476.47"/>
    <x v="0"/>
    <n v="0.287339962972121"/>
    <x v="0"/>
    <x v="1"/>
    <m/>
    <x v="0"/>
    <n v="0"/>
    <n v="2085.91"/>
    <x v="11"/>
    <x v="4"/>
  </r>
  <r>
    <s v="ORD-202312-09597"/>
    <x v="324"/>
    <x v="13"/>
    <x v="7"/>
    <n v="2607294557"/>
    <x v="3"/>
    <s v="PRD-106-PHO"/>
    <x v="2"/>
    <x v="1"/>
    <s v="North"/>
    <n v="3599.75"/>
    <n v="424.1"/>
    <x v="0"/>
    <n v="0.117813737065074"/>
    <x v="0"/>
    <x v="0"/>
    <m/>
    <x v="0"/>
    <n v="0"/>
    <n v="2788.38"/>
    <x v="11"/>
    <x v="4"/>
  </r>
  <r>
    <s v="ORD-202312-09598"/>
    <x v="335"/>
    <x v="21"/>
    <x v="7"/>
    <n v="723925874"/>
    <x v="5"/>
    <s v="PRD-103-HEA"/>
    <x v="5"/>
    <x v="1"/>
    <s v="N"/>
    <n v="1539.6"/>
    <n v="333.64"/>
    <x v="0"/>
    <n v="0.216705637828007"/>
    <x v="0"/>
    <x v="1"/>
    <m/>
    <x v="0"/>
    <n v="0"/>
    <n v="2183.56"/>
    <x v="11"/>
    <x v="4"/>
  </r>
  <r>
    <s v="ORD-202312-09599"/>
    <x v="323"/>
    <x v="19"/>
    <x v="0"/>
    <n v="5142182797"/>
    <x v="8"/>
    <s v="PRD-110-CAM"/>
    <x v="8"/>
    <x v="1"/>
    <s v="North"/>
    <n v="2879.37"/>
    <n v="195.66"/>
    <x v="0"/>
    <n v="6.7952364579751803E-2"/>
    <x v="0"/>
    <x v="2"/>
    <s v="Wrong item delivered"/>
    <x v="1"/>
    <n v="1"/>
    <m/>
    <x v="11"/>
    <x v="4"/>
  </r>
  <r>
    <s v="ORD-202312-09600"/>
    <x v="323"/>
    <x v="25"/>
    <x v="6"/>
    <n v="9837544088"/>
    <x v="3"/>
    <s v="PRD-106-PHO"/>
    <x v="2"/>
    <x v="1"/>
    <s v="N"/>
    <n v="666.24"/>
    <n v="121.76"/>
    <x v="0"/>
    <n v="0.18275696445725301"/>
    <x v="1"/>
    <x v="0"/>
    <m/>
    <x v="0"/>
    <n v="0"/>
    <n v="2788.38"/>
    <x v="11"/>
    <x v="4"/>
  </r>
  <r>
    <s v="ORD-202401-09601"/>
    <x v="353"/>
    <x v="6"/>
    <x v="4"/>
    <n v="1780576054"/>
    <x v="16"/>
    <s v="PRD-109-SUN"/>
    <x v="3"/>
    <x v="2"/>
    <s v="North"/>
    <n v="2474.36"/>
    <n v="132.91999999999999"/>
    <x v="0"/>
    <n v="5.37189414636512E-2"/>
    <x v="0"/>
    <x v="2"/>
    <m/>
    <x v="0"/>
    <n v="0"/>
    <m/>
    <x v="12"/>
    <x v="5"/>
  </r>
  <r>
    <s v="ORD-202401-09602"/>
    <x v="354"/>
    <x v="13"/>
    <x v="4"/>
    <n v="3925718634"/>
    <x v="3"/>
    <s v="PRD-106-PHO"/>
    <x v="2"/>
    <x v="1"/>
    <s v="South"/>
    <n v="162"/>
    <n v="14.41"/>
    <x v="2"/>
    <n v="8.8950617283950595E-2"/>
    <x v="2"/>
    <x v="2"/>
    <m/>
    <x v="0"/>
    <n v="0"/>
    <n v="2788.38"/>
    <x v="12"/>
    <x v="5"/>
  </r>
  <r>
    <s v="ORD-202401-09603"/>
    <x v="355"/>
    <x v="3"/>
    <x v="2"/>
    <n v="4975970991"/>
    <x v="14"/>
    <s v="PRD - 111 - CHA"/>
    <x v="11"/>
    <x v="1"/>
    <s v="North"/>
    <n v="4748.2700000000004"/>
    <n v="276.49"/>
    <x v="0"/>
    <n v="5.8229628896419097E-2"/>
    <x v="0"/>
    <x v="2"/>
    <m/>
    <x v="0"/>
    <n v="0"/>
    <m/>
    <x v="12"/>
    <x v="5"/>
  </r>
  <r>
    <s v="ORD-202401-09604"/>
    <x v="356"/>
    <x v="24"/>
    <x v="2"/>
    <n v="2381115692"/>
    <x v="20"/>
    <s v="PRD - 100 - SHO"/>
    <x v="12"/>
    <x v="0"/>
    <s v="North"/>
    <n v="3477.64"/>
    <n v="1021.59"/>
    <x v="0"/>
    <n v="0.29375956108165302"/>
    <x v="0"/>
    <x v="1"/>
    <m/>
    <x v="0"/>
    <n v="0"/>
    <m/>
    <x v="12"/>
    <x v="5"/>
  </r>
  <r>
    <s v="ORD-202401-09605"/>
    <x v="357"/>
    <x v="25"/>
    <x v="6"/>
    <n v="1224448342"/>
    <x v="6"/>
    <s v="PRD-107-TAB"/>
    <x v="6"/>
    <x v="1"/>
    <s v="East"/>
    <n v="4261.26"/>
    <n v="524.77"/>
    <x v="1"/>
    <n v="0.12314902165087301"/>
    <x v="0"/>
    <x v="0"/>
    <s v="damaged "/>
    <x v="1"/>
    <n v="1"/>
    <n v="2081.52"/>
    <x v="12"/>
    <x v="5"/>
  </r>
  <r>
    <s v="ORD-202401-09606"/>
    <x v="358"/>
    <x v="12"/>
    <x v="6"/>
    <n v="203669628"/>
    <x v="10"/>
    <s v="PRD-106-PHO"/>
    <x v="4"/>
    <x v="1"/>
    <s v="South"/>
    <n v="3148.94"/>
    <n v="193.54"/>
    <x v="2"/>
    <n v="6.1461952276003998E-2"/>
    <x v="0"/>
    <x v="2"/>
    <m/>
    <x v="0"/>
    <n v="0"/>
    <n v="2788.38"/>
    <x v="12"/>
    <x v="5"/>
  </r>
  <r>
    <s v="ORD-202401-09607"/>
    <x v="359"/>
    <x v="25"/>
    <x v="7"/>
    <n v="892264452"/>
    <x v="19"/>
    <s v="PRD-102-LAP"/>
    <x v="10"/>
    <x v="1"/>
    <s v="North"/>
    <n v="1146.45"/>
    <n v="83.86"/>
    <x v="0"/>
    <n v="7.3147542413537395E-2"/>
    <x v="0"/>
    <x v="2"/>
    <m/>
    <x v="0"/>
    <n v="0"/>
    <n v="847.14"/>
    <x v="12"/>
    <x v="5"/>
  </r>
  <r>
    <s v="ORD-202401-09608"/>
    <x v="360"/>
    <x v="18"/>
    <x v="5"/>
    <n v="6389855748"/>
    <x v="17"/>
    <s v="PRD-108-JAC "/>
    <x v="0"/>
    <x v="0"/>
    <s v="East"/>
    <n v="419.59"/>
    <n v="111.94"/>
    <x v="1"/>
    <n v="0.26678424175981302"/>
    <x v="2"/>
    <x v="1"/>
    <m/>
    <x v="0"/>
    <n v="0"/>
    <m/>
    <x v="12"/>
    <x v="5"/>
  </r>
  <r>
    <s v="ORD-202401-09609"/>
    <x v="361"/>
    <x v="29"/>
    <x v="0"/>
    <n v="7496616655"/>
    <x v="7"/>
    <s v="PRD-104-WAT"/>
    <x v="7"/>
    <x v="2"/>
    <s v="South"/>
    <n v="3268.68"/>
    <n v="853.23"/>
    <x v="2"/>
    <n v="0.26103197621058"/>
    <x v="0"/>
    <x v="1"/>
    <m/>
    <x v="0"/>
    <n v="0"/>
    <n v="2420.2800000000002"/>
    <x v="12"/>
    <x v="5"/>
  </r>
  <r>
    <s v="ORD-202401-09610"/>
    <x v="362"/>
    <x v="15"/>
    <x v="7"/>
    <n v="5087891491"/>
    <x v="5"/>
    <s v="PRD-103-HEA"/>
    <x v="5"/>
    <x v="1"/>
    <s v="N"/>
    <n v="4923.4799999999996"/>
    <n v="824.08"/>
    <x v="0"/>
    <n v="0.167377545963424"/>
    <x v="0"/>
    <x v="0"/>
    <m/>
    <x v="0"/>
    <n v="0"/>
    <n v="2183.56"/>
    <x v="12"/>
    <x v="5"/>
  </r>
  <r>
    <s v="ORD-202401-09611"/>
    <x v="353"/>
    <x v="24"/>
    <x v="2"/>
    <n v="2466925817"/>
    <x v="8"/>
    <s v="PRD-110-CAM"/>
    <x v="8"/>
    <x v="1"/>
    <s v="S"/>
    <n v="1165.97"/>
    <n v="167.39"/>
    <x v="2"/>
    <n v="0.14356287039975299"/>
    <x v="0"/>
    <x v="0"/>
    <m/>
    <x v="0"/>
    <n v="0"/>
    <m/>
    <x v="12"/>
    <x v="5"/>
  </r>
  <r>
    <s v="ORD-202401-09612"/>
    <x v="363"/>
    <x v="8"/>
    <x v="4"/>
    <n v="100889812"/>
    <x v="5"/>
    <s v="PRD-103-HEA"/>
    <x v="5"/>
    <x v="1"/>
    <s v="N"/>
    <n v="3347.01"/>
    <n v="460.24"/>
    <x v="0"/>
    <n v="0.13750780547413999"/>
    <x v="0"/>
    <x v="0"/>
    <m/>
    <x v="0"/>
    <n v="0"/>
    <n v="2183.56"/>
    <x v="12"/>
    <x v="5"/>
  </r>
  <r>
    <s v="ORD-202401-09613"/>
    <x v="357"/>
    <x v="0"/>
    <x v="7"/>
    <n v="5521160952"/>
    <x v="3"/>
    <s v="PRD-106-PHO"/>
    <x v="2"/>
    <x v="1"/>
    <s v="North"/>
    <n v="3905.46"/>
    <n v="883"/>
    <x v="0"/>
    <n v="0.226093725194983"/>
    <x v="0"/>
    <x v="1"/>
    <s v="DAMAGED"/>
    <x v="1"/>
    <n v="1"/>
    <n v="2788.38"/>
    <x v="12"/>
    <x v="5"/>
  </r>
  <r>
    <s v="ORD-202401-09614"/>
    <x v="360"/>
    <x v="19"/>
    <x v="5"/>
    <n v="8242588481"/>
    <x v="21"/>
    <s v="PRD-110-CAM"/>
    <x v="8"/>
    <x v="1"/>
    <s v="North"/>
    <n v="4294.22"/>
    <n v="835.46"/>
    <x v="0"/>
    <n v="0.19455454075478201"/>
    <x v="0"/>
    <x v="0"/>
    <m/>
    <x v="0"/>
    <n v="0"/>
    <m/>
    <x v="12"/>
    <x v="5"/>
  </r>
  <r>
    <s v="ORD-202401-09615"/>
    <x v="355"/>
    <x v="8"/>
    <x v="4"/>
    <n v="5385208693"/>
    <x v="11"/>
    <s v="PRD-104-WAT "/>
    <x v="7"/>
    <x v="2"/>
    <s v="West"/>
    <n v="2244.48"/>
    <n v="276.56"/>
    <x v="3"/>
    <n v="0.123217850014257"/>
    <x v="0"/>
    <x v="0"/>
    <m/>
    <x v="0"/>
    <n v="0"/>
    <m/>
    <x v="12"/>
    <x v="5"/>
  </r>
  <r>
    <s v="ORD-202401-09616"/>
    <x v="364"/>
    <x v="13"/>
    <x v="6"/>
    <n v="6598791617"/>
    <x v="15"/>
    <s v="PRD-100-SHO"/>
    <x v="12"/>
    <x v="0"/>
    <s v="North"/>
    <n v="999.43"/>
    <n v="183.74"/>
    <x v="0"/>
    <n v="0.183844791531173"/>
    <x v="1"/>
    <x v="0"/>
    <m/>
    <x v="0"/>
    <n v="0"/>
    <n v="2793.38"/>
    <x v="12"/>
    <x v="5"/>
  </r>
  <r>
    <s v="ORD-202401-09617"/>
    <x v="365"/>
    <x v="25"/>
    <x v="7"/>
    <n v="1427597629"/>
    <x v="5"/>
    <s v="PRD-103-HEA"/>
    <x v="5"/>
    <x v="1"/>
    <s v="S"/>
    <n v="3122.76"/>
    <n v="443.29"/>
    <x v="2"/>
    <n v="0.14195455302360699"/>
    <x v="0"/>
    <x v="0"/>
    <m/>
    <x v="0"/>
    <n v="0"/>
    <n v="2183.56"/>
    <x v="12"/>
    <x v="5"/>
  </r>
  <r>
    <s v="ORD-202401-09618"/>
    <x v="366"/>
    <x v="7"/>
    <x v="5"/>
    <n v="197986962"/>
    <x v="3"/>
    <s v="PRD-106-PHO"/>
    <x v="2"/>
    <x v="1"/>
    <s v="South"/>
    <n v="4247.76"/>
    <n v="1037.98"/>
    <x v="2"/>
    <n v="0.24435938000263699"/>
    <x v="0"/>
    <x v="1"/>
    <m/>
    <x v="0"/>
    <n v="0"/>
    <n v="2788.38"/>
    <x v="12"/>
    <x v="5"/>
  </r>
  <r>
    <s v="ORD-202401-09619"/>
    <x v="363"/>
    <x v="13"/>
    <x v="2"/>
    <n v="2214167967"/>
    <x v="21"/>
    <s v="PRD - 110 - CAM"/>
    <x v="8"/>
    <x v="1"/>
    <s v="North"/>
    <n v="4173.5"/>
    <n v="423.71"/>
    <x v="0"/>
    <n v="0.101523900802684"/>
    <x v="0"/>
    <x v="0"/>
    <m/>
    <x v="0"/>
    <n v="0"/>
    <m/>
    <x v="12"/>
    <x v="5"/>
  </r>
  <r>
    <s v="ORD-202401-09620"/>
    <x v="353"/>
    <x v="22"/>
    <x v="4"/>
    <n v="8036359783"/>
    <x v="3"/>
    <s v="PRD-106-PHO"/>
    <x v="2"/>
    <x v="1"/>
    <s v="East"/>
    <n v="4857.08"/>
    <n v="1423.47"/>
    <x v="1"/>
    <n v="0.29307114562658998"/>
    <x v="0"/>
    <x v="1"/>
    <m/>
    <x v="0"/>
    <n v="0"/>
    <n v="2788.38"/>
    <x v="12"/>
    <x v="5"/>
  </r>
  <r>
    <s v="ORD-202401-09621"/>
    <x v="361"/>
    <x v="11"/>
    <x v="7"/>
    <n v="9049073825"/>
    <x v="12"/>
    <s v="PRD-105-BAG "/>
    <x v="9"/>
    <x v="2"/>
    <s v="N"/>
    <n v="4942.45"/>
    <n v="854"/>
    <x v="0"/>
    <n v="0.17278879907738101"/>
    <x v="0"/>
    <x v="0"/>
    <m/>
    <x v="0"/>
    <n v="0"/>
    <m/>
    <x v="12"/>
    <x v="5"/>
  </r>
  <r>
    <s v="ORD-202401-09622"/>
    <x v="367"/>
    <x v="3"/>
    <x v="7"/>
    <n v="8970627637"/>
    <x v="0"/>
    <s v="PRD-108-JAC"/>
    <x v="0"/>
    <x v="0"/>
    <s v="North"/>
    <n v="478.87"/>
    <n v="56.46"/>
    <x v="0"/>
    <n v="0.11790256228203901"/>
    <x v="2"/>
    <x v="0"/>
    <m/>
    <x v="0"/>
    <n v="0"/>
    <n v="2085.91"/>
    <x v="12"/>
    <x v="5"/>
  </r>
  <r>
    <s v="ORD-202401-09623"/>
    <x v="368"/>
    <x v="19"/>
    <x v="0"/>
    <n v="8762332614"/>
    <x v="13"/>
    <s v="PRD - 102 - LAP"/>
    <x v="10"/>
    <x v="1"/>
    <s v="East"/>
    <n v="1124.74"/>
    <n v="42.55"/>
    <x v="1"/>
    <n v="3.7830965378665302E-2"/>
    <x v="0"/>
    <x v="2"/>
    <m/>
    <x v="0"/>
    <n v="0"/>
    <m/>
    <x v="12"/>
    <x v="5"/>
  </r>
  <r>
    <s v="ORD-202401-09624"/>
    <x v="362"/>
    <x v="29"/>
    <x v="6"/>
    <n v="9763967481"/>
    <x v="4"/>
    <s v="PRD-109-SUN"/>
    <x v="3"/>
    <x v="2"/>
    <s v="South"/>
    <n v="155.46"/>
    <n v="46.11"/>
    <x v="2"/>
    <n v="0.29660362794287898"/>
    <x v="2"/>
    <x v="1"/>
    <m/>
    <x v="0"/>
    <n v="0"/>
    <m/>
    <x v="12"/>
    <x v="5"/>
  </r>
  <r>
    <s v="ORD-202401-09625"/>
    <x v="369"/>
    <x v="29"/>
    <x v="1"/>
    <n v="5282950597"/>
    <x v="10"/>
    <s v="PRD-106-PHO "/>
    <x v="2"/>
    <x v="1"/>
    <s v="South"/>
    <n v="3640.28"/>
    <n v="502.58"/>
    <x v="2"/>
    <n v="0.13806080850923599"/>
    <x v="0"/>
    <x v="0"/>
    <m/>
    <x v="0"/>
    <n v="0"/>
    <m/>
    <x v="12"/>
    <x v="5"/>
  </r>
  <r>
    <s v="ORD-202401-09626"/>
    <x v="355"/>
    <x v="29"/>
    <x v="3"/>
    <n v="5176372591"/>
    <x v="5"/>
    <s v="PRD-103-HEA"/>
    <x v="4"/>
    <x v="1"/>
    <s v="North"/>
    <n v="1381.29"/>
    <n v="353.96"/>
    <x v="0"/>
    <n v="0.25625321257664901"/>
    <x v="0"/>
    <x v="1"/>
    <m/>
    <x v="0"/>
    <n v="0"/>
    <n v="2183.56"/>
    <x v="12"/>
    <x v="5"/>
  </r>
  <r>
    <s v="ORD-202401-09627"/>
    <x v="370"/>
    <x v="14"/>
    <x v="7"/>
    <n v="8960733645"/>
    <x v="1"/>
    <s v="PRD-101-SHI"/>
    <x v="1"/>
    <x v="0"/>
    <s v="South"/>
    <n v="912.48"/>
    <n v="228.87"/>
    <x v="2"/>
    <n v="0.25082193582325102"/>
    <x v="1"/>
    <x v="1"/>
    <s v="Wrong item delivered"/>
    <x v="1"/>
    <n v="1"/>
    <n v="2821.33"/>
    <x v="12"/>
    <x v="5"/>
  </r>
  <r>
    <s v="ORD-202401-09628"/>
    <x v="371"/>
    <x v="29"/>
    <x v="7"/>
    <n v="6149623090"/>
    <x v="12"/>
    <s v="PRD-105-BAG"/>
    <x v="9"/>
    <x v="2"/>
    <s v="N"/>
    <n v="1040.29"/>
    <n v="220.93"/>
    <x v="0"/>
    <n v="0.21237347278162799"/>
    <x v="0"/>
    <x v="1"/>
    <m/>
    <x v="0"/>
    <n v="0"/>
    <m/>
    <x v="12"/>
    <x v="5"/>
  </r>
  <r>
    <s v="ORD-202401-09629"/>
    <x v="369"/>
    <x v="4"/>
    <x v="2"/>
    <n v="3349122391"/>
    <x v="12"/>
    <s v="PRD-105-BAG "/>
    <x v="9"/>
    <x v="2"/>
    <s v="South"/>
    <n v="2307.0100000000002"/>
    <n v="198.34"/>
    <x v="2"/>
    <n v="8.5972752610521799E-2"/>
    <x v="0"/>
    <x v="2"/>
    <m/>
    <x v="0"/>
    <n v="0"/>
    <m/>
    <x v="12"/>
    <x v="5"/>
  </r>
  <r>
    <s v="ORD-202401-09630"/>
    <x v="372"/>
    <x v="20"/>
    <x v="5"/>
    <n v="4484863983"/>
    <x v="5"/>
    <s v="PRD-103-HEA"/>
    <x v="5"/>
    <x v="1"/>
    <s v="South"/>
    <n v="573.82000000000005"/>
    <n v="96.54"/>
    <x v="2"/>
    <n v="0.16824091178418299"/>
    <x v="1"/>
    <x v="0"/>
    <s v="Customer changed mind"/>
    <x v="1"/>
    <n v="1"/>
    <n v="2183.56"/>
    <x v="12"/>
    <x v="5"/>
  </r>
  <r>
    <s v="ORD-202401-09631"/>
    <x v="362"/>
    <x v="28"/>
    <x v="2"/>
    <n v="8093570140"/>
    <x v="9"/>
    <s v="PRD-107-TAB"/>
    <x v="4"/>
    <x v="1"/>
    <s v="East"/>
    <n v="1204.92"/>
    <n v="245.82"/>
    <x v="1"/>
    <n v="0.204013544467682"/>
    <x v="0"/>
    <x v="1"/>
    <m/>
    <x v="0"/>
    <n v="0"/>
    <n v="2081.52"/>
    <x v="12"/>
    <x v="5"/>
  </r>
  <r>
    <s v="ORD-202401-09632"/>
    <x v="368"/>
    <x v="24"/>
    <x v="4"/>
    <n v="6844515433"/>
    <x v="14"/>
    <s v="PRD-111-CHA"/>
    <x v="11"/>
    <x v="1"/>
    <s v="North"/>
    <n v="1961.38"/>
    <n v="165.18"/>
    <x v="0"/>
    <n v="8.42162151138484E-2"/>
    <x v="0"/>
    <x v="2"/>
    <m/>
    <x v="0"/>
    <n v="0"/>
    <n v="207.68"/>
    <x v="12"/>
    <x v="5"/>
  </r>
  <r>
    <s v="ORD-202401-09633"/>
    <x v="354"/>
    <x v="26"/>
    <x v="6"/>
    <n v="1150733372"/>
    <x v="5"/>
    <s v="PRD-103-HEA"/>
    <x v="4"/>
    <x v="1"/>
    <s v="S"/>
    <n v="3295.43"/>
    <n v="546.61"/>
    <x v="2"/>
    <n v="0.16586909750776099"/>
    <x v="0"/>
    <x v="0"/>
    <m/>
    <x v="0"/>
    <n v="0"/>
    <n v="2183.56"/>
    <x v="12"/>
    <x v="5"/>
  </r>
  <r>
    <s v="ORD-202401-09634"/>
    <x v="363"/>
    <x v="18"/>
    <x v="1"/>
    <n v="6607491847"/>
    <x v="13"/>
    <s v="PRD-102-LAP "/>
    <x v="10"/>
    <x v="1"/>
    <s v="South"/>
    <n v="3950.6"/>
    <n v="485.59"/>
    <x v="2"/>
    <n v="0.122915506505341"/>
    <x v="0"/>
    <x v="0"/>
    <m/>
    <x v="0"/>
    <n v="0"/>
    <m/>
    <x v="12"/>
    <x v="5"/>
  </r>
  <r>
    <s v="ORD-202401-09635"/>
    <x v="373"/>
    <x v="4"/>
    <x v="3"/>
    <n v="6041668765"/>
    <x v="4"/>
    <s v="PRD-109-SUN"/>
    <x v="3"/>
    <x v="2"/>
    <s v="West"/>
    <n v="3386.57"/>
    <n v="105.17"/>
    <x v="3"/>
    <n v="3.1055020271247898E-2"/>
    <x v="0"/>
    <x v="2"/>
    <m/>
    <x v="0"/>
    <n v="0"/>
    <m/>
    <x v="12"/>
    <x v="5"/>
  </r>
  <r>
    <s v="ORD-202401-09636"/>
    <x v="370"/>
    <x v="15"/>
    <x v="7"/>
    <n v="9813232006"/>
    <x v="8"/>
    <s v="PRD-110-CAM"/>
    <x v="8"/>
    <x v="1"/>
    <s v="S"/>
    <n v="456.31"/>
    <n v="52.82"/>
    <x v="2"/>
    <n v="0.115754640485635"/>
    <x v="2"/>
    <x v="0"/>
    <m/>
    <x v="0"/>
    <n v="0"/>
    <m/>
    <x v="12"/>
    <x v="5"/>
  </r>
  <r>
    <s v="ORD-202401-09637"/>
    <x v="374"/>
    <x v="24"/>
    <x v="2"/>
    <n v="1830586189"/>
    <x v="2"/>
    <s v="PRD-101-SHI"/>
    <x v="1"/>
    <x v="0"/>
    <s v="N"/>
    <n v="4785.3900000000003"/>
    <n v="857.03"/>
    <x v="0"/>
    <n v="0.17909303108001601"/>
    <x v="0"/>
    <x v="0"/>
    <m/>
    <x v="0"/>
    <n v="0"/>
    <n v="2821.33"/>
    <x v="12"/>
    <x v="5"/>
  </r>
  <r>
    <s v="ORD-202401-09638"/>
    <x v="373"/>
    <x v="4"/>
    <x v="5"/>
    <n v="9640937074"/>
    <x v="16"/>
    <s v="PRD - 109 - SUN"/>
    <x v="3"/>
    <x v="2"/>
    <s v="North"/>
    <n v="4599.9799999999996"/>
    <n v="405.15"/>
    <x v="0"/>
    <n v="8.80764698976952E-2"/>
    <x v="0"/>
    <x v="2"/>
    <m/>
    <x v="0"/>
    <n v="0"/>
    <m/>
    <x v="12"/>
    <x v="5"/>
  </r>
  <r>
    <s v="ORD-202401-09639"/>
    <x v="358"/>
    <x v="16"/>
    <x v="6"/>
    <n v="6691014631"/>
    <x v="11"/>
    <s v="PRD-104-WAT"/>
    <x v="7"/>
    <x v="2"/>
    <s v="N"/>
    <n v="2933.71"/>
    <n v="137.27000000000001"/>
    <x v="0"/>
    <n v="4.6790582572919598E-2"/>
    <x v="0"/>
    <x v="2"/>
    <m/>
    <x v="0"/>
    <n v="0"/>
    <n v="2420.2800000000002"/>
    <x v="12"/>
    <x v="5"/>
  </r>
  <r>
    <s v="ORD-202401-09640"/>
    <x v="369"/>
    <x v="19"/>
    <x v="7"/>
    <n v="7620105011"/>
    <x v="4"/>
    <s v="PRD-109-SUN"/>
    <x v="3"/>
    <x v="2"/>
    <s v="N"/>
    <n v="3714.68"/>
    <n v="783.84"/>
    <x v="0"/>
    <n v="0.21101144647722"/>
    <x v="0"/>
    <x v="1"/>
    <m/>
    <x v="0"/>
    <n v="0"/>
    <m/>
    <x v="12"/>
    <x v="5"/>
  </r>
  <r>
    <s v="ORD-202401-09641"/>
    <x v="375"/>
    <x v="10"/>
    <x v="1"/>
    <n v="8593217041"/>
    <x v="11"/>
    <s v="PRD-104-WAT"/>
    <x v="7"/>
    <x v="2"/>
    <s v="South"/>
    <n v="3709.44"/>
    <n v="338.72"/>
    <x v="2"/>
    <n v="9.1312974465148397E-2"/>
    <x v="0"/>
    <x v="2"/>
    <m/>
    <x v="0"/>
    <n v="0"/>
    <n v="2420.2800000000002"/>
    <x v="12"/>
    <x v="5"/>
  </r>
  <r>
    <s v="ORD-202401-09642"/>
    <x v="358"/>
    <x v="4"/>
    <x v="1"/>
    <n v="884757328"/>
    <x v="2"/>
    <s v="PRD-101-SHI"/>
    <x v="1"/>
    <x v="0"/>
    <s v="East"/>
    <n v="2132.35"/>
    <n v="320.87"/>
    <x v="1"/>
    <n v="0.15047717307196301"/>
    <x v="0"/>
    <x v="0"/>
    <m/>
    <x v="0"/>
    <n v="0"/>
    <n v="2821.33"/>
    <x v="12"/>
    <x v="5"/>
  </r>
  <r>
    <s v="ORD-202401-09643"/>
    <x v="376"/>
    <x v="13"/>
    <x v="0"/>
    <n v="7507487578"/>
    <x v="15"/>
    <s v="PRD-100-SHO"/>
    <x v="12"/>
    <x v="0"/>
    <s v="East"/>
    <n v="218.93"/>
    <n v="62.72"/>
    <x v="1"/>
    <n v="0.28648426437674102"/>
    <x v="2"/>
    <x v="1"/>
    <m/>
    <x v="0"/>
    <n v="0"/>
    <n v="2793.38"/>
    <x v="12"/>
    <x v="5"/>
  </r>
  <r>
    <s v="ORD-202401-09644"/>
    <x v="377"/>
    <x v="4"/>
    <x v="1"/>
    <n v="294313454"/>
    <x v="2"/>
    <s v="PRD-101-SHI"/>
    <x v="1"/>
    <x v="0"/>
    <s v="S"/>
    <n v="2090.69"/>
    <n v="350.51"/>
    <x v="2"/>
    <n v="0.16765278448741799"/>
    <x v="0"/>
    <x v="0"/>
    <m/>
    <x v="0"/>
    <n v="0"/>
    <n v="2821.33"/>
    <x v="12"/>
    <x v="5"/>
  </r>
  <r>
    <s v="ORD-202401-09645"/>
    <x v="375"/>
    <x v="28"/>
    <x v="3"/>
    <n v="4777211364"/>
    <x v="11"/>
    <s v="PRD-104-WAT"/>
    <x v="7"/>
    <x v="2"/>
    <s v="S"/>
    <n v="561.63"/>
    <n v="101.48"/>
    <x v="2"/>
    <n v="0.18068835354236801"/>
    <x v="1"/>
    <x v="0"/>
    <m/>
    <x v="0"/>
    <n v="0"/>
    <n v="2420.2800000000002"/>
    <x v="12"/>
    <x v="5"/>
  </r>
  <r>
    <s v="ORD-202401-09646"/>
    <x v="377"/>
    <x v="18"/>
    <x v="6"/>
    <n v="3527065621"/>
    <x v="20"/>
    <s v="PRD-100-SHO"/>
    <x v="12"/>
    <x v="0"/>
    <s v="S"/>
    <n v="3776.65"/>
    <n v="237.39"/>
    <x v="2"/>
    <n v="6.2857294162816199E-2"/>
    <x v="0"/>
    <x v="2"/>
    <m/>
    <x v="0"/>
    <n v="0"/>
    <n v="2793.38"/>
    <x v="12"/>
    <x v="5"/>
  </r>
  <r>
    <s v="ORD-202401-09647"/>
    <x v="378"/>
    <x v="17"/>
    <x v="3"/>
    <n v="3094812881"/>
    <x v="22"/>
    <s v="PRD-105-BAG"/>
    <x v="9"/>
    <x v="2"/>
    <s v="South"/>
    <n v="1832.43"/>
    <n v="495"/>
    <x v="2"/>
    <n v="0.27013310194659601"/>
    <x v="0"/>
    <x v="1"/>
    <s v="Wrong item delivered"/>
    <x v="1"/>
    <n v="1"/>
    <m/>
    <x v="12"/>
    <x v="5"/>
  </r>
  <r>
    <s v="ORD-202401-09648"/>
    <x v="377"/>
    <x v="17"/>
    <x v="6"/>
    <n v="3115517420"/>
    <x v="17"/>
    <s v="PRD-108-JAC"/>
    <x v="4"/>
    <x v="0"/>
    <s v="East"/>
    <n v="2493.44"/>
    <n v="125.58"/>
    <x v="1"/>
    <n v="5.0364155544147797E-2"/>
    <x v="0"/>
    <x v="2"/>
    <s v="Size issue"/>
    <x v="1"/>
    <n v="1"/>
    <n v="2085.91"/>
    <x v="12"/>
    <x v="5"/>
  </r>
  <r>
    <s v="ORD-202401-09649"/>
    <x v="364"/>
    <x v="10"/>
    <x v="7"/>
    <n v="228956880"/>
    <x v="4"/>
    <s v="PRD-109-SUN"/>
    <x v="3"/>
    <x v="2"/>
    <s v="South"/>
    <n v="1109.33"/>
    <n v="97.41"/>
    <x v="2"/>
    <n v="8.7809759043747104E-2"/>
    <x v="0"/>
    <x v="2"/>
    <m/>
    <x v="0"/>
    <n v="0"/>
    <m/>
    <x v="12"/>
    <x v="5"/>
  </r>
  <r>
    <s v="ORD-202401-09650"/>
    <x v="374"/>
    <x v="5"/>
    <x v="2"/>
    <n v="8895261699"/>
    <x v="12"/>
    <s v="PRD-105-BAG"/>
    <x v="9"/>
    <x v="2"/>
    <s v="S"/>
    <n v="3391.54"/>
    <n v="670.02"/>
    <x v="2"/>
    <n v="0.19755627237184301"/>
    <x v="0"/>
    <x v="0"/>
    <s v="Wrong item delivered"/>
    <x v="1"/>
    <n v="1"/>
    <m/>
    <x v="12"/>
    <x v="5"/>
  </r>
  <r>
    <s v="ORD-202401-09651"/>
    <x v="363"/>
    <x v="3"/>
    <x v="2"/>
    <n v="5194804990"/>
    <x v="4"/>
    <s v="PRD-109-SUN "/>
    <x v="3"/>
    <x v="2"/>
    <s v="North"/>
    <n v="1806.4"/>
    <n v="452.48"/>
    <x v="0"/>
    <n v="0.25048715677590799"/>
    <x v="0"/>
    <x v="1"/>
    <m/>
    <x v="0"/>
    <n v="0"/>
    <n v="1385.87"/>
    <x v="12"/>
    <x v="5"/>
  </r>
  <r>
    <s v="ORD-202401-09652"/>
    <x v="376"/>
    <x v="9"/>
    <x v="5"/>
    <n v="3093985242"/>
    <x v="8"/>
    <s v="PRD-110-CAM"/>
    <x v="8"/>
    <x v="1"/>
    <s v="S"/>
    <n v="1455.2"/>
    <n v="308.63"/>
    <x v="2"/>
    <n v="0.212087685541506"/>
    <x v="0"/>
    <x v="1"/>
    <m/>
    <x v="0"/>
    <n v="0"/>
    <m/>
    <x v="12"/>
    <x v="5"/>
  </r>
  <r>
    <s v="ORD-202401-09653"/>
    <x v="372"/>
    <x v="22"/>
    <x v="2"/>
    <n v="6533708544"/>
    <x v="12"/>
    <s v="PRD-105-BAG"/>
    <x v="9"/>
    <x v="2"/>
    <s v="North"/>
    <n v="1006.71"/>
    <n v="164.89"/>
    <x v="0"/>
    <n v="0.16379096264068099"/>
    <x v="0"/>
    <x v="0"/>
    <m/>
    <x v="0"/>
    <n v="0"/>
    <m/>
    <x v="12"/>
    <x v="5"/>
  </r>
  <r>
    <s v="ORD-202401-09654"/>
    <x v="361"/>
    <x v="12"/>
    <x v="1"/>
    <n v="1202941018"/>
    <x v="19"/>
    <s v="PRD-102-LAP"/>
    <x v="4"/>
    <x v="1"/>
    <s v="South"/>
    <n v="2853.63"/>
    <n v="87.6"/>
    <x v="2"/>
    <n v="3.0697742874864601E-2"/>
    <x v="0"/>
    <x v="2"/>
    <m/>
    <x v="0"/>
    <n v="0"/>
    <n v="847.14"/>
    <x v="12"/>
    <x v="5"/>
  </r>
  <r>
    <s v="ORD-202401-09655"/>
    <x v="372"/>
    <x v="4"/>
    <x v="2"/>
    <n v="1712978100"/>
    <x v="11"/>
    <s v="PRD-104-WAT"/>
    <x v="7"/>
    <x v="2"/>
    <s v="S"/>
    <n v="2234.94"/>
    <n v="589.41999999999996"/>
    <x v="2"/>
    <n v="0.26372967506957701"/>
    <x v="0"/>
    <x v="1"/>
    <m/>
    <x v="0"/>
    <n v="0"/>
    <n v="2420.2800000000002"/>
    <x v="12"/>
    <x v="5"/>
  </r>
  <r>
    <s v="ORD-202401-09656"/>
    <x v="361"/>
    <x v="23"/>
    <x v="7"/>
    <n v="8832347745"/>
    <x v="22"/>
    <s v="PRD-105-BAG"/>
    <x v="9"/>
    <x v="2"/>
    <s v="North"/>
    <n v="708.86"/>
    <n v="201.03"/>
    <x v="0"/>
    <n v="0.28359619671021102"/>
    <x v="1"/>
    <x v="1"/>
    <m/>
    <x v="0"/>
    <n v="0"/>
    <m/>
    <x v="12"/>
    <x v="5"/>
  </r>
  <r>
    <s v="ORD-202401-09657"/>
    <x v="371"/>
    <x v="16"/>
    <x v="3"/>
    <n v="8401493569"/>
    <x v="4"/>
    <s v="PRD-109-SUN"/>
    <x v="3"/>
    <x v="2"/>
    <s v="South"/>
    <n v="4723.54"/>
    <n v="479.9"/>
    <x v="2"/>
    <n v="0.10159753066556"/>
    <x v="0"/>
    <x v="0"/>
    <m/>
    <x v="0"/>
    <n v="0"/>
    <m/>
    <x v="12"/>
    <x v="5"/>
  </r>
  <r>
    <s v="ORD-202401-09658"/>
    <x v="354"/>
    <x v="25"/>
    <x v="3"/>
    <n v="5475857021"/>
    <x v="11"/>
    <s v="PRD-104-WAT"/>
    <x v="7"/>
    <x v="2"/>
    <s v="S"/>
    <n v="1835.08"/>
    <n v="393.8"/>
    <x v="2"/>
    <n v="0.21459554896789201"/>
    <x v="0"/>
    <x v="1"/>
    <m/>
    <x v="0"/>
    <n v="0"/>
    <n v="2420.2800000000002"/>
    <x v="12"/>
    <x v="5"/>
  </r>
  <r>
    <s v="ORD-202401-09659"/>
    <x v="358"/>
    <x v="25"/>
    <x v="5"/>
    <n v="8932993517"/>
    <x v="10"/>
    <s v="PRD-106-PHO"/>
    <x v="4"/>
    <x v="1"/>
    <s v="W"/>
    <n v="3227.92"/>
    <n v="636.32000000000005"/>
    <x v="3"/>
    <n v="0.19713004039753201"/>
    <x v="0"/>
    <x v="0"/>
    <m/>
    <x v="0"/>
    <n v="0"/>
    <n v="2788.38"/>
    <x v="12"/>
    <x v="5"/>
  </r>
  <r>
    <s v="ORD-202401-09660"/>
    <x v="378"/>
    <x v="7"/>
    <x v="6"/>
    <n v="2603606929"/>
    <x v="2"/>
    <s v="PRD-101-SHI"/>
    <x v="1"/>
    <x v="0"/>
    <s v="W"/>
    <n v="4917.5"/>
    <n v="1378.38"/>
    <x v="3"/>
    <n v="0.28030096593797699"/>
    <x v="0"/>
    <x v="1"/>
    <m/>
    <x v="0"/>
    <n v="0"/>
    <n v="2821.33"/>
    <x v="12"/>
    <x v="5"/>
  </r>
  <r>
    <s v="ORD-202401-09661"/>
    <x v="369"/>
    <x v="16"/>
    <x v="4"/>
    <n v="4146522425"/>
    <x v="3"/>
    <s v="PRD-106-PHO"/>
    <x v="2"/>
    <x v="1"/>
    <s v="N"/>
    <n v="1945.82"/>
    <n v="216.93"/>
    <x v="0"/>
    <n v="0.11148513223216901"/>
    <x v="0"/>
    <x v="0"/>
    <m/>
    <x v="0"/>
    <n v="0"/>
    <n v="2788.38"/>
    <x v="12"/>
    <x v="5"/>
  </r>
  <r>
    <s v="ORD-202401-09662"/>
    <x v="367"/>
    <x v="1"/>
    <x v="3"/>
    <n v="1695735694"/>
    <x v="18"/>
    <s v="PRD-103-HEA"/>
    <x v="5"/>
    <x v="1"/>
    <s v="North"/>
    <n v="755.66"/>
    <n v="192.57"/>
    <x v="0"/>
    <n v="0.254836831379192"/>
    <x v="1"/>
    <x v="1"/>
    <m/>
    <x v="0"/>
    <n v="0"/>
    <n v="2183.56"/>
    <x v="12"/>
    <x v="5"/>
  </r>
  <r>
    <s v="ORD-202401-09663"/>
    <x v="356"/>
    <x v="9"/>
    <x v="7"/>
    <n v="765474869"/>
    <x v="10"/>
    <s v="PRD-106-PHO"/>
    <x v="2"/>
    <x v="1"/>
    <s v="W"/>
    <n v="3270.23"/>
    <n v="375.53"/>
    <x v="3"/>
    <n v="0.114832901661351"/>
    <x v="0"/>
    <x v="0"/>
    <m/>
    <x v="0"/>
    <n v="0"/>
    <n v="2788.38"/>
    <x v="12"/>
    <x v="5"/>
  </r>
  <r>
    <s v="ORD-202401-09664"/>
    <x v="375"/>
    <x v="10"/>
    <x v="5"/>
    <n v="1629181869"/>
    <x v="15"/>
    <s v="PRD - 100 - SHO"/>
    <x v="12"/>
    <x v="0"/>
    <s v="East"/>
    <n v="265.68"/>
    <n v="30.86"/>
    <x v="1"/>
    <n v="0.116154772658838"/>
    <x v="2"/>
    <x v="0"/>
    <s v="DAMAGED"/>
    <x v="1"/>
    <n v="1"/>
    <m/>
    <x v="12"/>
    <x v="5"/>
  </r>
  <r>
    <s v="ORD-202401-09665"/>
    <x v="364"/>
    <x v="20"/>
    <x v="2"/>
    <n v="1463222007"/>
    <x v="3"/>
    <s v="PRD-106-PHO"/>
    <x v="4"/>
    <x v="1"/>
    <s v="North"/>
    <n v="2658.72"/>
    <n v="376.18"/>
    <x v="0"/>
    <n v="0.14148913763013801"/>
    <x v="0"/>
    <x v="0"/>
    <m/>
    <x v="0"/>
    <n v="0"/>
    <n v="2788.38"/>
    <x v="12"/>
    <x v="5"/>
  </r>
  <r>
    <s v="ORD-202401-09666"/>
    <x v="379"/>
    <x v="2"/>
    <x v="7"/>
    <n v="4441869977"/>
    <x v="15"/>
    <s v="PRD-100-SHO"/>
    <x v="12"/>
    <x v="0"/>
    <s v="N"/>
    <n v="2039.47"/>
    <n v="514.63"/>
    <x v="0"/>
    <n v="0.25233516550868601"/>
    <x v="0"/>
    <x v="1"/>
    <m/>
    <x v="0"/>
    <n v="0"/>
    <n v="2793.38"/>
    <x v="12"/>
    <x v="5"/>
  </r>
  <r>
    <s v="ORD-202401-09667"/>
    <x v="379"/>
    <x v="22"/>
    <x v="7"/>
    <n v="5925333896"/>
    <x v="14"/>
    <s v="PRD - 111 - CHA"/>
    <x v="4"/>
    <x v="1"/>
    <s v="N"/>
    <n v="3504.36"/>
    <n v="807.25"/>
    <x v="0"/>
    <n v="0.230355899508041"/>
    <x v="0"/>
    <x v="1"/>
    <m/>
    <x v="0"/>
    <n v="0"/>
    <m/>
    <x v="12"/>
    <x v="5"/>
  </r>
  <r>
    <s v="ORD-202401-09668"/>
    <x v="371"/>
    <x v="28"/>
    <x v="4"/>
    <n v="5787775112"/>
    <x v="14"/>
    <s v="PRD-111-CHA"/>
    <x v="11"/>
    <x v="1"/>
    <s v="North"/>
    <n v="2911.39"/>
    <n v="318.39"/>
    <x v="0"/>
    <n v="0.10936013381924101"/>
    <x v="0"/>
    <x v="0"/>
    <m/>
    <x v="0"/>
    <n v="0"/>
    <n v="207.68"/>
    <x v="12"/>
    <x v="5"/>
  </r>
  <r>
    <s v="ORD-202401-09669"/>
    <x v="357"/>
    <x v="8"/>
    <x v="6"/>
    <n v="5892434706"/>
    <x v="15"/>
    <s v="PRD-100-SHO"/>
    <x v="12"/>
    <x v="0"/>
    <s v="North"/>
    <n v="1500.29"/>
    <n v="388.04"/>
    <x v="0"/>
    <n v="0.25864332895640202"/>
    <x v="0"/>
    <x v="1"/>
    <m/>
    <x v="0"/>
    <n v="0"/>
    <n v="2793.38"/>
    <x v="12"/>
    <x v="5"/>
  </r>
  <r>
    <s v="ORD-202401-09670"/>
    <x v="360"/>
    <x v="18"/>
    <x v="5"/>
    <n v="7596232335"/>
    <x v="23"/>
    <s v="PRD-111-CHA"/>
    <x v="11"/>
    <x v="1"/>
    <s v="West"/>
    <n v="4316.6099999999997"/>
    <n v="1104.1500000000001"/>
    <x v="3"/>
    <n v="0.25579100266181098"/>
    <x v="0"/>
    <x v="1"/>
    <s v="missing parts"/>
    <x v="1"/>
    <n v="1"/>
    <n v="207.68"/>
    <x v="12"/>
    <x v="5"/>
  </r>
  <r>
    <s v="ORD-202401-09671"/>
    <x v="367"/>
    <x v="13"/>
    <x v="1"/>
    <n v="600622067"/>
    <x v="19"/>
    <s v="PRD-102-LAP"/>
    <x v="10"/>
    <x v="1"/>
    <s v="N"/>
    <n v="4507.7"/>
    <n v="241.89"/>
    <x v="0"/>
    <n v="5.3661512523016201E-2"/>
    <x v="0"/>
    <x v="2"/>
    <m/>
    <x v="0"/>
    <n v="0"/>
    <n v="847.14"/>
    <x v="12"/>
    <x v="5"/>
  </r>
  <r>
    <s v="ORD-202401-09672"/>
    <x v="367"/>
    <x v="16"/>
    <x v="1"/>
    <n v="2126416368"/>
    <x v="2"/>
    <s v="PRD-101-SHI"/>
    <x v="1"/>
    <x v="0"/>
    <s v="North"/>
    <n v="345.37"/>
    <n v="86.72"/>
    <x v="0"/>
    <n v="0.251093030662767"/>
    <x v="2"/>
    <x v="1"/>
    <m/>
    <x v="0"/>
    <n v="0"/>
    <n v="2821.33"/>
    <x v="12"/>
    <x v="5"/>
  </r>
  <r>
    <s v="ORD-202401-09673"/>
    <x v="358"/>
    <x v="9"/>
    <x v="2"/>
    <n v="9501152924"/>
    <x v="23"/>
    <s v="PRD-111-CHA"/>
    <x v="11"/>
    <x v="1"/>
    <s v="West"/>
    <n v="941.72"/>
    <n v="210.38"/>
    <x v="3"/>
    <n v="0.22339973665208299"/>
    <x v="1"/>
    <x v="1"/>
    <m/>
    <x v="0"/>
    <n v="0"/>
    <n v="207.68"/>
    <x v="12"/>
    <x v="5"/>
  </r>
  <r>
    <s v="ORD-202401-09674"/>
    <x v="379"/>
    <x v="14"/>
    <x v="1"/>
    <n v="1176661725"/>
    <x v="2"/>
    <s v="PRD-101-SHI"/>
    <x v="4"/>
    <x v="0"/>
    <s v="East"/>
    <n v="2037.24"/>
    <n v="257.89"/>
    <x v="1"/>
    <n v="0.126587932693252"/>
    <x v="0"/>
    <x v="0"/>
    <m/>
    <x v="0"/>
    <n v="0"/>
    <n v="2821.33"/>
    <x v="12"/>
    <x v="5"/>
  </r>
  <r>
    <s v="ORD-202401-09675"/>
    <x v="362"/>
    <x v="20"/>
    <x v="7"/>
    <n v="1700551396"/>
    <x v="8"/>
    <s v="PRD-110-CAM"/>
    <x v="8"/>
    <x v="1"/>
    <s v="South"/>
    <n v="2723.18"/>
    <n v="94.7"/>
    <x v="2"/>
    <n v="3.4775519796708301E-2"/>
    <x v="0"/>
    <x v="2"/>
    <m/>
    <x v="0"/>
    <n v="0"/>
    <m/>
    <x v="12"/>
    <x v="5"/>
  </r>
  <r>
    <s v="ORD-202401-09676"/>
    <x v="356"/>
    <x v="19"/>
    <x v="0"/>
    <n v="5000909295"/>
    <x v="14"/>
    <s v="PRD-111-CHA"/>
    <x v="11"/>
    <x v="1"/>
    <s v="South"/>
    <n v="178.88"/>
    <n v="44.19"/>
    <x v="2"/>
    <n v="0.24703711985688701"/>
    <x v="2"/>
    <x v="1"/>
    <m/>
    <x v="0"/>
    <n v="0"/>
    <n v="207.68"/>
    <x v="12"/>
    <x v="5"/>
  </r>
  <r>
    <s v="ORD-202401-09677"/>
    <x v="378"/>
    <x v="5"/>
    <x v="6"/>
    <n v="2011995686"/>
    <x v="3"/>
    <s v="PRD-106-PHO"/>
    <x v="2"/>
    <x v="1"/>
    <s v="W"/>
    <n v="1136.43"/>
    <n v="38.630000000000003"/>
    <x v="3"/>
    <n v="3.3992414842973197E-2"/>
    <x v="0"/>
    <x v="2"/>
    <m/>
    <x v="0"/>
    <n v="0"/>
    <n v="2788.38"/>
    <x v="12"/>
    <x v="5"/>
  </r>
  <r>
    <s v="ORD-202401-09678"/>
    <x v="357"/>
    <x v="11"/>
    <x v="3"/>
    <n v="5972991254"/>
    <x v="13"/>
    <s v="PRD-102-LAP"/>
    <x v="10"/>
    <x v="1"/>
    <s v="W"/>
    <n v="3132.32"/>
    <n v="527.96"/>
    <x v="3"/>
    <n v="0.16855238289829899"/>
    <x v="0"/>
    <x v="0"/>
    <m/>
    <x v="0"/>
    <n v="0"/>
    <n v="847.14"/>
    <x v="12"/>
    <x v="5"/>
  </r>
  <r>
    <s v="ORD-202401-09679"/>
    <x v="354"/>
    <x v="28"/>
    <x v="6"/>
    <n v="601865427"/>
    <x v="5"/>
    <s v="PRD - 103 - HEA"/>
    <x v="5"/>
    <x v="1"/>
    <s v="North"/>
    <n v="1555.34"/>
    <n v="407.89"/>
    <x v="0"/>
    <n v="0.262251340542904"/>
    <x v="0"/>
    <x v="1"/>
    <m/>
    <x v="0"/>
    <n v="0"/>
    <m/>
    <x v="12"/>
    <x v="5"/>
  </r>
  <r>
    <s v="ORD-202401-09680"/>
    <x v="354"/>
    <x v="15"/>
    <x v="1"/>
    <n v="7163589118"/>
    <x v="15"/>
    <s v="PRD-100-SHO"/>
    <x v="12"/>
    <x v="0"/>
    <s v="S"/>
    <n v="1022.25"/>
    <n v="106.97"/>
    <x v="2"/>
    <n v="0.10464172169234499"/>
    <x v="0"/>
    <x v="0"/>
    <m/>
    <x v="0"/>
    <n v="0"/>
    <n v="2793.38"/>
    <x v="12"/>
    <x v="5"/>
  </r>
  <r>
    <s v="ORD-202401-09681"/>
    <x v="358"/>
    <x v="7"/>
    <x v="1"/>
    <n v="5677263123"/>
    <x v="12"/>
    <s v="PRD-105-BAG"/>
    <x v="9"/>
    <x v="2"/>
    <s v="South"/>
    <n v="2715.95"/>
    <n v="661.35"/>
    <x v="2"/>
    <n v="0.24350595555882801"/>
    <x v="0"/>
    <x v="1"/>
    <m/>
    <x v="0"/>
    <n v="0"/>
    <m/>
    <x v="12"/>
    <x v="5"/>
  </r>
  <r>
    <s v="ORD-202401-09682"/>
    <x v="354"/>
    <x v="25"/>
    <x v="7"/>
    <n v="5896853727"/>
    <x v="3"/>
    <s v="PRD-106-PHO"/>
    <x v="4"/>
    <x v="1"/>
    <s v="W"/>
    <n v="4433.74"/>
    <n v="351.31"/>
    <x v="3"/>
    <n v="7.9235588915904001E-2"/>
    <x v="0"/>
    <x v="2"/>
    <m/>
    <x v="0"/>
    <n v="0"/>
    <n v="2788.38"/>
    <x v="12"/>
    <x v="5"/>
  </r>
  <r>
    <s v="ORD-202401-09683"/>
    <x v="369"/>
    <x v="24"/>
    <x v="2"/>
    <n v="6329212156"/>
    <x v="5"/>
    <s v="PRD-103-HEA"/>
    <x v="4"/>
    <x v="1"/>
    <s v="South"/>
    <n v="2053.0300000000002"/>
    <n v="101.94"/>
    <x v="2"/>
    <n v="4.96534390632382E-2"/>
    <x v="0"/>
    <x v="2"/>
    <m/>
    <x v="0"/>
    <n v="0"/>
    <n v="2183.56"/>
    <x v="12"/>
    <x v="5"/>
  </r>
  <r>
    <s v="ORD-202401-09684"/>
    <x v="353"/>
    <x v="0"/>
    <x v="3"/>
    <n v="3095496670"/>
    <x v="18"/>
    <s v="PRD-103-HEA"/>
    <x v="5"/>
    <x v="1"/>
    <s v="North"/>
    <n v="3396.69"/>
    <n v="537.59"/>
    <x v="0"/>
    <n v="0.15826878519970899"/>
    <x v="0"/>
    <x v="0"/>
    <m/>
    <x v="0"/>
    <n v="0"/>
    <n v="2183.56"/>
    <x v="12"/>
    <x v="5"/>
  </r>
  <r>
    <s v="ORD-202401-09685"/>
    <x v="360"/>
    <x v="12"/>
    <x v="4"/>
    <n v="8807968262"/>
    <x v="5"/>
    <s v="PRD-103-HEA"/>
    <x v="5"/>
    <x v="1"/>
    <s v="East"/>
    <n v="495.12"/>
    <n v="63.07"/>
    <x v="1"/>
    <n v="0.12738326062368699"/>
    <x v="2"/>
    <x v="0"/>
    <m/>
    <x v="0"/>
    <n v="0"/>
    <n v="2183.56"/>
    <x v="12"/>
    <x v="5"/>
  </r>
  <r>
    <s v="ORD-202401-09686"/>
    <x v="373"/>
    <x v="16"/>
    <x v="7"/>
    <n v="6576498395"/>
    <x v="15"/>
    <s v="PRD-100-SHO"/>
    <x v="12"/>
    <x v="0"/>
    <s v="N"/>
    <n v="2151.38"/>
    <n v="149.75"/>
    <x v="0"/>
    <n v="6.9606485139770802E-2"/>
    <x v="0"/>
    <x v="2"/>
    <m/>
    <x v="0"/>
    <n v="0"/>
    <n v="2793.38"/>
    <x v="12"/>
    <x v="5"/>
  </r>
  <r>
    <s v="ORD-202401-09687"/>
    <x v="357"/>
    <x v="25"/>
    <x v="5"/>
    <n v="1760206055"/>
    <x v="3"/>
    <s v="PRD-106-PHO"/>
    <x v="2"/>
    <x v="1"/>
    <s v="North"/>
    <n v="1012.61"/>
    <n v="204.65"/>
    <x v="0"/>
    <n v="0.20210150008394201"/>
    <x v="0"/>
    <x v="1"/>
    <m/>
    <x v="0"/>
    <n v="0"/>
    <n v="2788.38"/>
    <x v="12"/>
    <x v="5"/>
  </r>
  <r>
    <s v="ORD-202401-09688"/>
    <x v="368"/>
    <x v="3"/>
    <x v="7"/>
    <n v="6641187925"/>
    <x v="11"/>
    <s v="PRD-104-WAT"/>
    <x v="7"/>
    <x v="2"/>
    <s v="North"/>
    <n v="1022.27"/>
    <n v="201.76"/>
    <x v="0"/>
    <n v="0.197364688389564"/>
    <x v="0"/>
    <x v="0"/>
    <m/>
    <x v="0"/>
    <n v="0"/>
    <n v="2420.2800000000002"/>
    <x v="12"/>
    <x v="5"/>
  </r>
  <r>
    <s v="ORD-202401-09689"/>
    <x v="358"/>
    <x v="2"/>
    <x v="4"/>
    <n v="5394744689"/>
    <x v="15"/>
    <s v="PRD - 100 - SHO"/>
    <x v="4"/>
    <x v="0"/>
    <s v="East"/>
    <n v="2202.7600000000002"/>
    <n v="505.92"/>
    <x v="1"/>
    <n v="0.22967549801158499"/>
    <x v="0"/>
    <x v="1"/>
    <m/>
    <x v="0"/>
    <n v="0"/>
    <m/>
    <x v="12"/>
    <x v="5"/>
  </r>
  <r>
    <s v="ORD-202401-09690"/>
    <x v="363"/>
    <x v="24"/>
    <x v="6"/>
    <n v="3199743103"/>
    <x v="0"/>
    <s v="PRD - 108 - JAC"/>
    <x v="0"/>
    <x v="0"/>
    <s v="South"/>
    <n v="1425.61"/>
    <n v="79.28"/>
    <x v="2"/>
    <n v="5.5611282187975702E-2"/>
    <x v="0"/>
    <x v="2"/>
    <m/>
    <x v="0"/>
    <n v="0"/>
    <m/>
    <x v="12"/>
    <x v="5"/>
  </r>
  <r>
    <s v="ORD-202401-09691"/>
    <x v="357"/>
    <x v="19"/>
    <x v="1"/>
    <n v="2580846563"/>
    <x v="19"/>
    <s v="PRD-102-LAP"/>
    <x v="10"/>
    <x v="1"/>
    <s v="S"/>
    <n v="4146.95"/>
    <n v="1034.04"/>
    <x v="2"/>
    <n v="0.24934952193780999"/>
    <x v="0"/>
    <x v="1"/>
    <m/>
    <x v="0"/>
    <n v="0"/>
    <n v="847.14"/>
    <x v="12"/>
    <x v="5"/>
  </r>
  <r>
    <s v="ORD-202401-09692"/>
    <x v="355"/>
    <x v="17"/>
    <x v="3"/>
    <n v="1265515704"/>
    <x v="3"/>
    <s v="PRD-106-PHO"/>
    <x v="2"/>
    <x v="1"/>
    <s v="N"/>
    <n v="1914.12"/>
    <n v="335.66"/>
    <x v="0"/>
    <n v="0.17535995653355099"/>
    <x v="0"/>
    <x v="0"/>
    <m/>
    <x v="0"/>
    <n v="0"/>
    <n v="2788.38"/>
    <x v="12"/>
    <x v="5"/>
  </r>
  <r>
    <s v="ORD-202401-09693"/>
    <x v="373"/>
    <x v="15"/>
    <x v="7"/>
    <n v="7423402058"/>
    <x v="5"/>
    <s v="PRD-103-HEA"/>
    <x v="5"/>
    <x v="1"/>
    <s v="W"/>
    <n v="4464.2700000000004"/>
    <n v="677.45"/>
    <x v="3"/>
    <n v="0.15174933415765601"/>
    <x v="0"/>
    <x v="0"/>
    <m/>
    <x v="0"/>
    <n v="0"/>
    <n v="2183.56"/>
    <x v="12"/>
    <x v="5"/>
  </r>
  <r>
    <s v="ORD-202401-09694"/>
    <x v="363"/>
    <x v="14"/>
    <x v="2"/>
    <n v="6641137454"/>
    <x v="14"/>
    <s v="PRD-111-CHA"/>
    <x v="11"/>
    <x v="1"/>
    <s v="North"/>
    <n v="927.78"/>
    <n v="204.31"/>
    <x v="0"/>
    <n v="0.22021384379917699"/>
    <x v="1"/>
    <x v="1"/>
    <m/>
    <x v="0"/>
    <n v="0"/>
    <n v="207.68"/>
    <x v="12"/>
    <x v="5"/>
  </r>
  <r>
    <s v="ORD-202401-09695"/>
    <x v="367"/>
    <x v="23"/>
    <x v="1"/>
    <n v="5438635624"/>
    <x v="4"/>
    <s v="PRD-109-SUN"/>
    <x v="4"/>
    <x v="2"/>
    <s v="South"/>
    <n v="1718.56"/>
    <n v="290.91000000000003"/>
    <x v="2"/>
    <n v="0.16927543990317501"/>
    <x v="0"/>
    <x v="0"/>
    <m/>
    <x v="0"/>
    <n v="0"/>
    <m/>
    <x v="12"/>
    <x v="5"/>
  </r>
  <r>
    <s v="ORD-202401-09696"/>
    <x v="375"/>
    <x v="10"/>
    <x v="4"/>
    <n v="8373739125"/>
    <x v="2"/>
    <s v="PRD-101-SHI"/>
    <x v="1"/>
    <x v="0"/>
    <s v="West"/>
    <n v="1390.89"/>
    <n v="195.41"/>
    <x v="3"/>
    <n v="0.14049277800544999"/>
    <x v="0"/>
    <x v="0"/>
    <m/>
    <x v="0"/>
    <n v="0"/>
    <n v="2821.33"/>
    <x v="12"/>
    <x v="5"/>
  </r>
  <r>
    <s v="ORD-202401-09697"/>
    <x v="366"/>
    <x v="4"/>
    <x v="4"/>
    <n v="6196676456"/>
    <x v="17"/>
    <s v="PRD-108-JAC"/>
    <x v="0"/>
    <x v="0"/>
    <s v="South"/>
    <n v="495.07"/>
    <n v="15.93"/>
    <x v="2"/>
    <n v="3.2177267861110498E-2"/>
    <x v="2"/>
    <x v="2"/>
    <m/>
    <x v="0"/>
    <n v="0"/>
    <n v="2085.91"/>
    <x v="12"/>
    <x v="5"/>
  </r>
  <r>
    <s v="ORD-202401-09698"/>
    <x v="377"/>
    <x v="2"/>
    <x v="2"/>
    <n v="1827029985"/>
    <x v="2"/>
    <s v="PRD-101-SHI"/>
    <x v="1"/>
    <x v="0"/>
    <s v="S"/>
    <n v="1494.46"/>
    <n v="93.53"/>
    <x v="2"/>
    <n v="6.2584478674571398E-2"/>
    <x v="0"/>
    <x v="2"/>
    <m/>
    <x v="0"/>
    <n v="0"/>
    <n v="2821.33"/>
    <x v="12"/>
    <x v="5"/>
  </r>
  <r>
    <s v="ORD-202401-09699"/>
    <x v="374"/>
    <x v="7"/>
    <x v="3"/>
    <n v="2874062682"/>
    <x v="13"/>
    <s v="PRD-102-LAP"/>
    <x v="4"/>
    <x v="1"/>
    <s v="North"/>
    <n v="2194.0100000000002"/>
    <n v="312.24"/>
    <x v="0"/>
    <n v="0.14231475699746099"/>
    <x v="0"/>
    <x v="0"/>
    <m/>
    <x v="0"/>
    <n v="0"/>
    <n v="847.14"/>
    <x v="12"/>
    <x v="5"/>
  </r>
  <r>
    <s v="ORD-202401-09700"/>
    <x v="357"/>
    <x v="1"/>
    <x v="0"/>
    <n v="278189585"/>
    <x v="4"/>
    <s v="PRD-109-SUN"/>
    <x v="3"/>
    <x v="2"/>
    <s v="W"/>
    <n v="4144.34"/>
    <n v="978.76"/>
    <x v="3"/>
    <n v="0.23616788197879501"/>
    <x v="0"/>
    <x v="1"/>
    <m/>
    <x v="0"/>
    <n v="0"/>
    <m/>
    <x v="12"/>
    <x v="5"/>
  </r>
  <r>
    <s v="ORD-202401-09701"/>
    <x v="365"/>
    <x v="20"/>
    <x v="2"/>
    <n v="4165917089"/>
    <x v="8"/>
    <s v="PRD-110-CAM"/>
    <x v="8"/>
    <x v="1"/>
    <s v="N"/>
    <n v="1744.79"/>
    <n v="242.37"/>
    <x v="0"/>
    <n v="0.13891069985499699"/>
    <x v="0"/>
    <x v="0"/>
    <m/>
    <x v="0"/>
    <n v="0"/>
    <m/>
    <x v="12"/>
    <x v="5"/>
  </r>
  <r>
    <s v="ORD-202401-09702"/>
    <x v="365"/>
    <x v="18"/>
    <x v="5"/>
    <n v="529219757"/>
    <x v="3"/>
    <s v="PRD-106-PHO"/>
    <x v="2"/>
    <x v="1"/>
    <s v="West"/>
    <n v="4109.9399999999996"/>
    <n v="843.51"/>
    <x v="3"/>
    <n v="0.205236572796683"/>
    <x v="0"/>
    <x v="1"/>
    <m/>
    <x v="0"/>
    <n v="0"/>
    <n v="2788.38"/>
    <x v="12"/>
    <x v="5"/>
  </r>
  <r>
    <s v="ORD-202401-09703"/>
    <x v="371"/>
    <x v="8"/>
    <x v="5"/>
    <n v="5820520808"/>
    <x v="10"/>
    <s v="PRD-106-PHO"/>
    <x v="2"/>
    <x v="1"/>
    <s v="N"/>
    <n v="4268"/>
    <n v="201.75"/>
    <x v="0"/>
    <n v="4.7270384254920299E-2"/>
    <x v="0"/>
    <x v="2"/>
    <m/>
    <x v="0"/>
    <n v="0"/>
    <n v="2788.38"/>
    <x v="12"/>
    <x v="5"/>
  </r>
  <r>
    <s v="ORD-202401-09704"/>
    <x v="373"/>
    <x v="1"/>
    <x v="6"/>
    <n v="5266218388"/>
    <x v="8"/>
    <s v="PRD-110-CAM"/>
    <x v="4"/>
    <x v="1"/>
    <s v="North"/>
    <n v="3773.23"/>
    <n v="1084.82"/>
    <x v="0"/>
    <n v="0.28750433978315698"/>
    <x v="0"/>
    <x v="1"/>
    <m/>
    <x v="0"/>
    <n v="0"/>
    <m/>
    <x v="12"/>
    <x v="5"/>
  </r>
  <r>
    <s v="ORD-202401-09705"/>
    <x v="360"/>
    <x v="19"/>
    <x v="7"/>
    <n v="9020331260"/>
    <x v="22"/>
    <s v="PRD-105-BAG"/>
    <x v="9"/>
    <x v="2"/>
    <s v="East"/>
    <n v="2266.1799999999998"/>
    <n v="298.23"/>
    <x v="1"/>
    <n v="0.13160031418510401"/>
    <x v="0"/>
    <x v="0"/>
    <m/>
    <x v="0"/>
    <n v="0"/>
    <m/>
    <x v="12"/>
    <x v="5"/>
  </r>
  <r>
    <s v="ORD-202401-09706"/>
    <x v="373"/>
    <x v="21"/>
    <x v="2"/>
    <n v="8116900483"/>
    <x v="3"/>
    <s v="PRD-106-PHO"/>
    <x v="2"/>
    <x v="1"/>
    <s v="East"/>
    <n v="511.17"/>
    <n v="71.87"/>
    <x v="1"/>
    <n v="0.14059901793923699"/>
    <x v="1"/>
    <x v="0"/>
    <m/>
    <x v="0"/>
    <n v="0"/>
    <n v="2788.38"/>
    <x v="12"/>
    <x v="5"/>
  </r>
  <r>
    <s v="ORD-202401-09707"/>
    <x v="378"/>
    <x v="18"/>
    <x v="2"/>
    <n v="2533746707"/>
    <x v="17"/>
    <s v="PRD-108-JAC"/>
    <x v="0"/>
    <x v="0"/>
    <s v="East"/>
    <n v="2075.6799999999998"/>
    <n v="119.83"/>
    <x v="1"/>
    <n v="5.7730478686502697E-2"/>
    <x v="0"/>
    <x v="2"/>
    <m/>
    <x v="0"/>
    <n v="0"/>
    <n v="2085.91"/>
    <x v="12"/>
    <x v="5"/>
  </r>
  <r>
    <s v="ORD-202401-09708"/>
    <x v="368"/>
    <x v="17"/>
    <x v="5"/>
    <n v="7411348851"/>
    <x v="8"/>
    <s v="PRD - 110 - CAM"/>
    <x v="8"/>
    <x v="1"/>
    <s v="North"/>
    <n v="515.20000000000005"/>
    <n v="89.13"/>
    <x v="0"/>
    <n v="0.17300077639751599"/>
    <x v="1"/>
    <x v="0"/>
    <m/>
    <x v="0"/>
    <n v="0"/>
    <m/>
    <x v="12"/>
    <x v="5"/>
  </r>
  <r>
    <s v="ORD-202401-09709"/>
    <x v="363"/>
    <x v="19"/>
    <x v="7"/>
    <n v="3348603859"/>
    <x v="11"/>
    <s v="PRD-104-WAT"/>
    <x v="7"/>
    <x v="2"/>
    <s v="South"/>
    <n v="2636.72"/>
    <n v="86.29"/>
    <x v="2"/>
    <n v="3.2726265966807201E-2"/>
    <x v="0"/>
    <x v="2"/>
    <m/>
    <x v="0"/>
    <n v="0"/>
    <n v="2420.2800000000002"/>
    <x v="12"/>
    <x v="5"/>
  </r>
  <r>
    <s v="ORD-202401-09710"/>
    <x v="374"/>
    <x v="27"/>
    <x v="4"/>
    <n v="1648940305"/>
    <x v="2"/>
    <s v="PRD-101-SHI"/>
    <x v="4"/>
    <x v="0"/>
    <s v="North"/>
    <n v="1758.03"/>
    <n v="521.71"/>
    <x v="0"/>
    <n v="0.296758303328157"/>
    <x v="0"/>
    <x v="1"/>
    <s v="Late delivery"/>
    <x v="1"/>
    <n v="1"/>
    <n v="2821.33"/>
    <x v="12"/>
    <x v="5"/>
  </r>
  <r>
    <s v="ORD-202401-09711"/>
    <x v="370"/>
    <x v="25"/>
    <x v="6"/>
    <n v="5539822084"/>
    <x v="15"/>
    <s v="PRD-100-SHO"/>
    <x v="12"/>
    <x v="0"/>
    <s v="East"/>
    <n v="448.94"/>
    <n v="78.34"/>
    <x v="1"/>
    <n v="0.17449993317592599"/>
    <x v="2"/>
    <x v="0"/>
    <m/>
    <x v="0"/>
    <n v="0"/>
    <n v="2793.38"/>
    <x v="12"/>
    <x v="5"/>
  </r>
  <r>
    <s v="ORD-202401-09712"/>
    <x v="375"/>
    <x v="7"/>
    <x v="6"/>
    <n v="9919334512"/>
    <x v="14"/>
    <s v="PRD-111-CHA"/>
    <x v="11"/>
    <x v="1"/>
    <s v="S"/>
    <n v="887.18"/>
    <n v="240.61"/>
    <x v="2"/>
    <n v="0.27120764670078201"/>
    <x v="1"/>
    <x v="1"/>
    <m/>
    <x v="0"/>
    <n v="0"/>
    <n v="207.68"/>
    <x v="12"/>
    <x v="5"/>
  </r>
  <r>
    <s v="ORD-202401-09713"/>
    <x v="377"/>
    <x v="10"/>
    <x v="3"/>
    <n v="2837906291"/>
    <x v="3"/>
    <s v="PRD-106-PHO"/>
    <x v="2"/>
    <x v="1"/>
    <s v="North"/>
    <n v="713.75"/>
    <n v="79.44"/>
    <x v="0"/>
    <n v="0.111299474605954"/>
    <x v="1"/>
    <x v="0"/>
    <m/>
    <x v="0"/>
    <n v="0"/>
    <n v="2788.38"/>
    <x v="12"/>
    <x v="5"/>
  </r>
  <r>
    <s v="ORD-202401-09714"/>
    <x v="356"/>
    <x v="8"/>
    <x v="0"/>
    <n v="3565103335"/>
    <x v="16"/>
    <s v="PRD-109-SUN"/>
    <x v="3"/>
    <x v="2"/>
    <s v="West"/>
    <n v="4515.7700000000004"/>
    <n v="620.47"/>
    <x v="3"/>
    <n v="0.13740070907065699"/>
    <x v="0"/>
    <x v="0"/>
    <m/>
    <x v="0"/>
    <n v="0"/>
    <m/>
    <x v="12"/>
    <x v="5"/>
  </r>
  <r>
    <s v="ORD-202401-09715"/>
    <x v="368"/>
    <x v="16"/>
    <x v="5"/>
    <n v="5151738067"/>
    <x v="21"/>
    <s v="PRD-110-CAM"/>
    <x v="8"/>
    <x v="1"/>
    <s v="North"/>
    <n v="3624.9"/>
    <n v="262.77"/>
    <x v="0"/>
    <n v="7.2490275593809494E-2"/>
    <x v="0"/>
    <x v="2"/>
    <m/>
    <x v="0"/>
    <n v="0"/>
    <m/>
    <x v="12"/>
    <x v="5"/>
  </r>
  <r>
    <s v="ORD-202401-09716"/>
    <x v="373"/>
    <x v="18"/>
    <x v="5"/>
    <n v="9344922726"/>
    <x v="7"/>
    <s v="PRD-104-WAT"/>
    <x v="7"/>
    <x v="2"/>
    <s v="North"/>
    <n v="3715.54"/>
    <n v="914.17"/>
    <x v="0"/>
    <n v="0.24603960662514701"/>
    <x v="0"/>
    <x v="1"/>
    <m/>
    <x v="0"/>
    <n v="0"/>
    <n v="2420.2800000000002"/>
    <x v="12"/>
    <x v="5"/>
  </r>
  <r>
    <s v="ORD-202401-09717"/>
    <x v="369"/>
    <x v="24"/>
    <x v="5"/>
    <n v="8443469611"/>
    <x v="11"/>
    <s v="PRD-104-WAT "/>
    <x v="7"/>
    <x v="2"/>
    <s v="East"/>
    <n v="1412.03"/>
    <n v="139.30000000000001"/>
    <x v="1"/>
    <n v="9.8652294922912401E-2"/>
    <x v="0"/>
    <x v="2"/>
    <m/>
    <x v="0"/>
    <n v="0"/>
    <m/>
    <x v="12"/>
    <x v="5"/>
  </r>
  <r>
    <s v="ORD-202401-09718"/>
    <x v="373"/>
    <x v="23"/>
    <x v="7"/>
    <n v="1102481976"/>
    <x v="12"/>
    <s v="PRD-105-BAG"/>
    <x v="9"/>
    <x v="2"/>
    <s v="North"/>
    <n v="51.31"/>
    <n v="3.5"/>
    <x v="0"/>
    <n v="6.8212824010913997E-2"/>
    <x v="2"/>
    <x v="2"/>
    <s v="Size issue"/>
    <x v="1"/>
    <n v="1"/>
    <m/>
    <x v="12"/>
    <x v="5"/>
  </r>
  <r>
    <s v="ORD-202401-09719"/>
    <x v="373"/>
    <x v="23"/>
    <x v="2"/>
    <n v="9354946719"/>
    <x v="11"/>
    <s v="PRD-104-WAT"/>
    <x v="7"/>
    <x v="2"/>
    <s v="N"/>
    <n v="3980.39"/>
    <n v="120.2"/>
    <x v="0"/>
    <n v="3.0198045920123401E-2"/>
    <x v="0"/>
    <x v="2"/>
    <m/>
    <x v="0"/>
    <n v="0"/>
    <n v="2420.2800000000002"/>
    <x v="12"/>
    <x v="5"/>
  </r>
  <r>
    <s v="ORD-202401-09720"/>
    <x v="355"/>
    <x v="6"/>
    <x v="6"/>
    <n v="7726211985"/>
    <x v="14"/>
    <s v="PRD-111-CHA"/>
    <x v="11"/>
    <x v="1"/>
    <s v="North"/>
    <n v="3514.78"/>
    <n v="630.75"/>
    <x v="0"/>
    <n v="0.17945646669208301"/>
    <x v="0"/>
    <x v="0"/>
    <m/>
    <x v="0"/>
    <n v="0"/>
    <n v="207.68"/>
    <x v="12"/>
    <x v="5"/>
  </r>
  <r>
    <s v="ORD-202401-09721"/>
    <x v="379"/>
    <x v="27"/>
    <x v="2"/>
    <n v="7348982051"/>
    <x v="12"/>
    <s v="PRD-105-BAG"/>
    <x v="9"/>
    <x v="2"/>
    <s v="South"/>
    <n v="2535.85"/>
    <n v="679.52"/>
    <x v="2"/>
    <n v="0.26796537650097602"/>
    <x v="0"/>
    <x v="1"/>
    <m/>
    <x v="0"/>
    <n v="0"/>
    <m/>
    <x v="12"/>
    <x v="5"/>
  </r>
  <r>
    <s v="ORD-202401-09722"/>
    <x v="380"/>
    <x v="9"/>
    <x v="4"/>
    <n v="7866240796"/>
    <x v="13"/>
    <s v="PRD - 102 - LAP"/>
    <x v="10"/>
    <x v="1"/>
    <s v="North"/>
    <n v="1147.99"/>
    <n v="165.8"/>
    <x v="0"/>
    <n v="0.144426345177223"/>
    <x v="0"/>
    <x v="0"/>
    <m/>
    <x v="0"/>
    <n v="0"/>
    <m/>
    <x v="12"/>
    <x v="5"/>
  </r>
  <r>
    <s v="ORD-202401-09723"/>
    <x v="375"/>
    <x v="12"/>
    <x v="6"/>
    <n v="5542315932"/>
    <x v="8"/>
    <s v="PRD-110-CAM"/>
    <x v="8"/>
    <x v="1"/>
    <s v="West"/>
    <n v="3868.52"/>
    <n v="360.06"/>
    <x v="3"/>
    <n v="9.30743540165231E-2"/>
    <x v="0"/>
    <x v="2"/>
    <m/>
    <x v="0"/>
    <n v="0"/>
    <m/>
    <x v="12"/>
    <x v="5"/>
  </r>
  <r>
    <s v="ORD-202401-09724"/>
    <x v="369"/>
    <x v="15"/>
    <x v="4"/>
    <n v="1993661375"/>
    <x v="8"/>
    <s v="PRD-110-CAM"/>
    <x v="8"/>
    <x v="1"/>
    <s v="North"/>
    <n v="2387.92"/>
    <n v="301.89999999999998"/>
    <x v="0"/>
    <n v="0.12642802103923101"/>
    <x v="0"/>
    <x v="0"/>
    <m/>
    <x v="0"/>
    <n v="0"/>
    <m/>
    <x v="12"/>
    <x v="5"/>
  </r>
  <r>
    <s v="ORD-202401-09725"/>
    <x v="361"/>
    <x v="13"/>
    <x v="4"/>
    <n v="7176646693"/>
    <x v="9"/>
    <s v="PRD-107-TAB"/>
    <x v="6"/>
    <x v="1"/>
    <s v="N"/>
    <n v="4036.67"/>
    <n v="1057.44"/>
    <x v="0"/>
    <n v="0.261958495492572"/>
    <x v="0"/>
    <x v="1"/>
    <m/>
    <x v="0"/>
    <n v="0"/>
    <n v="2081.52"/>
    <x v="12"/>
    <x v="5"/>
  </r>
  <r>
    <s v="ORD-202401-09726"/>
    <x v="371"/>
    <x v="24"/>
    <x v="3"/>
    <n v="991992449"/>
    <x v="5"/>
    <s v="PRD-103-HEA"/>
    <x v="4"/>
    <x v="1"/>
    <s v="West"/>
    <n v="1072.46"/>
    <n v="104.9"/>
    <x v="3"/>
    <n v="9.7812505827723203E-2"/>
    <x v="0"/>
    <x v="2"/>
    <m/>
    <x v="0"/>
    <n v="0"/>
    <n v="2183.56"/>
    <x v="12"/>
    <x v="5"/>
  </r>
  <r>
    <s v="ORD-202401-09727"/>
    <x v="364"/>
    <x v="29"/>
    <x v="5"/>
    <n v="8906053587"/>
    <x v="13"/>
    <s v="PRD-102-LAP "/>
    <x v="10"/>
    <x v="1"/>
    <s v="North"/>
    <n v="3338.44"/>
    <n v="364.99"/>
    <x v="0"/>
    <n v="0.109329507194977"/>
    <x v="0"/>
    <x v="0"/>
    <m/>
    <x v="0"/>
    <n v="0"/>
    <m/>
    <x v="12"/>
    <x v="5"/>
  </r>
  <r>
    <s v="ORD-202401-09728"/>
    <x v="359"/>
    <x v="2"/>
    <x v="4"/>
    <n v="5485622923"/>
    <x v="12"/>
    <s v="PRD-105-BAG"/>
    <x v="9"/>
    <x v="2"/>
    <s v="East"/>
    <n v="316.48"/>
    <n v="34.909999999999997"/>
    <x v="1"/>
    <n v="0.11030712841253799"/>
    <x v="2"/>
    <x v="0"/>
    <m/>
    <x v="0"/>
    <n v="0"/>
    <m/>
    <x v="12"/>
    <x v="5"/>
  </r>
  <r>
    <s v="ORD-202401-09729"/>
    <x v="381"/>
    <x v="3"/>
    <x v="4"/>
    <n v="4413789155"/>
    <x v="11"/>
    <s v="PRD-104-WAT"/>
    <x v="7"/>
    <x v="2"/>
    <s v="N"/>
    <n v="1596.18"/>
    <n v="354.02"/>
    <x v="0"/>
    <n v="0.221792028467967"/>
    <x v="0"/>
    <x v="1"/>
    <m/>
    <x v="0"/>
    <n v="0"/>
    <n v="2420.2800000000002"/>
    <x v="12"/>
    <x v="5"/>
  </r>
  <r>
    <s v="ORD-202401-09730"/>
    <x v="358"/>
    <x v="26"/>
    <x v="1"/>
    <n v="1089284661"/>
    <x v="15"/>
    <s v="PRD-100-SHO"/>
    <x v="12"/>
    <x v="0"/>
    <s v="S"/>
    <n v="1330.45"/>
    <n v="320.66000000000003"/>
    <x v="2"/>
    <n v="0.241016197527152"/>
    <x v="0"/>
    <x v="1"/>
    <m/>
    <x v="0"/>
    <n v="0"/>
    <n v="2793.38"/>
    <x v="12"/>
    <x v="5"/>
  </r>
  <r>
    <s v="ORD-202401-09731"/>
    <x v="364"/>
    <x v="3"/>
    <x v="3"/>
    <n v="895283499"/>
    <x v="19"/>
    <s v="PRD-102-LAP"/>
    <x v="10"/>
    <x v="1"/>
    <s v="North"/>
    <n v="922.28"/>
    <n v="133.02000000000001"/>
    <x v="0"/>
    <n v="0.14422951815067001"/>
    <x v="1"/>
    <x v="0"/>
    <m/>
    <x v="0"/>
    <n v="0"/>
    <n v="847.14"/>
    <x v="12"/>
    <x v="5"/>
  </r>
  <r>
    <s v="ORD-202401-09732"/>
    <x v="367"/>
    <x v="22"/>
    <x v="4"/>
    <n v="9749561213"/>
    <x v="13"/>
    <s v="PRD-102-LAP"/>
    <x v="10"/>
    <x v="1"/>
    <s v="North"/>
    <n v="932.25"/>
    <n v="273.47000000000003"/>
    <x v="0"/>
    <n v="0.29334406006972402"/>
    <x v="1"/>
    <x v="1"/>
    <m/>
    <x v="0"/>
    <n v="0"/>
    <n v="847.14"/>
    <x v="12"/>
    <x v="5"/>
  </r>
  <r>
    <s v="ORD-202401-09733"/>
    <x v="371"/>
    <x v="25"/>
    <x v="1"/>
    <n v="7586871997"/>
    <x v="14"/>
    <s v="PRD-111-CHA"/>
    <x v="11"/>
    <x v="1"/>
    <s v="West"/>
    <n v="3692.32"/>
    <n v="289.25"/>
    <x v="3"/>
    <n v="7.83382805390649E-2"/>
    <x v="0"/>
    <x v="2"/>
    <m/>
    <x v="0"/>
    <n v="0"/>
    <n v="207.68"/>
    <x v="12"/>
    <x v="5"/>
  </r>
  <r>
    <s v="ORD-202401-09734"/>
    <x v="379"/>
    <x v="13"/>
    <x v="4"/>
    <n v="3267881205"/>
    <x v="10"/>
    <s v="PRD-106-PHO"/>
    <x v="2"/>
    <x v="1"/>
    <s v="South"/>
    <n v="2434.36"/>
    <n v="689.74"/>
    <x v="2"/>
    <n v="0.28333525033273599"/>
    <x v="0"/>
    <x v="1"/>
    <m/>
    <x v="0"/>
    <n v="0"/>
    <n v="2788.38"/>
    <x v="12"/>
    <x v="5"/>
  </r>
  <r>
    <s v="ORD-202401-09735"/>
    <x v="359"/>
    <x v="27"/>
    <x v="1"/>
    <n v="1633548134"/>
    <x v="8"/>
    <s v="PRD-110-CAM"/>
    <x v="8"/>
    <x v="1"/>
    <s v="East"/>
    <n v="4320.1899999999996"/>
    <n v="612.77"/>
    <x v="1"/>
    <n v="0.14183866913260801"/>
    <x v="0"/>
    <x v="0"/>
    <m/>
    <x v="0"/>
    <n v="0"/>
    <m/>
    <x v="12"/>
    <x v="5"/>
  </r>
  <r>
    <s v="ORD-202401-09736"/>
    <x v="353"/>
    <x v="14"/>
    <x v="4"/>
    <n v="4448763854"/>
    <x v="12"/>
    <s v="PRD-105-BAG"/>
    <x v="9"/>
    <x v="2"/>
    <s v="W"/>
    <n v="4474.09"/>
    <n v="868.87"/>
    <x v="3"/>
    <n v="0.194200384882736"/>
    <x v="0"/>
    <x v="0"/>
    <m/>
    <x v="0"/>
    <n v="0"/>
    <m/>
    <x v="12"/>
    <x v="5"/>
  </r>
  <r>
    <s v="ORD-202401-09737"/>
    <x v="367"/>
    <x v="4"/>
    <x v="2"/>
    <n v="2307663927"/>
    <x v="2"/>
    <s v="PRD-101-SHI"/>
    <x v="1"/>
    <x v="0"/>
    <s v="East"/>
    <n v="2851.71"/>
    <n v="443.37"/>
    <x v="1"/>
    <n v="0.15547513597104901"/>
    <x v="0"/>
    <x v="0"/>
    <m/>
    <x v="0"/>
    <n v="0"/>
    <n v="2821.33"/>
    <x v="12"/>
    <x v="5"/>
  </r>
  <r>
    <s v="ORD-202401-09738"/>
    <x v="374"/>
    <x v="7"/>
    <x v="0"/>
    <n v="1788187131"/>
    <x v="5"/>
    <s v="PRD - 103 - HEA"/>
    <x v="5"/>
    <x v="1"/>
    <s v="East"/>
    <n v="3344.27"/>
    <n v="536.82000000000005"/>
    <x v="1"/>
    <n v="0.160519336058392"/>
    <x v="0"/>
    <x v="0"/>
    <m/>
    <x v="0"/>
    <n v="0"/>
    <m/>
    <x v="12"/>
    <x v="5"/>
  </r>
  <r>
    <s v="ORD-202401-09739"/>
    <x v="360"/>
    <x v="24"/>
    <x v="6"/>
    <n v="4515696158"/>
    <x v="8"/>
    <s v="PRD - 110 - CAM"/>
    <x v="8"/>
    <x v="1"/>
    <s v="N"/>
    <n v="2830.84"/>
    <n v="219.11"/>
    <x v="0"/>
    <n v="7.7401054104082198E-2"/>
    <x v="0"/>
    <x v="2"/>
    <m/>
    <x v="0"/>
    <n v="0"/>
    <m/>
    <x v="12"/>
    <x v="5"/>
  </r>
  <r>
    <s v="ORD-202401-09740"/>
    <x v="363"/>
    <x v="22"/>
    <x v="6"/>
    <n v="6791664005"/>
    <x v="9"/>
    <s v="PRD-107-TAB"/>
    <x v="4"/>
    <x v="1"/>
    <s v="North"/>
    <n v="1084.54"/>
    <n v="269.45"/>
    <x v="0"/>
    <n v="0.24844634591624101"/>
    <x v="0"/>
    <x v="1"/>
    <m/>
    <x v="0"/>
    <n v="0"/>
    <n v="2081.52"/>
    <x v="12"/>
    <x v="5"/>
  </r>
  <r>
    <s v="ORD-202401-09741"/>
    <x v="377"/>
    <x v="11"/>
    <x v="2"/>
    <n v="9028918757"/>
    <x v="3"/>
    <s v="PRD-106-PHO"/>
    <x v="2"/>
    <x v="1"/>
    <s v="S"/>
    <n v="879.07"/>
    <n v="236.07"/>
    <x v="2"/>
    <n v="0.26854516705154302"/>
    <x v="1"/>
    <x v="1"/>
    <m/>
    <x v="0"/>
    <n v="0"/>
    <n v="2788.38"/>
    <x v="12"/>
    <x v="5"/>
  </r>
  <r>
    <s v="ORD-202401-09742"/>
    <x v="374"/>
    <x v="6"/>
    <x v="2"/>
    <n v="3398517665"/>
    <x v="2"/>
    <s v="PRD - 101 - SHI"/>
    <x v="1"/>
    <x v="0"/>
    <s v="N"/>
    <n v="3319.19"/>
    <n v="106.29"/>
    <x v="0"/>
    <n v="3.2022873050352597E-2"/>
    <x v="0"/>
    <x v="2"/>
    <s v="DAMAGED"/>
    <x v="1"/>
    <n v="1"/>
    <m/>
    <x v="12"/>
    <x v="5"/>
  </r>
  <r>
    <s v="ORD-202401-09743"/>
    <x v="362"/>
    <x v="11"/>
    <x v="4"/>
    <n v="2081647621"/>
    <x v="3"/>
    <s v="PRD-106-PHO"/>
    <x v="4"/>
    <x v="1"/>
    <s v="West"/>
    <n v="2100.29"/>
    <n v="337.82"/>
    <x v="3"/>
    <n v="0.160844454813383"/>
    <x v="0"/>
    <x v="0"/>
    <m/>
    <x v="0"/>
    <n v="0"/>
    <n v="2788.38"/>
    <x v="12"/>
    <x v="5"/>
  </r>
  <r>
    <s v="ORD-202401-09744"/>
    <x v="355"/>
    <x v="6"/>
    <x v="4"/>
    <n v="9791449870"/>
    <x v="7"/>
    <s v="PRD-104-WAT"/>
    <x v="7"/>
    <x v="2"/>
    <s v="East"/>
    <n v="532.62"/>
    <n v="91.03"/>
    <x v="1"/>
    <n v="0.17090984191355901"/>
    <x v="1"/>
    <x v="0"/>
    <m/>
    <x v="0"/>
    <n v="0"/>
    <n v="2420.2800000000002"/>
    <x v="12"/>
    <x v="5"/>
  </r>
  <r>
    <s v="ORD-202401-09745"/>
    <x v="376"/>
    <x v="9"/>
    <x v="1"/>
    <n v="2953742308"/>
    <x v="6"/>
    <s v="PRD-107-TAB"/>
    <x v="6"/>
    <x v="1"/>
    <s v="W"/>
    <n v="4128.6400000000003"/>
    <n v="207.96"/>
    <x v="3"/>
    <n v="5.03700976592776E-2"/>
    <x v="0"/>
    <x v="2"/>
    <m/>
    <x v="0"/>
    <n v="0"/>
    <n v="2081.52"/>
    <x v="12"/>
    <x v="5"/>
  </r>
  <r>
    <s v="ORD-202401-09746"/>
    <x v="373"/>
    <x v="29"/>
    <x v="5"/>
    <n v="5409881263"/>
    <x v="3"/>
    <s v="PRD-106-PHO"/>
    <x v="2"/>
    <x v="1"/>
    <s v="West"/>
    <n v="821.44"/>
    <n v="172.01"/>
    <x v="3"/>
    <n v="0.209400564861706"/>
    <x v="1"/>
    <x v="1"/>
    <m/>
    <x v="0"/>
    <n v="0"/>
    <n v="2788.38"/>
    <x v="12"/>
    <x v="5"/>
  </r>
  <r>
    <s v="ORD-202401-09747"/>
    <x v="354"/>
    <x v="5"/>
    <x v="5"/>
    <n v="2079968537"/>
    <x v="2"/>
    <s v="PRD-101-SHI"/>
    <x v="4"/>
    <x v="0"/>
    <s v="South"/>
    <n v="1426.66"/>
    <n v="421.49"/>
    <x v="2"/>
    <n v="0.29543829644063802"/>
    <x v="0"/>
    <x v="1"/>
    <m/>
    <x v="0"/>
    <n v="0"/>
    <n v="2821.33"/>
    <x v="12"/>
    <x v="5"/>
  </r>
  <r>
    <s v="ORD-202401-09748"/>
    <x v="364"/>
    <x v="16"/>
    <x v="0"/>
    <n v="4288198682"/>
    <x v="13"/>
    <s v="PRD-102-LAP"/>
    <x v="10"/>
    <x v="1"/>
    <s v="East"/>
    <n v="3035.48"/>
    <n v="264.42"/>
    <x v="1"/>
    <n v="8.7109781649030799E-2"/>
    <x v="0"/>
    <x v="2"/>
    <m/>
    <x v="0"/>
    <n v="0"/>
    <n v="847.14"/>
    <x v="12"/>
    <x v="5"/>
  </r>
  <r>
    <s v="ORD-202401-09749"/>
    <x v="370"/>
    <x v="22"/>
    <x v="6"/>
    <n v="1398681497"/>
    <x v="9"/>
    <s v="PRD-107-TAB"/>
    <x v="6"/>
    <x v="1"/>
    <s v="South"/>
    <n v="931.94"/>
    <n v="93.19"/>
    <x v="2"/>
    <n v="9.9995707878189594E-2"/>
    <x v="1"/>
    <x v="2"/>
    <m/>
    <x v="0"/>
    <n v="0"/>
    <n v="2081.52"/>
    <x v="12"/>
    <x v="5"/>
  </r>
  <r>
    <s v="ORD-202401-09750"/>
    <x v="357"/>
    <x v="28"/>
    <x v="3"/>
    <n v="2727858034"/>
    <x v="5"/>
    <s v="PRD-103-HEA"/>
    <x v="5"/>
    <x v="1"/>
    <s v="North"/>
    <n v="4690.59"/>
    <n v="576.59"/>
    <x v="0"/>
    <n v="0.122924834615688"/>
    <x v="0"/>
    <x v="0"/>
    <m/>
    <x v="0"/>
    <n v="0"/>
    <n v="2183.56"/>
    <x v="12"/>
    <x v="5"/>
  </r>
  <r>
    <s v="ORD-202401-09751"/>
    <x v="367"/>
    <x v="4"/>
    <x v="7"/>
    <n v="3192365527"/>
    <x v="4"/>
    <s v="PRD-109-SUN"/>
    <x v="3"/>
    <x v="2"/>
    <s v="South"/>
    <n v="293.01"/>
    <n v="36.47"/>
    <x v="2"/>
    <n v="0.124466741749428"/>
    <x v="2"/>
    <x v="0"/>
    <m/>
    <x v="0"/>
    <n v="0"/>
    <m/>
    <x v="12"/>
    <x v="5"/>
  </r>
  <r>
    <s v="ORD-202401-09752"/>
    <x v="369"/>
    <x v="22"/>
    <x v="5"/>
    <n v="8715341222"/>
    <x v="12"/>
    <s v="PRD-105-BAG"/>
    <x v="9"/>
    <x v="2"/>
    <s v="N"/>
    <n v="4635.8"/>
    <n v="816"/>
    <x v="0"/>
    <n v="0.17602139867984001"/>
    <x v="0"/>
    <x v="0"/>
    <m/>
    <x v="0"/>
    <n v="0"/>
    <m/>
    <x v="12"/>
    <x v="5"/>
  </r>
  <r>
    <s v="ORD-202401-09753"/>
    <x v="363"/>
    <x v="2"/>
    <x v="0"/>
    <n v="6374208152"/>
    <x v="5"/>
    <s v="PRD-103-HEA"/>
    <x v="5"/>
    <x v="1"/>
    <s v="North"/>
    <n v="2064.5500000000002"/>
    <n v="603.46"/>
    <x v="0"/>
    <n v="0.29229614201642001"/>
    <x v="0"/>
    <x v="1"/>
    <m/>
    <x v="0"/>
    <n v="0"/>
    <n v="2183.56"/>
    <x v="12"/>
    <x v="5"/>
  </r>
  <r>
    <s v="ORD-202401-09754"/>
    <x v="364"/>
    <x v="1"/>
    <x v="0"/>
    <n v="8102546016"/>
    <x v="9"/>
    <s v="PRD-107-TAB "/>
    <x v="6"/>
    <x v="1"/>
    <s v="N"/>
    <n v="2247.77"/>
    <n v="636.66"/>
    <x v="0"/>
    <n v="0.28324072302771203"/>
    <x v="0"/>
    <x v="1"/>
    <m/>
    <x v="0"/>
    <n v="0"/>
    <m/>
    <x v="12"/>
    <x v="5"/>
  </r>
  <r>
    <s v="ORD-202401-09755"/>
    <x v="380"/>
    <x v="10"/>
    <x v="4"/>
    <n v="3788875825"/>
    <x v="4"/>
    <s v="PRD-109-SUN"/>
    <x v="3"/>
    <x v="2"/>
    <s v="East"/>
    <n v="3747.88"/>
    <n v="527.16"/>
    <x v="1"/>
    <n v="0.14065551725242001"/>
    <x v="0"/>
    <x v="0"/>
    <m/>
    <x v="0"/>
    <n v="0"/>
    <m/>
    <x v="12"/>
    <x v="5"/>
  </r>
  <r>
    <s v="ORD-202401-09756"/>
    <x v="377"/>
    <x v="9"/>
    <x v="3"/>
    <n v="1267064927"/>
    <x v="9"/>
    <s v="PRD-107-TAB"/>
    <x v="6"/>
    <x v="1"/>
    <s v="N"/>
    <n v="3665.73"/>
    <n v="363.1"/>
    <x v="0"/>
    <n v="9.9052576158091293E-2"/>
    <x v="0"/>
    <x v="2"/>
    <s v="Size issue"/>
    <x v="1"/>
    <n v="1"/>
    <n v="2081.52"/>
    <x v="12"/>
    <x v="5"/>
  </r>
  <r>
    <s v="ORD-202401-09757"/>
    <x v="360"/>
    <x v="20"/>
    <x v="5"/>
    <n v="2849091800"/>
    <x v="23"/>
    <s v="PRD-111-CHA"/>
    <x v="11"/>
    <x v="1"/>
    <s v="N"/>
    <n v="1295.03"/>
    <n v="40.06"/>
    <x v="0"/>
    <n v="3.0933646324795599E-2"/>
    <x v="0"/>
    <x v="2"/>
    <m/>
    <x v="0"/>
    <n v="0"/>
    <n v="207.68"/>
    <x v="12"/>
    <x v="5"/>
  </r>
  <r>
    <s v="ORD-202401-09758"/>
    <x v="364"/>
    <x v="4"/>
    <x v="1"/>
    <n v="1479442590"/>
    <x v="0"/>
    <s v="PRD-108-JAC"/>
    <x v="0"/>
    <x v="0"/>
    <s v="South"/>
    <n v="3959.6"/>
    <n v="1036.07"/>
    <x v="2"/>
    <n v="0.26166026871401199"/>
    <x v="0"/>
    <x v="1"/>
    <m/>
    <x v="0"/>
    <n v="0"/>
    <n v="2085.91"/>
    <x v="12"/>
    <x v="5"/>
  </r>
  <r>
    <s v="ORD-202401-09759"/>
    <x v="357"/>
    <x v="26"/>
    <x v="1"/>
    <n v="6465722098"/>
    <x v="7"/>
    <s v="PRD-104-WAT"/>
    <x v="7"/>
    <x v="2"/>
    <s v="S"/>
    <n v="228.45"/>
    <n v="64"/>
    <x v="2"/>
    <n v="0.28014882906544097"/>
    <x v="2"/>
    <x v="1"/>
    <m/>
    <x v="0"/>
    <n v="0"/>
    <n v="2420.2800000000002"/>
    <x v="12"/>
    <x v="5"/>
  </r>
  <r>
    <s v="ORD-202401-09760"/>
    <x v="355"/>
    <x v="6"/>
    <x v="3"/>
    <n v="6032348024"/>
    <x v="3"/>
    <s v="PRD-106-PHO"/>
    <x v="2"/>
    <x v="1"/>
    <s v="North"/>
    <n v="3640.45"/>
    <n v="254.82"/>
    <x v="0"/>
    <n v="6.9996841049870195E-2"/>
    <x v="0"/>
    <x v="2"/>
    <m/>
    <x v="0"/>
    <n v="0"/>
    <n v="2788.38"/>
    <x v="12"/>
    <x v="5"/>
  </r>
  <r>
    <s v="ORD-202401-09761"/>
    <x v="376"/>
    <x v="4"/>
    <x v="1"/>
    <n v="5409628314"/>
    <x v="8"/>
    <s v="PRD-110-CAM"/>
    <x v="8"/>
    <x v="1"/>
    <s v="North"/>
    <n v="4257.6499999999996"/>
    <n v="705.98"/>
    <x v="0"/>
    <n v="0.165814475121252"/>
    <x v="0"/>
    <x v="0"/>
    <m/>
    <x v="0"/>
    <n v="0"/>
    <m/>
    <x v="12"/>
    <x v="5"/>
  </r>
  <r>
    <s v="ORD-202401-09762"/>
    <x v="361"/>
    <x v="9"/>
    <x v="1"/>
    <n v="9135540941"/>
    <x v="22"/>
    <s v="PRD - 105 - BAG"/>
    <x v="4"/>
    <x v="2"/>
    <s v="North"/>
    <n v="2347.98"/>
    <n v="350.22"/>
    <x v="0"/>
    <n v="0.14915799964224599"/>
    <x v="0"/>
    <x v="0"/>
    <s v="Defective"/>
    <x v="1"/>
    <n v="1"/>
    <m/>
    <x v="12"/>
    <x v="5"/>
  </r>
  <r>
    <s v="ORD-202401-09763"/>
    <x v="354"/>
    <x v="20"/>
    <x v="3"/>
    <n v="4122045322"/>
    <x v="0"/>
    <s v="PRD-108-JAC "/>
    <x v="0"/>
    <x v="0"/>
    <s v="South"/>
    <n v="1340.48"/>
    <n v="115.5"/>
    <x v="2"/>
    <n v="8.6163165433277594E-2"/>
    <x v="0"/>
    <x v="2"/>
    <m/>
    <x v="0"/>
    <n v="0"/>
    <m/>
    <x v="12"/>
    <x v="5"/>
  </r>
  <r>
    <s v="ORD-202401-09764"/>
    <x v="371"/>
    <x v="3"/>
    <x v="1"/>
    <n v="5841757780"/>
    <x v="15"/>
    <s v="PRD-100-SHO"/>
    <x v="12"/>
    <x v="0"/>
    <s v="W"/>
    <n v="4254.8500000000004"/>
    <n v="803.95"/>
    <x v="3"/>
    <n v="0.18894908163624999"/>
    <x v="0"/>
    <x v="0"/>
    <m/>
    <x v="0"/>
    <n v="0"/>
    <n v="2793.38"/>
    <x v="12"/>
    <x v="5"/>
  </r>
  <r>
    <s v="ORD-202401-09765"/>
    <x v="372"/>
    <x v="3"/>
    <x v="2"/>
    <n v="5454466197"/>
    <x v="13"/>
    <s v="PRD-102-LAP"/>
    <x v="10"/>
    <x v="1"/>
    <s v="S"/>
    <n v="2441.04"/>
    <n v="266.91000000000003"/>
    <x v="2"/>
    <n v="0.109342739160358"/>
    <x v="0"/>
    <x v="0"/>
    <m/>
    <x v="0"/>
    <n v="0"/>
    <n v="847.14"/>
    <x v="12"/>
    <x v="5"/>
  </r>
  <r>
    <s v="ORD-202401-09766"/>
    <x v="379"/>
    <x v="15"/>
    <x v="0"/>
    <n v="5133901784"/>
    <x v="15"/>
    <s v="PRD-100-SHO"/>
    <x v="4"/>
    <x v="0"/>
    <s v="S"/>
    <n v="1004.42"/>
    <n v="130.66999999999999"/>
    <x v="2"/>
    <n v="0.13009498018757101"/>
    <x v="0"/>
    <x v="0"/>
    <m/>
    <x v="0"/>
    <n v="0"/>
    <n v="2793.38"/>
    <x v="12"/>
    <x v="5"/>
  </r>
  <r>
    <s v="ORD-202401-09767"/>
    <x v="363"/>
    <x v="16"/>
    <x v="6"/>
    <n v="3044659038"/>
    <x v="0"/>
    <s v="PRD-108-JAC"/>
    <x v="0"/>
    <x v="0"/>
    <s v="South"/>
    <n v="2208.0700000000002"/>
    <n v="349.28"/>
    <x v="2"/>
    <n v="0.158183390925107"/>
    <x v="0"/>
    <x v="0"/>
    <m/>
    <x v="0"/>
    <n v="0"/>
    <n v="2085.91"/>
    <x v="12"/>
    <x v="5"/>
  </r>
  <r>
    <s v="ORD-202401-09768"/>
    <x v="378"/>
    <x v="9"/>
    <x v="0"/>
    <n v="2860554061"/>
    <x v="12"/>
    <s v="PRD-105-BAG"/>
    <x v="9"/>
    <x v="2"/>
    <s v="N"/>
    <n v="1523.97"/>
    <n v="260.37"/>
    <x v="0"/>
    <n v="0.17084981987834399"/>
    <x v="0"/>
    <x v="0"/>
    <m/>
    <x v="0"/>
    <n v="0"/>
    <m/>
    <x v="12"/>
    <x v="5"/>
  </r>
  <r>
    <s v="ORD-202401-09769"/>
    <x v="354"/>
    <x v="24"/>
    <x v="3"/>
    <n v="6636230462"/>
    <x v="9"/>
    <s v="PRD-107-TAB"/>
    <x v="6"/>
    <x v="1"/>
    <s v="South"/>
    <n v="137.66"/>
    <n v="19.86"/>
    <x v="2"/>
    <n v="0.14426848757809099"/>
    <x v="2"/>
    <x v="0"/>
    <m/>
    <x v="0"/>
    <n v="0"/>
    <n v="2081.52"/>
    <x v="12"/>
    <x v="5"/>
  </r>
  <r>
    <s v="ORD-202401-09770"/>
    <x v="367"/>
    <x v="19"/>
    <x v="5"/>
    <n v="5015874105"/>
    <x v="9"/>
    <s v="PRD-107-TAB"/>
    <x v="6"/>
    <x v="1"/>
    <s v="S"/>
    <n v="1482.83"/>
    <n v="148.58000000000001"/>
    <x v="2"/>
    <n v="0.100200292683585"/>
    <x v="0"/>
    <x v="0"/>
    <m/>
    <x v="0"/>
    <n v="0"/>
    <n v="2081.52"/>
    <x v="12"/>
    <x v="5"/>
  </r>
  <r>
    <s v="ORD-202401-09771"/>
    <x v="369"/>
    <x v="18"/>
    <x v="4"/>
    <n v="8268515303"/>
    <x v="7"/>
    <s v="PRD-104-WAT"/>
    <x v="7"/>
    <x v="2"/>
    <s v="East"/>
    <n v="2322.44"/>
    <n v="79.540000000000006"/>
    <x v="1"/>
    <n v="3.4248462823582099E-2"/>
    <x v="0"/>
    <x v="2"/>
    <m/>
    <x v="0"/>
    <n v="0"/>
    <n v="2420.2800000000002"/>
    <x v="12"/>
    <x v="5"/>
  </r>
  <r>
    <s v="ORD-202401-09772"/>
    <x v="362"/>
    <x v="12"/>
    <x v="7"/>
    <n v="7617994794"/>
    <x v="22"/>
    <s v="PRD-105-BAG"/>
    <x v="4"/>
    <x v="2"/>
    <s v="West"/>
    <n v="4740.58"/>
    <n v="712.34"/>
    <x v="3"/>
    <n v="0.150264313649385"/>
    <x v="0"/>
    <x v="0"/>
    <m/>
    <x v="0"/>
    <n v="0"/>
    <m/>
    <x v="12"/>
    <x v="5"/>
  </r>
  <r>
    <s v="ORD-202401-09773"/>
    <x v="375"/>
    <x v="14"/>
    <x v="7"/>
    <n v="7038501034"/>
    <x v="8"/>
    <s v="PRD-110-CAM"/>
    <x v="8"/>
    <x v="1"/>
    <s v="North"/>
    <n v="1847.16"/>
    <n v="124.71"/>
    <x v="0"/>
    <n v="6.7514454622230893E-2"/>
    <x v="0"/>
    <x v="2"/>
    <m/>
    <x v="0"/>
    <n v="0"/>
    <m/>
    <x v="12"/>
    <x v="5"/>
  </r>
  <r>
    <s v="ORD-202401-09774"/>
    <x v="362"/>
    <x v="13"/>
    <x v="3"/>
    <n v="7575538674"/>
    <x v="0"/>
    <s v="PRD-108-JAC"/>
    <x v="0"/>
    <x v="0"/>
    <s v="North"/>
    <n v="106.23"/>
    <n v="29.53"/>
    <x v="0"/>
    <n v="0.27798173773886797"/>
    <x v="2"/>
    <x v="1"/>
    <m/>
    <x v="0"/>
    <n v="0"/>
    <n v="2085.91"/>
    <x v="12"/>
    <x v="5"/>
  </r>
  <r>
    <s v="ORD-202401-09775"/>
    <x v="361"/>
    <x v="24"/>
    <x v="1"/>
    <n v="9244859939"/>
    <x v="14"/>
    <s v="PRD-111-CHA"/>
    <x v="11"/>
    <x v="1"/>
    <s v="N"/>
    <n v="2148.4"/>
    <n v="394.36"/>
    <x v="0"/>
    <n v="0.183559858499348"/>
    <x v="0"/>
    <x v="0"/>
    <m/>
    <x v="0"/>
    <n v="0"/>
    <n v="207.68"/>
    <x v="12"/>
    <x v="5"/>
  </r>
  <r>
    <s v="ORD-202401-09776"/>
    <x v="369"/>
    <x v="21"/>
    <x v="2"/>
    <n v="3231838026"/>
    <x v="9"/>
    <s v="PRD-107-TAB"/>
    <x v="4"/>
    <x v="1"/>
    <s v="East"/>
    <n v="1048.04"/>
    <n v="89.83"/>
    <x v="1"/>
    <n v="8.5712377390175995E-2"/>
    <x v="0"/>
    <x v="2"/>
    <m/>
    <x v="0"/>
    <n v="0"/>
    <n v="2081.52"/>
    <x v="12"/>
    <x v="5"/>
  </r>
  <r>
    <s v="ORD-202401-09777"/>
    <x v="369"/>
    <x v="11"/>
    <x v="5"/>
    <n v="9881728050"/>
    <x v="15"/>
    <s v="PRD-100-SHO"/>
    <x v="12"/>
    <x v="0"/>
    <s v="N"/>
    <n v="4968.6400000000003"/>
    <n v="1255.21"/>
    <x v="0"/>
    <n v="0.25262647324016202"/>
    <x v="0"/>
    <x v="1"/>
    <m/>
    <x v="0"/>
    <n v="0"/>
    <n v="2793.38"/>
    <x v="12"/>
    <x v="5"/>
  </r>
  <r>
    <s v="ORD-202401-09778"/>
    <x v="358"/>
    <x v="24"/>
    <x v="2"/>
    <n v="5848525813"/>
    <x v="0"/>
    <s v="PRD-108-JAC"/>
    <x v="0"/>
    <x v="0"/>
    <s v="N"/>
    <n v="2284.58"/>
    <n v="289.06"/>
    <x v="0"/>
    <n v="0.12652653879487699"/>
    <x v="0"/>
    <x v="0"/>
    <m/>
    <x v="0"/>
    <n v="0"/>
    <n v="2085.91"/>
    <x v="12"/>
    <x v="5"/>
  </r>
  <r>
    <s v="ORD-202401-09779"/>
    <x v="370"/>
    <x v="11"/>
    <x v="4"/>
    <n v="7707777967"/>
    <x v="14"/>
    <s v="PRD-111-CHA"/>
    <x v="11"/>
    <x v="1"/>
    <s v="East"/>
    <n v="4375.25"/>
    <n v="1093.8699999999999"/>
    <x v="1"/>
    <n v="0.25001314210616499"/>
    <x v="0"/>
    <x v="1"/>
    <m/>
    <x v="0"/>
    <n v="0"/>
    <n v="207.68"/>
    <x v="12"/>
    <x v="5"/>
  </r>
  <r>
    <s v="ORD-202401-09780"/>
    <x v="376"/>
    <x v="20"/>
    <x v="2"/>
    <n v="5658859621"/>
    <x v="12"/>
    <s v="PRD-105-BAG"/>
    <x v="9"/>
    <x v="2"/>
    <s v="North"/>
    <n v="2645.52"/>
    <n v="360.69"/>
    <x v="0"/>
    <n v="0.13633992561008801"/>
    <x v="0"/>
    <x v="0"/>
    <m/>
    <x v="0"/>
    <n v="0"/>
    <m/>
    <x v="12"/>
    <x v="5"/>
  </r>
  <r>
    <s v="ORD-202401-09781"/>
    <x v="371"/>
    <x v="2"/>
    <x v="7"/>
    <n v="3069557591"/>
    <x v="2"/>
    <s v="PRD-101-SHI"/>
    <x v="1"/>
    <x v="0"/>
    <s v="West"/>
    <n v="2143.16"/>
    <n v="177.57"/>
    <x v="3"/>
    <n v="8.2854289927023594E-2"/>
    <x v="0"/>
    <x v="2"/>
    <s v="DAMAGED"/>
    <x v="1"/>
    <n v="1"/>
    <n v="2821.33"/>
    <x v="12"/>
    <x v="5"/>
  </r>
  <r>
    <s v="ORD-202401-09782"/>
    <x v="364"/>
    <x v="15"/>
    <x v="7"/>
    <n v="5507801341"/>
    <x v="9"/>
    <s v="PRD-107-TAB"/>
    <x v="6"/>
    <x v="1"/>
    <s v="N"/>
    <n v="4189.79"/>
    <n v="291.2"/>
    <x v="0"/>
    <n v="6.9502290090911495E-2"/>
    <x v="0"/>
    <x v="2"/>
    <m/>
    <x v="0"/>
    <n v="0"/>
    <n v="2081.52"/>
    <x v="12"/>
    <x v="5"/>
  </r>
  <r>
    <s v="ORD-202401-09783"/>
    <x v="374"/>
    <x v="21"/>
    <x v="4"/>
    <n v="3563056158"/>
    <x v="2"/>
    <s v="PRD-101-SHI"/>
    <x v="1"/>
    <x v="0"/>
    <s v="N"/>
    <n v="890.43"/>
    <n v="72.33"/>
    <x v="0"/>
    <n v="8.1230416764933797E-2"/>
    <x v="1"/>
    <x v="2"/>
    <s v="Size issue"/>
    <x v="1"/>
    <n v="1"/>
    <n v="2821.33"/>
    <x v="12"/>
    <x v="5"/>
  </r>
  <r>
    <s v="ORD-202401-09784"/>
    <x v="368"/>
    <x v="19"/>
    <x v="3"/>
    <n v="1690005793"/>
    <x v="8"/>
    <s v="PRD-110-CAM"/>
    <x v="8"/>
    <x v="1"/>
    <s v="North"/>
    <n v="2900.74"/>
    <n v="117.57"/>
    <x v="0"/>
    <n v="4.0531036907823503E-2"/>
    <x v="0"/>
    <x v="2"/>
    <m/>
    <x v="0"/>
    <n v="0"/>
    <m/>
    <x v="12"/>
    <x v="5"/>
  </r>
  <r>
    <s v="ORD-202401-09785"/>
    <x v="376"/>
    <x v="0"/>
    <x v="7"/>
    <n v="8080417961"/>
    <x v="4"/>
    <s v="PRD-109-SUN"/>
    <x v="3"/>
    <x v="2"/>
    <s v="West"/>
    <n v="1046.42"/>
    <n v="117.95"/>
    <x v="3"/>
    <n v="0.112717646833967"/>
    <x v="0"/>
    <x v="0"/>
    <s v="Size issue"/>
    <x v="1"/>
    <n v="1"/>
    <m/>
    <x v="12"/>
    <x v="5"/>
  </r>
  <r>
    <s v="ORD-202401-09786"/>
    <x v="379"/>
    <x v="13"/>
    <x v="5"/>
    <n v="115711941"/>
    <x v="13"/>
    <s v="PRD-102-LAP"/>
    <x v="10"/>
    <x v="1"/>
    <s v="South"/>
    <n v="4051.05"/>
    <n v="392.92"/>
    <x v="2"/>
    <n v="9.6992137840806694E-2"/>
    <x v="0"/>
    <x v="2"/>
    <m/>
    <x v="0"/>
    <n v="0"/>
    <n v="847.14"/>
    <x v="12"/>
    <x v="5"/>
  </r>
  <r>
    <s v="ORD-202401-09787"/>
    <x v="365"/>
    <x v="15"/>
    <x v="3"/>
    <n v="1594853551"/>
    <x v="0"/>
    <s v="PRD-108-JAC"/>
    <x v="0"/>
    <x v="0"/>
    <s v="South"/>
    <n v="4220.21"/>
    <n v="728.05"/>
    <x v="2"/>
    <n v="0.172515111807232"/>
    <x v="0"/>
    <x v="0"/>
    <s v="Defective"/>
    <x v="1"/>
    <n v="1"/>
    <n v="2085.91"/>
    <x v="12"/>
    <x v="5"/>
  </r>
  <r>
    <s v="ORD-202401-09788"/>
    <x v="363"/>
    <x v="29"/>
    <x v="0"/>
    <n v="4557333232"/>
    <x v="15"/>
    <s v="PRD-100-SHO"/>
    <x v="4"/>
    <x v="0"/>
    <s v="N"/>
    <n v="2219.04"/>
    <n v="142.6"/>
    <x v="0"/>
    <n v="6.4262023217247097E-2"/>
    <x v="0"/>
    <x v="2"/>
    <m/>
    <x v="0"/>
    <n v="0"/>
    <n v="2793.38"/>
    <x v="12"/>
    <x v="5"/>
  </r>
  <r>
    <s v="ORD-202401-09789"/>
    <x v="373"/>
    <x v="3"/>
    <x v="6"/>
    <n v="2942511370"/>
    <x v="10"/>
    <s v="PRD-106-PHO"/>
    <x v="2"/>
    <x v="1"/>
    <s v="North"/>
    <n v="2097.89"/>
    <n v="591.67999999999995"/>
    <x v="0"/>
    <n v="0.28203575973954798"/>
    <x v="0"/>
    <x v="1"/>
    <m/>
    <x v="0"/>
    <n v="0"/>
    <n v="2788.38"/>
    <x v="12"/>
    <x v="5"/>
  </r>
  <r>
    <s v="ORD-202401-09790"/>
    <x v="364"/>
    <x v="20"/>
    <x v="4"/>
    <n v="444128647"/>
    <x v="22"/>
    <s v="PRD - 105 - BAG"/>
    <x v="9"/>
    <x v="2"/>
    <s v="West"/>
    <n v="1527.98"/>
    <n v="229.05"/>
    <x v="3"/>
    <n v="0.149903794552285"/>
    <x v="0"/>
    <x v="0"/>
    <m/>
    <x v="0"/>
    <n v="0"/>
    <m/>
    <x v="12"/>
    <x v="5"/>
  </r>
  <r>
    <s v="ORD-202401-09791"/>
    <x v="360"/>
    <x v="4"/>
    <x v="5"/>
    <n v="1258990751"/>
    <x v="22"/>
    <s v="PRD-105-BAG"/>
    <x v="9"/>
    <x v="2"/>
    <s v="West"/>
    <n v="658.18"/>
    <n v="76.03"/>
    <x v="3"/>
    <n v="0.11551551247379099"/>
    <x v="1"/>
    <x v="0"/>
    <m/>
    <x v="0"/>
    <n v="0"/>
    <m/>
    <x v="12"/>
    <x v="5"/>
  </r>
  <r>
    <s v="ORD-202401-09792"/>
    <x v="353"/>
    <x v="14"/>
    <x v="3"/>
    <n v="6851203060"/>
    <x v="9"/>
    <s v="PRD-107-TAB"/>
    <x v="6"/>
    <x v="1"/>
    <s v="West"/>
    <n v="1958.62"/>
    <n v="576.83000000000004"/>
    <x v="3"/>
    <n v="0.29450837834802102"/>
    <x v="0"/>
    <x v="1"/>
    <m/>
    <x v="0"/>
    <n v="0"/>
    <n v="2081.52"/>
    <x v="12"/>
    <x v="5"/>
  </r>
  <r>
    <s v="ORD-202401-09793"/>
    <x v="365"/>
    <x v="2"/>
    <x v="5"/>
    <n v="2575112468"/>
    <x v="8"/>
    <s v="PRD - 110 - CAM"/>
    <x v="4"/>
    <x v="1"/>
    <s v="N"/>
    <n v="1440.7"/>
    <n v="287.89"/>
    <x v="0"/>
    <n v="0.19982647324217401"/>
    <x v="0"/>
    <x v="0"/>
    <m/>
    <x v="0"/>
    <n v="0"/>
    <m/>
    <x v="12"/>
    <x v="5"/>
  </r>
  <r>
    <s v="ORD-202401-09794"/>
    <x v="373"/>
    <x v="25"/>
    <x v="1"/>
    <n v="2361572240"/>
    <x v="5"/>
    <s v="PRD-103-HEA"/>
    <x v="5"/>
    <x v="1"/>
    <s v="N"/>
    <n v="2423.84"/>
    <n v="477.04"/>
    <x v="0"/>
    <n v="0.19681167073734199"/>
    <x v="0"/>
    <x v="0"/>
    <m/>
    <x v="0"/>
    <n v="0"/>
    <n v="2183.56"/>
    <x v="12"/>
    <x v="5"/>
  </r>
  <r>
    <s v="ORD-202401-09795"/>
    <x v="380"/>
    <x v="6"/>
    <x v="2"/>
    <n v="4152741470"/>
    <x v="8"/>
    <s v="PRD-110-CAM"/>
    <x v="8"/>
    <x v="1"/>
    <s v="North"/>
    <n v="4653.88"/>
    <n v="357.47"/>
    <x v="0"/>
    <n v="7.6811176910448906E-2"/>
    <x v="0"/>
    <x v="2"/>
    <m/>
    <x v="0"/>
    <n v="0"/>
    <m/>
    <x v="12"/>
    <x v="5"/>
  </r>
  <r>
    <s v="ORD-202401-09796"/>
    <x v="371"/>
    <x v="25"/>
    <x v="6"/>
    <n v="687802939"/>
    <x v="12"/>
    <s v="PRD-105-BAG"/>
    <x v="9"/>
    <x v="2"/>
    <s v="N"/>
    <n v="1707.77"/>
    <n v="203.2"/>
    <x v="0"/>
    <n v="0.118985577683177"/>
    <x v="0"/>
    <x v="0"/>
    <m/>
    <x v="0"/>
    <n v="0"/>
    <m/>
    <x v="12"/>
    <x v="5"/>
  </r>
  <r>
    <s v="ORD-202401-09797"/>
    <x v="363"/>
    <x v="20"/>
    <x v="7"/>
    <n v="194554269"/>
    <x v="0"/>
    <s v="PRD-108-JAC"/>
    <x v="4"/>
    <x v="0"/>
    <s v="N"/>
    <n v="579.95000000000005"/>
    <n v="44.52"/>
    <x v="0"/>
    <n v="7.67652383826192E-2"/>
    <x v="1"/>
    <x v="2"/>
    <m/>
    <x v="0"/>
    <n v="0"/>
    <n v="2085.91"/>
    <x v="12"/>
    <x v="5"/>
  </r>
  <r>
    <s v="ORD-202401-09798"/>
    <x v="372"/>
    <x v="21"/>
    <x v="3"/>
    <n v="2582000641"/>
    <x v="8"/>
    <s v="PRD-110-CAM"/>
    <x v="8"/>
    <x v="1"/>
    <s v="North"/>
    <n v="1146.48"/>
    <n v="307.08999999999997"/>
    <x v="0"/>
    <n v="0.26785465075710002"/>
    <x v="0"/>
    <x v="1"/>
    <m/>
    <x v="0"/>
    <n v="0"/>
    <m/>
    <x v="12"/>
    <x v="5"/>
  </r>
  <r>
    <s v="ORD-202401-09799"/>
    <x v="378"/>
    <x v="27"/>
    <x v="3"/>
    <n v="1773558466"/>
    <x v="12"/>
    <s v="PRD-105-BAG"/>
    <x v="9"/>
    <x v="2"/>
    <s v="N"/>
    <n v="1001.2"/>
    <n v="165.38"/>
    <x v="0"/>
    <n v="0.16518178186176599"/>
    <x v="0"/>
    <x v="0"/>
    <m/>
    <x v="0"/>
    <n v="0"/>
    <m/>
    <x v="12"/>
    <x v="5"/>
  </r>
  <r>
    <s v="ORD-202401-09800"/>
    <x v="375"/>
    <x v="9"/>
    <x v="0"/>
    <n v="7966970310"/>
    <x v="5"/>
    <s v="PRD-103-HEA"/>
    <x v="4"/>
    <x v="1"/>
    <s v="N"/>
    <n v="3917.85"/>
    <n v="734.02"/>
    <x v="0"/>
    <n v="0.18735275725206399"/>
    <x v="0"/>
    <x v="0"/>
    <s v="Late delivery"/>
    <x v="1"/>
    <n v="1"/>
    <n v="2183.56"/>
    <x v="12"/>
    <x v="5"/>
  </r>
  <r>
    <s v="ORD-202401-09801"/>
    <x v="365"/>
    <x v="13"/>
    <x v="3"/>
    <n v="8800811888"/>
    <x v="8"/>
    <s v="PRD-110-CAM"/>
    <x v="8"/>
    <x v="1"/>
    <s v="South"/>
    <n v="2991.34"/>
    <n v="483.52"/>
    <x v="2"/>
    <n v="0.161639933942648"/>
    <x v="0"/>
    <x v="0"/>
    <m/>
    <x v="0"/>
    <n v="0"/>
    <m/>
    <x v="12"/>
    <x v="5"/>
  </r>
  <r>
    <s v="ORD-202401-09802"/>
    <x v="381"/>
    <x v="28"/>
    <x v="6"/>
    <n v="927352149"/>
    <x v="17"/>
    <s v="PRD-108-JAC"/>
    <x v="0"/>
    <x v="0"/>
    <s v="South"/>
    <n v="1309.83"/>
    <n v="307.17"/>
    <x v="2"/>
    <n v="0.23451134880098901"/>
    <x v="0"/>
    <x v="1"/>
    <m/>
    <x v="0"/>
    <n v="0"/>
    <n v="2085.91"/>
    <x v="12"/>
    <x v="5"/>
  </r>
  <r>
    <s v="ORD-202401-09803"/>
    <x v="374"/>
    <x v="18"/>
    <x v="7"/>
    <n v="8892446064"/>
    <x v="3"/>
    <s v="PRD-106-PHO"/>
    <x v="2"/>
    <x v="1"/>
    <s v="N"/>
    <n v="3717.16"/>
    <n v="630.22"/>
    <x v="0"/>
    <n v="0.16954341486511201"/>
    <x v="0"/>
    <x v="0"/>
    <m/>
    <x v="0"/>
    <n v="0"/>
    <n v="2788.38"/>
    <x v="12"/>
    <x v="5"/>
  </r>
  <r>
    <s v="ORD-202401-09804"/>
    <x v="357"/>
    <x v="14"/>
    <x v="4"/>
    <n v="3818440856"/>
    <x v="8"/>
    <s v="PRD-110-CAM"/>
    <x v="8"/>
    <x v="1"/>
    <s v="N"/>
    <n v="2217.2600000000002"/>
    <n v="178.43"/>
    <x v="0"/>
    <n v="8.0473196648115197E-2"/>
    <x v="0"/>
    <x v="2"/>
    <s v="Late delivery"/>
    <x v="1"/>
    <n v="1"/>
    <m/>
    <x v="12"/>
    <x v="5"/>
  </r>
  <r>
    <s v="ORD-202401-09805"/>
    <x v="369"/>
    <x v="4"/>
    <x v="3"/>
    <n v="5378064227"/>
    <x v="0"/>
    <s v="PRD-108-JAC"/>
    <x v="0"/>
    <x v="0"/>
    <s v="S"/>
    <n v="2919.52"/>
    <n v="540.87"/>
    <x v="2"/>
    <n v="0.18525990573793"/>
    <x v="0"/>
    <x v="0"/>
    <m/>
    <x v="0"/>
    <n v="0"/>
    <n v="2085.91"/>
    <x v="12"/>
    <x v="5"/>
  </r>
  <r>
    <s v="ORD-202401-09806"/>
    <x v="355"/>
    <x v="1"/>
    <x v="5"/>
    <n v="1977259214"/>
    <x v="7"/>
    <s v="PRD - 104 - WAT"/>
    <x v="7"/>
    <x v="2"/>
    <s v="N"/>
    <n v="4873.7700000000004"/>
    <n v="603.52"/>
    <x v="0"/>
    <n v="0.12383021767543401"/>
    <x v="0"/>
    <x v="0"/>
    <m/>
    <x v="0"/>
    <n v="0"/>
    <m/>
    <x v="12"/>
    <x v="5"/>
  </r>
  <r>
    <s v="ORD-202401-09807"/>
    <x v="377"/>
    <x v="5"/>
    <x v="5"/>
    <n v="3589747544"/>
    <x v="13"/>
    <s v="PRD - 102 - LAP"/>
    <x v="10"/>
    <x v="1"/>
    <s v="South"/>
    <n v="993.81"/>
    <n v="96"/>
    <x v="2"/>
    <n v="9.6597941256376996E-2"/>
    <x v="1"/>
    <x v="2"/>
    <m/>
    <x v="0"/>
    <n v="0"/>
    <m/>
    <x v="12"/>
    <x v="5"/>
  </r>
  <r>
    <s v="ORD-202401-09808"/>
    <x v="373"/>
    <x v="8"/>
    <x v="4"/>
    <n v="1925424398"/>
    <x v="5"/>
    <s v="PRD-103-HEA"/>
    <x v="5"/>
    <x v="1"/>
    <s v="East"/>
    <n v="2629.99"/>
    <n v="443.7"/>
    <x v="1"/>
    <n v="0.168707865809376"/>
    <x v="0"/>
    <x v="0"/>
    <m/>
    <x v="0"/>
    <n v="0"/>
    <n v="2183.56"/>
    <x v="12"/>
    <x v="5"/>
  </r>
  <r>
    <s v="ORD-202401-09809"/>
    <x v="360"/>
    <x v="11"/>
    <x v="4"/>
    <n v="3933466723"/>
    <x v="4"/>
    <s v="PRD-109-SUN"/>
    <x v="3"/>
    <x v="2"/>
    <s v="N"/>
    <n v="1638.82"/>
    <n v="347.95"/>
    <x v="0"/>
    <n v="0.212317399104234"/>
    <x v="0"/>
    <x v="1"/>
    <m/>
    <x v="0"/>
    <n v="0"/>
    <m/>
    <x v="12"/>
    <x v="5"/>
  </r>
  <r>
    <s v="ORD-202401-09810"/>
    <x v="367"/>
    <x v="26"/>
    <x v="2"/>
    <n v="3342376925"/>
    <x v="17"/>
    <s v="PRD-108-JAC"/>
    <x v="0"/>
    <x v="0"/>
    <s v="West"/>
    <n v="3445.77"/>
    <n v="791.23"/>
    <x v="3"/>
    <n v="0.22962356744646301"/>
    <x v="0"/>
    <x v="1"/>
    <m/>
    <x v="0"/>
    <n v="0"/>
    <n v="2085.91"/>
    <x v="12"/>
    <x v="5"/>
  </r>
  <r>
    <s v="ORD-202401-09811"/>
    <x v="370"/>
    <x v="4"/>
    <x v="6"/>
    <n v="6859476153"/>
    <x v="2"/>
    <s v="PRD-101-SHI"/>
    <x v="1"/>
    <x v="0"/>
    <s v="West"/>
    <n v="512.29"/>
    <n v="121.3"/>
    <x v="3"/>
    <n v="0.236779948857093"/>
    <x v="1"/>
    <x v="1"/>
    <m/>
    <x v="0"/>
    <n v="0"/>
    <n v="2821.33"/>
    <x v="12"/>
    <x v="5"/>
  </r>
  <r>
    <s v="ORD-202401-09812"/>
    <x v="353"/>
    <x v="5"/>
    <x v="4"/>
    <n v="7751445595"/>
    <x v="0"/>
    <s v="PRD-108-JAC"/>
    <x v="0"/>
    <x v="0"/>
    <s v="North"/>
    <n v="1081.8399999999999"/>
    <n v="91.58"/>
    <x v="0"/>
    <n v="8.4652074243880798E-2"/>
    <x v="0"/>
    <x v="2"/>
    <m/>
    <x v="0"/>
    <n v="0"/>
    <n v="2085.91"/>
    <x v="12"/>
    <x v="5"/>
  </r>
  <r>
    <s v="ORD-202401-09813"/>
    <x v="380"/>
    <x v="13"/>
    <x v="1"/>
    <n v="2092216525"/>
    <x v="10"/>
    <s v="PRD-106-PHO"/>
    <x v="4"/>
    <x v="1"/>
    <s v="North"/>
    <n v="4789.75"/>
    <n v="1302.6099999999999"/>
    <x v="0"/>
    <n v="0.271957826608904"/>
    <x v="0"/>
    <x v="1"/>
    <m/>
    <x v="0"/>
    <n v="0"/>
    <n v="2788.38"/>
    <x v="12"/>
    <x v="5"/>
  </r>
  <r>
    <s v="ORD-202401-09814"/>
    <x v="373"/>
    <x v="9"/>
    <x v="5"/>
    <n v="9637865804"/>
    <x v="16"/>
    <s v="PRD-109-SUN"/>
    <x v="3"/>
    <x v="2"/>
    <s v="W"/>
    <n v="1509.68"/>
    <n v="156.35"/>
    <x v="3"/>
    <n v="0.103564993905993"/>
    <x v="0"/>
    <x v="0"/>
    <m/>
    <x v="0"/>
    <n v="0"/>
    <m/>
    <x v="12"/>
    <x v="5"/>
  </r>
  <r>
    <s v="ORD-202401-09815"/>
    <x v="354"/>
    <x v="19"/>
    <x v="1"/>
    <n v="814961678"/>
    <x v="13"/>
    <s v="PRD-102-LAP"/>
    <x v="4"/>
    <x v="1"/>
    <s v="South"/>
    <n v="2184.62"/>
    <n v="316.45"/>
    <x v="2"/>
    <n v="0.144853567210774"/>
    <x v="0"/>
    <x v="0"/>
    <m/>
    <x v="0"/>
    <n v="0"/>
    <n v="847.14"/>
    <x v="12"/>
    <x v="5"/>
  </r>
  <r>
    <s v="ORD-202401-09816"/>
    <x v="371"/>
    <x v="21"/>
    <x v="0"/>
    <n v="1950556638"/>
    <x v="8"/>
    <s v="PRD-110-CAM"/>
    <x v="4"/>
    <x v="1"/>
    <s v="North"/>
    <n v="3682.31"/>
    <n v="851.16"/>
    <x v="0"/>
    <n v="0.23114838240126401"/>
    <x v="0"/>
    <x v="1"/>
    <m/>
    <x v="0"/>
    <n v="0"/>
    <m/>
    <x v="12"/>
    <x v="5"/>
  </r>
  <r>
    <s v="ORD-202401-09817"/>
    <x v="382"/>
    <x v="6"/>
    <x v="0"/>
    <n v="2017103244"/>
    <x v="17"/>
    <s v="PRD-108-JAC"/>
    <x v="0"/>
    <x v="0"/>
    <s v="N"/>
    <n v="4735.4799999999996"/>
    <n v="784.79"/>
    <x v="0"/>
    <n v="0.165725544189818"/>
    <x v="0"/>
    <x v="0"/>
    <m/>
    <x v="0"/>
    <n v="0"/>
    <n v="2085.91"/>
    <x v="12"/>
    <x v="5"/>
  </r>
  <r>
    <s v="ORD-202401-09818"/>
    <x v="370"/>
    <x v="13"/>
    <x v="4"/>
    <n v="251034389"/>
    <x v="8"/>
    <s v="PRD-110-CAM"/>
    <x v="8"/>
    <x v="1"/>
    <s v="North"/>
    <n v="3489.58"/>
    <n v="408.89"/>
    <x v="0"/>
    <n v="0.117174559689132"/>
    <x v="0"/>
    <x v="0"/>
    <m/>
    <x v="0"/>
    <n v="0"/>
    <m/>
    <x v="12"/>
    <x v="5"/>
  </r>
  <r>
    <s v="ORD-202401-09819"/>
    <x v="373"/>
    <x v="4"/>
    <x v="6"/>
    <n v="149948343"/>
    <x v="8"/>
    <s v="PRD-110-CAM"/>
    <x v="8"/>
    <x v="1"/>
    <s v="South"/>
    <n v="490.56"/>
    <n v="116.49"/>
    <x v="2"/>
    <n v="0.237463307240704"/>
    <x v="2"/>
    <x v="1"/>
    <s v="damaged "/>
    <x v="1"/>
    <n v="1"/>
    <m/>
    <x v="12"/>
    <x v="5"/>
  </r>
  <r>
    <s v="ORD-202401-09820"/>
    <x v="365"/>
    <x v="14"/>
    <x v="5"/>
    <n v="1905145999"/>
    <x v="1"/>
    <s v="PRD-101-SHI"/>
    <x v="1"/>
    <x v="0"/>
    <s v="N"/>
    <n v="4823.96"/>
    <n v="187.75"/>
    <x v="0"/>
    <n v="3.89203061385252E-2"/>
    <x v="0"/>
    <x v="2"/>
    <m/>
    <x v="0"/>
    <n v="0"/>
    <n v="2821.33"/>
    <x v="12"/>
    <x v="5"/>
  </r>
  <r>
    <s v="ORD-202401-09821"/>
    <x v="379"/>
    <x v="8"/>
    <x v="6"/>
    <n v="3949988256"/>
    <x v="6"/>
    <s v="PRD-107-TAB"/>
    <x v="6"/>
    <x v="1"/>
    <s v="S"/>
    <n v="293.5"/>
    <n v="80.849999999999994"/>
    <x v="2"/>
    <n v="0.27546848381601402"/>
    <x v="2"/>
    <x v="1"/>
    <m/>
    <x v="0"/>
    <n v="0"/>
    <n v="2081.52"/>
    <x v="12"/>
    <x v="5"/>
  </r>
  <r>
    <s v="ORD-202401-09822"/>
    <x v="382"/>
    <x v="21"/>
    <x v="3"/>
    <n v="9981494965"/>
    <x v="12"/>
    <s v="PRD-105-BAG"/>
    <x v="9"/>
    <x v="2"/>
    <s v="North"/>
    <n v="1660.74"/>
    <n v="330.64"/>
    <x v="0"/>
    <n v="0.19909197104904999"/>
    <x v="0"/>
    <x v="0"/>
    <m/>
    <x v="0"/>
    <n v="0"/>
    <m/>
    <x v="12"/>
    <x v="5"/>
  </r>
  <r>
    <s v="ORD-202401-09823"/>
    <x v="354"/>
    <x v="0"/>
    <x v="7"/>
    <n v="6175411549"/>
    <x v="6"/>
    <s v="PRD-107-TAB"/>
    <x v="6"/>
    <x v="1"/>
    <s v="West"/>
    <n v="1864.72"/>
    <n v="509.43"/>
    <x v="3"/>
    <n v="0.27319383070916797"/>
    <x v="0"/>
    <x v="1"/>
    <m/>
    <x v="0"/>
    <n v="0"/>
    <n v="2081.52"/>
    <x v="12"/>
    <x v="5"/>
  </r>
  <r>
    <s v="ORD-202401-09824"/>
    <x v="376"/>
    <x v="24"/>
    <x v="7"/>
    <n v="5716203923"/>
    <x v="19"/>
    <s v="PRD-102-LAP"/>
    <x v="10"/>
    <x v="1"/>
    <s v="N"/>
    <n v="229.36"/>
    <n v="64.319999999999993"/>
    <x v="0"/>
    <n v="0.28043250784792501"/>
    <x v="2"/>
    <x v="1"/>
    <m/>
    <x v="0"/>
    <n v="0"/>
    <n v="847.14"/>
    <x v="12"/>
    <x v="5"/>
  </r>
  <r>
    <s v="ORD-202401-09825"/>
    <x v="360"/>
    <x v="13"/>
    <x v="4"/>
    <n v="3203815272"/>
    <x v="22"/>
    <s v="PRD-105-BAG"/>
    <x v="4"/>
    <x v="2"/>
    <s v="S"/>
    <n v="3579.04"/>
    <n v="228.14"/>
    <x v="2"/>
    <n v="6.3743350172113203E-2"/>
    <x v="0"/>
    <x v="2"/>
    <m/>
    <x v="0"/>
    <n v="0"/>
    <m/>
    <x v="12"/>
    <x v="5"/>
  </r>
  <r>
    <s v="ORD-202401-09826"/>
    <x v="376"/>
    <x v="5"/>
    <x v="7"/>
    <n v="1252855060"/>
    <x v="3"/>
    <s v="PRD-106-PHO"/>
    <x v="2"/>
    <x v="1"/>
    <s v="N"/>
    <n v="1490.77"/>
    <n v="196.14"/>
    <x v="0"/>
    <n v="0.13156959155335801"/>
    <x v="0"/>
    <x v="0"/>
    <m/>
    <x v="0"/>
    <n v="0"/>
    <n v="2788.38"/>
    <x v="12"/>
    <x v="5"/>
  </r>
  <r>
    <s v="ORD-202401-09827"/>
    <x v="355"/>
    <x v="15"/>
    <x v="5"/>
    <n v="7378101123"/>
    <x v="9"/>
    <s v="PRD-107-TAB"/>
    <x v="6"/>
    <x v="1"/>
    <s v="W"/>
    <n v="861.64"/>
    <n v="150.52000000000001"/>
    <x v="3"/>
    <n v="0.17469012580660101"/>
    <x v="1"/>
    <x v="0"/>
    <m/>
    <x v="0"/>
    <n v="0"/>
    <n v="2081.52"/>
    <x v="12"/>
    <x v="5"/>
  </r>
  <r>
    <s v="ORD-202401-09828"/>
    <x v="379"/>
    <x v="22"/>
    <x v="1"/>
    <n v="9181080733"/>
    <x v="9"/>
    <s v="PRD-107-TAB"/>
    <x v="6"/>
    <x v="1"/>
    <s v="S"/>
    <n v="1344.49"/>
    <n v="279.91000000000003"/>
    <x v="2"/>
    <n v="0.208190466273457"/>
    <x v="0"/>
    <x v="1"/>
    <m/>
    <x v="0"/>
    <n v="0"/>
    <n v="2081.52"/>
    <x v="12"/>
    <x v="5"/>
  </r>
  <r>
    <s v="ORD-202401-09829"/>
    <x v="381"/>
    <x v="4"/>
    <x v="0"/>
    <n v="1879795739"/>
    <x v="0"/>
    <s v="PRD-108-JAC"/>
    <x v="0"/>
    <x v="0"/>
    <s v="West"/>
    <n v="4446.41"/>
    <n v="781.36"/>
    <x v="3"/>
    <n v="0.17572828416632699"/>
    <x v="0"/>
    <x v="0"/>
    <m/>
    <x v="0"/>
    <n v="0"/>
    <n v="2085.91"/>
    <x v="12"/>
    <x v="5"/>
  </r>
  <r>
    <s v="ORD-202401-09830"/>
    <x v="371"/>
    <x v="10"/>
    <x v="0"/>
    <n v="4770493356"/>
    <x v="12"/>
    <s v="PRD-105-BAG"/>
    <x v="9"/>
    <x v="2"/>
    <s v="N"/>
    <n v="3870.15"/>
    <n v="933.46"/>
    <x v="0"/>
    <n v="0.24119478573181899"/>
    <x v="0"/>
    <x v="1"/>
    <m/>
    <x v="0"/>
    <n v="0"/>
    <m/>
    <x v="12"/>
    <x v="5"/>
  </r>
  <r>
    <s v="ORD-202401-09831"/>
    <x v="374"/>
    <x v="17"/>
    <x v="4"/>
    <n v="4150337871"/>
    <x v="3"/>
    <s v="PRD-106-PHO"/>
    <x v="2"/>
    <x v="1"/>
    <s v="North"/>
    <n v="4361.17"/>
    <n v="455.13"/>
    <x v="0"/>
    <n v="0.104359609921191"/>
    <x v="0"/>
    <x v="0"/>
    <s v="Wrong item delivered"/>
    <x v="1"/>
    <n v="1"/>
    <n v="2788.38"/>
    <x v="12"/>
    <x v="5"/>
  </r>
  <r>
    <s v="ORD-202401-09832"/>
    <x v="359"/>
    <x v="3"/>
    <x v="4"/>
    <n v="5242450405"/>
    <x v="14"/>
    <s v="PRD-111-CHA"/>
    <x v="11"/>
    <x v="1"/>
    <s v="East"/>
    <n v="906.34"/>
    <n v="266.31"/>
    <x v="1"/>
    <n v="0.29383012997329899"/>
    <x v="1"/>
    <x v="1"/>
    <m/>
    <x v="0"/>
    <n v="0"/>
    <n v="207.68"/>
    <x v="12"/>
    <x v="5"/>
  </r>
  <r>
    <s v="ORD-202401-09833"/>
    <x v="379"/>
    <x v="8"/>
    <x v="2"/>
    <n v="1804832296"/>
    <x v="12"/>
    <s v="PRD-105-BAG"/>
    <x v="9"/>
    <x v="2"/>
    <s v="North"/>
    <n v="4525.59"/>
    <n v="413.79"/>
    <x v="0"/>
    <n v="9.1433382166745097E-2"/>
    <x v="0"/>
    <x v="2"/>
    <m/>
    <x v="0"/>
    <n v="0"/>
    <m/>
    <x v="12"/>
    <x v="5"/>
  </r>
  <r>
    <s v="ORD-202401-09834"/>
    <x v="358"/>
    <x v="9"/>
    <x v="7"/>
    <n v="6458014986"/>
    <x v="17"/>
    <s v="PRD-108-JAC"/>
    <x v="4"/>
    <x v="0"/>
    <s v="North"/>
    <n v="4379.8500000000004"/>
    <n v="654.05999999999995"/>
    <x v="0"/>
    <n v="0.14933388129730499"/>
    <x v="0"/>
    <x v="0"/>
    <m/>
    <x v="0"/>
    <n v="0"/>
    <n v="2085.91"/>
    <x v="12"/>
    <x v="5"/>
  </r>
  <r>
    <s v="ORD-202401-09835"/>
    <x v="381"/>
    <x v="15"/>
    <x v="1"/>
    <n v="9258743486"/>
    <x v="0"/>
    <s v="PRD-108-JAC"/>
    <x v="0"/>
    <x v="0"/>
    <s v="North"/>
    <n v="2903.47"/>
    <n v="388.9"/>
    <x v="0"/>
    <n v="0.133943178334889"/>
    <x v="0"/>
    <x v="0"/>
    <m/>
    <x v="0"/>
    <n v="0"/>
    <n v="2085.91"/>
    <x v="12"/>
    <x v="5"/>
  </r>
  <r>
    <s v="ORD-202401-09836"/>
    <x v="355"/>
    <x v="16"/>
    <x v="6"/>
    <n v="7583328702"/>
    <x v="6"/>
    <s v="PRD-107-TAB"/>
    <x v="6"/>
    <x v="1"/>
    <s v="North"/>
    <n v="3039.76"/>
    <n v="903.62"/>
    <x v="0"/>
    <n v="0.297266889491276"/>
    <x v="0"/>
    <x v="1"/>
    <m/>
    <x v="0"/>
    <n v="0"/>
    <n v="2081.52"/>
    <x v="12"/>
    <x v="5"/>
  </r>
  <r>
    <s v="ORD-202401-09837"/>
    <x v="360"/>
    <x v="21"/>
    <x v="3"/>
    <n v="7375229998"/>
    <x v="16"/>
    <s v="PRD-109-SUN"/>
    <x v="4"/>
    <x v="2"/>
    <s v="North"/>
    <n v="3840.2"/>
    <n v="181"/>
    <x v="0"/>
    <n v="4.7132961824904999E-2"/>
    <x v="0"/>
    <x v="2"/>
    <s v="missing parts"/>
    <x v="1"/>
    <n v="1"/>
    <m/>
    <x v="12"/>
    <x v="5"/>
  </r>
  <r>
    <s v="ORD-202401-09838"/>
    <x v="382"/>
    <x v="21"/>
    <x v="3"/>
    <n v="1511655890"/>
    <x v="9"/>
    <s v="PRD-107-TAB"/>
    <x v="6"/>
    <x v="1"/>
    <s v="S"/>
    <n v="3951.11"/>
    <n v="423.26"/>
    <x v="2"/>
    <n v="0.107124327087831"/>
    <x v="0"/>
    <x v="0"/>
    <m/>
    <x v="0"/>
    <n v="0"/>
    <n v="2081.52"/>
    <x v="12"/>
    <x v="5"/>
  </r>
  <r>
    <s v="ORD-202401-09839"/>
    <x v="370"/>
    <x v="4"/>
    <x v="0"/>
    <n v="7464183665"/>
    <x v="15"/>
    <s v="PRD-100-SHO"/>
    <x v="12"/>
    <x v="0"/>
    <s v="South"/>
    <n v="309.32"/>
    <n v="44.54"/>
    <x v="2"/>
    <n v="0.143993275572223"/>
    <x v="2"/>
    <x v="0"/>
    <m/>
    <x v="0"/>
    <n v="0"/>
    <n v="2793.38"/>
    <x v="12"/>
    <x v="5"/>
  </r>
  <r>
    <s v="ORD-202401-09840"/>
    <x v="371"/>
    <x v="25"/>
    <x v="0"/>
    <n v="8358838402"/>
    <x v="2"/>
    <s v="PRD-101-SHI"/>
    <x v="4"/>
    <x v="0"/>
    <s v="South"/>
    <n v="2440.35"/>
    <n v="679.71"/>
    <x v="2"/>
    <n v="0.27852971909766999"/>
    <x v="0"/>
    <x v="1"/>
    <m/>
    <x v="0"/>
    <n v="0"/>
    <n v="2821.33"/>
    <x v="12"/>
    <x v="5"/>
  </r>
  <r>
    <s v="ORD-202401-09841"/>
    <x v="382"/>
    <x v="4"/>
    <x v="0"/>
    <n v="2290451072"/>
    <x v="4"/>
    <s v="PRD - 109 - SUN"/>
    <x v="3"/>
    <x v="2"/>
    <s v="West"/>
    <n v="3256.69"/>
    <n v="920.56"/>
    <x v="3"/>
    <n v="0.28266737085814098"/>
    <x v="0"/>
    <x v="1"/>
    <m/>
    <x v="0"/>
    <n v="0"/>
    <m/>
    <x v="12"/>
    <x v="5"/>
  </r>
  <r>
    <s v="ORD-202401-09842"/>
    <x v="382"/>
    <x v="16"/>
    <x v="0"/>
    <n v="2712978548"/>
    <x v="7"/>
    <s v="PRD-104-WAT"/>
    <x v="7"/>
    <x v="2"/>
    <s v="N"/>
    <n v="4152.1099999999997"/>
    <n v="870.17"/>
    <x v="0"/>
    <n v="0.209572964107406"/>
    <x v="0"/>
    <x v="1"/>
    <m/>
    <x v="0"/>
    <n v="0"/>
    <n v="2420.2800000000002"/>
    <x v="12"/>
    <x v="5"/>
  </r>
  <r>
    <s v="ORD-202401-09843"/>
    <x v="353"/>
    <x v="10"/>
    <x v="1"/>
    <n v="2580451005"/>
    <x v="4"/>
    <s v="PRD - 109 - SUN"/>
    <x v="3"/>
    <x v="2"/>
    <s v="N"/>
    <n v="2041.31"/>
    <n v="142.41"/>
    <x v="0"/>
    <n v="6.97640240825744E-2"/>
    <x v="0"/>
    <x v="2"/>
    <s v="Customer changed mind"/>
    <x v="1"/>
    <n v="1"/>
    <m/>
    <x v="12"/>
    <x v="5"/>
  </r>
  <r>
    <s v="ORD-202401-09844"/>
    <x v="370"/>
    <x v="19"/>
    <x v="4"/>
    <n v="9649912054"/>
    <x v="5"/>
    <s v="PRD-103-HEA"/>
    <x v="5"/>
    <x v="1"/>
    <s v="N"/>
    <n v="2568.19"/>
    <n v="480.74"/>
    <x v="0"/>
    <n v="0.18719020010201701"/>
    <x v="0"/>
    <x v="0"/>
    <s v="Customer changed mind"/>
    <x v="1"/>
    <n v="1"/>
    <n v="2183.56"/>
    <x v="12"/>
    <x v="5"/>
  </r>
  <r>
    <s v="ORD-202401-09845"/>
    <x v="375"/>
    <x v="9"/>
    <x v="6"/>
    <n v="2778716628"/>
    <x v="9"/>
    <s v="PRD-107-TAB"/>
    <x v="6"/>
    <x v="1"/>
    <s v="North"/>
    <n v="4151.03"/>
    <n v="401.03"/>
    <x v="0"/>
    <n v="9.6609757096431506E-2"/>
    <x v="0"/>
    <x v="2"/>
    <m/>
    <x v="0"/>
    <n v="0"/>
    <n v="2081.52"/>
    <x v="12"/>
    <x v="5"/>
  </r>
  <r>
    <s v="ORD-202401-09846"/>
    <x v="382"/>
    <x v="21"/>
    <x v="7"/>
    <n v="1288512808"/>
    <x v="11"/>
    <s v="PRD-104-WAT"/>
    <x v="7"/>
    <x v="2"/>
    <s v="North"/>
    <n v="4526.46"/>
    <n v="656.92"/>
    <x v="0"/>
    <n v="0.145128864498968"/>
    <x v="0"/>
    <x v="0"/>
    <m/>
    <x v="0"/>
    <n v="0"/>
    <n v="2420.2800000000002"/>
    <x v="12"/>
    <x v="5"/>
  </r>
  <r>
    <s v="ORD-202401-09847"/>
    <x v="364"/>
    <x v="2"/>
    <x v="3"/>
    <n v="3099037377"/>
    <x v="11"/>
    <s v="PRD-104-WAT"/>
    <x v="7"/>
    <x v="2"/>
    <s v="N"/>
    <n v="4500.17"/>
    <n v="1157.08"/>
    <x v="0"/>
    <n v="0.25711917549781399"/>
    <x v="0"/>
    <x v="1"/>
    <m/>
    <x v="0"/>
    <n v="0"/>
    <n v="2420.2800000000002"/>
    <x v="12"/>
    <x v="5"/>
  </r>
  <r>
    <s v="ORD-202401-09848"/>
    <x v="360"/>
    <x v="11"/>
    <x v="6"/>
    <n v="627718976"/>
    <x v="0"/>
    <s v="PRD-108-JAC"/>
    <x v="0"/>
    <x v="0"/>
    <s v="North"/>
    <n v="743.59"/>
    <n v="68.72"/>
    <x v="0"/>
    <n v="9.2416519856372503E-2"/>
    <x v="1"/>
    <x v="2"/>
    <m/>
    <x v="0"/>
    <n v="0"/>
    <n v="2085.91"/>
    <x v="12"/>
    <x v="5"/>
  </r>
  <r>
    <s v="ORD-202401-09849"/>
    <x v="363"/>
    <x v="1"/>
    <x v="0"/>
    <n v="1802388879"/>
    <x v="21"/>
    <s v="PRD-110-CAM"/>
    <x v="4"/>
    <x v="1"/>
    <s v="South"/>
    <n v="4753.42"/>
    <n v="1359.89"/>
    <x v="2"/>
    <n v="0.28608664919152998"/>
    <x v="0"/>
    <x v="1"/>
    <m/>
    <x v="0"/>
    <n v="0"/>
    <m/>
    <x v="12"/>
    <x v="5"/>
  </r>
  <r>
    <s v="ORD-202401-09850"/>
    <x v="377"/>
    <x v="17"/>
    <x v="7"/>
    <n v="8429312102"/>
    <x v="15"/>
    <s v="PRD-100-SHO"/>
    <x v="12"/>
    <x v="0"/>
    <s v="East"/>
    <n v="53.12"/>
    <n v="13.7"/>
    <x v="1"/>
    <n v="0.25790662650602397"/>
    <x v="2"/>
    <x v="1"/>
    <m/>
    <x v="0"/>
    <n v="0"/>
    <n v="2793.38"/>
    <x v="12"/>
    <x v="5"/>
  </r>
  <r>
    <s v="ORD-202401-09851"/>
    <x v="379"/>
    <x v="18"/>
    <x v="1"/>
    <n v="2908440212"/>
    <x v="0"/>
    <s v="PRD-108-JAC "/>
    <x v="0"/>
    <x v="0"/>
    <s v="N"/>
    <n v="374.72"/>
    <n v="13.89"/>
    <x v="0"/>
    <n v="3.7067677198975198E-2"/>
    <x v="2"/>
    <x v="2"/>
    <m/>
    <x v="0"/>
    <n v="0"/>
    <m/>
    <x v="12"/>
    <x v="5"/>
  </r>
  <r>
    <s v="ORD-202401-09852"/>
    <x v="370"/>
    <x v="19"/>
    <x v="0"/>
    <n v="991692883"/>
    <x v="0"/>
    <s v="PRD-108-JAC"/>
    <x v="0"/>
    <x v="0"/>
    <s v="S"/>
    <n v="3289.4"/>
    <n v="461.72"/>
    <x v="2"/>
    <n v="0.14036602419894201"/>
    <x v="0"/>
    <x v="0"/>
    <m/>
    <x v="0"/>
    <n v="0"/>
    <n v="2085.91"/>
    <x v="12"/>
    <x v="5"/>
  </r>
  <r>
    <s v="ORD-202401-09853"/>
    <x v="368"/>
    <x v="14"/>
    <x v="5"/>
    <n v="5863555764"/>
    <x v="17"/>
    <s v="PRD-108-JAC"/>
    <x v="0"/>
    <x v="0"/>
    <s v="W"/>
    <n v="4283.49"/>
    <n v="296.24"/>
    <x v="3"/>
    <n v="6.9158559959285604E-2"/>
    <x v="0"/>
    <x v="2"/>
    <m/>
    <x v="0"/>
    <n v="0"/>
    <n v="2085.91"/>
    <x v="12"/>
    <x v="5"/>
  </r>
  <r>
    <s v="ORD-202401-09854"/>
    <x v="377"/>
    <x v="19"/>
    <x v="2"/>
    <n v="859627950"/>
    <x v="4"/>
    <s v="PRD-109-SUN"/>
    <x v="3"/>
    <x v="2"/>
    <s v="East"/>
    <n v="4875.09"/>
    <n v="149.22999999999999"/>
    <x v="1"/>
    <n v="3.0610716930354099E-2"/>
    <x v="0"/>
    <x v="2"/>
    <m/>
    <x v="0"/>
    <n v="0"/>
    <m/>
    <x v="12"/>
    <x v="5"/>
  </r>
  <r>
    <s v="ORD-202401-09855"/>
    <x v="353"/>
    <x v="16"/>
    <x v="4"/>
    <n v="4401349386"/>
    <x v="2"/>
    <s v="PRD-101-SHI"/>
    <x v="4"/>
    <x v="0"/>
    <s v="North"/>
    <n v="2769.05"/>
    <n v="737.56"/>
    <x v="0"/>
    <n v="0.266358498401979"/>
    <x v="0"/>
    <x v="1"/>
    <m/>
    <x v="0"/>
    <n v="0"/>
    <n v="2821.33"/>
    <x v="12"/>
    <x v="5"/>
  </r>
  <r>
    <s v="ORD-202401-09856"/>
    <x v="368"/>
    <x v="27"/>
    <x v="6"/>
    <n v="9689490578"/>
    <x v="9"/>
    <s v="PRD-107-TAB"/>
    <x v="4"/>
    <x v="1"/>
    <s v="N"/>
    <n v="3670.95"/>
    <n v="622.5"/>
    <x v="0"/>
    <n v="0.16957463326931699"/>
    <x v="0"/>
    <x v="0"/>
    <m/>
    <x v="0"/>
    <n v="0"/>
    <n v="2081.52"/>
    <x v="12"/>
    <x v="5"/>
  </r>
  <r>
    <s v="ORD-202401-09857"/>
    <x v="363"/>
    <x v="25"/>
    <x v="3"/>
    <n v="7288101809"/>
    <x v="0"/>
    <s v="PRD-108-JAC"/>
    <x v="4"/>
    <x v="0"/>
    <s v="South"/>
    <n v="3819.05"/>
    <n v="760.51"/>
    <x v="2"/>
    <n v="0.19913591076314799"/>
    <x v="0"/>
    <x v="0"/>
    <m/>
    <x v="0"/>
    <n v="0"/>
    <n v="2085.91"/>
    <x v="12"/>
    <x v="5"/>
  </r>
  <r>
    <s v="ORD-202401-09858"/>
    <x v="360"/>
    <x v="15"/>
    <x v="4"/>
    <n v="3358003861"/>
    <x v="11"/>
    <s v="PRD-104-WAT"/>
    <x v="7"/>
    <x v="2"/>
    <s v="South"/>
    <n v="3720.76"/>
    <n v="783.1"/>
    <x v="2"/>
    <n v="0.21046775389974101"/>
    <x v="0"/>
    <x v="1"/>
    <m/>
    <x v="0"/>
    <n v="0"/>
    <n v="2420.2800000000002"/>
    <x v="12"/>
    <x v="5"/>
  </r>
  <r>
    <s v="ORD-202401-09859"/>
    <x v="363"/>
    <x v="18"/>
    <x v="7"/>
    <n v="6428771948"/>
    <x v="9"/>
    <s v="PRD-107-TAB"/>
    <x v="6"/>
    <x v="1"/>
    <s v="East"/>
    <n v="3735.82"/>
    <n v="1009.14"/>
    <x v="1"/>
    <n v="0.27012543430893399"/>
    <x v="0"/>
    <x v="1"/>
    <s v="missing parts"/>
    <x v="1"/>
    <n v="1"/>
    <n v="2081.52"/>
    <x v="12"/>
    <x v="5"/>
  </r>
  <r>
    <s v="ORD-202401-09860"/>
    <x v="378"/>
    <x v="16"/>
    <x v="4"/>
    <n v="5407485820"/>
    <x v="6"/>
    <s v="PRD-107-TAB"/>
    <x v="6"/>
    <x v="1"/>
    <s v="N"/>
    <n v="4901.71"/>
    <n v="450.98"/>
    <x v="0"/>
    <n v="9.2004626956715102E-2"/>
    <x v="0"/>
    <x v="2"/>
    <m/>
    <x v="0"/>
    <n v="0"/>
    <n v="2081.52"/>
    <x v="12"/>
    <x v="5"/>
  </r>
  <r>
    <s v="ORD-202401-09861"/>
    <x v="381"/>
    <x v="14"/>
    <x v="5"/>
    <n v="7767800437"/>
    <x v="8"/>
    <s v="PRD-110-CAM"/>
    <x v="8"/>
    <x v="1"/>
    <s v="N"/>
    <n v="834.55"/>
    <n v="90.69"/>
    <x v="0"/>
    <n v="0.10866934275957101"/>
    <x v="1"/>
    <x v="0"/>
    <m/>
    <x v="0"/>
    <n v="0"/>
    <m/>
    <x v="12"/>
    <x v="5"/>
  </r>
  <r>
    <s v="ORD-202401-09862"/>
    <x v="367"/>
    <x v="21"/>
    <x v="4"/>
    <n v="6967503990"/>
    <x v="3"/>
    <s v="PRD-106-PHO"/>
    <x v="2"/>
    <x v="1"/>
    <s v="East"/>
    <n v="3437.83"/>
    <n v="662.93"/>
    <x v="1"/>
    <n v="0.19283385158661101"/>
    <x v="0"/>
    <x v="0"/>
    <m/>
    <x v="0"/>
    <n v="0"/>
    <n v="2788.38"/>
    <x v="12"/>
    <x v="5"/>
  </r>
  <r>
    <s v="ORD-202401-09863"/>
    <x v="378"/>
    <x v="26"/>
    <x v="3"/>
    <n v="5142926054"/>
    <x v="2"/>
    <s v="PRD-101-SHI"/>
    <x v="4"/>
    <x v="0"/>
    <s v="North"/>
    <n v="2040.81"/>
    <n v="580.21"/>
    <x v="0"/>
    <n v="0.28430378134172202"/>
    <x v="0"/>
    <x v="1"/>
    <m/>
    <x v="0"/>
    <n v="0"/>
    <n v="2821.33"/>
    <x v="12"/>
    <x v="5"/>
  </r>
  <r>
    <s v="ORD-202401-09864"/>
    <x v="376"/>
    <x v="29"/>
    <x v="3"/>
    <n v="3017685595"/>
    <x v="12"/>
    <s v="PRD-105-BAG"/>
    <x v="9"/>
    <x v="2"/>
    <s v="South"/>
    <n v="2817.41"/>
    <n v="615.75"/>
    <x v="2"/>
    <n v="0.21855179047423001"/>
    <x v="0"/>
    <x v="1"/>
    <s v="Defective"/>
    <x v="1"/>
    <n v="1"/>
    <m/>
    <x v="12"/>
    <x v="5"/>
  </r>
  <r>
    <s v="ORD-202401-09865"/>
    <x v="381"/>
    <x v="13"/>
    <x v="4"/>
    <n v="4026069744"/>
    <x v="6"/>
    <s v="PRD-107-TAB"/>
    <x v="6"/>
    <x v="1"/>
    <s v="East"/>
    <n v="428.36"/>
    <n v="92.94"/>
    <x v="1"/>
    <n v="0.21696703707162199"/>
    <x v="2"/>
    <x v="1"/>
    <m/>
    <x v="0"/>
    <n v="0"/>
    <n v="2081.52"/>
    <x v="12"/>
    <x v="5"/>
  </r>
  <r>
    <s v="ORD-202401-09866"/>
    <x v="363"/>
    <x v="11"/>
    <x v="3"/>
    <n v="2456194934"/>
    <x v="20"/>
    <s v="PRD-100-SHO"/>
    <x v="12"/>
    <x v="0"/>
    <s v="East"/>
    <n v="262.54000000000002"/>
    <n v="47.23"/>
    <x v="1"/>
    <n v="0.179896396739544"/>
    <x v="2"/>
    <x v="0"/>
    <m/>
    <x v="0"/>
    <n v="0"/>
    <n v="2793.38"/>
    <x v="12"/>
    <x v="5"/>
  </r>
  <r>
    <s v="ORD-202401-09867"/>
    <x v="364"/>
    <x v="23"/>
    <x v="4"/>
    <n v="6903172234"/>
    <x v="0"/>
    <s v="PRD-108-JAC"/>
    <x v="0"/>
    <x v="0"/>
    <s v="North"/>
    <n v="2420.69"/>
    <n v="258.20999999999998"/>
    <x v="0"/>
    <n v="0.106667933523086"/>
    <x v="0"/>
    <x v="0"/>
    <m/>
    <x v="0"/>
    <n v="0"/>
    <n v="2085.91"/>
    <x v="12"/>
    <x v="5"/>
  </r>
  <r>
    <s v="ORD-202401-09868"/>
    <x v="356"/>
    <x v="14"/>
    <x v="0"/>
    <n v="4975524808"/>
    <x v="12"/>
    <s v="PRD-105-BAG"/>
    <x v="9"/>
    <x v="2"/>
    <s v="South"/>
    <n v="241.21"/>
    <n v="61.92"/>
    <x v="2"/>
    <n v="0.25670577505078601"/>
    <x v="2"/>
    <x v="1"/>
    <m/>
    <x v="0"/>
    <n v="0"/>
    <m/>
    <x v="12"/>
    <x v="5"/>
  </r>
  <r>
    <s v="ORD-202401-09869"/>
    <x v="372"/>
    <x v="19"/>
    <x v="4"/>
    <n v="3269568348"/>
    <x v="4"/>
    <s v="PRD - 109 - SUN"/>
    <x v="3"/>
    <x v="2"/>
    <s v="North"/>
    <n v="383.22"/>
    <n v="51.63"/>
    <x v="0"/>
    <n v="0.13472678878972899"/>
    <x v="2"/>
    <x v="0"/>
    <m/>
    <x v="0"/>
    <n v="0"/>
    <m/>
    <x v="12"/>
    <x v="5"/>
  </r>
  <r>
    <s v="ORD-202401-09870"/>
    <x v="380"/>
    <x v="15"/>
    <x v="0"/>
    <n v="2482041891"/>
    <x v="12"/>
    <s v="PRD-105-BAG"/>
    <x v="9"/>
    <x v="2"/>
    <s v="South"/>
    <n v="3202.93"/>
    <n v="207.82"/>
    <x v="2"/>
    <n v="6.4884340275934801E-2"/>
    <x v="0"/>
    <x v="2"/>
    <m/>
    <x v="0"/>
    <n v="0"/>
    <m/>
    <x v="12"/>
    <x v="5"/>
  </r>
  <r>
    <s v="ORD-202401-09871"/>
    <x v="375"/>
    <x v="17"/>
    <x v="0"/>
    <n v="1416503708"/>
    <x v="13"/>
    <s v="PRD-102-LAP"/>
    <x v="10"/>
    <x v="1"/>
    <s v="North"/>
    <n v="824.87"/>
    <n v="206.72"/>
    <x v="0"/>
    <n v="0.25060918690217898"/>
    <x v="1"/>
    <x v="1"/>
    <m/>
    <x v="0"/>
    <n v="0"/>
    <n v="847.14"/>
    <x v="12"/>
    <x v="5"/>
  </r>
  <r>
    <s v="ORD-202401-09872"/>
    <x v="369"/>
    <x v="5"/>
    <x v="0"/>
    <n v="3588986644"/>
    <x v="10"/>
    <s v="PRD-106-PHO "/>
    <x v="2"/>
    <x v="1"/>
    <s v="N"/>
    <n v="1990.96"/>
    <n v="80.59"/>
    <x v="0"/>
    <n v="4.0477960380921801E-2"/>
    <x v="0"/>
    <x v="2"/>
    <m/>
    <x v="0"/>
    <n v="0"/>
    <m/>
    <x v="12"/>
    <x v="5"/>
  </r>
  <r>
    <s v="ORD-202401-09873"/>
    <x v="376"/>
    <x v="15"/>
    <x v="3"/>
    <n v="7282956689"/>
    <x v="14"/>
    <s v="PRD-111-CHA"/>
    <x v="11"/>
    <x v="1"/>
    <s v="South"/>
    <n v="3787.74"/>
    <n v="191.92"/>
    <x v="2"/>
    <n v="5.0668736502505397E-2"/>
    <x v="0"/>
    <x v="2"/>
    <m/>
    <x v="0"/>
    <n v="0"/>
    <n v="207.68"/>
    <x v="12"/>
    <x v="5"/>
  </r>
  <r>
    <s v="ORD-202401-09874"/>
    <x v="371"/>
    <x v="29"/>
    <x v="6"/>
    <n v="6775016649"/>
    <x v="22"/>
    <s v="PRD-105-BAG"/>
    <x v="9"/>
    <x v="2"/>
    <s v="East"/>
    <n v="2279.75"/>
    <n v="196.45"/>
    <x v="1"/>
    <n v="8.6171729356289098E-2"/>
    <x v="0"/>
    <x v="2"/>
    <m/>
    <x v="0"/>
    <n v="0"/>
    <m/>
    <x v="12"/>
    <x v="5"/>
  </r>
  <r>
    <s v="ORD-202401-09875"/>
    <x v="380"/>
    <x v="12"/>
    <x v="2"/>
    <n v="9134499768"/>
    <x v="20"/>
    <s v="PRD-100-SHO"/>
    <x v="12"/>
    <x v="0"/>
    <s v="S"/>
    <n v="453.57"/>
    <n v="25.72"/>
    <x v="2"/>
    <n v="5.6705690411623301E-2"/>
    <x v="2"/>
    <x v="2"/>
    <m/>
    <x v="0"/>
    <n v="0"/>
    <n v="2793.38"/>
    <x v="12"/>
    <x v="5"/>
  </r>
  <r>
    <s v="ORD-202401-09876"/>
    <x v="360"/>
    <x v="23"/>
    <x v="5"/>
    <n v="4244555710"/>
    <x v="7"/>
    <s v="PRD - 104 - WAT"/>
    <x v="7"/>
    <x v="2"/>
    <s v="N"/>
    <n v="4776.43"/>
    <n v="1037.04"/>
    <x v="0"/>
    <n v="0.21711613066662799"/>
    <x v="0"/>
    <x v="1"/>
    <m/>
    <x v="0"/>
    <n v="0"/>
    <m/>
    <x v="12"/>
    <x v="5"/>
  </r>
  <r>
    <s v="ORD-202401-09877"/>
    <x v="353"/>
    <x v="17"/>
    <x v="0"/>
    <n v="2373714309"/>
    <x v="12"/>
    <s v="PRD-105-BAG"/>
    <x v="9"/>
    <x v="2"/>
    <s v="North"/>
    <n v="3740.82"/>
    <n v="799.87"/>
    <x v="0"/>
    <n v="0.21382210317524"/>
    <x v="0"/>
    <x v="1"/>
    <m/>
    <x v="0"/>
    <n v="0"/>
    <m/>
    <x v="12"/>
    <x v="5"/>
  </r>
  <r>
    <s v="ORD-202401-09878"/>
    <x v="358"/>
    <x v="24"/>
    <x v="3"/>
    <n v="2988687027"/>
    <x v="7"/>
    <s v="PRD-104-WAT"/>
    <x v="7"/>
    <x v="2"/>
    <s v="East"/>
    <n v="3328.12"/>
    <n v="766.57"/>
    <x v="1"/>
    <n v="0.23033123805632"/>
    <x v="0"/>
    <x v="1"/>
    <m/>
    <x v="0"/>
    <n v="0"/>
    <n v="2420.2800000000002"/>
    <x v="12"/>
    <x v="5"/>
  </r>
  <r>
    <s v="ORD-202401-09879"/>
    <x v="356"/>
    <x v="17"/>
    <x v="7"/>
    <n v="8727866886"/>
    <x v="5"/>
    <s v="PRD-103-HEA"/>
    <x v="5"/>
    <x v="1"/>
    <s v="N"/>
    <n v="941.08"/>
    <n v="271.27999999999997"/>
    <x v="0"/>
    <n v="0.28826454711607902"/>
    <x v="1"/>
    <x v="1"/>
    <m/>
    <x v="0"/>
    <n v="0"/>
    <n v="2183.56"/>
    <x v="12"/>
    <x v="5"/>
  </r>
  <r>
    <s v="ORD-202401-09880"/>
    <x v="374"/>
    <x v="21"/>
    <x v="6"/>
    <n v="9743656579"/>
    <x v="11"/>
    <s v="PRD-104-WAT"/>
    <x v="7"/>
    <x v="2"/>
    <s v="North"/>
    <n v="3402.92"/>
    <n v="943.78"/>
    <x v="0"/>
    <n v="0.27734416324803401"/>
    <x v="0"/>
    <x v="1"/>
    <m/>
    <x v="0"/>
    <n v="0"/>
    <n v="2420.2800000000002"/>
    <x v="12"/>
    <x v="5"/>
  </r>
  <r>
    <s v="ORD-202401-09881"/>
    <x v="365"/>
    <x v="13"/>
    <x v="6"/>
    <n v="3801278900"/>
    <x v="13"/>
    <s v="PRD-102-LAP"/>
    <x v="10"/>
    <x v="1"/>
    <s v="North"/>
    <n v="2253.14"/>
    <n v="536.14"/>
    <x v="0"/>
    <n v="0.23795236869435499"/>
    <x v="0"/>
    <x v="1"/>
    <m/>
    <x v="0"/>
    <n v="0"/>
    <n v="847.14"/>
    <x v="12"/>
    <x v="5"/>
  </r>
  <r>
    <s v="ORD-202401-09882"/>
    <x v="356"/>
    <x v="19"/>
    <x v="6"/>
    <n v="2361588292"/>
    <x v="11"/>
    <s v="PRD-104-WAT"/>
    <x v="7"/>
    <x v="2"/>
    <s v="East"/>
    <n v="2612.46"/>
    <n v="200.04"/>
    <x v="1"/>
    <n v="7.6571507314944498E-2"/>
    <x v="0"/>
    <x v="2"/>
    <m/>
    <x v="0"/>
    <n v="0"/>
    <n v="2420.2800000000002"/>
    <x v="12"/>
    <x v="5"/>
  </r>
  <r>
    <s v="ORD-202401-09883"/>
    <x v="354"/>
    <x v="0"/>
    <x v="7"/>
    <n v="3619530561"/>
    <x v="9"/>
    <s v="PRD-107-TAB"/>
    <x v="4"/>
    <x v="1"/>
    <s v="East"/>
    <n v="1235.27"/>
    <n v="285.39"/>
    <x v="1"/>
    <n v="0.23103451067378"/>
    <x v="0"/>
    <x v="1"/>
    <m/>
    <x v="0"/>
    <n v="0"/>
    <n v="2081.52"/>
    <x v="12"/>
    <x v="5"/>
  </r>
  <r>
    <s v="ORD-202401-09884"/>
    <x v="355"/>
    <x v="13"/>
    <x v="5"/>
    <n v="9575149118"/>
    <x v="9"/>
    <s v="PRD-107-TAB"/>
    <x v="6"/>
    <x v="1"/>
    <s v="South"/>
    <n v="4964.3999999999996"/>
    <n v="208.05"/>
    <x v="2"/>
    <n v="4.1908387720570497E-2"/>
    <x v="0"/>
    <x v="2"/>
    <m/>
    <x v="0"/>
    <n v="0"/>
    <n v="2081.52"/>
    <x v="12"/>
    <x v="5"/>
  </r>
  <r>
    <s v="ORD-202401-09885"/>
    <x v="368"/>
    <x v="5"/>
    <x v="2"/>
    <n v="5900646204"/>
    <x v="9"/>
    <s v="PRD-107-TAB"/>
    <x v="6"/>
    <x v="1"/>
    <s v="East"/>
    <n v="4610.49"/>
    <n v="392.76"/>
    <x v="1"/>
    <n v="8.5188342236942299E-2"/>
    <x v="0"/>
    <x v="2"/>
    <m/>
    <x v="0"/>
    <n v="0"/>
    <n v="2081.52"/>
    <x v="12"/>
    <x v="5"/>
  </r>
  <r>
    <s v="ORD-202401-09886"/>
    <x v="369"/>
    <x v="12"/>
    <x v="5"/>
    <n v="9004891452"/>
    <x v="16"/>
    <s v="PRD-109-SUN"/>
    <x v="3"/>
    <x v="2"/>
    <s v="N"/>
    <n v="2824.39"/>
    <n v="650.75"/>
    <x v="0"/>
    <n v="0.23040373319548599"/>
    <x v="0"/>
    <x v="1"/>
    <m/>
    <x v="0"/>
    <n v="0"/>
    <m/>
    <x v="12"/>
    <x v="5"/>
  </r>
  <r>
    <s v="ORD-202401-09887"/>
    <x v="379"/>
    <x v="5"/>
    <x v="0"/>
    <n v="979195934"/>
    <x v="9"/>
    <s v="PRD - 107 - TAB "/>
    <x v="6"/>
    <x v="1"/>
    <s v="North"/>
    <n v="1093.45"/>
    <n v="66.5"/>
    <x v="0"/>
    <n v="6.0816681146828797E-2"/>
    <x v="0"/>
    <x v="2"/>
    <m/>
    <x v="0"/>
    <n v="0"/>
    <m/>
    <x v="12"/>
    <x v="5"/>
  </r>
  <r>
    <s v="ORD-202401-09888"/>
    <x v="378"/>
    <x v="0"/>
    <x v="6"/>
    <n v="6710292474"/>
    <x v="21"/>
    <s v="PRD-110-CAM"/>
    <x v="8"/>
    <x v="1"/>
    <s v="W"/>
    <n v="2763.13"/>
    <n v="622.1"/>
    <x v="3"/>
    <n v="0.225143225255417"/>
    <x v="0"/>
    <x v="1"/>
    <m/>
    <x v="0"/>
    <n v="0"/>
    <m/>
    <x v="12"/>
    <x v="5"/>
  </r>
  <r>
    <s v="ORD-202401-09889"/>
    <x v="376"/>
    <x v="12"/>
    <x v="7"/>
    <n v="7856367352"/>
    <x v="4"/>
    <s v="PRD-109-SUN"/>
    <x v="3"/>
    <x v="2"/>
    <s v="S"/>
    <n v="3041.64"/>
    <n v="487.16"/>
    <x v="2"/>
    <n v="0.160163595954814"/>
    <x v="0"/>
    <x v="0"/>
    <m/>
    <x v="0"/>
    <n v="0"/>
    <m/>
    <x v="12"/>
    <x v="5"/>
  </r>
  <r>
    <s v="ORD-202401-09890"/>
    <x v="373"/>
    <x v="1"/>
    <x v="1"/>
    <n v="3578558544"/>
    <x v="17"/>
    <s v="PRD-108-JAC"/>
    <x v="0"/>
    <x v="0"/>
    <s v="North"/>
    <n v="1799.56"/>
    <n v="182.86"/>
    <x v="0"/>
    <n v="0.10161372780012901"/>
    <x v="0"/>
    <x v="0"/>
    <m/>
    <x v="0"/>
    <n v="0"/>
    <n v="2085.91"/>
    <x v="12"/>
    <x v="5"/>
  </r>
  <r>
    <s v="ORD-202401-09891"/>
    <x v="375"/>
    <x v="22"/>
    <x v="0"/>
    <n v="5865244272"/>
    <x v="18"/>
    <s v="PRD - 103 - HEA"/>
    <x v="5"/>
    <x v="1"/>
    <s v="South"/>
    <n v="2311.29"/>
    <n v="267.25"/>
    <x v="2"/>
    <n v="0.115628069173492"/>
    <x v="0"/>
    <x v="0"/>
    <m/>
    <x v="0"/>
    <n v="0"/>
    <m/>
    <x v="12"/>
    <x v="5"/>
  </r>
  <r>
    <s v="ORD-202401-09892"/>
    <x v="359"/>
    <x v="1"/>
    <x v="6"/>
    <n v="4270970994"/>
    <x v="18"/>
    <s v="PRD-103-HEA"/>
    <x v="5"/>
    <x v="1"/>
    <s v="W"/>
    <n v="3379.24"/>
    <n v="796.83"/>
    <x v="3"/>
    <n v="0.23580154117493901"/>
    <x v="0"/>
    <x v="1"/>
    <m/>
    <x v="0"/>
    <n v="0"/>
    <n v="2183.56"/>
    <x v="12"/>
    <x v="5"/>
  </r>
  <r>
    <s v="ORD-202401-09893"/>
    <x v="379"/>
    <x v="27"/>
    <x v="0"/>
    <n v="8242734991"/>
    <x v="21"/>
    <s v="PRD-110-CAM"/>
    <x v="8"/>
    <x v="1"/>
    <s v="East"/>
    <n v="1888.5"/>
    <n v="196.05"/>
    <x v="1"/>
    <n v="0.103812549642573"/>
    <x v="0"/>
    <x v="0"/>
    <m/>
    <x v="0"/>
    <n v="0"/>
    <m/>
    <x v="12"/>
    <x v="5"/>
  </r>
  <r>
    <s v="ORD-202401-09894"/>
    <x v="358"/>
    <x v="28"/>
    <x v="2"/>
    <n v="5082976898"/>
    <x v="5"/>
    <s v="PRD-103-HEA"/>
    <x v="4"/>
    <x v="1"/>
    <s v="East"/>
    <n v="3738.43"/>
    <n v="570.71"/>
    <x v="1"/>
    <n v="0.15266034137324999"/>
    <x v="0"/>
    <x v="0"/>
    <m/>
    <x v="0"/>
    <n v="0"/>
    <n v="2183.56"/>
    <x v="12"/>
    <x v="5"/>
  </r>
  <r>
    <s v="ORD-202401-09895"/>
    <x v="360"/>
    <x v="18"/>
    <x v="1"/>
    <n v="1508494414"/>
    <x v="5"/>
    <s v="PRD-103-HEA"/>
    <x v="5"/>
    <x v="1"/>
    <s v="West"/>
    <n v="2356.25"/>
    <n v="581.91999999999996"/>
    <x v="3"/>
    <n v="0.246968700265252"/>
    <x v="0"/>
    <x v="1"/>
    <m/>
    <x v="0"/>
    <n v="0"/>
    <n v="2183.56"/>
    <x v="12"/>
    <x v="5"/>
  </r>
  <r>
    <s v="ORD-202401-09896"/>
    <x v="362"/>
    <x v="8"/>
    <x v="5"/>
    <n v="1263273589"/>
    <x v="4"/>
    <s v="PRD-109-SUN"/>
    <x v="3"/>
    <x v="2"/>
    <s v="North"/>
    <n v="477.41"/>
    <n v="63.71"/>
    <x v="0"/>
    <n v="0.13344923650530999"/>
    <x v="2"/>
    <x v="0"/>
    <m/>
    <x v="0"/>
    <n v="0"/>
    <m/>
    <x v="12"/>
    <x v="5"/>
  </r>
  <r>
    <s v="ORD-202401-09897"/>
    <x v="372"/>
    <x v="20"/>
    <x v="1"/>
    <n v="5028393519"/>
    <x v="14"/>
    <s v="PRD-111-CHA"/>
    <x v="11"/>
    <x v="1"/>
    <s v="West"/>
    <n v="702.04"/>
    <n v="51.64"/>
    <x v="3"/>
    <n v="7.3557062275653798E-2"/>
    <x v="1"/>
    <x v="2"/>
    <m/>
    <x v="0"/>
    <n v="0"/>
    <n v="207.68"/>
    <x v="12"/>
    <x v="5"/>
  </r>
  <r>
    <s v="ORD-202401-09898"/>
    <x v="381"/>
    <x v="24"/>
    <x v="1"/>
    <n v="7135816599"/>
    <x v="3"/>
    <s v="PRD-106-PHO"/>
    <x v="2"/>
    <x v="1"/>
    <s v="North"/>
    <n v="3729.89"/>
    <n v="401.52"/>
    <x v="0"/>
    <n v="0.107649287244396"/>
    <x v="0"/>
    <x v="0"/>
    <m/>
    <x v="0"/>
    <n v="0"/>
    <n v="2788.38"/>
    <x v="12"/>
    <x v="5"/>
  </r>
  <r>
    <s v="ORD-202401-09899"/>
    <x v="363"/>
    <x v="12"/>
    <x v="3"/>
    <n v="698095667"/>
    <x v="22"/>
    <s v="PRD-105-BAG"/>
    <x v="9"/>
    <x v="2"/>
    <s v="West"/>
    <n v="2158.6799999999998"/>
    <n v="521.92999999999995"/>
    <x v="3"/>
    <n v="0.241782014935053"/>
    <x v="0"/>
    <x v="1"/>
    <m/>
    <x v="0"/>
    <n v="0"/>
    <m/>
    <x v="12"/>
    <x v="5"/>
  </r>
  <r>
    <s v="ORD-202401-09900"/>
    <x v="355"/>
    <x v="25"/>
    <x v="7"/>
    <n v="1129708845"/>
    <x v="14"/>
    <s v="PRD-111-CHA"/>
    <x v="11"/>
    <x v="1"/>
    <s v="South"/>
    <n v="1543.77"/>
    <n v="399.06"/>
    <x v="2"/>
    <n v="0.25849705590858701"/>
    <x v="0"/>
    <x v="1"/>
    <m/>
    <x v="0"/>
    <n v="0"/>
    <n v="207.68"/>
    <x v="12"/>
    <x v="5"/>
  </r>
  <r>
    <s v="ORD-202401-09901"/>
    <x v="370"/>
    <x v="17"/>
    <x v="6"/>
    <n v="3374884868"/>
    <x v="12"/>
    <s v="PRD-105-BAG "/>
    <x v="9"/>
    <x v="2"/>
    <s v="N"/>
    <n v="319.27999999999997"/>
    <n v="74.19"/>
    <x v="0"/>
    <n v="0.23236657479328501"/>
    <x v="2"/>
    <x v="1"/>
    <m/>
    <x v="0"/>
    <n v="0"/>
    <m/>
    <x v="12"/>
    <x v="5"/>
  </r>
  <r>
    <s v="ORD-202401-09902"/>
    <x v="353"/>
    <x v="19"/>
    <x v="3"/>
    <n v="3719413325"/>
    <x v="5"/>
    <s v="PRD - 103 - HEA"/>
    <x v="4"/>
    <x v="1"/>
    <s v="East"/>
    <n v="2087.29"/>
    <n v="70.069999999999993"/>
    <x v="1"/>
    <n v="3.3569844151986501E-2"/>
    <x v="0"/>
    <x v="2"/>
    <s v="Late delivery"/>
    <x v="1"/>
    <n v="1"/>
    <m/>
    <x v="12"/>
    <x v="5"/>
  </r>
  <r>
    <s v="ORD-202401-09903"/>
    <x v="374"/>
    <x v="3"/>
    <x v="4"/>
    <n v="3616188290"/>
    <x v="22"/>
    <s v="PRD-105-BAG"/>
    <x v="9"/>
    <x v="2"/>
    <s v="East"/>
    <n v="1514.37"/>
    <n v="331.67"/>
    <x v="1"/>
    <n v="0.219015168023667"/>
    <x v="0"/>
    <x v="1"/>
    <m/>
    <x v="0"/>
    <n v="0"/>
    <m/>
    <x v="12"/>
    <x v="5"/>
  </r>
  <r>
    <s v="ORD-202401-09904"/>
    <x v="382"/>
    <x v="10"/>
    <x v="1"/>
    <n v="3827623837"/>
    <x v="13"/>
    <s v="PRD-102-LAP"/>
    <x v="10"/>
    <x v="1"/>
    <s v="North"/>
    <n v="3346.13"/>
    <n v="378.28"/>
    <x v="0"/>
    <n v="0.11305000104598401"/>
    <x v="0"/>
    <x v="0"/>
    <m/>
    <x v="0"/>
    <n v="0"/>
    <n v="847.14"/>
    <x v="12"/>
    <x v="5"/>
  </r>
  <r>
    <s v="ORD-202401-09905"/>
    <x v="355"/>
    <x v="9"/>
    <x v="4"/>
    <n v="9262889833"/>
    <x v="15"/>
    <s v="PRD-100-SHO"/>
    <x v="12"/>
    <x v="0"/>
    <s v="South"/>
    <n v="667.37"/>
    <n v="77.41"/>
    <x v="2"/>
    <n v="0.11599262777769501"/>
    <x v="1"/>
    <x v="0"/>
    <m/>
    <x v="0"/>
    <n v="0"/>
    <n v="2793.38"/>
    <x v="12"/>
    <x v="5"/>
  </r>
  <r>
    <s v="ORD-202401-09906"/>
    <x v="376"/>
    <x v="6"/>
    <x v="4"/>
    <n v="3495033443"/>
    <x v="0"/>
    <s v="PRD-108-JAC"/>
    <x v="0"/>
    <x v="0"/>
    <s v="North"/>
    <n v="3859.38"/>
    <n v="1034.6300000000001"/>
    <x v="0"/>
    <n v="0.26808191989386898"/>
    <x v="0"/>
    <x v="1"/>
    <m/>
    <x v="0"/>
    <n v="0"/>
    <n v="2085.91"/>
    <x v="12"/>
    <x v="5"/>
  </r>
  <r>
    <s v="ORD-202401-09907"/>
    <x v="360"/>
    <x v="21"/>
    <x v="0"/>
    <n v="1223785502"/>
    <x v="15"/>
    <s v="PRD-100-SHO"/>
    <x v="12"/>
    <x v="0"/>
    <s v="W"/>
    <n v="536.17999999999995"/>
    <n v="102.1"/>
    <x v="3"/>
    <n v="0.190421127233392"/>
    <x v="1"/>
    <x v="0"/>
    <s v="Late delivery"/>
    <x v="1"/>
    <n v="1"/>
    <n v="2793.38"/>
    <x v="12"/>
    <x v="5"/>
  </r>
  <r>
    <s v="ORD-202401-09908"/>
    <x v="382"/>
    <x v="20"/>
    <x v="0"/>
    <n v="3032754361"/>
    <x v="15"/>
    <s v="PRD-100-SHO"/>
    <x v="12"/>
    <x v="0"/>
    <s v="South"/>
    <n v="1117.95"/>
    <n v="282.60000000000002"/>
    <x v="2"/>
    <n v="0.25278411377968601"/>
    <x v="0"/>
    <x v="1"/>
    <m/>
    <x v="0"/>
    <n v="0"/>
    <n v="2793.38"/>
    <x v="12"/>
    <x v="5"/>
  </r>
  <r>
    <s v="ORD-202401-09909"/>
    <x v="363"/>
    <x v="6"/>
    <x v="7"/>
    <n v="2059001068"/>
    <x v="17"/>
    <s v="PRD-108-JAC"/>
    <x v="0"/>
    <x v="0"/>
    <s v="South"/>
    <n v="1620.18"/>
    <n v="73.34"/>
    <x v="2"/>
    <n v="4.5266575318791698E-2"/>
    <x v="0"/>
    <x v="2"/>
    <m/>
    <x v="0"/>
    <n v="0"/>
    <n v="2085.91"/>
    <x v="12"/>
    <x v="5"/>
  </r>
  <r>
    <s v="ORD-202401-09910"/>
    <x v="380"/>
    <x v="3"/>
    <x v="3"/>
    <n v="162331947"/>
    <x v="11"/>
    <s v="PRD-104-WAT"/>
    <x v="7"/>
    <x v="2"/>
    <s v="South"/>
    <n v="4035.8"/>
    <n v="706.02"/>
    <x v="2"/>
    <n v="0.17493929332474401"/>
    <x v="0"/>
    <x v="0"/>
    <m/>
    <x v="0"/>
    <n v="0"/>
    <n v="2420.2800000000002"/>
    <x v="12"/>
    <x v="5"/>
  </r>
  <r>
    <s v="ORD-202401-09911"/>
    <x v="361"/>
    <x v="19"/>
    <x v="5"/>
    <n v="6498828872"/>
    <x v="11"/>
    <s v="PRD-104-WAT"/>
    <x v="7"/>
    <x v="2"/>
    <s v="W"/>
    <n v="419.23"/>
    <n v="78.3"/>
    <x v="3"/>
    <n v="0.18677098490089"/>
    <x v="2"/>
    <x v="0"/>
    <m/>
    <x v="0"/>
    <n v="0"/>
    <n v="2420.2800000000002"/>
    <x v="12"/>
    <x v="5"/>
  </r>
  <r>
    <s v="ORD-202401-09912"/>
    <x v="363"/>
    <x v="29"/>
    <x v="1"/>
    <n v="516835798"/>
    <x v="15"/>
    <s v="PRD-100-SHO"/>
    <x v="12"/>
    <x v="0"/>
    <s v="N"/>
    <n v="4323.4799999999996"/>
    <n v="218.16"/>
    <x v="0"/>
    <n v="5.04593521885148E-2"/>
    <x v="0"/>
    <x v="2"/>
    <m/>
    <x v="0"/>
    <n v="0"/>
    <n v="2793.38"/>
    <x v="12"/>
    <x v="5"/>
  </r>
  <r>
    <s v="ORD-202401-09913"/>
    <x v="360"/>
    <x v="4"/>
    <x v="4"/>
    <n v="7523519001"/>
    <x v="12"/>
    <s v="PRD-105-BAG"/>
    <x v="4"/>
    <x v="2"/>
    <s v="South"/>
    <n v="2987.92"/>
    <n v="886.29"/>
    <x v="2"/>
    <n v="0.29662440761466202"/>
    <x v="0"/>
    <x v="1"/>
    <m/>
    <x v="0"/>
    <n v="0"/>
    <m/>
    <x v="12"/>
    <x v="5"/>
  </r>
  <r>
    <s v="ORD-202401-09914"/>
    <x v="366"/>
    <x v="19"/>
    <x v="0"/>
    <n v="5054464448"/>
    <x v="21"/>
    <s v="PRD-110-CAM"/>
    <x v="8"/>
    <x v="1"/>
    <s v="South"/>
    <n v="4361.72"/>
    <n v="155.09"/>
    <x v="2"/>
    <n v="3.5557073814916997E-2"/>
    <x v="0"/>
    <x v="2"/>
    <m/>
    <x v="0"/>
    <n v="0"/>
    <m/>
    <x v="12"/>
    <x v="5"/>
  </r>
  <r>
    <s v="ORD-202401-09915"/>
    <x v="369"/>
    <x v="28"/>
    <x v="4"/>
    <n v="3844197927"/>
    <x v="11"/>
    <s v="PRD-104-WAT"/>
    <x v="7"/>
    <x v="2"/>
    <s v="S"/>
    <n v="923"/>
    <n v="223.12"/>
    <x v="2"/>
    <n v="0.24173347778981599"/>
    <x v="1"/>
    <x v="1"/>
    <m/>
    <x v="0"/>
    <n v="0"/>
    <n v="2420.2800000000002"/>
    <x v="12"/>
    <x v="5"/>
  </r>
  <r>
    <s v="ORD-202401-09916"/>
    <x v="363"/>
    <x v="9"/>
    <x v="6"/>
    <n v="9131898250"/>
    <x v="8"/>
    <s v="PRD-110-CAM"/>
    <x v="4"/>
    <x v="1"/>
    <s v="East"/>
    <n v="4118.3"/>
    <n v="474.72"/>
    <x v="1"/>
    <n v="0.115270864191535"/>
    <x v="0"/>
    <x v="0"/>
    <m/>
    <x v="0"/>
    <n v="0"/>
    <m/>
    <x v="12"/>
    <x v="5"/>
  </r>
  <r>
    <s v="ORD-202401-09917"/>
    <x v="369"/>
    <x v="11"/>
    <x v="7"/>
    <n v="9762072124"/>
    <x v="12"/>
    <s v="PRD-105-BAG"/>
    <x v="9"/>
    <x v="2"/>
    <s v="S"/>
    <n v="289.14"/>
    <n v="44.5"/>
    <x v="2"/>
    <n v="0.15390468285259701"/>
    <x v="2"/>
    <x v="0"/>
    <m/>
    <x v="0"/>
    <n v="0"/>
    <m/>
    <x v="12"/>
    <x v="5"/>
  </r>
  <r>
    <s v="ORD-202401-09918"/>
    <x v="356"/>
    <x v="14"/>
    <x v="0"/>
    <n v="2590098540"/>
    <x v="14"/>
    <s v="PRD-111-CHA"/>
    <x v="11"/>
    <x v="1"/>
    <s v="S"/>
    <n v="471.32"/>
    <n v="140.46"/>
    <x v="2"/>
    <n v="0.29801408809301499"/>
    <x v="2"/>
    <x v="1"/>
    <s v="DAMAGED"/>
    <x v="1"/>
    <n v="1"/>
    <n v="207.68"/>
    <x v="12"/>
    <x v="5"/>
  </r>
  <r>
    <s v="ORD-202401-09919"/>
    <x v="374"/>
    <x v="11"/>
    <x v="0"/>
    <n v="7469029621"/>
    <x v="8"/>
    <s v="PRD-110-CAM"/>
    <x v="8"/>
    <x v="1"/>
    <s v="North"/>
    <n v="3264.56"/>
    <n v="319.98"/>
    <x v="0"/>
    <n v="9.8016271718087605E-2"/>
    <x v="0"/>
    <x v="2"/>
    <m/>
    <x v="0"/>
    <n v="0"/>
    <m/>
    <x v="12"/>
    <x v="5"/>
  </r>
  <r>
    <s v="ORD-202401-09920"/>
    <x v="379"/>
    <x v="2"/>
    <x v="0"/>
    <n v="751700265"/>
    <x v="3"/>
    <s v="PRD-106-PHO"/>
    <x v="4"/>
    <x v="1"/>
    <s v="East"/>
    <n v="1047.1199999999999"/>
    <n v="242.52"/>
    <x v="1"/>
    <n v="0.231606692642677"/>
    <x v="0"/>
    <x v="1"/>
    <m/>
    <x v="0"/>
    <n v="0"/>
    <n v="2788.38"/>
    <x v="12"/>
    <x v="5"/>
  </r>
  <r>
    <s v="ORD-202401-09921"/>
    <x v="375"/>
    <x v="16"/>
    <x v="4"/>
    <n v="8912265228"/>
    <x v="9"/>
    <s v="PRD-107-TAB"/>
    <x v="4"/>
    <x v="1"/>
    <s v="South"/>
    <n v="4958.1000000000004"/>
    <n v="814.25"/>
    <x v="2"/>
    <n v="0.16422621568746101"/>
    <x v="0"/>
    <x v="0"/>
    <m/>
    <x v="0"/>
    <n v="0"/>
    <n v="2081.52"/>
    <x v="12"/>
    <x v="5"/>
  </r>
  <r>
    <s v="ORD-202401-09922"/>
    <x v="372"/>
    <x v="22"/>
    <x v="2"/>
    <n v="8722021752"/>
    <x v="6"/>
    <s v="PRD-107-TAB"/>
    <x v="4"/>
    <x v="1"/>
    <s v="East"/>
    <n v="2987.89"/>
    <n v="346.58"/>
    <x v="1"/>
    <n v="0.11599489941062099"/>
    <x v="0"/>
    <x v="0"/>
    <m/>
    <x v="0"/>
    <n v="0"/>
    <n v="2081.52"/>
    <x v="12"/>
    <x v="5"/>
  </r>
  <r>
    <s v="ORD-202401-09923"/>
    <x v="361"/>
    <x v="2"/>
    <x v="4"/>
    <n v="4145532581"/>
    <x v="15"/>
    <s v="PRD-100-SHO"/>
    <x v="4"/>
    <x v="0"/>
    <s v="S"/>
    <n v="2884.54"/>
    <n v="553.72"/>
    <x v="2"/>
    <n v="0.191961283254869"/>
    <x v="0"/>
    <x v="0"/>
    <m/>
    <x v="0"/>
    <n v="0"/>
    <n v="2793.38"/>
    <x v="12"/>
    <x v="5"/>
  </r>
  <r>
    <s v="ORD-202401-09924"/>
    <x v="355"/>
    <x v="29"/>
    <x v="0"/>
    <n v="7186634858"/>
    <x v="23"/>
    <s v="PRD-111-CHA"/>
    <x v="11"/>
    <x v="1"/>
    <s v="South"/>
    <n v="1216.83"/>
    <n v="95.24"/>
    <x v="2"/>
    <n v="7.8268944717010597E-2"/>
    <x v="0"/>
    <x v="2"/>
    <m/>
    <x v="0"/>
    <n v="0"/>
    <n v="207.68"/>
    <x v="12"/>
    <x v="5"/>
  </r>
  <r>
    <s v="ORD-202401-09925"/>
    <x v="369"/>
    <x v="24"/>
    <x v="6"/>
    <n v="414502243"/>
    <x v="5"/>
    <s v="PRD-103-HEA"/>
    <x v="5"/>
    <x v="1"/>
    <s v="North"/>
    <n v="1489.61"/>
    <n v="219.51"/>
    <x v="0"/>
    <n v="0.14736071857734601"/>
    <x v="0"/>
    <x v="0"/>
    <s v="Late delivery"/>
    <x v="1"/>
    <n v="1"/>
    <n v="2183.56"/>
    <x v="12"/>
    <x v="5"/>
  </r>
  <r>
    <s v="ORD-202401-09926"/>
    <x v="380"/>
    <x v="28"/>
    <x v="7"/>
    <n v="720196799"/>
    <x v="0"/>
    <s v="PRD-108-JAC"/>
    <x v="4"/>
    <x v="0"/>
    <s v="East"/>
    <n v="601.79999999999995"/>
    <n v="54.75"/>
    <x v="1"/>
    <n v="9.0977068793619206E-2"/>
    <x v="1"/>
    <x v="2"/>
    <m/>
    <x v="0"/>
    <n v="0"/>
    <n v="2085.91"/>
    <x v="12"/>
    <x v="5"/>
  </r>
  <r>
    <s v="ORD-202401-09927"/>
    <x v="381"/>
    <x v="16"/>
    <x v="6"/>
    <n v="2719734533"/>
    <x v="13"/>
    <s v="PRD-102-LAP"/>
    <x v="10"/>
    <x v="1"/>
    <s v="S"/>
    <n v="1267.06"/>
    <n v="109.54"/>
    <x v="2"/>
    <n v="8.6452101715783006E-2"/>
    <x v="0"/>
    <x v="2"/>
    <m/>
    <x v="0"/>
    <n v="0"/>
    <n v="847.14"/>
    <x v="12"/>
    <x v="5"/>
  </r>
  <r>
    <s v="ORD-202401-09928"/>
    <x v="353"/>
    <x v="20"/>
    <x v="0"/>
    <n v="7353163701"/>
    <x v="3"/>
    <s v="PRD-106-PHO"/>
    <x v="2"/>
    <x v="1"/>
    <s v="South"/>
    <n v="3255.52"/>
    <n v="106.35"/>
    <x v="2"/>
    <n v="3.2667592274045303E-2"/>
    <x v="0"/>
    <x v="2"/>
    <m/>
    <x v="0"/>
    <n v="0"/>
    <n v="2788.38"/>
    <x v="12"/>
    <x v="5"/>
  </r>
  <r>
    <s v="ORD-202401-09929"/>
    <x v="382"/>
    <x v="22"/>
    <x v="3"/>
    <n v="8878184172"/>
    <x v="1"/>
    <s v="PRD-101-SHI"/>
    <x v="1"/>
    <x v="0"/>
    <s v="North"/>
    <n v="3254.35"/>
    <n v="642.74"/>
    <x v="0"/>
    <n v="0.19750180527601499"/>
    <x v="0"/>
    <x v="0"/>
    <s v="DAMAGED"/>
    <x v="1"/>
    <n v="1"/>
    <n v="2821.33"/>
    <x v="12"/>
    <x v="5"/>
  </r>
  <r>
    <s v="ORD-202401-09930"/>
    <x v="374"/>
    <x v="23"/>
    <x v="2"/>
    <n v="1497579239"/>
    <x v="5"/>
    <s v="PRD-103-HEA"/>
    <x v="5"/>
    <x v="1"/>
    <s v="W"/>
    <n v="848.97"/>
    <n v="211.85"/>
    <x v="3"/>
    <n v="0.24953767506507901"/>
    <x v="1"/>
    <x v="1"/>
    <m/>
    <x v="0"/>
    <n v="0"/>
    <n v="2183.56"/>
    <x v="12"/>
    <x v="5"/>
  </r>
  <r>
    <s v="ORD-202401-09931"/>
    <x v="367"/>
    <x v="1"/>
    <x v="7"/>
    <n v="1941232570"/>
    <x v="7"/>
    <s v="PRD-104-WAT"/>
    <x v="7"/>
    <x v="2"/>
    <s v="W"/>
    <n v="49.87"/>
    <n v="3.94"/>
    <x v="3"/>
    <n v="7.9005414076599195E-2"/>
    <x v="2"/>
    <x v="2"/>
    <m/>
    <x v="0"/>
    <n v="0"/>
    <n v="2420.2800000000002"/>
    <x v="12"/>
    <x v="5"/>
  </r>
  <r>
    <s v="ORD-202401-09932"/>
    <x v="372"/>
    <x v="13"/>
    <x v="4"/>
    <n v="9471029368"/>
    <x v="2"/>
    <s v="PRD-101-SHI "/>
    <x v="1"/>
    <x v="0"/>
    <s v="W"/>
    <n v="3154.91"/>
    <n v="908.23"/>
    <x v="3"/>
    <n v="0.28787825960169999"/>
    <x v="0"/>
    <x v="1"/>
    <m/>
    <x v="0"/>
    <n v="0"/>
    <m/>
    <x v="12"/>
    <x v="5"/>
  </r>
  <r>
    <s v="ORD-202401-09933"/>
    <x v="381"/>
    <x v="28"/>
    <x v="6"/>
    <n v="4802164859"/>
    <x v="14"/>
    <s v="PRD-111-CHA"/>
    <x v="11"/>
    <x v="1"/>
    <s v="N"/>
    <n v="2212.7800000000002"/>
    <n v="259.64999999999998"/>
    <x v="0"/>
    <n v="0.117341082258516"/>
    <x v="0"/>
    <x v="0"/>
    <m/>
    <x v="0"/>
    <n v="0"/>
    <n v="207.68"/>
    <x v="12"/>
    <x v="5"/>
  </r>
  <r>
    <s v="ORD-202401-09934"/>
    <x v="365"/>
    <x v="1"/>
    <x v="5"/>
    <n v="6265459073"/>
    <x v="0"/>
    <s v="PRD-108-JAC"/>
    <x v="0"/>
    <x v="0"/>
    <s v="West"/>
    <n v="1517.86"/>
    <n v="216.5"/>
    <x v="3"/>
    <n v="0.142635025628187"/>
    <x v="0"/>
    <x v="0"/>
    <m/>
    <x v="0"/>
    <n v="0"/>
    <n v="2085.91"/>
    <x v="12"/>
    <x v="5"/>
  </r>
  <r>
    <s v="ORD-202401-09935"/>
    <x v="359"/>
    <x v="7"/>
    <x v="3"/>
    <n v="7013824678"/>
    <x v="8"/>
    <s v="PRD-110-CAM"/>
    <x v="8"/>
    <x v="1"/>
    <s v="S"/>
    <n v="609.70000000000005"/>
    <n v="91.66"/>
    <x v="2"/>
    <n v="0.150336230933246"/>
    <x v="1"/>
    <x v="0"/>
    <m/>
    <x v="0"/>
    <n v="0"/>
    <m/>
    <x v="12"/>
    <x v="5"/>
  </r>
  <r>
    <s v="ORD-202401-09936"/>
    <x v="365"/>
    <x v="16"/>
    <x v="4"/>
    <n v="7262620952"/>
    <x v="4"/>
    <s v="PRD-109-SUN"/>
    <x v="3"/>
    <x v="2"/>
    <s v="West"/>
    <n v="1799.43"/>
    <n v="180.76"/>
    <x v="3"/>
    <n v="0.1004540326659"/>
    <x v="0"/>
    <x v="0"/>
    <m/>
    <x v="0"/>
    <n v="0"/>
    <m/>
    <x v="12"/>
    <x v="5"/>
  </r>
  <r>
    <s v="ORD-202401-09937"/>
    <x v="359"/>
    <x v="16"/>
    <x v="1"/>
    <n v="9913207885"/>
    <x v="14"/>
    <s v="PRD-111-CHA"/>
    <x v="11"/>
    <x v="1"/>
    <s v="West"/>
    <n v="3941.6"/>
    <n v="1113.75"/>
    <x v="3"/>
    <n v="0.282562918611731"/>
    <x v="0"/>
    <x v="1"/>
    <m/>
    <x v="0"/>
    <n v="0"/>
    <n v="207.68"/>
    <x v="12"/>
    <x v="5"/>
  </r>
  <r>
    <s v="ORD-202401-09938"/>
    <x v="366"/>
    <x v="19"/>
    <x v="4"/>
    <n v="9783547989"/>
    <x v="22"/>
    <s v="PRD-105-BAG "/>
    <x v="9"/>
    <x v="2"/>
    <s v="North"/>
    <n v="1861.27"/>
    <n v="415.31"/>
    <x v="0"/>
    <n v="0.223132592262273"/>
    <x v="0"/>
    <x v="1"/>
    <m/>
    <x v="0"/>
    <n v="0"/>
    <m/>
    <x v="12"/>
    <x v="5"/>
  </r>
  <r>
    <s v="ORD-202401-09939"/>
    <x v="371"/>
    <x v="29"/>
    <x v="1"/>
    <n v="9396561189"/>
    <x v="8"/>
    <s v="PRD-110-CAM"/>
    <x v="8"/>
    <x v="1"/>
    <s v="South"/>
    <n v="3168.04"/>
    <n v="746.12"/>
    <x v="2"/>
    <n v="0.235514703097183"/>
    <x v="0"/>
    <x v="1"/>
    <m/>
    <x v="0"/>
    <n v="0"/>
    <m/>
    <x v="12"/>
    <x v="5"/>
  </r>
  <r>
    <s v="ORD-202401-09940"/>
    <x v="378"/>
    <x v="2"/>
    <x v="2"/>
    <n v="8789828942"/>
    <x v="2"/>
    <s v="PRD - 101 - SHI"/>
    <x v="1"/>
    <x v="0"/>
    <s v="North"/>
    <n v="3338.62"/>
    <n v="507.65"/>
    <x v="0"/>
    <n v="0.15205384260562699"/>
    <x v="0"/>
    <x v="0"/>
    <m/>
    <x v="0"/>
    <n v="0"/>
    <m/>
    <x v="12"/>
    <x v="5"/>
  </r>
  <r>
    <s v="ORD-202401-09941"/>
    <x v="360"/>
    <x v="26"/>
    <x v="3"/>
    <n v="8956424907"/>
    <x v="3"/>
    <s v="PRD-106-PHO"/>
    <x v="2"/>
    <x v="1"/>
    <s v="N"/>
    <n v="1314.97"/>
    <n v="222.05"/>
    <x v="0"/>
    <n v="0.168863167981019"/>
    <x v="0"/>
    <x v="0"/>
    <m/>
    <x v="0"/>
    <n v="0"/>
    <n v="2788.38"/>
    <x v="12"/>
    <x v="5"/>
  </r>
  <r>
    <s v="ORD-202401-09942"/>
    <x v="365"/>
    <x v="17"/>
    <x v="2"/>
    <n v="9635420313"/>
    <x v="13"/>
    <s v="PRD-102-LAP"/>
    <x v="10"/>
    <x v="1"/>
    <s v="N"/>
    <n v="3625.64"/>
    <n v="837.41"/>
    <x v="0"/>
    <n v="0.23096887721891901"/>
    <x v="0"/>
    <x v="1"/>
    <m/>
    <x v="0"/>
    <n v="0"/>
    <n v="847.14"/>
    <x v="12"/>
    <x v="5"/>
  </r>
  <r>
    <s v="ORD-202401-09943"/>
    <x v="377"/>
    <x v="15"/>
    <x v="1"/>
    <n v="3266807966"/>
    <x v="14"/>
    <s v="PRD-111-CHA "/>
    <x v="11"/>
    <x v="1"/>
    <s v="South"/>
    <n v="2187.4"/>
    <n v="80.53"/>
    <x v="2"/>
    <n v="3.6815397275304002E-2"/>
    <x v="0"/>
    <x v="2"/>
    <m/>
    <x v="0"/>
    <n v="0"/>
    <m/>
    <x v="12"/>
    <x v="5"/>
  </r>
  <r>
    <s v="ORD-202401-09944"/>
    <x v="361"/>
    <x v="25"/>
    <x v="0"/>
    <n v="5700833192"/>
    <x v="5"/>
    <s v="PRD-103-HEA"/>
    <x v="5"/>
    <x v="1"/>
    <s v="North"/>
    <n v="3326.25"/>
    <n v="753.18"/>
    <x v="0"/>
    <n v="0.22643517474633601"/>
    <x v="0"/>
    <x v="1"/>
    <m/>
    <x v="0"/>
    <n v="0"/>
    <n v="2183.56"/>
    <x v="12"/>
    <x v="5"/>
  </r>
  <r>
    <s v="ORD-202401-09945"/>
    <x v="367"/>
    <x v="14"/>
    <x v="0"/>
    <n v="4403500085"/>
    <x v="2"/>
    <s v="PRD-101-SHI"/>
    <x v="1"/>
    <x v="0"/>
    <s v="West"/>
    <n v="4535.72"/>
    <n v="808.65"/>
    <x v="3"/>
    <n v="0.17828481475928801"/>
    <x v="0"/>
    <x v="0"/>
    <m/>
    <x v="0"/>
    <n v="0"/>
    <n v="2821.33"/>
    <x v="12"/>
    <x v="5"/>
  </r>
  <r>
    <s v="ORD-202401-09946"/>
    <x v="353"/>
    <x v="15"/>
    <x v="1"/>
    <n v="9359187890"/>
    <x v="2"/>
    <s v="PRD-101-SHI"/>
    <x v="4"/>
    <x v="0"/>
    <s v="East"/>
    <n v="125.23"/>
    <n v="28.66"/>
    <x v="1"/>
    <n v="0.228858899624691"/>
    <x v="2"/>
    <x v="1"/>
    <m/>
    <x v="0"/>
    <n v="0"/>
    <n v="2821.33"/>
    <x v="12"/>
    <x v="5"/>
  </r>
  <r>
    <s v="ORD-202401-09947"/>
    <x v="359"/>
    <x v="10"/>
    <x v="5"/>
    <n v="5867229711"/>
    <x v="12"/>
    <s v="PRD - 105 - BAG"/>
    <x v="9"/>
    <x v="2"/>
    <s v="South"/>
    <n v="4742.63"/>
    <n v="540.85"/>
    <x v="2"/>
    <n v="0.114040100113228"/>
    <x v="0"/>
    <x v="0"/>
    <m/>
    <x v="0"/>
    <n v="0"/>
    <m/>
    <x v="12"/>
    <x v="5"/>
  </r>
  <r>
    <s v="ORD-202401-09948"/>
    <x v="356"/>
    <x v="15"/>
    <x v="6"/>
    <n v="1609306881"/>
    <x v="19"/>
    <s v="PRD-102-LAP"/>
    <x v="10"/>
    <x v="1"/>
    <s v="North"/>
    <n v="3575.93"/>
    <n v="497.61"/>
    <x v="0"/>
    <n v="0.13915540852309699"/>
    <x v="0"/>
    <x v="0"/>
    <m/>
    <x v="0"/>
    <n v="0"/>
    <n v="847.14"/>
    <x v="12"/>
    <x v="5"/>
  </r>
  <r>
    <s v="ORD-202401-09949"/>
    <x v="380"/>
    <x v="9"/>
    <x v="2"/>
    <n v="613422904"/>
    <x v="13"/>
    <s v="PRD-102-LAP"/>
    <x v="10"/>
    <x v="1"/>
    <s v="South"/>
    <n v="2002.26"/>
    <n v="377.1"/>
    <x v="2"/>
    <n v="0.18833717898774399"/>
    <x v="0"/>
    <x v="0"/>
    <m/>
    <x v="0"/>
    <n v="0"/>
    <n v="847.14"/>
    <x v="12"/>
    <x v="5"/>
  </r>
  <r>
    <s v="ORD-202401-09950"/>
    <x v="360"/>
    <x v="19"/>
    <x v="6"/>
    <n v="3139362058"/>
    <x v="2"/>
    <s v="PRD-101-SHI"/>
    <x v="1"/>
    <x v="0"/>
    <s v="West"/>
    <n v="4787.46"/>
    <n v="501.34"/>
    <x v="3"/>
    <n v="0.10471941279927099"/>
    <x v="0"/>
    <x v="0"/>
    <m/>
    <x v="0"/>
    <n v="0"/>
    <n v="2821.33"/>
    <x v="12"/>
    <x v="5"/>
  </r>
  <r>
    <s v="ORD-202401-09951"/>
    <x v="380"/>
    <x v="27"/>
    <x v="1"/>
    <n v="3124107227"/>
    <x v="0"/>
    <s v="PRD-108-JAC"/>
    <x v="0"/>
    <x v="0"/>
    <s v="South"/>
    <n v="1210"/>
    <n v="310.19"/>
    <x v="2"/>
    <n v="0.25635537190082602"/>
    <x v="0"/>
    <x v="1"/>
    <m/>
    <x v="0"/>
    <n v="0"/>
    <n v="2085.91"/>
    <x v="12"/>
    <x v="5"/>
  </r>
  <r>
    <s v="ORD-202401-09952"/>
    <x v="382"/>
    <x v="6"/>
    <x v="5"/>
    <n v="5029002017"/>
    <x v="9"/>
    <s v="PRD - 107 - TAB"/>
    <x v="6"/>
    <x v="1"/>
    <s v="East"/>
    <n v="4062.28"/>
    <n v="325.20999999999998"/>
    <x v="1"/>
    <n v="8.0056027649497305E-2"/>
    <x v="0"/>
    <x v="2"/>
    <m/>
    <x v="0"/>
    <n v="0"/>
    <m/>
    <x v="12"/>
    <x v="5"/>
  </r>
  <r>
    <s v="ORD-202401-09953"/>
    <x v="369"/>
    <x v="20"/>
    <x v="3"/>
    <n v="207393600"/>
    <x v="8"/>
    <s v="PRD-110-CAM"/>
    <x v="8"/>
    <x v="1"/>
    <s v="South"/>
    <n v="2004.81"/>
    <n v="280.31"/>
    <x v="2"/>
    <n v="0.139818735940064"/>
    <x v="0"/>
    <x v="0"/>
    <m/>
    <x v="0"/>
    <n v="0"/>
    <m/>
    <x v="12"/>
    <x v="5"/>
  </r>
  <r>
    <s v="ORD-202401-09954"/>
    <x v="377"/>
    <x v="5"/>
    <x v="7"/>
    <n v="8009917388"/>
    <x v="9"/>
    <s v="PRD-107-TAB"/>
    <x v="6"/>
    <x v="1"/>
    <s v="East"/>
    <n v="2945.5"/>
    <n v="151.4"/>
    <x v="1"/>
    <n v="5.1400441351213702E-2"/>
    <x v="0"/>
    <x v="2"/>
    <m/>
    <x v="0"/>
    <n v="0"/>
    <n v="2081.52"/>
    <x v="12"/>
    <x v="5"/>
  </r>
  <r>
    <s v="ORD-202401-09955"/>
    <x v="380"/>
    <x v="11"/>
    <x v="3"/>
    <n v="3409194092"/>
    <x v="12"/>
    <s v="PRD-105-BAG"/>
    <x v="9"/>
    <x v="2"/>
    <s v="East"/>
    <n v="1585.61"/>
    <n v="419.68"/>
    <x v="1"/>
    <n v="0.26468046997685402"/>
    <x v="0"/>
    <x v="1"/>
    <m/>
    <x v="0"/>
    <n v="0"/>
    <m/>
    <x v="12"/>
    <x v="5"/>
  </r>
  <r>
    <s v="ORD-202401-09956"/>
    <x v="374"/>
    <x v="12"/>
    <x v="2"/>
    <n v="9969127368"/>
    <x v="8"/>
    <s v="PRD-110-CAM"/>
    <x v="8"/>
    <x v="1"/>
    <s v="North"/>
    <n v="1375.22"/>
    <n v="112.17"/>
    <x v="0"/>
    <n v="8.1565131397158305E-2"/>
    <x v="0"/>
    <x v="2"/>
    <m/>
    <x v="0"/>
    <n v="0"/>
    <m/>
    <x v="12"/>
    <x v="5"/>
  </r>
  <r>
    <s v="ORD-202401-09957"/>
    <x v="353"/>
    <x v="27"/>
    <x v="0"/>
    <n v="7183580224"/>
    <x v="15"/>
    <s v="PRD-100-SHO"/>
    <x v="12"/>
    <x v="0"/>
    <s v="North"/>
    <n v="1527.85"/>
    <n v="435.79"/>
    <x v="0"/>
    <n v="0.28523087999476399"/>
    <x v="0"/>
    <x v="1"/>
    <m/>
    <x v="0"/>
    <n v="0"/>
    <n v="2793.38"/>
    <x v="12"/>
    <x v="5"/>
  </r>
  <r>
    <s v="ORD-202401-09958"/>
    <x v="370"/>
    <x v="9"/>
    <x v="0"/>
    <n v="713567602"/>
    <x v="5"/>
    <s v="PRD-103-HEA"/>
    <x v="5"/>
    <x v="1"/>
    <s v="East"/>
    <n v="928.53"/>
    <n v="129.31"/>
    <x v="1"/>
    <n v="0.13926313635531401"/>
    <x v="1"/>
    <x v="0"/>
    <m/>
    <x v="0"/>
    <n v="0"/>
    <n v="2183.56"/>
    <x v="12"/>
    <x v="5"/>
  </r>
  <r>
    <s v="ORD-202401-09959"/>
    <x v="371"/>
    <x v="0"/>
    <x v="2"/>
    <n v="8101470590"/>
    <x v="8"/>
    <s v="PRD-110-CAM"/>
    <x v="4"/>
    <x v="1"/>
    <s v="North"/>
    <n v="1778.75"/>
    <n v="526.23"/>
    <x v="0"/>
    <n v="0.29584258608573399"/>
    <x v="0"/>
    <x v="1"/>
    <m/>
    <x v="0"/>
    <n v="0"/>
    <m/>
    <x v="12"/>
    <x v="5"/>
  </r>
  <r>
    <s v="ORD-202401-09960"/>
    <x v="379"/>
    <x v="11"/>
    <x v="6"/>
    <n v="2667318137"/>
    <x v="20"/>
    <s v="PRD-100-SHO"/>
    <x v="12"/>
    <x v="0"/>
    <s v="East"/>
    <n v="2278.4299999999998"/>
    <n v="236.78"/>
    <x v="1"/>
    <n v="0.10392243781902399"/>
    <x v="0"/>
    <x v="0"/>
    <m/>
    <x v="0"/>
    <n v="0"/>
    <n v="2793.38"/>
    <x v="12"/>
    <x v="5"/>
  </r>
  <r>
    <s v="ORD-202401-09961"/>
    <x v="363"/>
    <x v="8"/>
    <x v="2"/>
    <n v="6656882731"/>
    <x v="8"/>
    <s v="PRD-110-CAM"/>
    <x v="8"/>
    <x v="1"/>
    <s v="North"/>
    <n v="3458.36"/>
    <n v="769.8"/>
    <x v="0"/>
    <n v="0.22259105471957799"/>
    <x v="0"/>
    <x v="1"/>
    <m/>
    <x v="0"/>
    <n v="0"/>
    <m/>
    <x v="12"/>
    <x v="5"/>
  </r>
  <r>
    <s v="ORD-202401-09962"/>
    <x v="360"/>
    <x v="23"/>
    <x v="7"/>
    <n v="2028907246"/>
    <x v="15"/>
    <s v="PRD-100-SHO"/>
    <x v="12"/>
    <x v="0"/>
    <s v="East"/>
    <n v="3451.34"/>
    <n v="215.38"/>
    <x v="1"/>
    <n v="6.2404747141689899E-2"/>
    <x v="0"/>
    <x v="2"/>
    <m/>
    <x v="0"/>
    <n v="0"/>
    <n v="2793.38"/>
    <x v="12"/>
    <x v="5"/>
  </r>
  <r>
    <s v="ORD-202401-09963"/>
    <x v="368"/>
    <x v="3"/>
    <x v="1"/>
    <n v="5591265523"/>
    <x v="17"/>
    <s v="PRD-108-JAC"/>
    <x v="0"/>
    <x v="0"/>
    <s v="W"/>
    <n v="1384.49"/>
    <n v="117.66"/>
    <x v="3"/>
    <n v="8.4984362472823899E-2"/>
    <x v="0"/>
    <x v="2"/>
    <m/>
    <x v="0"/>
    <n v="0"/>
    <n v="2085.91"/>
    <x v="12"/>
    <x v="5"/>
  </r>
  <r>
    <s v="ORD-202401-09964"/>
    <x v="355"/>
    <x v="19"/>
    <x v="4"/>
    <n v="3906648267"/>
    <x v="13"/>
    <s v="PRD-102-LAP"/>
    <x v="4"/>
    <x v="1"/>
    <s v="North"/>
    <n v="810.27"/>
    <n v="83.43"/>
    <x v="0"/>
    <n v="0.10296567810729799"/>
    <x v="1"/>
    <x v="0"/>
    <m/>
    <x v="0"/>
    <n v="0"/>
    <n v="847.14"/>
    <x v="12"/>
    <x v="5"/>
  </r>
  <r>
    <s v="ORD-202401-09965"/>
    <x v="374"/>
    <x v="11"/>
    <x v="1"/>
    <n v="8700508999"/>
    <x v="7"/>
    <s v="PRD-104-WAT"/>
    <x v="7"/>
    <x v="2"/>
    <s v="East"/>
    <n v="2302.13"/>
    <n v="464.28"/>
    <x v="1"/>
    <n v="0.20167410181006301"/>
    <x v="0"/>
    <x v="1"/>
    <m/>
    <x v="0"/>
    <n v="0"/>
    <n v="2420.2800000000002"/>
    <x v="12"/>
    <x v="5"/>
  </r>
  <r>
    <s v="ORD-202401-09966"/>
    <x v="379"/>
    <x v="18"/>
    <x v="1"/>
    <n v="6530517109"/>
    <x v="9"/>
    <s v="PRD-107-TAB"/>
    <x v="4"/>
    <x v="1"/>
    <s v="N"/>
    <n v="3432.36"/>
    <n v="274.13"/>
    <x v="0"/>
    <n v="7.9866331037536806E-2"/>
    <x v="0"/>
    <x v="2"/>
    <m/>
    <x v="0"/>
    <n v="0"/>
    <n v="2081.52"/>
    <x v="12"/>
    <x v="5"/>
  </r>
  <r>
    <s v="ORD-202401-09967"/>
    <x v="373"/>
    <x v="26"/>
    <x v="4"/>
    <n v="5064873835"/>
    <x v="15"/>
    <s v="PRD - 100 - SHO"/>
    <x v="12"/>
    <x v="0"/>
    <s v="North"/>
    <n v="1865.38"/>
    <n v="175.47"/>
    <x v="0"/>
    <n v="9.4066624494741E-2"/>
    <x v="0"/>
    <x v="2"/>
    <m/>
    <x v="0"/>
    <n v="0"/>
    <m/>
    <x v="12"/>
    <x v="5"/>
  </r>
  <r>
    <s v="ORD-202401-09968"/>
    <x v="376"/>
    <x v="20"/>
    <x v="3"/>
    <n v="8128621439"/>
    <x v="5"/>
    <s v="PRD-103-HEA"/>
    <x v="5"/>
    <x v="1"/>
    <s v="East"/>
    <n v="729.88"/>
    <n v="123.2"/>
    <x v="1"/>
    <n v="0.16879487038965299"/>
    <x v="1"/>
    <x v="0"/>
    <s v="Late delivery"/>
    <x v="1"/>
    <n v="1"/>
    <n v="2183.56"/>
    <x v="12"/>
    <x v="5"/>
  </r>
  <r>
    <s v="ORD-202401-09969"/>
    <x v="369"/>
    <x v="18"/>
    <x v="1"/>
    <n v="7206149352"/>
    <x v="15"/>
    <s v="PRD-100-SHO"/>
    <x v="12"/>
    <x v="0"/>
    <s v="North"/>
    <n v="2390.16"/>
    <n v="98.91"/>
    <x v="0"/>
    <n v="4.1382166884225302E-2"/>
    <x v="0"/>
    <x v="2"/>
    <m/>
    <x v="0"/>
    <n v="0"/>
    <n v="2793.38"/>
    <x v="12"/>
    <x v="5"/>
  </r>
  <r>
    <s v="ORD-202401-09970"/>
    <x v="361"/>
    <x v="20"/>
    <x v="6"/>
    <n v="4124492036"/>
    <x v="12"/>
    <s v="PRD-105-BAG"/>
    <x v="9"/>
    <x v="2"/>
    <s v="N"/>
    <n v="4389.13"/>
    <n v="1267.1500000000001"/>
    <x v="0"/>
    <n v="0.28870186118889202"/>
    <x v="0"/>
    <x v="1"/>
    <m/>
    <x v="0"/>
    <n v="0"/>
    <m/>
    <x v="12"/>
    <x v="5"/>
  </r>
  <r>
    <s v="ORD-202401-09971"/>
    <x v="359"/>
    <x v="10"/>
    <x v="1"/>
    <n v="9267187746"/>
    <x v="4"/>
    <s v="PRD-109-SUN"/>
    <x v="3"/>
    <x v="2"/>
    <s v="W"/>
    <n v="3971.15"/>
    <n v="625.29"/>
    <x v="3"/>
    <n v="0.157458167029702"/>
    <x v="0"/>
    <x v="0"/>
    <m/>
    <x v="0"/>
    <n v="0"/>
    <m/>
    <x v="12"/>
    <x v="5"/>
  </r>
  <r>
    <s v="ORD-202401-09972"/>
    <x v="381"/>
    <x v="18"/>
    <x v="4"/>
    <n v="7969340225"/>
    <x v="19"/>
    <s v="PRD - 102 - LAP"/>
    <x v="4"/>
    <x v="1"/>
    <s v="N"/>
    <n v="2395.2199999999998"/>
    <n v="588.26"/>
    <x v="0"/>
    <n v="0.24559748165095499"/>
    <x v="0"/>
    <x v="1"/>
    <m/>
    <x v="0"/>
    <n v="0"/>
    <m/>
    <x v="12"/>
    <x v="5"/>
  </r>
  <r>
    <s v="ORD-202401-09973"/>
    <x v="378"/>
    <x v="16"/>
    <x v="7"/>
    <n v="6143579151"/>
    <x v="8"/>
    <s v="PRD-110-CAM"/>
    <x v="8"/>
    <x v="1"/>
    <s v="South"/>
    <n v="1826.96"/>
    <n v="305.77"/>
    <x v="2"/>
    <n v="0.16736545956123799"/>
    <x v="0"/>
    <x v="0"/>
    <m/>
    <x v="0"/>
    <n v="0"/>
    <m/>
    <x v="12"/>
    <x v="5"/>
  </r>
  <r>
    <s v="ORD-202401-09974"/>
    <x v="360"/>
    <x v="8"/>
    <x v="3"/>
    <n v="7654865915"/>
    <x v="15"/>
    <s v="PRD-100-SHO"/>
    <x v="12"/>
    <x v="0"/>
    <s v="South"/>
    <n v="3003.95"/>
    <n v="394.43"/>
    <x v="2"/>
    <n v="0.13130378335192"/>
    <x v="0"/>
    <x v="0"/>
    <m/>
    <x v="0"/>
    <n v="0"/>
    <n v="2793.38"/>
    <x v="12"/>
    <x v="5"/>
  </r>
  <r>
    <s v="ORD-202401-09975"/>
    <x v="377"/>
    <x v="0"/>
    <x v="1"/>
    <n v="8101534052"/>
    <x v="8"/>
    <s v="PRD-110-CAM"/>
    <x v="4"/>
    <x v="1"/>
    <s v="North"/>
    <n v="2745.34"/>
    <n v="536.91"/>
    <x v="0"/>
    <n v="0.195571404634763"/>
    <x v="0"/>
    <x v="0"/>
    <m/>
    <x v="0"/>
    <n v="0"/>
    <m/>
    <x v="12"/>
    <x v="5"/>
  </r>
  <r>
    <s v="ORD-202401-09976"/>
    <x v="378"/>
    <x v="4"/>
    <x v="3"/>
    <n v="3691807458"/>
    <x v="12"/>
    <s v="PRD-105-BAG"/>
    <x v="9"/>
    <x v="2"/>
    <s v="South"/>
    <n v="4818.42"/>
    <n v="1280.0899999999999"/>
    <x v="2"/>
    <n v="0.26566592368452702"/>
    <x v="0"/>
    <x v="1"/>
    <s v="damaged "/>
    <x v="1"/>
    <n v="1"/>
    <m/>
    <x v="12"/>
    <x v="5"/>
  </r>
  <r>
    <s v="ORD-202401-09977"/>
    <x v="354"/>
    <x v="25"/>
    <x v="2"/>
    <n v="7982654558"/>
    <x v="12"/>
    <s v="PRD - 105 - BAG"/>
    <x v="9"/>
    <x v="2"/>
    <s v="South"/>
    <n v="2602.25"/>
    <n v="363.96"/>
    <x v="2"/>
    <n v="0.13986357959458201"/>
    <x v="0"/>
    <x v="0"/>
    <m/>
    <x v="0"/>
    <n v="0"/>
    <m/>
    <x v="12"/>
    <x v="5"/>
  </r>
  <r>
    <s v="ORD-202401-09978"/>
    <x v="382"/>
    <x v="17"/>
    <x v="2"/>
    <n v="8259007398"/>
    <x v="16"/>
    <s v="PRD-109-SUN"/>
    <x v="3"/>
    <x v="2"/>
    <s v="N"/>
    <n v="4902.93"/>
    <n v="332.79"/>
    <x v="0"/>
    <n v="6.7875739608764599E-2"/>
    <x v="0"/>
    <x v="2"/>
    <m/>
    <x v="0"/>
    <n v="0"/>
    <m/>
    <x v="12"/>
    <x v="5"/>
  </r>
  <r>
    <s v="ORD-202401-09979"/>
    <x v="364"/>
    <x v="9"/>
    <x v="5"/>
    <n v="691508705"/>
    <x v="4"/>
    <s v="PRD - 109 - SUN"/>
    <x v="3"/>
    <x v="2"/>
    <s v="N"/>
    <n v="4702.51"/>
    <n v="808.55"/>
    <x v="0"/>
    <n v="0.17194009156812001"/>
    <x v="0"/>
    <x v="0"/>
    <m/>
    <x v="0"/>
    <n v="0"/>
    <m/>
    <x v="12"/>
    <x v="5"/>
  </r>
  <r>
    <s v="ORD-202401-09980"/>
    <x v="380"/>
    <x v="0"/>
    <x v="7"/>
    <n v="3788968398"/>
    <x v="15"/>
    <s v="PRD - 100 - SHO"/>
    <x v="12"/>
    <x v="0"/>
    <s v="North"/>
    <n v="1084.79"/>
    <n v="111.05"/>
    <x v="0"/>
    <n v="0.102370043971644"/>
    <x v="0"/>
    <x v="0"/>
    <m/>
    <x v="0"/>
    <n v="0"/>
    <m/>
    <x v="12"/>
    <x v="5"/>
  </r>
  <r>
    <s v="ORD-202401-09981"/>
    <x v="375"/>
    <x v="14"/>
    <x v="4"/>
    <n v="5845070367"/>
    <x v="23"/>
    <s v="PRD-111-CHA"/>
    <x v="4"/>
    <x v="1"/>
    <s v="North"/>
    <n v="4386.34"/>
    <n v="979.87"/>
    <x v="0"/>
    <n v="0.22339125557982301"/>
    <x v="0"/>
    <x v="1"/>
    <m/>
    <x v="0"/>
    <n v="0"/>
    <n v="207.68"/>
    <x v="12"/>
    <x v="5"/>
  </r>
  <r>
    <s v="ORD-202401-09982"/>
    <x v="374"/>
    <x v="23"/>
    <x v="5"/>
    <n v="2123338445"/>
    <x v="3"/>
    <s v="PRD-106-PHO"/>
    <x v="2"/>
    <x v="1"/>
    <s v="North"/>
    <n v="2849.47"/>
    <n v="401.52"/>
    <x v="0"/>
    <n v="0.14091041491926601"/>
    <x v="0"/>
    <x v="0"/>
    <m/>
    <x v="0"/>
    <n v="0"/>
    <n v="2788.38"/>
    <x v="12"/>
    <x v="5"/>
  </r>
  <r>
    <s v="ORD-202401-09983"/>
    <x v="373"/>
    <x v="17"/>
    <x v="6"/>
    <n v="7047340377"/>
    <x v="12"/>
    <s v="PRD-105-BAG"/>
    <x v="9"/>
    <x v="2"/>
    <s v="North"/>
    <n v="1412.83"/>
    <n v="322.32"/>
    <x v="0"/>
    <n v="0.22813785097994799"/>
    <x v="0"/>
    <x v="1"/>
    <m/>
    <x v="0"/>
    <n v="0"/>
    <m/>
    <x v="12"/>
    <x v="5"/>
  </r>
  <r>
    <s v="ORD-202401-09984"/>
    <x v="371"/>
    <x v="16"/>
    <x v="6"/>
    <n v="487385676"/>
    <x v="0"/>
    <s v="PRD-108-JAC"/>
    <x v="0"/>
    <x v="0"/>
    <s v="S"/>
    <n v="1875.05"/>
    <n v="113.4"/>
    <x v="2"/>
    <n v="6.0478387243006901E-2"/>
    <x v="0"/>
    <x v="2"/>
    <m/>
    <x v="0"/>
    <n v="0"/>
    <n v="2085.91"/>
    <x v="12"/>
    <x v="5"/>
  </r>
  <r>
    <s v="ORD-202401-09985"/>
    <x v="356"/>
    <x v="7"/>
    <x v="7"/>
    <n v="1433719361"/>
    <x v="10"/>
    <s v="PRD-106-PHO"/>
    <x v="2"/>
    <x v="1"/>
    <s v="East"/>
    <n v="3524.58"/>
    <n v="187.77"/>
    <x v="1"/>
    <n v="5.3274432698364099E-2"/>
    <x v="0"/>
    <x v="2"/>
    <m/>
    <x v="0"/>
    <n v="0"/>
    <n v="2788.38"/>
    <x v="12"/>
    <x v="5"/>
  </r>
  <r>
    <s v="ORD-202401-09986"/>
    <x v="359"/>
    <x v="14"/>
    <x v="2"/>
    <n v="2468007160"/>
    <x v="15"/>
    <s v="PRD-100-SHO"/>
    <x v="4"/>
    <x v="0"/>
    <s v="North"/>
    <n v="2699.21"/>
    <n v="325.91000000000003"/>
    <x v="0"/>
    <n v="0.120742735837523"/>
    <x v="0"/>
    <x v="0"/>
    <m/>
    <x v="0"/>
    <n v="0"/>
    <n v="2793.38"/>
    <x v="12"/>
    <x v="5"/>
  </r>
  <r>
    <s v="ORD-202401-09987"/>
    <x v="358"/>
    <x v="14"/>
    <x v="1"/>
    <n v="4371562679"/>
    <x v="9"/>
    <s v="PRD-107-TAB"/>
    <x v="6"/>
    <x v="1"/>
    <s v="South"/>
    <n v="1998.96"/>
    <n v="283.48"/>
    <x v="2"/>
    <n v="0.14181374314643599"/>
    <x v="0"/>
    <x v="0"/>
    <m/>
    <x v="0"/>
    <n v="0"/>
    <n v="2081.52"/>
    <x v="12"/>
    <x v="5"/>
  </r>
  <r>
    <s v="ORD-202401-09988"/>
    <x v="355"/>
    <x v="0"/>
    <x v="7"/>
    <n v="724937325"/>
    <x v="9"/>
    <s v="PRD-107-TAB"/>
    <x v="6"/>
    <x v="1"/>
    <s v="North"/>
    <n v="3547.06"/>
    <n v="471.81"/>
    <x v="0"/>
    <n v="0.13301438374315599"/>
    <x v="0"/>
    <x v="0"/>
    <m/>
    <x v="0"/>
    <n v="0"/>
    <n v="2081.52"/>
    <x v="12"/>
    <x v="5"/>
  </r>
  <r>
    <s v="ORD-202401-09989"/>
    <x v="381"/>
    <x v="4"/>
    <x v="1"/>
    <n v="2289203088"/>
    <x v="22"/>
    <s v="PRD-105-BAG"/>
    <x v="9"/>
    <x v="2"/>
    <s v="N"/>
    <n v="213.37"/>
    <n v="61.88"/>
    <x v="0"/>
    <n v="0.29001265407508098"/>
    <x v="2"/>
    <x v="1"/>
    <m/>
    <x v="0"/>
    <n v="0"/>
    <m/>
    <x v="12"/>
    <x v="5"/>
  </r>
  <r>
    <s v="ORD-202401-09990"/>
    <x v="380"/>
    <x v="10"/>
    <x v="6"/>
    <n v="9531334063"/>
    <x v="12"/>
    <s v="PRD-105-BAG"/>
    <x v="9"/>
    <x v="2"/>
    <s v="East"/>
    <n v="2796.38"/>
    <n v="390.74"/>
    <x v="1"/>
    <n v="0.13973065177121799"/>
    <x v="0"/>
    <x v="0"/>
    <m/>
    <x v="0"/>
    <n v="0"/>
    <m/>
    <x v="12"/>
    <x v="5"/>
  </r>
  <r>
    <s v="ORD-202401-09991"/>
    <x v="359"/>
    <x v="15"/>
    <x v="4"/>
    <n v="6993698086"/>
    <x v="20"/>
    <s v="PRD-100-SHO"/>
    <x v="4"/>
    <x v="0"/>
    <s v="North"/>
    <n v="4891.34"/>
    <n v="771.66"/>
    <x v="0"/>
    <n v="0.157760450101608"/>
    <x v="0"/>
    <x v="0"/>
    <m/>
    <x v="0"/>
    <n v="0"/>
    <n v="2793.38"/>
    <x v="12"/>
    <x v="5"/>
  </r>
  <r>
    <s v="ORD-202401-09992"/>
    <x v="375"/>
    <x v="20"/>
    <x v="0"/>
    <n v="3199013253"/>
    <x v="15"/>
    <s v="PRD-100-SHO"/>
    <x v="12"/>
    <x v="0"/>
    <s v="North"/>
    <n v="821.55"/>
    <n v="62.78"/>
    <x v="0"/>
    <n v="7.6416529730387706E-2"/>
    <x v="1"/>
    <x v="2"/>
    <m/>
    <x v="0"/>
    <n v="0"/>
    <n v="2793.38"/>
    <x v="12"/>
    <x v="5"/>
  </r>
  <r>
    <s v="ORD-202401-09993"/>
    <x v="365"/>
    <x v="18"/>
    <x v="2"/>
    <n v="9698493464"/>
    <x v="12"/>
    <s v="PRD-105-BAG"/>
    <x v="9"/>
    <x v="2"/>
    <s v="S"/>
    <n v="4099.75"/>
    <n v="839.96"/>
    <x v="2"/>
    <n v="0.20488078541374499"/>
    <x v="0"/>
    <x v="1"/>
    <m/>
    <x v="0"/>
    <n v="0"/>
    <m/>
    <x v="12"/>
    <x v="5"/>
  </r>
  <r>
    <s v="ORD-202401-09994"/>
    <x v="381"/>
    <x v="5"/>
    <x v="0"/>
    <n v="7774196072"/>
    <x v="15"/>
    <s v="PRD-100-SHO"/>
    <x v="4"/>
    <x v="0"/>
    <s v="East"/>
    <n v="1463.5"/>
    <n v="96.98"/>
    <x v="1"/>
    <n v="6.62658011615989E-2"/>
    <x v="0"/>
    <x v="2"/>
    <m/>
    <x v="0"/>
    <n v="0"/>
    <n v="2793.38"/>
    <x v="12"/>
    <x v="5"/>
  </r>
  <r>
    <s v="ORD-202401-09995"/>
    <x v="360"/>
    <x v="6"/>
    <x v="1"/>
    <n v="5387486876"/>
    <x v="23"/>
    <s v="PRD-111-CHA"/>
    <x v="11"/>
    <x v="1"/>
    <s v="W"/>
    <n v="325.33"/>
    <n v="95.79"/>
    <x v="3"/>
    <n v="0.29443949220791199"/>
    <x v="2"/>
    <x v="1"/>
    <m/>
    <x v="0"/>
    <n v="0"/>
    <n v="207.68"/>
    <x v="12"/>
    <x v="5"/>
  </r>
  <r>
    <s v="ORD-202401-09996"/>
    <x v="377"/>
    <x v="22"/>
    <x v="3"/>
    <n v="2523291406"/>
    <x v="17"/>
    <s v="PRD-108-JAC"/>
    <x v="0"/>
    <x v="0"/>
    <s v="N"/>
    <n v="4748.97"/>
    <n v="1380.41"/>
    <x v="0"/>
    <n v="0.29067566230150998"/>
    <x v="0"/>
    <x v="1"/>
    <m/>
    <x v="0"/>
    <n v="0"/>
    <n v="2085.91"/>
    <x v="12"/>
    <x v="5"/>
  </r>
  <r>
    <s v="ORD-202401-09997"/>
    <x v="366"/>
    <x v="14"/>
    <x v="6"/>
    <n v="5298978537"/>
    <x v="23"/>
    <s v="PRD - 111 - CHA"/>
    <x v="11"/>
    <x v="1"/>
    <s v="S"/>
    <n v="3972.72"/>
    <n v="475.49"/>
    <x v="2"/>
    <n v="0.11968877746229301"/>
    <x v="0"/>
    <x v="0"/>
    <m/>
    <x v="0"/>
    <n v="0"/>
    <m/>
    <x v="12"/>
    <x v="5"/>
  </r>
  <r>
    <s v="ORD-202401-09998"/>
    <x v="374"/>
    <x v="22"/>
    <x v="1"/>
    <n v="8692678935"/>
    <x v="5"/>
    <s v="PRD - 103 - HEA"/>
    <x v="5"/>
    <x v="1"/>
    <s v="N"/>
    <n v="390.87"/>
    <n v="30.85"/>
    <x v="0"/>
    <n v="7.8926497300892906E-2"/>
    <x v="2"/>
    <x v="2"/>
    <m/>
    <x v="0"/>
    <n v="0"/>
    <m/>
    <x v="12"/>
    <x v="5"/>
  </r>
  <r>
    <s v="ORD-202401-09999"/>
    <x v="353"/>
    <x v="9"/>
    <x v="3"/>
    <n v="8965512782"/>
    <x v="1"/>
    <s v="PRD-101-SHI"/>
    <x v="4"/>
    <x v="0"/>
    <s v="North"/>
    <n v="4134.2700000000004"/>
    <n v="940.17"/>
    <x v="0"/>
    <n v="0.22740895006857301"/>
    <x v="0"/>
    <x v="1"/>
    <m/>
    <x v="0"/>
    <n v="0"/>
    <n v="2821.33"/>
    <x v="12"/>
    <x v="5"/>
  </r>
  <r>
    <s v="ORD-202401-10000"/>
    <x v="370"/>
    <x v="22"/>
    <x v="4"/>
    <n v="8750661454"/>
    <x v="3"/>
    <s v="PRD - 106 - PHO"/>
    <x v="4"/>
    <x v="1"/>
    <s v="South"/>
    <n v="4942.0200000000004"/>
    <n v="457.83"/>
    <x v="2"/>
    <n v="9.2640256413369398E-2"/>
    <x v="0"/>
    <x v="2"/>
    <m/>
    <x v="0"/>
    <n v="0"/>
    <m/>
    <x v="12"/>
    <x v="5"/>
  </r>
  <r>
    <s v="ORD-202401-10001"/>
    <x v="377"/>
    <x v="14"/>
    <x v="6"/>
    <n v="9612325031"/>
    <x v="23"/>
    <s v="PRD-111-CHA"/>
    <x v="4"/>
    <x v="1"/>
    <s v="East"/>
    <n v="4021.92"/>
    <n v="425.67"/>
    <x v="1"/>
    <n v="0.10583751044277399"/>
    <x v="0"/>
    <x v="0"/>
    <m/>
    <x v="0"/>
    <n v="0"/>
    <n v="207.68"/>
    <x v="12"/>
    <x v="5"/>
  </r>
  <r>
    <s v="ORD-202401-10002"/>
    <x v="370"/>
    <x v="2"/>
    <x v="7"/>
    <n v="9109170254"/>
    <x v="19"/>
    <s v="PRD-102-LAP"/>
    <x v="10"/>
    <x v="1"/>
    <s v="North"/>
    <n v="578.17999999999995"/>
    <n v="103.08"/>
    <x v="0"/>
    <n v="0.17828357950811199"/>
    <x v="1"/>
    <x v="0"/>
    <m/>
    <x v="0"/>
    <n v="0"/>
    <n v="847.14"/>
    <x v="12"/>
    <x v="5"/>
  </r>
  <r>
    <s v="ORD-202401-10003"/>
    <x v="353"/>
    <x v="5"/>
    <x v="0"/>
    <n v="5987767628"/>
    <x v="7"/>
    <s v="PRD-104-WAT"/>
    <x v="7"/>
    <x v="2"/>
    <s v="N"/>
    <n v="4143.3999999999996"/>
    <n v="1056.71"/>
    <x v="0"/>
    <n v="0.255034512719023"/>
    <x v="0"/>
    <x v="1"/>
    <m/>
    <x v="0"/>
    <n v="0"/>
    <n v="2420.2800000000002"/>
    <x v="12"/>
    <x v="5"/>
  </r>
  <r>
    <s v="ORD-202401-10004"/>
    <x v="366"/>
    <x v="29"/>
    <x v="4"/>
    <n v="4932776922"/>
    <x v="0"/>
    <s v="PRD-108-JAC"/>
    <x v="0"/>
    <x v="0"/>
    <s v="North"/>
    <n v="2300.88"/>
    <n v="191.41"/>
    <x v="0"/>
    <n v="8.3189909947498406E-2"/>
    <x v="0"/>
    <x v="2"/>
    <m/>
    <x v="0"/>
    <n v="0"/>
    <n v="2085.91"/>
    <x v="12"/>
    <x v="5"/>
  </r>
  <r>
    <s v="ORD-202401-10005"/>
    <x v="360"/>
    <x v="22"/>
    <x v="1"/>
    <n v="1832346696"/>
    <x v="2"/>
    <s v="PRD-101-SHI"/>
    <x v="1"/>
    <x v="0"/>
    <s v="N"/>
    <n v="2955.29"/>
    <n v="233.69"/>
    <x v="0"/>
    <n v="7.9075149985280604E-2"/>
    <x v="0"/>
    <x v="2"/>
    <m/>
    <x v="0"/>
    <n v="0"/>
    <n v="2821.33"/>
    <x v="12"/>
    <x v="5"/>
  </r>
  <r>
    <s v="ORD-202401-10006"/>
    <x v="375"/>
    <x v="8"/>
    <x v="4"/>
    <n v="4355685133"/>
    <x v="8"/>
    <s v="PRD-110-CAM"/>
    <x v="4"/>
    <x v="1"/>
    <s v="East"/>
    <n v="4430.1000000000004"/>
    <n v="358.62"/>
    <x v="1"/>
    <n v="8.0950768605674794E-2"/>
    <x v="0"/>
    <x v="2"/>
    <m/>
    <x v="0"/>
    <n v="0"/>
    <m/>
    <x v="12"/>
    <x v="5"/>
  </r>
  <r>
    <s v="ORD-202401-10007"/>
    <x v="362"/>
    <x v="28"/>
    <x v="3"/>
    <n v="826653912"/>
    <x v="15"/>
    <s v="PRD-100-SHO"/>
    <x v="12"/>
    <x v="0"/>
    <s v="S"/>
    <n v="4923.57"/>
    <n v="1026.33"/>
    <x v="2"/>
    <n v="0.20845240343896801"/>
    <x v="0"/>
    <x v="1"/>
    <m/>
    <x v="0"/>
    <n v="0"/>
    <n v="2793.38"/>
    <x v="12"/>
    <x v="5"/>
  </r>
  <r>
    <s v="ORD-202401-10008"/>
    <x v="360"/>
    <x v="6"/>
    <x v="0"/>
    <n v="5309249973"/>
    <x v="15"/>
    <s v="PRD-100-SHO"/>
    <x v="12"/>
    <x v="0"/>
    <s v="S"/>
    <n v="1234.07"/>
    <n v="167.2"/>
    <x v="2"/>
    <n v="0.13548664176262301"/>
    <x v="0"/>
    <x v="0"/>
    <m/>
    <x v="0"/>
    <n v="0"/>
    <n v="2793.38"/>
    <x v="12"/>
    <x v="5"/>
  </r>
  <r>
    <s v="ORD-202401-10009"/>
    <x v="368"/>
    <x v="0"/>
    <x v="5"/>
    <n v="2032235372"/>
    <x v="4"/>
    <s v="PRD-109-SUN "/>
    <x v="4"/>
    <x v="2"/>
    <s v="North"/>
    <n v="557.86"/>
    <n v="164.3"/>
    <x v="0"/>
    <n v="0.29451833793424897"/>
    <x v="1"/>
    <x v="1"/>
    <m/>
    <x v="0"/>
    <n v="0"/>
    <n v="1385.87"/>
    <x v="12"/>
    <x v="5"/>
  </r>
  <r>
    <s v="ORD-202401-10010"/>
    <x v="372"/>
    <x v="25"/>
    <x v="7"/>
    <n v="5389258484"/>
    <x v="15"/>
    <s v="PRD-100-SHO"/>
    <x v="12"/>
    <x v="0"/>
    <s v="East"/>
    <n v="3888.5"/>
    <n v="1126.07"/>
    <x v="1"/>
    <n v="0.28958981612446999"/>
    <x v="0"/>
    <x v="1"/>
    <m/>
    <x v="0"/>
    <n v="0"/>
    <n v="2793.38"/>
    <x v="12"/>
    <x v="5"/>
  </r>
  <r>
    <s v="ORD-202401-10011"/>
    <x v="382"/>
    <x v="21"/>
    <x v="3"/>
    <n v="4450687184"/>
    <x v="9"/>
    <s v="PRD - 107 - TAB"/>
    <x v="6"/>
    <x v="1"/>
    <s v="South"/>
    <n v="1608.58"/>
    <n v="225.47"/>
    <x v="2"/>
    <n v="0.14016710390530801"/>
    <x v="0"/>
    <x v="0"/>
    <m/>
    <x v="0"/>
    <n v="0"/>
    <m/>
    <x v="12"/>
    <x v="5"/>
  </r>
  <r>
    <s v="ORD-202401-10012"/>
    <x v="377"/>
    <x v="11"/>
    <x v="5"/>
    <n v="4206490909"/>
    <x v="14"/>
    <s v="PRD-111-CHA"/>
    <x v="11"/>
    <x v="1"/>
    <s v="South"/>
    <n v="1894.55"/>
    <n v="167.3"/>
    <x v="2"/>
    <n v="8.8305930168113805E-2"/>
    <x v="0"/>
    <x v="2"/>
    <m/>
    <x v="0"/>
    <n v="0"/>
    <n v="207.68"/>
    <x v="12"/>
    <x v="5"/>
  </r>
  <r>
    <s v="ORD-202401-10013"/>
    <x v="378"/>
    <x v="4"/>
    <x v="0"/>
    <n v="1010621643"/>
    <x v="15"/>
    <s v="PRD-100-SHO"/>
    <x v="12"/>
    <x v="0"/>
    <s v="North"/>
    <n v="1321.08"/>
    <n v="122.3"/>
    <x v="0"/>
    <n v="9.2575771338601801E-2"/>
    <x v="0"/>
    <x v="2"/>
    <m/>
    <x v="0"/>
    <n v="0"/>
    <n v="2793.38"/>
    <x v="12"/>
    <x v="5"/>
  </r>
  <r>
    <s v="ORD-202401-10014"/>
    <x v="377"/>
    <x v="22"/>
    <x v="1"/>
    <n v="6529478678"/>
    <x v="6"/>
    <s v="PRD - 107 - TAB"/>
    <x v="4"/>
    <x v="1"/>
    <s v="North"/>
    <n v="1134.3900000000001"/>
    <n v="331.46"/>
    <x v="0"/>
    <n v="0.29219227955112398"/>
    <x v="0"/>
    <x v="1"/>
    <m/>
    <x v="0"/>
    <n v="0"/>
    <m/>
    <x v="12"/>
    <x v="5"/>
  </r>
  <r>
    <s v="ORD-202401-10015"/>
    <x v="357"/>
    <x v="26"/>
    <x v="1"/>
    <n v="4909470361"/>
    <x v="8"/>
    <s v="PRD - 110 - CAM"/>
    <x v="4"/>
    <x v="1"/>
    <s v="W"/>
    <n v="3302.74"/>
    <n v="615.95000000000005"/>
    <x v="3"/>
    <n v="0.18649666640425799"/>
    <x v="0"/>
    <x v="0"/>
    <m/>
    <x v="0"/>
    <n v="0"/>
    <m/>
    <x v="12"/>
    <x v="5"/>
  </r>
  <r>
    <s v="ORD-202401-10016"/>
    <x v="369"/>
    <x v="19"/>
    <x v="5"/>
    <n v="9328216457"/>
    <x v="0"/>
    <s v="PRD-108-JAC"/>
    <x v="0"/>
    <x v="0"/>
    <s v="S"/>
    <n v="434.26"/>
    <n v="82.07"/>
    <x v="2"/>
    <n v="0.18898816377285499"/>
    <x v="2"/>
    <x v="0"/>
    <m/>
    <x v="0"/>
    <n v="0"/>
    <n v="2085.91"/>
    <x v="12"/>
    <x v="5"/>
  </r>
  <r>
    <s v="ORD-202401-10017"/>
    <x v="366"/>
    <x v="25"/>
    <x v="5"/>
    <n v="8879562636"/>
    <x v="9"/>
    <s v="PRD-107-TAB"/>
    <x v="6"/>
    <x v="1"/>
    <s v="North"/>
    <n v="697.28"/>
    <n v="98.5"/>
    <x v="0"/>
    <n v="0.14126319412574601"/>
    <x v="1"/>
    <x v="0"/>
    <m/>
    <x v="0"/>
    <n v="0"/>
    <n v="2081.52"/>
    <x v="12"/>
    <x v="5"/>
  </r>
  <r>
    <s v="ORD-202401-10018"/>
    <x v="372"/>
    <x v="6"/>
    <x v="1"/>
    <n v="6754385231"/>
    <x v="3"/>
    <s v="PRD-106-PHO "/>
    <x v="2"/>
    <x v="1"/>
    <s v="North"/>
    <n v="4248.09"/>
    <n v="171.96"/>
    <x v="0"/>
    <n v="4.0479368374963798E-2"/>
    <x v="0"/>
    <x v="2"/>
    <m/>
    <x v="0"/>
    <n v="0"/>
    <m/>
    <x v="12"/>
    <x v="5"/>
  </r>
  <r>
    <s v="ORD-202401-10019"/>
    <x v="368"/>
    <x v="16"/>
    <x v="7"/>
    <n v="737322334"/>
    <x v="12"/>
    <s v="PRD-105-BAG"/>
    <x v="9"/>
    <x v="2"/>
    <s v="North"/>
    <n v="4831.84"/>
    <n v="550.41"/>
    <x v="0"/>
    <n v="0.113913126262459"/>
    <x v="0"/>
    <x v="0"/>
    <s v="DAMAGED"/>
    <x v="1"/>
    <n v="1"/>
    <m/>
    <x v="12"/>
    <x v="5"/>
  </r>
  <r>
    <s v="ORD-202401-10020"/>
    <x v="368"/>
    <x v="24"/>
    <x v="0"/>
    <n v="9601557017"/>
    <x v="14"/>
    <s v="PRD-111-CHA"/>
    <x v="11"/>
    <x v="1"/>
    <s v="South"/>
    <n v="1126.46"/>
    <n v="40.869999999999997"/>
    <x v="2"/>
    <n v="3.6281803170995899E-2"/>
    <x v="0"/>
    <x v="2"/>
    <m/>
    <x v="0"/>
    <n v="0"/>
    <n v="207.68"/>
    <x v="12"/>
    <x v="5"/>
  </r>
  <r>
    <s v="ORD-202401-10021"/>
    <x v="358"/>
    <x v="14"/>
    <x v="7"/>
    <n v="3809716036"/>
    <x v="5"/>
    <s v="PRD - 103 - HEA"/>
    <x v="5"/>
    <x v="1"/>
    <s v="North"/>
    <n v="4304.8599999999997"/>
    <n v="1131.53"/>
    <x v="0"/>
    <n v="0.26284943064350502"/>
    <x v="0"/>
    <x v="1"/>
    <m/>
    <x v="0"/>
    <n v="0"/>
    <m/>
    <x v="12"/>
    <x v="5"/>
  </r>
  <r>
    <s v="ORD-202401-10022"/>
    <x v="358"/>
    <x v="22"/>
    <x v="4"/>
    <n v="795853721"/>
    <x v="2"/>
    <s v="PRD-101-SHI"/>
    <x v="1"/>
    <x v="0"/>
    <s v="South"/>
    <n v="3148.15"/>
    <n v="856.36"/>
    <x v="2"/>
    <n v="0.27202007528230898"/>
    <x v="0"/>
    <x v="1"/>
    <m/>
    <x v="0"/>
    <n v="0"/>
    <n v="2821.33"/>
    <x v="12"/>
    <x v="5"/>
  </r>
  <r>
    <s v="ORD-202401-10023"/>
    <x v="365"/>
    <x v="14"/>
    <x v="7"/>
    <n v="7050789685"/>
    <x v="14"/>
    <s v="PRD-111-CHA"/>
    <x v="11"/>
    <x v="1"/>
    <s v="East"/>
    <n v="2090.7600000000002"/>
    <n v="354.95"/>
    <x v="1"/>
    <n v="0.16977080104842299"/>
    <x v="0"/>
    <x v="0"/>
    <m/>
    <x v="0"/>
    <n v="0"/>
    <n v="207.68"/>
    <x v="12"/>
    <x v="5"/>
  </r>
  <r>
    <s v="ORD-202401-10024"/>
    <x v="378"/>
    <x v="23"/>
    <x v="7"/>
    <n v="9147655867"/>
    <x v="5"/>
    <s v="PRD-103-HEA"/>
    <x v="4"/>
    <x v="1"/>
    <s v="North"/>
    <n v="2004.41"/>
    <n v="82.93"/>
    <x v="0"/>
    <n v="4.1373770835308098E-2"/>
    <x v="0"/>
    <x v="2"/>
    <m/>
    <x v="0"/>
    <n v="0"/>
    <n v="2183.56"/>
    <x v="12"/>
    <x v="5"/>
  </r>
  <r>
    <s v="ORD-202401-10025"/>
    <x v="378"/>
    <x v="25"/>
    <x v="4"/>
    <n v="3221313642"/>
    <x v="11"/>
    <s v="PRD-104-WAT"/>
    <x v="7"/>
    <x v="2"/>
    <s v="North"/>
    <n v="4395.7700000000004"/>
    <n v="410.47"/>
    <x v="0"/>
    <n v="9.3378406968517402E-2"/>
    <x v="0"/>
    <x v="2"/>
    <m/>
    <x v="0"/>
    <n v="0"/>
    <n v="2420.2800000000002"/>
    <x v="12"/>
    <x v="5"/>
  </r>
  <r>
    <s v="ORD-202401-10026"/>
    <x v="379"/>
    <x v="12"/>
    <x v="6"/>
    <n v="3273074915"/>
    <x v="2"/>
    <s v="PRD-101-SHI"/>
    <x v="1"/>
    <x v="0"/>
    <s v="W"/>
    <n v="3772.26"/>
    <n v="177.08"/>
    <x v="3"/>
    <n v="4.6942681575501202E-2"/>
    <x v="0"/>
    <x v="2"/>
    <m/>
    <x v="0"/>
    <n v="0"/>
    <n v="2821.33"/>
    <x v="12"/>
    <x v="5"/>
  </r>
  <r>
    <s v="ORD-202401-10027"/>
    <x v="364"/>
    <x v="20"/>
    <x v="0"/>
    <n v="9314124452"/>
    <x v="3"/>
    <s v="PRD-106-PHO"/>
    <x v="2"/>
    <x v="1"/>
    <s v="South"/>
    <n v="1923.18"/>
    <n v="381.21"/>
    <x v="2"/>
    <n v="0.19821857548435401"/>
    <x v="0"/>
    <x v="0"/>
    <m/>
    <x v="0"/>
    <n v="0"/>
    <n v="2788.38"/>
    <x v="12"/>
    <x v="5"/>
  </r>
  <r>
    <s v="ORD-202401-10028"/>
    <x v="362"/>
    <x v="16"/>
    <x v="4"/>
    <n v="7370146122"/>
    <x v="12"/>
    <s v="PRD-105-BAG"/>
    <x v="9"/>
    <x v="2"/>
    <s v="W"/>
    <n v="467.43"/>
    <n v="135.52000000000001"/>
    <x v="3"/>
    <n v="0.28992576428556199"/>
    <x v="2"/>
    <x v="1"/>
    <m/>
    <x v="0"/>
    <n v="0"/>
    <m/>
    <x v="12"/>
    <x v="5"/>
  </r>
  <r>
    <s v="ORD-202401-10029"/>
    <x v="370"/>
    <x v="14"/>
    <x v="4"/>
    <n v="2238139753"/>
    <x v="8"/>
    <s v="PRD-110-CAM"/>
    <x v="8"/>
    <x v="1"/>
    <s v="N"/>
    <n v="1279.01"/>
    <n v="137.35"/>
    <x v="0"/>
    <n v="0.107387745209185"/>
    <x v="0"/>
    <x v="0"/>
    <m/>
    <x v="0"/>
    <n v="0"/>
    <m/>
    <x v="12"/>
    <x v="5"/>
  </r>
  <r>
    <s v="ORD-202401-10030"/>
    <x v="354"/>
    <x v="9"/>
    <x v="4"/>
    <n v="7963241942"/>
    <x v="3"/>
    <s v="PRD-106-PHO"/>
    <x v="2"/>
    <x v="1"/>
    <s v="North"/>
    <n v="3469.69"/>
    <n v="299.51"/>
    <x v="0"/>
    <n v="8.6321832786214303E-2"/>
    <x v="0"/>
    <x v="2"/>
    <m/>
    <x v="0"/>
    <n v="0"/>
    <n v="2788.38"/>
    <x v="12"/>
    <x v="5"/>
  </r>
  <r>
    <s v="ORD-202401-10031"/>
    <x v="357"/>
    <x v="22"/>
    <x v="0"/>
    <n v="7600157496"/>
    <x v="3"/>
    <s v="PRD-106-PHO"/>
    <x v="2"/>
    <x v="1"/>
    <s v="East"/>
    <n v="4629.54"/>
    <n v="373.78"/>
    <x v="1"/>
    <n v="8.0738043088514205E-2"/>
    <x v="0"/>
    <x v="2"/>
    <m/>
    <x v="0"/>
    <n v="0"/>
    <n v="2788.38"/>
    <x v="12"/>
    <x v="5"/>
  </r>
  <r>
    <s v="ORD-202401-10032"/>
    <x v="368"/>
    <x v="10"/>
    <x v="4"/>
    <n v="121178868"/>
    <x v="0"/>
    <s v="PRD-108-JAC"/>
    <x v="0"/>
    <x v="0"/>
    <s v="North"/>
    <n v="4400.29"/>
    <n v="946.59"/>
    <x v="0"/>
    <n v="0.21511991255121801"/>
    <x v="0"/>
    <x v="1"/>
    <s v="Customer changed mind"/>
    <x v="1"/>
    <n v="1"/>
    <n v="2085.91"/>
    <x v="12"/>
    <x v="5"/>
  </r>
  <r>
    <s v="ORD-202401-10033"/>
    <x v="379"/>
    <x v="20"/>
    <x v="3"/>
    <n v="6099422123"/>
    <x v="8"/>
    <s v="PRD-110-CAM"/>
    <x v="8"/>
    <x v="1"/>
    <s v="W"/>
    <n v="314.62"/>
    <n v="78.42"/>
    <x v="3"/>
    <n v="0.249253067192168"/>
    <x v="2"/>
    <x v="1"/>
    <m/>
    <x v="0"/>
    <n v="0"/>
    <m/>
    <x v="12"/>
    <x v="5"/>
  </r>
  <r>
    <s v="ORD-202401-10034"/>
    <x v="367"/>
    <x v="17"/>
    <x v="0"/>
    <n v="6447517635"/>
    <x v="3"/>
    <s v="PRD - 106 - PHO"/>
    <x v="2"/>
    <x v="1"/>
    <s v="South"/>
    <n v="4850.9799999999996"/>
    <n v="867.37"/>
    <x v="2"/>
    <n v="0.178803045982461"/>
    <x v="0"/>
    <x v="0"/>
    <m/>
    <x v="0"/>
    <n v="0"/>
    <m/>
    <x v="12"/>
    <x v="5"/>
  </r>
  <r>
    <s v="ORD-202401-10035"/>
    <x v="359"/>
    <x v="19"/>
    <x v="0"/>
    <n v="1051985826"/>
    <x v="18"/>
    <s v="PRD-103-HEA"/>
    <x v="5"/>
    <x v="1"/>
    <s v="South"/>
    <n v="2484"/>
    <n v="347.88"/>
    <x v="2"/>
    <n v="0.140048309178744"/>
    <x v="0"/>
    <x v="0"/>
    <m/>
    <x v="0"/>
    <n v="0"/>
    <n v="2183.56"/>
    <x v="12"/>
    <x v="5"/>
  </r>
  <r>
    <s v="ORD-202401-10036"/>
    <x v="377"/>
    <x v="26"/>
    <x v="1"/>
    <n v="9509046266"/>
    <x v="0"/>
    <s v="PRD-108-JAC"/>
    <x v="0"/>
    <x v="0"/>
    <s v="S"/>
    <n v="406.87"/>
    <n v="41.87"/>
    <x v="2"/>
    <n v="0.102907562612137"/>
    <x v="2"/>
    <x v="0"/>
    <m/>
    <x v="0"/>
    <n v="0"/>
    <n v="2085.91"/>
    <x v="12"/>
    <x v="5"/>
  </r>
  <r>
    <s v="ORD-202401-10037"/>
    <x v="376"/>
    <x v="13"/>
    <x v="1"/>
    <n v="8539406340"/>
    <x v="4"/>
    <s v="PRD-109-SUN"/>
    <x v="3"/>
    <x v="2"/>
    <s v="South"/>
    <n v="2077.31"/>
    <n v="471.53"/>
    <x v="2"/>
    <n v="0.22699067544083501"/>
    <x v="0"/>
    <x v="1"/>
    <s v="missing parts"/>
    <x v="1"/>
    <n v="1"/>
    <m/>
    <x v="12"/>
    <x v="5"/>
  </r>
  <r>
    <s v="ORD-202401-10038"/>
    <x v="382"/>
    <x v="4"/>
    <x v="2"/>
    <n v="4634002258"/>
    <x v="18"/>
    <s v="PRD-103-HEA"/>
    <x v="5"/>
    <x v="1"/>
    <s v="North"/>
    <n v="203.36"/>
    <n v="26.19"/>
    <x v="0"/>
    <n v="0.12878638867033801"/>
    <x v="2"/>
    <x v="0"/>
    <s v="Defective"/>
    <x v="1"/>
    <n v="1"/>
    <n v="2183.56"/>
    <x v="12"/>
    <x v="5"/>
  </r>
  <r>
    <s v="ORD-202401-10039"/>
    <x v="379"/>
    <x v="17"/>
    <x v="3"/>
    <n v="1218398514"/>
    <x v="0"/>
    <s v="PRD-108-JAC"/>
    <x v="0"/>
    <x v="0"/>
    <s v="S"/>
    <n v="433.07"/>
    <n v="104.03"/>
    <x v="2"/>
    <n v="0.240215207703143"/>
    <x v="2"/>
    <x v="1"/>
    <m/>
    <x v="0"/>
    <n v="0"/>
    <n v="2085.91"/>
    <x v="12"/>
    <x v="5"/>
  </r>
  <r>
    <s v="ORD-202401-10040"/>
    <x v="374"/>
    <x v="23"/>
    <x v="0"/>
    <n v="4330081185"/>
    <x v="23"/>
    <s v="PRD - 111 - CHA"/>
    <x v="11"/>
    <x v="1"/>
    <s v="S"/>
    <n v="3896.07"/>
    <n v="615.29999999999995"/>
    <x v="2"/>
    <n v="0.157928373976854"/>
    <x v="0"/>
    <x v="0"/>
    <s v="Customer changed mind"/>
    <x v="1"/>
    <n v="1"/>
    <m/>
    <x v="12"/>
    <x v="5"/>
  </r>
  <r>
    <s v="ORD-202401-10041"/>
    <x v="366"/>
    <x v="8"/>
    <x v="4"/>
    <n v="7357802665"/>
    <x v="3"/>
    <s v="PRD-106-PHO"/>
    <x v="2"/>
    <x v="1"/>
    <s v="North"/>
    <n v="1353.08"/>
    <n v="311.66000000000003"/>
    <x v="0"/>
    <n v="0.23033375705797099"/>
    <x v="0"/>
    <x v="1"/>
    <m/>
    <x v="0"/>
    <n v="0"/>
    <n v="2788.38"/>
    <x v="12"/>
    <x v="5"/>
  </r>
  <r>
    <s v="ORD-202401-10042"/>
    <x v="370"/>
    <x v="22"/>
    <x v="7"/>
    <n v="2453825358"/>
    <x v="23"/>
    <s v="PRD-111-CHA"/>
    <x v="11"/>
    <x v="1"/>
    <s v="South"/>
    <n v="3565.31"/>
    <n v="696.02"/>
    <x v="2"/>
    <n v="0.195220050991358"/>
    <x v="0"/>
    <x v="0"/>
    <m/>
    <x v="0"/>
    <n v="0"/>
    <n v="207.68"/>
    <x v="12"/>
    <x v="5"/>
  </r>
  <r>
    <s v="ORD-202401-10043"/>
    <x v="367"/>
    <x v="9"/>
    <x v="2"/>
    <n v="1861438171"/>
    <x v="1"/>
    <s v="PRD - 101 - SHI"/>
    <x v="1"/>
    <x v="0"/>
    <s v="N"/>
    <n v="3570.06"/>
    <n v="597.86"/>
    <x v="0"/>
    <n v="0.16746497257749199"/>
    <x v="0"/>
    <x v="0"/>
    <m/>
    <x v="0"/>
    <n v="0"/>
    <m/>
    <x v="12"/>
    <x v="5"/>
  </r>
  <r>
    <s v="ORD-202401-10044"/>
    <x v="368"/>
    <x v="7"/>
    <x v="6"/>
    <n v="3431231129"/>
    <x v="11"/>
    <s v="PRD-104-WAT"/>
    <x v="7"/>
    <x v="2"/>
    <s v="North"/>
    <n v="1119.01"/>
    <n v="232.59"/>
    <x v="0"/>
    <n v="0.20785337038989801"/>
    <x v="0"/>
    <x v="1"/>
    <s v="damaged "/>
    <x v="1"/>
    <n v="1"/>
    <n v="2420.2800000000002"/>
    <x v="12"/>
    <x v="5"/>
  </r>
  <r>
    <s v="ORD-202401-10045"/>
    <x v="368"/>
    <x v="5"/>
    <x v="3"/>
    <n v="5818978856"/>
    <x v="1"/>
    <s v="PRD-101-SHI"/>
    <x v="1"/>
    <x v="0"/>
    <s v="North"/>
    <n v="2804.3"/>
    <n v="370.11"/>
    <x v="0"/>
    <n v="0.131979460114824"/>
    <x v="0"/>
    <x v="0"/>
    <m/>
    <x v="0"/>
    <n v="0"/>
    <n v="2821.33"/>
    <x v="12"/>
    <x v="5"/>
  </r>
  <r>
    <s v="ORD-202401-10046"/>
    <x v="371"/>
    <x v="4"/>
    <x v="3"/>
    <n v="372245016"/>
    <x v="9"/>
    <s v="PRD-107-TAB"/>
    <x v="6"/>
    <x v="1"/>
    <s v="N"/>
    <n v="1352.37"/>
    <n v="41.24"/>
    <x v="0"/>
    <n v="3.0494613160599499E-2"/>
    <x v="0"/>
    <x v="2"/>
    <m/>
    <x v="0"/>
    <n v="0"/>
    <n v="2081.52"/>
    <x v="12"/>
    <x v="5"/>
  </r>
  <r>
    <s v="ORD-202401-10047"/>
    <x v="365"/>
    <x v="10"/>
    <x v="4"/>
    <n v="7623546885"/>
    <x v="5"/>
    <s v="PRD-103-HEA"/>
    <x v="5"/>
    <x v="1"/>
    <s v="N"/>
    <n v="4195.78"/>
    <n v="815.13"/>
    <x v="0"/>
    <n v="0.19427377031207599"/>
    <x v="0"/>
    <x v="0"/>
    <s v="Defective"/>
    <x v="1"/>
    <n v="1"/>
    <n v="2183.56"/>
    <x v="12"/>
    <x v="5"/>
  </r>
  <r>
    <s v="ORD-202401-10048"/>
    <x v="381"/>
    <x v="24"/>
    <x v="6"/>
    <n v="8303882639"/>
    <x v="2"/>
    <s v="PRD-101-SHI"/>
    <x v="1"/>
    <x v="0"/>
    <s v="N"/>
    <n v="1439.92"/>
    <n v="328.65"/>
    <x v="0"/>
    <n v="0.22824184676926501"/>
    <x v="0"/>
    <x v="1"/>
    <m/>
    <x v="0"/>
    <n v="0"/>
    <n v="2821.33"/>
    <x v="12"/>
    <x v="5"/>
  </r>
  <r>
    <s v="ORD-202401-10049"/>
    <x v="379"/>
    <x v="13"/>
    <x v="5"/>
    <n v="5180030046"/>
    <x v="5"/>
    <s v="PRD-103-HEA"/>
    <x v="5"/>
    <x v="1"/>
    <s v="East"/>
    <n v="1145.48"/>
    <n v="267.32"/>
    <x v="1"/>
    <n v="0.23336941718755499"/>
    <x v="0"/>
    <x v="1"/>
    <m/>
    <x v="0"/>
    <n v="0"/>
    <n v="2183.56"/>
    <x v="12"/>
    <x v="5"/>
  </r>
  <r>
    <s v="ORD-202401-10050"/>
    <x v="369"/>
    <x v="7"/>
    <x v="4"/>
    <n v="4857007301"/>
    <x v="14"/>
    <s v="PRD-111-CHA"/>
    <x v="11"/>
    <x v="1"/>
    <s v="S"/>
    <n v="3222.84"/>
    <n v="184.3"/>
    <x v="2"/>
    <n v="5.7185587866602099E-2"/>
    <x v="0"/>
    <x v="2"/>
    <m/>
    <x v="0"/>
    <n v="0"/>
    <n v="207.68"/>
    <x v="12"/>
    <x v="5"/>
  </r>
  <r>
    <s v="ORD-202401-10051"/>
    <x v="375"/>
    <x v="18"/>
    <x v="6"/>
    <n v="9451037832"/>
    <x v="8"/>
    <s v="PRD-110-CAM"/>
    <x v="8"/>
    <x v="1"/>
    <s v="North"/>
    <n v="1188.23"/>
    <n v="287.61"/>
    <x v="0"/>
    <n v="0.242049098238557"/>
    <x v="0"/>
    <x v="1"/>
    <m/>
    <x v="0"/>
    <n v="0"/>
    <m/>
    <x v="12"/>
    <x v="5"/>
  </r>
  <r>
    <s v="ORD-202401-10052"/>
    <x v="356"/>
    <x v="22"/>
    <x v="5"/>
    <n v="185953433"/>
    <x v="4"/>
    <s v="PRD-109-SUN"/>
    <x v="3"/>
    <x v="2"/>
    <s v="South"/>
    <n v="252.07"/>
    <n v="64.73"/>
    <x v="2"/>
    <n v="0.25679374776847702"/>
    <x v="2"/>
    <x v="1"/>
    <m/>
    <x v="0"/>
    <n v="0"/>
    <m/>
    <x v="12"/>
    <x v="5"/>
  </r>
  <r>
    <s v="ORD-202401-10053"/>
    <x v="357"/>
    <x v="11"/>
    <x v="2"/>
    <n v="3887796696"/>
    <x v="4"/>
    <s v="PRD-109-SUN"/>
    <x v="3"/>
    <x v="2"/>
    <s v="West"/>
    <n v="4819.18"/>
    <n v="1426.98"/>
    <x v="3"/>
    <n v="0.29610431650197799"/>
    <x v="0"/>
    <x v="1"/>
    <m/>
    <x v="0"/>
    <n v="0"/>
    <m/>
    <x v="12"/>
    <x v="5"/>
  </r>
  <r>
    <s v="ORD-202401-10054"/>
    <x v="378"/>
    <x v="0"/>
    <x v="0"/>
    <n v="2740269097"/>
    <x v="12"/>
    <s v="PRD - 105 - BAG"/>
    <x v="9"/>
    <x v="2"/>
    <s v="North"/>
    <n v="4843.88"/>
    <n v="484.86"/>
    <x v="0"/>
    <n v="0.100097442546058"/>
    <x v="0"/>
    <x v="0"/>
    <s v="Customer changed mind"/>
    <x v="1"/>
    <n v="1"/>
    <m/>
    <x v="12"/>
    <x v="5"/>
  </r>
  <r>
    <s v="ORD-202401-10055"/>
    <x v="375"/>
    <x v="7"/>
    <x v="4"/>
    <n v="3192435279"/>
    <x v="13"/>
    <s v="PRD-102-LAP"/>
    <x v="10"/>
    <x v="1"/>
    <s v="North"/>
    <n v="4601.1499999999996"/>
    <n v="966.22"/>
    <x v="0"/>
    <n v="0.209995327255143"/>
    <x v="0"/>
    <x v="1"/>
    <m/>
    <x v="0"/>
    <n v="0"/>
    <n v="847.14"/>
    <x v="12"/>
    <x v="5"/>
  </r>
  <r>
    <s v="ORD-202401-10056"/>
    <x v="382"/>
    <x v="16"/>
    <x v="6"/>
    <n v="3160911301"/>
    <x v="3"/>
    <s v="PRD-106-PHO"/>
    <x v="2"/>
    <x v="1"/>
    <s v="S"/>
    <n v="4378.92"/>
    <n v="618.66999999999996"/>
    <x v="2"/>
    <n v="0.141283695523097"/>
    <x v="0"/>
    <x v="0"/>
    <m/>
    <x v="0"/>
    <n v="0"/>
    <n v="2788.38"/>
    <x v="12"/>
    <x v="5"/>
  </r>
  <r>
    <s v="ORD-202401-10057"/>
    <x v="362"/>
    <x v="25"/>
    <x v="6"/>
    <n v="2981282141"/>
    <x v="17"/>
    <s v="PRD-108-JAC"/>
    <x v="0"/>
    <x v="0"/>
    <s v="North"/>
    <n v="4266.2299999999996"/>
    <n v="511.59"/>
    <x v="0"/>
    <n v="0.119916178921436"/>
    <x v="0"/>
    <x v="0"/>
    <s v="Customer changed mind"/>
    <x v="1"/>
    <n v="1"/>
    <n v="2085.91"/>
    <x v="12"/>
    <x v="5"/>
  </r>
  <r>
    <s v="ORD-202401-10058"/>
    <x v="362"/>
    <x v="24"/>
    <x v="0"/>
    <n v="4864605025"/>
    <x v="23"/>
    <s v="PRD-111-CHA"/>
    <x v="11"/>
    <x v="1"/>
    <s v="North"/>
    <n v="172.14"/>
    <n v="42.26"/>
    <x v="0"/>
    <n v="0.24549785058673201"/>
    <x v="2"/>
    <x v="1"/>
    <m/>
    <x v="0"/>
    <n v="0"/>
    <n v="207.68"/>
    <x v="12"/>
    <x v="5"/>
  </r>
  <r>
    <s v="ORD-202401-10059"/>
    <x v="373"/>
    <x v="1"/>
    <x v="4"/>
    <n v="1970076792"/>
    <x v="3"/>
    <s v="PRD-106-PHO"/>
    <x v="2"/>
    <x v="1"/>
    <s v="South"/>
    <n v="1687.55"/>
    <n v="187.39"/>
    <x v="2"/>
    <n v="0.11104263577375501"/>
    <x v="0"/>
    <x v="0"/>
    <m/>
    <x v="0"/>
    <n v="0"/>
    <n v="2788.38"/>
    <x v="12"/>
    <x v="5"/>
  </r>
  <r>
    <s v="ORD-202401-10060"/>
    <x v="359"/>
    <x v="14"/>
    <x v="5"/>
    <n v="6843515774"/>
    <x v="14"/>
    <s v="PRD-111-CHA"/>
    <x v="11"/>
    <x v="1"/>
    <s v="N"/>
    <n v="1446.36"/>
    <n v="376.86"/>
    <x v="0"/>
    <n v="0.26055753754252098"/>
    <x v="0"/>
    <x v="1"/>
    <m/>
    <x v="0"/>
    <n v="0"/>
    <n v="207.68"/>
    <x v="12"/>
    <x v="5"/>
  </r>
  <r>
    <s v="ORD-202401-10061"/>
    <x v="354"/>
    <x v="2"/>
    <x v="2"/>
    <n v="7860930849"/>
    <x v="3"/>
    <s v="PRD-106-PHO"/>
    <x v="2"/>
    <x v="1"/>
    <s v="East"/>
    <n v="2192.06"/>
    <n v="516.67999999999995"/>
    <x v="1"/>
    <n v="0.23570522704670499"/>
    <x v="0"/>
    <x v="1"/>
    <s v="Late delivery"/>
    <x v="1"/>
    <n v="1"/>
    <n v="2788.38"/>
    <x v="12"/>
    <x v="5"/>
  </r>
  <r>
    <s v="ORD-202401-10062"/>
    <x v="355"/>
    <x v="24"/>
    <x v="5"/>
    <n v="3502337373"/>
    <x v="12"/>
    <s v="PRD-105-BAG"/>
    <x v="9"/>
    <x v="2"/>
    <s v="W"/>
    <n v="4552.71"/>
    <n v="728.58"/>
    <x v="3"/>
    <n v="0.16003215667152099"/>
    <x v="0"/>
    <x v="0"/>
    <m/>
    <x v="0"/>
    <n v="0"/>
    <m/>
    <x v="12"/>
    <x v="5"/>
  </r>
  <r>
    <s v="ORD-202401-10063"/>
    <x v="379"/>
    <x v="24"/>
    <x v="4"/>
    <n v="8624364907"/>
    <x v="4"/>
    <s v="PRD-109-SUN"/>
    <x v="3"/>
    <x v="2"/>
    <s v="South"/>
    <n v="3729.69"/>
    <n v="283.95"/>
    <x v="2"/>
    <n v="7.6132332713978901E-2"/>
    <x v="0"/>
    <x v="2"/>
    <m/>
    <x v="0"/>
    <n v="0"/>
    <m/>
    <x v="12"/>
    <x v="5"/>
  </r>
  <r>
    <s v="ORD-202401-10064"/>
    <x v="359"/>
    <x v="11"/>
    <x v="4"/>
    <n v="5403276484"/>
    <x v="15"/>
    <s v="PRD - 100 - SHO"/>
    <x v="12"/>
    <x v="0"/>
    <s v="South"/>
    <n v="917.38"/>
    <n v="257.64999999999998"/>
    <x v="2"/>
    <n v="0.28085417166277898"/>
    <x v="1"/>
    <x v="1"/>
    <s v="Size issue"/>
    <x v="1"/>
    <n v="1"/>
    <m/>
    <x v="12"/>
    <x v="5"/>
  </r>
  <r>
    <s v="ORD-202401-10065"/>
    <x v="368"/>
    <x v="19"/>
    <x v="6"/>
    <n v="9572193063"/>
    <x v="8"/>
    <s v="PRD-110-CAM"/>
    <x v="8"/>
    <x v="1"/>
    <s v="W"/>
    <n v="1483.54"/>
    <n v="186.75"/>
    <x v="3"/>
    <n v="0.12588133788101399"/>
    <x v="0"/>
    <x v="0"/>
    <m/>
    <x v="0"/>
    <n v="0"/>
    <m/>
    <x v="12"/>
    <x v="5"/>
  </r>
  <r>
    <s v="ORD-202401-10066"/>
    <x v="379"/>
    <x v="11"/>
    <x v="1"/>
    <n v="2116379405"/>
    <x v="4"/>
    <s v="PRD-109-SUN "/>
    <x v="3"/>
    <x v="2"/>
    <s v="N"/>
    <n v="3881.88"/>
    <n v="1151.6500000000001"/>
    <x v="0"/>
    <n v="0.29667326140942002"/>
    <x v="0"/>
    <x v="1"/>
    <m/>
    <x v="0"/>
    <n v="0"/>
    <n v="1385.87"/>
    <x v="12"/>
    <x v="5"/>
  </r>
  <r>
    <s v="ORD-202401-10067"/>
    <x v="367"/>
    <x v="23"/>
    <x v="4"/>
    <n v="1716840488"/>
    <x v="18"/>
    <s v="PRD-103-HEA"/>
    <x v="5"/>
    <x v="1"/>
    <s v="N"/>
    <n v="2800.46"/>
    <n v="603.63"/>
    <x v="0"/>
    <n v="0.21554673160837901"/>
    <x v="0"/>
    <x v="1"/>
    <m/>
    <x v="0"/>
    <n v="0"/>
    <n v="2183.56"/>
    <x v="12"/>
    <x v="5"/>
  </r>
  <r>
    <s v="ORD-202401-10068"/>
    <x v="353"/>
    <x v="9"/>
    <x v="3"/>
    <n v="3370909273"/>
    <x v="23"/>
    <s v="PRD-111-CHA"/>
    <x v="11"/>
    <x v="1"/>
    <s v="West"/>
    <n v="282.17"/>
    <n v="67.28"/>
    <x v="3"/>
    <n v="0.23843782117163401"/>
    <x v="2"/>
    <x v="1"/>
    <m/>
    <x v="0"/>
    <n v="0"/>
    <n v="207.68"/>
    <x v="12"/>
    <x v="5"/>
  </r>
  <r>
    <s v="ORD-202401-10069"/>
    <x v="367"/>
    <x v="17"/>
    <x v="3"/>
    <n v="9985834969"/>
    <x v="8"/>
    <s v="PRD-110-CAM "/>
    <x v="8"/>
    <x v="1"/>
    <s v="North"/>
    <n v="340.54"/>
    <n v="66.319999999999993"/>
    <x v="0"/>
    <n v="0.19474951547542099"/>
    <x v="2"/>
    <x v="0"/>
    <s v="Late delivery"/>
    <x v="1"/>
    <n v="1"/>
    <n v="130.44"/>
    <x v="12"/>
    <x v="5"/>
  </r>
  <r>
    <s v="ORD-202401-10070"/>
    <x v="363"/>
    <x v="13"/>
    <x v="1"/>
    <n v="7324106822"/>
    <x v="14"/>
    <s v="PRD-111-CHA"/>
    <x v="11"/>
    <x v="1"/>
    <s v="South"/>
    <n v="1547.37"/>
    <n v="285.35000000000002"/>
    <x v="2"/>
    <n v="0.18440967577244"/>
    <x v="0"/>
    <x v="0"/>
    <m/>
    <x v="0"/>
    <n v="0"/>
    <n v="207.68"/>
    <x v="12"/>
    <x v="5"/>
  </r>
  <r>
    <s v="ORD-202401-10071"/>
    <x v="364"/>
    <x v="21"/>
    <x v="1"/>
    <n v="9340566141"/>
    <x v="17"/>
    <s v="PRD-108-JAC"/>
    <x v="0"/>
    <x v="0"/>
    <s v="South"/>
    <n v="4963.88"/>
    <n v="834.36"/>
    <x v="2"/>
    <n v="0.16808625510689201"/>
    <x v="0"/>
    <x v="0"/>
    <m/>
    <x v="0"/>
    <n v="0"/>
    <n v="2085.91"/>
    <x v="12"/>
    <x v="5"/>
  </r>
  <r>
    <s v="ORD-202401-10072"/>
    <x v="367"/>
    <x v="2"/>
    <x v="5"/>
    <n v="2147063999"/>
    <x v="14"/>
    <s v="PRD-111-CHA"/>
    <x v="11"/>
    <x v="1"/>
    <s v="North"/>
    <n v="415.96"/>
    <n v="20.41"/>
    <x v="0"/>
    <n v="4.9067218001730903E-2"/>
    <x v="2"/>
    <x v="2"/>
    <s v="Late delivery"/>
    <x v="1"/>
    <n v="1"/>
    <n v="207.68"/>
    <x v="12"/>
    <x v="5"/>
  </r>
  <r>
    <s v="ORD-202401-10073"/>
    <x v="353"/>
    <x v="26"/>
    <x v="7"/>
    <n v="3469360645"/>
    <x v="15"/>
    <s v="PRD-100-SHO"/>
    <x v="12"/>
    <x v="0"/>
    <s v="East"/>
    <n v="1299.2"/>
    <n v="133.13999999999999"/>
    <x v="1"/>
    <n v="0.102478448275862"/>
    <x v="0"/>
    <x v="0"/>
    <m/>
    <x v="0"/>
    <n v="0"/>
    <n v="2793.38"/>
    <x v="12"/>
    <x v="5"/>
  </r>
  <r>
    <s v="ORD-202401-10074"/>
    <x v="376"/>
    <x v="13"/>
    <x v="7"/>
    <n v="5005383102"/>
    <x v="22"/>
    <s v="PRD-105-BAG"/>
    <x v="9"/>
    <x v="2"/>
    <s v="East"/>
    <n v="1478.65"/>
    <n v="140.68"/>
    <x v="1"/>
    <n v="9.5140837926487004E-2"/>
    <x v="0"/>
    <x v="2"/>
    <m/>
    <x v="0"/>
    <n v="0"/>
    <m/>
    <x v="12"/>
    <x v="5"/>
  </r>
  <r>
    <s v="ORD-202401-10075"/>
    <x v="356"/>
    <x v="14"/>
    <x v="3"/>
    <n v="4769099514"/>
    <x v="9"/>
    <s v="PRD-107-TAB"/>
    <x v="6"/>
    <x v="1"/>
    <s v="East"/>
    <n v="1855.58"/>
    <n v="304.29000000000002"/>
    <x v="1"/>
    <n v="0.16398646245378801"/>
    <x v="0"/>
    <x v="0"/>
    <m/>
    <x v="0"/>
    <n v="0"/>
    <n v="2081.52"/>
    <x v="12"/>
    <x v="5"/>
  </r>
  <r>
    <s v="ORD-202401-10076"/>
    <x v="354"/>
    <x v="26"/>
    <x v="5"/>
    <n v="3467110568"/>
    <x v="3"/>
    <s v="PRD-106-PHO"/>
    <x v="2"/>
    <x v="1"/>
    <s v="North"/>
    <n v="2955.14"/>
    <n v="191.82"/>
    <x v="0"/>
    <n v="6.4910630291627497E-2"/>
    <x v="0"/>
    <x v="2"/>
    <m/>
    <x v="0"/>
    <n v="0"/>
    <n v="2788.38"/>
    <x v="12"/>
    <x v="5"/>
  </r>
  <r>
    <s v="ORD-202401-10077"/>
    <x v="353"/>
    <x v="27"/>
    <x v="5"/>
    <n v="9207925970"/>
    <x v="10"/>
    <s v="PRD-106-PHO"/>
    <x v="2"/>
    <x v="1"/>
    <s v="West"/>
    <n v="3044.36"/>
    <n v="514.71"/>
    <x v="3"/>
    <n v="0.16907001800049901"/>
    <x v="0"/>
    <x v="0"/>
    <m/>
    <x v="0"/>
    <n v="0"/>
    <n v="2788.38"/>
    <x v="12"/>
    <x v="5"/>
  </r>
  <r>
    <s v="ORD-202401-10078"/>
    <x v="357"/>
    <x v="20"/>
    <x v="3"/>
    <n v="5169163259"/>
    <x v="7"/>
    <s v="PRD-104-WAT"/>
    <x v="4"/>
    <x v="2"/>
    <s v="W"/>
    <n v="2167.48"/>
    <n v="364.83"/>
    <x v="3"/>
    <n v="0.16831989222507199"/>
    <x v="0"/>
    <x v="0"/>
    <m/>
    <x v="0"/>
    <n v="0"/>
    <n v="2420.2800000000002"/>
    <x v="12"/>
    <x v="5"/>
  </r>
  <r>
    <s v="ORD-202401-10079"/>
    <x v="367"/>
    <x v="29"/>
    <x v="4"/>
    <n v="7312691238"/>
    <x v="13"/>
    <s v="PRD-102-LAP"/>
    <x v="10"/>
    <x v="1"/>
    <s v="N"/>
    <n v="4866.5"/>
    <n v="951.49"/>
    <x v="0"/>
    <n v="0.19551833966916701"/>
    <x v="0"/>
    <x v="0"/>
    <m/>
    <x v="0"/>
    <n v="0"/>
    <n v="847.14"/>
    <x v="12"/>
    <x v="5"/>
  </r>
  <r>
    <s v="ORD-202401-10080"/>
    <x v="375"/>
    <x v="15"/>
    <x v="2"/>
    <n v="7906629397"/>
    <x v="15"/>
    <s v="PRD-100-SHO "/>
    <x v="12"/>
    <x v="0"/>
    <s v="N"/>
    <n v="358.89"/>
    <n v="33.04"/>
    <x v="0"/>
    <n v="9.2061634484103802E-2"/>
    <x v="2"/>
    <x v="2"/>
    <m/>
    <x v="0"/>
    <n v="0"/>
    <m/>
    <x v="12"/>
    <x v="5"/>
  </r>
  <r>
    <s v="ORD-202401-10081"/>
    <x v="361"/>
    <x v="20"/>
    <x v="7"/>
    <n v="5503214381"/>
    <x v="21"/>
    <s v="PRD-110-CAM "/>
    <x v="8"/>
    <x v="1"/>
    <s v="South"/>
    <n v="4228.82"/>
    <n v="213.06"/>
    <x v="2"/>
    <n v="5.0382849116302003E-2"/>
    <x v="0"/>
    <x v="2"/>
    <s v="Customer changed mind"/>
    <x v="1"/>
    <n v="1"/>
    <n v="130.44"/>
    <x v="12"/>
    <x v="5"/>
  </r>
  <r>
    <s v="ORD-202401-10082"/>
    <x v="353"/>
    <x v="14"/>
    <x v="6"/>
    <n v="4575354741"/>
    <x v="22"/>
    <s v="PRD-105-BAG"/>
    <x v="9"/>
    <x v="2"/>
    <s v="South"/>
    <n v="2381.64"/>
    <n v="593.82000000000005"/>
    <x v="2"/>
    <n v="0.249332392804958"/>
    <x v="0"/>
    <x v="1"/>
    <m/>
    <x v="0"/>
    <n v="0"/>
    <m/>
    <x v="12"/>
    <x v="5"/>
  </r>
  <r>
    <s v="ORD-202401-10083"/>
    <x v="358"/>
    <x v="9"/>
    <x v="6"/>
    <n v="8116629185"/>
    <x v="3"/>
    <s v="PRD-106-PHO"/>
    <x v="2"/>
    <x v="1"/>
    <s v="East"/>
    <n v="2869.53"/>
    <n v="444.69"/>
    <x v="1"/>
    <n v="0.154969629172722"/>
    <x v="0"/>
    <x v="0"/>
    <s v="Late delivery"/>
    <x v="1"/>
    <n v="1"/>
    <n v="2788.38"/>
    <x v="12"/>
    <x v="5"/>
  </r>
  <r>
    <s v="ORD-202401-10084"/>
    <x v="377"/>
    <x v="28"/>
    <x v="1"/>
    <n v="7641025579"/>
    <x v="13"/>
    <s v="PRD-102-LAP"/>
    <x v="10"/>
    <x v="1"/>
    <s v="North"/>
    <n v="3147.94"/>
    <n v="121.75"/>
    <x v="0"/>
    <n v="3.8676086583607099E-2"/>
    <x v="0"/>
    <x v="2"/>
    <m/>
    <x v="0"/>
    <n v="0"/>
    <n v="847.14"/>
    <x v="12"/>
    <x v="5"/>
  </r>
  <r>
    <s v="ORD-202401-10085"/>
    <x v="374"/>
    <x v="21"/>
    <x v="6"/>
    <n v="3791076682"/>
    <x v="9"/>
    <s v="PRD - 107 - TAB"/>
    <x v="6"/>
    <x v="1"/>
    <s v="S"/>
    <n v="2977.58"/>
    <n v="461.4"/>
    <x v="2"/>
    <n v="0.154958053184129"/>
    <x v="0"/>
    <x v="0"/>
    <m/>
    <x v="0"/>
    <n v="0"/>
    <m/>
    <x v="12"/>
    <x v="5"/>
  </r>
  <r>
    <s v="ORD-202401-10086"/>
    <x v="362"/>
    <x v="16"/>
    <x v="4"/>
    <n v="1235328037"/>
    <x v="14"/>
    <s v="PRD-111-CHA"/>
    <x v="11"/>
    <x v="1"/>
    <s v="W"/>
    <n v="4250.13"/>
    <n v="778.87"/>
    <x v="3"/>
    <n v="0.18325792387527001"/>
    <x v="0"/>
    <x v="0"/>
    <m/>
    <x v="0"/>
    <n v="0"/>
    <n v="207.68"/>
    <x v="12"/>
    <x v="5"/>
  </r>
  <r>
    <s v="ORD-202401-10087"/>
    <x v="366"/>
    <x v="15"/>
    <x v="0"/>
    <n v="5637910502"/>
    <x v="2"/>
    <s v="PRD-101-SHI"/>
    <x v="1"/>
    <x v="0"/>
    <s v="West"/>
    <n v="1310.01"/>
    <n v="254.75"/>
    <x v="3"/>
    <n v="0.194464164395692"/>
    <x v="0"/>
    <x v="0"/>
    <m/>
    <x v="0"/>
    <n v="0"/>
    <n v="2821.33"/>
    <x v="12"/>
    <x v="5"/>
  </r>
  <r>
    <s v="ORD-202401-10088"/>
    <x v="382"/>
    <x v="24"/>
    <x v="5"/>
    <n v="7472917311"/>
    <x v="3"/>
    <s v="PRD-106-PHO"/>
    <x v="2"/>
    <x v="1"/>
    <s v="N"/>
    <n v="1665.95"/>
    <n v="450.62"/>
    <x v="0"/>
    <n v="0.27048830997328799"/>
    <x v="0"/>
    <x v="1"/>
    <m/>
    <x v="0"/>
    <n v="0"/>
    <n v="2788.38"/>
    <x v="12"/>
    <x v="5"/>
  </r>
  <r>
    <s v="ORD-202401-10089"/>
    <x v="356"/>
    <x v="7"/>
    <x v="1"/>
    <n v="9118973400"/>
    <x v="8"/>
    <s v="PRD-110-CAM"/>
    <x v="8"/>
    <x v="1"/>
    <s v="S"/>
    <n v="4507.3900000000003"/>
    <n v="1163.9100000000001"/>
    <x v="2"/>
    <n v="0.25822260776192002"/>
    <x v="0"/>
    <x v="1"/>
    <m/>
    <x v="0"/>
    <n v="0"/>
    <m/>
    <x v="12"/>
    <x v="5"/>
  </r>
  <r>
    <s v="ORD-202401-10090"/>
    <x v="373"/>
    <x v="18"/>
    <x v="2"/>
    <n v="8864456922"/>
    <x v="15"/>
    <s v="PRD-100-SHO"/>
    <x v="12"/>
    <x v="0"/>
    <s v="N"/>
    <n v="1925.05"/>
    <n v="536.97"/>
    <x v="0"/>
    <n v="0.27893820939715902"/>
    <x v="0"/>
    <x v="1"/>
    <m/>
    <x v="0"/>
    <n v="0"/>
    <n v="2793.38"/>
    <x v="12"/>
    <x v="5"/>
  </r>
  <r>
    <s v="ORD-202401-10091"/>
    <x v="357"/>
    <x v="15"/>
    <x v="7"/>
    <n v="5191375920"/>
    <x v="5"/>
    <s v="PRD-103-HEA "/>
    <x v="5"/>
    <x v="1"/>
    <s v="N"/>
    <n v="1416.86"/>
    <n v="363.85"/>
    <x v="0"/>
    <n v="0.25680024843668398"/>
    <x v="0"/>
    <x v="1"/>
    <m/>
    <x v="0"/>
    <n v="0"/>
    <m/>
    <x v="12"/>
    <x v="5"/>
  </r>
  <r>
    <s v="ORD-202401-10092"/>
    <x v="375"/>
    <x v="23"/>
    <x v="3"/>
    <n v="3064788172"/>
    <x v="2"/>
    <s v="PRD-101-SHI"/>
    <x v="1"/>
    <x v="0"/>
    <s v="South"/>
    <n v="2612.67"/>
    <n v="494.43"/>
    <x v="2"/>
    <n v="0.18924318800307699"/>
    <x v="0"/>
    <x v="0"/>
    <m/>
    <x v="0"/>
    <n v="0"/>
    <n v="2821.33"/>
    <x v="12"/>
    <x v="5"/>
  </r>
  <r>
    <s v="ORD-202401-10093"/>
    <x v="357"/>
    <x v="23"/>
    <x v="0"/>
    <n v="4323600130"/>
    <x v="9"/>
    <s v="PRD-107-TAB"/>
    <x v="6"/>
    <x v="1"/>
    <s v="N"/>
    <n v="2132.77"/>
    <n v="322.60000000000002"/>
    <x v="0"/>
    <n v="0.15125869174828999"/>
    <x v="0"/>
    <x v="0"/>
    <m/>
    <x v="0"/>
    <n v="0"/>
    <n v="2081.52"/>
    <x v="12"/>
    <x v="5"/>
  </r>
  <r>
    <s v="ORD-202401-10094"/>
    <x v="365"/>
    <x v="8"/>
    <x v="2"/>
    <n v="7806737499"/>
    <x v="8"/>
    <s v="PRD-110-CAM"/>
    <x v="8"/>
    <x v="1"/>
    <s v="S"/>
    <n v="3179.04"/>
    <n v="115.82"/>
    <x v="2"/>
    <n v="3.6432382102773199E-2"/>
    <x v="0"/>
    <x v="2"/>
    <m/>
    <x v="0"/>
    <n v="0"/>
    <m/>
    <x v="12"/>
    <x v="5"/>
  </r>
  <r>
    <s v="ORD-202401-10095"/>
    <x v="359"/>
    <x v="27"/>
    <x v="7"/>
    <n v="8710454321"/>
    <x v="11"/>
    <s v="PRD-104-WAT"/>
    <x v="7"/>
    <x v="2"/>
    <s v="East"/>
    <n v="4511.6400000000003"/>
    <n v="739.11"/>
    <x v="1"/>
    <n v="0.16382291140250599"/>
    <x v="0"/>
    <x v="0"/>
    <m/>
    <x v="0"/>
    <n v="0"/>
    <n v="2420.2800000000002"/>
    <x v="12"/>
    <x v="5"/>
  </r>
  <r>
    <s v="ORD-202401-10096"/>
    <x v="369"/>
    <x v="8"/>
    <x v="6"/>
    <n v="1019410451"/>
    <x v="22"/>
    <s v="PRD-105-BAG"/>
    <x v="9"/>
    <x v="2"/>
    <s v="East"/>
    <n v="4245.9799999999996"/>
    <n v="1172.27"/>
    <x v="1"/>
    <n v="0.27608938336968097"/>
    <x v="0"/>
    <x v="1"/>
    <s v="DAMAGED"/>
    <x v="1"/>
    <n v="1"/>
    <m/>
    <x v="12"/>
    <x v="5"/>
  </r>
  <r>
    <s v="ORD-202401-10097"/>
    <x v="356"/>
    <x v="20"/>
    <x v="0"/>
    <n v="1442844614"/>
    <x v="20"/>
    <s v="PRD-100-SHO"/>
    <x v="12"/>
    <x v="0"/>
    <s v="East"/>
    <n v="812.37"/>
    <n v="207.5"/>
    <x v="1"/>
    <n v="0.25542548346196903"/>
    <x v="1"/>
    <x v="1"/>
    <m/>
    <x v="0"/>
    <n v="0"/>
    <n v="2793.38"/>
    <x v="12"/>
    <x v="5"/>
  </r>
  <r>
    <s v="ORD-202401-10098"/>
    <x v="360"/>
    <x v="24"/>
    <x v="6"/>
    <n v="2331533017"/>
    <x v="0"/>
    <s v="PRD-108-JAC"/>
    <x v="0"/>
    <x v="0"/>
    <s v="N"/>
    <n v="3032.72"/>
    <n v="294.77999999999997"/>
    <x v="0"/>
    <n v="9.71998733809913E-2"/>
    <x v="0"/>
    <x v="2"/>
    <m/>
    <x v="0"/>
    <n v="0"/>
    <n v="2085.91"/>
    <x v="12"/>
    <x v="5"/>
  </r>
  <r>
    <s v="ORD-202401-10099"/>
    <x v="353"/>
    <x v="20"/>
    <x v="2"/>
    <n v="1231525890"/>
    <x v="8"/>
    <s v="PRD-110-CAM"/>
    <x v="8"/>
    <x v="1"/>
    <s v="North"/>
    <n v="4464.3100000000004"/>
    <n v="516.66999999999996"/>
    <x v="0"/>
    <n v="0.11573345041003"/>
    <x v="0"/>
    <x v="0"/>
    <m/>
    <x v="0"/>
    <n v="0"/>
    <m/>
    <x v="12"/>
    <x v="5"/>
  </r>
  <r>
    <s v="ORD-202401-10100"/>
    <x v="381"/>
    <x v="7"/>
    <x v="7"/>
    <n v="5798749400"/>
    <x v="10"/>
    <s v="PRD - 106 - PHO"/>
    <x v="2"/>
    <x v="1"/>
    <s v="S"/>
    <n v="1142.69"/>
    <n v="292.24"/>
    <x v="2"/>
    <n v="0.255747403057697"/>
    <x v="0"/>
    <x v="1"/>
    <m/>
    <x v="0"/>
    <n v="0"/>
    <m/>
    <x v="12"/>
    <x v="5"/>
  </r>
  <r>
    <s v="ORD-202401-10101"/>
    <x v="355"/>
    <x v="11"/>
    <x v="1"/>
    <n v="6650055689"/>
    <x v="20"/>
    <s v="PRD-100-SHO"/>
    <x v="12"/>
    <x v="0"/>
    <s v="South"/>
    <n v="3887.15"/>
    <n v="285.92"/>
    <x v="2"/>
    <n v="7.3555175385565302E-2"/>
    <x v="0"/>
    <x v="2"/>
    <m/>
    <x v="0"/>
    <n v="0"/>
    <n v="2793.38"/>
    <x v="12"/>
    <x v="5"/>
  </r>
  <r>
    <s v="ORD-202401-10102"/>
    <x v="382"/>
    <x v="4"/>
    <x v="0"/>
    <n v="2030865692"/>
    <x v="5"/>
    <s v="PRD-103-HEA"/>
    <x v="4"/>
    <x v="1"/>
    <s v="N"/>
    <n v="2247.6999999999998"/>
    <n v="601.66999999999996"/>
    <x v="0"/>
    <n v="0.26768251990924102"/>
    <x v="0"/>
    <x v="1"/>
    <s v="Size issue"/>
    <x v="1"/>
    <n v="1"/>
    <n v="2183.56"/>
    <x v="12"/>
    <x v="5"/>
  </r>
  <r>
    <s v="ORD-202401-10103"/>
    <x v="367"/>
    <x v="18"/>
    <x v="5"/>
    <n v="4042816393"/>
    <x v="0"/>
    <s v="PRD-108-JAC"/>
    <x v="0"/>
    <x v="0"/>
    <s v="East"/>
    <n v="3565.88"/>
    <n v="856.42"/>
    <x v="1"/>
    <n v="0.240170729244955"/>
    <x v="0"/>
    <x v="1"/>
    <m/>
    <x v="0"/>
    <n v="0"/>
    <n v="2085.91"/>
    <x v="12"/>
    <x v="5"/>
  </r>
  <r>
    <s v="ORD-202401-10104"/>
    <x v="358"/>
    <x v="27"/>
    <x v="6"/>
    <n v="1492883620"/>
    <x v="0"/>
    <s v="PRD-108-JAC"/>
    <x v="0"/>
    <x v="0"/>
    <s v="N"/>
    <n v="3443.04"/>
    <n v="546.26"/>
    <x v="0"/>
    <n v="0.15865630373158601"/>
    <x v="0"/>
    <x v="0"/>
    <m/>
    <x v="0"/>
    <n v="0"/>
    <n v="2085.91"/>
    <x v="12"/>
    <x v="5"/>
  </r>
  <r>
    <s v="ORD-202401-10105"/>
    <x v="380"/>
    <x v="22"/>
    <x v="2"/>
    <n v="4907203922"/>
    <x v="2"/>
    <s v="PRD-101-SHI"/>
    <x v="4"/>
    <x v="0"/>
    <s v="W"/>
    <n v="2058.1999999999998"/>
    <n v="264.69"/>
    <x v="3"/>
    <n v="0.128602662520649"/>
    <x v="0"/>
    <x v="0"/>
    <m/>
    <x v="0"/>
    <n v="0"/>
    <n v="2821.33"/>
    <x v="12"/>
    <x v="5"/>
  </r>
  <r>
    <s v="ORD-202401-10106"/>
    <x v="369"/>
    <x v="0"/>
    <x v="2"/>
    <n v="4261579530"/>
    <x v="21"/>
    <s v="PRD-110-CAM"/>
    <x v="8"/>
    <x v="1"/>
    <s v="W"/>
    <n v="1793.48"/>
    <n v="139.01"/>
    <x v="3"/>
    <n v="7.7508530900818495E-2"/>
    <x v="0"/>
    <x v="2"/>
    <m/>
    <x v="0"/>
    <n v="0"/>
    <m/>
    <x v="12"/>
    <x v="5"/>
  </r>
  <r>
    <s v="ORD-202401-10107"/>
    <x v="369"/>
    <x v="24"/>
    <x v="3"/>
    <n v="9427618221"/>
    <x v="15"/>
    <s v="PRD-100-SHO "/>
    <x v="12"/>
    <x v="0"/>
    <s v="N"/>
    <n v="3341.03"/>
    <n v="982.42"/>
    <x v="0"/>
    <n v="0.29404704537223603"/>
    <x v="0"/>
    <x v="1"/>
    <m/>
    <x v="0"/>
    <n v="0"/>
    <m/>
    <x v="12"/>
    <x v="5"/>
  </r>
  <r>
    <s v="ORD-202401-10108"/>
    <x v="365"/>
    <x v="16"/>
    <x v="2"/>
    <n v="6304494053"/>
    <x v="3"/>
    <s v="PRD - 106 - PHO"/>
    <x v="2"/>
    <x v="1"/>
    <s v="North"/>
    <n v="3015.84"/>
    <n v="876.48"/>
    <x v="0"/>
    <n v="0.290625497373866"/>
    <x v="0"/>
    <x v="1"/>
    <m/>
    <x v="0"/>
    <n v="0"/>
    <m/>
    <x v="12"/>
    <x v="5"/>
  </r>
  <r>
    <s v="ORD-202401-10109"/>
    <x v="367"/>
    <x v="15"/>
    <x v="3"/>
    <n v="3753848337"/>
    <x v="8"/>
    <s v="PRD-110-CAM"/>
    <x v="8"/>
    <x v="1"/>
    <s v="South"/>
    <n v="482.73"/>
    <n v="60.11"/>
    <x v="2"/>
    <n v="0.12452095374225799"/>
    <x v="2"/>
    <x v="0"/>
    <m/>
    <x v="0"/>
    <n v="0"/>
    <m/>
    <x v="12"/>
    <x v="5"/>
  </r>
  <r>
    <s v="ORD-202401-10110"/>
    <x v="353"/>
    <x v="16"/>
    <x v="1"/>
    <n v="9658628147"/>
    <x v="5"/>
    <s v="PRD-103-HEA"/>
    <x v="5"/>
    <x v="1"/>
    <s v="W"/>
    <n v="3373.56"/>
    <n v="399.57"/>
    <x v="3"/>
    <n v="0.118441646213496"/>
    <x v="0"/>
    <x v="0"/>
    <m/>
    <x v="0"/>
    <n v="0"/>
    <n v="2183.56"/>
    <x v="12"/>
    <x v="5"/>
  </r>
  <r>
    <s v="ORD-202401-10111"/>
    <x v="373"/>
    <x v="29"/>
    <x v="4"/>
    <n v="5726493405"/>
    <x v="10"/>
    <s v="PRD-106-PHO"/>
    <x v="2"/>
    <x v="1"/>
    <s v="East"/>
    <n v="2926.12"/>
    <n v="780.5"/>
    <x v="1"/>
    <n v="0.266735472229437"/>
    <x v="0"/>
    <x v="1"/>
    <m/>
    <x v="0"/>
    <n v="0"/>
    <n v="2788.38"/>
    <x v="12"/>
    <x v="5"/>
  </r>
  <r>
    <s v="ORD-202401-10112"/>
    <x v="366"/>
    <x v="14"/>
    <x v="6"/>
    <n v="7689971256"/>
    <x v="2"/>
    <s v="PRD-101-SHI"/>
    <x v="1"/>
    <x v="0"/>
    <s v="W"/>
    <n v="944.73"/>
    <n v="97.66"/>
    <x v="3"/>
    <n v="0.10337345061552"/>
    <x v="1"/>
    <x v="0"/>
    <m/>
    <x v="0"/>
    <n v="0"/>
    <n v="2821.33"/>
    <x v="12"/>
    <x v="5"/>
  </r>
  <r>
    <s v="ORD-202401-10113"/>
    <x v="366"/>
    <x v="10"/>
    <x v="7"/>
    <n v="1450686429"/>
    <x v="17"/>
    <s v="PRD - 108 - JAC"/>
    <x v="0"/>
    <x v="0"/>
    <s v="W"/>
    <n v="670.98"/>
    <n v="111.83"/>
    <x v="3"/>
    <n v="0.16666666666666699"/>
    <x v="1"/>
    <x v="0"/>
    <m/>
    <x v="0"/>
    <n v="0"/>
    <m/>
    <x v="12"/>
    <x v="5"/>
  </r>
  <r>
    <s v="ORD-202401-10114"/>
    <x v="368"/>
    <x v="7"/>
    <x v="3"/>
    <n v="8685090172"/>
    <x v="14"/>
    <s v="PRD-111-CHA "/>
    <x v="11"/>
    <x v="1"/>
    <s v="North"/>
    <n v="4884.17"/>
    <n v="449.44"/>
    <x v="0"/>
    <n v="9.2019729043010395E-2"/>
    <x v="0"/>
    <x v="2"/>
    <m/>
    <x v="0"/>
    <n v="0"/>
    <m/>
    <x v="12"/>
    <x v="5"/>
  </r>
  <r>
    <s v="ORD-202401-10115"/>
    <x v="369"/>
    <x v="15"/>
    <x v="6"/>
    <n v="5233755618"/>
    <x v="9"/>
    <s v="PRD-107-TAB"/>
    <x v="6"/>
    <x v="1"/>
    <s v="S"/>
    <n v="4567.2"/>
    <n v="1134.43"/>
    <x v="2"/>
    <n v="0.24838631984585699"/>
    <x v="0"/>
    <x v="1"/>
    <m/>
    <x v="0"/>
    <n v="0"/>
    <n v="2081.52"/>
    <x v="12"/>
    <x v="5"/>
  </r>
  <r>
    <s v="ORD-202401-10116"/>
    <x v="377"/>
    <x v="14"/>
    <x v="1"/>
    <n v="3283273787"/>
    <x v="1"/>
    <s v="PRD-101-SHI"/>
    <x v="1"/>
    <x v="0"/>
    <s v="South"/>
    <n v="1627.55"/>
    <n v="96.45"/>
    <x v="2"/>
    <n v="5.9260852201161299E-2"/>
    <x v="0"/>
    <x v="2"/>
    <s v="Customer changed mind"/>
    <x v="1"/>
    <n v="1"/>
    <n v="2821.33"/>
    <x v="12"/>
    <x v="5"/>
  </r>
  <r>
    <s v="ORD-202401-10117"/>
    <x v="353"/>
    <x v="22"/>
    <x v="4"/>
    <n v="4630506169"/>
    <x v="8"/>
    <s v="PRD-110-CAM"/>
    <x v="8"/>
    <x v="1"/>
    <s v="North"/>
    <n v="638.64"/>
    <n v="87.67"/>
    <x v="0"/>
    <n v="0.13727608668420399"/>
    <x v="1"/>
    <x v="0"/>
    <s v="missing parts"/>
    <x v="1"/>
    <n v="1"/>
    <m/>
    <x v="12"/>
    <x v="5"/>
  </r>
  <r>
    <s v="ORD-202401-10118"/>
    <x v="366"/>
    <x v="20"/>
    <x v="5"/>
    <n v="7864586331"/>
    <x v="3"/>
    <s v="PRD-106-PHO"/>
    <x v="2"/>
    <x v="1"/>
    <s v="East"/>
    <n v="55.22"/>
    <n v="11.02"/>
    <x v="1"/>
    <n v="0.19956537486418"/>
    <x v="2"/>
    <x v="0"/>
    <s v="Defective"/>
    <x v="1"/>
    <n v="1"/>
    <n v="2788.38"/>
    <x v="12"/>
    <x v="5"/>
  </r>
  <r>
    <s v="ORD-202401-10119"/>
    <x v="370"/>
    <x v="11"/>
    <x v="6"/>
    <n v="7740766012"/>
    <x v="7"/>
    <s v="PRD-104-WAT"/>
    <x v="7"/>
    <x v="2"/>
    <s v="East"/>
    <n v="4634.05"/>
    <n v="431.97"/>
    <x v="1"/>
    <n v="9.3216516869692803E-2"/>
    <x v="0"/>
    <x v="2"/>
    <s v="DAMAGED"/>
    <x v="1"/>
    <n v="1"/>
    <n v="2420.2800000000002"/>
    <x v="12"/>
    <x v="5"/>
  </r>
  <r>
    <s v="ORD-202401-10120"/>
    <x v="359"/>
    <x v="4"/>
    <x v="4"/>
    <n v="2580807871"/>
    <x v="8"/>
    <s v="PRD - 110 - CAM"/>
    <x v="8"/>
    <x v="1"/>
    <s v="N"/>
    <n v="2177.84"/>
    <n v="564.75"/>
    <x v="0"/>
    <n v="0.259316570546964"/>
    <x v="0"/>
    <x v="1"/>
    <m/>
    <x v="0"/>
    <n v="0"/>
    <m/>
    <x v="12"/>
    <x v="5"/>
  </r>
  <r>
    <s v="ORD-202401-10121"/>
    <x v="371"/>
    <x v="2"/>
    <x v="2"/>
    <n v="70866961"/>
    <x v="3"/>
    <s v="PRD-106-PHO"/>
    <x v="2"/>
    <x v="1"/>
    <s v="N"/>
    <n v="1711.81"/>
    <n v="356.58"/>
    <x v="0"/>
    <n v="0.208305828333752"/>
    <x v="0"/>
    <x v="1"/>
    <m/>
    <x v="0"/>
    <n v="0"/>
    <n v="2788.38"/>
    <x v="12"/>
    <x v="5"/>
  </r>
  <r>
    <s v="ORD-202401-10122"/>
    <x v="359"/>
    <x v="14"/>
    <x v="6"/>
    <n v="874742644"/>
    <x v="2"/>
    <s v="PRD-101-SHI"/>
    <x v="1"/>
    <x v="0"/>
    <s v="East"/>
    <n v="1995.93"/>
    <n v="169.77"/>
    <x v="1"/>
    <n v="8.5058093219702105E-2"/>
    <x v="0"/>
    <x v="2"/>
    <m/>
    <x v="0"/>
    <n v="0"/>
    <n v="2821.33"/>
    <x v="12"/>
    <x v="5"/>
  </r>
  <r>
    <s v="ORD-202401-10123"/>
    <x v="371"/>
    <x v="24"/>
    <x v="1"/>
    <n v="8110916268"/>
    <x v="20"/>
    <s v="PRD-100-SHO"/>
    <x v="12"/>
    <x v="0"/>
    <s v="W"/>
    <n v="3678.67"/>
    <n v="159.13999999999999"/>
    <x v="3"/>
    <n v="4.32602000179413E-2"/>
    <x v="0"/>
    <x v="2"/>
    <m/>
    <x v="0"/>
    <n v="0"/>
    <n v="2793.38"/>
    <x v="12"/>
    <x v="5"/>
  </r>
  <r>
    <s v="ORD-202401-10124"/>
    <x v="360"/>
    <x v="10"/>
    <x v="1"/>
    <n v="4738854869"/>
    <x v="15"/>
    <s v="PRD-100-SHO"/>
    <x v="12"/>
    <x v="0"/>
    <s v="S"/>
    <n v="148.30000000000001"/>
    <n v="6.55"/>
    <x v="2"/>
    <n v="4.4167228590694503E-2"/>
    <x v="2"/>
    <x v="2"/>
    <m/>
    <x v="0"/>
    <n v="0"/>
    <n v="2793.38"/>
    <x v="12"/>
    <x v="5"/>
  </r>
  <r>
    <s v="ORD-202401-10125"/>
    <x v="366"/>
    <x v="17"/>
    <x v="7"/>
    <n v="4360309600"/>
    <x v="12"/>
    <s v="PRD-105-BAG"/>
    <x v="9"/>
    <x v="2"/>
    <s v="South"/>
    <n v="1576.42"/>
    <n v="111.22"/>
    <x v="2"/>
    <n v="7.0552263990560901E-2"/>
    <x v="0"/>
    <x v="2"/>
    <m/>
    <x v="0"/>
    <n v="0"/>
    <m/>
    <x v="12"/>
    <x v="5"/>
  </r>
  <r>
    <s v="ORD-202401-10126"/>
    <x v="374"/>
    <x v="10"/>
    <x v="5"/>
    <n v="869428301"/>
    <x v="20"/>
    <s v="PRD-100-SHO"/>
    <x v="12"/>
    <x v="0"/>
    <s v="North"/>
    <n v="4228.9799999999996"/>
    <n v="656.41"/>
    <x v="0"/>
    <n v="0.15521709726695301"/>
    <x v="0"/>
    <x v="0"/>
    <m/>
    <x v="0"/>
    <n v="0"/>
    <n v="2793.38"/>
    <x v="12"/>
    <x v="5"/>
  </r>
  <r>
    <s v="ORD-202401-10127"/>
    <x v="355"/>
    <x v="10"/>
    <x v="2"/>
    <n v="1508270381"/>
    <x v="5"/>
    <s v="PRD-103-HEA"/>
    <x v="5"/>
    <x v="1"/>
    <s v="South"/>
    <n v="795.46"/>
    <n v="120.82"/>
    <x v="2"/>
    <n v="0.15188695848942799"/>
    <x v="1"/>
    <x v="0"/>
    <m/>
    <x v="0"/>
    <n v="0"/>
    <n v="2183.56"/>
    <x v="12"/>
    <x v="5"/>
  </r>
  <r>
    <s v="ORD-202401-10128"/>
    <x v="362"/>
    <x v="18"/>
    <x v="7"/>
    <n v="1846287472"/>
    <x v="9"/>
    <s v="PRD-107-TAB"/>
    <x v="6"/>
    <x v="1"/>
    <s v="N"/>
    <n v="2034.91"/>
    <n v="458.56"/>
    <x v="0"/>
    <n v="0.22534657552422499"/>
    <x v="0"/>
    <x v="1"/>
    <s v="Defective"/>
    <x v="1"/>
    <n v="1"/>
    <n v="2081.52"/>
    <x v="12"/>
    <x v="5"/>
  </r>
  <r>
    <s v="ORD-202401-10129"/>
    <x v="362"/>
    <x v="13"/>
    <x v="2"/>
    <n v="3905284057"/>
    <x v="12"/>
    <s v="PRD-105-BAG"/>
    <x v="9"/>
    <x v="2"/>
    <s v="South"/>
    <n v="2464"/>
    <n v="620.15"/>
    <x v="2"/>
    <n v="0.25168425324675298"/>
    <x v="0"/>
    <x v="1"/>
    <m/>
    <x v="0"/>
    <n v="0"/>
    <m/>
    <x v="12"/>
    <x v="5"/>
  </r>
  <r>
    <s v="ORD-202401-10130"/>
    <x v="369"/>
    <x v="18"/>
    <x v="3"/>
    <n v="3711143125"/>
    <x v="9"/>
    <s v="PRD-107-TAB"/>
    <x v="6"/>
    <x v="1"/>
    <s v="W"/>
    <n v="525.36"/>
    <n v="86.37"/>
    <x v="3"/>
    <n v="0.164401553220649"/>
    <x v="1"/>
    <x v="0"/>
    <s v="damaged "/>
    <x v="1"/>
    <n v="1"/>
    <n v="2081.52"/>
    <x v="12"/>
    <x v="5"/>
  </r>
  <r>
    <s v="ORD-202401-10131"/>
    <x v="356"/>
    <x v="27"/>
    <x v="6"/>
    <n v="8341605825"/>
    <x v="3"/>
    <s v="PRD-106-PHO"/>
    <x v="4"/>
    <x v="1"/>
    <s v="West"/>
    <n v="4542.0200000000004"/>
    <n v="984.68"/>
    <x v="3"/>
    <n v="0.21679340909991601"/>
    <x v="0"/>
    <x v="1"/>
    <m/>
    <x v="0"/>
    <n v="0"/>
    <n v="2788.38"/>
    <x v="12"/>
    <x v="5"/>
  </r>
  <r>
    <s v="ORD-202401-10132"/>
    <x v="357"/>
    <x v="23"/>
    <x v="0"/>
    <n v="5604832864"/>
    <x v="4"/>
    <s v="PRD - 109 - SUN "/>
    <x v="3"/>
    <x v="2"/>
    <s v="W"/>
    <n v="4209.88"/>
    <n v="272.8"/>
    <x v="3"/>
    <n v="6.47999467918325E-2"/>
    <x v="0"/>
    <x v="2"/>
    <m/>
    <x v="0"/>
    <n v="0"/>
    <m/>
    <x v="12"/>
    <x v="5"/>
  </r>
  <r>
    <s v="ORD-202401-10133"/>
    <x v="363"/>
    <x v="22"/>
    <x v="4"/>
    <n v="5996939179"/>
    <x v="3"/>
    <s v="PRD-106-PHO"/>
    <x v="2"/>
    <x v="1"/>
    <s v="East"/>
    <n v="697.43"/>
    <n v="92.65"/>
    <x v="1"/>
    <n v="0.13284487332062"/>
    <x v="1"/>
    <x v="0"/>
    <m/>
    <x v="0"/>
    <n v="0"/>
    <n v="2788.38"/>
    <x v="12"/>
    <x v="5"/>
  </r>
  <r>
    <s v="ORD-202401-10134"/>
    <x v="361"/>
    <x v="26"/>
    <x v="1"/>
    <n v="6460482121"/>
    <x v="12"/>
    <s v="PRD-105-BAG"/>
    <x v="9"/>
    <x v="2"/>
    <s v="S"/>
    <n v="3260.03"/>
    <n v="331.25"/>
    <x v="2"/>
    <n v="0.10160949439115601"/>
    <x v="0"/>
    <x v="0"/>
    <m/>
    <x v="0"/>
    <n v="0"/>
    <m/>
    <x v="12"/>
    <x v="5"/>
  </r>
  <r>
    <s v="ORD-202401-10135"/>
    <x v="365"/>
    <x v="1"/>
    <x v="3"/>
    <n v="5103537437"/>
    <x v="2"/>
    <s v="PRD-101-SHI"/>
    <x v="1"/>
    <x v="0"/>
    <s v="East"/>
    <n v="502.66"/>
    <n v="30.35"/>
    <x v="1"/>
    <n v="6.03787848645208E-2"/>
    <x v="1"/>
    <x v="2"/>
    <m/>
    <x v="0"/>
    <n v="0"/>
    <n v="2821.33"/>
    <x v="12"/>
    <x v="5"/>
  </r>
  <r>
    <s v="ORD-202401-10136"/>
    <x v="353"/>
    <x v="1"/>
    <x v="2"/>
    <n v="2226313356"/>
    <x v="13"/>
    <s v="PRD-102-LAP"/>
    <x v="10"/>
    <x v="1"/>
    <s v="N"/>
    <n v="4626.54"/>
    <n v="838.01"/>
    <x v="0"/>
    <n v="0.18113103961059401"/>
    <x v="0"/>
    <x v="0"/>
    <s v="missing parts"/>
    <x v="1"/>
    <n v="1"/>
    <n v="847.14"/>
    <x v="12"/>
    <x v="5"/>
  </r>
  <r>
    <s v="ORD-202401-10137"/>
    <x v="363"/>
    <x v="4"/>
    <x v="5"/>
    <n v="9772240531"/>
    <x v="6"/>
    <s v="PRD-107-TAB"/>
    <x v="6"/>
    <x v="1"/>
    <s v="East"/>
    <n v="3002.88"/>
    <n v="744.54"/>
    <x v="1"/>
    <n v="0.24794197570332499"/>
    <x v="0"/>
    <x v="1"/>
    <m/>
    <x v="0"/>
    <n v="0"/>
    <n v="2081.52"/>
    <x v="12"/>
    <x v="5"/>
  </r>
  <r>
    <s v="ORD-202401-10138"/>
    <x v="380"/>
    <x v="11"/>
    <x v="2"/>
    <n v="6558102305"/>
    <x v="20"/>
    <s v="PRD-100-SHO"/>
    <x v="4"/>
    <x v="0"/>
    <s v="East"/>
    <n v="869.42"/>
    <n v="110.86"/>
    <x v="1"/>
    <n v="0.12751029421913501"/>
    <x v="1"/>
    <x v="0"/>
    <m/>
    <x v="0"/>
    <n v="0"/>
    <n v="2793.38"/>
    <x v="12"/>
    <x v="5"/>
  </r>
  <r>
    <s v="ORD-202401-10139"/>
    <x v="374"/>
    <x v="29"/>
    <x v="6"/>
    <n v="8802428757"/>
    <x v="11"/>
    <s v="PRD-104-WAT"/>
    <x v="7"/>
    <x v="2"/>
    <s v="N"/>
    <n v="2662.21"/>
    <n v="406.68"/>
    <x v="0"/>
    <n v="0.15276030065246499"/>
    <x v="0"/>
    <x v="0"/>
    <m/>
    <x v="0"/>
    <n v="0"/>
    <n v="2420.2800000000002"/>
    <x v="12"/>
    <x v="5"/>
  </r>
  <r>
    <s v="ORD-202401-10140"/>
    <x v="372"/>
    <x v="17"/>
    <x v="3"/>
    <n v="4908842477"/>
    <x v="20"/>
    <s v="PRD-100-SHO"/>
    <x v="12"/>
    <x v="0"/>
    <s v="N"/>
    <n v="589.91999999999996"/>
    <n v="69.37"/>
    <x v="0"/>
    <n v="0.117592215893681"/>
    <x v="1"/>
    <x v="0"/>
    <m/>
    <x v="0"/>
    <n v="0"/>
    <n v="2793.38"/>
    <x v="12"/>
    <x v="5"/>
  </r>
  <r>
    <s v="ORD-202401-10141"/>
    <x v="381"/>
    <x v="5"/>
    <x v="6"/>
    <n v="4714153242"/>
    <x v="12"/>
    <s v="PRD-105-BAG"/>
    <x v="9"/>
    <x v="2"/>
    <s v="North"/>
    <n v="658.75"/>
    <n v="179.45"/>
    <x v="0"/>
    <n v="0.27240986717267601"/>
    <x v="1"/>
    <x v="1"/>
    <s v="Size issue"/>
    <x v="1"/>
    <n v="1"/>
    <m/>
    <x v="12"/>
    <x v="5"/>
  </r>
  <r>
    <s v="ORD-202401-10142"/>
    <x v="367"/>
    <x v="15"/>
    <x v="2"/>
    <n v="8932487595"/>
    <x v="11"/>
    <s v="PRD-104-WAT"/>
    <x v="7"/>
    <x v="2"/>
    <s v="W"/>
    <n v="3763.49"/>
    <n v="994.94"/>
    <x v="3"/>
    <n v="0.26436631955977002"/>
    <x v="0"/>
    <x v="1"/>
    <m/>
    <x v="0"/>
    <n v="0"/>
    <n v="2420.2800000000002"/>
    <x v="12"/>
    <x v="5"/>
  </r>
  <r>
    <s v="ORD-202401-10143"/>
    <x v="356"/>
    <x v="5"/>
    <x v="7"/>
    <n v="3308627600"/>
    <x v="2"/>
    <s v="PRD-101-SHI"/>
    <x v="1"/>
    <x v="0"/>
    <s v="North"/>
    <n v="3560.44"/>
    <n v="700.6"/>
    <x v="0"/>
    <n v="0.19677343249710699"/>
    <x v="0"/>
    <x v="0"/>
    <s v="damaged "/>
    <x v="1"/>
    <n v="1"/>
    <n v="2821.33"/>
    <x v="12"/>
    <x v="5"/>
  </r>
  <r>
    <s v="ORD-202401-10144"/>
    <x v="359"/>
    <x v="7"/>
    <x v="1"/>
    <n v="5434179343"/>
    <x v="22"/>
    <s v="PRD-105-BAG"/>
    <x v="9"/>
    <x v="2"/>
    <s v="W"/>
    <n v="1174.3599999999999"/>
    <n v="302.13"/>
    <x v="3"/>
    <n v="0.25727204605061499"/>
    <x v="0"/>
    <x v="1"/>
    <m/>
    <x v="0"/>
    <n v="0"/>
    <m/>
    <x v="12"/>
    <x v="5"/>
  </r>
  <r>
    <s v="ORD-202401-10145"/>
    <x v="370"/>
    <x v="23"/>
    <x v="0"/>
    <n v="3099284005"/>
    <x v="14"/>
    <s v="PRD-111-CHA "/>
    <x v="11"/>
    <x v="1"/>
    <s v="North"/>
    <n v="4903.7700000000004"/>
    <n v="154.93"/>
    <x v="0"/>
    <n v="3.1594059264606601E-2"/>
    <x v="0"/>
    <x v="2"/>
    <m/>
    <x v="0"/>
    <n v="0"/>
    <m/>
    <x v="12"/>
    <x v="5"/>
  </r>
  <r>
    <s v="ORD-202401-10146"/>
    <x v="363"/>
    <x v="17"/>
    <x v="2"/>
    <n v="3180425082"/>
    <x v="4"/>
    <s v="PRD-109-SUN"/>
    <x v="3"/>
    <x v="2"/>
    <s v="North"/>
    <n v="642.44000000000005"/>
    <n v="163.59"/>
    <x v="0"/>
    <n v="0.25463856546914898"/>
    <x v="1"/>
    <x v="1"/>
    <m/>
    <x v="0"/>
    <n v="0"/>
    <m/>
    <x v="12"/>
    <x v="5"/>
  </r>
  <r>
    <s v="ORD-202401-10147"/>
    <x v="378"/>
    <x v="19"/>
    <x v="1"/>
    <n v="7323080773"/>
    <x v="20"/>
    <s v="PRD-100-SHO"/>
    <x v="12"/>
    <x v="0"/>
    <s v="South"/>
    <n v="193.7"/>
    <n v="30.88"/>
    <x v="2"/>
    <n v="0.15942178626742401"/>
    <x v="2"/>
    <x v="0"/>
    <m/>
    <x v="0"/>
    <n v="0"/>
    <n v="2793.38"/>
    <x v="12"/>
    <x v="5"/>
  </r>
  <r>
    <s v="ORD-202401-10148"/>
    <x v="372"/>
    <x v="11"/>
    <x v="7"/>
    <n v="2349480778"/>
    <x v="14"/>
    <s v="PRD-111-CHA"/>
    <x v="11"/>
    <x v="1"/>
    <s v="S"/>
    <n v="3922.1"/>
    <n v="394.48"/>
    <x v="2"/>
    <n v="0.100578771576451"/>
    <x v="0"/>
    <x v="0"/>
    <m/>
    <x v="0"/>
    <n v="0"/>
    <n v="207.68"/>
    <x v="12"/>
    <x v="5"/>
  </r>
  <r>
    <s v="ORD-202401-10149"/>
    <x v="375"/>
    <x v="14"/>
    <x v="6"/>
    <n v="9266224269"/>
    <x v="8"/>
    <s v="PRD-110-CAM"/>
    <x v="4"/>
    <x v="1"/>
    <s v="N"/>
    <n v="783.53"/>
    <n v="148.22"/>
    <x v="0"/>
    <n v="0.18916952765050499"/>
    <x v="1"/>
    <x v="0"/>
    <m/>
    <x v="0"/>
    <n v="0"/>
    <m/>
    <x v="12"/>
    <x v="5"/>
  </r>
  <r>
    <s v="ORD-202401-10150"/>
    <x v="354"/>
    <x v="7"/>
    <x v="5"/>
    <n v="1342628100"/>
    <x v="8"/>
    <s v="PRD-110-CAM"/>
    <x v="8"/>
    <x v="1"/>
    <s v="East"/>
    <n v="1889.11"/>
    <n v="260.89"/>
    <x v="1"/>
    <n v="0.13810206922836701"/>
    <x v="0"/>
    <x v="0"/>
    <m/>
    <x v="0"/>
    <n v="0"/>
    <m/>
    <x v="12"/>
    <x v="5"/>
  </r>
  <r>
    <s v="ORD-202401-10151"/>
    <x v="378"/>
    <x v="24"/>
    <x v="1"/>
    <n v="1565748474"/>
    <x v="15"/>
    <s v="PRD-100-SHO"/>
    <x v="12"/>
    <x v="0"/>
    <s v="North"/>
    <n v="690.96"/>
    <n v="174.46"/>
    <x v="0"/>
    <n v="0.25248929026282302"/>
    <x v="1"/>
    <x v="1"/>
    <m/>
    <x v="0"/>
    <n v="0"/>
    <n v="2793.38"/>
    <x v="12"/>
    <x v="5"/>
  </r>
  <r>
    <s v="ORD-202401-10152"/>
    <x v="380"/>
    <x v="15"/>
    <x v="7"/>
    <n v="7281032502"/>
    <x v="14"/>
    <s v="PRD-111-CHA"/>
    <x v="11"/>
    <x v="1"/>
    <s v="North"/>
    <n v="1313.33"/>
    <n v="232.74"/>
    <x v="0"/>
    <n v="0.17721364775037499"/>
    <x v="0"/>
    <x v="0"/>
    <m/>
    <x v="0"/>
    <n v="0"/>
    <n v="207.68"/>
    <x v="12"/>
    <x v="5"/>
  </r>
  <r>
    <s v="ORD-202401-10153"/>
    <x v="357"/>
    <x v="9"/>
    <x v="7"/>
    <n v="4616694781"/>
    <x v="15"/>
    <s v="PRD-100-SHO"/>
    <x v="12"/>
    <x v="0"/>
    <s v="North"/>
    <n v="1778.8"/>
    <n v="292.60000000000002"/>
    <x v="0"/>
    <n v="0.16449291657297099"/>
    <x v="0"/>
    <x v="0"/>
    <s v="Customer changed mind"/>
    <x v="1"/>
    <n v="1"/>
    <n v="2793.38"/>
    <x v="12"/>
    <x v="5"/>
  </r>
  <r>
    <s v="ORD-202401-10154"/>
    <x v="366"/>
    <x v="8"/>
    <x v="4"/>
    <n v="9614776687"/>
    <x v="3"/>
    <s v="PRD-106-PHO"/>
    <x v="2"/>
    <x v="1"/>
    <s v="S"/>
    <n v="1766.02"/>
    <n v="150.84"/>
    <x v="2"/>
    <n v="8.5412396235603205E-2"/>
    <x v="0"/>
    <x v="2"/>
    <m/>
    <x v="0"/>
    <n v="0"/>
    <n v="2788.38"/>
    <x v="12"/>
    <x v="5"/>
  </r>
  <r>
    <s v="ORD-202401-10155"/>
    <x v="379"/>
    <x v="28"/>
    <x v="3"/>
    <n v="672619894"/>
    <x v="6"/>
    <s v="PRD-107-TAB"/>
    <x v="6"/>
    <x v="1"/>
    <s v="S"/>
    <n v="4959.3500000000004"/>
    <n v="1142.18"/>
    <x v="2"/>
    <n v="0.23030840735176999"/>
    <x v="0"/>
    <x v="1"/>
    <m/>
    <x v="0"/>
    <n v="0"/>
    <n v="2081.52"/>
    <x v="12"/>
    <x v="5"/>
  </r>
  <r>
    <s v="ORD-202401-10156"/>
    <x v="364"/>
    <x v="15"/>
    <x v="7"/>
    <n v="4949143092"/>
    <x v="12"/>
    <s v="PRD-105-BAG "/>
    <x v="9"/>
    <x v="2"/>
    <s v="North"/>
    <n v="3313.53"/>
    <n v="975.35"/>
    <x v="0"/>
    <n v="0.29435375566239003"/>
    <x v="0"/>
    <x v="1"/>
    <m/>
    <x v="0"/>
    <n v="0"/>
    <m/>
    <x v="12"/>
    <x v="5"/>
  </r>
  <r>
    <s v="ORD-202401-10157"/>
    <x v="374"/>
    <x v="9"/>
    <x v="6"/>
    <n v="150991085"/>
    <x v="5"/>
    <s v="PRD-103-HEA"/>
    <x v="5"/>
    <x v="1"/>
    <s v="South"/>
    <n v="4002.74"/>
    <n v="609"/>
    <x v="2"/>
    <n v="0.15214578014060401"/>
    <x v="0"/>
    <x v="0"/>
    <m/>
    <x v="0"/>
    <n v="0"/>
    <n v="2183.56"/>
    <x v="12"/>
    <x v="5"/>
  </r>
  <r>
    <s v="ORD-202401-10158"/>
    <x v="374"/>
    <x v="18"/>
    <x v="2"/>
    <n v="236460510"/>
    <x v="23"/>
    <s v="PRD-111-CHA"/>
    <x v="11"/>
    <x v="1"/>
    <s v="East"/>
    <n v="4314.1400000000003"/>
    <n v="1160.73"/>
    <x v="1"/>
    <n v="0.269052464685893"/>
    <x v="0"/>
    <x v="1"/>
    <m/>
    <x v="0"/>
    <n v="0"/>
    <n v="207.68"/>
    <x v="12"/>
    <x v="5"/>
  </r>
  <r>
    <s v="ORD-202401-10159"/>
    <x v="366"/>
    <x v="29"/>
    <x v="4"/>
    <n v="3860937246"/>
    <x v="15"/>
    <s v="PRD - 100 - SHO"/>
    <x v="12"/>
    <x v="0"/>
    <s v="N"/>
    <n v="4072.96"/>
    <n v="876"/>
    <x v="0"/>
    <n v="0.21507699560025101"/>
    <x v="0"/>
    <x v="1"/>
    <m/>
    <x v="0"/>
    <n v="0"/>
    <m/>
    <x v="12"/>
    <x v="5"/>
  </r>
  <r>
    <s v="ORD-202401-10160"/>
    <x v="374"/>
    <x v="13"/>
    <x v="4"/>
    <n v="8506550540"/>
    <x v="11"/>
    <s v="PRD-104-WAT"/>
    <x v="7"/>
    <x v="2"/>
    <s v="S"/>
    <n v="3075.42"/>
    <n v="398.88"/>
    <x v="2"/>
    <n v="0.12969935813645"/>
    <x v="0"/>
    <x v="0"/>
    <m/>
    <x v="0"/>
    <n v="0"/>
    <n v="2420.2800000000002"/>
    <x v="12"/>
    <x v="5"/>
  </r>
  <r>
    <s v="ORD-202401-10161"/>
    <x v="369"/>
    <x v="10"/>
    <x v="6"/>
    <n v="984603268"/>
    <x v="15"/>
    <s v="PRD-100-SHO"/>
    <x v="12"/>
    <x v="0"/>
    <s v="North"/>
    <n v="3419.18"/>
    <n v="375.69"/>
    <x v="0"/>
    <n v="0.109877222023994"/>
    <x v="0"/>
    <x v="0"/>
    <m/>
    <x v="0"/>
    <n v="0"/>
    <n v="2793.38"/>
    <x v="12"/>
    <x v="5"/>
  </r>
  <r>
    <s v="ORD-202401-10162"/>
    <x v="366"/>
    <x v="1"/>
    <x v="4"/>
    <n v="1693227024"/>
    <x v="5"/>
    <s v="PRD-103-HEA "/>
    <x v="5"/>
    <x v="1"/>
    <s v="W"/>
    <n v="541.25"/>
    <n v="59.06"/>
    <x v="3"/>
    <n v="0.109117782909931"/>
    <x v="1"/>
    <x v="0"/>
    <m/>
    <x v="0"/>
    <n v="0"/>
    <m/>
    <x v="12"/>
    <x v="5"/>
  </r>
  <r>
    <s v="ORD-202401-10163"/>
    <x v="376"/>
    <x v="15"/>
    <x v="5"/>
    <n v="8610526781"/>
    <x v="11"/>
    <s v="PRD - 104 - WAT"/>
    <x v="7"/>
    <x v="2"/>
    <s v="N"/>
    <n v="4940.99"/>
    <n v="402.01"/>
    <x v="0"/>
    <n v="8.1362237122519998E-2"/>
    <x v="0"/>
    <x v="2"/>
    <m/>
    <x v="0"/>
    <n v="0"/>
    <m/>
    <x v="12"/>
    <x v="5"/>
  </r>
  <r>
    <s v="ORD-202401-10164"/>
    <x v="361"/>
    <x v="0"/>
    <x v="0"/>
    <n v="8198559789"/>
    <x v="7"/>
    <s v="PRD-104-WAT"/>
    <x v="7"/>
    <x v="2"/>
    <s v="East"/>
    <n v="4463.55"/>
    <n v="1305.1400000000001"/>
    <x v="1"/>
    <n v="0.29239954744541902"/>
    <x v="0"/>
    <x v="1"/>
    <m/>
    <x v="0"/>
    <n v="0"/>
    <n v="2420.2800000000002"/>
    <x v="12"/>
    <x v="5"/>
  </r>
  <r>
    <s v="ORD-202401-10165"/>
    <x v="379"/>
    <x v="22"/>
    <x v="3"/>
    <n v="3957189494"/>
    <x v="17"/>
    <s v="PRD-108-JAC"/>
    <x v="0"/>
    <x v="0"/>
    <s v="N"/>
    <n v="2609.75"/>
    <n v="408.88"/>
    <x v="0"/>
    <n v="0.156674010920586"/>
    <x v="0"/>
    <x v="0"/>
    <m/>
    <x v="0"/>
    <n v="0"/>
    <n v="2085.91"/>
    <x v="12"/>
    <x v="5"/>
  </r>
  <r>
    <s v="ORD-202401-10166"/>
    <x v="378"/>
    <x v="4"/>
    <x v="5"/>
    <n v="8648431841"/>
    <x v="14"/>
    <s v="PRD-111-CHA"/>
    <x v="11"/>
    <x v="1"/>
    <s v="N"/>
    <n v="4201.7"/>
    <n v="839.55"/>
    <x v="0"/>
    <n v="0.19981198086488799"/>
    <x v="0"/>
    <x v="0"/>
    <s v="Customer changed mind"/>
    <x v="1"/>
    <n v="1"/>
    <n v="207.68"/>
    <x v="12"/>
    <x v="5"/>
  </r>
  <r>
    <s v="ORD-202401-10167"/>
    <x v="380"/>
    <x v="9"/>
    <x v="3"/>
    <n v="6499114899"/>
    <x v="0"/>
    <s v="PRD-108-JAC"/>
    <x v="0"/>
    <x v="0"/>
    <s v="East"/>
    <n v="2448.4299999999998"/>
    <n v="276.66000000000003"/>
    <x v="1"/>
    <n v="0.112994857929367"/>
    <x v="0"/>
    <x v="0"/>
    <m/>
    <x v="0"/>
    <n v="0"/>
    <n v="2085.91"/>
    <x v="12"/>
    <x v="5"/>
  </r>
  <r>
    <s v="ORD-202401-10168"/>
    <x v="365"/>
    <x v="27"/>
    <x v="0"/>
    <n v="1495628332"/>
    <x v="4"/>
    <s v="PRD-109-SUN"/>
    <x v="3"/>
    <x v="2"/>
    <s v="East"/>
    <n v="1569.69"/>
    <n v="356.85"/>
    <x v="1"/>
    <n v="0.227337882002179"/>
    <x v="0"/>
    <x v="1"/>
    <m/>
    <x v="0"/>
    <n v="0"/>
    <m/>
    <x v="12"/>
    <x v="5"/>
  </r>
  <r>
    <s v="ORD-202401-10169"/>
    <x v="365"/>
    <x v="26"/>
    <x v="3"/>
    <n v="921576931"/>
    <x v="5"/>
    <s v="PRD-103-HEA"/>
    <x v="5"/>
    <x v="1"/>
    <s v="South"/>
    <n v="554.14"/>
    <n v="65.040000000000006"/>
    <x v="2"/>
    <n v="0.117371061464612"/>
    <x v="1"/>
    <x v="0"/>
    <m/>
    <x v="0"/>
    <n v="0"/>
    <n v="2183.56"/>
    <x v="12"/>
    <x v="5"/>
  </r>
  <r>
    <s v="ORD-202401-10170"/>
    <x v="379"/>
    <x v="20"/>
    <x v="1"/>
    <n v="5593600800"/>
    <x v="13"/>
    <s v="PRD-102-LAP"/>
    <x v="10"/>
    <x v="1"/>
    <s v="East"/>
    <n v="1114.68"/>
    <n v="58.16"/>
    <x v="1"/>
    <n v="5.2176409373093598E-2"/>
    <x v="0"/>
    <x v="2"/>
    <m/>
    <x v="0"/>
    <n v="0"/>
    <n v="847.14"/>
    <x v="12"/>
    <x v="5"/>
  </r>
  <r>
    <s v="ORD-202401-10171"/>
    <x v="356"/>
    <x v="4"/>
    <x v="3"/>
    <n v="9271590330"/>
    <x v="11"/>
    <s v="PRD-104-WAT"/>
    <x v="7"/>
    <x v="2"/>
    <s v="East"/>
    <n v="108.27"/>
    <n v="21.58"/>
    <x v="1"/>
    <n v="0.19931652350605"/>
    <x v="2"/>
    <x v="0"/>
    <s v="Customer changed mind"/>
    <x v="1"/>
    <n v="1"/>
    <n v="2420.2800000000002"/>
    <x v="12"/>
    <x v="5"/>
  </r>
  <r>
    <s v="ORD-202401-10172"/>
    <x v="365"/>
    <x v="6"/>
    <x v="1"/>
    <n v="9226930797"/>
    <x v="3"/>
    <s v="PRD-106-PHO"/>
    <x v="2"/>
    <x v="1"/>
    <s v="W"/>
    <n v="325.89"/>
    <n v="97.37"/>
    <x v="3"/>
    <n v="0.29878179753904699"/>
    <x v="2"/>
    <x v="1"/>
    <m/>
    <x v="0"/>
    <n v="0"/>
    <n v="2788.38"/>
    <x v="12"/>
    <x v="5"/>
  </r>
  <r>
    <s v="ORD-202401-10173"/>
    <x v="379"/>
    <x v="5"/>
    <x v="6"/>
    <n v="6623771085"/>
    <x v="15"/>
    <s v="PRD-100-SHO"/>
    <x v="12"/>
    <x v="0"/>
    <s v="N"/>
    <n v="989.57"/>
    <n v="251.15"/>
    <x v="0"/>
    <n v="0.25379710379255599"/>
    <x v="1"/>
    <x v="1"/>
    <m/>
    <x v="0"/>
    <n v="0"/>
    <n v="2793.38"/>
    <x v="12"/>
    <x v="5"/>
  </r>
  <r>
    <s v="ORD-202401-10174"/>
    <x v="377"/>
    <x v="12"/>
    <x v="3"/>
    <n v="6016489855"/>
    <x v="5"/>
    <s v="PRD-103-HEA"/>
    <x v="5"/>
    <x v="1"/>
    <s v="North"/>
    <n v="1830.55"/>
    <n v="540.47"/>
    <x v="0"/>
    <n v="0.29525006145693899"/>
    <x v="0"/>
    <x v="1"/>
    <m/>
    <x v="0"/>
    <n v="0"/>
    <n v="2183.56"/>
    <x v="12"/>
    <x v="5"/>
  </r>
  <r>
    <s v="ORD-202401-10175"/>
    <x v="374"/>
    <x v="27"/>
    <x v="3"/>
    <n v="4378616702"/>
    <x v="16"/>
    <s v="PRD-109-SUN"/>
    <x v="3"/>
    <x v="2"/>
    <s v="N"/>
    <n v="1774.31"/>
    <n v="312.94"/>
    <x v="0"/>
    <n v="0.17637278716797"/>
    <x v="0"/>
    <x v="0"/>
    <m/>
    <x v="0"/>
    <n v="0"/>
    <m/>
    <x v="12"/>
    <x v="5"/>
  </r>
  <r>
    <s v="ORD-202401-10176"/>
    <x v="359"/>
    <x v="6"/>
    <x v="5"/>
    <n v="7317862529"/>
    <x v="3"/>
    <s v="PRD-106-PHO"/>
    <x v="2"/>
    <x v="1"/>
    <s v="North"/>
    <n v="1477.39"/>
    <n v="170.2"/>
    <x v="0"/>
    <n v="0.115203162333575"/>
    <x v="0"/>
    <x v="0"/>
    <m/>
    <x v="0"/>
    <n v="0"/>
    <n v="2788.38"/>
    <x v="12"/>
    <x v="5"/>
  </r>
  <r>
    <s v="ORD-202401-10177"/>
    <x v="371"/>
    <x v="27"/>
    <x v="7"/>
    <n v="1815871922"/>
    <x v="13"/>
    <s v="PRD-102-LAP"/>
    <x v="10"/>
    <x v="1"/>
    <s v="N"/>
    <n v="4222.72"/>
    <n v="1264.68"/>
    <x v="0"/>
    <n v="0.29949416489845399"/>
    <x v="0"/>
    <x v="1"/>
    <m/>
    <x v="0"/>
    <n v="0"/>
    <n v="847.14"/>
    <x v="12"/>
    <x v="5"/>
  </r>
  <r>
    <s v="ORD-202401-10178"/>
    <x v="371"/>
    <x v="2"/>
    <x v="6"/>
    <n v="787827060"/>
    <x v="8"/>
    <s v="PRD-110-CAM"/>
    <x v="8"/>
    <x v="1"/>
    <s v="West"/>
    <n v="3006.09"/>
    <n v="120.99"/>
    <x v="3"/>
    <n v="4.0248295959202797E-2"/>
    <x v="0"/>
    <x v="2"/>
    <m/>
    <x v="0"/>
    <n v="0"/>
    <m/>
    <x v="12"/>
    <x v="5"/>
  </r>
  <r>
    <s v="ORD-202401-10179"/>
    <x v="374"/>
    <x v="27"/>
    <x v="7"/>
    <n v="2175963122"/>
    <x v="9"/>
    <s v="PRD-107-TAB"/>
    <x v="6"/>
    <x v="1"/>
    <s v="North"/>
    <n v="1262.83"/>
    <n v="202.75"/>
    <x v="0"/>
    <n v="0.16055209331422299"/>
    <x v="0"/>
    <x v="0"/>
    <m/>
    <x v="0"/>
    <n v="0"/>
    <n v="2081.52"/>
    <x v="12"/>
    <x v="5"/>
  </r>
  <r>
    <s v="ORD-202401-10180"/>
    <x v="357"/>
    <x v="13"/>
    <x v="5"/>
    <n v="8986030849"/>
    <x v="9"/>
    <s v="PRD-107-TAB"/>
    <x v="6"/>
    <x v="1"/>
    <s v="East"/>
    <n v="2017.45"/>
    <n v="570.79999999999995"/>
    <x v="1"/>
    <n v="0.28293142333143301"/>
    <x v="0"/>
    <x v="1"/>
    <m/>
    <x v="0"/>
    <n v="0"/>
    <n v="2081.52"/>
    <x v="12"/>
    <x v="5"/>
  </r>
  <r>
    <s v="ORD-202401-10181"/>
    <x v="372"/>
    <x v="10"/>
    <x v="2"/>
    <n v="5340846908"/>
    <x v="8"/>
    <s v="PRD-110-CAM"/>
    <x v="8"/>
    <x v="1"/>
    <s v="N"/>
    <n v="3548.03"/>
    <n v="368.83"/>
    <x v="0"/>
    <n v="0.10395346149835299"/>
    <x v="0"/>
    <x v="0"/>
    <m/>
    <x v="0"/>
    <n v="0"/>
    <m/>
    <x v="12"/>
    <x v="5"/>
  </r>
  <r>
    <s v="ORD-202401-10182"/>
    <x v="372"/>
    <x v="13"/>
    <x v="2"/>
    <n v="6315735348"/>
    <x v="15"/>
    <s v="PRD-100-SHO"/>
    <x v="12"/>
    <x v="0"/>
    <s v="North"/>
    <n v="2168.15"/>
    <n v="349.13"/>
    <x v="0"/>
    <n v="0.161026681733275"/>
    <x v="0"/>
    <x v="0"/>
    <s v="Size issue"/>
    <x v="1"/>
    <n v="1"/>
    <n v="2793.38"/>
    <x v="12"/>
    <x v="5"/>
  </r>
  <r>
    <s v="ORD-202401-10183"/>
    <x v="354"/>
    <x v="4"/>
    <x v="5"/>
    <n v="7110741750"/>
    <x v="19"/>
    <s v="PRD - 102 - LAP"/>
    <x v="10"/>
    <x v="1"/>
    <s v="North"/>
    <n v="601.69000000000005"/>
    <n v="116.55"/>
    <x v="0"/>
    <n v="0.193704399275374"/>
    <x v="1"/>
    <x v="0"/>
    <m/>
    <x v="0"/>
    <n v="0"/>
    <m/>
    <x v="12"/>
    <x v="5"/>
  </r>
  <r>
    <s v="ORD-202401-10184"/>
    <x v="359"/>
    <x v="18"/>
    <x v="2"/>
    <n v="1839144348"/>
    <x v="8"/>
    <s v="PRD-110-CAM"/>
    <x v="4"/>
    <x v="1"/>
    <s v="S"/>
    <n v="3085.19"/>
    <n v="373.87"/>
    <x v="2"/>
    <n v="0.121182163821353"/>
    <x v="0"/>
    <x v="0"/>
    <m/>
    <x v="0"/>
    <n v="0"/>
    <m/>
    <x v="12"/>
    <x v="5"/>
  </r>
  <r>
    <s v="ORD-202401-10185"/>
    <x v="370"/>
    <x v="17"/>
    <x v="1"/>
    <n v="1910245980"/>
    <x v="23"/>
    <s v="PRD-111-CHA "/>
    <x v="11"/>
    <x v="1"/>
    <s v="East"/>
    <n v="257.24"/>
    <n v="50.04"/>
    <x v="1"/>
    <n v="0.1945265122065"/>
    <x v="2"/>
    <x v="0"/>
    <s v="Size issue"/>
    <x v="1"/>
    <n v="1"/>
    <m/>
    <x v="12"/>
    <x v="5"/>
  </r>
  <r>
    <s v="ORD-202401-10186"/>
    <x v="370"/>
    <x v="28"/>
    <x v="6"/>
    <n v="9689785066"/>
    <x v="6"/>
    <s v="PRD-107-TAB"/>
    <x v="6"/>
    <x v="1"/>
    <s v="East"/>
    <n v="1269.74"/>
    <n v="223.65"/>
    <x v="1"/>
    <n v="0.176138422039158"/>
    <x v="0"/>
    <x v="0"/>
    <m/>
    <x v="0"/>
    <n v="0"/>
    <n v="2081.52"/>
    <x v="12"/>
    <x v="5"/>
  </r>
  <r>
    <s v="ORD-202401-10187"/>
    <x v="369"/>
    <x v="1"/>
    <x v="2"/>
    <n v="9624779603"/>
    <x v="11"/>
    <s v="PRD-104-WAT"/>
    <x v="7"/>
    <x v="2"/>
    <s v="East"/>
    <n v="889.83"/>
    <n v="230.27"/>
    <x v="1"/>
    <n v="0.25877976692177201"/>
    <x v="1"/>
    <x v="1"/>
    <m/>
    <x v="0"/>
    <n v="0"/>
    <n v="2420.2800000000002"/>
    <x v="12"/>
    <x v="5"/>
  </r>
  <r>
    <s v="ORD-202401-10188"/>
    <x v="356"/>
    <x v="3"/>
    <x v="5"/>
    <n v="854407934"/>
    <x v="11"/>
    <s v="PRD-104-WAT"/>
    <x v="4"/>
    <x v="2"/>
    <s v="North"/>
    <n v="3565.92"/>
    <n v="710.17"/>
    <x v="0"/>
    <n v="0.19915477632700701"/>
    <x v="0"/>
    <x v="0"/>
    <m/>
    <x v="0"/>
    <n v="0"/>
    <n v="2420.2800000000002"/>
    <x v="12"/>
    <x v="5"/>
  </r>
  <r>
    <s v="ORD-202401-10189"/>
    <x v="374"/>
    <x v="0"/>
    <x v="7"/>
    <n v="5790400732"/>
    <x v="20"/>
    <s v="PRD-100-SHO"/>
    <x v="12"/>
    <x v="0"/>
    <s v="North"/>
    <n v="1414.83"/>
    <n v="151.68"/>
    <x v="0"/>
    <n v="0.107207226309875"/>
    <x v="0"/>
    <x v="0"/>
    <m/>
    <x v="0"/>
    <n v="0"/>
    <n v="2793.38"/>
    <x v="12"/>
    <x v="5"/>
  </r>
  <r>
    <s v="ORD-202401-10190"/>
    <x v="376"/>
    <x v="24"/>
    <x v="3"/>
    <n v="1187105727"/>
    <x v="3"/>
    <s v="PRD-106-PHO"/>
    <x v="2"/>
    <x v="1"/>
    <s v="North"/>
    <n v="3839.26"/>
    <n v="512.46"/>
    <x v="0"/>
    <n v="0.13347884748623401"/>
    <x v="0"/>
    <x v="0"/>
    <m/>
    <x v="0"/>
    <n v="0"/>
    <n v="2788.38"/>
    <x v="12"/>
    <x v="5"/>
  </r>
  <r>
    <s v="ORD-202401-10191"/>
    <x v="366"/>
    <x v="7"/>
    <x v="2"/>
    <n v="2544252704"/>
    <x v="3"/>
    <s v="PRD-106-PHO"/>
    <x v="2"/>
    <x v="1"/>
    <s v="N"/>
    <n v="2629.78"/>
    <n v="732.92"/>
    <x v="0"/>
    <n v="0.27870011940162298"/>
    <x v="0"/>
    <x v="1"/>
    <m/>
    <x v="0"/>
    <n v="0"/>
    <n v="2788.38"/>
    <x v="12"/>
    <x v="5"/>
  </r>
  <r>
    <s v="ORD-202401-10192"/>
    <x v="375"/>
    <x v="16"/>
    <x v="6"/>
    <n v="6379675428"/>
    <x v="13"/>
    <s v="PRD-102-LAP"/>
    <x v="10"/>
    <x v="1"/>
    <s v="West"/>
    <n v="268.62"/>
    <n v="57.8"/>
    <x v="3"/>
    <n v="0.215173851537488"/>
    <x v="2"/>
    <x v="1"/>
    <m/>
    <x v="0"/>
    <n v="0"/>
    <n v="847.14"/>
    <x v="12"/>
    <x v="5"/>
  </r>
  <r>
    <s v="ORD-202401-10193"/>
    <x v="374"/>
    <x v="15"/>
    <x v="0"/>
    <n v="2779147407"/>
    <x v="16"/>
    <s v="PRD-109-SUN"/>
    <x v="3"/>
    <x v="2"/>
    <s v="N"/>
    <n v="163.66"/>
    <n v="46.82"/>
    <x v="0"/>
    <n v="0.28608089942563802"/>
    <x v="2"/>
    <x v="1"/>
    <m/>
    <x v="0"/>
    <n v="0"/>
    <m/>
    <x v="12"/>
    <x v="5"/>
  </r>
  <r>
    <s v="ORD-202401-10194"/>
    <x v="371"/>
    <x v="22"/>
    <x v="1"/>
    <n v="8537383059"/>
    <x v="12"/>
    <s v="PRD-105-BAG"/>
    <x v="9"/>
    <x v="2"/>
    <s v="N"/>
    <n v="148.5"/>
    <n v="31.65"/>
    <x v="0"/>
    <n v="0.213131313131313"/>
    <x v="2"/>
    <x v="1"/>
    <m/>
    <x v="0"/>
    <n v="0"/>
    <m/>
    <x v="12"/>
    <x v="5"/>
  </r>
  <r>
    <s v="ORD-202401-10195"/>
    <x v="372"/>
    <x v="11"/>
    <x v="0"/>
    <n v="5185709453"/>
    <x v="0"/>
    <s v="PRD-108-JAC"/>
    <x v="0"/>
    <x v="0"/>
    <s v="North"/>
    <n v="4303.71"/>
    <n v="623.54"/>
    <x v="0"/>
    <n v="0.14488429750145801"/>
    <x v="0"/>
    <x v="0"/>
    <m/>
    <x v="0"/>
    <n v="0"/>
    <n v="2085.91"/>
    <x v="12"/>
    <x v="5"/>
  </r>
  <r>
    <s v="ORD-202401-10196"/>
    <x v="364"/>
    <x v="8"/>
    <x v="6"/>
    <n v="5271677324"/>
    <x v="22"/>
    <s v="PRD-105-BAG"/>
    <x v="9"/>
    <x v="2"/>
    <s v="West"/>
    <n v="1236.3"/>
    <n v="93.25"/>
    <x v="3"/>
    <n v="7.5426676373048604E-2"/>
    <x v="0"/>
    <x v="2"/>
    <m/>
    <x v="0"/>
    <n v="0"/>
    <m/>
    <x v="12"/>
    <x v="5"/>
  </r>
  <r>
    <s v="ORD-202401-10197"/>
    <x v="379"/>
    <x v="23"/>
    <x v="5"/>
    <n v="7747606532"/>
    <x v="11"/>
    <s v="PRD-104-WAT"/>
    <x v="7"/>
    <x v="2"/>
    <s v="East"/>
    <n v="2201.9699999999998"/>
    <n v="402.7"/>
    <x v="1"/>
    <n v="0.18288169230280199"/>
    <x v="0"/>
    <x v="0"/>
    <m/>
    <x v="0"/>
    <n v="0"/>
    <n v="2420.2800000000002"/>
    <x v="12"/>
    <x v="5"/>
  </r>
  <r>
    <s v="ORD-202401-10198"/>
    <x v="353"/>
    <x v="5"/>
    <x v="5"/>
    <n v="202762787"/>
    <x v="2"/>
    <s v="PRD-101-SHI"/>
    <x v="1"/>
    <x v="0"/>
    <s v="N"/>
    <n v="2061.4499999999998"/>
    <n v="445.32"/>
    <x v="0"/>
    <n v="0.21602270246670999"/>
    <x v="0"/>
    <x v="1"/>
    <m/>
    <x v="0"/>
    <n v="0"/>
    <n v="2821.33"/>
    <x v="12"/>
    <x v="5"/>
  </r>
  <r>
    <s v="ORD-202401-10199"/>
    <x v="382"/>
    <x v="15"/>
    <x v="0"/>
    <n v="6264729247"/>
    <x v="10"/>
    <s v="PRD-106-PHO"/>
    <x v="2"/>
    <x v="1"/>
    <s v="North"/>
    <n v="1010.29"/>
    <n v="248.73"/>
    <x v="0"/>
    <n v="0.24619663660929"/>
    <x v="0"/>
    <x v="1"/>
    <m/>
    <x v="0"/>
    <n v="0"/>
    <n v="2788.38"/>
    <x v="12"/>
    <x v="5"/>
  </r>
  <r>
    <s v="ORD-202401-10200"/>
    <x v="376"/>
    <x v="0"/>
    <x v="0"/>
    <n v="3539269706"/>
    <x v="9"/>
    <s v="PRD-107-TAB"/>
    <x v="6"/>
    <x v="1"/>
    <s v="West"/>
    <n v="2267.2399999999998"/>
    <n v="578.69000000000005"/>
    <x v="3"/>
    <n v="0.255239851096487"/>
    <x v="0"/>
    <x v="1"/>
    <m/>
    <x v="0"/>
    <n v="0"/>
    <n v="2081.52"/>
    <x v="12"/>
    <x v="5"/>
  </r>
  <r>
    <s v="ORD-202401-10201"/>
    <x v="381"/>
    <x v="23"/>
    <x v="5"/>
    <n v="5638117535"/>
    <x v="15"/>
    <s v="PRD-100-SHO"/>
    <x v="12"/>
    <x v="0"/>
    <s v="W"/>
    <n v="3960.29"/>
    <n v="1155.3399999999999"/>
    <x v="3"/>
    <n v="0.291731161101838"/>
    <x v="0"/>
    <x v="1"/>
    <m/>
    <x v="0"/>
    <n v="0"/>
    <n v="2793.38"/>
    <x v="12"/>
    <x v="5"/>
  </r>
  <r>
    <s v="ORD-202401-10202"/>
    <x v="381"/>
    <x v="17"/>
    <x v="5"/>
    <n v="3328814898"/>
    <x v="19"/>
    <s v="PRD-102-LAP"/>
    <x v="10"/>
    <x v="1"/>
    <s v="West"/>
    <n v="3013.83"/>
    <n v="859.06"/>
    <x v="3"/>
    <n v="0.28503930215042"/>
    <x v="0"/>
    <x v="1"/>
    <m/>
    <x v="0"/>
    <n v="0"/>
    <n v="847.14"/>
    <x v="12"/>
    <x v="5"/>
  </r>
  <r>
    <s v="ORD-202401-10203"/>
    <x v="364"/>
    <x v="14"/>
    <x v="2"/>
    <n v="6283591782"/>
    <x v="8"/>
    <s v="PRD-110-CAM"/>
    <x v="8"/>
    <x v="1"/>
    <s v="W"/>
    <n v="2438.42"/>
    <n v="98.84"/>
    <x v="3"/>
    <n v="4.05344444353311E-2"/>
    <x v="0"/>
    <x v="2"/>
    <m/>
    <x v="0"/>
    <n v="0"/>
    <m/>
    <x v="12"/>
    <x v="5"/>
  </r>
  <r>
    <s v="ORD-202401-10204"/>
    <x v="366"/>
    <x v="18"/>
    <x v="1"/>
    <n v="6132836991"/>
    <x v="4"/>
    <s v="PRD-109-SUN"/>
    <x v="3"/>
    <x v="2"/>
    <s v="East"/>
    <n v="3095.35"/>
    <n v="263.72000000000003"/>
    <x v="1"/>
    <n v="8.5198765890771605E-2"/>
    <x v="0"/>
    <x v="2"/>
    <m/>
    <x v="0"/>
    <n v="0"/>
    <m/>
    <x v="12"/>
    <x v="5"/>
  </r>
  <r>
    <s v="ORD-202401-10205"/>
    <x v="361"/>
    <x v="0"/>
    <x v="2"/>
    <n v="7520030728"/>
    <x v="12"/>
    <s v="PRD-105-BAG"/>
    <x v="9"/>
    <x v="2"/>
    <s v="South"/>
    <n v="4920.74"/>
    <n v="155.55000000000001"/>
    <x v="2"/>
    <n v="3.1611099143624699E-2"/>
    <x v="0"/>
    <x v="2"/>
    <m/>
    <x v="0"/>
    <n v="0"/>
    <m/>
    <x v="12"/>
    <x v="5"/>
  </r>
  <r>
    <s v="ORD-202401-10206"/>
    <x v="361"/>
    <x v="17"/>
    <x v="3"/>
    <n v="3610621190"/>
    <x v="7"/>
    <s v="PRD-104-WAT"/>
    <x v="7"/>
    <x v="2"/>
    <s v="East"/>
    <n v="275.36"/>
    <n v="55.72"/>
    <x v="1"/>
    <n v="0.20235328297501401"/>
    <x v="2"/>
    <x v="1"/>
    <m/>
    <x v="0"/>
    <n v="0"/>
    <n v="2420.2800000000002"/>
    <x v="12"/>
    <x v="5"/>
  </r>
  <r>
    <s v="ORD-202401-10207"/>
    <x v="373"/>
    <x v="1"/>
    <x v="4"/>
    <n v="9372490840"/>
    <x v="13"/>
    <s v="PRD-102-LAP"/>
    <x v="10"/>
    <x v="1"/>
    <s v="East"/>
    <n v="3314.5"/>
    <n v="825.66"/>
    <x v="1"/>
    <n v="0.249105445768593"/>
    <x v="0"/>
    <x v="1"/>
    <m/>
    <x v="0"/>
    <n v="0"/>
    <n v="847.14"/>
    <x v="12"/>
    <x v="5"/>
  </r>
  <r>
    <s v="ORD-202401-10208"/>
    <x v="378"/>
    <x v="23"/>
    <x v="7"/>
    <n v="4277220393"/>
    <x v="11"/>
    <s v="PRD-104-WAT"/>
    <x v="7"/>
    <x v="2"/>
    <s v="North"/>
    <n v="2890.37"/>
    <n v="657.18"/>
    <x v="0"/>
    <n v="0.22736881437324599"/>
    <x v="0"/>
    <x v="1"/>
    <m/>
    <x v="0"/>
    <n v="0"/>
    <n v="2420.2800000000002"/>
    <x v="12"/>
    <x v="5"/>
  </r>
  <r>
    <s v="ORD-202401-10209"/>
    <x v="370"/>
    <x v="2"/>
    <x v="6"/>
    <n v="3720451932"/>
    <x v="13"/>
    <s v="PRD-102-LAP"/>
    <x v="10"/>
    <x v="1"/>
    <s v="East"/>
    <n v="1925.09"/>
    <n v="247.45"/>
    <x v="1"/>
    <n v="0.12853944490906899"/>
    <x v="0"/>
    <x v="0"/>
    <m/>
    <x v="0"/>
    <n v="0"/>
    <n v="847.14"/>
    <x v="12"/>
    <x v="5"/>
  </r>
  <r>
    <s v="ORD-202401-10210"/>
    <x v="355"/>
    <x v="19"/>
    <x v="7"/>
    <n v="3219751355"/>
    <x v="11"/>
    <s v="PRD-104-WAT"/>
    <x v="7"/>
    <x v="2"/>
    <s v="South"/>
    <n v="4212.46"/>
    <n v="1201.5899999999999"/>
    <x v="2"/>
    <n v="0.285246625487245"/>
    <x v="0"/>
    <x v="1"/>
    <m/>
    <x v="0"/>
    <n v="0"/>
    <n v="2420.2800000000002"/>
    <x v="12"/>
    <x v="5"/>
  </r>
  <r>
    <s v="ORD-202401-10211"/>
    <x v="378"/>
    <x v="5"/>
    <x v="5"/>
    <n v="2395683384"/>
    <x v="16"/>
    <s v="PRD-109-SUN"/>
    <x v="3"/>
    <x v="2"/>
    <s v="North"/>
    <n v="4945.0200000000004"/>
    <n v="1251.3800000000001"/>
    <x v="0"/>
    <n v="0.25305863272544898"/>
    <x v="0"/>
    <x v="1"/>
    <m/>
    <x v="0"/>
    <n v="0"/>
    <m/>
    <x v="12"/>
    <x v="5"/>
  </r>
  <r>
    <s v="ORD-202401-10212"/>
    <x v="373"/>
    <x v="23"/>
    <x v="1"/>
    <n v="2115841468"/>
    <x v="14"/>
    <s v="PRD-111-CHA"/>
    <x v="11"/>
    <x v="1"/>
    <s v="South"/>
    <n v="4523.01"/>
    <n v="1066.57"/>
    <x v="2"/>
    <n v="0.235809781539285"/>
    <x v="0"/>
    <x v="1"/>
    <m/>
    <x v="0"/>
    <n v="0"/>
    <n v="207.68"/>
    <x v="12"/>
    <x v="5"/>
  </r>
  <r>
    <s v="ORD-202401-10213"/>
    <x v="378"/>
    <x v="12"/>
    <x v="5"/>
    <n v="3907606508"/>
    <x v="1"/>
    <s v="PRD - 101 - SHI"/>
    <x v="1"/>
    <x v="0"/>
    <s v="S"/>
    <n v="4859.46"/>
    <n v="1127.22"/>
    <x v="2"/>
    <n v="0.231964045387759"/>
    <x v="0"/>
    <x v="1"/>
    <m/>
    <x v="0"/>
    <n v="0"/>
    <m/>
    <x v="12"/>
    <x v="5"/>
  </r>
  <r>
    <s v="ORD-202401-10214"/>
    <x v="380"/>
    <x v="15"/>
    <x v="5"/>
    <n v="3207077357"/>
    <x v="5"/>
    <s v="PRD-103-HEA"/>
    <x v="5"/>
    <x v="1"/>
    <s v="N"/>
    <n v="3395.45"/>
    <n v="503.83"/>
    <x v="0"/>
    <n v="0.148383866645069"/>
    <x v="0"/>
    <x v="0"/>
    <m/>
    <x v="0"/>
    <n v="0"/>
    <n v="2183.56"/>
    <x v="12"/>
    <x v="5"/>
  </r>
  <r>
    <s v="ORD-202401-10215"/>
    <x v="375"/>
    <x v="16"/>
    <x v="1"/>
    <n v="9918803284"/>
    <x v="4"/>
    <s v="PRD-109-SUN"/>
    <x v="3"/>
    <x v="2"/>
    <s v="N"/>
    <n v="3234.57"/>
    <n v="385.32"/>
    <x v="0"/>
    <n v="0.119125571559744"/>
    <x v="0"/>
    <x v="0"/>
    <m/>
    <x v="0"/>
    <n v="0"/>
    <m/>
    <x v="12"/>
    <x v="5"/>
  </r>
  <r>
    <s v="ORD-202401-10216"/>
    <x v="365"/>
    <x v="15"/>
    <x v="6"/>
    <n v="5380186895"/>
    <x v="14"/>
    <s v="PRD-111-CHA"/>
    <x v="11"/>
    <x v="1"/>
    <s v="South"/>
    <n v="2468.44"/>
    <n v="575.79"/>
    <x v="2"/>
    <n v="0.23326068286043"/>
    <x v="0"/>
    <x v="1"/>
    <m/>
    <x v="0"/>
    <n v="0"/>
    <n v="207.68"/>
    <x v="12"/>
    <x v="5"/>
  </r>
  <r>
    <s v="ORD-202401-10217"/>
    <x v="372"/>
    <x v="25"/>
    <x v="7"/>
    <n v="5907405306"/>
    <x v="15"/>
    <s v="PRD-100-SHO"/>
    <x v="12"/>
    <x v="0"/>
    <s v="West"/>
    <n v="4016.22"/>
    <n v="740.24"/>
    <x v="3"/>
    <n v="0.184312612356893"/>
    <x v="0"/>
    <x v="0"/>
    <m/>
    <x v="0"/>
    <n v="0"/>
    <n v="2793.38"/>
    <x v="12"/>
    <x v="5"/>
  </r>
  <r>
    <s v="ORD-202401-10218"/>
    <x v="368"/>
    <x v="26"/>
    <x v="7"/>
    <n v="1721693751"/>
    <x v="2"/>
    <s v="PRD-101-SHI"/>
    <x v="4"/>
    <x v="0"/>
    <s v="North"/>
    <n v="4695.72"/>
    <n v="900.56"/>
    <x v="0"/>
    <n v="0.19178315572478799"/>
    <x v="0"/>
    <x v="0"/>
    <m/>
    <x v="0"/>
    <n v="0"/>
    <n v="2821.33"/>
    <x v="12"/>
    <x v="5"/>
  </r>
  <r>
    <s v="ORD-202401-10219"/>
    <x v="360"/>
    <x v="21"/>
    <x v="1"/>
    <n v="8761607915"/>
    <x v="8"/>
    <s v="PRD-110-CAM"/>
    <x v="8"/>
    <x v="1"/>
    <s v="South"/>
    <n v="2796.08"/>
    <n v="582.19000000000005"/>
    <x v="2"/>
    <n v="0.208216503104346"/>
    <x v="0"/>
    <x v="1"/>
    <m/>
    <x v="0"/>
    <n v="0"/>
    <m/>
    <x v="12"/>
    <x v="5"/>
  </r>
  <r>
    <s v="ORD-202401-10220"/>
    <x v="380"/>
    <x v="24"/>
    <x v="0"/>
    <n v="4011525582"/>
    <x v="6"/>
    <s v="PRD-107-TAB"/>
    <x v="6"/>
    <x v="1"/>
    <s v="West"/>
    <n v="4735.34"/>
    <n v="600.77"/>
    <x v="3"/>
    <n v="0.12686945393572599"/>
    <x v="0"/>
    <x v="0"/>
    <m/>
    <x v="0"/>
    <n v="0"/>
    <n v="2081.52"/>
    <x v="12"/>
    <x v="5"/>
  </r>
  <r>
    <s v="ORD-202401-10221"/>
    <x v="368"/>
    <x v="9"/>
    <x v="4"/>
    <n v="2125890224"/>
    <x v="13"/>
    <s v="PRD-102-LAP"/>
    <x v="10"/>
    <x v="1"/>
    <s v="South"/>
    <n v="4382.46"/>
    <n v="443.56"/>
    <x v="2"/>
    <n v="0.10121256098173199"/>
    <x v="0"/>
    <x v="0"/>
    <m/>
    <x v="0"/>
    <n v="0"/>
    <n v="847.14"/>
    <x v="12"/>
    <x v="5"/>
  </r>
  <r>
    <s v="ORD-202401-10222"/>
    <x v="367"/>
    <x v="14"/>
    <x v="7"/>
    <n v="1833351843"/>
    <x v="2"/>
    <s v="PRD-101-SHI"/>
    <x v="1"/>
    <x v="0"/>
    <s v="N"/>
    <n v="4100.6000000000004"/>
    <n v="506.06"/>
    <x v="0"/>
    <n v="0.123411208115885"/>
    <x v="0"/>
    <x v="0"/>
    <m/>
    <x v="0"/>
    <n v="0"/>
    <n v="2821.33"/>
    <x v="12"/>
    <x v="5"/>
  </r>
  <r>
    <s v="ORD-202401-10223"/>
    <x v="366"/>
    <x v="6"/>
    <x v="1"/>
    <n v="8546139328"/>
    <x v="14"/>
    <s v="PRD-111-CHA"/>
    <x v="11"/>
    <x v="1"/>
    <s v="South"/>
    <n v="3706.08"/>
    <n v="716.65"/>
    <x v="2"/>
    <n v="0.19337143288865899"/>
    <x v="0"/>
    <x v="0"/>
    <m/>
    <x v="0"/>
    <n v="0"/>
    <n v="207.68"/>
    <x v="12"/>
    <x v="5"/>
  </r>
  <r>
    <s v="ORD-202401-10224"/>
    <x v="355"/>
    <x v="9"/>
    <x v="2"/>
    <n v="2546745746"/>
    <x v="23"/>
    <s v="PRD-111-CHA"/>
    <x v="11"/>
    <x v="1"/>
    <s v="S"/>
    <n v="1411.94"/>
    <n v="364.59"/>
    <x v="2"/>
    <n v="0.25821918778418301"/>
    <x v="0"/>
    <x v="1"/>
    <m/>
    <x v="0"/>
    <n v="0"/>
    <n v="207.68"/>
    <x v="12"/>
    <x v="5"/>
  </r>
  <r>
    <s v="ORD-202401-10225"/>
    <x v="373"/>
    <x v="1"/>
    <x v="6"/>
    <n v="3431633657"/>
    <x v="16"/>
    <s v="PRD-109-SUN"/>
    <x v="3"/>
    <x v="2"/>
    <s v="North"/>
    <n v="3581.15"/>
    <n v="821.53"/>
    <x v="0"/>
    <n v="0.22940396241430799"/>
    <x v="0"/>
    <x v="1"/>
    <m/>
    <x v="0"/>
    <n v="0"/>
    <m/>
    <x v="12"/>
    <x v="5"/>
  </r>
  <r>
    <s v="ORD-202401-10226"/>
    <x v="372"/>
    <x v="11"/>
    <x v="6"/>
    <n v="5157344311"/>
    <x v="8"/>
    <s v="PRD-110-CAM"/>
    <x v="8"/>
    <x v="1"/>
    <s v="S"/>
    <n v="2568.41"/>
    <n v="332.96"/>
    <x v="2"/>
    <n v="0.12963662343628901"/>
    <x v="0"/>
    <x v="0"/>
    <m/>
    <x v="0"/>
    <n v="0"/>
    <m/>
    <x v="12"/>
    <x v="5"/>
  </r>
  <r>
    <s v="ORD-202401-10227"/>
    <x v="366"/>
    <x v="15"/>
    <x v="3"/>
    <n v="8969050307"/>
    <x v="12"/>
    <s v="PRD-105-BAG"/>
    <x v="9"/>
    <x v="2"/>
    <s v="North"/>
    <n v="1358.07"/>
    <n v="268.38"/>
    <x v="0"/>
    <n v="0.197618679449513"/>
    <x v="0"/>
    <x v="0"/>
    <m/>
    <x v="0"/>
    <n v="0"/>
    <m/>
    <x v="12"/>
    <x v="5"/>
  </r>
  <r>
    <s v="ORD-202401-10228"/>
    <x v="356"/>
    <x v="17"/>
    <x v="6"/>
    <n v="3939173693"/>
    <x v="12"/>
    <s v="PRD - 105 - BAG"/>
    <x v="9"/>
    <x v="2"/>
    <s v="West"/>
    <n v="3574.49"/>
    <n v="768.33"/>
    <x v="3"/>
    <n v="0.21494814644886401"/>
    <x v="0"/>
    <x v="1"/>
    <m/>
    <x v="0"/>
    <n v="0"/>
    <m/>
    <x v="12"/>
    <x v="5"/>
  </r>
  <r>
    <s v="ORD-202401-10229"/>
    <x v="372"/>
    <x v="25"/>
    <x v="7"/>
    <n v="4960669260"/>
    <x v="14"/>
    <s v="PRD-111-CHA "/>
    <x v="11"/>
    <x v="1"/>
    <s v="North"/>
    <n v="547.33000000000004"/>
    <n v="73.88"/>
    <x v="0"/>
    <n v="0.13498255165987599"/>
    <x v="1"/>
    <x v="0"/>
    <m/>
    <x v="0"/>
    <n v="0"/>
    <m/>
    <x v="12"/>
    <x v="5"/>
  </r>
  <r>
    <s v="ORD-202401-10230"/>
    <x v="382"/>
    <x v="22"/>
    <x v="0"/>
    <n v="9450150762"/>
    <x v="12"/>
    <s v="PRD-105-BAG"/>
    <x v="9"/>
    <x v="2"/>
    <s v="North"/>
    <n v="2439.4699999999998"/>
    <n v="691.34"/>
    <x v="0"/>
    <n v="0.28339762325423201"/>
    <x v="0"/>
    <x v="1"/>
    <m/>
    <x v="0"/>
    <n v="0"/>
    <m/>
    <x v="12"/>
    <x v="5"/>
  </r>
  <r>
    <s v="ORD-202401-10231"/>
    <x v="374"/>
    <x v="1"/>
    <x v="0"/>
    <n v="9871145800"/>
    <x v="15"/>
    <s v="PRD - 100 - SHO"/>
    <x v="12"/>
    <x v="0"/>
    <s v="South"/>
    <n v="2948.14"/>
    <n v="359.23"/>
    <x v="2"/>
    <n v="0.12184970862984799"/>
    <x v="0"/>
    <x v="0"/>
    <m/>
    <x v="0"/>
    <n v="0"/>
    <m/>
    <x v="12"/>
    <x v="5"/>
  </r>
  <r>
    <s v="ORD-202401-10232"/>
    <x v="381"/>
    <x v="16"/>
    <x v="5"/>
    <n v="7050390054"/>
    <x v="12"/>
    <s v="PRD - 105 - BAG"/>
    <x v="9"/>
    <x v="2"/>
    <s v="North"/>
    <n v="4949.3100000000004"/>
    <n v="408.75"/>
    <x v="0"/>
    <n v="8.2587269740630506E-2"/>
    <x v="0"/>
    <x v="2"/>
    <m/>
    <x v="0"/>
    <n v="0"/>
    <m/>
    <x v="12"/>
    <x v="5"/>
  </r>
  <r>
    <s v="ORD-202401-10233"/>
    <x v="356"/>
    <x v="11"/>
    <x v="4"/>
    <n v="5797587599"/>
    <x v="13"/>
    <s v="PRD-102-LAP"/>
    <x v="10"/>
    <x v="1"/>
    <s v="North"/>
    <n v="1474.83"/>
    <n v="53.87"/>
    <x v="0"/>
    <n v="3.6526243702664003E-2"/>
    <x v="0"/>
    <x v="2"/>
    <m/>
    <x v="0"/>
    <n v="0"/>
    <n v="847.14"/>
    <x v="12"/>
    <x v="5"/>
  </r>
  <r>
    <s v="ORD-202401-10234"/>
    <x v="382"/>
    <x v="4"/>
    <x v="3"/>
    <n v="1253387667"/>
    <x v="12"/>
    <s v="PRD-105-BAG"/>
    <x v="9"/>
    <x v="2"/>
    <s v="S"/>
    <n v="137.30000000000001"/>
    <n v="21.31"/>
    <x v="2"/>
    <n v="0.155207574654042"/>
    <x v="2"/>
    <x v="0"/>
    <m/>
    <x v="0"/>
    <n v="0"/>
    <m/>
    <x v="12"/>
    <x v="5"/>
  </r>
  <r>
    <s v="ORD-202401-10235"/>
    <x v="358"/>
    <x v="13"/>
    <x v="5"/>
    <n v="9644827493"/>
    <x v="5"/>
    <s v="PRD-103-HEA"/>
    <x v="5"/>
    <x v="1"/>
    <s v="East"/>
    <n v="4799.3599999999997"/>
    <n v="689.7"/>
    <x v="1"/>
    <n v="0.14370666088811801"/>
    <x v="0"/>
    <x v="0"/>
    <m/>
    <x v="0"/>
    <n v="0"/>
    <n v="2183.56"/>
    <x v="12"/>
    <x v="5"/>
  </r>
  <r>
    <s v="ORD-202401-10236"/>
    <x v="365"/>
    <x v="24"/>
    <x v="1"/>
    <n v="9415888204"/>
    <x v="15"/>
    <s v="PRD-100-SHO"/>
    <x v="4"/>
    <x v="0"/>
    <s v="North"/>
    <n v="1902.38"/>
    <n v="248.18"/>
    <x v="0"/>
    <n v="0.13045763727541301"/>
    <x v="0"/>
    <x v="0"/>
    <m/>
    <x v="0"/>
    <n v="0"/>
    <n v="2793.38"/>
    <x v="12"/>
    <x v="5"/>
  </r>
  <r>
    <s v="ORD-202401-10237"/>
    <x v="371"/>
    <x v="18"/>
    <x v="0"/>
    <n v="1048464020"/>
    <x v="15"/>
    <s v="PRD-100-SHO"/>
    <x v="12"/>
    <x v="0"/>
    <s v="South"/>
    <n v="4150.28"/>
    <n v="292.02"/>
    <x v="2"/>
    <n v="7.0361517777113802E-2"/>
    <x v="0"/>
    <x v="2"/>
    <m/>
    <x v="0"/>
    <n v="0"/>
    <n v="2793.38"/>
    <x v="12"/>
    <x v="5"/>
  </r>
  <r>
    <s v="ORD-202401-10238"/>
    <x v="367"/>
    <x v="17"/>
    <x v="3"/>
    <n v="3271873994"/>
    <x v="2"/>
    <s v="PRD-101-SHI"/>
    <x v="1"/>
    <x v="0"/>
    <s v="N"/>
    <n v="578.54999999999995"/>
    <n v="21.54"/>
    <x v="0"/>
    <n v="3.72310085558724E-2"/>
    <x v="1"/>
    <x v="2"/>
    <m/>
    <x v="0"/>
    <n v="0"/>
    <n v="2821.33"/>
    <x v="12"/>
    <x v="5"/>
  </r>
  <r>
    <s v="ORD-202401-10239"/>
    <x v="368"/>
    <x v="24"/>
    <x v="5"/>
    <n v="2417882752"/>
    <x v="21"/>
    <s v="PRD-110-CAM"/>
    <x v="8"/>
    <x v="1"/>
    <s v="South"/>
    <n v="832.13"/>
    <n v="181.63"/>
    <x v="2"/>
    <n v="0.218271183589103"/>
    <x v="1"/>
    <x v="1"/>
    <m/>
    <x v="0"/>
    <n v="0"/>
    <m/>
    <x v="12"/>
    <x v="5"/>
  </r>
  <r>
    <s v="ORD-202401-10240"/>
    <x v="382"/>
    <x v="18"/>
    <x v="2"/>
    <n v="1253668165"/>
    <x v="11"/>
    <s v="PRD-104-WAT"/>
    <x v="7"/>
    <x v="2"/>
    <s v="East"/>
    <n v="654.03"/>
    <n v="36.61"/>
    <x v="1"/>
    <n v="5.5976025564576599E-2"/>
    <x v="1"/>
    <x v="2"/>
    <m/>
    <x v="0"/>
    <n v="0"/>
    <n v="2420.2800000000002"/>
    <x v="12"/>
    <x v="5"/>
  </r>
  <r>
    <s v="ORD-202401-10241"/>
    <x v="375"/>
    <x v="14"/>
    <x v="7"/>
    <n v="8101888377"/>
    <x v="4"/>
    <s v="PRD - 109 - SUN"/>
    <x v="3"/>
    <x v="2"/>
    <s v="North"/>
    <n v="1829.27"/>
    <n v="379.4"/>
    <x v="0"/>
    <n v="0.207405139755203"/>
    <x v="0"/>
    <x v="1"/>
    <m/>
    <x v="0"/>
    <n v="0"/>
    <m/>
    <x v="12"/>
    <x v="5"/>
  </r>
  <r>
    <s v="ORD-202401-10242"/>
    <x v="366"/>
    <x v="10"/>
    <x v="1"/>
    <n v="2617068046"/>
    <x v="5"/>
    <s v="PRD-103-HEA "/>
    <x v="5"/>
    <x v="1"/>
    <s v="North"/>
    <n v="2225.86"/>
    <n v="133.58000000000001"/>
    <x v="0"/>
    <n v="6.0012759113331503E-2"/>
    <x v="0"/>
    <x v="2"/>
    <m/>
    <x v="0"/>
    <n v="0"/>
    <m/>
    <x v="12"/>
    <x v="5"/>
  </r>
  <r>
    <s v="ORD-202401-10243"/>
    <x v="377"/>
    <x v="2"/>
    <x v="3"/>
    <n v="2218273175"/>
    <x v="13"/>
    <s v="PRD-102-LAP"/>
    <x v="10"/>
    <x v="1"/>
    <s v="South"/>
    <n v="4312.57"/>
    <n v="644.32000000000005"/>
    <x v="2"/>
    <n v="0.14940511110544299"/>
    <x v="0"/>
    <x v="0"/>
    <m/>
    <x v="0"/>
    <n v="0"/>
    <n v="847.14"/>
    <x v="12"/>
    <x v="5"/>
  </r>
  <r>
    <s v="ORD-202401-10244"/>
    <x v="375"/>
    <x v="2"/>
    <x v="1"/>
    <n v="2551668962"/>
    <x v="12"/>
    <s v="PRD-105-BAG"/>
    <x v="9"/>
    <x v="2"/>
    <s v="N"/>
    <n v="1127.25"/>
    <n v="71.680000000000007"/>
    <x v="0"/>
    <n v="6.3588378797959602E-2"/>
    <x v="0"/>
    <x v="2"/>
    <m/>
    <x v="0"/>
    <n v="0"/>
    <m/>
    <x v="12"/>
    <x v="5"/>
  </r>
  <r>
    <s v="ORD-202401-10245"/>
    <x v="367"/>
    <x v="18"/>
    <x v="3"/>
    <n v="8733185786"/>
    <x v="12"/>
    <s v="PRD-105-BAG"/>
    <x v="4"/>
    <x v="2"/>
    <s v="North"/>
    <n v="2623.64"/>
    <n v="696.27"/>
    <x v="0"/>
    <n v="0.26538320806208199"/>
    <x v="0"/>
    <x v="1"/>
    <m/>
    <x v="0"/>
    <n v="0"/>
    <m/>
    <x v="12"/>
    <x v="5"/>
  </r>
  <r>
    <s v="ORD-202401-10246"/>
    <x v="372"/>
    <x v="17"/>
    <x v="6"/>
    <n v="1310234749"/>
    <x v="18"/>
    <s v="PRD-103-HEA"/>
    <x v="5"/>
    <x v="1"/>
    <s v="East"/>
    <n v="3373.3"/>
    <n v="435.96"/>
    <x v="1"/>
    <n v="0.129238431209795"/>
    <x v="0"/>
    <x v="0"/>
    <m/>
    <x v="0"/>
    <n v="0"/>
    <n v="2183.56"/>
    <x v="12"/>
    <x v="5"/>
  </r>
  <r>
    <s v="ORD-202401-10247"/>
    <x v="365"/>
    <x v="25"/>
    <x v="7"/>
    <n v="4616318140"/>
    <x v="10"/>
    <s v="PRD-106-PHO"/>
    <x v="2"/>
    <x v="1"/>
    <s v="East"/>
    <n v="3985.77"/>
    <n v="1192.73"/>
    <x v="1"/>
    <n v="0.29924707145670698"/>
    <x v="0"/>
    <x v="1"/>
    <m/>
    <x v="0"/>
    <n v="0"/>
    <n v="2788.38"/>
    <x v="12"/>
    <x v="5"/>
  </r>
  <r>
    <s v="ORD-202401-10248"/>
    <x v="378"/>
    <x v="20"/>
    <x v="6"/>
    <n v="8597434537"/>
    <x v="2"/>
    <s v="PRD-101-SHI"/>
    <x v="1"/>
    <x v="0"/>
    <s v="East"/>
    <n v="4029.34"/>
    <n v="968.61"/>
    <x v="1"/>
    <n v="0.240389244888741"/>
    <x v="0"/>
    <x v="1"/>
    <m/>
    <x v="0"/>
    <n v="0"/>
    <n v="2821.33"/>
    <x v="12"/>
    <x v="5"/>
  </r>
  <r>
    <s v="ORD-202401-10249"/>
    <x v="361"/>
    <x v="28"/>
    <x v="0"/>
    <n v="978275940"/>
    <x v="13"/>
    <s v="PRD-102-LAP"/>
    <x v="10"/>
    <x v="1"/>
    <s v="N"/>
    <n v="1822.12"/>
    <n v="488.22"/>
    <x v="0"/>
    <n v="0.26794064057251998"/>
    <x v="0"/>
    <x v="1"/>
    <m/>
    <x v="0"/>
    <n v="0"/>
    <n v="847.14"/>
    <x v="12"/>
    <x v="5"/>
  </r>
  <r>
    <s v="ORD-202401-10250"/>
    <x v="370"/>
    <x v="14"/>
    <x v="5"/>
    <n v="6926093140"/>
    <x v="18"/>
    <s v="PRD-103-HEA"/>
    <x v="4"/>
    <x v="1"/>
    <s v="South"/>
    <n v="4786.28"/>
    <n v="1161.8"/>
    <x v="2"/>
    <n v="0.24273548559632999"/>
    <x v="0"/>
    <x v="1"/>
    <m/>
    <x v="0"/>
    <n v="0"/>
    <n v="2183.56"/>
    <x v="12"/>
    <x v="5"/>
  </r>
  <r>
    <s v="ORD-202401-10251"/>
    <x v="379"/>
    <x v="16"/>
    <x v="4"/>
    <n v="2909503700"/>
    <x v="1"/>
    <s v="PRD-101-SHI"/>
    <x v="1"/>
    <x v="0"/>
    <s v="S"/>
    <n v="2534.04"/>
    <n v="557.28"/>
    <x v="2"/>
    <n v="0.219917601932093"/>
    <x v="0"/>
    <x v="1"/>
    <m/>
    <x v="0"/>
    <n v="0"/>
    <n v="2821.33"/>
    <x v="12"/>
    <x v="5"/>
  </r>
  <r>
    <s v="ORD-202401-10252"/>
    <x v="373"/>
    <x v="14"/>
    <x v="3"/>
    <n v="334092702"/>
    <x v="12"/>
    <s v="PRD-105-BAG"/>
    <x v="9"/>
    <x v="2"/>
    <s v="W"/>
    <n v="4063.77"/>
    <n v="717.23"/>
    <x v="3"/>
    <n v="0.17649374841588"/>
    <x v="0"/>
    <x v="0"/>
    <m/>
    <x v="0"/>
    <n v="0"/>
    <m/>
    <x v="12"/>
    <x v="5"/>
  </r>
  <r>
    <s v="ORD-202401-10253"/>
    <x v="361"/>
    <x v="13"/>
    <x v="4"/>
    <n v="8603283510"/>
    <x v="23"/>
    <s v="PRD - 111 - CHA"/>
    <x v="11"/>
    <x v="1"/>
    <s v="North"/>
    <n v="681.37"/>
    <n v="178.55"/>
    <x v="0"/>
    <n v="0.262045584630964"/>
    <x v="1"/>
    <x v="1"/>
    <m/>
    <x v="0"/>
    <n v="0"/>
    <m/>
    <x v="12"/>
    <x v="5"/>
  </r>
  <r>
    <s v="ORD-202401-10254"/>
    <x v="380"/>
    <x v="17"/>
    <x v="0"/>
    <n v="373213248"/>
    <x v="3"/>
    <s v="PRD-106-PHO"/>
    <x v="2"/>
    <x v="1"/>
    <s v="South"/>
    <n v="2659.74"/>
    <n v="490.09"/>
    <x v="2"/>
    <n v="0.184262371509997"/>
    <x v="0"/>
    <x v="0"/>
    <m/>
    <x v="0"/>
    <n v="0"/>
    <n v="2788.38"/>
    <x v="12"/>
    <x v="5"/>
  </r>
  <r>
    <s v="ORD-202401-10255"/>
    <x v="367"/>
    <x v="22"/>
    <x v="7"/>
    <n v="5570999894"/>
    <x v="13"/>
    <s v="PRD-102-LAP"/>
    <x v="10"/>
    <x v="1"/>
    <s v="East"/>
    <n v="1595.69"/>
    <n v="290"/>
    <x v="1"/>
    <n v="0.18173956094228799"/>
    <x v="0"/>
    <x v="0"/>
    <m/>
    <x v="0"/>
    <n v="0"/>
    <n v="847.14"/>
    <x v="12"/>
    <x v="5"/>
  </r>
  <r>
    <s v="ORD-202401-10256"/>
    <x v="354"/>
    <x v="9"/>
    <x v="4"/>
    <n v="6310257848"/>
    <x v="11"/>
    <s v="PRD-104-WAT"/>
    <x v="7"/>
    <x v="2"/>
    <s v="North"/>
    <n v="2778.56"/>
    <n v="235.32"/>
    <x v="0"/>
    <n v="8.4691350915582206E-2"/>
    <x v="0"/>
    <x v="2"/>
    <m/>
    <x v="0"/>
    <n v="0"/>
    <n v="2420.2800000000002"/>
    <x v="12"/>
    <x v="5"/>
  </r>
  <r>
    <s v="ORD-202401-10257"/>
    <x v="365"/>
    <x v="4"/>
    <x v="2"/>
    <n v="6962095395"/>
    <x v="16"/>
    <s v="PRD-109-SUN"/>
    <x v="3"/>
    <x v="2"/>
    <s v="South"/>
    <n v="2374.81"/>
    <n v="255.98"/>
    <x v="2"/>
    <n v="0.107789675805643"/>
    <x v="0"/>
    <x v="0"/>
    <m/>
    <x v="0"/>
    <n v="0"/>
    <m/>
    <x v="12"/>
    <x v="5"/>
  </r>
  <r>
    <s v="ORD-202401-10258"/>
    <x v="373"/>
    <x v="12"/>
    <x v="2"/>
    <n v="2793044181"/>
    <x v="2"/>
    <s v="PRD-101-SHI"/>
    <x v="1"/>
    <x v="0"/>
    <s v="South"/>
    <n v="3503.36"/>
    <n v="452.74"/>
    <x v="2"/>
    <n v="0.12923022469857501"/>
    <x v="0"/>
    <x v="0"/>
    <m/>
    <x v="0"/>
    <n v="0"/>
    <n v="2821.33"/>
    <x v="12"/>
    <x v="5"/>
  </r>
  <r>
    <s v="ORD-202401-10259"/>
    <x v="353"/>
    <x v="24"/>
    <x v="4"/>
    <n v="8374929286"/>
    <x v="3"/>
    <s v="PRD - 106 - PHO"/>
    <x v="2"/>
    <x v="1"/>
    <s v="West"/>
    <n v="3707.43"/>
    <n v="889.96"/>
    <x v="3"/>
    <n v="0.24004768802108201"/>
    <x v="0"/>
    <x v="1"/>
    <m/>
    <x v="0"/>
    <n v="0"/>
    <m/>
    <x v="12"/>
    <x v="5"/>
  </r>
  <r>
    <s v="ORD-202401-10260"/>
    <x v="358"/>
    <x v="26"/>
    <x v="7"/>
    <n v="9563695676"/>
    <x v="18"/>
    <s v="PRD-103-HEA"/>
    <x v="5"/>
    <x v="1"/>
    <s v="North"/>
    <n v="1255.19"/>
    <n v="352.47"/>
    <x v="0"/>
    <n v="0.28081007656211399"/>
    <x v="0"/>
    <x v="1"/>
    <s v="Wrong item delivered"/>
    <x v="1"/>
    <n v="1"/>
    <n v="2183.56"/>
    <x v="12"/>
    <x v="5"/>
  </r>
  <r>
    <s v="ORD-202401-10261"/>
    <x v="367"/>
    <x v="22"/>
    <x v="0"/>
    <n v="903141962"/>
    <x v="12"/>
    <s v="PRD-105-BAG"/>
    <x v="9"/>
    <x v="2"/>
    <s v="N"/>
    <n v="1818.57"/>
    <n v="543.17999999999995"/>
    <x v="0"/>
    <n v="0.29868523070324499"/>
    <x v="0"/>
    <x v="1"/>
    <m/>
    <x v="0"/>
    <n v="0"/>
    <m/>
    <x v="12"/>
    <x v="5"/>
  </r>
  <r>
    <s v="ORD-202401-10262"/>
    <x v="376"/>
    <x v="19"/>
    <x v="5"/>
    <n v="7294276149"/>
    <x v="20"/>
    <s v="PRD - 100 - SHO"/>
    <x v="12"/>
    <x v="0"/>
    <s v="West"/>
    <n v="2228.2600000000002"/>
    <n v="412.62"/>
    <x v="3"/>
    <n v="0.185175877141806"/>
    <x v="0"/>
    <x v="0"/>
    <s v="DAMAGED"/>
    <x v="1"/>
    <n v="1"/>
    <m/>
    <x v="12"/>
    <x v="5"/>
  </r>
  <r>
    <s v="ORD-202401-10263"/>
    <x v="373"/>
    <x v="19"/>
    <x v="3"/>
    <n v="7028893098"/>
    <x v="18"/>
    <s v="PRD-103-HEA"/>
    <x v="5"/>
    <x v="1"/>
    <s v="North"/>
    <n v="3503.33"/>
    <n v="628.02"/>
    <x v="0"/>
    <n v="0.179263729080618"/>
    <x v="0"/>
    <x v="0"/>
    <m/>
    <x v="0"/>
    <n v="0"/>
    <n v="2183.56"/>
    <x v="12"/>
    <x v="5"/>
  </r>
  <r>
    <s v="ORD-202401-10264"/>
    <x v="366"/>
    <x v="16"/>
    <x v="3"/>
    <n v="7309982512"/>
    <x v="3"/>
    <s v="PRD-106-PHO"/>
    <x v="2"/>
    <x v="1"/>
    <s v="N"/>
    <n v="4235.07"/>
    <n v="543.42999999999995"/>
    <x v="0"/>
    <n v="0.12831665120057001"/>
    <x v="0"/>
    <x v="0"/>
    <m/>
    <x v="0"/>
    <n v="0"/>
    <n v="2788.38"/>
    <x v="12"/>
    <x v="5"/>
  </r>
  <r>
    <s v="ORD-202401-10265"/>
    <x v="353"/>
    <x v="19"/>
    <x v="5"/>
    <n v="54664940"/>
    <x v="13"/>
    <s v="PRD-102-LAP"/>
    <x v="10"/>
    <x v="1"/>
    <s v="W"/>
    <n v="1374.97"/>
    <n v="351.77"/>
    <x v="3"/>
    <n v="0.25583830919947298"/>
    <x v="0"/>
    <x v="1"/>
    <m/>
    <x v="0"/>
    <n v="0"/>
    <n v="847.14"/>
    <x v="12"/>
    <x v="5"/>
  </r>
  <r>
    <s v="ORD-202401-10266"/>
    <x v="367"/>
    <x v="18"/>
    <x v="1"/>
    <n v="7597382862"/>
    <x v="22"/>
    <s v="PRD-105-BAG"/>
    <x v="9"/>
    <x v="2"/>
    <s v="North"/>
    <n v="1057.47"/>
    <n v="33.53"/>
    <x v="0"/>
    <n v="3.1707755302750898E-2"/>
    <x v="0"/>
    <x v="2"/>
    <m/>
    <x v="0"/>
    <n v="0"/>
    <m/>
    <x v="12"/>
    <x v="5"/>
  </r>
  <r>
    <s v="ORD-202401-10267"/>
    <x v="363"/>
    <x v="1"/>
    <x v="3"/>
    <n v="6486971743"/>
    <x v="4"/>
    <s v="PRD-109-SUN"/>
    <x v="3"/>
    <x v="2"/>
    <s v="South"/>
    <n v="4587.26"/>
    <n v="731.39"/>
    <x v="2"/>
    <n v="0.15943940391431899"/>
    <x v="0"/>
    <x v="0"/>
    <m/>
    <x v="0"/>
    <n v="0"/>
    <m/>
    <x v="12"/>
    <x v="5"/>
  </r>
  <r>
    <s v="ORD-202401-10268"/>
    <x v="380"/>
    <x v="0"/>
    <x v="6"/>
    <n v="1759152285"/>
    <x v="12"/>
    <s v="PRD-105-BAG"/>
    <x v="9"/>
    <x v="2"/>
    <s v="North"/>
    <n v="1063.69"/>
    <n v="114.94"/>
    <x v="0"/>
    <n v="0.108057798794762"/>
    <x v="0"/>
    <x v="0"/>
    <m/>
    <x v="0"/>
    <n v="0"/>
    <m/>
    <x v="12"/>
    <x v="5"/>
  </r>
  <r>
    <s v="ORD-202401-10269"/>
    <x v="371"/>
    <x v="24"/>
    <x v="5"/>
    <n v="9553666317"/>
    <x v="4"/>
    <s v="PRD - 109 - SUN"/>
    <x v="3"/>
    <x v="2"/>
    <s v="South"/>
    <n v="2225.91"/>
    <n v="568.83000000000004"/>
    <x v="2"/>
    <n v="0.25554941574457202"/>
    <x v="0"/>
    <x v="1"/>
    <m/>
    <x v="0"/>
    <n v="0"/>
    <m/>
    <x v="12"/>
    <x v="5"/>
  </r>
  <r>
    <s v="ORD-202401-10270"/>
    <x v="377"/>
    <x v="15"/>
    <x v="0"/>
    <n v="9006623055"/>
    <x v="4"/>
    <s v="PRD-109-SUN"/>
    <x v="3"/>
    <x v="2"/>
    <s v="N"/>
    <n v="4389.46"/>
    <n v="857.86"/>
    <x v="0"/>
    <n v="0.19543634068883201"/>
    <x v="0"/>
    <x v="0"/>
    <m/>
    <x v="0"/>
    <n v="0"/>
    <m/>
    <x v="12"/>
    <x v="5"/>
  </r>
  <r>
    <s v="ORD-202401-10271"/>
    <x v="360"/>
    <x v="15"/>
    <x v="0"/>
    <n v="9726129760"/>
    <x v="13"/>
    <s v="PRD-102-LAP"/>
    <x v="10"/>
    <x v="1"/>
    <s v="South"/>
    <n v="4457.99"/>
    <n v="1129.3"/>
    <x v="2"/>
    <n v="0.25332044262100201"/>
    <x v="0"/>
    <x v="1"/>
    <m/>
    <x v="0"/>
    <n v="0"/>
    <n v="847.14"/>
    <x v="12"/>
    <x v="5"/>
  </r>
  <r>
    <s v="ORD-202401-10272"/>
    <x v="376"/>
    <x v="28"/>
    <x v="6"/>
    <n v="5505010276"/>
    <x v="14"/>
    <s v="PRD-111-CHA"/>
    <x v="11"/>
    <x v="1"/>
    <s v="N"/>
    <n v="4156.1499999999996"/>
    <n v="442.49"/>
    <x v="0"/>
    <n v="0.106466320994189"/>
    <x v="0"/>
    <x v="0"/>
    <m/>
    <x v="0"/>
    <n v="0"/>
    <n v="207.68"/>
    <x v="12"/>
    <x v="5"/>
  </r>
  <r>
    <s v="ORD-202401-10273"/>
    <x v="376"/>
    <x v="11"/>
    <x v="1"/>
    <n v="4243218801"/>
    <x v="9"/>
    <s v="PRD-107-TAB"/>
    <x v="6"/>
    <x v="1"/>
    <s v="N"/>
    <n v="413.37"/>
    <n v="101.39"/>
    <x v="0"/>
    <n v="0.24527662868616501"/>
    <x v="2"/>
    <x v="1"/>
    <m/>
    <x v="0"/>
    <n v="0"/>
    <n v="2081.52"/>
    <x v="12"/>
    <x v="5"/>
  </r>
  <r>
    <s v="ORD-202401-10274"/>
    <x v="365"/>
    <x v="19"/>
    <x v="3"/>
    <n v="7982526416"/>
    <x v="3"/>
    <s v="PRD-106-PHO"/>
    <x v="4"/>
    <x v="1"/>
    <s v="W"/>
    <n v="3278.78"/>
    <n v="242.79"/>
    <x v="3"/>
    <n v="7.4048884036135396E-2"/>
    <x v="0"/>
    <x v="2"/>
    <m/>
    <x v="0"/>
    <n v="0"/>
    <n v="2788.38"/>
    <x v="12"/>
    <x v="5"/>
  </r>
  <r>
    <s v="ORD-202401-10275"/>
    <x v="362"/>
    <x v="22"/>
    <x v="1"/>
    <n v="5752712637"/>
    <x v="3"/>
    <s v="PRD-106-PHO"/>
    <x v="2"/>
    <x v="1"/>
    <s v="West"/>
    <n v="2112.04"/>
    <n v="515.49"/>
    <x v="3"/>
    <n v="0.244072081968145"/>
    <x v="0"/>
    <x v="1"/>
    <m/>
    <x v="0"/>
    <n v="0"/>
    <n v="2788.38"/>
    <x v="12"/>
    <x v="5"/>
  </r>
  <r>
    <s v="ORD-202401-10276"/>
    <x v="355"/>
    <x v="9"/>
    <x v="3"/>
    <n v="587646840"/>
    <x v="13"/>
    <s v="PRD-102-LAP"/>
    <x v="10"/>
    <x v="1"/>
    <s v="East"/>
    <n v="3159.42"/>
    <n v="617.25"/>
    <x v="1"/>
    <n v="0.195368137189737"/>
    <x v="0"/>
    <x v="0"/>
    <m/>
    <x v="0"/>
    <n v="0"/>
    <n v="847.14"/>
    <x v="12"/>
    <x v="5"/>
  </r>
  <r>
    <s v="ORD-202401-10277"/>
    <x v="363"/>
    <x v="15"/>
    <x v="1"/>
    <n v="3454515133"/>
    <x v="18"/>
    <s v="PRD-103-HEA"/>
    <x v="4"/>
    <x v="1"/>
    <s v="South"/>
    <n v="2897.09"/>
    <n v="233.09"/>
    <x v="2"/>
    <n v="8.0456596101605396E-2"/>
    <x v="0"/>
    <x v="2"/>
    <m/>
    <x v="0"/>
    <n v="0"/>
    <n v="2183.56"/>
    <x v="12"/>
    <x v="5"/>
  </r>
  <r>
    <s v="ORD-202401-10278"/>
    <x v="365"/>
    <x v="18"/>
    <x v="0"/>
    <n v="7213219838"/>
    <x v="23"/>
    <s v="PRD-111-CHA"/>
    <x v="11"/>
    <x v="1"/>
    <s v="N"/>
    <n v="1385.64"/>
    <n v="239.16"/>
    <x v="0"/>
    <n v="0.17259894344851501"/>
    <x v="0"/>
    <x v="0"/>
    <m/>
    <x v="0"/>
    <n v="0"/>
    <n v="207.68"/>
    <x v="12"/>
    <x v="5"/>
  </r>
  <r>
    <s v="ORD-202401-10279"/>
    <x v="359"/>
    <x v="14"/>
    <x v="7"/>
    <n v="7283063523"/>
    <x v="20"/>
    <s v="PRD-100-SHO"/>
    <x v="12"/>
    <x v="0"/>
    <s v="N"/>
    <n v="4117.9799999999996"/>
    <n v="149.75"/>
    <x v="0"/>
    <n v="3.6364916779586101E-2"/>
    <x v="0"/>
    <x v="2"/>
    <m/>
    <x v="0"/>
    <n v="0"/>
    <n v="2793.38"/>
    <x v="12"/>
    <x v="5"/>
  </r>
  <r>
    <s v="ORD-202401-10280"/>
    <x v="356"/>
    <x v="26"/>
    <x v="7"/>
    <n v="7297162961"/>
    <x v="18"/>
    <s v="PRD-103-HEA"/>
    <x v="5"/>
    <x v="1"/>
    <s v="N"/>
    <n v="748.44"/>
    <n v="68.650000000000006"/>
    <x v="0"/>
    <n v="9.1724119501897294E-2"/>
    <x v="1"/>
    <x v="2"/>
    <m/>
    <x v="0"/>
    <n v="0"/>
    <n v="2183.56"/>
    <x v="12"/>
    <x v="5"/>
  </r>
  <r>
    <s v="ORD-202401-10281"/>
    <x v="374"/>
    <x v="18"/>
    <x v="4"/>
    <n v="6485777834"/>
    <x v="10"/>
    <s v="PRD-106-PHO"/>
    <x v="2"/>
    <x v="1"/>
    <s v="N"/>
    <n v="1163.33"/>
    <n v="271.04000000000002"/>
    <x v="0"/>
    <n v="0.232986340935074"/>
    <x v="0"/>
    <x v="1"/>
    <m/>
    <x v="0"/>
    <n v="0"/>
    <n v="2788.38"/>
    <x v="12"/>
    <x v="5"/>
  </r>
  <r>
    <s v="ORD-202401-10282"/>
    <x v="356"/>
    <x v="21"/>
    <x v="6"/>
    <n v="8354780335"/>
    <x v="11"/>
    <s v="PRD-104-WAT"/>
    <x v="7"/>
    <x v="2"/>
    <s v="East"/>
    <n v="3451.44"/>
    <n v="748.79"/>
    <x v="1"/>
    <n v="0.216950026655541"/>
    <x v="0"/>
    <x v="1"/>
    <m/>
    <x v="0"/>
    <n v="0"/>
    <n v="2420.2800000000002"/>
    <x v="12"/>
    <x v="5"/>
  </r>
  <r>
    <s v="ORD-202401-10283"/>
    <x v="374"/>
    <x v="12"/>
    <x v="1"/>
    <n v="772082988"/>
    <x v="9"/>
    <s v="PRD-107-TAB"/>
    <x v="6"/>
    <x v="1"/>
    <s v="W"/>
    <n v="2005.21"/>
    <n v="168.7"/>
    <x v="3"/>
    <n v="8.4130839163977802E-2"/>
    <x v="0"/>
    <x v="2"/>
    <m/>
    <x v="0"/>
    <n v="0"/>
    <n v="2081.52"/>
    <x v="12"/>
    <x v="5"/>
  </r>
  <r>
    <s v="ORD-202401-10284"/>
    <x v="370"/>
    <x v="26"/>
    <x v="7"/>
    <n v="9621279597"/>
    <x v="8"/>
    <s v="PRD-110-CAM"/>
    <x v="4"/>
    <x v="1"/>
    <s v="North"/>
    <n v="3536.27"/>
    <n v="393.24"/>
    <x v="0"/>
    <n v="0.111201916143281"/>
    <x v="0"/>
    <x v="0"/>
    <m/>
    <x v="0"/>
    <n v="0"/>
    <m/>
    <x v="12"/>
    <x v="5"/>
  </r>
  <r>
    <s v="ORD-202401-10285"/>
    <x v="378"/>
    <x v="15"/>
    <x v="0"/>
    <n v="550554207"/>
    <x v="7"/>
    <s v="PRD-104-WAT"/>
    <x v="4"/>
    <x v="2"/>
    <s v="North"/>
    <n v="2586.58"/>
    <n v="129.59"/>
    <x v="0"/>
    <n v="5.01009054427081E-2"/>
    <x v="0"/>
    <x v="2"/>
    <m/>
    <x v="0"/>
    <n v="0"/>
    <n v="2420.2800000000002"/>
    <x v="12"/>
    <x v="5"/>
  </r>
  <r>
    <s v="ORD-202401-10286"/>
    <x v="365"/>
    <x v="3"/>
    <x v="3"/>
    <n v="6574307329"/>
    <x v="7"/>
    <s v="PRD - 104 - WAT"/>
    <x v="4"/>
    <x v="2"/>
    <s v="W"/>
    <n v="1443.3"/>
    <n v="280.14"/>
    <x v="3"/>
    <n v="0.194096861359385"/>
    <x v="0"/>
    <x v="0"/>
    <m/>
    <x v="0"/>
    <n v="0"/>
    <m/>
    <x v="12"/>
    <x v="5"/>
  </r>
  <r>
    <s v="ORD-202401-10287"/>
    <x v="356"/>
    <x v="9"/>
    <x v="3"/>
    <n v="1074922735"/>
    <x v="10"/>
    <s v="PRD-106-PHO"/>
    <x v="2"/>
    <x v="1"/>
    <s v="N"/>
    <n v="2286.2800000000002"/>
    <n v="368.36"/>
    <x v="0"/>
    <n v="0.16111762338821101"/>
    <x v="0"/>
    <x v="0"/>
    <m/>
    <x v="0"/>
    <n v="0"/>
    <n v="2788.38"/>
    <x v="12"/>
    <x v="5"/>
  </r>
  <r>
    <s v="ORD-202401-10288"/>
    <x v="369"/>
    <x v="15"/>
    <x v="0"/>
    <n v="6166873935"/>
    <x v="7"/>
    <s v="PRD-104-WAT"/>
    <x v="7"/>
    <x v="2"/>
    <s v="North"/>
    <n v="1207.6099999999999"/>
    <n v="215.44"/>
    <x v="0"/>
    <n v="0.17840196752262699"/>
    <x v="0"/>
    <x v="0"/>
    <s v="missing parts"/>
    <x v="1"/>
    <n v="1"/>
    <n v="2420.2800000000002"/>
    <x v="12"/>
    <x v="5"/>
  </r>
  <r>
    <s v="ORD-202401-10289"/>
    <x v="361"/>
    <x v="22"/>
    <x v="2"/>
    <n v="7140874478"/>
    <x v="9"/>
    <s v="PRD-107-TAB"/>
    <x v="6"/>
    <x v="1"/>
    <s v="S"/>
    <n v="2176.5"/>
    <n v="140.88"/>
    <x v="2"/>
    <n v="6.47277739490007E-2"/>
    <x v="0"/>
    <x v="2"/>
    <m/>
    <x v="0"/>
    <n v="0"/>
    <n v="2081.52"/>
    <x v="12"/>
    <x v="5"/>
  </r>
  <r>
    <s v="ORD-202401-10290"/>
    <x v="378"/>
    <x v="5"/>
    <x v="5"/>
    <n v="6993109899"/>
    <x v="2"/>
    <s v="PRD-101-SHI"/>
    <x v="1"/>
    <x v="0"/>
    <s v="South"/>
    <n v="4804.09"/>
    <n v="990.09"/>
    <x v="2"/>
    <n v="0.20609314146904001"/>
    <x v="0"/>
    <x v="1"/>
    <m/>
    <x v="0"/>
    <n v="0"/>
    <n v="2821.33"/>
    <x v="12"/>
    <x v="5"/>
  </r>
  <r>
    <s v="ORD-202401-10291"/>
    <x v="366"/>
    <x v="3"/>
    <x v="6"/>
    <n v="4151866383"/>
    <x v="20"/>
    <s v="PRD-100-SHO "/>
    <x v="12"/>
    <x v="0"/>
    <s v="S"/>
    <n v="1465.22"/>
    <n v="186.92"/>
    <x v="2"/>
    <n v="0.127571286223229"/>
    <x v="0"/>
    <x v="0"/>
    <m/>
    <x v="0"/>
    <n v="0"/>
    <m/>
    <x v="12"/>
    <x v="5"/>
  </r>
  <r>
    <s v="ORD-202401-10292"/>
    <x v="379"/>
    <x v="0"/>
    <x v="3"/>
    <n v="8072251069"/>
    <x v="15"/>
    <s v="PRD-100-SHO"/>
    <x v="4"/>
    <x v="0"/>
    <s v="East"/>
    <n v="4468.72"/>
    <n v="722.79"/>
    <x v="1"/>
    <n v="0.161744302619094"/>
    <x v="0"/>
    <x v="0"/>
    <m/>
    <x v="0"/>
    <n v="0"/>
    <n v="2793.38"/>
    <x v="12"/>
    <x v="5"/>
  </r>
  <r>
    <s v="ORD-202401-10293"/>
    <x v="354"/>
    <x v="1"/>
    <x v="5"/>
    <n v="5205163012"/>
    <x v="8"/>
    <s v="PRD - 110 - CAM "/>
    <x v="4"/>
    <x v="1"/>
    <s v="North"/>
    <n v="4007.91"/>
    <n v="975.09"/>
    <x v="0"/>
    <n v="0.24329139127375601"/>
    <x v="0"/>
    <x v="1"/>
    <m/>
    <x v="0"/>
    <n v="0"/>
    <m/>
    <x v="12"/>
    <x v="5"/>
  </r>
  <r>
    <s v="ORD-202401-10294"/>
    <x v="364"/>
    <x v="11"/>
    <x v="1"/>
    <n v="9532347870"/>
    <x v="20"/>
    <s v="PRD-100-SHO"/>
    <x v="12"/>
    <x v="0"/>
    <s v="North"/>
    <n v="282.08"/>
    <n v="82.84"/>
    <x v="0"/>
    <n v="0.29367555303460002"/>
    <x v="2"/>
    <x v="1"/>
    <m/>
    <x v="0"/>
    <n v="0"/>
    <n v="2793.38"/>
    <x v="12"/>
    <x v="5"/>
  </r>
  <r>
    <s v="ORD-202401-10295"/>
    <x v="369"/>
    <x v="10"/>
    <x v="1"/>
    <n v="2595670636"/>
    <x v="18"/>
    <s v="PRD-103-HEA"/>
    <x v="5"/>
    <x v="1"/>
    <s v="North"/>
    <n v="2893.77"/>
    <n v="203.58"/>
    <x v="0"/>
    <n v="7.0351133642272898E-2"/>
    <x v="0"/>
    <x v="2"/>
    <m/>
    <x v="0"/>
    <n v="0"/>
    <n v="2183.56"/>
    <x v="12"/>
    <x v="5"/>
  </r>
  <r>
    <s v="ORD-202401-10296"/>
    <x v="364"/>
    <x v="11"/>
    <x v="1"/>
    <n v="9694616970"/>
    <x v="11"/>
    <s v="PRD-104-WAT"/>
    <x v="7"/>
    <x v="2"/>
    <s v="South"/>
    <n v="4122.1899999999996"/>
    <n v="214.9"/>
    <x v="2"/>
    <n v="5.2132482976282001E-2"/>
    <x v="0"/>
    <x v="2"/>
    <m/>
    <x v="0"/>
    <n v="0"/>
    <n v="2420.2800000000002"/>
    <x v="12"/>
    <x v="5"/>
  </r>
  <r>
    <s v="ORD-202401-10297"/>
    <x v="359"/>
    <x v="16"/>
    <x v="7"/>
    <n v="6541129617"/>
    <x v="16"/>
    <s v="PRD-109-SUN"/>
    <x v="3"/>
    <x v="2"/>
    <s v="East"/>
    <n v="1008.14"/>
    <n v="240.62"/>
    <x v="1"/>
    <n v="0.23867716785367099"/>
    <x v="0"/>
    <x v="1"/>
    <m/>
    <x v="0"/>
    <n v="0"/>
    <m/>
    <x v="12"/>
    <x v="5"/>
  </r>
  <r>
    <s v="ORD-202401-10298"/>
    <x v="371"/>
    <x v="13"/>
    <x v="6"/>
    <n v="2565051270"/>
    <x v="1"/>
    <s v="PRD-101-SHI"/>
    <x v="4"/>
    <x v="0"/>
    <s v="S"/>
    <n v="916.22"/>
    <n v="256.76"/>
    <x v="2"/>
    <n v="0.28023837069699398"/>
    <x v="1"/>
    <x v="1"/>
    <m/>
    <x v="0"/>
    <n v="0"/>
    <n v="2821.33"/>
    <x v="12"/>
    <x v="5"/>
  </r>
  <r>
    <s v="ORD-202401-10299"/>
    <x v="380"/>
    <x v="14"/>
    <x v="0"/>
    <n v="5721513845"/>
    <x v="15"/>
    <s v="PRD-100-SHO"/>
    <x v="4"/>
    <x v="0"/>
    <s v="West"/>
    <n v="2408.1"/>
    <n v="707.61"/>
    <x v="3"/>
    <n v="0.29384577052448002"/>
    <x v="0"/>
    <x v="1"/>
    <m/>
    <x v="0"/>
    <n v="0"/>
    <n v="2793.38"/>
    <x v="12"/>
    <x v="5"/>
  </r>
  <r>
    <s v="ORD-202401-10300"/>
    <x v="363"/>
    <x v="5"/>
    <x v="3"/>
    <n v="7695423613"/>
    <x v="23"/>
    <s v="PRD-111-CHA"/>
    <x v="11"/>
    <x v="1"/>
    <s v="N"/>
    <n v="1012.49"/>
    <n v="122.52"/>
    <x v="0"/>
    <n v="0.121008602554099"/>
    <x v="0"/>
    <x v="0"/>
    <s v="DAMAGED"/>
    <x v="1"/>
    <n v="1"/>
    <n v="207.68"/>
    <x v="12"/>
    <x v="5"/>
  </r>
  <r>
    <s v="ORD-202401-10301"/>
    <x v="371"/>
    <x v="0"/>
    <x v="7"/>
    <n v="8611027698"/>
    <x v="9"/>
    <s v="PRD-107-TAB"/>
    <x v="6"/>
    <x v="1"/>
    <s v="West"/>
    <n v="4080.97"/>
    <n v="269.39"/>
    <x v="3"/>
    <n v="6.6011266929186005E-2"/>
    <x v="0"/>
    <x v="2"/>
    <m/>
    <x v="0"/>
    <n v="0"/>
    <n v="2081.52"/>
    <x v="12"/>
    <x v="5"/>
  </r>
  <r>
    <s v="ORD-202401-10302"/>
    <x v="378"/>
    <x v="27"/>
    <x v="1"/>
    <n v="7936054121"/>
    <x v="7"/>
    <s v="PRD-104-WAT"/>
    <x v="7"/>
    <x v="2"/>
    <s v="East"/>
    <n v="4345.2"/>
    <n v="560.96"/>
    <x v="1"/>
    <n v="0.12909877566049899"/>
    <x v="0"/>
    <x v="0"/>
    <m/>
    <x v="0"/>
    <n v="0"/>
    <n v="2420.2800000000002"/>
    <x v="12"/>
    <x v="5"/>
  </r>
  <r>
    <s v="ORD-202401-10303"/>
    <x v="381"/>
    <x v="26"/>
    <x v="4"/>
    <n v="1517451054"/>
    <x v="10"/>
    <s v="PRD-106-PHO"/>
    <x v="2"/>
    <x v="1"/>
    <s v="East"/>
    <n v="2729.44"/>
    <n v="276.89999999999998"/>
    <x v="1"/>
    <n v="0.101449381558122"/>
    <x v="0"/>
    <x v="0"/>
    <m/>
    <x v="0"/>
    <n v="0"/>
    <n v="2788.38"/>
    <x v="12"/>
    <x v="5"/>
  </r>
  <r>
    <s v="ORD-202401-10304"/>
    <x v="373"/>
    <x v="13"/>
    <x v="7"/>
    <n v="9496927592"/>
    <x v="22"/>
    <s v="PRD-105-BAG"/>
    <x v="9"/>
    <x v="2"/>
    <s v="W"/>
    <n v="2666.51"/>
    <n v="264.47000000000003"/>
    <x v="3"/>
    <n v="9.9182076947020595E-2"/>
    <x v="0"/>
    <x v="2"/>
    <s v="Late delivery"/>
    <x v="1"/>
    <n v="1"/>
    <m/>
    <x v="12"/>
    <x v="5"/>
  </r>
  <r>
    <s v="ORD-202401-10305"/>
    <x v="371"/>
    <x v="15"/>
    <x v="3"/>
    <n v="2039656045"/>
    <x v="5"/>
    <s v="PRD-103-HEA"/>
    <x v="5"/>
    <x v="1"/>
    <s v="East"/>
    <n v="4398.45"/>
    <n v="283.48"/>
    <x v="1"/>
    <n v="6.4449976696336203E-2"/>
    <x v="0"/>
    <x v="2"/>
    <m/>
    <x v="0"/>
    <n v="0"/>
    <n v="2183.56"/>
    <x v="12"/>
    <x v="5"/>
  </r>
  <r>
    <s v="ORD-202401-10306"/>
    <x v="360"/>
    <x v="10"/>
    <x v="7"/>
    <n v="1836232873"/>
    <x v="8"/>
    <s v="PRD-110-CAM"/>
    <x v="4"/>
    <x v="1"/>
    <s v="West"/>
    <n v="3924.59"/>
    <n v="389.43"/>
    <x v="3"/>
    <n v="9.9228199633592307E-2"/>
    <x v="0"/>
    <x v="2"/>
    <m/>
    <x v="0"/>
    <n v="0"/>
    <m/>
    <x v="12"/>
    <x v="5"/>
  </r>
  <r>
    <s v="ORD-202401-10307"/>
    <x v="370"/>
    <x v="4"/>
    <x v="5"/>
    <n v="1352118377"/>
    <x v="5"/>
    <s v="PRD-103-HEA"/>
    <x v="4"/>
    <x v="1"/>
    <s v="East"/>
    <n v="619.44000000000005"/>
    <n v="143.58000000000001"/>
    <x v="1"/>
    <n v="0.23179000387446699"/>
    <x v="1"/>
    <x v="1"/>
    <s v="DAMAGED"/>
    <x v="1"/>
    <n v="1"/>
    <n v="2183.56"/>
    <x v="12"/>
    <x v="5"/>
  </r>
  <r>
    <s v="ORD-202401-10308"/>
    <x v="375"/>
    <x v="18"/>
    <x v="0"/>
    <n v="2577062060"/>
    <x v="4"/>
    <s v="PRD-109-SUN"/>
    <x v="3"/>
    <x v="2"/>
    <s v="North"/>
    <n v="100.21"/>
    <n v="24.58"/>
    <x v="0"/>
    <n v="0.24528490170641701"/>
    <x v="2"/>
    <x v="1"/>
    <s v="Defective"/>
    <x v="1"/>
    <n v="1"/>
    <m/>
    <x v="12"/>
    <x v="5"/>
  </r>
  <r>
    <s v="ORD-202401-10309"/>
    <x v="378"/>
    <x v="24"/>
    <x v="4"/>
    <n v="4535384638"/>
    <x v="11"/>
    <s v="PRD-104-WAT"/>
    <x v="7"/>
    <x v="2"/>
    <s v="South"/>
    <n v="909.26"/>
    <n v="265.93"/>
    <x v="2"/>
    <n v="0.29246860084024401"/>
    <x v="1"/>
    <x v="1"/>
    <m/>
    <x v="0"/>
    <n v="0"/>
    <n v="2420.2800000000002"/>
    <x v="12"/>
    <x v="5"/>
  </r>
  <r>
    <s v="ORD-202401-10310"/>
    <x v="377"/>
    <x v="8"/>
    <x v="7"/>
    <n v="1585807211"/>
    <x v="0"/>
    <s v="PRD-108-JAC"/>
    <x v="0"/>
    <x v="0"/>
    <s v="East"/>
    <n v="2310.2199999999998"/>
    <n v="488.49"/>
    <x v="1"/>
    <n v="0.211447394620426"/>
    <x v="0"/>
    <x v="1"/>
    <m/>
    <x v="0"/>
    <n v="0"/>
    <n v="2085.91"/>
    <x v="12"/>
    <x v="5"/>
  </r>
  <r>
    <s v="ORD-202401-10311"/>
    <x v="361"/>
    <x v="4"/>
    <x v="2"/>
    <n v="2179688884"/>
    <x v="15"/>
    <s v="PRD-100-SHO"/>
    <x v="12"/>
    <x v="0"/>
    <s v="N"/>
    <n v="727.25"/>
    <n v="201.68"/>
    <x v="0"/>
    <n v="0.27731866620831902"/>
    <x v="1"/>
    <x v="1"/>
    <m/>
    <x v="0"/>
    <n v="0"/>
    <n v="2793.38"/>
    <x v="12"/>
    <x v="5"/>
  </r>
  <r>
    <s v="ORD-202401-10312"/>
    <x v="368"/>
    <x v="27"/>
    <x v="6"/>
    <n v="9800464966"/>
    <x v="8"/>
    <s v="PRD-110-CAM "/>
    <x v="8"/>
    <x v="1"/>
    <s v="North"/>
    <n v="2150.31"/>
    <n v="530.75"/>
    <x v="0"/>
    <n v="0.246824876413168"/>
    <x v="0"/>
    <x v="1"/>
    <m/>
    <x v="0"/>
    <n v="0"/>
    <n v="130.44"/>
    <x v="12"/>
    <x v="5"/>
  </r>
  <r>
    <s v="ORD-202401-10313"/>
    <x v="365"/>
    <x v="12"/>
    <x v="4"/>
    <n v="8586267952"/>
    <x v="6"/>
    <s v="PRD-107-TAB"/>
    <x v="6"/>
    <x v="1"/>
    <s v="North"/>
    <n v="828.87"/>
    <n v="117.38"/>
    <x v="0"/>
    <n v="0.141614487193408"/>
    <x v="1"/>
    <x v="0"/>
    <m/>
    <x v="0"/>
    <n v="0"/>
    <n v="2081.52"/>
    <x v="12"/>
    <x v="5"/>
  </r>
  <r>
    <s v="ORD-202401-10314"/>
    <x v="363"/>
    <x v="22"/>
    <x v="1"/>
    <n v="9010540924"/>
    <x v="10"/>
    <s v="PRD-106-PHO"/>
    <x v="2"/>
    <x v="1"/>
    <s v="North"/>
    <n v="1031.1600000000001"/>
    <n v="96.69"/>
    <x v="0"/>
    <n v="9.3768183405097197E-2"/>
    <x v="0"/>
    <x v="2"/>
    <m/>
    <x v="0"/>
    <n v="0"/>
    <n v="2788.38"/>
    <x v="12"/>
    <x v="5"/>
  </r>
  <r>
    <s v="ORD-202401-10315"/>
    <x v="372"/>
    <x v="4"/>
    <x v="0"/>
    <n v="2689743908"/>
    <x v="3"/>
    <s v="PRD-106-PHO"/>
    <x v="2"/>
    <x v="1"/>
    <s v="West"/>
    <n v="2757.72"/>
    <n v="628.70000000000005"/>
    <x v="3"/>
    <n v="0.22797818487736199"/>
    <x v="0"/>
    <x v="1"/>
    <m/>
    <x v="0"/>
    <n v="0"/>
    <n v="2788.38"/>
    <x v="12"/>
    <x v="5"/>
  </r>
  <r>
    <s v="ORD-202401-10316"/>
    <x v="367"/>
    <x v="8"/>
    <x v="3"/>
    <n v="9538430925"/>
    <x v="21"/>
    <s v="PRD-110-CAM"/>
    <x v="8"/>
    <x v="1"/>
    <s v="South"/>
    <n v="994.27"/>
    <n v="193.36"/>
    <x v="2"/>
    <n v="0.19447433795649099"/>
    <x v="1"/>
    <x v="0"/>
    <m/>
    <x v="0"/>
    <n v="0"/>
    <m/>
    <x v="12"/>
    <x v="5"/>
  </r>
  <r>
    <s v="ORD-202401-10317"/>
    <x v="372"/>
    <x v="3"/>
    <x v="0"/>
    <n v="7633155719"/>
    <x v="9"/>
    <s v="PRD-107-TAB"/>
    <x v="6"/>
    <x v="1"/>
    <s v="East"/>
    <n v="200.04"/>
    <n v="10.48"/>
    <x v="1"/>
    <n v="5.2389522095580898E-2"/>
    <x v="2"/>
    <x v="2"/>
    <m/>
    <x v="0"/>
    <n v="0"/>
    <n v="2081.52"/>
    <x v="12"/>
    <x v="5"/>
  </r>
  <r>
    <s v="ORD-202401-10318"/>
    <x v="379"/>
    <x v="21"/>
    <x v="2"/>
    <n v="796451849"/>
    <x v="2"/>
    <s v="PRD-101-SHI"/>
    <x v="4"/>
    <x v="0"/>
    <s v="W"/>
    <n v="4516.13"/>
    <n v="220.47"/>
    <x v="3"/>
    <n v="4.8818346681782802E-2"/>
    <x v="0"/>
    <x v="2"/>
    <m/>
    <x v="0"/>
    <n v="0"/>
    <n v="2821.33"/>
    <x v="12"/>
    <x v="5"/>
  </r>
  <r>
    <s v="ORD-202401-10319"/>
    <x v="353"/>
    <x v="1"/>
    <x v="3"/>
    <n v="8943208918"/>
    <x v="2"/>
    <s v="PRD-101-SHI"/>
    <x v="1"/>
    <x v="0"/>
    <s v="West"/>
    <n v="2402.52"/>
    <n v="618.49"/>
    <x v="3"/>
    <n v="0.257433861112499"/>
    <x v="0"/>
    <x v="1"/>
    <m/>
    <x v="0"/>
    <n v="0"/>
    <n v="2821.33"/>
    <x v="12"/>
    <x v="5"/>
  </r>
  <r>
    <s v="ORD-202401-10320"/>
    <x v="377"/>
    <x v="5"/>
    <x v="2"/>
    <n v="657553418"/>
    <x v="13"/>
    <s v="PRD - 102 - LAP"/>
    <x v="10"/>
    <x v="1"/>
    <s v="N"/>
    <n v="1576.62"/>
    <n v="305.51"/>
    <x v="0"/>
    <n v="0.19377529144625799"/>
    <x v="0"/>
    <x v="0"/>
    <s v="DAMAGED"/>
    <x v="1"/>
    <n v="1"/>
    <m/>
    <x v="12"/>
    <x v="5"/>
  </r>
  <r>
    <s v="ORD-202401-10321"/>
    <x v="364"/>
    <x v="18"/>
    <x v="5"/>
    <n v="9872371423"/>
    <x v="8"/>
    <s v="PRD - 110 - CAM"/>
    <x v="8"/>
    <x v="1"/>
    <s v="S"/>
    <n v="4691.4799999999996"/>
    <n v="153.74"/>
    <x v="2"/>
    <n v="3.2770042715731501E-2"/>
    <x v="0"/>
    <x v="2"/>
    <m/>
    <x v="0"/>
    <n v="0"/>
    <m/>
    <x v="12"/>
    <x v="5"/>
  </r>
  <r>
    <s v="ORD-202401-10322"/>
    <x v="355"/>
    <x v="9"/>
    <x v="5"/>
    <n v="1139588424"/>
    <x v="15"/>
    <s v="PRD-100-SHO"/>
    <x v="12"/>
    <x v="0"/>
    <s v="East"/>
    <n v="1897.77"/>
    <n v="221.74"/>
    <x v="1"/>
    <n v="0.116842399236999"/>
    <x v="0"/>
    <x v="0"/>
    <m/>
    <x v="0"/>
    <n v="0"/>
    <n v="2793.38"/>
    <x v="12"/>
    <x v="5"/>
  </r>
  <r>
    <s v="ORD-202401-10323"/>
    <x v="382"/>
    <x v="20"/>
    <x v="3"/>
    <n v="9280501958"/>
    <x v="11"/>
    <s v="PRD-104-WAT"/>
    <x v="7"/>
    <x v="2"/>
    <s v="East"/>
    <n v="1830.97"/>
    <n v="538.44000000000005"/>
    <x v="1"/>
    <n v="0.29407363310158002"/>
    <x v="0"/>
    <x v="1"/>
    <m/>
    <x v="0"/>
    <n v="0"/>
    <n v="2420.2800000000002"/>
    <x v="12"/>
    <x v="5"/>
  </r>
  <r>
    <s v="ORD-202401-10324"/>
    <x v="379"/>
    <x v="5"/>
    <x v="7"/>
    <n v="1994218240"/>
    <x v="2"/>
    <s v="PRD-101-SHI"/>
    <x v="1"/>
    <x v="0"/>
    <s v="South"/>
    <n v="2775.71"/>
    <n v="283.08"/>
    <x v="2"/>
    <n v="0.10198471742365001"/>
    <x v="0"/>
    <x v="0"/>
    <m/>
    <x v="0"/>
    <n v="0"/>
    <n v="2821.33"/>
    <x v="12"/>
    <x v="5"/>
  </r>
  <r>
    <s v="ORD-202401-10325"/>
    <x v="378"/>
    <x v="20"/>
    <x v="3"/>
    <n v="1376230938"/>
    <x v="7"/>
    <s v="PRD-104-WAT "/>
    <x v="7"/>
    <x v="2"/>
    <s v="N"/>
    <n v="3664.84"/>
    <n v="426.27"/>
    <x v="0"/>
    <n v="0.116313399766429"/>
    <x v="0"/>
    <x v="0"/>
    <m/>
    <x v="0"/>
    <n v="0"/>
    <m/>
    <x v="12"/>
    <x v="5"/>
  </r>
  <r>
    <s v="ORD-202401-10326"/>
    <x v="360"/>
    <x v="29"/>
    <x v="5"/>
    <n v="9011934426"/>
    <x v="12"/>
    <s v="PRD-105-BAG"/>
    <x v="9"/>
    <x v="2"/>
    <s v="South"/>
    <n v="1015.56"/>
    <n v="123.1"/>
    <x v="2"/>
    <n v="0.121213911536492"/>
    <x v="0"/>
    <x v="0"/>
    <m/>
    <x v="0"/>
    <n v="0"/>
    <m/>
    <x v="12"/>
    <x v="5"/>
  </r>
  <r>
    <s v="ORD-202401-10327"/>
    <x v="378"/>
    <x v="4"/>
    <x v="6"/>
    <n v="4339430326"/>
    <x v="6"/>
    <s v="PRD-107-TAB"/>
    <x v="6"/>
    <x v="1"/>
    <s v="East"/>
    <n v="3412.33"/>
    <n v="528.98"/>
    <x v="1"/>
    <n v="0.15502017682932201"/>
    <x v="0"/>
    <x v="0"/>
    <m/>
    <x v="0"/>
    <n v="0"/>
    <n v="2081.52"/>
    <x v="12"/>
    <x v="5"/>
  </r>
  <r>
    <s v="ORD-202401-10328"/>
    <x v="358"/>
    <x v="25"/>
    <x v="0"/>
    <n v="2804928967"/>
    <x v="8"/>
    <s v="PRD-110-CAM"/>
    <x v="8"/>
    <x v="1"/>
    <s v="W"/>
    <n v="1118.9000000000001"/>
    <n v="329.42"/>
    <x v="3"/>
    <n v="0.29441415676110499"/>
    <x v="0"/>
    <x v="1"/>
    <m/>
    <x v="0"/>
    <n v="0"/>
    <m/>
    <x v="12"/>
    <x v="5"/>
  </r>
  <r>
    <s v="ORD-202401-10329"/>
    <x v="366"/>
    <x v="17"/>
    <x v="1"/>
    <n v="8386194693"/>
    <x v="4"/>
    <s v="PRD-109-SUN"/>
    <x v="3"/>
    <x v="2"/>
    <s v="East"/>
    <n v="516.26"/>
    <n v="59.96"/>
    <x v="1"/>
    <n v="0.11614302870646601"/>
    <x v="1"/>
    <x v="0"/>
    <m/>
    <x v="0"/>
    <n v="0"/>
    <m/>
    <x v="12"/>
    <x v="5"/>
  </r>
  <r>
    <s v="ORD-202401-10330"/>
    <x v="381"/>
    <x v="2"/>
    <x v="7"/>
    <n v="3078026464"/>
    <x v="3"/>
    <s v="PRD-106-PHO"/>
    <x v="4"/>
    <x v="1"/>
    <s v="North"/>
    <n v="3065.78"/>
    <n v="218.95"/>
    <x v="0"/>
    <n v="7.1417388070898799E-2"/>
    <x v="0"/>
    <x v="2"/>
    <m/>
    <x v="0"/>
    <n v="0"/>
    <n v="2788.38"/>
    <x v="12"/>
    <x v="5"/>
  </r>
  <r>
    <s v="ORD-202401-10331"/>
    <x v="376"/>
    <x v="6"/>
    <x v="2"/>
    <n v="9939049134"/>
    <x v="2"/>
    <s v="PRD - 101 - SHI"/>
    <x v="1"/>
    <x v="0"/>
    <s v="S"/>
    <n v="3390.17"/>
    <n v="668.42"/>
    <x v="2"/>
    <n v="0.197164154009976"/>
    <x v="0"/>
    <x v="0"/>
    <m/>
    <x v="0"/>
    <n v="0"/>
    <m/>
    <x v="12"/>
    <x v="5"/>
  </r>
  <r>
    <s v="ORD-202401-10332"/>
    <x v="372"/>
    <x v="0"/>
    <x v="0"/>
    <n v="4999184495"/>
    <x v="7"/>
    <s v="PRD-104-WAT"/>
    <x v="7"/>
    <x v="2"/>
    <s v="West"/>
    <n v="2486.9299999999998"/>
    <n v="187.79"/>
    <x v="3"/>
    <n v="7.5510770307165895E-2"/>
    <x v="0"/>
    <x v="2"/>
    <s v="missing parts"/>
    <x v="1"/>
    <n v="1"/>
    <n v="2420.2800000000002"/>
    <x v="12"/>
    <x v="5"/>
  </r>
  <r>
    <s v="ORD-202401-10333"/>
    <x v="373"/>
    <x v="26"/>
    <x v="6"/>
    <n v="2945351743"/>
    <x v="16"/>
    <s v="PRD-109-SUN"/>
    <x v="4"/>
    <x v="2"/>
    <s v="North"/>
    <n v="2793.57"/>
    <n v="241.47"/>
    <x v="0"/>
    <n v="8.6437783910909699E-2"/>
    <x v="0"/>
    <x v="2"/>
    <m/>
    <x v="0"/>
    <n v="0"/>
    <m/>
    <x v="12"/>
    <x v="5"/>
  </r>
  <r>
    <s v="ORD-202401-10334"/>
    <x v="368"/>
    <x v="24"/>
    <x v="7"/>
    <n v="9475427265"/>
    <x v="12"/>
    <s v="PRD-105-BAG"/>
    <x v="9"/>
    <x v="2"/>
    <s v="N"/>
    <n v="3236.76"/>
    <n v="619.70000000000005"/>
    <x v="0"/>
    <n v="0.19145688898775301"/>
    <x v="0"/>
    <x v="0"/>
    <m/>
    <x v="0"/>
    <n v="0"/>
    <m/>
    <x v="12"/>
    <x v="5"/>
  </r>
  <r>
    <s v="ORD-202401-10335"/>
    <x v="364"/>
    <x v="13"/>
    <x v="6"/>
    <n v="4695812867"/>
    <x v="4"/>
    <s v="PRD-109-SUN"/>
    <x v="4"/>
    <x v="2"/>
    <s v="N"/>
    <n v="1670.7"/>
    <n v="299.85000000000002"/>
    <x v="0"/>
    <n v="0.179475668881307"/>
    <x v="0"/>
    <x v="0"/>
    <m/>
    <x v="0"/>
    <n v="0"/>
    <m/>
    <x v="12"/>
    <x v="5"/>
  </r>
  <r>
    <s v="ORD-202401-10336"/>
    <x v="358"/>
    <x v="5"/>
    <x v="3"/>
    <n v="5989139340"/>
    <x v="5"/>
    <s v="PRD-103-HEA"/>
    <x v="5"/>
    <x v="1"/>
    <s v="N"/>
    <n v="4726.3"/>
    <n v="1226.73"/>
    <x v="0"/>
    <n v="0.259553985146944"/>
    <x v="0"/>
    <x v="1"/>
    <m/>
    <x v="0"/>
    <n v="0"/>
    <n v="2183.56"/>
    <x v="12"/>
    <x v="5"/>
  </r>
  <r>
    <s v="ORD-202401-10337"/>
    <x v="380"/>
    <x v="19"/>
    <x v="3"/>
    <n v="5596174872"/>
    <x v="3"/>
    <s v="PRD-106-PHO"/>
    <x v="4"/>
    <x v="1"/>
    <s v="North"/>
    <n v="3344.54"/>
    <n v="359.62"/>
    <x v="0"/>
    <n v="0.10752450262218401"/>
    <x v="0"/>
    <x v="0"/>
    <m/>
    <x v="0"/>
    <n v="0"/>
    <n v="2788.38"/>
    <x v="12"/>
    <x v="5"/>
  </r>
  <r>
    <s v="ORD-202401-10338"/>
    <x v="363"/>
    <x v="11"/>
    <x v="1"/>
    <n v="3256798709"/>
    <x v="11"/>
    <s v="PRD-104-WAT"/>
    <x v="7"/>
    <x v="2"/>
    <s v="North"/>
    <n v="3690.76"/>
    <n v="716.78"/>
    <x v="0"/>
    <n v="0.19420932274111599"/>
    <x v="0"/>
    <x v="0"/>
    <m/>
    <x v="0"/>
    <n v="0"/>
    <n v="2420.2800000000002"/>
    <x v="12"/>
    <x v="5"/>
  </r>
  <r>
    <s v="ORD-202401-10339"/>
    <x v="364"/>
    <x v="16"/>
    <x v="2"/>
    <n v="6447304067"/>
    <x v="8"/>
    <s v="PRD-110-CAM"/>
    <x v="8"/>
    <x v="1"/>
    <s v="South"/>
    <n v="47.95"/>
    <n v="4.42"/>
    <x v="2"/>
    <n v="9.2179353493222094E-2"/>
    <x v="2"/>
    <x v="2"/>
    <m/>
    <x v="0"/>
    <n v="0"/>
    <m/>
    <x v="12"/>
    <x v="5"/>
  </r>
  <r>
    <s v="ORD-202401-10340"/>
    <x v="371"/>
    <x v="20"/>
    <x v="5"/>
    <n v="8180267003"/>
    <x v="2"/>
    <s v="PRD-101-SHI"/>
    <x v="1"/>
    <x v="0"/>
    <s v="N"/>
    <n v="2207.33"/>
    <n v="210.08"/>
    <x v="0"/>
    <n v="9.5173807269416003E-2"/>
    <x v="0"/>
    <x v="2"/>
    <m/>
    <x v="0"/>
    <n v="0"/>
    <n v="2821.33"/>
    <x v="12"/>
    <x v="5"/>
  </r>
  <r>
    <s v="ORD-202401-10341"/>
    <x v="379"/>
    <x v="4"/>
    <x v="2"/>
    <n v="5458220299"/>
    <x v="11"/>
    <s v="PRD-104-WAT"/>
    <x v="7"/>
    <x v="2"/>
    <s v="North"/>
    <n v="115.96"/>
    <n v="4.78"/>
    <x v="0"/>
    <n v="4.1221110727837199E-2"/>
    <x v="2"/>
    <x v="2"/>
    <m/>
    <x v="0"/>
    <n v="0"/>
    <n v="2420.2800000000002"/>
    <x v="12"/>
    <x v="5"/>
  </r>
  <r>
    <s v="ORD-202401-10342"/>
    <x v="364"/>
    <x v="10"/>
    <x v="6"/>
    <n v="1702619094"/>
    <x v="12"/>
    <s v="PRD-105-BAG"/>
    <x v="9"/>
    <x v="2"/>
    <s v="N"/>
    <n v="4704.13"/>
    <n v="1196.82"/>
    <x v="0"/>
    <n v="0.25441898927112999"/>
    <x v="0"/>
    <x v="1"/>
    <m/>
    <x v="0"/>
    <n v="0"/>
    <m/>
    <x v="12"/>
    <x v="5"/>
  </r>
  <r>
    <s v="ORD-202401-10343"/>
    <x v="353"/>
    <x v="24"/>
    <x v="5"/>
    <n v="5974725987"/>
    <x v="5"/>
    <s v="PRD-103-HEA"/>
    <x v="5"/>
    <x v="1"/>
    <s v="N"/>
    <n v="2348.85"/>
    <n v="323.2"/>
    <x v="0"/>
    <n v="0.13759925069715001"/>
    <x v="0"/>
    <x v="0"/>
    <m/>
    <x v="0"/>
    <n v="0"/>
    <n v="2183.56"/>
    <x v="12"/>
    <x v="5"/>
  </r>
  <r>
    <s v="ORD-202401-10344"/>
    <x v="361"/>
    <x v="10"/>
    <x v="5"/>
    <n v="3523174443"/>
    <x v="13"/>
    <s v="PRD-102-LAP"/>
    <x v="10"/>
    <x v="1"/>
    <s v="North"/>
    <n v="3180.6"/>
    <n v="878.47"/>
    <x v="0"/>
    <n v="0.27619631516066201"/>
    <x v="0"/>
    <x v="1"/>
    <m/>
    <x v="0"/>
    <n v="0"/>
    <n v="847.14"/>
    <x v="12"/>
    <x v="5"/>
  </r>
  <r>
    <s v="ORD-202401-10345"/>
    <x v="377"/>
    <x v="28"/>
    <x v="3"/>
    <n v="6919468517"/>
    <x v="13"/>
    <s v="PRD-102-LAP"/>
    <x v="10"/>
    <x v="1"/>
    <s v="N"/>
    <n v="2677.85"/>
    <n v="328.79"/>
    <x v="0"/>
    <n v="0.122781335773102"/>
    <x v="0"/>
    <x v="0"/>
    <m/>
    <x v="0"/>
    <n v="0"/>
    <n v="847.14"/>
    <x v="12"/>
    <x v="5"/>
  </r>
  <r>
    <s v="ORD-202401-10346"/>
    <x v="366"/>
    <x v="16"/>
    <x v="5"/>
    <n v="7223696684"/>
    <x v="11"/>
    <s v="PRD-104-WAT"/>
    <x v="4"/>
    <x v="2"/>
    <s v="West"/>
    <n v="2246.0500000000002"/>
    <n v="196.11"/>
    <x v="3"/>
    <n v="8.73132833196055E-2"/>
    <x v="0"/>
    <x v="2"/>
    <m/>
    <x v="0"/>
    <n v="0"/>
    <n v="2420.2800000000002"/>
    <x v="12"/>
    <x v="5"/>
  </r>
  <r>
    <s v="ORD-202401-10347"/>
    <x v="357"/>
    <x v="4"/>
    <x v="3"/>
    <n v="5792269259"/>
    <x v="19"/>
    <s v="PRD-102-LAP"/>
    <x v="10"/>
    <x v="1"/>
    <s v="South"/>
    <n v="695.84"/>
    <n v="90.3"/>
    <x v="2"/>
    <n v="0.129771211772821"/>
    <x v="1"/>
    <x v="0"/>
    <m/>
    <x v="0"/>
    <n v="0"/>
    <n v="847.14"/>
    <x v="12"/>
    <x v="5"/>
  </r>
  <r>
    <s v="ORD-202401-10348"/>
    <x v="354"/>
    <x v="2"/>
    <x v="1"/>
    <n v="7136585374"/>
    <x v="16"/>
    <s v="PRD-109-SUN"/>
    <x v="3"/>
    <x v="2"/>
    <s v="North"/>
    <n v="4630.17"/>
    <n v="376.51"/>
    <x v="0"/>
    <n v="8.1316668718427201E-2"/>
    <x v="0"/>
    <x v="2"/>
    <m/>
    <x v="0"/>
    <n v="0"/>
    <m/>
    <x v="12"/>
    <x v="5"/>
  </r>
  <r>
    <s v="ORD-202401-10349"/>
    <x v="357"/>
    <x v="23"/>
    <x v="7"/>
    <n v="1961763569"/>
    <x v="0"/>
    <s v="PRD - 108 - JAC"/>
    <x v="0"/>
    <x v="0"/>
    <s v="S"/>
    <n v="252.38"/>
    <n v="57.46"/>
    <x v="2"/>
    <n v="0.22767255725493299"/>
    <x v="2"/>
    <x v="1"/>
    <m/>
    <x v="0"/>
    <n v="0"/>
    <m/>
    <x v="12"/>
    <x v="5"/>
  </r>
  <r>
    <s v="ORD-202401-10350"/>
    <x v="356"/>
    <x v="9"/>
    <x v="3"/>
    <n v="2873319869"/>
    <x v="0"/>
    <s v="PRD-108-JAC"/>
    <x v="0"/>
    <x v="0"/>
    <s v="N"/>
    <n v="3808.63"/>
    <n v="733.45"/>
    <x v="0"/>
    <n v="0.19257580809897501"/>
    <x v="0"/>
    <x v="0"/>
    <m/>
    <x v="0"/>
    <n v="0"/>
    <n v="2085.91"/>
    <x v="12"/>
    <x v="5"/>
  </r>
  <r>
    <s v="ORD-202401-10351"/>
    <x v="360"/>
    <x v="7"/>
    <x v="0"/>
    <n v="1236981993"/>
    <x v="2"/>
    <s v="PRD-101-SHI "/>
    <x v="1"/>
    <x v="0"/>
    <s v="East"/>
    <n v="3662.18"/>
    <n v="444.93"/>
    <x v="1"/>
    <n v="0.121493208962967"/>
    <x v="0"/>
    <x v="0"/>
    <m/>
    <x v="0"/>
    <n v="0"/>
    <m/>
    <x v="12"/>
    <x v="5"/>
  </r>
  <r>
    <s v="ORD-202401-10352"/>
    <x v="382"/>
    <x v="1"/>
    <x v="4"/>
    <n v="7161433992"/>
    <x v="8"/>
    <s v="PRD-110-CAM"/>
    <x v="8"/>
    <x v="1"/>
    <s v="W"/>
    <n v="3850.97"/>
    <n v="669.93"/>
    <x v="3"/>
    <n v="0.17396396232637501"/>
    <x v="0"/>
    <x v="0"/>
    <m/>
    <x v="0"/>
    <n v="0"/>
    <m/>
    <x v="12"/>
    <x v="5"/>
  </r>
  <r>
    <s v="ORD-202401-10353"/>
    <x v="357"/>
    <x v="14"/>
    <x v="5"/>
    <n v="9164447857"/>
    <x v="5"/>
    <s v="PRD-103-HEA"/>
    <x v="5"/>
    <x v="1"/>
    <s v="West"/>
    <n v="1111.32"/>
    <n v="224.74"/>
    <x v="3"/>
    <n v="0.20222798113954599"/>
    <x v="0"/>
    <x v="1"/>
    <m/>
    <x v="0"/>
    <n v="0"/>
    <n v="2183.56"/>
    <x v="12"/>
    <x v="5"/>
  </r>
  <r>
    <s v="ORD-202401-10354"/>
    <x v="373"/>
    <x v="8"/>
    <x v="2"/>
    <n v="3074848920"/>
    <x v="12"/>
    <s v="PRD - 105 - BAG"/>
    <x v="9"/>
    <x v="2"/>
    <s v="W"/>
    <n v="4017.48"/>
    <n v="266.89999999999998"/>
    <x v="3"/>
    <n v="6.6434680446448999E-2"/>
    <x v="0"/>
    <x v="2"/>
    <m/>
    <x v="0"/>
    <n v="0"/>
    <m/>
    <x v="12"/>
    <x v="5"/>
  </r>
  <r>
    <s v="ORD-202401-10355"/>
    <x v="378"/>
    <x v="18"/>
    <x v="3"/>
    <n v="8613430176"/>
    <x v="10"/>
    <s v="PRD-106-PHO"/>
    <x v="2"/>
    <x v="1"/>
    <s v="North"/>
    <n v="4324.3900000000003"/>
    <n v="790.51"/>
    <x v="0"/>
    <n v="0.18280266118458299"/>
    <x v="0"/>
    <x v="0"/>
    <m/>
    <x v="0"/>
    <n v="0"/>
    <n v="2788.38"/>
    <x v="12"/>
    <x v="5"/>
  </r>
  <r>
    <s v="ORD-202401-10356"/>
    <x v="356"/>
    <x v="16"/>
    <x v="6"/>
    <n v="3727381798"/>
    <x v="15"/>
    <s v="PRD-100-SHO"/>
    <x v="12"/>
    <x v="0"/>
    <s v="South"/>
    <n v="1168.55"/>
    <n v="221.62"/>
    <x v="2"/>
    <n v="0.18965384450815101"/>
    <x v="0"/>
    <x v="0"/>
    <m/>
    <x v="0"/>
    <n v="0"/>
    <n v="2793.38"/>
    <x v="12"/>
    <x v="5"/>
  </r>
  <r>
    <s v="ORD-202401-10357"/>
    <x v="361"/>
    <x v="19"/>
    <x v="3"/>
    <n v="9119483468"/>
    <x v="12"/>
    <s v="PRD-105-BAG"/>
    <x v="9"/>
    <x v="2"/>
    <s v="North"/>
    <n v="3942.09"/>
    <n v="299.99"/>
    <x v="0"/>
    <n v="7.6099226552412594E-2"/>
    <x v="0"/>
    <x v="2"/>
    <m/>
    <x v="0"/>
    <n v="0"/>
    <m/>
    <x v="12"/>
    <x v="5"/>
  </r>
  <r>
    <s v="ORD-202401-10358"/>
    <x v="367"/>
    <x v="3"/>
    <x v="4"/>
    <n v="7508018699"/>
    <x v="0"/>
    <s v="PRD-108-JAC"/>
    <x v="0"/>
    <x v="0"/>
    <s v="East"/>
    <n v="2722.02"/>
    <n v="490.09"/>
    <x v="1"/>
    <n v="0.18004643610259999"/>
    <x v="0"/>
    <x v="0"/>
    <m/>
    <x v="0"/>
    <n v="0"/>
    <n v="2085.91"/>
    <x v="12"/>
    <x v="5"/>
  </r>
  <r>
    <s v="ORD-202401-10359"/>
    <x v="355"/>
    <x v="20"/>
    <x v="6"/>
    <n v="2262991390"/>
    <x v="8"/>
    <s v="PRD-110-CAM"/>
    <x v="8"/>
    <x v="1"/>
    <s v="North"/>
    <n v="407.92"/>
    <n v="104.44"/>
    <x v="0"/>
    <n v="0.25603059423416402"/>
    <x v="2"/>
    <x v="1"/>
    <m/>
    <x v="0"/>
    <n v="0"/>
    <m/>
    <x v="12"/>
    <x v="5"/>
  </r>
  <r>
    <s v="ORD-202401-10360"/>
    <x v="376"/>
    <x v="23"/>
    <x v="1"/>
    <n v="4126586787"/>
    <x v="13"/>
    <s v="PRD-102-LAP "/>
    <x v="10"/>
    <x v="1"/>
    <s v="South"/>
    <n v="2993.34"/>
    <n v="401.6"/>
    <x v="2"/>
    <n v="0.13416451188304701"/>
    <x v="0"/>
    <x v="0"/>
    <s v="Late delivery"/>
    <x v="1"/>
    <n v="1"/>
    <m/>
    <x v="12"/>
    <x v="5"/>
  </r>
  <r>
    <s v="ORD-202401-10361"/>
    <x v="381"/>
    <x v="5"/>
    <x v="4"/>
    <n v="4354981685"/>
    <x v="12"/>
    <s v="PRD - 105 - BAG"/>
    <x v="9"/>
    <x v="2"/>
    <s v="S"/>
    <n v="1116.4100000000001"/>
    <n v="108.89"/>
    <x v="2"/>
    <n v="9.7535851524081604E-2"/>
    <x v="0"/>
    <x v="2"/>
    <m/>
    <x v="0"/>
    <n v="0"/>
    <m/>
    <x v="12"/>
    <x v="5"/>
  </r>
  <r>
    <s v="ORD-202401-10362"/>
    <x v="375"/>
    <x v="14"/>
    <x v="7"/>
    <n v="6127189468"/>
    <x v="4"/>
    <s v="PRD-109-SUN"/>
    <x v="3"/>
    <x v="2"/>
    <s v="North"/>
    <n v="500.16"/>
    <n v="30.53"/>
    <x v="0"/>
    <n v="6.1040467050543799E-2"/>
    <x v="1"/>
    <x v="2"/>
    <m/>
    <x v="0"/>
    <n v="0"/>
    <m/>
    <x v="12"/>
    <x v="5"/>
  </r>
  <r>
    <s v="ORD-202401-10363"/>
    <x v="354"/>
    <x v="26"/>
    <x v="6"/>
    <n v="2252064453"/>
    <x v="12"/>
    <s v="PRD-105-BAG"/>
    <x v="9"/>
    <x v="2"/>
    <s v="S"/>
    <n v="1838.99"/>
    <n v="184.46"/>
    <x v="2"/>
    <n v="0.100305058755078"/>
    <x v="0"/>
    <x v="0"/>
    <m/>
    <x v="0"/>
    <n v="0"/>
    <m/>
    <x v="12"/>
    <x v="5"/>
  </r>
  <r>
    <s v="ORD-202401-10364"/>
    <x v="368"/>
    <x v="9"/>
    <x v="6"/>
    <n v="917397398"/>
    <x v="14"/>
    <s v="PRD-111-CHA"/>
    <x v="11"/>
    <x v="1"/>
    <s v="East"/>
    <n v="605.99"/>
    <n v="21.02"/>
    <x v="1"/>
    <n v="3.4687041040281197E-2"/>
    <x v="1"/>
    <x v="2"/>
    <m/>
    <x v="0"/>
    <n v="0"/>
    <n v="207.68"/>
    <x v="12"/>
    <x v="5"/>
  </r>
  <r>
    <s v="ORD-202401-10365"/>
    <x v="356"/>
    <x v="24"/>
    <x v="3"/>
    <n v="4873538423"/>
    <x v="11"/>
    <s v="PRD-104-WAT"/>
    <x v="7"/>
    <x v="2"/>
    <s v="South"/>
    <n v="554.84"/>
    <n v="78.400000000000006"/>
    <x v="2"/>
    <n v="0.1413019969721"/>
    <x v="1"/>
    <x v="0"/>
    <m/>
    <x v="0"/>
    <n v="0"/>
    <n v="2420.2800000000002"/>
    <x v="12"/>
    <x v="5"/>
  </r>
  <r>
    <s v="ORD-202401-10366"/>
    <x v="380"/>
    <x v="8"/>
    <x v="2"/>
    <n v="5247562271"/>
    <x v="3"/>
    <s v="PRD-106-PHO"/>
    <x v="2"/>
    <x v="1"/>
    <s v="S"/>
    <n v="1705.83"/>
    <n v="453.28"/>
    <x v="2"/>
    <n v="0.26572401704741999"/>
    <x v="0"/>
    <x v="1"/>
    <m/>
    <x v="0"/>
    <n v="0"/>
    <n v="2788.38"/>
    <x v="12"/>
    <x v="5"/>
  </r>
  <r>
    <s v="ORD-202401-10367"/>
    <x v="370"/>
    <x v="11"/>
    <x v="2"/>
    <n v="5464003287"/>
    <x v="11"/>
    <s v="PRD-104-WAT"/>
    <x v="4"/>
    <x v="2"/>
    <s v="North"/>
    <n v="626.29999999999995"/>
    <n v="69.08"/>
    <x v="0"/>
    <n v="0.110298578955772"/>
    <x v="1"/>
    <x v="0"/>
    <m/>
    <x v="0"/>
    <n v="0"/>
    <n v="2420.2800000000002"/>
    <x v="12"/>
    <x v="5"/>
  </r>
  <r>
    <s v="ORD-202401-10368"/>
    <x v="367"/>
    <x v="13"/>
    <x v="0"/>
    <n v="2432525635"/>
    <x v="8"/>
    <s v="PRD-110-CAM"/>
    <x v="8"/>
    <x v="1"/>
    <s v="North"/>
    <n v="1423.19"/>
    <n v="423.89"/>
    <x v="0"/>
    <n v="0.29784498204737198"/>
    <x v="0"/>
    <x v="1"/>
    <m/>
    <x v="0"/>
    <n v="0"/>
    <m/>
    <x v="12"/>
    <x v="5"/>
  </r>
  <r>
    <s v="ORD-202401-10369"/>
    <x v="379"/>
    <x v="13"/>
    <x v="7"/>
    <n v="2435511398"/>
    <x v="21"/>
    <s v="PRD-110-CAM"/>
    <x v="4"/>
    <x v="1"/>
    <s v="South"/>
    <n v="2380.0100000000002"/>
    <n v="201.18"/>
    <x v="2"/>
    <n v="8.4529056600602503E-2"/>
    <x v="0"/>
    <x v="2"/>
    <m/>
    <x v="0"/>
    <n v="0"/>
    <m/>
    <x v="12"/>
    <x v="5"/>
  </r>
  <r>
    <s v="ORD-202401-10370"/>
    <x v="364"/>
    <x v="15"/>
    <x v="3"/>
    <n v="3333522355"/>
    <x v="15"/>
    <s v="PRD - 100 - SHO"/>
    <x v="12"/>
    <x v="0"/>
    <s v="North"/>
    <n v="850.56"/>
    <n v="46.4"/>
    <x v="0"/>
    <n v="5.4552294958615501E-2"/>
    <x v="1"/>
    <x v="2"/>
    <m/>
    <x v="0"/>
    <n v="0"/>
    <m/>
    <x v="12"/>
    <x v="5"/>
  </r>
  <r>
    <s v="ORD-202401-10371"/>
    <x v="367"/>
    <x v="9"/>
    <x v="2"/>
    <n v="188998546"/>
    <x v="13"/>
    <s v="PRD-102-LAP "/>
    <x v="10"/>
    <x v="1"/>
    <s v="East"/>
    <n v="2205.3200000000002"/>
    <n v="422.89"/>
    <x v="1"/>
    <n v="0.19175901909926901"/>
    <x v="0"/>
    <x v="0"/>
    <m/>
    <x v="0"/>
    <n v="0"/>
    <m/>
    <x v="12"/>
    <x v="5"/>
  </r>
  <r>
    <s v="ORD-202401-10372"/>
    <x v="364"/>
    <x v="15"/>
    <x v="6"/>
    <n v="6250745965"/>
    <x v="14"/>
    <s v="PRD - 111 - CHA"/>
    <x v="11"/>
    <x v="1"/>
    <s v="South"/>
    <n v="2401.61"/>
    <n v="222.94"/>
    <x v="2"/>
    <n v="9.2829393615116496E-2"/>
    <x v="0"/>
    <x v="2"/>
    <m/>
    <x v="0"/>
    <n v="0"/>
    <m/>
    <x v="12"/>
    <x v="5"/>
  </r>
  <r>
    <s v="ORD-202401-10373"/>
    <x v="375"/>
    <x v="18"/>
    <x v="5"/>
    <n v="9790987186"/>
    <x v="21"/>
    <s v="PRD-110-CAM"/>
    <x v="8"/>
    <x v="1"/>
    <s v="South"/>
    <n v="208.84"/>
    <n v="18.059999999999999"/>
    <x v="2"/>
    <n v="8.6477686266998602E-2"/>
    <x v="2"/>
    <x v="2"/>
    <m/>
    <x v="0"/>
    <n v="0"/>
    <m/>
    <x v="12"/>
    <x v="5"/>
  </r>
  <r>
    <s v="ORD-202401-10374"/>
    <x v="355"/>
    <x v="28"/>
    <x v="0"/>
    <n v="3936020787"/>
    <x v="9"/>
    <s v="PRD-107-TAB "/>
    <x v="6"/>
    <x v="1"/>
    <s v="W"/>
    <n v="3244.17"/>
    <n v="100.64"/>
    <x v="3"/>
    <n v="3.1021802186691799E-2"/>
    <x v="0"/>
    <x v="2"/>
    <m/>
    <x v="0"/>
    <n v="0"/>
    <m/>
    <x v="12"/>
    <x v="5"/>
  </r>
  <r>
    <s v="ORD-202401-10375"/>
    <x v="373"/>
    <x v="20"/>
    <x v="1"/>
    <n v="8769346269"/>
    <x v="3"/>
    <s v="PRD-106-PHO"/>
    <x v="2"/>
    <x v="1"/>
    <s v="North"/>
    <n v="1859.57"/>
    <n v="240.63"/>
    <x v="0"/>
    <n v="0.12940088299983299"/>
    <x v="0"/>
    <x v="0"/>
    <m/>
    <x v="0"/>
    <n v="0"/>
    <n v="2788.38"/>
    <x v="12"/>
    <x v="5"/>
  </r>
  <r>
    <s v="ORD-202401-10376"/>
    <x v="372"/>
    <x v="22"/>
    <x v="6"/>
    <n v="1773907859"/>
    <x v="13"/>
    <s v="PRD-102-LAP"/>
    <x v="10"/>
    <x v="1"/>
    <s v="S"/>
    <n v="2811.32"/>
    <n v="281.04000000000002"/>
    <x v="2"/>
    <n v="9.9967275159000002E-2"/>
    <x v="0"/>
    <x v="2"/>
    <m/>
    <x v="0"/>
    <n v="0"/>
    <n v="847.14"/>
    <x v="12"/>
    <x v="5"/>
  </r>
  <r>
    <s v="ORD-202401-10377"/>
    <x v="378"/>
    <x v="24"/>
    <x v="7"/>
    <n v="4382484272"/>
    <x v="3"/>
    <s v="PRD-106-PHO"/>
    <x v="2"/>
    <x v="1"/>
    <s v="S"/>
    <n v="3746.1"/>
    <n v="673.13"/>
    <x v="2"/>
    <n v="0.17968820907076699"/>
    <x v="0"/>
    <x v="0"/>
    <m/>
    <x v="0"/>
    <n v="0"/>
    <n v="2788.38"/>
    <x v="12"/>
    <x v="5"/>
  </r>
  <r>
    <s v="ORD-202401-10378"/>
    <x v="354"/>
    <x v="5"/>
    <x v="3"/>
    <n v="3645818362"/>
    <x v="8"/>
    <s v="PRD-110-CAM"/>
    <x v="8"/>
    <x v="1"/>
    <s v="W"/>
    <n v="1533.55"/>
    <n v="409.96"/>
    <x v="3"/>
    <n v="0.26732744286133497"/>
    <x v="0"/>
    <x v="1"/>
    <m/>
    <x v="0"/>
    <n v="0"/>
    <m/>
    <x v="12"/>
    <x v="5"/>
  </r>
  <r>
    <s v="ORD-202401-10379"/>
    <x v="362"/>
    <x v="20"/>
    <x v="7"/>
    <n v="1962188118"/>
    <x v="14"/>
    <s v="PRD - 111 - CHA"/>
    <x v="11"/>
    <x v="1"/>
    <s v="North"/>
    <n v="2963.12"/>
    <n v="881.68"/>
    <x v="0"/>
    <n v="0.29755122978482101"/>
    <x v="0"/>
    <x v="1"/>
    <m/>
    <x v="0"/>
    <n v="0"/>
    <m/>
    <x v="12"/>
    <x v="5"/>
  </r>
  <r>
    <s v="ORD-202401-10380"/>
    <x v="358"/>
    <x v="13"/>
    <x v="1"/>
    <n v="5461090593"/>
    <x v="5"/>
    <s v="PRD-103-HEA"/>
    <x v="5"/>
    <x v="1"/>
    <s v="South"/>
    <n v="709.47"/>
    <n v="62.87"/>
    <x v="2"/>
    <n v="8.8615445332431195E-2"/>
    <x v="1"/>
    <x v="2"/>
    <m/>
    <x v="0"/>
    <n v="0"/>
    <n v="2183.56"/>
    <x v="12"/>
    <x v="5"/>
  </r>
  <r>
    <s v="ORD-202401-10381"/>
    <x v="366"/>
    <x v="18"/>
    <x v="5"/>
    <n v="3954582400"/>
    <x v="7"/>
    <s v="PRD-104-WAT"/>
    <x v="7"/>
    <x v="2"/>
    <s v="S"/>
    <n v="1052.2"/>
    <n v="104.01"/>
    <x v="2"/>
    <n v="9.8850028511689794E-2"/>
    <x v="0"/>
    <x v="2"/>
    <m/>
    <x v="0"/>
    <n v="0"/>
    <n v="2420.2800000000002"/>
    <x v="12"/>
    <x v="5"/>
  </r>
  <r>
    <s v="ORD-202401-10382"/>
    <x v="365"/>
    <x v="4"/>
    <x v="2"/>
    <n v="4288467081"/>
    <x v="11"/>
    <s v="PRD-104-WAT"/>
    <x v="7"/>
    <x v="2"/>
    <s v="North"/>
    <n v="1486.24"/>
    <n v="193.16"/>
    <x v="0"/>
    <n v="0.12996555065130799"/>
    <x v="0"/>
    <x v="0"/>
    <m/>
    <x v="0"/>
    <n v="0"/>
    <n v="2420.2800000000002"/>
    <x v="12"/>
    <x v="5"/>
  </r>
  <r>
    <s v="ORD-202401-10383"/>
    <x v="366"/>
    <x v="19"/>
    <x v="6"/>
    <n v="963859983"/>
    <x v="14"/>
    <s v="PRD-111-CHA"/>
    <x v="11"/>
    <x v="1"/>
    <s v="South"/>
    <n v="1660.07"/>
    <n v="328.86"/>
    <x v="2"/>
    <n v="0.198100080117104"/>
    <x v="0"/>
    <x v="0"/>
    <m/>
    <x v="0"/>
    <n v="0"/>
    <n v="207.68"/>
    <x v="12"/>
    <x v="5"/>
  </r>
  <r>
    <s v="ORD-202401-10384"/>
    <x v="371"/>
    <x v="7"/>
    <x v="6"/>
    <n v="5377872977"/>
    <x v="12"/>
    <s v="PRD-105-BAG"/>
    <x v="9"/>
    <x v="2"/>
    <s v="N"/>
    <n v="1834"/>
    <n v="244.92"/>
    <x v="0"/>
    <n v="0.13354416575790601"/>
    <x v="0"/>
    <x v="0"/>
    <m/>
    <x v="0"/>
    <n v="0"/>
    <m/>
    <x v="12"/>
    <x v="5"/>
  </r>
  <r>
    <s v="ORD-202401-10385"/>
    <x v="356"/>
    <x v="11"/>
    <x v="3"/>
    <n v="4649434954"/>
    <x v="3"/>
    <s v="PRD-106-PHO"/>
    <x v="4"/>
    <x v="1"/>
    <s v="South"/>
    <n v="301.36"/>
    <n v="84.37"/>
    <x v="2"/>
    <n v="0.27996416246349898"/>
    <x v="2"/>
    <x v="1"/>
    <m/>
    <x v="0"/>
    <n v="0"/>
    <n v="2788.38"/>
    <x v="12"/>
    <x v="5"/>
  </r>
  <r>
    <s v="ORD-202401-10386"/>
    <x v="361"/>
    <x v="22"/>
    <x v="7"/>
    <n v="2689602713"/>
    <x v="4"/>
    <s v="PRD-109-SUN"/>
    <x v="3"/>
    <x v="2"/>
    <s v="South"/>
    <n v="162.69"/>
    <n v="16.98"/>
    <x v="2"/>
    <n v="0.10437027475567"/>
    <x v="2"/>
    <x v="0"/>
    <m/>
    <x v="0"/>
    <n v="0"/>
    <m/>
    <x v="12"/>
    <x v="5"/>
  </r>
  <r>
    <s v="ORD-202401-10387"/>
    <x v="372"/>
    <x v="12"/>
    <x v="6"/>
    <n v="992538159"/>
    <x v="13"/>
    <s v="PRD - 102 - LAP"/>
    <x v="10"/>
    <x v="1"/>
    <s v="East"/>
    <n v="3616.44"/>
    <n v="965.02"/>
    <x v="1"/>
    <n v="0.26684253022309201"/>
    <x v="0"/>
    <x v="1"/>
    <m/>
    <x v="0"/>
    <n v="0"/>
    <m/>
    <x v="12"/>
    <x v="5"/>
  </r>
  <r>
    <s v="ORD-202401-10388"/>
    <x v="369"/>
    <x v="15"/>
    <x v="5"/>
    <n v="8725822853"/>
    <x v="8"/>
    <s v="PRD-110-CAM"/>
    <x v="8"/>
    <x v="1"/>
    <s v="South"/>
    <n v="2792.15"/>
    <n v="652.35"/>
    <x v="2"/>
    <n v="0.23363716132729301"/>
    <x v="0"/>
    <x v="1"/>
    <m/>
    <x v="0"/>
    <n v="0"/>
    <m/>
    <x v="12"/>
    <x v="5"/>
  </r>
  <r>
    <s v="ORD-202401-10389"/>
    <x v="364"/>
    <x v="25"/>
    <x v="6"/>
    <n v="8938937454"/>
    <x v="4"/>
    <s v="PRD-109-SUN"/>
    <x v="3"/>
    <x v="2"/>
    <s v="South"/>
    <n v="4777.1899999999996"/>
    <n v="624.71"/>
    <x v="2"/>
    <n v="0.13076934348434999"/>
    <x v="0"/>
    <x v="0"/>
    <m/>
    <x v="0"/>
    <n v="0"/>
    <m/>
    <x v="12"/>
    <x v="5"/>
  </r>
  <r>
    <s v="ORD-202401-10390"/>
    <x v="379"/>
    <x v="9"/>
    <x v="5"/>
    <n v="8996729848"/>
    <x v="9"/>
    <s v="PRD - 107 - TAB"/>
    <x v="6"/>
    <x v="1"/>
    <s v="South"/>
    <n v="4555.8500000000004"/>
    <n v="201.76"/>
    <x v="2"/>
    <n v="4.4285918105293198E-2"/>
    <x v="0"/>
    <x v="2"/>
    <m/>
    <x v="0"/>
    <n v="0"/>
    <m/>
    <x v="12"/>
    <x v="5"/>
  </r>
  <r>
    <s v="ORD-202401-10391"/>
    <x v="371"/>
    <x v="26"/>
    <x v="5"/>
    <n v="2064738826"/>
    <x v="3"/>
    <s v="PRD-106-PHO"/>
    <x v="2"/>
    <x v="1"/>
    <s v="East"/>
    <n v="304.42"/>
    <n v="90.15"/>
    <x v="1"/>
    <n v="0.296136916102753"/>
    <x v="2"/>
    <x v="1"/>
    <m/>
    <x v="0"/>
    <n v="0"/>
    <n v="2788.38"/>
    <x v="12"/>
    <x v="5"/>
  </r>
  <r>
    <s v="ORD-202401-10392"/>
    <x v="359"/>
    <x v="25"/>
    <x v="7"/>
    <n v="3650535463"/>
    <x v="11"/>
    <s v="PRD-104-WAT"/>
    <x v="4"/>
    <x v="2"/>
    <s v="S"/>
    <n v="4445.45"/>
    <n v="1321.5"/>
    <x v="2"/>
    <n v="0.29727024260760998"/>
    <x v="0"/>
    <x v="1"/>
    <m/>
    <x v="0"/>
    <n v="0"/>
    <n v="2420.2800000000002"/>
    <x v="12"/>
    <x v="5"/>
  </r>
  <r>
    <s v="ORD-202401-10393"/>
    <x v="372"/>
    <x v="16"/>
    <x v="7"/>
    <n v="5186414972"/>
    <x v="16"/>
    <s v="PRD - 109 - SUN"/>
    <x v="3"/>
    <x v="2"/>
    <s v="W"/>
    <n v="629.77"/>
    <n v="29.66"/>
    <x v="3"/>
    <n v="4.7096559061244603E-2"/>
    <x v="1"/>
    <x v="2"/>
    <m/>
    <x v="0"/>
    <n v="0"/>
    <m/>
    <x v="12"/>
    <x v="5"/>
  </r>
  <r>
    <s v="ORD-202401-10394"/>
    <x v="356"/>
    <x v="26"/>
    <x v="4"/>
    <n v="6886816877"/>
    <x v="12"/>
    <s v="PRD-105-BAG"/>
    <x v="4"/>
    <x v="2"/>
    <s v="North"/>
    <n v="2605.0700000000002"/>
    <n v="692.35"/>
    <x v="0"/>
    <n v="0.26577020962968401"/>
    <x v="0"/>
    <x v="1"/>
    <m/>
    <x v="0"/>
    <n v="0"/>
    <m/>
    <x v="12"/>
    <x v="5"/>
  </r>
  <r>
    <s v="ORD-202401-10395"/>
    <x v="378"/>
    <x v="18"/>
    <x v="1"/>
    <n v="7954577761"/>
    <x v="5"/>
    <s v="PRD-103-HEA"/>
    <x v="5"/>
    <x v="1"/>
    <s v="North"/>
    <n v="1651.97"/>
    <n v="482.17"/>
    <x v="0"/>
    <n v="0.29187576045569802"/>
    <x v="0"/>
    <x v="1"/>
    <m/>
    <x v="0"/>
    <n v="0"/>
    <n v="2183.56"/>
    <x v="12"/>
    <x v="5"/>
  </r>
  <r>
    <s v="ORD-202401-10396"/>
    <x v="381"/>
    <x v="26"/>
    <x v="0"/>
    <n v="1423357801"/>
    <x v="8"/>
    <s v="PRD-110-CAM"/>
    <x v="8"/>
    <x v="1"/>
    <s v="North"/>
    <n v="1199.82"/>
    <n v="238.28"/>
    <x v="0"/>
    <n v="0.198596456135087"/>
    <x v="0"/>
    <x v="0"/>
    <m/>
    <x v="0"/>
    <n v="0"/>
    <m/>
    <x v="12"/>
    <x v="5"/>
  </r>
  <r>
    <s v="ORD-202401-10397"/>
    <x v="380"/>
    <x v="29"/>
    <x v="5"/>
    <n v="4628031644"/>
    <x v="14"/>
    <s v="PRD - 111 - CHA"/>
    <x v="11"/>
    <x v="1"/>
    <s v="North"/>
    <n v="2100.84"/>
    <n v="276.77999999999997"/>
    <x v="0"/>
    <n v="0.131747301079568"/>
    <x v="0"/>
    <x v="0"/>
    <m/>
    <x v="0"/>
    <n v="0"/>
    <m/>
    <x v="12"/>
    <x v="5"/>
  </r>
  <r>
    <s v="ORD-202401-10398"/>
    <x v="377"/>
    <x v="27"/>
    <x v="2"/>
    <n v="4818164379"/>
    <x v="14"/>
    <s v="PRD-111-CHA"/>
    <x v="11"/>
    <x v="1"/>
    <s v="W"/>
    <n v="319.87"/>
    <n v="42.27"/>
    <x v="3"/>
    <n v="0.13214743489542599"/>
    <x v="2"/>
    <x v="0"/>
    <m/>
    <x v="0"/>
    <n v="0"/>
    <n v="207.68"/>
    <x v="12"/>
    <x v="5"/>
  </r>
  <r>
    <s v="ORD-202401-10399"/>
    <x v="377"/>
    <x v="14"/>
    <x v="1"/>
    <n v="9040007267"/>
    <x v="10"/>
    <s v="PRD-106-PHO"/>
    <x v="2"/>
    <x v="1"/>
    <s v="S"/>
    <n v="1530.65"/>
    <n v="382.12"/>
    <x v="2"/>
    <n v="0.24964557540914001"/>
    <x v="0"/>
    <x v="1"/>
    <m/>
    <x v="0"/>
    <n v="0"/>
    <n v="2788.38"/>
    <x v="12"/>
    <x v="5"/>
  </r>
  <r>
    <s v="ORD-202401-10400"/>
    <x v="358"/>
    <x v="4"/>
    <x v="7"/>
    <n v="4683042259"/>
    <x v="13"/>
    <s v="PRD-102-LAP "/>
    <x v="10"/>
    <x v="1"/>
    <s v="East"/>
    <n v="697.06"/>
    <n v="165.69"/>
    <x v="1"/>
    <n v="0.237698332998594"/>
    <x v="1"/>
    <x v="1"/>
    <s v="Late delivery"/>
    <x v="1"/>
    <n v="1"/>
    <m/>
    <x v="12"/>
    <x v="5"/>
  </r>
  <r>
    <s v="ORD-202402-10401"/>
    <x v="383"/>
    <x v="26"/>
    <x v="4"/>
    <n v="1521688805"/>
    <x v="11"/>
    <s v="PRD-104-WAT"/>
    <x v="7"/>
    <x v="2"/>
    <s v="East"/>
    <n v="942.04"/>
    <n v="260.67"/>
    <x v="1"/>
    <n v="0.27670799541420799"/>
    <x v="1"/>
    <x v="1"/>
    <m/>
    <x v="0"/>
    <n v="0"/>
    <n v="2420.2800000000002"/>
    <x v="13"/>
    <x v="5"/>
  </r>
  <r>
    <s v="ORD-202402-10402"/>
    <x v="384"/>
    <x v="23"/>
    <x v="4"/>
    <n v="371185879"/>
    <x v="0"/>
    <s v="PRD-108-JAC"/>
    <x v="0"/>
    <x v="0"/>
    <s v="North"/>
    <n v="4490.6899999999996"/>
    <n v="554.37"/>
    <x v="0"/>
    <n v="0.123448735049625"/>
    <x v="0"/>
    <x v="0"/>
    <m/>
    <x v="0"/>
    <n v="0"/>
    <n v="2085.91"/>
    <x v="13"/>
    <x v="5"/>
  </r>
  <r>
    <s v="ORD-202402-10403"/>
    <x v="385"/>
    <x v="23"/>
    <x v="5"/>
    <n v="910406112"/>
    <x v="9"/>
    <s v="PRD-107-TAB"/>
    <x v="6"/>
    <x v="1"/>
    <s v="North"/>
    <n v="766.3"/>
    <n v="132.36000000000001"/>
    <x v="0"/>
    <n v="0.172726086389143"/>
    <x v="1"/>
    <x v="0"/>
    <m/>
    <x v="0"/>
    <n v="0"/>
    <n v="2081.52"/>
    <x v="13"/>
    <x v="5"/>
  </r>
  <r>
    <s v="ORD-202402-10404"/>
    <x v="386"/>
    <x v="8"/>
    <x v="5"/>
    <n v="4379381580"/>
    <x v="1"/>
    <s v="PRD-101-SHI"/>
    <x v="1"/>
    <x v="0"/>
    <s v="W"/>
    <n v="2883.89"/>
    <n v="260.58"/>
    <x v="3"/>
    <n v="9.0357121804229695E-2"/>
    <x v="0"/>
    <x v="2"/>
    <m/>
    <x v="0"/>
    <n v="0"/>
    <n v="2821.33"/>
    <x v="13"/>
    <x v="5"/>
  </r>
  <r>
    <s v="ORD-202402-10405"/>
    <x v="387"/>
    <x v="4"/>
    <x v="4"/>
    <n v="9959635583"/>
    <x v="3"/>
    <s v="PRD-106-PHO"/>
    <x v="2"/>
    <x v="1"/>
    <s v="N"/>
    <n v="2005"/>
    <n v="282.39"/>
    <x v="0"/>
    <n v="0.14084289276808001"/>
    <x v="0"/>
    <x v="0"/>
    <m/>
    <x v="0"/>
    <n v="0"/>
    <n v="2788.38"/>
    <x v="13"/>
    <x v="5"/>
  </r>
  <r>
    <s v="ORD-202402-10406"/>
    <x v="388"/>
    <x v="2"/>
    <x v="3"/>
    <n v="5471971837"/>
    <x v="12"/>
    <s v="PRD - 105 - BAG"/>
    <x v="9"/>
    <x v="2"/>
    <s v="South"/>
    <n v="399.94"/>
    <n v="64.61"/>
    <x v="2"/>
    <n v="0.16154923238485799"/>
    <x v="2"/>
    <x v="0"/>
    <m/>
    <x v="0"/>
    <n v="0"/>
    <m/>
    <x v="13"/>
    <x v="5"/>
  </r>
  <r>
    <s v="ORD-202402-10407"/>
    <x v="389"/>
    <x v="29"/>
    <x v="1"/>
    <n v="771716546"/>
    <x v="4"/>
    <s v="PRD-109-SUN"/>
    <x v="3"/>
    <x v="2"/>
    <s v="North"/>
    <n v="1076.18"/>
    <n v="125.13"/>
    <x v="0"/>
    <n v="0.11627237079299001"/>
    <x v="0"/>
    <x v="0"/>
    <m/>
    <x v="0"/>
    <n v="0"/>
    <m/>
    <x v="13"/>
    <x v="5"/>
  </r>
  <r>
    <s v="ORD-202402-10408"/>
    <x v="390"/>
    <x v="26"/>
    <x v="7"/>
    <n v="7345909557"/>
    <x v="12"/>
    <s v="PRD-105-BAG"/>
    <x v="9"/>
    <x v="2"/>
    <s v="N"/>
    <n v="2009.43"/>
    <n v="152.11000000000001"/>
    <x v="0"/>
    <n v="7.5698083536127198E-2"/>
    <x v="0"/>
    <x v="2"/>
    <m/>
    <x v="0"/>
    <n v="0"/>
    <m/>
    <x v="13"/>
    <x v="5"/>
  </r>
  <r>
    <s v="ORD-202402-10409"/>
    <x v="388"/>
    <x v="10"/>
    <x v="6"/>
    <n v="1484575219"/>
    <x v="3"/>
    <s v="PRD-106-PHO"/>
    <x v="2"/>
    <x v="1"/>
    <s v="N"/>
    <n v="3982.23"/>
    <n v="1139.45"/>
    <x v="0"/>
    <n v="0.28613364873450298"/>
    <x v="0"/>
    <x v="1"/>
    <m/>
    <x v="0"/>
    <n v="0"/>
    <n v="2788.38"/>
    <x v="13"/>
    <x v="5"/>
  </r>
  <r>
    <s v="ORD-202402-10410"/>
    <x v="391"/>
    <x v="17"/>
    <x v="5"/>
    <n v="6429246781"/>
    <x v="16"/>
    <s v="PRD-109-SUN"/>
    <x v="4"/>
    <x v="2"/>
    <s v="South"/>
    <n v="2832.69"/>
    <n v="378.19"/>
    <x v="2"/>
    <n v="0.13350913795720701"/>
    <x v="0"/>
    <x v="0"/>
    <m/>
    <x v="0"/>
    <n v="0"/>
    <m/>
    <x v="13"/>
    <x v="5"/>
  </r>
  <r>
    <s v="ORD-202402-10411"/>
    <x v="392"/>
    <x v="14"/>
    <x v="5"/>
    <n v="5256742704"/>
    <x v="16"/>
    <s v="PRD-109-SUN"/>
    <x v="3"/>
    <x v="2"/>
    <s v="South"/>
    <n v="1247.18"/>
    <n v="116.48"/>
    <x v="2"/>
    <n v="9.3394698439679902E-2"/>
    <x v="0"/>
    <x v="2"/>
    <m/>
    <x v="0"/>
    <n v="0"/>
    <m/>
    <x v="13"/>
    <x v="5"/>
  </r>
  <r>
    <s v="ORD-202402-10412"/>
    <x v="393"/>
    <x v="26"/>
    <x v="2"/>
    <n v="955816580"/>
    <x v="15"/>
    <s v="PRD - 100 - SHO"/>
    <x v="12"/>
    <x v="0"/>
    <s v="South"/>
    <n v="3999.79"/>
    <n v="1095.69"/>
    <x v="2"/>
    <n v="0.27393688168628899"/>
    <x v="0"/>
    <x v="1"/>
    <m/>
    <x v="0"/>
    <n v="0"/>
    <m/>
    <x v="13"/>
    <x v="5"/>
  </r>
  <r>
    <s v="ORD-202402-10413"/>
    <x v="394"/>
    <x v="12"/>
    <x v="4"/>
    <n v="8072424988"/>
    <x v="22"/>
    <s v="PRD-105-BAG"/>
    <x v="9"/>
    <x v="2"/>
    <s v="N"/>
    <n v="2467.61"/>
    <n v="519.49"/>
    <x v="0"/>
    <n v="0.210523543023411"/>
    <x v="0"/>
    <x v="1"/>
    <s v="DAMAGED"/>
    <x v="1"/>
    <n v="1"/>
    <m/>
    <x v="13"/>
    <x v="5"/>
  </r>
  <r>
    <s v="ORD-202402-10414"/>
    <x v="395"/>
    <x v="18"/>
    <x v="4"/>
    <n v="81296499"/>
    <x v="4"/>
    <s v="PRD-109-SUN"/>
    <x v="3"/>
    <x v="2"/>
    <s v="South"/>
    <n v="966.47"/>
    <n v="207.84"/>
    <x v="2"/>
    <n v="0.21505064823533099"/>
    <x v="1"/>
    <x v="1"/>
    <m/>
    <x v="0"/>
    <n v="0"/>
    <m/>
    <x v="13"/>
    <x v="5"/>
  </r>
  <r>
    <s v="ORD-202402-10415"/>
    <x v="396"/>
    <x v="6"/>
    <x v="7"/>
    <n v="6232706746"/>
    <x v="15"/>
    <s v="PRD-100-SHO"/>
    <x v="12"/>
    <x v="0"/>
    <s v="North"/>
    <n v="1587.88"/>
    <n v="471.69"/>
    <x v="0"/>
    <n v="0.29705645262866198"/>
    <x v="0"/>
    <x v="1"/>
    <m/>
    <x v="0"/>
    <n v="0"/>
    <n v="2793.38"/>
    <x v="13"/>
    <x v="5"/>
  </r>
  <r>
    <s v="ORD-202402-10416"/>
    <x v="397"/>
    <x v="20"/>
    <x v="4"/>
    <n v="1717456583"/>
    <x v="9"/>
    <s v="PRD-107-TAB"/>
    <x v="6"/>
    <x v="1"/>
    <s v="W"/>
    <n v="777.26"/>
    <n v="54.21"/>
    <x v="3"/>
    <n v="6.9745001672541995E-2"/>
    <x v="1"/>
    <x v="2"/>
    <m/>
    <x v="0"/>
    <n v="0"/>
    <n v="2081.52"/>
    <x v="13"/>
    <x v="5"/>
  </r>
  <r>
    <s v="ORD-202402-10417"/>
    <x v="389"/>
    <x v="27"/>
    <x v="2"/>
    <n v="4161825983"/>
    <x v="14"/>
    <s v="PRD-111-CHA"/>
    <x v="11"/>
    <x v="1"/>
    <s v="West"/>
    <n v="4572.5"/>
    <n v="696.71"/>
    <x v="3"/>
    <n v="0.15236960087479501"/>
    <x v="0"/>
    <x v="0"/>
    <m/>
    <x v="0"/>
    <n v="0"/>
    <n v="207.68"/>
    <x v="13"/>
    <x v="5"/>
  </r>
  <r>
    <s v="ORD-202402-10418"/>
    <x v="398"/>
    <x v="19"/>
    <x v="6"/>
    <n v="3718734966"/>
    <x v="14"/>
    <s v="PRD-111-CHA"/>
    <x v="11"/>
    <x v="1"/>
    <s v="N"/>
    <n v="907.85"/>
    <n v="41.56"/>
    <x v="0"/>
    <n v="4.5778487635622603E-2"/>
    <x v="1"/>
    <x v="2"/>
    <m/>
    <x v="0"/>
    <n v="0"/>
    <n v="207.68"/>
    <x v="13"/>
    <x v="5"/>
  </r>
  <r>
    <s v="ORD-202402-10419"/>
    <x v="399"/>
    <x v="26"/>
    <x v="7"/>
    <n v="5922748220"/>
    <x v="0"/>
    <s v="PRD-108-JAC"/>
    <x v="0"/>
    <x v="0"/>
    <s v="East"/>
    <n v="1967.63"/>
    <n v="241.73"/>
    <x v="1"/>
    <n v="0.12285338198746699"/>
    <x v="0"/>
    <x v="0"/>
    <m/>
    <x v="0"/>
    <n v="0"/>
    <n v="2085.91"/>
    <x v="13"/>
    <x v="5"/>
  </r>
  <r>
    <s v="ORD-202402-10420"/>
    <x v="388"/>
    <x v="5"/>
    <x v="6"/>
    <n v="6844777532"/>
    <x v="0"/>
    <s v="PRD-108-JAC "/>
    <x v="0"/>
    <x v="0"/>
    <s v="S"/>
    <n v="1237.94"/>
    <n v="158.72"/>
    <x v="2"/>
    <n v="0.12821299901449201"/>
    <x v="0"/>
    <x v="0"/>
    <m/>
    <x v="0"/>
    <n v="0"/>
    <m/>
    <x v="13"/>
    <x v="5"/>
  </r>
  <r>
    <s v="ORD-202402-10421"/>
    <x v="383"/>
    <x v="15"/>
    <x v="4"/>
    <n v="7388805712"/>
    <x v="0"/>
    <s v="PRD-108-JAC"/>
    <x v="0"/>
    <x v="0"/>
    <s v="East"/>
    <n v="3777.92"/>
    <n v="812.44"/>
    <x v="1"/>
    <n v="0.21504955107572399"/>
    <x v="0"/>
    <x v="1"/>
    <m/>
    <x v="0"/>
    <n v="0"/>
    <n v="2085.91"/>
    <x v="13"/>
    <x v="5"/>
  </r>
  <r>
    <s v="ORD-202402-10422"/>
    <x v="400"/>
    <x v="22"/>
    <x v="0"/>
    <n v="8819451133"/>
    <x v="23"/>
    <s v="PRD-111-CHA"/>
    <x v="11"/>
    <x v="1"/>
    <s v="North"/>
    <n v="4606.0200000000004"/>
    <n v="193.17"/>
    <x v="0"/>
    <n v="4.1938593406020797E-2"/>
    <x v="0"/>
    <x v="2"/>
    <s v="Defective"/>
    <x v="1"/>
    <n v="1"/>
    <n v="207.68"/>
    <x v="13"/>
    <x v="5"/>
  </r>
  <r>
    <s v="ORD-202402-10423"/>
    <x v="399"/>
    <x v="17"/>
    <x v="1"/>
    <n v="1553576808"/>
    <x v="11"/>
    <s v="PRD-104-WAT"/>
    <x v="7"/>
    <x v="2"/>
    <s v="North"/>
    <n v="2270.0500000000002"/>
    <n v="117.74"/>
    <x v="0"/>
    <n v="5.1866698971388299E-2"/>
    <x v="0"/>
    <x v="2"/>
    <m/>
    <x v="0"/>
    <n v="0"/>
    <n v="2420.2800000000002"/>
    <x v="13"/>
    <x v="5"/>
  </r>
  <r>
    <s v="ORD-202402-10424"/>
    <x v="401"/>
    <x v="3"/>
    <x v="0"/>
    <n v="6888729833"/>
    <x v="22"/>
    <s v="PRD-105-BAG"/>
    <x v="9"/>
    <x v="2"/>
    <s v="East"/>
    <n v="2487.6799999999998"/>
    <n v="674.22"/>
    <x v="1"/>
    <n v="0.27102360432209899"/>
    <x v="0"/>
    <x v="1"/>
    <m/>
    <x v="0"/>
    <n v="0"/>
    <m/>
    <x v="13"/>
    <x v="5"/>
  </r>
  <r>
    <s v="ORD-202402-10425"/>
    <x v="391"/>
    <x v="22"/>
    <x v="5"/>
    <n v="7326659570"/>
    <x v="21"/>
    <s v="PRD - 110 - CAM"/>
    <x v="8"/>
    <x v="1"/>
    <s v="W"/>
    <n v="801.99"/>
    <n v="87.11"/>
    <x v="3"/>
    <n v="0.108617314430354"/>
    <x v="1"/>
    <x v="0"/>
    <m/>
    <x v="0"/>
    <n v="0"/>
    <m/>
    <x v="13"/>
    <x v="5"/>
  </r>
  <r>
    <s v="ORD-202402-10426"/>
    <x v="393"/>
    <x v="0"/>
    <x v="5"/>
    <n v="2985665696"/>
    <x v="15"/>
    <s v="PRD-100-SHO"/>
    <x v="12"/>
    <x v="0"/>
    <s v="North"/>
    <n v="1987.75"/>
    <n v="427.58"/>
    <x v="0"/>
    <n v="0.21510753364356699"/>
    <x v="0"/>
    <x v="1"/>
    <m/>
    <x v="0"/>
    <n v="0"/>
    <n v="2793.38"/>
    <x v="13"/>
    <x v="5"/>
  </r>
  <r>
    <s v="ORD-202402-10427"/>
    <x v="402"/>
    <x v="10"/>
    <x v="6"/>
    <n v="945434222"/>
    <x v="4"/>
    <s v="PRD-109-SUN"/>
    <x v="4"/>
    <x v="2"/>
    <s v="S"/>
    <n v="1085.3800000000001"/>
    <n v="96.43"/>
    <x v="2"/>
    <n v="8.8844460004791001E-2"/>
    <x v="0"/>
    <x v="2"/>
    <m/>
    <x v="0"/>
    <n v="0"/>
    <m/>
    <x v="13"/>
    <x v="5"/>
  </r>
  <r>
    <s v="ORD-202402-10428"/>
    <x v="403"/>
    <x v="12"/>
    <x v="2"/>
    <n v="1598652699"/>
    <x v="2"/>
    <s v="PRD-101-SHI"/>
    <x v="4"/>
    <x v="0"/>
    <s v="North"/>
    <n v="1938.42"/>
    <n v="111.11"/>
    <x v="0"/>
    <n v="5.7319879076773897E-2"/>
    <x v="0"/>
    <x v="2"/>
    <m/>
    <x v="0"/>
    <n v="0"/>
    <n v="2821.33"/>
    <x v="13"/>
    <x v="5"/>
  </r>
  <r>
    <s v="ORD-202402-10429"/>
    <x v="403"/>
    <x v="18"/>
    <x v="6"/>
    <n v="2991213327"/>
    <x v="5"/>
    <s v="PRD-103-HEA"/>
    <x v="5"/>
    <x v="1"/>
    <s v="N"/>
    <n v="2906.12"/>
    <n v="507.58"/>
    <x v="0"/>
    <n v="0.17465899549915401"/>
    <x v="0"/>
    <x v="0"/>
    <m/>
    <x v="0"/>
    <n v="0"/>
    <n v="2183.56"/>
    <x v="13"/>
    <x v="5"/>
  </r>
  <r>
    <s v="ORD-202402-10430"/>
    <x v="404"/>
    <x v="11"/>
    <x v="1"/>
    <n v="6451982483"/>
    <x v="5"/>
    <s v="PRD-103-HEA"/>
    <x v="5"/>
    <x v="1"/>
    <s v="West"/>
    <n v="4854.59"/>
    <n v="688.44"/>
    <x v="3"/>
    <n v="0.14181218187323799"/>
    <x v="0"/>
    <x v="0"/>
    <m/>
    <x v="0"/>
    <n v="0"/>
    <n v="2183.56"/>
    <x v="13"/>
    <x v="5"/>
  </r>
  <r>
    <s v="ORD-202402-10431"/>
    <x v="405"/>
    <x v="19"/>
    <x v="6"/>
    <n v="6647979995"/>
    <x v="8"/>
    <s v="PRD-110-CAM"/>
    <x v="8"/>
    <x v="1"/>
    <s v="N"/>
    <n v="590.87"/>
    <n v="32.03"/>
    <x v="0"/>
    <n v="5.4208201465635403E-2"/>
    <x v="1"/>
    <x v="2"/>
    <m/>
    <x v="0"/>
    <n v="0"/>
    <m/>
    <x v="13"/>
    <x v="5"/>
  </r>
  <r>
    <s v="ORD-202402-10432"/>
    <x v="395"/>
    <x v="6"/>
    <x v="5"/>
    <n v="624875507"/>
    <x v="2"/>
    <s v="PRD-101-SHI"/>
    <x v="1"/>
    <x v="0"/>
    <s v="North"/>
    <n v="4430.01"/>
    <n v="521.66"/>
    <x v="0"/>
    <n v="0.117755941860176"/>
    <x v="0"/>
    <x v="0"/>
    <s v="Customer changed mind"/>
    <x v="1"/>
    <n v="1"/>
    <n v="2821.33"/>
    <x v="13"/>
    <x v="5"/>
  </r>
  <r>
    <s v="ORD-202402-10433"/>
    <x v="384"/>
    <x v="25"/>
    <x v="0"/>
    <n v="8525027717"/>
    <x v="8"/>
    <s v="PRD-110-CAM"/>
    <x v="8"/>
    <x v="1"/>
    <s v="North"/>
    <n v="4325.6899999999996"/>
    <n v="694.55"/>
    <x v="0"/>
    <n v="0.160563979388259"/>
    <x v="0"/>
    <x v="0"/>
    <m/>
    <x v="0"/>
    <n v="0"/>
    <m/>
    <x v="13"/>
    <x v="5"/>
  </r>
  <r>
    <s v="ORD-202402-10434"/>
    <x v="402"/>
    <x v="9"/>
    <x v="1"/>
    <n v="3292801379"/>
    <x v="9"/>
    <s v="PRD-107-TAB"/>
    <x v="6"/>
    <x v="1"/>
    <s v="West"/>
    <n v="3645.02"/>
    <n v="189.45"/>
    <x v="3"/>
    <n v="5.1975023456661398E-2"/>
    <x v="0"/>
    <x v="2"/>
    <m/>
    <x v="0"/>
    <n v="0"/>
    <n v="2081.52"/>
    <x v="13"/>
    <x v="5"/>
  </r>
  <r>
    <s v="ORD-202402-10435"/>
    <x v="397"/>
    <x v="20"/>
    <x v="1"/>
    <n v="5399417428"/>
    <x v="2"/>
    <s v="PRD-101-SHI"/>
    <x v="1"/>
    <x v="0"/>
    <s v="North"/>
    <n v="1820.05"/>
    <n v="166.58"/>
    <x v="0"/>
    <n v="9.1524958105546603E-2"/>
    <x v="0"/>
    <x v="2"/>
    <m/>
    <x v="0"/>
    <n v="0"/>
    <n v="2821.33"/>
    <x v="13"/>
    <x v="5"/>
  </r>
  <r>
    <s v="ORD-202402-10436"/>
    <x v="388"/>
    <x v="18"/>
    <x v="4"/>
    <n v="6992366277"/>
    <x v="21"/>
    <s v="PRD-110-CAM"/>
    <x v="8"/>
    <x v="1"/>
    <s v="East"/>
    <n v="4805.55"/>
    <n v="557.80999999999995"/>
    <x v="1"/>
    <n v="0.116076203556305"/>
    <x v="0"/>
    <x v="0"/>
    <m/>
    <x v="0"/>
    <n v="0"/>
    <m/>
    <x v="13"/>
    <x v="5"/>
  </r>
  <r>
    <s v="ORD-202402-10437"/>
    <x v="406"/>
    <x v="27"/>
    <x v="1"/>
    <n v="7884473718"/>
    <x v="17"/>
    <s v="PRD - 108 - JAC"/>
    <x v="0"/>
    <x v="0"/>
    <s v="North"/>
    <n v="4532.53"/>
    <n v="1029.94"/>
    <x v="0"/>
    <n v="0.227232914067861"/>
    <x v="0"/>
    <x v="1"/>
    <m/>
    <x v="0"/>
    <n v="0"/>
    <m/>
    <x v="13"/>
    <x v="5"/>
  </r>
  <r>
    <s v="ORD-202402-10438"/>
    <x v="387"/>
    <x v="22"/>
    <x v="4"/>
    <n v="3995752973"/>
    <x v="8"/>
    <s v="PRD-110-CAM"/>
    <x v="8"/>
    <x v="1"/>
    <s v="South"/>
    <n v="518.99"/>
    <n v="55.4"/>
    <x v="2"/>
    <n v="0.106745794716661"/>
    <x v="1"/>
    <x v="0"/>
    <m/>
    <x v="0"/>
    <n v="0"/>
    <m/>
    <x v="13"/>
    <x v="5"/>
  </r>
  <r>
    <s v="ORD-202402-10439"/>
    <x v="387"/>
    <x v="11"/>
    <x v="2"/>
    <n v="5611453059"/>
    <x v="7"/>
    <s v="PRD-104-WAT"/>
    <x v="7"/>
    <x v="2"/>
    <s v="South"/>
    <n v="1101.3399999999999"/>
    <n v="223.37"/>
    <x v="2"/>
    <n v="0.202816568906968"/>
    <x v="0"/>
    <x v="1"/>
    <m/>
    <x v="0"/>
    <n v="0"/>
    <n v="2420.2800000000002"/>
    <x v="13"/>
    <x v="5"/>
  </r>
  <r>
    <s v="ORD-202402-10440"/>
    <x v="392"/>
    <x v="18"/>
    <x v="0"/>
    <n v="6579219648"/>
    <x v="14"/>
    <s v="PRD-111-CHA"/>
    <x v="4"/>
    <x v="1"/>
    <s v="North"/>
    <n v="3357.1"/>
    <n v="153.08000000000001"/>
    <x v="0"/>
    <n v="4.5598879985702001E-2"/>
    <x v="0"/>
    <x v="2"/>
    <m/>
    <x v="0"/>
    <n v="0"/>
    <n v="207.68"/>
    <x v="13"/>
    <x v="5"/>
  </r>
  <r>
    <s v="ORD-202402-10441"/>
    <x v="399"/>
    <x v="4"/>
    <x v="4"/>
    <n v="7928742645"/>
    <x v="8"/>
    <s v="PRD-110-CAM"/>
    <x v="8"/>
    <x v="1"/>
    <s v="North"/>
    <n v="3150.02"/>
    <n v="515.13"/>
    <x v="0"/>
    <n v="0.163532295033047"/>
    <x v="0"/>
    <x v="0"/>
    <m/>
    <x v="0"/>
    <n v="0"/>
    <m/>
    <x v="13"/>
    <x v="5"/>
  </r>
  <r>
    <s v="ORD-202402-10442"/>
    <x v="404"/>
    <x v="25"/>
    <x v="1"/>
    <n v="4327629976"/>
    <x v="5"/>
    <s v="PRD-103-HEA "/>
    <x v="5"/>
    <x v="1"/>
    <s v="W"/>
    <n v="4799.28"/>
    <n v="715.91"/>
    <x v="3"/>
    <n v="0.14917029221049799"/>
    <x v="0"/>
    <x v="0"/>
    <s v="missing parts"/>
    <x v="1"/>
    <n v="1"/>
    <m/>
    <x v="13"/>
    <x v="5"/>
  </r>
  <r>
    <s v="ORD-202402-10443"/>
    <x v="399"/>
    <x v="20"/>
    <x v="5"/>
    <n v="8519525159"/>
    <x v="3"/>
    <s v="PRD-106-PHO"/>
    <x v="2"/>
    <x v="1"/>
    <s v="N"/>
    <n v="3101.33"/>
    <n v="466.96"/>
    <x v="0"/>
    <n v="0.15056765968149199"/>
    <x v="0"/>
    <x v="0"/>
    <s v="Defective"/>
    <x v="1"/>
    <n v="1"/>
    <n v="2788.38"/>
    <x v="13"/>
    <x v="5"/>
  </r>
  <r>
    <s v="ORD-202402-10444"/>
    <x v="394"/>
    <x v="19"/>
    <x v="1"/>
    <n v="899807555"/>
    <x v="10"/>
    <s v="PRD-106-PHO"/>
    <x v="2"/>
    <x v="1"/>
    <s v="East"/>
    <n v="3248.17"/>
    <n v="657.93"/>
    <x v="1"/>
    <n v="0.20255405351320899"/>
    <x v="0"/>
    <x v="1"/>
    <s v="Wrong item delivered"/>
    <x v="1"/>
    <n v="1"/>
    <n v="2788.38"/>
    <x v="13"/>
    <x v="5"/>
  </r>
  <r>
    <s v="ORD-202402-10445"/>
    <x v="384"/>
    <x v="4"/>
    <x v="7"/>
    <n v="5144614975"/>
    <x v="6"/>
    <s v="PRD-107-TAB"/>
    <x v="6"/>
    <x v="1"/>
    <s v="S"/>
    <n v="1776.05"/>
    <n v="229.62"/>
    <x v="2"/>
    <n v="0.12928690070662399"/>
    <x v="0"/>
    <x v="0"/>
    <s v="damaged "/>
    <x v="1"/>
    <n v="1"/>
    <n v="2081.52"/>
    <x v="13"/>
    <x v="5"/>
  </r>
  <r>
    <s v="ORD-202402-10446"/>
    <x v="403"/>
    <x v="11"/>
    <x v="0"/>
    <n v="5210465312"/>
    <x v="3"/>
    <s v="PRD-106-PHO "/>
    <x v="2"/>
    <x v="1"/>
    <s v="N"/>
    <n v="675.09"/>
    <n v="199.79"/>
    <x v="0"/>
    <n v="0.29594572575508399"/>
    <x v="1"/>
    <x v="1"/>
    <m/>
    <x v="0"/>
    <n v="0"/>
    <m/>
    <x v="13"/>
    <x v="5"/>
  </r>
  <r>
    <s v="ORD-202402-10447"/>
    <x v="401"/>
    <x v="10"/>
    <x v="2"/>
    <n v="8392175129"/>
    <x v="7"/>
    <s v="PRD - 104 - WAT"/>
    <x v="4"/>
    <x v="2"/>
    <s v="North"/>
    <n v="234.13"/>
    <n v="51.06"/>
    <x v="0"/>
    <n v="0.21808397044377101"/>
    <x v="2"/>
    <x v="1"/>
    <m/>
    <x v="0"/>
    <n v="0"/>
    <m/>
    <x v="13"/>
    <x v="5"/>
  </r>
  <r>
    <s v="ORD-202402-10448"/>
    <x v="398"/>
    <x v="13"/>
    <x v="5"/>
    <n v="8943775238"/>
    <x v="3"/>
    <s v="PRD-106-PHO"/>
    <x v="2"/>
    <x v="1"/>
    <s v="North"/>
    <n v="1849.51"/>
    <n v="137.22"/>
    <x v="0"/>
    <n v="7.4192623992300602E-2"/>
    <x v="0"/>
    <x v="2"/>
    <s v="damaged "/>
    <x v="1"/>
    <n v="1"/>
    <n v="2788.38"/>
    <x v="13"/>
    <x v="5"/>
  </r>
  <r>
    <s v="ORD-202402-10449"/>
    <x v="394"/>
    <x v="16"/>
    <x v="3"/>
    <n v="3671056210"/>
    <x v="17"/>
    <s v="PRD-108-JAC"/>
    <x v="0"/>
    <x v="0"/>
    <s v="North"/>
    <n v="1756.31"/>
    <n v="385.81"/>
    <x v="0"/>
    <n v="0.21967078704784501"/>
    <x v="0"/>
    <x v="1"/>
    <m/>
    <x v="0"/>
    <n v="0"/>
    <n v="2085.91"/>
    <x v="13"/>
    <x v="5"/>
  </r>
  <r>
    <s v="ORD-202402-10450"/>
    <x v="392"/>
    <x v="26"/>
    <x v="1"/>
    <n v="6906255252"/>
    <x v="11"/>
    <s v="PRD-104-WAT"/>
    <x v="7"/>
    <x v="2"/>
    <s v="North"/>
    <n v="39.200000000000003"/>
    <n v="7.45"/>
    <x v="0"/>
    <n v="0.19005102040816299"/>
    <x v="2"/>
    <x v="0"/>
    <s v="Defective"/>
    <x v="1"/>
    <n v="1"/>
    <n v="2420.2800000000002"/>
    <x v="13"/>
    <x v="5"/>
  </r>
  <r>
    <s v="ORD-202402-10451"/>
    <x v="390"/>
    <x v="6"/>
    <x v="7"/>
    <n v="1401929314"/>
    <x v="0"/>
    <s v="PRD-108-JAC"/>
    <x v="4"/>
    <x v="0"/>
    <s v="East"/>
    <n v="4027.44"/>
    <n v="1003.56"/>
    <x v="1"/>
    <n v="0.24918062094034901"/>
    <x v="0"/>
    <x v="1"/>
    <m/>
    <x v="0"/>
    <n v="0"/>
    <n v="2085.91"/>
    <x v="13"/>
    <x v="5"/>
  </r>
  <r>
    <s v="ORD-202402-10452"/>
    <x v="391"/>
    <x v="0"/>
    <x v="2"/>
    <n v="7215628443"/>
    <x v="20"/>
    <s v="PRD-100-SHO"/>
    <x v="12"/>
    <x v="0"/>
    <s v="East"/>
    <n v="484.04"/>
    <n v="66.52"/>
    <x v="1"/>
    <n v="0.13742665895380499"/>
    <x v="2"/>
    <x v="0"/>
    <m/>
    <x v="0"/>
    <n v="0"/>
    <n v="2793.38"/>
    <x v="13"/>
    <x v="5"/>
  </r>
  <r>
    <s v="ORD-202402-10453"/>
    <x v="384"/>
    <x v="23"/>
    <x v="4"/>
    <n v="9446432666"/>
    <x v="4"/>
    <s v="PRD-109-SUN"/>
    <x v="4"/>
    <x v="2"/>
    <s v="East"/>
    <n v="3546.5"/>
    <n v="987.93"/>
    <x v="1"/>
    <n v="0.278564782179614"/>
    <x v="0"/>
    <x v="1"/>
    <m/>
    <x v="0"/>
    <n v="0"/>
    <m/>
    <x v="13"/>
    <x v="5"/>
  </r>
  <r>
    <s v="ORD-202402-10454"/>
    <x v="384"/>
    <x v="16"/>
    <x v="6"/>
    <n v="3155761096"/>
    <x v="1"/>
    <s v="PRD-101-SHI"/>
    <x v="1"/>
    <x v="0"/>
    <s v="N"/>
    <n v="3218.43"/>
    <n v="181.8"/>
    <x v="0"/>
    <n v="5.64871692098321E-2"/>
    <x v="0"/>
    <x v="2"/>
    <m/>
    <x v="0"/>
    <n v="0"/>
    <n v="2821.33"/>
    <x v="13"/>
    <x v="5"/>
  </r>
  <r>
    <s v="ORD-202402-10455"/>
    <x v="404"/>
    <x v="20"/>
    <x v="2"/>
    <n v="9733969261"/>
    <x v="8"/>
    <s v="PRD-110-CAM"/>
    <x v="8"/>
    <x v="1"/>
    <s v="W"/>
    <n v="446.84"/>
    <n v="36.42"/>
    <x v="3"/>
    <n v="8.1505684361292602E-2"/>
    <x v="2"/>
    <x v="2"/>
    <m/>
    <x v="0"/>
    <n v="0"/>
    <m/>
    <x v="13"/>
    <x v="5"/>
  </r>
  <r>
    <s v="ORD-202402-10456"/>
    <x v="393"/>
    <x v="21"/>
    <x v="0"/>
    <n v="4476519109"/>
    <x v="2"/>
    <s v="PRD - 101 - SHI"/>
    <x v="1"/>
    <x v="0"/>
    <s v="South"/>
    <n v="2201.7199999999998"/>
    <n v="581.84"/>
    <x v="2"/>
    <n v="0.264266119215886"/>
    <x v="0"/>
    <x v="1"/>
    <m/>
    <x v="0"/>
    <n v="0"/>
    <m/>
    <x v="13"/>
    <x v="5"/>
  </r>
  <r>
    <s v="ORD-202402-10457"/>
    <x v="407"/>
    <x v="25"/>
    <x v="7"/>
    <n v="9647765132"/>
    <x v="12"/>
    <s v="PRD - 105 - BAG"/>
    <x v="9"/>
    <x v="2"/>
    <s v="North"/>
    <n v="992.91"/>
    <n v="247.23"/>
    <x v="0"/>
    <n v="0.248995377224522"/>
    <x v="1"/>
    <x v="1"/>
    <m/>
    <x v="0"/>
    <n v="0"/>
    <m/>
    <x v="13"/>
    <x v="5"/>
  </r>
  <r>
    <s v="ORD-202402-10458"/>
    <x v="395"/>
    <x v="25"/>
    <x v="6"/>
    <n v="495379659"/>
    <x v="23"/>
    <s v="PRD-111-CHA"/>
    <x v="11"/>
    <x v="1"/>
    <s v="N"/>
    <n v="190.89"/>
    <n v="23.35"/>
    <x v="0"/>
    <n v="0.122321755985122"/>
    <x v="2"/>
    <x v="0"/>
    <m/>
    <x v="0"/>
    <n v="0"/>
    <n v="207.68"/>
    <x v="13"/>
    <x v="5"/>
  </r>
  <r>
    <s v="ORD-202402-10459"/>
    <x v="400"/>
    <x v="2"/>
    <x v="4"/>
    <n v="700000049"/>
    <x v="9"/>
    <s v="PRD-107-TAB"/>
    <x v="6"/>
    <x v="1"/>
    <s v="N"/>
    <n v="1606.04"/>
    <n v="236.08"/>
    <x v="0"/>
    <n v="0.146995093521955"/>
    <x v="0"/>
    <x v="0"/>
    <s v="missing parts"/>
    <x v="1"/>
    <n v="1"/>
    <n v="2081.52"/>
    <x v="13"/>
    <x v="5"/>
  </r>
  <r>
    <s v="ORD-202402-10460"/>
    <x v="400"/>
    <x v="12"/>
    <x v="4"/>
    <n v="105472725"/>
    <x v="8"/>
    <s v="PRD-110-CAM"/>
    <x v="8"/>
    <x v="1"/>
    <s v="North"/>
    <n v="1306.22"/>
    <n v="233.11"/>
    <x v="0"/>
    <n v="0.17846151490560599"/>
    <x v="0"/>
    <x v="0"/>
    <m/>
    <x v="0"/>
    <n v="0"/>
    <m/>
    <x v="13"/>
    <x v="5"/>
  </r>
  <r>
    <s v="ORD-202402-10461"/>
    <x v="401"/>
    <x v="6"/>
    <x v="0"/>
    <n v="7160116702"/>
    <x v="3"/>
    <s v="PRD-106-PHO"/>
    <x v="2"/>
    <x v="1"/>
    <s v="East"/>
    <n v="4932.49"/>
    <n v="1011.95"/>
    <x v="1"/>
    <n v="0.205160071282456"/>
    <x v="0"/>
    <x v="1"/>
    <m/>
    <x v="0"/>
    <n v="0"/>
    <n v="2788.38"/>
    <x v="13"/>
    <x v="5"/>
  </r>
  <r>
    <s v="ORD-202402-10462"/>
    <x v="402"/>
    <x v="6"/>
    <x v="7"/>
    <n v="5857263969"/>
    <x v="3"/>
    <s v="PRD-106-PHO "/>
    <x v="2"/>
    <x v="1"/>
    <s v="North"/>
    <n v="4216.84"/>
    <n v="1229.55"/>
    <x v="0"/>
    <n v="0.29158089944128801"/>
    <x v="0"/>
    <x v="1"/>
    <m/>
    <x v="0"/>
    <n v="0"/>
    <m/>
    <x v="13"/>
    <x v="5"/>
  </r>
  <r>
    <s v="ORD-202402-10463"/>
    <x v="403"/>
    <x v="9"/>
    <x v="4"/>
    <n v="9342864719"/>
    <x v="11"/>
    <s v="PRD-104-WAT"/>
    <x v="4"/>
    <x v="2"/>
    <s v="South"/>
    <n v="752.05"/>
    <n v="88.01"/>
    <x v="2"/>
    <n v="0.117026793431288"/>
    <x v="1"/>
    <x v="0"/>
    <m/>
    <x v="0"/>
    <n v="0"/>
    <n v="2420.2800000000002"/>
    <x v="13"/>
    <x v="5"/>
  </r>
  <r>
    <s v="ORD-202402-10464"/>
    <x v="384"/>
    <x v="21"/>
    <x v="4"/>
    <n v="3034070871"/>
    <x v="0"/>
    <s v="PRD-108-JAC"/>
    <x v="0"/>
    <x v="0"/>
    <s v="South"/>
    <n v="3740.95"/>
    <n v="1016.11"/>
    <x v="2"/>
    <n v="0.27161817185474302"/>
    <x v="0"/>
    <x v="1"/>
    <m/>
    <x v="0"/>
    <n v="0"/>
    <n v="2085.91"/>
    <x v="13"/>
    <x v="5"/>
  </r>
  <r>
    <s v="ORD-202402-10465"/>
    <x v="407"/>
    <x v="3"/>
    <x v="4"/>
    <n v="9776041809"/>
    <x v="15"/>
    <s v="PRD-100-SHO"/>
    <x v="12"/>
    <x v="0"/>
    <s v="N"/>
    <n v="50.49"/>
    <n v="11.78"/>
    <x v="0"/>
    <n v="0.23331352743117401"/>
    <x v="2"/>
    <x v="1"/>
    <m/>
    <x v="0"/>
    <n v="0"/>
    <n v="2793.38"/>
    <x v="13"/>
    <x v="5"/>
  </r>
  <r>
    <s v="ORD-202402-10466"/>
    <x v="389"/>
    <x v="22"/>
    <x v="7"/>
    <n v="4703562225"/>
    <x v="6"/>
    <s v="PRD-107-TAB"/>
    <x v="6"/>
    <x v="1"/>
    <s v="South"/>
    <n v="1837.89"/>
    <n v="449.96"/>
    <x v="2"/>
    <n v="0.24482422778294699"/>
    <x v="0"/>
    <x v="1"/>
    <m/>
    <x v="0"/>
    <n v="0"/>
    <n v="2081.52"/>
    <x v="13"/>
    <x v="5"/>
  </r>
  <r>
    <s v="ORD-202402-10467"/>
    <x v="389"/>
    <x v="26"/>
    <x v="4"/>
    <n v="2092638460"/>
    <x v="15"/>
    <s v="PRD-100-SHO"/>
    <x v="12"/>
    <x v="0"/>
    <s v="N"/>
    <n v="3449.43"/>
    <n v="718.65"/>
    <x v="0"/>
    <n v="0.20833876901401099"/>
    <x v="0"/>
    <x v="1"/>
    <m/>
    <x v="0"/>
    <n v="0"/>
    <n v="2793.38"/>
    <x v="13"/>
    <x v="5"/>
  </r>
  <r>
    <s v="ORD-202402-10468"/>
    <x v="397"/>
    <x v="6"/>
    <x v="1"/>
    <n v="1852476438"/>
    <x v="1"/>
    <s v="PRD-101-SHI"/>
    <x v="1"/>
    <x v="0"/>
    <s v="S"/>
    <n v="1504.67"/>
    <n v="348.52"/>
    <x v="2"/>
    <n v="0.231625539154765"/>
    <x v="0"/>
    <x v="1"/>
    <s v="Defective"/>
    <x v="1"/>
    <n v="1"/>
    <n v="2821.33"/>
    <x v="13"/>
    <x v="5"/>
  </r>
  <r>
    <s v="ORD-202402-10469"/>
    <x v="388"/>
    <x v="28"/>
    <x v="6"/>
    <n v="2226539144"/>
    <x v="3"/>
    <s v="PRD-106-PHO"/>
    <x v="2"/>
    <x v="1"/>
    <s v="North"/>
    <n v="1626.51"/>
    <n v="265.73"/>
    <x v="0"/>
    <n v="0.16337434138123999"/>
    <x v="0"/>
    <x v="0"/>
    <m/>
    <x v="0"/>
    <n v="0"/>
    <n v="2788.38"/>
    <x v="13"/>
    <x v="5"/>
  </r>
  <r>
    <s v="ORD-202402-10470"/>
    <x v="392"/>
    <x v="14"/>
    <x v="0"/>
    <n v="5302116860"/>
    <x v="15"/>
    <s v="PRD-100-SHO"/>
    <x v="4"/>
    <x v="0"/>
    <s v="East"/>
    <n v="3151.77"/>
    <n v="546.1"/>
    <x v="1"/>
    <n v="0.173267719408459"/>
    <x v="0"/>
    <x v="0"/>
    <m/>
    <x v="0"/>
    <n v="0"/>
    <n v="2793.38"/>
    <x v="13"/>
    <x v="5"/>
  </r>
  <r>
    <s v="ORD-202402-10471"/>
    <x v="403"/>
    <x v="16"/>
    <x v="4"/>
    <n v="8802606425"/>
    <x v="19"/>
    <s v="PRD-102-LAP"/>
    <x v="4"/>
    <x v="1"/>
    <s v="N"/>
    <n v="4174.9799999999996"/>
    <n v="1090.1300000000001"/>
    <x v="0"/>
    <n v="0.26111023286339102"/>
    <x v="0"/>
    <x v="1"/>
    <m/>
    <x v="0"/>
    <n v="0"/>
    <n v="847.14"/>
    <x v="13"/>
    <x v="5"/>
  </r>
  <r>
    <s v="ORD-202402-10472"/>
    <x v="402"/>
    <x v="9"/>
    <x v="1"/>
    <n v="9706653110"/>
    <x v="9"/>
    <s v="PRD-107-TAB"/>
    <x v="4"/>
    <x v="1"/>
    <s v="South"/>
    <n v="1468.92"/>
    <n v="114.88"/>
    <x v="2"/>
    <n v="7.8207118154834804E-2"/>
    <x v="0"/>
    <x v="2"/>
    <m/>
    <x v="0"/>
    <n v="0"/>
    <n v="2081.52"/>
    <x v="13"/>
    <x v="5"/>
  </r>
  <r>
    <s v="ORD-202402-10473"/>
    <x v="402"/>
    <x v="5"/>
    <x v="2"/>
    <n v="9862560723"/>
    <x v="20"/>
    <s v="PRD-100-SHO"/>
    <x v="4"/>
    <x v="0"/>
    <s v="N"/>
    <n v="840.32"/>
    <n v="163.59"/>
    <x v="0"/>
    <n v="0.19467583777608499"/>
    <x v="1"/>
    <x v="0"/>
    <m/>
    <x v="0"/>
    <n v="0"/>
    <n v="2793.38"/>
    <x v="13"/>
    <x v="5"/>
  </r>
  <r>
    <s v="ORD-202402-10474"/>
    <x v="391"/>
    <x v="27"/>
    <x v="6"/>
    <n v="9742370965"/>
    <x v="17"/>
    <s v="PRD-108-JAC"/>
    <x v="0"/>
    <x v="0"/>
    <s v="South"/>
    <n v="502.72"/>
    <n v="70.319999999999993"/>
    <x v="2"/>
    <n v="0.139879057924889"/>
    <x v="1"/>
    <x v="0"/>
    <m/>
    <x v="0"/>
    <n v="0"/>
    <n v="2085.91"/>
    <x v="13"/>
    <x v="5"/>
  </r>
  <r>
    <s v="ORD-202402-10475"/>
    <x v="407"/>
    <x v="4"/>
    <x v="5"/>
    <n v="6167643198"/>
    <x v="8"/>
    <s v="PRD - 110 - CAM"/>
    <x v="8"/>
    <x v="1"/>
    <s v="N"/>
    <n v="2573.4899999999998"/>
    <n v="475.54"/>
    <x v="0"/>
    <n v="0.18478408697916099"/>
    <x v="0"/>
    <x v="0"/>
    <m/>
    <x v="0"/>
    <n v="0"/>
    <m/>
    <x v="13"/>
    <x v="5"/>
  </r>
  <r>
    <s v="ORD-202402-10476"/>
    <x v="386"/>
    <x v="29"/>
    <x v="7"/>
    <n v="1488683196"/>
    <x v="8"/>
    <s v="PRD-110-CAM"/>
    <x v="8"/>
    <x v="1"/>
    <s v="North"/>
    <n v="4719.99"/>
    <n v="730.19"/>
    <x v="0"/>
    <n v="0.15470159894406599"/>
    <x v="0"/>
    <x v="0"/>
    <m/>
    <x v="0"/>
    <n v="0"/>
    <m/>
    <x v="13"/>
    <x v="5"/>
  </r>
  <r>
    <s v="ORD-202402-10477"/>
    <x v="404"/>
    <x v="22"/>
    <x v="2"/>
    <n v="6252583943"/>
    <x v="12"/>
    <s v="PRD-105-BAG "/>
    <x v="9"/>
    <x v="2"/>
    <s v="East"/>
    <n v="698.4"/>
    <n v="45.25"/>
    <x v="1"/>
    <n v="6.4790950744558998E-2"/>
    <x v="1"/>
    <x v="2"/>
    <m/>
    <x v="0"/>
    <n v="0"/>
    <m/>
    <x v="13"/>
    <x v="5"/>
  </r>
  <r>
    <s v="ORD-202402-10478"/>
    <x v="385"/>
    <x v="9"/>
    <x v="2"/>
    <n v="8588760409"/>
    <x v="5"/>
    <s v="PRD-103-HEA"/>
    <x v="5"/>
    <x v="1"/>
    <s v="S"/>
    <n v="1175.04"/>
    <n v="188.93"/>
    <x v="2"/>
    <n v="0.16078601579520699"/>
    <x v="0"/>
    <x v="0"/>
    <m/>
    <x v="0"/>
    <n v="0"/>
    <n v="2183.56"/>
    <x v="13"/>
    <x v="5"/>
  </r>
  <r>
    <s v="ORD-202402-10479"/>
    <x v="400"/>
    <x v="14"/>
    <x v="6"/>
    <n v="3070685606"/>
    <x v="13"/>
    <s v="PRD-102-LAP"/>
    <x v="10"/>
    <x v="1"/>
    <s v="West"/>
    <n v="4143.1499999999996"/>
    <n v="1037.81"/>
    <x v="3"/>
    <n v="0.25048815514765299"/>
    <x v="0"/>
    <x v="1"/>
    <m/>
    <x v="0"/>
    <n v="0"/>
    <n v="847.14"/>
    <x v="13"/>
    <x v="5"/>
  </r>
  <r>
    <s v="ORD-202402-10480"/>
    <x v="407"/>
    <x v="6"/>
    <x v="6"/>
    <n v="8738971825"/>
    <x v="19"/>
    <s v="PRD-102-LAP"/>
    <x v="10"/>
    <x v="1"/>
    <s v="North"/>
    <n v="690.94"/>
    <n v="186.38"/>
    <x v="0"/>
    <n v="0.26974845862158803"/>
    <x v="1"/>
    <x v="1"/>
    <m/>
    <x v="0"/>
    <n v="0"/>
    <n v="847.14"/>
    <x v="13"/>
    <x v="5"/>
  </r>
  <r>
    <s v="ORD-202402-10481"/>
    <x v="383"/>
    <x v="0"/>
    <x v="0"/>
    <n v="1228412565"/>
    <x v="4"/>
    <s v="PRD-109-SUN"/>
    <x v="3"/>
    <x v="2"/>
    <s v="N"/>
    <n v="4462.9799999999996"/>
    <n v="1243.78"/>
    <x v="0"/>
    <n v="0.27868823073372501"/>
    <x v="0"/>
    <x v="1"/>
    <m/>
    <x v="0"/>
    <n v="0"/>
    <m/>
    <x v="13"/>
    <x v="5"/>
  </r>
  <r>
    <s v="ORD-202402-10482"/>
    <x v="396"/>
    <x v="14"/>
    <x v="3"/>
    <n v="6425423808"/>
    <x v="17"/>
    <s v="PRD-108-JAC"/>
    <x v="0"/>
    <x v="0"/>
    <s v="W"/>
    <n v="3496.45"/>
    <n v="512.30999999999995"/>
    <x v="3"/>
    <n v="0.14652290180039801"/>
    <x v="0"/>
    <x v="0"/>
    <m/>
    <x v="0"/>
    <n v="0"/>
    <n v="2085.91"/>
    <x v="13"/>
    <x v="5"/>
  </r>
  <r>
    <s v="ORD-202402-10483"/>
    <x v="388"/>
    <x v="17"/>
    <x v="5"/>
    <n v="7478671691"/>
    <x v="14"/>
    <s v="PRD - 111 - CHA"/>
    <x v="11"/>
    <x v="1"/>
    <s v="S"/>
    <n v="68.77"/>
    <n v="2.2000000000000002"/>
    <x v="2"/>
    <n v="3.1990693616402499E-2"/>
    <x v="2"/>
    <x v="2"/>
    <m/>
    <x v="0"/>
    <n v="0"/>
    <m/>
    <x v="13"/>
    <x v="5"/>
  </r>
  <r>
    <s v="ORD-202402-10484"/>
    <x v="387"/>
    <x v="14"/>
    <x v="4"/>
    <n v="6850435649"/>
    <x v="11"/>
    <s v="PRD-104-WAT"/>
    <x v="7"/>
    <x v="2"/>
    <s v="North"/>
    <n v="1147.81"/>
    <n v="98.17"/>
    <x v="0"/>
    <n v="8.5528092628570904E-2"/>
    <x v="0"/>
    <x v="2"/>
    <m/>
    <x v="0"/>
    <n v="0"/>
    <n v="2420.2800000000002"/>
    <x v="13"/>
    <x v="5"/>
  </r>
  <r>
    <s v="ORD-202402-10485"/>
    <x v="394"/>
    <x v="22"/>
    <x v="4"/>
    <n v="4872440172"/>
    <x v="4"/>
    <s v="PRD-109-SUN"/>
    <x v="3"/>
    <x v="2"/>
    <s v="West"/>
    <n v="4199.96"/>
    <n v="354.81"/>
    <x v="3"/>
    <n v="8.4479375994057096E-2"/>
    <x v="0"/>
    <x v="2"/>
    <m/>
    <x v="0"/>
    <n v="0"/>
    <m/>
    <x v="13"/>
    <x v="5"/>
  </r>
  <r>
    <s v="ORD-202402-10486"/>
    <x v="389"/>
    <x v="24"/>
    <x v="0"/>
    <n v="9558449986"/>
    <x v="23"/>
    <s v="PRD - 111 - CHA"/>
    <x v="11"/>
    <x v="1"/>
    <s v="South"/>
    <n v="4449.68"/>
    <n v="1287.19"/>
    <x v="2"/>
    <n v="0.28927698171553901"/>
    <x v="0"/>
    <x v="1"/>
    <m/>
    <x v="0"/>
    <n v="0"/>
    <m/>
    <x v="13"/>
    <x v="5"/>
  </r>
  <r>
    <s v="ORD-202402-10487"/>
    <x v="391"/>
    <x v="15"/>
    <x v="5"/>
    <n v="3707146152"/>
    <x v="11"/>
    <s v="PRD-104-WAT"/>
    <x v="7"/>
    <x v="2"/>
    <s v="S"/>
    <n v="4940.88"/>
    <n v="1336"/>
    <x v="2"/>
    <n v="0.27039717621152498"/>
    <x v="0"/>
    <x v="1"/>
    <m/>
    <x v="0"/>
    <n v="0"/>
    <n v="2420.2800000000002"/>
    <x v="13"/>
    <x v="5"/>
  </r>
  <r>
    <s v="ORD-202402-10488"/>
    <x v="388"/>
    <x v="6"/>
    <x v="1"/>
    <n v="926198519"/>
    <x v="9"/>
    <s v="PRD-107-TAB"/>
    <x v="6"/>
    <x v="1"/>
    <s v="North"/>
    <n v="4747.8"/>
    <n v="211.42"/>
    <x v="0"/>
    <n v="4.4530098150722397E-2"/>
    <x v="0"/>
    <x v="2"/>
    <m/>
    <x v="0"/>
    <n v="0"/>
    <n v="2081.52"/>
    <x v="13"/>
    <x v="5"/>
  </r>
  <r>
    <s v="ORD-202402-10489"/>
    <x v="408"/>
    <x v="28"/>
    <x v="2"/>
    <n v="9007180824"/>
    <x v="6"/>
    <s v="PRD-107-TAB"/>
    <x v="4"/>
    <x v="1"/>
    <s v="W"/>
    <n v="2293.1799999999998"/>
    <n v="411"/>
    <x v="3"/>
    <n v="0.179227099486303"/>
    <x v="0"/>
    <x v="0"/>
    <m/>
    <x v="0"/>
    <n v="0"/>
    <n v="2081.52"/>
    <x v="13"/>
    <x v="5"/>
  </r>
  <r>
    <s v="ORD-202402-10490"/>
    <x v="404"/>
    <x v="14"/>
    <x v="4"/>
    <n v="1459163531"/>
    <x v="17"/>
    <s v="PRD - 108 - JAC "/>
    <x v="0"/>
    <x v="0"/>
    <s v="N"/>
    <n v="1117.05"/>
    <n v="200.59"/>
    <x v="0"/>
    <n v="0.179571191978873"/>
    <x v="0"/>
    <x v="0"/>
    <m/>
    <x v="0"/>
    <n v="0"/>
    <m/>
    <x v="13"/>
    <x v="5"/>
  </r>
  <r>
    <s v="ORD-202402-10491"/>
    <x v="399"/>
    <x v="2"/>
    <x v="2"/>
    <n v="2037092507"/>
    <x v="3"/>
    <s v="PRD-106-PHO"/>
    <x v="2"/>
    <x v="1"/>
    <s v="East"/>
    <n v="2029.33"/>
    <n v="499.84"/>
    <x v="1"/>
    <n v="0.24630789472387399"/>
    <x v="0"/>
    <x v="1"/>
    <m/>
    <x v="0"/>
    <n v="0"/>
    <n v="2788.38"/>
    <x v="13"/>
    <x v="5"/>
  </r>
  <r>
    <s v="ORD-202402-10492"/>
    <x v="384"/>
    <x v="23"/>
    <x v="7"/>
    <n v="6635282994"/>
    <x v="4"/>
    <s v="PRD-109-SUN"/>
    <x v="4"/>
    <x v="2"/>
    <s v="East"/>
    <n v="3999.36"/>
    <n v="1101.08"/>
    <x v="1"/>
    <n v="0.27531405024804001"/>
    <x v="0"/>
    <x v="1"/>
    <m/>
    <x v="0"/>
    <n v="0"/>
    <m/>
    <x v="13"/>
    <x v="5"/>
  </r>
  <r>
    <s v="ORD-202402-10493"/>
    <x v="408"/>
    <x v="18"/>
    <x v="0"/>
    <n v="2542519767"/>
    <x v="5"/>
    <s v="PRD-103-HEA"/>
    <x v="4"/>
    <x v="1"/>
    <s v="W"/>
    <n v="1224.9000000000001"/>
    <n v="121.67"/>
    <x v="3"/>
    <n v="9.9330557596538499E-2"/>
    <x v="0"/>
    <x v="2"/>
    <m/>
    <x v="0"/>
    <n v="0"/>
    <n v="2183.56"/>
    <x v="13"/>
    <x v="5"/>
  </r>
  <r>
    <s v="ORD-202402-10494"/>
    <x v="396"/>
    <x v="1"/>
    <x v="0"/>
    <n v="4174649478"/>
    <x v="0"/>
    <s v="PRD - 108 - JAC"/>
    <x v="0"/>
    <x v="0"/>
    <s v="W"/>
    <n v="1078.31"/>
    <n v="37.79"/>
    <x v="3"/>
    <n v="3.5045580584433002E-2"/>
    <x v="0"/>
    <x v="2"/>
    <m/>
    <x v="0"/>
    <n v="0"/>
    <m/>
    <x v="13"/>
    <x v="5"/>
  </r>
  <r>
    <s v="ORD-202402-10495"/>
    <x v="401"/>
    <x v="0"/>
    <x v="3"/>
    <n v="8338026013"/>
    <x v="23"/>
    <s v="PRD-111-CHA"/>
    <x v="11"/>
    <x v="1"/>
    <s v="North"/>
    <n v="2995.03"/>
    <n v="896.27"/>
    <x v="0"/>
    <n v="0.29925242818936698"/>
    <x v="0"/>
    <x v="1"/>
    <m/>
    <x v="0"/>
    <n v="0"/>
    <n v="207.68"/>
    <x v="13"/>
    <x v="5"/>
  </r>
  <r>
    <s v="ORD-202402-10496"/>
    <x v="399"/>
    <x v="27"/>
    <x v="1"/>
    <n v="9707028205"/>
    <x v="8"/>
    <s v="PRD-110-CAM"/>
    <x v="4"/>
    <x v="1"/>
    <s v="West"/>
    <n v="1476.41"/>
    <n v="237.77"/>
    <x v="3"/>
    <n v="0.16104605089372201"/>
    <x v="0"/>
    <x v="0"/>
    <m/>
    <x v="0"/>
    <n v="0"/>
    <m/>
    <x v="13"/>
    <x v="5"/>
  </r>
  <r>
    <s v="ORD-202402-10497"/>
    <x v="409"/>
    <x v="2"/>
    <x v="6"/>
    <n v="935124701"/>
    <x v="17"/>
    <s v="PRD-108-JAC"/>
    <x v="0"/>
    <x v="0"/>
    <s v="S"/>
    <n v="3662.07"/>
    <n v="259.22000000000003"/>
    <x v="2"/>
    <n v="7.0785102414754497E-2"/>
    <x v="0"/>
    <x v="2"/>
    <m/>
    <x v="0"/>
    <n v="0"/>
    <n v="2085.91"/>
    <x v="13"/>
    <x v="5"/>
  </r>
  <r>
    <s v="ORD-202402-10498"/>
    <x v="404"/>
    <x v="14"/>
    <x v="3"/>
    <n v="8555046704"/>
    <x v="15"/>
    <s v="PRD-100-SHO"/>
    <x v="4"/>
    <x v="0"/>
    <s v="East"/>
    <n v="3799"/>
    <n v="534.59"/>
    <x v="1"/>
    <n v="0.140718610160569"/>
    <x v="0"/>
    <x v="0"/>
    <m/>
    <x v="0"/>
    <n v="0"/>
    <n v="2793.38"/>
    <x v="13"/>
    <x v="5"/>
  </r>
  <r>
    <s v="ORD-202402-10499"/>
    <x v="404"/>
    <x v="10"/>
    <x v="3"/>
    <n v="5210153519"/>
    <x v="4"/>
    <s v="PRD-109-SUN"/>
    <x v="3"/>
    <x v="2"/>
    <s v="North"/>
    <n v="2862.54"/>
    <n v="678.75"/>
    <x v="0"/>
    <n v="0.237114590538473"/>
    <x v="0"/>
    <x v="1"/>
    <m/>
    <x v="0"/>
    <n v="0"/>
    <m/>
    <x v="13"/>
    <x v="5"/>
  </r>
  <r>
    <s v="ORD-202402-10500"/>
    <x v="407"/>
    <x v="27"/>
    <x v="6"/>
    <n v="8725110552"/>
    <x v="4"/>
    <s v="PRD-109-SUN"/>
    <x v="3"/>
    <x v="2"/>
    <s v="North"/>
    <n v="1430.47"/>
    <n v="106.22"/>
    <x v="0"/>
    <n v="7.4255314686781301E-2"/>
    <x v="0"/>
    <x v="2"/>
    <m/>
    <x v="0"/>
    <n v="0"/>
    <m/>
    <x v="13"/>
    <x v="5"/>
  </r>
  <r>
    <s v="ORD-202402-10501"/>
    <x v="406"/>
    <x v="26"/>
    <x v="0"/>
    <n v="2642376272"/>
    <x v="0"/>
    <s v="PRD-108-JAC"/>
    <x v="0"/>
    <x v="0"/>
    <s v="East"/>
    <n v="1551.98"/>
    <n v="441.28"/>
    <x v="1"/>
    <n v="0.28433356099949703"/>
    <x v="0"/>
    <x v="1"/>
    <m/>
    <x v="0"/>
    <n v="0"/>
    <n v="2085.91"/>
    <x v="13"/>
    <x v="5"/>
  </r>
  <r>
    <s v="ORD-202402-10502"/>
    <x v="408"/>
    <x v="29"/>
    <x v="6"/>
    <n v="3754381310"/>
    <x v="6"/>
    <s v="PRD-107-TAB"/>
    <x v="6"/>
    <x v="1"/>
    <s v="W"/>
    <n v="4392.78"/>
    <n v="1316.28"/>
    <x v="3"/>
    <n v="0.29964623769002802"/>
    <x v="0"/>
    <x v="1"/>
    <s v="Size issue"/>
    <x v="1"/>
    <n v="1"/>
    <n v="2081.52"/>
    <x v="13"/>
    <x v="5"/>
  </r>
  <r>
    <s v="ORD-202402-10503"/>
    <x v="395"/>
    <x v="26"/>
    <x v="5"/>
    <n v="4754573859"/>
    <x v="2"/>
    <s v="PRD - 101 - SHI"/>
    <x v="1"/>
    <x v="0"/>
    <s v="North"/>
    <n v="3417.86"/>
    <n v="709.53"/>
    <x v="0"/>
    <n v="0.20759481078803699"/>
    <x v="0"/>
    <x v="1"/>
    <m/>
    <x v="0"/>
    <n v="0"/>
    <m/>
    <x v="13"/>
    <x v="5"/>
  </r>
  <r>
    <s v="ORD-202402-10504"/>
    <x v="395"/>
    <x v="7"/>
    <x v="5"/>
    <n v="1407098235"/>
    <x v="9"/>
    <s v="PRD - 107 - TAB"/>
    <x v="4"/>
    <x v="1"/>
    <s v="West"/>
    <n v="4414.5600000000004"/>
    <n v="254.17"/>
    <x v="3"/>
    <n v="5.7575386901525798E-2"/>
    <x v="0"/>
    <x v="2"/>
    <m/>
    <x v="0"/>
    <n v="0"/>
    <m/>
    <x v="13"/>
    <x v="5"/>
  </r>
  <r>
    <s v="ORD-202402-10505"/>
    <x v="401"/>
    <x v="23"/>
    <x v="2"/>
    <n v="5905144796"/>
    <x v="22"/>
    <s v="PRD-105-BAG"/>
    <x v="9"/>
    <x v="2"/>
    <s v="S"/>
    <n v="787.86"/>
    <n v="158.16"/>
    <x v="2"/>
    <n v="0.20074632548929999"/>
    <x v="1"/>
    <x v="1"/>
    <s v="Late delivery"/>
    <x v="1"/>
    <n v="1"/>
    <m/>
    <x v="13"/>
    <x v="5"/>
  </r>
  <r>
    <s v="ORD-202402-10506"/>
    <x v="400"/>
    <x v="26"/>
    <x v="6"/>
    <n v="2260737949"/>
    <x v="15"/>
    <s v="PRD-100-SHO"/>
    <x v="12"/>
    <x v="0"/>
    <s v="S"/>
    <n v="1677.5"/>
    <n v="264.43"/>
    <x v="2"/>
    <n v="0.157633383010432"/>
    <x v="0"/>
    <x v="0"/>
    <m/>
    <x v="0"/>
    <n v="0"/>
    <n v="2793.38"/>
    <x v="13"/>
    <x v="5"/>
  </r>
  <r>
    <s v="ORD-202402-10507"/>
    <x v="400"/>
    <x v="16"/>
    <x v="4"/>
    <n v="9374391864"/>
    <x v="0"/>
    <s v="PRD-108-JAC"/>
    <x v="0"/>
    <x v="0"/>
    <s v="East"/>
    <n v="4003.01"/>
    <n v="1007.77"/>
    <x v="1"/>
    <n v="0.25175305582549101"/>
    <x v="0"/>
    <x v="1"/>
    <m/>
    <x v="0"/>
    <n v="0"/>
    <n v="2085.91"/>
    <x v="13"/>
    <x v="5"/>
  </r>
  <r>
    <s v="ORD-202402-10508"/>
    <x v="396"/>
    <x v="14"/>
    <x v="7"/>
    <n v="700558611"/>
    <x v="9"/>
    <s v="PRD-107-TAB"/>
    <x v="6"/>
    <x v="1"/>
    <s v="North"/>
    <n v="3267.74"/>
    <n v="849.53"/>
    <x v="0"/>
    <n v="0.25997478379552802"/>
    <x v="0"/>
    <x v="1"/>
    <m/>
    <x v="0"/>
    <n v="0"/>
    <n v="2081.52"/>
    <x v="13"/>
    <x v="5"/>
  </r>
  <r>
    <s v="ORD-202402-10509"/>
    <x v="400"/>
    <x v="17"/>
    <x v="0"/>
    <n v="6582934188"/>
    <x v="2"/>
    <s v="PRD-101-SHI"/>
    <x v="1"/>
    <x v="0"/>
    <s v="W"/>
    <n v="4169.3"/>
    <n v="145.41999999999999"/>
    <x v="3"/>
    <n v="3.4878756625812503E-2"/>
    <x v="0"/>
    <x v="2"/>
    <m/>
    <x v="0"/>
    <n v="0"/>
    <n v="2821.33"/>
    <x v="13"/>
    <x v="5"/>
  </r>
  <r>
    <s v="ORD-202402-10510"/>
    <x v="401"/>
    <x v="6"/>
    <x v="7"/>
    <n v="2312044451"/>
    <x v="14"/>
    <s v="PRD-111-CHA"/>
    <x v="11"/>
    <x v="1"/>
    <s v="N"/>
    <n v="4935.53"/>
    <n v="345.77"/>
    <x v="0"/>
    <n v="7.0057319072115903E-2"/>
    <x v="0"/>
    <x v="2"/>
    <m/>
    <x v="0"/>
    <n v="0"/>
    <n v="207.68"/>
    <x v="13"/>
    <x v="5"/>
  </r>
  <r>
    <s v="ORD-202402-10511"/>
    <x v="390"/>
    <x v="29"/>
    <x v="7"/>
    <n v="9399845266"/>
    <x v="5"/>
    <s v="PRD-103-HEA"/>
    <x v="5"/>
    <x v="1"/>
    <s v="South"/>
    <n v="4585.99"/>
    <n v="907.1"/>
    <x v="2"/>
    <n v="0.19779807631503801"/>
    <x v="0"/>
    <x v="0"/>
    <m/>
    <x v="0"/>
    <n v="0"/>
    <n v="2183.56"/>
    <x v="13"/>
    <x v="5"/>
  </r>
  <r>
    <s v="ORD-202402-10512"/>
    <x v="403"/>
    <x v="24"/>
    <x v="2"/>
    <n v="110383447"/>
    <x v="14"/>
    <s v="PRD-111-CHA"/>
    <x v="11"/>
    <x v="1"/>
    <s v="W"/>
    <n v="2026.65"/>
    <n v="535.33000000000004"/>
    <x v="3"/>
    <n v="0.26414526435250302"/>
    <x v="0"/>
    <x v="1"/>
    <m/>
    <x v="0"/>
    <n v="0"/>
    <n v="207.68"/>
    <x v="13"/>
    <x v="5"/>
  </r>
  <r>
    <s v="ORD-202402-10513"/>
    <x v="389"/>
    <x v="26"/>
    <x v="3"/>
    <n v="2601713209"/>
    <x v="11"/>
    <s v="PRD - 104 - WAT"/>
    <x v="4"/>
    <x v="2"/>
    <s v="South"/>
    <n v="1221.3900000000001"/>
    <n v="88.74"/>
    <x v="2"/>
    <n v="7.26549259450298E-2"/>
    <x v="0"/>
    <x v="2"/>
    <s v="DAMAGED"/>
    <x v="1"/>
    <n v="1"/>
    <m/>
    <x v="13"/>
    <x v="5"/>
  </r>
  <r>
    <s v="ORD-202402-10514"/>
    <x v="397"/>
    <x v="17"/>
    <x v="6"/>
    <n v="2972190941"/>
    <x v="14"/>
    <s v="PRD-111-CHA"/>
    <x v="11"/>
    <x v="1"/>
    <s v="East"/>
    <n v="3004.93"/>
    <n v="551.54"/>
    <x v="1"/>
    <n v="0.18354504098265201"/>
    <x v="0"/>
    <x v="0"/>
    <m/>
    <x v="0"/>
    <n v="0"/>
    <n v="207.68"/>
    <x v="13"/>
    <x v="5"/>
  </r>
  <r>
    <s v="ORD-202402-10515"/>
    <x v="395"/>
    <x v="23"/>
    <x v="0"/>
    <n v="5246610818"/>
    <x v="9"/>
    <s v="PRD-107-TAB"/>
    <x v="6"/>
    <x v="1"/>
    <s v="South"/>
    <n v="548.02"/>
    <n v="115.64"/>
    <x v="2"/>
    <n v="0.21101419656216899"/>
    <x v="1"/>
    <x v="1"/>
    <m/>
    <x v="0"/>
    <n v="0"/>
    <n v="2081.52"/>
    <x v="13"/>
    <x v="5"/>
  </r>
  <r>
    <s v="ORD-202402-10516"/>
    <x v="399"/>
    <x v="19"/>
    <x v="2"/>
    <n v="4588237589"/>
    <x v="8"/>
    <s v="PRD-110-CAM"/>
    <x v="4"/>
    <x v="1"/>
    <s v="North"/>
    <n v="239.82"/>
    <n v="56.82"/>
    <x v="0"/>
    <n v="0.23692769577182901"/>
    <x v="2"/>
    <x v="1"/>
    <s v="DAMAGED"/>
    <x v="1"/>
    <n v="1"/>
    <m/>
    <x v="13"/>
    <x v="5"/>
  </r>
  <r>
    <s v="ORD-202402-10517"/>
    <x v="388"/>
    <x v="15"/>
    <x v="3"/>
    <n v="4950463578"/>
    <x v="3"/>
    <s v="PRD-106-PHO"/>
    <x v="2"/>
    <x v="1"/>
    <s v="East"/>
    <n v="1722.05"/>
    <n v="237.71"/>
    <x v="1"/>
    <n v="0.138038965186841"/>
    <x v="0"/>
    <x v="0"/>
    <m/>
    <x v="0"/>
    <n v="0"/>
    <n v="2788.38"/>
    <x v="13"/>
    <x v="5"/>
  </r>
  <r>
    <s v="ORD-202402-10518"/>
    <x v="393"/>
    <x v="2"/>
    <x v="6"/>
    <n v="7150510118"/>
    <x v="15"/>
    <s v="PRD-100-SHO"/>
    <x v="12"/>
    <x v="0"/>
    <s v="East"/>
    <n v="326.23"/>
    <n v="55.6"/>
    <x v="1"/>
    <n v="0.17043190387150201"/>
    <x v="2"/>
    <x v="0"/>
    <m/>
    <x v="0"/>
    <n v="0"/>
    <n v="2793.38"/>
    <x v="13"/>
    <x v="5"/>
  </r>
  <r>
    <s v="ORD-202402-10519"/>
    <x v="390"/>
    <x v="19"/>
    <x v="6"/>
    <n v="6692904423"/>
    <x v="12"/>
    <s v="PRD-105-BAG"/>
    <x v="9"/>
    <x v="2"/>
    <s v="North"/>
    <n v="2877.51"/>
    <n v="764.73"/>
    <x v="0"/>
    <n v="0.26576102255074702"/>
    <x v="0"/>
    <x v="1"/>
    <m/>
    <x v="0"/>
    <n v="0"/>
    <m/>
    <x v="13"/>
    <x v="5"/>
  </r>
  <r>
    <s v="ORD-202402-10520"/>
    <x v="391"/>
    <x v="4"/>
    <x v="0"/>
    <n v="4788046348"/>
    <x v="0"/>
    <s v="PRD-108-JAC"/>
    <x v="0"/>
    <x v="0"/>
    <s v="South"/>
    <n v="2573.54"/>
    <n v="297.86"/>
    <x v="2"/>
    <n v="0.115739409529287"/>
    <x v="0"/>
    <x v="0"/>
    <m/>
    <x v="0"/>
    <n v="0"/>
    <n v="2085.91"/>
    <x v="13"/>
    <x v="5"/>
  </r>
  <r>
    <s v="ORD-202402-10521"/>
    <x v="387"/>
    <x v="24"/>
    <x v="6"/>
    <n v="242092028"/>
    <x v="10"/>
    <s v="PRD-106-PHO"/>
    <x v="2"/>
    <x v="1"/>
    <s v="N"/>
    <n v="2866.39"/>
    <n v="850.09"/>
    <x v="0"/>
    <n v="0.29657164586814799"/>
    <x v="0"/>
    <x v="1"/>
    <s v="DAMAGED"/>
    <x v="1"/>
    <n v="1"/>
    <n v="2788.38"/>
    <x v="13"/>
    <x v="5"/>
  </r>
  <r>
    <s v="ORD-202402-10522"/>
    <x v="394"/>
    <x v="16"/>
    <x v="7"/>
    <n v="9595929504"/>
    <x v="14"/>
    <s v="PRD-111-CHA"/>
    <x v="11"/>
    <x v="1"/>
    <s v="South"/>
    <n v="4130.54"/>
    <n v="420.22"/>
    <x v="2"/>
    <n v="0.10173488212195"/>
    <x v="0"/>
    <x v="0"/>
    <m/>
    <x v="0"/>
    <n v="0"/>
    <n v="207.68"/>
    <x v="13"/>
    <x v="5"/>
  </r>
  <r>
    <s v="ORD-202402-10523"/>
    <x v="404"/>
    <x v="29"/>
    <x v="1"/>
    <n v="3114521839"/>
    <x v="14"/>
    <s v="PRD-111-CHA"/>
    <x v="11"/>
    <x v="1"/>
    <s v="East"/>
    <n v="383.03"/>
    <n v="45.84"/>
    <x v="1"/>
    <n v="0.11967730987128899"/>
    <x v="2"/>
    <x v="0"/>
    <m/>
    <x v="0"/>
    <n v="0"/>
    <n v="207.68"/>
    <x v="13"/>
    <x v="5"/>
  </r>
  <r>
    <s v="ORD-202402-10524"/>
    <x v="408"/>
    <x v="21"/>
    <x v="4"/>
    <n v="2744286186"/>
    <x v="13"/>
    <s v="PRD-102-LAP"/>
    <x v="10"/>
    <x v="1"/>
    <s v="North"/>
    <n v="1218.56"/>
    <n v="242.52"/>
    <x v="0"/>
    <n v="0.19902179621848701"/>
    <x v="0"/>
    <x v="0"/>
    <m/>
    <x v="0"/>
    <n v="0"/>
    <n v="847.14"/>
    <x v="13"/>
    <x v="5"/>
  </r>
  <r>
    <s v="ORD-202402-10525"/>
    <x v="383"/>
    <x v="7"/>
    <x v="0"/>
    <n v="77917644"/>
    <x v="22"/>
    <s v="PRD-105-BAG"/>
    <x v="4"/>
    <x v="2"/>
    <s v="North"/>
    <n v="1721.54"/>
    <n v="249.67"/>
    <x v="0"/>
    <n v="0.14502712687477501"/>
    <x v="0"/>
    <x v="0"/>
    <m/>
    <x v="0"/>
    <n v="0"/>
    <m/>
    <x v="13"/>
    <x v="5"/>
  </r>
  <r>
    <s v="ORD-202402-10526"/>
    <x v="386"/>
    <x v="16"/>
    <x v="3"/>
    <n v="8907082842"/>
    <x v="3"/>
    <s v="PRD-106-PHO"/>
    <x v="2"/>
    <x v="1"/>
    <s v="South"/>
    <n v="4922.1099999999997"/>
    <n v="684.64"/>
    <x v="2"/>
    <n v="0.13909481909181201"/>
    <x v="0"/>
    <x v="0"/>
    <m/>
    <x v="0"/>
    <n v="0"/>
    <n v="2788.38"/>
    <x v="13"/>
    <x v="5"/>
  </r>
  <r>
    <s v="ORD-202402-10527"/>
    <x v="388"/>
    <x v="26"/>
    <x v="1"/>
    <n v="9289308471"/>
    <x v="8"/>
    <s v="PRD-110-CAM"/>
    <x v="8"/>
    <x v="1"/>
    <s v="South"/>
    <n v="969.63"/>
    <n v="68.98"/>
    <x v="2"/>
    <n v="7.1140538143415505E-2"/>
    <x v="1"/>
    <x v="2"/>
    <m/>
    <x v="0"/>
    <n v="0"/>
    <m/>
    <x v="13"/>
    <x v="5"/>
  </r>
  <r>
    <s v="ORD-202402-10528"/>
    <x v="400"/>
    <x v="9"/>
    <x v="6"/>
    <n v="7921446203"/>
    <x v="6"/>
    <s v="PRD-107-TAB"/>
    <x v="6"/>
    <x v="1"/>
    <s v="North"/>
    <n v="4268.6099999999997"/>
    <n v="1149.04"/>
    <x v="0"/>
    <n v="0.26918364526157201"/>
    <x v="0"/>
    <x v="1"/>
    <m/>
    <x v="0"/>
    <n v="0"/>
    <n v="2081.52"/>
    <x v="13"/>
    <x v="5"/>
  </r>
  <r>
    <s v="ORD-202402-10529"/>
    <x v="384"/>
    <x v="23"/>
    <x v="0"/>
    <n v="3505649081"/>
    <x v="12"/>
    <s v="PRD-105-BAG"/>
    <x v="9"/>
    <x v="2"/>
    <s v="South"/>
    <n v="753.73"/>
    <n v="196.35"/>
    <x v="2"/>
    <n v="0.26050442466135099"/>
    <x v="1"/>
    <x v="1"/>
    <m/>
    <x v="0"/>
    <n v="0"/>
    <m/>
    <x v="13"/>
    <x v="5"/>
  </r>
  <r>
    <s v="ORD-202402-10530"/>
    <x v="388"/>
    <x v="27"/>
    <x v="6"/>
    <n v="1831908872"/>
    <x v="9"/>
    <s v="PRD-107-TAB"/>
    <x v="6"/>
    <x v="1"/>
    <s v="East"/>
    <n v="2778.26"/>
    <n v="393.57"/>
    <x v="1"/>
    <n v="0.1416606077185"/>
    <x v="0"/>
    <x v="0"/>
    <m/>
    <x v="0"/>
    <n v="0"/>
    <n v="2081.52"/>
    <x v="13"/>
    <x v="5"/>
  </r>
  <r>
    <s v="ORD-202402-10531"/>
    <x v="400"/>
    <x v="5"/>
    <x v="7"/>
    <n v="8230073951"/>
    <x v="18"/>
    <s v="PRD-103-HEA"/>
    <x v="5"/>
    <x v="1"/>
    <s v="W"/>
    <n v="3059.55"/>
    <n v="420.81"/>
    <x v="3"/>
    <n v="0.13753983428935601"/>
    <x v="0"/>
    <x v="0"/>
    <m/>
    <x v="0"/>
    <n v="0"/>
    <n v="2183.56"/>
    <x v="13"/>
    <x v="5"/>
  </r>
  <r>
    <s v="ORD-202402-10532"/>
    <x v="391"/>
    <x v="29"/>
    <x v="5"/>
    <n v="6140888663"/>
    <x v="12"/>
    <s v="PRD-105-BAG"/>
    <x v="9"/>
    <x v="2"/>
    <s v="North"/>
    <n v="3338.94"/>
    <n v="921.24"/>
    <x v="0"/>
    <n v="0.27590792287372601"/>
    <x v="0"/>
    <x v="1"/>
    <m/>
    <x v="0"/>
    <n v="0"/>
    <m/>
    <x v="13"/>
    <x v="5"/>
  </r>
  <r>
    <s v="ORD-202402-10533"/>
    <x v="393"/>
    <x v="23"/>
    <x v="5"/>
    <n v="5496698795"/>
    <x v="4"/>
    <s v="PRD-109-SUN"/>
    <x v="3"/>
    <x v="2"/>
    <s v="West"/>
    <n v="888.62"/>
    <n v="123.81"/>
    <x v="3"/>
    <n v="0.139328396840044"/>
    <x v="1"/>
    <x v="0"/>
    <m/>
    <x v="0"/>
    <n v="0"/>
    <m/>
    <x v="13"/>
    <x v="5"/>
  </r>
  <r>
    <s v="ORD-202402-10534"/>
    <x v="404"/>
    <x v="26"/>
    <x v="7"/>
    <n v="9173595962"/>
    <x v="14"/>
    <s v="PRD-111-CHA"/>
    <x v="11"/>
    <x v="1"/>
    <s v="N"/>
    <n v="4788.6000000000004"/>
    <n v="790.01"/>
    <x v="0"/>
    <n v="0.16497723760598099"/>
    <x v="0"/>
    <x v="0"/>
    <m/>
    <x v="0"/>
    <n v="0"/>
    <n v="207.68"/>
    <x v="13"/>
    <x v="5"/>
  </r>
  <r>
    <s v="ORD-202402-10535"/>
    <x v="400"/>
    <x v="24"/>
    <x v="0"/>
    <n v="3022866577"/>
    <x v="11"/>
    <s v="PRD-104-WAT"/>
    <x v="7"/>
    <x v="2"/>
    <s v="S"/>
    <n v="2667.17"/>
    <n v="523.23"/>
    <x v="2"/>
    <n v="0.196174222115576"/>
    <x v="0"/>
    <x v="0"/>
    <m/>
    <x v="0"/>
    <n v="0"/>
    <n v="2420.2800000000002"/>
    <x v="13"/>
    <x v="5"/>
  </r>
  <r>
    <s v="ORD-202402-10536"/>
    <x v="392"/>
    <x v="3"/>
    <x v="7"/>
    <n v="1656295414"/>
    <x v="15"/>
    <s v="PRD - 100 - SHO"/>
    <x v="12"/>
    <x v="0"/>
    <s v="North"/>
    <n v="3328.33"/>
    <n v="649.39"/>
    <x v="0"/>
    <n v="0.195109859899709"/>
    <x v="0"/>
    <x v="0"/>
    <m/>
    <x v="0"/>
    <n v="0"/>
    <m/>
    <x v="13"/>
    <x v="5"/>
  </r>
  <r>
    <s v="ORD-202402-10537"/>
    <x v="386"/>
    <x v="17"/>
    <x v="3"/>
    <n v="2013119121"/>
    <x v="16"/>
    <s v="PRD - 109 - SUN"/>
    <x v="3"/>
    <x v="2"/>
    <s v="North"/>
    <n v="4579.1400000000003"/>
    <n v="818.02"/>
    <x v="0"/>
    <n v="0.178640530754683"/>
    <x v="0"/>
    <x v="0"/>
    <s v="missing parts"/>
    <x v="1"/>
    <n v="1"/>
    <m/>
    <x v="13"/>
    <x v="5"/>
  </r>
  <r>
    <s v="ORD-202402-10538"/>
    <x v="402"/>
    <x v="27"/>
    <x v="2"/>
    <n v="5828437378"/>
    <x v="18"/>
    <s v="PRD-103-HEA"/>
    <x v="5"/>
    <x v="1"/>
    <s v="East"/>
    <n v="2950.15"/>
    <n v="638.46"/>
    <x v="1"/>
    <n v="0.216416114434859"/>
    <x v="0"/>
    <x v="1"/>
    <m/>
    <x v="0"/>
    <n v="0"/>
    <n v="2183.56"/>
    <x v="13"/>
    <x v="5"/>
  </r>
  <r>
    <s v="ORD-202402-10539"/>
    <x v="392"/>
    <x v="23"/>
    <x v="6"/>
    <n v="4250146058"/>
    <x v="8"/>
    <s v="PRD - 110 - CAM"/>
    <x v="8"/>
    <x v="1"/>
    <s v="West"/>
    <n v="2992.44"/>
    <n v="267.14"/>
    <x v="3"/>
    <n v="8.9271631177233302E-2"/>
    <x v="0"/>
    <x v="2"/>
    <m/>
    <x v="0"/>
    <n v="0"/>
    <m/>
    <x v="13"/>
    <x v="5"/>
  </r>
  <r>
    <s v="ORD-202402-10540"/>
    <x v="395"/>
    <x v="6"/>
    <x v="1"/>
    <n v="2648847504"/>
    <x v="14"/>
    <s v="PRD-111-CHA"/>
    <x v="11"/>
    <x v="1"/>
    <s v="West"/>
    <n v="2666.96"/>
    <n v="590.79"/>
    <x v="3"/>
    <n v="0.221521882592915"/>
    <x v="0"/>
    <x v="1"/>
    <m/>
    <x v="0"/>
    <n v="0"/>
    <n v="207.68"/>
    <x v="13"/>
    <x v="5"/>
  </r>
  <r>
    <s v="ORD-202402-10541"/>
    <x v="400"/>
    <x v="12"/>
    <x v="4"/>
    <n v="6642969543"/>
    <x v="8"/>
    <s v="PRD-110-CAM"/>
    <x v="4"/>
    <x v="1"/>
    <s v="South"/>
    <n v="1903.64"/>
    <n v="466.49"/>
    <x v="2"/>
    <n v="0.24505158538379099"/>
    <x v="0"/>
    <x v="1"/>
    <m/>
    <x v="0"/>
    <n v="0"/>
    <m/>
    <x v="13"/>
    <x v="5"/>
  </r>
  <r>
    <s v="ORD-202402-10542"/>
    <x v="404"/>
    <x v="15"/>
    <x v="6"/>
    <n v="793016924"/>
    <x v="7"/>
    <s v="PRD-104-WAT"/>
    <x v="7"/>
    <x v="2"/>
    <s v="W"/>
    <n v="2066.0700000000002"/>
    <n v="487.57"/>
    <x v="3"/>
    <n v="0.23598910007889401"/>
    <x v="0"/>
    <x v="1"/>
    <m/>
    <x v="0"/>
    <n v="0"/>
    <n v="2420.2800000000002"/>
    <x v="13"/>
    <x v="5"/>
  </r>
  <r>
    <s v="ORD-202402-10543"/>
    <x v="407"/>
    <x v="17"/>
    <x v="4"/>
    <n v="5110037354"/>
    <x v="4"/>
    <s v="PRD-109-SUN"/>
    <x v="3"/>
    <x v="2"/>
    <s v="South"/>
    <n v="2884.23"/>
    <n v="640.36"/>
    <x v="2"/>
    <n v="0.22202112868946"/>
    <x v="0"/>
    <x v="1"/>
    <m/>
    <x v="0"/>
    <n v="0"/>
    <m/>
    <x v="13"/>
    <x v="5"/>
  </r>
  <r>
    <s v="ORD-202402-10544"/>
    <x v="410"/>
    <x v="6"/>
    <x v="3"/>
    <n v="470129356"/>
    <x v="11"/>
    <s v="PRD-104-WAT"/>
    <x v="7"/>
    <x v="2"/>
    <s v="South"/>
    <n v="933.19"/>
    <n v="204.29"/>
    <x v="2"/>
    <n v="0.21891576206346"/>
    <x v="1"/>
    <x v="1"/>
    <m/>
    <x v="0"/>
    <n v="0"/>
    <n v="2420.2800000000002"/>
    <x v="13"/>
    <x v="5"/>
  </r>
  <r>
    <s v="ORD-202402-10545"/>
    <x v="393"/>
    <x v="18"/>
    <x v="3"/>
    <n v="8671381175"/>
    <x v="0"/>
    <s v="PRD-108-JAC"/>
    <x v="0"/>
    <x v="0"/>
    <s v="South"/>
    <n v="3391.71"/>
    <n v="543.66999999999996"/>
    <x v="2"/>
    <n v="0.16029377511638701"/>
    <x v="0"/>
    <x v="0"/>
    <s v="missing parts"/>
    <x v="1"/>
    <n v="1"/>
    <n v="2085.91"/>
    <x v="13"/>
    <x v="5"/>
  </r>
  <r>
    <s v="ORD-202402-10546"/>
    <x v="387"/>
    <x v="10"/>
    <x v="4"/>
    <n v="5062496023"/>
    <x v="11"/>
    <s v="PRD-104-WAT"/>
    <x v="7"/>
    <x v="2"/>
    <s v="East"/>
    <n v="1351.58"/>
    <n v="264.35000000000002"/>
    <x v="1"/>
    <n v="0.19558590686455901"/>
    <x v="0"/>
    <x v="0"/>
    <m/>
    <x v="0"/>
    <n v="0"/>
    <n v="2420.2800000000002"/>
    <x v="13"/>
    <x v="5"/>
  </r>
  <r>
    <s v="ORD-202402-10547"/>
    <x v="399"/>
    <x v="18"/>
    <x v="5"/>
    <n v="1023672619"/>
    <x v="9"/>
    <s v="PRD-107-TAB"/>
    <x v="6"/>
    <x v="1"/>
    <s v="W"/>
    <n v="1689.96"/>
    <n v="431.31"/>
    <x v="3"/>
    <n v="0.25521905843925302"/>
    <x v="0"/>
    <x v="1"/>
    <m/>
    <x v="0"/>
    <n v="0"/>
    <n v="2081.52"/>
    <x v="13"/>
    <x v="5"/>
  </r>
  <r>
    <s v="ORD-202402-10548"/>
    <x v="392"/>
    <x v="16"/>
    <x v="5"/>
    <n v="9428222558"/>
    <x v="4"/>
    <s v="PRD-109-SUN"/>
    <x v="3"/>
    <x v="2"/>
    <s v="S"/>
    <n v="2325.75"/>
    <n v="600.75"/>
    <x v="2"/>
    <n v="0.25830377297645901"/>
    <x v="0"/>
    <x v="1"/>
    <m/>
    <x v="0"/>
    <n v="0"/>
    <m/>
    <x v="13"/>
    <x v="5"/>
  </r>
  <r>
    <s v="ORD-202402-10549"/>
    <x v="384"/>
    <x v="0"/>
    <x v="2"/>
    <n v="9664949195"/>
    <x v="11"/>
    <s v="PRD-104-WAT"/>
    <x v="4"/>
    <x v="2"/>
    <s v="South"/>
    <n v="4757.34"/>
    <n v="1271.23"/>
    <x v="2"/>
    <n v="0.26721445177346997"/>
    <x v="0"/>
    <x v="1"/>
    <s v="Defective"/>
    <x v="1"/>
    <n v="1"/>
    <n v="2420.2800000000002"/>
    <x v="13"/>
    <x v="5"/>
  </r>
  <r>
    <s v="ORD-202402-10550"/>
    <x v="388"/>
    <x v="14"/>
    <x v="3"/>
    <n v="1716976688"/>
    <x v="4"/>
    <s v="PRD-109-SUN"/>
    <x v="3"/>
    <x v="2"/>
    <s v="West"/>
    <n v="1285.28"/>
    <n v="346.28"/>
    <x v="3"/>
    <n v="0.269419892941616"/>
    <x v="0"/>
    <x v="1"/>
    <s v="Wrong item delivered"/>
    <x v="1"/>
    <n v="1"/>
    <m/>
    <x v="13"/>
    <x v="5"/>
  </r>
  <r>
    <s v="ORD-202402-10551"/>
    <x v="387"/>
    <x v="23"/>
    <x v="0"/>
    <n v="4265835846"/>
    <x v="5"/>
    <s v="PRD-103-HEA"/>
    <x v="5"/>
    <x v="1"/>
    <s v="West"/>
    <n v="1721.87"/>
    <n v="425.32"/>
    <x v="3"/>
    <n v="0.24701051763489701"/>
    <x v="0"/>
    <x v="1"/>
    <m/>
    <x v="0"/>
    <n v="0"/>
    <n v="2183.56"/>
    <x v="13"/>
    <x v="5"/>
  </r>
  <r>
    <s v="ORD-202402-10552"/>
    <x v="394"/>
    <x v="5"/>
    <x v="0"/>
    <n v="2645834445"/>
    <x v="12"/>
    <s v="PRD-105-BAG"/>
    <x v="9"/>
    <x v="2"/>
    <s v="East"/>
    <n v="1360.56"/>
    <n v="61.01"/>
    <x v="1"/>
    <n v="4.4841829834773902E-2"/>
    <x v="0"/>
    <x v="2"/>
    <m/>
    <x v="0"/>
    <n v="0"/>
    <m/>
    <x v="13"/>
    <x v="5"/>
  </r>
  <r>
    <s v="ORD-202402-10553"/>
    <x v="391"/>
    <x v="24"/>
    <x v="7"/>
    <n v="5357115857"/>
    <x v="4"/>
    <s v="PRD-109-SUN"/>
    <x v="3"/>
    <x v="2"/>
    <s v="South"/>
    <n v="3785.86"/>
    <n v="673.36"/>
    <x v="2"/>
    <n v="0.17786183324264501"/>
    <x v="0"/>
    <x v="0"/>
    <m/>
    <x v="0"/>
    <n v="0"/>
    <m/>
    <x v="13"/>
    <x v="5"/>
  </r>
  <r>
    <s v="ORD-202402-10554"/>
    <x v="402"/>
    <x v="23"/>
    <x v="4"/>
    <n v="2007462108"/>
    <x v="0"/>
    <s v="PRD-108-JAC "/>
    <x v="0"/>
    <x v="0"/>
    <s v="South"/>
    <n v="1201.1500000000001"/>
    <n v="344.08"/>
    <x v="2"/>
    <n v="0.28645881030678899"/>
    <x v="0"/>
    <x v="1"/>
    <m/>
    <x v="0"/>
    <n v="0"/>
    <m/>
    <x v="13"/>
    <x v="5"/>
  </r>
  <r>
    <s v="ORD-202402-10555"/>
    <x v="403"/>
    <x v="22"/>
    <x v="7"/>
    <n v="5953181535"/>
    <x v="2"/>
    <s v="PRD-101-SHI"/>
    <x v="1"/>
    <x v="0"/>
    <s v="East"/>
    <n v="673.64"/>
    <n v="160.34"/>
    <x v="1"/>
    <n v="0.238020307582685"/>
    <x v="1"/>
    <x v="1"/>
    <m/>
    <x v="0"/>
    <n v="0"/>
    <n v="2821.33"/>
    <x v="13"/>
    <x v="5"/>
  </r>
  <r>
    <s v="ORD-202402-10556"/>
    <x v="406"/>
    <x v="29"/>
    <x v="3"/>
    <n v="1828352535"/>
    <x v="17"/>
    <s v="PRD-108-JAC"/>
    <x v="0"/>
    <x v="0"/>
    <s v="South"/>
    <n v="2764.76"/>
    <n v="822.22"/>
    <x v="2"/>
    <n v="0.29739290209638403"/>
    <x v="0"/>
    <x v="1"/>
    <m/>
    <x v="0"/>
    <n v="0"/>
    <n v="2085.91"/>
    <x v="13"/>
    <x v="5"/>
  </r>
  <r>
    <s v="ORD-202402-10557"/>
    <x v="402"/>
    <x v="12"/>
    <x v="0"/>
    <n v="9470697217"/>
    <x v="13"/>
    <s v="PRD-102-LAP"/>
    <x v="10"/>
    <x v="1"/>
    <s v="East"/>
    <n v="746.14"/>
    <n v="88.47"/>
    <x v="1"/>
    <n v="0.11857024150963601"/>
    <x v="1"/>
    <x v="0"/>
    <m/>
    <x v="0"/>
    <n v="0"/>
    <n v="847.14"/>
    <x v="13"/>
    <x v="5"/>
  </r>
  <r>
    <s v="ORD-202402-10558"/>
    <x v="383"/>
    <x v="14"/>
    <x v="6"/>
    <n v="4282659251"/>
    <x v="0"/>
    <s v="PRD-108-JAC"/>
    <x v="0"/>
    <x v="0"/>
    <s v="South"/>
    <n v="165.79"/>
    <n v="23.21"/>
    <x v="2"/>
    <n v="0.13999638096386999"/>
    <x v="2"/>
    <x v="0"/>
    <s v="Size issue"/>
    <x v="1"/>
    <n v="1"/>
    <n v="2085.91"/>
    <x v="13"/>
    <x v="5"/>
  </r>
  <r>
    <s v="ORD-202402-10559"/>
    <x v="388"/>
    <x v="2"/>
    <x v="1"/>
    <n v="480253830"/>
    <x v="19"/>
    <s v="PRD-102-LAP"/>
    <x v="10"/>
    <x v="1"/>
    <s v="North"/>
    <n v="4274.3100000000004"/>
    <n v="468.56"/>
    <x v="0"/>
    <n v="0.10962237179802101"/>
    <x v="0"/>
    <x v="0"/>
    <m/>
    <x v="0"/>
    <n v="0"/>
    <n v="847.14"/>
    <x v="13"/>
    <x v="5"/>
  </r>
  <r>
    <s v="ORD-202402-10560"/>
    <x v="410"/>
    <x v="15"/>
    <x v="4"/>
    <n v="474009101"/>
    <x v="4"/>
    <s v="PRD-109-SUN"/>
    <x v="3"/>
    <x v="2"/>
    <s v="East"/>
    <n v="2593.77"/>
    <n v="679.95"/>
    <x v="1"/>
    <n v="0.26214737621300299"/>
    <x v="0"/>
    <x v="1"/>
    <m/>
    <x v="0"/>
    <n v="0"/>
    <m/>
    <x v="13"/>
    <x v="5"/>
  </r>
  <r>
    <s v="ORD-202402-10561"/>
    <x v="410"/>
    <x v="17"/>
    <x v="2"/>
    <n v="1885978997"/>
    <x v="5"/>
    <s v="PRD-103-HEA"/>
    <x v="5"/>
    <x v="1"/>
    <s v="North"/>
    <n v="4934.29"/>
    <n v="659.06"/>
    <x v="0"/>
    <n v="0.13356734200867801"/>
    <x v="0"/>
    <x v="0"/>
    <m/>
    <x v="0"/>
    <n v="0"/>
    <n v="2183.56"/>
    <x v="13"/>
    <x v="5"/>
  </r>
  <r>
    <s v="ORD-202402-10562"/>
    <x v="408"/>
    <x v="15"/>
    <x v="1"/>
    <n v="7289278185"/>
    <x v="22"/>
    <s v="PRD-105-BAG"/>
    <x v="9"/>
    <x v="2"/>
    <s v="N"/>
    <n v="4732.0600000000004"/>
    <n v="625.13"/>
    <x v="0"/>
    <n v="0.13210525648449101"/>
    <x v="0"/>
    <x v="0"/>
    <m/>
    <x v="0"/>
    <n v="0"/>
    <m/>
    <x v="13"/>
    <x v="5"/>
  </r>
  <r>
    <s v="ORD-202402-10563"/>
    <x v="400"/>
    <x v="24"/>
    <x v="6"/>
    <n v="8811188263"/>
    <x v="19"/>
    <s v="PRD-102-LAP"/>
    <x v="10"/>
    <x v="1"/>
    <s v="N"/>
    <n v="2170.42"/>
    <n v="167.49"/>
    <x v="0"/>
    <n v="7.7169395785147601E-2"/>
    <x v="0"/>
    <x v="2"/>
    <m/>
    <x v="0"/>
    <n v="0"/>
    <n v="847.14"/>
    <x v="13"/>
    <x v="5"/>
  </r>
  <r>
    <s v="ORD-202402-10564"/>
    <x v="395"/>
    <x v="0"/>
    <x v="3"/>
    <n v="5154141969"/>
    <x v="8"/>
    <s v="PRD-110-CAM"/>
    <x v="8"/>
    <x v="1"/>
    <s v="North"/>
    <n v="813.93"/>
    <n v="187.24"/>
    <x v="0"/>
    <n v="0.23004435270846399"/>
    <x v="1"/>
    <x v="1"/>
    <m/>
    <x v="0"/>
    <n v="0"/>
    <m/>
    <x v="13"/>
    <x v="5"/>
  </r>
  <r>
    <s v="ORD-202402-10565"/>
    <x v="385"/>
    <x v="11"/>
    <x v="7"/>
    <n v="9200928220"/>
    <x v="17"/>
    <s v="PRD-108-JAC"/>
    <x v="0"/>
    <x v="0"/>
    <s v="North"/>
    <n v="1274.73"/>
    <n v="167.63"/>
    <x v="0"/>
    <n v="0.13150235736195101"/>
    <x v="0"/>
    <x v="0"/>
    <m/>
    <x v="0"/>
    <n v="0"/>
    <n v="2085.91"/>
    <x v="13"/>
    <x v="5"/>
  </r>
  <r>
    <s v="ORD-202402-10566"/>
    <x v="399"/>
    <x v="11"/>
    <x v="4"/>
    <n v="2405951231"/>
    <x v="14"/>
    <s v="PRD-111-CHA"/>
    <x v="11"/>
    <x v="1"/>
    <s v="North"/>
    <n v="3137.56"/>
    <n v="830.28"/>
    <x v="0"/>
    <n v="0.26462601512002998"/>
    <x v="0"/>
    <x v="1"/>
    <m/>
    <x v="0"/>
    <n v="0"/>
    <n v="207.68"/>
    <x v="13"/>
    <x v="5"/>
  </r>
  <r>
    <s v="ORD-202402-10567"/>
    <x v="389"/>
    <x v="16"/>
    <x v="1"/>
    <n v="6401643656"/>
    <x v="11"/>
    <s v="PRD-104-WAT"/>
    <x v="7"/>
    <x v="2"/>
    <s v="North"/>
    <n v="2240.77"/>
    <n v="622.9"/>
    <x v="0"/>
    <n v="0.27798479986790298"/>
    <x v="0"/>
    <x v="1"/>
    <m/>
    <x v="0"/>
    <n v="0"/>
    <n v="2420.2800000000002"/>
    <x v="13"/>
    <x v="5"/>
  </r>
  <r>
    <s v="ORD-202402-10568"/>
    <x v="397"/>
    <x v="25"/>
    <x v="2"/>
    <n v="8537970819"/>
    <x v="3"/>
    <s v="PRD-106-PHO"/>
    <x v="2"/>
    <x v="1"/>
    <s v="South"/>
    <n v="2947.96"/>
    <n v="753.96"/>
    <x v="2"/>
    <n v="0.25575652315499497"/>
    <x v="0"/>
    <x v="1"/>
    <s v="DAMAGED"/>
    <x v="1"/>
    <n v="1"/>
    <n v="2788.38"/>
    <x v="13"/>
    <x v="5"/>
  </r>
  <r>
    <s v="ORD-202402-10569"/>
    <x v="400"/>
    <x v="27"/>
    <x v="1"/>
    <n v="8214719177"/>
    <x v="1"/>
    <s v="PRD-101-SHI"/>
    <x v="1"/>
    <x v="0"/>
    <s v="S"/>
    <n v="4060"/>
    <n v="1086.21"/>
    <x v="2"/>
    <n v="0.26753940886699501"/>
    <x v="0"/>
    <x v="1"/>
    <m/>
    <x v="0"/>
    <n v="0"/>
    <n v="2821.33"/>
    <x v="13"/>
    <x v="5"/>
  </r>
  <r>
    <s v="ORD-202402-10570"/>
    <x v="383"/>
    <x v="26"/>
    <x v="3"/>
    <n v="4382255684"/>
    <x v="0"/>
    <s v="PRD-108-JAC"/>
    <x v="0"/>
    <x v="0"/>
    <s v="South"/>
    <n v="222.11"/>
    <n v="15.35"/>
    <x v="2"/>
    <n v="6.9109900499752394E-2"/>
    <x v="2"/>
    <x v="2"/>
    <m/>
    <x v="0"/>
    <n v="0"/>
    <n v="2085.91"/>
    <x v="13"/>
    <x v="5"/>
  </r>
  <r>
    <s v="ORD-202402-10571"/>
    <x v="400"/>
    <x v="27"/>
    <x v="1"/>
    <n v="8159111694"/>
    <x v="4"/>
    <s v="PRD-109-SUN"/>
    <x v="3"/>
    <x v="2"/>
    <s v="East"/>
    <n v="3380.91"/>
    <n v="847.8"/>
    <x v="1"/>
    <n v="0.25076088981960498"/>
    <x v="0"/>
    <x v="1"/>
    <m/>
    <x v="0"/>
    <n v="0"/>
    <m/>
    <x v="13"/>
    <x v="5"/>
  </r>
  <r>
    <s v="ORD-202402-10572"/>
    <x v="383"/>
    <x v="14"/>
    <x v="0"/>
    <n v="9198354957"/>
    <x v="14"/>
    <s v="PRD - 111 - CHA"/>
    <x v="11"/>
    <x v="1"/>
    <s v="N"/>
    <n v="4815.3100000000004"/>
    <n v="541.83000000000004"/>
    <x v="0"/>
    <n v="0.11252235058594399"/>
    <x v="0"/>
    <x v="0"/>
    <m/>
    <x v="0"/>
    <n v="0"/>
    <m/>
    <x v="13"/>
    <x v="5"/>
  </r>
  <r>
    <s v="ORD-202402-10573"/>
    <x v="391"/>
    <x v="19"/>
    <x v="4"/>
    <n v="3832225806"/>
    <x v="19"/>
    <s v="PRD - 102 - LAP"/>
    <x v="10"/>
    <x v="1"/>
    <s v="East"/>
    <n v="2847.6"/>
    <n v="86.25"/>
    <x v="1"/>
    <n v="3.0288664138221701E-2"/>
    <x v="0"/>
    <x v="2"/>
    <m/>
    <x v="0"/>
    <n v="0"/>
    <m/>
    <x v="13"/>
    <x v="5"/>
  </r>
  <r>
    <s v="ORD-202402-10574"/>
    <x v="385"/>
    <x v="16"/>
    <x v="1"/>
    <n v="120498505"/>
    <x v="18"/>
    <s v="PRD-103-HEA"/>
    <x v="5"/>
    <x v="1"/>
    <s v="North"/>
    <n v="4071.2"/>
    <n v="1155.6300000000001"/>
    <x v="0"/>
    <n v="0.28385488308115597"/>
    <x v="0"/>
    <x v="1"/>
    <m/>
    <x v="0"/>
    <n v="0"/>
    <n v="2183.56"/>
    <x v="13"/>
    <x v="5"/>
  </r>
  <r>
    <s v="ORD-202402-10575"/>
    <x v="393"/>
    <x v="23"/>
    <x v="3"/>
    <n v="8227834421"/>
    <x v="12"/>
    <s v="PRD-105-BAG"/>
    <x v="9"/>
    <x v="2"/>
    <s v="North"/>
    <n v="3266.06"/>
    <n v="805.31"/>
    <x v="0"/>
    <n v="0.246569260821908"/>
    <x v="0"/>
    <x v="1"/>
    <m/>
    <x v="0"/>
    <n v="0"/>
    <m/>
    <x v="13"/>
    <x v="5"/>
  </r>
  <r>
    <s v="ORD-202402-10576"/>
    <x v="391"/>
    <x v="15"/>
    <x v="0"/>
    <n v="1774431684"/>
    <x v="17"/>
    <s v="PRD-108-JAC "/>
    <x v="0"/>
    <x v="0"/>
    <s v="South"/>
    <n v="884.45"/>
    <n v="265.3"/>
    <x v="2"/>
    <n v="0.29996042738424999"/>
    <x v="1"/>
    <x v="1"/>
    <m/>
    <x v="0"/>
    <n v="0"/>
    <m/>
    <x v="13"/>
    <x v="5"/>
  </r>
  <r>
    <s v="ORD-202402-10577"/>
    <x v="384"/>
    <x v="8"/>
    <x v="7"/>
    <n v="8459566058"/>
    <x v="15"/>
    <s v="PRD-100-SHO"/>
    <x v="12"/>
    <x v="0"/>
    <s v="W"/>
    <n v="2875.48"/>
    <n v="837.09"/>
    <x v="3"/>
    <n v="0.29111313589383297"/>
    <x v="0"/>
    <x v="1"/>
    <m/>
    <x v="0"/>
    <n v="0"/>
    <n v="2793.38"/>
    <x v="13"/>
    <x v="5"/>
  </r>
  <r>
    <s v="ORD-202402-10578"/>
    <x v="409"/>
    <x v="21"/>
    <x v="6"/>
    <n v="786576019"/>
    <x v="14"/>
    <s v="PRD-111-CHA"/>
    <x v="11"/>
    <x v="1"/>
    <s v="N"/>
    <n v="3633.85"/>
    <n v="607.08000000000004"/>
    <x v="0"/>
    <n v="0.16706248194064199"/>
    <x v="0"/>
    <x v="0"/>
    <m/>
    <x v="0"/>
    <n v="0"/>
    <n v="207.68"/>
    <x v="13"/>
    <x v="5"/>
  </r>
  <r>
    <s v="ORD-202402-10579"/>
    <x v="396"/>
    <x v="28"/>
    <x v="0"/>
    <n v="9291563050"/>
    <x v="7"/>
    <s v="PRD-104-WAT"/>
    <x v="7"/>
    <x v="2"/>
    <s v="S"/>
    <n v="1295.32"/>
    <n v="220.01"/>
    <x v="2"/>
    <n v="0.169849921254979"/>
    <x v="0"/>
    <x v="0"/>
    <m/>
    <x v="0"/>
    <n v="0"/>
    <n v="2420.2800000000002"/>
    <x v="13"/>
    <x v="5"/>
  </r>
  <r>
    <s v="ORD-202402-10580"/>
    <x v="390"/>
    <x v="27"/>
    <x v="7"/>
    <n v="5556132921"/>
    <x v="4"/>
    <s v="PRD-109-SUN"/>
    <x v="4"/>
    <x v="2"/>
    <s v="N"/>
    <n v="680.25"/>
    <n v="198.84"/>
    <x v="0"/>
    <n v="0.29230429988974599"/>
    <x v="1"/>
    <x v="1"/>
    <m/>
    <x v="0"/>
    <n v="0"/>
    <m/>
    <x v="13"/>
    <x v="5"/>
  </r>
  <r>
    <s v="ORD-202402-10581"/>
    <x v="386"/>
    <x v="18"/>
    <x v="4"/>
    <n v="8805093985"/>
    <x v="13"/>
    <s v="PRD-102-LAP"/>
    <x v="10"/>
    <x v="1"/>
    <s v="North"/>
    <n v="3997.5"/>
    <n v="840.82"/>
    <x v="0"/>
    <n v="0.21033646028767999"/>
    <x v="0"/>
    <x v="1"/>
    <m/>
    <x v="0"/>
    <n v="0"/>
    <n v="847.14"/>
    <x v="13"/>
    <x v="5"/>
  </r>
  <r>
    <s v="ORD-202402-10582"/>
    <x v="387"/>
    <x v="18"/>
    <x v="2"/>
    <n v="4171585429"/>
    <x v="13"/>
    <s v="PRD-102-LAP"/>
    <x v="10"/>
    <x v="1"/>
    <s v="S"/>
    <n v="2630.7"/>
    <n v="598.85"/>
    <x v="2"/>
    <n v="0.22763903143649999"/>
    <x v="0"/>
    <x v="1"/>
    <m/>
    <x v="0"/>
    <n v="0"/>
    <n v="847.14"/>
    <x v="13"/>
    <x v="5"/>
  </r>
  <r>
    <s v="ORD-202402-10583"/>
    <x v="409"/>
    <x v="9"/>
    <x v="4"/>
    <n v="6199576668"/>
    <x v="14"/>
    <s v="PRD-111-CHA"/>
    <x v="11"/>
    <x v="1"/>
    <s v="North"/>
    <n v="106.81"/>
    <n v="30.52"/>
    <x v="0"/>
    <n v="0.28574103548356899"/>
    <x v="2"/>
    <x v="1"/>
    <m/>
    <x v="0"/>
    <n v="0"/>
    <n v="207.68"/>
    <x v="13"/>
    <x v="5"/>
  </r>
  <r>
    <s v="ORD-202402-10584"/>
    <x v="404"/>
    <x v="16"/>
    <x v="5"/>
    <n v="9857690552"/>
    <x v="13"/>
    <s v="PRD-102-LAP"/>
    <x v="10"/>
    <x v="1"/>
    <s v="East"/>
    <n v="2877.12"/>
    <n v="591.72"/>
    <x v="1"/>
    <n v="0.20566399733066401"/>
    <x v="0"/>
    <x v="1"/>
    <m/>
    <x v="0"/>
    <n v="0"/>
    <n v="847.14"/>
    <x v="13"/>
    <x v="5"/>
  </r>
  <r>
    <s v="ORD-202402-10585"/>
    <x v="386"/>
    <x v="5"/>
    <x v="5"/>
    <n v="1661596417"/>
    <x v="11"/>
    <s v="PRD-104-WAT"/>
    <x v="7"/>
    <x v="2"/>
    <s v="North"/>
    <n v="1915.07"/>
    <n v="133.08000000000001"/>
    <x v="0"/>
    <n v="6.94909324463336E-2"/>
    <x v="0"/>
    <x v="2"/>
    <m/>
    <x v="0"/>
    <n v="0"/>
    <n v="2420.2800000000002"/>
    <x v="13"/>
    <x v="5"/>
  </r>
  <r>
    <s v="ORD-202402-10586"/>
    <x v="387"/>
    <x v="29"/>
    <x v="1"/>
    <n v="4993676046"/>
    <x v="21"/>
    <s v="PRD-110-CAM"/>
    <x v="8"/>
    <x v="1"/>
    <s v="East"/>
    <n v="1462.71"/>
    <n v="104.32"/>
    <x v="1"/>
    <n v="7.1319673756246996E-2"/>
    <x v="0"/>
    <x v="2"/>
    <m/>
    <x v="0"/>
    <n v="0"/>
    <m/>
    <x v="13"/>
    <x v="5"/>
  </r>
  <r>
    <s v="ORD-202402-10587"/>
    <x v="404"/>
    <x v="10"/>
    <x v="7"/>
    <n v="9380215031"/>
    <x v="11"/>
    <s v="PRD - 104 - WAT"/>
    <x v="7"/>
    <x v="2"/>
    <s v="South"/>
    <n v="1825.45"/>
    <n v="156.11000000000001"/>
    <x v="2"/>
    <n v="8.5518639239639593E-2"/>
    <x v="0"/>
    <x v="2"/>
    <m/>
    <x v="0"/>
    <n v="0"/>
    <m/>
    <x v="13"/>
    <x v="5"/>
  </r>
  <r>
    <s v="ORD-202402-10588"/>
    <x v="399"/>
    <x v="20"/>
    <x v="7"/>
    <n v="2690249777"/>
    <x v="2"/>
    <s v="PRD-101-SHI"/>
    <x v="4"/>
    <x v="0"/>
    <s v="S"/>
    <n v="3595.61"/>
    <n v="483.01"/>
    <x v="2"/>
    <n v="0.13433325638765001"/>
    <x v="0"/>
    <x v="0"/>
    <m/>
    <x v="0"/>
    <n v="0"/>
    <n v="2821.33"/>
    <x v="13"/>
    <x v="5"/>
  </r>
  <r>
    <s v="ORD-202402-10589"/>
    <x v="406"/>
    <x v="4"/>
    <x v="7"/>
    <n v="3386333180"/>
    <x v="12"/>
    <s v="PRD-105-BAG"/>
    <x v="9"/>
    <x v="2"/>
    <s v="N"/>
    <n v="1099.54"/>
    <n v="119.6"/>
    <x v="0"/>
    <n v="0.108772759517616"/>
    <x v="0"/>
    <x v="0"/>
    <m/>
    <x v="0"/>
    <n v="0"/>
    <m/>
    <x v="13"/>
    <x v="5"/>
  </r>
  <r>
    <s v="ORD-202402-10590"/>
    <x v="388"/>
    <x v="16"/>
    <x v="3"/>
    <n v="8848038308"/>
    <x v="7"/>
    <s v="PRD-104-WAT"/>
    <x v="7"/>
    <x v="2"/>
    <s v="North"/>
    <n v="1652.84"/>
    <n v="459.65"/>
    <x v="0"/>
    <n v="0.278097093487573"/>
    <x v="0"/>
    <x v="1"/>
    <m/>
    <x v="0"/>
    <n v="0"/>
    <n v="2420.2800000000002"/>
    <x v="13"/>
    <x v="5"/>
  </r>
  <r>
    <s v="ORD-202402-10591"/>
    <x v="407"/>
    <x v="0"/>
    <x v="2"/>
    <n v="5372045056"/>
    <x v="9"/>
    <s v="PRD-107-TAB"/>
    <x v="6"/>
    <x v="1"/>
    <s v="West"/>
    <n v="2102.39"/>
    <n v="229.18"/>
    <x v="3"/>
    <n v="0.109009270401781"/>
    <x v="0"/>
    <x v="0"/>
    <m/>
    <x v="0"/>
    <n v="0"/>
    <n v="2081.52"/>
    <x v="13"/>
    <x v="5"/>
  </r>
  <r>
    <s v="ORD-202402-10592"/>
    <x v="403"/>
    <x v="5"/>
    <x v="7"/>
    <n v="1360036134"/>
    <x v="8"/>
    <s v="PRD-110-CAM"/>
    <x v="8"/>
    <x v="1"/>
    <s v="North"/>
    <n v="4803.37"/>
    <n v="571.84"/>
    <x v="0"/>
    <n v="0.119049750487678"/>
    <x v="0"/>
    <x v="0"/>
    <s v="Defective"/>
    <x v="1"/>
    <n v="1"/>
    <m/>
    <x v="13"/>
    <x v="5"/>
  </r>
  <r>
    <s v="ORD-202402-10593"/>
    <x v="397"/>
    <x v="5"/>
    <x v="7"/>
    <n v="334484876"/>
    <x v="12"/>
    <s v="PRD-105-BAG"/>
    <x v="9"/>
    <x v="2"/>
    <s v="South"/>
    <n v="710.32"/>
    <n v="112.06"/>
    <x v="2"/>
    <n v="0.157759882869693"/>
    <x v="1"/>
    <x v="0"/>
    <m/>
    <x v="0"/>
    <n v="0"/>
    <m/>
    <x v="13"/>
    <x v="5"/>
  </r>
  <r>
    <s v="ORD-202402-10594"/>
    <x v="403"/>
    <x v="7"/>
    <x v="5"/>
    <n v="4160027116"/>
    <x v="13"/>
    <s v="PRD-102-LAP"/>
    <x v="10"/>
    <x v="1"/>
    <s v="North"/>
    <n v="3566.29"/>
    <n v="386.64"/>
    <x v="0"/>
    <n v="0.10841518777216699"/>
    <x v="0"/>
    <x v="0"/>
    <m/>
    <x v="0"/>
    <n v="0"/>
    <n v="847.14"/>
    <x v="13"/>
    <x v="5"/>
  </r>
  <r>
    <s v="ORD-202402-10595"/>
    <x v="407"/>
    <x v="1"/>
    <x v="6"/>
    <n v="9479032232"/>
    <x v="16"/>
    <s v="PRD-109-SUN"/>
    <x v="3"/>
    <x v="2"/>
    <s v="South"/>
    <n v="1062.7"/>
    <n v="286.02"/>
    <x v="2"/>
    <n v="0.26914463159875801"/>
    <x v="0"/>
    <x v="1"/>
    <m/>
    <x v="0"/>
    <n v="0"/>
    <m/>
    <x v="13"/>
    <x v="5"/>
  </r>
  <r>
    <s v="ORD-202402-10596"/>
    <x v="383"/>
    <x v="4"/>
    <x v="4"/>
    <n v="3967587982"/>
    <x v="4"/>
    <s v="PRD-109-SUN"/>
    <x v="4"/>
    <x v="2"/>
    <s v="East"/>
    <n v="1424.47"/>
    <n v="321.44"/>
    <x v="1"/>
    <n v="0.22565585796822701"/>
    <x v="0"/>
    <x v="1"/>
    <m/>
    <x v="0"/>
    <n v="0"/>
    <m/>
    <x v="13"/>
    <x v="5"/>
  </r>
  <r>
    <s v="ORD-202402-10597"/>
    <x v="393"/>
    <x v="14"/>
    <x v="5"/>
    <n v="5754501030"/>
    <x v="4"/>
    <s v="PRD-109-SUN"/>
    <x v="4"/>
    <x v="2"/>
    <s v="North"/>
    <n v="603.41999999999996"/>
    <n v="85.33"/>
    <x v="0"/>
    <n v="0.141410626097909"/>
    <x v="1"/>
    <x v="0"/>
    <m/>
    <x v="0"/>
    <n v="0"/>
    <m/>
    <x v="13"/>
    <x v="5"/>
  </r>
  <r>
    <s v="ORD-202402-10598"/>
    <x v="402"/>
    <x v="2"/>
    <x v="1"/>
    <n v="4652734518"/>
    <x v="7"/>
    <s v="PRD-104-WAT"/>
    <x v="7"/>
    <x v="2"/>
    <s v="South"/>
    <n v="82.86"/>
    <n v="16.47"/>
    <x v="2"/>
    <n v="0.19876900796524299"/>
    <x v="2"/>
    <x v="0"/>
    <m/>
    <x v="0"/>
    <n v="0"/>
    <n v="2420.2800000000002"/>
    <x v="13"/>
    <x v="5"/>
  </r>
  <r>
    <s v="ORD-202402-10599"/>
    <x v="401"/>
    <x v="24"/>
    <x v="1"/>
    <n v="8036082618"/>
    <x v="7"/>
    <s v="PRD-104-WAT"/>
    <x v="7"/>
    <x v="2"/>
    <s v="East"/>
    <n v="2847.67"/>
    <n v="315.58999999999997"/>
    <x v="1"/>
    <n v="0.110823936762336"/>
    <x v="0"/>
    <x v="0"/>
    <m/>
    <x v="0"/>
    <n v="0"/>
    <n v="2420.2800000000002"/>
    <x v="13"/>
    <x v="5"/>
  </r>
  <r>
    <s v="ORD-202402-10600"/>
    <x v="403"/>
    <x v="3"/>
    <x v="1"/>
    <n v="6695797914"/>
    <x v="15"/>
    <s v="PRD-100-SHO"/>
    <x v="12"/>
    <x v="0"/>
    <s v="S"/>
    <n v="2559.1999999999998"/>
    <n v="323.04000000000002"/>
    <x v="2"/>
    <n v="0.12622694592059999"/>
    <x v="0"/>
    <x v="0"/>
    <m/>
    <x v="0"/>
    <n v="0"/>
    <n v="2793.38"/>
    <x v="13"/>
    <x v="5"/>
  </r>
  <r>
    <s v="ORD-202402-10601"/>
    <x v="403"/>
    <x v="21"/>
    <x v="3"/>
    <n v="8336648744"/>
    <x v="19"/>
    <s v="PRD-102-LAP"/>
    <x v="10"/>
    <x v="1"/>
    <s v="North"/>
    <n v="2567.42"/>
    <n v="645.69000000000005"/>
    <x v="0"/>
    <n v="0.25149371742839099"/>
    <x v="0"/>
    <x v="1"/>
    <m/>
    <x v="0"/>
    <n v="0"/>
    <n v="847.14"/>
    <x v="13"/>
    <x v="5"/>
  </r>
  <r>
    <s v="ORD-202402-10602"/>
    <x v="389"/>
    <x v="11"/>
    <x v="5"/>
    <n v="4194342859"/>
    <x v="8"/>
    <s v="PRD - 110 - CAM"/>
    <x v="8"/>
    <x v="1"/>
    <s v="East"/>
    <n v="2974.64"/>
    <n v="802.46"/>
    <x v="1"/>
    <n v="0.26976709786730502"/>
    <x v="0"/>
    <x v="1"/>
    <m/>
    <x v="0"/>
    <n v="0"/>
    <m/>
    <x v="13"/>
    <x v="5"/>
  </r>
  <r>
    <s v="ORD-202402-10603"/>
    <x v="390"/>
    <x v="10"/>
    <x v="1"/>
    <n v="5743924361"/>
    <x v="14"/>
    <s v="PRD-111-CHA"/>
    <x v="11"/>
    <x v="1"/>
    <s v="W"/>
    <n v="4702.6099999999997"/>
    <n v="196.87"/>
    <x v="3"/>
    <n v="4.18639861693825E-2"/>
    <x v="0"/>
    <x v="2"/>
    <m/>
    <x v="0"/>
    <n v="0"/>
    <n v="207.68"/>
    <x v="13"/>
    <x v="5"/>
  </r>
  <r>
    <s v="ORD-202402-10604"/>
    <x v="391"/>
    <x v="8"/>
    <x v="7"/>
    <n v="323955875"/>
    <x v="12"/>
    <s v="PRD-105-BAG"/>
    <x v="9"/>
    <x v="2"/>
    <s v="S"/>
    <n v="3034.64"/>
    <n v="805.83"/>
    <x v="2"/>
    <n v="0.26554385363667499"/>
    <x v="0"/>
    <x v="1"/>
    <m/>
    <x v="0"/>
    <n v="0"/>
    <m/>
    <x v="13"/>
    <x v="5"/>
  </r>
  <r>
    <s v="ORD-202402-10605"/>
    <x v="384"/>
    <x v="10"/>
    <x v="1"/>
    <n v="7006282486"/>
    <x v="0"/>
    <s v="PRD-108-JAC"/>
    <x v="0"/>
    <x v="0"/>
    <s v="North"/>
    <n v="2224.92"/>
    <n v="439.09"/>
    <x v="0"/>
    <n v="0.19735091598799101"/>
    <x v="0"/>
    <x v="0"/>
    <m/>
    <x v="0"/>
    <n v="0"/>
    <n v="2085.91"/>
    <x v="13"/>
    <x v="5"/>
  </r>
  <r>
    <s v="ORD-202402-10606"/>
    <x v="392"/>
    <x v="17"/>
    <x v="3"/>
    <n v="4215666191"/>
    <x v="22"/>
    <s v="PRD-105-BAG"/>
    <x v="9"/>
    <x v="2"/>
    <s v="West"/>
    <n v="2829.26"/>
    <n v="547.24"/>
    <x v="3"/>
    <n v="0.19342160140814199"/>
    <x v="0"/>
    <x v="0"/>
    <m/>
    <x v="0"/>
    <n v="0"/>
    <m/>
    <x v="13"/>
    <x v="5"/>
  </r>
  <r>
    <s v="ORD-202402-10607"/>
    <x v="389"/>
    <x v="14"/>
    <x v="2"/>
    <n v="7224966021"/>
    <x v="2"/>
    <s v="PRD-101-SHI"/>
    <x v="4"/>
    <x v="0"/>
    <s v="N"/>
    <n v="4125.13"/>
    <n v="250.46"/>
    <x v="0"/>
    <n v="6.0715662294279202E-2"/>
    <x v="0"/>
    <x v="2"/>
    <m/>
    <x v="0"/>
    <n v="0"/>
    <n v="2821.33"/>
    <x v="13"/>
    <x v="5"/>
  </r>
  <r>
    <s v="ORD-202402-10608"/>
    <x v="383"/>
    <x v="18"/>
    <x v="5"/>
    <n v="4628608029"/>
    <x v="8"/>
    <s v="PRD-110-CAM"/>
    <x v="8"/>
    <x v="1"/>
    <s v="S"/>
    <n v="4940.17"/>
    <n v="841.67"/>
    <x v="2"/>
    <n v="0.17037267948269"/>
    <x v="0"/>
    <x v="0"/>
    <m/>
    <x v="0"/>
    <n v="0"/>
    <m/>
    <x v="13"/>
    <x v="5"/>
  </r>
  <r>
    <s v="ORD-202402-10609"/>
    <x v="401"/>
    <x v="24"/>
    <x v="6"/>
    <n v="7314401592"/>
    <x v="15"/>
    <s v="PRD-100-SHO"/>
    <x v="12"/>
    <x v="0"/>
    <s v="South"/>
    <n v="2204.79"/>
    <n v="564.44000000000005"/>
    <x v="2"/>
    <n v="0.25600624095718899"/>
    <x v="0"/>
    <x v="1"/>
    <m/>
    <x v="0"/>
    <n v="0"/>
    <n v="2793.38"/>
    <x v="13"/>
    <x v="5"/>
  </r>
  <r>
    <s v="ORD-202402-10610"/>
    <x v="396"/>
    <x v="27"/>
    <x v="2"/>
    <n v="875385244"/>
    <x v="8"/>
    <s v="PRD-110-CAM"/>
    <x v="8"/>
    <x v="1"/>
    <s v="East"/>
    <n v="2557.8200000000002"/>
    <n v="623.23"/>
    <x v="1"/>
    <n v="0.24365670766512099"/>
    <x v="0"/>
    <x v="1"/>
    <s v="Size issue"/>
    <x v="1"/>
    <n v="1"/>
    <m/>
    <x v="13"/>
    <x v="5"/>
  </r>
  <r>
    <s v="ORD-202402-10611"/>
    <x v="393"/>
    <x v="10"/>
    <x v="3"/>
    <n v="8957541043"/>
    <x v="2"/>
    <s v="PRD-101-SHI"/>
    <x v="4"/>
    <x v="0"/>
    <s v="S"/>
    <n v="3138.22"/>
    <n v="212.46"/>
    <x v="2"/>
    <n v="6.77007985418486E-2"/>
    <x v="0"/>
    <x v="2"/>
    <m/>
    <x v="0"/>
    <n v="0"/>
    <n v="2821.33"/>
    <x v="13"/>
    <x v="5"/>
  </r>
  <r>
    <s v="ORD-202402-10612"/>
    <x v="396"/>
    <x v="3"/>
    <x v="6"/>
    <n v="1946246628"/>
    <x v="13"/>
    <s v="PRD-102-LAP"/>
    <x v="10"/>
    <x v="1"/>
    <s v="South"/>
    <n v="1624.37"/>
    <n v="167.14"/>
    <x v="2"/>
    <n v="0.102895276322513"/>
    <x v="0"/>
    <x v="0"/>
    <m/>
    <x v="0"/>
    <n v="0"/>
    <n v="847.14"/>
    <x v="13"/>
    <x v="5"/>
  </r>
  <r>
    <s v="ORD-202402-10613"/>
    <x v="402"/>
    <x v="21"/>
    <x v="3"/>
    <n v="6794752815"/>
    <x v="8"/>
    <s v="PRD-110-CAM"/>
    <x v="8"/>
    <x v="1"/>
    <s v="West"/>
    <n v="3310.89"/>
    <n v="662.74"/>
    <x v="3"/>
    <n v="0.20016974287880299"/>
    <x v="0"/>
    <x v="1"/>
    <m/>
    <x v="0"/>
    <n v="0"/>
    <m/>
    <x v="13"/>
    <x v="5"/>
  </r>
  <r>
    <s v="ORD-202402-10614"/>
    <x v="408"/>
    <x v="5"/>
    <x v="1"/>
    <n v="15631361"/>
    <x v="9"/>
    <s v="PRD-107-TAB"/>
    <x v="6"/>
    <x v="1"/>
    <s v="N"/>
    <n v="3697.49"/>
    <n v="937.31"/>
    <x v="0"/>
    <n v="0.25349899526435499"/>
    <x v="0"/>
    <x v="1"/>
    <s v="DAMAGED"/>
    <x v="1"/>
    <n v="1"/>
    <n v="2081.52"/>
    <x v="13"/>
    <x v="5"/>
  </r>
  <r>
    <s v="ORD-202402-10615"/>
    <x v="393"/>
    <x v="9"/>
    <x v="2"/>
    <n v="5789492669"/>
    <x v="12"/>
    <s v="PRD-105-BAG"/>
    <x v="9"/>
    <x v="2"/>
    <s v="N"/>
    <n v="184.47"/>
    <n v="52.7"/>
    <x v="0"/>
    <n v="0.28568330893912303"/>
    <x v="2"/>
    <x v="1"/>
    <s v="Size issue"/>
    <x v="1"/>
    <n v="1"/>
    <m/>
    <x v="13"/>
    <x v="5"/>
  </r>
  <r>
    <s v="ORD-202402-10616"/>
    <x v="401"/>
    <x v="28"/>
    <x v="3"/>
    <n v="6702476248"/>
    <x v="6"/>
    <s v="PRD-107-TAB"/>
    <x v="6"/>
    <x v="1"/>
    <s v="East"/>
    <n v="3973.54"/>
    <n v="509.69"/>
    <x v="1"/>
    <n v="0.128271012749337"/>
    <x v="0"/>
    <x v="0"/>
    <m/>
    <x v="0"/>
    <n v="0"/>
    <n v="2081.52"/>
    <x v="13"/>
    <x v="5"/>
  </r>
  <r>
    <s v="ORD-202402-10617"/>
    <x v="398"/>
    <x v="11"/>
    <x v="6"/>
    <n v="3640020665"/>
    <x v="5"/>
    <s v="PRD-103-HEA"/>
    <x v="4"/>
    <x v="1"/>
    <s v="W"/>
    <n v="2931.24"/>
    <n v="755.72"/>
    <x v="3"/>
    <n v="0.25781580491532602"/>
    <x v="0"/>
    <x v="1"/>
    <m/>
    <x v="0"/>
    <n v="0"/>
    <n v="2183.56"/>
    <x v="13"/>
    <x v="5"/>
  </r>
  <r>
    <s v="ORD-202402-10618"/>
    <x v="387"/>
    <x v="5"/>
    <x v="5"/>
    <n v="1259983198"/>
    <x v="11"/>
    <s v="PRD-104-WAT"/>
    <x v="7"/>
    <x v="2"/>
    <s v="East"/>
    <n v="887.12"/>
    <n v="183.03"/>
    <x v="1"/>
    <n v="0.20631932545766099"/>
    <x v="1"/>
    <x v="1"/>
    <m/>
    <x v="0"/>
    <n v="0"/>
    <n v="2420.2800000000002"/>
    <x v="13"/>
    <x v="5"/>
  </r>
  <r>
    <s v="ORD-202402-10619"/>
    <x v="387"/>
    <x v="19"/>
    <x v="7"/>
    <n v="9270144191"/>
    <x v="9"/>
    <s v="PRD-107-TAB"/>
    <x v="6"/>
    <x v="1"/>
    <s v="W"/>
    <n v="690.77"/>
    <n v="107.07"/>
    <x v="3"/>
    <n v="0.15500094097890799"/>
    <x v="1"/>
    <x v="0"/>
    <m/>
    <x v="0"/>
    <n v="0"/>
    <n v="2081.52"/>
    <x v="13"/>
    <x v="5"/>
  </r>
  <r>
    <s v="ORD-202402-10620"/>
    <x v="410"/>
    <x v="22"/>
    <x v="2"/>
    <n v="8557688167"/>
    <x v="1"/>
    <s v="PRD-101-SHI"/>
    <x v="1"/>
    <x v="0"/>
    <s v="S"/>
    <n v="1988.77"/>
    <n v="70.92"/>
    <x v="2"/>
    <n v="3.5660232203824499E-2"/>
    <x v="0"/>
    <x v="2"/>
    <m/>
    <x v="0"/>
    <n v="0"/>
    <n v="2821.33"/>
    <x v="13"/>
    <x v="5"/>
  </r>
  <r>
    <s v="ORD-202402-10621"/>
    <x v="394"/>
    <x v="24"/>
    <x v="2"/>
    <n v="1550965685"/>
    <x v="11"/>
    <s v="PRD-104-WAT"/>
    <x v="4"/>
    <x v="2"/>
    <s v="East"/>
    <n v="2418.8000000000002"/>
    <n v="436.07"/>
    <x v="1"/>
    <n v="0.180283611708285"/>
    <x v="0"/>
    <x v="0"/>
    <m/>
    <x v="0"/>
    <n v="0"/>
    <n v="2420.2800000000002"/>
    <x v="13"/>
    <x v="5"/>
  </r>
  <r>
    <s v="ORD-202402-10622"/>
    <x v="410"/>
    <x v="5"/>
    <x v="0"/>
    <n v="8544770294"/>
    <x v="8"/>
    <s v="PRD-110-CAM"/>
    <x v="8"/>
    <x v="1"/>
    <s v="South"/>
    <n v="1314.43"/>
    <n v="39.53"/>
    <x v="2"/>
    <n v="3.0073872324886099E-2"/>
    <x v="0"/>
    <x v="2"/>
    <m/>
    <x v="0"/>
    <n v="0"/>
    <m/>
    <x v="13"/>
    <x v="5"/>
  </r>
  <r>
    <s v="ORD-202402-10623"/>
    <x v="388"/>
    <x v="4"/>
    <x v="7"/>
    <n v="6957306401"/>
    <x v="0"/>
    <s v="PRD-108-JAC"/>
    <x v="0"/>
    <x v="0"/>
    <s v="North"/>
    <n v="4163.6400000000003"/>
    <n v="338.19"/>
    <x v="0"/>
    <n v="8.1224601550566294E-2"/>
    <x v="0"/>
    <x v="2"/>
    <m/>
    <x v="0"/>
    <n v="0"/>
    <n v="2085.91"/>
    <x v="13"/>
    <x v="5"/>
  </r>
  <r>
    <s v="ORD-202402-10624"/>
    <x v="397"/>
    <x v="24"/>
    <x v="2"/>
    <n v="4812878847"/>
    <x v="12"/>
    <s v="PRD-105-BAG"/>
    <x v="9"/>
    <x v="2"/>
    <s v="East"/>
    <n v="2959.55"/>
    <n v="831.21"/>
    <x v="1"/>
    <n v="0.280856887026744"/>
    <x v="0"/>
    <x v="1"/>
    <s v="damaged "/>
    <x v="1"/>
    <n v="1"/>
    <m/>
    <x v="13"/>
    <x v="5"/>
  </r>
  <r>
    <s v="ORD-202402-10625"/>
    <x v="407"/>
    <x v="10"/>
    <x v="5"/>
    <n v="6518577715"/>
    <x v="2"/>
    <s v="PRD - 101 - SHI"/>
    <x v="1"/>
    <x v="0"/>
    <s v="W"/>
    <n v="3813.91"/>
    <n v="249.13"/>
    <x v="3"/>
    <n v="6.5321415555165199E-2"/>
    <x v="0"/>
    <x v="2"/>
    <m/>
    <x v="0"/>
    <n v="0"/>
    <m/>
    <x v="13"/>
    <x v="5"/>
  </r>
  <r>
    <s v="ORD-202402-10626"/>
    <x v="399"/>
    <x v="8"/>
    <x v="0"/>
    <n v="3224923761"/>
    <x v="6"/>
    <s v="PRD-107-TAB"/>
    <x v="4"/>
    <x v="1"/>
    <s v="West"/>
    <n v="2166.04"/>
    <n v="556.27"/>
    <x v="3"/>
    <n v="0.25681427859134598"/>
    <x v="0"/>
    <x v="1"/>
    <m/>
    <x v="0"/>
    <n v="0"/>
    <n v="2081.52"/>
    <x v="13"/>
    <x v="5"/>
  </r>
  <r>
    <s v="ORD-202402-10627"/>
    <x v="396"/>
    <x v="22"/>
    <x v="1"/>
    <n v="8851230005"/>
    <x v="14"/>
    <s v="PRD - 111 - CHA"/>
    <x v="4"/>
    <x v="1"/>
    <s v="West"/>
    <n v="4709.88"/>
    <n v="673.11"/>
    <x v="3"/>
    <n v="0.14291446915844999"/>
    <x v="0"/>
    <x v="0"/>
    <m/>
    <x v="0"/>
    <n v="0"/>
    <m/>
    <x v="13"/>
    <x v="5"/>
  </r>
  <r>
    <s v="ORD-202402-10628"/>
    <x v="383"/>
    <x v="26"/>
    <x v="7"/>
    <n v="6236084261"/>
    <x v="19"/>
    <s v="PRD-102-LAP"/>
    <x v="10"/>
    <x v="1"/>
    <s v="North"/>
    <n v="1344.89"/>
    <n v="193.73"/>
    <x v="0"/>
    <n v="0.144048955676672"/>
    <x v="0"/>
    <x v="0"/>
    <m/>
    <x v="0"/>
    <n v="0"/>
    <n v="847.14"/>
    <x v="13"/>
    <x v="5"/>
  </r>
  <r>
    <s v="ORD-202402-10629"/>
    <x v="397"/>
    <x v="24"/>
    <x v="7"/>
    <n v="6875496906"/>
    <x v="5"/>
    <s v="PRD-103-HEA"/>
    <x v="5"/>
    <x v="1"/>
    <s v="N"/>
    <n v="2956.63"/>
    <n v="98.65"/>
    <x v="0"/>
    <n v="3.3365689991645901E-2"/>
    <x v="0"/>
    <x v="2"/>
    <m/>
    <x v="0"/>
    <n v="0"/>
    <n v="2183.56"/>
    <x v="13"/>
    <x v="5"/>
  </r>
  <r>
    <s v="ORD-202402-10630"/>
    <x v="396"/>
    <x v="1"/>
    <x v="4"/>
    <n v="918787219"/>
    <x v="20"/>
    <s v="PRD-100-SHO"/>
    <x v="12"/>
    <x v="0"/>
    <s v="North"/>
    <n v="806.37"/>
    <n v="191.21"/>
    <x v="0"/>
    <n v="0.237124396988975"/>
    <x v="1"/>
    <x v="1"/>
    <m/>
    <x v="0"/>
    <n v="0"/>
    <n v="2793.38"/>
    <x v="13"/>
    <x v="5"/>
  </r>
  <r>
    <s v="ORD-202402-10631"/>
    <x v="386"/>
    <x v="3"/>
    <x v="7"/>
    <n v="8074502386"/>
    <x v="4"/>
    <s v="PRD-109-SUN"/>
    <x v="3"/>
    <x v="2"/>
    <s v="South"/>
    <n v="361.01"/>
    <n v="51.19"/>
    <x v="2"/>
    <n v="0.14179662613224001"/>
    <x v="2"/>
    <x v="0"/>
    <m/>
    <x v="0"/>
    <n v="0"/>
    <m/>
    <x v="13"/>
    <x v="5"/>
  </r>
  <r>
    <s v="ORD-202402-10632"/>
    <x v="395"/>
    <x v="13"/>
    <x v="4"/>
    <n v="1192809621"/>
    <x v="11"/>
    <s v="PRD-104-WAT"/>
    <x v="7"/>
    <x v="2"/>
    <s v="East"/>
    <n v="3269.36"/>
    <n v="956.04"/>
    <x v="1"/>
    <n v="0.292424205349059"/>
    <x v="0"/>
    <x v="1"/>
    <s v="Size issue"/>
    <x v="1"/>
    <n v="1"/>
    <n v="2420.2800000000002"/>
    <x v="13"/>
    <x v="5"/>
  </r>
  <r>
    <s v="ORD-202402-10633"/>
    <x v="404"/>
    <x v="28"/>
    <x v="1"/>
    <n v="7252071821"/>
    <x v="17"/>
    <s v="PRD-108-JAC"/>
    <x v="0"/>
    <x v="0"/>
    <s v="South"/>
    <n v="4497.68"/>
    <n v="544.1"/>
    <x v="2"/>
    <n v="0.12097347966062499"/>
    <x v="0"/>
    <x v="0"/>
    <m/>
    <x v="0"/>
    <n v="0"/>
    <n v="2085.91"/>
    <x v="13"/>
    <x v="5"/>
  </r>
  <r>
    <s v="ORD-202402-10634"/>
    <x v="404"/>
    <x v="16"/>
    <x v="2"/>
    <n v="9259749108"/>
    <x v="9"/>
    <s v="PRD-107-TAB"/>
    <x v="6"/>
    <x v="1"/>
    <s v="North"/>
    <n v="3318.09"/>
    <n v="557.79999999999995"/>
    <x v="0"/>
    <n v="0.168108761365725"/>
    <x v="0"/>
    <x v="0"/>
    <m/>
    <x v="0"/>
    <n v="0"/>
    <n v="2081.52"/>
    <x v="13"/>
    <x v="5"/>
  </r>
  <r>
    <s v="ORD-202402-10635"/>
    <x v="404"/>
    <x v="26"/>
    <x v="3"/>
    <n v="4070690511"/>
    <x v="2"/>
    <s v="PRD-101-SHI"/>
    <x v="1"/>
    <x v="0"/>
    <s v="S"/>
    <n v="2361.5500000000002"/>
    <n v="521.4"/>
    <x v="2"/>
    <n v="0.220787194850839"/>
    <x v="0"/>
    <x v="1"/>
    <m/>
    <x v="0"/>
    <n v="0"/>
    <n v="2821.33"/>
    <x v="13"/>
    <x v="5"/>
  </r>
  <r>
    <s v="ORD-202402-10636"/>
    <x v="392"/>
    <x v="10"/>
    <x v="0"/>
    <n v="1968002240"/>
    <x v="14"/>
    <s v="PRD-111-CHA"/>
    <x v="11"/>
    <x v="1"/>
    <s v="South"/>
    <n v="79.33"/>
    <n v="14.8"/>
    <x v="2"/>
    <n v="0.18656246060758899"/>
    <x v="2"/>
    <x v="0"/>
    <m/>
    <x v="0"/>
    <n v="0"/>
    <n v="207.68"/>
    <x v="13"/>
    <x v="5"/>
  </r>
  <r>
    <s v="ORD-202402-10637"/>
    <x v="404"/>
    <x v="28"/>
    <x v="2"/>
    <n v="5350985503"/>
    <x v="15"/>
    <s v="PRD-100-SHO"/>
    <x v="4"/>
    <x v="0"/>
    <s v="W"/>
    <n v="2055.84"/>
    <n v="606.67999999999995"/>
    <x v="3"/>
    <n v="0.29510078605338902"/>
    <x v="0"/>
    <x v="1"/>
    <m/>
    <x v="0"/>
    <n v="0"/>
    <n v="2793.38"/>
    <x v="13"/>
    <x v="5"/>
  </r>
  <r>
    <s v="ORD-202402-10638"/>
    <x v="399"/>
    <x v="15"/>
    <x v="5"/>
    <n v="5000787800"/>
    <x v="2"/>
    <s v="PRD-101-SHI"/>
    <x v="1"/>
    <x v="0"/>
    <s v="W"/>
    <n v="1132.0899999999999"/>
    <n v="227.13"/>
    <x v="3"/>
    <n v="0.200628925262126"/>
    <x v="0"/>
    <x v="1"/>
    <m/>
    <x v="0"/>
    <n v="0"/>
    <n v="2821.33"/>
    <x v="13"/>
    <x v="5"/>
  </r>
  <r>
    <s v="ORD-202402-10639"/>
    <x v="387"/>
    <x v="18"/>
    <x v="1"/>
    <n v="5496769760"/>
    <x v="22"/>
    <s v="PRD-105-BAG"/>
    <x v="9"/>
    <x v="2"/>
    <s v="West"/>
    <n v="1810.72"/>
    <n v="427.75"/>
    <x v="3"/>
    <n v="0.23623199611204401"/>
    <x v="0"/>
    <x v="1"/>
    <m/>
    <x v="0"/>
    <n v="0"/>
    <m/>
    <x v="13"/>
    <x v="5"/>
  </r>
  <r>
    <s v="ORD-202402-10640"/>
    <x v="392"/>
    <x v="5"/>
    <x v="6"/>
    <n v="6718273914"/>
    <x v="7"/>
    <s v="PRD-104-WAT"/>
    <x v="7"/>
    <x v="2"/>
    <s v="West"/>
    <n v="1156.95"/>
    <n v="308.83999999999997"/>
    <x v="3"/>
    <n v="0.26694325597476098"/>
    <x v="0"/>
    <x v="1"/>
    <m/>
    <x v="0"/>
    <n v="0"/>
    <n v="2420.2800000000002"/>
    <x v="13"/>
    <x v="5"/>
  </r>
  <r>
    <s v="ORD-202402-10641"/>
    <x v="408"/>
    <x v="0"/>
    <x v="5"/>
    <n v="8621676035"/>
    <x v="18"/>
    <s v="PRD-103-HEA "/>
    <x v="5"/>
    <x v="1"/>
    <s v="North"/>
    <n v="1997.66"/>
    <n v="201.84"/>
    <x v="0"/>
    <n v="0.10103821471121199"/>
    <x v="0"/>
    <x v="0"/>
    <s v="DAMAGED"/>
    <x v="1"/>
    <n v="1"/>
    <m/>
    <x v="13"/>
    <x v="5"/>
  </r>
  <r>
    <s v="ORD-202402-10642"/>
    <x v="388"/>
    <x v="19"/>
    <x v="0"/>
    <n v="4709764334"/>
    <x v="18"/>
    <s v="PRD-103-HEA"/>
    <x v="5"/>
    <x v="1"/>
    <s v="East"/>
    <n v="278.79000000000002"/>
    <n v="61.58"/>
    <x v="1"/>
    <n v="0.22088310197639799"/>
    <x v="2"/>
    <x v="1"/>
    <m/>
    <x v="0"/>
    <n v="0"/>
    <n v="2183.56"/>
    <x v="13"/>
    <x v="5"/>
  </r>
  <r>
    <s v="ORD-202402-10643"/>
    <x v="394"/>
    <x v="13"/>
    <x v="1"/>
    <n v="957854563"/>
    <x v="9"/>
    <s v="PRD-107-TAB"/>
    <x v="6"/>
    <x v="1"/>
    <s v="S"/>
    <n v="503.75"/>
    <n v="47.78"/>
    <x v="2"/>
    <n v="9.4848635235732004E-2"/>
    <x v="1"/>
    <x v="2"/>
    <m/>
    <x v="0"/>
    <n v="0"/>
    <n v="2081.52"/>
    <x v="13"/>
    <x v="5"/>
  </r>
  <r>
    <s v="ORD-202402-10644"/>
    <x v="388"/>
    <x v="2"/>
    <x v="3"/>
    <n v="7180645750"/>
    <x v="11"/>
    <s v="PRD-104-WAT"/>
    <x v="7"/>
    <x v="2"/>
    <s v="South"/>
    <n v="859.62"/>
    <n v="103"/>
    <x v="2"/>
    <n v="0.11982038575184401"/>
    <x v="1"/>
    <x v="0"/>
    <m/>
    <x v="0"/>
    <n v="0"/>
    <n v="2420.2800000000002"/>
    <x v="13"/>
    <x v="5"/>
  </r>
  <r>
    <s v="ORD-202402-10645"/>
    <x v="385"/>
    <x v="16"/>
    <x v="3"/>
    <n v="4251978500"/>
    <x v="8"/>
    <s v="PRD-110-CAM "/>
    <x v="4"/>
    <x v="1"/>
    <s v="South"/>
    <n v="4636.37"/>
    <n v="439.22"/>
    <x v="2"/>
    <n v="9.4733595463692505E-2"/>
    <x v="0"/>
    <x v="2"/>
    <m/>
    <x v="0"/>
    <n v="0"/>
    <n v="130.44"/>
    <x v="13"/>
    <x v="5"/>
  </r>
  <r>
    <s v="ORD-202402-10646"/>
    <x v="388"/>
    <x v="23"/>
    <x v="6"/>
    <n v="1812123220"/>
    <x v="21"/>
    <s v="PRD-110-CAM"/>
    <x v="8"/>
    <x v="1"/>
    <s v="West"/>
    <n v="1431.11"/>
    <n v="342.39"/>
    <x v="3"/>
    <n v="0.23924785655889499"/>
    <x v="0"/>
    <x v="1"/>
    <m/>
    <x v="0"/>
    <n v="0"/>
    <m/>
    <x v="13"/>
    <x v="5"/>
  </r>
  <r>
    <s v="ORD-202402-10647"/>
    <x v="386"/>
    <x v="7"/>
    <x v="2"/>
    <n v="6764189177"/>
    <x v="13"/>
    <s v="PRD-102-LAP"/>
    <x v="10"/>
    <x v="1"/>
    <s v="South"/>
    <n v="4760.47"/>
    <n v="525.74"/>
    <x v="2"/>
    <n v="0.11043867517283"/>
    <x v="0"/>
    <x v="0"/>
    <m/>
    <x v="0"/>
    <n v="0"/>
    <n v="847.14"/>
    <x v="13"/>
    <x v="5"/>
  </r>
  <r>
    <s v="ORD-202402-10648"/>
    <x v="398"/>
    <x v="22"/>
    <x v="7"/>
    <n v="4981420485"/>
    <x v="2"/>
    <s v="PRD-101-SHI"/>
    <x v="1"/>
    <x v="0"/>
    <s v="N"/>
    <n v="2675.6"/>
    <n v="371.83"/>
    <x v="0"/>
    <n v="0.13897069816116001"/>
    <x v="0"/>
    <x v="0"/>
    <m/>
    <x v="0"/>
    <n v="0"/>
    <n v="2821.33"/>
    <x v="13"/>
    <x v="5"/>
  </r>
  <r>
    <s v="ORD-202402-10649"/>
    <x v="390"/>
    <x v="20"/>
    <x v="1"/>
    <n v="1454854820"/>
    <x v="15"/>
    <s v="PRD - 100 - SHO"/>
    <x v="12"/>
    <x v="0"/>
    <s v="South"/>
    <n v="1106.55"/>
    <n v="330.05"/>
    <x v="2"/>
    <n v="0.29826939587004703"/>
    <x v="0"/>
    <x v="1"/>
    <m/>
    <x v="0"/>
    <n v="0"/>
    <m/>
    <x v="13"/>
    <x v="5"/>
  </r>
  <r>
    <s v="ORD-202402-10650"/>
    <x v="406"/>
    <x v="24"/>
    <x v="0"/>
    <n v="7471771673"/>
    <x v="1"/>
    <s v="PRD-101-SHI"/>
    <x v="1"/>
    <x v="0"/>
    <s v="East"/>
    <n v="3059.41"/>
    <n v="671.21"/>
    <x v="1"/>
    <n v="0.21939197426954901"/>
    <x v="0"/>
    <x v="1"/>
    <m/>
    <x v="0"/>
    <n v="0"/>
    <n v="2821.33"/>
    <x v="13"/>
    <x v="5"/>
  </r>
  <r>
    <s v="ORD-202402-10651"/>
    <x v="409"/>
    <x v="2"/>
    <x v="2"/>
    <n v="1147417325"/>
    <x v="14"/>
    <s v="PRD-111-CHA"/>
    <x v="11"/>
    <x v="1"/>
    <s v="South"/>
    <n v="4100.91"/>
    <n v="631.22"/>
    <x v="2"/>
    <n v="0.15392193439992599"/>
    <x v="0"/>
    <x v="0"/>
    <m/>
    <x v="0"/>
    <n v="0"/>
    <n v="207.68"/>
    <x v="13"/>
    <x v="5"/>
  </r>
  <r>
    <s v="ORD-202402-10652"/>
    <x v="393"/>
    <x v="12"/>
    <x v="0"/>
    <n v="7047870896"/>
    <x v="8"/>
    <s v="PRD-110-CAM"/>
    <x v="8"/>
    <x v="1"/>
    <s v="N"/>
    <n v="2880.28"/>
    <n v="586.78"/>
    <x v="0"/>
    <n v="0.20372324912855699"/>
    <x v="0"/>
    <x v="1"/>
    <m/>
    <x v="0"/>
    <n v="0"/>
    <m/>
    <x v="13"/>
    <x v="5"/>
  </r>
  <r>
    <s v="ORD-202402-10653"/>
    <x v="400"/>
    <x v="2"/>
    <x v="3"/>
    <n v="3876952248"/>
    <x v="15"/>
    <s v="PRD-100-SHO"/>
    <x v="12"/>
    <x v="0"/>
    <s v="North"/>
    <n v="4536.5600000000004"/>
    <n v="1115.52"/>
    <x v="0"/>
    <n v="0.24589556844834001"/>
    <x v="0"/>
    <x v="1"/>
    <m/>
    <x v="0"/>
    <n v="0"/>
    <n v="2793.38"/>
    <x v="13"/>
    <x v="5"/>
  </r>
  <r>
    <s v="ORD-202402-10654"/>
    <x v="385"/>
    <x v="26"/>
    <x v="5"/>
    <n v="5270894838"/>
    <x v="8"/>
    <s v="PRD-110-CAM"/>
    <x v="8"/>
    <x v="1"/>
    <s v="N"/>
    <n v="4780.09"/>
    <n v="224.09"/>
    <x v="0"/>
    <n v="4.6879870462690001E-2"/>
    <x v="0"/>
    <x v="2"/>
    <m/>
    <x v="0"/>
    <n v="0"/>
    <m/>
    <x v="13"/>
    <x v="5"/>
  </r>
  <r>
    <s v="ORD-202402-10655"/>
    <x v="410"/>
    <x v="7"/>
    <x v="6"/>
    <n v="6974343150"/>
    <x v="9"/>
    <s v="PRD-107-TAB"/>
    <x v="6"/>
    <x v="1"/>
    <s v="North"/>
    <n v="3315.75"/>
    <n v="294.82"/>
    <x v="0"/>
    <n v="8.8915026766191604E-2"/>
    <x v="0"/>
    <x v="2"/>
    <m/>
    <x v="0"/>
    <n v="0"/>
    <n v="2081.52"/>
    <x v="13"/>
    <x v="5"/>
  </r>
  <r>
    <s v="ORD-202402-10656"/>
    <x v="400"/>
    <x v="17"/>
    <x v="6"/>
    <n v="7865510900"/>
    <x v="9"/>
    <s v="PRD-107-TAB"/>
    <x v="6"/>
    <x v="1"/>
    <s v="N"/>
    <n v="4740.95"/>
    <n v="355.76"/>
    <x v="0"/>
    <n v="7.5039812695767705E-2"/>
    <x v="0"/>
    <x v="2"/>
    <m/>
    <x v="0"/>
    <n v="0"/>
    <n v="2081.52"/>
    <x v="13"/>
    <x v="5"/>
  </r>
  <r>
    <s v="ORD-202402-10657"/>
    <x v="390"/>
    <x v="1"/>
    <x v="6"/>
    <n v="5618660127"/>
    <x v="2"/>
    <s v="PRD-101-SHI"/>
    <x v="1"/>
    <x v="0"/>
    <s v="North"/>
    <n v="3602.9"/>
    <n v="757.49"/>
    <x v="0"/>
    <n v="0.210244525243554"/>
    <x v="0"/>
    <x v="1"/>
    <m/>
    <x v="0"/>
    <n v="0"/>
    <n v="2821.33"/>
    <x v="13"/>
    <x v="5"/>
  </r>
  <r>
    <s v="ORD-202402-10658"/>
    <x v="406"/>
    <x v="17"/>
    <x v="6"/>
    <n v="4638594971"/>
    <x v="0"/>
    <s v="PRD-108-JAC"/>
    <x v="0"/>
    <x v="0"/>
    <s v="S"/>
    <n v="1154.74"/>
    <n v="288.29000000000002"/>
    <x v="2"/>
    <n v="0.24965793165561101"/>
    <x v="0"/>
    <x v="1"/>
    <m/>
    <x v="0"/>
    <n v="0"/>
    <n v="2085.91"/>
    <x v="13"/>
    <x v="5"/>
  </r>
  <r>
    <s v="ORD-202402-10659"/>
    <x v="399"/>
    <x v="28"/>
    <x v="7"/>
    <n v="5990028715"/>
    <x v="20"/>
    <s v="PRD-100-SHO"/>
    <x v="12"/>
    <x v="0"/>
    <s v="North"/>
    <n v="2826.79"/>
    <n v="447.06"/>
    <x v="0"/>
    <n v="0.15815111840639001"/>
    <x v="0"/>
    <x v="0"/>
    <s v="Customer changed mind"/>
    <x v="1"/>
    <n v="1"/>
    <n v="2793.38"/>
    <x v="13"/>
    <x v="5"/>
  </r>
  <r>
    <s v="ORD-202402-10660"/>
    <x v="392"/>
    <x v="23"/>
    <x v="2"/>
    <n v="6685179369"/>
    <x v="10"/>
    <s v="PRD-106-PHO"/>
    <x v="2"/>
    <x v="1"/>
    <s v="W"/>
    <n v="2133.41"/>
    <n v="433.75"/>
    <x v="3"/>
    <n v="0.20331300593884899"/>
    <x v="0"/>
    <x v="1"/>
    <m/>
    <x v="0"/>
    <n v="0"/>
    <n v="2788.38"/>
    <x v="13"/>
    <x v="5"/>
  </r>
  <r>
    <s v="ORD-202402-10661"/>
    <x v="394"/>
    <x v="26"/>
    <x v="7"/>
    <n v="2445452452"/>
    <x v="11"/>
    <s v="PRD-104-WAT"/>
    <x v="7"/>
    <x v="2"/>
    <s v="South"/>
    <n v="3770.63"/>
    <n v="220.37"/>
    <x v="2"/>
    <n v="5.8443814428888498E-2"/>
    <x v="0"/>
    <x v="2"/>
    <m/>
    <x v="0"/>
    <n v="0"/>
    <n v="2420.2800000000002"/>
    <x v="13"/>
    <x v="5"/>
  </r>
  <r>
    <s v="ORD-202402-10662"/>
    <x v="394"/>
    <x v="20"/>
    <x v="7"/>
    <n v="708501933"/>
    <x v="14"/>
    <s v="PRD-111-CHA"/>
    <x v="11"/>
    <x v="1"/>
    <s v="East"/>
    <n v="3331.98"/>
    <n v="642.77"/>
    <x v="1"/>
    <n v="0.19290932118440099"/>
    <x v="0"/>
    <x v="0"/>
    <m/>
    <x v="0"/>
    <n v="0"/>
    <n v="207.68"/>
    <x v="13"/>
    <x v="5"/>
  </r>
  <r>
    <s v="ORD-202402-10663"/>
    <x v="387"/>
    <x v="20"/>
    <x v="2"/>
    <n v="8359840357"/>
    <x v="0"/>
    <s v="PRD-108-JAC"/>
    <x v="0"/>
    <x v="0"/>
    <s v="N"/>
    <n v="4235.84"/>
    <n v="1096.3800000000001"/>
    <x v="0"/>
    <n v="0.25883413915539799"/>
    <x v="0"/>
    <x v="1"/>
    <m/>
    <x v="0"/>
    <n v="0"/>
    <n v="2085.91"/>
    <x v="13"/>
    <x v="5"/>
  </r>
  <r>
    <s v="ORD-202402-10664"/>
    <x v="386"/>
    <x v="2"/>
    <x v="3"/>
    <n v="6524530957"/>
    <x v="2"/>
    <s v="PRD - 101 - SHI"/>
    <x v="1"/>
    <x v="0"/>
    <s v="East"/>
    <n v="282.45"/>
    <n v="24"/>
    <x v="1"/>
    <n v="8.4970791290493897E-2"/>
    <x v="2"/>
    <x v="2"/>
    <m/>
    <x v="0"/>
    <n v="0"/>
    <m/>
    <x v="13"/>
    <x v="5"/>
  </r>
  <r>
    <s v="ORD-202402-10665"/>
    <x v="406"/>
    <x v="13"/>
    <x v="1"/>
    <n v="2352956147"/>
    <x v="12"/>
    <s v="PRD-105-BAG"/>
    <x v="9"/>
    <x v="2"/>
    <s v="East"/>
    <n v="929.68"/>
    <n v="42.6"/>
    <x v="1"/>
    <n v="4.58222183977283E-2"/>
    <x v="1"/>
    <x v="2"/>
    <m/>
    <x v="0"/>
    <n v="0"/>
    <m/>
    <x v="13"/>
    <x v="5"/>
  </r>
  <r>
    <s v="ORD-202402-10666"/>
    <x v="401"/>
    <x v="20"/>
    <x v="1"/>
    <n v="8229059500"/>
    <x v="3"/>
    <s v="PRD-106-PHO"/>
    <x v="2"/>
    <x v="1"/>
    <s v="West"/>
    <n v="2513.38"/>
    <n v="626.47"/>
    <x v="3"/>
    <n v="0.24925399263143699"/>
    <x v="0"/>
    <x v="1"/>
    <m/>
    <x v="0"/>
    <n v="0"/>
    <n v="2788.38"/>
    <x v="13"/>
    <x v="5"/>
  </r>
  <r>
    <s v="ORD-202402-10667"/>
    <x v="383"/>
    <x v="23"/>
    <x v="5"/>
    <n v="108664148"/>
    <x v="5"/>
    <s v="PRD - 103 - HEA"/>
    <x v="4"/>
    <x v="1"/>
    <s v="South"/>
    <n v="81.290000000000006"/>
    <n v="18.47"/>
    <x v="2"/>
    <n v="0.22721121909213901"/>
    <x v="2"/>
    <x v="1"/>
    <m/>
    <x v="0"/>
    <n v="0"/>
    <m/>
    <x v="13"/>
    <x v="5"/>
  </r>
  <r>
    <s v="ORD-202402-10668"/>
    <x v="393"/>
    <x v="23"/>
    <x v="1"/>
    <n v="9328511517"/>
    <x v="2"/>
    <s v="PRD-101-SHI"/>
    <x v="1"/>
    <x v="0"/>
    <s v="East"/>
    <n v="712.38"/>
    <n v="166.64"/>
    <x v="1"/>
    <n v="0.23392009882366199"/>
    <x v="1"/>
    <x v="1"/>
    <m/>
    <x v="0"/>
    <n v="0"/>
    <n v="2821.33"/>
    <x v="13"/>
    <x v="5"/>
  </r>
  <r>
    <s v="ORD-202402-10669"/>
    <x v="406"/>
    <x v="23"/>
    <x v="5"/>
    <n v="7456638077"/>
    <x v="23"/>
    <s v="PRD-111-CHA"/>
    <x v="4"/>
    <x v="1"/>
    <s v="North"/>
    <n v="4018.9"/>
    <n v="211.88"/>
    <x v="0"/>
    <n v="5.2720893776904101E-2"/>
    <x v="0"/>
    <x v="2"/>
    <m/>
    <x v="0"/>
    <n v="0"/>
    <n v="207.68"/>
    <x v="13"/>
    <x v="5"/>
  </r>
  <r>
    <s v="ORD-202402-10670"/>
    <x v="395"/>
    <x v="15"/>
    <x v="5"/>
    <n v="7807635731"/>
    <x v="15"/>
    <s v="PRD-100-SHO"/>
    <x v="12"/>
    <x v="0"/>
    <s v="East"/>
    <n v="1168.29"/>
    <n v="175.22"/>
    <x v="1"/>
    <n v="0.14997988513126001"/>
    <x v="0"/>
    <x v="0"/>
    <m/>
    <x v="0"/>
    <n v="0"/>
    <n v="2793.38"/>
    <x v="13"/>
    <x v="5"/>
  </r>
  <r>
    <s v="ORD-202402-10671"/>
    <x v="384"/>
    <x v="23"/>
    <x v="2"/>
    <n v="4407587281"/>
    <x v="5"/>
    <s v="PRD - 103 - HEA"/>
    <x v="5"/>
    <x v="1"/>
    <s v="North"/>
    <n v="2708.16"/>
    <n v="176.54"/>
    <x v="0"/>
    <n v="6.5188172043010806E-2"/>
    <x v="0"/>
    <x v="2"/>
    <s v="DAMAGED"/>
    <x v="1"/>
    <n v="1"/>
    <m/>
    <x v="13"/>
    <x v="5"/>
  </r>
  <r>
    <s v="ORD-202402-10672"/>
    <x v="406"/>
    <x v="12"/>
    <x v="2"/>
    <n v="9778282430"/>
    <x v="13"/>
    <s v="PRD-102-LAP"/>
    <x v="10"/>
    <x v="1"/>
    <s v="W"/>
    <n v="4101.5200000000004"/>
    <n v="451.49"/>
    <x v="3"/>
    <n v="0.110078702529794"/>
    <x v="0"/>
    <x v="0"/>
    <m/>
    <x v="0"/>
    <n v="0"/>
    <n v="847.14"/>
    <x v="13"/>
    <x v="5"/>
  </r>
  <r>
    <s v="ORD-202402-10673"/>
    <x v="385"/>
    <x v="22"/>
    <x v="7"/>
    <n v="8530406541"/>
    <x v="23"/>
    <s v="PRD-111-CHA"/>
    <x v="11"/>
    <x v="1"/>
    <s v="East"/>
    <n v="311.36"/>
    <n v="80.87"/>
    <x v="1"/>
    <n v="0.259731500513875"/>
    <x v="2"/>
    <x v="1"/>
    <s v="Defective"/>
    <x v="1"/>
    <n v="1"/>
    <n v="207.68"/>
    <x v="13"/>
    <x v="5"/>
  </r>
  <r>
    <s v="ORD-202402-10674"/>
    <x v="398"/>
    <x v="29"/>
    <x v="7"/>
    <n v="6579691930"/>
    <x v="4"/>
    <s v="PRD-109-SUN"/>
    <x v="3"/>
    <x v="2"/>
    <s v="East"/>
    <n v="3714.06"/>
    <n v="553.99"/>
    <x v="1"/>
    <n v="0.14916021819787501"/>
    <x v="0"/>
    <x v="0"/>
    <m/>
    <x v="0"/>
    <n v="0"/>
    <m/>
    <x v="13"/>
    <x v="5"/>
  </r>
  <r>
    <s v="ORD-202402-10675"/>
    <x v="396"/>
    <x v="22"/>
    <x v="4"/>
    <n v="5569586048"/>
    <x v="17"/>
    <s v="PRD-108-JAC"/>
    <x v="0"/>
    <x v="0"/>
    <s v="N"/>
    <n v="4295.08"/>
    <n v="685.57"/>
    <x v="0"/>
    <n v="0.159617515855351"/>
    <x v="0"/>
    <x v="0"/>
    <m/>
    <x v="0"/>
    <n v="0"/>
    <n v="2085.91"/>
    <x v="13"/>
    <x v="5"/>
  </r>
  <r>
    <s v="ORD-202402-10676"/>
    <x v="399"/>
    <x v="26"/>
    <x v="4"/>
    <n v="2654619792"/>
    <x v="20"/>
    <s v="PRD-100-SHO"/>
    <x v="12"/>
    <x v="0"/>
    <s v="W"/>
    <n v="963.08"/>
    <n v="253.83"/>
    <x v="3"/>
    <n v="0.26356065955060798"/>
    <x v="1"/>
    <x v="1"/>
    <m/>
    <x v="0"/>
    <n v="0"/>
    <n v="2793.38"/>
    <x v="13"/>
    <x v="5"/>
  </r>
  <r>
    <s v="ORD-202402-10677"/>
    <x v="407"/>
    <x v="7"/>
    <x v="7"/>
    <n v="5030363670"/>
    <x v="7"/>
    <s v="PRD-104-WAT"/>
    <x v="7"/>
    <x v="2"/>
    <s v="N"/>
    <n v="120.6"/>
    <n v="26.78"/>
    <x v="0"/>
    <n v="0.222056384742952"/>
    <x v="2"/>
    <x v="1"/>
    <m/>
    <x v="0"/>
    <n v="0"/>
    <n v="2420.2800000000002"/>
    <x v="13"/>
    <x v="5"/>
  </r>
  <r>
    <s v="ORD-202402-10678"/>
    <x v="400"/>
    <x v="18"/>
    <x v="7"/>
    <n v="3861906270"/>
    <x v="1"/>
    <s v="PRD-101-SHI"/>
    <x v="1"/>
    <x v="0"/>
    <s v="S"/>
    <n v="560.27"/>
    <n v="164.02"/>
    <x v="2"/>
    <n v="0.29275170899744801"/>
    <x v="1"/>
    <x v="1"/>
    <m/>
    <x v="0"/>
    <n v="0"/>
    <n v="2821.33"/>
    <x v="13"/>
    <x v="5"/>
  </r>
  <r>
    <s v="ORD-202402-10679"/>
    <x v="408"/>
    <x v="23"/>
    <x v="4"/>
    <n v="4894606780"/>
    <x v="5"/>
    <s v="PRD-103-HEA"/>
    <x v="5"/>
    <x v="1"/>
    <s v="S"/>
    <n v="2466.04"/>
    <n v="151.11000000000001"/>
    <x v="2"/>
    <n v="6.1276378323141603E-2"/>
    <x v="0"/>
    <x v="2"/>
    <m/>
    <x v="0"/>
    <n v="0"/>
    <n v="2183.56"/>
    <x v="13"/>
    <x v="5"/>
  </r>
  <r>
    <s v="ORD-202402-10680"/>
    <x v="389"/>
    <x v="7"/>
    <x v="4"/>
    <n v="4939928408"/>
    <x v="5"/>
    <s v="PRD-103-HEA"/>
    <x v="5"/>
    <x v="1"/>
    <s v="S"/>
    <n v="3529.7"/>
    <n v="669.01"/>
    <x v="2"/>
    <n v="0.18953735444938699"/>
    <x v="0"/>
    <x v="0"/>
    <m/>
    <x v="0"/>
    <n v="0"/>
    <n v="2183.56"/>
    <x v="13"/>
    <x v="5"/>
  </r>
  <r>
    <s v="ORD-202402-10681"/>
    <x v="397"/>
    <x v="1"/>
    <x v="4"/>
    <n v="4605163967"/>
    <x v="3"/>
    <s v="PRD-106-PHO"/>
    <x v="2"/>
    <x v="1"/>
    <s v="W"/>
    <n v="4465.0600000000004"/>
    <n v="590.05999999999995"/>
    <x v="3"/>
    <n v="0.13215051981384299"/>
    <x v="0"/>
    <x v="0"/>
    <m/>
    <x v="0"/>
    <n v="0"/>
    <n v="2788.38"/>
    <x v="13"/>
    <x v="5"/>
  </r>
  <r>
    <s v="ORD-202402-10682"/>
    <x v="394"/>
    <x v="2"/>
    <x v="2"/>
    <n v="2155108711"/>
    <x v="8"/>
    <s v="PRD - 110 - CAM"/>
    <x v="8"/>
    <x v="1"/>
    <s v="N"/>
    <n v="947.07"/>
    <n v="67.92"/>
    <x v="0"/>
    <n v="7.17159238493459E-2"/>
    <x v="1"/>
    <x v="2"/>
    <m/>
    <x v="0"/>
    <n v="0"/>
    <m/>
    <x v="13"/>
    <x v="5"/>
  </r>
  <r>
    <s v="ORD-202402-10683"/>
    <x v="409"/>
    <x v="18"/>
    <x v="2"/>
    <n v="6067495945"/>
    <x v="20"/>
    <s v="PRD-100-SHO"/>
    <x v="12"/>
    <x v="0"/>
    <s v="North"/>
    <n v="4600.3"/>
    <n v="1065.1300000000001"/>
    <x v="0"/>
    <n v="0.23153489989783299"/>
    <x v="0"/>
    <x v="1"/>
    <m/>
    <x v="0"/>
    <n v="0"/>
    <n v="2793.38"/>
    <x v="13"/>
    <x v="5"/>
  </r>
  <r>
    <s v="ORD-202402-10684"/>
    <x v="409"/>
    <x v="2"/>
    <x v="1"/>
    <n v="3605852323"/>
    <x v="5"/>
    <s v="PRD-103-HEA"/>
    <x v="5"/>
    <x v="1"/>
    <s v="North"/>
    <n v="1965.14"/>
    <n v="418.69"/>
    <x v="0"/>
    <n v="0.21305861160019099"/>
    <x v="0"/>
    <x v="1"/>
    <m/>
    <x v="0"/>
    <n v="0"/>
    <n v="2183.56"/>
    <x v="13"/>
    <x v="5"/>
  </r>
  <r>
    <s v="ORD-202402-10685"/>
    <x v="405"/>
    <x v="8"/>
    <x v="7"/>
    <n v="3601677173"/>
    <x v="13"/>
    <s v="PRD-102-LAP"/>
    <x v="10"/>
    <x v="1"/>
    <s v="North"/>
    <n v="414.43"/>
    <n v="58.57"/>
    <x v="0"/>
    <n v="0.14132664141109499"/>
    <x v="2"/>
    <x v="0"/>
    <m/>
    <x v="0"/>
    <n v="0"/>
    <n v="847.14"/>
    <x v="13"/>
    <x v="5"/>
  </r>
  <r>
    <s v="ORD-202402-10686"/>
    <x v="406"/>
    <x v="25"/>
    <x v="2"/>
    <n v="7483011204"/>
    <x v="4"/>
    <s v="PRD-109-SUN"/>
    <x v="3"/>
    <x v="2"/>
    <s v="North"/>
    <n v="4788.05"/>
    <n v="1421.65"/>
    <x v="0"/>
    <n v="0.29691628115829999"/>
    <x v="0"/>
    <x v="1"/>
    <m/>
    <x v="0"/>
    <n v="0"/>
    <m/>
    <x v="13"/>
    <x v="5"/>
  </r>
  <r>
    <s v="ORD-202402-10687"/>
    <x v="409"/>
    <x v="9"/>
    <x v="7"/>
    <n v="6237659747"/>
    <x v="16"/>
    <s v="PRD-109-SUN"/>
    <x v="3"/>
    <x v="2"/>
    <s v="East"/>
    <n v="2158.25"/>
    <n v="541.80999999999995"/>
    <x v="1"/>
    <n v="0.25104135294799002"/>
    <x v="0"/>
    <x v="1"/>
    <m/>
    <x v="0"/>
    <n v="0"/>
    <m/>
    <x v="13"/>
    <x v="5"/>
  </r>
  <r>
    <s v="ORD-202402-10688"/>
    <x v="393"/>
    <x v="4"/>
    <x v="2"/>
    <n v="8638707727"/>
    <x v="12"/>
    <s v="PRD-105-BAG "/>
    <x v="9"/>
    <x v="2"/>
    <s v="West"/>
    <n v="2297.16"/>
    <n v="269.83"/>
    <x v="3"/>
    <n v="0.11746243187239901"/>
    <x v="0"/>
    <x v="0"/>
    <m/>
    <x v="0"/>
    <n v="0"/>
    <m/>
    <x v="13"/>
    <x v="5"/>
  </r>
  <r>
    <s v="ORD-202402-10689"/>
    <x v="391"/>
    <x v="9"/>
    <x v="3"/>
    <n v="6809051276"/>
    <x v="9"/>
    <s v="PRD-107-TAB"/>
    <x v="6"/>
    <x v="1"/>
    <s v="South"/>
    <n v="2716.23"/>
    <n v="337.99"/>
    <x v="2"/>
    <n v="0.124433497899662"/>
    <x v="0"/>
    <x v="0"/>
    <s v="Customer changed mind"/>
    <x v="1"/>
    <n v="1"/>
    <n v="2081.52"/>
    <x v="13"/>
    <x v="5"/>
  </r>
  <r>
    <s v="ORD-202402-10690"/>
    <x v="397"/>
    <x v="13"/>
    <x v="2"/>
    <n v="3832651625"/>
    <x v="22"/>
    <s v="PRD-105-BAG"/>
    <x v="9"/>
    <x v="2"/>
    <s v="North"/>
    <n v="4464.1099999999997"/>
    <n v="932.41"/>
    <x v="0"/>
    <n v="0.20886806104688299"/>
    <x v="0"/>
    <x v="1"/>
    <m/>
    <x v="0"/>
    <n v="0"/>
    <m/>
    <x v="13"/>
    <x v="5"/>
  </r>
  <r>
    <s v="ORD-202402-10691"/>
    <x v="383"/>
    <x v="9"/>
    <x v="7"/>
    <n v="3228793283"/>
    <x v="0"/>
    <s v="PRD-108-JAC"/>
    <x v="0"/>
    <x v="0"/>
    <s v="North"/>
    <n v="1824.12"/>
    <n v="133.28"/>
    <x v="0"/>
    <n v="7.3065368506457895E-2"/>
    <x v="0"/>
    <x v="2"/>
    <m/>
    <x v="0"/>
    <n v="0"/>
    <n v="2085.91"/>
    <x v="13"/>
    <x v="5"/>
  </r>
  <r>
    <s v="ORD-202402-10692"/>
    <x v="406"/>
    <x v="11"/>
    <x v="7"/>
    <n v="8556463485"/>
    <x v="23"/>
    <s v="PRD-111-CHA"/>
    <x v="11"/>
    <x v="1"/>
    <s v="East"/>
    <n v="3180.93"/>
    <n v="728.67"/>
    <x v="1"/>
    <n v="0.22907451594344999"/>
    <x v="0"/>
    <x v="1"/>
    <s v="Late delivery"/>
    <x v="1"/>
    <n v="1"/>
    <n v="207.68"/>
    <x v="13"/>
    <x v="5"/>
  </r>
  <r>
    <s v="ORD-202402-10693"/>
    <x v="408"/>
    <x v="7"/>
    <x v="6"/>
    <n v="3999314854"/>
    <x v="8"/>
    <s v="PRD-110-CAM"/>
    <x v="8"/>
    <x v="1"/>
    <s v="West"/>
    <n v="3824.26"/>
    <n v="1084.8499999999999"/>
    <x v="3"/>
    <n v="0.28367579610172899"/>
    <x v="0"/>
    <x v="1"/>
    <m/>
    <x v="0"/>
    <n v="0"/>
    <m/>
    <x v="13"/>
    <x v="5"/>
  </r>
  <r>
    <s v="ORD-202402-10694"/>
    <x v="400"/>
    <x v="8"/>
    <x v="2"/>
    <n v="5774687149"/>
    <x v="5"/>
    <s v="PRD-103-HEA"/>
    <x v="4"/>
    <x v="1"/>
    <s v="North"/>
    <n v="2869.68"/>
    <n v="230.76"/>
    <x v="0"/>
    <n v="8.0413147110479199E-2"/>
    <x v="0"/>
    <x v="2"/>
    <m/>
    <x v="0"/>
    <n v="0"/>
    <n v="2183.56"/>
    <x v="13"/>
    <x v="5"/>
  </r>
  <r>
    <s v="ORD-202402-10695"/>
    <x v="394"/>
    <x v="26"/>
    <x v="4"/>
    <n v="6847459637"/>
    <x v="14"/>
    <s v="PRD-111-CHA"/>
    <x v="11"/>
    <x v="1"/>
    <s v="West"/>
    <n v="1546.14"/>
    <n v="266.54000000000002"/>
    <x v="3"/>
    <n v="0.172390598522773"/>
    <x v="0"/>
    <x v="0"/>
    <m/>
    <x v="0"/>
    <n v="0"/>
    <n v="207.68"/>
    <x v="13"/>
    <x v="5"/>
  </r>
  <r>
    <s v="ORD-202402-10696"/>
    <x v="402"/>
    <x v="20"/>
    <x v="4"/>
    <n v="7781169306"/>
    <x v="9"/>
    <s v="PRD - 107 - TAB"/>
    <x v="6"/>
    <x v="1"/>
    <s v="East"/>
    <n v="1088.92"/>
    <n v="151.47"/>
    <x v="1"/>
    <n v="0.139101127722881"/>
    <x v="0"/>
    <x v="0"/>
    <m/>
    <x v="0"/>
    <n v="0"/>
    <m/>
    <x v="13"/>
    <x v="5"/>
  </r>
  <r>
    <s v="ORD-202402-10697"/>
    <x v="390"/>
    <x v="20"/>
    <x v="3"/>
    <n v="3263325428"/>
    <x v="12"/>
    <s v="PRD-105-BAG"/>
    <x v="9"/>
    <x v="2"/>
    <s v="N"/>
    <n v="769.95"/>
    <n v="82.3"/>
    <x v="0"/>
    <n v="0.106890057795961"/>
    <x v="1"/>
    <x v="0"/>
    <s v="Late delivery"/>
    <x v="1"/>
    <n v="1"/>
    <m/>
    <x v="13"/>
    <x v="5"/>
  </r>
  <r>
    <s v="ORD-202402-10698"/>
    <x v="394"/>
    <x v="8"/>
    <x v="0"/>
    <n v="9694309905"/>
    <x v="11"/>
    <s v="PRD-104-WAT"/>
    <x v="4"/>
    <x v="2"/>
    <s v="North"/>
    <n v="3927.51"/>
    <n v="1046.1300000000001"/>
    <x v="0"/>
    <n v="0.266359601885164"/>
    <x v="0"/>
    <x v="1"/>
    <m/>
    <x v="0"/>
    <n v="0"/>
    <n v="2420.2800000000002"/>
    <x v="13"/>
    <x v="5"/>
  </r>
  <r>
    <s v="ORD-202402-10699"/>
    <x v="391"/>
    <x v="2"/>
    <x v="6"/>
    <n v="7830845099"/>
    <x v="13"/>
    <s v="PRD-102-LAP"/>
    <x v="10"/>
    <x v="1"/>
    <s v="South"/>
    <n v="4350.5"/>
    <n v="1073.0899999999999"/>
    <x v="2"/>
    <n v="0.246659004712102"/>
    <x v="0"/>
    <x v="1"/>
    <m/>
    <x v="0"/>
    <n v="0"/>
    <n v="847.14"/>
    <x v="13"/>
    <x v="5"/>
  </r>
  <r>
    <s v="ORD-202402-10700"/>
    <x v="399"/>
    <x v="11"/>
    <x v="2"/>
    <n v="9431622834"/>
    <x v="4"/>
    <s v="PRD-109-SUN"/>
    <x v="3"/>
    <x v="2"/>
    <s v="North"/>
    <n v="1836.15"/>
    <n v="496.69"/>
    <x v="0"/>
    <n v="0.27050622225852999"/>
    <x v="0"/>
    <x v="1"/>
    <m/>
    <x v="0"/>
    <n v="0"/>
    <m/>
    <x v="13"/>
    <x v="5"/>
  </r>
  <r>
    <s v="ORD-202402-10701"/>
    <x v="400"/>
    <x v="2"/>
    <x v="6"/>
    <n v="2812654776"/>
    <x v="19"/>
    <s v="PRD-102-LAP"/>
    <x v="10"/>
    <x v="1"/>
    <s v="W"/>
    <n v="4827.91"/>
    <n v="689.49"/>
    <x v="3"/>
    <n v="0.142813349876033"/>
    <x v="0"/>
    <x v="0"/>
    <m/>
    <x v="0"/>
    <n v="0"/>
    <n v="847.14"/>
    <x v="13"/>
    <x v="5"/>
  </r>
  <r>
    <s v="ORD-202402-10702"/>
    <x v="408"/>
    <x v="14"/>
    <x v="1"/>
    <n v="4043074398"/>
    <x v="11"/>
    <s v="PRD-104-WAT"/>
    <x v="7"/>
    <x v="2"/>
    <s v="N"/>
    <n v="671.49"/>
    <n v="159.83000000000001"/>
    <x v="0"/>
    <n v="0.23802290428747999"/>
    <x v="1"/>
    <x v="1"/>
    <m/>
    <x v="0"/>
    <n v="0"/>
    <n v="2420.2800000000002"/>
    <x v="13"/>
    <x v="5"/>
  </r>
  <r>
    <s v="ORD-202402-10703"/>
    <x v="398"/>
    <x v="5"/>
    <x v="7"/>
    <n v="1189372021"/>
    <x v="2"/>
    <s v="PRD-101-SHI"/>
    <x v="1"/>
    <x v="0"/>
    <s v="South"/>
    <n v="788.39"/>
    <n v="98.84"/>
    <x v="2"/>
    <n v="0.125369423762351"/>
    <x v="1"/>
    <x v="0"/>
    <m/>
    <x v="0"/>
    <n v="0"/>
    <n v="2821.33"/>
    <x v="13"/>
    <x v="5"/>
  </r>
  <r>
    <s v="ORD-202402-10704"/>
    <x v="410"/>
    <x v="12"/>
    <x v="6"/>
    <n v="427417057"/>
    <x v="9"/>
    <s v="PRD-107-TAB"/>
    <x v="4"/>
    <x v="1"/>
    <s v="South"/>
    <n v="2898.39"/>
    <n v="503.7"/>
    <x v="2"/>
    <n v="0.173786136441266"/>
    <x v="0"/>
    <x v="0"/>
    <m/>
    <x v="0"/>
    <n v="0"/>
    <n v="2081.52"/>
    <x v="13"/>
    <x v="5"/>
  </r>
  <r>
    <s v="ORD-202402-10705"/>
    <x v="393"/>
    <x v="4"/>
    <x v="2"/>
    <n v="4369403523"/>
    <x v="3"/>
    <s v="PRD-106-PHO"/>
    <x v="4"/>
    <x v="1"/>
    <s v="N"/>
    <n v="4125.8"/>
    <n v="1189.07"/>
    <x v="0"/>
    <n v="0.288203499927287"/>
    <x v="0"/>
    <x v="1"/>
    <m/>
    <x v="0"/>
    <n v="0"/>
    <n v="2788.38"/>
    <x v="13"/>
    <x v="5"/>
  </r>
  <r>
    <s v="ORD-202402-10706"/>
    <x v="394"/>
    <x v="23"/>
    <x v="6"/>
    <n v="6396891213"/>
    <x v="8"/>
    <s v="PRD-110-CAM"/>
    <x v="8"/>
    <x v="1"/>
    <s v="South"/>
    <n v="1600.61"/>
    <n v="247.92"/>
    <x v="2"/>
    <n v="0.15489094782614099"/>
    <x v="0"/>
    <x v="0"/>
    <m/>
    <x v="0"/>
    <n v="0"/>
    <m/>
    <x v="13"/>
    <x v="5"/>
  </r>
  <r>
    <s v="ORD-202402-10707"/>
    <x v="400"/>
    <x v="3"/>
    <x v="5"/>
    <n v="4011425031"/>
    <x v="14"/>
    <s v="PRD-111-CHA"/>
    <x v="11"/>
    <x v="1"/>
    <s v="North"/>
    <n v="3190.33"/>
    <n v="831.19"/>
    <x v="0"/>
    <n v="0.26053417671526102"/>
    <x v="0"/>
    <x v="1"/>
    <m/>
    <x v="0"/>
    <n v="0"/>
    <n v="207.68"/>
    <x v="13"/>
    <x v="5"/>
  </r>
  <r>
    <s v="ORD-202402-10708"/>
    <x v="393"/>
    <x v="13"/>
    <x v="5"/>
    <n v="3588023094"/>
    <x v="3"/>
    <s v="PRD-106-PHO"/>
    <x v="2"/>
    <x v="1"/>
    <s v="N"/>
    <n v="1571.38"/>
    <n v="162.28"/>
    <x v="0"/>
    <n v="0.10327228296147301"/>
    <x v="0"/>
    <x v="0"/>
    <m/>
    <x v="0"/>
    <n v="0"/>
    <n v="2788.38"/>
    <x v="13"/>
    <x v="5"/>
  </r>
  <r>
    <s v="ORD-202402-10709"/>
    <x v="391"/>
    <x v="28"/>
    <x v="1"/>
    <n v="7654778145"/>
    <x v="12"/>
    <s v="PRD-105-BAG"/>
    <x v="9"/>
    <x v="2"/>
    <s v="South"/>
    <n v="2054.3200000000002"/>
    <n v="223.15"/>
    <x v="2"/>
    <n v="0.108624751742669"/>
    <x v="0"/>
    <x v="0"/>
    <m/>
    <x v="0"/>
    <n v="0"/>
    <m/>
    <x v="13"/>
    <x v="5"/>
  </r>
  <r>
    <s v="ORD-202402-10710"/>
    <x v="407"/>
    <x v="27"/>
    <x v="1"/>
    <n v="1534218333"/>
    <x v="21"/>
    <s v="PRD-110-CAM"/>
    <x v="8"/>
    <x v="1"/>
    <s v="South"/>
    <n v="4726.68"/>
    <n v="156.88999999999999"/>
    <x v="2"/>
    <n v="3.3192431050970202E-2"/>
    <x v="0"/>
    <x v="2"/>
    <m/>
    <x v="0"/>
    <n v="0"/>
    <m/>
    <x v="13"/>
    <x v="5"/>
  </r>
  <r>
    <s v="ORD-202402-10711"/>
    <x v="386"/>
    <x v="3"/>
    <x v="1"/>
    <n v="9729909185"/>
    <x v="3"/>
    <s v="PRD-106-PHO"/>
    <x v="2"/>
    <x v="1"/>
    <s v="South"/>
    <n v="311.12"/>
    <n v="59.78"/>
    <x v="2"/>
    <n v="0.19214451015685299"/>
    <x v="2"/>
    <x v="0"/>
    <m/>
    <x v="0"/>
    <n v="0"/>
    <n v="2788.38"/>
    <x v="13"/>
    <x v="5"/>
  </r>
  <r>
    <s v="ORD-202402-10712"/>
    <x v="398"/>
    <x v="3"/>
    <x v="0"/>
    <n v="2593867287"/>
    <x v="4"/>
    <s v="PRD-109-SUN"/>
    <x v="3"/>
    <x v="2"/>
    <s v="W"/>
    <n v="2844.85"/>
    <n v="362.41"/>
    <x v="3"/>
    <n v="0.127391602369193"/>
    <x v="0"/>
    <x v="0"/>
    <m/>
    <x v="0"/>
    <n v="0"/>
    <m/>
    <x v="13"/>
    <x v="5"/>
  </r>
  <r>
    <s v="ORD-202402-10713"/>
    <x v="390"/>
    <x v="0"/>
    <x v="5"/>
    <n v="5428246505"/>
    <x v="14"/>
    <s v="PRD-111-CHA"/>
    <x v="11"/>
    <x v="1"/>
    <s v="South"/>
    <n v="1470.71"/>
    <n v="413.91"/>
    <x v="2"/>
    <n v="0.28143549714083699"/>
    <x v="0"/>
    <x v="1"/>
    <m/>
    <x v="0"/>
    <n v="0"/>
    <n v="207.68"/>
    <x v="13"/>
    <x v="5"/>
  </r>
  <r>
    <s v="ORD-202402-10714"/>
    <x v="393"/>
    <x v="3"/>
    <x v="6"/>
    <n v="6015603428"/>
    <x v="2"/>
    <s v="PRD-101-SHI"/>
    <x v="1"/>
    <x v="0"/>
    <s v="East"/>
    <n v="33.83"/>
    <n v="6.52"/>
    <x v="1"/>
    <n v="0.19272834762045499"/>
    <x v="2"/>
    <x v="0"/>
    <m/>
    <x v="0"/>
    <n v="0"/>
    <n v="2821.33"/>
    <x v="13"/>
    <x v="5"/>
  </r>
  <r>
    <s v="ORD-202402-10715"/>
    <x v="399"/>
    <x v="28"/>
    <x v="2"/>
    <n v="4857905877"/>
    <x v="4"/>
    <s v="PRD-109-SUN"/>
    <x v="3"/>
    <x v="2"/>
    <s v="East"/>
    <n v="4548.13"/>
    <n v="562.64"/>
    <x v="1"/>
    <n v="0.123707985479747"/>
    <x v="0"/>
    <x v="0"/>
    <m/>
    <x v="0"/>
    <n v="0"/>
    <m/>
    <x v="13"/>
    <x v="5"/>
  </r>
  <r>
    <s v="ORD-202402-10716"/>
    <x v="383"/>
    <x v="24"/>
    <x v="3"/>
    <n v="4764073955"/>
    <x v="23"/>
    <s v="PRD-111-CHA"/>
    <x v="11"/>
    <x v="1"/>
    <s v="W"/>
    <n v="1180.31"/>
    <n v="325.58"/>
    <x v="3"/>
    <n v="0.27584278706441501"/>
    <x v="0"/>
    <x v="1"/>
    <m/>
    <x v="0"/>
    <n v="0"/>
    <n v="207.68"/>
    <x v="13"/>
    <x v="5"/>
  </r>
  <r>
    <s v="ORD-202402-10717"/>
    <x v="389"/>
    <x v="4"/>
    <x v="7"/>
    <n v="3026625610"/>
    <x v="9"/>
    <s v="PRD-107-TAB "/>
    <x v="4"/>
    <x v="1"/>
    <s v="South"/>
    <n v="636.29999999999995"/>
    <n v="106.47"/>
    <x v="2"/>
    <n v="0.167326732673267"/>
    <x v="1"/>
    <x v="0"/>
    <m/>
    <x v="0"/>
    <n v="0"/>
    <m/>
    <x v="13"/>
    <x v="5"/>
  </r>
  <r>
    <s v="ORD-202402-10718"/>
    <x v="388"/>
    <x v="19"/>
    <x v="1"/>
    <n v="4772217656"/>
    <x v="4"/>
    <s v="PRD-109-SUN"/>
    <x v="3"/>
    <x v="2"/>
    <s v="N"/>
    <n v="4149.37"/>
    <n v="856.62"/>
    <x v="0"/>
    <n v="0.20644579779580999"/>
    <x v="0"/>
    <x v="1"/>
    <s v="DAMAGED"/>
    <x v="1"/>
    <n v="1"/>
    <m/>
    <x v="13"/>
    <x v="5"/>
  </r>
  <r>
    <s v="ORD-202402-10719"/>
    <x v="401"/>
    <x v="5"/>
    <x v="1"/>
    <n v="854263729"/>
    <x v="10"/>
    <s v="PRD-106-PHO"/>
    <x v="2"/>
    <x v="1"/>
    <s v="East"/>
    <n v="987.67"/>
    <n v="227.64"/>
    <x v="1"/>
    <n v="0.23048184110077299"/>
    <x v="1"/>
    <x v="1"/>
    <m/>
    <x v="0"/>
    <n v="0"/>
    <n v="2788.38"/>
    <x v="13"/>
    <x v="5"/>
  </r>
  <r>
    <s v="ORD-202402-10720"/>
    <x v="386"/>
    <x v="10"/>
    <x v="2"/>
    <n v="6457961152"/>
    <x v="1"/>
    <s v="PRD-101-SHI"/>
    <x v="1"/>
    <x v="0"/>
    <s v="North"/>
    <n v="4143.6499999999996"/>
    <n v="520.49"/>
    <x v="0"/>
    <n v="0.125611477803386"/>
    <x v="0"/>
    <x v="0"/>
    <m/>
    <x v="0"/>
    <n v="0"/>
    <n v="2821.33"/>
    <x v="13"/>
    <x v="5"/>
  </r>
  <r>
    <s v="ORD-202402-10721"/>
    <x v="395"/>
    <x v="4"/>
    <x v="7"/>
    <n v="4655467867"/>
    <x v="3"/>
    <s v="PRD-106-PHO"/>
    <x v="2"/>
    <x v="1"/>
    <s v="West"/>
    <n v="1247.46"/>
    <n v="367.74"/>
    <x v="3"/>
    <n v="0.29479101534317698"/>
    <x v="0"/>
    <x v="1"/>
    <m/>
    <x v="0"/>
    <n v="0"/>
    <n v="2788.38"/>
    <x v="13"/>
    <x v="5"/>
  </r>
  <r>
    <s v="ORD-202402-10722"/>
    <x v="388"/>
    <x v="22"/>
    <x v="1"/>
    <n v="6520479562"/>
    <x v="4"/>
    <s v="PRD - 109 - SUN"/>
    <x v="3"/>
    <x v="2"/>
    <s v="West"/>
    <n v="3754.26"/>
    <n v="283.39"/>
    <x v="3"/>
    <n v="7.54849158023152E-2"/>
    <x v="0"/>
    <x v="2"/>
    <m/>
    <x v="0"/>
    <n v="0"/>
    <m/>
    <x v="13"/>
    <x v="5"/>
  </r>
  <r>
    <s v="ORD-202402-10723"/>
    <x v="401"/>
    <x v="11"/>
    <x v="5"/>
    <n v="5970872250"/>
    <x v="15"/>
    <s v="PRD-100-SHO"/>
    <x v="12"/>
    <x v="0"/>
    <s v="N"/>
    <n v="887.23"/>
    <n v="33.31"/>
    <x v="0"/>
    <n v="3.7543816146884103E-2"/>
    <x v="1"/>
    <x v="2"/>
    <m/>
    <x v="0"/>
    <n v="0"/>
    <n v="2793.38"/>
    <x v="13"/>
    <x v="5"/>
  </r>
  <r>
    <s v="ORD-202402-10724"/>
    <x v="384"/>
    <x v="23"/>
    <x v="7"/>
    <n v="1092616396"/>
    <x v="6"/>
    <s v="PRD-107-TAB"/>
    <x v="6"/>
    <x v="1"/>
    <s v="N"/>
    <n v="4643.04"/>
    <n v="563.86"/>
    <x v="0"/>
    <n v="0.12144198628484799"/>
    <x v="0"/>
    <x v="0"/>
    <m/>
    <x v="0"/>
    <n v="0"/>
    <n v="2081.52"/>
    <x v="13"/>
    <x v="5"/>
  </r>
  <r>
    <s v="ORD-202402-10725"/>
    <x v="394"/>
    <x v="26"/>
    <x v="7"/>
    <n v="5203796445"/>
    <x v="9"/>
    <s v="PRD-107-TAB"/>
    <x v="6"/>
    <x v="1"/>
    <s v="North"/>
    <n v="3768.98"/>
    <n v="447.89"/>
    <x v="0"/>
    <n v="0.118835865406556"/>
    <x v="0"/>
    <x v="0"/>
    <m/>
    <x v="0"/>
    <n v="0"/>
    <n v="2081.52"/>
    <x v="13"/>
    <x v="5"/>
  </r>
  <r>
    <s v="ORD-202402-10726"/>
    <x v="393"/>
    <x v="28"/>
    <x v="7"/>
    <n v="6909625241"/>
    <x v="14"/>
    <s v="PRD-111-CHA"/>
    <x v="11"/>
    <x v="1"/>
    <s v="South"/>
    <n v="3714.63"/>
    <n v="543.22"/>
    <x v="2"/>
    <n v="0.14623798332539201"/>
    <x v="0"/>
    <x v="0"/>
    <m/>
    <x v="0"/>
    <n v="0"/>
    <n v="207.68"/>
    <x v="13"/>
    <x v="5"/>
  </r>
  <r>
    <s v="ORD-202402-10727"/>
    <x v="386"/>
    <x v="5"/>
    <x v="1"/>
    <n v="2854630160"/>
    <x v="12"/>
    <s v="PRD-105-BAG"/>
    <x v="4"/>
    <x v="2"/>
    <s v="North"/>
    <n v="2812.34"/>
    <n v="559.92999999999995"/>
    <x v="0"/>
    <n v="0.19909754866054599"/>
    <x v="0"/>
    <x v="0"/>
    <m/>
    <x v="0"/>
    <n v="0"/>
    <m/>
    <x v="13"/>
    <x v="5"/>
  </r>
  <r>
    <s v="ORD-202402-10728"/>
    <x v="383"/>
    <x v="21"/>
    <x v="2"/>
    <n v="9502278417"/>
    <x v="10"/>
    <s v="PRD-106-PHO"/>
    <x v="2"/>
    <x v="1"/>
    <s v="S"/>
    <n v="2480.35"/>
    <n v="309.64999999999998"/>
    <x v="2"/>
    <n v="0.124841252242627"/>
    <x v="0"/>
    <x v="0"/>
    <m/>
    <x v="0"/>
    <n v="0"/>
    <n v="2788.38"/>
    <x v="13"/>
    <x v="5"/>
  </r>
  <r>
    <s v="ORD-202402-10729"/>
    <x v="383"/>
    <x v="9"/>
    <x v="6"/>
    <n v="7323673065"/>
    <x v="9"/>
    <s v="PRD-107-TAB"/>
    <x v="6"/>
    <x v="1"/>
    <s v="South"/>
    <n v="2955.73"/>
    <n v="274.57"/>
    <x v="2"/>
    <n v="9.2894141210462397E-2"/>
    <x v="0"/>
    <x v="2"/>
    <m/>
    <x v="0"/>
    <n v="0"/>
    <n v="2081.52"/>
    <x v="13"/>
    <x v="5"/>
  </r>
  <r>
    <s v="ORD-202402-10730"/>
    <x v="396"/>
    <x v="18"/>
    <x v="2"/>
    <n v="4886533803"/>
    <x v="11"/>
    <s v="PRD-104-WAT "/>
    <x v="7"/>
    <x v="2"/>
    <s v="South"/>
    <n v="2667.02"/>
    <n v="449.25"/>
    <x v="2"/>
    <n v="0.168446430847913"/>
    <x v="0"/>
    <x v="0"/>
    <m/>
    <x v="0"/>
    <n v="0"/>
    <m/>
    <x v="13"/>
    <x v="5"/>
  </r>
  <r>
    <s v="ORD-202402-10731"/>
    <x v="401"/>
    <x v="17"/>
    <x v="4"/>
    <n v="1589951154"/>
    <x v="9"/>
    <s v="PRD-107-TAB"/>
    <x v="6"/>
    <x v="1"/>
    <s v="East"/>
    <n v="294.20999999999998"/>
    <n v="64.540000000000006"/>
    <x v="1"/>
    <n v="0.21936711872472001"/>
    <x v="2"/>
    <x v="1"/>
    <m/>
    <x v="0"/>
    <n v="0"/>
    <n v="2081.52"/>
    <x v="13"/>
    <x v="5"/>
  </r>
  <r>
    <s v="ORD-202402-10732"/>
    <x v="400"/>
    <x v="7"/>
    <x v="4"/>
    <n v="7422675564"/>
    <x v="13"/>
    <s v="PRD-102-LAP"/>
    <x v="10"/>
    <x v="1"/>
    <s v="North"/>
    <n v="4687.28"/>
    <n v="162.32"/>
    <x v="0"/>
    <n v="3.4629891962929503E-2"/>
    <x v="0"/>
    <x v="2"/>
    <m/>
    <x v="0"/>
    <n v="0"/>
    <n v="847.14"/>
    <x v="13"/>
    <x v="5"/>
  </r>
  <r>
    <s v="ORD-202402-10733"/>
    <x v="395"/>
    <x v="20"/>
    <x v="1"/>
    <n v="8492725627"/>
    <x v="15"/>
    <s v="PRD-100-SHO"/>
    <x v="12"/>
    <x v="0"/>
    <s v="N"/>
    <n v="3556.99"/>
    <n v="837.3"/>
    <x v="0"/>
    <n v="0.23539565756440101"/>
    <x v="0"/>
    <x v="1"/>
    <m/>
    <x v="0"/>
    <n v="0"/>
    <n v="2793.38"/>
    <x v="13"/>
    <x v="5"/>
  </r>
  <r>
    <s v="ORD-202402-10734"/>
    <x v="410"/>
    <x v="12"/>
    <x v="5"/>
    <n v="3599345905"/>
    <x v="14"/>
    <s v="PRD-111-CHA"/>
    <x v="11"/>
    <x v="1"/>
    <s v="East"/>
    <n v="176.83"/>
    <n v="35.270000000000003"/>
    <x v="1"/>
    <n v="0.19945710569473499"/>
    <x v="2"/>
    <x v="0"/>
    <m/>
    <x v="0"/>
    <n v="0"/>
    <n v="207.68"/>
    <x v="13"/>
    <x v="5"/>
  </r>
  <r>
    <s v="ORD-202402-10735"/>
    <x v="387"/>
    <x v="16"/>
    <x v="2"/>
    <n v="1947168859"/>
    <x v="5"/>
    <s v="PRD-103-HEA"/>
    <x v="5"/>
    <x v="1"/>
    <s v="South"/>
    <n v="4638.1000000000004"/>
    <n v="498.01"/>
    <x v="2"/>
    <n v="0.1073737090619"/>
    <x v="0"/>
    <x v="0"/>
    <m/>
    <x v="0"/>
    <n v="0"/>
    <n v="2183.56"/>
    <x v="13"/>
    <x v="5"/>
  </r>
  <r>
    <s v="ORD-202402-10736"/>
    <x v="404"/>
    <x v="13"/>
    <x v="5"/>
    <n v="9178162945"/>
    <x v="20"/>
    <s v="PRD-100-SHO "/>
    <x v="12"/>
    <x v="0"/>
    <s v="N"/>
    <n v="2270.54"/>
    <n v="407.2"/>
    <x v="0"/>
    <n v="0.179340597390929"/>
    <x v="0"/>
    <x v="0"/>
    <m/>
    <x v="0"/>
    <n v="0"/>
    <m/>
    <x v="13"/>
    <x v="5"/>
  </r>
  <r>
    <s v="ORD-202402-10737"/>
    <x v="386"/>
    <x v="9"/>
    <x v="6"/>
    <n v="3287721168"/>
    <x v="22"/>
    <s v="PRD-105-BAG"/>
    <x v="9"/>
    <x v="2"/>
    <s v="N"/>
    <n v="2886.38"/>
    <n v="257.42"/>
    <x v="0"/>
    <n v="8.9184376277551797E-2"/>
    <x v="0"/>
    <x v="2"/>
    <s v="DAMAGED"/>
    <x v="1"/>
    <n v="1"/>
    <m/>
    <x v="13"/>
    <x v="5"/>
  </r>
  <r>
    <s v="ORD-202402-10738"/>
    <x v="399"/>
    <x v="16"/>
    <x v="2"/>
    <n v="1462172645"/>
    <x v="15"/>
    <s v="PRD - 100 - SHO"/>
    <x v="12"/>
    <x v="0"/>
    <s v="N"/>
    <n v="3753.52"/>
    <n v="683.64"/>
    <x v="0"/>
    <n v="0.18213303778852899"/>
    <x v="0"/>
    <x v="0"/>
    <m/>
    <x v="0"/>
    <n v="0"/>
    <m/>
    <x v="13"/>
    <x v="5"/>
  </r>
  <r>
    <s v="ORD-202402-10739"/>
    <x v="399"/>
    <x v="13"/>
    <x v="6"/>
    <n v="7897715542"/>
    <x v="23"/>
    <s v="PRD-111-CHA"/>
    <x v="11"/>
    <x v="1"/>
    <s v="South"/>
    <n v="4552.6400000000003"/>
    <n v="1228.3800000000001"/>
    <x v="2"/>
    <n v="0.269817073170732"/>
    <x v="0"/>
    <x v="1"/>
    <m/>
    <x v="0"/>
    <n v="0"/>
    <n v="207.68"/>
    <x v="13"/>
    <x v="5"/>
  </r>
  <r>
    <s v="ORD-202402-10740"/>
    <x v="392"/>
    <x v="6"/>
    <x v="5"/>
    <n v="9954808293"/>
    <x v="7"/>
    <s v="PRD - 104 - WAT"/>
    <x v="7"/>
    <x v="2"/>
    <s v="W"/>
    <n v="4853.6000000000004"/>
    <n v="772.43"/>
    <x v="3"/>
    <n v="0.159145788692929"/>
    <x v="0"/>
    <x v="0"/>
    <m/>
    <x v="0"/>
    <n v="0"/>
    <m/>
    <x v="13"/>
    <x v="5"/>
  </r>
  <r>
    <s v="ORD-202402-10741"/>
    <x v="402"/>
    <x v="16"/>
    <x v="4"/>
    <n v="5299285977"/>
    <x v="17"/>
    <s v="PRD-108-JAC"/>
    <x v="0"/>
    <x v="0"/>
    <s v="North"/>
    <n v="4691.8599999999997"/>
    <n v="1196.53"/>
    <x v="0"/>
    <n v="0.25502252837893702"/>
    <x v="0"/>
    <x v="1"/>
    <m/>
    <x v="0"/>
    <n v="0"/>
    <n v="2085.91"/>
    <x v="13"/>
    <x v="5"/>
  </r>
  <r>
    <s v="ORD-202402-10742"/>
    <x v="399"/>
    <x v="3"/>
    <x v="6"/>
    <n v="6924259611"/>
    <x v="14"/>
    <s v="PRD-111-CHA"/>
    <x v="11"/>
    <x v="1"/>
    <s v="N"/>
    <n v="743.89"/>
    <n v="129.74"/>
    <x v="0"/>
    <n v="0.17440750648617401"/>
    <x v="1"/>
    <x v="0"/>
    <m/>
    <x v="0"/>
    <n v="0"/>
    <n v="207.68"/>
    <x v="13"/>
    <x v="5"/>
  </r>
  <r>
    <s v="ORD-202402-10743"/>
    <x v="400"/>
    <x v="11"/>
    <x v="0"/>
    <n v="9177002806"/>
    <x v="0"/>
    <s v="PRD-108-JAC"/>
    <x v="0"/>
    <x v="0"/>
    <s v="N"/>
    <n v="1377.19"/>
    <n v="169.47"/>
    <x v="0"/>
    <n v="0.123054916169882"/>
    <x v="0"/>
    <x v="0"/>
    <m/>
    <x v="0"/>
    <n v="0"/>
    <n v="2085.91"/>
    <x v="13"/>
    <x v="5"/>
  </r>
  <r>
    <s v="ORD-202402-10744"/>
    <x v="393"/>
    <x v="2"/>
    <x v="6"/>
    <n v="6501845087"/>
    <x v="12"/>
    <s v="PRD - 105 - BAG"/>
    <x v="4"/>
    <x v="2"/>
    <s v="North"/>
    <n v="2476.92"/>
    <n v="496.4"/>
    <x v="0"/>
    <n v="0.20041018684495299"/>
    <x v="0"/>
    <x v="1"/>
    <s v="Size issue"/>
    <x v="1"/>
    <n v="1"/>
    <m/>
    <x v="13"/>
    <x v="5"/>
  </r>
  <r>
    <s v="ORD-202402-10745"/>
    <x v="409"/>
    <x v="17"/>
    <x v="5"/>
    <n v="7414664615"/>
    <x v="0"/>
    <s v="PRD - 108 - JAC"/>
    <x v="4"/>
    <x v="0"/>
    <s v="W"/>
    <n v="2561.41"/>
    <n v="572.67999999999995"/>
    <x v="3"/>
    <n v="0.22357998133840301"/>
    <x v="0"/>
    <x v="1"/>
    <m/>
    <x v="0"/>
    <n v="0"/>
    <m/>
    <x v="13"/>
    <x v="5"/>
  </r>
  <r>
    <s v="ORD-202402-10746"/>
    <x v="386"/>
    <x v="22"/>
    <x v="4"/>
    <n v="6618439584"/>
    <x v="3"/>
    <s v="PRD-106-PHO"/>
    <x v="2"/>
    <x v="1"/>
    <s v="West"/>
    <n v="2966.01"/>
    <n v="798.28"/>
    <x v="3"/>
    <n v="0.26914272035495501"/>
    <x v="0"/>
    <x v="1"/>
    <m/>
    <x v="0"/>
    <n v="0"/>
    <n v="2788.38"/>
    <x v="13"/>
    <x v="5"/>
  </r>
  <r>
    <s v="ORD-202402-10747"/>
    <x v="397"/>
    <x v="19"/>
    <x v="6"/>
    <n v="6020406997"/>
    <x v="2"/>
    <s v="PRD-101-SHI"/>
    <x v="1"/>
    <x v="0"/>
    <s v="N"/>
    <n v="1116.49"/>
    <n v="175.84"/>
    <x v="0"/>
    <n v="0.15749357361015301"/>
    <x v="0"/>
    <x v="0"/>
    <m/>
    <x v="0"/>
    <n v="0"/>
    <n v="2821.33"/>
    <x v="13"/>
    <x v="5"/>
  </r>
  <r>
    <s v="ORD-202402-10748"/>
    <x v="405"/>
    <x v="13"/>
    <x v="7"/>
    <n v="8313583119"/>
    <x v="2"/>
    <s v="PRD-101-SHI"/>
    <x v="4"/>
    <x v="0"/>
    <s v="North"/>
    <n v="3620.12"/>
    <n v="823.55"/>
    <x v="0"/>
    <n v="0.22749245881352001"/>
    <x v="0"/>
    <x v="1"/>
    <s v="Defective"/>
    <x v="1"/>
    <n v="1"/>
    <n v="2821.33"/>
    <x v="13"/>
    <x v="5"/>
  </r>
  <r>
    <s v="ORD-202402-10749"/>
    <x v="395"/>
    <x v="14"/>
    <x v="5"/>
    <n v="7864084083"/>
    <x v="18"/>
    <s v="PRD-103-HEA"/>
    <x v="4"/>
    <x v="1"/>
    <s v="S"/>
    <n v="876.32"/>
    <n v="175.82"/>
    <x v="2"/>
    <n v="0.200634471425963"/>
    <x v="1"/>
    <x v="1"/>
    <m/>
    <x v="0"/>
    <n v="0"/>
    <n v="2183.56"/>
    <x v="13"/>
    <x v="5"/>
  </r>
  <r>
    <s v="ORD-202402-10750"/>
    <x v="387"/>
    <x v="11"/>
    <x v="7"/>
    <n v="9704663304"/>
    <x v="1"/>
    <s v="PRD-101-SHI"/>
    <x v="1"/>
    <x v="0"/>
    <s v="North"/>
    <n v="1136.21"/>
    <n v="274.83999999999997"/>
    <x v="0"/>
    <n v="0.24189190378539199"/>
    <x v="0"/>
    <x v="1"/>
    <m/>
    <x v="0"/>
    <n v="0"/>
    <n v="2821.33"/>
    <x v="13"/>
    <x v="5"/>
  </r>
  <r>
    <s v="ORD-202402-10751"/>
    <x v="408"/>
    <x v="1"/>
    <x v="7"/>
    <n v="9184028815"/>
    <x v="15"/>
    <s v="PRD-100-SHO"/>
    <x v="12"/>
    <x v="0"/>
    <s v="N"/>
    <n v="4707"/>
    <n v="708.59"/>
    <x v="0"/>
    <n v="0.15053962183981301"/>
    <x v="0"/>
    <x v="0"/>
    <s v="DAMAGED"/>
    <x v="1"/>
    <n v="1"/>
    <n v="2793.38"/>
    <x v="13"/>
    <x v="5"/>
  </r>
  <r>
    <s v="ORD-202402-10752"/>
    <x v="400"/>
    <x v="12"/>
    <x v="0"/>
    <n v="6063035850"/>
    <x v="15"/>
    <s v="PRD - 100 - SHO"/>
    <x v="12"/>
    <x v="0"/>
    <s v="North"/>
    <n v="3413.55"/>
    <n v="284.11"/>
    <x v="0"/>
    <n v="8.3230068403861102E-2"/>
    <x v="0"/>
    <x v="2"/>
    <m/>
    <x v="0"/>
    <n v="0"/>
    <m/>
    <x v="13"/>
    <x v="5"/>
  </r>
  <r>
    <s v="ORD-202402-10753"/>
    <x v="408"/>
    <x v="14"/>
    <x v="4"/>
    <n v="3103355116"/>
    <x v="8"/>
    <s v="PRD-110-CAM"/>
    <x v="4"/>
    <x v="1"/>
    <s v="W"/>
    <n v="1155.6400000000001"/>
    <n v="101.91"/>
    <x v="3"/>
    <n v="8.8184901872555399E-2"/>
    <x v="0"/>
    <x v="2"/>
    <m/>
    <x v="0"/>
    <n v="0"/>
    <m/>
    <x v="13"/>
    <x v="5"/>
  </r>
  <r>
    <s v="ORD-202402-10754"/>
    <x v="402"/>
    <x v="13"/>
    <x v="1"/>
    <n v="9399559251"/>
    <x v="16"/>
    <s v="PRD-109-SUN"/>
    <x v="3"/>
    <x v="2"/>
    <s v="West"/>
    <n v="2923.86"/>
    <n v="177.85"/>
    <x v="3"/>
    <n v="6.0827125785776301E-2"/>
    <x v="0"/>
    <x v="2"/>
    <m/>
    <x v="0"/>
    <n v="0"/>
    <m/>
    <x v="13"/>
    <x v="5"/>
  </r>
  <r>
    <s v="ORD-202402-10755"/>
    <x v="391"/>
    <x v="9"/>
    <x v="1"/>
    <n v="7746869146"/>
    <x v="3"/>
    <s v="PRD - 106 - PHO"/>
    <x v="2"/>
    <x v="1"/>
    <s v="South"/>
    <n v="3701.09"/>
    <n v="335.47"/>
    <x v="2"/>
    <n v="9.0640865258612993E-2"/>
    <x v="0"/>
    <x v="2"/>
    <m/>
    <x v="0"/>
    <n v="0"/>
    <m/>
    <x v="13"/>
    <x v="5"/>
  </r>
  <r>
    <s v="ORD-202402-10756"/>
    <x v="384"/>
    <x v="16"/>
    <x v="2"/>
    <n v="8053405172"/>
    <x v="15"/>
    <s v="PRD-100-SHO"/>
    <x v="12"/>
    <x v="0"/>
    <s v="N"/>
    <n v="4629.3"/>
    <n v="567.42999999999995"/>
    <x v="0"/>
    <n v="0.12257360724083601"/>
    <x v="0"/>
    <x v="0"/>
    <m/>
    <x v="0"/>
    <n v="0"/>
    <n v="2793.38"/>
    <x v="13"/>
    <x v="5"/>
  </r>
  <r>
    <s v="ORD-202402-10757"/>
    <x v="396"/>
    <x v="17"/>
    <x v="7"/>
    <n v="9539717901"/>
    <x v="11"/>
    <s v="PRD-104-WAT"/>
    <x v="7"/>
    <x v="2"/>
    <s v="West"/>
    <n v="4353.32"/>
    <n v="1062.26"/>
    <x v="3"/>
    <n v="0.24401146711016"/>
    <x v="0"/>
    <x v="1"/>
    <m/>
    <x v="0"/>
    <n v="0"/>
    <n v="2420.2800000000002"/>
    <x v="13"/>
    <x v="5"/>
  </r>
  <r>
    <s v="ORD-202402-10758"/>
    <x v="406"/>
    <x v="19"/>
    <x v="0"/>
    <n v="713510118"/>
    <x v="8"/>
    <s v="PRD-110-CAM"/>
    <x v="8"/>
    <x v="1"/>
    <s v="North"/>
    <n v="2109.61"/>
    <n v="177.2"/>
    <x v="0"/>
    <n v="8.3996568086044304E-2"/>
    <x v="0"/>
    <x v="2"/>
    <m/>
    <x v="0"/>
    <n v="0"/>
    <m/>
    <x v="13"/>
    <x v="5"/>
  </r>
  <r>
    <s v="ORD-202402-10759"/>
    <x v="404"/>
    <x v="9"/>
    <x v="5"/>
    <n v="69079436"/>
    <x v="4"/>
    <s v="PRD-109-SUN"/>
    <x v="3"/>
    <x v="2"/>
    <s v="East"/>
    <n v="1690.73"/>
    <n v="486.28"/>
    <x v="1"/>
    <n v="0.287615408728774"/>
    <x v="0"/>
    <x v="1"/>
    <m/>
    <x v="0"/>
    <n v="0"/>
    <m/>
    <x v="13"/>
    <x v="5"/>
  </r>
  <r>
    <s v="ORD-202402-10760"/>
    <x v="401"/>
    <x v="14"/>
    <x v="3"/>
    <n v="8796140212"/>
    <x v="14"/>
    <s v="PRD-111-CHA"/>
    <x v="11"/>
    <x v="1"/>
    <s v="S"/>
    <n v="3171.72"/>
    <n v="948.08"/>
    <x v="2"/>
    <n v="0.29891667612525702"/>
    <x v="0"/>
    <x v="1"/>
    <m/>
    <x v="0"/>
    <n v="0"/>
    <n v="207.68"/>
    <x v="13"/>
    <x v="5"/>
  </r>
  <r>
    <s v="ORD-202402-10761"/>
    <x v="392"/>
    <x v="20"/>
    <x v="4"/>
    <n v="3891542288"/>
    <x v="0"/>
    <s v="PRD-108-JAC"/>
    <x v="0"/>
    <x v="0"/>
    <s v="North"/>
    <n v="4546.1000000000004"/>
    <n v="844.71"/>
    <x v="0"/>
    <n v="0.185809815006269"/>
    <x v="0"/>
    <x v="0"/>
    <m/>
    <x v="0"/>
    <n v="0"/>
    <n v="2085.91"/>
    <x v="13"/>
    <x v="5"/>
  </r>
  <r>
    <s v="ORD-202402-10762"/>
    <x v="384"/>
    <x v="8"/>
    <x v="6"/>
    <n v="2890431478"/>
    <x v="15"/>
    <s v="PRD-100-SHO"/>
    <x v="12"/>
    <x v="0"/>
    <s v="East"/>
    <n v="2640.12"/>
    <n v="524.48"/>
    <x v="1"/>
    <n v="0.19865763677408599"/>
    <x v="0"/>
    <x v="0"/>
    <s v="Customer changed mind"/>
    <x v="1"/>
    <n v="1"/>
    <n v="2793.38"/>
    <x v="13"/>
    <x v="5"/>
  </r>
  <r>
    <s v="ORD-202402-10763"/>
    <x v="401"/>
    <x v="18"/>
    <x v="5"/>
    <n v="8632818330"/>
    <x v="5"/>
    <s v="PRD-103-HEA"/>
    <x v="5"/>
    <x v="1"/>
    <s v="East"/>
    <n v="3248.34"/>
    <n v="339.93"/>
    <x v="1"/>
    <n v="0.104647296773121"/>
    <x v="0"/>
    <x v="0"/>
    <m/>
    <x v="0"/>
    <n v="0"/>
    <n v="2183.56"/>
    <x v="13"/>
    <x v="5"/>
  </r>
  <r>
    <s v="ORD-202402-10764"/>
    <x v="390"/>
    <x v="10"/>
    <x v="0"/>
    <n v="2217835243"/>
    <x v="15"/>
    <s v="PRD-100-SHO"/>
    <x v="12"/>
    <x v="0"/>
    <s v="N"/>
    <n v="4154.2"/>
    <n v="254.37"/>
    <x v="0"/>
    <n v="6.1232006162437999E-2"/>
    <x v="0"/>
    <x v="2"/>
    <m/>
    <x v="0"/>
    <n v="0"/>
    <n v="2793.38"/>
    <x v="13"/>
    <x v="5"/>
  </r>
  <r>
    <s v="ORD-202402-10765"/>
    <x v="384"/>
    <x v="21"/>
    <x v="6"/>
    <n v="5892103006"/>
    <x v="11"/>
    <s v="PRD-104-WAT"/>
    <x v="7"/>
    <x v="2"/>
    <s v="North"/>
    <n v="2356.2399999999998"/>
    <n v="286.05"/>
    <x v="0"/>
    <n v="0.121401045733881"/>
    <x v="0"/>
    <x v="0"/>
    <m/>
    <x v="0"/>
    <n v="0"/>
    <n v="2420.2800000000002"/>
    <x v="13"/>
    <x v="5"/>
  </r>
  <r>
    <s v="ORD-202402-10766"/>
    <x v="395"/>
    <x v="7"/>
    <x v="2"/>
    <n v="4104485585"/>
    <x v="4"/>
    <s v="PRD-109-SUN "/>
    <x v="3"/>
    <x v="2"/>
    <s v="North"/>
    <n v="4802.08"/>
    <n v="1256.7"/>
    <x v="0"/>
    <n v="0.26169909705794198"/>
    <x v="0"/>
    <x v="1"/>
    <m/>
    <x v="0"/>
    <n v="0"/>
    <n v="1385.87"/>
    <x v="13"/>
    <x v="5"/>
  </r>
  <r>
    <s v="ORD-202402-10767"/>
    <x v="399"/>
    <x v="18"/>
    <x v="4"/>
    <n v="9792166295"/>
    <x v="12"/>
    <s v="PRD-105-BAG"/>
    <x v="9"/>
    <x v="2"/>
    <s v="South"/>
    <n v="2379.94"/>
    <n v="421.64"/>
    <x v="2"/>
    <n v="0.17716413018815599"/>
    <x v="0"/>
    <x v="0"/>
    <s v="Late delivery"/>
    <x v="1"/>
    <n v="1"/>
    <m/>
    <x v="13"/>
    <x v="5"/>
  </r>
  <r>
    <s v="ORD-202402-10768"/>
    <x v="395"/>
    <x v="6"/>
    <x v="0"/>
    <n v="1925625504"/>
    <x v="5"/>
    <s v="PRD-103-HEA"/>
    <x v="5"/>
    <x v="1"/>
    <s v="North"/>
    <n v="4902.92"/>
    <n v="720.89"/>
    <x v="0"/>
    <n v="0.14703278862392199"/>
    <x v="0"/>
    <x v="0"/>
    <m/>
    <x v="0"/>
    <n v="0"/>
    <n v="2183.56"/>
    <x v="13"/>
    <x v="5"/>
  </r>
  <r>
    <s v="ORD-202402-10769"/>
    <x v="403"/>
    <x v="28"/>
    <x v="1"/>
    <n v="5772248789"/>
    <x v="15"/>
    <s v="PRD-100-SHO"/>
    <x v="12"/>
    <x v="0"/>
    <s v="N"/>
    <n v="547.67999999999995"/>
    <n v="82.94"/>
    <x v="0"/>
    <n v="0.151438796377447"/>
    <x v="1"/>
    <x v="0"/>
    <m/>
    <x v="0"/>
    <n v="0"/>
    <n v="2793.38"/>
    <x v="13"/>
    <x v="5"/>
  </r>
  <r>
    <s v="ORD-202402-10770"/>
    <x v="392"/>
    <x v="17"/>
    <x v="3"/>
    <n v="6961918933"/>
    <x v="12"/>
    <s v="PRD-105-BAG"/>
    <x v="9"/>
    <x v="2"/>
    <s v="N"/>
    <n v="4988.07"/>
    <n v="249.79"/>
    <x v="0"/>
    <n v="5.0077484878921101E-2"/>
    <x v="0"/>
    <x v="2"/>
    <m/>
    <x v="0"/>
    <n v="0"/>
    <m/>
    <x v="13"/>
    <x v="5"/>
  </r>
  <r>
    <s v="ORD-202402-10771"/>
    <x v="402"/>
    <x v="10"/>
    <x v="1"/>
    <n v="7064539960"/>
    <x v="4"/>
    <s v="PRD-109-SUN"/>
    <x v="3"/>
    <x v="2"/>
    <s v="West"/>
    <n v="184.36"/>
    <n v="39.880000000000003"/>
    <x v="3"/>
    <n v="0.216315903666739"/>
    <x v="2"/>
    <x v="1"/>
    <m/>
    <x v="0"/>
    <n v="0"/>
    <m/>
    <x v="13"/>
    <x v="5"/>
  </r>
  <r>
    <s v="ORD-202402-10772"/>
    <x v="396"/>
    <x v="14"/>
    <x v="5"/>
    <n v="8780293742"/>
    <x v="0"/>
    <s v="PRD-108-JAC"/>
    <x v="0"/>
    <x v="0"/>
    <s v="S"/>
    <n v="1603.48"/>
    <n v="195.17"/>
    <x v="2"/>
    <n v="0.121716516576446"/>
    <x v="0"/>
    <x v="0"/>
    <m/>
    <x v="0"/>
    <n v="0"/>
    <n v="2085.91"/>
    <x v="13"/>
    <x v="5"/>
  </r>
  <r>
    <s v="ORD-202402-10773"/>
    <x v="388"/>
    <x v="9"/>
    <x v="2"/>
    <n v="7467711619"/>
    <x v="0"/>
    <s v="PRD-108-JAC"/>
    <x v="0"/>
    <x v="0"/>
    <s v="East"/>
    <n v="2965.49"/>
    <n v="121.77"/>
    <x v="1"/>
    <n v="4.1062353944879303E-2"/>
    <x v="0"/>
    <x v="2"/>
    <m/>
    <x v="0"/>
    <n v="0"/>
    <n v="2085.91"/>
    <x v="13"/>
    <x v="5"/>
  </r>
  <r>
    <s v="ORD-202402-10774"/>
    <x v="386"/>
    <x v="2"/>
    <x v="6"/>
    <n v="9054734395"/>
    <x v="16"/>
    <s v="PRD-109-SUN"/>
    <x v="3"/>
    <x v="2"/>
    <s v="South"/>
    <n v="2933.02"/>
    <n v="461.83"/>
    <x v="2"/>
    <n v="0.15745886492420799"/>
    <x v="0"/>
    <x v="0"/>
    <m/>
    <x v="0"/>
    <n v="0"/>
    <m/>
    <x v="13"/>
    <x v="5"/>
  </r>
  <r>
    <s v="ORD-202402-10775"/>
    <x v="401"/>
    <x v="26"/>
    <x v="4"/>
    <n v="588343563"/>
    <x v="8"/>
    <s v="PRD - 110 - CAM"/>
    <x v="8"/>
    <x v="1"/>
    <s v="South"/>
    <n v="3014.74"/>
    <n v="304.3"/>
    <x v="2"/>
    <n v="0.100937394269489"/>
    <x v="0"/>
    <x v="0"/>
    <m/>
    <x v="0"/>
    <n v="0"/>
    <m/>
    <x v="13"/>
    <x v="5"/>
  </r>
  <r>
    <s v="ORD-202402-10776"/>
    <x v="389"/>
    <x v="0"/>
    <x v="4"/>
    <n v="4344297810"/>
    <x v="10"/>
    <s v="PRD-106-PHO"/>
    <x v="2"/>
    <x v="1"/>
    <s v="West"/>
    <n v="4020.95"/>
    <n v="469.21"/>
    <x v="3"/>
    <n v="0.116691329163506"/>
    <x v="0"/>
    <x v="0"/>
    <m/>
    <x v="0"/>
    <n v="0"/>
    <n v="2788.38"/>
    <x v="13"/>
    <x v="5"/>
  </r>
  <r>
    <s v="ORD-202402-10777"/>
    <x v="395"/>
    <x v="20"/>
    <x v="5"/>
    <n v="681743566"/>
    <x v="4"/>
    <s v="PRD-109-SUN "/>
    <x v="3"/>
    <x v="2"/>
    <s v="North"/>
    <n v="1725.27"/>
    <n v="201.29"/>
    <x v="0"/>
    <n v="0.116671593431753"/>
    <x v="0"/>
    <x v="0"/>
    <m/>
    <x v="0"/>
    <n v="0"/>
    <n v="1385.87"/>
    <x v="13"/>
    <x v="5"/>
  </r>
  <r>
    <s v="ORD-202402-10778"/>
    <x v="408"/>
    <x v="4"/>
    <x v="4"/>
    <n v="8642991433"/>
    <x v="19"/>
    <s v="PRD-102-LAP"/>
    <x v="10"/>
    <x v="1"/>
    <s v="N"/>
    <n v="2874.19"/>
    <n v="444.94"/>
    <x v="0"/>
    <n v="0.15480535385621699"/>
    <x v="0"/>
    <x v="0"/>
    <m/>
    <x v="0"/>
    <n v="0"/>
    <n v="847.14"/>
    <x v="13"/>
    <x v="5"/>
  </r>
  <r>
    <s v="ORD-202402-10779"/>
    <x v="384"/>
    <x v="29"/>
    <x v="3"/>
    <n v="8033385259"/>
    <x v="11"/>
    <s v="PRD - 104 - WAT"/>
    <x v="7"/>
    <x v="2"/>
    <s v="N"/>
    <n v="4136.37"/>
    <n v="256.94"/>
    <x v="0"/>
    <n v="6.2117267072336398E-2"/>
    <x v="0"/>
    <x v="2"/>
    <m/>
    <x v="0"/>
    <n v="0"/>
    <m/>
    <x v="13"/>
    <x v="5"/>
  </r>
  <r>
    <s v="ORD-202402-10780"/>
    <x v="406"/>
    <x v="15"/>
    <x v="3"/>
    <n v="9280735673"/>
    <x v="14"/>
    <s v="PRD-111-CHA"/>
    <x v="11"/>
    <x v="1"/>
    <s v="East"/>
    <n v="2765.68"/>
    <n v="304.70999999999998"/>
    <x v="1"/>
    <n v="0.110175436059125"/>
    <x v="0"/>
    <x v="0"/>
    <m/>
    <x v="0"/>
    <n v="0"/>
    <n v="207.68"/>
    <x v="13"/>
    <x v="5"/>
  </r>
  <r>
    <s v="ORD-202402-10781"/>
    <x v="390"/>
    <x v="8"/>
    <x v="6"/>
    <n v="4764295332"/>
    <x v="10"/>
    <s v="PRD-106-PHO"/>
    <x v="2"/>
    <x v="1"/>
    <s v="North"/>
    <n v="1133.3800000000001"/>
    <n v="70.239999999999995"/>
    <x v="0"/>
    <n v="6.1973918720993802E-2"/>
    <x v="0"/>
    <x v="2"/>
    <m/>
    <x v="0"/>
    <n v="0"/>
    <n v="2788.38"/>
    <x v="13"/>
    <x v="5"/>
  </r>
  <r>
    <s v="ORD-202402-10782"/>
    <x v="385"/>
    <x v="13"/>
    <x v="0"/>
    <n v="8444701745"/>
    <x v="6"/>
    <s v="PRD-107-TAB"/>
    <x v="6"/>
    <x v="1"/>
    <s v="South"/>
    <n v="3414.55"/>
    <n v="644.84"/>
    <x v="2"/>
    <n v="0.188850653819683"/>
    <x v="0"/>
    <x v="0"/>
    <m/>
    <x v="0"/>
    <n v="0"/>
    <n v="2081.52"/>
    <x v="13"/>
    <x v="5"/>
  </r>
  <r>
    <s v="ORD-202402-10783"/>
    <x v="407"/>
    <x v="9"/>
    <x v="2"/>
    <n v="4464015881"/>
    <x v="5"/>
    <s v="PRD - 103 - HEA"/>
    <x v="5"/>
    <x v="1"/>
    <s v="East"/>
    <n v="1143.8900000000001"/>
    <n v="92.16"/>
    <x v="1"/>
    <n v="8.0567187404383303E-2"/>
    <x v="0"/>
    <x v="2"/>
    <s v="missing parts"/>
    <x v="1"/>
    <n v="1"/>
    <m/>
    <x v="13"/>
    <x v="5"/>
  </r>
  <r>
    <s v="ORD-202402-10784"/>
    <x v="402"/>
    <x v="21"/>
    <x v="2"/>
    <n v="1248570828"/>
    <x v="9"/>
    <s v="PRD-107-TAB"/>
    <x v="6"/>
    <x v="1"/>
    <s v="South"/>
    <n v="4858.8999999999996"/>
    <n v="1452.83"/>
    <x v="2"/>
    <n v="0.29900388976928899"/>
    <x v="0"/>
    <x v="1"/>
    <m/>
    <x v="0"/>
    <n v="0"/>
    <n v="2081.52"/>
    <x v="13"/>
    <x v="5"/>
  </r>
  <r>
    <s v="ORD-202402-10785"/>
    <x v="391"/>
    <x v="26"/>
    <x v="3"/>
    <n v="9411190258"/>
    <x v="0"/>
    <s v="PRD-108-JAC"/>
    <x v="0"/>
    <x v="0"/>
    <s v="South"/>
    <n v="2339.61"/>
    <n v="581.99"/>
    <x v="2"/>
    <n v="0.248755134402742"/>
    <x v="0"/>
    <x v="1"/>
    <m/>
    <x v="0"/>
    <n v="0"/>
    <n v="2085.91"/>
    <x v="13"/>
    <x v="5"/>
  </r>
  <r>
    <s v="ORD-202402-10786"/>
    <x v="390"/>
    <x v="13"/>
    <x v="0"/>
    <n v="9281762211"/>
    <x v="16"/>
    <s v="PRD - 109 - SUN"/>
    <x v="3"/>
    <x v="2"/>
    <s v="South"/>
    <n v="4498.7299999999996"/>
    <n v="377.84"/>
    <x v="2"/>
    <n v="8.3988147766147395E-2"/>
    <x v="0"/>
    <x v="2"/>
    <m/>
    <x v="0"/>
    <n v="0"/>
    <m/>
    <x v="13"/>
    <x v="5"/>
  </r>
  <r>
    <s v="ORD-202402-10787"/>
    <x v="390"/>
    <x v="29"/>
    <x v="2"/>
    <n v="7062152673"/>
    <x v="9"/>
    <s v="PRD-107-TAB"/>
    <x v="6"/>
    <x v="1"/>
    <s v="North"/>
    <n v="3638.53"/>
    <n v="291.01"/>
    <x v="0"/>
    <n v="7.9980101854320307E-2"/>
    <x v="0"/>
    <x v="2"/>
    <s v="Late delivery"/>
    <x v="1"/>
    <n v="1"/>
    <n v="2081.52"/>
    <x v="13"/>
    <x v="5"/>
  </r>
  <r>
    <s v="ORD-202402-10788"/>
    <x v="393"/>
    <x v="10"/>
    <x v="0"/>
    <n v="87771969"/>
    <x v="13"/>
    <s v="PRD-102-LAP"/>
    <x v="10"/>
    <x v="1"/>
    <s v="East"/>
    <n v="258.81"/>
    <n v="64.27"/>
    <x v="1"/>
    <n v="0.24832888991924601"/>
    <x v="2"/>
    <x v="1"/>
    <m/>
    <x v="0"/>
    <n v="0"/>
    <n v="847.14"/>
    <x v="13"/>
    <x v="5"/>
  </r>
  <r>
    <s v="ORD-202402-10789"/>
    <x v="389"/>
    <x v="20"/>
    <x v="0"/>
    <n v="1851321688"/>
    <x v="11"/>
    <s v="PRD-104-WAT "/>
    <x v="7"/>
    <x v="2"/>
    <s v="South"/>
    <n v="4163.17"/>
    <n v="260.11"/>
    <x v="2"/>
    <n v="6.2478832236012499E-2"/>
    <x v="0"/>
    <x v="2"/>
    <m/>
    <x v="0"/>
    <n v="0"/>
    <m/>
    <x v="13"/>
    <x v="5"/>
  </r>
  <r>
    <s v="ORD-202402-10790"/>
    <x v="406"/>
    <x v="15"/>
    <x v="4"/>
    <n v="817241353"/>
    <x v="12"/>
    <s v="PRD-105-BAG"/>
    <x v="9"/>
    <x v="2"/>
    <s v="N"/>
    <n v="2902.91"/>
    <n v="428.91"/>
    <x v="0"/>
    <n v="0.147751738772473"/>
    <x v="0"/>
    <x v="0"/>
    <m/>
    <x v="0"/>
    <n v="0"/>
    <m/>
    <x v="13"/>
    <x v="5"/>
  </r>
  <r>
    <s v="ORD-202402-10791"/>
    <x v="399"/>
    <x v="9"/>
    <x v="2"/>
    <n v="5196693693"/>
    <x v="11"/>
    <s v="PRD-104-WAT"/>
    <x v="7"/>
    <x v="2"/>
    <s v="West"/>
    <n v="3342.46"/>
    <n v="522.91999999999996"/>
    <x v="3"/>
    <n v="0.15644764634430899"/>
    <x v="0"/>
    <x v="0"/>
    <s v="DAMAGED"/>
    <x v="1"/>
    <n v="1"/>
    <n v="2420.2800000000002"/>
    <x v="13"/>
    <x v="5"/>
  </r>
  <r>
    <s v="ORD-202402-10792"/>
    <x v="403"/>
    <x v="20"/>
    <x v="2"/>
    <n v="3385108061"/>
    <x v="3"/>
    <s v="PRD-106-PHO"/>
    <x v="2"/>
    <x v="1"/>
    <s v="North"/>
    <n v="3281.66"/>
    <n v="109.18"/>
    <x v="0"/>
    <n v="3.3269747627724999E-2"/>
    <x v="0"/>
    <x v="2"/>
    <m/>
    <x v="0"/>
    <n v="0"/>
    <n v="2788.38"/>
    <x v="13"/>
    <x v="5"/>
  </r>
  <r>
    <s v="ORD-202402-10793"/>
    <x v="398"/>
    <x v="7"/>
    <x v="1"/>
    <n v="7622292202"/>
    <x v="5"/>
    <s v="PRD-103-HEA"/>
    <x v="5"/>
    <x v="1"/>
    <s v="West"/>
    <n v="3169.9"/>
    <n v="482.11"/>
    <x v="3"/>
    <n v="0.15208997129247001"/>
    <x v="0"/>
    <x v="0"/>
    <s v="Late delivery"/>
    <x v="1"/>
    <n v="1"/>
    <n v="2183.56"/>
    <x v="13"/>
    <x v="5"/>
  </r>
  <r>
    <s v="ORD-202402-10794"/>
    <x v="403"/>
    <x v="25"/>
    <x v="2"/>
    <n v="870504414"/>
    <x v="18"/>
    <s v="PRD-103-HEA"/>
    <x v="5"/>
    <x v="1"/>
    <s v="South"/>
    <n v="4499.63"/>
    <n v="470.45"/>
    <x v="2"/>
    <n v="0.104553041027818"/>
    <x v="0"/>
    <x v="0"/>
    <m/>
    <x v="0"/>
    <n v="0"/>
    <n v="2183.56"/>
    <x v="13"/>
    <x v="5"/>
  </r>
  <r>
    <s v="ORD-202402-10795"/>
    <x v="387"/>
    <x v="28"/>
    <x v="7"/>
    <n v="5287790613"/>
    <x v="15"/>
    <s v="PRD-100-SHO"/>
    <x v="12"/>
    <x v="0"/>
    <s v="S"/>
    <n v="3172.16"/>
    <n v="523.66"/>
    <x v="2"/>
    <n v="0.16507994552607699"/>
    <x v="0"/>
    <x v="0"/>
    <m/>
    <x v="0"/>
    <n v="0"/>
    <n v="2793.38"/>
    <x v="13"/>
    <x v="5"/>
  </r>
  <r>
    <s v="ORD-202402-10796"/>
    <x v="397"/>
    <x v="4"/>
    <x v="3"/>
    <n v="8684310509"/>
    <x v="4"/>
    <s v="PRD-109-SUN"/>
    <x v="3"/>
    <x v="2"/>
    <s v="North"/>
    <n v="340.76"/>
    <n v="46.5"/>
    <x v="0"/>
    <n v="0.13645967836600501"/>
    <x v="2"/>
    <x v="0"/>
    <m/>
    <x v="0"/>
    <n v="0"/>
    <m/>
    <x v="13"/>
    <x v="5"/>
  </r>
  <r>
    <s v="ORD-202402-10797"/>
    <x v="406"/>
    <x v="26"/>
    <x v="4"/>
    <n v="6216213090"/>
    <x v="15"/>
    <s v="PRD - 100 - SHO"/>
    <x v="12"/>
    <x v="0"/>
    <s v="South"/>
    <n v="391.41"/>
    <n v="21.23"/>
    <x v="2"/>
    <n v="5.4239799698525798E-2"/>
    <x v="2"/>
    <x v="2"/>
    <m/>
    <x v="0"/>
    <n v="0"/>
    <m/>
    <x v="13"/>
    <x v="5"/>
  </r>
  <r>
    <s v="ORD-202402-10798"/>
    <x v="397"/>
    <x v="25"/>
    <x v="6"/>
    <n v="9516318487"/>
    <x v="4"/>
    <s v="PRD-109-SUN "/>
    <x v="3"/>
    <x v="2"/>
    <s v="S"/>
    <n v="3435.53"/>
    <n v="512.84"/>
    <x v="2"/>
    <n v="0.149275366537332"/>
    <x v="0"/>
    <x v="0"/>
    <m/>
    <x v="0"/>
    <n v="0"/>
    <n v="1385.87"/>
    <x v="13"/>
    <x v="5"/>
  </r>
  <r>
    <s v="ORD-202402-10799"/>
    <x v="399"/>
    <x v="17"/>
    <x v="4"/>
    <n v="545203281"/>
    <x v="14"/>
    <s v="PRD-111-CHA"/>
    <x v="11"/>
    <x v="1"/>
    <s v="West"/>
    <n v="3440.03"/>
    <n v="889.79"/>
    <x v="3"/>
    <n v="0.258657627985802"/>
    <x v="0"/>
    <x v="1"/>
    <m/>
    <x v="0"/>
    <n v="0"/>
    <n v="207.68"/>
    <x v="13"/>
    <x v="5"/>
  </r>
  <r>
    <s v="ORD-202402-10800"/>
    <x v="394"/>
    <x v="23"/>
    <x v="2"/>
    <n v="7270373100"/>
    <x v="0"/>
    <s v="PRD-108-JAC"/>
    <x v="0"/>
    <x v="0"/>
    <s v="N"/>
    <n v="2888.32"/>
    <n v="309.10000000000002"/>
    <x v="0"/>
    <n v="0.107017228007977"/>
    <x v="0"/>
    <x v="0"/>
    <m/>
    <x v="0"/>
    <n v="0"/>
    <n v="2085.91"/>
    <x v="13"/>
    <x v="5"/>
  </r>
  <r>
    <s v="ORD-202402-10801"/>
    <x v="392"/>
    <x v="15"/>
    <x v="6"/>
    <n v="2165183562"/>
    <x v="12"/>
    <s v="PRD-105-BAG"/>
    <x v="9"/>
    <x v="2"/>
    <s v="N"/>
    <n v="2121.59"/>
    <n v="312.83"/>
    <x v="0"/>
    <n v="0.14745073270518799"/>
    <x v="0"/>
    <x v="0"/>
    <m/>
    <x v="0"/>
    <n v="0"/>
    <m/>
    <x v="13"/>
    <x v="5"/>
  </r>
  <r>
    <s v="ORD-202402-10802"/>
    <x v="399"/>
    <x v="9"/>
    <x v="7"/>
    <n v="4562308802"/>
    <x v="14"/>
    <s v="PRD-111-CHA"/>
    <x v="4"/>
    <x v="1"/>
    <s v="North"/>
    <n v="726.67"/>
    <n v="87.19"/>
    <x v="0"/>
    <n v="0.119985688139045"/>
    <x v="1"/>
    <x v="0"/>
    <m/>
    <x v="0"/>
    <n v="0"/>
    <n v="207.68"/>
    <x v="13"/>
    <x v="5"/>
  </r>
  <r>
    <s v="ORD-202402-10803"/>
    <x v="396"/>
    <x v="20"/>
    <x v="3"/>
    <n v="4781226520"/>
    <x v="13"/>
    <s v="PRD-102-LAP"/>
    <x v="10"/>
    <x v="1"/>
    <s v="East"/>
    <n v="2946.04"/>
    <n v="285.7"/>
    <x v="1"/>
    <n v="9.6977637778170006E-2"/>
    <x v="0"/>
    <x v="2"/>
    <m/>
    <x v="0"/>
    <n v="0"/>
    <n v="847.14"/>
    <x v="13"/>
    <x v="5"/>
  </r>
  <r>
    <s v="ORD-202402-10804"/>
    <x v="386"/>
    <x v="26"/>
    <x v="5"/>
    <n v="5892908711"/>
    <x v="8"/>
    <s v="PRD-110-CAM"/>
    <x v="8"/>
    <x v="1"/>
    <s v="East"/>
    <n v="2301.81"/>
    <n v="326.02"/>
    <x v="1"/>
    <n v="0.14163636442625599"/>
    <x v="0"/>
    <x v="0"/>
    <m/>
    <x v="0"/>
    <n v="0"/>
    <m/>
    <x v="13"/>
    <x v="5"/>
  </r>
  <r>
    <s v="ORD-202402-10805"/>
    <x v="398"/>
    <x v="9"/>
    <x v="5"/>
    <n v="5485984635"/>
    <x v="0"/>
    <s v="PRD-108-JAC"/>
    <x v="0"/>
    <x v="0"/>
    <s v="N"/>
    <n v="4488.91"/>
    <n v="1315.26"/>
    <x v="0"/>
    <n v="0.29300208736642103"/>
    <x v="0"/>
    <x v="1"/>
    <m/>
    <x v="0"/>
    <n v="0"/>
    <n v="2085.91"/>
    <x v="13"/>
    <x v="5"/>
  </r>
  <r>
    <s v="ORD-202402-10806"/>
    <x v="407"/>
    <x v="20"/>
    <x v="5"/>
    <n v="6379812636"/>
    <x v="12"/>
    <s v="PRD-105-BAG"/>
    <x v="4"/>
    <x v="2"/>
    <s v="North"/>
    <n v="1680"/>
    <n v="444"/>
    <x v="0"/>
    <n v="0.26428571428571401"/>
    <x v="0"/>
    <x v="1"/>
    <m/>
    <x v="0"/>
    <n v="0"/>
    <m/>
    <x v="13"/>
    <x v="5"/>
  </r>
  <r>
    <s v="ORD-202402-10807"/>
    <x v="410"/>
    <x v="7"/>
    <x v="2"/>
    <n v="8305633723"/>
    <x v="11"/>
    <s v="PRD-104-WAT"/>
    <x v="7"/>
    <x v="2"/>
    <s v="North"/>
    <n v="1230.3"/>
    <n v="126.48"/>
    <x v="0"/>
    <n v="0.102804194099"/>
    <x v="0"/>
    <x v="0"/>
    <m/>
    <x v="0"/>
    <n v="0"/>
    <n v="2420.2800000000002"/>
    <x v="13"/>
    <x v="5"/>
  </r>
  <r>
    <s v="ORD-202402-10808"/>
    <x v="400"/>
    <x v="23"/>
    <x v="7"/>
    <n v="7509158703"/>
    <x v="12"/>
    <s v="PRD-105-BAG"/>
    <x v="9"/>
    <x v="2"/>
    <s v="East"/>
    <n v="2179.02"/>
    <n v="467.55"/>
    <x v="1"/>
    <n v="0.2145689346587"/>
    <x v="0"/>
    <x v="1"/>
    <m/>
    <x v="0"/>
    <n v="0"/>
    <m/>
    <x v="13"/>
    <x v="5"/>
  </r>
  <r>
    <s v="ORD-202402-10809"/>
    <x v="394"/>
    <x v="25"/>
    <x v="4"/>
    <n v="9637901938"/>
    <x v="15"/>
    <s v="PRD-100-SHO"/>
    <x v="12"/>
    <x v="0"/>
    <s v="S"/>
    <n v="4021.15"/>
    <n v="213.04"/>
    <x v="2"/>
    <n v="5.2979868942964102E-2"/>
    <x v="0"/>
    <x v="2"/>
    <m/>
    <x v="0"/>
    <n v="0"/>
    <n v="2793.38"/>
    <x v="13"/>
    <x v="5"/>
  </r>
  <r>
    <s v="ORD-202402-10810"/>
    <x v="399"/>
    <x v="27"/>
    <x v="1"/>
    <n v="3442249783"/>
    <x v="8"/>
    <s v="PRD-110-CAM"/>
    <x v="8"/>
    <x v="1"/>
    <s v="N"/>
    <n v="765.23"/>
    <n v="169.15"/>
    <x v="0"/>
    <n v="0.22104465324150899"/>
    <x v="1"/>
    <x v="1"/>
    <s v="Customer changed mind"/>
    <x v="1"/>
    <n v="1"/>
    <m/>
    <x v="13"/>
    <x v="5"/>
  </r>
  <r>
    <s v="ORD-202402-10811"/>
    <x v="394"/>
    <x v="9"/>
    <x v="4"/>
    <n v="5827362266"/>
    <x v="14"/>
    <s v="PRD - 111 - CHA"/>
    <x v="11"/>
    <x v="1"/>
    <s v="West"/>
    <n v="4616.16"/>
    <n v="938.65"/>
    <x v="3"/>
    <n v="0.203340005545735"/>
    <x v="0"/>
    <x v="1"/>
    <m/>
    <x v="0"/>
    <n v="0"/>
    <m/>
    <x v="13"/>
    <x v="5"/>
  </r>
  <r>
    <s v="ORD-202402-10812"/>
    <x v="407"/>
    <x v="16"/>
    <x v="3"/>
    <n v="5037005817"/>
    <x v="21"/>
    <s v="PRD-110-CAM"/>
    <x v="8"/>
    <x v="1"/>
    <s v="South"/>
    <n v="4511.49"/>
    <n v="964.65"/>
    <x v="2"/>
    <n v="0.213820711117613"/>
    <x v="0"/>
    <x v="1"/>
    <m/>
    <x v="0"/>
    <n v="0"/>
    <m/>
    <x v="13"/>
    <x v="5"/>
  </r>
  <r>
    <s v="ORD-202402-10813"/>
    <x v="403"/>
    <x v="25"/>
    <x v="7"/>
    <n v="3672165671"/>
    <x v="12"/>
    <s v="PRD-105-BAG"/>
    <x v="9"/>
    <x v="2"/>
    <s v="S"/>
    <n v="1675.87"/>
    <n v="189.18"/>
    <x v="2"/>
    <n v="0.112884650957413"/>
    <x v="0"/>
    <x v="0"/>
    <m/>
    <x v="0"/>
    <n v="0"/>
    <m/>
    <x v="13"/>
    <x v="5"/>
  </r>
  <r>
    <s v="ORD-202402-10814"/>
    <x v="403"/>
    <x v="13"/>
    <x v="4"/>
    <n v="9691188488"/>
    <x v="2"/>
    <s v="PRD-101-SHI"/>
    <x v="1"/>
    <x v="0"/>
    <s v="South"/>
    <n v="229.55"/>
    <n v="60.88"/>
    <x v="2"/>
    <n v="0.26521455020692702"/>
    <x v="2"/>
    <x v="1"/>
    <m/>
    <x v="0"/>
    <n v="0"/>
    <n v="2821.33"/>
    <x v="13"/>
    <x v="5"/>
  </r>
  <r>
    <s v="ORD-202402-10815"/>
    <x v="405"/>
    <x v="10"/>
    <x v="3"/>
    <n v="3194312912"/>
    <x v="11"/>
    <s v="PRD - 104 - WAT"/>
    <x v="7"/>
    <x v="2"/>
    <s v="W"/>
    <n v="485.08"/>
    <n v="126.8"/>
    <x v="3"/>
    <n v="0.26140018141337501"/>
    <x v="2"/>
    <x v="1"/>
    <m/>
    <x v="0"/>
    <n v="0"/>
    <m/>
    <x v="13"/>
    <x v="5"/>
  </r>
  <r>
    <s v="ORD-202402-10816"/>
    <x v="399"/>
    <x v="20"/>
    <x v="0"/>
    <n v="3327683787"/>
    <x v="3"/>
    <s v="PRD-106-PHO"/>
    <x v="4"/>
    <x v="1"/>
    <s v="East"/>
    <n v="1281.3900000000001"/>
    <n v="52.66"/>
    <x v="1"/>
    <n v="4.10959973154153E-2"/>
    <x v="0"/>
    <x v="2"/>
    <s v="missing parts"/>
    <x v="1"/>
    <n v="1"/>
    <n v="2788.38"/>
    <x v="13"/>
    <x v="5"/>
  </r>
  <r>
    <s v="ORD-202402-10817"/>
    <x v="410"/>
    <x v="14"/>
    <x v="5"/>
    <n v="3670477871"/>
    <x v="12"/>
    <s v="PRD-105-BAG "/>
    <x v="9"/>
    <x v="2"/>
    <s v="North"/>
    <n v="1810.95"/>
    <n v="105.66"/>
    <x v="0"/>
    <n v="5.8345067506005099E-2"/>
    <x v="0"/>
    <x v="2"/>
    <m/>
    <x v="0"/>
    <n v="0"/>
    <m/>
    <x v="13"/>
    <x v="5"/>
  </r>
  <r>
    <s v="ORD-202402-10818"/>
    <x v="386"/>
    <x v="15"/>
    <x v="0"/>
    <n v="2553624534"/>
    <x v="2"/>
    <s v="PRD-101-SHI"/>
    <x v="1"/>
    <x v="0"/>
    <s v="S"/>
    <n v="1393.21"/>
    <n v="358.78"/>
    <x v="2"/>
    <n v="0.25752040252366798"/>
    <x v="0"/>
    <x v="1"/>
    <m/>
    <x v="0"/>
    <n v="0"/>
    <n v="2821.33"/>
    <x v="13"/>
    <x v="5"/>
  </r>
  <r>
    <s v="ORD-202402-10819"/>
    <x v="396"/>
    <x v="1"/>
    <x v="5"/>
    <n v="667300811"/>
    <x v="11"/>
    <s v="PRD-104-WAT"/>
    <x v="7"/>
    <x v="2"/>
    <s v="North"/>
    <n v="3721.3"/>
    <n v="443.52"/>
    <x v="0"/>
    <n v="0.11918415607449"/>
    <x v="0"/>
    <x v="0"/>
    <m/>
    <x v="0"/>
    <n v="0"/>
    <n v="2420.2800000000002"/>
    <x v="13"/>
    <x v="5"/>
  </r>
  <r>
    <s v="ORD-202402-10820"/>
    <x v="385"/>
    <x v="5"/>
    <x v="1"/>
    <n v="6850951407"/>
    <x v="23"/>
    <s v="PRD-111-CHA"/>
    <x v="4"/>
    <x v="1"/>
    <s v="East"/>
    <n v="1155.1199999999999"/>
    <n v="187.6"/>
    <x v="1"/>
    <n v="0.16240736893136601"/>
    <x v="0"/>
    <x v="0"/>
    <m/>
    <x v="0"/>
    <n v="0"/>
    <n v="207.68"/>
    <x v="13"/>
    <x v="5"/>
  </r>
  <r>
    <s v="ORD-202402-10821"/>
    <x v="410"/>
    <x v="20"/>
    <x v="1"/>
    <n v="164795294"/>
    <x v="3"/>
    <s v="PRD-106-PHO"/>
    <x v="4"/>
    <x v="1"/>
    <s v="N"/>
    <n v="4789.97"/>
    <n v="760.77"/>
    <x v="0"/>
    <n v="0.15882562938807501"/>
    <x v="0"/>
    <x v="0"/>
    <s v="Customer changed mind"/>
    <x v="1"/>
    <n v="1"/>
    <n v="2788.38"/>
    <x v="13"/>
    <x v="5"/>
  </r>
  <r>
    <s v="ORD-202402-10822"/>
    <x v="401"/>
    <x v="17"/>
    <x v="5"/>
    <n v="210426355"/>
    <x v="19"/>
    <s v="PRD-102-LAP"/>
    <x v="10"/>
    <x v="1"/>
    <s v="North"/>
    <n v="4227.3599999999997"/>
    <n v="699.87"/>
    <x v="0"/>
    <n v="0.16555722720563201"/>
    <x v="0"/>
    <x v="0"/>
    <m/>
    <x v="0"/>
    <n v="0"/>
    <n v="847.14"/>
    <x v="13"/>
    <x v="5"/>
  </r>
  <r>
    <s v="ORD-202402-10823"/>
    <x v="403"/>
    <x v="11"/>
    <x v="1"/>
    <n v="3188405552"/>
    <x v="3"/>
    <s v="PRD-106-PHO "/>
    <x v="2"/>
    <x v="1"/>
    <s v="N"/>
    <n v="4991.09"/>
    <n v="202.34"/>
    <x v="0"/>
    <n v="4.0540242712513698E-2"/>
    <x v="0"/>
    <x v="2"/>
    <m/>
    <x v="0"/>
    <n v="0"/>
    <m/>
    <x v="13"/>
    <x v="5"/>
  </r>
  <r>
    <s v="ORD-202402-10824"/>
    <x v="404"/>
    <x v="22"/>
    <x v="0"/>
    <n v="9275694208"/>
    <x v="20"/>
    <s v="PRD-100-SHO"/>
    <x v="12"/>
    <x v="0"/>
    <s v="N"/>
    <n v="2858.27"/>
    <n v="751.6"/>
    <x v="0"/>
    <n v="0.26295626375394898"/>
    <x v="0"/>
    <x v="1"/>
    <m/>
    <x v="0"/>
    <n v="0"/>
    <n v="2793.38"/>
    <x v="13"/>
    <x v="5"/>
  </r>
  <r>
    <s v="ORD-202402-10825"/>
    <x v="386"/>
    <x v="13"/>
    <x v="3"/>
    <n v="3789682243"/>
    <x v="6"/>
    <s v="PRD - 107 - TAB"/>
    <x v="6"/>
    <x v="1"/>
    <s v="East"/>
    <n v="3836.04"/>
    <n v="242.44"/>
    <x v="1"/>
    <n v="6.3200592277452797E-2"/>
    <x v="0"/>
    <x v="2"/>
    <m/>
    <x v="0"/>
    <n v="0"/>
    <m/>
    <x v="13"/>
    <x v="5"/>
  </r>
  <r>
    <s v="ORD-202402-10826"/>
    <x v="403"/>
    <x v="23"/>
    <x v="6"/>
    <n v="7049040891"/>
    <x v="13"/>
    <s v="PRD-102-LAP "/>
    <x v="10"/>
    <x v="1"/>
    <s v="N"/>
    <n v="4102.7700000000004"/>
    <n v="1050.55"/>
    <x v="0"/>
    <n v="0.25605871155341398"/>
    <x v="0"/>
    <x v="1"/>
    <m/>
    <x v="0"/>
    <n v="0"/>
    <m/>
    <x v="13"/>
    <x v="5"/>
  </r>
  <r>
    <s v="ORD-202402-10827"/>
    <x v="390"/>
    <x v="4"/>
    <x v="4"/>
    <n v="9455241072"/>
    <x v="3"/>
    <s v="PRD - 106 - PHO"/>
    <x v="2"/>
    <x v="1"/>
    <s v="North"/>
    <n v="4742.43"/>
    <n v="1197.92"/>
    <x v="0"/>
    <n v="0.25259624285440202"/>
    <x v="0"/>
    <x v="1"/>
    <m/>
    <x v="0"/>
    <n v="0"/>
    <m/>
    <x v="13"/>
    <x v="5"/>
  </r>
  <r>
    <s v="ORD-202402-10828"/>
    <x v="409"/>
    <x v="7"/>
    <x v="0"/>
    <n v="7986200411"/>
    <x v="2"/>
    <s v="PRD-101-SHI"/>
    <x v="1"/>
    <x v="0"/>
    <s v="North"/>
    <n v="4191.7700000000004"/>
    <n v="518.23"/>
    <x v="0"/>
    <n v="0.12363035185613699"/>
    <x v="0"/>
    <x v="0"/>
    <m/>
    <x v="0"/>
    <n v="0"/>
    <n v="2821.33"/>
    <x v="13"/>
    <x v="5"/>
  </r>
  <r>
    <s v="ORD-202402-10829"/>
    <x v="386"/>
    <x v="27"/>
    <x v="1"/>
    <n v="7709968081"/>
    <x v="9"/>
    <s v="PRD-107-TAB"/>
    <x v="6"/>
    <x v="1"/>
    <s v="West"/>
    <n v="2037.2"/>
    <n v="368.45"/>
    <x v="3"/>
    <n v="0.180860985666601"/>
    <x v="0"/>
    <x v="0"/>
    <m/>
    <x v="0"/>
    <n v="0"/>
    <n v="2081.52"/>
    <x v="13"/>
    <x v="5"/>
  </r>
  <r>
    <s v="ORD-202402-10830"/>
    <x v="405"/>
    <x v="10"/>
    <x v="2"/>
    <n v="1857377549"/>
    <x v="20"/>
    <s v="PRD-100-SHO"/>
    <x v="12"/>
    <x v="0"/>
    <s v="N"/>
    <n v="4960.5600000000004"/>
    <n v="866.09"/>
    <x v="0"/>
    <n v="0.17459520699275899"/>
    <x v="0"/>
    <x v="0"/>
    <m/>
    <x v="0"/>
    <n v="0"/>
    <n v="2793.38"/>
    <x v="13"/>
    <x v="5"/>
  </r>
  <r>
    <s v="ORD-202402-10831"/>
    <x v="405"/>
    <x v="10"/>
    <x v="7"/>
    <n v="8161044968"/>
    <x v="9"/>
    <s v="PRD-107-TAB"/>
    <x v="4"/>
    <x v="1"/>
    <s v="South"/>
    <n v="110.5"/>
    <n v="26.84"/>
    <x v="2"/>
    <n v="0.24289592760181"/>
    <x v="2"/>
    <x v="1"/>
    <m/>
    <x v="0"/>
    <n v="0"/>
    <n v="2081.52"/>
    <x v="13"/>
    <x v="5"/>
  </r>
  <r>
    <s v="ORD-202402-10832"/>
    <x v="395"/>
    <x v="18"/>
    <x v="7"/>
    <n v="9104820017"/>
    <x v="0"/>
    <s v="PRD-108-JAC"/>
    <x v="0"/>
    <x v="0"/>
    <s v="North"/>
    <n v="4645.03"/>
    <n v="740.87"/>
    <x v="0"/>
    <n v="0.15949735523774899"/>
    <x v="0"/>
    <x v="0"/>
    <s v="Defective"/>
    <x v="1"/>
    <n v="1"/>
    <n v="2085.91"/>
    <x v="13"/>
    <x v="5"/>
  </r>
  <r>
    <s v="ORD-202402-10833"/>
    <x v="401"/>
    <x v="25"/>
    <x v="6"/>
    <n v="1452123180"/>
    <x v="11"/>
    <s v="PRD - 104 - WAT"/>
    <x v="7"/>
    <x v="2"/>
    <s v="South"/>
    <n v="318.83"/>
    <n v="42.11"/>
    <x v="2"/>
    <n v="0.13207665527083401"/>
    <x v="2"/>
    <x v="0"/>
    <m/>
    <x v="0"/>
    <n v="0"/>
    <m/>
    <x v="13"/>
    <x v="5"/>
  </r>
  <r>
    <s v="ORD-202402-10834"/>
    <x v="388"/>
    <x v="13"/>
    <x v="7"/>
    <n v="9613724593"/>
    <x v="14"/>
    <s v="PRD - 111 - CHA "/>
    <x v="4"/>
    <x v="1"/>
    <s v="N"/>
    <n v="4308.8599999999997"/>
    <n v="1164.28"/>
    <x v="0"/>
    <n v="0.27020604057685799"/>
    <x v="0"/>
    <x v="1"/>
    <s v="Wrong item delivered"/>
    <x v="1"/>
    <n v="1"/>
    <m/>
    <x v="13"/>
    <x v="5"/>
  </r>
  <r>
    <s v="ORD-202402-10835"/>
    <x v="391"/>
    <x v="14"/>
    <x v="1"/>
    <n v="4265107054"/>
    <x v="0"/>
    <s v="PRD-108-JAC"/>
    <x v="0"/>
    <x v="0"/>
    <s v="South"/>
    <n v="4052.49"/>
    <n v="1021.87"/>
    <x v="2"/>
    <n v="0.25215854943503901"/>
    <x v="0"/>
    <x v="1"/>
    <m/>
    <x v="0"/>
    <n v="0"/>
    <n v="2085.91"/>
    <x v="13"/>
    <x v="5"/>
  </r>
  <r>
    <s v="ORD-202402-10836"/>
    <x v="408"/>
    <x v="10"/>
    <x v="1"/>
    <n v="2797726638"/>
    <x v="9"/>
    <s v="PRD-107-TAB"/>
    <x v="6"/>
    <x v="1"/>
    <s v="East"/>
    <n v="936.47"/>
    <n v="262.2"/>
    <x v="1"/>
    <n v="0.27998761305754599"/>
    <x v="1"/>
    <x v="1"/>
    <m/>
    <x v="0"/>
    <n v="0"/>
    <n v="2081.52"/>
    <x v="13"/>
    <x v="5"/>
  </r>
  <r>
    <s v="ORD-202402-10837"/>
    <x v="398"/>
    <x v="9"/>
    <x v="1"/>
    <n v="1732082599"/>
    <x v="3"/>
    <s v="PRD-106-PHO"/>
    <x v="2"/>
    <x v="1"/>
    <s v="N"/>
    <n v="1349.02"/>
    <n v="59.18"/>
    <x v="0"/>
    <n v="4.3868882596255099E-2"/>
    <x v="0"/>
    <x v="2"/>
    <m/>
    <x v="0"/>
    <n v="0"/>
    <n v="2788.38"/>
    <x v="13"/>
    <x v="5"/>
  </r>
  <r>
    <s v="ORD-202402-10838"/>
    <x v="398"/>
    <x v="29"/>
    <x v="5"/>
    <n v="2832200492"/>
    <x v="4"/>
    <s v="PRD-109-SUN"/>
    <x v="3"/>
    <x v="2"/>
    <s v="North"/>
    <n v="2703.8"/>
    <n v="281.83"/>
    <x v="0"/>
    <n v="0.104234780679044"/>
    <x v="0"/>
    <x v="0"/>
    <m/>
    <x v="0"/>
    <n v="0"/>
    <m/>
    <x v="13"/>
    <x v="5"/>
  </r>
  <r>
    <s v="ORD-202402-10839"/>
    <x v="402"/>
    <x v="6"/>
    <x v="5"/>
    <n v="8885346657"/>
    <x v="6"/>
    <s v="PRD-107-TAB"/>
    <x v="6"/>
    <x v="1"/>
    <s v="North"/>
    <n v="4919.04"/>
    <n v="463.08"/>
    <x v="0"/>
    <n v="9.4140320062451197E-2"/>
    <x v="0"/>
    <x v="2"/>
    <m/>
    <x v="0"/>
    <n v="0"/>
    <n v="2081.52"/>
    <x v="13"/>
    <x v="5"/>
  </r>
  <r>
    <s v="ORD-202402-10840"/>
    <x v="404"/>
    <x v="20"/>
    <x v="5"/>
    <n v="5588479974"/>
    <x v="4"/>
    <s v="PRD-109-SUN"/>
    <x v="3"/>
    <x v="2"/>
    <s v="West"/>
    <n v="1952.8"/>
    <n v="204.87"/>
    <x v="3"/>
    <n v="0.10491089717329"/>
    <x v="0"/>
    <x v="0"/>
    <m/>
    <x v="0"/>
    <n v="0"/>
    <m/>
    <x v="13"/>
    <x v="5"/>
  </r>
  <r>
    <s v="ORD-202402-10841"/>
    <x v="384"/>
    <x v="5"/>
    <x v="7"/>
    <n v="3788292266"/>
    <x v="14"/>
    <s v="PRD-111-CHA"/>
    <x v="11"/>
    <x v="1"/>
    <s v="West"/>
    <n v="4957.96"/>
    <n v="470.24"/>
    <x v="3"/>
    <n v="9.4845460633002296E-2"/>
    <x v="0"/>
    <x v="2"/>
    <m/>
    <x v="0"/>
    <n v="0"/>
    <n v="207.68"/>
    <x v="13"/>
    <x v="5"/>
  </r>
  <r>
    <s v="ORD-202402-10842"/>
    <x v="385"/>
    <x v="10"/>
    <x v="3"/>
    <n v="6358233573"/>
    <x v="2"/>
    <s v="PRD-101-SHI"/>
    <x v="1"/>
    <x v="0"/>
    <s v="East"/>
    <n v="2358.16"/>
    <n v="278.89"/>
    <x v="1"/>
    <n v="0.118265936153611"/>
    <x v="0"/>
    <x v="0"/>
    <s v="damaged "/>
    <x v="1"/>
    <n v="1"/>
    <n v="2821.33"/>
    <x v="13"/>
    <x v="5"/>
  </r>
  <r>
    <s v="ORD-202402-10843"/>
    <x v="399"/>
    <x v="26"/>
    <x v="4"/>
    <n v="2371973311"/>
    <x v="5"/>
    <s v="PRD-103-HEA"/>
    <x v="5"/>
    <x v="1"/>
    <s v="North"/>
    <n v="1395.8"/>
    <n v="174.88"/>
    <x v="0"/>
    <n v="0.12529015618283401"/>
    <x v="0"/>
    <x v="0"/>
    <m/>
    <x v="0"/>
    <n v="0"/>
    <n v="2183.56"/>
    <x v="13"/>
    <x v="5"/>
  </r>
  <r>
    <s v="ORD-202402-10844"/>
    <x v="410"/>
    <x v="13"/>
    <x v="5"/>
    <n v="2042387155"/>
    <x v="9"/>
    <s v="PRD-107-TAB"/>
    <x v="6"/>
    <x v="1"/>
    <s v="East"/>
    <n v="3357.08"/>
    <n v="554.25"/>
    <x v="1"/>
    <n v="0.16509883589309801"/>
    <x v="0"/>
    <x v="0"/>
    <m/>
    <x v="0"/>
    <n v="0"/>
    <n v="2081.52"/>
    <x v="13"/>
    <x v="5"/>
  </r>
  <r>
    <s v="ORD-202402-10845"/>
    <x v="393"/>
    <x v="23"/>
    <x v="1"/>
    <n v="5728007587"/>
    <x v="16"/>
    <s v="PRD-109-SUN"/>
    <x v="4"/>
    <x v="2"/>
    <s v="W"/>
    <n v="2232.87"/>
    <n v="575.52"/>
    <x v="3"/>
    <n v="0.25774899568716497"/>
    <x v="0"/>
    <x v="1"/>
    <m/>
    <x v="0"/>
    <n v="0"/>
    <m/>
    <x v="13"/>
    <x v="5"/>
  </r>
  <r>
    <s v="ORD-202402-10846"/>
    <x v="402"/>
    <x v="22"/>
    <x v="5"/>
    <n v="7165688756"/>
    <x v="14"/>
    <s v="PRD-111-CHA"/>
    <x v="11"/>
    <x v="1"/>
    <s v="N"/>
    <n v="1985.92"/>
    <n v="199.91"/>
    <x v="0"/>
    <n v="0.100663672252659"/>
    <x v="0"/>
    <x v="0"/>
    <m/>
    <x v="0"/>
    <n v="0"/>
    <n v="207.68"/>
    <x v="13"/>
    <x v="5"/>
  </r>
  <r>
    <s v="ORD-202402-10847"/>
    <x v="407"/>
    <x v="24"/>
    <x v="6"/>
    <n v="7512501220"/>
    <x v="14"/>
    <s v="PRD-111-CHA"/>
    <x v="11"/>
    <x v="1"/>
    <s v="North"/>
    <n v="4094.92"/>
    <n v="756.06"/>
    <x v="0"/>
    <n v="0.184633643636506"/>
    <x v="0"/>
    <x v="0"/>
    <s v="Late delivery"/>
    <x v="1"/>
    <n v="1"/>
    <n v="207.68"/>
    <x v="13"/>
    <x v="5"/>
  </r>
  <r>
    <s v="ORD-202402-10848"/>
    <x v="410"/>
    <x v="23"/>
    <x v="1"/>
    <n v="2460738716"/>
    <x v="22"/>
    <s v="PRD-105-BAG"/>
    <x v="4"/>
    <x v="2"/>
    <s v="S"/>
    <n v="4239.8500000000004"/>
    <n v="863.13"/>
    <x v="2"/>
    <n v="0.20357559819333201"/>
    <x v="0"/>
    <x v="1"/>
    <m/>
    <x v="0"/>
    <n v="0"/>
    <m/>
    <x v="13"/>
    <x v="5"/>
  </r>
  <r>
    <s v="ORD-202402-10849"/>
    <x v="384"/>
    <x v="21"/>
    <x v="1"/>
    <n v="7488138388"/>
    <x v="14"/>
    <s v="PRD-111-CHA"/>
    <x v="11"/>
    <x v="1"/>
    <s v="South"/>
    <n v="3393.36"/>
    <n v="534.53"/>
    <x v="2"/>
    <n v="0.15752233774194299"/>
    <x v="0"/>
    <x v="0"/>
    <m/>
    <x v="0"/>
    <n v="0"/>
    <n v="207.68"/>
    <x v="13"/>
    <x v="5"/>
  </r>
  <r>
    <s v="ORD-202402-10850"/>
    <x v="386"/>
    <x v="0"/>
    <x v="0"/>
    <n v="6791364749"/>
    <x v="8"/>
    <s v="PRD-110-CAM"/>
    <x v="8"/>
    <x v="1"/>
    <s v="North"/>
    <n v="548.48"/>
    <n v="119.23"/>
    <x v="0"/>
    <n v="0.21738258459743301"/>
    <x v="1"/>
    <x v="1"/>
    <s v="Wrong item delivered"/>
    <x v="1"/>
    <n v="1"/>
    <m/>
    <x v="13"/>
    <x v="5"/>
  </r>
  <r>
    <s v="ORD-202402-10851"/>
    <x v="384"/>
    <x v="6"/>
    <x v="2"/>
    <n v="4684480061"/>
    <x v="3"/>
    <s v="PRD-106-PHO"/>
    <x v="2"/>
    <x v="1"/>
    <s v="West"/>
    <n v="4672.55"/>
    <n v="534.16"/>
    <x v="3"/>
    <n v="0.114318733881927"/>
    <x v="0"/>
    <x v="0"/>
    <m/>
    <x v="0"/>
    <n v="0"/>
    <n v="2788.38"/>
    <x v="13"/>
    <x v="5"/>
  </r>
  <r>
    <s v="ORD-202402-10852"/>
    <x v="406"/>
    <x v="21"/>
    <x v="3"/>
    <n v="8425720352"/>
    <x v="15"/>
    <s v="PRD-100-SHO"/>
    <x v="4"/>
    <x v="0"/>
    <s v="North"/>
    <n v="3671.4"/>
    <n v="991.15"/>
    <x v="0"/>
    <n v="0.26996513591545501"/>
    <x v="0"/>
    <x v="1"/>
    <m/>
    <x v="0"/>
    <n v="0"/>
    <n v="2793.38"/>
    <x v="13"/>
    <x v="5"/>
  </r>
  <r>
    <s v="ORD-202402-10853"/>
    <x v="385"/>
    <x v="22"/>
    <x v="1"/>
    <n v="688179071"/>
    <x v="14"/>
    <s v="PRD - 111 - CHA"/>
    <x v="11"/>
    <x v="1"/>
    <s v="N"/>
    <n v="2139.9299999999998"/>
    <n v="188.97"/>
    <x v="0"/>
    <n v="8.8306626852280204E-2"/>
    <x v="0"/>
    <x v="2"/>
    <m/>
    <x v="0"/>
    <n v="0"/>
    <m/>
    <x v="13"/>
    <x v="5"/>
  </r>
  <r>
    <s v="ORD-202402-10854"/>
    <x v="400"/>
    <x v="3"/>
    <x v="7"/>
    <n v="3146512617"/>
    <x v="8"/>
    <s v="PRD-110-CAM"/>
    <x v="4"/>
    <x v="1"/>
    <s v="East"/>
    <n v="4651.13"/>
    <n v="716.75"/>
    <x v="1"/>
    <n v="0.154102336421472"/>
    <x v="0"/>
    <x v="0"/>
    <m/>
    <x v="0"/>
    <n v="0"/>
    <m/>
    <x v="13"/>
    <x v="5"/>
  </r>
  <r>
    <s v="ORD-202402-10855"/>
    <x v="383"/>
    <x v="24"/>
    <x v="2"/>
    <n v="3010571107"/>
    <x v="3"/>
    <s v="PRD-106-PHO"/>
    <x v="2"/>
    <x v="1"/>
    <s v="N"/>
    <n v="2734.94"/>
    <n v="256.85000000000002"/>
    <x v="0"/>
    <n v="9.3914308906228303E-2"/>
    <x v="0"/>
    <x v="2"/>
    <m/>
    <x v="0"/>
    <n v="0"/>
    <n v="2788.38"/>
    <x v="13"/>
    <x v="5"/>
  </r>
  <r>
    <s v="ORD-202402-10856"/>
    <x v="387"/>
    <x v="15"/>
    <x v="4"/>
    <n v="4123158314"/>
    <x v="12"/>
    <s v="PRD-105-BAG"/>
    <x v="9"/>
    <x v="2"/>
    <s v="East"/>
    <n v="2541.8200000000002"/>
    <n v="586.49"/>
    <x v="1"/>
    <n v="0.23073624410855201"/>
    <x v="0"/>
    <x v="1"/>
    <m/>
    <x v="0"/>
    <n v="0"/>
    <m/>
    <x v="13"/>
    <x v="5"/>
  </r>
  <r>
    <s v="ORD-202402-10857"/>
    <x v="397"/>
    <x v="16"/>
    <x v="6"/>
    <n v="7049294165"/>
    <x v="4"/>
    <s v="PRD-109-SUN"/>
    <x v="3"/>
    <x v="2"/>
    <s v="South"/>
    <n v="4593.83"/>
    <n v="1256.6300000000001"/>
    <x v="2"/>
    <n v="0.273547345025828"/>
    <x v="0"/>
    <x v="1"/>
    <m/>
    <x v="0"/>
    <n v="0"/>
    <m/>
    <x v="13"/>
    <x v="5"/>
  </r>
  <r>
    <s v="ORD-202402-10858"/>
    <x v="393"/>
    <x v="27"/>
    <x v="4"/>
    <n v="2570294965"/>
    <x v="13"/>
    <s v="PRD-102-LAP"/>
    <x v="10"/>
    <x v="1"/>
    <s v="East"/>
    <n v="39.46"/>
    <n v="6"/>
    <x v="1"/>
    <n v="0.15205271160669001"/>
    <x v="2"/>
    <x v="0"/>
    <m/>
    <x v="0"/>
    <n v="0"/>
    <n v="847.14"/>
    <x v="13"/>
    <x v="5"/>
  </r>
  <r>
    <s v="ORD-202402-10859"/>
    <x v="395"/>
    <x v="20"/>
    <x v="1"/>
    <n v="4573729427"/>
    <x v="4"/>
    <s v="PRD-109-SUN"/>
    <x v="3"/>
    <x v="2"/>
    <s v="S"/>
    <n v="4816.8900000000003"/>
    <n v="949.15"/>
    <x v="2"/>
    <n v="0.19704622692234999"/>
    <x v="0"/>
    <x v="0"/>
    <m/>
    <x v="0"/>
    <n v="0"/>
    <m/>
    <x v="13"/>
    <x v="5"/>
  </r>
  <r>
    <s v="ORD-202402-10860"/>
    <x v="385"/>
    <x v="14"/>
    <x v="4"/>
    <n v="5799909244"/>
    <x v="15"/>
    <s v="PRD-100-SHO"/>
    <x v="12"/>
    <x v="0"/>
    <s v="N"/>
    <n v="1706.42"/>
    <n v="227.42"/>
    <x v="0"/>
    <n v="0.13327316838761899"/>
    <x v="0"/>
    <x v="0"/>
    <m/>
    <x v="0"/>
    <n v="0"/>
    <n v="2793.38"/>
    <x v="13"/>
    <x v="5"/>
  </r>
  <r>
    <s v="ORD-202402-10861"/>
    <x v="409"/>
    <x v="17"/>
    <x v="0"/>
    <n v="2138031178"/>
    <x v="14"/>
    <s v="PRD-111-CHA"/>
    <x v="11"/>
    <x v="1"/>
    <s v="East"/>
    <n v="2344.6799999999998"/>
    <n v="454.77"/>
    <x v="1"/>
    <n v="0.19395823737141099"/>
    <x v="0"/>
    <x v="0"/>
    <m/>
    <x v="0"/>
    <n v="0"/>
    <n v="207.68"/>
    <x v="13"/>
    <x v="5"/>
  </r>
  <r>
    <s v="ORD-202402-10862"/>
    <x v="396"/>
    <x v="29"/>
    <x v="1"/>
    <n v="5767045469"/>
    <x v="13"/>
    <s v="PRD-102-LAP"/>
    <x v="4"/>
    <x v="1"/>
    <s v="North"/>
    <n v="4206.03"/>
    <n v="485.09"/>
    <x v="0"/>
    <n v="0.115332035197086"/>
    <x v="0"/>
    <x v="0"/>
    <m/>
    <x v="0"/>
    <n v="0"/>
    <n v="847.14"/>
    <x v="13"/>
    <x v="5"/>
  </r>
  <r>
    <s v="ORD-202402-10863"/>
    <x v="392"/>
    <x v="13"/>
    <x v="5"/>
    <n v="6712265756"/>
    <x v="0"/>
    <s v="PRD-108-JAC"/>
    <x v="0"/>
    <x v="0"/>
    <s v="West"/>
    <n v="4174.74"/>
    <n v="432.79"/>
    <x v="3"/>
    <n v="0.103668731465912"/>
    <x v="0"/>
    <x v="0"/>
    <m/>
    <x v="0"/>
    <n v="0"/>
    <n v="2085.91"/>
    <x v="13"/>
    <x v="5"/>
  </r>
  <r>
    <s v="ORD-202402-10864"/>
    <x v="407"/>
    <x v="20"/>
    <x v="7"/>
    <n v="1634099262"/>
    <x v="14"/>
    <s v="PRD-111-CHA"/>
    <x v="11"/>
    <x v="1"/>
    <s v="North"/>
    <n v="4272.24"/>
    <n v="573.95000000000005"/>
    <x v="0"/>
    <n v="0.134344044342078"/>
    <x v="0"/>
    <x v="0"/>
    <m/>
    <x v="0"/>
    <n v="0"/>
    <n v="207.68"/>
    <x v="13"/>
    <x v="5"/>
  </r>
  <r>
    <s v="ORD-202402-10865"/>
    <x v="387"/>
    <x v="2"/>
    <x v="1"/>
    <n v="107856244"/>
    <x v="12"/>
    <s v="PRD - 105 - BAG"/>
    <x v="9"/>
    <x v="2"/>
    <s v="North"/>
    <n v="3025.89"/>
    <n v="338.64"/>
    <x v="0"/>
    <n v="0.11191418062123901"/>
    <x v="0"/>
    <x v="0"/>
    <s v="Defective"/>
    <x v="1"/>
    <n v="1"/>
    <m/>
    <x v="13"/>
    <x v="5"/>
  </r>
  <r>
    <s v="ORD-202402-10866"/>
    <x v="396"/>
    <x v="13"/>
    <x v="0"/>
    <n v="551932537"/>
    <x v="23"/>
    <s v="PRD-111-CHA"/>
    <x v="11"/>
    <x v="1"/>
    <s v="North"/>
    <n v="712.74"/>
    <n v="42.1"/>
    <x v="0"/>
    <n v="5.9067822768471001E-2"/>
    <x v="1"/>
    <x v="2"/>
    <m/>
    <x v="0"/>
    <n v="0"/>
    <n v="207.68"/>
    <x v="13"/>
    <x v="5"/>
  </r>
  <r>
    <s v="ORD-202402-10867"/>
    <x v="410"/>
    <x v="26"/>
    <x v="6"/>
    <n v="4194715044"/>
    <x v="3"/>
    <s v="PRD-106-PHO"/>
    <x v="2"/>
    <x v="1"/>
    <s v="East"/>
    <n v="4423.8100000000004"/>
    <n v="150.84"/>
    <x v="1"/>
    <n v="3.4097305264014499E-2"/>
    <x v="0"/>
    <x v="2"/>
    <m/>
    <x v="0"/>
    <n v="0"/>
    <n v="2788.38"/>
    <x v="13"/>
    <x v="5"/>
  </r>
  <r>
    <s v="ORD-202402-10868"/>
    <x v="386"/>
    <x v="5"/>
    <x v="2"/>
    <n v="2660973597"/>
    <x v="15"/>
    <s v="PRD-100-SHO"/>
    <x v="12"/>
    <x v="0"/>
    <s v="North"/>
    <n v="1895.92"/>
    <n v="264.8"/>
    <x v="0"/>
    <n v="0.13966834043630499"/>
    <x v="0"/>
    <x v="0"/>
    <m/>
    <x v="0"/>
    <n v="0"/>
    <n v="2793.38"/>
    <x v="13"/>
    <x v="5"/>
  </r>
  <r>
    <s v="ORD-202402-10869"/>
    <x v="397"/>
    <x v="13"/>
    <x v="1"/>
    <n v="6406221248"/>
    <x v="22"/>
    <s v="PRD-105-BAG"/>
    <x v="9"/>
    <x v="2"/>
    <s v="W"/>
    <n v="3746.14"/>
    <n v="948.93"/>
    <x v="3"/>
    <n v="0.25330873912881002"/>
    <x v="0"/>
    <x v="1"/>
    <m/>
    <x v="0"/>
    <n v="0"/>
    <m/>
    <x v="13"/>
    <x v="5"/>
  </r>
  <r>
    <s v="ORD-202402-10870"/>
    <x v="402"/>
    <x v="29"/>
    <x v="2"/>
    <n v="9134436795"/>
    <x v="15"/>
    <s v="PRD-100-SHO"/>
    <x v="12"/>
    <x v="0"/>
    <s v="East"/>
    <n v="4565.25"/>
    <n v="139.21"/>
    <x v="1"/>
    <n v="3.0493401237610199E-2"/>
    <x v="0"/>
    <x v="2"/>
    <m/>
    <x v="0"/>
    <n v="0"/>
    <n v="2793.38"/>
    <x v="13"/>
    <x v="5"/>
  </r>
  <r>
    <s v="ORD-202402-10871"/>
    <x v="406"/>
    <x v="10"/>
    <x v="3"/>
    <n v="8507150706"/>
    <x v="15"/>
    <s v="PRD - 100 - SHO"/>
    <x v="12"/>
    <x v="0"/>
    <s v="S"/>
    <n v="2019.49"/>
    <n v="560.45000000000005"/>
    <x v="2"/>
    <n v="0.27752056212212001"/>
    <x v="0"/>
    <x v="1"/>
    <m/>
    <x v="0"/>
    <n v="0"/>
    <m/>
    <x v="13"/>
    <x v="5"/>
  </r>
  <r>
    <s v="ORD-202402-10872"/>
    <x v="404"/>
    <x v="29"/>
    <x v="2"/>
    <n v="5946655585"/>
    <x v="11"/>
    <s v="PRD-104-WAT"/>
    <x v="7"/>
    <x v="2"/>
    <s v="North"/>
    <n v="1861.02"/>
    <n v="499.53"/>
    <x v="0"/>
    <n v="0.26841731953444897"/>
    <x v="0"/>
    <x v="1"/>
    <m/>
    <x v="0"/>
    <n v="0"/>
    <n v="2420.2800000000002"/>
    <x v="13"/>
    <x v="5"/>
  </r>
  <r>
    <s v="ORD-202402-10873"/>
    <x v="387"/>
    <x v="17"/>
    <x v="5"/>
    <n v="6774505014"/>
    <x v="12"/>
    <s v="PRD - 105 - BAG"/>
    <x v="9"/>
    <x v="2"/>
    <s v="South"/>
    <n v="1350.09"/>
    <n v="352.91"/>
    <x v="2"/>
    <n v="0.26139738832226"/>
    <x v="0"/>
    <x v="1"/>
    <m/>
    <x v="0"/>
    <n v="0"/>
    <m/>
    <x v="13"/>
    <x v="5"/>
  </r>
  <r>
    <s v="ORD-202402-10874"/>
    <x v="408"/>
    <x v="27"/>
    <x v="7"/>
    <n v="2674686492"/>
    <x v="1"/>
    <s v="PRD-101-SHI"/>
    <x v="1"/>
    <x v="0"/>
    <s v="South"/>
    <n v="4369.6899999999996"/>
    <n v="329.17"/>
    <x v="2"/>
    <n v="7.5330286587835804E-2"/>
    <x v="0"/>
    <x v="2"/>
    <m/>
    <x v="0"/>
    <n v="0"/>
    <n v="2821.33"/>
    <x v="13"/>
    <x v="5"/>
  </r>
  <r>
    <s v="ORD-202402-10875"/>
    <x v="393"/>
    <x v="14"/>
    <x v="6"/>
    <n v="7233948436"/>
    <x v="3"/>
    <s v="PRD-106-PHO"/>
    <x v="4"/>
    <x v="1"/>
    <s v="East"/>
    <n v="4060.16"/>
    <n v="1028.27"/>
    <x v="1"/>
    <n v="0.25325849227616598"/>
    <x v="0"/>
    <x v="1"/>
    <s v="Wrong item delivered"/>
    <x v="1"/>
    <n v="1"/>
    <n v="2788.38"/>
    <x v="13"/>
    <x v="5"/>
  </r>
  <r>
    <s v="ORD-202402-10876"/>
    <x v="407"/>
    <x v="17"/>
    <x v="4"/>
    <n v="1348086374"/>
    <x v="20"/>
    <s v="PRD-100-SHO"/>
    <x v="12"/>
    <x v="0"/>
    <s v="N"/>
    <n v="929.25"/>
    <n v="187.88"/>
    <x v="0"/>
    <n v="0.20218455743879499"/>
    <x v="1"/>
    <x v="1"/>
    <m/>
    <x v="0"/>
    <n v="0"/>
    <n v="2793.38"/>
    <x v="13"/>
    <x v="5"/>
  </r>
  <r>
    <s v="ORD-202402-10877"/>
    <x v="406"/>
    <x v="16"/>
    <x v="5"/>
    <n v="4876289355"/>
    <x v="2"/>
    <s v="PRD-101-SHI"/>
    <x v="1"/>
    <x v="0"/>
    <s v="East"/>
    <n v="3325.97"/>
    <n v="162.37"/>
    <x v="1"/>
    <n v="4.8818840819369998E-2"/>
    <x v="0"/>
    <x v="2"/>
    <m/>
    <x v="0"/>
    <n v="0"/>
    <n v="2821.33"/>
    <x v="13"/>
    <x v="5"/>
  </r>
  <r>
    <s v="ORD-202402-10878"/>
    <x v="396"/>
    <x v="12"/>
    <x v="5"/>
    <n v="8164895695"/>
    <x v="13"/>
    <s v="PRD-102-LAP"/>
    <x v="10"/>
    <x v="1"/>
    <s v="N"/>
    <n v="4015.77"/>
    <n v="753.94"/>
    <x v="0"/>
    <n v="0.18774481606267299"/>
    <x v="0"/>
    <x v="0"/>
    <m/>
    <x v="0"/>
    <n v="0"/>
    <n v="847.14"/>
    <x v="13"/>
    <x v="5"/>
  </r>
  <r>
    <s v="ORD-202402-10879"/>
    <x v="401"/>
    <x v="2"/>
    <x v="6"/>
    <n v="4713884392"/>
    <x v="0"/>
    <s v="PRD-108-JAC"/>
    <x v="0"/>
    <x v="0"/>
    <s v="West"/>
    <n v="339.34"/>
    <n v="20.49"/>
    <x v="3"/>
    <n v="6.0381917840513902E-2"/>
    <x v="2"/>
    <x v="2"/>
    <m/>
    <x v="0"/>
    <n v="0"/>
    <n v="2085.91"/>
    <x v="13"/>
    <x v="5"/>
  </r>
  <r>
    <s v="ORD-202402-10880"/>
    <x v="400"/>
    <x v="1"/>
    <x v="3"/>
    <n v="1972721971"/>
    <x v="8"/>
    <s v="PRD-110-CAM"/>
    <x v="8"/>
    <x v="1"/>
    <s v="W"/>
    <n v="330.82"/>
    <n v="68.81"/>
    <x v="3"/>
    <n v="0.20799830723656401"/>
    <x v="2"/>
    <x v="1"/>
    <m/>
    <x v="0"/>
    <n v="0"/>
    <m/>
    <x v="13"/>
    <x v="5"/>
  </r>
  <r>
    <s v="ORD-202402-10881"/>
    <x v="405"/>
    <x v="28"/>
    <x v="1"/>
    <n v="703836582"/>
    <x v="10"/>
    <s v="PRD-106-PHO"/>
    <x v="2"/>
    <x v="1"/>
    <s v="West"/>
    <n v="2493.1999999999998"/>
    <n v="89.07"/>
    <x v="3"/>
    <n v="3.5725172469116002E-2"/>
    <x v="0"/>
    <x v="2"/>
    <m/>
    <x v="0"/>
    <n v="0"/>
    <n v="2788.38"/>
    <x v="13"/>
    <x v="5"/>
  </r>
  <r>
    <s v="ORD-202402-10882"/>
    <x v="399"/>
    <x v="20"/>
    <x v="1"/>
    <n v="9269966124"/>
    <x v="13"/>
    <s v="PRD - 102 - LAP"/>
    <x v="10"/>
    <x v="1"/>
    <s v="N"/>
    <n v="4067.94"/>
    <n v="789.78"/>
    <x v="0"/>
    <n v="0.19414740630392799"/>
    <x v="0"/>
    <x v="0"/>
    <m/>
    <x v="0"/>
    <n v="0"/>
    <m/>
    <x v="13"/>
    <x v="5"/>
  </r>
  <r>
    <s v="ORD-202402-10883"/>
    <x v="406"/>
    <x v="20"/>
    <x v="1"/>
    <n v="5362789517"/>
    <x v="1"/>
    <s v="PRD - 101 - SHI"/>
    <x v="4"/>
    <x v="0"/>
    <s v="North"/>
    <n v="4063.01"/>
    <n v="713.84"/>
    <x v="0"/>
    <n v="0.17569240538418601"/>
    <x v="0"/>
    <x v="0"/>
    <m/>
    <x v="0"/>
    <n v="0"/>
    <m/>
    <x v="13"/>
    <x v="5"/>
  </r>
  <r>
    <s v="ORD-202402-10884"/>
    <x v="396"/>
    <x v="0"/>
    <x v="0"/>
    <n v="8386948447"/>
    <x v="13"/>
    <s v="PRD-102-LAP"/>
    <x v="10"/>
    <x v="1"/>
    <s v="S"/>
    <n v="1677.69"/>
    <n v="482.58"/>
    <x v="2"/>
    <n v="0.28764551257979698"/>
    <x v="0"/>
    <x v="1"/>
    <s v="missing parts"/>
    <x v="1"/>
    <n v="1"/>
    <n v="847.14"/>
    <x v="13"/>
    <x v="5"/>
  </r>
  <r>
    <s v="ORD-202402-10885"/>
    <x v="392"/>
    <x v="14"/>
    <x v="4"/>
    <n v="9375669530"/>
    <x v="3"/>
    <s v="PRD - 106 - PHO"/>
    <x v="2"/>
    <x v="1"/>
    <s v="North"/>
    <n v="3352.83"/>
    <n v="815.63"/>
    <x v="0"/>
    <n v="0.24326613636838099"/>
    <x v="0"/>
    <x v="1"/>
    <m/>
    <x v="0"/>
    <n v="0"/>
    <m/>
    <x v="13"/>
    <x v="5"/>
  </r>
  <r>
    <s v="ORD-202402-10886"/>
    <x v="403"/>
    <x v="26"/>
    <x v="6"/>
    <n v="6649614905"/>
    <x v="12"/>
    <s v="PRD - 105 - BAG"/>
    <x v="9"/>
    <x v="2"/>
    <s v="N"/>
    <n v="3026.91"/>
    <n v="745.11"/>
    <x v="0"/>
    <n v="0.246161927510233"/>
    <x v="0"/>
    <x v="1"/>
    <m/>
    <x v="0"/>
    <n v="0"/>
    <m/>
    <x v="13"/>
    <x v="5"/>
  </r>
  <r>
    <s v="ORD-202402-10887"/>
    <x v="390"/>
    <x v="5"/>
    <x v="0"/>
    <n v="1919876053"/>
    <x v="22"/>
    <s v="PRD-105-BAG"/>
    <x v="9"/>
    <x v="2"/>
    <s v="North"/>
    <n v="504.67"/>
    <n v="91.51"/>
    <x v="0"/>
    <n v="0.181326411318287"/>
    <x v="1"/>
    <x v="0"/>
    <m/>
    <x v="0"/>
    <n v="0"/>
    <m/>
    <x v="13"/>
    <x v="5"/>
  </r>
  <r>
    <s v="ORD-202402-10888"/>
    <x v="393"/>
    <x v="10"/>
    <x v="1"/>
    <n v="8160872329"/>
    <x v="13"/>
    <s v="PRD-102-LAP"/>
    <x v="10"/>
    <x v="1"/>
    <s v="South"/>
    <n v="672.62"/>
    <n v="31.58"/>
    <x v="2"/>
    <n v="4.69507299812673E-2"/>
    <x v="1"/>
    <x v="2"/>
    <m/>
    <x v="0"/>
    <n v="0"/>
    <n v="847.14"/>
    <x v="13"/>
    <x v="5"/>
  </r>
  <r>
    <s v="ORD-202402-10889"/>
    <x v="389"/>
    <x v="24"/>
    <x v="7"/>
    <n v="3354299851"/>
    <x v="13"/>
    <s v="PRD-102-LAP"/>
    <x v="10"/>
    <x v="1"/>
    <s v="East"/>
    <n v="4077.35"/>
    <n v="901.11"/>
    <x v="1"/>
    <n v="0.22100383827731199"/>
    <x v="0"/>
    <x v="1"/>
    <m/>
    <x v="0"/>
    <n v="0"/>
    <n v="847.14"/>
    <x v="13"/>
    <x v="5"/>
  </r>
  <r>
    <s v="ORD-202402-10890"/>
    <x v="400"/>
    <x v="20"/>
    <x v="5"/>
    <n v="9460093533"/>
    <x v="19"/>
    <s v="PRD-102-LAP"/>
    <x v="10"/>
    <x v="1"/>
    <s v="South"/>
    <n v="2989.18"/>
    <n v="167.94"/>
    <x v="2"/>
    <n v="5.6182632026174399E-2"/>
    <x v="0"/>
    <x v="2"/>
    <m/>
    <x v="0"/>
    <n v="0"/>
    <n v="847.14"/>
    <x v="13"/>
    <x v="5"/>
  </r>
  <r>
    <s v="ORD-202402-10891"/>
    <x v="391"/>
    <x v="2"/>
    <x v="1"/>
    <n v="5177487819"/>
    <x v="13"/>
    <s v="PRD-102-LAP"/>
    <x v="10"/>
    <x v="1"/>
    <s v="N"/>
    <n v="221.17"/>
    <n v="43.3"/>
    <x v="0"/>
    <n v="0.19577700411448201"/>
    <x v="2"/>
    <x v="0"/>
    <m/>
    <x v="0"/>
    <n v="0"/>
    <n v="847.14"/>
    <x v="13"/>
    <x v="5"/>
  </r>
  <r>
    <s v="ORD-202402-10892"/>
    <x v="391"/>
    <x v="17"/>
    <x v="5"/>
    <n v="5879232745"/>
    <x v="4"/>
    <s v="PRD-109-SUN"/>
    <x v="3"/>
    <x v="2"/>
    <s v="West"/>
    <n v="2456.14"/>
    <n v="221.2"/>
    <x v="3"/>
    <n v="9.0060012865716105E-2"/>
    <x v="0"/>
    <x v="2"/>
    <m/>
    <x v="0"/>
    <n v="0"/>
    <m/>
    <x v="13"/>
    <x v="5"/>
  </r>
  <r>
    <s v="ORD-202402-10893"/>
    <x v="396"/>
    <x v="23"/>
    <x v="1"/>
    <n v="5124513427"/>
    <x v="2"/>
    <s v="PRD-101-SHI"/>
    <x v="1"/>
    <x v="0"/>
    <s v="South"/>
    <n v="3968.46"/>
    <n v="179.21"/>
    <x v="2"/>
    <n v="4.5158575366766998E-2"/>
    <x v="0"/>
    <x v="2"/>
    <m/>
    <x v="0"/>
    <n v="0"/>
    <n v="2821.33"/>
    <x v="13"/>
    <x v="5"/>
  </r>
  <r>
    <s v="ORD-202402-10894"/>
    <x v="404"/>
    <x v="19"/>
    <x v="0"/>
    <n v="6350812826"/>
    <x v="20"/>
    <s v="PRD-100-SHO"/>
    <x v="12"/>
    <x v="0"/>
    <s v="N"/>
    <n v="3905.4"/>
    <n v="604.61"/>
    <x v="0"/>
    <n v="0.154813847493215"/>
    <x v="0"/>
    <x v="0"/>
    <m/>
    <x v="0"/>
    <n v="0"/>
    <n v="2793.38"/>
    <x v="13"/>
    <x v="5"/>
  </r>
  <r>
    <s v="ORD-202402-10895"/>
    <x v="388"/>
    <x v="20"/>
    <x v="7"/>
    <n v="6431946135"/>
    <x v="1"/>
    <s v="PRD-101-SHI"/>
    <x v="1"/>
    <x v="0"/>
    <s v="South"/>
    <n v="1906.51"/>
    <n v="238.91"/>
    <x v="2"/>
    <n v="0.125312744228984"/>
    <x v="0"/>
    <x v="0"/>
    <m/>
    <x v="0"/>
    <n v="0"/>
    <n v="2821.33"/>
    <x v="13"/>
    <x v="5"/>
  </r>
  <r>
    <s v="ORD-202402-10896"/>
    <x v="408"/>
    <x v="15"/>
    <x v="7"/>
    <n v="4500860229"/>
    <x v="9"/>
    <s v="PRD - 107 - TAB"/>
    <x v="6"/>
    <x v="1"/>
    <s v="North"/>
    <n v="4265.1000000000004"/>
    <n v="365.23"/>
    <x v="0"/>
    <n v="8.5632224332371998E-2"/>
    <x v="0"/>
    <x v="2"/>
    <m/>
    <x v="0"/>
    <n v="0"/>
    <m/>
    <x v="13"/>
    <x v="5"/>
  </r>
  <r>
    <s v="ORD-202402-10897"/>
    <x v="399"/>
    <x v="15"/>
    <x v="6"/>
    <n v="1416446959"/>
    <x v="12"/>
    <s v="PRD-105-BAG"/>
    <x v="9"/>
    <x v="2"/>
    <s v="North"/>
    <n v="4329.34"/>
    <n v="601.28"/>
    <x v="0"/>
    <n v="0.138884910864012"/>
    <x v="0"/>
    <x v="0"/>
    <m/>
    <x v="0"/>
    <n v="0"/>
    <m/>
    <x v="13"/>
    <x v="5"/>
  </r>
  <r>
    <s v="ORD-202402-10898"/>
    <x v="404"/>
    <x v="6"/>
    <x v="1"/>
    <n v="4550681996"/>
    <x v="16"/>
    <s v="PRD-109-SUN "/>
    <x v="3"/>
    <x v="2"/>
    <s v="North"/>
    <n v="394.18"/>
    <n v="32.56"/>
    <x v="0"/>
    <n v="8.2601857019635697E-2"/>
    <x v="2"/>
    <x v="2"/>
    <m/>
    <x v="0"/>
    <n v="0"/>
    <n v="1385.87"/>
    <x v="13"/>
    <x v="5"/>
  </r>
  <r>
    <s v="ORD-202402-10899"/>
    <x v="392"/>
    <x v="1"/>
    <x v="4"/>
    <n v="330296344"/>
    <x v="8"/>
    <s v="PRD-110-CAM"/>
    <x v="8"/>
    <x v="1"/>
    <s v="East"/>
    <n v="3164.92"/>
    <n v="242.44"/>
    <x v="1"/>
    <n v="7.6602252189628794E-2"/>
    <x v="0"/>
    <x v="2"/>
    <m/>
    <x v="0"/>
    <n v="0"/>
    <m/>
    <x v="13"/>
    <x v="5"/>
  </r>
  <r>
    <s v="ORD-202402-10900"/>
    <x v="386"/>
    <x v="26"/>
    <x v="5"/>
    <n v="3404753597"/>
    <x v="18"/>
    <s v="PRD-103-HEA"/>
    <x v="5"/>
    <x v="1"/>
    <s v="S"/>
    <n v="3353.58"/>
    <n v="207.43"/>
    <x v="2"/>
    <n v="6.18533030373511E-2"/>
    <x v="0"/>
    <x v="2"/>
    <m/>
    <x v="0"/>
    <n v="0"/>
    <n v="2183.56"/>
    <x v="13"/>
    <x v="5"/>
  </r>
  <r>
    <s v="ORD-202402-10901"/>
    <x v="387"/>
    <x v="16"/>
    <x v="7"/>
    <n v="8211200449"/>
    <x v="5"/>
    <s v="PRD-103-HEA"/>
    <x v="5"/>
    <x v="1"/>
    <s v="North"/>
    <n v="3696.33"/>
    <n v="623.72"/>
    <x v="0"/>
    <n v="0.16874034515316499"/>
    <x v="0"/>
    <x v="0"/>
    <m/>
    <x v="0"/>
    <n v="0"/>
    <n v="2183.56"/>
    <x v="13"/>
    <x v="5"/>
  </r>
  <r>
    <s v="ORD-202402-10902"/>
    <x v="406"/>
    <x v="16"/>
    <x v="2"/>
    <n v="4665873225"/>
    <x v="15"/>
    <s v="PRD-100-SHO"/>
    <x v="12"/>
    <x v="0"/>
    <s v="North"/>
    <n v="859.47"/>
    <n v="200.72"/>
    <x v="0"/>
    <n v="0.23353927420387"/>
    <x v="1"/>
    <x v="1"/>
    <m/>
    <x v="0"/>
    <n v="0"/>
    <n v="2793.38"/>
    <x v="13"/>
    <x v="5"/>
  </r>
  <r>
    <s v="ORD-202402-10903"/>
    <x v="398"/>
    <x v="12"/>
    <x v="4"/>
    <n v="4752387109"/>
    <x v="14"/>
    <s v="PRD-111-CHA"/>
    <x v="11"/>
    <x v="1"/>
    <s v="East"/>
    <n v="1812.39"/>
    <n v="63.47"/>
    <x v="1"/>
    <n v="3.5020056389629198E-2"/>
    <x v="0"/>
    <x v="2"/>
    <s v="missing parts"/>
    <x v="1"/>
    <n v="1"/>
    <n v="207.68"/>
    <x v="13"/>
    <x v="5"/>
  </r>
  <r>
    <s v="ORD-202402-10904"/>
    <x v="404"/>
    <x v="10"/>
    <x v="0"/>
    <n v="887326977"/>
    <x v="4"/>
    <s v="PRD-109-SUN"/>
    <x v="3"/>
    <x v="2"/>
    <s v="S"/>
    <n v="856.04"/>
    <n v="97.59"/>
    <x v="2"/>
    <n v="0.114001682164385"/>
    <x v="1"/>
    <x v="0"/>
    <m/>
    <x v="0"/>
    <n v="0"/>
    <m/>
    <x v="13"/>
    <x v="5"/>
  </r>
  <r>
    <s v="ORD-202402-10905"/>
    <x v="393"/>
    <x v="1"/>
    <x v="6"/>
    <n v="758625223"/>
    <x v="19"/>
    <s v="PRD-102-LAP"/>
    <x v="10"/>
    <x v="1"/>
    <s v="North"/>
    <n v="1831.25"/>
    <n v="102.3"/>
    <x v="0"/>
    <n v="5.5863481228668903E-2"/>
    <x v="0"/>
    <x v="2"/>
    <s v="DAMAGED"/>
    <x v="1"/>
    <n v="1"/>
    <n v="847.14"/>
    <x v="13"/>
    <x v="5"/>
  </r>
  <r>
    <s v="ORD-202402-10906"/>
    <x v="400"/>
    <x v="17"/>
    <x v="1"/>
    <n v="9280819364"/>
    <x v="22"/>
    <s v="PRD-105-BAG"/>
    <x v="9"/>
    <x v="2"/>
    <s v="West"/>
    <n v="4498.41"/>
    <n v="248.06"/>
    <x v="3"/>
    <n v="5.5143928632561297E-2"/>
    <x v="0"/>
    <x v="2"/>
    <m/>
    <x v="0"/>
    <n v="0"/>
    <m/>
    <x v="13"/>
    <x v="5"/>
  </r>
  <r>
    <s v="ORD-202402-10907"/>
    <x v="407"/>
    <x v="27"/>
    <x v="4"/>
    <n v="3165274387"/>
    <x v="2"/>
    <s v="PRD-101-SHI "/>
    <x v="1"/>
    <x v="0"/>
    <s v="N"/>
    <n v="4915.5200000000004"/>
    <n v="1156.78"/>
    <x v="0"/>
    <n v="0.23533217238460999"/>
    <x v="0"/>
    <x v="1"/>
    <m/>
    <x v="0"/>
    <n v="0"/>
    <m/>
    <x v="13"/>
    <x v="5"/>
  </r>
  <r>
    <s v="ORD-202402-10908"/>
    <x v="408"/>
    <x v="22"/>
    <x v="4"/>
    <n v="6994702671"/>
    <x v="8"/>
    <s v="PRD-110-CAM"/>
    <x v="8"/>
    <x v="1"/>
    <s v="North"/>
    <n v="4680.45"/>
    <n v="1184.55"/>
    <x v="0"/>
    <n v="0.25308463929750302"/>
    <x v="0"/>
    <x v="1"/>
    <m/>
    <x v="0"/>
    <n v="0"/>
    <m/>
    <x v="13"/>
    <x v="5"/>
  </r>
  <r>
    <s v="ORD-202402-10909"/>
    <x v="387"/>
    <x v="9"/>
    <x v="7"/>
    <n v="4542892652"/>
    <x v="17"/>
    <s v="PRD-108-JAC"/>
    <x v="0"/>
    <x v="0"/>
    <s v="S"/>
    <n v="2867.63"/>
    <n v="451.58"/>
    <x v="2"/>
    <n v="0.157474988056339"/>
    <x v="0"/>
    <x v="0"/>
    <m/>
    <x v="0"/>
    <n v="0"/>
    <n v="2085.91"/>
    <x v="13"/>
    <x v="5"/>
  </r>
  <r>
    <s v="ORD-202402-10910"/>
    <x v="401"/>
    <x v="14"/>
    <x v="2"/>
    <n v="1227256094"/>
    <x v="17"/>
    <s v="PRD-108-JAC"/>
    <x v="0"/>
    <x v="0"/>
    <s v="N"/>
    <n v="3032.08"/>
    <n v="847.79"/>
    <x v="0"/>
    <n v="0.27960673860848001"/>
    <x v="0"/>
    <x v="1"/>
    <m/>
    <x v="0"/>
    <n v="0"/>
    <n v="2085.91"/>
    <x v="13"/>
    <x v="5"/>
  </r>
  <r>
    <s v="ORD-202402-10911"/>
    <x v="385"/>
    <x v="16"/>
    <x v="1"/>
    <n v="2613173256"/>
    <x v="4"/>
    <s v="PRD-109-SUN"/>
    <x v="3"/>
    <x v="2"/>
    <s v="East"/>
    <n v="2481.4"/>
    <n v="119.43"/>
    <x v="1"/>
    <n v="4.8130087853631001E-2"/>
    <x v="0"/>
    <x v="2"/>
    <m/>
    <x v="0"/>
    <n v="0"/>
    <m/>
    <x v="13"/>
    <x v="5"/>
  </r>
  <r>
    <s v="ORD-202402-10912"/>
    <x v="386"/>
    <x v="11"/>
    <x v="2"/>
    <n v="9273518207"/>
    <x v="18"/>
    <s v="PRD-103-HEA"/>
    <x v="5"/>
    <x v="1"/>
    <s v="North"/>
    <n v="4558.6400000000003"/>
    <n v="561.99"/>
    <x v="0"/>
    <n v="0.123280188828247"/>
    <x v="0"/>
    <x v="0"/>
    <m/>
    <x v="0"/>
    <n v="0"/>
    <n v="2183.56"/>
    <x v="13"/>
    <x v="5"/>
  </r>
  <r>
    <s v="ORD-202402-10913"/>
    <x v="394"/>
    <x v="24"/>
    <x v="4"/>
    <n v="8470395405"/>
    <x v="3"/>
    <s v="PRD-106-PHO"/>
    <x v="2"/>
    <x v="1"/>
    <s v="North"/>
    <n v="4768.0600000000004"/>
    <n v="368.46"/>
    <x v="0"/>
    <n v="7.7276712121911201E-2"/>
    <x v="0"/>
    <x v="2"/>
    <m/>
    <x v="0"/>
    <n v="0"/>
    <n v="2788.38"/>
    <x v="13"/>
    <x v="5"/>
  </r>
  <r>
    <s v="ORD-202402-10914"/>
    <x v="400"/>
    <x v="22"/>
    <x v="0"/>
    <n v="5178733942"/>
    <x v="4"/>
    <s v="PRD-109-SUN"/>
    <x v="3"/>
    <x v="2"/>
    <s v="East"/>
    <n v="3319.98"/>
    <n v="797.97"/>
    <x v="1"/>
    <n v="0.240353857553359"/>
    <x v="0"/>
    <x v="1"/>
    <m/>
    <x v="0"/>
    <n v="0"/>
    <m/>
    <x v="13"/>
    <x v="5"/>
  </r>
  <r>
    <s v="ORD-202402-10915"/>
    <x v="407"/>
    <x v="15"/>
    <x v="3"/>
    <n v="3812716328"/>
    <x v="14"/>
    <s v="PRD-111-CHA"/>
    <x v="11"/>
    <x v="1"/>
    <s v="South"/>
    <n v="2743.87"/>
    <n v="815.74"/>
    <x v="2"/>
    <n v="0.297295425803701"/>
    <x v="0"/>
    <x v="1"/>
    <m/>
    <x v="0"/>
    <n v="0"/>
    <n v="207.68"/>
    <x v="13"/>
    <x v="5"/>
  </r>
  <r>
    <s v="ORD-202402-10916"/>
    <x v="403"/>
    <x v="26"/>
    <x v="5"/>
    <n v="4031756758"/>
    <x v="0"/>
    <s v="PRD-108-JAC"/>
    <x v="0"/>
    <x v="0"/>
    <s v="West"/>
    <n v="1238.43"/>
    <n v="163.06"/>
    <x v="3"/>
    <n v="0.13166670704036601"/>
    <x v="0"/>
    <x v="0"/>
    <m/>
    <x v="0"/>
    <n v="0"/>
    <n v="2085.91"/>
    <x v="13"/>
    <x v="5"/>
  </r>
  <r>
    <s v="ORD-202402-10917"/>
    <x v="405"/>
    <x v="9"/>
    <x v="0"/>
    <n v="5979445565"/>
    <x v="7"/>
    <s v="PRD-104-WAT"/>
    <x v="7"/>
    <x v="2"/>
    <s v="East"/>
    <n v="2328.15"/>
    <n v="125.52"/>
    <x v="1"/>
    <n v="5.39140519296437E-2"/>
    <x v="0"/>
    <x v="2"/>
    <m/>
    <x v="0"/>
    <n v="0"/>
    <n v="2420.2800000000002"/>
    <x v="13"/>
    <x v="5"/>
  </r>
  <r>
    <s v="ORD-202402-10918"/>
    <x v="410"/>
    <x v="9"/>
    <x v="3"/>
    <n v="8299573951"/>
    <x v="13"/>
    <s v="PRD-102-LAP"/>
    <x v="10"/>
    <x v="1"/>
    <s v="West"/>
    <n v="3083.65"/>
    <n v="427.48"/>
    <x v="3"/>
    <n v="0.13862792469962501"/>
    <x v="0"/>
    <x v="0"/>
    <m/>
    <x v="0"/>
    <n v="0"/>
    <n v="847.14"/>
    <x v="13"/>
    <x v="5"/>
  </r>
  <r>
    <s v="ORD-202402-10919"/>
    <x v="393"/>
    <x v="2"/>
    <x v="3"/>
    <n v="9478377790"/>
    <x v="8"/>
    <s v="PRD-110-CAM"/>
    <x v="8"/>
    <x v="1"/>
    <s v="East"/>
    <n v="1420.11"/>
    <n v="348.26"/>
    <x v="1"/>
    <n v="0.245234524086162"/>
    <x v="0"/>
    <x v="1"/>
    <m/>
    <x v="0"/>
    <n v="0"/>
    <m/>
    <x v="13"/>
    <x v="5"/>
  </r>
  <r>
    <s v="ORD-202402-10920"/>
    <x v="384"/>
    <x v="12"/>
    <x v="7"/>
    <n v="6898266172"/>
    <x v="5"/>
    <s v="PRD-103-HEA"/>
    <x v="5"/>
    <x v="1"/>
    <s v="North"/>
    <n v="540.07000000000005"/>
    <n v="80.25"/>
    <x v="0"/>
    <n v="0.14859184920473301"/>
    <x v="1"/>
    <x v="0"/>
    <m/>
    <x v="0"/>
    <n v="0"/>
    <n v="2183.56"/>
    <x v="13"/>
    <x v="5"/>
  </r>
  <r>
    <s v="ORD-202402-10921"/>
    <x v="396"/>
    <x v="20"/>
    <x v="7"/>
    <n v="8366592696"/>
    <x v="23"/>
    <s v="PRD-111-CHA"/>
    <x v="11"/>
    <x v="1"/>
    <s v="North"/>
    <n v="2453.7800000000002"/>
    <n v="290.52999999999997"/>
    <x v="0"/>
    <n v="0.118400997644451"/>
    <x v="0"/>
    <x v="0"/>
    <m/>
    <x v="0"/>
    <n v="0"/>
    <n v="207.68"/>
    <x v="13"/>
    <x v="5"/>
  </r>
  <r>
    <s v="ORD-202402-10922"/>
    <x v="406"/>
    <x v="10"/>
    <x v="6"/>
    <n v="536659792"/>
    <x v="3"/>
    <s v="PRD-106-PHO"/>
    <x v="2"/>
    <x v="1"/>
    <s v="South"/>
    <n v="1465.91"/>
    <n v="163.26"/>
    <x v="2"/>
    <n v="0.11137109372335301"/>
    <x v="0"/>
    <x v="0"/>
    <m/>
    <x v="0"/>
    <n v="0"/>
    <n v="2788.38"/>
    <x v="13"/>
    <x v="5"/>
  </r>
  <r>
    <s v="ORD-202402-10923"/>
    <x v="404"/>
    <x v="5"/>
    <x v="6"/>
    <n v="5637733078"/>
    <x v="11"/>
    <s v="PRD-104-WAT"/>
    <x v="7"/>
    <x v="2"/>
    <s v="S"/>
    <n v="3461.55"/>
    <n v="319.83"/>
    <x v="2"/>
    <n v="9.2395025349915505E-2"/>
    <x v="0"/>
    <x v="2"/>
    <m/>
    <x v="0"/>
    <n v="0"/>
    <n v="2420.2800000000002"/>
    <x v="13"/>
    <x v="5"/>
  </r>
  <r>
    <s v="ORD-202402-10924"/>
    <x v="396"/>
    <x v="18"/>
    <x v="7"/>
    <n v="8548457529"/>
    <x v="14"/>
    <s v="PRD-111-CHA"/>
    <x v="4"/>
    <x v="1"/>
    <s v="West"/>
    <n v="3747.76"/>
    <n v="427.74"/>
    <x v="3"/>
    <n v="0.11413217495250499"/>
    <x v="0"/>
    <x v="0"/>
    <s v="DAMAGED"/>
    <x v="1"/>
    <n v="1"/>
    <n v="207.68"/>
    <x v="13"/>
    <x v="5"/>
  </r>
  <r>
    <s v="ORD-202402-10925"/>
    <x v="397"/>
    <x v="9"/>
    <x v="7"/>
    <n v="9677944425"/>
    <x v="3"/>
    <s v="PRD-106-PHO"/>
    <x v="2"/>
    <x v="1"/>
    <s v="South"/>
    <n v="1195.4100000000001"/>
    <n v="86"/>
    <x v="2"/>
    <n v="7.1941844220811305E-2"/>
    <x v="0"/>
    <x v="2"/>
    <m/>
    <x v="0"/>
    <n v="0"/>
    <n v="2788.38"/>
    <x v="13"/>
    <x v="5"/>
  </r>
  <r>
    <s v="ORD-202402-10926"/>
    <x v="383"/>
    <x v="18"/>
    <x v="5"/>
    <n v="5323393477"/>
    <x v="4"/>
    <s v="PRD-109-SUN"/>
    <x v="3"/>
    <x v="2"/>
    <s v="N"/>
    <n v="3989.19"/>
    <n v="243.5"/>
    <x v="0"/>
    <n v="6.1039960493233E-2"/>
    <x v="0"/>
    <x v="2"/>
    <m/>
    <x v="0"/>
    <n v="0"/>
    <m/>
    <x v="13"/>
    <x v="5"/>
  </r>
  <r>
    <s v="ORD-202402-10927"/>
    <x v="406"/>
    <x v="6"/>
    <x v="5"/>
    <n v="9372596761"/>
    <x v="3"/>
    <s v="PRD-106-PHO"/>
    <x v="2"/>
    <x v="1"/>
    <s v="North"/>
    <n v="1334.26"/>
    <n v="388.14"/>
    <x v="0"/>
    <n v="0.29090282253833599"/>
    <x v="0"/>
    <x v="1"/>
    <m/>
    <x v="0"/>
    <n v="0"/>
    <n v="2788.38"/>
    <x v="13"/>
    <x v="5"/>
  </r>
  <r>
    <s v="ORD-202402-10928"/>
    <x v="393"/>
    <x v="9"/>
    <x v="3"/>
    <n v="4392337433"/>
    <x v="0"/>
    <s v="PRD-108-JAC"/>
    <x v="0"/>
    <x v="0"/>
    <s v="South"/>
    <n v="3115.45"/>
    <n v="289.95"/>
    <x v="2"/>
    <n v="9.3068417082604396E-2"/>
    <x v="0"/>
    <x v="2"/>
    <m/>
    <x v="0"/>
    <n v="0"/>
    <n v="2085.91"/>
    <x v="13"/>
    <x v="5"/>
  </r>
  <r>
    <s v="ORD-202402-10929"/>
    <x v="394"/>
    <x v="24"/>
    <x v="0"/>
    <n v="202701233"/>
    <x v="2"/>
    <s v="PRD-101-SHI"/>
    <x v="1"/>
    <x v="0"/>
    <s v="South"/>
    <n v="3438.65"/>
    <n v="495.89"/>
    <x v="2"/>
    <n v="0.144210664068748"/>
    <x v="0"/>
    <x v="0"/>
    <m/>
    <x v="0"/>
    <n v="0"/>
    <n v="2821.33"/>
    <x v="13"/>
    <x v="5"/>
  </r>
  <r>
    <s v="ORD-202402-10930"/>
    <x v="384"/>
    <x v="19"/>
    <x v="2"/>
    <n v="8873066355"/>
    <x v="5"/>
    <s v="PRD-103-HEA"/>
    <x v="4"/>
    <x v="1"/>
    <s v="North"/>
    <n v="4381.93"/>
    <n v="230.59"/>
    <x v="0"/>
    <n v="5.2622930991594999E-2"/>
    <x v="0"/>
    <x v="2"/>
    <m/>
    <x v="0"/>
    <n v="0"/>
    <n v="2183.56"/>
    <x v="13"/>
    <x v="5"/>
  </r>
  <r>
    <s v="ORD-202402-10931"/>
    <x v="383"/>
    <x v="18"/>
    <x v="3"/>
    <n v="3127471260"/>
    <x v="13"/>
    <s v="PRD-102-LAP"/>
    <x v="10"/>
    <x v="1"/>
    <s v="W"/>
    <n v="1338.09"/>
    <n v="139.41999999999999"/>
    <x v="3"/>
    <n v="0.10419329043636801"/>
    <x v="0"/>
    <x v="0"/>
    <m/>
    <x v="0"/>
    <n v="0"/>
    <n v="847.14"/>
    <x v="13"/>
    <x v="5"/>
  </r>
  <r>
    <s v="ORD-202402-10932"/>
    <x v="394"/>
    <x v="23"/>
    <x v="6"/>
    <n v="3929426649"/>
    <x v="18"/>
    <s v="PRD-103-HEA"/>
    <x v="5"/>
    <x v="1"/>
    <s v="W"/>
    <n v="3225"/>
    <n v="877.85"/>
    <x v="3"/>
    <n v="0.27220155038759702"/>
    <x v="0"/>
    <x v="1"/>
    <m/>
    <x v="0"/>
    <n v="0"/>
    <n v="2183.56"/>
    <x v="13"/>
    <x v="5"/>
  </r>
  <r>
    <s v="ORD-202402-10933"/>
    <x v="390"/>
    <x v="0"/>
    <x v="5"/>
    <n v="6343688764"/>
    <x v="21"/>
    <s v="PRD-110-CAM"/>
    <x v="8"/>
    <x v="1"/>
    <s v="N"/>
    <n v="3157.65"/>
    <n v="463.48"/>
    <x v="0"/>
    <n v="0.14678004211993101"/>
    <x v="0"/>
    <x v="0"/>
    <m/>
    <x v="0"/>
    <n v="0"/>
    <m/>
    <x v="13"/>
    <x v="5"/>
  </r>
  <r>
    <s v="ORD-202402-10934"/>
    <x v="389"/>
    <x v="11"/>
    <x v="7"/>
    <n v="5966191131"/>
    <x v="22"/>
    <s v="PRD-105-BAG"/>
    <x v="9"/>
    <x v="2"/>
    <s v="W"/>
    <n v="3070.27"/>
    <n v="768.28"/>
    <x v="3"/>
    <n v="0.25023206428099198"/>
    <x v="0"/>
    <x v="1"/>
    <m/>
    <x v="0"/>
    <n v="0"/>
    <m/>
    <x v="13"/>
    <x v="5"/>
  </r>
  <r>
    <s v="ORD-202402-10935"/>
    <x v="396"/>
    <x v="9"/>
    <x v="0"/>
    <n v="5364873670"/>
    <x v="18"/>
    <s v="PRD-103-HEA"/>
    <x v="5"/>
    <x v="1"/>
    <s v="East"/>
    <n v="769.67"/>
    <n v="230.52"/>
    <x v="1"/>
    <n v="0.299504982654904"/>
    <x v="1"/>
    <x v="1"/>
    <s v="damaged "/>
    <x v="1"/>
    <n v="1"/>
    <n v="2183.56"/>
    <x v="13"/>
    <x v="5"/>
  </r>
  <r>
    <s v="ORD-202402-10936"/>
    <x v="389"/>
    <x v="4"/>
    <x v="4"/>
    <n v="6201931983"/>
    <x v="14"/>
    <s v="PRD-111-CHA"/>
    <x v="11"/>
    <x v="1"/>
    <s v="North"/>
    <n v="2845.24"/>
    <n v="507.42"/>
    <x v="0"/>
    <n v="0.178339964291237"/>
    <x v="0"/>
    <x v="0"/>
    <m/>
    <x v="0"/>
    <n v="0"/>
    <n v="207.68"/>
    <x v="13"/>
    <x v="5"/>
  </r>
  <r>
    <s v="ORD-202402-10937"/>
    <x v="398"/>
    <x v="16"/>
    <x v="5"/>
    <n v="4550918479"/>
    <x v="0"/>
    <s v="PRD-108-JAC"/>
    <x v="0"/>
    <x v="0"/>
    <s v="North"/>
    <n v="1717.81"/>
    <n v="54.3"/>
    <x v="0"/>
    <n v="3.1610015077336802E-2"/>
    <x v="0"/>
    <x v="2"/>
    <m/>
    <x v="0"/>
    <n v="0"/>
    <n v="2085.91"/>
    <x v="13"/>
    <x v="5"/>
  </r>
  <r>
    <s v="ORD-202402-10938"/>
    <x v="408"/>
    <x v="15"/>
    <x v="1"/>
    <n v="6907458960"/>
    <x v="14"/>
    <s v="PRD - 111 - CHA"/>
    <x v="11"/>
    <x v="1"/>
    <s v="South"/>
    <n v="1895.72"/>
    <n v="166.03"/>
    <x v="2"/>
    <n v="8.7581499377545197E-2"/>
    <x v="0"/>
    <x v="2"/>
    <m/>
    <x v="0"/>
    <n v="0"/>
    <m/>
    <x v="13"/>
    <x v="5"/>
  </r>
  <r>
    <s v="ORD-202402-10939"/>
    <x v="389"/>
    <x v="5"/>
    <x v="1"/>
    <n v="1378965202"/>
    <x v="15"/>
    <s v="PRD-100-SHO"/>
    <x v="12"/>
    <x v="0"/>
    <s v="East"/>
    <n v="3484.1"/>
    <n v="501.63"/>
    <x v="1"/>
    <n v="0.14397692373927301"/>
    <x v="0"/>
    <x v="0"/>
    <s v="missing parts"/>
    <x v="1"/>
    <n v="1"/>
    <n v="2793.38"/>
    <x v="13"/>
    <x v="5"/>
  </r>
  <r>
    <s v="ORD-202402-10940"/>
    <x v="395"/>
    <x v="13"/>
    <x v="0"/>
    <n v="8988411332"/>
    <x v="8"/>
    <s v="PRD-110-CAM"/>
    <x v="8"/>
    <x v="1"/>
    <s v="W"/>
    <n v="3425.02"/>
    <n v="958.74"/>
    <x v="3"/>
    <n v="0.27992245300757401"/>
    <x v="0"/>
    <x v="1"/>
    <s v="Defective"/>
    <x v="1"/>
    <n v="1"/>
    <m/>
    <x v="13"/>
    <x v="5"/>
  </r>
  <r>
    <s v="ORD-202402-10941"/>
    <x v="400"/>
    <x v="13"/>
    <x v="6"/>
    <n v="1204558647"/>
    <x v="12"/>
    <s v="PRD - 105 - BAG"/>
    <x v="9"/>
    <x v="2"/>
    <s v="South"/>
    <n v="2985.18"/>
    <n v="650.61"/>
    <x v="2"/>
    <n v="0.217946656483026"/>
    <x v="0"/>
    <x v="1"/>
    <m/>
    <x v="0"/>
    <n v="0"/>
    <m/>
    <x v="13"/>
    <x v="5"/>
  </r>
  <r>
    <s v="ORD-202402-10942"/>
    <x v="396"/>
    <x v="13"/>
    <x v="2"/>
    <n v="3231881489"/>
    <x v="12"/>
    <s v="PRD-105-BAG"/>
    <x v="9"/>
    <x v="2"/>
    <s v="South"/>
    <n v="4664.17"/>
    <n v="289.85000000000002"/>
    <x v="2"/>
    <n v="6.2143961305012499E-2"/>
    <x v="0"/>
    <x v="2"/>
    <m/>
    <x v="0"/>
    <n v="0"/>
    <m/>
    <x v="13"/>
    <x v="5"/>
  </r>
  <r>
    <s v="ORD-202402-10943"/>
    <x v="392"/>
    <x v="23"/>
    <x v="0"/>
    <n v="2549252969"/>
    <x v="9"/>
    <s v="PRD-107-TAB"/>
    <x v="6"/>
    <x v="1"/>
    <s v="East"/>
    <n v="4661.9799999999996"/>
    <n v="1110.01"/>
    <x v="1"/>
    <n v="0.23809840454056"/>
    <x v="0"/>
    <x v="1"/>
    <m/>
    <x v="0"/>
    <n v="0"/>
    <n v="2081.52"/>
    <x v="13"/>
    <x v="5"/>
  </r>
  <r>
    <s v="ORD-202402-10944"/>
    <x v="390"/>
    <x v="1"/>
    <x v="1"/>
    <n v="1232655846"/>
    <x v="21"/>
    <s v="PRD-110-CAM"/>
    <x v="8"/>
    <x v="1"/>
    <s v="South"/>
    <n v="2943.91"/>
    <n v="521.66"/>
    <x v="2"/>
    <n v="0.17719971058897899"/>
    <x v="0"/>
    <x v="0"/>
    <m/>
    <x v="0"/>
    <n v="0"/>
    <m/>
    <x v="13"/>
    <x v="5"/>
  </r>
  <r>
    <s v="ORD-202402-10945"/>
    <x v="389"/>
    <x v="15"/>
    <x v="7"/>
    <n v="8787884966"/>
    <x v="4"/>
    <s v="PRD-109-SUN"/>
    <x v="3"/>
    <x v="2"/>
    <s v="West"/>
    <n v="1929.37"/>
    <n v="149.78"/>
    <x v="3"/>
    <n v="7.7631558488003904E-2"/>
    <x v="0"/>
    <x v="2"/>
    <m/>
    <x v="0"/>
    <n v="0"/>
    <m/>
    <x v="13"/>
    <x v="5"/>
  </r>
  <r>
    <s v="ORD-202402-10946"/>
    <x v="385"/>
    <x v="10"/>
    <x v="2"/>
    <n v="4576484135"/>
    <x v="12"/>
    <s v="PRD-105-BAG"/>
    <x v="4"/>
    <x v="2"/>
    <s v="West"/>
    <n v="1751"/>
    <n v="346.99"/>
    <x v="3"/>
    <n v="0.19816676185037099"/>
    <x v="0"/>
    <x v="0"/>
    <m/>
    <x v="0"/>
    <n v="0"/>
    <m/>
    <x v="13"/>
    <x v="5"/>
  </r>
  <r>
    <s v="ORD-202402-10947"/>
    <x v="408"/>
    <x v="27"/>
    <x v="4"/>
    <n v="5673186916"/>
    <x v="15"/>
    <s v="PRD-100-SHO"/>
    <x v="12"/>
    <x v="0"/>
    <s v="N"/>
    <n v="545.96"/>
    <n v="55.71"/>
    <x v="0"/>
    <n v="0.102040442523262"/>
    <x v="1"/>
    <x v="0"/>
    <m/>
    <x v="0"/>
    <n v="0"/>
    <n v="2793.38"/>
    <x v="13"/>
    <x v="5"/>
  </r>
  <r>
    <s v="ORD-202402-10948"/>
    <x v="408"/>
    <x v="21"/>
    <x v="6"/>
    <n v="6214373254"/>
    <x v="3"/>
    <s v="PRD-106-PHO"/>
    <x v="4"/>
    <x v="1"/>
    <s v="North"/>
    <n v="1065.73"/>
    <n v="138.16"/>
    <x v="0"/>
    <n v="0.12963883910558999"/>
    <x v="0"/>
    <x v="0"/>
    <m/>
    <x v="0"/>
    <n v="0"/>
    <n v="2788.38"/>
    <x v="13"/>
    <x v="5"/>
  </r>
  <r>
    <s v="ORD-202402-10949"/>
    <x v="400"/>
    <x v="25"/>
    <x v="6"/>
    <n v="3725261172"/>
    <x v="9"/>
    <s v="PRD-107-TAB"/>
    <x v="6"/>
    <x v="1"/>
    <s v="W"/>
    <n v="3965.55"/>
    <n v="973.23"/>
    <x v="3"/>
    <n v="0.245421189998865"/>
    <x v="0"/>
    <x v="1"/>
    <m/>
    <x v="0"/>
    <n v="0"/>
    <n v="2081.52"/>
    <x v="13"/>
    <x v="5"/>
  </r>
  <r>
    <s v="ORD-202402-10950"/>
    <x v="390"/>
    <x v="13"/>
    <x v="4"/>
    <n v="7604830684"/>
    <x v="6"/>
    <s v="PRD-107-TAB"/>
    <x v="6"/>
    <x v="1"/>
    <s v="East"/>
    <n v="1669.71"/>
    <n v="303.76"/>
    <x v="1"/>
    <n v="0.18192380712818401"/>
    <x v="0"/>
    <x v="0"/>
    <m/>
    <x v="0"/>
    <n v="0"/>
    <n v="2081.52"/>
    <x v="13"/>
    <x v="5"/>
  </r>
  <r>
    <s v="ORD-202402-10951"/>
    <x v="383"/>
    <x v="9"/>
    <x v="3"/>
    <n v="9617856217"/>
    <x v="16"/>
    <s v="PRD-109-SUN"/>
    <x v="3"/>
    <x v="2"/>
    <s v="North"/>
    <n v="574.13"/>
    <n v="146.15"/>
    <x v="0"/>
    <n v="0.25455907198718097"/>
    <x v="1"/>
    <x v="1"/>
    <m/>
    <x v="0"/>
    <n v="0"/>
    <m/>
    <x v="13"/>
    <x v="5"/>
  </r>
  <r>
    <s v="ORD-202402-10952"/>
    <x v="390"/>
    <x v="19"/>
    <x v="1"/>
    <n v="6085641464"/>
    <x v="5"/>
    <s v="PRD-103-HEA"/>
    <x v="5"/>
    <x v="1"/>
    <s v="N"/>
    <n v="3926.04"/>
    <n v="447.37"/>
    <x v="0"/>
    <n v="0.11394942486576801"/>
    <x v="0"/>
    <x v="0"/>
    <m/>
    <x v="0"/>
    <n v="0"/>
    <n v="2183.56"/>
    <x v="13"/>
    <x v="5"/>
  </r>
  <r>
    <s v="ORD-202402-10953"/>
    <x v="391"/>
    <x v="15"/>
    <x v="2"/>
    <n v="2364218800"/>
    <x v="13"/>
    <s v="PRD-102-LAP"/>
    <x v="10"/>
    <x v="1"/>
    <s v="North"/>
    <n v="484.17"/>
    <n v="88.21"/>
    <x v="0"/>
    <n v="0.18218807443666499"/>
    <x v="2"/>
    <x v="0"/>
    <m/>
    <x v="0"/>
    <n v="0"/>
    <n v="847.14"/>
    <x v="13"/>
    <x v="5"/>
  </r>
  <r>
    <s v="ORD-202402-10954"/>
    <x v="409"/>
    <x v="26"/>
    <x v="5"/>
    <n v="9672619047"/>
    <x v="14"/>
    <s v="PRD-111-CHA "/>
    <x v="11"/>
    <x v="1"/>
    <s v="S"/>
    <n v="3173.95"/>
    <n v="808.19"/>
    <x v="2"/>
    <n v="0.25463224058349998"/>
    <x v="0"/>
    <x v="1"/>
    <m/>
    <x v="0"/>
    <n v="0"/>
    <m/>
    <x v="13"/>
    <x v="5"/>
  </r>
  <r>
    <s v="ORD-202402-10955"/>
    <x v="410"/>
    <x v="28"/>
    <x v="3"/>
    <n v="7207540454"/>
    <x v="13"/>
    <s v="PRD-102-LAP"/>
    <x v="10"/>
    <x v="1"/>
    <s v="East"/>
    <n v="2541.15"/>
    <n v="100.41"/>
    <x v="1"/>
    <n v="3.9513606044507397E-2"/>
    <x v="0"/>
    <x v="2"/>
    <m/>
    <x v="0"/>
    <n v="0"/>
    <n v="847.14"/>
    <x v="13"/>
    <x v="5"/>
  </r>
  <r>
    <s v="ORD-202402-10956"/>
    <x v="407"/>
    <x v="6"/>
    <x v="7"/>
    <n v="9774469626"/>
    <x v="1"/>
    <s v="PRD-101-SHI"/>
    <x v="1"/>
    <x v="0"/>
    <s v="South"/>
    <n v="4876.1099999999997"/>
    <n v="1209.1600000000001"/>
    <x v="2"/>
    <n v="0.247976358203568"/>
    <x v="0"/>
    <x v="1"/>
    <m/>
    <x v="0"/>
    <n v="0"/>
    <n v="2821.33"/>
    <x v="13"/>
    <x v="5"/>
  </r>
  <r>
    <s v="ORD-202402-10957"/>
    <x v="406"/>
    <x v="26"/>
    <x v="5"/>
    <n v="1840931083"/>
    <x v="16"/>
    <s v="PRD-109-SUN"/>
    <x v="3"/>
    <x v="2"/>
    <s v="N"/>
    <n v="2974.25"/>
    <n v="323.02"/>
    <x v="0"/>
    <n v="0.108605530806086"/>
    <x v="0"/>
    <x v="0"/>
    <m/>
    <x v="0"/>
    <n v="0"/>
    <m/>
    <x v="13"/>
    <x v="5"/>
  </r>
  <r>
    <s v="ORD-202402-10958"/>
    <x v="396"/>
    <x v="11"/>
    <x v="2"/>
    <n v="9838443906"/>
    <x v="6"/>
    <s v="PRD-107-TAB"/>
    <x v="6"/>
    <x v="1"/>
    <s v="N"/>
    <n v="3896.76"/>
    <n v="402.1"/>
    <x v="0"/>
    <n v="0.103188289758671"/>
    <x v="0"/>
    <x v="0"/>
    <m/>
    <x v="0"/>
    <n v="0"/>
    <n v="2081.52"/>
    <x v="13"/>
    <x v="5"/>
  </r>
  <r>
    <s v="ORD-202402-10959"/>
    <x v="400"/>
    <x v="7"/>
    <x v="6"/>
    <n v="2516432862"/>
    <x v="0"/>
    <s v="PRD-108-JAC"/>
    <x v="0"/>
    <x v="0"/>
    <s v="North"/>
    <n v="4471.3100000000004"/>
    <n v="992.84"/>
    <x v="0"/>
    <n v="0.222046782710212"/>
    <x v="0"/>
    <x v="1"/>
    <m/>
    <x v="0"/>
    <n v="0"/>
    <n v="2085.91"/>
    <x v="13"/>
    <x v="5"/>
  </r>
  <r>
    <s v="ORD-202402-10960"/>
    <x v="388"/>
    <x v="14"/>
    <x v="0"/>
    <n v="720862422"/>
    <x v="8"/>
    <s v="PRD-110-CAM"/>
    <x v="8"/>
    <x v="1"/>
    <s v="East"/>
    <n v="4666.88"/>
    <n v="968.6"/>
    <x v="1"/>
    <n v="0.20754765496434399"/>
    <x v="0"/>
    <x v="1"/>
    <m/>
    <x v="0"/>
    <n v="0"/>
    <m/>
    <x v="13"/>
    <x v="5"/>
  </r>
  <r>
    <s v="ORD-202402-10961"/>
    <x v="402"/>
    <x v="9"/>
    <x v="0"/>
    <n v="8447801383"/>
    <x v="13"/>
    <s v="PRD-102-LAP"/>
    <x v="10"/>
    <x v="1"/>
    <s v="N"/>
    <n v="2013.96"/>
    <n v="205.29"/>
    <x v="0"/>
    <n v="0.101933504141095"/>
    <x v="0"/>
    <x v="0"/>
    <m/>
    <x v="0"/>
    <n v="0"/>
    <n v="847.14"/>
    <x v="13"/>
    <x v="5"/>
  </r>
  <r>
    <s v="ORD-202402-10962"/>
    <x v="396"/>
    <x v="20"/>
    <x v="0"/>
    <n v="4045842811"/>
    <x v="18"/>
    <s v="PRD-103-HEA"/>
    <x v="5"/>
    <x v="1"/>
    <s v="South"/>
    <n v="4430.58"/>
    <n v="391.47"/>
    <x v="2"/>
    <n v="8.8356377720298501E-2"/>
    <x v="0"/>
    <x v="2"/>
    <s v="Late delivery"/>
    <x v="1"/>
    <n v="1"/>
    <n v="2183.56"/>
    <x v="13"/>
    <x v="5"/>
  </r>
  <r>
    <s v="ORD-202402-10963"/>
    <x v="383"/>
    <x v="0"/>
    <x v="5"/>
    <n v="1340275374"/>
    <x v="2"/>
    <s v="PRD-101-SHI"/>
    <x v="1"/>
    <x v="0"/>
    <s v="North"/>
    <n v="2515.2600000000002"/>
    <n v="273.99"/>
    <x v="0"/>
    <n v="0.10893108465923999"/>
    <x v="0"/>
    <x v="0"/>
    <m/>
    <x v="0"/>
    <n v="0"/>
    <n v="2821.33"/>
    <x v="13"/>
    <x v="5"/>
  </r>
  <r>
    <s v="ORD-202402-10964"/>
    <x v="392"/>
    <x v="12"/>
    <x v="1"/>
    <n v="8225146928"/>
    <x v="0"/>
    <s v="PRD-108-JAC"/>
    <x v="0"/>
    <x v="0"/>
    <s v="N"/>
    <n v="2096.9499999999998"/>
    <n v="230.55"/>
    <x v="0"/>
    <n v="0.10994539688595301"/>
    <x v="0"/>
    <x v="0"/>
    <m/>
    <x v="0"/>
    <n v="0"/>
    <n v="2085.91"/>
    <x v="13"/>
    <x v="5"/>
  </r>
  <r>
    <s v="ORD-202402-10965"/>
    <x v="407"/>
    <x v="4"/>
    <x v="1"/>
    <n v="3368176684"/>
    <x v="14"/>
    <s v="PRD-111-CHA"/>
    <x v="11"/>
    <x v="1"/>
    <s v="S"/>
    <n v="2640.8"/>
    <n v="641.07000000000005"/>
    <x v="2"/>
    <n v="0.24275598303544399"/>
    <x v="0"/>
    <x v="1"/>
    <s v="DAMAGED"/>
    <x v="1"/>
    <n v="1"/>
    <n v="207.68"/>
    <x v="13"/>
    <x v="5"/>
  </r>
  <r>
    <s v="ORD-202402-10966"/>
    <x v="384"/>
    <x v="3"/>
    <x v="3"/>
    <n v="2134549980"/>
    <x v="5"/>
    <s v="PRD-103-HEA"/>
    <x v="5"/>
    <x v="1"/>
    <s v="N"/>
    <n v="593.24"/>
    <n v="156.41"/>
    <x v="0"/>
    <n v="0.263653833187243"/>
    <x v="1"/>
    <x v="1"/>
    <m/>
    <x v="0"/>
    <n v="0"/>
    <n v="2183.56"/>
    <x v="13"/>
    <x v="5"/>
  </r>
  <r>
    <s v="ORD-202402-10967"/>
    <x v="401"/>
    <x v="24"/>
    <x v="7"/>
    <n v="1254744143"/>
    <x v="5"/>
    <s v="PRD-103-HEA"/>
    <x v="5"/>
    <x v="1"/>
    <s v="N"/>
    <n v="879.32"/>
    <n v="103.83"/>
    <x v="0"/>
    <n v="0.11807987990720099"/>
    <x v="1"/>
    <x v="0"/>
    <m/>
    <x v="0"/>
    <n v="0"/>
    <n v="2183.56"/>
    <x v="13"/>
    <x v="5"/>
  </r>
  <r>
    <s v="ORD-202402-10968"/>
    <x v="410"/>
    <x v="18"/>
    <x v="5"/>
    <n v="2022559215"/>
    <x v="22"/>
    <s v="PRD-105-BAG"/>
    <x v="9"/>
    <x v="2"/>
    <s v="East"/>
    <n v="4451.8999999999996"/>
    <n v="348.04"/>
    <x v="1"/>
    <n v="7.8177856645477203E-2"/>
    <x v="0"/>
    <x v="2"/>
    <m/>
    <x v="0"/>
    <n v="0"/>
    <m/>
    <x v="13"/>
    <x v="5"/>
  </r>
  <r>
    <s v="ORD-202402-10969"/>
    <x v="405"/>
    <x v="25"/>
    <x v="2"/>
    <n v="9302601484"/>
    <x v="23"/>
    <s v="PRD-111-CHA"/>
    <x v="11"/>
    <x v="1"/>
    <s v="N"/>
    <n v="4757.0600000000004"/>
    <n v="479.73"/>
    <x v="0"/>
    <n v="0.10084590061929"/>
    <x v="0"/>
    <x v="0"/>
    <m/>
    <x v="0"/>
    <n v="0"/>
    <n v="207.68"/>
    <x v="13"/>
    <x v="5"/>
  </r>
  <r>
    <s v="ORD-202402-10970"/>
    <x v="403"/>
    <x v="17"/>
    <x v="3"/>
    <n v="9178771479"/>
    <x v="7"/>
    <s v="PRD-104-WAT"/>
    <x v="7"/>
    <x v="2"/>
    <s v="East"/>
    <n v="483.39"/>
    <n v="108.64"/>
    <x v="1"/>
    <n v="0.224746064254536"/>
    <x v="2"/>
    <x v="1"/>
    <m/>
    <x v="0"/>
    <n v="0"/>
    <n v="2420.2800000000002"/>
    <x v="13"/>
    <x v="5"/>
  </r>
  <r>
    <s v="ORD-202402-10971"/>
    <x v="383"/>
    <x v="21"/>
    <x v="2"/>
    <n v="3783391951"/>
    <x v="13"/>
    <s v="PRD-102-LAP"/>
    <x v="10"/>
    <x v="1"/>
    <s v="North"/>
    <n v="2348.62"/>
    <n v="167.41"/>
    <x v="0"/>
    <n v="7.1280156006506001E-2"/>
    <x v="0"/>
    <x v="2"/>
    <m/>
    <x v="0"/>
    <n v="0"/>
    <n v="847.14"/>
    <x v="13"/>
    <x v="5"/>
  </r>
  <r>
    <s v="ORD-202402-10972"/>
    <x v="388"/>
    <x v="17"/>
    <x v="6"/>
    <n v="9474250838"/>
    <x v="13"/>
    <s v="PRD-102-LAP"/>
    <x v="10"/>
    <x v="1"/>
    <s v="South"/>
    <n v="2023.22"/>
    <n v="458.95"/>
    <x v="2"/>
    <n v="0.22684137167485499"/>
    <x v="0"/>
    <x v="1"/>
    <m/>
    <x v="0"/>
    <n v="0"/>
    <n v="847.14"/>
    <x v="13"/>
    <x v="5"/>
  </r>
  <r>
    <s v="ORD-202402-10973"/>
    <x v="405"/>
    <x v="2"/>
    <x v="4"/>
    <n v="6727438216"/>
    <x v="11"/>
    <s v="PRD - 104 - WAT"/>
    <x v="7"/>
    <x v="2"/>
    <s v="South"/>
    <n v="4910.78"/>
    <n v="553"/>
    <x v="2"/>
    <n v="0.112609402172364"/>
    <x v="0"/>
    <x v="0"/>
    <m/>
    <x v="0"/>
    <n v="0"/>
    <m/>
    <x v="13"/>
    <x v="5"/>
  </r>
  <r>
    <s v="ORD-202402-10974"/>
    <x v="388"/>
    <x v="4"/>
    <x v="0"/>
    <n v="8118123932"/>
    <x v="14"/>
    <s v="PRD-111-CHA"/>
    <x v="11"/>
    <x v="1"/>
    <s v="S"/>
    <n v="4130.28"/>
    <n v="593.67999999999995"/>
    <x v="2"/>
    <n v="0.143738439040452"/>
    <x v="0"/>
    <x v="0"/>
    <m/>
    <x v="0"/>
    <n v="0"/>
    <n v="207.68"/>
    <x v="13"/>
    <x v="5"/>
  </r>
  <r>
    <s v="ORD-202402-10975"/>
    <x v="387"/>
    <x v="27"/>
    <x v="3"/>
    <n v="6518706833"/>
    <x v="21"/>
    <s v="PRD-110-CAM"/>
    <x v="8"/>
    <x v="1"/>
    <s v="West"/>
    <n v="4164.84"/>
    <n v="975.64"/>
    <x v="3"/>
    <n v="0.23425629796102601"/>
    <x v="0"/>
    <x v="1"/>
    <s v="DAMAGED"/>
    <x v="1"/>
    <n v="1"/>
    <m/>
    <x v="13"/>
    <x v="5"/>
  </r>
  <r>
    <s v="ORD-202402-10976"/>
    <x v="400"/>
    <x v="15"/>
    <x v="5"/>
    <n v="561029272"/>
    <x v="20"/>
    <s v="PRD-100-SHO"/>
    <x v="12"/>
    <x v="0"/>
    <s v="N"/>
    <n v="3318.83"/>
    <n v="768.61"/>
    <x v="0"/>
    <n v="0.23159065092216199"/>
    <x v="0"/>
    <x v="1"/>
    <m/>
    <x v="0"/>
    <n v="0"/>
    <n v="2793.38"/>
    <x v="13"/>
    <x v="5"/>
  </r>
  <r>
    <s v="ORD-202402-10977"/>
    <x v="402"/>
    <x v="27"/>
    <x v="1"/>
    <n v="3360664076"/>
    <x v="0"/>
    <s v="PRD-108-JAC"/>
    <x v="0"/>
    <x v="0"/>
    <s v="North"/>
    <n v="1857.8"/>
    <n v="110.99"/>
    <x v="0"/>
    <n v="5.9742706426956602E-2"/>
    <x v="0"/>
    <x v="2"/>
    <m/>
    <x v="0"/>
    <n v="0"/>
    <n v="2085.91"/>
    <x v="13"/>
    <x v="5"/>
  </r>
  <r>
    <s v="ORD-202402-10978"/>
    <x v="403"/>
    <x v="8"/>
    <x v="7"/>
    <n v="1812677427"/>
    <x v="10"/>
    <s v="PRD-106-PHO"/>
    <x v="4"/>
    <x v="1"/>
    <s v="North"/>
    <n v="2144.0300000000002"/>
    <n v="563.21"/>
    <x v="0"/>
    <n v="0.26268755567785901"/>
    <x v="0"/>
    <x v="1"/>
    <m/>
    <x v="0"/>
    <n v="0"/>
    <n v="2788.38"/>
    <x v="13"/>
    <x v="5"/>
  </r>
  <r>
    <s v="ORD-202402-10979"/>
    <x v="410"/>
    <x v="5"/>
    <x v="5"/>
    <n v="8909585090"/>
    <x v="4"/>
    <s v="PRD-109-SUN"/>
    <x v="4"/>
    <x v="2"/>
    <s v="North"/>
    <n v="4502.84"/>
    <n v="607.72"/>
    <x v="0"/>
    <n v="0.13496371179078101"/>
    <x v="0"/>
    <x v="0"/>
    <m/>
    <x v="0"/>
    <n v="0"/>
    <m/>
    <x v="13"/>
    <x v="5"/>
  </r>
  <r>
    <s v="ORD-202402-10980"/>
    <x v="388"/>
    <x v="26"/>
    <x v="4"/>
    <n v="1634307701"/>
    <x v="22"/>
    <s v="PRD-105-BAG"/>
    <x v="9"/>
    <x v="2"/>
    <s v="North"/>
    <n v="1321.29"/>
    <n v="43.16"/>
    <x v="0"/>
    <n v="3.2665047037365003E-2"/>
    <x v="0"/>
    <x v="2"/>
    <m/>
    <x v="0"/>
    <n v="0"/>
    <m/>
    <x v="13"/>
    <x v="5"/>
  </r>
  <r>
    <s v="ORD-202402-10981"/>
    <x v="391"/>
    <x v="21"/>
    <x v="7"/>
    <n v="3344884642"/>
    <x v="8"/>
    <s v="PRD-110-CAM"/>
    <x v="8"/>
    <x v="1"/>
    <s v="North"/>
    <n v="788.76"/>
    <n v="179.85"/>
    <x v="0"/>
    <n v="0.22801612657842699"/>
    <x v="1"/>
    <x v="1"/>
    <m/>
    <x v="0"/>
    <n v="0"/>
    <m/>
    <x v="13"/>
    <x v="5"/>
  </r>
  <r>
    <s v="ORD-202402-10982"/>
    <x v="391"/>
    <x v="6"/>
    <x v="3"/>
    <n v="228553299"/>
    <x v="15"/>
    <s v="PRD-100-SHO"/>
    <x v="12"/>
    <x v="0"/>
    <s v="East"/>
    <n v="4406.53"/>
    <n v="541.09"/>
    <x v="1"/>
    <n v="0.122792764374689"/>
    <x v="0"/>
    <x v="0"/>
    <m/>
    <x v="0"/>
    <n v="0"/>
    <n v="2793.38"/>
    <x v="13"/>
    <x v="5"/>
  </r>
  <r>
    <s v="ORD-202402-10983"/>
    <x v="401"/>
    <x v="10"/>
    <x v="1"/>
    <n v="6798743947"/>
    <x v="8"/>
    <s v="PRD-110-CAM"/>
    <x v="8"/>
    <x v="1"/>
    <s v="South"/>
    <n v="3554.06"/>
    <n v="1062.82"/>
    <x v="2"/>
    <n v="0.299043910344789"/>
    <x v="0"/>
    <x v="1"/>
    <m/>
    <x v="0"/>
    <n v="0"/>
    <m/>
    <x v="13"/>
    <x v="5"/>
  </r>
  <r>
    <s v="ORD-202402-10984"/>
    <x v="398"/>
    <x v="1"/>
    <x v="6"/>
    <n v="3037396004"/>
    <x v="14"/>
    <s v="PRD-111-CHA"/>
    <x v="11"/>
    <x v="1"/>
    <s v="East"/>
    <n v="1415.79"/>
    <n v="90.65"/>
    <x v="1"/>
    <n v="6.4027857238714805E-2"/>
    <x v="0"/>
    <x v="2"/>
    <m/>
    <x v="0"/>
    <n v="0"/>
    <n v="207.68"/>
    <x v="13"/>
    <x v="5"/>
  </r>
  <r>
    <s v="ORD-202402-10985"/>
    <x v="387"/>
    <x v="17"/>
    <x v="3"/>
    <n v="7582886636"/>
    <x v="9"/>
    <s v="PRD-107-TAB"/>
    <x v="6"/>
    <x v="1"/>
    <s v="West"/>
    <n v="3669.27"/>
    <n v="337.08"/>
    <x v="3"/>
    <n v="9.1865684454946098E-2"/>
    <x v="0"/>
    <x v="2"/>
    <m/>
    <x v="0"/>
    <n v="0"/>
    <n v="2081.52"/>
    <x v="13"/>
    <x v="5"/>
  </r>
  <r>
    <s v="ORD-202402-10986"/>
    <x v="395"/>
    <x v="17"/>
    <x v="0"/>
    <n v="6707797826"/>
    <x v="9"/>
    <s v="PRD - 107 - TAB"/>
    <x v="6"/>
    <x v="1"/>
    <s v="East"/>
    <n v="1656.23"/>
    <n v="221.47"/>
    <x v="1"/>
    <n v="0.13371935057329001"/>
    <x v="0"/>
    <x v="0"/>
    <m/>
    <x v="0"/>
    <n v="0"/>
    <m/>
    <x v="13"/>
    <x v="5"/>
  </r>
  <r>
    <s v="ORD-202402-10987"/>
    <x v="396"/>
    <x v="20"/>
    <x v="0"/>
    <n v="7423460825"/>
    <x v="0"/>
    <s v="PRD-108-JAC"/>
    <x v="0"/>
    <x v="0"/>
    <s v="North"/>
    <n v="3530.13"/>
    <n v="836.24"/>
    <x v="0"/>
    <n v="0.236886460272001"/>
    <x v="0"/>
    <x v="1"/>
    <s v="DAMAGED"/>
    <x v="1"/>
    <n v="1"/>
    <n v="2085.91"/>
    <x v="13"/>
    <x v="5"/>
  </r>
  <r>
    <s v="ORD-202402-10988"/>
    <x v="385"/>
    <x v="10"/>
    <x v="6"/>
    <n v="2148389919"/>
    <x v="14"/>
    <s v="PRD-111-CHA"/>
    <x v="11"/>
    <x v="1"/>
    <s v="North"/>
    <n v="501.31"/>
    <n v="18.73"/>
    <x v="0"/>
    <n v="3.7362111268476599E-2"/>
    <x v="1"/>
    <x v="2"/>
    <m/>
    <x v="0"/>
    <n v="0"/>
    <n v="207.68"/>
    <x v="13"/>
    <x v="5"/>
  </r>
  <r>
    <s v="ORD-202402-10989"/>
    <x v="392"/>
    <x v="24"/>
    <x v="0"/>
    <n v="3435409917"/>
    <x v="4"/>
    <s v="PRD-109-SUN"/>
    <x v="3"/>
    <x v="2"/>
    <s v="East"/>
    <n v="793.56"/>
    <n v="54.69"/>
    <x v="1"/>
    <n v="6.8917284137305301E-2"/>
    <x v="1"/>
    <x v="2"/>
    <m/>
    <x v="0"/>
    <n v="0"/>
    <m/>
    <x v="13"/>
    <x v="5"/>
  </r>
  <r>
    <s v="ORD-202402-10990"/>
    <x v="397"/>
    <x v="14"/>
    <x v="5"/>
    <n v="988054953"/>
    <x v="2"/>
    <s v="PRD - 101 - SHI"/>
    <x v="1"/>
    <x v="0"/>
    <s v="North"/>
    <n v="4735.47"/>
    <n v="1397.66"/>
    <x v="0"/>
    <n v="0.295147049817653"/>
    <x v="0"/>
    <x v="1"/>
    <m/>
    <x v="0"/>
    <n v="0"/>
    <m/>
    <x v="13"/>
    <x v="5"/>
  </r>
  <r>
    <s v="ORD-202402-10991"/>
    <x v="391"/>
    <x v="17"/>
    <x v="2"/>
    <n v="3422569854"/>
    <x v="11"/>
    <s v="PRD-104-WAT"/>
    <x v="7"/>
    <x v="2"/>
    <s v="W"/>
    <n v="3695.67"/>
    <n v="978.77"/>
    <x v="3"/>
    <n v="0.26484236958386398"/>
    <x v="0"/>
    <x v="1"/>
    <m/>
    <x v="0"/>
    <n v="0"/>
    <n v="2420.2800000000002"/>
    <x v="13"/>
    <x v="5"/>
  </r>
  <r>
    <s v="ORD-202402-10992"/>
    <x v="389"/>
    <x v="24"/>
    <x v="3"/>
    <n v="7977649472"/>
    <x v="1"/>
    <s v="PRD-101-SHI"/>
    <x v="1"/>
    <x v="0"/>
    <s v="North"/>
    <n v="3765.03"/>
    <n v="524.23"/>
    <x v="0"/>
    <n v="0.139236606348422"/>
    <x v="0"/>
    <x v="0"/>
    <m/>
    <x v="0"/>
    <n v="0"/>
    <n v="2821.33"/>
    <x v="13"/>
    <x v="5"/>
  </r>
  <r>
    <s v="ORD-202402-10993"/>
    <x v="387"/>
    <x v="20"/>
    <x v="1"/>
    <n v="8902102500"/>
    <x v="19"/>
    <s v="PRD-102-LAP"/>
    <x v="4"/>
    <x v="1"/>
    <s v="South"/>
    <n v="354.03"/>
    <n v="93.21"/>
    <x v="2"/>
    <n v="0.263282772646386"/>
    <x v="2"/>
    <x v="1"/>
    <m/>
    <x v="0"/>
    <n v="0"/>
    <n v="847.14"/>
    <x v="13"/>
    <x v="5"/>
  </r>
  <r>
    <s v="ORD-202402-10994"/>
    <x v="409"/>
    <x v="22"/>
    <x v="4"/>
    <n v="3623129705"/>
    <x v="14"/>
    <s v="PRD-111-CHA"/>
    <x v="4"/>
    <x v="1"/>
    <s v="East"/>
    <n v="3412.75"/>
    <n v="555.80999999999995"/>
    <x v="1"/>
    <n v="0.16286279393451"/>
    <x v="0"/>
    <x v="0"/>
    <s v="DAMAGED"/>
    <x v="1"/>
    <n v="1"/>
    <n v="207.68"/>
    <x v="13"/>
    <x v="5"/>
  </r>
  <r>
    <s v="ORD-202402-10995"/>
    <x v="393"/>
    <x v="11"/>
    <x v="3"/>
    <n v="9088756448"/>
    <x v="21"/>
    <s v="PRD-110-CAM"/>
    <x v="4"/>
    <x v="1"/>
    <s v="East"/>
    <n v="4629.62"/>
    <n v="426.34"/>
    <x v="1"/>
    <n v="9.2089631546433598E-2"/>
    <x v="0"/>
    <x v="2"/>
    <m/>
    <x v="0"/>
    <n v="0"/>
    <m/>
    <x v="13"/>
    <x v="5"/>
  </r>
  <r>
    <s v="ORD-202402-10996"/>
    <x v="384"/>
    <x v="26"/>
    <x v="7"/>
    <n v="4197380178"/>
    <x v="14"/>
    <s v="PRD-111-CHA"/>
    <x v="11"/>
    <x v="1"/>
    <s v="North"/>
    <n v="1817.14"/>
    <n v="176.37"/>
    <x v="0"/>
    <n v="9.7059114872822094E-2"/>
    <x v="0"/>
    <x v="2"/>
    <m/>
    <x v="0"/>
    <n v="0"/>
    <n v="207.68"/>
    <x v="13"/>
    <x v="5"/>
  </r>
  <r>
    <s v="ORD-202402-10997"/>
    <x v="396"/>
    <x v="6"/>
    <x v="0"/>
    <n v="166262941"/>
    <x v="9"/>
    <s v="PRD-107-TAB"/>
    <x v="6"/>
    <x v="1"/>
    <s v="N"/>
    <n v="870.14"/>
    <n v="175.34"/>
    <x v="0"/>
    <n v="0.201507803341991"/>
    <x v="1"/>
    <x v="1"/>
    <s v="damaged "/>
    <x v="1"/>
    <n v="1"/>
    <n v="2081.52"/>
    <x v="13"/>
    <x v="5"/>
  </r>
  <r>
    <s v="ORD-202402-10998"/>
    <x v="401"/>
    <x v="7"/>
    <x v="1"/>
    <n v="8799343517"/>
    <x v="12"/>
    <s v="PRD-105-BAG"/>
    <x v="9"/>
    <x v="2"/>
    <s v="East"/>
    <n v="1466.98"/>
    <n v="177.9"/>
    <x v="1"/>
    <n v="0.121269546960422"/>
    <x v="0"/>
    <x v="0"/>
    <m/>
    <x v="0"/>
    <n v="0"/>
    <m/>
    <x v="13"/>
    <x v="5"/>
  </r>
  <r>
    <s v="ORD-202402-10999"/>
    <x v="387"/>
    <x v="8"/>
    <x v="3"/>
    <n v="9197227420"/>
    <x v="12"/>
    <s v="PRD-105-BAG"/>
    <x v="9"/>
    <x v="2"/>
    <s v="North"/>
    <n v="590.58000000000004"/>
    <n v="63.54"/>
    <x v="0"/>
    <n v="0.10758914964949701"/>
    <x v="1"/>
    <x v="0"/>
    <m/>
    <x v="0"/>
    <n v="0"/>
    <m/>
    <x v="13"/>
    <x v="5"/>
  </r>
  <r>
    <s v="ORD-202402-11000"/>
    <x v="406"/>
    <x v="15"/>
    <x v="0"/>
    <n v="6061011062"/>
    <x v="7"/>
    <s v="PRD-104-WAT"/>
    <x v="7"/>
    <x v="2"/>
    <s v="W"/>
    <n v="1651.56"/>
    <n v="250.22"/>
    <x v="3"/>
    <n v="0.151505243527332"/>
    <x v="0"/>
    <x v="0"/>
    <m/>
    <x v="0"/>
    <n v="0"/>
    <n v="2420.2800000000002"/>
    <x v="13"/>
    <x v="5"/>
  </r>
  <r>
    <s v="ORD-202402-11001"/>
    <x v="394"/>
    <x v="24"/>
    <x v="3"/>
    <n v="6597390714"/>
    <x v="2"/>
    <s v="PRD-101-SHI"/>
    <x v="1"/>
    <x v="0"/>
    <s v="East"/>
    <n v="1138.5"/>
    <n v="76.73"/>
    <x v="1"/>
    <n v="6.7395696091348295E-2"/>
    <x v="0"/>
    <x v="2"/>
    <m/>
    <x v="0"/>
    <n v="0"/>
    <n v="2821.33"/>
    <x v="13"/>
    <x v="5"/>
  </r>
  <r>
    <s v="ORD-202402-11002"/>
    <x v="407"/>
    <x v="7"/>
    <x v="6"/>
    <n v="3842306301"/>
    <x v="11"/>
    <s v="PRD - 104 - WAT "/>
    <x v="7"/>
    <x v="2"/>
    <s v="East"/>
    <n v="2206.42"/>
    <n v="460.68"/>
    <x v="1"/>
    <n v="0.20879071074410099"/>
    <x v="0"/>
    <x v="1"/>
    <m/>
    <x v="0"/>
    <n v="0"/>
    <m/>
    <x v="13"/>
    <x v="5"/>
  </r>
  <r>
    <s v="ORD-202402-11003"/>
    <x v="386"/>
    <x v="26"/>
    <x v="3"/>
    <n v="3358374084"/>
    <x v="9"/>
    <s v="PRD-107-TAB"/>
    <x v="6"/>
    <x v="1"/>
    <s v="West"/>
    <n v="3896.68"/>
    <n v="221.76"/>
    <x v="3"/>
    <n v="5.6909984910231297E-2"/>
    <x v="0"/>
    <x v="2"/>
    <m/>
    <x v="0"/>
    <n v="0"/>
    <n v="2081.52"/>
    <x v="13"/>
    <x v="5"/>
  </r>
  <r>
    <s v="ORD-202402-11004"/>
    <x v="393"/>
    <x v="14"/>
    <x v="7"/>
    <n v="6230111818"/>
    <x v="20"/>
    <s v="PRD-100-SHO"/>
    <x v="12"/>
    <x v="0"/>
    <s v="N"/>
    <n v="4952.3999999999996"/>
    <n v="1152.78"/>
    <x v="0"/>
    <n v="0.23277198933850299"/>
    <x v="0"/>
    <x v="1"/>
    <m/>
    <x v="0"/>
    <n v="0"/>
    <n v="2793.38"/>
    <x v="13"/>
    <x v="5"/>
  </r>
  <r>
    <s v="ORD-202402-11005"/>
    <x v="394"/>
    <x v="22"/>
    <x v="2"/>
    <n v="5158988547"/>
    <x v="15"/>
    <s v="PRD-100-SHO"/>
    <x v="12"/>
    <x v="0"/>
    <s v="East"/>
    <n v="1024.0999999999999"/>
    <n v="233.3"/>
    <x v="1"/>
    <n v="0.22780978420076201"/>
    <x v="0"/>
    <x v="1"/>
    <m/>
    <x v="0"/>
    <n v="0"/>
    <n v="2793.38"/>
    <x v="13"/>
    <x v="5"/>
  </r>
  <r>
    <s v="ORD-202402-11006"/>
    <x v="390"/>
    <x v="15"/>
    <x v="3"/>
    <n v="2294761161"/>
    <x v="0"/>
    <s v="PRD-108-JAC"/>
    <x v="0"/>
    <x v="0"/>
    <s v="N"/>
    <n v="792.39"/>
    <n v="165.31"/>
    <x v="0"/>
    <n v="0.20862201693610499"/>
    <x v="1"/>
    <x v="1"/>
    <m/>
    <x v="0"/>
    <n v="0"/>
    <n v="2085.91"/>
    <x v="13"/>
    <x v="5"/>
  </r>
  <r>
    <s v="ORD-202402-11007"/>
    <x v="404"/>
    <x v="2"/>
    <x v="2"/>
    <n v="7253478528"/>
    <x v="4"/>
    <s v="PRD-109-SUN"/>
    <x v="4"/>
    <x v="2"/>
    <s v="S"/>
    <n v="2225.91"/>
    <n v="130.81"/>
    <x v="2"/>
    <n v="5.8766976202991102E-2"/>
    <x v="0"/>
    <x v="2"/>
    <m/>
    <x v="0"/>
    <n v="0"/>
    <m/>
    <x v="13"/>
    <x v="5"/>
  </r>
  <r>
    <s v="ORD-202402-11008"/>
    <x v="392"/>
    <x v="4"/>
    <x v="1"/>
    <n v="2984549275"/>
    <x v="9"/>
    <s v="PRD-107-TAB"/>
    <x v="6"/>
    <x v="1"/>
    <s v="South"/>
    <n v="3994.12"/>
    <n v="166.47"/>
    <x v="2"/>
    <n v="4.1678767788649297E-2"/>
    <x v="0"/>
    <x v="2"/>
    <m/>
    <x v="0"/>
    <n v="0"/>
    <n v="2081.52"/>
    <x v="13"/>
    <x v="5"/>
  </r>
  <r>
    <s v="ORD-202402-11009"/>
    <x v="400"/>
    <x v="26"/>
    <x v="6"/>
    <n v="8605078788"/>
    <x v="13"/>
    <s v="PRD-102-LAP"/>
    <x v="10"/>
    <x v="1"/>
    <s v="East"/>
    <n v="2693.87"/>
    <n v="87.59"/>
    <x v="1"/>
    <n v="3.2514560836269003E-2"/>
    <x v="0"/>
    <x v="2"/>
    <m/>
    <x v="0"/>
    <n v="0"/>
    <n v="847.14"/>
    <x v="13"/>
    <x v="5"/>
  </r>
  <r>
    <s v="ORD-202402-11010"/>
    <x v="383"/>
    <x v="8"/>
    <x v="7"/>
    <n v="4997529490"/>
    <x v="11"/>
    <s v="PRD-104-WAT"/>
    <x v="7"/>
    <x v="2"/>
    <s v="North"/>
    <n v="3816.03"/>
    <n v="457.28"/>
    <x v="0"/>
    <n v="0.119831343044997"/>
    <x v="0"/>
    <x v="0"/>
    <m/>
    <x v="0"/>
    <n v="0"/>
    <n v="2420.2800000000002"/>
    <x v="13"/>
    <x v="5"/>
  </r>
  <r>
    <s v="ORD-202402-11011"/>
    <x v="409"/>
    <x v="20"/>
    <x v="5"/>
    <n v="9578177770"/>
    <x v="15"/>
    <s v="PRD-100-SHO"/>
    <x v="4"/>
    <x v="0"/>
    <s v="S"/>
    <n v="1288.6400000000001"/>
    <n v="337.55"/>
    <x v="2"/>
    <n v="0.261942823441768"/>
    <x v="0"/>
    <x v="1"/>
    <m/>
    <x v="0"/>
    <n v="0"/>
    <n v="2793.38"/>
    <x v="13"/>
    <x v="5"/>
  </r>
  <r>
    <s v="ORD-202402-11012"/>
    <x v="388"/>
    <x v="22"/>
    <x v="3"/>
    <n v="2573992710"/>
    <x v="12"/>
    <s v="PRD-105-BAG"/>
    <x v="9"/>
    <x v="2"/>
    <s v="North"/>
    <n v="2951.8"/>
    <n v="474.34"/>
    <x v="0"/>
    <n v="0.16069516904939399"/>
    <x v="0"/>
    <x v="0"/>
    <m/>
    <x v="0"/>
    <n v="0"/>
    <m/>
    <x v="13"/>
    <x v="5"/>
  </r>
  <r>
    <s v="ORD-202402-11013"/>
    <x v="409"/>
    <x v="23"/>
    <x v="3"/>
    <n v="3997939793"/>
    <x v="20"/>
    <s v="PRD-100-SHO"/>
    <x v="4"/>
    <x v="0"/>
    <s v="North"/>
    <n v="3982.81"/>
    <n v="982"/>
    <x v="0"/>
    <n v="0.24655958983732601"/>
    <x v="0"/>
    <x v="1"/>
    <m/>
    <x v="0"/>
    <n v="0"/>
    <n v="2793.38"/>
    <x v="13"/>
    <x v="5"/>
  </r>
  <r>
    <s v="ORD-202402-11014"/>
    <x v="387"/>
    <x v="6"/>
    <x v="6"/>
    <n v="4557944865"/>
    <x v="8"/>
    <s v="PRD - 110 - CAM"/>
    <x v="8"/>
    <x v="1"/>
    <s v="West"/>
    <n v="4266.82"/>
    <n v="930.54"/>
    <x v="3"/>
    <n v="0.21808747498136799"/>
    <x v="0"/>
    <x v="1"/>
    <m/>
    <x v="0"/>
    <n v="0"/>
    <m/>
    <x v="13"/>
    <x v="5"/>
  </r>
  <r>
    <s v="ORD-202402-11015"/>
    <x v="396"/>
    <x v="18"/>
    <x v="6"/>
    <n v="3635277219"/>
    <x v="19"/>
    <s v="PRD-102-LAP"/>
    <x v="10"/>
    <x v="1"/>
    <s v="N"/>
    <n v="1632.53"/>
    <n v="487.66"/>
    <x v="0"/>
    <n v="0.29871426558776898"/>
    <x v="0"/>
    <x v="1"/>
    <m/>
    <x v="0"/>
    <n v="0"/>
    <n v="847.14"/>
    <x v="13"/>
    <x v="5"/>
  </r>
  <r>
    <s v="ORD-202402-11016"/>
    <x v="397"/>
    <x v="26"/>
    <x v="4"/>
    <n v="163275224"/>
    <x v="12"/>
    <s v="PRD-105-BAG"/>
    <x v="9"/>
    <x v="2"/>
    <s v="North"/>
    <n v="125.15"/>
    <n v="35.5"/>
    <x v="0"/>
    <n v="0.28365960846983601"/>
    <x v="2"/>
    <x v="1"/>
    <m/>
    <x v="0"/>
    <n v="0"/>
    <m/>
    <x v="13"/>
    <x v="5"/>
  </r>
  <r>
    <s v="ORD-202402-11017"/>
    <x v="406"/>
    <x v="4"/>
    <x v="5"/>
    <n v="9231909123"/>
    <x v="5"/>
    <s v="PRD-103-HEA"/>
    <x v="5"/>
    <x v="1"/>
    <s v="N"/>
    <n v="2277.44"/>
    <n v="500.48"/>
    <x v="0"/>
    <n v="0.21975551496417001"/>
    <x v="0"/>
    <x v="1"/>
    <m/>
    <x v="0"/>
    <n v="0"/>
    <n v="2183.56"/>
    <x v="13"/>
    <x v="5"/>
  </r>
  <r>
    <s v="ORD-202402-11018"/>
    <x v="389"/>
    <x v="14"/>
    <x v="1"/>
    <n v="7996553384"/>
    <x v="9"/>
    <s v="PRD - 107 - TAB"/>
    <x v="6"/>
    <x v="1"/>
    <s v="South"/>
    <n v="1210.03"/>
    <n v="350.01"/>
    <x v="2"/>
    <n v="0.28925729114154197"/>
    <x v="0"/>
    <x v="1"/>
    <m/>
    <x v="0"/>
    <n v="0"/>
    <m/>
    <x v="13"/>
    <x v="5"/>
  </r>
  <r>
    <s v="ORD-202402-11019"/>
    <x v="394"/>
    <x v="13"/>
    <x v="5"/>
    <n v="6616191267"/>
    <x v="0"/>
    <s v="PRD - 108 - JAC "/>
    <x v="0"/>
    <x v="0"/>
    <s v="W"/>
    <n v="3994.03"/>
    <n v="316.67"/>
    <x v="3"/>
    <n v="7.9285834107405306E-2"/>
    <x v="0"/>
    <x v="2"/>
    <m/>
    <x v="0"/>
    <n v="0"/>
    <m/>
    <x v="13"/>
    <x v="5"/>
  </r>
  <r>
    <s v="ORD-202402-11020"/>
    <x v="408"/>
    <x v="12"/>
    <x v="7"/>
    <n v="9087290959"/>
    <x v="3"/>
    <s v="PRD-106-PHO"/>
    <x v="2"/>
    <x v="1"/>
    <s v="South"/>
    <n v="365.35"/>
    <n v="33.42"/>
    <x v="2"/>
    <n v="9.1473929109073496E-2"/>
    <x v="2"/>
    <x v="2"/>
    <s v="Defective"/>
    <x v="1"/>
    <n v="1"/>
    <n v="2788.38"/>
    <x v="13"/>
    <x v="5"/>
  </r>
  <r>
    <s v="ORD-202402-11021"/>
    <x v="405"/>
    <x v="13"/>
    <x v="5"/>
    <n v="4130961279"/>
    <x v="11"/>
    <s v="PRD-104-WAT"/>
    <x v="4"/>
    <x v="2"/>
    <s v="South"/>
    <n v="2433.21"/>
    <n v="184.47"/>
    <x v="2"/>
    <n v="7.5813431639685805E-2"/>
    <x v="0"/>
    <x v="2"/>
    <m/>
    <x v="0"/>
    <n v="0"/>
    <n v="2420.2800000000002"/>
    <x v="13"/>
    <x v="5"/>
  </r>
  <r>
    <s v="ORD-202402-11022"/>
    <x v="389"/>
    <x v="19"/>
    <x v="4"/>
    <n v="5225936212"/>
    <x v="2"/>
    <s v="PRD - 101 - SHI"/>
    <x v="1"/>
    <x v="0"/>
    <s v="East"/>
    <n v="4454.09"/>
    <n v="1149.3"/>
    <x v="1"/>
    <n v="0.25803250495611901"/>
    <x v="0"/>
    <x v="1"/>
    <m/>
    <x v="0"/>
    <n v="0"/>
    <m/>
    <x v="13"/>
    <x v="5"/>
  </r>
  <r>
    <s v="ORD-202402-11023"/>
    <x v="389"/>
    <x v="9"/>
    <x v="2"/>
    <n v="8068906404"/>
    <x v="16"/>
    <s v="PRD-109-SUN"/>
    <x v="4"/>
    <x v="2"/>
    <s v="W"/>
    <n v="4989.9799999999996"/>
    <n v="524.25"/>
    <x v="3"/>
    <n v="0.105060541324815"/>
    <x v="0"/>
    <x v="0"/>
    <m/>
    <x v="0"/>
    <n v="0"/>
    <m/>
    <x v="13"/>
    <x v="5"/>
  </r>
  <r>
    <s v="ORD-202402-11024"/>
    <x v="404"/>
    <x v="15"/>
    <x v="7"/>
    <n v="3141865197"/>
    <x v="12"/>
    <s v="PRD-105-BAG"/>
    <x v="9"/>
    <x v="2"/>
    <s v="East"/>
    <n v="4209.57"/>
    <n v="1209.77"/>
    <x v="1"/>
    <n v="0.28738564746518003"/>
    <x v="0"/>
    <x v="1"/>
    <m/>
    <x v="0"/>
    <n v="0"/>
    <m/>
    <x v="13"/>
    <x v="5"/>
  </r>
  <r>
    <s v="ORD-202402-11025"/>
    <x v="383"/>
    <x v="21"/>
    <x v="5"/>
    <n v="2746592712"/>
    <x v="13"/>
    <s v="PRD-102-LAP"/>
    <x v="10"/>
    <x v="1"/>
    <s v="West"/>
    <n v="2761.47"/>
    <n v="531.29999999999995"/>
    <x v="3"/>
    <n v="0.192397527403883"/>
    <x v="0"/>
    <x v="0"/>
    <m/>
    <x v="0"/>
    <n v="0"/>
    <n v="847.14"/>
    <x v="13"/>
    <x v="5"/>
  </r>
  <r>
    <s v="ORD-202402-11026"/>
    <x v="407"/>
    <x v="18"/>
    <x v="5"/>
    <n v="4753579194"/>
    <x v="21"/>
    <s v="PRD-110-CAM"/>
    <x v="8"/>
    <x v="1"/>
    <s v="W"/>
    <n v="3156.04"/>
    <n v="440.47"/>
    <x v="3"/>
    <n v="0.13956413733666201"/>
    <x v="0"/>
    <x v="0"/>
    <m/>
    <x v="0"/>
    <n v="0"/>
    <m/>
    <x v="13"/>
    <x v="5"/>
  </r>
  <r>
    <s v="ORD-202402-11027"/>
    <x v="406"/>
    <x v="29"/>
    <x v="3"/>
    <n v="7293443511"/>
    <x v="12"/>
    <s v="PRD-105-BAG"/>
    <x v="9"/>
    <x v="2"/>
    <s v="North"/>
    <n v="3027.14"/>
    <n v="565.39"/>
    <x v="0"/>
    <n v="0.186773654340401"/>
    <x v="0"/>
    <x v="0"/>
    <m/>
    <x v="0"/>
    <n v="0"/>
    <m/>
    <x v="13"/>
    <x v="5"/>
  </r>
  <r>
    <s v="ORD-202402-11028"/>
    <x v="393"/>
    <x v="20"/>
    <x v="1"/>
    <n v="409754174"/>
    <x v="17"/>
    <s v="PRD-108-JAC"/>
    <x v="0"/>
    <x v="0"/>
    <s v="S"/>
    <n v="3458.87"/>
    <n v="287.3"/>
    <x v="2"/>
    <n v="8.3061809203583803E-2"/>
    <x v="0"/>
    <x v="2"/>
    <m/>
    <x v="0"/>
    <n v="0"/>
    <n v="2085.91"/>
    <x v="13"/>
    <x v="5"/>
  </r>
  <r>
    <s v="ORD-202402-11029"/>
    <x v="398"/>
    <x v="19"/>
    <x v="3"/>
    <n v="3977426299"/>
    <x v="13"/>
    <s v="PRD-102-LAP"/>
    <x v="4"/>
    <x v="1"/>
    <s v="North"/>
    <n v="480.05"/>
    <n v="97.35"/>
    <x v="0"/>
    <n v="0.20279137589834401"/>
    <x v="2"/>
    <x v="1"/>
    <m/>
    <x v="0"/>
    <n v="0"/>
    <n v="847.14"/>
    <x v="13"/>
    <x v="5"/>
  </r>
  <r>
    <s v="ORD-202402-11030"/>
    <x v="391"/>
    <x v="29"/>
    <x v="3"/>
    <n v="57352696"/>
    <x v="2"/>
    <s v="PRD-101-SHI"/>
    <x v="1"/>
    <x v="0"/>
    <s v="W"/>
    <n v="373.64"/>
    <n v="92.15"/>
    <x v="3"/>
    <n v="0.24662777004603401"/>
    <x v="2"/>
    <x v="1"/>
    <m/>
    <x v="0"/>
    <n v="0"/>
    <n v="2821.33"/>
    <x v="13"/>
    <x v="5"/>
  </r>
  <r>
    <s v="ORD-202402-11031"/>
    <x v="400"/>
    <x v="14"/>
    <x v="5"/>
    <n v="4224015523"/>
    <x v="9"/>
    <s v="PRD-107-TAB"/>
    <x v="6"/>
    <x v="1"/>
    <s v="East"/>
    <n v="683.36"/>
    <n v="53.98"/>
    <x v="1"/>
    <n v="7.8992039335050293E-2"/>
    <x v="1"/>
    <x v="2"/>
    <m/>
    <x v="0"/>
    <n v="0"/>
    <n v="2081.52"/>
    <x v="13"/>
    <x v="5"/>
  </r>
  <r>
    <s v="ORD-202402-11032"/>
    <x v="401"/>
    <x v="15"/>
    <x v="4"/>
    <n v="8478855577"/>
    <x v="2"/>
    <s v="PRD-101-SHI"/>
    <x v="1"/>
    <x v="0"/>
    <s v="W"/>
    <n v="1235.8599999999999"/>
    <n v="292.66000000000003"/>
    <x v="3"/>
    <n v="0.236806758047028"/>
    <x v="0"/>
    <x v="1"/>
    <m/>
    <x v="0"/>
    <n v="0"/>
    <n v="2821.33"/>
    <x v="13"/>
    <x v="5"/>
  </r>
  <r>
    <s v="ORD-202402-11033"/>
    <x v="383"/>
    <x v="11"/>
    <x v="5"/>
    <n v="2195751939"/>
    <x v="16"/>
    <s v="PRD-109-SUN"/>
    <x v="3"/>
    <x v="2"/>
    <s v="North"/>
    <n v="3652.62"/>
    <n v="251.98"/>
    <x v="0"/>
    <n v="6.8986097650453604E-2"/>
    <x v="0"/>
    <x v="2"/>
    <m/>
    <x v="0"/>
    <n v="0"/>
    <m/>
    <x v="13"/>
    <x v="5"/>
  </r>
  <r>
    <s v="ORD-202402-11034"/>
    <x v="410"/>
    <x v="8"/>
    <x v="0"/>
    <n v="6185676353"/>
    <x v="15"/>
    <s v="PRD-100-SHO"/>
    <x v="12"/>
    <x v="0"/>
    <s v="East"/>
    <n v="3291.24"/>
    <n v="446.94"/>
    <x v="1"/>
    <n v="0.13579684252743601"/>
    <x v="0"/>
    <x v="0"/>
    <m/>
    <x v="0"/>
    <n v="0"/>
    <n v="2793.38"/>
    <x v="13"/>
    <x v="5"/>
  </r>
  <r>
    <s v="ORD-202402-11035"/>
    <x v="407"/>
    <x v="12"/>
    <x v="7"/>
    <n v="6984233123"/>
    <x v="15"/>
    <s v="PRD-100-SHO"/>
    <x v="12"/>
    <x v="0"/>
    <s v="North"/>
    <n v="2526.16"/>
    <n v="145.77000000000001"/>
    <x v="0"/>
    <n v="5.7704183424644499E-2"/>
    <x v="0"/>
    <x v="2"/>
    <m/>
    <x v="0"/>
    <n v="0"/>
    <n v="2793.38"/>
    <x v="13"/>
    <x v="5"/>
  </r>
  <r>
    <s v="ORD-202402-11036"/>
    <x v="397"/>
    <x v="19"/>
    <x v="1"/>
    <n v="5744588100"/>
    <x v="21"/>
    <s v="PRD - 110 - CAM"/>
    <x v="8"/>
    <x v="1"/>
    <s v="North"/>
    <n v="3099.38"/>
    <n v="402.59"/>
    <x v="0"/>
    <n v="0.12989372067961999"/>
    <x v="0"/>
    <x v="0"/>
    <m/>
    <x v="0"/>
    <n v="0"/>
    <m/>
    <x v="13"/>
    <x v="5"/>
  </r>
  <r>
    <s v="ORD-202402-11037"/>
    <x v="401"/>
    <x v="1"/>
    <x v="7"/>
    <n v="9711594294"/>
    <x v="5"/>
    <s v="PRD - 103 - HEA"/>
    <x v="5"/>
    <x v="1"/>
    <s v="North"/>
    <n v="4756.51"/>
    <n v="368.28"/>
    <x v="0"/>
    <n v="7.7426516500543399E-2"/>
    <x v="0"/>
    <x v="2"/>
    <m/>
    <x v="0"/>
    <n v="0"/>
    <m/>
    <x v="13"/>
    <x v="5"/>
  </r>
  <r>
    <s v="ORD-202402-11038"/>
    <x v="397"/>
    <x v="27"/>
    <x v="1"/>
    <n v="7987460663"/>
    <x v="5"/>
    <s v="PRD-103-HEA"/>
    <x v="5"/>
    <x v="1"/>
    <s v="South"/>
    <n v="4619.93"/>
    <n v="978.84"/>
    <x v="2"/>
    <n v="0.211873340072252"/>
    <x v="0"/>
    <x v="1"/>
    <m/>
    <x v="0"/>
    <n v="0"/>
    <n v="2183.56"/>
    <x v="13"/>
    <x v="5"/>
  </r>
  <r>
    <s v="ORD-202402-11039"/>
    <x v="385"/>
    <x v="3"/>
    <x v="3"/>
    <n v="9091843009"/>
    <x v="14"/>
    <s v="PRD-111-CHA"/>
    <x v="11"/>
    <x v="1"/>
    <s v="South"/>
    <n v="992.23"/>
    <n v="257.98"/>
    <x v="2"/>
    <n v="0.26000020156616899"/>
    <x v="1"/>
    <x v="1"/>
    <m/>
    <x v="0"/>
    <n v="0"/>
    <n v="207.68"/>
    <x v="13"/>
    <x v="5"/>
  </r>
  <r>
    <s v="ORD-202402-11040"/>
    <x v="406"/>
    <x v="27"/>
    <x v="6"/>
    <n v="4125179881"/>
    <x v="3"/>
    <s v="PRD-106-PHO"/>
    <x v="2"/>
    <x v="1"/>
    <s v="East"/>
    <n v="176.01"/>
    <n v="21.1"/>
    <x v="1"/>
    <n v="0.11987955229816501"/>
    <x v="2"/>
    <x v="0"/>
    <m/>
    <x v="0"/>
    <n v="0"/>
    <n v="2788.38"/>
    <x v="13"/>
    <x v="5"/>
  </r>
  <r>
    <s v="ORD-202402-11041"/>
    <x v="404"/>
    <x v="24"/>
    <x v="0"/>
    <n v="1926568413"/>
    <x v="22"/>
    <s v="PRD-105-BAG"/>
    <x v="9"/>
    <x v="2"/>
    <s v="North"/>
    <n v="56.11"/>
    <n v="9.52"/>
    <x v="0"/>
    <n v="0.169666726073784"/>
    <x v="2"/>
    <x v="0"/>
    <m/>
    <x v="0"/>
    <n v="0"/>
    <m/>
    <x v="13"/>
    <x v="5"/>
  </r>
  <r>
    <s v="ORD-202402-11042"/>
    <x v="407"/>
    <x v="11"/>
    <x v="1"/>
    <n v="2824369319"/>
    <x v="9"/>
    <s v="PRD-107-TAB"/>
    <x v="6"/>
    <x v="1"/>
    <s v="W"/>
    <n v="528.22"/>
    <n v="62.5"/>
    <x v="3"/>
    <n v="0.118321911324827"/>
    <x v="1"/>
    <x v="0"/>
    <m/>
    <x v="0"/>
    <n v="0"/>
    <n v="2081.52"/>
    <x v="13"/>
    <x v="5"/>
  </r>
  <r>
    <s v="ORD-202402-11043"/>
    <x v="397"/>
    <x v="20"/>
    <x v="3"/>
    <n v="6030298747"/>
    <x v="7"/>
    <s v="PRD-104-WAT"/>
    <x v="7"/>
    <x v="2"/>
    <s v="South"/>
    <n v="4774.6899999999996"/>
    <n v="969.76"/>
    <x v="2"/>
    <n v="0.20310428530438601"/>
    <x v="0"/>
    <x v="1"/>
    <m/>
    <x v="0"/>
    <n v="0"/>
    <n v="2420.2800000000002"/>
    <x v="13"/>
    <x v="5"/>
  </r>
  <r>
    <s v="ORD-202402-11044"/>
    <x v="394"/>
    <x v="21"/>
    <x v="0"/>
    <n v="9179181488"/>
    <x v="5"/>
    <s v="PRD-103-HEA"/>
    <x v="5"/>
    <x v="1"/>
    <s v="North"/>
    <n v="2456.1799999999998"/>
    <n v="603.48"/>
    <x v="0"/>
    <n v="0.24569860515108799"/>
    <x v="0"/>
    <x v="1"/>
    <s v="Wrong item delivered"/>
    <x v="1"/>
    <n v="1"/>
    <n v="2183.56"/>
    <x v="13"/>
    <x v="5"/>
  </r>
  <r>
    <s v="ORD-202402-11045"/>
    <x v="399"/>
    <x v="14"/>
    <x v="4"/>
    <n v="9089212522"/>
    <x v="4"/>
    <s v="PRD-109-SUN"/>
    <x v="3"/>
    <x v="2"/>
    <s v="South"/>
    <n v="1105.1500000000001"/>
    <n v="301"/>
    <x v="2"/>
    <n v="0.27236121793421703"/>
    <x v="0"/>
    <x v="1"/>
    <m/>
    <x v="0"/>
    <n v="0"/>
    <m/>
    <x v="13"/>
    <x v="5"/>
  </r>
  <r>
    <s v="ORD-202402-11046"/>
    <x v="392"/>
    <x v="10"/>
    <x v="7"/>
    <n v="7401942022"/>
    <x v="3"/>
    <s v="PRD-106-PHO"/>
    <x v="2"/>
    <x v="1"/>
    <s v="North"/>
    <n v="2586.31"/>
    <n v="624.83000000000004"/>
    <x v="0"/>
    <n v="0.241591301893431"/>
    <x v="0"/>
    <x v="1"/>
    <m/>
    <x v="0"/>
    <n v="0"/>
    <n v="2788.38"/>
    <x v="13"/>
    <x v="5"/>
  </r>
  <r>
    <s v="ORD-202402-11047"/>
    <x v="387"/>
    <x v="16"/>
    <x v="4"/>
    <n v="2675404662"/>
    <x v="14"/>
    <s v="PRD-111-CHA"/>
    <x v="11"/>
    <x v="1"/>
    <s v="East"/>
    <n v="3529.75"/>
    <n v="908.57"/>
    <x v="1"/>
    <n v="0.25740349883136199"/>
    <x v="0"/>
    <x v="1"/>
    <m/>
    <x v="0"/>
    <n v="0"/>
    <n v="207.68"/>
    <x v="13"/>
    <x v="5"/>
  </r>
  <r>
    <s v="ORD-202402-11048"/>
    <x v="398"/>
    <x v="22"/>
    <x v="4"/>
    <n v="1266284377"/>
    <x v="0"/>
    <s v="PRD-108-JAC"/>
    <x v="0"/>
    <x v="0"/>
    <s v="South"/>
    <n v="2372.9299999999998"/>
    <n v="115.29"/>
    <x v="2"/>
    <n v="4.85855039971681E-2"/>
    <x v="0"/>
    <x v="2"/>
    <m/>
    <x v="0"/>
    <n v="0"/>
    <n v="2085.91"/>
    <x v="13"/>
    <x v="5"/>
  </r>
  <r>
    <s v="ORD-202402-11049"/>
    <x v="400"/>
    <x v="8"/>
    <x v="7"/>
    <n v="4064453396"/>
    <x v="8"/>
    <s v="PRD-110-CAM"/>
    <x v="8"/>
    <x v="1"/>
    <s v="N"/>
    <n v="405.46"/>
    <n v="60.42"/>
    <x v="0"/>
    <n v="0.149015932521087"/>
    <x v="2"/>
    <x v="0"/>
    <m/>
    <x v="0"/>
    <n v="0"/>
    <m/>
    <x v="13"/>
    <x v="5"/>
  </r>
  <r>
    <s v="ORD-202402-11050"/>
    <x v="385"/>
    <x v="24"/>
    <x v="5"/>
    <n v="3665748449"/>
    <x v="22"/>
    <s v="PRD-105-BAG"/>
    <x v="4"/>
    <x v="2"/>
    <s v="South"/>
    <n v="1711.96"/>
    <n v="190.21"/>
    <x v="2"/>
    <n v="0.111106567910465"/>
    <x v="0"/>
    <x v="0"/>
    <m/>
    <x v="0"/>
    <n v="0"/>
    <m/>
    <x v="13"/>
    <x v="5"/>
  </r>
  <r>
    <s v="ORD-202402-11051"/>
    <x v="394"/>
    <x v="19"/>
    <x v="7"/>
    <n v="8293731262"/>
    <x v="12"/>
    <s v="PRD-105-BAG"/>
    <x v="9"/>
    <x v="2"/>
    <s v="N"/>
    <n v="1063.75"/>
    <n v="280.55"/>
    <x v="0"/>
    <n v="0.26373678025851899"/>
    <x v="0"/>
    <x v="1"/>
    <m/>
    <x v="0"/>
    <n v="0"/>
    <m/>
    <x v="13"/>
    <x v="5"/>
  </r>
  <r>
    <s v="ORD-202402-11052"/>
    <x v="400"/>
    <x v="25"/>
    <x v="3"/>
    <n v="8930635171"/>
    <x v="11"/>
    <s v="PRD-104-WAT"/>
    <x v="7"/>
    <x v="2"/>
    <s v="West"/>
    <n v="2442.09"/>
    <n v="188.66"/>
    <x v="3"/>
    <n v="7.7253500075754794E-2"/>
    <x v="0"/>
    <x v="2"/>
    <m/>
    <x v="0"/>
    <n v="0"/>
    <n v="2420.2800000000002"/>
    <x v="13"/>
    <x v="5"/>
  </r>
  <r>
    <s v="ORD-202402-11053"/>
    <x v="387"/>
    <x v="15"/>
    <x v="3"/>
    <n v="6727119558"/>
    <x v="5"/>
    <s v="PRD-103-HEA"/>
    <x v="4"/>
    <x v="1"/>
    <s v="North"/>
    <n v="3675.16"/>
    <n v="542.21"/>
    <x v="0"/>
    <n v="0.147533712817945"/>
    <x v="0"/>
    <x v="0"/>
    <m/>
    <x v="0"/>
    <n v="0"/>
    <n v="2183.56"/>
    <x v="13"/>
    <x v="5"/>
  </r>
  <r>
    <s v="ORD-202402-11054"/>
    <x v="409"/>
    <x v="22"/>
    <x v="3"/>
    <n v="5098909294"/>
    <x v="6"/>
    <s v="PRD-107-TAB"/>
    <x v="6"/>
    <x v="1"/>
    <s v="S"/>
    <n v="561.04"/>
    <n v="81.709999999999994"/>
    <x v="2"/>
    <n v="0.14564023955511199"/>
    <x v="1"/>
    <x v="0"/>
    <m/>
    <x v="0"/>
    <n v="0"/>
    <n v="2081.52"/>
    <x v="13"/>
    <x v="5"/>
  </r>
  <r>
    <s v="ORD-202402-11055"/>
    <x v="404"/>
    <x v="8"/>
    <x v="7"/>
    <n v="6462925987"/>
    <x v="13"/>
    <s v="PRD-102-LAP"/>
    <x v="10"/>
    <x v="1"/>
    <s v="West"/>
    <n v="4544.83"/>
    <n v="912.35"/>
    <x v="3"/>
    <n v="0.20074458230560899"/>
    <x v="0"/>
    <x v="1"/>
    <m/>
    <x v="0"/>
    <n v="0"/>
    <n v="847.14"/>
    <x v="13"/>
    <x v="5"/>
  </r>
  <r>
    <s v="ORD-202402-11056"/>
    <x v="386"/>
    <x v="11"/>
    <x v="1"/>
    <n v="9288667047"/>
    <x v="5"/>
    <s v="PRD-103-HEA"/>
    <x v="4"/>
    <x v="1"/>
    <s v="N"/>
    <n v="1551.64"/>
    <n v="137.21"/>
    <x v="0"/>
    <n v="8.8429017040035099E-2"/>
    <x v="0"/>
    <x v="2"/>
    <m/>
    <x v="0"/>
    <n v="0"/>
    <n v="2183.56"/>
    <x v="13"/>
    <x v="5"/>
  </r>
  <r>
    <s v="ORD-202402-11057"/>
    <x v="383"/>
    <x v="15"/>
    <x v="7"/>
    <n v="1315289766"/>
    <x v="0"/>
    <s v="PRD - 108 - JAC"/>
    <x v="4"/>
    <x v="0"/>
    <s v="South"/>
    <n v="3372.29"/>
    <n v="696.06"/>
    <x v="2"/>
    <n v="0.206405736161481"/>
    <x v="0"/>
    <x v="1"/>
    <s v="Wrong item delivered"/>
    <x v="1"/>
    <n v="1"/>
    <m/>
    <x v="13"/>
    <x v="5"/>
  </r>
  <r>
    <s v="ORD-202402-11058"/>
    <x v="401"/>
    <x v="23"/>
    <x v="0"/>
    <n v="1561702919"/>
    <x v="14"/>
    <s v="PRD - 111 - CHA"/>
    <x v="11"/>
    <x v="1"/>
    <s v="South"/>
    <n v="1323.69"/>
    <n v="197.53"/>
    <x v="2"/>
    <n v="0.14922678270592099"/>
    <x v="0"/>
    <x v="0"/>
    <m/>
    <x v="0"/>
    <n v="0"/>
    <m/>
    <x v="13"/>
    <x v="5"/>
  </r>
  <r>
    <s v="ORD-202402-11059"/>
    <x v="398"/>
    <x v="0"/>
    <x v="1"/>
    <n v="6457464753"/>
    <x v="3"/>
    <s v="PRD-106-PHO"/>
    <x v="2"/>
    <x v="1"/>
    <s v="South"/>
    <n v="734.55"/>
    <n v="84.05"/>
    <x v="2"/>
    <n v="0.114423796882445"/>
    <x v="1"/>
    <x v="0"/>
    <m/>
    <x v="0"/>
    <n v="0"/>
    <n v="2788.38"/>
    <x v="13"/>
    <x v="5"/>
  </r>
  <r>
    <s v="ORD-202402-11060"/>
    <x v="403"/>
    <x v="28"/>
    <x v="0"/>
    <n v="7860176909"/>
    <x v="10"/>
    <s v="PRD-106-PHO"/>
    <x v="2"/>
    <x v="1"/>
    <s v="East"/>
    <n v="3647.03"/>
    <n v="1038.48"/>
    <x v="1"/>
    <n v="0.28474676654702602"/>
    <x v="0"/>
    <x v="1"/>
    <m/>
    <x v="0"/>
    <n v="0"/>
    <n v="2788.38"/>
    <x v="13"/>
    <x v="5"/>
  </r>
  <r>
    <s v="ORD-202402-11061"/>
    <x v="402"/>
    <x v="21"/>
    <x v="1"/>
    <n v="6022493536"/>
    <x v="14"/>
    <s v="PRD - 111 - CHA"/>
    <x v="11"/>
    <x v="1"/>
    <s v="N"/>
    <n v="3174.25"/>
    <n v="400.54"/>
    <x v="0"/>
    <n v="0.126184137985351"/>
    <x v="0"/>
    <x v="0"/>
    <s v="Size issue"/>
    <x v="1"/>
    <n v="1"/>
    <m/>
    <x v="13"/>
    <x v="5"/>
  </r>
  <r>
    <s v="ORD-202402-11062"/>
    <x v="384"/>
    <x v="3"/>
    <x v="5"/>
    <n v="2337279502"/>
    <x v="9"/>
    <s v="PRD-107-TAB"/>
    <x v="6"/>
    <x v="1"/>
    <s v="South"/>
    <n v="331.75"/>
    <n v="54.92"/>
    <x v="2"/>
    <n v="0.16554634513941199"/>
    <x v="2"/>
    <x v="0"/>
    <m/>
    <x v="0"/>
    <n v="0"/>
    <n v="2081.52"/>
    <x v="13"/>
    <x v="5"/>
  </r>
  <r>
    <s v="ORD-202402-11063"/>
    <x v="407"/>
    <x v="3"/>
    <x v="2"/>
    <n v="4240091025"/>
    <x v="5"/>
    <s v="PRD-103-HEA"/>
    <x v="5"/>
    <x v="1"/>
    <s v="North"/>
    <n v="4160.37"/>
    <n v="372.29"/>
    <x v="0"/>
    <n v="8.94848294743016E-2"/>
    <x v="0"/>
    <x v="2"/>
    <m/>
    <x v="0"/>
    <n v="0"/>
    <n v="2183.56"/>
    <x v="13"/>
    <x v="5"/>
  </r>
  <r>
    <s v="ORD-202402-11064"/>
    <x v="400"/>
    <x v="1"/>
    <x v="7"/>
    <n v="7473929155"/>
    <x v="10"/>
    <s v="PRD-106-PHO"/>
    <x v="2"/>
    <x v="1"/>
    <s v="South"/>
    <n v="1423.94"/>
    <n v="398.82"/>
    <x v="2"/>
    <n v="0.28008202592805898"/>
    <x v="0"/>
    <x v="1"/>
    <m/>
    <x v="0"/>
    <n v="0"/>
    <n v="2788.38"/>
    <x v="13"/>
    <x v="5"/>
  </r>
  <r>
    <s v="ORD-202402-11065"/>
    <x v="388"/>
    <x v="14"/>
    <x v="6"/>
    <n v="7683736930"/>
    <x v="2"/>
    <s v="PRD-101-SHI"/>
    <x v="1"/>
    <x v="0"/>
    <s v="North"/>
    <n v="3984.38"/>
    <n v="867.39"/>
    <x v="0"/>
    <n v="0.217697609163785"/>
    <x v="0"/>
    <x v="1"/>
    <s v="Size issue"/>
    <x v="1"/>
    <n v="1"/>
    <n v="2821.33"/>
    <x v="13"/>
    <x v="5"/>
  </r>
  <r>
    <s v="ORD-202402-11066"/>
    <x v="383"/>
    <x v="20"/>
    <x v="3"/>
    <n v="8469211675"/>
    <x v="5"/>
    <s v="PRD-103-HEA"/>
    <x v="4"/>
    <x v="1"/>
    <s v="East"/>
    <n v="3944.74"/>
    <n v="785.84"/>
    <x v="1"/>
    <n v="0.19921211537389"/>
    <x v="0"/>
    <x v="0"/>
    <m/>
    <x v="0"/>
    <n v="0"/>
    <n v="2183.56"/>
    <x v="13"/>
    <x v="5"/>
  </r>
  <r>
    <s v="ORD-202402-11067"/>
    <x v="385"/>
    <x v="3"/>
    <x v="2"/>
    <n v="8165692873"/>
    <x v="17"/>
    <s v="PRD-108-JAC"/>
    <x v="0"/>
    <x v="0"/>
    <s v="W"/>
    <n v="4713.4399999999996"/>
    <n v="1404.87"/>
    <x v="3"/>
    <n v="0.29805619674802297"/>
    <x v="0"/>
    <x v="1"/>
    <m/>
    <x v="0"/>
    <n v="0"/>
    <n v="2085.91"/>
    <x v="13"/>
    <x v="5"/>
  </r>
  <r>
    <s v="ORD-202402-11068"/>
    <x v="396"/>
    <x v="26"/>
    <x v="5"/>
    <n v="781092703"/>
    <x v="8"/>
    <s v="PRD-110-CAM"/>
    <x v="8"/>
    <x v="1"/>
    <s v="W"/>
    <n v="1973.68"/>
    <n v="519.66999999999996"/>
    <x v="3"/>
    <n v="0.263300028373394"/>
    <x v="0"/>
    <x v="1"/>
    <m/>
    <x v="0"/>
    <n v="0"/>
    <m/>
    <x v="13"/>
    <x v="5"/>
  </r>
  <r>
    <s v="ORD-202402-11069"/>
    <x v="384"/>
    <x v="4"/>
    <x v="4"/>
    <n v="7505333346"/>
    <x v="14"/>
    <s v="PRD-111-CHA"/>
    <x v="11"/>
    <x v="1"/>
    <s v="North"/>
    <n v="958.88"/>
    <n v="189.26"/>
    <x v="0"/>
    <n v="0.197376105456366"/>
    <x v="1"/>
    <x v="0"/>
    <m/>
    <x v="0"/>
    <n v="0"/>
    <n v="207.68"/>
    <x v="13"/>
    <x v="5"/>
  </r>
  <r>
    <s v="ORD-202402-11070"/>
    <x v="385"/>
    <x v="19"/>
    <x v="3"/>
    <n v="4456129898"/>
    <x v="14"/>
    <s v="PRD-111-CHA "/>
    <x v="11"/>
    <x v="1"/>
    <s v="North"/>
    <n v="4562.07"/>
    <n v="524.6"/>
    <x v="0"/>
    <n v="0.114991659487908"/>
    <x v="0"/>
    <x v="0"/>
    <m/>
    <x v="0"/>
    <n v="0"/>
    <m/>
    <x v="13"/>
    <x v="5"/>
  </r>
  <r>
    <s v="ORD-202402-11071"/>
    <x v="384"/>
    <x v="1"/>
    <x v="2"/>
    <n v="9984397273"/>
    <x v="11"/>
    <s v="PRD-104-WAT"/>
    <x v="7"/>
    <x v="2"/>
    <s v="South"/>
    <n v="4599.28"/>
    <n v="904.23"/>
    <x v="2"/>
    <n v="0.196602511697483"/>
    <x v="0"/>
    <x v="0"/>
    <m/>
    <x v="0"/>
    <n v="0"/>
    <n v="2420.2800000000002"/>
    <x v="13"/>
    <x v="5"/>
  </r>
  <r>
    <s v="ORD-202402-11072"/>
    <x v="385"/>
    <x v="2"/>
    <x v="1"/>
    <n v="484870579"/>
    <x v="14"/>
    <s v="PRD-111-CHA"/>
    <x v="11"/>
    <x v="1"/>
    <s v="North"/>
    <n v="1998.12"/>
    <n v="208.19"/>
    <x v="0"/>
    <n v="0.104192941364883"/>
    <x v="0"/>
    <x v="0"/>
    <m/>
    <x v="0"/>
    <n v="0"/>
    <n v="207.68"/>
    <x v="13"/>
    <x v="5"/>
  </r>
  <r>
    <s v="ORD-202402-11073"/>
    <x v="398"/>
    <x v="18"/>
    <x v="5"/>
    <n v="974280691"/>
    <x v="14"/>
    <s v="PRD-111-CHA"/>
    <x v="11"/>
    <x v="1"/>
    <s v="S"/>
    <n v="1104.79"/>
    <n v="300.13"/>
    <x v="2"/>
    <n v="0.27166248789362701"/>
    <x v="0"/>
    <x v="1"/>
    <m/>
    <x v="0"/>
    <n v="0"/>
    <n v="207.68"/>
    <x v="13"/>
    <x v="5"/>
  </r>
  <r>
    <s v="ORD-202402-11074"/>
    <x v="400"/>
    <x v="23"/>
    <x v="7"/>
    <n v="1867649294"/>
    <x v="10"/>
    <s v="PRD-106-PHO"/>
    <x v="4"/>
    <x v="1"/>
    <s v="South"/>
    <n v="3586.96"/>
    <n v="857.96"/>
    <x v="2"/>
    <n v="0.23918861654437201"/>
    <x v="0"/>
    <x v="1"/>
    <m/>
    <x v="0"/>
    <n v="0"/>
    <n v="2788.38"/>
    <x v="13"/>
    <x v="5"/>
  </r>
  <r>
    <s v="ORD-202402-11075"/>
    <x v="397"/>
    <x v="26"/>
    <x v="2"/>
    <n v="352041386"/>
    <x v="15"/>
    <s v="PRD-100-SHO"/>
    <x v="12"/>
    <x v="0"/>
    <s v="West"/>
    <n v="2876.27"/>
    <n v="473.42"/>
    <x v="3"/>
    <n v="0.16459511798266499"/>
    <x v="0"/>
    <x v="0"/>
    <s v="Wrong item delivered"/>
    <x v="1"/>
    <n v="1"/>
    <n v="2793.38"/>
    <x v="13"/>
    <x v="5"/>
  </r>
  <r>
    <s v="ORD-202402-11076"/>
    <x v="389"/>
    <x v="14"/>
    <x v="0"/>
    <n v="4413191873"/>
    <x v="5"/>
    <s v="PRD-103-HEA"/>
    <x v="5"/>
    <x v="1"/>
    <s v="N"/>
    <n v="3408.12"/>
    <n v="696.5"/>
    <x v="0"/>
    <n v="0.20436486978158"/>
    <x v="0"/>
    <x v="1"/>
    <m/>
    <x v="0"/>
    <n v="0"/>
    <n v="2183.56"/>
    <x v="13"/>
    <x v="5"/>
  </r>
  <r>
    <s v="ORD-202402-11077"/>
    <x v="389"/>
    <x v="20"/>
    <x v="6"/>
    <n v="2737202636"/>
    <x v="18"/>
    <s v="PRD-103-HEA"/>
    <x v="5"/>
    <x v="1"/>
    <s v="N"/>
    <n v="1180.72"/>
    <n v="175.36"/>
    <x v="0"/>
    <n v="0.14851954739480999"/>
    <x v="0"/>
    <x v="0"/>
    <m/>
    <x v="0"/>
    <n v="0"/>
    <n v="2183.56"/>
    <x v="13"/>
    <x v="5"/>
  </r>
  <r>
    <s v="ORD-202402-11078"/>
    <x v="390"/>
    <x v="20"/>
    <x v="1"/>
    <n v="2058003885"/>
    <x v="22"/>
    <s v="PRD-105-BAG"/>
    <x v="9"/>
    <x v="2"/>
    <s v="W"/>
    <n v="3518.11"/>
    <n v="754.07"/>
    <x v="3"/>
    <n v="0.21433951752503499"/>
    <x v="0"/>
    <x v="1"/>
    <m/>
    <x v="0"/>
    <n v="0"/>
    <m/>
    <x v="13"/>
    <x v="5"/>
  </r>
  <r>
    <s v="ORD-202402-11079"/>
    <x v="402"/>
    <x v="7"/>
    <x v="5"/>
    <n v="331914827"/>
    <x v="16"/>
    <s v="PRD-109-SUN"/>
    <x v="3"/>
    <x v="2"/>
    <s v="North"/>
    <n v="753.65"/>
    <n v="218.66"/>
    <x v="0"/>
    <n v="0.29013467790088199"/>
    <x v="1"/>
    <x v="1"/>
    <m/>
    <x v="0"/>
    <n v="0"/>
    <m/>
    <x v="13"/>
    <x v="5"/>
  </r>
  <r>
    <s v="ORD-202402-11080"/>
    <x v="399"/>
    <x v="4"/>
    <x v="2"/>
    <n v="6909584945"/>
    <x v="15"/>
    <s v="PRD-100-SHO"/>
    <x v="12"/>
    <x v="0"/>
    <s v="S"/>
    <n v="3031.94"/>
    <n v="630.24"/>
    <x v="2"/>
    <n v="0.20786691029505899"/>
    <x v="0"/>
    <x v="1"/>
    <m/>
    <x v="0"/>
    <n v="0"/>
    <n v="2793.38"/>
    <x v="13"/>
    <x v="5"/>
  </r>
  <r>
    <s v="ORD-202402-11081"/>
    <x v="410"/>
    <x v="11"/>
    <x v="4"/>
    <n v="9785913957"/>
    <x v="12"/>
    <s v="PRD-105-BAG"/>
    <x v="9"/>
    <x v="2"/>
    <s v="West"/>
    <n v="4049.45"/>
    <n v="1058.81"/>
    <x v="3"/>
    <n v="0.26147007618318502"/>
    <x v="0"/>
    <x v="1"/>
    <m/>
    <x v="0"/>
    <n v="0"/>
    <m/>
    <x v="13"/>
    <x v="5"/>
  </r>
  <r>
    <s v="ORD-202402-11082"/>
    <x v="391"/>
    <x v="1"/>
    <x v="0"/>
    <n v="7294488662"/>
    <x v="15"/>
    <s v="PRD-100-SHO"/>
    <x v="12"/>
    <x v="0"/>
    <s v="South"/>
    <n v="448.26"/>
    <n v="124.35"/>
    <x v="2"/>
    <n v="0.277405969749699"/>
    <x v="2"/>
    <x v="1"/>
    <s v="Defective"/>
    <x v="1"/>
    <n v="1"/>
    <n v="2793.38"/>
    <x v="13"/>
    <x v="5"/>
  </r>
  <r>
    <s v="ORD-202402-11083"/>
    <x v="409"/>
    <x v="11"/>
    <x v="7"/>
    <n v="990182453"/>
    <x v="4"/>
    <s v="PRD-109-SUN"/>
    <x v="3"/>
    <x v="2"/>
    <s v="N"/>
    <n v="688.02"/>
    <n v="160.84"/>
    <x v="0"/>
    <n v="0.23377227406180101"/>
    <x v="1"/>
    <x v="1"/>
    <m/>
    <x v="0"/>
    <n v="0"/>
    <m/>
    <x v="13"/>
    <x v="5"/>
  </r>
  <r>
    <s v="ORD-202402-11084"/>
    <x v="400"/>
    <x v="18"/>
    <x v="3"/>
    <n v="4718657563"/>
    <x v="3"/>
    <s v="PRD-106-PHO "/>
    <x v="2"/>
    <x v="1"/>
    <s v="East"/>
    <n v="4909.07"/>
    <n v="809.8"/>
    <x v="1"/>
    <n v="0.164959961866504"/>
    <x v="0"/>
    <x v="0"/>
    <m/>
    <x v="0"/>
    <n v="0"/>
    <m/>
    <x v="13"/>
    <x v="5"/>
  </r>
  <r>
    <s v="ORD-202402-11085"/>
    <x v="401"/>
    <x v="8"/>
    <x v="3"/>
    <n v="5124740502"/>
    <x v="11"/>
    <s v="PRD - 104 - WAT"/>
    <x v="7"/>
    <x v="2"/>
    <s v="North"/>
    <n v="3000.92"/>
    <n v="607.77"/>
    <x v="0"/>
    <n v="0.202527891446623"/>
    <x v="0"/>
    <x v="1"/>
    <m/>
    <x v="0"/>
    <n v="0"/>
    <m/>
    <x v="13"/>
    <x v="5"/>
  </r>
  <r>
    <s v="ORD-202402-11086"/>
    <x v="407"/>
    <x v="19"/>
    <x v="7"/>
    <n v="768096789"/>
    <x v="15"/>
    <s v="PRD-100-SHO"/>
    <x v="12"/>
    <x v="0"/>
    <s v="N"/>
    <n v="2425.31"/>
    <n v="144.82"/>
    <x v="0"/>
    <n v="5.9711954348104002E-2"/>
    <x v="0"/>
    <x v="2"/>
    <m/>
    <x v="0"/>
    <n v="0"/>
    <n v="2793.38"/>
    <x v="13"/>
    <x v="5"/>
  </r>
  <r>
    <s v="ORD-202402-11087"/>
    <x v="402"/>
    <x v="28"/>
    <x v="5"/>
    <n v="5471566489"/>
    <x v="15"/>
    <s v="PRD-100-SHO"/>
    <x v="12"/>
    <x v="0"/>
    <s v="North"/>
    <n v="2900.79"/>
    <n v="744.37"/>
    <x v="0"/>
    <n v="0.256609406403083"/>
    <x v="0"/>
    <x v="1"/>
    <m/>
    <x v="0"/>
    <n v="0"/>
    <n v="2793.38"/>
    <x v="13"/>
    <x v="5"/>
  </r>
  <r>
    <s v="ORD-202402-11088"/>
    <x v="383"/>
    <x v="4"/>
    <x v="1"/>
    <n v="8315534777"/>
    <x v="12"/>
    <s v="PRD-105-BAG"/>
    <x v="4"/>
    <x v="2"/>
    <s v="N"/>
    <n v="2566.52"/>
    <n v="210.19"/>
    <x v="0"/>
    <n v="8.1896887614357206E-2"/>
    <x v="0"/>
    <x v="2"/>
    <m/>
    <x v="0"/>
    <n v="0"/>
    <m/>
    <x v="13"/>
    <x v="5"/>
  </r>
  <r>
    <s v="ORD-202402-11089"/>
    <x v="404"/>
    <x v="10"/>
    <x v="2"/>
    <n v="7467648861"/>
    <x v="12"/>
    <s v="PRD-105-BAG"/>
    <x v="9"/>
    <x v="2"/>
    <s v="East"/>
    <n v="2022.55"/>
    <n v="263.33999999999997"/>
    <x v="1"/>
    <n v="0.130201972757163"/>
    <x v="0"/>
    <x v="0"/>
    <m/>
    <x v="0"/>
    <n v="0"/>
    <m/>
    <x v="13"/>
    <x v="5"/>
  </r>
  <r>
    <s v="ORD-202402-11090"/>
    <x v="385"/>
    <x v="3"/>
    <x v="0"/>
    <n v="3113811090"/>
    <x v="22"/>
    <s v="PRD-105-BAG"/>
    <x v="9"/>
    <x v="2"/>
    <s v="South"/>
    <n v="4799.5600000000004"/>
    <n v="1395.31"/>
    <x v="2"/>
    <n v="0.29071623232129601"/>
    <x v="0"/>
    <x v="1"/>
    <m/>
    <x v="0"/>
    <n v="0"/>
    <m/>
    <x v="13"/>
    <x v="5"/>
  </r>
  <r>
    <s v="ORD-202402-11091"/>
    <x v="404"/>
    <x v="14"/>
    <x v="0"/>
    <n v="3874681293"/>
    <x v="15"/>
    <s v="PRD-100-SHO"/>
    <x v="12"/>
    <x v="0"/>
    <s v="North"/>
    <n v="130.41999999999999"/>
    <n v="26.18"/>
    <x v="0"/>
    <n v="0.20073608342278801"/>
    <x v="2"/>
    <x v="1"/>
    <m/>
    <x v="0"/>
    <n v="0"/>
    <n v="2793.38"/>
    <x v="13"/>
    <x v="5"/>
  </r>
  <r>
    <s v="ORD-202402-11092"/>
    <x v="390"/>
    <x v="14"/>
    <x v="6"/>
    <n v="4296351199"/>
    <x v="11"/>
    <s v="PRD-104-WAT"/>
    <x v="7"/>
    <x v="2"/>
    <s v="W"/>
    <n v="1057.07"/>
    <n v="297.88"/>
    <x v="3"/>
    <n v="0.28179779957807899"/>
    <x v="0"/>
    <x v="1"/>
    <m/>
    <x v="0"/>
    <n v="0"/>
    <n v="2420.2800000000002"/>
    <x v="13"/>
    <x v="5"/>
  </r>
  <r>
    <s v="ORD-202402-11093"/>
    <x v="386"/>
    <x v="20"/>
    <x v="5"/>
    <n v="3754784911"/>
    <x v="8"/>
    <s v="PRD-110-CAM"/>
    <x v="8"/>
    <x v="1"/>
    <s v="S"/>
    <n v="2526.75"/>
    <n v="644.83000000000004"/>
    <x v="2"/>
    <n v="0.25520134560205798"/>
    <x v="0"/>
    <x v="1"/>
    <m/>
    <x v="0"/>
    <n v="0"/>
    <m/>
    <x v="13"/>
    <x v="5"/>
  </r>
  <r>
    <s v="ORD-202402-11094"/>
    <x v="402"/>
    <x v="16"/>
    <x v="2"/>
    <n v="2965140565"/>
    <x v="19"/>
    <s v="PRD-102-LAP"/>
    <x v="10"/>
    <x v="1"/>
    <s v="South"/>
    <n v="863.18"/>
    <n v="42.57"/>
    <x v="2"/>
    <n v="4.9317639426307402E-2"/>
    <x v="1"/>
    <x v="2"/>
    <m/>
    <x v="0"/>
    <n v="0"/>
    <n v="847.14"/>
    <x v="13"/>
    <x v="5"/>
  </r>
  <r>
    <s v="ORD-202402-11095"/>
    <x v="407"/>
    <x v="10"/>
    <x v="3"/>
    <n v="3215642708"/>
    <x v="20"/>
    <s v="PRD-100-SHO"/>
    <x v="12"/>
    <x v="0"/>
    <s v="W"/>
    <n v="4851.09"/>
    <n v="1388.02"/>
    <x v="3"/>
    <n v="0.28612538625339901"/>
    <x v="0"/>
    <x v="1"/>
    <m/>
    <x v="0"/>
    <n v="0"/>
    <n v="2793.38"/>
    <x v="13"/>
    <x v="5"/>
  </r>
  <r>
    <s v="ORD-202402-11096"/>
    <x v="400"/>
    <x v="11"/>
    <x v="4"/>
    <n v="9190791776"/>
    <x v="0"/>
    <s v="PRD-108-JAC"/>
    <x v="0"/>
    <x v="0"/>
    <s v="North"/>
    <n v="1582.03"/>
    <n v="386.98"/>
    <x v="0"/>
    <n v="0.24460977351883301"/>
    <x v="0"/>
    <x v="1"/>
    <m/>
    <x v="0"/>
    <n v="0"/>
    <n v="2085.91"/>
    <x v="13"/>
    <x v="5"/>
  </r>
  <r>
    <s v="ORD-202402-11097"/>
    <x v="386"/>
    <x v="25"/>
    <x v="6"/>
    <n v="4645361644"/>
    <x v="3"/>
    <s v="PRD-106-PHO"/>
    <x v="4"/>
    <x v="1"/>
    <s v="East"/>
    <n v="2654.61"/>
    <n v="576.41"/>
    <x v="1"/>
    <n v="0.21713547376074099"/>
    <x v="0"/>
    <x v="1"/>
    <m/>
    <x v="0"/>
    <n v="0"/>
    <n v="2788.38"/>
    <x v="13"/>
    <x v="5"/>
  </r>
  <r>
    <s v="ORD-202402-11098"/>
    <x v="389"/>
    <x v="17"/>
    <x v="2"/>
    <n v="3457765089"/>
    <x v="14"/>
    <s v="PRD-111-CHA"/>
    <x v="11"/>
    <x v="1"/>
    <s v="West"/>
    <n v="4189.7"/>
    <n v="781.51"/>
    <x v="3"/>
    <n v="0.186531255221138"/>
    <x v="0"/>
    <x v="0"/>
    <s v="Late delivery"/>
    <x v="1"/>
    <n v="1"/>
    <n v="207.68"/>
    <x v="13"/>
    <x v="5"/>
  </r>
  <r>
    <s v="ORD-202402-11099"/>
    <x v="391"/>
    <x v="13"/>
    <x v="4"/>
    <n v="6507422358"/>
    <x v="5"/>
    <s v="PRD-103-HEA"/>
    <x v="5"/>
    <x v="1"/>
    <s v="North"/>
    <n v="158.96"/>
    <n v="16.66"/>
    <x v="0"/>
    <n v="0.104806240563664"/>
    <x v="2"/>
    <x v="0"/>
    <m/>
    <x v="0"/>
    <n v="0"/>
    <n v="2183.56"/>
    <x v="13"/>
    <x v="5"/>
  </r>
  <r>
    <s v="ORD-202402-11100"/>
    <x v="394"/>
    <x v="15"/>
    <x v="5"/>
    <n v="5774096021"/>
    <x v="4"/>
    <s v="PRD-109-SUN"/>
    <x v="3"/>
    <x v="2"/>
    <s v="N"/>
    <n v="3189.05"/>
    <n v="597.54"/>
    <x v="0"/>
    <n v="0.187372414982518"/>
    <x v="0"/>
    <x v="0"/>
    <m/>
    <x v="0"/>
    <n v="0"/>
    <m/>
    <x v="13"/>
    <x v="5"/>
  </r>
  <r>
    <s v="ORD-202402-11101"/>
    <x v="396"/>
    <x v="3"/>
    <x v="4"/>
    <n v="6368589547"/>
    <x v="17"/>
    <s v="PRD-108-JAC"/>
    <x v="0"/>
    <x v="0"/>
    <s v="N"/>
    <n v="715.59"/>
    <n v="170.21"/>
    <x v="0"/>
    <n v="0.237859668245783"/>
    <x v="1"/>
    <x v="1"/>
    <m/>
    <x v="0"/>
    <n v="0"/>
    <n v="2085.91"/>
    <x v="13"/>
    <x v="5"/>
  </r>
  <r>
    <s v="ORD-202402-11102"/>
    <x v="399"/>
    <x v="5"/>
    <x v="7"/>
    <n v="2496237524"/>
    <x v="11"/>
    <s v="PRD-104-WAT"/>
    <x v="7"/>
    <x v="2"/>
    <s v="East"/>
    <n v="4186.3999999999996"/>
    <n v="475.64"/>
    <x v="1"/>
    <n v="0.113615516911905"/>
    <x v="0"/>
    <x v="0"/>
    <s v="Defective"/>
    <x v="1"/>
    <n v="1"/>
    <n v="2420.2800000000002"/>
    <x v="13"/>
    <x v="5"/>
  </r>
  <r>
    <s v="ORD-202402-11103"/>
    <x v="397"/>
    <x v="15"/>
    <x v="1"/>
    <n v="6543190687"/>
    <x v="8"/>
    <s v="PRD-110-CAM"/>
    <x v="8"/>
    <x v="1"/>
    <s v="East"/>
    <n v="2349.5"/>
    <n v="162.52000000000001"/>
    <x v="1"/>
    <n v="6.9172164290274493E-2"/>
    <x v="0"/>
    <x v="2"/>
    <s v="Wrong item delivered"/>
    <x v="1"/>
    <n v="1"/>
    <m/>
    <x v="13"/>
    <x v="5"/>
  </r>
  <r>
    <s v="ORD-202402-11104"/>
    <x v="408"/>
    <x v="18"/>
    <x v="5"/>
    <n v="2580313420"/>
    <x v="13"/>
    <s v="PRD-102-LAP"/>
    <x v="10"/>
    <x v="1"/>
    <s v="N"/>
    <n v="3392.15"/>
    <n v="958.28"/>
    <x v="0"/>
    <n v="0.28249929985407501"/>
    <x v="0"/>
    <x v="1"/>
    <m/>
    <x v="0"/>
    <n v="0"/>
    <n v="847.14"/>
    <x v="13"/>
    <x v="5"/>
  </r>
  <r>
    <s v="ORD-202402-11105"/>
    <x v="394"/>
    <x v="22"/>
    <x v="4"/>
    <n v="9092326243"/>
    <x v="3"/>
    <s v="PRD-106-PHO"/>
    <x v="2"/>
    <x v="1"/>
    <s v="West"/>
    <n v="4673.59"/>
    <n v="1177.57"/>
    <x v="3"/>
    <n v="0.25196262402136299"/>
    <x v="0"/>
    <x v="1"/>
    <m/>
    <x v="0"/>
    <n v="0"/>
    <n v="2788.38"/>
    <x v="13"/>
    <x v="5"/>
  </r>
  <r>
    <s v="ORD-202402-11106"/>
    <x v="388"/>
    <x v="6"/>
    <x v="2"/>
    <n v="241149722"/>
    <x v="14"/>
    <s v="PRD-111-CHA"/>
    <x v="11"/>
    <x v="1"/>
    <s v="East"/>
    <n v="2180.89"/>
    <n v="370.66"/>
    <x v="1"/>
    <n v="0.16995813635717499"/>
    <x v="0"/>
    <x v="0"/>
    <s v="missing parts"/>
    <x v="1"/>
    <n v="1"/>
    <n v="207.68"/>
    <x v="13"/>
    <x v="5"/>
  </r>
  <r>
    <s v="ORD-202402-11107"/>
    <x v="397"/>
    <x v="0"/>
    <x v="1"/>
    <n v="4384908285"/>
    <x v="2"/>
    <s v="PRD-101-SHI"/>
    <x v="1"/>
    <x v="0"/>
    <s v="East"/>
    <n v="3348.94"/>
    <n v="443.46"/>
    <x v="1"/>
    <n v="0.132418018835811"/>
    <x v="0"/>
    <x v="0"/>
    <m/>
    <x v="0"/>
    <n v="0"/>
    <n v="2821.33"/>
    <x v="13"/>
    <x v="5"/>
  </r>
  <r>
    <s v="ORD-202402-11108"/>
    <x v="386"/>
    <x v="14"/>
    <x v="5"/>
    <n v="9892846010"/>
    <x v="4"/>
    <s v="PRD-109-SUN"/>
    <x v="3"/>
    <x v="2"/>
    <s v="South"/>
    <n v="254.48"/>
    <n v="74.72"/>
    <x v="2"/>
    <n v="0.29361835900660199"/>
    <x v="2"/>
    <x v="1"/>
    <m/>
    <x v="0"/>
    <n v="0"/>
    <m/>
    <x v="13"/>
    <x v="5"/>
  </r>
  <r>
    <s v="ORD-202402-11109"/>
    <x v="386"/>
    <x v="12"/>
    <x v="1"/>
    <n v="2895778779"/>
    <x v="4"/>
    <s v="PRD-109-SUN"/>
    <x v="4"/>
    <x v="2"/>
    <s v="South"/>
    <n v="3063.1"/>
    <n v="166.42"/>
    <x v="2"/>
    <n v="5.4330580131239599E-2"/>
    <x v="0"/>
    <x v="2"/>
    <m/>
    <x v="0"/>
    <n v="0"/>
    <m/>
    <x v="13"/>
    <x v="5"/>
  </r>
  <r>
    <s v="ORD-202402-11110"/>
    <x v="410"/>
    <x v="27"/>
    <x v="6"/>
    <n v="4587126840"/>
    <x v="19"/>
    <s v="PRD-102-LAP"/>
    <x v="10"/>
    <x v="1"/>
    <s v="South"/>
    <n v="947.82"/>
    <n v="227.21"/>
    <x v="2"/>
    <n v="0.23971851195374599"/>
    <x v="1"/>
    <x v="1"/>
    <m/>
    <x v="0"/>
    <n v="0"/>
    <n v="847.14"/>
    <x v="13"/>
    <x v="5"/>
  </r>
  <r>
    <s v="ORD-202402-11111"/>
    <x v="400"/>
    <x v="17"/>
    <x v="2"/>
    <n v="6750466723"/>
    <x v="11"/>
    <s v="PRD - 104 - WAT"/>
    <x v="7"/>
    <x v="2"/>
    <s v="W"/>
    <n v="2511.88"/>
    <n v="616.65"/>
    <x v="3"/>
    <n v="0.245493415290539"/>
    <x v="0"/>
    <x v="1"/>
    <m/>
    <x v="0"/>
    <n v="0"/>
    <m/>
    <x v="13"/>
    <x v="5"/>
  </r>
  <r>
    <s v="ORD-202402-11112"/>
    <x v="397"/>
    <x v="20"/>
    <x v="7"/>
    <n v="2588544541"/>
    <x v="5"/>
    <s v="PRD-103-HEA"/>
    <x v="5"/>
    <x v="1"/>
    <s v="South"/>
    <n v="3750.85"/>
    <n v="1056.54"/>
    <x v="2"/>
    <n v="0.28168015249876699"/>
    <x v="0"/>
    <x v="1"/>
    <m/>
    <x v="0"/>
    <n v="0"/>
    <n v="2183.56"/>
    <x v="13"/>
    <x v="5"/>
  </r>
  <r>
    <s v="ORD-202402-11113"/>
    <x v="407"/>
    <x v="20"/>
    <x v="2"/>
    <n v="3501954635"/>
    <x v="11"/>
    <s v="PRD-104-WAT"/>
    <x v="7"/>
    <x v="2"/>
    <s v="North"/>
    <n v="3061.76"/>
    <n v="897.5"/>
    <x v="0"/>
    <n v="0.293132054765886"/>
    <x v="0"/>
    <x v="1"/>
    <m/>
    <x v="0"/>
    <n v="0"/>
    <n v="2420.2800000000002"/>
    <x v="13"/>
    <x v="5"/>
  </r>
  <r>
    <s v="ORD-202402-11114"/>
    <x v="406"/>
    <x v="17"/>
    <x v="1"/>
    <n v="6580786008"/>
    <x v="12"/>
    <s v="PRD-105-BAG"/>
    <x v="9"/>
    <x v="2"/>
    <s v="W"/>
    <n v="4220.03"/>
    <n v="1029.82"/>
    <x v="3"/>
    <n v="0.24403144053478301"/>
    <x v="0"/>
    <x v="1"/>
    <m/>
    <x v="0"/>
    <n v="0"/>
    <m/>
    <x v="13"/>
    <x v="5"/>
  </r>
  <r>
    <s v="ORD-202402-11115"/>
    <x v="388"/>
    <x v="0"/>
    <x v="0"/>
    <n v="6249783455"/>
    <x v="12"/>
    <s v="PRD-105-BAG"/>
    <x v="9"/>
    <x v="2"/>
    <s v="S"/>
    <n v="2476.64"/>
    <n v="169.12"/>
    <x v="2"/>
    <n v="6.8286064991278497E-2"/>
    <x v="0"/>
    <x v="2"/>
    <m/>
    <x v="0"/>
    <n v="0"/>
    <m/>
    <x v="13"/>
    <x v="5"/>
  </r>
  <r>
    <s v="ORD-202402-11116"/>
    <x v="396"/>
    <x v="15"/>
    <x v="2"/>
    <n v="4660561688"/>
    <x v="3"/>
    <s v="PRD-106-PHO"/>
    <x v="2"/>
    <x v="1"/>
    <s v="East"/>
    <n v="452.6"/>
    <n v="51.56"/>
    <x v="1"/>
    <n v="0.11391957578435701"/>
    <x v="2"/>
    <x v="0"/>
    <m/>
    <x v="0"/>
    <n v="0"/>
    <n v="2788.38"/>
    <x v="13"/>
    <x v="5"/>
  </r>
  <r>
    <s v="ORD-202402-11117"/>
    <x v="405"/>
    <x v="18"/>
    <x v="0"/>
    <n v="5739431239"/>
    <x v="9"/>
    <s v="PRD-107-TAB"/>
    <x v="6"/>
    <x v="1"/>
    <s v="N"/>
    <n v="2974.42"/>
    <n v="871.53"/>
    <x v="0"/>
    <n v="0.29300838482796598"/>
    <x v="0"/>
    <x v="1"/>
    <m/>
    <x v="0"/>
    <n v="0"/>
    <n v="2081.52"/>
    <x v="13"/>
    <x v="5"/>
  </r>
  <r>
    <s v="ORD-202402-11118"/>
    <x v="394"/>
    <x v="2"/>
    <x v="0"/>
    <n v="3764484925"/>
    <x v="7"/>
    <s v="PRD-104-WAT"/>
    <x v="7"/>
    <x v="2"/>
    <s v="East"/>
    <n v="2885.86"/>
    <n v="749"/>
    <x v="1"/>
    <n v="0.25954134989223299"/>
    <x v="0"/>
    <x v="1"/>
    <m/>
    <x v="0"/>
    <n v="0"/>
    <n v="2420.2800000000002"/>
    <x v="13"/>
    <x v="5"/>
  </r>
  <r>
    <s v="ORD-202402-11119"/>
    <x v="387"/>
    <x v="4"/>
    <x v="0"/>
    <n v="4618650402"/>
    <x v="15"/>
    <s v="PRD-100-SHO"/>
    <x v="12"/>
    <x v="0"/>
    <s v="South"/>
    <n v="2492.92"/>
    <n v="217.69"/>
    <x v="2"/>
    <n v="8.73232995844231E-2"/>
    <x v="0"/>
    <x v="2"/>
    <m/>
    <x v="0"/>
    <n v="0"/>
    <n v="2793.38"/>
    <x v="13"/>
    <x v="5"/>
  </r>
  <r>
    <s v="ORD-202402-11120"/>
    <x v="387"/>
    <x v="2"/>
    <x v="5"/>
    <n v="63831415"/>
    <x v="5"/>
    <s v="PRD-103-HEA"/>
    <x v="4"/>
    <x v="1"/>
    <s v="West"/>
    <n v="2947.17"/>
    <n v="266.92"/>
    <x v="3"/>
    <n v="9.05682400404456E-2"/>
    <x v="0"/>
    <x v="2"/>
    <m/>
    <x v="0"/>
    <n v="0"/>
    <n v="2183.56"/>
    <x v="13"/>
    <x v="5"/>
  </r>
  <r>
    <s v="ORD-202402-11121"/>
    <x v="391"/>
    <x v="20"/>
    <x v="6"/>
    <n v="4481956842"/>
    <x v="11"/>
    <s v="PRD-104-WAT"/>
    <x v="7"/>
    <x v="2"/>
    <s v="N"/>
    <n v="2070.73"/>
    <n v="377.96"/>
    <x v="0"/>
    <n v="0.18252500325971999"/>
    <x v="0"/>
    <x v="0"/>
    <m/>
    <x v="0"/>
    <n v="0"/>
    <n v="2420.2800000000002"/>
    <x v="13"/>
    <x v="5"/>
  </r>
  <r>
    <s v="ORD-202402-11122"/>
    <x v="409"/>
    <x v="27"/>
    <x v="7"/>
    <n v="8333233259"/>
    <x v="5"/>
    <s v="PRD-103-HEA"/>
    <x v="5"/>
    <x v="1"/>
    <s v="South"/>
    <n v="4794"/>
    <n v="1340.57"/>
    <x v="2"/>
    <n v="0.27963496036712598"/>
    <x v="0"/>
    <x v="1"/>
    <m/>
    <x v="0"/>
    <n v="0"/>
    <n v="2183.56"/>
    <x v="13"/>
    <x v="5"/>
  </r>
  <r>
    <s v="ORD-202402-11123"/>
    <x v="393"/>
    <x v="24"/>
    <x v="0"/>
    <n v="7085440157"/>
    <x v="15"/>
    <s v="PRD-100-SHO"/>
    <x v="12"/>
    <x v="0"/>
    <s v="North"/>
    <n v="3831.39"/>
    <n v="1012.47"/>
    <x v="0"/>
    <n v="0.26425657528990798"/>
    <x v="0"/>
    <x v="1"/>
    <m/>
    <x v="0"/>
    <n v="0"/>
    <n v="2793.38"/>
    <x v="13"/>
    <x v="5"/>
  </r>
  <r>
    <s v="ORD-202402-11124"/>
    <x v="397"/>
    <x v="11"/>
    <x v="5"/>
    <n v="6623175798"/>
    <x v="15"/>
    <s v="PRD-100-SHO"/>
    <x v="12"/>
    <x v="0"/>
    <s v="W"/>
    <n v="4678.0600000000004"/>
    <n v="307.81"/>
    <x v="3"/>
    <n v="6.5798643027237799E-2"/>
    <x v="0"/>
    <x v="2"/>
    <m/>
    <x v="0"/>
    <n v="0"/>
    <n v="2793.38"/>
    <x v="13"/>
    <x v="5"/>
  </r>
  <r>
    <s v="ORD-202402-11125"/>
    <x v="406"/>
    <x v="25"/>
    <x v="6"/>
    <n v="6609262979"/>
    <x v="0"/>
    <s v="PRD - 108 - JAC "/>
    <x v="0"/>
    <x v="0"/>
    <s v="N"/>
    <n v="1823.46"/>
    <n v="312.93"/>
    <x v="0"/>
    <n v="0.171613306571024"/>
    <x v="0"/>
    <x v="0"/>
    <m/>
    <x v="0"/>
    <n v="0"/>
    <m/>
    <x v="13"/>
    <x v="5"/>
  </r>
  <r>
    <s v="ORD-202402-11126"/>
    <x v="398"/>
    <x v="6"/>
    <x v="4"/>
    <n v="2579836889"/>
    <x v="11"/>
    <s v="PRD-104-WAT"/>
    <x v="7"/>
    <x v="2"/>
    <s v="N"/>
    <n v="3665.71"/>
    <n v="424.19"/>
    <x v="0"/>
    <n v="0.11571837379388999"/>
    <x v="0"/>
    <x v="0"/>
    <m/>
    <x v="0"/>
    <n v="0"/>
    <n v="2420.2800000000002"/>
    <x v="13"/>
    <x v="5"/>
  </r>
  <r>
    <s v="ORD-202402-11127"/>
    <x v="394"/>
    <x v="5"/>
    <x v="7"/>
    <n v="7993376799"/>
    <x v="22"/>
    <s v="PRD-105-BAG"/>
    <x v="9"/>
    <x v="2"/>
    <s v="N"/>
    <n v="2691.28"/>
    <n v="281.77"/>
    <x v="0"/>
    <n v="0.104697393062037"/>
    <x v="0"/>
    <x v="0"/>
    <m/>
    <x v="0"/>
    <n v="0"/>
    <m/>
    <x v="13"/>
    <x v="5"/>
  </r>
  <r>
    <s v="ORD-202402-11128"/>
    <x v="395"/>
    <x v="29"/>
    <x v="1"/>
    <n v="9569501820"/>
    <x v="16"/>
    <s v="PRD-109-SUN"/>
    <x v="3"/>
    <x v="2"/>
    <s v="East"/>
    <n v="997.49"/>
    <n v="199.83"/>
    <x v="1"/>
    <n v="0.200332835416896"/>
    <x v="1"/>
    <x v="1"/>
    <s v="Late delivery"/>
    <x v="1"/>
    <n v="1"/>
    <m/>
    <x v="13"/>
    <x v="5"/>
  </r>
  <r>
    <s v="ORD-202402-11129"/>
    <x v="409"/>
    <x v="11"/>
    <x v="7"/>
    <n v="9560959806"/>
    <x v="21"/>
    <s v="PRD - 110 - CAM"/>
    <x v="8"/>
    <x v="1"/>
    <s v="North"/>
    <n v="2987.7"/>
    <n v="174.02"/>
    <x v="0"/>
    <n v="5.8245473106402899E-2"/>
    <x v="0"/>
    <x v="2"/>
    <m/>
    <x v="0"/>
    <n v="0"/>
    <m/>
    <x v="13"/>
    <x v="5"/>
  </r>
  <r>
    <s v="ORD-202402-11130"/>
    <x v="395"/>
    <x v="22"/>
    <x v="5"/>
    <n v="665371894"/>
    <x v="21"/>
    <s v="PRD-110-CAM"/>
    <x v="8"/>
    <x v="1"/>
    <s v="South"/>
    <n v="3690.93"/>
    <n v="951.63"/>
    <x v="2"/>
    <n v="0.25782932756784899"/>
    <x v="0"/>
    <x v="1"/>
    <m/>
    <x v="0"/>
    <n v="0"/>
    <m/>
    <x v="13"/>
    <x v="5"/>
  </r>
  <r>
    <s v="ORD-202402-11131"/>
    <x v="395"/>
    <x v="10"/>
    <x v="2"/>
    <n v="2418106939"/>
    <x v="15"/>
    <s v="PRD-100-SHO"/>
    <x v="12"/>
    <x v="0"/>
    <s v="East"/>
    <n v="4830.03"/>
    <n v="479.73"/>
    <x v="1"/>
    <n v="9.9322364457363602E-2"/>
    <x v="0"/>
    <x v="2"/>
    <m/>
    <x v="0"/>
    <n v="0"/>
    <n v="2793.38"/>
    <x v="13"/>
    <x v="5"/>
  </r>
  <r>
    <s v="ORD-202402-11132"/>
    <x v="387"/>
    <x v="3"/>
    <x v="0"/>
    <n v="5479839178"/>
    <x v="9"/>
    <s v="PRD-107-TAB"/>
    <x v="4"/>
    <x v="1"/>
    <s v="S"/>
    <n v="2561.4899999999998"/>
    <n v="715.5"/>
    <x v="2"/>
    <n v="0.27932960893854802"/>
    <x v="0"/>
    <x v="1"/>
    <s v="Defective"/>
    <x v="1"/>
    <n v="1"/>
    <n v="2081.52"/>
    <x v="13"/>
    <x v="5"/>
  </r>
  <r>
    <s v="ORD-202402-11133"/>
    <x v="397"/>
    <x v="18"/>
    <x v="5"/>
    <n v="5590341054"/>
    <x v="4"/>
    <s v="PRD-109-SUN"/>
    <x v="3"/>
    <x v="2"/>
    <s v="North"/>
    <n v="1263.99"/>
    <n v="376.64"/>
    <x v="0"/>
    <n v="0.29797704095760202"/>
    <x v="0"/>
    <x v="1"/>
    <m/>
    <x v="0"/>
    <n v="0"/>
    <m/>
    <x v="13"/>
    <x v="5"/>
  </r>
  <r>
    <s v="ORD-202402-11134"/>
    <x v="409"/>
    <x v="27"/>
    <x v="0"/>
    <n v="5600556451"/>
    <x v="13"/>
    <s v="PRD-102-LAP"/>
    <x v="10"/>
    <x v="1"/>
    <s v="West"/>
    <n v="1911.61"/>
    <n v="134.41"/>
    <x v="3"/>
    <n v="7.0312459131308194E-2"/>
    <x v="0"/>
    <x v="2"/>
    <m/>
    <x v="0"/>
    <n v="0"/>
    <n v="847.14"/>
    <x v="13"/>
    <x v="5"/>
  </r>
  <r>
    <s v="ORD-202402-11135"/>
    <x v="395"/>
    <x v="11"/>
    <x v="7"/>
    <n v="4813754977"/>
    <x v="13"/>
    <s v="PRD-102-LAP"/>
    <x v="10"/>
    <x v="1"/>
    <s v="North"/>
    <n v="1517.4"/>
    <n v="257.70999999999998"/>
    <x v="0"/>
    <n v="0.16983656254118901"/>
    <x v="0"/>
    <x v="0"/>
    <m/>
    <x v="0"/>
    <n v="0"/>
    <n v="847.14"/>
    <x v="13"/>
    <x v="5"/>
  </r>
  <r>
    <s v="ORD-202402-11136"/>
    <x v="396"/>
    <x v="24"/>
    <x v="1"/>
    <n v="8785611273"/>
    <x v="13"/>
    <s v="PRD-102-LAP"/>
    <x v="10"/>
    <x v="1"/>
    <s v="West"/>
    <n v="1878.93"/>
    <n v="64.59"/>
    <x v="3"/>
    <n v="3.4375948012964799E-2"/>
    <x v="0"/>
    <x v="2"/>
    <m/>
    <x v="0"/>
    <n v="0"/>
    <n v="847.14"/>
    <x v="13"/>
    <x v="5"/>
  </r>
  <r>
    <s v="ORD-202402-11137"/>
    <x v="389"/>
    <x v="7"/>
    <x v="3"/>
    <n v="7465517505"/>
    <x v="12"/>
    <s v="PRD-105-BAG"/>
    <x v="4"/>
    <x v="2"/>
    <s v="W"/>
    <n v="3810.14"/>
    <n v="300.31"/>
    <x v="3"/>
    <n v="7.8818626087230406E-2"/>
    <x v="0"/>
    <x v="2"/>
    <m/>
    <x v="0"/>
    <n v="0"/>
    <m/>
    <x v="13"/>
    <x v="5"/>
  </r>
  <r>
    <s v="ORD-202402-11138"/>
    <x v="397"/>
    <x v="7"/>
    <x v="3"/>
    <n v="4043566345"/>
    <x v="9"/>
    <s v="PRD-107-TAB"/>
    <x v="6"/>
    <x v="1"/>
    <s v="South"/>
    <n v="3356.94"/>
    <n v="804.26"/>
    <x v="2"/>
    <n v="0.23958128533724199"/>
    <x v="0"/>
    <x v="1"/>
    <m/>
    <x v="0"/>
    <n v="0"/>
    <n v="2081.52"/>
    <x v="13"/>
    <x v="5"/>
  </r>
  <r>
    <s v="ORD-202402-11139"/>
    <x v="401"/>
    <x v="4"/>
    <x v="7"/>
    <n v="2327094150"/>
    <x v="0"/>
    <s v="PRD-108-JAC"/>
    <x v="0"/>
    <x v="0"/>
    <s v="North"/>
    <n v="3092"/>
    <n v="292.02999999999997"/>
    <x v="0"/>
    <n v="9.4446959896507102E-2"/>
    <x v="0"/>
    <x v="2"/>
    <m/>
    <x v="0"/>
    <n v="0"/>
    <n v="2085.91"/>
    <x v="13"/>
    <x v="5"/>
  </r>
  <r>
    <s v="ORD-202402-11140"/>
    <x v="391"/>
    <x v="20"/>
    <x v="0"/>
    <n v="2984894467"/>
    <x v="2"/>
    <s v="PRD-101-SHI"/>
    <x v="1"/>
    <x v="0"/>
    <s v="S"/>
    <n v="1059.4100000000001"/>
    <n v="213.97"/>
    <x v="2"/>
    <n v="0.201970908335772"/>
    <x v="0"/>
    <x v="1"/>
    <m/>
    <x v="0"/>
    <n v="0"/>
    <n v="2821.33"/>
    <x v="13"/>
    <x v="5"/>
  </r>
  <r>
    <s v="ORD-202402-11141"/>
    <x v="389"/>
    <x v="8"/>
    <x v="2"/>
    <n v="6246353972"/>
    <x v="18"/>
    <s v="PRD-103-HEA"/>
    <x v="5"/>
    <x v="1"/>
    <s v="S"/>
    <n v="869.27"/>
    <n v="182.66"/>
    <x v="2"/>
    <n v="0.21013033925017499"/>
    <x v="1"/>
    <x v="1"/>
    <m/>
    <x v="0"/>
    <n v="0"/>
    <n v="2183.56"/>
    <x v="13"/>
    <x v="5"/>
  </r>
  <r>
    <s v="ORD-202402-11142"/>
    <x v="384"/>
    <x v="15"/>
    <x v="2"/>
    <n v="7521101329"/>
    <x v="14"/>
    <s v="PRD-111-CHA"/>
    <x v="11"/>
    <x v="1"/>
    <s v="South"/>
    <n v="1941.94"/>
    <n v="533.28"/>
    <x v="2"/>
    <n v="0.27461198595219199"/>
    <x v="0"/>
    <x v="1"/>
    <m/>
    <x v="0"/>
    <n v="0"/>
    <n v="207.68"/>
    <x v="13"/>
    <x v="5"/>
  </r>
  <r>
    <s v="ORD-202402-11143"/>
    <x v="387"/>
    <x v="15"/>
    <x v="7"/>
    <n v="6871951379"/>
    <x v="9"/>
    <s v="PRD-107-TAB"/>
    <x v="6"/>
    <x v="1"/>
    <s v="West"/>
    <n v="1909.54"/>
    <n v="92.57"/>
    <x v="3"/>
    <n v="4.8477643830451299E-2"/>
    <x v="0"/>
    <x v="2"/>
    <m/>
    <x v="0"/>
    <n v="0"/>
    <n v="2081.52"/>
    <x v="13"/>
    <x v="5"/>
  </r>
  <r>
    <s v="ORD-202402-11144"/>
    <x v="400"/>
    <x v="24"/>
    <x v="2"/>
    <n v="6928664916"/>
    <x v="13"/>
    <s v="PRD-102-LAP"/>
    <x v="10"/>
    <x v="1"/>
    <s v="N"/>
    <n v="1643.75"/>
    <n v="313.05"/>
    <x v="0"/>
    <n v="0.19044866920152101"/>
    <x v="0"/>
    <x v="0"/>
    <m/>
    <x v="0"/>
    <n v="0"/>
    <n v="847.14"/>
    <x v="13"/>
    <x v="5"/>
  </r>
  <r>
    <s v="ORD-202402-11145"/>
    <x v="396"/>
    <x v="26"/>
    <x v="6"/>
    <n v="9054290947"/>
    <x v="5"/>
    <s v="PRD-103-HEA"/>
    <x v="5"/>
    <x v="1"/>
    <s v="South"/>
    <n v="3027.55"/>
    <n v="624.4"/>
    <x v="2"/>
    <n v="0.20623936846625199"/>
    <x v="0"/>
    <x v="1"/>
    <m/>
    <x v="0"/>
    <n v="0"/>
    <n v="2183.56"/>
    <x v="13"/>
    <x v="5"/>
  </r>
  <r>
    <s v="ORD-202402-11146"/>
    <x v="383"/>
    <x v="23"/>
    <x v="3"/>
    <n v="6253400186"/>
    <x v="1"/>
    <s v="PRD - 101 - SHI"/>
    <x v="1"/>
    <x v="0"/>
    <s v="West"/>
    <n v="1504.98"/>
    <n v="195.35"/>
    <x v="3"/>
    <n v="0.12980238940052399"/>
    <x v="0"/>
    <x v="0"/>
    <m/>
    <x v="0"/>
    <n v="0"/>
    <m/>
    <x v="13"/>
    <x v="5"/>
  </r>
  <r>
    <s v="ORD-202402-11147"/>
    <x v="392"/>
    <x v="12"/>
    <x v="7"/>
    <n v="9267001076"/>
    <x v="13"/>
    <s v="PRD-102-LAP"/>
    <x v="10"/>
    <x v="1"/>
    <s v="W"/>
    <n v="2503.66"/>
    <n v="336.15"/>
    <x v="3"/>
    <n v="0.13426343832629001"/>
    <x v="0"/>
    <x v="0"/>
    <m/>
    <x v="0"/>
    <n v="0"/>
    <n v="847.14"/>
    <x v="13"/>
    <x v="5"/>
  </r>
  <r>
    <s v="ORD-202402-11148"/>
    <x v="392"/>
    <x v="6"/>
    <x v="7"/>
    <n v="3301859933"/>
    <x v="0"/>
    <s v="PRD-108-JAC"/>
    <x v="0"/>
    <x v="0"/>
    <s v="N"/>
    <n v="4182.6899999999996"/>
    <n v="898.06"/>
    <x v="0"/>
    <n v="0.21470871616113099"/>
    <x v="0"/>
    <x v="1"/>
    <s v="Wrong item delivered"/>
    <x v="1"/>
    <n v="1"/>
    <n v="2085.91"/>
    <x v="13"/>
    <x v="5"/>
  </r>
  <r>
    <s v="ORD-202402-11149"/>
    <x v="395"/>
    <x v="11"/>
    <x v="7"/>
    <n v="9525417308"/>
    <x v="2"/>
    <s v="PRD-101-SHI"/>
    <x v="1"/>
    <x v="0"/>
    <s v="South"/>
    <n v="4006.18"/>
    <n v="490.08"/>
    <x v="2"/>
    <n v="0.12233099860715201"/>
    <x v="0"/>
    <x v="0"/>
    <m/>
    <x v="0"/>
    <n v="0"/>
    <n v="2821.33"/>
    <x v="13"/>
    <x v="5"/>
  </r>
  <r>
    <s v="ORD-202402-11150"/>
    <x v="384"/>
    <x v="16"/>
    <x v="3"/>
    <n v="6657574354"/>
    <x v="4"/>
    <s v="PRD-109-SUN"/>
    <x v="3"/>
    <x v="2"/>
    <s v="North"/>
    <n v="2994.49"/>
    <n v="158.24"/>
    <x v="0"/>
    <n v="5.2843722971190402E-2"/>
    <x v="0"/>
    <x v="2"/>
    <m/>
    <x v="0"/>
    <n v="0"/>
    <m/>
    <x v="13"/>
    <x v="5"/>
  </r>
  <r>
    <s v="ORD-202402-11151"/>
    <x v="392"/>
    <x v="21"/>
    <x v="1"/>
    <n v="818488849"/>
    <x v="0"/>
    <s v="PRD - 108 - JAC"/>
    <x v="0"/>
    <x v="0"/>
    <s v="North"/>
    <n v="4937.4399999999996"/>
    <n v="1236.33"/>
    <x v="0"/>
    <n v="0.250398992190285"/>
    <x v="0"/>
    <x v="1"/>
    <m/>
    <x v="0"/>
    <n v="0"/>
    <m/>
    <x v="13"/>
    <x v="5"/>
  </r>
  <r>
    <s v="ORD-202402-11152"/>
    <x v="387"/>
    <x v="16"/>
    <x v="6"/>
    <n v="2215771141"/>
    <x v="13"/>
    <s v="PRD-102-LAP"/>
    <x v="10"/>
    <x v="1"/>
    <s v="South"/>
    <n v="149.47"/>
    <n v="43.13"/>
    <x v="2"/>
    <n v="0.28855288686692998"/>
    <x v="2"/>
    <x v="1"/>
    <m/>
    <x v="0"/>
    <n v="0"/>
    <n v="847.14"/>
    <x v="13"/>
    <x v="5"/>
  </r>
  <r>
    <s v="ORD-202402-11153"/>
    <x v="386"/>
    <x v="27"/>
    <x v="4"/>
    <n v="3678594246"/>
    <x v="19"/>
    <s v="PRD-102-LAP"/>
    <x v="4"/>
    <x v="1"/>
    <s v="North"/>
    <n v="1111.98"/>
    <n v="249.12"/>
    <x v="0"/>
    <n v="0.22403280634543801"/>
    <x v="0"/>
    <x v="1"/>
    <m/>
    <x v="0"/>
    <n v="0"/>
    <n v="847.14"/>
    <x v="13"/>
    <x v="5"/>
  </r>
  <r>
    <s v="ORD-202402-11154"/>
    <x v="410"/>
    <x v="17"/>
    <x v="2"/>
    <n v="9279678471"/>
    <x v="18"/>
    <s v="PRD-103-HEA "/>
    <x v="5"/>
    <x v="1"/>
    <s v="North"/>
    <n v="457.42"/>
    <n v="114.2"/>
    <x v="0"/>
    <n v="0.24966114293209701"/>
    <x v="2"/>
    <x v="1"/>
    <m/>
    <x v="0"/>
    <n v="0"/>
    <m/>
    <x v="13"/>
    <x v="5"/>
  </r>
  <r>
    <s v="ORD-202402-11155"/>
    <x v="400"/>
    <x v="20"/>
    <x v="2"/>
    <n v="797928061"/>
    <x v="9"/>
    <s v="PRD-107-TAB"/>
    <x v="6"/>
    <x v="1"/>
    <s v="East"/>
    <n v="885.79"/>
    <n v="33.729999999999997"/>
    <x v="1"/>
    <n v="3.8079002923943603E-2"/>
    <x v="1"/>
    <x v="2"/>
    <m/>
    <x v="0"/>
    <n v="0"/>
    <n v="2081.52"/>
    <x v="13"/>
    <x v="5"/>
  </r>
  <r>
    <s v="ORD-202402-11156"/>
    <x v="401"/>
    <x v="12"/>
    <x v="1"/>
    <n v="533101285"/>
    <x v="4"/>
    <s v="PRD - 109 - SUN"/>
    <x v="3"/>
    <x v="2"/>
    <s v="West"/>
    <n v="3279.19"/>
    <n v="384.38"/>
    <x v="3"/>
    <n v="0.117217971511257"/>
    <x v="0"/>
    <x v="0"/>
    <m/>
    <x v="0"/>
    <n v="0"/>
    <m/>
    <x v="13"/>
    <x v="5"/>
  </r>
  <r>
    <s v="ORD-202402-11157"/>
    <x v="409"/>
    <x v="15"/>
    <x v="5"/>
    <n v="3065727133"/>
    <x v="15"/>
    <s v="PRD-100-SHO "/>
    <x v="12"/>
    <x v="0"/>
    <s v="East"/>
    <n v="400.5"/>
    <n v="56.53"/>
    <x v="1"/>
    <n v="0.14114856429463199"/>
    <x v="2"/>
    <x v="0"/>
    <m/>
    <x v="0"/>
    <n v="0"/>
    <m/>
    <x v="13"/>
    <x v="5"/>
  </r>
  <r>
    <s v="ORD-202402-11158"/>
    <x v="384"/>
    <x v="1"/>
    <x v="7"/>
    <n v="3066949301"/>
    <x v="20"/>
    <s v="PRD-100-SHO"/>
    <x v="12"/>
    <x v="0"/>
    <s v="North"/>
    <n v="852.89"/>
    <n v="56.89"/>
    <x v="0"/>
    <n v="6.6702622847025994E-2"/>
    <x v="1"/>
    <x v="2"/>
    <m/>
    <x v="0"/>
    <n v="0"/>
    <n v="2793.38"/>
    <x v="13"/>
    <x v="5"/>
  </r>
  <r>
    <s v="ORD-202402-11159"/>
    <x v="394"/>
    <x v="26"/>
    <x v="1"/>
    <n v="7514170655"/>
    <x v="20"/>
    <s v="PRD-100-SHO"/>
    <x v="12"/>
    <x v="0"/>
    <s v="South"/>
    <n v="4949.2700000000004"/>
    <n v="713.51"/>
    <x v="2"/>
    <n v="0.144164694995424"/>
    <x v="0"/>
    <x v="0"/>
    <m/>
    <x v="0"/>
    <n v="0"/>
    <n v="2793.38"/>
    <x v="13"/>
    <x v="5"/>
  </r>
  <r>
    <s v="ORD-202402-11160"/>
    <x v="401"/>
    <x v="15"/>
    <x v="0"/>
    <n v="9702652499"/>
    <x v="20"/>
    <s v="PRD-100-SHO"/>
    <x v="12"/>
    <x v="0"/>
    <s v="W"/>
    <n v="4322.46"/>
    <n v="163.08000000000001"/>
    <x v="3"/>
    <n v="3.7728515706333898E-2"/>
    <x v="0"/>
    <x v="2"/>
    <m/>
    <x v="0"/>
    <n v="0"/>
    <n v="2793.38"/>
    <x v="13"/>
    <x v="5"/>
  </r>
  <r>
    <s v="ORD-202402-11161"/>
    <x v="401"/>
    <x v="0"/>
    <x v="0"/>
    <n v="555884923"/>
    <x v="15"/>
    <s v="PRD-100-SHO"/>
    <x v="12"/>
    <x v="0"/>
    <s v="S"/>
    <n v="4007.23"/>
    <n v="827.96"/>
    <x v="2"/>
    <n v="0.20661654060286"/>
    <x v="0"/>
    <x v="1"/>
    <m/>
    <x v="0"/>
    <n v="0"/>
    <n v="2793.38"/>
    <x v="13"/>
    <x v="5"/>
  </r>
  <r>
    <s v="ORD-202402-11162"/>
    <x v="383"/>
    <x v="4"/>
    <x v="5"/>
    <n v="1995206600"/>
    <x v="21"/>
    <s v="PRD-110-CAM"/>
    <x v="8"/>
    <x v="1"/>
    <s v="North"/>
    <n v="1050.4000000000001"/>
    <n v="122.03"/>
    <x v="0"/>
    <n v="0.116174790555979"/>
    <x v="0"/>
    <x v="0"/>
    <m/>
    <x v="0"/>
    <n v="0"/>
    <m/>
    <x v="13"/>
    <x v="5"/>
  </r>
  <r>
    <s v="ORD-202402-11163"/>
    <x v="405"/>
    <x v="20"/>
    <x v="5"/>
    <n v="3496559501"/>
    <x v="16"/>
    <s v="PRD-109-SUN"/>
    <x v="3"/>
    <x v="2"/>
    <s v="North"/>
    <n v="4898.22"/>
    <n v="635.9"/>
    <x v="0"/>
    <n v="0.129822670276141"/>
    <x v="0"/>
    <x v="0"/>
    <m/>
    <x v="0"/>
    <n v="0"/>
    <m/>
    <x v="13"/>
    <x v="5"/>
  </r>
  <r>
    <s v="ORD-202402-11164"/>
    <x v="404"/>
    <x v="21"/>
    <x v="0"/>
    <n v="6342973293"/>
    <x v="9"/>
    <s v="PRD-107-TAB"/>
    <x v="6"/>
    <x v="1"/>
    <s v="North"/>
    <n v="4589.78"/>
    <n v="449.44"/>
    <x v="0"/>
    <n v="9.7921904753604794E-2"/>
    <x v="0"/>
    <x v="2"/>
    <m/>
    <x v="0"/>
    <n v="0"/>
    <n v="2081.52"/>
    <x v="13"/>
    <x v="5"/>
  </r>
  <r>
    <s v="ORD-202402-11165"/>
    <x v="402"/>
    <x v="29"/>
    <x v="7"/>
    <n v="5254164891"/>
    <x v="8"/>
    <s v="PRD-110-CAM"/>
    <x v="8"/>
    <x v="1"/>
    <s v="North"/>
    <n v="1093.95"/>
    <n v="178.24"/>
    <x v="0"/>
    <n v="0.162932492344257"/>
    <x v="0"/>
    <x v="0"/>
    <m/>
    <x v="0"/>
    <n v="0"/>
    <m/>
    <x v="13"/>
    <x v="5"/>
  </r>
  <r>
    <s v="ORD-202402-11166"/>
    <x v="404"/>
    <x v="10"/>
    <x v="4"/>
    <n v="3819826661"/>
    <x v="13"/>
    <s v="PRD-102-LAP"/>
    <x v="10"/>
    <x v="1"/>
    <s v="N"/>
    <n v="4252.33"/>
    <n v="362.08"/>
    <x v="0"/>
    <n v="8.5148612642950997E-2"/>
    <x v="0"/>
    <x v="2"/>
    <m/>
    <x v="0"/>
    <n v="0"/>
    <n v="847.14"/>
    <x v="13"/>
    <x v="5"/>
  </r>
  <r>
    <s v="ORD-202402-11167"/>
    <x v="400"/>
    <x v="5"/>
    <x v="3"/>
    <n v="3851135794"/>
    <x v="13"/>
    <s v="PRD-102-LAP"/>
    <x v="10"/>
    <x v="1"/>
    <s v="West"/>
    <n v="873.24"/>
    <n v="139.09"/>
    <x v="3"/>
    <n v="0.15928038110943199"/>
    <x v="1"/>
    <x v="0"/>
    <m/>
    <x v="0"/>
    <n v="0"/>
    <n v="847.14"/>
    <x v="13"/>
    <x v="5"/>
  </r>
  <r>
    <s v="ORD-202402-11168"/>
    <x v="407"/>
    <x v="14"/>
    <x v="3"/>
    <n v="5393017347"/>
    <x v="8"/>
    <s v="PRD-110-CAM"/>
    <x v="8"/>
    <x v="1"/>
    <s v="West"/>
    <n v="1401.49"/>
    <n v="92.31"/>
    <x v="3"/>
    <n v="6.58656144531891E-2"/>
    <x v="0"/>
    <x v="2"/>
    <m/>
    <x v="0"/>
    <n v="0"/>
    <m/>
    <x v="13"/>
    <x v="5"/>
  </r>
  <r>
    <s v="ORD-202402-11169"/>
    <x v="397"/>
    <x v="21"/>
    <x v="3"/>
    <n v="3660810109"/>
    <x v="12"/>
    <s v="PRD-105-BAG"/>
    <x v="9"/>
    <x v="2"/>
    <s v="West"/>
    <n v="1600.66"/>
    <n v="155.32"/>
    <x v="3"/>
    <n v="9.7034973073607103E-2"/>
    <x v="0"/>
    <x v="2"/>
    <m/>
    <x v="0"/>
    <n v="0"/>
    <m/>
    <x v="13"/>
    <x v="5"/>
  </r>
  <r>
    <s v="ORD-202402-11170"/>
    <x v="407"/>
    <x v="10"/>
    <x v="0"/>
    <n v="200196380"/>
    <x v="9"/>
    <s v="PRD-107-TAB"/>
    <x v="6"/>
    <x v="1"/>
    <s v="N"/>
    <n v="4620.13"/>
    <n v="955.52"/>
    <x v="0"/>
    <n v="0.20681669130522301"/>
    <x v="0"/>
    <x v="1"/>
    <m/>
    <x v="0"/>
    <n v="0"/>
    <n v="2081.52"/>
    <x v="13"/>
    <x v="5"/>
  </r>
  <r>
    <s v="ORD-202402-11171"/>
    <x v="407"/>
    <x v="15"/>
    <x v="7"/>
    <n v="4535333995"/>
    <x v="3"/>
    <s v="PRD-106-PHO"/>
    <x v="2"/>
    <x v="1"/>
    <s v="S"/>
    <n v="2861.57"/>
    <n v="330.74"/>
    <x v="2"/>
    <n v="0.115579908931111"/>
    <x v="0"/>
    <x v="0"/>
    <m/>
    <x v="0"/>
    <n v="0"/>
    <n v="2788.38"/>
    <x v="13"/>
    <x v="5"/>
  </r>
  <r>
    <s v="ORD-202402-11172"/>
    <x v="398"/>
    <x v="26"/>
    <x v="1"/>
    <n v="6182667143"/>
    <x v="5"/>
    <s v="PRD-103-HEA"/>
    <x v="5"/>
    <x v="1"/>
    <s v="East"/>
    <n v="2339.5100000000002"/>
    <n v="377.92"/>
    <x v="1"/>
    <n v="0.161538099858517"/>
    <x v="0"/>
    <x v="0"/>
    <m/>
    <x v="0"/>
    <n v="0"/>
    <n v="2183.56"/>
    <x v="13"/>
    <x v="5"/>
  </r>
  <r>
    <s v="ORD-202402-11173"/>
    <x v="399"/>
    <x v="5"/>
    <x v="6"/>
    <n v="3153084062"/>
    <x v="3"/>
    <s v="PRD-106-PHO"/>
    <x v="2"/>
    <x v="1"/>
    <s v="N"/>
    <n v="3168.18"/>
    <n v="761.52"/>
    <x v="0"/>
    <n v="0.240365130769085"/>
    <x v="0"/>
    <x v="1"/>
    <m/>
    <x v="0"/>
    <n v="0"/>
    <n v="2788.38"/>
    <x v="13"/>
    <x v="5"/>
  </r>
  <r>
    <s v="ORD-202402-11174"/>
    <x v="390"/>
    <x v="10"/>
    <x v="5"/>
    <n v="4468774837"/>
    <x v="3"/>
    <s v="PRD-106-PHO"/>
    <x v="2"/>
    <x v="1"/>
    <s v="W"/>
    <n v="4634.3900000000003"/>
    <n v="904.71"/>
    <x v="3"/>
    <n v="0.19521663045190399"/>
    <x v="0"/>
    <x v="0"/>
    <m/>
    <x v="0"/>
    <n v="0"/>
    <n v="2788.38"/>
    <x v="13"/>
    <x v="5"/>
  </r>
  <r>
    <s v="ORD-202402-11175"/>
    <x v="398"/>
    <x v="2"/>
    <x v="0"/>
    <n v="7692201251"/>
    <x v="21"/>
    <s v="PRD-110-CAM"/>
    <x v="8"/>
    <x v="1"/>
    <s v="N"/>
    <n v="4912.63"/>
    <n v="198.33"/>
    <x v="0"/>
    <n v="4.0371450730056997E-2"/>
    <x v="0"/>
    <x v="2"/>
    <m/>
    <x v="0"/>
    <n v="0"/>
    <m/>
    <x v="13"/>
    <x v="5"/>
  </r>
  <r>
    <s v="ORD-202402-11176"/>
    <x v="387"/>
    <x v="5"/>
    <x v="6"/>
    <n v="5969365257"/>
    <x v="3"/>
    <s v="PRD-106-PHO"/>
    <x v="4"/>
    <x v="1"/>
    <s v="N"/>
    <n v="1391.41"/>
    <n v="228.5"/>
    <x v="0"/>
    <n v="0.164221904399135"/>
    <x v="0"/>
    <x v="0"/>
    <s v="Defective"/>
    <x v="1"/>
    <n v="1"/>
    <n v="2788.38"/>
    <x v="13"/>
    <x v="5"/>
  </r>
  <r>
    <s v="ORD-202402-11177"/>
    <x v="391"/>
    <x v="25"/>
    <x v="3"/>
    <n v="3063742981"/>
    <x v="0"/>
    <s v="PRD-108-JAC"/>
    <x v="0"/>
    <x v="0"/>
    <s v="West"/>
    <n v="4845.25"/>
    <n v="1097.8"/>
    <x v="3"/>
    <n v="0.226572416283989"/>
    <x v="0"/>
    <x v="1"/>
    <m/>
    <x v="0"/>
    <n v="0"/>
    <n v="2085.91"/>
    <x v="13"/>
    <x v="5"/>
  </r>
  <r>
    <s v="ORD-202402-11178"/>
    <x v="398"/>
    <x v="15"/>
    <x v="5"/>
    <n v="4934025452"/>
    <x v="0"/>
    <s v="PRD-108-JAC"/>
    <x v="0"/>
    <x v="0"/>
    <s v="South"/>
    <n v="625.17999999999995"/>
    <n v="156.87"/>
    <x v="2"/>
    <n v="0.25091973511628601"/>
    <x v="1"/>
    <x v="1"/>
    <s v="damaged "/>
    <x v="1"/>
    <n v="1"/>
    <n v="2085.91"/>
    <x v="13"/>
    <x v="5"/>
  </r>
  <r>
    <s v="ORD-202402-11179"/>
    <x v="410"/>
    <x v="6"/>
    <x v="1"/>
    <n v="7886565156"/>
    <x v="11"/>
    <s v="PRD-104-WAT"/>
    <x v="7"/>
    <x v="2"/>
    <s v="North"/>
    <n v="2797.54"/>
    <n v="260.38"/>
    <x v="0"/>
    <n v="9.3074629853371199E-2"/>
    <x v="0"/>
    <x v="2"/>
    <s v="Defective"/>
    <x v="1"/>
    <n v="1"/>
    <n v="2420.2800000000002"/>
    <x v="13"/>
    <x v="5"/>
  </r>
  <r>
    <s v="ORD-202402-11180"/>
    <x v="386"/>
    <x v="23"/>
    <x v="5"/>
    <n v="7104124617"/>
    <x v="19"/>
    <s v="PRD-102-LAP"/>
    <x v="10"/>
    <x v="1"/>
    <s v="East"/>
    <n v="4977.71"/>
    <n v="305.11"/>
    <x v="1"/>
    <n v="6.1295254243417203E-2"/>
    <x v="0"/>
    <x v="2"/>
    <m/>
    <x v="0"/>
    <n v="0"/>
    <n v="847.14"/>
    <x v="13"/>
    <x v="5"/>
  </r>
  <r>
    <s v="ORD-202402-11181"/>
    <x v="408"/>
    <x v="23"/>
    <x v="7"/>
    <n v="71996697"/>
    <x v="2"/>
    <s v="PRD-101-SHI "/>
    <x v="1"/>
    <x v="0"/>
    <s v="W"/>
    <n v="1344.91"/>
    <n v="353.77"/>
    <x v="3"/>
    <n v="0.26304362373690399"/>
    <x v="0"/>
    <x v="1"/>
    <m/>
    <x v="0"/>
    <n v="0"/>
    <m/>
    <x v="13"/>
    <x v="5"/>
  </r>
  <r>
    <s v="ORD-202402-11182"/>
    <x v="387"/>
    <x v="26"/>
    <x v="2"/>
    <n v="6253045642"/>
    <x v="2"/>
    <s v="PRD-101-SHI"/>
    <x v="1"/>
    <x v="0"/>
    <s v="West"/>
    <n v="42.74"/>
    <n v="8.08"/>
    <x v="3"/>
    <n v="0.18905007019185799"/>
    <x v="2"/>
    <x v="0"/>
    <m/>
    <x v="0"/>
    <n v="0"/>
    <n v="2821.33"/>
    <x v="13"/>
    <x v="5"/>
  </r>
  <r>
    <s v="ORD-202402-11183"/>
    <x v="398"/>
    <x v="3"/>
    <x v="3"/>
    <n v="1349037528"/>
    <x v="18"/>
    <s v="PRD-103-HEA"/>
    <x v="5"/>
    <x v="1"/>
    <s v="North"/>
    <n v="1458.43"/>
    <n v="224.47"/>
    <x v="0"/>
    <n v="0.15391208354189101"/>
    <x v="0"/>
    <x v="0"/>
    <m/>
    <x v="0"/>
    <n v="0"/>
    <n v="2183.56"/>
    <x v="13"/>
    <x v="5"/>
  </r>
  <r>
    <s v="ORD-202402-11184"/>
    <x v="383"/>
    <x v="6"/>
    <x v="1"/>
    <n v="9565940855"/>
    <x v="5"/>
    <s v="PRD-103-HEA"/>
    <x v="5"/>
    <x v="1"/>
    <s v="East"/>
    <n v="406.55"/>
    <n v="47.13"/>
    <x v="1"/>
    <n v="0.115926700282868"/>
    <x v="2"/>
    <x v="0"/>
    <m/>
    <x v="0"/>
    <n v="0"/>
    <n v="2183.56"/>
    <x v="13"/>
    <x v="5"/>
  </r>
  <r>
    <s v="ORD-202402-11185"/>
    <x v="409"/>
    <x v="25"/>
    <x v="0"/>
    <n v="9619806362"/>
    <x v="1"/>
    <s v="PRD-101-SHI"/>
    <x v="1"/>
    <x v="0"/>
    <s v="N"/>
    <n v="1914.76"/>
    <n v="141.97999999999999"/>
    <x v="0"/>
    <n v="7.4150285153230702E-2"/>
    <x v="0"/>
    <x v="2"/>
    <m/>
    <x v="0"/>
    <n v="0"/>
    <n v="2821.33"/>
    <x v="13"/>
    <x v="5"/>
  </r>
  <r>
    <s v="ORD-202402-11186"/>
    <x v="385"/>
    <x v="9"/>
    <x v="3"/>
    <n v="347880204"/>
    <x v="12"/>
    <s v="PRD-105-BAG "/>
    <x v="4"/>
    <x v="2"/>
    <s v="East"/>
    <n v="4180.33"/>
    <n v="800.34"/>
    <x v="1"/>
    <n v="0.191453784749051"/>
    <x v="0"/>
    <x v="0"/>
    <m/>
    <x v="0"/>
    <n v="0"/>
    <m/>
    <x v="13"/>
    <x v="5"/>
  </r>
  <r>
    <s v="ORD-202402-11187"/>
    <x v="396"/>
    <x v="17"/>
    <x v="6"/>
    <n v="1477720347"/>
    <x v="14"/>
    <s v="PRD-111-CHA"/>
    <x v="11"/>
    <x v="1"/>
    <s v="North"/>
    <n v="1639.34"/>
    <n v="210.14"/>
    <x v="0"/>
    <n v="0.128185733282907"/>
    <x v="0"/>
    <x v="0"/>
    <m/>
    <x v="0"/>
    <n v="0"/>
    <n v="207.68"/>
    <x v="13"/>
    <x v="5"/>
  </r>
  <r>
    <s v="ORD-202402-11188"/>
    <x v="409"/>
    <x v="19"/>
    <x v="5"/>
    <n v="9922338974"/>
    <x v="9"/>
    <s v="PRD-107-TAB"/>
    <x v="4"/>
    <x v="1"/>
    <s v="South"/>
    <n v="874.68"/>
    <n v="130.06"/>
    <x v="2"/>
    <n v="0.14869437965884699"/>
    <x v="1"/>
    <x v="0"/>
    <m/>
    <x v="0"/>
    <n v="0"/>
    <n v="2081.52"/>
    <x v="13"/>
    <x v="5"/>
  </r>
  <r>
    <s v="ORD-202402-11189"/>
    <x v="383"/>
    <x v="5"/>
    <x v="7"/>
    <n v="7161242407"/>
    <x v="8"/>
    <s v="PRD-110-CAM"/>
    <x v="8"/>
    <x v="1"/>
    <s v="East"/>
    <n v="1864.94"/>
    <n v="336.37"/>
    <x v="1"/>
    <n v="0.180365051958776"/>
    <x v="0"/>
    <x v="0"/>
    <m/>
    <x v="0"/>
    <n v="0"/>
    <m/>
    <x v="13"/>
    <x v="5"/>
  </r>
  <r>
    <s v="ORD-202402-11190"/>
    <x v="405"/>
    <x v="10"/>
    <x v="3"/>
    <n v="2379342562"/>
    <x v="0"/>
    <s v="PRD-108-JAC"/>
    <x v="0"/>
    <x v="0"/>
    <s v="East"/>
    <n v="1059.97"/>
    <n v="84.07"/>
    <x v="1"/>
    <n v="7.9313565478268205E-2"/>
    <x v="0"/>
    <x v="2"/>
    <m/>
    <x v="0"/>
    <n v="0"/>
    <n v="2085.91"/>
    <x v="13"/>
    <x v="5"/>
  </r>
  <r>
    <s v="ORD-202402-11191"/>
    <x v="395"/>
    <x v="23"/>
    <x v="1"/>
    <n v="9223059893"/>
    <x v="3"/>
    <s v="PRD-106-PHO"/>
    <x v="2"/>
    <x v="1"/>
    <s v="North"/>
    <n v="1250.76"/>
    <n v="62.29"/>
    <x v="0"/>
    <n v="4.9801720553903202E-2"/>
    <x v="0"/>
    <x v="2"/>
    <m/>
    <x v="0"/>
    <n v="0"/>
    <n v="2788.38"/>
    <x v="13"/>
    <x v="5"/>
  </r>
  <r>
    <s v="ORD-202402-11192"/>
    <x v="406"/>
    <x v="17"/>
    <x v="3"/>
    <n v="6853994123"/>
    <x v="0"/>
    <s v="PRD-108-JAC"/>
    <x v="0"/>
    <x v="0"/>
    <s v="East"/>
    <n v="3994.2"/>
    <n v="216.31"/>
    <x v="1"/>
    <n v="5.4156026238045198E-2"/>
    <x v="0"/>
    <x v="2"/>
    <m/>
    <x v="0"/>
    <n v="0"/>
    <n v="2085.91"/>
    <x v="13"/>
    <x v="5"/>
  </r>
  <r>
    <s v="ORD-202402-11193"/>
    <x v="401"/>
    <x v="27"/>
    <x v="6"/>
    <n v="8108780463"/>
    <x v="4"/>
    <s v="PRD-109-SUN"/>
    <x v="3"/>
    <x v="2"/>
    <s v="North"/>
    <n v="4606.1899999999996"/>
    <n v="193.05"/>
    <x v="0"/>
    <n v="4.1910993684585299E-2"/>
    <x v="0"/>
    <x v="2"/>
    <s v="Defective"/>
    <x v="1"/>
    <n v="1"/>
    <m/>
    <x v="13"/>
    <x v="5"/>
  </r>
  <r>
    <s v="ORD-202402-11194"/>
    <x v="383"/>
    <x v="18"/>
    <x v="2"/>
    <n v="6136666215"/>
    <x v="4"/>
    <s v="PRD-109-SUN"/>
    <x v="3"/>
    <x v="2"/>
    <s v="North"/>
    <n v="3685.39"/>
    <n v="182.06"/>
    <x v="0"/>
    <n v="4.9400470506513597E-2"/>
    <x v="0"/>
    <x v="2"/>
    <m/>
    <x v="0"/>
    <n v="0"/>
    <m/>
    <x v="13"/>
    <x v="5"/>
  </r>
  <r>
    <s v="ORD-202402-11195"/>
    <x v="406"/>
    <x v="11"/>
    <x v="5"/>
    <n v="5256597938"/>
    <x v="15"/>
    <s v="PRD-100-SHO"/>
    <x v="12"/>
    <x v="0"/>
    <s v="South"/>
    <n v="3699.93"/>
    <n v="562.36"/>
    <x v="2"/>
    <n v="0.151992064714738"/>
    <x v="0"/>
    <x v="0"/>
    <m/>
    <x v="0"/>
    <n v="0"/>
    <n v="2793.38"/>
    <x v="13"/>
    <x v="5"/>
  </r>
  <r>
    <s v="ORD-202402-11196"/>
    <x v="383"/>
    <x v="17"/>
    <x v="4"/>
    <n v="197692897"/>
    <x v="13"/>
    <s v="PRD - 102 - LAP"/>
    <x v="10"/>
    <x v="1"/>
    <s v="N"/>
    <n v="815.15"/>
    <n v="27.55"/>
    <x v="0"/>
    <n v="3.37974605900754E-2"/>
    <x v="1"/>
    <x v="2"/>
    <m/>
    <x v="0"/>
    <n v="0"/>
    <m/>
    <x v="13"/>
    <x v="5"/>
  </r>
  <r>
    <s v="ORD-202402-11197"/>
    <x v="408"/>
    <x v="16"/>
    <x v="3"/>
    <n v="6014279656"/>
    <x v="0"/>
    <s v="PRD-108-JAC"/>
    <x v="4"/>
    <x v="0"/>
    <s v="South"/>
    <n v="1885.49"/>
    <n v="502.47"/>
    <x v="2"/>
    <n v="0.26649306015942797"/>
    <x v="0"/>
    <x v="1"/>
    <m/>
    <x v="0"/>
    <n v="0"/>
    <n v="2085.91"/>
    <x v="13"/>
    <x v="5"/>
  </r>
  <r>
    <s v="ORD-202402-11198"/>
    <x v="392"/>
    <x v="22"/>
    <x v="3"/>
    <n v="8987945677"/>
    <x v="14"/>
    <s v="PRD-111-CHA"/>
    <x v="11"/>
    <x v="1"/>
    <s v="W"/>
    <n v="522.89"/>
    <n v="104.07"/>
    <x v="3"/>
    <n v="0.199028476352579"/>
    <x v="1"/>
    <x v="0"/>
    <m/>
    <x v="0"/>
    <n v="0"/>
    <n v="207.68"/>
    <x v="13"/>
    <x v="5"/>
  </r>
  <r>
    <s v="ORD-202402-11199"/>
    <x v="390"/>
    <x v="25"/>
    <x v="4"/>
    <n v="6245205740"/>
    <x v="15"/>
    <s v="PRD - 100 - SHO"/>
    <x v="12"/>
    <x v="0"/>
    <s v="West"/>
    <n v="515.70000000000005"/>
    <n v="53.11"/>
    <x v="3"/>
    <n v="0.102986232305604"/>
    <x v="1"/>
    <x v="0"/>
    <m/>
    <x v="0"/>
    <n v="0"/>
    <m/>
    <x v="13"/>
    <x v="5"/>
  </r>
  <r>
    <s v="ORD-202402-11200"/>
    <x v="392"/>
    <x v="20"/>
    <x v="0"/>
    <n v="7917585600"/>
    <x v="9"/>
    <s v="PRD - 107 - TAB"/>
    <x v="6"/>
    <x v="1"/>
    <s v="W"/>
    <n v="3969.86"/>
    <n v="241.52"/>
    <x v="3"/>
    <n v="6.0838417475679203E-2"/>
    <x v="0"/>
    <x v="2"/>
    <m/>
    <x v="0"/>
    <n v="0"/>
    <m/>
    <x v="1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032D5-B983-4166-B5BD-3A0CDEEBED5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F26" firstHeaderRow="1" firstDataRow="5" firstDataCol="1"/>
  <pivotFields count="28">
    <pivotField dataField="1" showAll="0"/>
    <pivotField axis="axisCol"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sd="0" x="1"/>
        <item sd="0" x="2"/>
        <item sd="0" x="3"/>
        <item sd="0" x="4"/>
        <item sd="0" x="5"/>
      </items>
    </pivotField>
    <pivotField axis="axisCol" showAll="0" defaultSubtotal="0">
      <items count="4">
        <item sd="0" x="0"/>
        <item sd="0" x="1"/>
        <item sd="0" x="2"/>
        <item sd="0"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4">
    <field x="24"/>
    <field x="23"/>
    <field x="22"/>
    <field x="1"/>
  </colFields>
  <colItems count="3">
    <i>
      <x v="1"/>
    </i>
    <i>
      <x v="2"/>
    </i>
    <i t="grand">
      <x/>
    </i>
  </colItems>
  <dataFields count="1">
    <dataField name="Count of OrderID" fld="0" subtotal="count" baseField="0" baseItem="0" numFmtId="166"/>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31B98-B47E-4119-A7A1-4D926B1B877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dataField="1" showAll="0"/>
    <pivotField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fld="10" baseField="0" baseItem="0" numFmtId="165"/>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805BAA-53D0-4B5C-8E38-948D774D0BA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7">
  <location ref="A65:C80" firstHeaderRow="0"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dataField="1" showAll="0"/>
    <pivotField showAll="0"/>
    <pivotField showAll="0">
      <items count="5">
        <item x="1"/>
        <item x="0"/>
        <item x="2"/>
        <item x="3"/>
        <item t="default"/>
      </items>
    </pivotField>
    <pivotField dataField="1" showAll="0"/>
    <pivotField showAll="0"/>
    <pivotField showAll="0"/>
    <pivotField showAll="0"/>
    <pivotField showAll="0"/>
    <pivotField showAll="0"/>
    <pivotField showAll="0"/>
    <pivotField axis="axisRow"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Sales" fld="10" baseField="0" baseItem="0" numFmtId="169"/>
    <dataField name="Average of Profit Margin" fld="13" subtotal="average" baseField="0" baseItem="0" numFmtId="9"/>
  </dataFields>
  <formats count="4">
    <format dxfId="129">
      <pivotArea outline="0" collapsedLevelsAreSubtotals="1" fieldPosition="0"/>
    </format>
    <format dxfId="128">
      <pivotArea grandRow="1" outline="0" collapsedLevelsAreSubtotals="1" fieldPosition="0"/>
    </format>
    <format dxfId="127">
      <pivotArea outline="0" collapsedLevelsAreSubtotals="1" fieldPosition="0">
        <references count="1">
          <reference field="4294967294" count="1" selected="0">
            <x v="1"/>
          </reference>
        </references>
      </pivotArea>
    </format>
    <format dxfId="126">
      <pivotArea field="20" grandRow="1" outline="0" collapsedLevelsAreSubtotals="1" axis="axisRow" fieldPosition="0">
        <references count="1">
          <reference field="4294967294" count="1" selected="0">
            <x v="0"/>
          </reference>
        </references>
      </pivotArea>
    </format>
  </formats>
  <chartFormats count="18">
    <chartFormat chart="0" format="0" series="1">
      <pivotArea type="data" outline="0" fieldPosition="0">
        <references count="1">
          <reference field="4294967294" count="1" selected="0">
            <x v="0"/>
          </reference>
        </references>
      </pivotArea>
    </chartFormat>
    <chartFormat chart="145" format="2" series="1">
      <pivotArea type="data" outline="0" fieldPosition="0">
        <references count="1">
          <reference field="4294967294" count="1" selected="0">
            <x v="0"/>
          </reference>
        </references>
      </pivotArea>
    </chartFormat>
    <chartFormat chart="159" format="4" series="1">
      <pivotArea type="data" outline="0" fieldPosition="0">
        <references count="1">
          <reference field="4294967294" count="1" selected="0">
            <x v="0"/>
          </reference>
        </references>
      </pivotArea>
    </chartFormat>
    <chartFormat chart="159" format="5" series="1">
      <pivotArea type="data" outline="0" fieldPosition="0">
        <references count="1">
          <reference field="4294967294" count="1" selected="0">
            <x v="1"/>
          </reference>
        </references>
      </pivotArea>
    </chartFormat>
    <chartFormat chart="160" format="6" series="1">
      <pivotArea type="data" outline="0" fieldPosition="0">
        <references count="1">
          <reference field="4294967294" count="1" selected="0">
            <x v="0"/>
          </reference>
        </references>
      </pivotArea>
    </chartFormat>
    <chartFormat chart="160" format="7" series="1">
      <pivotArea type="data" outline="0" fieldPosition="0">
        <references count="1">
          <reference field="4294967294" count="1" selected="0">
            <x v="1"/>
          </reference>
        </references>
      </pivotArea>
    </chartFormat>
    <chartFormat chart="161" format="6" series="1">
      <pivotArea type="data" outline="0" fieldPosition="0">
        <references count="1">
          <reference field="4294967294" count="1" selected="0">
            <x v="0"/>
          </reference>
        </references>
      </pivotArea>
    </chartFormat>
    <chartFormat chart="161" format="7" series="1">
      <pivotArea type="data" outline="0" fieldPosition="0">
        <references count="1">
          <reference field="4294967294" count="1" selected="0">
            <x v="1"/>
          </reference>
        </references>
      </pivotArea>
    </chartFormat>
    <chartFormat chart="162" format="6" series="1">
      <pivotArea type="data" outline="0" fieldPosition="0">
        <references count="1">
          <reference field="4294967294" count="1" selected="0">
            <x v="0"/>
          </reference>
        </references>
      </pivotArea>
    </chartFormat>
    <chartFormat chart="162" format="7" series="1">
      <pivotArea type="data" outline="0" fieldPosition="0">
        <references count="1">
          <reference field="4294967294" count="1" selected="0">
            <x v="1"/>
          </reference>
        </references>
      </pivotArea>
    </chartFormat>
    <chartFormat chart="146" format="6" series="1">
      <pivotArea type="data" outline="0" fieldPosition="0">
        <references count="1">
          <reference field="4294967294" count="1" selected="0">
            <x v="0"/>
          </reference>
        </references>
      </pivotArea>
    </chartFormat>
    <chartFormat chart="146" format="7" series="1">
      <pivotArea type="data" outline="0" fieldPosition="0">
        <references count="1">
          <reference field="4294967294" count="1" selected="0">
            <x v="1"/>
          </reference>
        </references>
      </pivotArea>
    </chartFormat>
    <chartFormat chart="163" format="6" series="1">
      <pivotArea type="data" outline="0" fieldPosition="0">
        <references count="1">
          <reference field="4294967294" count="1" selected="0">
            <x v="0"/>
          </reference>
        </references>
      </pivotArea>
    </chartFormat>
    <chartFormat chart="163" format="7" series="1">
      <pivotArea type="data" outline="0" fieldPosition="0">
        <references count="1">
          <reference field="4294967294" count="1" selected="0">
            <x v="1"/>
          </reference>
        </references>
      </pivotArea>
    </chartFormat>
    <chartFormat chart="164" format="6" series="1">
      <pivotArea type="data" outline="0" fieldPosition="0">
        <references count="1">
          <reference field="4294967294" count="1" selected="0">
            <x v="0"/>
          </reference>
        </references>
      </pivotArea>
    </chartFormat>
    <chartFormat chart="164" format="7" series="1">
      <pivotArea type="data" outline="0" fieldPosition="0">
        <references count="1">
          <reference field="4294967294" count="1" selected="0">
            <x v="1"/>
          </reference>
        </references>
      </pivotArea>
    </chartFormat>
    <chartFormat chart="166" format="10" series="1">
      <pivotArea type="data" outline="0" fieldPosition="0">
        <references count="1">
          <reference field="4294967294" count="1" selected="0">
            <x v="0"/>
          </reference>
        </references>
      </pivotArea>
    </chartFormat>
    <chartFormat chart="16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6AE28B-10F8-44FA-B3FB-F615DCF1A44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8:C103"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items count="9">
        <item x="3"/>
        <item x="7"/>
        <item x="5"/>
        <item x="2"/>
        <item x="4"/>
        <item x="0"/>
        <item x="1"/>
        <item x="6"/>
        <item t="default"/>
      </items>
    </pivotField>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showAll="0"/>
    <pivotField showAll="0"/>
    <pivotField axis="axisRow" showAll="0">
      <items count="5">
        <item x="1"/>
        <item x="0"/>
        <item x="2"/>
        <item x="3"/>
        <item t="default"/>
      </items>
    </pivotField>
    <pivotField showAll="0"/>
    <pivotField showAll="0"/>
    <pivotField showAll="0"/>
    <pivotField showAll="0"/>
    <pivotField showAll="0"/>
    <pivotField dataField="1"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12"/>
  </rowFields>
  <rowItems count="5">
    <i>
      <x/>
    </i>
    <i>
      <x v="1"/>
    </i>
    <i>
      <x v="2"/>
    </i>
    <i>
      <x v="3"/>
    </i>
    <i t="grand">
      <x/>
    </i>
  </rowItems>
  <colItems count="1">
    <i/>
  </colItems>
  <dataFields count="1">
    <dataField name="Sum of Return (1 or 0)" fld="18"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A82A9B-60B1-4B97-B594-6D057A72C55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F14" firstHeaderRow="1" firstDataRow="2"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showAll="0"/>
    <pivotField dataField="1"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4">
        <item sd="0" x="0"/>
        <item sd="0" x="1"/>
        <item sd="0" x="2"/>
        <item sd="0"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4"/>
  </colFields>
  <colItems count="3">
    <i>
      <x v="1"/>
    </i>
    <i>
      <x v="2"/>
    </i>
    <i t="grand">
      <x/>
    </i>
  </colItems>
  <dataFields count="1">
    <dataField name="Sum of Profit" fld="11" baseField="0" baseItem="0"/>
  </dataFields>
  <formats count="1">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3FD6AC-D8E7-42D8-B23D-12835906EAE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14:D118"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8"/>
  </rowFields>
  <rowItems count="4">
    <i>
      <x/>
    </i>
    <i>
      <x v="2"/>
    </i>
    <i>
      <x v="1"/>
    </i>
    <i t="grand">
      <x/>
    </i>
  </rowItems>
  <colItems count="1">
    <i/>
  </colItems>
  <dataFields count="1">
    <dataField name="Sum of Sales" fld="10" baseField="0" baseItem="0" numFmtId="169"/>
  </dataFields>
  <formats count="1">
    <format dxfId="1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2FD210-82BB-4408-8694-500865896A4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showAll="0"/>
    <pivotField dataField="1"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1" baseField="0" baseItem="0"/>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675852-A033-4558-9692-02487A0CF64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5" firstHeaderRow="1" firstDataRow="2"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dataField="1" showAll="0"/>
    <pivotField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4">
        <item sd="0" x="0"/>
        <item sd="0" x="1"/>
        <item sd="0" x="2"/>
        <item sd="0"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4"/>
  </colFields>
  <colItems count="3">
    <i>
      <x v="1"/>
    </i>
    <i>
      <x v="2"/>
    </i>
    <i t="grand">
      <x/>
    </i>
  </colItems>
  <dataFields count="1">
    <dataField name="Sum of Sales" fld="10" baseField="0" baseItem="0" numFmtId="165"/>
  </dataFields>
  <formats count="1">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8226A7-D5DC-4E64-84B4-87192F8AAF7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A38" firstHeaderRow="1" firstDataRow="1" firstDataCol="0"/>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dataField="1"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Profit Margin" fld="13" subtotal="average" baseField="0" baseItem="0" numFmtId="10"/>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CFD20F-E03F-419D-9977-43F1A57BC12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28">
    <pivotField dataField="1"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ID" fld="0" subtotal="count" baseField="0" baseItem="0" numFmtId="166"/>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9A1519-942A-4D42-B0BF-C1B6D594268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D33" firstHeaderRow="1" firstDataRow="2" firstDataCol="1"/>
  <pivotFields count="28">
    <pivotField dataField="1"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showAll="0"/>
    <pivotField showAll="0"/>
    <pivotField showAll="0">
      <items count="5">
        <item x="1"/>
        <item x="0"/>
        <item x="2"/>
        <item x="3"/>
        <item t="default"/>
      </items>
    </pivotField>
    <pivotField showAll="0"/>
    <pivotField showAll="0"/>
    <pivotField showAll="0"/>
    <pivotField showAll="0"/>
    <pivotField axis="axisCol" showAll="0">
      <items count="3">
        <item x="0"/>
        <item x="1"/>
        <item t="default"/>
      </items>
    </pivotField>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3">
    <i>
      <x/>
    </i>
    <i>
      <x v="1"/>
    </i>
    <i t="grand">
      <x/>
    </i>
  </colItems>
  <dataFields count="1">
    <dataField name="Count of OrderID" fld="0" subtotal="count" showDataAs="percentOfTotal" baseField="0" baseItem="0" numFmtId="9"/>
  </dataFields>
  <formats count="2">
    <format dxfId="137">
      <pivotArea outline="0" collapsedLevelsAreSubtotals="1" fieldPosition="0"/>
    </format>
    <format dxfId="13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2C3828-851E-434B-A1DA-C280C453EF5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6">
  <location ref="A42:B57"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dataField="1" showAll="0"/>
    <pivotField showAll="0"/>
    <pivotField showAll="0">
      <items count="5">
        <item x="1"/>
        <item x="0"/>
        <item x="2"/>
        <item x="3"/>
        <item t="default"/>
      </items>
    </pivotField>
    <pivotField showAll="0"/>
    <pivotField showAll="0"/>
    <pivotField showAll="0"/>
    <pivotField showAll="0"/>
    <pivotField showAll="0"/>
    <pivotField showAll="0"/>
    <pivotField showAll="0"/>
    <pivotField axis="axisRow"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15">
    <i>
      <x/>
    </i>
    <i>
      <x v="1"/>
    </i>
    <i>
      <x v="2"/>
    </i>
    <i>
      <x v="3"/>
    </i>
    <i>
      <x v="4"/>
    </i>
    <i>
      <x v="5"/>
    </i>
    <i>
      <x v="6"/>
    </i>
    <i>
      <x v="7"/>
    </i>
    <i>
      <x v="8"/>
    </i>
    <i>
      <x v="9"/>
    </i>
    <i>
      <x v="10"/>
    </i>
    <i>
      <x v="11"/>
    </i>
    <i>
      <x v="12"/>
    </i>
    <i>
      <x v="13"/>
    </i>
    <i t="grand">
      <x/>
    </i>
  </rowItems>
  <colItems count="1">
    <i/>
  </colItems>
  <dataFields count="1">
    <dataField name="Sum of Sales" fld="10" baseField="0" baseItem="0" numFmtId="169"/>
  </dataFields>
  <formats count="2">
    <format dxfId="139">
      <pivotArea outline="0" collapsedLevelsAreSubtotals="1" fieldPosition="0"/>
    </format>
    <format dxfId="13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FB9C76-84B3-4072-A359-1241E09D98A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84:D93" firstHeaderRow="0"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axis="axisRow" showAll="0" sortType="descending">
      <items count="9">
        <item x="3"/>
        <item x="7"/>
        <item x="5"/>
        <item x="2"/>
        <item x="4"/>
        <item x="0"/>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4">
        <item x="1"/>
        <item x="11"/>
        <item x="2"/>
        <item x="8"/>
        <item x="10"/>
        <item x="7"/>
        <item x="12"/>
        <item x="0"/>
        <item x="3"/>
        <item x="9"/>
        <item x="6"/>
        <item x="5"/>
        <item x="4"/>
        <item t="default"/>
      </items>
    </pivotField>
    <pivotField showAll="0">
      <items count="4">
        <item x="2"/>
        <item x="1"/>
        <item x="0"/>
        <item t="default"/>
      </items>
    </pivotField>
    <pivotField showAll="0"/>
    <pivotField dataField="1" showAll="0"/>
    <pivotField dataField="1" showAll="0"/>
    <pivotField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s>
  <rowFields count="1">
    <field x="3"/>
  </rowFields>
  <rowItems count="9">
    <i>
      <x v="3"/>
    </i>
    <i>
      <x v="2"/>
    </i>
    <i>
      <x v="4"/>
    </i>
    <i>
      <x v="7"/>
    </i>
    <i>
      <x v="5"/>
    </i>
    <i>
      <x v="1"/>
    </i>
    <i>
      <x v="6"/>
    </i>
    <i>
      <x/>
    </i>
    <i t="grand">
      <x/>
    </i>
  </rowItems>
  <colFields count="1">
    <field x="-2"/>
  </colFields>
  <colItems count="2">
    <i>
      <x/>
    </i>
    <i i="1">
      <x v="1"/>
    </i>
  </colItems>
  <dataFields count="2">
    <dataField name="Sum of Sales" fld="10" baseField="0" baseItem="0" numFmtId="169"/>
    <dataField name="Sum of Profit" fld="11" baseField="0" baseItem="0" numFmtId="166"/>
  </dataFields>
  <formats count="2">
    <format dxfId="141">
      <pivotArea outline="0" collapsedLevelsAreSubtotals="1" fieldPosition="0"/>
    </format>
    <format dxfId="140">
      <pivotArea outline="0" collapsedLevelsAreSubtotals="1" fieldPosition="0">
        <references count="1">
          <reference field="4294967294" count="1" selected="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D453FF0-FBC7-4D7D-842D-34C791576A6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59:D70"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axis="axisRow" showAll="0" measureFilter="1" sortType="descending">
      <items count="25">
        <item x="22"/>
        <item x="21"/>
        <item x="23"/>
        <item x="18"/>
        <item x="17"/>
        <item x="19"/>
        <item x="10"/>
        <item x="1"/>
        <item x="20"/>
        <item x="16"/>
        <item x="6"/>
        <item x="7"/>
        <item x="12"/>
        <item x="8"/>
        <item x="14"/>
        <item x="5"/>
        <item x="0"/>
        <item x="13"/>
        <item x="3"/>
        <item x="2"/>
        <item x="15"/>
        <item x="4"/>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v="20"/>
    </i>
    <i>
      <x v="14"/>
    </i>
    <i>
      <x v="12"/>
    </i>
    <i>
      <x v="22"/>
    </i>
    <i>
      <x v="19"/>
    </i>
    <i>
      <x v="17"/>
    </i>
    <i>
      <x v="23"/>
    </i>
    <i>
      <x v="13"/>
    </i>
    <i>
      <x v="16"/>
    </i>
    <i>
      <x v="15"/>
    </i>
    <i t="grand">
      <x/>
    </i>
  </rowItems>
  <colItems count="1">
    <i/>
  </colItems>
  <dataFields count="1">
    <dataField name="Sum of Sales" fld="10" baseField="0" baseItem="0" numFmtId="164"/>
  </dataFields>
  <chartFormats count="4">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5E37D2-D0B1-4220-A6ED-1620FFDE690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F94:G98"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4">
    <i>
      <x/>
    </i>
    <i>
      <x v="1"/>
    </i>
    <i>
      <x v="2"/>
    </i>
    <i t="grand">
      <x/>
    </i>
  </rowItems>
  <colItems count="1">
    <i/>
  </colItems>
  <dataFields count="1">
    <dataField name="Sum of Sales" fld="10" baseField="0" baseItem="0"/>
  </dataFields>
  <chartFormats count="4">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4" count="1" selected="0">
            <x v="0"/>
          </reference>
        </references>
      </pivotArea>
    </chartFormat>
    <chartFormat chart="28" format="2">
      <pivotArea type="data" outline="0" fieldPosition="0">
        <references count="2">
          <reference field="4294967294" count="1" selected="0">
            <x v="0"/>
          </reference>
          <reference field="14" count="1" selected="0">
            <x v="1"/>
          </reference>
        </references>
      </pivotArea>
    </chartFormat>
    <chartFormat chart="28"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918AD25-024D-4788-9017-3CD0849AF18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115:M119"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1"/>
        <item x="2"/>
        <item x="0"/>
        <item t="default"/>
      </items>
    </pivotField>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Items count="1">
    <i/>
  </colItems>
  <dataFields count="1">
    <dataField name="Sum of Profit" fld="11" baseField="0" baseItem="0"/>
  </dataFields>
  <chartFormats count="1">
    <chartFormat chart="2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83B83C-9ECF-4728-A5C2-82D782B7614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42:M47"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5">
    <i>
      <x/>
    </i>
    <i>
      <x v="1"/>
    </i>
    <i>
      <x v="2"/>
    </i>
    <i>
      <x v="3"/>
    </i>
    <i t="grand">
      <x/>
    </i>
  </rowItems>
  <colItems count="1">
    <i/>
  </colItems>
  <dataFields count="1">
    <dataField name="Sum of Sales" fld="10" baseField="0" baseItem="0" numFmtId="164"/>
  </dataFields>
  <chartFormats count="3">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C5F6E23-7861-4213-BDC8-EDBB5703B2F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E23:F59"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27"/>
    <field x="26"/>
    <field x="25"/>
    <field x="20"/>
  </rowFields>
  <rowItems count="36">
    <i>
      <x v="1"/>
    </i>
    <i r="1">
      <x v="1"/>
    </i>
    <i r="2">
      <x v="1"/>
    </i>
    <i r="3">
      <x/>
    </i>
    <i r="2">
      <x v="2"/>
    </i>
    <i r="3">
      <x v="1"/>
    </i>
    <i r="2">
      <x v="3"/>
    </i>
    <i r="3">
      <x v="2"/>
    </i>
    <i r="1">
      <x v="2"/>
    </i>
    <i r="2">
      <x v="4"/>
    </i>
    <i r="3">
      <x v="3"/>
    </i>
    <i r="2">
      <x v="5"/>
    </i>
    <i r="3">
      <x v="4"/>
    </i>
    <i r="2">
      <x v="6"/>
    </i>
    <i r="3">
      <x v="5"/>
    </i>
    <i r="1">
      <x v="3"/>
    </i>
    <i r="2">
      <x v="7"/>
    </i>
    <i r="3">
      <x v="6"/>
    </i>
    <i r="2">
      <x v="8"/>
    </i>
    <i r="3">
      <x v="7"/>
    </i>
    <i r="2">
      <x v="9"/>
    </i>
    <i r="3">
      <x v="8"/>
    </i>
    <i r="1">
      <x v="4"/>
    </i>
    <i r="2">
      <x v="10"/>
    </i>
    <i r="3">
      <x v="9"/>
    </i>
    <i r="2">
      <x v="11"/>
    </i>
    <i r="3">
      <x v="10"/>
    </i>
    <i r="2">
      <x v="12"/>
    </i>
    <i r="3">
      <x v="11"/>
    </i>
    <i>
      <x v="2"/>
    </i>
    <i r="1">
      <x v="1"/>
    </i>
    <i r="2">
      <x v="1"/>
    </i>
    <i r="3">
      <x v="12"/>
    </i>
    <i r="2">
      <x v="2"/>
    </i>
    <i r="3">
      <x v="13"/>
    </i>
    <i t="grand">
      <x/>
    </i>
  </rowItems>
  <colItems count="1">
    <i/>
  </colItems>
  <dataFields count="1">
    <dataField name="Sum of Sales" fld="10" baseField="0" baseItem="0" numFmtId="164"/>
  </dataFields>
  <chartFormats count="5">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213EE42-964C-499F-8532-8204CADF217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128:F132"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Profit Margin" fld="13" baseField="8" baseItem="2" numFmtId="43"/>
  </dataFields>
  <formats count="1">
    <format dxfId="123">
      <pivotArea outline="0" collapsedLevelsAreSubtotals="1" fieldPosition="0"/>
    </format>
  </formats>
  <chartFormats count="1">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DB61E01-27A4-4AAD-8187-EC8294DE261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39" firstHeaderRow="0"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axis="axisRow"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27"/>
    <field x="26"/>
    <field x="25"/>
    <field x="20"/>
  </rowFields>
  <rowItems count="36">
    <i>
      <x v="1"/>
    </i>
    <i r="1">
      <x v="1"/>
    </i>
    <i r="2">
      <x v="1"/>
    </i>
    <i r="3">
      <x/>
    </i>
    <i r="2">
      <x v="2"/>
    </i>
    <i r="3">
      <x v="1"/>
    </i>
    <i r="2">
      <x v="3"/>
    </i>
    <i r="3">
      <x v="2"/>
    </i>
    <i r="1">
      <x v="2"/>
    </i>
    <i r="2">
      <x v="4"/>
    </i>
    <i r="3">
      <x v="3"/>
    </i>
    <i r="2">
      <x v="5"/>
    </i>
    <i r="3">
      <x v="4"/>
    </i>
    <i r="2">
      <x v="6"/>
    </i>
    <i r="3">
      <x v="5"/>
    </i>
    <i r="1">
      <x v="3"/>
    </i>
    <i r="2">
      <x v="7"/>
    </i>
    <i r="3">
      <x v="6"/>
    </i>
    <i r="2">
      <x v="8"/>
    </i>
    <i r="3">
      <x v="7"/>
    </i>
    <i r="2">
      <x v="9"/>
    </i>
    <i r="3">
      <x v="8"/>
    </i>
    <i r="1">
      <x v="4"/>
    </i>
    <i r="2">
      <x v="10"/>
    </i>
    <i r="3">
      <x v="9"/>
    </i>
    <i r="2">
      <x v="11"/>
    </i>
    <i r="3">
      <x v="10"/>
    </i>
    <i r="2">
      <x v="12"/>
    </i>
    <i r="3">
      <x v="11"/>
    </i>
    <i>
      <x v="2"/>
    </i>
    <i r="1">
      <x v="1"/>
    </i>
    <i r="2">
      <x v="1"/>
    </i>
    <i r="3">
      <x v="12"/>
    </i>
    <i r="2">
      <x v="2"/>
    </i>
    <i r="3">
      <x v="13"/>
    </i>
    <i t="grand">
      <x/>
    </i>
  </rowItems>
  <colFields count="1">
    <field x="-2"/>
  </colFields>
  <colItems count="2">
    <i>
      <x/>
    </i>
    <i i="1">
      <x v="1"/>
    </i>
  </colItems>
  <dataFields count="2">
    <dataField name="Sum of Sales" fld="10" baseField="0" baseItem="0" numFmtId="164"/>
    <dataField name="Average of Profit Margin" fld="13" subtotal="average" baseField="19" baseItem="2"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0A17473-45D6-449E-B999-4A226D7A602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L77:M83"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axis="axisRow" showAll="0" measureFilter="1" sortType="descending">
      <items count="31">
        <item x="27"/>
        <item x="24"/>
        <item x="8"/>
        <item x="13"/>
        <item x="5"/>
        <item x="20"/>
        <item x="28"/>
        <item x="4"/>
        <item x="1"/>
        <item x="15"/>
        <item x="7"/>
        <item x="17"/>
        <item x="6"/>
        <item x="26"/>
        <item x="25"/>
        <item x="18"/>
        <item x="2"/>
        <item x="9"/>
        <item x="29"/>
        <item x="10"/>
        <item x="12"/>
        <item x="11"/>
        <item x="0"/>
        <item x="14"/>
        <item x="21"/>
        <item x="22"/>
        <item x="3"/>
        <item x="19"/>
        <item x="2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5"/>
    </i>
    <i>
      <x v="9"/>
    </i>
    <i>
      <x v="3"/>
    </i>
    <i>
      <x v="29"/>
    </i>
    <i>
      <x v="7"/>
    </i>
    <i t="grand">
      <x/>
    </i>
  </rowItems>
  <colItems count="1">
    <i/>
  </colItems>
  <dataFields count="1">
    <dataField name="Sum of Profit" fld="11" baseField="0" baseItem="0"/>
  </dataFields>
  <chartFormats count="3">
    <chartFormat chart="2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9845429-2E0A-4B0D-B7A4-446062F130A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8">
    <pivotField showAll="0"/>
    <pivotField numFmtId="14" showAll="0">
      <items count="412">
        <item x="21"/>
        <item x="23"/>
        <item x="12"/>
        <item x="3"/>
        <item x="17"/>
        <item x="0"/>
        <item x="29"/>
        <item x="7"/>
        <item x="27"/>
        <item x="30"/>
        <item x="22"/>
        <item x="10"/>
        <item x="28"/>
        <item x="11"/>
        <item x="2"/>
        <item x="4"/>
        <item x="15"/>
        <item x="13"/>
        <item x="16"/>
        <item x="25"/>
        <item x="1"/>
        <item x="8"/>
        <item x="19"/>
        <item x="9"/>
        <item x="24"/>
        <item x="26"/>
        <item x="6"/>
        <item x="18"/>
        <item x="20"/>
        <item x="5"/>
        <item x="50"/>
        <item x="52"/>
        <item x="14"/>
        <item x="53"/>
        <item x="49"/>
        <item x="36"/>
        <item x="31"/>
        <item x="37"/>
        <item x="41"/>
        <item x="46"/>
        <item x="51"/>
        <item x="33"/>
        <item x="55"/>
        <item x="34"/>
        <item x="32"/>
        <item x="38"/>
        <item x="48"/>
        <item x="43"/>
        <item x="44"/>
        <item x="47"/>
        <item x="35"/>
        <item x="42"/>
        <item x="40"/>
        <item x="56"/>
        <item x="45"/>
        <item x="54"/>
        <item x="39"/>
        <item x="58"/>
        <item x="64"/>
        <item x="76"/>
        <item x="84"/>
        <item x="83"/>
        <item x="61"/>
        <item x="82"/>
        <item x="65"/>
        <item x="75"/>
        <item x="80"/>
        <item x="79"/>
        <item x="67"/>
        <item x="62"/>
        <item x="74"/>
        <item x="72"/>
        <item x="78"/>
        <item x="57"/>
        <item x="86"/>
        <item x="70"/>
        <item x="63"/>
        <item x="68"/>
        <item x="66"/>
        <item x="73"/>
        <item x="77"/>
        <item x="71"/>
        <item x="69"/>
        <item x="60"/>
        <item x="85"/>
        <item x="81"/>
        <item x="59"/>
        <item x="91"/>
        <item x="109"/>
        <item x="103"/>
        <item x="96"/>
        <item x="94"/>
        <item x="102"/>
        <item x="112"/>
        <item x="104"/>
        <item x="115"/>
        <item x="100"/>
        <item x="92"/>
        <item x="107"/>
        <item x="101"/>
        <item x="90"/>
        <item x="113"/>
        <item x="111"/>
        <item x="97"/>
        <item x="87"/>
        <item x="99"/>
        <item x="89"/>
        <item x="114"/>
        <item x="95"/>
        <item x="108"/>
        <item x="106"/>
        <item x="105"/>
        <item x="98"/>
        <item x="88"/>
        <item x="93"/>
        <item x="110"/>
        <item x="136"/>
        <item x="130"/>
        <item x="133"/>
        <item x="144"/>
        <item x="123"/>
        <item x="138"/>
        <item x="119"/>
        <item x="127"/>
        <item x="134"/>
        <item x="122"/>
        <item x="126"/>
        <item x="141"/>
        <item x="128"/>
        <item x="124"/>
        <item x="131"/>
        <item x="118"/>
        <item x="137"/>
        <item x="129"/>
        <item x="132"/>
        <item x="139"/>
        <item x="143"/>
        <item x="135"/>
        <item x="116"/>
        <item x="145"/>
        <item x="121"/>
        <item x="140"/>
        <item x="142"/>
        <item x="117"/>
        <item x="125"/>
        <item x="120"/>
        <item x="149"/>
        <item x="174"/>
        <item x="160"/>
        <item x="170"/>
        <item x="147"/>
        <item x="156"/>
        <item x="151"/>
        <item x="148"/>
        <item x="168"/>
        <item x="167"/>
        <item x="163"/>
        <item x="152"/>
        <item x="169"/>
        <item x="155"/>
        <item x="161"/>
        <item x="171"/>
        <item x="166"/>
        <item x="150"/>
        <item x="162"/>
        <item x="153"/>
        <item x="159"/>
        <item x="146"/>
        <item x="165"/>
        <item x="154"/>
        <item x="164"/>
        <item x="158"/>
        <item x="172"/>
        <item x="157"/>
        <item x="173"/>
        <item x="184"/>
        <item x="200"/>
        <item x="189"/>
        <item x="181"/>
        <item x="190"/>
        <item x="199"/>
        <item x="179"/>
        <item x="185"/>
        <item x="203"/>
        <item x="204"/>
        <item x="193"/>
        <item x="191"/>
        <item x="202"/>
        <item x="186"/>
        <item x="177"/>
        <item x="201"/>
        <item x="178"/>
        <item x="197"/>
        <item x="198"/>
        <item x="176"/>
        <item x="183"/>
        <item x="192"/>
        <item x="182"/>
        <item x="196"/>
        <item x="188"/>
        <item x="187"/>
        <item x="175"/>
        <item x="180"/>
        <item x="194"/>
        <item x="195"/>
        <item x="208"/>
        <item x="205"/>
        <item x="215"/>
        <item x="231"/>
        <item x="213"/>
        <item x="209"/>
        <item x="229"/>
        <item x="216"/>
        <item x="217"/>
        <item x="212"/>
        <item x="207"/>
        <item x="230"/>
        <item x="214"/>
        <item x="225"/>
        <item x="228"/>
        <item x="233"/>
        <item x="219"/>
        <item x="232"/>
        <item x="222"/>
        <item x="220"/>
        <item x="206"/>
        <item x="224"/>
        <item x="234"/>
        <item x="218"/>
        <item x="227"/>
        <item x="221"/>
        <item x="211"/>
        <item x="226"/>
        <item x="210"/>
        <item x="223"/>
        <item x="240"/>
        <item x="237"/>
        <item x="247"/>
        <item x="250"/>
        <item x="251"/>
        <item x="260"/>
        <item x="236"/>
        <item x="252"/>
        <item x="242"/>
        <item x="263"/>
        <item x="249"/>
        <item x="246"/>
        <item x="261"/>
        <item x="235"/>
        <item x="244"/>
        <item x="238"/>
        <item x="256"/>
        <item x="257"/>
        <item x="241"/>
        <item x="258"/>
        <item x="259"/>
        <item x="262"/>
        <item x="253"/>
        <item x="255"/>
        <item x="254"/>
        <item x="239"/>
        <item x="248"/>
        <item x="243"/>
        <item x="245"/>
        <item x="275"/>
        <item x="264"/>
        <item x="265"/>
        <item x="278"/>
        <item x="279"/>
        <item x="266"/>
        <item x="291"/>
        <item x="277"/>
        <item x="270"/>
        <item x="272"/>
        <item x="286"/>
        <item x="283"/>
        <item x="289"/>
        <item x="292"/>
        <item x="281"/>
        <item x="284"/>
        <item x="285"/>
        <item x="273"/>
        <item x="287"/>
        <item x="276"/>
        <item x="290"/>
        <item x="288"/>
        <item x="269"/>
        <item x="267"/>
        <item x="274"/>
        <item x="282"/>
        <item x="293"/>
        <item x="268"/>
        <item x="271"/>
        <item x="280"/>
        <item x="302"/>
        <item x="299"/>
        <item x="297"/>
        <item x="310"/>
        <item x="304"/>
        <item x="295"/>
        <item x="308"/>
        <item x="315"/>
        <item x="294"/>
        <item x="312"/>
        <item x="300"/>
        <item x="318"/>
        <item x="307"/>
        <item x="298"/>
        <item x="313"/>
        <item x="296"/>
        <item x="301"/>
        <item x="320"/>
        <item x="305"/>
        <item x="321"/>
        <item x="309"/>
        <item x="306"/>
        <item x="317"/>
        <item x="319"/>
        <item x="316"/>
        <item x="322"/>
        <item x="314"/>
        <item x="303"/>
        <item x="311"/>
        <item x="344"/>
        <item x="335"/>
        <item x="342"/>
        <item x="339"/>
        <item x="333"/>
        <item x="327"/>
        <item x="338"/>
        <item x="350"/>
        <item x="325"/>
        <item x="337"/>
        <item x="341"/>
        <item x="334"/>
        <item x="346"/>
        <item x="351"/>
        <item x="330"/>
        <item x="326"/>
        <item x="324"/>
        <item x="336"/>
        <item x="352"/>
        <item x="340"/>
        <item x="348"/>
        <item x="328"/>
        <item x="331"/>
        <item x="329"/>
        <item x="347"/>
        <item x="349"/>
        <item x="343"/>
        <item x="323"/>
        <item x="345"/>
        <item x="332"/>
        <item x="371"/>
        <item x="360"/>
        <item x="379"/>
        <item x="378"/>
        <item x="367"/>
        <item x="366"/>
        <item x="361"/>
        <item x="382"/>
        <item x="374"/>
        <item x="370"/>
        <item x="354"/>
        <item x="377"/>
        <item x="380"/>
        <item x="359"/>
        <item x="368"/>
        <item x="364"/>
        <item x="381"/>
        <item x="373"/>
        <item x="375"/>
        <item x="363"/>
        <item x="355"/>
        <item x="376"/>
        <item x="365"/>
        <item x="358"/>
        <item x="357"/>
        <item x="353"/>
        <item x="372"/>
        <item x="362"/>
        <item x="356"/>
        <item x="369"/>
        <item x="390"/>
        <item x="387"/>
        <item x="396"/>
        <item x="400"/>
        <item x="402"/>
        <item x="388"/>
        <item x="405"/>
        <item x="383"/>
        <item x="399"/>
        <item x="393"/>
        <item x="404"/>
        <item x="397"/>
        <item x="389"/>
        <item x="401"/>
        <item x="407"/>
        <item x="410"/>
        <item x="386"/>
        <item x="392"/>
        <item x="409"/>
        <item x="384"/>
        <item x="385"/>
        <item x="395"/>
        <item x="394"/>
        <item x="406"/>
        <item x="408"/>
        <item x="391"/>
        <item x="403"/>
        <item x="39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7" showAll="0">
      <items count="15">
        <item x="0"/>
        <item x="1"/>
        <item x="2"/>
        <item x="3"/>
        <item x="4"/>
        <item x="5"/>
        <item x="6"/>
        <item x="7"/>
        <item x="8"/>
        <item x="9"/>
        <item x="10"/>
        <item x="11"/>
        <item x="12"/>
        <item x="13"/>
        <item t="default"/>
      </items>
    </pivotField>
    <pivotField axis="axisRow" showAll="0" sortType="ascending">
      <items count="7">
        <item x="1"/>
        <item x="5"/>
        <item x="2"/>
        <item x="3"/>
        <item x="4"/>
        <item x="0"/>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0"/>
        <item x="1"/>
        <item x="2"/>
        <item x="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7">
    <i>
      <x v="5"/>
    </i>
    <i>
      <x v="1"/>
    </i>
    <i>
      <x/>
    </i>
    <i>
      <x v="2"/>
    </i>
    <i>
      <x v="3"/>
    </i>
    <i>
      <x v="4"/>
    </i>
    <i t="grand">
      <x/>
    </i>
  </rowItems>
  <colItems count="1">
    <i/>
  </colItems>
  <dataFields count="1">
    <dataField name="Sum of Sales" fld="10" baseField="0" baseItem="0" numFmtId="1"/>
  </dataFields>
  <formats count="1">
    <format dxfId="121">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A6EE2E2-85AF-44EE-98FA-FF3882797D6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4">
    <pivotField axis="axisRow" showAll="0">
      <items count="5">
        <item x="1"/>
        <item x="0"/>
        <item x="2"/>
        <item x="3"/>
        <item t="default"/>
      </items>
    </pivotField>
    <pivotField showAll="0"/>
    <pivotField showAll="0"/>
    <pivotField dataField="1" numFmtId="10" showAll="0"/>
  </pivotFields>
  <rowFields count="1">
    <field x="0"/>
  </rowFields>
  <rowItems count="5">
    <i>
      <x/>
    </i>
    <i>
      <x v="1"/>
    </i>
    <i>
      <x v="2"/>
    </i>
    <i>
      <x v="3"/>
    </i>
    <i t="grand">
      <x/>
    </i>
  </rowItems>
  <colItems count="1">
    <i/>
  </colItems>
  <dataFields count="1">
    <dataField name="Sum of Return Rate" fld="3"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310EAD03-8877-4FE9-95F9-77A756600F25}" autoFormatId="16" applyNumberFormats="0" applyBorderFormats="0" applyFontFormats="0" applyPatternFormats="0" applyAlignmentFormats="0" applyWidthHeightFormats="0">
  <queryTableRefresh nextId="27" unboundColumnsRight="2">
    <queryTableFields count="22">
      <queryTableField id="2" name="OrderID" tableColumnId="2"/>
      <queryTableField id="15" name="Order Date" tableColumnId="1"/>
      <queryTableField id="4" name="Customer Name" tableColumnId="4"/>
      <queryTableField id="5" name="City" tableColumnId="5"/>
      <queryTableField id="6" name="Phone Number" tableColumnId="6"/>
      <queryTableField id="7" name="Product" tableColumnId="7"/>
      <queryTableField id="8" name="ProductCode" tableColumnId="8"/>
      <queryTableField id="9" name="Brand" tableColumnId="9"/>
      <queryTableField id="10" name="Category" tableColumnId="10"/>
      <queryTableField id="11" name="Region" tableColumnId="11"/>
      <queryTableField id="12" name="Sales" tableColumnId="12"/>
      <queryTableField id="13" name="Profit" tableColumnId="13"/>
      <queryTableField id="16" name="Region_Clean" tableColumnId="3"/>
      <queryTableField id="17" name="Profit Margin" tableColumnId="14"/>
      <queryTableField id="18" name="Sales Size" tableColumnId="15"/>
      <queryTableField id="19" name="Profitability Flag" tableColumnId="16"/>
      <queryTableField id="20" name="ReturnReason" tableColumnId="17"/>
      <queryTableField id="21" name="Return Status" tableColumnId="18"/>
      <queryTableField id="26" dataBound="0" tableColumnId="22"/>
      <queryTableField id="22" name="UnitPrice" tableColumnId="19"/>
      <queryTableField id="24" dataBound="0" tableColumnId="20"/>
      <queryTableField id="25" dataBound="0"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BD1AD28E-8421-4730-944B-A812D265313C}" autoFormatId="16" applyNumberFormats="0" applyBorderFormats="0" applyFontFormats="0" applyPatternFormats="0" applyAlignmentFormats="0" applyWidthHeightFormats="0">
  <queryTableRefresh nextId="4">
    <queryTableFields count="3">
      <queryTableField id="1" name="Region_Clean" tableColumnId="1"/>
      <queryTableField id="2" name="Total Sales" tableColumnId="2"/>
      <queryTableField id="3" name="Total Profi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FAED909E-EA0E-4E05-872F-E17CDD92B477}" autoFormatId="16" applyNumberFormats="0" applyBorderFormats="0" applyFontFormats="0" applyPatternFormats="0" applyAlignmentFormats="0" applyWidthHeightFormats="0">
  <queryTableRefresh nextId="3">
    <queryTableFields count="2">
      <queryTableField id="1" name="Brand" tableColumnId="1"/>
      <queryTableField id="2" name="Avg Profit Margi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4F0D7D4-871C-4E8A-B7EA-507F917C5A67}" sourceName="Brand">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14" name="PivotTable10"/>
    <pivotTable tabId="14" name="PivotTable11"/>
    <pivotTable tabId="14" name="PivotTable12"/>
    <pivotTable tabId="14" name="PivotTable13"/>
  </pivotTables>
  <data>
    <tabular pivotCacheId="1912639396">
      <items count="13">
        <i x="1" s="1"/>
        <i x="11" s="1"/>
        <i x="2" s="1"/>
        <i x="8" s="1"/>
        <i x="10" s="1"/>
        <i x="7" s="1"/>
        <i x="12" s="1"/>
        <i x="0" s="1"/>
        <i x="3" s="1"/>
        <i x="9" s="1"/>
        <i x="6"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1FB5DF-9DD9-45BD-85EC-EFCF1E015EFF}" sourceName="Category">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14" name="PivotTable10"/>
    <pivotTable tabId="14" name="PivotTable11"/>
    <pivotTable tabId="14" name="PivotTable12"/>
    <pivotTable tabId="14" name="PivotTable13"/>
  </pivotTables>
  <data>
    <tabular pivotCacheId="191263939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lean" xr10:uid="{5DCE5C81-F725-4B86-A747-A6BD76E79611}" sourceName="Region_Clean">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14" name="PivotTable10"/>
    <pivotTable tabId="14" name="PivotTable11"/>
    <pivotTable tabId="14" name="PivotTable12"/>
    <pivotTable tabId="14" name="PivotTable13"/>
  </pivotTables>
  <data>
    <tabular pivotCacheId="1912639396">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95D638A7-C4FA-4A12-8FA6-47262622801F}" cache="Slicer_Brand" caption="Brand" columnCount="3" rowHeight="241300"/>
  <slicer name="Category 1" xr10:uid="{6FAEDA67-B0FF-4258-ABC2-20381ABE7008}" cache="Slicer_Category" caption="Category" columnCount="3" rowHeight="241300"/>
  <slicer name="Region_Clean 1" xr10:uid="{8104CCC6-49AD-4497-882C-9C36E7171EC6}" cache="Slicer_Region_Clean" caption="Region_Clean"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508990B-81FC-4A07-A044-F459A027718C}" cache="Slicer_Brand" caption="Brand" startItem="5" rowHeight="241300"/>
  <slicer name="Category" xr10:uid="{C3D3FD92-9562-4084-83F0-AC2CC5B6AFA0}" cache="Slicer_Category" caption="Category" rowHeight="241300"/>
  <slicer name="Region_Clean" xr10:uid="{42F2E884-0C6F-4BC3-85F2-B30FF895CEF7}" cache="Slicer_Region_Clean" caption="Region_Clean"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D2395C-5C6F-4E80-B9F2-656D218EE715}" name="Table6" displayName="Table6" ref="C107:F111" totalsRowShown="0">
  <autoFilter ref="C107:F111" xr:uid="{D6D2395C-5C6F-4E80-B9F2-656D218EE715}"/>
  <tableColumns count="4">
    <tableColumn id="1" xr3:uid="{E2633332-A35E-4A33-A0A1-4EE94C508BB9}" name="Region"/>
    <tableColumn id="2" xr3:uid="{B1338B7E-671E-4CDA-9035-24F47ECA09BE}" name="Orders">
      <calculatedColumnFormula>COUNTIFS(SalesData[Region_Clean],'EDA questions'!C108)</calculatedColumnFormula>
    </tableColumn>
    <tableColumn id="3" xr3:uid="{357E7E2C-5688-46A2-B1FA-371F55FD8FCF}" name="Returned">
      <calculatedColumnFormula>COUNTIFS(SalesData[Region_Clean],'EDA questions'!C108,SalesData[Return Status],'EDA questions'!$E$107)</calculatedColumnFormula>
    </tableColumn>
    <tableColumn id="4" xr3:uid="{97210D5A-A526-4373-98DE-D14902A8C5FC}" name="Return Rate" dataDxfId="122">
      <calculatedColumnFormula>E108/D108</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8579CA-A39F-4A48-A265-9AC56B73836B}" name="SalesData" displayName="SalesData" ref="A1:V11201" tableType="queryTable" totalsRowShown="0">
  <autoFilter ref="A1:V11201" xr:uid="{6E8579CA-A39F-4A48-A265-9AC56B73836B}"/>
  <tableColumns count="22">
    <tableColumn id="2" xr3:uid="{50D47AE7-3B3B-4727-BA5E-350E260C07B8}" uniqueName="2" name="OrderID" queryTableFieldId="2"/>
    <tableColumn id="1" xr3:uid="{51FF5B1A-56FA-4CE3-B6B1-60AAEED8979E}" uniqueName="1" name="Order Date" queryTableFieldId="15" dataDxfId="120"/>
    <tableColumn id="4" xr3:uid="{8B02A74F-3D25-45F0-AEBC-91D7229FB0DC}" uniqueName="4" name="Customer Name" queryTableFieldId="4" dataDxfId="119"/>
    <tableColumn id="5" xr3:uid="{7B1CB590-58C0-4BBF-9916-FCDC1CE39DCF}" uniqueName="5" name="City" queryTableFieldId="5" dataDxfId="118"/>
    <tableColumn id="6" xr3:uid="{D77640B5-1527-4FDA-A5A7-77A5DC6E595D}" uniqueName="6" name="Phone Number" queryTableFieldId="6"/>
    <tableColumn id="7" xr3:uid="{1E67383D-862E-4D8B-97D8-4956878CE460}" uniqueName="7" name="Product" queryTableFieldId="7"/>
    <tableColumn id="8" xr3:uid="{8166211E-BCCD-499B-85CB-D5B972F2AA28}" uniqueName="8" name="ProductCode" queryTableFieldId="8" dataDxfId="117"/>
    <tableColumn id="9" xr3:uid="{CBA52901-4436-43EE-B3FA-50220E77F173}" uniqueName="9" name="Brand" queryTableFieldId="9" dataDxfId="116"/>
    <tableColumn id="10" xr3:uid="{583942E1-BA69-495B-85B4-10007747F511}" uniqueName="10" name="Category" queryTableFieldId="10"/>
    <tableColumn id="11" xr3:uid="{282275D0-3EB5-42B9-8CF5-F5B1CAFE1F30}" uniqueName="11" name="Region" queryTableFieldId="11" dataDxfId="115"/>
    <tableColumn id="12" xr3:uid="{333F8B81-C2E8-4E2F-95A4-B05808E99AF0}" uniqueName="12" name="Sales" queryTableFieldId="12" dataDxfId="114"/>
    <tableColumn id="13" xr3:uid="{899B9B4A-81B8-4D8E-B46F-F31AAB76C63E}" uniqueName="13" name="Profit" queryTableFieldId="13" dataDxfId="113"/>
    <tableColumn id="3" xr3:uid="{476AF991-7621-4C56-A42C-9BB0B20C8197}" uniqueName="3" name="Region_Clean" queryTableFieldId="16"/>
    <tableColumn id="14" xr3:uid="{F977BF87-9AA7-468F-AA24-D5B10447F132}" uniqueName="14" name="Profit Margin" queryTableFieldId="17"/>
    <tableColumn id="15" xr3:uid="{30370856-6ED5-4F6F-A151-A009F89B8A00}" uniqueName="15" name="Sales Size" queryTableFieldId="18"/>
    <tableColumn id="16" xr3:uid="{8A8CE69B-49A7-4AA7-960A-63F6D18C9F7E}" uniqueName="16" name="Profitability Flag" queryTableFieldId="19"/>
    <tableColumn id="17" xr3:uid="{EAA5BA2D-88A8-4164-8B8F-01291A9F1B39}" uniqueName="17" name="ReturnReason" queryTableFieldId="20" dataDxfId="112"/>
    <tableColumn id="18" xr3:uid="{78B30610-D5EA-42A1-A067-3C162D670657}" uniqueName="18" name="Return Status" queryTableFieldId="21"/>
    <tableColumn id="22" xr3:uid="{9FA41A66-A88F-4680-9503-AC60F68A86D0}" uniqueName="22" name="Return (1 or 0)" queryTableFieldId="26" dataDxfId="111">
      <calculatedColumnFormula>IF(SalesData[[#This Row],[Return Status]]="Returned",1,0)</calculatedColumnFormula>
    </tableColumn>
    <tableColumn id="19" xr3:uid="{8EB09ABD-20BC-468C-96F6-DA27B47481AD}" uniqueName="19" name="UnitPrice" queryTableFieldId="22"/>
    <tableColumn id="20" xr3:uid="{D1E4E04B-A9E7-43DF-9F4C-218F55B76E0C}" uniqueName="20" name="Order Month(MMM-YY)" queryTableFieldId="24" dataDxfId="110">
      <calculatedColumnFormula>EOMONTH(SalesData[[#This Row],[Order Date]],0)</calculatedColumnFormula>
    </tableColumn>
    <tableColumn id="21" xr3:uid="{3E7A7D5F-9B63-4359-B75A-1F3CE33E8D6F}" uniqueName="21" name="Order Date(Q)" queryTableFieldId="25" dataDxfId="109">
      <calculatedColumnFormula>"Q"&amp;INT((MONTH(SalesData[[#This Row],[Order Date]])+2)/3)&amp;"-"&amp;YEAR(SalesData[[#This Row],[Order 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831269-8058-4BF6-9B81-442E12033548}" name="Profit___Sales_by_Region" displayName="Profit___Sales_by_Region" ref="A1:C5" tableType="queryTable" totalsRowShown="0">
  <autoFilter ref="A1:C5" xr:uid="{4D831269-8058-4BF6-9B81-442E12033548}"/>
  <tableColumns count="3">
    <tableColumn id="1" xr3:uid="{4AFD75DC-D8C8-485B-991B-7778354480CF}" uniqueName="1" name="Region_Clean" queryTableFieldId="1"/>
    <tableColumn id="2" xr3:uid="{EEAC8175-5191-4950-8594-1FCBD0B790C6}" uniqueName="2" name="Total Sales" queryTableFieldId="2"/>
    <tableColumn id="3" xr3:uid="{85F31621-2D04-44C6-BE90-5189AFDF7B5D}" uniqueName="3" name="Total Profit"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FA6A50-328B-441C-B31E-360A5522B010}" name="Avg_Profit_Margin_by_Brand" displayName="Avg_Profit_Margin_by_Brand" ref="A1:B14" tableType="queryTable" totalsRowShown="0">
  <autoFilter ref="A1:B14" xr:uid="{5BFA6A50-328B-441C-B31E-360A5522B010}"/>
  <tableColumns count="2">
    <tableColumn id="1" xr3:uid="{A04D0221-B188-4C06-A18D-7A9B08BC9714}" uniqueName="1" name="Brand" queryTableFieldId="1" dataDxfId="108"/>
    <tableColumn id="2" xr3:uid="{9120E8B5-4F6E-4F44-B016-210857131BA9}" uniqueName="2" name="Avg Profit Margin"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table" Target="../tables/table1.xml"/><Relationship Id="rId4" Type="http://schemas.openxmlformats.org/officeDocument/2006/relationships/pivotTable" Target="../pivotTables/pivotTable17.xm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C06C-2DB2-405D-8D18-A7B75BCD4BEF}">
  <dimension ref="A1"/>
  <sheetViews>
    <sheetView workbookViewId="0">
      <selection activeCell="D16" sqref="D16"/>
    </sheetView>
  </sheetViews>
  <sheetFormatPr defaultRowHeight="14.5" x14ac:dyDescent="0.35"/>
  <cols>
    <col min="1" max="1" width="11.36328125" bestFit="1" customWidth="1"/>
    <col min="2" max="2" width="10.54296875" bestFit="1" customWidth="1"/>
    <col min="3" max="3" width="9.453125" bestFit="1" customWidth="1"/>
    <col min="4" max="4" width="14" bestFit="1" customWidth="1"/>
    <col min="5" max="5" width="10.7265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6239-B768-4719-849A-FFCF2214EB98}">
  <dimension ref="A1"/>
  <sheetViews>
    <sheetView topLeftCell="A7" workbookViewId="0">
      <selection activeCell="M20" sqref="M20"/>
    </sheetView>
  </sheetViews>
  <sheetFormatPr defaultRowHeight="14.5" x14ac:dyDescent="0.35"/>
  <cols>
    <col min="1" max="1" width="17" bestFit="1" customWidth="1"/>
    <col min="2" max="2" width="21.3632812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U42"/>
  <sheetViews>
    <sheetView showGridLines="0" tabSelected="1" zoomScale="66" zoomScaleNormal="66" workbookViewId="0">
      <selection activeCell="S27" sqref="S27"/>
    </sheetView>
  </sheetViews>
  <sheetFormatPr defaultColWidth="0" defaultRowHeight="14.5" zeroHeight="1" x14ac:dyDescent="0.35"/>
  <cols>
    <col min="1" max="1" width="7.36328125" customWidth="1"/>
    <col min="2" max="2" width="10.26953125" customWidth="1"/>
    <col min="3" max="3" width="15.6328125" customWidth="1"/>
    <col min="4" max="4" width="8.453125" customWidth="1"/>
    <col min="5" max="5" width="10.6328125" customWidth="1"/>
    <col min="6" max="6" width="16.26953125" customWidth="1"/>
    <col min="7" max="7" width="8.36328125" customWidth="1"/>
    <col min="8" max="8" width="12.1796875" customWidth="1"/>
    <col min="9" max="9" width="14" bestFit="1" customWidth="1"/>
    <col min="10" max="10" width="8.36328125" customWidth="1"/>
    <col min="11" max="11" width="13.7265625" customWidth="1"/>
    <col min="12" max="12" width="7.90625" customWidth="1"/>
    <col min="13" max="13" width="13.26953125" customWidth="1"/>
    <col min="14" max="21" width="8.7265625" customWidth="1"/>
    <col min="22" max="16384" width="8.7265625" hidden="1"/>
  </cols>
  <sheetData>
    <row r="1" spans="2:21" ht="41" customHeight="1" x14ac:dyDescent="0.35"/>
    <row r="2" spans="2:21" x14ac:dyDescent="0.35"/>
    <row r="3" spans="2:21" x14ac:dyDescent="0.35">
      <c r="B3" s="16" t="s">
        <v>11394</v>
      </c>
      <c r="C3" s="23" t="s">
        <v>11420</v>
      </c>
      <c r="E3" s="20" t="s">
        <v>11395</v>
      </c>
      <c r="F3" s="20" t="s">
        <v>11420</v>
      </c>
      <c r="H3" s="22" t="s">
        <v>11424</v>
      </c>
      <c r="I3" s="22" t="s">
        <v>11417</v>
      </c>
      <c r="K3" s="24" t="s">
        <v>11425</v>
      </c>
      <c r="M3" s="24" t="s">
        <v>11345</v>
      </c>
    </row>
    <row r="4" spans="2:21" ht="26" x14ac:dyDescent="0.6">
      <c r="B4" s="15">
        <f>GETPIVOTDATA("Sales",Analysis!$A$3)</f>
        <v>27988521.549999937</v>
      </c>
      <c r="C4" s="17">
        <f>Analysis!J5</f>
        <v>-0.83207689319231082</v>
      </c>
      <c r="E4" s="18">
        <f>GETPIVOTDATA("Profit",Analysis!$A$13)</f>
        <v>4637875.4299999708</v>
      </c>
      <c r="F4" s="19">
        <f>Analysis!J15</f>
        <v>-0.83532477637509406</v>
      </c>
      <c r="H4" s="21">
        <f>GETPIVOTDATA("OrderID",Analysis!$A$21)</f>
        <v>11200</v>
      </c>
      <c r="I4" s="19">
        <f>Analysis!J23</f>
        <v>-0.83333333333333337</v>
      </c>
      <c r="K4" s="25">
        <f>GETPIVOTDATA("OrderID",Analysis!$A$31,"Return Status","Returned")</f>
        <v>0.10035714285714285</v>
      </c>
      <c r="M4" s="25">
        <f>GETPIVOTDATA("Profit Margin",Analysis!$A$37)</f>
        <v>0.16599267138036838</v>
      </c>
    </row>
    <row r="5" spans="2:21" x14ac:dyDescent="0.35">
      <c r="E5" s="7"/>
    </row>
    <row r="6" spans="2:21" x14ac:dyDescent="0.35">
      <c r="E6" s="7"/>
    </row>
    <row r="7" spans="2:21" x14ac:dyDescent="0.35">
      <c r="E7" s="7"/>
    </row>
    <row r="8" spans="2:21" x14ac:dyDescent="0.35">
      <c r="E8" s="7"/>
      <c r="G8" t="s">
        <v>11421</v>
      </c>
    </row>
    <row r="9" spans="2:21" x14ac:dyDescent="0.35">
      <c r="E9" s="14"/>
    </row>
    <row r="10" spans="2:21" x14ac:dyDescent="0.35"/>
    <row r="11" spans="2:21" x14ac:dyDescent="0.35"/>
    <row r="12" spans="2:21" x14ac:dyDescent="0.35">
      <c r="E12" s="14"/>
    </row>
    <row r="13" spans="2:21" x14ac:dyDescent="0.35">
      <c r="U13" t="s">
        <v>11443</v>
      </c>
    </row>
    <row r="14" spans="2:21" x14ac:dyDescent="0.35"/>
    <row r="15" spans="2:21" x14ac:dyDescent="0.35"/>
    <row r="16" spans="2:21"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customFormat="1" x14ac:dyDescent="0.35"/>
    <row r="34" customFormat="1" x14ac:dyDescent="0.35"/>
    <row r="35" customFormat="1" x14ac:dyDescent="0.35"/>
    <row r="36" customFormat="1" x14ac:dyDescent="0.35"/>
    <row r="37" customFormat="1" hidden="1" x14ac:dyDescent="0.35"/>
    <row r="38" customFormat="1" hidden="1" x14ac:dyDescent="0.35"/>
    <row r="39" customFormat="1" hidden="1" x14ac:dyDescent="0.35"/>
    <row r="40" customFormat="1" hidden="1" x14ac:dyDescent="0.35"/>
    <row r="41" customFormat="1" hidden="1" x14ac:dyDescent="0.35"/>
    <row r="42" customFormat="1" hidden="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5F4A-867E-4AE5-B336-77D3FBA1231F}">
  <dimension ref="A2:J118"/>
  <sheetViews>
    <sheetView showGridLines="0" zoomScale="108" zoomScaleNormal="108" workbookViewId="0">
      <selection activeCell="F3" sqref="F3"/>
    </sheetView>
  </sheetViews>
  <sheetFormatPr defaultRowHeight="14.5" x14ac:dyDescent="0.35"/>
  <cols>
    <col min="1" max="3" width="12.36328125" bestFit="1" customWidth="1"/>
    <col min="4" max="4" width="11.36328125" bestFit="1" customWidth="1"/>
    <col min="5" max="5" width="6.7265625" bestFit="1" customWidth="1"/>
    <col min="6" max="6" width="10.7265625" bestFit="1" customWidth="1"/>
    <col min="7" max="9" width="10.08984375" bestFit="1" customWidth="1"/>
    <col min="10" max="10" width="17.6328125" customWidth="1"/>
    <col min="11" max="414" width="10.08984375" bestFit="1" customWidth="1"/>
    <col min="415" max="415" width="10.7265625" bestFit="1" customWidth="1"/>
  </cols>
  <sheetData>
    <row r="2" spans="1:10" x14ac:dyDescent="0.35">
      <c r="A2" t="s">
        <v>11394</v>
      </c>
    </row>
    <row r="3" spans="1:10" x14ac:dyDescent="0.35">
      <c r="A3" t="s">
        <v>11399</v>
      </c>
      <c r="D3" s="3" t="s">
        <v>11412</v>
      </c>
    </row>
    <row r="4" spans="1:10" x14ac:dyDescent="0.35">
      <c r="A4" s="11">
        <v>27988521.549999937</v>
      </c>
      <c r="D4" t="s">
        <v>11413</v>
      </c>
      <c r="E4" t="s">
        <v>11414</v>
      </c>
      <c r="F4" t="s">
        <v>11398</v>
      </c>
      <c r="H4" t="s">
        <v>11415</v>
      </c>
      <c r="I4" t="s">
        <v>11416</v>
      </c>
      <c r="J4" t="s">
        <v>11417</v>
      </c>
    </row>
    <row r="5" spans="1:10" x14ac:dyDescent="0.35">
      <c r="C5" t="s">
        <v>11399</v>
      </c>
      <c r="D5" s="11">
        <v>23964352.949999936</v>
      </c>
      <c r="E5" s="11">
        <v>4024168.6000000024</v>
      </c>
      <c r="F5" s="11">
        <v>27988521.549999937</v>
      </c>
      <c r="H5">
        <f>GETPIVOTDATA("Sales",$C$3,"Years (Order Date)",2024)</f>
        <v>4024168.6000000024</v>
      </c>
      <c r="I5">
        <f>GETPIVOTDATA("Sales",$C$3,"Years (Order Date)",2023)</f>
        <v>23964352.949999936</v>
      </c>
      <c r="J5" s="7">
        <f>(H5-I5)/I5</f>
        <v>-0.83207689319231082</v>
      </c>
    </row>
    <row r="12" spans="1:10" x14ac:dyDescent="0.35">
      <c r="A12" t="s">
        <v>11395</v>
      </c>
      <c r="D12" s="3" t="s">
        <v>11412</v>
      </c>
      <c r="G12" s="3"/>
    </row>
    <row r="13" spans="1:10" x14ac:dyDescent="0.35">
      <c r="A13" t="s">
        <v>11401</v>
      </c>
      <c r="D13" t="s">
        <v>11413</v>
      </c>
      <c r="E13" t="s">
        <v>11414</v>
      </c>
      <c r="F13" t="s">
        <v>11398</v>
      </c>
    </row>
    <row r="14" spans="1:10" x14ac:dyDescent="0.35">
      <c r="A14" s="11">
        <v>4637875.4299999708</v>
      </c>
      <c r="C14" t="s">
        <v>11401</v>
      </c>
      <c r="D14" s="11">
        <v>3982119.0799999768</v>
      </c>
      <c r="E14" s="11">
        <v>655756.35000000091</v>
      </c>
      <c r="F14" s="11">
        <v>4637875.4299999774</v>
      </c>
      <c r="H14" t="s">
        <v>11415</v>
      </c>
      <c r="I14" t="s">
        <v>11416</v>
      </c>
      <c r="J14" t="s">
        <v>11417</v>
      </c>
    </row>
    <row r="15" spans="1:10" x14ac:dyDescent="0.35">
      <c r="H15">
        <f>GETPIVOTDATA("Profit",$C$12,"Years (Order Date)",2024)</f>
        <v>655756.35000000091</v>
      </c>
      <c r="I15">
        <f>GETPIVOTDATA("Profit",$C$12,"Years (Order Date)",2023)</f>
        <v>3982119.0799999768</v>
      </c>
      <c r="J15" s="7">
        <f>(H15-I15)/I15</f>
        <v>-0.83532477637509406</v>
      </c>
    </row>
    <row r="20" spans="1:10" x14ac:dyDescent="0.35">
      <c r="A20" t="s">
        <v>11419</v>
      </c>
    </row>
    <row r="21" spans="1:10" x14ac:dyDescent="0.35">
      <c r="A21" t="s">
        <v>11418</v>
      </c>
      <c r="D21" s="3" t="s">
        <v>11412</v>
      </c>
    </row>
    <row r="22" spans="1:10" x14ac:dyDescent="0.35">
      <c r="A22" s="12">
        <v>11200</v>
      </c>
      <c r="D22" t="s">
        <v>11413</v>
      </c>
      <c r="E22" t="s">
        <v>11414</v>
      </c>
      <c r="F22" t="s">
        <v>11398</v>
      </c>
      <c r="H22" t="s">
        <v>11415</v>
      </c>
      <c r="I22" t="s">
        <v>11416</v>
      </c>
      <c r="J22" t="s">
        <v>11417</v>
      </c>
    </row>
    <row r="23" spans="1:10" x14ac:dyDescent="0.35">
      <c r="H23">
        <f>GETPIVOTDATA("OrderID",$C$21,"Years (Order Date)",2024)</f>
        <v>1600</v>
      </c>
      <c r="I23">
        <f>GETPIVOTDATA("OrderID",$C$21,"Years (Order Date)",2023)</f>
        <v>9600</v>
      </c>
      <c r="J23" s="7">
        <f>(H23-I23)/I23</f>
        <v>-0.83333333333333337</v>
      </c>
    </row>
    <row r="26" spans="1:10" x14ac:dyDescent="0.35">
      <c r="C26" t="s">
        <v>11418</v>
      </c>
      <c r="D26" s="12">
        <v>9600</v>
      </c>
      <c r="E26" s="12">
        <v>1600</v>
      </c>
      <c r="F26" s="12">
        <v>11200</v>
      </c>
    </row>
    <row r="30" spans="1:10" x14ac:dyDescent="0.35">
      <c r="A30" t="s">
        <v>11422</v>
      </c>
    </row>
    <row r="31" spans="1:10" x14ac:dyDescent="0.35">
      <c r="B31" s="3" t="s">
        <v>11412</v>
      </c>
    </row>
    <row r="32" spans="1:10" x14ac:dyDescent="0.35">
      <c r="B32" t="s">
        <v>11353</v>
      </c>
      <c r="C32" t="s">
        <v>11360</v>
      </c>
      <c r="D32" t="s">
        <v>11398</v>
      </c>
    </row>
    <row r="33" spans="1:4" x14ac:dyDescent="0.35">
      <c r="A33" t="s">
        <v>11418</v>
      </c>
      <c r="B33" s="13">
        <v>0.89964285714285719</v>
      </c>
      <c r="C33" s="13">
        <v>0.10035714285714285</v>
      </c>
      <c r="D33" s="13">
        <v>1</v>
      </c>
    </row>
    <row r="36" spans="1:4" x14ac:dyDescent="0.35">
      <c r="A36" t="s">
        <v>11423</v>
      </c>
    </row>
    <row r="37" spans="1:4" x14ac:dyDescent="0.35">
      <c r="A37" t="s">
        <v>11400</v>
      </c>
    </row>
    <row r="38" spans="1:4" x14ac:dyDescent="0.35">
      <c r="A38" s="7">
        <v>0.16599267138036838</v>
      </c>
    </row>
    <row r="42" spans="1:4" x14ac:dyDescent="0.35">
      <c r="A42" s="3" t="s">
        <v>11397</v>
      </c>
      <c r="B42" t="s">
        <v>11399</v>
      </c>
    </row>
    <row r="43" spans="1:4" x14ac:dyDescent="0.35">
      <c r="A43" s="5">
        <v>44957</v>
      </c>
      <c r="B43" s="29">
        <v>1936163.780000001</v>
      </c>
    </row>
    <row r="44" spans="1:4" x14ac:dyDescent="0.35">
      <c r="A44" s="5">
        <v>44985</v>
      </c>
      <c r="B44" s="29">
        <v>1968022.9299999995</v>
      </c>
    </row>
    <row r="45" spans="1:4" x14ac:dyDescent="0.35">
      <c r="A45" s="5">
        <v>45016</v>
      </c>
      <c r="B45" s="29">
        <v>2007815.6399999994</v>
      </c>
    </row>
    <row r="46" spans="1:4" x14ac:dyDescent="0.35">
      <c r="A46" s="5">
        <v>45046</v>
      </c>
      <c r="B46" s="29">
        <v>2001662.6599999988</v>
      </c>
    </row>
    <row r="47" spans="1:4" x14ac:dyDescent="0.35">
      <c r="A47" s="5">
        <v>45077</v>
      </c>
      <c r="B47" s="29">
        <v>1967145.6100000022</v>
      </c>
    </row>
    <row r="48" spans="1:4" x14ac:dyDescent="0.35">
      <c r="A48" s="5">
        <v>45107</v>
      </c>
      <c r="B48" s="29">
        <v>2007811.8200000019</v>
      </c>
    </row>
    <row r="49" spans="1:2" x14ac:dyDescent="0.35">
      <c r="A49" s="5">
        <v>45138</v>
      </c>
      <c r="B49" s="29">
        <v>2016326.389999999</v>
      </c>
    </row>
    <row r="50" spans="1:2" x14ac:dyDescent="0.35">
      <c r="A50" s="5">
        <v>45169</v>
      </c>
      <c r="B50" s="29">
        <v>1983777.3600000015</v>
      </c>
    </row>
    <row r="51" spans="1:2" x14ac:dyDescent="0.35">
      <c r="A51" s="5">
        <v>45199</v>
      </c>
      <c r="B51" s="29">
        <v>1991132.7900000007</v>
      </c>
    </row>
    <row r="52" spans="1:2" x14ac:dyDescent="0.35">
      <c r="A52" s="5">
        <v>45230</v>
      </c>
      <c r="B52" s="29">
        <v>2070128.8500000024</v>
      </c>
    </row>
    <row r="53" spans="1:2" x14ac:dyDescent="0.35">
      <c r="A53" s="5">
        <v>45260</v>
      </c>
      <c r="B53" s="29">
        <v>2015438.2199999993</v>
      </c>
    </row>
    <row r="54" spans="1:2" x14ac:dyDescent="0.35">
      <c r="A54" s="5">
        <v>45291</v>
      </c>
      <c r="B54" s="29">
        <v>1998926.9000000011</v>
      </c>
    </row>
    <row r="55" spans="1:2" x14ac:dyDescent="0.35">
      <c r="A55" s="5">
        <v>45322</v>
      </c>
      <c r="B55" s="29">
        <v>1954289.6700000009</v>
      </c>
    </row>
    <row r="56" spans="1:2" x14ac:dyDescent="0.35">
      <c r="A56" s="5">
        <v>45351</v>
      </c>
      <c r="B56" s="29">
        <v>2069878.9299999981</v>
      </c>
    </row>
    <row r="57" spans="1:2" x14ac:dyDescent="0.35">
      <c r="A57" s="5" t="s">
        <v>11398</v>
      </c>
      <c r="B57" s="29">
        <v>27988521.550000008</v>
      </c>
    </row>
    <row r="65" spans="1:3" x14ac:dyDescent="0.35">
      <c r="A65" s="3" t="s">
        <v>11397</v>
      </c>
      <c r="B65" t="s">
        <v>11399</v>
      </c>
      <c r="C65" t="s">
        <v>11400</v>
      </c>
    </row>
    <row r="66" spans="1:3" x14ac:dyDescent="0.35">
      <c r="A66" s="5">
        <v>44957</v>
      </c>
      <c r="B66" s="29">
        <v>1936163.780000001</v>
      </c>
      <c r="C66" s="13">
        <v>0.17022167362811849</v>
      </c>
    </row>
    <row r="67" spans="1:3" x14ac:dyDescent="0.35">
      <c r="A67" s="5">
        <v>44985</v>
      </c>
      <c r="B67" s="29">
        <v>1968022.9299999995</v>
      </c>
      <c r="C67" s="13">
        <v>0.16396079844658615</v>
      </c>
    </row>
    <row r="68" spans="1:3" x14ac:dyDescent="0.35">
      <c r="A68" s="5">
        <v>45016</v>
      </c>
      <c r="B68" s="29">
        <v>2007815.6399999994</v>
      </c>
      <c r="C68" s="13">
        <v>0.16871927460417679</v>
      </c>
    </row>
    <row r="69" spans="1:3" x14ac:dyDescent="0.35">
      <c r="A69" s="5">
        <v>45046</v>
      </c>
      <c r="B69" s="29">
        <v>2001662.6599999988</v>
      </c>
      <c r="C69" s="13">
        <v>0.16408618532999253</v>
      </c>
    </row>
    <row r="70" spans="1:3" x14ac:dyDescent="0.35">
      <c r="A70" s="5">
        <v>45077</v>
      </c>
      <c r="B70" s="29">
        <v>1967145.6100000022</v>
      </c>
      <c r="C70" s="13">
        <v>0.16525646566746002</v>
      </c>
    </row>
    <row r="71" spans="1:3" x14ac:dyDescent="0.35">
      <c r="A71" s="5">
        <v>45107</v>
      </c>
      <c r="B71" s="29">
        <v>2007811.8200000019</v>
      </c>
      <c r="C71" s="13">
        <v>0.17029594154294742</v>
      </c>
    </row>
    <row r="72" spans="1:3" x14ac:dyDescent="0.35">
      <c r="A72" s="5">
        <v>45138</v>
      </c>
      <c r="B72" s="29">
        <v>2016326.389999999</v>
      </c>
      <c r="C72" s="13">
        <v>0.1670994089372892</v>
      </c>
    </row>
    <row r="73" spans="1:3" x14ac:dyDescent="0.35">
      <c r="A73" s="5">
        <v>45169</v>
      </c>
      <c r="B73" s="29">
        <v>1983777.3600000015</v>
      </c>
      <c r="C73" s="13">
        <v>0.16351076522573194</v>
      </c>
    </row>
    <row r="74" spans="1:3" x14ac:dyDescent="0.35">
      <c r="A74" s="5">
        <v>45199</v>
      </c>
      <c r="B74" s="29">
        <v>1991132.7900000007</v>
      </c>
      <c r="C74" s="13">
        <v>0.1649696882058268</v>
      </c>
    </row>
    <row r="75" spans="1:3" x14ac:dyDescent="0.35">
      <c r="A75" s="5">
        <v>45230</v>
      </c>
      <c r="B75" s="29">
        <v>2070128.8500000024</v>
      </c>
      <c r="C75" s="13">
        <v>0.16303250077155026</v>
      </c>
    </row>
    <row r="76" spans="1:3" x14ac:dyDescent="0.35">
      <c r="A76" s="5">
        <v>45260</v>
      </c>
      <c r="B76" s="29">
        <v>2015438.2199999993</v>
      </c>
      <c r="C76" s="13">
        <v>0.16523381161612732</v>
      </c>
    </row>
    <row r="77" spans="1:3" x14ac:dyDescent="0.35">
      <c r="A77" s="5">
        <v>45291</v>
      </c>
      <c r="B77" s="29">
        <v>1998926.9000000011</v>
      </c>
      <c r="C77" s="13">
        <v>0.16641212182891985</v>
      </c>
    </row>
    <row r="78" spans="1:3" x14ac:dyDescent="0.35">
      <c r="A78" s="5">
        <v>45322</v>
      </c>
      <c r="B78" s="29">
        <v>1954289.6700000009</v>
      </c>
      <c r="C78" s="13">
        <v>0.16450382823951826</v>
      </c>
    </row>
    <row r="79" spans="1:3" x14ac:dyDescent="0.35">
      <c r="A79" s="5">
        <v>45351</v>
      </c>
      <c r="B79" s="29">
        <v>2069878.9299999981</v>
      </c>
      <c r="C79" s="13">
        <v>0.16659493528092859</v>
      </c>
    </row>
    <row r="80" spans="1:3" x14ac:dyDescent="0.35">
      <c r="A80" s="5" t="s">
        <v>11398</v>
      </c>
      <c r="B80" s="29">
        <v>27988521.549999937</v>
      </c>
      <c r="C80" s="13">
        <v>0.16599267138036838</v>
      </c>
    </row>
    <row r="84" spans="2:4" x14ac:dyDescent="0.35">
      <c r="B84" s="3" t="s">
        <v>11397</v>
      </c>
      <c r="C84" t="s">
        <v>11399</v>
      </c>
      <c r="D84" t="s">
        <v>11401</v>
      </c>
    </row>
    <row r="85" spans="2:4" x14ac:dyDescent="0.35">
      <c r="B85" s="4" t="s">
        <v>27</v>
      </c>
      <c r="C85" s="29">
        <v>3567920.3199999952</v>
      </c>
      <c r="D85" s="12">
        <v>586948.53999999969</v>
      </c>
    </row>
    <row r="86" spans="2:4" x14ac:dyDescent="0.35">
      <c r="B86" s="4" t="s">
        <v>99</v>
      </c>
      <c r="C86" s="29">
        <v>3545174.4700000011</v>
      </c>
      <c r="D86" s="12">
        <v>590652.45000000054</v>
      </c>
    </row>
    <row r="87" spans="2:4" x14ac:dyDescent="0.35">
      <c r="B87" s="4" t="s">
        <v>72</v>
      </c>
      <c r="C87" s="29">
        <v>3532953.4699999993</v>
      </c>
      <c r="D87" s="12">
        <v>574634.17000000062</v>
      </c>
    </row>
    <row r="88" spans="2:4" x14ac:dyDescent="0.35">
      <c r="B88" s="4" t="s">
        <v>80</v>
      </c>
      <c r="C88" s="29">
        <v>3518784.4700000035</v>
      </c>
      <c r="D88" s="12">
        <v>582073.72000000044</v>
      </c>
    </row>
    <row r="89" spans="2:4" x14ac:dyDescent="0.35">
      <c r="B89" s="4" t="s">
        <v>13</v>
      </c>
      <c r="C89" s="29">
        <v>3507727.6700000013</v>
      </c>
      <c r="D89" s="12">
        <v>595151.46999999986</v>
      </c>
    </row>
    <row r="90" spans="2:4" x14ac:dyDescent="0.35">
      <c r="B90" s="4" t="s">
        <v>145</v>
      </c>
      <c r="C90" s="29">
        <v>3487949.2400000081</v>
      </c>
      <c r="D90" s="12">
        <v>591251.4800000008</v>
      </c>
    </row>
    <row r="91" spans="2:4" x14ac:dyDescent="0.35">
      <c r="B91" s="4" t="s">
        <v>46</v>
      </c>
      <c r="C91" s="29">
        <v>3444671.6200000066</v>
      </c>
      <c r="D91" s="12">
        <v>548258.98999999941</v>
      </c>
    </row>
    <row r="92" spans="2:4" x14ac:dyDescent="0.35">
      <c r="B92" s="4" t="s">
        <v>39</v>
      </c>
      <c r="C92" s="29">
        <v>3383340.29</v>
      </c>
      <c r="D92" s="12">
        <v>568904.61000000022</v>
      </c>
    </row>
    <row r="93" spans="2:4" x14ac:dyDescent="0.35">
      <c r="B93" s="4" t="s">
        <v>11398</v>
      </c>
      <c r="C93" s="29">
        <v>27988521.550000016</v>
      </c>
      <c r="D93" s="12">
        <v>4637875.4300000016</v>
      </c>
    </row>
    <row r="98" spans="2:3" x14ac:dyDescent="0.35">
      <c r="B98" s="3" t="s">
        <v>11397</v>
      </c>
      <c r="C98" t="s">
        <v>11445</v>
      </c>
    </row>
    <row r="99" spans="2:3" x14ac:dyDescent="0.35">
      <c r="B99" s="4" t="s">
        <v>65</v>
      </c>
      <c r="C99" s="7">
        <v>0.17971530249110321</v>
      </c>
    </row>
    <row r="100" spans="2:3" x14ac:dyDescent="0.35">
      <c r="B100" s="4" t="s">
        <v>19</v>
      </c>
      <c r="C100" s="7">
        <v>0.41192170818505336</v>
      </c>
    </row>
    <row r="101" spans="2:3" x14ac:dyDescent="0.35">
      <c r="B101" s="4" t="s">
        <v>62</v>
      </c>
      <c r="C101" s="7">
        <v>0.24911032028469751</v>
      </c>
    </row>
    <row r="102" spans="2:3" x14ac:dyDescent="0.35">
      <c r="B102" s="4" t="s">
        <v>43</v>
      </c>
      <c r="C102" s="7">
        <v>0.15925266903914589</v>
      </c>
    </row>
    <row r="103" spans="2:3" x14ac:dyDescent="0.35">
      <c r="B103" s="4" t="s">
        <v>11398</v>
      </c>
      <c r="C103" s="7">
        <v>1</v>
      </c>
    </row>
    <row r="114" spans="3:4" x14ac:dyDescent="0.35">
      <c r="C114" s="3" t="s">
        <v>11397</v>
      </c>
      <c r="D114" t="s">
        <v>11399</v>
      </c>
    </row>
    <row r="115" spans="3:4" x14ac:dyDescent="0.35">
      <c r="C115" s="4" t="s">
        <v>36</v>
      </c>
      <c r="D115" s="29">
        <v>7056155.6299999952</v>
      </c>
    </row>
    <row r="116" spans="3:4" x14ac:dyDescent="0.35">
      <c r="C116" s="4" t="s">
        <v>17</v>
      </c>
      <c r="D116" s="29">
        <v>7180933.8899999922</v>
      </c>
    </row>
    <row r="117" spans="3:4" x14ac:dyDescent="0.35">
      <c r="C117" s="4" t="s">
        <v>31</v>
      </c>
      <c r="D117" s="29">
        <v>13751432.029999968</v>
      </c>
    </row>
    <row r="118" spans="3:4" x14ac:dyDescent="0.35">
      <c r="C118" s="4" t="s">
        <v>11398</v>
      </c>
      <c r="D118" s="29">
        <v>27988521.549999956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01403-83AE-4DC7-95A7-F4D61F89BE95}">
  <dimension ref="A3:M132"/>
  <sheetViews>
    <sheetView topLeftCell="A49" workbookViewId="0">
      <selection activeCell="J36" sqref="J36"/>
    </sheetView>
  </sheetViews>
  <sheetFormatPr defaultRowHeight="14.5" x14ac:dyDescent="0.35"/>
  <cols>
    <col min="1" max="1" width="14.90625" bestFit="1" customWidth="1"/>
    <col min="2" max="2" width="11.26953125" bestFit="1" customWidth="1"/>
    <col min="3" max="3" width="12.36328125" bestFit="1" customWidth="1"/>
    <col min="4" max="4" width="11.26953125" bestFit="1" customWidth="1"/>
    <col min="5" max="5" width="14.90625" bestFit="1" customWidth="1"/>
    <col min="6" max="6" width="11.26953125" bestFit="1" customWidth="1"/>
    <col min="7" max="7" width="11.81640625" bestFit="1" customWidth="1"/>
    <col min="8" max="8" width="11.26953125" bestFit="1" customWidth="1"/>
    <col min="12" max="12" width="12.54296875" bestFit="1" customWidth="1"/>
    <col min="13" max="14" width="11.81640625" bestFit="1" customWidth="1"/>
  </cols>
  <sheetData>
    <row r="3" spans="1:3" x14ac:dyDescent="0.35">
      <c r="A3" s="3" t="s">
        <v>11397</v>
      </c>
      <c r="B3" t="s">
        <v>11399</v>
      </c>
      <c r="C3" t="s">
        <v>11400</v>
      </c>
    </row>
    <row r="4" spans="1:3" x14ac:dyDescent="0.35">
      <c r="A4" s="4" t="s">
        <v>11413</v>
      </c>
      <c r="B4" s="6">
        <v>23964352.949999936</v>
      </c>
      <c r="C4" s="7">
        <v>0.16606655298372683</v>
      </c>
    </row>
    <row r="5" spans="1:3" x14ac:dyDescent="0.35">
      <c r="A5" s="26" t="s">
        <v>11427</v>
      </c>
      <c r="B5" s="6">
        <v>5912002.3500000099</v>
      </c>
      <c r="C5" s="7">
        <v>0.16763391555962731</v>
      </c>
    </row>
    <row r="6" spans="1:3" x14ac:dyDescent="0.35">
      <c r="A6" s="27" t="s">
        <v>11428</v>
      </c>
      <c r="B6" s="6">
        <v>1936163.780000001</v>
      </c>
      <c r="C6" s="7">
        <v>0.17022167362811849</v>
      </c>
    </row>
    <row r="7" spans="1:3" x14ac:dyDescent="0.35">
      <c r="A7" s="28">
        <v>44957</v>
      </c>
      <c r="B7" s="6">
        <v>1936163.780000001</v>
      </c>
      <c r="C7" s="7">
        <v>0.17022167362811849</v>
      </c>
    </row>
    <row r="8" spans="1:3" x14ac:dyDescent="0.35">
      <c r="A8" s="27" t="s">
        <v>11429</v>
      </c>
      <c r="B8" s="6">
        <v>1968022.9299999995</v>
      </c>
      <c r="C8" s="7">
        <v>0.16396079844658615</v>
      </c>
    </row>
    <row r="9" spans="1:3" x14ac:dyDescent="0.35">
      <c r="A9" s="28">
        <v>44985</v>
      </c>
      <c r="B9" s="6">
        <v>1968022.9299999995</v>
      </c>
      <c r="C9" s="7">
        <v>0.16396079844658615</v>
      </c>
    </row>
    <row r="10" spans="1:3" x14ac:dyDescent="0.35">
      <c r="A10" s="27" t="s">
        <v>11430</v>
      </c>
      <c r="B10" s="6">
        <v>2007815.6399999994</v>
      </c>
      <c r="C10" s="7">
        <v>0.16871927460417679</v>
      </c>
    </row>
    <row r="11" spans="1:3" x14ac:dyDescent="0.35">
      <c r="A11" s="28">
        <v>45016</v>
      </c>
      <c r="B11" s="6">
        <v>2007815.6399999994</v>
      </c>
      <c r="C11" s="7">
        <v>0.16871927460417679</v>
      </c>
    </row>
    <row r="12" spans="1:3" x14ac:dyDescent="0.35">
      <c r="A12" s="26" t="s">
        <v>11431</v>
      </c>
      <c r="B12" s="6">
        <v>5976620.0899999961</v>
      </c>
      <c r="C12" s="7">
        <v>0.16654619751346639</v>
      </c>
    </row>
    <row r="13" spans="1:3" x14ac:dyDescent="0.35">
      <c r="A13" s="27" t="s">
        <v>11432</v>
      </c>
      <c r="B13" s="6">
        <v>2001662.6599999988</v>
      </c>
      <c r="C13" s="7">
        <v>0.16408618532999253</v>
      </c>
    </row>
    <row r="14" spans="1:3" x14ac:dyDescent="0.35">
      <c r="A14" s="28">
        <v>45046</v>
      </c>
      <c r="B14" s="6">
        <v>2001662.6599999988</v>
      </c>
      <c r="C14" s="7">
        <v>0.16408618532999253</v>
      </c>
    </row>
    <row r="15" spans="1:3" x14ac:dyDescent="0.35">
      <c r="A15" s="27" t="s">
        <v>11433</v>
      </c>
      <c r="B15" s="6">
        <v>1967145.6100000022</v>
      </c>
      <c r="C15" s="7">
        <v>0.16525646566746002</v>
      </c>
    </row>
    <row r="16" spans="1:3" x14ac:dyDescent="0.35">
      <c r="A16" s="28">
        <v>45077</v>
      </c>
      <c r="B16" s="6">
        <v>1967145.6100000022</v>
      </c>
      <c r="C16" s="7">
        <v>0.16525646566746002</v>
      </c>
    </row>
    <row r="17" spans="1:6" x14ac:dyDescent="0.35">
      <c r="A17" s="27" t="s">
        <v>11434</v>
      </c>
      <c r="B17" s="6">
        <v>2007811.8200000019</v>
      </c>
      <c r="C17" s="7">
        <v>0.17029594154294742</v>
      </c>
    </row>
    <row r="18" spans="1:6" x14ac:dyDescent="0.35">
      <c r="A18" s="28">
        <v>45107</v>
      </c>
      <c r="B18" s="6">
        <v>2007811.8200000019</v>
      </c>
      <c r="C18" s="7">
        <v>0.17029594154294742</v>
      </c>
    </row>
    <row r="19" spans="1:6" x14ac:dyDescent="0.35">
      <c r="A19" s="26" t="s">
        <v>11435</v>
      </c>
      <c r="B19" s="6">
        <v>5991236.5399999879</v>
      </c>
      <c r="C19" s="7">
        <v>0.16519328745628298</v>
      </c>
    </row>
    <row r="20" spans="1:6" x14ac:dyDescent="0.35">
      <c r="A20" s="27" t="s">
        <v>11436</v>
      </c>
      <c r="B20" s="6">
        <v>2016326.389999999</v>
      </c>
      <c r="C20" s="7">
        <v>0.1670994089372892</v>
      </c>
    </row>
    <row r="21" spans="1:6" x14ac:dyDescent="0.35">
      <c r="A21" s="28">
        <v>45138</v>
      </c>
      <c r="B21" s="6">
        <v>2016326.389999999</v>
      </c>
      <c r="C21" s="7">
        <v>0.1670994089372892</v>
      </c>
    </row>
    <row r="22" spans="1:6" x14ac:dyDescent="0.35">
      <c r="A22" s="27" t="s">
        <v>11437</v>
      </c>
      <c r="B22" s="6">
        <v>1983777.3600000015</v>
      </c>
      <c r="C22" s="7">
        <v>0.16351076522573194</v>
      </c>
    </row>
    <row r="23" spans="1:6" x14ac:dyDescent="0.35">
      <c r="A23" s="28">
        <v>45169</v>
      </c>
      <c r="B23" s="6">
        <v>1983777.3600000015</v>
      </c>
      <c r="C23" s="7">
        <v>0.16351076522573194</v>
      </c>
      <c r="E23" s="3" t="s">
        <v>11397</v>
      </c>
      <c r="F23" t="s">
        <v>11399</v>
      </c>
    </row>
    <row r="24" spans="1:6" x14ac:dyDescent="0.35">
      <c r="A24" s="27" t="s">
        <v>11438</v>
      </c>
      <c r="B24" s="6">
        <v>1991132.7900000007</v>
      </c>
      <c r="C24" s="7">
        <v>0.1649696882058268</v>
      </c>
      <c r="E24" s="4" t="s">
        <v>11413</v>
      </c>
      <c r="F24" s="6">
        <v>23964352.950000007</v>
      </c>
    </row>
    <row r="25" spans="1:6" x14ac:dyDescent="0.35">
      <c r="A25" s="28">
        <v>45199</v>
      </c>
      <c r="B25" s="6">
        <v>1991132.7900000007</v>
      </c>
      <c r="C25" s="7">
        <v>0.1649696882058268</v>
      </c>
      <c r="E25" s="26" t="s">
        <v>11427</v>
      </c>
      <c r="F25" s="6">
        <v>5912002.3499999996</v>
      </c>
    </row>
    <row r="26" spans="1:6" x14ac:dyDescent="0.35">
      <c r="A26" s="26" t="s">
        <v>11439</v>
      </c>
      <c r="B26" s="6">
        <v>6084493.9699999979</v>
      </c>
      <c r="C26" s="7">
        <v>0.16489281140553277</v>
      </c>
      <c r="E26" s="27" t="s">
        <v>11428</v>
      </c>
      <c r="F26" s="6">
        <v>1936163.780000001</v>
      </c>
    </row>
    <row r="27" spans="1:6" x14ac:dyDescent="0.35">
      <c r="A27" s="27" t="s">
        <v>11440</v>
      </c>
      <c r="B27" s="6">
        <v>2070128.8500000024</v>
      </c>
      <c r="C27" s="7">
        <v>0.16303250077155026</v>
      </c>
      <c r="E27" s="28">
        <v>44957</v>
      </c>
      <c r="F27" s="6">
        <v>1936163.780000001</v>
      </c>
    </row>
    <row r="28" spans="1:6" x14ac:dyDescent="0.35">
      <c r="A28" s="28">
        <v>45230</v>
      </c>
      <c r="B28" s="6">
        <v>2070128.8500000024</v>
      </c>
      <c r="C28" s="7">
        <v>0.16303250077155026</v>
      </c>
      <c r="E28" s="27" t="s">
        <v>11429</v>
      </c>
      <c r="F28" s="6">
        <v>1968022.9299999995</v>
      </c>
    </row>
    <row r="29" spans="1:6" x14ac:dyDescent="0.35">
      <c r="A29" s="27" t="s">
        <v>11441</v>
      </c>
      <c r="B29" s="6">
        <v>2015438.2199999993</v>
      </c>
      <c r="C29" s="7">
        <v>0.16523381161612732</v>
      </c>
      <c r="E29" s="28">
        <v>44985</v>
      </c>
      <c r="F29" s="6">
        <v>1968022.9299999995</v>
      </c>
    </row>
    <row r="30" spans="1:6" x14ac:dyDescent="0.35">
      <c r="A30" s="28">
        <v>45260</v>
      </c>
      <c r="B30" s="6">
        <v>2015438.2199999993</v>
      </c>
      <c r="C30" s="7">
        <v>0.16523381161612732</v>
      </c>
      <c r="E30" s="27" t="s">
        <v>11430</v>
      </c>
      <c r="F30" s="6">
        <v>2007815.6399999994</v>
      </c>
    </row>
    <row r="31" spans="1:6" x14ac:dyDescent="0.35">
      <c r="A31" s="27" t="s">
        <v>11442</v>
      </c>
      <c r="B31" s="6">
        <v>1998926.9000000011</v>
      </c>
      <c r="C31" s="7">
        <v>0.16641212182891985</v>
      </c>
      <c r="E31" s="28">
        <v>45016</v>
      </c>
      <c r="F31" s="6">
        <v>2007815.6399999994</v>
      </c>
    </row>
    <row r="32" spans="1:6" x14ac:dyDescent="0.35">
      <c r="A32" s="28">
        <v>45291</v>
      </c>
      <c r="B32" s="6">
        <v>1998926.9000000011</v>
      </c>
      <c r="C32" s="7">
        <v>0.16641212182891985</v>
      </c>
      <c r="E32" s="26" t="s">
        <v>11431</v>
      </c>
      <c r="F32" s="6">
        <v>5976620.0900000026</v>
      </c>
    </row>
    <row r="33" spans="1:13" x14ac:dyDescent="0.35">
      <c r="A33" s="4" t="s">
        <v>11414</v>
      </c>
      <c r="B33" s="6">
        <v>4024168.6000000024</v>
      </c>
      <c r="C33" s="7">
        <v>0.16554938176022346</v>
      </c>
      <c r="E33" s="27" t="s">
        <v>11432</v>
      </c>
      <c r="F33" s="6">
        <v>2001662.6599999988</v>
      </c>
    </row>
    <row r="34" spans="1:13" x14ac:dyDescent="0.35">
      <c r="A34" s="26" t="s">
        <v>11427</v>
      </c>
      <c r="B34" s="6">
        <v>4024168.6000000024</v>
      </c>
      <c r="C34" s="7">
        <v>0.16554938176022346</v>
      </c>
      <c r="E34" s="28">
        <v>45046</v>
      </c>
      <c r="F34" s="6">
        <v>2001662.6599999988</v>
      </c>
    </row>
    <row r="35" spans="1:13" x14ac:dyDescent="0.35">
      <c r="A35" s="27" t="s">
        <v>11428</v>
      </c>
      <c r="B35" s="6">
        <v>1954289.6700000009</v>
      </c>
      <c r="C35" s="7">
        <v>0.16450382823951826</v>
      </c>
      <c r="E35" s="27" t="s">
        <v>11433</v>
      </c>
      <c r="F35" s="6">
        <v>1967145.6100000022</v>
      </c>
    </row>
    <row r="36" spans="1:13" x14ac:dyDescent="0.35">
      <c r="A36" s="28">
        <v>45322</v>
      </c>
      <c r="B36" s="6">
        <v>1954289.6700000009</v>
      </c>
      <c r="C36" s="7">
        <v>0.16450382823951826</v>
      </c>
      <c r="E36" s="28">
        <v>45077</v>
      </c>
      <c r="F36" s="6">
        <v>1967145.6100000022</v>
      </c>
    </row>
    <row r="37" spans="1:13" x14ac:dyDescent="0.35">
      <c r="A37" s="27" t="s">
        <v>11429</v>
      </c>
      <c r="B37" s="6">
        <v>2069878.9299999981</v>
      </c>
      <c r="C37" s="7">
        <v>0.16659493528092859</v>
      </c>
      <c r="E37" s="27" t="s">
        <v>11434</v>
      </c>
      <c r="F37" s="6">
        <v>2007811.8200000019</v>
      </c>
    </row>
    <row r="38" spans="1:13" x14ac:dyDescent="0.35">
      <c r="A38" s="28">
        <v>45351</v>
      </c>
      <c r="B38" s="6">
        <v>2069878.9299999981</v>
      </c>
      <c r="C38" s="7">
        <v>0.16659493528092859</v>
      </c>
      <c r="E38" s="28">
        <v>45107</v>
      </c>
      <c r="F38" s="6">
        <v>2007811.8200000019</v>
      </c>
    </row>
    <row r="39" spans="1:13" x14ac:dyDescent="0.35">
      <c r="A39" s="4" t="s">
        <v>11398</v>
      </c>
      <c r="B39" s="6">
        <v>27988521.549999937</v>
      </c>
      <c r="C39" s="7">
        <v>0.16599267138036838</v>
      </c>
      <c r="E39" s="26" t="s">
        <v>11435</v>
      </c>
      <c r="F39" s="6">
        <v>5991236.540000001</v>
      </c>
    </row>
    <row r="40" spans="1:13" x14ac:dyDescent="0.35">
      <c r="E40" s="27" t="s">
        <v>11436</v>
      </c>
      <c r="F40" s="6">
        <v>2016326.389999999</v>
      </c>
    </row>
    <row r="41" spans="1:13" x14ac:dyDescent="0.35">
      <c r="E41" s="28">
        <v>45138</v>
      </c>
      <c r="F41" s="6">
        <v>2016326.389999999</v>
      </c>
    </row>
    <row r="42" spans="1:13" x14ac:dyDescent="0.35">
      <c r="E42" s="27" t="s">
        <v>11437</v>
      </c>
      <c r="F42" s="6">
        <v>1983777.3600000015</v>
      </c>
      <c r="L42" s="3" t="s">
        <v>11397</v>
      </c>
      <c r="M42" t="s">
        <v>11399</v>
      </c>
    </row>
    <row r="43" spans="1:13" x14ac:dyDescent="0.35">
      <c r="E43" s="28">
        <v>45169</v>
      </c>
      <c r="F43" s="6">
        <v>1983777.3600000015</v>
      </c>
      <c r="L43" s="4" t="s">
        <v>65</v>
      </c>
      <c r="M43" s="6">
        <v>4578597.1999999983</v>
      </c>
    </row>
    <row r="44" spans="1:13" x14ac:dyDescent="0.35">
      <c r="E44" s="27" t="s">
        <v>11438</v>
      </c>
      <c r="F44" s="6">
        <v>1991132.7900000007</v>
      </c>
      <c r="L44" s="4" t="s">
        <v>19</v>
      </c>
      <c r="M44" s="6">
        <v>11864783.560000004</v>
      </c>
    </row>
    <row r="45" spans="1:13" x14ac:dyDescent="0.35">
      <c r="E45" s="28">
        <v>45199</v>
      </c>
      <c r="F45" s="6">
        <v>1991132.7900000007</v>
      </c>
      <c r="L45" s="4" t="s">
        <v>62</v>
      </c>
      <c r="M45" s="6">
        <v>6792448.4000000022</v>
      </c>
    </row>
    <row r="46" spans="1:13" x14ac:dyDescent="0.35">
      <c r="E46" s="26" t="s">
        <v>11439</v>
      </c>
      <c r="F46" s="6">
        <v>6084493.9700000025</v>
      </c>
      <c r="L46" s="4" t="s">
        <v>43</v>
      </c>
      <c r="M46" s="6">
        <v>4752692.3899999894</v>
      </c>
    </row>
    <row r="47" spans="1:13" x14ac:dyDescent="0.35">
      <c r="E47" s="27" t="s">
        <v>11440</v>
      </c>
      <c r="F47" s="6">
        <v>2070128.8500000024</v>
      </c>
      <c r="L47" s="4" t="s">
        <v>11398</v>
      </c>
      <c r="M47" s="6">
        <v>27988521.549999993</v>
      </c>
    </row>
    <row r="48" spans="1:13" x14ac:dyDescent="0.35">
      <c r="E48" s="28">
        <v>45230</v>
      </c>
      <c r="F48" s="6">
        <v>2070128.8500000024</v>
      </c>
    </row>
    <row r="49" spans="3:6" x14ac:dyDescent="0.35">
      <c r="E49" s="27" t="s">
        <v>11441</v>
      </c>
      <c r="F49" s="6">
        <v>2015438.2199999993</v>
      </c>
    </row>
    <row r="50" spans="3:6" x14ac:dyDescent="0.35">
      <c r="E50" s="28">
        <v>45260</v>
      </c>
      <c r="F50" s="6">
        <v>2015438.2199999993</v>
      </c>
    </row>
    <row r="51" spans="3:6" x14ac:dyDescent="0.35">
      <c r="E51" s="27" t="s">
        <v>11442</v>
      </c>
      <c r="F51" s="6">
        <v>1998926.9000000011</v>
      </c>
    </row>
    <row r="52" spans="3:6" x14ac:dyDescent="0.35">
      <c r="E52" s="28">
        <v>45291</v>
      </c>
      <c r="F52" s="6">
        <v>1998926.9000000011</v>
      </c>
    </row>
    <row r="53" spans="3:6" x14ac:dyDescent="0.35">
      <c r="E53" s="4" t="s">
        <v>11414</v>
      </c>
      <c r="F53" s="6">
        <v>4024168.5999999987</v>
      </c>
    </row>
    <row r="54" spans="3:6" x14ac:dyDescent="0.35">
      <c r="E54" s="26" t="s">
        <v>11427</v>
      </c>
      <c r="F54" s="6">
        <v>4024168.5999999987</v>
      </c>
    </row>
    <row r="55" spans="3:6" x14ac:dyDescent="0.35">
      <c r="E55" s="27" t="s">
        <v>11428</v>
      </c>
      <c r="F55" s="6">
        <v>1954289.6700000009</v>
      </c>
    </row>
    <row r="56" spans="3:6" x14ac:dyDescent="0.35">
      <c r="E56" s="28">
        <v>45322</v>
      </c>
      <c r="F56" s="6">
        <v>1954289.6700000009</v>
      </c>
    </row>
    <row r="57" spans="3:6" x14ac:dyDescent="0.35">
      <c r="E57" s="27" t="s">
        <v>11429</v>
      </c>
      <c r="F57" s="6">
        <v>2069878.9299999981</v>
      </c>
    </row>
    <row r="58" spans="3:6" x14ac:dyDescent="0.35">
      <c r="E58" s="28">
        <v>45351</v>
      </c>
      <c r="F58" s="6">
        <v>2069878.9299999981</v>
      </c>
    </row>
    <row r="59" spans="3:6" x14ac:dyDescent="0.35">
      <c r="C59" s="3" t="s">
        <v>11397</v>
      </c>
      <c r="D59" t="s">
        <v>11399</v>
      </c>
      <c r="E59" s="4" t="s">
        <v>11398</v>
      </c>
      <c r="F59" s="6">
        <v>27988521.550000008</v>
      </c>
    </row>
    <row r="60" spans="3:6" x14ac:dyDescent="0.35">
      <c r="C60" s="4" t="s">
        <v>312</v>
      </c>
      <c r="D60" s="6">
        <v>1920935.7099999974</v>
      </c>
    </row>
    <row r="61" spans="3:6" x14ac:dyDescent="0.35">
      <c r="C61" s="4" t="s">
        <v>88</v>
      </c>
      <c r="D61" s="6">
        <v>1862547.370000002</v>
      </c>
    </row>
    <row r="62" spans="3:6" x14ac:dyDescent="0.35">
      <c r="C62" s="4" t="s">
        <v>163</v>
      </c>
      <c r="D62" s="6">
        <v>1814083.4499999979</v>
      </c>
    </row>
    <row r="63" spans="3:6" x14ac:dyDescent="0.35">
      <c r="C63" s="4" t="s">
        <v>68</v>
      </c>
      <c r="D63" s="6">
        <v>1803029.1200000027</v>
      </c>
    </row>
    <row r="64" spans="3:6" x14ac:dyDescent="0.35">
      <c r="C64" s="4" t="s">
        <v>47</v>
      </c>
      <c r="D64" s="6">
        <v>1774014.8000000005</v>
      </c>
    </row>
    <row r="65" spans="3:13" x14ac:dyDescent="0.35">
      <c r="C65" s="4" t="s">
        <v>83</v>
      </c>
      <c r="D65" s="6">
        <v>1730366.3399999994</v>
      </c>
    </row>
    <row r="66" spans="3:13" x14ac:dyDescent="0.35">
      <c r="C66" s="4" t="s">
        <v>81</v>
      </c>
      <c r="D66" s="6">
        <v>1727323.9200000004</v>
      </c>
    </row>
    <row r="67" spans="3:13" x14ac:dyDescent="0.35">
      <c r="C67" s="4" t="s">
        <v>53</v>
      </c>
      <c r="D67" s="6">
        <v>1698968.389999999</v>
      </c>
    </row>
    <row r="68" spans="3:13" x14ac:dyDescent="0.35">
      <c r="C68" s="4" t="s">
        <v>14</v>
      </c>
      <c r="D68" s="6">
        <v>1693688.7399999979</v>
      </c>
    </row>
    <row r="69" spans="3:13" x14ac:dyDescent="0.35">
      <c r="C69" s="4" t="s">
        <v>58</v>
      </c>
      <c r="D69" s="6">
        <v>1688054.5700000005</v>
      </c>
    </row>
    <row r="70" spans="3:13" x14ac:dyDescent="0.35">
      <c r="C70" s="4" t="s">
        <v>11398</v>
      </c>
      <c r="D70" s="6">
        <v>17713012.41</v>
      </c>
    </row>
    <row r="77" spans="3:13" x14ac:dyDescent="0.35">
      <c r="L77" s="3" t="s">
        <v>11397</v>
      </c>
      <c r="M77" t="s">
        <v>11401</v>
      </c>
    </row>
    <row r="78" spans="3:13" x14ac:dyDescent="0.35">
      <c r="L78" s="4" t="s">
        <v>132</v>
      </c>
      <c r="M78">
        <v>201057.38999999987</v>
      </c>
    </row>
    <row r="79" spans="3:13" x14ac:dyDescent="0.35">
      <c r="L79" s="4" t="s">
        <v>106</v>
      </c>
      <c r="M79">
        <v>193370.73999999979</v>
      </c>
    </row>
    <row r="80" spans="3:13" x14ac:dyDescent="0.35">
      <c r="L80" s="4" t="s">
        <v>87</v>
      </c>
      <c r="M80">
        <v>188515.0600000002</v>
      </c>
    </row>
    <row r="81" spans="6:13" x14ac:dyDescent="0.35">
      <c r="L81" s="4" t="s">
        <v>97</v>
      </c>
      <c r="M81">
        <v>188187.64999999997</v>
      </c>
    </row>
    <row r="82" spans="6:13" x14ac:dyDescent="0.35">
      <c r="L82" s="4" t="s">
        <v>49</v>
      </c>
      <c r="M82">
        <v>186261.25999999992</v>
      </c>
    </row>
    <row r="83" spans="6:13" x14ac:dyDescent="0.35">
      <c r="L83" s="4" t="s">
        <v>11398</v>
      </c>
      <c r="M83">
        <v>957392.09999999963</v>
      </c>
    </row>
    <row r="94" spans="6:13" x14ac:dyDescent="0.35">
      <c r="F94" s="3" t="s">
        <v>11397</v>
      </c>
      <c r="G94" t="s">
        <v>11399</v>
      </c>
    </row>
    <row r="95" spans="6:13" x14ac:dyDescent="0.35">
      <c r="F95" s="4" t="s">
        <v>11351</v>
      </c>
      <c r="G95">
        <v>26847686.859999973</v>
      </c>
    </row>
    <row r="96" spans="6:13" x14ac:dyDescent="0.35">
      <c r="F96" s="4" t="s">
        <v>11355</v>
      </c>
      <c r="G96">
        <v>854400.71</v>
      </c>
    </row>
    <row r="97" spans="3:7" x14ac:dyDescent="0.35">
      <c r="F97" s="4" t="s">
        <v>11361</v>
      </c>
      <c r="G97">
        <v>286433.98</v>
      </c>
    </row>
    <row r="98" spans="3:7" x14ac:dyDescent="0.35">
      <c r="F98" s="4" t="s">
        <v>11398</v>
      </c>
      <c r="G98">
        <v>27988521.549999975</v>
      </c>
    </row>
    <row r="107" spans="3:7" x14ac:dyDescent="0.35">
      <c r="C107" t="s">
        <v>8</v>
      </c>
      <c r="D107" t="s">
        <v>11402</v>
      </c>
      <c r="E107" t="s">
        <v>11360</v>
      </c>
      <c r="F107" t="s">
        <v>11403</v>
      </c>
      <c r="G107" s="7"/>
    </row>
    <row r="108" spans="3:7" x14ac:dyDescent="0.35">
      <c r="C108" t="s">
        <v>19</v>
      </c>
      <c r="D108">
        <f>COUNTIFS(SalesData[Region_Clean],'EDA questions'!C108)</f>
        <v>4688</v>
      </c>
      <c r="E108">
        <f>COUNTIFS(SalesData[Region_Clean],'EDA questions'!C108,SalesData[Return Status],'EDA questions'!$E$107)</f>
        <v>463</v>
      </c>
      <c r="F108" s="7">
        <f>E108/D108</f>
        <v>9.8762798634812285E-2</v>
      </c>
      <c r="G108" s="7"/>
    </row>
    <row r="109" spans="3:7" x14ac:dyDescent="0.35">
      <c r="C109" t="s">
        <v>65</v>
      </c>
      <c r="D109">
        <f>COUNTIFS(SalesData[Region_Clean],'EDA questions'!C109)</f>
        <v>1884</v>
      </c>
      <c r="E109">
        <f>COUNTIFS(SalesData[Region_Clean],'EDA questions'!C109,SalesData[Return Status],'EDA questions'!$E$107)</f>
        <v>202</v>
      </c>
      <c r="F109" s="7">
        <f t="shared" ref="F109:F111" si="0">E109/D109</f>
        <v>0.10721868365180467</v>
      </c>
      <c r="G109" s="7"/>
    </row>
    <row r="110" spans="3:7" x14ac:dyDescent="0.35">
      <c r="C110" t="s">
        <v>62</v>
      </c>
      <c r="D110">
        <f>COUNTIFS(SalesData[Region_Clean],'EDA questions'!C110)</f>
        <v>2752</v>
      </c>
      <c r="E110">
        <f>COUNTIFS(SalesData[Region_Clean],'EDA questions'!C110,SalesData[Return Status],'EDA questions'!$E$107)</f>
        <v>280</v>
      </c>
      <c r="F110" s="7">
        <f t="shared" si="0"/>
        <v>0.10174418604651163</v>
      </c>
      <c r="G110" s="7"/>
    </row>
    <row r="111" spans="3:7" x14ac:dyDescent="0.35">
      <c r="C111" t="s">
        <v>43</v>
      </c>
      <c r="D111">
        <f>COUNTIFS(SalesData[Region_Clean],'EDA questions'!C111)</f>
        <v>1876</v>
      </c>
      <c r="E111">
        <f>COUNTIFS(SalesData[Region_Clean],'EDA questions'!C111,SalesData[Return Status],'EDA questions'!$E$107)</f>
        <v>179</v>
      </c>
      <c r="F111" s="7">
        <f t="shared" si="0"/>
        <v>9.5415778251599151E-2</v>
      </c>
      <c r="G111" s="7"/>
    </row>
    <row r="115" spans="5:13" x14ac:dyDescent="0.35">
      <c r="L115" s="3" t="s">
        <v>11397</v>
      </c>
      <c r="M115" t="s">
        <v>11401</v>
      </c>
    </row>
    <row r="116" spans="5:13" x14ac:dyDescent="0.35">
      <c r="L116" s="4" t="s">
        <v>11354</v>
      </c>
      <c r="M116">
        <v>2597296.7999999975</v>
      </c>
    </row>
    <row r="117" spans="5:13" x14ac:dyDescent="0.35">
      <c r="L117" s="4" t="s">
        <v>11356</v>
      </c>
      <c r="M117">
        <v>450988.96999999916</v>
      </c>
    </row>
    <row r="118" spans="5:13" x14ac:dyDescent="0.35">
      <c r="L118" s="4" t="s">
        <v>11352</v>
      </c>
      <c r="M118">
        <v>1589589.6600000006</v>
      </c>
    </row>
    <row r="119" spans="5:13" x14ac:dyDescent="0.35">
      <c r="L119" s="4" t="s">
        <v>11398</v>
      </c>
      <c r="M119">
        <v>4637875.4299999978</v>
      </c>
    </row>
    <row r="128" spans="5:13" x14ac:dyDescent="0.35">
      <c r="E128" s="3" t="s">
        <v>11397</v>
      </c>
      <c r="F128" t="s">
        <v>11405</v>
      </c>
    </row>
    <row r="129" spans="5:6" x14ac:dyDescent="0.35">
      <c r="E129" s="4" t="s">
        <v>36</v>
      </c>
      <c r="F129" s="8">
        <v>469.93146548545121</v>
      </c>
    </row>
    <row r="130" spans="5:6" x14ac:dyDescent="0.35">
      <c r="E130" s="4" t="s">
        <v>31</v>
      </c>
      <c r="F130" s="8">
        <v>917.18647637775575</v>
      </c>
    </row>
    <row r="131" spans="5:6" x14ac:dyDescent="0.35">
      <c r="E131" s="4" t="s">
        <v>17</v>
      </c>
      <c r="F131" s="8">
        <v>471.99997759693173</v>
      </c>
    </row>
    <row r="132" spans="5:6" x14ac:dyDescent="0.35">
      <c r="E132" s="4" t="s">
        <v>11398</v>
      </c>
      <c r="F132" s="8">
        <v>1859.1179194601386</v>
      </c>
    </row>
  </sheetData>
  <pageMargins left="0.7" right="0.7" top="0.75" bottom="0.75" header="0.3" footer="0.3"/>
  <drawing r:id="rId9"/>
  <tableParts count="1">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A251-9EEF-4420-A025-01915B8426B0}">
  <dimension ref="A3:Q13"/>
  <sheetViews>
    <sheetView workbookViewId="0">
      <selection activeCell="M20" sqref="M20"/>
    </sheetView>
  </sheetViews>
  <sheetFormatPr defaultRowHeight="14.5" x14ac:dyDescent="0.35"/>
  <cols>
    <col min="1" max="1" width="12.36328125" bestFit="1" customWidth="1"/>
    <col min="2" max="2" width="11.26953125" bestFit="1" customWidth="1"/>
  </cols>
  <sheetData>
    <row r="3" spans="1:17" x14ac:dyDescent="0.35">
      <c r="A3" s="3" t="s">
        <v>11397</v>
      </c>
      <c r="B3" t="s">
        <v>11399</v>
      </c>
    </row>
    <row r="4" spans="1:17" x14ac:dyDescent="0.35">
      <c r="A4" s="4" t="s">
        <v>11426</v>
      </c>
      <c r="B4" s="9">
        <v>1117.79</v>
      </c>
      <c r="N4">
        <v>1</v>
      </c>
      <c r="O4" s="9">
        <f>N4+2</f>
        <v>3</v>
      </c>
      <c r="P4" s="9">
        <f>INT(O4/3)</f>
        <v>1</v>
      </c>
      <c r="Q4" s="10" t="str">
        <f ca="1">"Q"&amp;P4&amp;"-"&amp;YEAR(TODAY())</f>
        <v>Q1-2026</v>
      </c>
    </row>
    <row r="5" spans="1:17" x14ac:dyDescent="0.35">
      <c r="A5" s="4" t="s">
        <v>11408</v>
      </c>
      <c r="B5" s="9">
        <v>4024168.6000000024</v>
      </c>
      <c r="N5">
        <v>2</v>
      </c>
      <c r="O5" s="9">
        <f t="shared" ref="O5:O13" si="0">N5+2</f>
        <v>4</v>
      </c>
      <c r="P5" s="9">
        <f t="shared" ref="P5:P13" si="1">INT(O5/3)</f>
        <v>1</v>
      </c>
      <c r="Q5" s="10" t="str">
        <f t="shared" ref="Q5:Q13" ca="1" si="2">"Q"&amp;P5&amp;"-"&amp;YEAR(TODAY())</f>
        <v>Q1-2026</v>
      </c>
    </row>
    <row r="6" spans="1:17" x14ac:dyDescent="0.35">
      <c r="A6" s="4" t="s">
        <v>11407</v>
      </c>
      <c r="B6" s="9">
        <v>5910884.5600000098</v>
      </c>
      <c r="N6">
        <v>3</v>
      </c>
      <c r="O6" s="9">
        <f t="shared" si="0"/>
        <v>5</v>
      </c>
      <c r="P6" s="9">
        <f t="shared" si="1"/>
        <v>1</v>
      </c>
      <c r="Q6" s="10" t="str">
        <f t="shared" ca="1" si="2"/>
        <v>Q1-2026</v>
      </c>
    </row>
    <row r="7" spans="1:17" x14ac:dyDescent="0.35">
      <c r="A7" s="4" t="s">
        <v>11409</v>
      </c>
      <c r="B7" s="9">
        <v>5976620.0899999961</v>
      </c>
      <c r="N7">
        <v>4</v>
      </c>
      <c r="O7" s="9">
        <f t="shared" si="0"/>
        <v>6</v>
      </c>
      <c r="P7" s="9">
        <f t="shared" si="1"/>
        <v>2</v>
      </c>
      <c r="Q7" s="10" t="str">
        <f t="shared" ca="1" si="2"/>
        <v>Q2-2026</v>
      </c>
    </row>
    <row r="8" spans="1:17" x14ac:dyDescent="0.35">
      <c r="A8" s="4" t="s">
        <v>11410</v>
      </c>
      <c r="B8" s="9">
        <v>5991236.5399999879</v>
      </c>
      <c r="N8">
        <v>5</v>
      </c>
      <c r="O8" s="9">
        <f t="shared" si="0"/>
        <v>7</v>
      </c>
      <c r="P8" s="9">
        <f t="shared" si="1"/>
        <v>2</v>
      </c>
      <c r="Q8" s="10" t="str">
        <f t="shared" ca="1" si="2"/>
        <v>Q2-2026</v>
      </c>
    </row>
    <row r="9" spans="1:17" x14ac:dyDescent="0.35">
      <c r="A9" s="4" t="s">
        <v>11411</v>
      </c>
      <c r="B9" s="9">
        <v>6084493.9699999979</v>
      </c>
      <c r="N9">
        <v>6</v>
      </c>
      <c r="O9" s="9">
        <f t="shared" si="0"/>
        <v>8</v>
      </c>
      <c r="P9" s="9">
        <f t="shared" si="1"/>
        <v>2</v>
      </c>
      <c r="Q9" s="10" t="str">
        <f t="shared" ca="1" si="2"/>
        <v>Q2-2026</v>
      </c>
    </row>
    <row r="10" spans="1:17" x14ac:dyDescent="0.35">
      <c r="A10" s="4" t="s">
        <v>11398</v>
      </c>
      <c r="B10" s="9">
        <v>27988521.549999993</v>
      </c>
      <c r="N10">
        <v>7</v>
      </c>
      <c r="O10" s="9">
        <f t="shared" si="0"/>
        <v>9</v>
      </c>
      <c r="P10" s="9">
        <f t="shared" si="1"/>
        <v>3</v>
      </c>
      <c r="Q10" s="10" t="str">
        <f t="shared" ca="1" si="2"/>
        <v>Q3-2026</v>
      </c>
    </row>
    <row r="11" spans="1:17" x14ac:dyDescent="0.35">
      <c r="N11">
        <v>8</v>
      </c>
      <c r="O11" s="9">
        <f t="shared" si="0"/>
        <v>10</v>
      </c>
      <c r="P11" s="9">
        <f t="shared" si="1"/>
        <v>3</v>
      </c>
      <c r="Q11" s="10" t="str">
        <f t="shared" ca="1" si="2"/>
        <v>Q3-2026</v>
      </c>
    </row>
    <row r="12" spans="1:17" x14ac:dyDescent="0.35">
      <c r="N12">
        <v>9</v>
      </c>
      <c r="O12" s="9">
        <f t="shared" si="0"/>
        <v>11</v>
      </c>
      <c r="P12" s="9">
        <f t="shared" si="1"/>
        <v>3</v>
      </c>
      <c r="Q12" s="10" t="str">
        <f t="shared" ca="1" si="2"/>
        <v>Q3-2026</v>
      </c>
    </row>
    <row r="13" spans="1:17" x14ac:dyDescent="0.35">
      <c r="N13">
        <v>10</v>
      </c>
      <c r="O13" s="9">
        <f t="shared" si="0"/>
        <v>12</v>
      </c>
      <c r="P13" s="9">
        <f t="shared" si="1"/>
        <v>4</v>
      </c>
      <c r="Q13" s="10" t="str">
        <f t="shared" ca="1" si="2"/>
        <v>Q4-2026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E5A6-7FA1-421D-9F9D-D0F9406A71C8}">
  <dimension ref="A1:V11201"/>
  <sheetViews>
    <sheetView topLeftCell="A2" workbookViewId="0">
      <selection activeCell="M20" sqref="M20"/>
    </sheetView>
  </sheetViews>
  <sheetFormatPr defaultRowHeight="14.5" x14ac:dyDescent="0.35"/>
  <cols>
    <col min="1" max="1" width="17" bestFit="1" customWidth="1"/>
    <col min="2" max="2" width="12.453125" bestFit="1" customWidth="1"/>
    <col min="3" max="3" width="16.7265625" bestFit="1" customWidth="1"/>
    <col min="4" max="4" width="11" bestFit="1" customWidth="1"/>
    <col min="5" max="5" width="15.81640625" bestFit="1" customWidth="1"/>
    <col min="6" max="6" width="12.36328125" bestFit="1" customWidth="1"/>
    <col min="7" max="7" width="14.81640625" bestFit="1" customWidth="1"/>
    <col min="8" max="8" width="9.453125" bestFit="1" customWidth="1"/>
    <col min="9" max="9" width="10.54296875" bestFit="1" customWidth="1"/>
    <col min="10" max="10" width="8.7265625" bestFit="1" customWidth="1"/>
    <col min="11" max="12" width="7.81640625" bestFit="1" customWidth="1"/>
    <col min="13" max="13" width="14.36328125" bestFit="1" customWidth="1"/>
    <col min="14" max="14" width="14.1796875" bestFit="1" customWidth="1"/>
    <col min="15" max="15" width="13.26953125" bestFit="1" customWidth="1"/>
    <col min="16" max="16" width="16.7265625" bestFit="1" customWidth="1"/>
    <col min="17" max="17" width="21.36328125" bestFit="1" customWidth="1"/>
    <col min="18" max="18" width="14.54296875" bestFit="1" customWidth="1"/>
    <col min="19" max="19" width="16" customWidth="1"/>
    <col min="20" max="20" width="11.81640625" customWidth="1"/>
    <col min="21" max="21" width="11.6328125" customWidth="1"/>
    <col min="22" max="22" width="9.54296875" bestFit="1" customWidth="1"/>
  </cols>
  <sheetData>
    <row r="1" spans="1:22" x14ac:dyDescent="0.35">
      <c r="A1" t="s">
        <v>0</v>
      </c>
      <c r="B1" t="s">
        <v>11343</v>
      </c>
      <c r="C1" t="s">
        <v>1</v>
      </c>
      <c r="D1" t="s">
        <v>2</v>
      </c>
      <c r="E1" t="s">
        <v>3</v>
      </c>
      <c r="F1" t="s">
        <v>4</v>
      </c>
      <c r="G1" t="s">
        <v>5</v>
      </c>
      <c r="H1" t="s">
        <v>6</v>
      </c>
      <c r="I1" t="s">
        <v>7</v>
      </c>
      <c r="J1" t="s">
        <v>8</v>
      </c>
      <c r="K1" t="s">
        <v>9</v>
      </c>
      <c r="L1" t="s">
        <v>10</v>
      </c>
      <c r="M1" t="s">
        <v>11344</v>
      </c>
      <c r="N1" t="s">
        <v>11345</v>
      </c>
      <c r="O1" t="s">
        <v>11346</v>
      </c>
      <c r="P1" t="s">
        <v>11347</v>
      </c>
      <c r="Q1" t="s">
        <v>11348</v>
      </c>
      <c r="R1" t="s">
        <v>11349</v>
      </c>
      <c r="S1" t="s">
        <v>11444</v>
      </c>
      <c r="T1" t="s">
        <v>11350</v>
      </c>
      <c r="U1" t="s">
        <v>11396</v>
      </c>
      <c r="V1" t="s">
        <v>11406</v>
      </c>
    </row>
    <row r="2" spans="1:22" x14ac:dyDescent="0.35">
      <c r="A2" t="s">
        <v>11</v>
      </c>
      <c r="B2" s="1">
        <v>44932</v>
      </c>
      <c r="C2" t="s">
        <v>12</v>
      </c>
      <c r="D2" t="s">
        <v>13</v>
      </c>
      <c r="E2">
        <v>8196001338</v>
      </c>
      <c r="F2" t="s">
        <v>14</v>
      </c>
      <c r="G2" t="s">
        <v>15</v>
      </c>
      <c r="H2" t="s">
        <v>16</v>
      </c>
      <c r="I2" t="s">
        <v>17</v>
      </c>
      <c r="J2" t="s">
        <v>18</v>
      </c>
      <c r="K2">
        <v>1117.79</v>
      </c>
      <c r="L2">
        <v>211.38</v>
      </c>
      <c r="M2" t="s">
        <v>19</v>
      </c>
      <c r="N2">
        <v>0.189105288113152</v>
      </c>
      <c r="O2" t="s">
        <v>11351</v>
      </c>
      <c r="P2" t="s">
        <v>11352</v>
      </c>
      <c r="R2" t="s">
        <v>11353</v>
      </c>
      <c r="S2">
        <f>IF(SalesData[[#This Row],[Return Status]]="Returned",1,0)</f>
        <v>0</v>
      </c>
      <c r="T2">
        <v>2085.91</v>
      </c>
      <c r="U2" s="2">
        <f>EOMONTH(SalesData[[#This Row],[Order Date]],0)</f>
        <v>44957</v>
      </c>
      <c r="V2" s="9"/>
    </row>
    <row r="3" spans="1:22" x14ac:dyDescent="0.35">
      <c r="A3" t="s">
        <v>20</v>
      </c>
      <c r="B3" s="1">
        <v>44947</v>
      </c>
      <c r="C3" t="s">
        <v>21</v>
      </c>
      <c r="D3" t="s">
        <v>13</v>
      </c>
      <c r="E3">
        <v>1615594078</v>
      </c>
      <c r="F3" t="s">
        <v>22</v>
      </c>
      <c r="G3" t="s">
        <v>23</v>
      </c>
      <c r="H3" t="s">
        <v>24</v>
      </c>
      <c r="I3" t="s">
        <v>17</v>
      </c>
      <c r="J3" t="s">
        <v>19</v>
      </c>
      <c r="K3">
        <v>2895.21</v>
      </c>
      <c r="L3">
        <v>637.62</v>
      </c>
      <c r="M3" t="s">
        <v>19</v>
      </c>
      <c r="N3">
        <v>0.22023272923207601</v>
      </c>
      <c r="O3" t="s">
        <v>11351</v>
      </c>
      <c r="P3" t="s">
        <v>11354</v>
      </c>
      <c r="R3" t="s">
        <v>11353</v>
      </c>
      <c r="S3">
        <f>IF(SalesData[[#This Row],[Return Status]]="Returned",1,0)</f>
        <v>0</v>
      </c>
      <c r="T3">
        <v>2821.33</v>
      </c>
      <c r="U3" s="2">
        <f>EOMONTH(SalesData[[#This Row],[Order Date]],0)</f>
        <v>44957</v>
      </c>
      <c r="V3" s="9" t="str">
        <f>"Q"&amp;INT((MONTH(SalesData[[#This Row],[Order Date]])+2)/3)&amp;"-"&amp;YEAR(SalesData[[#This Row],[Order Date]])</f>
        <v>Q1-2023</v>
      </c>
    </row>
    <row r="4" spans="1:22" x14ac:dyDescent="0.35">
      <c r="A4" t="s">
        <v>44</v>
      </c>
      <c r="B4" s="1">
        <v>44941</v>
      </c>
      <c r="C4" t="s">
        <v>45</v>
      </c>
      <c r="D4" t="s">
        <v>46</v>
      </c>
      <c r="E4">
        <v>9570154303</v>
      </c>
      <c r="F4" t="s">
        <v>47</v>
      </c>
      <c r="G4" t="s">
        <v>23</v>
      </c>
      <c r="H4" t="s">
        <v>24</v>
      </c>
      <c r="I4" t="s">
        <v>17</v>
      </c>
      <c r="J4" t="s">
        <v>65</v>
      </c>
      <c r="K4">
        <v>659.39</v>
      </c>
      <c r="L4">
        <v>104.4</v>
      </c>
      <c r="M4" t="s">
        <v>65</v>
      </c>
      <c r="N4">
        <v>0.158328151776642</v>
      </c>
      <c r="O4" t="s">
        <v>11355</v>
      </c>
      <c r="P4" t="s">
        <v>11352</v>
      </c>
      <c r="R4" t="s">
        <v>11353</v>
      </c>
      <c r="S4">
        <f>IF(SalesData[[#This Row],[Return Status]]="Returned",1,0)</f>
        <v>0</v>
      </c>
      <c r="T4">
        <v>2821.33</v>
      </c>
      <c r="U4" s="2">
        <f>EOMONTH(SalesData[[#This Row],[Order Date]],0)</f>
        <v>44957</v>
      </c>
      <c r="V4" s="9" t="str">
        <f>"Q"&amp;INT((MONTH(SalesData[[#This Row],[Order Date]])+2)/3)&amp;"-"&amp;YEAR(SalesData[[#This Row],[Order Date]])</f>
        <v>Q1-2023</v>
      </c>
    </row>
    <row r="5" spans="1:22" x14ac:dyDescent="0.35">
      <c r="A5" t="s">
        <v>25</v>
      </c>
      <c r="B5" s="1">
        <v>44930</v>
      </c>
      <c r="C5" t="s">
        <v>26</v>
      </c>
      <c r="D5" t="s">
        <v>27</v>
      </c>
      <c r="E5">
        <v>2553419283</v>
      </c>
      <c r="F5" t="s">
        <v>28</v>
      </c>
      <c r="G5" t="s">
        <v>29</v>
      </c>
      <c r="H5" t="s">
        <v>30</v>
      </c>
      <c r="I5" t="s">
        <v>31</v>
      </c>
      <c r="J5" t="s">
        <v>19</v>
      </c>
      <c r="K5">
        <v>3429.38</v>
      </c>
      <c r="L5">
        <v>883.31</v>
      </c>
      <c r="M5" t="s">
        <v>19</v>
      </c>
      <c r="N5">
        <v>0.25757133942578497</v>
      </c>
      <c r="O5" t="s">
        <v>11351</v>
      </c>
      <c r="P5" t="s">
        <v>11354</v>
      </c>
      <c r="R5" t="s">
        <v>11353</v>
      </c>
      <c r="S5">
        <f>IF(SalesData[[#This Row],[Return Status]]="Returned",1,0)</f>
        <v>0</v>
      </c>
      <c r="T5">
        <v>2788.38</v>
      </c>
      <c r="U5" s="2">
        <f>EOMONTH(SalesData[[#This Row],[Order Date]],0)</f>
        <v>44957</v>
      </c>
      <c r="V5" s="9" t="str">
        <f>"Q"&amp;INT((MONTH(SalesData[[#This Row],[Order Date]])+2)/3)&amp;"-"&amp;YEAR(SalesData[[#This Row],[Order Date]])</f>
        <v>Q1-2023</v>
      </c>
    </row>
    <row r="6" spans="1:22" x14ac:dyDescent="0.35">
      <c r="A6" t="s">
        <v>32</v>
      </c>
      <c r="B6" s="1">
        <v>44942</v>
      </c>
      <c r="C6" t="s">
        <v>21</v>
      </c>
      <c r="D6" t="s">
        <v>27</v>
      </c>
      <c r="E6">
        <v>3767242388</v>
      </c>
      <c r="F6" t="s">
        <v>33</v>
      </c>
      <c r="G6" t="s">
        <v>34</v>
      </c>
      <c r="H6" t="s">
        <v>35</v>
      </c>
      <c r="I6" t="s">
        <v>36</v>
      </c>
      <c r="J6" t="s">
        <v>18</v>
      </c>
      <c r="K6">
        <v>2557.44</v>
      </c>
      <c r="L6">
        <v>139.5</v>
      </c>
      <c r="M6" t="s">
        <v>19</v>
      </c>
      <c r="N6">
        <v>5.4546734234234201E-2</v>
      </c>
      <c r="O6" t="s">
        <v>11351</v>
      </c>
      <c r="P6" t="s">
        <v>11356</v>
      </c>
      <c r="R6" t="s">
        <v>11353</v>
      </c>
      <c r="S6">
        <f>IF(SalesData[[#This Row],[Return Status]]="Returned",1,0)</f>
        <v>0</v>
      </c>
      <c r="U6" s="2">
        <f>EOMONTH(SalesData[[#This Row],[Order Date]],0)</f>
        <v>44957</v>
      </c>
      <c r="V6" s="9" t="str">
        <f>"Q"&amp;INT((MONTH(SalesData[[#This Row],[Order Date]])+2)/3)&amp;"-"&amp;YEAR(SalesData[[#This Row],[Order Date]])</f>
        <v>Q1-2023</v>
      </c>
    </row>
    <row r="7" spans="1:22" x14ac:dyDescent="0.35">
      <c r="A7" t="s">
        <v>48</v>
      </c>
      <c r="B7" s="1">
        <v>44956</v>
      </c>
      <c r="C7" t="s">
        <v>49</v>
      </c>
      <c r="D7" t="s">
        <v>27</v>
      </c>
      <c r="E7">
        <v>7871331509</v>
      </c>
      <c r="F7" t="s">
        <v>50</v>
      </c>
      <c r="G7" t="s">
        <v>34</v>
      </c>
      <c r="H7" t="s">
        <v>11357</v>
      </c>
      <c r="I7" t="s">
        <v>36</v>
      </c>
      <c r="J7" t="s">
        <v>19</v>
      </c>
      <c r="K7">
        <v>1160.1300000000001</v>
      </c>
      <c r="L7">
        <v>318.41000000000003</v>
      </c>
      <c r="M7" t="s">
        <v>19</v>
      </c>
      <c r="N7">
        <v>0.274460620792497</v>
      </c>
      <c r="O7" t="s">
        <v>11351</v>
      </c>
      <c r="P7" t="s">
        <v>11354</v>
      </c>
      <c r="R7" t="s">
        <v>11353</v>
      </c>
      <c r="S7">
        <f>IF(SalesData[[#This Row],[Return Status]]="Returned",1,0)</f>
        <v>0</v>
      </c>
      <c r="U7" s="2">
        <f>EOMONTH(SalesData[[#This Row],[Order Date]],0)</f>
        <v>44957</v>
      </c>
      <c r="V7" s="9" t="str">
        <f>"Q"&amp;INT((MONTH(SalesData[[#This Row],[Order Date]])+2)/3)&amp;"-"&amp;YEAR(SalesData[[#This Row],[Order Date]])</f>
        <v>Q1-2023</v>
      </c>
    </row>
    <row r="8" spans="1:22" x14ac:dyDescent="0.35">
      <c r="A8" t="s">
        <v>56</v>
      </c>
      <c r="B8" s="1">
        <v>44953</v>
      </c>
      <c r="C8" t="s">
        <v>57</v>
      </c>
      <c r="D8" t="s">
        <v>13</v>
      </c>
      <c r="E8">
        <v>7810801326</v>
      </c>
      <c r="F8" t="s">
        <v>58</v>
      </c>
      <c r="G8" t="s">
        <v>59</v>
      </c>
      <c r="H8" t="s">
        <v>60</v>
      </c>
      <c r="I8" t="s">
        <v>31</v>
      </c>
      <c r="J8" t="s">
        <v>61</v>
      </c>
      <c r="K8">
        <v>1907.29</v>
      </c>
      <c r="L8">
        <v>564.62</v>
      </c>
      <c r="M8" t="s">
        <v>62</v>
      </c>
      <c r="N8">
        <v>0.29603259074393501</v>
      </c>
      <c r="O8" t="s">
        <v>11351</v>
      </c>
      <c r="P8" t="s">
        <v>11354</v>
      </c>
      <c r="R8" t="s">
        <v>11353</v>
      </c>
      <c r="S8">
        <f>IF(SalesData[[#This Row],[Return Status]]="Returned",1,0)</f>
        <v>0</v>
      </c>
      <c r="T8">
        <v>2183.56</v>
      </c>
      <c r="U8" s="2">
        <f>EOMONTH(SalesData[[#This Row],[Order Date]],0)</f>
        <v>44957</v>
      </c>
      <c r="V8" s="9" t="str">
        <f>"Q"&amp;INT((MONTH(SalesData[[#This Row],[Order Date]])+2)/3)&amp;"-"&amp;YEAR(SalesData[[#This Row],[Order Date]])</f>
        <v>Q1-2023</v>
      </c>
    </row>
    <row r="9" spans="1:22" x14ac:dyDescent="0.35">
      <c r="A9" t="s">
        <v>37</v>
      </c>
      <c r="B9" s="1">
        <v>44934</v>
      </c>
      <c r="C9" t="s">
        <v>38</v>
      </c>
      <c r="D9" t="s">
        <v>39</v>
      </c>
      <c r="E9">
        <v>8480184514</v>
      </c>
      <c r="F9" t="s">
        <v>40</v>
      </c>
      <c r="G9" t="s">
        <v>11358</v>
      </c>
      <c r="H9" t="s">
        <v>41</v>
      </c>
      <c r="I9" t="s">
        <v>31</v>
      </c>
      <c r="J9" t="s">
        <v>42</v>
      </c>
      <c r="K9">
        <v>4860</v>
      </c>
      <c r="L9">
        <v>1145.6500000000001</v>
      </c>
      <c r="M9" t="s">
        <v>43</v>
      </c>
      <c r="N9">
        <v>0.23573045267489701</v>
      </c>
      <c r="O9" t="s">
        <v>11351</v>
      </c>
      <c r="P9" t="s">
        <v>11354</v>
      </c>
      <c r="R9" t="s">
        <v>11353</v>
      </c>
      <c r="S9">
        <f>IF(SalesData[[#This Row],[Return Status]]="Returned",1,0)</f>
        <v>0</v>
      </c>
      <c r="U9" s="2">
        <f>EOMONTH(SalesData[[#This Row],[Order Date]],0)</f>
        <v>44957</v>
      </c>
      <c r="V9" s="9" t="str">
        <f>"Q"&amp;INT((MONTH(SalesData[[#This Row],[Order Date]])+2)/3)&amp;"-"&amp;YEAR(SalesData[[#This Row],[Order Date]])</f>
        <v>Q1-2023</v>
      </c>
    </row>
    <row r="10" spans="1:22" x14ac:dyDescent="0.35">
      <c r="A10" t="s">
        <v>70</v>
      </c>
      <c r="B10" s="1">
        <v>44930</v>
      </c>
      <c r="C10" t="s">
        <v>71</v>
      </c>
      <c r="D10" t="s">
        <v>72</v>
      </c>
      <c r="E10">
        <v>9808412411</v>
      </c>
      <c r="F10" t="s">
        <v>73</v>
      </c>
      <c r="G10" t="s">
        <v>74</v>
      </c>
      <c r="H10" t="s">
        <v>75</v>
      </c>
      <c r="I10" t="s">
        <v>36</v>
      </c>
      <c r="J10" t="s">
        <v>19</v>
      </c>
      <c r="K10">
        <v>1033.9100000000001</v>
      </c>
      <c r="L10">
        <v>208.07</v>
      </c>
      <c r="M10" t="s">
        <v>19</v>
      </c>
      <c r="N10">
        <v>0.20124575640046</v>
      </c>
      <c r="O10" t="s">
        <v>11351</v>
      </c>
      <c r="P10" t="s">
        <v>11354</v>
      </c>
      <c r="R10" t="s">
        <v>11353</v>
      </c>
      <c r="S10">
        <f>IF(SalesData[[#This Row],[Return Status]]="Returned",1,0)</f>
        <v>0</v>
      </c>
      <c r="T10">
        <v>2420.2800000000002</v>
      </c>
      <c r="U10" s="2">
        <f>EOMONTH(SalesData[[#This Row],[Order Date]],0)</f>
        <v>44957</v>
      </c>
      <c r="V10" s="9" t="str">
        <f>"Q"&amp;INT((MONTH(SalesData[[#This Row],[Order Date]])+2)/3)&amp;"-"&amp;YEAR(SalesData[[#This Row],[Order Date]])</f>
        <v>Q1-2023</v>
      </c>
    </row>
    <row r="11" spans="1:22" x14ac:dyDescent="0.35">
      <c r="A11" t="s">
        <v>498</v>
      </c>
      <c r="B11" s="1">
        <v>44948</v>
      </c>
      <c r="C11" t="s">
        <v>139</v>
      </c>
      <c r="D11" t="s">
        <v>99</v>
      </c>
      <c r="E11">
        <v>8202368485</v>
      </c>
      <c r="F11" t="s">
        <v>53</v>
      </c>
      <c r="G11" t="s">
        <v>54</v>
      </c>
      <c r="H11" t="s">
        <v>55</v>
      </c>
      <c r="I11" t="s">
        <v>31</v>
      </c>
      <c r="J11" t="s">
        <v>18</v>
      </c>
      <c r="K11">
        <v>2424.4499999999998</v>
      </c>
      <c r="L11">
        <v>415.59</v>
      </c>
      <c r="M11" t="s">
        <v>19</v>
      </c>
      <c r="N11">
        <v>0.17141619748809001</v>
      </c>
      <c r="O11" t="s">
        <v>11351</v>
      </c>
      <c r="P11" t="s">
        <v>11352</v>
      </c>
      <c r="Q11" t="s">
        <v>11359</v>
      </c>
      <c r="R11" t="s">
        <v>11360</v>
      </c>
      <c r="S11">
        <f>IF(SalesData[[#This Row],[Return Status]]="Returned",1,0)</f>
        <v>1</v>
      </c>
      <c r="U11" s="2">
        <f>EOMONTH(SalesData[[#This Row],[Order Date]],0)</f>
        <v>44957</v>
      </c>
      <c r="V11" s="9" t="str">
        <f>"Q"&amp;INT((MONTH(SalesData[[#This Row],[Order Date]])+2)/3)&amp;"-"&amp;YEAR(SalesData[[#This Row],[Order Date]])</f>
        <v>Q1-2023</v>
      </c>
    </row>
    <row r="12" spans="1:22" x14ac:dyDescent="0.35">
      <c r="A12" t="s">
        <v>51</v>
      </c>
      <c r="B12" s="1">
        <v>44950</v>
      </c>
      <c r="C12" t="s">
        <v>52</v>
      </c>
      <c r="D12" t="s">
        <v>39</v>
      </c>
      <c r="E12">
        <v>3763116566</v>
      </c>
      <c r="F12" t="s">
        <v>53</v>
      </c>
      <c r="G12" t="s">
        <v>54</v>
      </c>
      <c r="H12" t="s">
        <v>55</v>
      </c>
      <c r="I12" t="s">
        <v>31</v>
      </c>
      <c r="J12" t="s">
        <v>18</v>
      </c>
      <c r="K12">
        <v>2025.05</v>
      </c>
      <c r="L12">
        <v>246.27</v>
      </c>
      <c r="M12" t="s">
        <v>19</v>
      </c>
      <c r="N12">
        <v>0.12161181205402299</v>
      </c>
      <c r="O12" t="s">
        <v>11351</v>
      </c>
      <c r="P12" t="s">
        <v>11352</v>
      </c>
      <c r="R12" t="s">
        <v>11353</v>
      </c>
      <c r="S12">
        <f>IF(SalesData[[#This Row],[Return Status]]="Returned",1,0)</f>
        <v>0</v>
      </c>
      <c r="U12" s="2">
        <f>EOMONTH(SalesData[[#This Row],[Order Date]],0)</f>
        <v>44957</v>
      </c>
      <c r="V12" s="9" t="str">
        <f>"Q"&amp;INT((MONTH(SalesData[[#This Row],[Order Date]])+2)/3)&amp;"-"&amp;YEAR(SalesData[[#This Row],[Order Date]])</f>
        <v>Q1-2023</v>
      </c>
    </row>
    <row r="13" spans="1:22" x14ac:dyDescent="0.35">
      <c r="A13" t="s">
        <v>66</v>
      </c>
      <c r="B13" s="1">
        <v>44938</v>
      </c>
      <c r="C13" t="s">
        <v>67</v>
      </c>
      <c r="D13" t="s">
        <v>27</v>
      </c>
      <c r="E13">
        <v>4353462475</v>
      </c>
      <c r="F13" t="s">
        <v>68</v>
      </c>
      <c r="G13" t="s">
        <v>69</v>
      </c>
      <c r="H13" t="s">
        <v>41</v>
      </c>
      <c r="I13" t="s">
        <v>31</v>
      </c>
      <c r="J13" t="s">
        <v>62</v>
      </c>
      <c r="K13">
        <v>384.84</v>
      </c>
      <c r="L13">
        <v>33.69</v>
      </c>
      <c r="M13" t="s">
        <v>62</v>
      </c>
      <c r="N13">
        <v>8.7542874961022796E-2</v>
      </c>
      <c r="O13" t="s">
        <v>11361</v>
      </c>
      <c r="P13" t="s">
        <v>11356</v>
      </c>
      <c r="R13" t="s">
        <v>11353</v>
      </c>
      <c r="S13">
        <f>IF(SalesData[[#This Row],[Return Status]]="Returned",1,0)</f>
        <v>0</v>
      </c>
      <c r="T13">
        <v>2081.52</v>
      </c>
      <c r="U13" s="2">
        <f>EOMONTH(SalesData[[#This Row],[Order Date]],0)</f>
        <v>44957</v>
      </c>
      <c r="V13" s="9" t="str">
        <f>"Q"&amp;INT((MONTH(SalesData[[#This Row],[Order Date]])+2)/3)&amp;"-"&amp;YEAR(SalesData[[#This Row],[Order Date]])</f>
        <v>Q1-2023</v>
      </c>
    </row>
    <row r="14" spans="1:22" x14ac:dyDescent="0.35">
      <c r="A14" t="s">
        <v>63</v>
      </c>
      <c r="B14" s="1">
        <v>44940</v>
      </c>
      <c r="C14" t="s">
        <v>12</v>
      </c>
      <c r="D14" t="s">
        <v>46</v>
      </c>
      <c r="E14">
        <v>9805009788</v>
      </c>
      <c r="F14" t="s">
        <v>64</v>
      </c>
      <c r="G14" t="s">
        <v>11362</v>
      </c>
      <c r="H14" t="s">
        <v>16</v>
      </c>
      <c r="I14" t="s">
        <v>17</v>
      </c>
      <c r="J14" t="s">
        <v>65</v>
      </c>
      <c r="K14">
        <v>3382.56</v>
      </c>
      <c r="L14">
        <v>316.29000000000002</v>
      </c>
      <c r="M14" t="s">
        <v>65</v>
      </c>
      <c r="N14">
        <v>9.3506101887327997E-2</v>
      </c>
      <c r="O14" t="s">
        <v>11351</v>
      </c>
      <c r="P14" t="s">
        <v>11356</v>
      </c>
      <c r="R14" t="s">
        <v>11353</v>
      </c>
      <c r="S14">
        <f>IF(SalesData[[#This Row],[Return Status]]="Returned",1,0)</f>
        <v>0</v>
      </c>
      <c r="U14" s="2">
        <f>EOMONTH(SalesData[[#This Row],[Order Date]],0)</f>
        <v>44957</v>
      </c>
      <c r="V14" s="9" t="str">
        <f>"Q"&amp;INT((MONTH(SalesData[[#This Row],[Order Date]])+2)/3)&amp;"-"&amp;YEAR(SalesData[[#This Row],[Order Date]])</f>
        <v>Q1-2023</v>
      </c>
    </row>
    <row r="15" spans="1:22" x14ac:dyDescent="0.35">
      <c r="A15" t="s">
        <v>76</v>
      </c>
      <c r="B15" s="1">
        <v>44929</v>
      </c>
      <c r="C15" t="s">
        <v>77</v>
      </c>
      <c r="D15" t="s">
        <v>27</v>
      </c>
      <c r="E15">
        <v>2427868011</v>
      </c>
      <c r="F15" t="s">
        <v>78</v>
      </c>
      <c r="G15" t="s">
        <v>11362</v>
      </c>
      <c r="H15" t="s">
        <v>16</v>
      </c>
      <c r="I15" t="s">
        <v>17</v>
      </c>
      <c r="J15" t="s">
        <v>19</v>
      </c>
      <c r="K15">
        <v>2160.34</v>
      </c>
      <c r="L15">
        <v>89.21</v>
      </c>
      <c r="M15" t="s">
        <v>19</v>
      </c>
      <c r="N15">
        <v>4.1294425877408197E-2</v>
      </c>
      <c r="O15" t="s">
        <v>11351</v>
      </c>
      <c r="P15" t="s">
        <v>11356</v>
      </c>
      <c r="R15" t="s">
        <v>11353</v>
      </c>
      <c r="S15">
        <f>IF(SalesData[[#This Row],[Return Status]]="Returned",1,0)</f>
        <v>0</v>
      </c>
      <c r="U15" s="2">
        <f>EOMONTH(SalesData[[#This Row],[Order Date]],0)</f>
        <v>44957</v>
      </c>
      <c r="V15" s="9" t="str">
        <f>"Q"&amp;INT((MONTH(SalesData[[#This Row],[Order Date]])+2)/3)&amp;"-"&amp;YEAR(SalesData[[#This Row],[Order Date]])</f>
        <v>Q1-2023</v>
      </c>
    </row>
    <row r="16" spans="1:22" x14ac:dyDescent="0.35">
      <c r="A16" t="s">
        <v>609</v>
      </c>
      <c r="B16" s="1">
        <v>44934</v>
      </c>
      <c r="C16" t="s">
        <v>67</v>
      </c>
      <c r="D16" t="s">
        <v>80</v>
      </c>
      <c r="E16">
        <v>487368269</v>
      </c>
      <c r="F16" t="s">
        <v>410</v>
      </c>
      <c r="G16" t="s">
        <v>29</v>
      </c>
      <c r="H16" t="s">
        <v>30</v>
      </c>
      <c r="I16" t="s">
        <v>31</v>
      </c>
      <c r="J16" t="s">
        <v>65</v>
      </c>
      <c r="K16">
        <v>909.54</v>
      </c>
      <c r="L16">
        <v>66.36</v>
      </c>
      <c r="M16" t="s">
        <v>65</v>
      </c>
      <c r="N16">
        <v>7.2959957780856302E-2</v>
      </c>
      <c r="O16" t="s">
        <v>11355</v>
      </c>
      <c r="P16" t="s">
        <v>11356</v>
      </c>
      <c r="Q16" t="s">
        <v>11363</v>
      </c>
      <c r="R16" t="s">
        <v>11360</v>
      </c>
      <c r="S16">
        <f>IF(SalesData[[#This Row],[Return Status]]="Returned",1,0)</f>
        <v>1</v>
      </c>
      <c r="T16">
        <v>2788.38</v>
      </c>
      <c r="U16" s="2">
        <f>EOMONTH(SalesData[[#This Row],[Order Date]],0)</f>
        <v>44957</v>
      </c>
      <c r="V16" s="9" t="str">
        <f>"Q"&amp;INT((MONTH(SalesData[[#This Row],[Order Date]])+2)/3)&amp;"-"&amp;YEAR(SalesData[[#This Row],[Order Date]])</f>
        <v>Q1-2023</v>
      </c>
    </row>
    <row r="17" spans="1:22" x14ac:dyDescent="0.35">
      <c r="A17" t="s">
        <v>79</v>
      </c>
      <c r="B17" s="1">
        <v>44944</v>
      </c>
      <c r="C17" t="s">
        <v>77</v>
      </c>
      <c r="D17" t="s">
        <v>80</v>
      </c>
      <c r="E17">
        <v>9232260256</v>
      </c>
      <c r="F17" t="s">
        <v>81</v>
      </c>
      <c r="G17" t="s">
        <v>74</v>
      </c>
      <c r="H17" t="s">
        <v>75</v>
      </c>
      <c r="I17" t="s">
        <v>36</v>
      </c>
      <c r="J17" t="s">
        <v>61</v>
      </c>
      <c r="K17">
        <v>4363.3900000000003</v>
      </c>
      <c r="L17">
        <v>1142.42</v>
      </c>
      <c r="M17" t="s">
        <v>62</v>
      </c>
      <c r="N17">
        <v>0.26181936521832799</v>
      </c>
      <c r="O17" t="s">
        <v>11351</v>
      </c>
      <c r="P17" t="s">
        <v>11354</v>
      </c>
      <c r="R17" t="s">
        <v>11353</v>
      </c>
      <c r="S17">
        <f>IF(SalesData[[#This Row],[Return Status]]="Returned",1,0)</f>
        <v>0</v>
      </c>
      <c r="T17">
        <v>2420.2800000000002</v>
      </c>
      <c r="U17" s="2">
        <f>EOMONTH(SalesData[[#This Row],[Order Date]],0)</f>
        <v>44957</v>
      </c>
      <c r="V17" s="9" t="str">
        <f>"Q"&amp;INT((MONTH(SalesData[[#This Row],[Order Date]])+2)/3)&amp;"-"&amp;YEAR(SalesData[[#This Row],[Order Date]])</f>
        <v>Q1-2023</v>
      </c>
    </row>
    <row r="18" spans="1:22" x14ac:dyDescent="0.35">
      <c r="A18" t="s">
        <v>1318</v>
      </c>
      <c r="B18" s="1">
        <v>44960</v>
      </c>
      <c r="C18" t="s">
        <v>94</v>
      </c>
      <c r="D18" t="s">
        <v>99</v>
      </c>
      <c r="E18">
        <v>6962690222</v>
      </c>
      <c r="F18" t="s">
        <v>163</v>
      </c>
      <c r="G18" t="s">
        <v>164</v>
      </c>
      <c r="H18" t="s">
        <v>165</v>
      </c>
      <c r="I18" t="s">
        <v>36</v>
      </c>
      <c r="J18" t="s">
        <v>61</v>
      </c>
      <c r="K18">
        <v>538.83000000000004</v>
      </c>
      <c r="L18">
        <v>128.66</v>
      </c>
      <c r="M18" t="s">
        <v>62</v>
      </c>
      <c r="N18">
        <v>0.238776608577845</v>
      </c>
      <c r="O18" t="s">
        <v>11355</v>
      </c>
      <c r="P18" t="s">
        <v>11354</v>
      </c>
      <c r="Q18" t="s">
        <v>11364</v>
      </c>
      <c r="R18" t="s">
        <v>11360</v>
      </c>
      <c r="S18">
        <f>IF(SalesData[[#This Row],[Return Status]]="Returned",1,0)</f>
        <v>1</v>
      </c>
      <c r="U18" s="2">
        <f>EOMONTH(SalesData[[#This Row],[Order Date]],0)</f>
        <v>44985</v>
      </c>
      <c r="V18" s="9" t="str">
        <f>"Q"&amp;INT((MONTH(SalesData[[#This Row],[Order Date]])+2)/3)&amp;"-"&amp;YEAR(SalesData[[#This Row],[Order Date]])</f>
        <v>Q1-2023</v>
      </c>
    </row>
    <row r="19" spans="1:22" x14ac:dyDescent="0.35">
      <c r="A19" t="s">
        <v>82</v>
      </c>
      <c r="B19" s="1">
        <v>44943</v>
      </c>
      <c r="C19" t="s">
        <v>26</v>
      </c>
      <c r="D19" t="s">
        <v>80</v>
      </c>
      <c r="E19">
        <v>5414586850</v>
      </c>
      <c r="F19" t="s">
        <v>83</v>
      </c>
      <c r="G19" t="s">
        <v>84</v>
      </c>
      <c r="H19" t="s">
        <v>85</v>
      </c>
      <c r="I19" t="s">
        <v>31</v>
      </c>
      <c r="J19" t="s">
        <v>62</v>
      </c>
      <c r="K19">
        <v>559.84</v>
      </c>
      <c r="L19">
        <v>82.48</v>
      </c>
      <c r="M19" t="s">
        <v>62</v>
      </c>
      <c r="N19">
        <v>0.14732780794512701</v>
      </c>
      <c r="O19" t="s">
        <v>11355</v>
      </c>
      <c r="P19" t="s">
        <v>11352</v>
      </c>
      <c r="Q19" t="s">
        <v>11365</v>
      </c>
      <c r="R19" t="s">
        <v>11360</v>
      </c>
      <c r="S19">
        <f>IF(SalesData[[#This Row],[Return Status]]="Returned",1,0)</f>
        <v>1</v>
      </c>
      <c r="T19">
        <v>847.14</v>
      </c>
      <c r="U19" s="2">
        <f>EOMONTH(SalesData[[#This Row],[Order Date]],0)</f>
        <v>44957</v>
      </c>
      <c r="V19" s="9" t="str">
        <f>"Q"&amp;INT((MONTH(SalesData[[#This Row],[Order Date]])+2)/3)&amp;"-"&amp;YEAR(SalesData[[#This Row],[Order Date]])</f>
        <v>Q1-2023</v>
      </c>
    </row>
    <row r="20" spans="1:22" x14ac:dyDescent="0.35">
      <c r="A20" t="s">
        <v>86</v>
      </c>
      <c r="B20" s="1">
        <v>44956</v>
      </c>
      <c r="C20" t="s">
        <v>87</v>
      </c>
      <c r="D20" t="s">
        <v>46</v>
      </c>
      <c r="E20">
        <v>6088356159</v>
      </c>
      <c r="F20" t="s">
        <v>88</v>
      </c>
      <c r="G20" t="s">
        <v>89</v>
      </c>
      <c r="H20" t="s">
        <v>90</v>
      </c>
      <c r="I20" t="s">
        <v>31</v>
      </c>
      <c r="J20" t="s">
        <v>62</v>
      </c>
      <c r="K20">
        <v>1644.39</v>
      </c>
      <c r="L20">
        <v>358.88</v>
      </c>
      <c r="M20" t="s">
        <v>62</v>
      </c>
      <c r="N20">
        <v>0.218245063518995</v>
      </c>
      <c r="O20" t="s">
        <v>11351</v>
      </c>
      <c r="P20" t="s">
        <v>11354</v>
      </c>
      <c r="R20" t="s">
        <v>11353</v>
      </c>
      <c r="S20">
        <f>IF(SalesData[[#This Row],[Return Status]]="Returned",1,0)</f>
        <v>0</v>
      </c>
      <c r="T20">
        <v>207.68</v>
      </c>
      <c r="U20" s="2">
        <f>EOMONTH(SalesData[[#This Row],[Order Date]],0)</f>
        <v>44957</v>
      </c>
      <c r="V20" s="9" t="str">
        <f>"Q"&amp;INT((MONTH(SalesData[[#This Row],[Order Date]])+2)/3)&amp;"-"&amp;YEAR(SalesData[[#This Row],[Order Date]])</f>
        <v>Q1-2023</v>
      </c>
    </row>
    <row r="21" spans="1:22" x14ac:dyDescent="0.35">
      <c r="A21" t="s">
        <v>91</v>
      </c>
      <c r="B21" s="1">
        <v>44945</v>
      </c>
      <c r="C21" t="s">
        <v>92</v>
      </c>
      <c r="D21" t="s">
        <v>46</v>
      </c>
      <c r="E21">
        <v>4436995777</v>
      </c>
      <c r="F21" t="s">
        <v>78</v>
      </c>
      <c r="G21" t="s">
        <v>15</v>
      </c>
      <c r="H21" t="s">
        <v>16</v>
      </c>
      <c r="I21" t="s">
        <v>17</v>
      </c>
      <c r="J21" t="s">
        <v>62</v>
      </c>
      <c r="K21">
        <v>3301.08</v>
      </c>
      <c r="L21">
        <v>351.97</v>
      </c>
      <c r="M21" t="s">
        <v>62</v>
      </c>
      <c r="N21">
        <v>0.10662268106195601</v>
      </c>
      <c r="O21" t="s">
        <v>11351</v>
      </c>
      <c r="P21" t="s">
        <v>11352</v>
      </c>
      <c r="R21" t="s">
        <v>11353</v>
      </c>
      <c r="S21">
        <f>IF(SalesData[[#This Row],[Return Status]]="Returned",1,0)</f>
        <v>0</v>
      </c>
      <c r="T21">
        <v>2085.91</v>
      </c>
      <c r="U21" s="2">
        <f>EOMONTH(SalesData[[#This Row],[Order Date]],0)</f>
        <v>44957</v>
      </c>
      <c r="V21" s="9" t="str">
        <f>"Q"&amp;INT((MONTH(SalesData[[#This Row],[Order Date]])+2)/3)&amp;"-"&amp;YEAR(SalesData[[#This Row],[Order Date]])</f>
        <v>Q1-2023</v>
      </c>
    </row>
    <row r="22" spans="1:22" x14ac:dyDescent="0.35">
      <c r="A22" t="s">
        <v>565</v>
      </c>
      <c r="B22" s="1">
        <v>44940</v>
      </c>
      <c r="C22" t="s">
        <v>106</v>
      </c>
      <c r="D22" t="s">
        <v>46</v>
      </c>
      <c r="E22">
        <v>1495427707</v>
      </c>
      <c r="F22" t="s">
        <v>312</v>
      </c>
      <c r="G22" t="s">
        <v>141</v>
      </c>
      <c r="H22" t="s">
        <v>121</v>
      </c>
      <c r="I22" t="s">
        <v>17</v>
      </c>
      <c r="J22" t="s">
        <v>65</v>
      </c>
      <c r="K22">
        <v>2054.88</v>
      </c>
      <c r="L22">
        <v>383.2</v>
      </c>
      <c r="M22" t="s">
        <v>65</v>
      </c>
      <c r="N22">
        <v>0.18648290897765299</v>
      </c>
      <c r="O22" t="s">
        <v>11351</v>
      </c>
      <c r="P22" t="s">
        <v>11352</v>
      </c>
      <c r="Q22" t="s">
        <v>11366</v>
      </c>
      <c r="R22" t="s">
        <v>11360</v>
      </c>
      <c r="S22">
        <f>IF(SalesData[[#This Row],[Return Status]]="Returned",1,0)</f>
        <v>1</v>
      </c>
      <c r="T22">
        <v>2793.38</v>
      </c>
      <c r="U22" s="2">
        <f>EOMONTH(SalesData[[#This Row],[Order Date]],0)</f>
        <v>44957</v>
      </c>
      <c r="V22" s="9" t="str">
        <f>"Q"&amp;INT((MONTH(SalesData[[#This Row],[Order Date]])+2)/3)&amp;"-"&amp;YEAR(SalesData[[#This Row],[Order Date]])</f>
        <v>Q1-2023</v>
      </c>
    </row>
    <row r="23" spans="1:22" x14ac:dyDescent="0.35">
      <c r="A23" t="s">
        <v>93</v>
      </c>
      <c r="B23" s="1">
        <v>44931</v>
      </c>
      <c r="C23" t="s">
        <v>94</v>
      </c>
      <c r="D23" t="s">
        <v>46</v>
      </c>
      <c r="E23">
        <v>379176936</v>
      </c>
      <c r="F23" t="s">
        <v>95</v>
      </c>
      <c r="G23" t="s">
        <v>59</v>
      </c>
      <c r="H23" t="s">
        <v>60</v>
      </c>
      <c r="I23" t="s">
        <v>31</v>
      </c>
      <c r="J23" t="s">
        <v>19</v>
      </c>
      <c r="K23">
        <v>3896.53</v>
      </c>
      <c r="L23">
        <v>347.13</v>
      </c>
      <c r="M23" t="s">
        <v>19</v>
      </c>
      <c r="N23">
        <v>8.90869568564851E-2</v>
      </c>
      <c r="O23" t="s">
        <v>11351</v>
      </c>
      <c r="P23" t="s">
        <v>11356</v>
      </c>
      <c r="R23" t="s">
        <v>11353</v>
      </c>
      <c r="S23">
        <f>IF(SalesData[[#This Row],[Return Status]]="Returned",1,0)</f>
        <v>0</v>
      </c>
      <c r="T23">
        <v>2183.56</v>
      </c>
      <c r="U23" s="2">
        <f>EOMONTH(SalesData[[#This Row],[Order Date]],0)</f>
        <v>44957</v>
      </c>
      <c r="V23" s="9" t="str">
        <f>"Q"&amp;INT((MONTH(SalesData[[#This Row],[Order Date]])+2)/3)&amp;"-"&amp;YEAR(SalesData[[#This Row],[Order Date]])</f>
        <v>Q1-2023</v>
      </c>
    </row>
    <row r="24" spans="1:22" x14ac:dyDescent="0.35">
      <c r="A24" t="s">
        <v>96</v>
      </c>
      <c r="B24" s="1">
        <v>44954</v>
      </c>
      <c r="C24" t="s">
        <v>97</v>
      </c>
      <c r="D24" t="s">
        <v>27</v>
      </c>
      <c r="E24">
        <v>7986872774</v>
      </c>
      <c r="F24" t="s">
        <v>14</v>
      </c>
      <c r="G24" t="s">
        <v>15</v>
      </c>
      <c r="H24" t="s">
        <v>16</v>
      </c>
      <c r="I24" t="s">
        <v>17</v>
      </c>
      <c r="J24" t="s">
        <v>65</v>
      </c>
      <c r="K24">
        <v>405.87</v>
      </c>
      <c r="L24">
        <v>43.49</v>
      </c>
      <c r="M24" t="s">
        <v>65</v>
      </c>
      <c r="N24">
        <v>0.107152536526474</v>
      </c>
      <c r="O24" t="s">
        <v>11361</v>
      </c>
      <c r="P24" t="s">
        <v>11352</v>
      </c>
      <c r="R24" t="s">
        <v>11353</v>
      </c>
      <c r="S24">
        <f>IF(SalesData[[#This Row],[Return Status]]="Returned",1,0)</f>
        <v>0</v>
      </c>
      <c r="T24">
        <v>2085.91</v>
      </c>
      <c r="U24" s="2">
        <f>EOMONTH(SalesData[[#This Row],[Order Date]],0)</f>
        <v>44957</v>
      </c>
      <c r="V24" s="9" t="str">
        <f>"Q"&amp;INT((MONTH(SalesData[[#This Row],[Order Date]])+2)/3)&amp;"-"&amp;YEAR(SalesData[[#This Row],[Order Date]])</f>
        <v>Q1-2023</v>
      </c>
    </row>
    <row r="25" spans="1:22" x14ac:dyDescent="0.35">
      <c r="A25" t="s">
        <v>98</v>
      </c>
      <c r="B25" s="1">
        <v>44930</v>
      </c>
      <c r="C25" t="s">
        <v>57</v>
      </c>
      <c r="D25" t="s">
        <v>99</v>
      </c>
      <c r="E25">
        <v>1665876036</v>
      </c>
      <c r="F25" t="s">
        <v>100</v>
      </c>
      <c r="G25" t="s">
        <v>101</v>
      </c>
      <c r="H25" t="s">
        <v>35</v>
      </c>
      <c r="I25" t="s">
        <v>36</v>
      </c>
      <c r="J25" t="s">
        <v>43</v>
      </c>
      <c r="K25">
        <v>1507.09</v>
      </c>
      <c r="L25">
        <v>203.9</v>
      </c>
      <c r="M25" t="s">
        <v>43</v>
      </c>
      <c r="N25">
        <v>0.13529384442866699</v>
      </c>
      <c r="O25" t="s">
        <v>11351</v>
      </c>
      <c r="P25" t="s">
        <v>11352</v>
      </c>
      <c r="Q25" t="s">
        <v>11365</v>
      </c>
      <c r="R25" t="s">
        <v>11360</v>
      </c>
      <c r="S25">
        <f>IF(SalesData[[#This Row],[Return Status]]="Returned",1,0)</f>
        <v>1</v>
      </c>
      <c r="T25">
        <v>1385.87</v>
      </c>
      <c r="U25" s="2">
        <f>EOMONTH(SalesData[[#This Row],[Order Date]],0)</f>
        <v>44957</v>
      </c>
      <c r="V25" s="9" t="str">
        <f>"Q"&amp;INT((MONTH(SalesData[[#This Row],[Order Date]])+2)/3)&amp;"-"&amp;YEAR(SalesData[[#This Row],[Order Date]])</f>
        <v>Q1-2023</v>
      </c>
    </row>
    <row r="26" spans="1:22" x14ac:dyDescent="0.35">
      <c r="A26" t="s">
        <v>102</v>
      </c>
      <c r="B26" s="1">
        <v>44953</v>
      </c>
      <c r="C26" t="s">
        <v>97</v>
      </c>
      <c r="D26" t="s">
        <v>39</v>
      </c>
      <c r="E26">
        <v>656272980</v>
      </c>
      <c r="F26" t="s">
        <v>103</v>
      </c>
      <c r="G26" t="s">
        <v>23</v>
      </c>
      <c r="H26" t="s">
        <v>24</v>
      </c>
      <c r="I26" t="s">
        <v>17</v>
      </c>
      <c r="J26" t="s">
        <v>62</v>
      </c>
      <c r="K26">
        <v>925.01</v>
      </c>
      <c r="L26">
        <v>92.73</v>
      </c>
      <c r="M26" t="s">
        <v>62</v>
      </c>
      <c r="N26">
        <v>0.10024756489118999</v>
      </c>
      <c r="O26" t="s">
        <v>11355</v>
      </c>
      <c r="P26" t="s">
        <v>11352</v>
      </c>
      <c r="R26" t="s">
        <v>11353</v>
      </c>
      <c r="S26">
        <f>IF(SalesData[[#This Row],[Return Status]]="Returned",1,0)</f>
        <v>0</v>
      </c>
      <c r="T26">
        <v>2821.33</v>
      </c>
      <c r="U26" s="2">
        <f>EOMONTH(SalesData[[#This Row],[Order Date]],0)</f>
        <v>44957</v>
      </c>
      <c r="V26" s="9" t="str">
        <f>"Q"&amp;INT((MONTH(SalesData[[#This Row],[Order Date]])+2)/3)&amp;"-"&amp;YEAR(SalesData[[#This Row],[Order Date]])</f>
        <v>Q1-2023</v>
      </c>
    </row>
    <row r="27" spans="1:22" x14ac:dyDescent="0.35">
      <c r="A27" t="s">
        <v>104</v>
      </c>
      <c r="B27" s="1">
        <v>44943</v>
      </c>
      <c r="C27" t="s">
        <v>21</v>
      </c>
      <c r="D27" t="s">
        <v>46</v>
      </c>
      <c r="E27">
        <v>8053100330</v>
      </c>
      <c r="F27" t="s">
        <v>58</v>
      </c>
      <c r="G27" t="s">
        <v>59</v>
      </c>
      <c r="H27" t="s">
        <v>60</v>
      </c>
      <c r="I27" t="s">
        <v>31</v>
      </c>
      <c r="J27" t="s">
        <v>65</v>
      </c>
      <c r="K27">
        <v>2335.87</v>
      </c>
      <c r="L27">
        <v>231.69</v>
      </c>
      <c r="M27" t="s">
        <v>65</v>
      </c>
      <c r="N27">
        <v>9.9187882887318196E-2</v>
      </c>
      <c r="O27" t="s">
        <v>11351</v>
      </c>
      <c r="P27" t="s">
        <v>11356</v>
      </c>
      <c r="R27" t="s">
        <v>11353</v>
      </c>
      <c r="S27">
        <f>IF(SalesData[[#This Row],[Return Status]]="Returned",1,0)</f>
        <v>0</v>
      </c>
      <c r="T27">
        <v>2183.56</v>
      </c>
      <c r="U27" s="2">
        <f>EOMONTH(SalesData[[#This Row],[Order Date]],0)</f>
        <v>44957</v>
      </c>
      <c r="V27" s="9" t="str">
        <f>"Q"&amp;INT((MONTH(SalesData[[#This Row],[Order Date]])+2)/3)&amp;"-"&amp;YEAR(SalesData[[#This Row],[Order Date]])</f>
        <v>Q1-2023</v>
      </c>
    </row>
    <row r="28" spans="1:22" x14ac:dyDescent="0.35">
      <c r="A28" t="s">
        <v>105</v>
      </c>
      <c r="B28" s="1">
        <v>44932</v>
      </c>
      <c r="C28" t="s">
        <v>106</v>
      </c>
      <c r="D28" t="s">
        <v>80</v>
      </c>
      <c r="E28">
        <v>6319314919</v>
      </c>
      <c r="F28" t="s">
        <v>107</v>
      </c>
      <c r="G28" t="s">
        <v>15</v>
      </c>
      <c r="H28" t="s">
        <v>11357</v>
      </c>
      <c r="I28" t="s">
        <v>17</v>
      </c>
      <c r="J28" t="s">
        <v>42</v>
      </c>
      <c r="K28">
        <v>83.01</v>
      </c>
      <c r="L28">
        <v>11.9</v>
      </c>
      <c r="M28" t="s">
        <v>43</v>
      </c>
      <c r="N28">
        <v>0.14335622214191099</v>
      </c>
      <c r="O28" t="s">
        <v>11361</v>
      </c>
      <c r="P28" t="s">
        <v>11352</v>
      </c>
      <c r="R28" t="s">
        <v>11353</v>
      </c>
      <c r="S28">
        <f>IF(SalesData[[#This Row],[Return Status]]="Returned",1,0)</f>
        <v>0</v>
      </c>
      <c r="T28">
        <v>2085.91</v>
      </c>
      <c r="U28" s="2">
        <f>EOMONTH(SalesData[[#This Row],[Order Date]],0)</f>
        <v>44957</v>
      </c>
      <c r="V28" s="9" t="str">
        <f>"Q"&amp;INT((MONTH(SalesData[[#This Row],[Order Date]])+2)/3)&amp;"-"&amp;YEAR(SalesData[[#This Row],[Order Date]])</f>
        <v>Q1-2023</v>
      </c>
    </row>
    <row r="29" spans="1:22" x14ac:dyDescent="0.35">
      <c r="A29" t="s">
        <v>108</v>
      </c>
      <c r="B29" s="1">
        <v>44949</v>
      </c>
      <c r="C29" t="s">
        <v>57</v>
      </c>
      <c r="D29" t="s">
        <v>72</v>
      </c>
      <c r="E29">
        <v>9877694531</v>
      </c>
      <c r="F29" t="s">
        <v>109</v>
      </c>
      <c r="G29" t="s">
        <v>59</v>
      </c>
      <c r="H29" t="s">
        <v>60</v>
      </c>
      <c r="I29" t="s">
        <v>31</v>
      </c>
      <c r="J29" t="s">
        <v>18</v>
      </c>
      <c r="K29">
        <v>1695.26</v>
      </c>
      <c r="L29">
        <v>277.11</v>
      </c>
      <c r="M29" t="s">
        <v>19</v>
      </c>
      <c r="N29">
        <v>0.163461651900004</v>
      </c>
      <c r="O29" t="s">
        <v>11351</v>
      </c>
      <c r="P29" t="s">
        <v>11352</v>
      </c>
      <c r="R29" t="s">
        <v>11353</v>
      </c>
      <c r="S29">
        <f>IF(SalesData[[#This Row],[Return Status]]="Returned",1,0)</f>
        <v>0</v>
      </c>
      <c r="T29">
        <v>2183.56</v>
      </c>
      <c r="U29" s="2">
        <f>EOMONTH(SalesData[[#This Row],[Order Date]],0)</f>
        <v>44957</v>
      </c>
      <c r="V29" s="9" t="str">
        <f>"Q"&amp;INT((MONTH(SalesData[[#This Row],[Order Date]])+2)/3)&amp;"-"&amp;YEAR(SalesData[[#This Row],[Order Date]])</f>
        <v>Q1-2023</v>
      </c>
    </row>
    <row r="30" spans="1:22" x14ac:dyDescent="0.35">
      <c r="A30" t="s">
        <v>110</v>
      </c>
      <c r="B30" s="1">
        <v>44944</v>
      </c>
      <c r="C30" t="s">
        <v>111</v>
      </c>
      <c r="D30" t="s">
        <v>72</v>
      </c>
      <c r="E30">
        <v>8083136783</v>
      </c>
      <c r="F30" t="s">
        <v>53</v>
      </c>
      <c r="G30" t="s">
        <v>54</v>
      </c>
      <c r="H30" t="s">
        <v>55</v>
      </c>
      <c r="I30" t="s">
        <v>31</v>
      </c>
      <c r="J30" t="s">
        <v>42</v>
      </c>
      <c r="K30">
        <v>483.41</v>
      </c>
      <c r="L30">
        <v>43.43</v>
      </c>
      <c r="M30" t="s">
        <v>43</v>
      </c>
      <c r="N30">
        <v>8.9840921784820393E-2</v>
      </c>
      <c r="O30" t="s">
        <v>11361</v>
      </c>
      <c r="P30" t="s">
        <v>11356</v>
      </c>
      <c r="R30" t="s">
        <v>11353</v>
      </c>
      <c r="S30">
        <f>IF(SalesData[[#This Row],[Return Status]]="Returned",1,0)</f>
        <v>0</v>
      </c>
      <c r="U30" s="2">
        <f>EOMONTH(SalesData[[#This Row],[Order Date]],0)</f>
        <v>44957</v>
      </c>
      <c r="V30" s="9" t="str">
        <f>"Q"&amp;INT((MONTH(SalesData[[#This Row],[Order Date]])+2)/3)&amp;"-"&amp;YEAR(SalesData[[#This Row],[Order Date]])</f>
        <v>Q1-2023</v>
      </c>
    </row>
    <row r="31" spans="1:22" x14ac:dyDescent="0.35">
      <c r="A31" t="s">
        <v>112</v>
      </c>
      <c r="B31" s="1">
        <v>44955</v>
      </c>
      <c r="C31" t="s">
        <v>113</v>
      </c>
      <c r="D31" t="s">
        <v>27</v>
      </c>
      <c r="E31">
        <v>5744431351</v>
      </c>
      <c r="F31" t="s">
        <v>114</v>
      </c>
      <c r="G31" t="s">
        <v>59</v>
      </c>
      <c r="H31" t="s">
        <v>60</v>
      </c>
      <c r="I31" t="s">
        <v>31</v>
      </c>
      <c r="J31" t="s">
        <v>18</v>
      </c>
      <c r="K31">
        <v>4902.9399999999996</v>
      </c>
      <c r="L31">
        <v>1249.32</v>
      </c>
      <c r="M31" t="s">
        <v>19</v>
      </c>
      <c r="N31">
        <v>0.25481037907867499</v>
      </c>
      <c r="O31" t="s">
        <v>11351</v>
      </c>
      <c r="P31" t="s">
        <v>11354</v>
      </c>
      <c r="R31" t="s">
        <v>11353</v>
      </c>
      <c r="S31">
        <f>IF(SalesData[[#This Row],[Return Status]]="Returned",1,0)</f>
        <v>0</v>
      </c>
      <c r="T31">
        <v>2183.56</v>
      </c>
      <c r="U31" s="2">
        <f>EOMONTH(SalesData[[#This Row],[Order Date]],0)</f>
        <v>44957</v>
      </c>
      <c r="V31" s="9" t="str">
        <f>"Q"&amp;INT((MONTH(SalesData[[#This Row],[Order Date]])+2)/3)&amp;"-"&amp;YEAR(SalesData[[#This Row],[Order Date]])</f>
        <v>Q1-2023</v>
      </c>
    </row>
    <row r="32" spans="1:22" x14ac:dyDescent="0.35">
      <c r="A32" t="s">
        <v>115</v>
      </c>
      <c r="B32" s="1">
        <v>44941</v>
      </c>
      <c r="C32" t="s">
        <v>12</v>
      </c>
      <c r="D32" t="s">
        <v>72</v>
      </c>
      <c r="E32">
        <v>2710947775</v>
      </c>
      <c r="F32" t="s">
        <v>116</v>
      </c>
      <c r="G32" t="s">
        <v>74</v>
      </c>
      <c r="H32" t="s">
        <v>75</v>
      </c>
      <c r="I32" t="s">
        <v>36</v>
      </c>
      <c r="J32" t="s">
        <v>18</v>
      </c>
      <c r="K32">
        <v>2015.52</v>
      </c>
      <c r="L32">
        <v>100.78</v>
      </c>
      <c r="M32" t="s">
        <v>19</v>
      </c>
      <c r="N32">
        <v>5.0001984599507797E-2</v>
      </c>
      <c r="O32" t="s">
        <v>11351</v>
      </c>
      <c r="P32" t="s">
        <v>11356</v>
      </c>
      <c r="R32" t="s">
        <v>11353</v>
      </c>
      <c r="S32">
        <f>IF(SalesData[[#This Row],[Return Status]]="Returned",1,0)</f>
        <v>0</v>
      </c>
      <c r="T32">
        <v>2420.2800000000002</v>
      </c>
      <c r="U32" s="2">
        <f>EOMONTH(SalesData[[#This Row],[Order Date]],0)</f>
        <v>44957</v>
      </c>
      <c r="V32" s="9" t="str">
        <f>"Q"&amp;INT((MONTH(SalesData[[#This Row],[Order Date]])+2)/3)&amp;"-"&amp;YEAR(SalesData[[#This Row],[Order Date]])</f>
        <v>Q1-2023</v>
      </c>
    </row>
    <row r="33" spans="1:22" x14ac:dyDescent="0.35">
      <c r="A33" t="s">
        <v>117</v>
      </c>
      <c r="B33" s="1">
        <v>44934</v>
      </c>
      <c r="C33" t="s">
        <v>106</v>
      </c>
      <c r="D33" t="s">
        <v>80</v>
      </c>
      <c r="E33">
        <v>9993867749</v>
      </c>
      <c r="F33" t="s">
        <v>50</v>
      </c>
      <c r="G33" t="s">
        <v>34</v>
      </c>
      <c r="H33" t="s">
        <v>35</v>
      </c>
      <c r="I33" t="s">
        <v>36</v>
      </c>
      <c r="J33" t="s">
        <v>19</v>
      </c>
      <c r="K33">
        <v>4739</v>
      </c>
      <c r="L33">
        <v>408.04</v>
      </c>
      <c r="M33" t="s">
        <v>19</v>
      </c>
      <c r="N33">
        <v>8.6102553281282995E-2</v>
      </c>
      <c r="O33" t="s">
        <v>11351</v>
      </c>
      <c r="P33" t="s">
        <v>11356</v>
      </c>
      <c r="R33" t="s">
        <v>11353</v>
      </c>
      <c r="S33">
        <f>IF(SalesData[[#This Row],[Return Status]]="Returned",1,0)</f>
        <v>0</v>
      </c>
      <c r="U33" s="2">
        <f>EOMONTH(SalesData[[#This Row],[Order Date]],0)</f>
        <v>44957</v>
      </c>
      <c r="V33" s="9" t="str">
        <f>"Q"&amp;INT((MONTH(SalesData[[#This Row],[Order Date]])+2)/3)&amp;"-"&amp;YEAR(SalesData[[#This Row],[Order Date]])</f>
        <v>Q1-2023</v>
      </c>
    </row>
    <row r="34" spans="1:22" x14ac:dyDescent="0.35">
      <c r="A34" t="s">
        <v>118</v>
      </c>
      <c r="B34" s="1">
        <v>44934</v>
      </c>
      <c r="C34" t="s">
        <v>57</v>
      </c>
      <c r="D34" t="s">
        <v>39</v>
      </c>
      <c r="E34">
        <v>4034471349</v>
      </c>
      <c r="F34" t="s">
        <v>28</v>
      </c>
      <c r="G34" t="s">
        <v>29</v>
      </c>
      <c r="H34" t="s">
        <v>11357</v>
      </c>
      <c r="I34" t="s">
        <v>31</v>
      </c>
      <c r="J34" t="s">
        <v>65</v>
      </c>
      <c r="K34">
        <v>4543.8900000000003</v>
      </c>
      <c r="L34">
        <v>1150.47</v>
      </c>
      <c r="M34" t="s">
        <v>65</v>
      </c>
      <c r="N34">
        <v>0.25319054818668602</v>
      </c>
      <c r="O34" t="s">
        <v>11351</v>
      </c>
      <c r="P34" t="s">
        <v>11354</v>
      </c>
      <c r="R34" t="s">
        <v>11353</v>
      </c>
      <c r="S34">
        <f>IF(SalesData[[#This Row],[Return Status]]="Returned",1,0)</f>
        <v>0</v>
      </c>
      <c r="T34">
        <v>2788.38</v>
      </c>
      <c r="U34" s="2">
        <f>EOMONTH(SalesData[[#This Row],[Order Date]],0)</f>
        <v>44957</v>
      </c>
      <c r="V34" s="9" t="str">
        <f>"Q"&amp;INT((MONTH(SalesData[[#This Row],[Order Date]])+2)/3)&amp;"-"&amp;YEAR(SalesData[[#This Row],[Order Date]])</f>
        <v>Q1-2023</v>
      </c>
    </row>
    <row r="35" spans="1:22" x14ac:dyDescent="0.35">
      <c r="A35" t="s">
        <v>119</v>
      </c>
      <c r="B35" s="1">
        <v>44954</v>
      </c>
      <c r="C35" t="s">
        <v>113</v>
      </c>
      <c r="D35" t="s">
        <v>80</v>
      </c>
      <c r="E35">
        <v>4887719065</v>
      </c>
      <c r="F35" t="s">
        <v>120</v>
      </c>
      <c r="G35" t="s">
        <v>11367</v>
      </c>
      <c r="H35" t="s">
        <v>121</v>
      </c>
      <c r="I35" t="s">
        <v>17</v>
      </c>
      <c r="J35" t="s">
        <v>18</v>
      </c>
      <c r="K35">
        <v>4997.87</v>
      </c>
      <c r="L35">
        <v>1057.1300000000001</v>
      </c>
      <c r="M35" t="s">
        <v>19</v>
      </c>
      <c r="N35">
        <v>0.21151610586109701</v>
      </c>
      <c r="O35" t="s">
        <v>11351</v>
      </c>
      <c r="P35" t="s">
        <v>11354</v>
      </c>
      <c r="R35" t="s">
        <v>11353</v>
      </c>
      <c r="S35">
        <f>IF(SalesData[[#This Row],[Return Status]]="Returned",1,0)</f>
        <v>0</v>
      </c>
      <c r="U35" s="2">
        <f>EOMONTH(SalesData[[#This Row],[Order Date]],0)</f>
        <v>44957</v>
      </c>
      <c r="V35" s="9" t="str">
        <f>"Q"&amp;INT((MONTH(SalesData[[#This Row],[Order Date]])+2)/3)&amp;"-"&amp;YEAR(SalesData[[#This Row],[Order Date]])</f>
        <v>Q1-2023</v>
      </c>
    </row>
    <row r="36" spans="1:22" x14ac:dyDescent="0.35">
      <c r="A36" t="s">
        <v>122</v>
      </c>
      <c r="B36" s="1">
        <v>44949</v>
      </c>
      <c r="C36" t="s">
        <v>77</v>
      </c>
      <c r="D36" t="s">
        <v>80</v>
      </c>
      <c r="E36">
        <v>7175655125</v>
      </c>
      <c r="F36" t="s">
        <v>116</v>
      </c>
      <c r="G36" t="s">
        <v>74</v>
      </c>
      <c r="H36" t="s">
        <v>11357</v>
      </c>
      <c r="I36" t="s">
        <v>36</v>
      </c>
      <c r="J36" t="s">
        <v>65</v>
      </c>
      <c r="K36">
        <v>2285.0300000000002</v>
      </c>
      <c r="L36">
        <v>262.58999999999997</v>
      </c>
      <c r="M36" t="s">
        <v>65</v>
      </c>
      <c r="N36">
        <v>0.11491752843507499</v>
      </c>
      <c r="O36" t="s">
        <v>11351</v>
      </c>
      <c r="P36" t="s">
        <v>11352</v>
      </c>
      <c r="R36" t="s">
        <v>11353</v>
      </c>
      <c r="S36">
        <f>IF(SalesData[[#This Row],[Return Status]]="Returned",1,0)</f>
        <v>0</v>
      </c>
      <c r="T36">
        <v>2420.2800000000002</v>
      </c>
      <c r="U36" s="2">
        <f>EOMONTH(SalesData[[#This Row],[Order Date]],0)</f>
        <v>44957</v>
      </c>
      <c r="V36" s="9" t="str">
        <f>"Q"&amp;INT((MONTH(SalesData[[#This Row],[Order Date]])+2)/3)&amp;"-"&amp;YEAR(SalesData[[#This Row],[Order Date]])</f>
        <v>Q1-2023</v>
      </c>
    </row>
    <row r="37" spans="1:22" x14ac:dyDescent="0.35">
      <c r="A37" t="s">
        <v>123</v>
      </c>
      <c r="B37" s="1">
        <v>44927</v>
      </c>
      <c r="C37" t="s">
        <v>124</v>
      </c>
      <c r="D37" t="s">
        <v>27</v>
      </c>
      <c r="E37">
        <v>9770348247</v>
      </c>
      <c r="F37" t="s">
        <v>47</v>
      </c>
      <c r="G37" t="s">
        <v>11368</v>
      </c>
      <c r="H37" t="s">
        <v>24</v>
      </c>
      <c r="I37" t="s">
        <v>17</v>
      </c>
      <c r="J37" t="s">
        <v>19</v>
      </c>
      <c r="K37">
        <v>3554.72</v>
      </c>
      <c r="L37">
        <v>404.89</v>
      </c>
      <c r="M37" t="s">
        <v>19</v>
      </c>
      <c r="N37">
        <v>0.11390207948868</v>
      </c>
      <c r="O37" t="s">
        <v>11351</v>
      </c>
      <c r="P37" t="s">
        <v>11352</v>
      </c>
      <c r="Q37" t="s">
        <v>11369</v>
      </c>
      <c r="R37" t="s">
        <v>11360</v>
      </c>
      <c r="S37">
        <f>IF(SalesData[[#This Row],[Return Status]]="Returned",1,0)</f>
        <v>1</v>
      </c>
      <c r="U37" s="2">
        <f>EOMONTH(SalesData[[#This Row],[Order Date]],0)</f>
        <v>44957</v>
      </c>
      <c r="V37" s="9" t="str">
        <f>"Q"&amp;INT((MONTH(SalesData[[#This Row],[Order Date]])+2)/3)&amp;"-"&amp;YEAR(SalesData[[#This Row],[Order Date]])</f>
        <v>Q1-2023</v>
      </c>
    </row>
    <row r="38" spans="1:22" x14ac:dyDescent="0.35">
      <c r="A38" t="s">
        <v>125</v>
      </c>
      <c r="B38" s="1">
        <v>44937</v>
      </c>
      <c r="C38" t="s">
        <v>113</v>
      </c>
      <c r="D38" t="s">
        <v>72</v>
      </c>
      <c r="E38">
        <v>8467737826</v>
      </c>
      <c r="F38" t="s">
        <v>103</v>
      </c>
      <c r="G38" t="s">
        <v>23</v>
      </c>
      <c r="H38" t="s">
        <v>24</v>
      </c>
      <c r="I38" t="s">
        <v>17</v>
      </c>
      <c r="J38" t="s">
        <v>19</v>
      </c>
      <c r="K38">
        <v>1712.58</v>
      </c>
      <c r="L38">
        <v>415.62</v>
      </c>
      <c r="M38" t="s">
        <v>19</v>
      </c>
      <c r="N38">
        <v>0.242686473040675</v>
      </c>
      <c r="O38" t="s">
        <v>11351</v>
      </c>
      <c r="P38" t="s">
        <v>11354</v>
      </c>
      <c r="R38" t="s">
        <v>11353</v>
      </c>
      <c r="S38">
        <f>IF(SalesData[[#This Row],[Return Status]]="Returned",1,0)</f>
        <v>0</v>
      </c>
      <c r="T38">
        <v>2821.33</v>
      </c>
      <c r="U38" s="2">
        <f>EOMONTH(SalesData[[#This Row],[Order Date]],0)</f>
        <v>44957</v>
      </c>
      <c r="V38" s="9" t="str">
        <f>"Q"&amp;INT((MONTH(SalesData[[#This Row],[Order Date]])+2)/3)&amp;"-"&amp;YEAR(SalesData[[#This Row],[Order Date]])</f>
        <v>Q1-2023</v>
      </c>
    </row>
    <row r="39" spans="1:22" x14ac:dyDescent="0.35">
      <c r="A39" t="s">
        <v>126</v>
      </c>
      <c r="B39" s="1">
        <v>44941</v>
      </c>
      <c r="C39" t="s">
        <v>67</v>
      </c>
      <c r="D39" t="s">
        <v>39</v>
      </c>
      <c r="E39">
        <v>5588675339</v>
      </c>
      <c r="F39" t="s">
        <v>127</v>
      </c>
      <c r="G39" t="s">
        <v>11370</v>
      </c>
      <c r="H39" t="s">
        <v>30</v>
      </c>
      <c r="I39" t="s">
        <v>31</v>
      </c>
      <c r="J39" t="s">
        <v>61</v>
      </c>
      <c r="K39">
        <v>1942.67</v>
      </c>
      <c r="L39">
        <v>406.4</v>
      </c>
      <c r="M39" t="s">
        <v>62</v>
      </c>
      <c r="N39">
        <v>0.20919662114512499</v>
      </c>
      <c r="O39" t="s">
        <v>11351</v>
      </c>
      <c r="P39" t="s">
        <v>11354</v>
      </c>
      <c r="Q39" t="s">
        <v>11364</v>
      </c>
      <c r="R39" t="s">
        <v>11360</v>
      </c>
      <c r="S39">
        <f>IF(SalesData[[#This Row],[Return Status]]="Returned",1,0)</f>
        <v>1</v>
      </c>
      <c r="U39" s="2">
        <f>EOMONTH(SalesData[[#This Row],[Order Date]],0)</f>
        <v>44957</v>
      </c>
      <c r="V39" s="9" t="str">
        <f>"Q"&amp;INT((MONTH(SalesData[[#This Row],[Order Date]])+2)/3)&amp;"-"&amp;YEAR(SalesData[[#This Row],[Order Date]])</f>
        <v>Q1-2023</v>
      </c>
    </row>
    <row r="40" spans="1:22" x14ac:dyDescent="0.35">
      <c r="A40" t="s">
        <v>128</v>
      </c>
      <c r="B40" s="1">
        <v>44928</v>
      </c>
      <c r="C40" t="s">
        <v>52</v>
      </c>
      <c r="D40" t="s">
        <v>39</v>
      </c>
      <c r="E40">
        <v>1870262174</v>
      </c>
      <c r="F40" t="s">
        <v>129</v>
      </c>
      <c r="G40" t="s">
        <v>11371</v>
      </c>
      <c r="H40" t="s">
        <v>55</v>
      </c>
      <c r="I40" t="s">
        <v>31</v>
      </c>
      <c r="J40" t="s">
        <v>19</v>
      </c>
      <c r="K40">
        <v>4771.62</v>
      </c>
      <c r="L40">
        <v>950.68</v>
      </c>
      <c r="M40" t="s">
        <v>19</v>
      </c>
      <c r="N40">
        <v>0.199236318063886</v>
      </c>
      <c r="O40" t="s">
        <v>11351</v>
      </c>
      <c r="P40" t="s">
        <v>11352</v>
      </c>
      <c r="R40" t="s">
        <v>11353</v>
      </c>
      <c r="S40">
        <f>IF(SalesData[[#This Row],[Return Status]]="Returned",1,0)</f>
        <v>0</v>
      </c>
      <c r="U40" s="2">
        <f>EOMONTH(SalesData[[#This Row],[Order Date]],0)</f>
        <v>44957</v>
      </c>
      <c r="V40" s="9" t="str">
        <f>"Q"&amp;INT((MONTH(SalesData[[#This Row],[Order Date]])+2)/3)&amp;"-"&amp;YEAR(SalesData[[#This Row],[Order Date]])</f>
        <v>Q1-2023</v>
      </c>
    </row>
    <row r="41" spans="1:22" x14ac:dyDescent="0.35">
      <c r="A41" t="s">
        <v>130</v>
      </c>
      <c r="B41" s="1">
        <v>44956</v>
      </c>
      <c r="C41" t="s">
        <v>49</v>
      </c>
      <c r="D41" t="s">
        <v>80</v>
      </c>
      <c r="E41">
        <v>1172400504</v>
      </c>
      <c r="F41" t="s">
        <v>28</v>
      </c>
      <c r="G41" t="s">
        <v>29</v>
      </c>
      <c r="H41" t="s">
        <v>30</v>
      </c>
      <c r="I41" t="s">
        <v>31</v>
      </c>
      <c r="J41" t="s">
        <v>18</v>
      </c>
      <c r="K41">
        <v>866.52</v>
      </c>
      <c r="L41">
        <v>44.47</v>
      </c>
      <c r="M41" t="s">
        <v>19</v>
      </c>
      <c r="N41">
        <v>5.1320223422425301E-2</v>
      </c>
      <c r="O41" t="s">
        <v>11355</v>
      </c>
      <c r="P41" t="s">
        <v>11356</v>
      </c>
      <c r="Q41" t="s">
        <v>11372</v>
      </c>
      <c r="R41" t="s">
        <v>11360</v>
      </c>
      <c r="S41">
        <f>IF(SalesData[[#This Row],[Return Status]]="Returned",1,0)</f>
        <v>1</v>
      </c>
      <c r="T41">
        <v>2788.38</v>
      </c>
      <c r="U41" s="2">
        <f>EOMONTH(SalesData[[#This Row],[Order Date]],0)</f>
        <v>44957</v>
      </c>
      <c r="V41" s="9" t="str">
        <f>"Q"&amp;INT((MONTH(SalesData[[#This Row],[Order Date]])+2)/3)&amp;"-"&amp;YEAR(SalesData[[#This Row],[Order Date]])</f>
        <v>Q1-2023</v>
      </c>
    </row>
    <row r="42" spans="1:22" x14ac:dyDescent="0.35">
      <c r="A42" t="s">
        <v>131</v>
      </c>
      <c r="B42" s="1">
        <v>44951</v>
      </c>
      <c r="C42" t="s">
        <v>132</v>
      </c>
      <c r="D42" t="s">
        <v>72</v>
      </c>
      <c r="E42">
        <v>748217594</v>
      </c>
      <c r="F42" t="s">
        <v>133</v>
      </c>
      <c r="G42" t="s">
        <v>89</v>
      </c>
      <c r="H42" t="s">
        <v>90</v>
      </c>
      <c r="I42" t="s">
        <v>31</v>
      </c>
      <c r="J42" t="s">
        <v>65</v>
      </c>
      <c r="K42">
        <v>4996.88</v>
      </c>
      <c r="L42">
        <v>1301.19</v>
      </c>
      <c r="M42" t="s">
        <v>65</v>
      </c>
      <c r="N42">
        <v>0.26040048990570103</v>
      </c>
      <c r="O42" t="s">
        <v>11351</v>
      </c>
      <c r="P42" t="s">
        <v>11354</v>
      </c>
      <c r="R42" t="s">
        <v>11353</v>
      </c>
      <c r="S42">
        <f>IF(SalesData[[#This Row],[Return Status]]="Returned",1,0)</f>
        <v>0</v>
      </c>
      <c r="T42">
        <v>207.68</v>
      </c>
      <c r="U42" s="2">
        <f>EOMONTH(SalesData[[#This Row],[Order Date]],0)</f>
        <v>44957</v>
      </c>
      <c r="V42" s="9" t="str">
        <f>"Q"&amp;INT((MONTH(SalesData[[#This Row],[Order Date]])+2)/3)&amp;"-"&amp;YEAR(SalesData[[#This Row],[Order Date]])</f>
        <v>Q1-2023</v>
      </c>
    </row>
    <row r="43" spans="1:22" x14ac:dyDescent="0.35">
      <c r="A43" t="s">
        <v>134</v>
      </c>
      <c r="B43" s="1">
        <v>44944</v>
      </c>
      <c r="C43" t="s">
        <v>21</v>
      </c>
      <c r="D43" t="s">
        <v>80</v>
      </c>
      <c r="E43">
        <v>4090974395</v>
      </c>
      <c r="F43" t="s">
        <v>33</v>
      </c>
      <c r="G43" t="s">
        <v>34</v>
      </c>
      <c r="H43" t="s">
        <v>11357</v>
      </c>
      <c r="I43" t="s">
        <v>36</v>
      </c>
      <c r="J43" t="s">
        <v>19</v>
      </c>
      <c r="K43">
        <v>3148.68</v>
      </c>
      <c r="L43">
        <v>862.48</v>
      </c>
      <c r="M43" t="s">
        <v>19</v>
      </c>
      <c r="N43">
        <v>0.273917959271822</v>
      </c>
      <c r="O43" t="s">
        <v>11351</v>
      </c>
      <c r="P43" t="s">
        <v>11354</v>
      </c>
      <c r="R43" t="s">
        <v>11353</v>
      </c>
      <c r="S43">
        <f>IF(SalesData[[#This Row],[Return Status]]="Returned",1,0)</f>
        <v>0</v>
      </c>
      <c r="U43" s="2">
        <f>EOMONTH(SalesData[[#This Row],[Order Date]],0)</f>
        <v>44957</v>
      </c>
      <c r="V43" s="9" t="str">
        <f>"Q"&amp;INT((MONTH(SalesData[[#This Row],[Order Date]])+2)/3)&amp;"-"&amp;YEAR(SalesData[[#This Row],[Order Date]])</f>
        <v>Q1-2023</v>
      </c>
    </row>
    <row r="44" spans="1:22" x14ac:dyDescent="0.35">
      <c r="A44" t="s">
        <v>135</v>
      </c>
      <c r="B44" s="1">
        <v>44955</v>
      </c>
      <c r="C44" t="s">
        <v>12</v>
      </c>
      <c r="D44" t="s">
        <v>80</v>
      </c>
      <c r="E44">
        <v>2328588424</v>
      </c>
      <c r="F44" t="s">
        <v>88</v>
      </c>
      <c r="G44" t="s">
        <v>89</v>
      </c>
      <c r="H44" t="s">
        <v>90</v>
      </c>
      <c r="I44" t="s">
        <v>31</v>
      </c>
      <c r="J44" t="s">
        <v>43</v>
      </c>
      <c r="K44">
        <v>4815.21</v>
      </c>
      <c r="L44">
        <v>327.45999999999998</v>
      </c>
      <c r="M44" t="s">
        <v>43</v>
      </c>
      <c r="N44">
        <v>6.8005341407747499E-2</v>
      </c>
      <c r="O44" t="s">
        <v>11351</v>
      </c>
      <c r="P44" t="s">
        <v>11356</v>
      </c>
      <c r="R44" t="s">
        <v>11353</v>
      </c>
      <c r="S44">
        <f>IF(SalesData[[#This Row],[Return Status]]="Returned",1,0)</f>
        <v>0</v>
      </c>
      <c r="T44">
        <v>207.68</v>
      </c>
      <c r="U44" s="2">
        <f>EOMONTH(SalesData[[#This Row],[Order Date]],0)</f>
        <v>44957</v>
      </c>
      <c r="V44" s="9" t="str">
        <f>"Q"&amp;INT((MONTH(SalesData[[#This Row],[Order Date]])+2)/3)&amp;"-"&amp;YEAR(SalesData[[#This Row],[Order Date]])</f>
        <v>Q1-2023</v>
      </c>
    </row>
    <row r="45" spans="1:22" x14ac:dyDescent="0.35">
      <c r="A45" t="s">
        <v>136</v>
      </c>
      <c r="B45" s="1">
        <v>44946</v>
      </c>
      <c r="C45" t="s">
        <v>111</v>
      </c>
      <c r="D45" t="s">
        <v>13</v>
      </c>
      <c r="E45">
        <v>7549651370</v>
      </c>
      <c r="F45" t="s">
        <v>137</v>
      </c>
      <c r="G45" t="s">
        <v>34</v>
      </c>
      <c r="H45" t="s">
        <v>11357</v>
      </c>
      <c r="I45" t="s">
        <v>36</v>
      </c>
      <c r="J45" t="s">
        <v>19</v>
      </c>
      <c r="K45">
        <v>4548.75</v>
      </c>
      <c r="L45">
        <v>507.6</v>
      </c>
      <c r="M45" t="s">
        <v>19</v>
      </c>
      <c r="N45">
        <v>0.11159109645507</v>
      </c>
      <c r="O45" t="s">
        <v>11351</v>
      </c>
      <c r="P45" t="s">
        <v>11352</v>
      </c>
      <c r="Q45" t="s">
        <v>11369</v>
      </c>
      <c r="R45" t="s">
        <v>11360</v>
      </c>
      <c r="S45">
        <f>IF(SalesData[[#This Row],[Return Status]]="Returned",1,0)</f>
        <v>1</v>
      </c>
      <c r="U45" s="2">
        <f>EOMONTH(SalesData[[#This Row],[Order Date]],0)</f>
        <v>44957</v>
      </c>
      <c r="V45" s="9" t="str">
        <f>"Q"&amp;INT((MONTH(SalesData[[#This Row],[Order Date]])+2)/3)&amp;"-"&amp;YEAR(SalesData[[#This Row],[Order Date]])</f>
        <v>Q1-2023</v>
      </c>
    </row>
    <row r="46" spans="1:22" x14ac:dyDescent="0.35">
      <c r="A46" t="s">
        <v>138</v>
      </c>
      <c r="B46" s="1">
        <v>44941</v>
      </c>
      <c r="C46" t="s">
        <v>139</v>
      </c>
      <c r="D46" t="s">
        <v>80</v>
      </c>
      <c r="E46">
        <v>7586926179</v>
      </c>
      <c r="F46" t="s">
        <v>140</v>
      </c>
      <c r="G46" t="s">
        <v>141</v>
      </c>
      <c r="H46" t="s">
        <v>121</v>
      </c>
      <c r="I46" t="s">
        <v>17</v>
      </c>
      <c r="J46" t="s">
        <v>62</v>
      </c>
      <c r="K46">
        <v>4753.76</v>
      </c>
      <c r="L46">
        <v>1240.5999999999999</v>
      </c>
      <c r="M46" t="s">
        <v>62</v>
      </c>
      <c r="N46">
        <v>0.26097236713675098</v>
      </c>
      <c r="O46" t="s">
        <v>11351</v>
      </c>
      <c r="P46" t="s">
        <v>11354</v>
      </c>
      <c r="R46" t="s">
        <v>11353</v>
      </c>
      <c r="S46">
        <f>IF(SalesData[[#This Row],[Return Status]]="Returned",1,0)</f>
        <v>0</v>
      </c>
      <c r="T46">
        <v>2793.38</v>
      </c>
      <c r="U46" s="2">
        <f>EOMONTH(SalesData[[#This Row],[Order Date]],0)</f>
        <v>44957</v>
      </c>
      <c r="V46" s="9" t="str">
        <f>"Q"&amp;INT((MONTH(SalesData[[#This Row],[Order Date]])+2)/3)&amp;"-"&amp;YEAR(SalesData[[#This Row],[Order Date]])</f>
        <v>Q1-2023</v>
      </c>
    </row>
    <row r="47" spans="1:22" x14ac:dyDescent="0.35">
      <c r="A47" t="s">
        <v>142</v>
      </c>
      <c r="B47" s="1">
        <v>44953</v>
      </c>
      <c r="C47" t="s">
        <v>71</v>
      </c>
      <c r="D47" t="s">
        <v>13</v>
      </c>
      <c r="E47">
        <v>7139005329</v>
      </c>
      <c r="F47" t="s">
        <v>78</v>
      </c>
      <c r="G47" t="s">
        <v>15</v>
      </c>
      <c r="H47" t="s">
        <v>11357</v>
      </c>
      <c r="I47" t="s">
        <v>17</v>
      </c>
      <c r="J47" t="s">
        <v>18</v>
      </c>
      <c r="K47">
        <v>1656.23</v>
      </c>
      <c r="L47">
        <v>115.67</v>
      </c>
      <c r="M47" t="s">
        <v>19</v>
      </c>
      <c r="N47">
        <v>6.9839333908937803E-2</v>
      </c>
      <c r="O47" t="s">
        <v>11351</v>
      </c>
      <c r="P47" t="s">
        <v>11356</v>
      </c>
      <c r="Q47" t="s">
        <v>11359</v>
      </c>
      <c r="R47" t="s">
        <v>11360</v>
      </c>
      <c r="S47">
        <f>IF(SalesData[[#This Row],[Return Status]]="Returned",1,0)</f>
        <v>1</v>
      </c>
      <c r="T47">
        <v>2085.91</v>
      </c>
      <c r="U47" s="2">
        <f>EOMONTH(SalesData[[#This Row],[Order Date]],0)</f>
        <v>44957</v>
      </c>
      <c r="V47" s="9" t="str">
        <f>"Q"&amp;INT((MONTH(SalesData[[#This Row],[Order Date]])+2)/3)&amp;"-"&amp;YEAR(SalesData[[#This Row],[Order Date]])</f>
        <v>Q1-2023</v>
      </c>
    </row>
    <row r="48" spans="1:22" x14ac:dyDescent="0.35">
      <c r="A48" t="s">
        <v>143</v>
      </c>
      <c r="B48" s="1">
        <v>44953</v>
      </c>
      <c r="C48" t="s">
        <v>144</v>
      </c>
      <c r="D48" t="s">
        <v>145</v>
      </c>
      <c r="E48">
        <v>539502402</v>
      </c>
      <c r="F48" t="s">
        <v>14</v>
      </c>
      <c r="G48" t="s">
        <v>15</v>
      </c>
      <c r="H48" t="s">
        <v>16</v>
      </c>
      <c r="I48" t="s">
        <v>17</v>
      </c>
      <c r="J48" t="s">
        <v>18</v>
      </c>
      <c r="K48">
        <v>3894.52</v>
      </c>
      <c r="L48">
        <v>656.52</v>
      </c>
      <c r="M48" t="s">
        <v>19</v>
      </c>
      <c r="N48">
        <v>0.168575331491429</v>
      </c>
      <c r="O48" t="s">
        <v>11351</v>
      </c>
      <c r="P48" t="s">
        <v>11352</v>
      </c>
      <c r="R48" t="s">
        <v>11353</v>
      </c>
      <c r="S48">
        <f>IF(SalesData[[#This Row],[Return Status]]="Returned",1,0)</f>
        <v>0</v>
      </c>
      <c r="T48">
        <v>2085.91</v>
      </c>
      <c r="U48" s="2">
        <f>EOMONTH(SalesData[[#This Row],[Order Date]],0)</f>
        <v>44957</v>
      </c>
      <c r="V48" s="9" t="str">
        <f>"Q"&amp;INT((MONTH(SalesData[[#This Row],[Order Date]])+2)/3)&amp;"-"&amp;YEAR(SalesData[[#This Row],[Order Date]])</f>
        <v>Q1-2023</v>
      </c>
    </row>
    <row r="49" spans="1:22" x14ac:dyDescent="0.35">
      <c r="A49" t="s">
        <v>146</v>
      </c>
      <c r="B49" s="1">
        <v>44956</v>
      </c>
      <c r="C49" t="s">
        <v>92</v>
      </c>
      <c r="D49" t="s">
        <v>46</v>
      </c>
      <c r="E49">
        <v>7661771159</v>
      </c>
      <c r="F49" t="s">
        <v>147</v>
      </c>
      <c r="G49" t="s">
        <v>84</v>
      </c>
      <c r="H49" t="s">
        <v>85</v>
      </c>
      <c r="I49" t="s">
        <v>31</v>
      </c>
      <c r="J49" t="s">
        <v>65</v>
      </c>
      <c r="K49">
        <v>1916.9</v>
      </c>
      <c r="L49">
        <v>366.69</v>
      </c>
      <c r="M49" t="s">
        <v>65</v>
      </c>
      <c r="N49">
        <v>0.191293233867181</v>
      </c>
      <c r="O49" t="s">
        <v>11351</v>
      </c>
      <c r="P49" t="s">
        <v>11352</v>
      </c>
      <c r="R49" t="s">
        <v>11353</v>
      </c>
      <c r="S49">
        <f>IF(SalesData[[#This Row],[Return Status]]="Returned",1,0)</f>
        <v>0</v>
      </c>
      <c r="T49">
        <v>847.14</v>
      </c>
      <c r="U49" s="2">
        <f>EOMONTH(SalesData[[#This Row],[Order Date]],0)</f>
        <v>44957</v>
      </c>
      <c r="V49" s="9" t="str">
        <f>"Q"&amp;INT((MONTH(SalesData[[#This Row],[Order Date]])+2)/3)&amp;"-"&amp;YEAR(SalesData[[#This Row],[Order Date]])</f>
        <v>Q1-2023</v>
      </c>
    </row>
    <row r="50" spans="1:22" x14ac:dyDescent="0.35">
      <c r="A50" t="s">
        <v>148</v>
      </c>
      <c r="B50" s="1">
        <v>44947</v>
      </c>
      <c r="C50" t="s">
        <v>149</v>
      </c>
      <c r="D50" t="s">
        <v>99</v>
      </c>
      <c r="E50">
        <v>6736576615</v>
      </c>
      <c r="F50" t="s">
        <v>129</v>
      </c>
      <c r="G50" t="s">
        <v>54</v>
      </c>
      <c r="H50" t="s">
        <v>55</v>
      </c>
      <c r="I50" t="s">
        <v>31</v>
      </c>
      <c r="J50" t="s">
        <v>43</v>
      </c>
      <c r="K50">
        <v>354.32</v>
      </c>
      <c r="L50">
        <v>90.2</v>
      </c>
      <c r="M50" t="s">
        <v>43</v>
      </c>
      <c r="N50">
        <v>0.25457213818017599</v>
      </c>
      <c r="O50" t="s">
        <v>11361</v>
      </c>
      <c r="P50" t="s">
        <v>11354</v>
      </c>
      <c r="R50" t="s">
        <v>11353</v>
      </c>
      <c r="S50">
        <f>IF(SalesData[[#This Row],[Return Status]]="Returned",1,0)</f>
        <v>0</v>
      </c>
      <c r="U50" s="2">
        <f>EOMONTH(SalesData[[#This Row],[Order Date]],0)</f>
        <v>44957</v>
      </c>
      <c r="V50" s="9" t="str">
        <f>"Q"&amp;INT((MONTH(SalesData[[#This Row],[Order Date]])+2)/3)&amp;"-"&amp;YEAR(SalesData[[#This Row],[Order Date]])</f>
        <v>Q1-2023</v>
      </c>
    </row>
    <row r="51" spans="1:22" x14ac:dyDescent="0.35">
      <c r="A51" t="s">
        <v>150</v>
      </c>
      <c r="B51" s="1">
        <v>44945</v>
      </c>
      <c r="C51" t="s">
        <v>52</v>
      </c>
      <c r="D51" t="s">
        <v>27</v>
      </c>
      <c r="E51">
        <v>1656049451</v>
      </c>
      <c r="F51" t="s">
        <v>83</v>
      </c>
      <c r="G51" t="s">
        <v>84</v>
      </c>
      <c r="H51" t="s">
        <v>85</v>
      </c>
      <c r="I51" t="s">
        <v>31</v>
      </c>
      <c r="J51" t="s">
        <v>65</v>
      </c>
      <c r="K51">
        <v>1763.57</v>
      </c>
      <c r="L51">
        <v>317.77999999999997</v>
      </c>
      <c r="M51" t="s">
        <v>65</v>
      </c>
      <c r="N51">
        <v>0.18019131647737299</v>
      </c>
      <c r="O51" t="s">
        <v>11351</v>
      </c>
      <c r="P51" t="s">
        <v>11352</v>
      </c>
      <c r="R51" t="s">
        <v>11353</v>
      </c>
      <c r="S51">
        <f>IF(SalesData[[#This Row],[Return Status]]="Returned",1,0)</f>
        <v>0</v>
      </c>
      <c r="T51">
        <v>847.14</v>
      </c>
      <c r="U51" s="2">
        <f>EOMONTH(SalesData[[#This Row],[Order Date]],0)</f>
        <v>44957</v>
      </c>
      <c r="V51" s="9" t="str">
        <f>"Q"&amp;INT((MONTH(SalesData[[#This Row],[Order Date]])+2)/3)&amp;"-"&amp;YEAR(SalesData[[#This Row],[Order Date]])</f>
        <v>Q1-2023</v>
      </c>
    </row>
    <row r="52" spans="1:22" x14ac:dyDescent="0.35">
      <c r="A52" t="s">
        <v>151</v>
      </c>
      <c r="B52" s="1">
        <v>44937</v>
      </c>
      <c r="C52" t="s">
        <v>124</v>
      </c>
      <c r="D52" t="s">
        <v>72</v>
      </c>
      <c r="E52">
        <v>244550229</v>
      </c>
      <c r="F52" t="s">
        <v>152</v>
      </c>
      <c r="G52" t="s">
        <v>23</v>
      </c>
      <c r="H52" t="s">
        <v>24</v>
      </c>
      <c r="I52" t="s">
        <v>17</v>
      </c>
      <c r="J52" t="s">
        <v>62</v>
      </c>
      <c r="K52">
        <v>476.95</v>
      </c>
      <c r="L52">
        <v>82.62</v>
      </c>
      <c r="M52" t="s">
        <v>62</v>
      </c>
      <c r="N52">
        <v>0.17322570500052401</v>
      </c>
      <c r="O52" t="s">
        <v>11361</v>
      </c>
      <c r="P52" t="s">
        <v>11352</v>
      </c>
      <c r="R52" t="s">
        <v>11353</v>
      </c>
      <c r="S52">
        <f>IF(SalesData[[#This Row],[Return Status]]="Returned",1,0)</f>
        <v>0</v>
      </c>
      <c r="T52">
        <v>2821.33</v>
      </c>
      <c r="U52" s="2">
        <f>EOMONTH(SalesData[[#This Row],[Order Date]],0)</f>
        <v>44957</v>
      </c>
      <c r="V52" s="9" t="str">
        <f>"Q"&amp;INT((MONTH(SalesData[[#This Row],[Order Date]])+2)/3)&amp;"-"&amp;YEAR(SalesData[[#This Row],[Order Date]])</f>
        <v>Q1-2023</v>
      </c>
    </row>
    <row r="53" spans="1:22" x14ac:dyDescent="0.35">
      <c r="A53" t="s">
        <v>153</v>
      </c>
      <c r="B53" s="1">
        <v>44934</v>
      </c>
      <c r="C53" t="s">
        <v>106</v>
      </c>
      <c r="D53" t="s">
        <v>13</v>
      </c>
      <c r="E53">
        <v>229014767</v>
      </c>
      <c r="F53" t="s">
        <v>154</v>
      </c>
      <c r="G53" t="s">
        <v>29</v>
      </c>
      <c r="H53" t="s">
        <v>30</v>
      </c>
      <c r="I53" t="s">
        <v>31</v>
      </c>
      <c r="J53" t="s">
        <v>61</v>
      </c>
      <c r="K53">
        <v>1738.96</v>
      </c>
      <c r="L53">
        <v>104.23</v>
      </c>
      <c r="M53" t="s">
        <v>62</v>
      </c>
      <c r="N53">
        <v>5.9938123936145699E-2</v>
      </c>
      <c r="O53" t="s">
        <v>11351</v>
      </c>
      <c r="P53" t="s">
        <v>11356</v>
      </c>
      <c r="Q53" t="s">
        <v>11359</v>
      </c>
      <c r="R53" t="s">
        <v>11360</v>
      </c>
      <c r="S53">
        <f>IF(SalesData[[#This Row],[Return Status]]="Returned",1,0)</f>
        <v>1</v>
      </c>
      <c r="T53">
        <v>2788.38</v>
      </c>
      <c r="U53" s="2">
        <f>EOMONTH(SalesData[[#This Row],[Order Date]],0)</f>
        <v>44957</v>
      </c>
      <c r="V53" s="9" t="str">
        <f>"Q"&amp;INT((MONTH(SalesData[[#This Row],[Order Date]])+2)/3)&amp;"-"&amp;YEAR(SalesData[[#This Row],[Order Date]])</f>
        <v>Q1-2023</v>
      </c>
    </row>
    <row r="54" spans="1:22" x14ac:dyDescent="0.35">
      <c r="A54" t="s">
        <v>155</v>
      </c>
      <c r="B54" s="1">
        <v>44952</v>
      </c>
      <c r="C54" t="s">
        <v>21</v>
      </c>
      <c r="D54" t="s">
        <v>46</v>
      </c>
      <c r="E54">
        <v>343244510</v>
      </c>
      <c r="F54" t="s">
        <v>156</v>
      </c>
      <c r="G54" t="s">
        <v>84</v>
      </c>
      <c r="H54" t="s">
        <v>11357</v>
      </c>
      <c r="I54" t="s">
        <v>31</v>
      </c>
      <c r="J54" t="s">
        <v>62</v>
      </c>
      <c r="K54">
        <v>2511.31</v>
      </c>
      <c r="L54">
        <v>640.4</v>
      </c>
      <c r="M54" t="s">
        <v>62</v>
      </c>
      <c r="N54">
        <v>0.25500635126686899</v>
      </c>
      <c r="O54" t="s">
        <v>11351</v>
      </c>
      <c r="P54" t="s">
        <v>11354</v>
      </c>
      <c r="R54" t="s">
        <v>11353</v>
      </c>
      <c r="S54">
        <f>IF(SalesData[[#This Row],[Return Status]]="Returned",1,0)</f>
        <v>0</v>
      </c>
      <c r="T54">
        <v>847.14</v>
      </c>
      <c r="U54" s="2">
        <f>EOMONTH(SalesData[[#This Row],[Order Date]],0)</f>
        <v>44957</v>
      </c>
      <c r="V54" s="9" t="str">
        <f>"Q"&amp;INT((MONTH(SalesData[[#This Row],[Order Date]])+2)/3)&amp;"-"&amp;YEAR(SalesData[[#This Row],[Order Date]])</f>
        <v>Q1-2023</v>
      </c>
    </row>
    <row r="55" spans="1:22" x14ac:dyDescent="0.35">
      <c r="A55" t="s">
        <v>157</v>
      </c>
      <c r="B55" s="1">
        <v>44927</v>
      </c>
      <c r="C55" t="s">
        <v>97</v>
      </c>
      <c r="D55" t="s">
        <v>80</v>
      </c>
      <c r="E55">
        <v>6416052975</v>
      </c>
      <c r="F55" t="s">
        <v>152</v>
      </c>
      <c r="G55" t="s">
        <v>23</v>
      </c>
      <c r="H55" t="s">
        <v>24</v>
      </c>
      <c r="I55" t="s">
        <v>17</v>
      </c>
      <c r="J55" t="s">
        <v>18</v>
      </c>
      <c r="K55">
        <v>1990.92</v>
      </c>
      <c r="L55">
        <v>226.52</v>
      </c>
      <c r="M55" t="s">
        <v>19</v>
      </c>
      <c r="N55">
        <v>0.113776545516646</v>
      </c>
      <c r="O55" t="s">
        <v>11351</v>
      </c>
      <c r="P55" t="s">
        <v>11352</v>
      </c>
      <c r="R55" t="s">
        <v>11353</v>
      </c>
      <c r="S55">
        <f>IF(SalesData[[#This Row],[Return Status]]="Returned",1,0)</f>
        <v>0</v>
      </c>
      <c r="T55">
        <v>2821.33</v>
      </c>
      <c r="U55" s="2">
        <f>EOMONTH(SalesData[[#This Row],[Order Date]],0)</f>
        <v>44957</v>
      </c>
      <c r="V55" s="9" t="str">
        <f>"Q"&amp;INT((MONTH(SalesData[[#This Row],[Order Date]])+2)/3)&amp;"-"&amp;YEAR(SalesData[[#This Row],[Order Date]])</f>
        <v>Q1-2023</v>
      </c>
    </row>
    <row r="56" spans="1:22" x14ac:dyDescent="0.35">
      <c r="A56" t="s">
        <v>158</v>
      </c>
      <c r="B56" s="1">
        <v>44930</v>
      </c>
      <c r="C56" t="s">
        <v>77</v>
      </c>
      <c r="D56" t="s">
        <v>27</v>
      </c>
      <c r="E56">
        <v>5231243292</v>
      </c>
      <c r="F56" t="s">
        <v>159</v>
      </c>
      <c r="G56" t="s">
        <v>84</v>
      </c>
      <c r="H56" t="s">
        <v>85</v>
      </c>
      <c r="I56" t="s">
        <v>31</v>
      </c>
      <c r="J56" t="s">
        <v>65</v>
      </c>
      <c r="K56">
        <v>3777.14</v>
      </c>
      <c r="L56">
        <v>888.26</v>
      </c>
      <c r="M56" t="s">
        <v>65</v>
      </c>
      <c r="N56">
        <v>0.23516734884065699</v>
      </c>
      <c r="O56" t="s">
        <v>11351</v>
      </c>
      <c r="P56" t="s">
        <v>11354</v>
      </c>
      <c r="Q56" t="s">
        <v>11373</v>
      </c>
      <c r="R56" t="s">
        <v>11360</v>
      </c>
      <c r="S56">
        <f>IF(SalesData[[#This Row],[Return Status]]="Returned",1,0)</f>
        <v>1</v>
      </c>
      <c r="T56">
        <v>847.14</v>
      </c>
      <c r="U56" s="2">
        <f>EOMONTH(SalesData[[#This Row],[Order Date]],0)</f>
        <v>44957</v>
      </c>
      <c r="V56" s="9" t="str">
        <f>"Q"&amp;INT((MONTH(SalesData[[#This Row],[Order Date]])+2)/3)&amp;"-"&amp;YEAR(SalesData[[#This Row],[Order Date]])</f>
        <v>Q1-2023</v>
      </c>
    </row>
    <row r="57" spans="1:22" x14ac:dyDescent="0.35">
      <c r="A57" t="s">
        <v>160</v>
      </c>
      <c r="B57" s="1">
        <v>44942</v>
      </c>
      <c r="C57" t="s">
        <v>111</v>
      </c>
      <c r="D57" t="s">
        <v>72</v>
      </c>
      <c r="E57">
        <v>4905814770</v>
      </c>
      <c r="F57" t="s">
        <v>116</v>
      </c>
      <c r="G57" t="s">
        <v>11374</v>
      </c>
      <c r="H57" t="s">
        <v>75</v>
      </c>
      <c r="I57" t="s">
        <v>36</v>
      </c>
      <c r="J57" t="s">
        <v>43</v>
      </c>
      <c r="K57">
        <v>3082.74</v>
      </c>
      <c r="L57">
        <v>514.53</v>
      </c>
      <c r="M57" t="s">
        <v>43</v>
      </c>
      <c r="N57">
        <v>0.166906712859339</v>
      </c>
      <c r="O57" t="s">
        <v>11351</v>
      </c>
      <c r="P57" t="s">
        <v>11352</v>
      </c>
      <c r="R57" t="s">
        <v>11353</v>
      </c>
      <c r="S57">
        <f>IF(SalesData[[#This Row],[Return Status]]="Returned",1,0)</f>
        <v>0</v>
      </c>
      <c r="U57" s="2">
        <f>EOMONTH(SalesData[[#This Row],[Order Date]],0)</f>
        <v>44957</v>
      </c>
      <c r="V57" s="9" t="str">
        <f>"Q"&amp;INT((MONTH(SalesData[[#This Row],[Order Date]])+2)/3)&amp;"-"&amp;YEAR(SalesData[[#This Row],[Order Date]])</f>
        <v>Q1-2023</v>
      </c>
    </row>
    <row r="58" spans="1:22" x14ac:dyDescent="0.35">
      <c r="A58" t="s">
        <v>161</v>
      </c>
      <c r="B58" s="1">
        <v>44928</v>
      </c>
      <c r="C58" t="s">
        <v>162</v>
      </c>
      <c r="D58" t="s">
        <v>145</v>
      </c>
      <c r="E58">
        <v>715182037</v>
      </c>
      <c r="F58" t="s">
        <v>163</v>
      </c>
      <c r="G58" t="s">
        <v>164</v>
      </c>
      <c r="H58" t="s">
        <v>165</v>
      </c>
      <c r="I58" t="s">
        <v>36</v>
      </c>
      <c r="J58" t="s">
        <v>42</v>
      </c>
      <c r="K58">
        <v>3876.83</v>
      </c>
      <c r="L58">
        <v>826.94</v>
      </c>
      <c r="M58" t="s">
        <v>43</v>
      </c>
      <c r="N58">
        <v>0.21330313684118199</v>
      </c>
      <c r="O58" t="s">
        <v>11351</v>
      </c>
      <c r="P58" t="s">
        <v>11354</v>
      </c>
      <c r="R58" t="s">
        <v>11353</v>
      </c>
      <c r="S58">
        <f>IF(SalesData[[#This Row],[Return Status]]="Returned",1,0)</f>
        <v>0</v>
      </c>
      <c r="U58" s="2">
        <f>EOMONTH(SalesData[[#This Row],[Order Date]],0)</f>
        <v>44957</v>
      </c>
      <c r="V58" s="9" t="str">
        <f>"Q"&amp;INT((MONTH(SalesData[[#This Row],[Order Date]])+2)/3)&amp;"-"&amp;YEAR(SalesData[[#This Row],[Order Date]])</f>
        <v>Q1-2023</v>
      </c>
    </row>
    <row r="59" spans="1:22" x14ac:dyDescent="0.35">
      <c r="A59" t="s">
        <v>166</v>
      </c>
      <c r="B59" s="1">
        <v>44943</v>
      </c>
      <c r="C59" t="s">
        <v>111</v>
      </c>
      <c r="D59" t="s">
        <v>72</v>
      </c>
      <c r="E59">
        <v>9251925462</v>
      </c>
      <c r="F59" t="s">
        <v>73</v>
      </c>
      <c r="G59" t="s">
        <v>74</v>
      </c>
      <c r="H59" t="s">
        <v>75</v>
      </c>
      <c r="I59" t="s">
        <v>36</v>
      </c>
      <c r="J59" t="s">
        <v>65</v>
      </c>
      <c r="K59">
        <v>4069.66</v>
      </c>
      <c r="L59">
        <v>858.42</v>
      </c>
      <c r="M59" t="s">
        <v>65</v>
      </c>
      <c r="N59">
        <v>0.21093162573777699</v>
      </c>
      <c r="O59" t="s">
        <v>11351</v>
      </c>
      <c r="P59" t="s">
        <v>11354</v>
      </c>
      <c r="R59" t="s">
        <v>11353</v>
      </c>
      <c r="S59">
        <f>IF(SalesData[[#This Row],[Return Status]]="Returned",1,0)</f>
        <v>0</v>
      </c>
      <c r="T59">
        <v>2420.2800000000002</v>
      </c>
      <c r="U59" s="2">
        <f>EOMONTH(SalesData[[#This Row],[Order Date]],0)</f>
        <v>44957</v>
      </c>
      <c r="V59" s="9" t="str">
        <f>"Q"&amp;INT((MONTH(SalesData[[#This Row],[Order Date]])+2)/3)&amp;"-"&amp;YEAR(SalesData[[#This Row],[Order Date]])</f>
        <v>Q1-2023</v>
      </c>
    </row>
    <row r="60" spans="1:22" x14ac:dyDescent="0.35">
      <c r="A60" t="s">
        <v>167</v>
      </c>
      <c r="B60" s="1">
        <v>44931</v>
      </c>
      <c r="C60" t="s">
        <v>77</v>
      </c>
      <c r="D60" t="s">
        <v>72</v>
      </c>
      <c r="E60">
        <v>2357332214</v>
      </c>
      <c r="F60" t="s">
        <v>168</v>
      </c>
      <c r="G60" t="s">
        <v>54</v>
      </c>
      <c r="H60" t="s">
        <v>55</v>
      </c>
      <c r="I60" t="s">
        <v>31</v>
      </c>
      <c r="J60" t="s">
        <v>65</v>
      </c>
      <c r="K60">
        <v>2994.29</v>
      </c>
      <c r="L60">
        <v>214.54</v>
      </c>
      <c r="M60" t="s">
        <v>65</v>
      </c>
      <c r="N60">
        <v>7.1649706608244407E-2</v>
      </c>
      <c r="O60" t="s">
        <v>11351</v>
      </c>
      <c r="P60" t="s">
        <v>11356</v>
      </c>
      <c r="R60" t="s">
        <v>11353</v>
      </c>
      <c r="S60">
        <f>IF(SalesData[[#This Row],[Return Status]]="Returned",1,0)</f>
        <v>0</v>
      </c>
      <c r="U60" s="2">
        <f>EOMONTH(SalesData[[#This Row],[Order Date]],0)</f>
        <v>44957</v>
      </c>
      <c r="V60" s="9" t="str">
        <f>"Q"&amp;INT((MONTH(SalesData[[#This Row],[Order Date]])+2)/3)&amp;"-"&amp;YEAR(SalesData[[#This Row],[Order Date]])</f>
        <v>Q1-2023</v>
      </c>
    </row>
    <row r="61" spans="1:22" x14ac:dyDescent="0.35">
      <c r="A61" t="s">
        <v>169</v>
      </c>
      <c r="B61" s="1">
        <v>44935</v>
      </c>
      <c r="C61" t="s">
        <v>113</v>
      </c>
      <c r="D61" t="s">
        <v>99</v>
      </c>
      <c r="E61">
        <v>7947383473</v>
      </c>
      <c r="F61" t="s">
        <v>170</v>
      </c>
      <c r="G61" t="s">
        <v>69</v>
      </c>
      <c r="H61" t="s">
        <v>41</v>
      </c>
      <c r="I61" t="s">
        <v>31</v>
      </c>
      <c r="J61" t="s">
        <v>19</v>
      </c>
      <c r="K61">
        <v>4832.0200000000004</v>
      </c>
      <c r="L61">
        <v>1210.71</v>
      </c>
      <c r="M61" t="s">
        <v>19</v>
      </c>
      <c r="N61">
        <v>0.25055980728556598</v>
      </c>
      <c r="O61" t="s">
        <v>11351</v>
      </c>
      <c r="P61" t="s">
        <v>11354</v>
      </c>
      <c r="R61" t="s">
        <v>11353</v>
      </c>
      <c r="S61">
        <f>IF(SalesData[[#This Row],[Return Status]]="Returned",1,0)</f>
        <v>0</v>
      </c>
      <c r="T61">
        <v>2081.52</v>
      </c>
      <c r="U61" s="2">
        <f>EOMONTH(SalesData[[#This Row],[Order Date]],0)</f>
        <v>44957</v>
      </c>
      <c r="V61" s="9" t="str">
        <f>"Q"&amp;INT((MONTH(SalesData[[#This Row],[Order Date]])+2)/3)&amp;"-"&amp;YEAR(SalesData[[#This Row],[Order Date]])</f>
        <v>Q1-2023</v>
      </c>
    </row>
    <row r="62" spans="1:22" x14ac:dyDescent="0.35">
      <c r="A62" t="s">
        <v>171</v>
      </c>
      <c r="B62" s="1">
        <v>44929</v>
      </c>
      <c r="C62" t="s">
        <v>113</v>
      </c>
      <c r="D62" t="s">
        <v>13</v>
      </c>
      <c r="E62">
        <v>4124782613</v>
      </c>
      <c r="F62" t="s">
        <v>172</v>
      </c>
      <c r="G62" t="s">
        <v>141</v>
      </c>
      <c r="H62" t="s">
        <v>121</v>
      </c>
      <c r="I62" t="s">
        <v>17</v>
      </c>
      <c r="J62" t="s">
        <v>62</v>
      </c>
      <c r="K62">
        <v>1194.17</v>
      </c>
      <c r="L62">
        <v>356.49</v>
      </c>
      <c r="M62" t="s">
        <v>62</v>
      </c>
      <c r="N62">
        <v>0.29852533558873501</v>
      </c>
      <c r="O62" t="s">
        <v>11351</v>
      </c>
      <c r="P62" t="s">
        <v>11354</v>
      </c>
      <c r="R62" t="s">
        <v>11353</v>
      </c>
      <c r="S62">
        <f>IF(SalesData[[#This Row],[Return Status]]="Returned",1,0)</f>
        <v>0</v>
      </c>
      <c r="T62">
        <v>2793.38</v>
      </c>
      <c r="U62" s="2">
        <f>EOMONTH(SalesData[[#This Row],[Order Date]],0)</f>
        <v>44957</v>
      </c>
      <c r="V62" s="9" t="str">
        <f>"Q"&amp;INT((MONTH(SalesData[[#This Row],[Order Date]])+2)/3)&amp;"-"&amp;YEAR(SalesData[[#This Row],[Order Date]])</f>
        <v>Q1-2023</v>
      </c>
    </row>
    <row r="63" spans="1:22" x14ac:dyDescent="0.35">
      <c r="A63" t="s">
        <v>173</v>
      </c>
      <c r="B63" s="1">
        <v>44931</v>
      </c>
      <c r="C63" t="s">
        <v>77</v>
      </c>
      <c r="D63" t="s">
        <v>72</v>
      </c>
      <c r="E63">
        <v>7277901043</v>
      </c>
      <c r="F63" t="s">
        <v>152</v>
      </c>
      <c r="G63" t="s">
        <v>23</v>
      </c>
      <c r="H63" t="s">
        <v>24</v>
      </c>
      <c r="I63" t="s">
        <v>17</v>
      </c>
      <c r="J63" t="s">
        <v>19</v>
      </c>
      <c r="K63">
        <v>257.79000000000002</v>
      </c>
      <c r="L63">
        <v>36.950000000000003</v>
      </c>
      <c r="M63" t="s">
        <v>19</v>
      </c>
      <c r="N63">
        <v>0.14333372124597499</v>
      </c>
      <c r="O63" t="s">
        <v>11361</v>
      </c>
      <c r="P63" t="s">
        <v>11352</v>
      </c>
      <c r="R63" t="s">
        <v>11353</v>
      </c>
      <c r="S63">
        <f>IF(SalesData[[#This Row],[Return Status]]="Returned",1,0)</f>
        <v>0</v>
      </c>
      <c r="T63">
        <v>2821.33</v>
      </c>
      <c r="U63" s="2">
        <f>EOMONTH(SalesData[[#This Row],[Order Date]],0)</f>
        <v>44957</v>
      </c>
      <c r="V63" s="9" t="str">
        <f>"Q"&amp;INT((MONTH(SalesData[[#This Row],[Order Date]])+2)/3)&amp;"-"&amp;YEAR(SalesData[[#This Row],[Order Date]])</f>
        <v>Q1-2023</v>
      </c>
    </row>
    <row r="64" spans="1:22" x14ac:dyDescent="0.35">
      <c r="A64" t="s">
        <v>174</v>
      </c>
      <c r="B64" s="1">
        <v>44951</v>
      </c>
      <c r="C64" t="s">
        <v>52</v>
      </c>
      <c r="D64" t="s">
        <v>145</v>
      </c>
      <c r="E64">
        <v>4609539621</v>
      </c>
      <c r="F64" t="s">
        <v>152</v>
      </c>
      <c r="G64" t="s">
        <v>23</v>
      </c>
      <c r="H64" t="s">
        <v>24</v>
      </c>
      <c r="I64" t="s">
        <v>17</v>
      </c>
      <c r="J64" t="s">
        <v>62</v>
      </c>
      <c r="K64">
        <v>1964.46</v>
      </c>
      <c r="L64">
        <v>308.3</v>
      </c>
      <c r="M64" t="s">
        <v>62</v>
      </c>
      <c r="N64">
        <v>0.15693880252079501</v>
      </c>
      <c r="O64" t="s">
        <v>11351</v>
      </c>
      <c r="P64" t="s">
        <v>11352</v>
      </c>
      <c r="R64" t="s">
        <v>11353</v>
      </c>
      <c r="S64">
        <f>IF(SalesData[[#This Row],[Return Status]]="Returned",1,0)</f>
        <v>0</v>
      </c>
      <c r="T64">
        <v>2821.33</v>
      </c>
      <c r="U64" s="2">
        <f>EOMONTH(SalesData[[#This Row],[Order Date]],0)</f>
        <v>44957</v>
      </c>
      <c r="V64" s="9" t="str">
        <f>"Q"&amp;INT((MONTH(SalesData[[#This Row],[Order Date]])+2)/3)&amp;"-"&amp;YEAR(SalesData[[#This Row],[Order Date]])</f>
        <v>Q1-2023</v>
      </c>
    </row>
    <row r="65" spans="1:22" x14ac:dyDescent="0.35">
      <c r="A65" t="s">
        <v>175</v>
      </c>
      <c r="B65" s="1">
        <v>44939</v>
      </c>
      <c r="C65" t="s">
        <v>176</v>
      </c>
      <c r="D65" t="s">
        <v>13</v>
      </c>
      <c r="E65">
        <v>9520585277</v>
      </c>
      <c r="F65" t="s">
        <v>159</v>
      </c>
      <c r="G65" t="s">
        <v>11375</v>
      </c>
      <c r="H65" t="s">
        <v>85</v>
      </c>
      <c r="I65" t="s">
        <v>31</v>
      </c>
      <c r="J65" t="s">
        <v>62</v>
      </c>
      <c r="K65">
        <v>204.18</v>
      </c>
      <c r="L65">
        <v>17.239999999999998</v>
      </c>
      <c r="M65" t="s">
        <v>62</v>
      </c>
      <c r="N65">
        <v>8.4435302184347097E-2</v>
      </c>
      <c r="O65" t="s">
        <v>11361</v>
      </c>
      <c r="P65" t="s">
        <v>11356</v>
      </c>
      <c r="R65" t="s">
        <v>11353</v>
      </c>
      <c r="S65">
        <f>IF(SalesData[[#This Row],[Return Status]]="Returned",1,0)</f>
        <v>0</v>
      </c>
      <c r="U65" s="2">
        <f>EOMONTH(SalesData[[#This Row],[Order Date]],0)</f>
        <v>44957</v>
      </c>
      <c r="V65" s="9" t="str">
        <f>"Q"&amp;INT((MONTH(SalesData[[#This Row],[Order Date]])+2)/3)&amp;"-"&amp;YEAR(SalesData[[#This Row],[Order Date]])</f>
        <v>Q1-2023</v>
      </c>
    </row>
    <row r="66" spans="1:22" x14ac:dyDescent="0.35">
      <c r="A66" t="s">
        <v>177</v>
      </c>
      <c r="B66" s="1">
        <v>44942</v>
      </c>
      <c r="C66" t="s">
        <v>38</v>
      </c>
      <c r="D66" t="s">
        <v>99</v>
      </c>
      <c r="E66">
        <v>4505415667</v>
      </c>
      <c r="F66" t="s">
        <v>147</v>
      </c>
      <c r="G66" t="s">
        <v>84</v>
      </c>
      <c r="H66" t="s">
        <v>85</v>
      </c>
      <c r="I66" t="s">
        <v>31</v>
      </c>
      <c r="J66" t="s">
        <v>18</v>
      </c>
      <c r="K66">
        <v>4009.72</v>
      </c>
      <c r="L66">
        <v>907.45</v>
      </c>
      <c r="M66" t="s">
        <v>19</v>
      </c>
      <c r="N66">
        <v>0.22631256047803799</v>
      </c>
      <c r="O66" t="s">
        <v>11351</v>
      </c>
      <c r="P66" t="s">
        <v>11354</v>
      </c>
      <c r="R66" t="s">
        <v>11353</v>
      </c>
      <c r="S66">
        <f>IF(SalesData[[#This Row],[Return Status]]="Returned",1,0)</f>
        <v>0</v>
      </c>
      <c r="T66">
        <v>847.14</v>
      </c>
      <c r="U66" s="2">
        <f>EOMONTH(SalesData[[#This Row],[Order Date]],0)</f>
        <v>44957</v>
      </c>
      <c r="V66" s="9" t="str">
        <f>"Q"&amp;INT((MONTH(SalesData[[#This Row],[Order Date]])+2)/3)&amp;"-"&amp;YEAR(SalesData[[#This Row],[Order Date]])</f>
        <v>Q1-2023</v>
      </c>
    </row>
    <row r="67" spans="1:22" x14ac:dyDescent="0.35">
      <c r="A67" t="s">
        <v>178</v>
      </c>
      <c r="B67" s="1">
        <v>44953</v>
      </c>
      <c r="C67" t="s">
        <v>71</v>
      </c>
      <c r="D67" t="s">
        <v>72</v>
      </c>
      <c r="E67">
        <v>7962757059</v>
      </c>
      <c r="F67" t="s">
        <v>53</v>
      </c>
      <c r="G67" t="s">
        <v>54</v>
      </c>
      <c r="H67" t="s">
        <v>55</v>
      </c>
      <c r="I67" t="s">
        <v>31</v>
      </c>
      <c r="J67" t="s">
        <v>42</v>
      </c>
      <c r="K67">
        <v>3362.5</v>
      </c>
      <c r="L67">
        <v>469.66</v>
      </c>
      <c r="M67" t="s">
        <v>43</v>
      </c>
      <c r="N67">
        <v>0.139675836431227</v>
      </c>
      <c r="O67" t="s">
        <v>11351</v>
      </c>
      <c r="P67" t="s">
        <v>11352</v>
      </c>
      <c r="R67" t="s">
        <v>11353</v>
      </c>
      <c r="S67">
        <f>IF(SalesData[[#This Row],[Return Status]]="Returned",1,0)</f>
        <v>0</v>
      </c>
      <c r="U67" s="2">
        <f>EOMONTH(SalesData[[#This Row],[Order Date]],0)</f>
        <v>44957</v>
      </c>
      <c r="V67" s="9" t="str">
        <f>"Q"&amp;INT((MONTH(SalesData[[#This Row],[Order Date]])+2)/3)&amp;"-"&amp;YEAR(SalesData[[#This Row],[Order Date]])</f>
        <v>Q1-2023</v>
      </c>
    </row>
    <row r="68" spans="1:22" x14ac:dyDescent="0.35">
      <c r="A68" t="s">
        <v>179</v>
      </c>
      <c r="B68" s="1">
        <v>44934</v>
      </c>
      <c r="C68" t="s">
        <v>57</v>
      </c>
      <c r="D68" t="s">
        <v>27</v>
      </c>
      <c r="E68">
        <v>5690927557</v>
      </c>
      <c r="F68" t="s">
        <v>107</v>
      </c>
      <c r="G68" t="s">
        <v>15</v>
      </c>
      <c r="H68" t="s">
        <v>16</v>
      </c>
      <c r="I68" t="s">
        <v>17</v>
      </c>
      <c r="J68" t="s">
        <v>65</v>
      </c>
      <c r="K68">
        <v>1263.07</v>
      </c>
      <c r="L68">
        <v>76.58</v>
      </c>
      <c r="M68" t="s">
        <v>65</v>
      </c>
      <c r="N68">
        <v>6.0630052174463801E-2</v>
      </c>
      <c r="O68" t="s">
        <v>11351</v>
      </c>
      <c r="P68" t="s">
        <v>11356</v>
      </c>
      <c r="R68" t="s">
        <v>11353</v>
      </c>
      <c r="S68">
        <f>IF(SalesData[[#This Row],[Return Status]]="Returned",1,0)</f>
        <v>0</v>
      </c>
      <c r="T68">
        <v>2085.91</v>
      </c>
      <c r="U68" s="2">
        <f>EOMONTH(SalesData[[#This Row],[Order Date]],0)</f>
        <v>44957</v>
      </c>
      <c r="V68" s="9" t="str">
        <f>"Q"&amp;INT((MONTH(SalesData[[#This Row],[Order Date]])+2)/3)&amp;"-"&amp;YEAR(SalesData[[#This Row],[Order Date]])</f>
        <v>Q1-2023</v>
      </c>
    </row>
    <row r="69" spans="1:22" x14ac:dyDescent="0.35">
      <c r="A69" t="s">
        <v>180</v>
      </c>
      <c r="B69" s="1">
        <v>44945</v>
      </c>
      <c r="C69" t="s">
        <v>87</v>
      </c>
      <c r="D69" t="s">
        <v>99</v>
      </c>
      <c r="E69">
        <v>9473121727</v>
      </c>
      <c r="F69" t="s">
        <v>181</v>
      </c>
      <c r="G69" t="s">
        <v>54</v>
      </c>
      <c r="H69" t="s">
        <v>55</v>
      </c>
      <c r="I69" t="s">
        <v>31</v>
      </c>
      <c r="J69" t="s">
        <v>43</v>
      </c>
      <c r="K69">
        <v>4458.83</v>
      </c>
      <c r="L69">
        <v>1158.71</v>
      </c>
      <c r="M69" t="s">
        <v>43</v>
      </c>
      <c r="N69">
        <v>0.259868620243427</v>
      </c>
      <c r="O69" t="s">
        <v>11351</v>
      </c>
      <c r="P69" t="s">
        <v>11354</v>
      </c>
      <c r="R69" t="s">
        <v>11353</v>
      </c>
      <c r="S69">
        <f>IF(SalesData[[#This Row],[Return Status]]="Returned",1,0)</f>
        <v>0</v>
      </c>
      <c r="U69" s="2">
        <f>EOMONTH(SalesData[[#This Row],[Order Date]],0)</f>
        <v>44957</v>
      </c>
      <c r="V69" s="9" t="str">
        <f>"Q"&amp;INT((MONTH(SalesData[[#This Row],[Order Date]])+2)/3)&amp;"-"&amp;YEAR(SalesData[[#This Row],[Order Date]])</f>
        <v>Q1-2023</v>
      </c>
    </row>
    <row r="70" spans="1:22" x14ac:dyDescent="0.35">
      <c r="A70" t="s">
        <v>182</v>
      </c>
      <c r="B70" s="1">
        <v>44935</v>
      </c>
      <c r="C70" t="s">
        <v>45</v>
      </c>
      <c r="D70" t="s">
        <v>145</v>
      </c>
      <c r="E70">
        <v>3705895782</v>
      </c>
      <c r="F70" t="s">
        <v>103</v>
      </c>
      <c r="G70" t="s">
        <v>23</v>
      </c>
      <c r="H70" t="s">
        <v>11357</v>
      </c>
      <c r="I70" t="s">
        <v>17</v>
      </c>
      <c r="J70" t="s">
        <v>42</v>
      </c>
      <c r="K70">
        <v>2637.96</v>
      </c>
      <c r="L70">
        <v>626.98</v>
      </c>
      <c r="M70" t="s">
        <v>43</v>
      </c>
      <c r="N70">
        <v>0.23767608303386001</v>
      </c>
      <c r="O70" t="s">
        <v>11351</v>
      </c>
      <c r="P70" t="s">
        <v>11354</v>
      </c>
      <c r="R70" t="s">
        <v>11353</v>
      </c>
      <c r="S70">
        <f>IF(SalesData[[#This Row],[Return Status]]="Returned",1,0)</f>
        <v>0</v>
      </c>
      <c r="T70">
        <v>2821.33</v>
      </c>
      <c r="U70" s="2">
        <f>EOMONTH(SalesData[[#This Row],[Order Date]],0)</f>
        <v>44957</v>
      </c>
      <c r="V70" s="9" t="str">
        <f>"Q"&amp;INT((MONTH(SalesData[[#This Row],[Order Date]])+2)/3)&amp;"-"&amp;YEAR(SalesData[[#This Row],[Order Date]])</f>
        <v>Q1-2023</v>
      </c>
    </row>
    <row r="71" spans="1:22" x14ac:dyDescent="0.35">
      <c r="A71" t="s">
        <v>183</v>
      </c>
      <c r="B71" s="1">
        <v>44930</v>
      </c>
      <c r="C71" t="s">
        <v>184</v>
      </c>
      <c r="D71" t="s">
        <v>145</v>
      </c>
      <c r="E71">
        <v>2680182422</v>
      </c>
      <c r="F71" t="s">
        <v>185</v>
      </c>
      <c r="G71" t="s">
        <v>164</v>
      </c>
      <c r="H71" t="s">
        <v>165</v>
      </c>
      <c r="I71" t="s">
        <v>36</v>
      </c>
      <c r="J71" t="s">
        <v>19</v>
      </c>
      <c r="K71">
        <v>4232.75</v>
      </c>
      <c r="L71">
        <v>413.38</v>
      </c>
      <c r="M71" t="s">
        <v>19</v>
      </c>
      <c r="N71">
        <v>9.7662276297915102E-2</v>
      </c>
      <c r="O71" t="s">
        <v>11351</v>
      </c>
      <c r="P71" t="s">
        <v>11356</v>
      </c>
      <c r="R71" t="s">
        <v>11353</v>
      </c>
      <c r="S71">
        <f>IF(SalesData[[#This Row],[Return Status]]="Returned",1,0)</f>
        <v>0</v>
      </c>
      <c r="U71" s="2">
        <f>EOMONTH(SalesData[[#This Row],[Order Date]],0)</f>
        <v>44957</v>
      </c>
      <c r="V71" s="9" t="str">
        <f>"Q"&amp;INT((MONTH(SalesData[[#This Row],[Order Date]])+2)/3)&amp;"-"&amp;YEAR(SalesData[[#This Row],[Order Date]])</f>
        <v>Q1-2023</v>
      </c>
    </row>
    <row r="72" spans="1:22" x14ac:dyDescent="0.35">
      <c r="A72" t="s">
        <v>186</v>
      </c>
      <c r="B72" s="1">
        <v>44933</v>
      </c>
      <c r="C72" t="s">
        <v>106</v>
      </c>
      <c r="D72" t="s">
        <v>145</v>
      </c>
      <c r="E72">
        <v>2995900109</v>
      </c>
      <c r="F72" t="s">
        <v>137</v>
      </c>
      <c r="G72" t="s">
        <v>34</v>
      </c>
      <c r="H72" t="s">
        <v>35</v>
      </c>
      <c r="I72" t="s">
        <v>36</v>
      </c>
      <c r="J72" t="s">
        <v>61</v>
      </c>
      <c r="K72">
        <v>4447.2</v>
      </c>
      <c r="L72">
        <v>788.51</v>
      </c>
      <c r="M72" t="s">
        <v>62</v>
      </c>
      <c r="N72">
        <v>0.177304821010973</v>
      </c>
      <c r="O72" t="s">
        <v>11351</v>
      </c>
      <c r="P72" t="s">
        <v>11352</v>
      </c>
      <c r="R72" t="s">
        <v>11353</v>
      </c>
      <c r="S72">
        <f>IF(SalesData[[#This Row],[Return Status]]="Returned",1,0)</f>
        <v>0</v>
      </c>
      <c r="U72" s="2">
        <f>EOMONTH(SalesData[[#This Row],[Order Date]],0)</f>
        <v>44957</v>
      </c>
      <c r="V72" s="9" t="str">
        <f>"Q"&amp;INT((MONTH(SalesData[[#This Row],[Order Date]])+2)/3)&amp;"-"&amp;YEAR(SalesData[[#This Row],[Order Date]])</f>
        <v>Q1-2023</v>
      </c>
    </row>
    <row r="73" spans="1:22" x14ac:dyDescent="0.35">
      <c r="A73" t="s">
        <v>187</v>
      </c>
      <c r="B73" s="1">
        <v>44938</v>
      </c>
      <c r="C73" t="s">
        <v>188</v>
      </c>
      <c r="D73" t="s">
        <v>145</v>
      </c>
      <c r="E73">
        <v>7677359255</v>
      </c>
      <c r="F73" t="s">
        <v>154</v>
      </c>
      <c r="G73" t="s">
        <v>29</v>
      </c>
      <c r="H73" t="s">
        <v>30</v>
      </c>
      <c r="I73" t="s">
        <v>31</v>
      </c>
      <c r="J73" t="s">
        <v>18</v>
      </c>
      <c r="K73">
        <v>1609.2</v>
      </c>
      <c r="L73">
        <v>250.95</v>
      </c>
      <c r="M73" t="s">
        <v>19</v>
      </c>
      <c r="N73">
        <v>0.155947054436987</v>
      </c>
      <c r="O73" t="s">
        <v>11351</v>
      </c>
      <c r="P73" t="s">
        <v>11352</v>
      </c>
      <c r="R73" t="s">
        <v>11353</v>
      </c>
      <c r="S73">
        <f>IF(SalesData[[#This Row],[Return Status]]="Returned",1,0)</f>
        <v>0</v>
      </c>
      <c r="T73">
        <v>2788.38</v>
      </c>
      <c r="U73" s="2">
        <f>EOMONTH(SalesData[[#This Row],[Order Date]],0)</f>
        <v>44957</v>
      </c>
      <c r="V73" s="9" t="str">
        <f>"Q"&amp;INT((MONTH(SalesData[[#This Row],[Order Date]])+2)/3)&amp;"-"&amp;YEAR(SalesData[[#This Row],[Order Date]])</f>
        <v>Q1-2023</v>
      </c>
    </row>
    <row r="74" spans="1:22" x14ac:dyDescent="0.35">
      <c r="A74" t="s">
        <v>189</v>
      </c>
      <c r="B74" s="1">
        <v>44931</v>
      </c>
      <c r="C74" t="s">
        <v>106</v>
      </c>
      <c r="D74" t="s">
        <v>145</v>
      </c>
      <c r="E74">
        <v>5953278774</v>
      </c>
      <c r="F74" t="s">
        <v>47</v>
      </c>
      <c r="G74" t="s">
        <v>23</v>
      </c>
      <c r="H74" t="s">
        <v>24</v>
      </c>
      <c r="I74" t="s">
        <v>17</v>
      </c>
      <c r="J74" t="s">
        <v>65</v>
      </c>
      <c r="K74">
        <v>1091.42</v>
      </c>
      <c r="L74">
        <v>136.72999999999999</v>
      </c>
      <c r="M74" t="s">
        <v>65</v>
      </c>
      <c r="N74">
        <v>0.12527716186252799</v>
      </c>
      <c r="O74" t="s">
        <v>11351</v>
      </c>
      <c r="P74" t="s">
        <v>11352</v>
      </c>
      <c r="R74" t="s">
        <v>11353</v>
      </c>
      <c r="S74">
        <f>IF(SalesData[[#This Row],[Return Status]]="Returned",1,0)</f>
        <v>0</v>
      </c>
      <c r="T74">
        <v>2821.33</v>
      </c>
      <c r="U74" s="2">
        <f>EOMONTH(SalesData[[#This Row],[Order Date]],0)</f>
        <v>44957</v>
      </c>
      <c r="V74" s="9" t="str">
        <f>"Q"&amp;INT((MONTH(SalesData[[#This Row],[Order Date]])+2)/3)&amp;"-"&amp;YEAR(SalesData[[#This Row],[Order Date]])</f>
        <v>Q1-2023</v>
      </c>
    </row>
    <row r="75" spans="1:22" x14ac:dyDescent="0.35">
      <c r="A75" t="s">
        <v>264</v>
      </c>
      <c r="B75" s="1">
        <v>44954</v>
      </c>
      <c r="C75" t="s">
        <v>106</v>
      </c>
      <c r="D75" t="s">
        <v>145</v>
      </c>
      <c r="E75">
        <v>5135346554</v>
      </c>
      <c r="F75" t="s">
        <v>68</v>
      </c>
      <c r="G75" t="s">
        <v>69</v>
      </c>
      <c r="H75" t="s">
        <v>41</v>
      </c>
      <c r="I75" t="s">
        <v>31</v>
      </c>
      <c r="J75" t="s">
        <v>62</v>
      </c>
      <c r="K75">
        <v>2371.65</v>
      </c>
      <c r="L75">
        <v>195.72</v>
      </c>
      <c r="M75" t="s">
        <v>62</v>
      </c>
      <c r="N75">
        <v>8.25248244892796E-2</v>
      </c>
      <c r="O75" t="s">
        <v>11351</v>
      </c>
      <c r="P75" t="s">
        <v>11356</v>
      </c>
      <c r="Q75" t="s">
        <v>11376</v>
      </c>
      <c r="R75" t="s">
        <v>11360</v>
      </c>
      <c r="S75">
        <f>IF(SalesData[[#This Row],[Return Status]]="Returned",1,0)</f>
        <v>1</v>
      </c>
      <c r="T75">
        <v>2081.52</v>
      </c>
      <c r="U75" s="2">
        <f>EOMONTH(SalesData[[#This Row],[Order Date]],0)</f>
        <v>44957</v>
      </c>
      <c r="V75" s="9" t="str">
        <f>"Q"&amp;INT((MONTH(SalesData[[#This Row],[Order Date]])+2)/3)&amp;"-"&amp;YEAR(SalesData[[#This Row],[Order Date]])</f>
        <v>Q1-2023</v>
      </c>
    </row>
    <row r="76" spans="1:22" x14ac:dyDescent="0.35">
      <c r="A76" t="s">
        <v>190</v>
      </c>
      <c r="B76" s="1">
        <v>44949</v>
      </c>
      <c r="C76" t="s">
        <v>52</v>
      </c>
      <c r="D76" t="s">
        <v>72</v>
      </c>
      <c r="E76">
        <v>5650609835</v>
      </c>
      <c r="F76" t="s">
        <v>22</v>
      </c>
      <c r="G76" t="s">
        <v>23</v>
      </c>
      <c r="H76" t="s">
        <v>11357</v>
      </c>
      <c r="I76" t="s">
        <v>17</v>
      </c>
      <c r="J76" t="s">
        <v>62</v>
      </c>
      <c r="K76">
        <v>4130.05</v>
      </c>
      <c r="L76">
        <v>818.89</v>
      </c>
      <c r="M76" t="s">
        <v>62</v>
      </c>
      <c r="N76">
        <v>0.19827604992675599</v>
      </c>
      <c r="O76" t="s">
        <v>11351</v>
      </c>
      <c r="P76" t="s">
        <v>11352</v>
      </c>
      <c r="R76" t="s">
        <v>11353</v>
      </c>
      <c r="S76">
        <f>IF(SalesData[[#This Row],[Return Status]]="Returned",1,0)</f>
        <v>0</v>
      </c>
      <c r="T76">
        <v>2821.33</v>
      </c>
      <c r="U76" s="2">
        <f>EOMONTH(SalesData[[#This Row],[Order Date]],0)</f>
        <v>44957</v>
      </c>
      <c r="V76" s="9" t="str">
        <f>"Q"&amp;INT((MONTH(SalesData[[#This Row],[Order Date]])+2)/3)&amp;"-"&amp;YEAR(SalesData[[#This Row],[Order Date]])</f>
        <v>Q1-2023</v>
      </c>
    </row>
    <row r="77" spans="1:22" x14ac:dyDescent="0.35">
      <c r="A77" t="s">
        <v>191</v>
      </c>
      <c r="B77" s="1">
        <v>44945</v>
      </c>
      <c r="C77" t="s">
        <v>52</v>
      </c>
      <c r="D77" t="s">
        <v>80</v>
      </c>
      <c r="E77">
        <v>8000257872</v>
      </c>
      <c r="F77" t="s">
        <v>163</v>
      </c>
      <c r="G77" t="s">
        <v>164</v>
      </c>
      <c r="H77" t="s">
        <v>165</v>
      </c>
      <c r="I77" t="s">
        <v>36</v>
      </c>
      <c r="J77" t="s">
        <v>65</v>
      </c>
      <c r="K77">
        <v>4953.2700000000004</v>
      </c>
      <c r="L77">
        <v>1137.3499999999999</v>
      </c>
      <c r="M77" t="s">
        <v>65</v>
      </c>
      <c r="N77">
        <v>0.22961599105237501</v>
      </c>
      <c r="O77" t="s">
        <v>11351</v>
      </c>
      <c r="P77" t="s">
        <v>11354</v>
      </c>
      <c r="Q77" t="s">
        <v>11373</v>
      </c>
      <c r="R77" t="s">
        <v>11360</v>
      </c>
      <c r="S77">
        <f>IF(SalesData[[#This Row],[Return Status]]="Returned",1,0)</f>
        <v>1</v>
      </c>
      <c r="U77" s="2">
        <f>EOMONTH(SalesData[[#This Row],[Order Date]],0)</f>
        <v>44957</v>
      </c>
      <c r="V77" s="9" t="str">
        <f>"Q"&amp;INT((MONTH(SalesData[[#This Row],[Order Date]])+2)/3)&amp;"-"&amp;YEAR(SalesData[[#This Row],[Order Date]])</f>
        <v>Q1-2023</v>
      </c>
    </row>
    <row r="78" spans="1:22" x14ac:dyDescent="0.35">
      <c r="A78" t="s">
        <v>192</v>
      </c>
      <c r="B78" s="1">
        <v>44951</v>
      </c>
      <c r="C78" t="s">
        <v>113</v>
      </c>
      <c r="D78" t="s">
        <v>27</v>
      </c>
      <c r="E78">
        <v>1694097499</v>
      </c>
      <c r="F78" t="s">
        <v>137</v>
      </c>
      <c r="G78" t="s">
        <v>34</v>
      </c>
      <c r="H78" t="s">
        <v>35</v>
      </c>
      <c r="I78" t="s">
        <v>36</v>
      </c>
      <c r="J78" t="s">
        <v>43</v>
      </c>
      <c r="K78">
        <v>755.92</v>
      </c>
      <c r="L78">
        <v>161.61000000000001</v>
      </c>
      <c r="M78" t="s">
        <v>43</v>
      </c>
      <c r="N78">
        <v>0.21379246481109099</v>
      </c>
      <c r="O78" t="s">
        <v>11355</v>
      </c>
      <c r="P78" t="s">
        <v>11354</v>
      </c>
      <c r="R78" t="s">
        <v>11353</v>
      </c>
      <c r="S78">
        <f>IF(SalesData[[#This Row],[Return Status]]="Returned",1,0)</f>
        <v>0</v>
      </c>
      <c r="U78" s="2">
        <f>EOMONTH(SalesData[[#This Row],[Order Date]],0)</f>
        <v>44957</v>
      </c>
      <c r="V78" s="9" t="str">
        <f>"Q"&amp;INT((MONTH(SalesData[[#This Row],[Order Date]])+2)/3)&amp;"-"&amp;YEAR(SalesData[[#This Row],[Order Date]])</f>
        <v>Q1-2023</v>
      </c>
    </row>
    <row r="79" spans="1:22" x14ac:dyDescent="0.35">
      <c r="A79" t="s">
        <v>193</v>
      </c>
      <c r="B79" s="1">
        <v>44932</v>
      </c>
      <c r="C79" t="s">
        <v>194</v>
      </c>
      <c r="D79" t="s">
        <v>99</v>
      </c>
      <c r="E79">
        <v>6897028385</v>
      </c>
      <c r="F79" t="s">
        <v>14</v>
      </c>
      <c r="G79" t="s">
        <v>15</v>
      </c>
      <c r="H79" t="s">
        <v>16</v>
      </c>
      <c r="I79" t="s">
        <v>17</v>
      </c>
      <c r="J79" t="s">
        <v>43</v>
      </c>
      <c r="K79">
        <v>4562.38</v>
      </c>
      <c r="L79">
        <v>558.55999999999995</v>
      </c>
      <c r="M79" t="s">
        <v>43</v>
      </c>
      <c r="N79">
        <v>0.122427329595518</v>
      </c>
      <c r="O79" t="s">
        <v>11351</v>
      </c>
      <c r="P79" t="s">
        <v>11352</v>
      </c>
      <c r="R79" t="s">
        <v>11353</v>
      </c>
      <c r="S79">
        <f>IF(SalesData[[#This Row],[Return Status]]="Returned",1,0)</f>
        <v>0</v>
      </c>
      <c r="T79">
        <v>2085.91</v>
      </c>
      <c r="U79" s="2">
        <f>EOMONTH(SalesData[[#This Row],[Order Date]],0)</f>
        <v>44957</v>
      </c>
      <c r="V79" s="9" t="str">
        <f>"Q"&amp;INT((MONTH(SalesData[[#This Row],[Order Date]])+2)/3)&amp;"-"&amp;YEAR(SalesData[[#This Row],[Order Date]])</f>
        <v>Q1-2023</v>
      </c>
    </row>
    <row r="80" spans="1:22" x14ac:dyDescent="0.35">
      <c r="A80" t="s">
        <v>195</v>
      </c>
      <c r="B80" s="1">
        <v>44939</v>
      </c>
      <c r="C80" t="s">
        <v>113</v>
      </c>
      <c r="D80" t="s">
        <v>72</v>
      </c>
      <c r="E80">
        <v>3443757584</v>
      </c>
      <c r="F80" t="s">
        <v>137</v>
      </c>
      <c r="G80" t="s">
        <v>34</v>
      </c>
      <c r="H80" t="s">
        <v>35</v>
      </c>
      <c r="I80" t="s">
        <v>36</v>
      </c>
      <c r="J80" t="s">
        <v>19</v>
      </c>
      <c r="K80">
        <v>4095.52</v>
      </c>
      <c r="L80">
        <v>1178.46</v>
      </c>
      <c r="M80" t="s">
        <v>19</v>
      </c>
      <c r="N80">
        <v>0.28774368090010599</v>
      </c>
      <c r="O80" t="s">
        <v>11351</v>
      </c>
      <c r="P80" t="s">
        <v>11354</v>
      </c>
      <c r="R80" t="s">
        <v>11353</v>
      </c>
      <c r="S80">
        <f>IF(SalesData[[#This Row],[Return Status]]="Returned",1,0)</f>
        <v>0</v>
      </c>
      <c r="U80" s="2">
        <f>EOMONTH(SalesData[[#This Row],[Order Date]],0)</f>
        <v>44957</v>
      </c>
      <c r="V80" s="9" t="str">
        <f>"Q"&amp;INT((MONTH(SalesData[[#This Row],[Order Date]])+2)/3)&amp;"-"&amp;YEAR(SalesData[[#This Row],[Order Date]])</f>
        <v>Q1-2023</v>
      </c>
    </row>
    <row r="81" spans="1:22" x14ac:dyDescent="0.35">
      <c r="A81" t="s">
        <v>196</v>
      </c>
      <c r="B81" s="1">
        <v>44930</v>
      </c>
      <c r="C81" t="s">
        <v>97</v>
      </c>
      <c r="D81" t="s">
        <v>99</v>
      </c>
      <c r="E81">
        <v>3848421993</v>
      </c>
      <c r="F81" t="s">
        <v>168</v>
      </c>
      <c r="G81" t="s">
        <v>54</v>
      </c>
      <c r="H81" t="s">
        <v>55</v>
      </c>
      <c r="I81" t="s">
        <v>31</v>
      </c>
      <c r="J81" t="s">
        <v>42</v>
      </c>
      <c r="K81">
        <v>281.41000000000003</v>
      </c>
      <c r="L81">
        <v>39.85</v>
      </c>
      <c r="M81" t="s">
        <v>43</v>
      </c>
      <c r="N81">
        <v>0.141608329483672</v>
      </c>
      <c r="O81" t="s">
        <v>11361</v>
      </c>
      <c r="P81" t="s">
        <v>11352</v>
      </c>
      <c r="R81" t="s">
        <v>11353</v>
      </c>
      <c r="S81">
        <f>IF(SalesData[[#This Row],[Return Status]]="Returned",1,0)</f>
        <v>0</v>
      </c>
      <c r="U81" s="2">
        <f>EOMONTH(SalesData[[#This Row],[Order Date]],0)</f>
        <v>44957</v>
      </c>
      <c r="V81" s="9" t="str">
        <f>"Q"&amp;INT((MONTH(SalesData[[#This Row],[Order Date]])+2)/3)&amp;"-"&amp;YEAR(SalesData[[#This Row],[Order Date]])</f>
        <v>Q1-2023</v>
      </c>
    </row>
    <row r="82" spans="1:22" x14ac:dyDescent="0.35">
      <c r="A82" t="s">
        <v>197</v>
      </c>
      <c r="B82" s="1">
        <v>44933</v>
      </c>
      <c r="C82" t="s">
        <v>52</v>
      </c>
      <c r="D82" t="s">
        <v>39</v>
      </c>
      <c r="E82">
        <v>7345401938</v>
      </c>
      <c r="F82" t="s">
        <v>83</v>
      </c>
      <c r="G82" t="s">
        <v>84</v>
      </c>
      <c r="H82" t="s">
        <v>85</v>
      </c>
      <c r="I82" t="s">
        <v>31</v>
      </c>
      <c r="J82" t="s">
        <v>43</v>
      </c>
      <c r="K82">
        <v>4985.92</v>
      </c>
      <c r="L82">
        <v>684.01</v>
      </c>
      <c r="M82" t="s">
        <v>43</v>
      </c>
      <c r="N82">
        <v>0.13718832231564099</v>
      </c>
      <c r="O82" t="s">
        <v>11351</v>
      </c>
      <c r="P82" t="s">
        <v>11352</v>
      </c>
      <c r="R82" t="s">
        <v>11353</v>
      </c>
      <c r="S82">
        <f>IF(SalesData[[#This Row],[Return Status]]="Returned",1,0)</f>
        <v>0</v>
      </c>
      <c r="T82">
        <v>847.14</v>
      </c>
      <c r="U82" s="2">
        <f>EOMONTH(SalesData[[#This Row],[Order Date]],0)</f>
        <v>44957</v>
      </c>
      <c r="V82" s="9" t="str">
        <f>"Q"&amp;INT((MONTH(SalesData[[#This Row],[Order Date]])+2)/3)&amp;"-"&amp;YEAR(SalesData[[#This Row],[Order Date]])</f>
        <v>Q1-2023</v>
      </c>
    </row>
    <row r="83" spans="1:22" x14ac:dyDescent="0.35">
      <c r="A83" t="s">
        <v>841</v>
      </c>
      <c r="B83" s="1">
        <v>44936</v>
      </c>
      <c r="C83" t="s">
        <v>45</v>
      </c>
      <c r="D83" t="s">
        <v>80</v>
      </c>
      <c r="E83">
        <v>2697083868</v>
      </c>
      <c r="F83" t="s">
        <v>170</v>
      </c>
      <c r="G83" t="s">
        <v>69</v>
      </c>
      <c r="H83" t="s">
        <v>41</v>
      </c>
      <c r="I83" t="s">
        <v>31</v>
      </c>
      <c r="J83" t="s">
        <v>65</v>
      </c>
      <c r="K83">
        <v>3912.31</v>
      </c>
      <c r="L83">
        <v>194.11</v>
      </c>
      <c r="M83" t="s">
        <v>65</v>
      </c>
      <c r="N83">
        <v>4.9615188980423303E-2</v>
      </c>
      <c r="O83" t="s">
        <v>11351</v>
      </c>
      <c r="P83" t="s">
        <v>11356</v>
      </c>
      <c r="Q83" t="s">
        <v>11363</v>
      </c>
      <c r="R83" t="s">
        <v>11360</v>
      </c>
      <c r="S83">
        <f>IF(SalesData[[#This Row],[Return Status]]="Returned",1,0)</f>
        <v>1</v>
      </c>
      <c r="T83">
        <v>2081.52</v>
      </c>
      <c r="U83" s="2">
        <f>EOMONTH(SalesData[[#This Row],[Order Date]],0)</f>
        <v>44957</v>
      </c>
      <c r="V83" s="9" t="str">
        <f>"Q"&amp;INT((MONTH(SalesData[[#This Row],[Order Date]])+2)/3)&amp;"-"&amp;YEAR(SalesData[[#This Row],[Order Date]])</f>
        <v>Q1-2023</v>
      </c>
    </row>
    <row r="84" spans="1:22" x14ac:dyDescent="0.35">
      <c r="A84" t="s">
        <v>198</v>
      </c>
      <c r="B84" s="1">
        <v>44941</v>
      </c>
      <c r="C84" t="s">
        <v>176</v>
      </c>
      <c r="D84" t="s">
        <v>27</v>
      </c>
      <c r="E84">
        <v>4788728743</v>
      </c>
      <c r="F84" t="s">
        <v>156</v>
      </c>
      <c r="G84" t="s">
        <v>84</v>
      </c>
      <c r="H84" t="s">
        <v>85</v>
      </c>
      <c r="I84" t="s">
        <v>31</v>
      </c>
      <c r="J84" t="s">
        <v>18</v>
      </c>
      <c r="K84">
        <v>90.14</v>
      </c>
      <c r="L84">
        <v>10.91</v>
      </c>
      <c r="M84" t="s">
        <v>19</v>
      </c>
      <c r="N84">
        <v>0.121033947193255</v>
      </c>
      <c r="O84" t="s">
        <v>11361</v>
      </c>
      <c r="P84" t="s">
        <v>11352</v>
      </c>
      <c r="R84" t="s">
        <v>11353</v>
      </c>
      <c r="S84">
        <f>IF(SalesData[[#This Row],[Return Status]]="Returned",1,0)</f>
        <v>0</v>
      </c>
      <c r="T84">
        <v>847.14</v>
      </c>
      <c r="U84" s="2">
        <f>EOMONTH(SalesData[[#This Row],[Order Date]],0)</f>
        <v>44957</v>
      </c>
      <c r="V84" s="9" t="str">
        <f>"Q"&amp;INT((MONTH(SalesData[[#This Row],[Order Date]])+2)/3)&amp;"-"&amp;YEAR(SalesData[[#This Row],[Order Date]])</f>
        <v>Q1-2023</v>
      </c>
    </row>
    <row r="85" spans="1:22" x14ac:dyDescent="0.35">
      <c r="A85" t="s">
        <v>199</v>
      </c>
      <c r="B85" s="1">
        <v>44935</v>
      </c>
      <c r="C85" t="s">
        <v>124</v>
      </c>
      <c r="D85" t="s">
        <v>13</v>
      </c>
      <c r="E85">
        <v>6122753046</v>
      </c>
      <c r="F85" t="s">
        <v>116</v>
      </c>
      <c r="G85" t="s">
        <v>74</v>
      </c>
      <c r="H85" t="s">
        <v>11357</v>
      </c>
      <c r="I85" t="s">
        <v>36</v>
      </c>
      <c r="J85" t="s">
        <v>61</v>
      </c>
      <c r="K85">
        <v>1322.53</v>
      </c>
      <c r="L85">
        <v>168.07</v>
      </c>
      <c r="M85" t="s">
        <v>62</v>
      </c>
      <c r="N85">
        <v>0.127082183390925</v>
      </c>
      <c r="O85" t="s">
        <v>11351</v>
      </c>
      <c r="P85" t="s">
        <v>11352</v>
      </c>
      <c r="R85" t="s">
        <v>11353</v>
      </c>
      <c r="S85">
        <f>IF(SalesData[[#This Row],[Return Status]]="Returned",1,0)</f>
        <v>0</v>
      </c>
      <c r="T85">
        <v>2420.2800000000002</v>
      </c>
      <c r="U85" s="2">
        <f>EOMONTH(SalesData[[#This Row],[Order Date]],0)</f>
        <v>44957</v>
      </c>
      <c r="V85" s="9" t="str">
        <f>"Q"&amp;INT((MONTH(SalesData[[#This Row],[Order Date]])+2)/3)&amp;"-"&amp;YEAR(SalesData[[#This Row],[Order Date]])</f>
        <v>Q1-2023</v>
      </c>
    </row>
    <row r="86" spans="1:22" x14ac:dyDescent="0.35">
      <c r="A86" t="s">
        <v>200</v>
      </c>
      <c r="B86" s="1">
        <v>44941</v>
      </c>
      <c r="C86" t="s">
        <v>188</v>
      </c>
      <c r="D86" t="s">
        <v>72</v>
      </c>
      <c r="E86">
        <v>5933272795</v>
      </c>
      <c r="F86" t="s">
        <v>78</v>
      </c>
      <c r="G86" t="s">
        <v>15</v>
      </c>
      <c r="H86" t="s">
        <v>16</v>
      </c>
      <c r="I86" t="s">
        <v>17</v>
      </c>
      <c r="J86" t="s">
        <v>65</v>
      </c>
      <c r="K86">
        <v>3408.1</v>
      </c>
      <c r="L86">
        <v>650.5</v>
      </c>
      <c r="M86" t="s">
        <v>65</v>
      </c>
      <c r="N86">
        <v>0.190868812534843</v>
      </c>
      <c r="O86" t="s">
        <v>11351</v>
      </c>
      <c r="P86" t="s">
        <v>11352</v>
      </c>
      <c r="R86" t="s">
        <v>11353</v>
      </c>
      <c r="S86">
        <f>IF(SalesData[[#This Row],[Return Status]]="Returned",1,0)</f>
        <v>0</v>
      </c>
      <c r="T86">
        <v>2085.91</v>
      </c>
      <c r="U86" s="2">
        <f>EOMONTH(SalesData[[#This Row],[Order Date]],0)</f>
        <v>44957</v>
      </c>
      <c r="V86" s="9" t="str">
        <f>"Q"&amp;INT((MONTH(SalesData[[#This Row],[Order Date]])+2)/3)&amp;"-"&amp;YEAR(SalesData[[#This Row],[Order Date]])</f>
        <v>Q1-2023</v>
      </c>
    </row>
    <row r="87" spans="1:22" x14ac:dyDescent="0.35">
      <c r="A87" t="s">
        <v>201</v>
      </c>
      <c r="B87" s="1">
        <v>44944</v>
      </c>
      <c r="C87" t="s">
        <v>162</v>
      </c>
      <c r="D87" t="s">
        <v>99</v>
      </c>
      <c r="E87">
        <v>9822587139</v>
      </c>
      <c r="F87" t="s">
        <v>78</v>
      </c>
      <c r="G87" t="s">
        <v>15</v>
      </c>
      <c r="H87" t="s">
        <v>16</v>
      </c>
      <c r="I87" t="s">
        <v>17</v>
      </c>
      <c r="J87" t="s">
        <v>42</v>
      </c>
      <c r="K87">
        <v>2575.9699999999998</v>
      </c>
      <c r="L87">
        <v>394.99</v>
      </c>
      <c r="M87" t="s">
        <v>43</v>
      </c>
      <c r="N87">
        <v>0.15333641307934501</v>
      </c>
      <c r="O87" t="s">
        <v>11351</v>
      </c>
      <c r="P87" t="s">
        <v>11352</v>
      </c>
      <c r="R87" t="s">
        <v>11353</v>
      </c>
      <c r="S87">
        <f>IF(SalesData[[#This Row],[Return Status]]="Returned",1,0)</f>
        <v>0</v>
      </c>
      <c r="T87">
        <v>2085.91</v>
      </c>
      <c r="U87" s="2">
        <f>EOMONTH(SalesData[[#This Row],[Order Date]],0)</f>
        <v>44957</v>
      </c>
      <c r="V87" s="9" t="str">
        <f>"Q"&amp;INT((MONTH(SalesData[[#This Row],[Order Date]])+2)/3)&amp;"-"&amp;YEAR(SalesData[[#This Row],[Order Date]])</f>
        <v>Q1-2023</v>
      </c>
    </row>
    <row r="88" spans="1:22" x14ac:dyDescent="0.35">
      <c r="A88" t="s">
        <v>202</v>
      </c>
      <c r="B88" s="1">
        <v>44941</v>
      </c>
      <c r="C88" t="s">
        <v>194</v>
      </c>
      <c r="D88" t="s">
        <v>99</v>
      </c>
      <c r="E88">
        <v>9106518017</v>
      </c>
      <c r="F88" t="s">
        <v>127</v>
      </c>
      <c r="G88" t="s">
        <v>29</v>
      </c>
      <c r="H88" t="s">
        <v>30</v>
      </c>
      <c r="I88" t="s">
        <v>31</v>
      </c>
      <c r="J88" t="s">
        <v>62</v>
      </c>
      <c r="K88">
        <v>1884.82</v>
      </c>
      <c r="L88">
        <v>510.15</v>
      </c>
      <c r="M88" t="s">
        <v>62</v>
      </c>
      <c r="N88">
        <v>0.27066245052577997</v>
      </c>
      <c r="O88" t="s">
        <v>11351</v>
      </c>
      <c r="P88" t="s">
        <v>11354</v>
      </c>
      <c r="R88" t="s">
        <v>11353</v>
      </c>
      <c r="S88">
        <f>IF(SalesData[[#This Row],[Return Status]]="Returned",1,0)</f>
        <v>0</v>
      </c>
      <c r="T88">
        <v>2788.38</v>
      </c>
      <c r="U88" s="2">
        <f>EOMONTH(SalesData[[#This Row],[Order Date]],0)</f>
        <v>44957</v>
      </c>
      <c r="V88" s="9" t="str">
        <f>"Q"&amp;INT((MONTH(SalesData[[#This Row],[Order Date]])+2)/3)&amp;"-"&amp;YEAR(SalesData[[#This Row],[Order Date]])</f>
        <v>Q1-2023</v>
      </c>
    </row>
    <row r="89" spans="1:22" x14ac:dyDescent="0.35">
      <c r="A89" t="s">
        <v>570</v>
      </c>
      <c r="B89" s="1">
        <v>44946</v>
      </c>
      <c r="C89" t="s">
        <v>87</v>
      </c>
      <c r="D89" t="s">
        <v>27</v>
      </c>
      <c r="E89">
        <v>7937639283</v>
      </c>
      <c r="F89" t="s">
        <v>100</v>
      </c>
      <c r="G89" t="s">
        <v>34</v>
      </c>
      <c r="H89" t="s">
        <v>35</v>
      </c>
      <c r="I89" t="s">
        <v>36</v>
      </c>
      <c r="J89" t="s">
        <v>65</v>
      </c>
      <c r="K89">
        <v>607.46</v>
      </c>
      <c r="L89">
        <v>85.22</v>
      </c>
      <c r="M89" t="s">
        <v>65</v>
      </c>
      <c r="N89">
        <v>0.14028907253152501</v>
      </c>
      <c r="O89" t="s">
        <v>11355</v>
      </c>
      <c r="P89" t="s">
        <v>11352</v>
      </c>
      <c r="Q89" t="s">
        <v>11372</v>
      </c>
      <c r="R89" t="s">
        <v>11360</v>
      </c>
      <c r="S89">
        <f>IF(SalesData[[#This Row],[Return Status]]="Returned",1,0)</f>
        <v>1</v>
      </c>
      <c r="U89" s="2">
        <f>EOMONTH(SalesData[[#This Row],[Order Date]],0)</f>
        <v>44957</v>
      </c>
      <c r="V89" s="9" t="str">
        <f>"Q"&amp;INT((MONTH(SalesData[[#This Row],[Order Date]])+2)/3)&amp;"-"&amp;YEAR(SalesData[[#This Row],[Order Date]])</f>
        <v>Q1-2023</v>
      </c>
    </row>
    <row r="90" spans="1:22" x14ac:dyDescent="0.35">
      <c r="A90" t="s">
        <v>203</v>
      </c>
      <c r="B90" s="1">
        <v>44945</v>
      </c>
      <c r="C90" t="s">
        <v>77</v>
      </c>
      <c r="D90" t="s">
        <v>145</v>
      </c>
      <c r="E90">
        <v>8682300478</v>
      </c>
      <c r="F90" t="s">
        <v>114</v>
      </c>
      <c r="G90" t="s">
        <v>59</v>
      </c>
      <c r="H90" t="s">
        <v>11357</v>
      </c>
      <c r="I90" t="s">
        <v>31</v>
      </c>
      <c r="J90" t="s">
        <v>65</v>
      </c>
      <c r="K90">
        <v>958.63</v>
      </c>
      <c r="L90">
        <v>255.29</v>
      </c>
      <c r="M90" t="s">
        <v>65</v>
      </c>
      <c r="N90">
        <v>0.26630712579410198</v>
      </c>
      <c r="O90" t="s">
        <v>11355</v>
      </c>
      <c r="P90" t="s">
        <v>11354</v>
      </c>
      <c r="R90" t="s">
        <v>11353</v>
      </c>
      <c r="S90">
        <f>IF(SalesData[[#This Row],[Return Status]]="Returned",1,0)</f>
        <v>0</v>
      </c>
      <c r="T90">
        <v>2183.56</v>
      </c>
      <c r="U90" s="2">
        <f>EOMONTH(SalesData[[#This Row],[Order Date]],0)</f>
        <v>44957</v>
      </c>
      <c r="V90" s="9" t="str">
        <f>"Q"&amp;INT((MONTH(SalesData[[#This Row],[Order Date]])+2)/3)&amp;"-"&amp;YEAR(SalesData[[#This Row],[Order Date]])</f>
        <v>Q1-2023</v>
      </c>
    </row>
    <row r="91" spans="1:22" x14ac:dyDescent="0.35">
      <c r="A91" t="s">
        <v>204</v>
      </c>
      <c r="B91" s="1">
        <v>44927</v>
      </c>
      <c r="C91" t="s">
        <v>205</v>
      </c>
      <c r="D91" t="s">
        <v>46</v>
      </c>
      <c r="E91">
        <v>3067383028</v>
      </c>
      <c r="F91" t="s">
        <v>206</v>
      </c>
      <c r="G91" t="s">
        <v>89</v>
      </c>
      <c r="H91" t="s">
        <v>90</v>
      </c>
      <c r="I91" t="s">
        <v>31</v>
      </c>
      <c r="J91" t="s">
        <v>62</v>
      </c>
      <c r="K91">
        <v>1199.78</v>
      </c>
      <c r="L91">
        <v>319.85000000000002</v>
      </c>
      <c r="M91" t="s">
        <v>62</v>
      </c>
      <c r="N91">
        <v>0.26659054159929302</v>
      </c>
      <c r="O91" t="s">
        <v>11351</v>
      </c>
      <c r="P91" t="s">
        <v>11354</v>
      </c>
      <c r="R91" t="s">
        <v>11353</v>
      </c>
      <c r="S91">
        <f>IF(SalesData[[#This Row],[Return Status]]="Returned",1,0)</f>
        <v>0</v>
      </c>
      <c r="T91">
        <v>207.68</v>
      </c>
      <c r="U91" s="2">
        <f>EOMONTH(SalesData[[#This Row],[Order Date]],0)</f>
        <v>44957</v>
      </c>
      <c r="V91" s="9" t="str">
        <f>"Q"&amp;INT((MONTH(SalesData[[#This Row],[Order Date]])+2)/3)&amp;"-"&amp;YEAR(SalesData[[#This Row],[Order Date]])</f>
        <v>Q1-2023</v>
      </c>
    </row>
    <row r="92" spans="1:22" x14ac:dyDescent="0.35">
      <c r="A92" t="s">
        <v>207</v>
      </c>
      <c r="B92" s="1">
        <v>44941</v>
      </c>
      <c r="C92" t="s">
        <v>176</v>
      </c>
      <c r="D92" t="s">
        <v>39</v>
      </c>
      <c r="E92">
        <v>568566246</v>
      </c>
      <c r="F92" t="s">
        <v>58</v>
      </c>
      <c r="G92" t="s">
        <v>59</v>
      </c>
      <c r="H92" t="s">
        <v>60</v>
      </c>
      <c r="I92" t="s">
        <v>31</v>
      </c>
      <c r="J92" t="s">
        <v>62</v>
      </c>
      <c r="K92">
        <v>4032.77</v>
      </c>
      <c r="L92">
        <v>1117</v>
      </c>
      <c r="M92" t="s">
        <v>62</v>
      </c>
      <c r="N92">
        <v>0.27698083451325001</v>
      </c>
      <c r="O92" t="s">
        <v>11351</v>
      </c>
      <c r="P92" t="s">
        <v>11354</v>
      </c>
      <c r="R92" t="s">
        <v>11353</v>
      </c>
      <c r="S92">
        <f>IF(SalesData[[#This Row],[Return Status]]="Returned",1,0)</f>
        <v>0</v>
      </c>
      <c r="T92">
        <v>2183.56</v>
      </c>
      <c r="U92" s="2">
        <f>EOMONTH(SalesData[[#This Row],[Order Date]],0)</f>
        <v>44957</v>
      </c>
      <c r="V92" s="9" t="str">
        <f>"Q"&amp;INT((MONTH(SalesData[[#This Row],[Order Date]])+2)/3)&amp;"-"&amp;YEAR(SalesData[[#This Row],[Order Date]])</f>
        <v>Q1-2023</v>
      </c>
    </row>
    <row r="93" spans="1:22" x14ac:dyDescent="0.35">
      <c r="A93" t="s">
        <v>208</v>
      </c>
      <c r="B93" s="1">
        <v>44954</v>
      </c>
      <c r="C93" t="s">
        <v>57</v>
      </c>
      <c r="D93" t="s">
        <v>13</v>
      </c>
      <c r="E93">
        <v>7518304699</v>
      </c>
      <c r="F93" t="s">
        <v>58</v>
      </c>
      <c r="G93" t="s">
        <v>59</v>
      </c>
      <c r="H93" t="s">
        <v>60</v>
      </c>
      <c r="I93" t="s">
        <v>31</v>
      </c>
      <c r="J93" t="s">
        <v>19</v>
      </c>
      <c r="K93">
        <v>2407.38</v>
      </c>
      <c r="L93">
        <v>637.37</v>
      </c>
      <c r="M93" t="s">
        <v>19</v>
      </c>
      <c r="N93">
        <v>0.264756706460966</v>
      </c>
      <c r="O93" t="s">
        <v>11351</v>
      </c>
      <c r="P93" t="s">
        <v>11354</v>
      </c>
      <c r="R93" t="s">
        <v>11353</v>
      </c>
      <c r="S93">
        <f>IF(SalesData[[#This Row],[Return Status]]="Returned",1,0)</f>
        <v>0</v>
      </c>
      <c r="T93">
        <v>2183.56</v>
      </c>
      <c r="U93" s="2">
        <f>EOMONTH(SalesData[[#This Row],[Order Date]],0)</f>
        <v>44957</v>
      </c>
      <c r="V93" s="9" t="str">
        <f>"Q"&amp;INT((MONTH(SalesData[[#This Row],[Order Date]])+2)/3)&amp;"-"&amp;YEAR(SalesData[[#This Row],[Order Date]])</f>
        <v>Q1-2023</v>
      </c>
    </row>
    <row r="94" spans="1:22" x14ac:dyDescent="0.35">
      <c r="A94" t="s">
        <v>209</v>
      </c>
      <c r="B94" s="1">
        <v>44937</v>
      </c>
      <c r="C94" t="s">
        <v>92</v>
      </c>
      <c r="D94" t="s">
        <v>99</v>
      </c>
      <c r="E94">
        <v>9363854678</v>
      </c>
      <c r="F94" t="s">
        <v>81</v>
      </c>
      <c r="G94" t="s">
        <v>74</v>
      </c>
      <c r="H94" t="s">
        <v>75</v>
      </c>
      <c r="I94" t="s">
        <v>36</v>
      </c>
      <c r="J94" t="s">
        <v>62</v>
      </c>
      <c r="K94">
        <v>2340.6999999999998</v>
      </c>
      <c r="L94">
        <v>577.59</v>
      </c>
      <c r="M94" t="s">
        <v>62</v>
      </c>
      <c r="N94">
        <v>0.24675951638398799</v>
      </c>
      <c r="O94" t="s">
        <v>11351</v>
      </c>
      <c r="P94" t="s">
        <v>11354</v>
      </c>
      <c r="Q94" t="s">
        <v>11372</v>
      </c>
      <c r="R94" t="s">
        <v>11360</v>
      </c>
      <c r="S94">
        <f>IF(SalesData[[#This Row],[Return Status]]="Returned",1,0)</f>
        <v>1</v>
      </c>
      <c r="T94">
        <v>2420.2800000000002</v>
      </c>
      <c r="U94" s="2">
        <f>EOMONTH(SalesData[[#This Row],[Order Date]],0)</f>
        <v>44957</v>
      </c>
      <c r="V94" s="9" t="str">
        <f>"Q"&amp;INT((MONTH(SalesData[[#This Row],[Order Date]])+2)/3)&amp;"-"&amp;YEAR(SalesData[[#This Row],[Order Date]])</f>
        <v>Q1-2023</v>
      </c>
    </row>
    <row r="95" spans="1:22" x14ac:dyDescent="0.35">
      <c r="A95" t="s">
        <v>210</v>
      </c>
      <c r="B95" s="1">
        <v>44936</v>
      </c>
      <c r="C95" t="s">
        <v>71</v>
      </c>
      <c r="D95" t="s">
        <v>145</v>
      </c>
      <c r="E95">
        <v>489964235</v>
      </c>
      <c r="F95" t="s">
        <v>100</v>
      </c>
      <c r="G95" t="s">
        <v>34</v>
      </c>
      <c r="H95" t="s">
        <v>35</v>
      </c>
      <c r="I95" t="s">
        <v>36</v>
      </c>
      <c r="J95" t="s">
        <v>61</v>
      </c>
      <c r="K95">
        <v>1301.49</v>
      </c>
      <c r="L95">
        <v>327.75</v>
      </c>
      <c r="M95" t="s">
        <v>62</v>
      </c>
      <c r="N95">
        <v>0.25182675241454</v>
      </c>
      <c r="O95" t="s">
        <v>11351</v>
      </c>
      <c r="P95" t="s">
        <v>11354</v>
      </c>
      <c r="R95" t="s">
        <v>11353</v>
      </c>
      <c r="S95">
        <f>IF(SalesData[[#This Row],[Return Status]]="Returned",1,0)</f>
        <v>0</v>
      </c>
      <c r="U95" s="2">
        <f>EOMONTH(SalesData[[#This Row],[Order Date]],0)</f>
        <v>44957</v>
      </c>
      <c r="V95" s="9" t="str">
        <f>"Q"&amp;INT((MONTH(SalesData[[#This Row],[Order Date]])+2)/3)&amp;"-"&amp;YEAR(SalesData[[#This Row],[Order Date]])</f>
        <v>Q1-2023</v>
      </c>
    </row>
    <row r="96" spans="1:22" x14ac:dyDescent="0.35">
      <c r="A96" t="s">
        <v>211</v>
      </c>
      <c r="B96" s="1">
        <v>44949</v>
      </c>
      <c r="C96" t="s">
        <v>12</v>
      </c>
      <c r="D96" t="s">
        <v>39</v>
      </c>
      <c r="E96">
        <v>2808010062</v>
      </c>
      <c r="F96" t="s">
        <v>103</v>
      </c>
      <c r="G96" t="s">
        <v>212</v>
      </c>
      <c r="H96" t="s">
        <v>24</v>
      </c>
      <c r="I96" t="s">
        <v>17</v>
      </c>
      <c r="J96" t="s">
        <v>61</v>
      </c>
      <c r="K96">
        <v>1878.54</v>
      </c>
      <c r="L96">
        <v>369.73</v>
      </c>
      <c r="M96" t="s">
        <v>62</v>
      </c>
      <c r="N96">
        <v>0.196817741437499</v>
      </c>
      <c r="O96" t="s">
        <v>11351</v>
      </c>
      <c r="P96" t="s">
        <v>11352</v>
      </c>
      <c r="R96" t="s">
        <v>11353</v>
      </c>
      <c r="S96">
        <f>IF(SalesData[[#This Row],[Return Status]]="Returned",1,0)</f>
        <v>0</v>
      </c>
      <c r="U96" s="2">
        <f>EOMONTH(SalesData[[#This Row],[Order Date]],0)</f>
        <v>44957</v>
      </c>
      <c r="V96" s="9" t="str">
        <f>"Q"&amp;INT((MONTH(SalesData[[#This Row],[Order Date]])+2)/3)&amp;"-"&amp;YEAR(SalesData[[#This Row],[Order Date]])</f>
        <v>Q1-2023</v>
      </c>
    </row>
    <row r="97" spans="1:22" x14ac:dyDescent="0.35">
      <c r="A97" t="s">
        <v>213</v>
      </c>
      <c r="B97" s="1">
        <v>44950</v>
      </c>
      <c r="C97" t="s">
        <v>194</v>
      </c>
      <c r="D97" t="s">
        <v>72</v>
      </c>
      <c r="E97">
        <v>8408621182</v>
      </c>
      <c r="F97" t="s">
        <v>100</v>
      </c>
      <c r="G97" t="s">
        <v>34</v>
      </c>
      <c r="H97" t="s">
        <v>35</v>
      </c>
      <c r="I97" t="s">
        <v>36</v>
      </c>
      <c r="J97" t="s">
        <v>18</v>
      </c>
      <c r="K97">
        <v>3978.78</v>
      </c>
      <c r="L97">
        <v>204.25</v>
      </c>
      <c r="M97" t="s">
        <v>19</v>
      </c>
      <c r="N97">
        <v>5.1334831279940103E-2</v>
      </c>
      <c r="O97" t="s">
        <v>11351</v>
      </c>
      <c r="P97" t="s">
        <v>11356</v>
      </c>
      <c r="R97" t="s">
        <v>11353</v>
      </c>
      <c r="S97">
        <f>IF(SalesData[[#This Row],[Return Status]]="Returned",1,0)</f>
        <v>0</v>
      </c>
      <c r="U97" s="2">
        <f>EOMONTH(SalesData[[#This Row],[Order Date]],0)</f>
        <v>44957</v>
      </c>
      <c r="V97" s="9" t="str">
        <f>"Q"&amp;INT((MONTH(SalesData[[#This Row],[Order Date]])+2)/3)&amp;"-"&amp;YEAR(SalesData[[#This Row],[Order Date]])</f>
        <v>Q1-2023</v>
      </c>
    </row>
    <row r="98" spans="1:22" x14ac:dyDescent="0.35">
      <c r="A98" t="s">
        <v>214</v>
      </c>
      <c r="B98" s="1">
        <v>44937</v>
      </c>
      <c r="C98" t="s">
        <v>77</v>
      </c>
      <c r="D98" t="s">
        <v>46</v>
      </c>
      <c r="E98">
        <v>1666870021</v>
      </c>
      <c r="F98" t="s">
        <v>53</v>
      </c>
      <c r="G98" t="s">
        <v>54</v>
      </c>
      <c r="H98" t="s">
        <v>55</v>
      </c>
      <c r="I98" t="s">
        <v>31</v>
      </c>
      <c r="J98" t="s">
        <v>43</v>
      </c>
      <c r="K98">
        <v>4476.0600000000004</v>
      </c>
      <c r="L98">
        <v>1245.1099999999999</v>
      </c>
      <c r="M98" t="s">
        <v>43</v>
      </c>
      <c r="N98">
        <v>0.27817098072858698</v>
      </c>
      <c r="O98" t="s">
        <v>11351</v>
      </c>
      <c r="P98" t="s">
        <v>11354</v>
      </c>
      <c r="R98" t="s">
        <v>11353</v>
      </c>
      <c r="S98">
        <f>IF(SalesData[[#This Row],[Return Status]]="Returned",1,0)</f>
        <v>0</v>
      </c>
      <c r="U98" s="2">
        <f>EOMONTH(SalesData[[#This Row],[Order Date]],0)</f>
        <v>44957</v>
      </c>
      <c r="V98" s="9" t="str">
        <f>"Q"&amp;INT((MONTH(SalesData[[#This Row],[Order Date]])+2)/3)&amp;"-"&amp;YEAR(SalesData[[#This Row],[Order Date]])</f>
        <v>Q1-2023</v>
      </c>
    </row>
    <row r="99" spans="1:22" x14ac:dyDescent="0.35">
      <c r="A99" t="s">
        <v>215</v>
      </c>
      <c r="B99" s="1">
        <v>44954</v>
      </c>
      <c r="C99" t="s">
        <v>106</v>
      </c>
      <c r="D99" t="s">
        <v>72</v>
      </c>
      <c r="E99">
        <v>8902503926</v>
      </c>
      <c r="F99" t="s">
        <v>159</v>
      </c>
      <c r="G99" t="s">
        <v>84</v>
      </c>
      <c r="H99" t="s">
        <v>85</v>
      </c>
      <c r="I99" t="s">
        <v>31</v>
      </c>
      <c r="J99" t="s">
        <v>18</v>
      </c>
      <c r="K99">
        <v>3391.63</v>
      </c>
      <c r="L99">
        <v>596.76</v>
      </c>
      <c r="M99" t="s">
        <v>19</v>
      </c>
      <c r="N99">
        <v>0.175950796519668</v>
      </c>
      <c r="O99" t="s">
        <v>11351</v>
      </c>
      <c r="P99" t="s">
        <v>11352</v>
      </c>
      <c r="R99" t="s">
        <v>11353</v>
      </c>
      <c r="S99">
        <f>IF(SalesData[[#This Row],[Return Status]]="Returned",1,0)</f>
        <v>0</v>
      </c>
      <c r="T99">
        <v>847.14</v>
      </c>
      <c r="U99" s="2">
        <f>EOMONTH(SalesData[[#This Row],[Order Date]],0)</f>
        <v>44957</v>
      </c>
      <c r="V99" s="9" t="str">
        <f>"Q"&amp;INT((MONTH(SalesData[[#This Row],[Order Date]])+2)/3)&amp;"-"&amp;YEAR(SalesData[[#This Row],[Order Date]])</f>
        <v>Q1-2023</v>
      </c>
    </row>
    <row r="100" spans="1:22" x14ac:dyDescent="0.35">
      <c r="A100" t="s">
        <v>216</v>
      </c>
      <c r="B100" s="1">
        <v>44930</v>
      </c>
      <c r="C100" t="s">
        <v>12</v>
      </c>
      <c r="D100" t="s">
        <v>13</v>
      </c>
      <c r="E100">
        <v>5999650477</v>
      </c>
      <c r="F100" t="s">
        <v>14</v>
      </c>
      <c r="G100" t="s">
        <v>15</v>
      </c>
      <c r="H100" t="s">
        <v>16</v>
      </c>
      <c r="I100" t="s">
        <v>17</v>
      </c>
      <c r="J100" t="s">
        <v>19</v>
      </c>
      <c r="K100">
        <v>446.76</v>
      </c>
      <c r="L100">
        <v>88.02</v>
      </c>
      <c r="M100" t="s">
        <v>19</v>
      </c>
      <c r="N100">
        <v>0.197018533440774</v>
      </c>
      <c r="O100" t="s">
        <v>11361</v>
      </c>
      <c r="P100" t="s">
        <v>11352</v>
      </c>
      <c r="R100" t="s">
        <v>11353</v>
      </c>
      <c r="S100">
        <f>IF(SalesData[[#This Row],[Return Status]]="Returned",1,0)</f>
        <v>0</v>
      </c>
      <c r="T100">
        <v>2085.91</v>
      </c>
      <c r="U100" s="2">
        <f>EOMONTH(SalesData[[#This Row],[Order Date]],0)</f>
        <v>44957</v>
      </c>
      <c r="V100" s="9" t="str">
        <f>"Q"&amp;INT((MONTH(SalesData[[#This Row],[Order Date]])+2)/3)&amp;"-"&amp;YEAR(SalesData[[#This Row],[Order Date]])</f>
        <v>Q1-2023</v>
      </c>
    </row>
    <row r="101" spans="1:22" x14ac:dyDescent="0.35">
      <c r="A101" t="s">
        <v>217</v>
      </c>
      <c r="B101" s="1">
        <v>44940</v>
      </c>
      <c r="C101" t="s">
        <v>188</v>
      </c>
      <c r="D101" t="s">
        <v>13</v>
      </c>
      <c r="E101">
        <v>1047541212</v>
      </c>
      <c r="F101" t="s">
        <v>64</v>
      </c>
      <c r="G101" t="s">
        <v>15</v>
      </c>
      <c r="H101" t="s">
        <v>16</v>
      </c>
      <c r="I101" t="s">
        <v>17</v>
      </c>
      <c r="J101" t="s">
        <v>62</v>
      </c>
      <c r="K101">
        <v>466.3</v>
      </c>
      <c r="L101">
        <v>83.77</v>
      </c>
      <c r="M101" t="s">
        <v>62</v>
      </c>
      <c r="N101">
        <v>0.17964829508899799</v>
      </c>
      <c r="O101" t="s">
        <v>11361</v>
      </c>
      <c r="P101" t="s">
        <v>11352</v>
      </c>
      <c r="Q101" t="s">
        <v>11365</v>
      </c>
      <c r="R101" t="s">
        <v>11360</v>
      </c>
      <c r="S101">
        <f>IF(SalesData[[#This Row],[Return Status]]="Returned",1,0)</f>
        <v>1</v>
      </c>
      <c r="T101">
        <v>2085.91</v>
      </c>
      <c r="U101" s="2">
        <f>EOMONTH(SalesData[[#This Row],[Order Date]],0)</f>
        <v>44957</v>
      </c>
      <c r="V101" s="9" t="str">
        <f>"Q"&amp;INT((MONTH(SalesData[[#This Row],[Order Date]])+2)/3)&amp;"-"&amp;YEAR(SalesData[[#This Row],[Order Date]])</f>
        <v>Q1-2023</v>
      </c>
    </row>
    <row r="102" spans="1:22" x14ac:dyDescent="0.35">
      <c r="A102" t="s">
        <v>218</v>
      </c>
      <c r="B102" s="1">
        <v>44945</v>
      </c>
      <c r="C102" t="s">
        <v>21</v>
      </c>
      <c r="D102" t="s">
        <v>99</v>
      </c>
      <c r="E102">
        <v>9826224447</v>
      </c>
      <c r="F102" t="s">
        <v>159</v>
      </c>
      <c r="G102" t="s">
        <v>84</v>
      </c>
      <c r="H102" t="s">
        <v>85</v>
      </c>
      <c r="I102" t="s">
        <v>31</v>
      </c>
      <c r="J102" t="s">
        <v>61</v>
      </c>
      <c r="K102">
        <v>3917.68</v>
      </c>
      <c r="L102">
        <v>499.52</v>
      </c>
      <c r="M102" t="s">
        <v>62</v>
      </c>
      <c r="N102">
        <v>0.127504032999122</v>
      </c>
      <c r="O102" t="s">
        <v>11351</v>
      </c>
      <c r="P102" t="s">
        <v>11352</v>
      </c>
      <c r="R102" t="s">
        <v>11353</v>
      </c>
      <c r="S102">
        <f>IF(SalesData[[#This Row],[Return Status]]="Returned",1,0)</f>
        <v>0</v>
      </c>
      <c r="T102">
        <v>847.14</v>
      </c>
      <c r="U102" s="2">
        <f>EOMONTH(SalesData[[#This Row],[Order Date]],0)</f>
        <v>44957</v>
      </c>
      <c r="V102" s="9" t="str">
        <f>"Q"&amp;INT((MONTH(SalesData[[#This Row],[Order Date]])+2)/3)&amp;"-"&amp;YEAR(SalesData[[#This Row],[Order Date]])</f>
        <v>Q1-2023</v>
      </c>
    </row>
    <row r="103" spans="1:22" x14ac:dyDescent="0.35">
      <c r="A103" t="s">
        <v>219</v>
      </c>
      <c r="B103" s="1">
        <v>44955</v>
      </c>
      <c r="C103" t="s">
        <v>205</v>
      </c>
      <c r="D103" t="s">
        <v>80</v>
      </c>
      <c r="E103">
        <v>5965756924</v>
      </c>
      <c r="F103" t="s">
        <v>40</v>
      </c>
      <c r="G103" t="s">
        <v>69</v>
      </c>
      <c r="H103" t="s">
        <v>41</v>
      </c>
      <c r="I103" t="s">
        <v>31</v>
      </c>
      <c r="J103" t="s">
        <v>18</v>
      </c>
      <c r="K103">
        <v>1471.41</v>
      </c>
      <c r="L103">
        <v>320.24</v>
      </c>
      <c r="M103" t="s">
        <v>19</v>
      </c>
      <c r="N103">
        <v>0.21764158188404301</v>
      </c>
      <c r="O103" t="s">
        <v>11351</v>
      </c>
      <c r="P103" t="s">
        <v>11354</v>
      </c>
      <c r="R103" t="s">
        <v>11353</v>
      </c>
      <c r="S103">
        <f>IF(SalesData[[#This Row],[Return Status]]="Returned",1,0)</f>
        <v>0</v>
      </c>
      <c r="T103">
        <v>2081.52</v>
      </c>
      <c r="U103" s="2">
        <f>EOMONTH(SalesData[[#This Row],[Order Date]],0)</f>
        <v>44957</v>
      </c>
      <c r="V103" s="9" t="str">
        <f>"Q"&amp;INT((MONTH(SalesData[[#This Row],[Order Date]])+2)/3)&amp;"-"&amp;YEAR(SalesData[[#This Row],[Order Date]])</f>
        <v>Q1-2023</v>
      </c>
    </row>
    <row r="104" spans="1:22" x14ac:dyDescent="0.35">
      <c r="A104" t="s">
        <v>220</v>
      </c>
      <c r="B104" s="1">
        <v>44942</v>
      </c>
      <c r="C104" t="s">
        <v>21</v>
      </c>
      <c r="D104" t="s">
        <v>99</v>
      </c>
      <c r="E104">
        <v>9828073741</v>
      </c>
      <c r="F104" t="s">
        <v>156</v>
      </c>
      <c r="G104" t="s">
        <v>84</v>
      </c>
      <c r="H104" t="s">
        <v>85</v>
      </c>
      <c r="I104" t="s">
        <v>31</v>
      </c>
      <c r="J104" t="s">
        <v>65</v>
      </c>
      <c r="K104">
        <v>3581.88</v>
      </c>
      <c r="L104">
        <v>870.58</v>
      </c>
      <c r="M104" t="s">
        <v>65</v>
      </c>
      <c r="N104">
        <v>0.243051135158073</v>
      </c>
      <c r="O104" t="s">
        <v>11351</v>
      </c>
      <c r="P104" t="s">
        <v>11354</v>
      </c>
      <c r="Q104" t="s">
        <v>11363</v>
      </c>
      <c r="R104" t="s">
        <v>11360</v>
      </c>
      <c r="S104">
        <f>IF(SalesData[[#This Row],[Return Status]]="Returned",1,0)</f>
        <v>1</v>
      </c>
      <c r="T104">
        <v>847.14</v>
      </c>
      <c r="U104" s="2">
        <f>EOMONTH(SalesData[[#This Row],[Order Date]],0)</f>
        <v>44957</v>
      </c>
      <c r="V104" s="9" t="str">
        <f>"Q"&amp;INT((MONTH(SalesData[[#This Row],[Order Date]])+2)/3)&amp;"-"&amp;YEAR(SalesData[[#This Row],[Order Date]])</f>
        <v>Q1-2023</v>
      </c>
    </row>
    <row r="105" spans="1:22" x14ac:dyDescent="0.35">
      <c r="A105" t="s">
        <v>221</v>
      </c>
      <c r="B105" s="1">
        <v>44950</v>
      </c>
      <c r="C105" t="s">
        <v>188</v>
      </c>
      <c r="D105" t="s">
        <v>27</v>
      </c>
      <c r="E105">
        <v>8911352909</v>
      </c>
      <c r="F105" t="s">
        <v>222</v>
      </c>
      <c r="G105" t="s">
        <v>164</v>
      </c>
      <c r="H105" t="s">
        <v>165</v>
      </c>
      <c r="I105" t="s">
        <v>36</v>
      </c>
      <c r="J105" t="s">
        <v>65</v>
      </c>
      <c r="K105">
        <v>511.06</v>
      </c>
      <c r="L105">
        <v>45.96</v>
      </c>
      <c r="M105" t="s">
        <v>65</v>
      </c>
      <c r="N105">
        <v>8.9930732203655106E-2</v>
      </c>
      <c r="O105" t="s">
        <v>11355</v>
      </c>
      <c r="P105" t="s">
        <v>11356</v>
      </c>
      <c r="R105" t="s">
        <v>11353</v>
      </c>
      <c r="S105">
        <f>IF(SalesData[[#This Row],[Return Status]]="Returned",1,0)</f>
        <v>0</v>
      </c>
      <c r="U105" s="2">
        <f>EOMONTH(SalesData[[#This Row],[Order Date]],0)</f>
        <v>44957</v>
      </c>
      <c r="V105" s="9" t="str">
        <f>"Q"&amp;INT((MONTH(SalesData[[#This Row],[Order Date]])+2)/3)&amp;"-"&amp;YEAR(SalesData[[#This Row],[Order Date]])</f>
        <v>Q1-2023</v>
      </c>
    </row>
    <row r="106" spans="1:22" x14ac:dyDescent="0.35">
      <c r="A106" t="s">
        <v>223</v>
      </c>
      <c r="B106" s="1">
        <v>44954</v>
      </c>
      <c r="C106" t="s">
        <v>184</v>
      </c>
      <c r="D106" t="s">
        <v>145</v>
      </c>
      <c r="E106">
        <v>5071461125</v>
      </c>
      <c r="F106" t="s">
        <v>40</v>
      </c>
      <c r="G106" t="s">
        <v>69</v>
      </c>
      <c r="H106" t="s">
        <v>41</v>
      </c>
      <c r="I106" t="s">
        <v>31</v>
      </c>
      <c r="J106" t="s">
        <v>19</v>
      </c>
      <c r="K106">
        <v>2391.29</v>
      </c>
      <c r="L106">
        <v>354.64</v>
      </c>
      <c r="M106" t="s">
        <v>19</v>
      </c>
      <c r="N106">
        <v>0.14830488982933901</v>
      </c>
      <c r="O106" t="s">
        <v>11351</v>
      </c>
      <c r="P106" t="s">
        <v>11352</v>
      </c>
      <c r="R106" t="s">
        <v>11353</v>
      </c>
      <c r="S106">
        <f>IF(SalesData[[#This Row],[Return Status]]="Returned",1,0)</f>
        <v>0</v>
      </c>
      <c r="T106">
        <v>2081.52</v>
      </c>
      <c r="U106" s="2">
        <f>EOMONTH(SalesData[[#This Row],[Order Date]],0)</f>
        <v>44957</v>
      </c>
      <c r="V106" s="9" t="str">
        <f>"Q"&amp;INT((MONTH(SalesData[[#This Row],[Order Date]])+2)/3)&amp;"-"&amp;YEAR(SalesData[[#This Row],[Order Date]])</f>
        <v>Q1-2023</v>
      </c>
    </row>
    <row r="107" spans="1:22" x14ac:dyDescent="0.35">
      <c r="A107" t="s">
        <v>224</v>
      </c>
      <c r="B107" s="1">
        <v>44941</v>
      </c>
      <c r="C107" t="s">
        <v>144</v>
      </c>
      <c r="D107" t="s">
        <v>13</v>
      </c>
      <c r="E107">
        <v>2382825867</v>
      </c>
      <c r="F107" t="s">
        <v>129</v>
      </c>
      <c r="G107" t="s">
        <v>54</v>
      </c>
      <c r="H107" t="s">
        <v>55</v>
      </c>
      <c r="I107" t="s">
        <v>31</v>
      </c>
      <c r="J107" t="s">
        <v>62</v>
      </c>
      <c r="K107">
        <v>1990</v>
      </c>
      <c r="L107">
        <v>455.9</v>
      </c>
      <c r="M107" t="s">
        <v>62</v>
      </c>
      <c r="N107">
        <v>0.229095477386935</v>
      </c>
      <c r="O107" t="s">
        <v>11351</v>
      </c>
      <c r="P107" t="s">
        <v>11354</v>
      </c>
      <c r="R107" t="s">
        <v>11353</v>
      </c>
      <c r="S107">
        <f>IF(SalesData[[#This Row],[Return Status]]="Returned",1,0)</f>
        <v>0</v>
      </c>
      <c r="U107" s="2">
        <f>EOMONTH(SalesData[[#This Row],[Order Date]],0)</f>
        <v>44957</v>
      </c>
      <c r="V107" s="9" t="str">
        <f>"Q"&amp;INT((MONTH(SalesData[[#This Row],[Order Date]])+2)/3)&amp;"-"&amp;YEAR(SalesData[[#This Row],[Order Date]])</f>
        <v>Q1-2023</v>
      </c>
    </row>
    <row r="108" spans="1:22" x14ac:dyDescent="0.35">
      <c r="A108" t="s">
        <v>225</v>
      </c>
      <c r="B108" s="1">
        <v>44945</v>
      </c>
      <c r="C108" t="s">
        <v>12</v>
      </c>
      <c r="D108" t="s">
        <v>13</v>
      </c>
      <c r="E108">
        <v>9182553714</v>
      </c>
      <c r="F108" t="s">
        <v>14</v>
      </c>
      <c r="G108" t="s">
        <v>15</v>
      </c>
      <c r="H108" t="s">
        <v>16</v>
      </c>
      <c r="I108" t="s">
        <v>17</v>
      </c>
      <c r="J108" t="s">
        <v>61</v>
      </c>
      <c r="K108">
        <v>3064.32</v>
      </c>
      <c r="L108">
        <v>577.6</v>
      </c>
      <c r="M108" t="s">
        <v>62</v>
      </c>
      <c r="N108">
        <v>0.18849206349206399</v>
      </c>
      <c r="O108" t="s">
        <v>11351</v>
      </c>
      <c r="P108" t="s">
        <v>11352</v>
      </c>
      <c r="Q108" t="s">
        <v>11372</v>
      </c>
      <c r="R108" t="s">
        <v>11360</v>
      </c>
      <c r="S108">
        <f>IF(SalesData[[#This Row],[Return Status]]="Returned",1,0)</f>
        <v>1</v>
      </c>
      <c r="T108">
        <v>2085.91</v>
      </c>
      <c r="U108" s="2">
        <f>EOMONTH(SalesData[[#This Row],[Order Date]],0)</f>
        <v>44957</v>
      </c>
      <c r="V108" s="9" t="str">
        <f>"Q"&amp;INT((MONTH(SalesData[[#This Row],[Order Date]])+2)/3)&amp;"-"&amp;YEAR(SalesData[[#This Row],[Order Date]])</f>
        <v>Q1-2023</v>
      </c>
    </row>
    <row r="109" spans="1:22" x14ac:dyDescent="0.35">
      <c r="A109" t="s">
        <v>226</v>
      </c>
      <c r="B109" s="1">
        <v>44956</v>
      </c>
      <c r="C109" t="s">
        <v>124</v>
      </c>
      <c r="D109" t="s">
        <v>145</v>
      </c>
      <c r="E109">
        <v>5134125286</v>
      </c>
      <c r="F109" t="s">
        <v>33</v>
      </c>
      <c r="G109" t="s">
        <v>34</v>
      </c>
      <c r="H109" t="s">
        <v>35</v>
      </c>
      <c r="I109" t="s">
        <v>36</v>
      </c>
      <c r="J109" t="s">
        <v>61</v>
      </c>
      <c r="K109">
        <v>2783.46</v>
      </c>
      <c r="L109">
        <v>451.49</v>
      </c>
      <c r="M109" t="s">
        <v>62</v>
      </c>
      <c r="N109">
        <v>0.16220459428193701</v>
      </c>
      <c r="O109" t="s">
        <v>11351</v>
      </c>
      <c r="P109" t="s">
        <v>11352</v>
      </c>
      <c r="R109" t="s">
        <v>11353</v>
      </c>
      <c r="S109">
        <f>IF(SalesData[[#This Row],[Return Status]]="Returned",1,0)</f>
        <v>0</v>
      </c>
      <c r="U109" s="2">
        <f>EOMONTH(SalesData[[#This Row],[Order Date]],0)</f>
        <v>44957</v>
      </c>
      <c r="V109" s="9" t="str">
        <f>"Q"&amp;INT((MONTH(SalesData[[#This Row],[Order Date]])+2)/3)&amp;"-"&amp;YEAR(SalesData[[#This Row],[Order Date]])</f>
        <v>Q1-2023</v>
      </c>
    </row>
    <row r="110" spans="1:22" x14ac:dyDescent="0.35">
      <c r="A110" t="s">
        <v>227</v>
      </c>
      <c r="B110" s="1">
        <v>44929</v>
      </c>
      <c r="C110" t="s">
        <v>194</v>
      </c>
      <c r="D110" t="s">
        <v>39</v>
      </c>
      <c r="E110">
        <v>6767721903</v>
      </c>
      <c r="F110" t="s">
        <v>81</v>
      </c>
      <c r="G110" t="s">
        <v>74</v>
      </c>
      <c r="H110" t="s">
        <v>75</v>
      </c>
      <c r="I110" t="s">
        <v>36</v>
      </c>
      <c r="J110" t="s">
        <v>19</v>
      </c>
      <c r="K110">
        <v>2836.94</v>
      </c>
      <c r="L110">
        <v>676.86</v>
      </c>
      <c r="M110" t="s">
        <v>19</v>
      </c>
      <c r="N110">
        <v>0.238588056145001</v>
      </c>
      <c r="O110" t="s">
        <v>11351</v>
      </c>
      <c r="P110" t="s">
        <v>11354</v>
      </c>
      <c r="Q110" t="s">
        <v>11364</v>
      </c>
      <c r="R110" t="s">
        <v>11360</v>
      </c>
      <c r="S110">
        <f>IF(SalesData[[#This Row],[Return Status]]="Returned",1,0)</f>
        <v>1</v>
      </c>
      <c r="T110">
        <v>2420.2800000000002</v>
      </c>
      <c r="U110" s="2">
        <f>EOMONTH(SalesData[[#This Row],[Order Date]],0)</f>
        <v>44957</v>
      </c>
      <c r="V110" s="9" t="str">
        <f>"Q"&amp;INT((MONTH(SalesData[[#This Row],[Order Date]])+2)/3)&amp;"-"&amp;YEAR(SalesData[[#This Row],[Order Date]])</f>
        <v>Q1-2023</v>
      </c>
    </row>
    <row r="111" spans="1:22" x14ac:dyDescent="0.35">
      <c r="A111" t="s">
        <v>228</v>
      </c>
      <c r="B111" s="1">
        <v>44954</v>
      </c>
      <c r="C111" t="s">
        <v>106</v>
      </c>
      <c r="D111" t="s">
        <v>39</v>
      </c>
      <c r="E111">
        <v>8361340745</v>
      </c>
      <c r="F111" t="s">
        <v>22</v>
      </c>
      <c r="G111" t="s">
        <v>23</v>
      </c>
      <c r="H111" t="s">
        <v>24</v>
      </c>
      <c r="I111" t="s">
        <v>17</v>
      </c>
      <c r="J111" t="s">
        <v>18</v>
      </c>
      <c r="K111">
        <v>4308.0200000000004</v>
      </c>
      <c r="L111">
        <v>839.08</v>
      </c>
      <c r="M111" t="s">
        <v>19</v>
      </c>
      <c r="N111">
        <v>0.19477161201665699</v>
      </c>
      <c r="O111" t="s">
        <v>11351</v>
      </c>
      <c r="P111" t="s">
        <v>11352</v>
      </c>
      <c r="R111" t="s">
        <v>11353</v>
      </c>
      <c r="S111">
        <f>IF(SalesData[[#This Row],[Return Status]]="Returned",1,0)</f>
        <v>0</v>
      </c>
      <c r="T111">
        <v>2821.33</v>
      </c>
      <c r="U111" s="2">
        <f>EOMONTH(SalesData[[#This Row],[Order Date]],0)</f>
        <v>44957</v>
      </c>
      <c r="V111" s="9" t="str">
        <f>"Q"&amp;INT((MONTH(SalesData[[#This Row],[Order Date]])+2)/3)&amp;"-"&amp;YEAR(SalesData[[#This Row],[Order Date]])</f>
        <v>Q1-2023</v>
      </c>
    </row>
    <row r="112" spans="1:22" x14ac:dyDescent="0.35">
      <c r="A112" t="s">
        <v>229</v>
      </c>
      <c r="B112" s="1">
        <v>44937</v>
      </c>
      <c r="C112" t="s">
        <v>149</v>
      </c>
      <c r="D112" t="s">
        <v>145</v>
      </c>
      <c r="E112">
        <v>5449481260</v>
      </c>
      <c r="F112" t="s">
        <v>206</v>
      </c>
      <c r="G112" t="s">
        <v>89</v>
      </c>
      <c r="H112" t="s">
        <v>90</v>
      </c>
      <c r="I112" t="s">
        <v>31</v>
      </c>
      <c r="J112" t="s">
        <v>18</v>
      </c>
      <c r="K112">
        <v>4145.84</v>
      </c>
      <c r="L112">
        <v>976.75</v>
      </c>
      <c r="M112" t="s">
        <v>19</v>
      </c>
      <c r="N112">
        <v>0.23559761109931901</v>
      </c>
      <c r="O112" t="s">
        <v>11351</v>
      </c>
      <c r="P112" t="s">
        <v>11354</v>
      </c>
      <c r="R112" t="s">
        <v>11353</v>
      </c>
      <c r="S112">
        <f>IF(SalesData[[#This Row],[Return Status]]="Returned",1,0)</f>
        <v>0</v>
      </c>
      <c r="T112">
        <v>207.68</v>
      </c>
      <c r="U112" s="2">
        <f>EOMONTH(SalesData[[#This Row],[Order Date]],0)</f>
        <v>44957</v>
      </c>
      <c r="V112" s="9" t="str">
        <f>"Q"&amp;INT((MONTH(SalesData[[#This Row],[Order Date]])+2)/3)&amp;"-"&amp;YEAR(SalesData[[#This Row],[Order Date]])</f>
        <v>Q1-2023</v>
      </c>
    </row>
    <row r="113" spans="1:22" x14ac:dyDescent="0.35">
      <c r="A113" t="s">
        <v>230</v>
      </c>
      <c r="B113" s="1">
        <v>44955</v>
      </c>
      <c r="C113" t="s">
        <v>21</v>
      </c>
      <c r="D113" t="s">
        <v>13</v>
      </c>
      <c r="E113">
        <v>6845775901</v>
      </c>
      <c r="F113" t="s">
        <v>53</v>
      </c>
      <c r="G113" t="s">
        <v>54</v>
      </c>
      <c r="H113" t="s">
        <v>55</v>
      </c>
      <c r="I113" t="s">
        <v>31</v>
      </c>
      <c r="J113" t="s">
        <v>61</v>
      </c>
      <c r="K113">
        <v>3982.48</v>
      </c>
      <c r="L113">
        <v>547.13</v>
      </c>
      <c r="M113" t="s">
        <v>62</v>
      </c>
      <c r="N113">
        <v>0.13738424298427099</v>
      </c>
      <c r="O113" t="s">
        <v>11351</v>
      </c>
      <c r="P113" t="s">
        <v>11352</v>
      </c>
      <c r="R113" t="s">
        <v>11353</v>
      </c>
      <c r="S113">
        <f>IF(SalesData[[#This Row],[Return Status]]="Returned",1,0)</f>
        <v>0</v>
      </c>
      <c r="U113" s="2">
        <f>EOMONTH(SalesData[[#This Row],[Order Date]],0)</f>
        <v>44957</v>
      </c>
      <c r="V113" s="9" t="str">
        <f>"Q"&amp;INT((MONTH(SalesData[[#This Row],[Order Date]])+2)/3)&amp;"-"&amp;YEAR(SalesData[[#This Row],[Order Date]])</f>
        <v>Q1-2023</v>
      </c>
    </row>
    <row r="114" spans="1:22" x14ac:dyDescent="0.35">
      <c r="A114" t="s">
        <v>886</v>
      </c>
      <c r="B114" s="1">
        <v>44954</v>
      </c>
      <c r="C114" t="s">
        <v>149</v>
      </c>
      <c r="D114" t="s">
        <v>39</v>
      </c>
      <c r="E114">
        <v>8976098731</v>
      </c>
      <c r="F114" t="s">
        <v>292</v>
      </c>
      <c r="G114" t="s">
        <v>69</v>
      </c>
      <c r="H114" t="s">
        <v>41</v>
      </c>
      <c r="I114" t="s">
        <v>31</v>
      </c>
      <c r="J114" t="s">
        <v>61</v>
      </c>
      <c r="K114">
        <v>676.62</v>
      </c>
      <c r="L114">
        <v>139.41999999999999</v>
      </c>
      <c r="M114" t="s">
        <v>62</v>
      </c>
      <c r="N114">
        <v>0.20605361946144099</v>
      </c>
      <c r="O114" t="s">
        <v>11355</v>
      </c>
      <c r="P114" t="s">
        <v>11354</v>
      </c>
      <c r="Q114" t="s">
        <v>11376</v>
      </c>
      <c r="R114" t="s">
        <v>11360</v>
      </c>
      <c r="S114">
        <f>IF(SalesData[[#This Row],[Return Status]]="Returned",1,0)</f>
        <v>1</v>
      </c>
      <c r="T114">
        <v>2081.52</v>
      </c>
      <c r="U114" s="2">
        <f>EOMONTH(SalesData[[#This Row],[Order Date]],0)</f>
        <v>44957</v>
      </c>
      <c r="V114" s="9" t="str">
        <f>"Q"&amp;INT((MONTH(SalesData[[#This Row],[Order Date]])+2)/3)&amp;"-"&amp;YEAR(SalesData[[#This Row],[Order Date]])</f>
        <v>Q1-2023</v>
      </c>
    </row>
    <row r="115" spans="1:22" x14ac:dyDescent="0.35">
      <c r="A115" t="s">
        <v>231</v>
      </c>
      <c r="B115" s="1">
        <v>44940</v>
      </c>
      <c r="C115" t="s">
        <v>26</v>
      </c>
      <c r="D115" t="s">
        <v>39</v>
      </c>
      <c r="E115">
        <v>5001701277</v>
      </c>
      <c r="F115" t="s">
        <v>114</v>
      </c>
      <c r="G115" t="s">
        <v>59</v>
      </c>
      <c r="H115" t="s">
        <v>11357</v>
      </c>
      <c r="I115" t="s">
        <v>31</v>
      </c>
      <c r="J115" t="s">
        <v>19</v>
      </c>
      <c r="K115">
        <v>811.71</v>
      </c>
      <c r="L115">
        <v>228.77</v>
      </c>
      <c r="M115" t="s">
        <v>19</v>
      </c>
      <c r="N115">
        <v>0.28183710931243899</v>
      </c>
      <c r="O115" t="s">
        <v>11355</v>
      </c>
      <c r="P115" t="s">
        <v>11354</v>
      </c>
      <c r="R115" t="s">
        <v>11353</v>
      </c>
      <c r="S115">
        <f>IF(SalesData[[#This Row],[Return Status]]="Returned",1,0)</f>
        <v>0</v>
      </c>
      <c r="T115">
        <v>2183.56</v>
      </c>
      <c r="U115" s="2">
        <f>EOMONTH(SalesData[[#This Row],[Order Date]],0)</f>
        <v>44957</v>
      </c>
      <c r="V115" s="9" t="str">
        <f>"Q"&amp;INT((MONTH(SalesData[[#This Row],[Order Date]])+2)/3)&amp;"-"&amp;YEAR(SalesData[[#This Row],[Order Date]])</f>
        <v>Q1-2023</v>
      </c>
    </row>
    <row r="116" spans="1:22" x14ac:dyDescent="0.35">
      <c r="A116" t="s">
        <v>232</v>
      </c>
      <c r="B116" s="1">
        <v>44931</v>
      </c>
      <c r="C116" t="s">
        <v>94</v>
      </c>
      <c r="D116" t="s">
        <v>99</v>
      </c>
      <c r="E116">
        <v>6110371293</v>
      </c>
      <c r="F116" t="s">
        <v>120</v>
      </c>
      <c r="G116" t="s">
        <v>11367</v>
      </c>
      <c r="H116" t="s">
        <v>121</v>
      </c>
      <c r="I116" t="s">
        <v>17</v>
      </c>
      <c r="J116" t="s">
        <v>18</v>
      </c>
      <c r="K116">
        <v>4941.01</v>
      </c>
      <c r="L116">
        <v>711.63</v>
      </c>
      <c r="M116" t="s">
        <v>19</v>
      </c>
      <c r="N116">
        <v>0.14402520942074601</v>
      </c>
      <c r="O116" t="s">
        <v>11351</v>
      </c>
      <c r="P116" t="s">
        <v>11352</v>
      </c>
      <c r="R116" t="s">
        <v>11353</v>
      </c>
      <c r="S116">
        <f>IF(SalesData[[#This Row],[Return Status]]="Returned",1,0)</f>
        <v>0</v>
      </c>
      <c r="U116" s="2">
        <f>EOMONTH(SalesData[[#This Row],[Order Date]],0)</f>
        <v>44957</v>
      </c>
      <c r="V116" s="9" t="str">
        <f>"Q"&amp;INT((MONTH(SalesData[[#This Row],[Order Date]])+2)/3)&amp;"-"&amp;YEAR(SalesData[[#This Row],[Order Date]])</f>
        <v>Q1-2023</v>
      </c>
    </row>
    <row r="117" spans="1:22" x14ac:dyDescent="0.35">
      <c r="A117" t="s">
        <v>233</v>
      </c>
      <c r="B117" s="1">
        <v>44945</v>
      </c>
      <c r="C117" t="s">
        <v>12</v>
      </c>
      <c r="D117" t="s">
        <v>72</v>
      </c>
      <c r="E117">
        <v>2622189092</v>
      </c>
      <c r="F117" t="s">
        <v>88</v>
      </c>
      <c r="G117" t="s">
        <v>89</v>
      </c>
      <c r="H117" t="s">
        <v>11357</v>
      </c>
      <c r="I117" t="s">
        <v>31</v>
      </c>
      <c r="J117" t="s">
        <v>18</v>
      </c>
      <c r="K117">
        <v>3088.06</v>
      </c>
      <c r="L117">
        <v>461.49</v>
      </c>
      <c r="M117" t="s">
        <v>19</v>
      </c>
      <c r="N117">
        <v>0.14944333983148</v>
      </c>
      <c r="O117" t="s">
        <v>11351</v>
      </c>
      <c r="P117" t="s">
        <v>11352</v>
      </c>
      <c r="Q117" t="s">
        <v>11376</v>
      </c>
      <c r="R117" t="s">
        <v>11360</v>
      </c>
      <c r="S117">
        <f>IF(SalesData[[#This Row],[Return Status]]="Returned",1,0)</f>
        <v>1</v>
      </c>
      <c r="T117">
        <v>207.68</v>
      </c>
      <c r="U117" s="2">
        <f>EOMONTH(SalesData[[#This Row],[Order Date]],0)</f>
        <v>44957</v>
      </c>
      <c r="V117" s="9" t="str">
        <f>"Q"&amp;INT((MONTH(SalesData[[#This Row],[Order Date]])+2)/3)&amp;"-"&amp;YEAR(SalesData[[#This Row],[Order Date]])</f>
        <v>Q1-2023</v>
      </c>
    </row>
    <row r="118" spans="1:22" x14ac:dyDescent="0.35">
      <c r="A118" t="s">
        <v>234</v>
      </c>
      <c r="B118" s="1">
        <v>44932</v>
      </c>
      <c r="C118" t="s">
        <v>12</v>
      </c>
      <c r="D118" t="s">
        <v>145</v>
      </c>
      <c r="E118">
        <v>3413899940</v>
      </c>
      <c r="F118" t="s">
        <v>109</v>
      </c>
      <c r="G118" t="s">
        <v>59</v>
      </c>
      <c r="H118" t="s">
        <v>60</v>
      </c>
      <c r="I118" t="s">
        <v>31</v>
      </c>
      <c r="J118" t="s">
        <v>19</v>
      </c>
      <c r="K118">
        <v>1491.8</v>
      </c>
      <c r="L118">
        <v>66.73</v>
      </c>
      <c r="M118" t="s">
        <v>19</v>
      </c>
      <c r="N118">
        <v>4.4731197211422401E-2</v>
      </c>
      <c r="O118" t="s">
        <v>11351</v>
      </c>
      <c r="P118" t="s">
        <v>11356</v>
      </c>
      <c r="R118" t="s">
        <v>11353</v>
      </c>
      <c r="S118">
        <f>IF(SalesData[[#This Row],[Return Status]]="Returned",1,0)</f>
        <v>0</v>
      </c>
      <c r="T118">
        <v>2183.56</v>
      </c>
      <c r="U118" s="2">
        <f>EOMONTH(SalesData[[#This Row],[Order Date]],0)</f>
        <v>44957</v>
      </c>
      <c r="V118" s="9" t="str">
        <f>"Q"&amp;INT((MONTH(SalesData[[#This Row],[Order Date]])+2)/3)&amp;"-"&amp;YEAR(SalesData[[#This Row],[Order Date]])</f>
        <v>Q1-2023</v>
      </c>
    </row>
    <row r="119" spans="1:22" x14ac:dyDescent="0.35">
      <c r="A119" t="s">
        <v>235</v>
      </c>
      <c r="B119" s="1">
        <v>44938</v>
      </c>
      <c r="C119" t="s">
        <v>77</v>
      </c>
      <c r="D119" t="s">
        <v>27</v>
      </c>
      <c r="E119">
        <v>5269658271</v>
      </c>
      <c r="F119" t="s">
        <v>120</v>
      </c>
      <c r="G119" t="s">
        <v>236</v>
      </c>
      <c r="H119" t="s">
        <v>121</v>
      </c>
      <c r="I119" t="s">
        <v>17</v>
      </c>
      <c r="J119" t="s">
        <v>65</v>
      </c>
      <c r="K119">
        <v>4744.43</v>
      </c>
      <c r="L119">
        <v>652.14</v>
      </c>
      <c r="M119" t="s">
        <v>65</v>
      </c>
      <c r="N119">
        <v>0.13745381426219799</v>
      </c>
      <c r="O119" t="s">
        <v>11351</v>
      </c>
      <c r="P119" t="s">
        <v>11352</v>
      </c>
      <c r="R119" t="s">
        <v>11353</v>
      </c>
      <c r="S119">
        <f>IF(SalesData[[#This Row],[Return Status]]="Returned",1,0)</f>
        <v>0</v>
      </c>
      <c r="U119" s="2">
        <f>EOMONTH(SalesData[[#This Row],[Order Date]],0)</f>
        <v>44957</v>
      </c>
      <c r="V119" s="9" t="str">
        <f>"Q"&amp;INT((MONTH(SalesData[[#This Row],[Order Date]])+2)/3)&amp;"-"&amp;YEAR(SalesData[[#This Row],[Order Date]])</f>
        <v>Q1-2023</v>
      </c>
    </row>
    <row r="120" spans="1:22" x14ac:dyDescent="0.35">
      <c r="A120" t="s">
        <v>279</v>
      </c>
      <c r="B120" s="1">
        <v>44952</v>
      </c>
      <c r="C120" t="s">
        <v>97</v>
      </c>
      <c r="D120" t="s">
        <v>46</v>
      </c>
      <c r="E120">
        <v>6200342442</v>
      </c>
      <c r="F120" t="s">
        <v>109</v>
      </c>
      <c r="G120" t="s">
        <v>280</v>
      </c>
      <c r="H120" t="s">
        <v>60</v>
      </c>
      <c r="I120" t="s">
        <v>31</v>
      </c>
      <c r="J120" t="s">
        <v>18</v>
      </c>
      <c r="K120">
        <v>530.35</v>
      </c>
      <c r="L120">
        <v>140.21</v>
      </c>
      <c r="M120" t="s">
        <v>19</v>
      </c>
      <c r="N120">
        <v>0.264372584142547</v>
      </c>
      <c r="O120" t="s">
        <v>11355</v>
      </c>
      <c r="P120" t="s">
        <v>11354</v>
      </c>
      <c r="Q120" t="s">
        <v>11365</v>
      </c>
      <c r="R120" t="s">
        <v>11360</v>
      </c>
      <c r="S120">
        <f>IF(SalesData[[#This Row],[Return Status]]="Returned",1,0)</f>
        <v>1</v>
      </c>
      <c r="U120" s="2">
        <f>EOMONTH(SalesData[[#This Row],[Order Date]],0)</f>
        <v>44957</v>
      </c>
      <c r="V120" s="9" t="str">
        <f>"Q"&amp;INT((MONTH(SalesData[[#This Row],[Order Date]])+2)/3)&amp;"-"&amp;YEAR(SalesData[[#This Row],[Order Date]])</f>
        <v>Q1-2023</v>
      </c>
    </row>
    <row r="121" spans="1:22" x14ac:dyDescent="0.35">
      <c r="A121" t="s">
        <v>237</v>
      </c>
      <c r="B121" s="1">
        <v>44947</v>
      </c>
      <c r="C121" t="s">
        <v>12</v>
      </c>
      <c r="D121" t="s">
        <v>145</v>
      </c>
      <c r="E121">
        <v>4141832856</v>
      </c>
      <c r="F121" t="s">
        <v>238</v>
      </c>
      <c r="G121" t="s">
        <v>74</v>
      </c>
      <c r="H121" t="s">
        <v>11357</v>
      </c>
      <c r="I121" t="s">
        <v>36</v>
      </c>
      <c r="J121" t="s">
        <v>19</v>
      </c>
      <c r="K121">
        <v>308.37</v>
      </c>
      <c r="L121">
        <v>16.43</v>
      </c>
      <c r="M121" t="s">
        <v>19</v>
      </c>
      <c r="N121">
        <v>5.3280150468592899E-2</v>
      </c>
      <c r="O121" t="s">
        <v>11361</v>
      </c>
      <c r="P121" t="s">
        <v>11356</v>
      </c>
      <c r="R121" t="s">
        <v>11353</v>
      </c>
      <c r="S121">
        <f>IF(SalesData[[#This Row],[Return Status]]="Returned",1,0)</f>
        <v>0</v>
      </c>
      <c r="T121">
        <v>2420.2800000000002</v>
      </c>
      <c r="U121" s="2">
        <f>EOMONTH(SalesData[[#This Row],[Order Date]],0)</f>
        <v>44957</v>
      </c>
      <c r="V121" s="9" t="str">
        <f>"Q"&amp;INT((MONTH(SalesData[[#This Row],[Order Date]])+2)/3)&amp;"-"&amp;YEAR(SalesData[[#This Row],[Order Date]])</f>
        <v>Q1-2023</v>
      </c>
    </row>
    <row r="122" spans="1:22" x14ac:dyDescent="0.35">
      <c r="A122" t="s">
        <v>239</v>
      </c>
      <c r="B122" s="1">
        <v>44935</v>
      </c>
      <c r="C122" t="s">
        <v>176</v>
      </c>
      <c r="D122" t="s">
        <v>27</v>
      </c>
      <c r="E122">
        <v>8842524105</v>
      </c>
      <c r="F122" t="s">
        <v>64</v>
      </c>
      <c r="G122" t="s">
        <v>11362</v>
      </c>
      <c r="H122" t="s">
        <v>16</v>
      </c>
      <c r="I122" t="s">
        <v>17</v>
      </c>
      <c r="J122" t="s">
        <v>65</v>
      </c>
      <c r="K122">
        <v>2490.81</v>
      </c>
      <c r="L122">
        <v>418.23</v>
      </c>
      <c r="M122" t="s">
        <v>65</v>
      </c>
      <c r="N122">
        <v>0.16790923434545399</v>
      </c>
      <c r="O122" t="s">
        <v>11351</v>
      </c>
      <c r="P122" t="s">
        <v>11352</v>
      </c>
      <c r="R122" t="s">
        <v>11353</v>
      </c>
      <c r="S122">
        <f>IF(SalesData[[#This Row],[Return Status]]="Returned",1,0)</f>
        <v>0</v>
      </c>
      <c r="U122" s="2">
        <f>EOMONTH(SalesData[[#This Row],[Order Date]],0)</f>
        <v>44957</v>
      </c>
      <c r="V122" s="9" t="str">
        <f>"Q"&amp;INT((MONTH(SalesData[[#This Row],[Order Date]])+2)/3)&amp;"-"&amp;YEAR(SalesData[[#This Row],[Order Date]])</f>
        <v>Q1-2023</v>
      </c>
    </row>
    <row r="123" spans="1:22" x14ac:dyDescent="0.35">
      <c r="A123" t="s">
        <v>953</v>
      </c>
      <c r="B123" s="1">
        <v>44964</v>
      </c>
      <c r="C123" t="s">
        <v>38</v>
      </c>
      <c r="D123" t="s">
        <v>99</v>
      </c>
      <c r="E123">
        <v>6923534848</v>
      </c>
      <c r="F123" t="s">
        <v>292</v>
      </c>
      <c r="G123" t="s">
        <v>457</v>
      </c>
      <c r="H123" t="s">
        <v>41</v>
      </c>
      <c r="I123" t="s">
        <v>31</v>
      </c>
      <c r="J123" t="s">
        <v>19</v>
      </c>
      <c r="K123">
        <v>604</v>
      </c>
      <c r="L123">
        <v>111.74</v>
      </c>
      <c r="M123" t="s">
        <v>19</v>
      </c>
      <c r="N123">
        <v>0.185</v>
      </c>
      <c r="O123" t="s">
        <v>11355</v>
      </c>
      <c r="P123" t="s">
        <v>11352</v>
      </c>
      <c r="Q123" t="s">
        <v>11363</v>
      </c>
      <c r="R123" t="s">
        <v>11360</v>
      </c>
      <c r="S123">
        <f>IF(SalesData[[#This Row],[Return Status]]="Returned",1,0)</f>
        <v>1</v>
      </c>
      <c r="U123" s="2">
        <f>EOMONTH(SalesData[[#This Row],[Order Date]],0)</f>
        <v>44985</v>
      </c>
      <c r="V123" s="9" t="str">
        <f>"Q"&amp;INT((MONTH(SalesData[[#This Row],[Order Date]])+2)/3)&amp;"-"&amp;YEAR(SalesData[[#This Row],[Order Date]])</f>
        <v>Q1-2023</v>
      </c>
    </row>
    <row r="124" spans="1:22" x14ac:dyDescent="0.35">
      <c r="A124" t="s">
        <v>240</v>
      </c>
      <c r="B124" s="1">
        <v>44935</v>
      </c>
      <c r="C124" t="s">
        <v>132</v>
      </c>
      <c r="D124" t="s">
        <v>13</v>
      </c>
      <c r="E124">
        <v>3800030756</v>
      </c>
      <c r="F124" t="s">
        <v>140</v>
      </c>
      <c r="G124" t="s">
        <v>141</v>
      </c>
      <c r="H124" t="s">
        <v>121</v>
      </c>
      <c r="I124" t="s">
        <v>17</v>
      </c>
      <c r="J124" t="s">
        <v>19</v>
      </c>
      <c r="K124">
        <v>1138.0899999999999</v>
      </c>
      <c r="L124">
        <v>110.43</v>
      </c>
      <c r="M124" t="s">
        <v>19</v>
      </c>
      <c r="N124">
        <v>9.7030990519203206E-2</v>
      </c>
      <c r="O124" t="s">
        <v>11351</v>
      </c>
      <c r="P124" t="s">
        <v>11356</v>
      </c>
      <c r="R124" t="s">
        <v>11353</v>
      </c>
      <c r="S124">
        <f>IF(SalesData[[#This Row],[Return Status]]="Returned",1,0)</f>
        <v>0</v>
      </c>
      <c r="T124">
        <v>2793.38</v>
      </c>
      <c r="U124" s="2">
        <f>EOMONTH(SalesData[[#This Row],[Order Date]],0)</f>
        <v>44957</v>
      </c>
      <c r="V124" s="9" t="str">
        <f>"Q"&amp;INT((MONTH(SalesData[[#This Row],[Order Date]])+2)/3)&amp;"-"&amp;YEAR(SalesData[[#This Row],[Order Date]])</f>
        <v>Q1-2023</v>
      </c>
    </row>
    <row r="125" spans="1:22" x14ac:dyDescent="0.35">
      <c r="A125" t="s">
        <v>241</v>
      </c>
      <c r="B125" s="1">
        <v>44954</v>
      </c>
      <c r="C125" t="s">
        <v>139</v>
      </c>
      <c r="D125" t="s">
        <v>46</v>
      </c>
      <c r="E125">
        <v>6174451870</v>
      </c>
      <c r="F125" t="s">
        <v>238</v>
      </c>
      <c r="G125" t="s">
        <v>74</v>
      </c>
      <c r="H125" t="s">
        <v>75</v>
      </c>
      <c r="I125" t="s">
        <v>36</v>
      </c>
      <c r="J125" t="s">
        <v>18</v>
      </c>
      <c r="K125">
        <v>2330.35</v>
      </c>
      <c r="L125">
        <v>442.2</v>
      </c>
      <c r="M125" t="s">
        <v>19</v>
      </c>
      <c r="N125">
        <v>0.18975690346943599</v>
      </c>
      <c r="O125" t="s">
        <v>11351</v>
      </c>
      <c r="P125" t="s">
        <v>11352</v>
      </c>
      <c r="R125" t="s">
        <v>11353</v>
      </c>
      <c r="S125">
        <f>IF(SalesData[[#This Row],[Return Status]]="Returned",1,0)</f>
        <v>0</v>
      </c>
      <c r="T125">
        <v>2420.2800000000002</v>
      </c>
      <c r="U125" s="2">
        <f>EOMONTH(SalesData[[#This Row],[Order Date]],0)</f>
        <v>44957</v>
      </c>
      <c r="V125" s="9" t="str">
        <f>"Q"&amp;INT((MONTH(SalesData[[#This Row],[Order Date]])+2)/3)&amp;"-"&amp;YEAR(SalesData[[#This Row],[Order Date]])</f>
        <v>Q1-2023</v>
      </c>
    </row>
    <row r="126" spans="1:22" x14ac:dyDescent="0.35">
      <c r="A126" t="s">
        <v>242</v>
      </c>
      <c r="B126" s="1">
        <v>44953</v>
      </c>
      <c r="C126" t="s">
        <v>132</v>
      </c>
      <c r="D126" t="s">
        <v>27</v>
      </c>
      <c r="E126">
        <v>506413836</v>
      </c>
      <c r="F126" t="s">
        <v>156</v>
      </c>
      <c r="G126" t="s">
        <v>84</v>
      </c>
      <c r="H126" t="s">
        <v>85</v>
      </c>
      <c r="I126" t="s">
        <v>31</v>
      </c>
      <c r="J126" t="s">
        <v>61</v>
      </c>
      <c r="K126">
        <v>4488.49</v>
      </c>
      <c r="L126">
        <v>764.55</v>
      </c>
      <c r="M126" t="s">
        <v>62</v>
      </c>
      <c r="N126">
        <v>0.17033568081916201</v>
      </c>
      <c r="O126" t="s">
        <v>11351</v>
      </c>
      <c r="P126" t="s">
        <v>11352</v>
      </c>
      <c r="R126" t="s">
        <v>11353</v>
      </c>
      <c r="S126">
        <f>IF(SalesData[[#This Row],[Return Status]]="Returned",1,0)</f>
        <v>0</v>
      </c>
      <c r="T126">
        <v>847.14</v>
      </c>
      <c r="U126" s="2">
        <f>EOMONTH(SalesData[[#This Row],[Order Date]],0)</f>
        <v>44957</v>
      </c>
      <c r="V126" s="9" t="str">
        <f>"Q"&amp;INT((MONTH(SalesData[[#This Row],[Order Date]])+2)/3)&amp;"-"&amp;YEAR(SalesData[[#This Row],[Order Date]])</f>
        <v>Q1-2023</v>
      </c>
    </row>
    <row r="127" spans="1:22" x14ac:dyDescent="0.35">
      <c r="A127" t="s">
        <v>243</v>
      </c>
      <c r="B127" s="1">
        <v>44931</v>
      </c>
      <c r="C127" t="s">
        <v>87</v>
      </c>
      <c r="D127" t="s">
        <v>46</v>
      </c>
      <c r="E127">
        <v>6234456557</v>
      </c>
      <c r="F127" t="s">
        <v>152</v>
      </c>
      <c r="G127" t="s">
        <v>23</v>
      </c>
      <c r="H127" t="s">
        <v>24</v>
      </c>
      <c r="I127" t="s">
        <v>17</v>
      </c>
      <c r="J127" t="s">
        <v>19</v>
      </c>
      <c r="K127">
        <v>793.94</v>
      </c>
      <c r="L127">
        <v>59.05</v>
      </c>
      <c r="M127" t="s">
        <v>19</v>
      </c>
      <c r="N127">
        <v>7.4375897422978995E-2</v>
      </c>
      <c r="O127" t="s">
        <v>11355</v>
      </c>
      <c r="P127" t="s">
        <v>11356</v>
      </c>
      <c r="R127" t="s">
        <v>11353</v>
      </c>
      <c r="S127">
        <f>IF(SalesData[[#This Row],[Return Status]]="Returned",1,0)</f>
        <v>0</v>
      </c>
      <c r="T127">
        <v>2821.33</v>
      </c>
      <c r="U127" s="2">
        <f>EOMONTH(SalesData[[#This Row],[Order Date]],0)</f>
        <v>44957</v>
      </c>
      <c r="V127" s="9" t="str">
        <f>"Q"&amp;INT((MONTH(SalesData[[#This Row],[Order Date]])+2)/3)&amp;"-"&amp;YEAR(SalesData[[#This Row],[Order Date]])</f>
        <v>Q1-2023</v>
      </c>
    </row>
    <row r="128" spans="1:22" x14ac:dyDescent="0.35">
      <c r="A128" t="s">
        <v>244</v>
      </c>
      <c r="B128" s="1">
        <v>44953</v>
      </c>
      <c r="C128" t="s">
        <v>149</v>
      </c>
      <c r="D128" t="s">
        <v>13</v>
      </c>
      <c r="E128">
        <v>1249035213</v>
      </c>
      <c r="F128" t="s">
        <v>78</v>
      </c>
      <c r="G128" t="s">
        <v>11362</v>
      </c>
      <c r="H128" t="s">
        <v>16</v>
      </c>
      <c r="I128" t="s">
        <v>17</v>
      </c>
      <c r="J128" t="s">
        <v>65</v>
      </c>
      <c r="K128">
        <v>174.79</v>
      </c>
      <c r="L128">
        <v>24.33</v>
      </c>
      <c r="M128" t="s">
        <v>65</v>
      </c>
      <c r="N128">
        <v>0.139195606155959</v>
      </c>
      <c r="O128" t="s">
        <v>11361</v>
      </c>
      <c r="P128" t="s">
        <v>11352</v>
      </c>
      <c r="R128" t="s">
        <v>11353</v>
      </c>
      <c r="S128">
        <f>IF(SalesData[[#This Row],[Return Status]]="Returned",1,0)</f>
        <v>0</v>
      </c>
      <c r="U128" s="2">
        <f>EOMONTH(SalesData[[#This Row],[Order Date]],0)</f>
        <v>44957</v>
      </c>
      <c r="V128" s="9" t="str">
        <f>"Q"&amp;INT((MONTH(SalesData[[#This Row],[Order Date]])+2)/3)&amp;"-"&amp;YEAR(SalesData[[#This Row],[Order Date]])</f>
        <v>Q1-2023</v>
      </c>
    </row>
    <row r="129" spans="1:22" x14ac:dyDescent="0.35">
      <c r="A129" t="s">
        <v>245</v>
      </c>
      <c r="B129" s="1">
        <v>44939</v>
      </c>
      <c r="C129" t="s">
        <v>113</v>
      </c>
      <c r="D129" t="s">
        <v>46</v>
      </c>
      <c r="E129">
        <v>323651994</v>
      </c>
      <c r="F129" t="s">
        <v>47</v>
      </c>
      <c r="G129" t="s">
        <v>23</v>
      </c>
      <c r="H129" t="s">
        <v>24</v>
      </c>
      <c r="I129" t="s">
        <v>17</v>
      </c>
      <c r="J129" t="s">
        <v>61</v>
      </c>
      <c r="K129">
        <v>478.05</v>
      </c>
      <c r="L129">
        <v>123.7</v>
      </c>
      <c r="M129" t="s">
        <v>62</v>
      </c>
      <c r="N129">
        <v>0.25875954398075501</v>
      </c>
      <c r="O129" t="s">
        <v>11361</v>
      </c>
      <c r="P129" t="s">
        <v>11354</v>
      </c>
      <c r="R129" t="s">
        <v>11353</v>
      </c>
      <c r="S129">
        <f>IF(SalesData[[#This Row],[Return Status]]="Returned",1,0)</f>
        <v>0</v>
      </c>
      <c r="T129">
        <v>2821.33</v>
      </c>
      <c r="U129" s="2">
        <f>EOMONTH(SalesData[[#This Row],[Order Date]],0)</f>
        <v>44957</v>
      </c>
      <c r="V129" s="9" t="str">
        <f>"Q"&amp;INT((MONTH(SalesData[[#This Row],[Order Date]])+2)/3)&amp;"-"&amp;YEAR(SalesData[[#This Row],[Order Date]])</f>
        <v>Q1-2023</v>
      </c>
    </row>
    <row r="130" spans="1:22" x14ac:dyDescent="0.35">
      <c r="A130" t="s">
        <v>246</v>
      </c>
      <c r="B130" s="1">
        <v>44929</v>
      </c>
      <c r="C130" t="s">
        <v>97</v>
      </c>
      <c r="D130" t="s">
        <v>46</v>
      </c>
      <c r="E130">
        <v>6625324472</v>
      </c>
      <c r="F130" t="s">
        <v>129</v>
      </c>
      <c r="G130" t="s">
        <v>54</v>
      </c>
      <c r="H130" t="s">
        <v>55</v>
      </c>
      <c r="I130" t="s">
        <v>31</v>
      </c>
      <c r="J130" t="s">
        <v>42</v>
      </c>
      <c r="K130">
        <v>323.68</v>
      </c>
      <c r="L130">
        <v>34.159999999999997</v>
      </c>
      <c r="M130" t="s">
        <v>43</v>
      </c>
      <c r="N130">
        <v>0.105536332179931</v>
      </c>
      <c r="O130" t="s">
        <v>11361</v>
      </c>
      <c r="P130" t="s">
        <v>11352</v>
      </c>
      <c r="R130" t="s">
        <v>11353</v>
      </c>
      <c r="S130">
        <f>IF(SalesData[[#This Row],[Return Status]]="Returned",1,0)</f>
        <v>0</v>
      </c>
      <c r="U130" s="2">
        <f>EOMONTH(SalesData[[#This Row],[Order Date]],0)</f>
        <v>44957</v>
      </c>
      <c r="V130" s="9" t="str">
        <f>"Q"&amp;INT((MONTH(SalesData[[#This Row],[Order Date]])+2)/3)&amp;"-"&amp;YEAR(SalesData[[#This Row],[Order Date]])</f>
        <v>Q1-2023</v>
      </c>
    </row>
    <row r="131" spans="1:22" x14ac:dyDescent="0.35">
      <c r="A131" t="s">
        <v>247</v>
      </c>
      <c r="B131" s="1">
        <v>44952</v>
      </c>
      <c r="C131" t="s">
        <v>77</v>
      </c>
      <c r="D131" t="s">
        <v>27</v>
      </c>
      <c r="E131">
        <v>7875985642</v>
      </c>
      <c r="F131" t="s">
        <v>100</v>
      </c>
      <c r="G131" t="s">
        <v>34</v>
      </c>
      <c r="H131" t="s">
        <v>35</v>
      </c>
      <c r="I131" t="s">
        <v>36</v>
      </c>
      <c r="J131" t="s">
        <v>65</v>
      </c>
      <c r="K131">
        <v>311.77999999999997</v>
      </c>
      <c r="L131">
        <v>92.82</v>
      </c>
      <c r="M131" t="s">
        <v>65</v>
      </c>
      <c r="N131">
        <v>0.29770992366412202</v>
      </c>
      <c r="O131" t="s">
        <v>11361</v>
      </c>
      <c r="P131" t="s">
        <v>11354</v>
      </c>
      <c r="Q131" t="s">
        <v>11366</v>
      </c>
      <c r="R131" t="s">
        <v>11360</v>
      </c>
      <c r="S131">
        <f>IF(SalesData[[#This Row],[Return Status]]="Returned",1,0)</f>
        <v>1</v>
      </c>
      <c r="U131" s="2">
        <f>EOMONTH(SalesData[[#This Row],[Order Date]],0)</f>
        <v>44957</v>
      </c>
      <c r="V131" s="9" t="str">
        <f>"Q"&amp;INT((MONTH(SalesData[[#This Row],[Order Date]])+2)/3)&amp;"-"&amp;YEAR(SalesData[[#This Row],[Order Date]])</f>
        <v>Q1-2023</v>
      </c>
    </row>
    <row r="132" spans="1:22" x14ac:dyDescent="0.35">
      <c r="A132" t="s">
        <v>248</v>
      </c>
      <c r="B132" s="1">
        <v>44938</v>
      </c>
      <c r="C132" t="s">
        <v>87</v>
      </c>
      <c r="D132" t="s">
        <v>46</v>
      </c>
      <c r="E132">
        <v>3965223955</v>
      </c>
      <c r="F132" t="s">
        <v>133</v>
      </c>
      <c r="G132" t="s">
        <v>89</v>
      </c>
      <c r="H132" t="s">
        <v>90</v>
      </c>
      <c r="I132" t="s">
        <v>31</v>
      </c>
      <c r="J132" t="s">
        <v>18</v>
      </c>
      <c r="K132">
        <v>2824.28</v>
      </c>
      <c r="L132">
        <v>228.27</v>
      </c>
      <c r="M132" t="s">
        <v>19</v>
      </c>
      <c r="N132">
        <v>8.0824139249649499E-2</v>
      </c>
      <c r="O132" t="s">
        <v>11351</v>
      </c>
      <c r="P132" t="s">
        <v>11356</v>
      </c>
      <c r="R132" t="s">
        <v>11353</v>
      </c>
      <c r="S132">
        <f>IF(SalesData[[#This Row],[Return Status]]="Returned",1,0)</f>
        <v>0</v>
      </c>
      <c r="T132">
        <v>207.68</v>
      </c>
      <c r="U132" s="2">
        <f>EOMONTH(SalesData[[#This Row],[Order Date]],0)</f>
        <v>44957</v>
      </c>
      <c r="V132" s="9" t="str">
        <f>"Q"&amp;INT((MONTH(SalesData[[#This Row],[Order Date]])+2)/3)&amp;"-"&amp;YEAR(SalesData[[#This Row],[Order Date]])</f>
        <v>Q1-2023</v>
      </c>
    </row>
    <row r="133" spans="1:22" x14ac:dyDescent="0.35">
      <c r="A133" t="s">
        <v>249</v>
      </c>
      <c r="B133" s="1">
        <v>44950</v>
      </c>
      <c r="C133" t="s">
        <v>139</v>
      </c>
      <c r="D133" t="s">
        <v>39</v>
      </c>
      <c r="E133">
        <v>593252500</v>
      </c>
      <c r="F133" t="s">
        <v>152</v>
      </c>
      <c r="G133" t="s">
        <v>23</v>
      </c>
      <c r="H133" t="s">
        <v>24</v>
      </c>
      <c r="I133" t="s">
        <v>17</v>
      </c>
      <c r="J133" t="s">
        <v>62</v>
      </c>
      <c r="K133">
        <v>1880.48</v>
      </c>
      <c r="L133">
        <v>534.66</v>
      </c>
      <c r="M133" t="s">
        <v>62</v>
      </c>
      <c r="N133">
        <v>0.28432102441929702</v>
      </c>
      <c r="O133" t="s">
        <v>11351</v>
      </c>
      <c r="P133" t="s">
        <v>11354</v>
      </c>
      <c r="R133" t="s">
        <v>11353</v>
      </c>
      <c r="S133">
        <f>IF(SalesData[[#This Row],[Return Status]]="Returned",1,0)</f>
        <v>0</v>
      </c>
      <c r="T133">
        <v>2821.33</v>
      </c>
      <c r="U133" s="2">
        <f>EOMONTH(SalesData[[#This Row],[Order Date]],0)</f>
        <v>44957</v>
      </c>
      <c r="V133" s="9" t="str">
        <f>"Q"&amp;INT((MONTH(SalesData[[#This Row],[Order Date]])+2)/3)&amp;"-"&amp;YEAR(SalesData[[#This Row],[Order Date]])</f>
        <v>Q1-2023</v>
      </c>
    </row>
    <row r="134" spans="1:22" x14ac:dyDescent="0.35">
      <c r="A134" t="s">
        <v>250</v>
      </c>
      <c r="B134" s="1">
        <v>44941</v>
      </c>
      <c r="C134" t="s">
        <v>132</v>
      </c>
      <c r="D134" t="s">
        <v>39</v>
      </c>
      <c r="E134">
        <v>5289539264</v>
      </c>
      <c r="F134" t="s">
        <v>159</v>
      </c>
      <c r="G134" t="s">
        <v>251</v>
      </c>
      <c r="H134" t="s">
        <v>11357</v>
      </c>
      <c r="I134" t="s">
        <v>31</v>
      </c>
      <c r="J134" t="s">
        <v>65</v>
      </c>
      <c r="K134">
        <v>4256.7700000000004</v>
      </c>
      <c r="L134">
        <v>1013.64</v>
      </c>
      <c r="M134" t="s">
        <v>65</v>
      </c>
      <c r="N134">
        <v>0.23812421155007199</v>
      </c>
      <c r="O134" t="s">
        <v>11351</v>
      </c>
      <c r="P134" t="s">
        <v>11354</v>
      </c>
      <c r="R134" t="s">
        <v>11353</v>
      </c>
      <c r="S134">
        <f>IF(SalesData[[#This Row],[Return Status]]="Returned",1,0)</f>
        <v>0</v>
      </c>
      <c r="U134" s="2">
        <f>EOMONTH(SalesData[[#This Row],[Order Date]],0)</f>
        <v>44957</v>
      </c>
      <c r="V134" s="9" t="str">
        <f>"Q"&amp;INT((MONTH(SalesData[[#This Row],[Order Date]])+2)/3)&amp;"-"&amp;YEAR(SalesData[[#This Row],[Order Date]])</f>
        <v>Q1-2023</v>
      </c>
    </row>
    <row r="135" spans="1:22" x14ac:dyDescent="0.35">
      <c r="A135" t="s">
        <v>252</v>
      </c>
      <c r="B135" s="1">
        <v>44937</v>
      </c>
      <c r="C135" t="s">
        <v>67</v>
      </c>
      <c r="D135" t="s">
        <v>13</v>
      </c>
      <c r="E135">
        <v>3552157043</v>
      </c>
      <c r="F135" t="s">
        <v>222</v>
      </c>
      <c r="G135" t="s">
        <v>164</v>
      </c>
      <c r="H135" t="s">
        <v>165</v>
      </c>
      <c r="I135" t="s">
        <v>36</v>
      </c>
      <c r="J135" t="s">
        <v>62</v>
      </c>
      <c r="K135">
        <v>259.77</v>
      </c>
      <c r="L135">
        <v>38.53</v>
      </c>
      <c r="M135" t="s">
        <v>62</v>
      </c>
      <c r="N135">
        <v>0.148323516957308</v>
      </c>
      <c r="O135" t="s">
        <v>11361</v>
      </c>
      <c r="P135" t="s">
        <v>11352</v>
      </c>
      <c r="R135" t="s">
        <v>11353</v>
      </c>
      <c r="S135">
        <f>IF(SalesData[[#This Row],[Return Status]]="Returned",1,0)</f>
        <v>0</v>
      </c>
      <c r="U135" s="2">
        <f>EOMONTH(SalesData[[#This Row],[Order Date]],0)</f>
        <v>44957</v>
      </c>
      <c r="V135" s="9" t="str">
        <f>"Q"&amp;INT((MONTH(SalesData[[#This Row],[Order Date]])+2)/3)&amp;"-"&amp;YEAR(SalesData[[#This Row],[Order Date]])</f>
        <v>Q1-2023</v>
      </c>
    </row>
    <row r="136" spans="1:22" x14ac:dyDescent="0.35">
      <c r="A136" t="s">
        <v>253</v>
      </c>
      <c r="B136" s="1">
        <v>44950</v>
      </c>
      <c r="C136" t="s">
        <v>71</v>
      </c>
      <c r="D136" t="s">
        <v>99</v>
      </c>
      <c r="E136">
        <v>2710405411</v>
      </c>
      <c r="F136" t="s">
        <v>154</v>
      </c>
      <c r="G136" t="s">
        <v>29</v>
      </c>
      <c r="H136" t="s">
        <v>30</v>
      </c>
      <c r="I136" t="s">
        <v>31</v>
      </c>
      <c r="J136" t="s">
        <v>62</v>
      </c>
      <c r="K136">
        <v>1702.99</v>
      </c>
      <c r="L136">
        <v>504.13</v>
      </c>
      <c r="M136" t="s">
        <v>62</v>
      </c>
      <c r="N136">
        <v>0.29602640062478403</v>
      </c>
      <c r="O136" t="s">
        <v>11351</v>
      </c>
      <c r="P136" t="s">
        <v>11354</v>
      </c>
      <c r="R136" t="s">
        <v>11353</v>
      </c>
      <c r="S136">
        <f>IF(SalesData[[#This Row],[Return Status]]="Returned",1,0)</f>
        <v>0</v>
      </c>
      <c r="T136">
        <v>2788.38</v>
      </c>
      <c r="U136" s="2">
        <f>EOMONTH(SalesData[[#This Row],[Order Date]],0)</f>
        <v>44957</v>
      </c>
      <c r="V136" s="9" t="str">
        <f>"Q"&amp;INT((MONTH(SalesData[[#This Row],[Order Date]])+2)/3)&amp;"-"&amp;YEAR(SalesData[[#This Row],[Order Date]])</f>
        <v>Q1-2023</v>
      </c>
    </row>
    <row r="137" spans="1:22" x14ac:dyDescent="0.35">
      <c r="A137" t="s">
        <v>254</v>
      </c>
      <c r="B137" s="1">
        <v>44935</v>
      </c>
      <c r="C137" t="s">
        <v>162</v>
      </c>
      <c r="D137" t="s">
        <v>99</v>
      </c>
      <c r="E137">
        <v>3688444310</v>
      </c>
      <c r="F137" t="s">
        <v>83</v>
      </c>
      <c r="G137" t="s">
        <v>11377</v>
      </c>
      <c r="H137" t="s">
        <v>85</v>
      </c>
      <c r="I137" t="s">
        <v>31</v>
      </c>
      <c r="J137" t="s">
        <v>19</v>
      </c>
      <c r="K137">
        <v>1486.86</v>
      </c>
      <c r="L137">
        <v>310.38</v>
      </c>
      <c r="M137" t="s">
        <v>19</v>
      </c>
      <c r="N137">
        <v>0.20874863806948901</v>
      </c>
      <c r="O137" t="s">
        <v>11351</v>
      </c>
      <c r="P137" t="s">
        <v>11354</v>
      </c>
      <c r="R137" t="s">
        <v>11353</v>
      </c>
      <c r="S137">
        <f>IF(SalesData[[#This Row],[Return Status]]="Returned",1,0)</f>
        <v>0</v>
      </c>
      <c r="U137" s="2">
        <f>EOMONTH(SalesData[[#This Row],[Order Date]],0)</f>
        <v>44957</v>
      </c>
      <c r="V137" s="9" t="str">
        <f>"Q"&amp;INT((MONTH(SalesData[[#This Row],[Order Date]])+2)/3)&amp;"-"&amp;YEAR(SalesData[[#This Row],[Order Date]])</f>
        <v>Q1-2023</v>
      </c>
    </row>
    <row r="138" spans="1:22" x14ac:dyDescent="0.35">
      <c r="A138" t="s">
        <v>1264</v>
      </c>
      <c r="B138" s="1">
        <v>44972</v>
      </c>
      <c r="C138" t="s">
        <v>38</v>
      </c>
      <c r="D138" t="s">
        <v>145</v>
      </c>
      <c r="E138">
        <v>5512538078</v>
      </c>
      <c r="F138" t="s">
        <v>114</v>
      </c>
      <c r="G138" t="s">
        <v>59</v>
      </c>
      <c r="H138" t="s">
        <v>60</v>
      </c>
      <c r="I138" t="s">
        <v>31</v>
      </c>
      <c r="J138" t="s">
        <v>43</v>
      </c>
      <c r="K138">
        <v>4519.0200000000004</v>
      </c>
      <c r="L138">
        <v>561.76</v>
      </c>
      <c r="M138" t="s">
        <v>43</v>
      </c>
      <c r="N138">
        <v>0.124310138038778</v>
      </c>
      <c r="O138" t="s">
        <v>11351</v>
      </c>
      <c r="P138" t="s">
        <v>11352</v>
      </c>
      <c r="Q138" t="s">
        <v>11363</v>
      </c>
      <c r="R138" t="s">
        <v>11360</v>
      </c>
      <c r="S138">
        <f>IF(SalesData[[#This Row],[Return Status]]="Returned",1,0)</f>
        <v>1</v>
      </c>
      <c r="T138">
        <v>2183.56</v>
      </c>
      <c r="U138" s="2">
        <f>EOMONTH(SalesData[[#This Row],[Order Date]],0)</f>
        <v>44985</v>
      </c>
      <c r="V138" s="9" t="str">
        <f>"Q"&amp;INT((MONTH(SalesData[[#This Row],[Order Date]])+2)/3)&amp;"-"&amp;YEAR(SalesData[[#This Row],[Order Date]])</f>
        <v>Q1-2023</v>
      </c>
    </row>
    <row r="139" spans="1:22" x14ac:dyDescent="0.35">
      <c r="A139" t="s">
        <v>255</v>
      </c>
      <c r="B139" s="1">
        <v>44928</v>
      </c>
      <c r="C139" t="s">
        <v>132</v>
      </c>
      <c r="D139" t="s">
        <v>13</v>
      </c>
      <c r="E139">
        <v>4677418625</v>
      </c>
      <c r="F139" t="s">
        <v>159</v>
      </c>
      <c r="G139" t="s">
        <v>84</v>
      </c>
      <c r="H139" t="s">
        <v>11357</v>
      </c>
      <c r="I139" t="s">
        <v>31</v>
      </c>
      <c r="J139" t="s">
        <v>19</v>
      </c>
      <c r="K139">
        <v>1331.74</v>
      </c>
      <c r="L139">
        <v>340.94</v>
      </c>
      <c r="M139" t="s">
        <v>19</v>
      </c>
      <c r="N139">
        <v>0.25601093306501299</v>
      </c>
      <c r="O139" t="s">
        <v>11351</v>
      </c>
      <c r="P139" t="s">
        <v>11354</v>
      </c>
      <c r="R139" t="s">
        <v>11353</v>
      </c>
      <c r="S139">
        <f>IF(SalesData[[#This Row],[Return Status]]="Returned",1,0)</f>
        <v>0</v>
      </c>
      <c r="T139">
        <v>847.14</v>
      </c>
      <c r="U139" s="2">
        <f>EOMONTH(SalesData[[#This Row],[Order Date]],0)</f>
        <v>44957</v>
      </c>
      <c r="V139" s="9" t="str">
        <f>"Q"&amp;INT((MONTH(SalesData[[#This Row],[Order Date]])+2)/3)&amp;"-"&amp;YEAR(SalesData[[#This Row],[Order Date]])</f>
        <v>Q1-2023</v>
      </c>
    </row>
    <row r="140" spans="1:22" x14ac:dyDescent="0.35">
      <c r="A140" t="s">
        <v>256</v>
      </c>
      <c r="B140" s="1">
        <v>44943</v>
      </c>
      <c r="C140" t="s">
        <v>188</v>
      </c>
      <c r="D140" t="s">
        <v>80</v>
      </c>
      <c r="E140">
        <v>8793741608</v>
      </c>
      <c r="F140" t="s">
        <v>47</v>
      </c>
      <c r="G140" t="s">
        <v>23</v>
      </c>
      <c r="H140" t="s">
        <v>11357</v>
      </c>
      <c r="I140" t="s">
        <v>17</v>
      </c>
      <c r="J140" t="s">
        <v>42</v>
      </c>
      <c r="K140">
        <v>4861.38</v>
      </c>
      <c r="L140">
        <v>1207</v>
      </c>
      <c r="M140" t="s">
        <v>43</v>
      </c>
      <c r="N140">
        <v>0.248283409237706</v>
      </c>
      <c r="O140" t="s">
        <v>11351</v>
      </c>
      <c r="P140" t="s">
        <v>11354</v>
      </c>
      <c r="R140" t="s">
        <v>11353</v>
      </c>
      <c r="S140">
        <f>IF(SalesData[[#This Row],[Return Status]]="Returned",1,0)</f>
        <v>0</v>
      </c>
      <c r="T140">
        <v>2821.33</v>
      </c>
      <c r="U140" s="2">
        <f>EOMONTH(SalesData[[#This Row],[Order Date]],0)</f>
        <v>44957</v>
      </c>
      <c r="V140" s="9" t="str">
        <f>"Q"&amp;INT((MONTH(SalesData[[#This Row],[Order Date]])+2)/3)&amp;"-"&amp;YEAR(SalesData[[#This Row],[Order Date]])</f>
        <v>Q1-2023</v>
      </c>
    </row>
    <row r="141" spans="1:22" x14ac:dyDescent="0.35">
      <c r="A141" t="s">
        <v>257</v>
      </c>
      <c r="B141" s="1">
        <v>44948</v>
      </c>
      <c r="C141" t="s">
        <v>124</v>
      </c>
      <c r="D141" t="s">
        <v>13</v>
      </c>
      <c r="E141">
        <v>1686854870</v>
      </c>
      <c r="F141" t="s">
        <v>152</v>
      </c>
      <c r="G141" t="s">
        <v>23</v>
      </c>
      <c r="H141" t="s">
        <v>24</v>
      </c>
      <c r="I141" t="s">
        <v>17</v>
      </c>
      <c r="J141" t="s">
        <v>65</v>
      </c>
      <c r="K141">
        <v>4626.1400000000003</v>
      </c>
      <c r="L141">
        <v>841.61</v>
      </c>
      <c r="M141" t="s">
        <v>65</v>
      </c>
      <c r="N141">
        <v>0.18192488770335499</v>
      </c>
      <c r="O141" t="s">
        <v>11351</v>
      </c>
      <c r="P141" t="s">
        <v>11352</v>
      </c>
      <c r="R141" t="s">
        <v>11353</v>
      </c>
      <c r="S141">
        <f>IF(SalesData[[#This Row],[Return Status]]="Returned",1,0)</f>
        <v>0</v>
      </c>
      <c r="T141">
        <v>2821.33</v>
      </c>
      <c r="U141" s="2">
        <f>EOMONTH(SalesData[[#This Row],[Order Date]],0)</f>
        <v>44957</v>
      </c>
      <c r="V141" s="9" t="str">
        <f>"Q"&amp;INT((MONTH(SalesData[[#This Row],[Order Date]])+2)/3)&amp;"-"&amp;YEAR(SalesData[[#This Row],[Order Date]])</f>
        <v>Q1-2023</v>
      </c>
    </row>
    <row r="142" spans="1:22" x14ac:dyDescent="0.35">
      <c r="A142" t="s">
        <v>258</v>
      </c>
      <c r="B142" s="1">
        <v>44943</v>
      </c>
      <c r="C142" t="s">
        <v>106</v>
      </c>
      <c r="D142" t="s">
        <v>39</v>
      </c>
      <c r="E142">
        <v>246299606</v>
      </c>
      <c r="F142" t="s">
        <v>172</v>
      </c>
      <c r="G142" t="s">
        <v>141</v>
      </c>
      <c r="H142" t="s">
        <v>121</v>
      </c>
      <c r="I142" t="s">
        <v>17</v>
      </c>
      <c r="J142" t="s">
        <v>61</v>
      </c>
      <c r="K142">
        <v>120.76</v>
      </c>
      <c r="L142">
        <v>30.27</v>
      </c>
      <c r="M142" t="s">
        <v>62</v>
      </c>
      <c r="N142">
        <v>0.25066247101689298</v>
      </c>
      <c r="O142" t="s">
        <v>11361</v>
      </c>
      <c r="P142" t="s">
        <v>11354</v>
      </c>
      <c r="R142" t="s">
        <v>11353</v>
      </c>
      <c r="S142">
        <f>IF(SalesData[[#This Row],[Return Status]]="Returned",1,0)</f>
        <v>0</v>
      </c>
      <c r="T142">
        <v>2793.38</v>
      </c>
      <c r="U142" s="2">
        <f>EOMONTH(SalesData[[#This Row],[Order Date]],0)</f>
        <v>44957</v>
      </c>
      <c r="V142" s="9" t="str">
        <f>"Q"&amp;INT((MONTH(SalesData[[#This Row],[Order Date]])+2)/3)&amp;"-"&amp;YEAR(SalesData[[#This Row],[Order Date]])</f>
        <v>Q1-2023</v>
      </c>
    </row>
    <row r="143" spans="1:22" x14ac:dyDescent="0.35">
      <c r="A143" t="s">
        <v>259</v>
      </c>
      <c r="B143" s="1">
        <v>44931</v>
      </c>
      <c r="C143" t="s">
        <v>132</v>
      </c>
      <c r="D143" t="s">
        <v>27</v>
      </c>
      <c r="E143">
        <v>4691373678</v>
      </c>
      <c r="F143" t="s">
        <v>14</v>
      </c>
      <c r="G143" t="s">
        <v>15</v>
      </c>
      <c r="H143" t="s">
        <v>11357</v>
      </c>
      <c r="I143" t="s">
        <v>17</v>
      </c>
      <c r="J143" t="s">
        <v>18</v>
      </c>
      <c r="K143">
        <v>695.54</v>
      </c>
      <c r="L143">
        <v>180.74</v>
      </c>
      <c r="M143" t="s">
        <v>19</v>
      </c>
      <c r="N143">
        <v>0.25985565172384001</v>
      </c>
      <c r="O143" t="s">
        <v>11355</v>
      </c>
      <c r="P143" t="s">
        <v>11354</v>
      </c>
      <c r="R143" t="s">
        <v>11353</v>
      </c>
      <c r="S143">
        <f>IF(SalesData[[#This Row],[Return Status]]="Returned",1,0)</f>
        <v>0</v>
      </c>
      <c r="T143">
        <v>2085.91</v>
      </c>
      <c r="U143" s="2">
        <f>EOMONTH(SalesData[[#This Row],[Order Date]],0)</f>
        <v>44957</v>
      </c>
      <c r="V143" s="9" t="str">
        <f>"Q"&amp;INT((MONTH(SalesData[[#This Row],[Order Date]])+2)/3)&amp;"-"&amp;YEAR(SalesData[[#This Row],[Order Date]])</f>
        <v>Q1-2023</v>
      </c>
    </row>
    <row r="144" spans="1:22" x14ac:dyDescent="0.35">
      <c r="A144" t="s">
        <v>260</v>
      </c>
      <c r="B144" s="1">
        <v>44929</v>
      </c>
      <c r="C144" t="s">
        <v>194</v>
      </c>
      <c r="D144" t="s">
        <v>99</v>
      </c>
      <c r="E144">
        <v>4578610357</v>
      </c>
      <c r="F144" t="s">
        <v>147</v>
      </c>
      <c r="G144" t="s">
        <v>84</v>
      </c>
      <c r="H144" t="s">
        <v>85</v>
      </c>
      <c r="I144" t="s">
        <v>31</v>
      </c>
      <c r="J144" t="s">
        <v>43</v>
      </c>
      <c r="K144">
        <v>1734.36</v>
      </c>
      <c r="L144">
        <v>444.28</v>
      </c>
      <c r="M144" t="s">
        <v>43</v>
      </c>
      <c r="N144">
        <v>0.25616365691090698</v>
      </c>
      <c r="O144" t="s">
        <v>11351</v>
      </c>
      <c r="P144" t="s">
        <v>11354</v>
      </c>
      <c r="R144" t="s">
        <v>11353</v>
      </c>
      <c r="S144">
        <f>IF(SalesData[[#This Row],[Return Status]]="Returned",1,0)</f>
        <v>0</v>
      </c>
      <c r="T144">
        <v>847.14</v>
      </c>
      <c r="U144" s="2">
        <f>EOMONTH(SalesData[[#This Row],[Order Date]],0)</f>
        <v>44957</v>
      </c>
      <c r="V144" s="9" t="str">
        <f>"Q"&amp;INT((MONTH(SalesData[[#This Row],[Order Date]])+2)/3)&amp;"-"&amp;YEAR(SalesData[[#This Row],[Order Date]])</f>
        <v>Q1-2023</v>
      </c>
    </row>
    <row r="145" spans="1:22" x14ac:dyDescent="0.35">
      <c r="A145" t="s">
        <v>261</v>
      </c>
      <c r="B145" s="1">
        <v>44931</v>
      </c>
      <c r="C145" t="s">
        <v>194</v>
      </c>
      <c r="D145" t="s">
        <v>99</v>
      </c>
      <c r="E145">
        <v>3334680072</v>
      </c>
      <c r="F145" t="s">
        <v>100</v>
      </c>
      <c r="G145" t="s">
        <v>34</v>
      </c>
      <c r="H145" t="s">
        <v>35</v>
      </c>
      <c r="I145" t="s">
        <v>36</v>
      </c>
      <c r="J145" t="s">
        <v>62</v>
      </c>
      <c r="K145">
        <v>3569.45</v>
      </c>
      <c r="L145">
        <v>790.74</v>
      </c>
      <c r="M145" t="s">
        <v>62</v>
      </c>
      <c r="N145">
        <v>0.22152992757987899</v>
      </c>
      <c r="O145" t="s">
        <v>11351</v>
      </c>
      <c r="P145" t="s">
        <v>11354</v>
      </c>
      <c r="R145" t="s">
        <v>11353</v>
      </c>
      <c r="S145">
        <f>IF(SalesData[[#This Row],[Return Status]]="Returned",1,0)</f>
        <v>0</v>
      </c>
      <c r="U145" s="2">
        <f>EOMONTH(SalesData[[#This Row],[Order Date]],0)</f>
        <v>44957</v>
      </c>
      <c r="V145" s="9" t="str">
        <f>"Q"&amp;INT((MONTH(SalesData[[#This Row],[Order Date]])+2)/3)&amp;"-"&amp;YEAR(SalesData[[#This Row],[Order Date]])</f>
        <v>Q1-2023</v>
      </c>
    </row>
    <row r="146" spans="1:22" x14ac:dyDescent="0.35">
      <c r="A146" t="s">
        <v>262</v>
      </c>
      <c r="B146" s="1">
        <v>44943</v>
      </c>
      <c r="C146" t="s">
        <v>106</v>
      </c>
      <c r="D146" t="s">
        <v>80</v>
      </c>
      <c r="E146">
        <v>9108589944</v>
      </c>
      <c r="F146" t="s">
        <v>40</v>
      </c>
      <c r="G146" t="s">
        <v>11358</v>
      </c>
      <c r="H146" t="s">
        <v>41</v>
      </c>
      <c r="I146" t="s">
        <v>31</v>
      </c>
      <c r="J146" t="s">
        <v>42</v>
      </c>
      <c r="K146">
        <v>4310.2299999999996</v>
      </c>
      <c r="L146">
        <v>433.22</v>
      </c>
      <c r="M146" t="s">
        <v>43</v>
      </c>
      <c r="N146">
        <v>0.100509717578876</v>
      </c>
      <c r="O146" t="s">
        <v>11351</v>
      </c>
      <c r="P146" t="s">
        <v>11352</v>
      </c>
      <c r="R146" t="s">
        <v>11353</v>
      </c>
      <c r="S146">
        <f>IF(SalesData[[#This Row],[Return Status]]="Returned",1,0)</f>
        <v>0</v>
      </c>
      <c r="U146" s="2">
        <f>EOMONTH(SalesData[[#This Row],[Order Date]],0)</f>
        <v>44957</v>
      </c>
      <c r="V146" s="9" t="str">
        <f>"Q"&amp;INT((MONTH(SalesData[[#This Row],[Order Date]])+2)/3)&amp;"-"&amp;YEAR(SalesData[[#This Row],[Order Date]])</f>
        <v>Q1-2023</v>
      </c>
    </row>
    <row r="147" spans="1:22" x14ac:dyDescent="0.35">
      <c r="A147" t="s">
        <v>263</v>
      </c>
      <c r="B147" s="1">
        <v>44941</v>
      </c>
      <c r="C147" t="s">
        <v>132</v>
      </c>
      <c r="D147" t="s">
        <v>80</v>
      </c>
      <c r="E147">
        <v>5207446660</v>
      </c>
      <c r="F147" t="s">
        <v>163</v>
      </c>
      <c r="G147" t="s">
        <v>164</v>
      </c>
      <c r="H147" t="s">
        <v>165</v>
      </c>
      <c r="I147" t="s">
        <v>36</v>
      </c>
      <c r="J147" t="s">
        <v>18</v>
      </c>
      <c r="K147">
        <v>4534.5</v>
      </c>
      <c r="L147">
        <v>958.61</v>
      </c>
      <c r="M147" t="s">
        <v>19</v>
      </c>
      <c r="N147">
        <v>0.211403682875731</v>
      </c>
      <c r="O147" t="s">
        <v>11351</v>
      </c>
      <c r="P147" t="s">
        <v>11354</v>
      </c>
      <c r="R147" t="s">
        <v>11353</v>
      </c>
      <c r="S147">
        <f>IF(SalesData[[#This Row],[Return Status]]="Returned",1,0)</f>
        <v>0</v>
      </c>
      <c r="U147" s="2">
        <f>EOMONTH(SalesData[[#This Row],[Order Date]],0)</f>
        <v>44957</v>
      </c>
      <c r="V147" s="9" t="str">
        <f>"Q"&amp;INT((MONTH(SalesData[[#This Row],[Order Date]])+2)/3)&amp;"-"&amp;YEAR(SalesData[[#This Row],[Order Date]])</f>
        <v>Q1-2023</v>
      </c>
    </row>
    <row r="148" spans="1:22" x14ac:dyDescent="0.35">
      <c r="A148" t="s">
        <v>265</v>
      </c>
      <c r="B148" s="1">
        <v>44952</v>
      </c>
      <c r="C148" t="s">
        <v>188</v>
      </c>
      <c r="D148" t="s">
        <v>99</v>
      </c>
      <c r="E148">
        <v>5697252175</v>
      </c>
      <c r="F148" t="s">
        <v>185</v>
      </c>
      <c r="G148" t="s">
        <v>266</v>
      </c>
      <c r="H148" t="s">
        <v>165</v>
      </c>
      <c r="I148" t="s">
        <v>36</v>
      </c>
      <c r="J148" t="s">
        <v>61</v>
      </c>
      <c r="K148">
        <v>1062.72</v>
      </c>
      <c r="L148">
        <v>253.84</v>
      </c>
      <c r="M148" t="s">
        <v>62</v>
      </c>
      <c r="N148">
        <v>0.23885877747666401</v>
      </c>
      <c r="O148" t="s">
        <v>11351</v>
      </c>
      <c r="P148" t="s">
        <v>11354</v>
      </c>
      <c r="R148" t="s">
        <v>11353</v>
      </c>
      <c r="S148">
        <f>IF(SalesData[[#This Row],[Return Status]]="Returned",1,0)</f>
        <v>0</v>
      </c>
      <c r="U148" s="2">
        <f>EOMONTH(SalesData[[#This Row],[Order Date]],0)</f>
        <v>44957</v>
      </c>
      <c r="V148" s="9" t="str">
        <f>"Q"&amp;INT((MONTH(SalesData[[#This Row],[Order Date]])+2)/3)&amp;"-"&amp;YEAR(SalesData[[#This Row],[Order Date]])</f>
        <v>Q1-2023</v>
      </c>
    </row>
    <row r="149" spans="1:22" x14ac:dyDescent="0.35">
      <c r="A149" t="s">
        <v>267</v>
      </c>
      <c r="B149" s="1">
        <v>44931</v>
      </c>
      <c r="C149" t="s">
        <v>67</v>
      </c>
      <c r="D149" t="s">
        <v>39</v>
      </c>
      <c r="E149">
        <v>6008350583</v>
      </c>
      <c r="F149" t="s">
        <v>181</v>
      </c>
      <c r="G149" t="s">
        <v>54</v>
      </c>
      <c r="H149" t="s">
        <v>55</v>
      </c>
      <c r="I149" t="s">
        <v>31</v>
      </c>
      <c r="J149" t="s">
        <v>18</v>
      </c>
      <c r="K149">
        <v>1574.22</v>
      </c>
      <c r="L149">
        <v>90.88</v>
      </c>
      <c r="M149" t="s">
        <v>19</v>
      </c>
      <c r="N149">
        <v>5.7730177484722603E-2</v>
      </c>
      <c r="O149" t="s">
        <v>11351</v>
      </c>
      <c r="P149" t="s">
        <v>11356</v>
      </c>
      <c r="R149" t="s">
        <v>11353</v>
      </c>
      <c r="S149">
        <f>IF(SalesData[[#This Row],[Return Status]]="Returned",1,0)</f>
        <v>0</v>
      </c>
      <c r="U149" s="2">
        <f>EOMONTH(SalesData[[#This Row],[Order Date]],0)</f>
        <v>44957</v>
      </c>
      <c r="V149" s="9" t="str">
        <f>"Q"&amp;INT((MONTH(SalesData[[#This Row],[Order Date]])+2)/3)&amp;"-"&amp;YEAR(SalesData[[#This Row],[Order Date]])</f>
        <v>Q1-2023</v>
      </c>
    </row>
    <row r="150" spans="1:22" x14ac:dyDescent="0.35">
      <c r="A150" t="s">
        <v>268</v>
      </c>
      <c r="B150" s="1">
        <v>44930</v>
      </c>
      <c r="C150" t="s">
        <v>106</v>
      </c>
      <c r="D150" t="s">
        <v>27</v>
      </c>
      <c r="E150">
        <v>6257532603</v>
      </c>
      <c r="F150" t="s">
        <v>58</v>
      </c>
      <c r="G150" t="s">
        <v>59</v>
      </c>
      <c r="H150" t="s">
        <v>60</v>
      </c>
      <c r="I150" t="s">
        <v>31</v>
      </c>
      <c r="J150" t="s">
        <v>42</v>
      </c>
      <c r="K150">
        <v>633.35</v>
      </c>
      <c r="L150">
        <v>140.6</v>
      </c>
      <c r="M150" t="s">
        <v>43</v>
      </c>
      <c r="N150">
        <v>0.221994158048472</v>
      </c>
      <c r="O150" t="s">
        <v>11355</v>
      </c>
      <c r="P150" t="s">
        <v>11354</v>
      </c>
      <c r="R150" t="s">
        <v>11353</v>
      </c>
      <c r="S150">
        <f>IF(SalesData[[#This Row],[Return Status]]="Returned",1,0)</f>
        <v>0</v>
      </c>
      <c r="T150">
        <v>2183.56</v>
      </c>
      <c r="U150" s="2">
        <f>EOMONTH(SalesData[[#This Row],[Order Date]],0)</f>
        <v>44957</v>
      </c>
      <c r="V150" s="9" t="str">
        <f>"Q"&amp;INT((MONTH(SalesData[[#This Row],[Order Date]])+2)/3)&amp;"-"&amp;YEAR(SalesData[[#This Row],[Order Date]])</f>
        <v>Q1-2023</v>
      </c>
    </row>
    <row r="151" spans="1:22" x14ac:dyDescent="0.35">
      <c r="A151" t="s">
        <v>269</v>
      </c>
      <c r="B151" s="1">
        <v>44939</v>
      </c>
      <c r="C151" t="s">
        <v>67</v>
      </c>
      <c r="D151" t="s">
        <v>13</v>
      </c>
      <c r="E151">
        <v>16761847</v>
      </c>
      <c r="F151" t="s">
        <v>114</v>
      </c>
      <c r="G151" t="s">
        <v>59</v>
      </c>
      <c r="H151" t="s">
        <v>60</v>
      </c>
      <c r="I151" t="s">
        <v>31</v>
      </c>
      <c r="J151" t="s">
        <v>65</v>
      </c>
      <c r="K151">
        <v>2115.94</v>
      </c>
      <c r="L151">
        <v>121.17</v>
      </c>
      <c r="M151" t="s">
        <v>65</v>
      </c>
      <c r="N151">
        <v>5.72653288845619E-2</v>
      </c>
      <c r="O151" t="s">
        <v>11351</v>
      </c>
      <c r="P151" t="s">
        <v>11356</v>
      </c>
      <c r="R151" t="s">
        <v>11353</v>
      </c>
      <c r="S151">
        <f>IF(SalesData[[#This Row],[Return Status]]="Returned",1,0)</f>
        <v>0</v>
      </c>
      <c r="T151">
        <v>2183.56</v>
      </c>
      <c r="U151" s="2">
        <f>EOMONTH(SalesData[[#This Row],[Order Date]],0)</f>
        <v>44957</v>
      </c>
      <c r="V151" s="9" t="str">
        <f>"Q"&amp;INT((MONTH(SalesData[[#This Row],[Order Date]])+2)/3)&amp;"-"&amp;YEAR(SalesData[[#This Row],[Order Date]])</f>
        <v>Q1-2023</v>
      </c>
    </row>
    <row r="152" spans="1:22" x14ac:dyDescent="0.35">
      <c r="A152" t="s">
        <v>270</v>
      </c>
      <c r="B152" s="1">
        <v>44933</v>
      </c>
      <c r="C152" t="s">
        <v>124</v>
      </c>
      <c r="D152" t="s">
        <v>72</v>
      </c>
      <c r="E152">
        <v>1173934835</v>
      </c>
      <c r="F152" t="s">
        <v>238</v>
      </c>
      <c r="G152" t="s">
        <v>74</v>
      </c>
      <c r="H152" t="s">
        <v>11357</v>
      </c>
      <c r="I152" t="s">
        <v>36</v>
      </c>
      <c r="J152" t="s">
        <v>19</v>
      </c>
      <c r="K152">
        <v>3447.26</v>
      </c>
      <c r="L152">
        <v>550.79999999999995</v>
      </c>
      <c r="M152" t="s">
        <v>19</v>
      </c>
      <c r="N152">
        <v>0.159779070914291</v>
      </c>
      <c r="O152" t="s">
        <v>11351</v>
      </c>
      <c r="P152" t="s">
        <v>11352</v>
      </c>
      <c r="R152" t="s">
        <v>11353</v>
      </c>
      <c r="S152">
        <f>IF(SalesData[[#This Row],[Return Status]]="Returned",1,0)</f>
        <v>0</v>
      </c>
      <c r="T152">
        <v>2420.2800000000002</v>
      </c>
      <c r="U152" s="2">
        <f>EOMONTH(SalesData[[#This Row],[Order Date]],0)</f>
        <v>44957</v>
      </c>
      <c r="V152" s="9" t="str">
        <f>"Q"&amp;INT((MONTH(SalesData[[#This Row],[Order Date]])+2)/3)&amp;"-"&amp;YEAR(SalesData[[#This Row],[Order Date]])</f>
        <v>Q1-2023</v>
      </c>
    </row>
    <row r="153" spans="1:22" x14ac:dyDescent="0.35">
      <c r="A153" t="s">
        <v>271</v>
      </c>
      <c r="B153" s="1">
        <v>44954</v>
      </c>
      <c r="C153" t="s">
        <v>113</v>
      </c>
      <c r="D153" t="s">
        <v>13</v>
      </c>
      <c r="E153">
        <v>1437447012</v>
      </c>
      <c r="F153" t="s">
        <v>222</v>
      </c>
      <c r="G153" t="s">
        <v>164</v>
      </c>
      <c r="H153" t="s">
        <v>11357</v>
      </c>
      <c r="I153" t="s">
        <v>36</v>
      </c>
      <c r="J153" t="s">
        <v>42</v>
      </c>
      <c r="K153">
        <v>493.09</v>
      </c>
      <c r="L153">
        <v>115.74</v>
      </c>
      <c r="M153" t="s">
        <v>43</v>
      </c>
      <c r="N153">
        <v>0.234723884077957</v>
      </c>
      <c r="O153" t="s">
        <v>11361</v>
      </c>
      <c r="P153" t="s">
        <v>11354</v>
      </c>
      <c r="R153" t="s">
        <v>11353</v>
      </c>
      <c r="S153">
        <f>IF(SalesData[[#This Row],[Return Status]]="Returned",1,0)</f>
        <v>0</v>
      </c>
      <c r="U153" s="2">
        <f>EOMONTH(SalesData[[#This Row],[Order Date]],0)</f>
        <v>44957</v>
      </c>
      <c r="V153" s="9" t="str">
        <f>"Q"&amp;INT((MONTH(SalesData[[#This Row],[Order Date]])+2)/3)&amp;"-"&amp;YEAR(SalesData[[#This Row],[Order Date]])</f>
        <v>Q1-2023</v>
      </c>
    </row>
    <row r="154" spans="1:22" x14ac:dyDescent="0.35">
      <c r="A154" t="s">
        <v>512</v>
      </c>
      <c r="B154" s="1">
        <v>44940</v>
      </c>
      <c r="C154" t="s">
        <v>52</v>
      </c>
      <c r="D154" t="s">
        <v>99</v>
      </c>
      <c r="E154">
        <v>6903628917</v>
      </c>
      <c r="F154" t="s">
        <v>168</v>
      </c>
      <c r="G154" t="s">
        <v>54</v>
      </c>
      <c r="H154" t="s">
        <v>55</v>
      </c>
      <c r="I154" t="s">
        <v>31</v>
      </c>
      <c r="J154" t="s">
        <v>19</v>
      </c>
      <c r="K154">
        <v>292.26</v>
      </c>
      <c r="L154">
        <v>38.08</v>
      </c>
      <c r="M154" t="s">
        <v>19</v>
      </c>
      <c r="N154">
        <v>0.13029494285909801</v>
      </c>
      <c r="O154" t="s">
        <v>11361</v>
      </c>
      <c r="P154" t="s">
        <v>11352</v>
      </c>
      <c r="Q154" t="s">
        <v>11372</v>
      </c>
      <c r="R154" t="s">
        <v>11360</v>
      </c>
      <c r="S154">
        <f>IF(SalesData[[#This Row],[Return Status]]="Returned",1,0)</f>
        <v>1</v>
      </c>
      <c r="U154" s="2">
        <f>EOMONTH(SalesData[[#This Row],[Order Date]],0)</f>
        <v>44957</v>
      </c>
      <c r="V154" s="9" t="str">
        <f>"Q"&amp;INT((MONTH(SalesData[[#This Row],[Order Date]])+2)/3)&amp;"-"&amp;YEAR(SalesData[[#This Row],[Order Date]])</f>
        <v>Q1-2023</v>
      </c>
    </row>
    <row r="155" spans="1:22" x14ac:dyDescent="0.35">
      <c r="A155" t="s">
        <v>272</v>
      </c>
      <c r="B155" s="1">
        <v>44935</v>
      </c>
      <c r="C155" t="s">
        <v>111</v>
      </c>
      <c r="D155" t="s">
        <v>13</v>
      </c>
      <c r="E155">
        <v>5521667467</v>
      </c>
      <c r="F155" t="s">
        <v>47</v>
      </c>
      <c r="G155" t="s">
        <v>23</v>
      </c>
      <c r="H155" t="s">
        <v>24</v>
      </c>
      <c r="I155" t="s">
        <v>17</v>
      </c>
      <c r="J155" t="s">
        <v>42</v>
      </c>
      <c r="K155">
        <v>536.49</v>
      </c>
      <c r="L155">
        <v>148.09</v>
      </c>
      <c r="M155" t="s">
        <v>43</v>
      </c>
      <c r="N155">
        <v>0.27603496803295502</v>
      </c>
      <c r="O155" t="s">
        <v>11355</v>
      </c>
      <c r="P155" t="s">
        <v>11354</v>
      </c>
      <c r="R155" t="s">
        <v>11353</v>
      </c>
      <c r="S155">
        <f>IF(SalesData[[#This Row],[Return Status]]="Returned",1,0)</f>
        <v>0</v>
      </c>
      <c r="T155">
        <v>2821.33</v>
      </c>
      <c r="U155" s="2">
        <f>EOMONTH(SalesData[[#This Row],[Order Date]],0)</f>
        <v>44957</v>
      </c>
      <c r="V155" s="9" t="str">
        <f>"Q"&amp;INT((MONTH(SalesData[[#This Row],[Order Date]])+2)/3)&amp;"-"&amp;YEAR(SalesData[[#This Row],[Order Date]])</f>
        <v>Q1-2023</v>
      </c>
    </row>
    <row r="156" spans="1:22" x14ac:dyDescent="0.35">
      <c r="A156" t="s">
        <v>765</v>
      </c>
      <c r="B156" s="1">
        <v>44931</v>
      </c>
      <c r="C156" t="s">
        <v>188</v>
      </c>
      <c r="D156" t="s">
        <v>99</v>
      </c>
      <c r="E156">
        <v>1234550688</v>
      </c>
      <c r="F156" t="s">
        <v>137</v>
      </c>
      <c r="G156" t="s">
        <v>34</v>
      </c>
      <c r="H156" t="s">
        <v>35</v>
      </c>
      <c r="I156" t="s">
        <v>36</v>
      </c>
      <c r="J156" t="s">
        <v>65</v>
      </c>
      <c r="K156">
        <v>2133.88</v>
      </c>
      <c r="L156">
        <v>387.45</v>
      </c>
      <c r="M156" t="s">
        <v>65</v>
      </c>
      <c r="N156">
        <v>0.18157066001836999</v>
      </c>
      <c r="O156" t="s">
        <v>11351</v>
      </c>
      <c r="P156" t="s">
        <v>11352</v>
      </c>
      <c r="Q156" t="s">
        <v>11376</v>
      </c>
      <c r="R156" t="s">
        <v>11360</v>
      </c>
      <c r="S156">
        <f>IF(SalesData[[#This Row],[Return Status]]="Returned",1,0)</f>
        <v>1</v>
      </c>
      <c r="U156" s="2">
        <f>EOMONTH(SalesData[[#This Row],[Order Date]],0)</f>
        <v>44957</v>
      </c>
      <c r="V156" s="9" t="str">
        <f>"Q"&amp;INT((MONTH(SalesData[[#This Row],[Order Date]])+2)/3)&amp;"-"&amp;YEAR(SalesData[[#This Row],[Order Date]])</f>
        <v>Q1-2023</v>
      </c>
    </row>
    <row r="157" spans="1:22" x14ac:dyDescent="0.35">
      <c r="A157" t="s">
        <v>273</v>
      </c>
      <c r="B157" s="1">
        <v>44948</v>
      </c>
      <c r="C157" t="s">
        <v>67</v>
      </c>
      <c r="D157" t="s">
        <v>145</v>
      </c>
      <c r="E157">
        <v>7716701450</v>
      </c>
      <c r="F157" t="s">
        <v>53</v>
      </c>
      <c r="G157" t="s">
        <v>54</v>
      </c>
      <c r="H157" t="s">
        <v>55</v>
      </c>
      <c r="I157" t="s">
        <v>31</v>
      </c>
      <c r="J157" t="s">
        <v>42</v>
      </c>
      <c r="K157">
        <v>2175.58</v>
      </c>
      <c r="L157">
        <v>492.11</v>
      </c>
      <c r="M157" t="s">
        <v>43</v>
      </c>
      <c r="N157">
        <v>0.22619715202382801</v>
      </c>
      <c r="O157" t="s">
        <v>11351</v>
      </c>
      <c r="P157" t="s">
        <v>11354</v>
      </c>
      <c r="R157" t="s">
        <v>11353</v>
      </c>
      <c r="S157">
        <f>IF(SalesData[[#This Row],[Return Status]]="Returned",1,0)</f>
        <v>0</v>
      </c>
      <c r="U157" s="2">
        <f>EOMONTH(SalesData[[#This Row],[Order Date]],0)</f>
        <v>44957</v>
      </c>
      <c r="V157" s="9" t="str">
        <f>"Q"&amp;INT((MONTH(SalesData[[#This Row],[Order Date]])+2)/3)&amp;"-"&amp;YEAR(SalesData[[#This Row],[Order Date]])</f>
        <v>Q1-2023</v>
      </c>
    </row>
    <row r="158" spans="1:22" x14ac:dyDescent="0.35">
      <c r="A158" t="s">
        <v>274</v>
      </c>
      <c r="B158" s="1">
        <v>44945</v>
      </c>
      <c r="C158" t="s">
        <v>26</v>
      </c>
      <c r="D158" t="s">
        <v>39</v>
      </c>
      <c r="E158">
        <v>7217535408</v>
      </c>
      <c r="F158" t="s">
        <v>127</v>
      </c>
      <c r="G158" t="s">
        <v>29</v>
      </c>
      <c r="H158" t="s">
        <v>30</v>
      </c>
      <c r="I158" t="s">
        <v>31</v>
      </c>
      <c r="J158" t="s">
        <v>19</v>
      </c>
      <c r="K158">
        <v>4010.28</v>
      </c>
      <c r="L158">
        <v>605.5</v>
      </c>
      <c r="M158" t="s">
        <v>19</v>
      </c>
      <c r="N158">
        <v>0.15098696350379501</v>
      </c>
      <c r="O158" t="s">
        <v>11351</v>
      </c>
      <c r="P158" t="s">
        <v>11352</v>
      </c>
      <c r="R158" t="s">
        <v>11353</v>
      </c>
      <c r="S158">
        <f>IF(SalesData[[#This Row],[Return Status]]="Returned",1,0)</f>
        <v>0</v>
      </c>
      <c r="T158">
        <v>2788.38</v>
      </c>
      <c r="U158" s="2">
        <f>EOMONTH(SalesData[[#This Row],[Order Date]],0)</f>
        <v>44957</v>
      </c>
      <c r="V158" s="9" t="str">
        <f>"Q"&amp;INT((MONTH(SalesData[[#This Row],[Order Date]])+2)/3)&amp;"-"&amp;YEAR(SalesData[[#This Row],[Order Date]])</f>
        <v>Q1-2023</v>
      </c>
    </row>
    <row r="159" spans="1:22" x14ac:dyDescent="0.35">
      <c r="A159" t="s">
        <v>275</v>
      </c>
      <c r="B159" s="1">
        <v>44951</v>
      </c>
      <c r="C159" t="s">
        <v>94</v>
      </c>
      <c r="D159" t="s">
        <v>46</v>
      </c>
      <c r="E159">
        <v>1994883755</v>
      </c>
      <c r="F159" t="s">
        <v>170</v>
      </c>
      <c r="G159" t="s">
        <v>69</v>
      </c>
      <c r="H159" t="s">
        <v>11357</v>
      </c>
      <c r="I159" t="s">
        <v>31</v>
      </c>
      <c r="J159" t="s">
        <v>19</v>
      </c>
      <c r="K159">
        <v>3588.96</v>
      </c>
      <c r="L159">
        <v>459.71</v>
      </c>
      <c r="M159" t="s">
        <v>19</v>
      </c>
      <c r="N159">
        <v>0.128090031652624</v>
      </c>
      <c r="O159" t="s">
        <v>11351</v>
      </c>
      <c r="P159" t="s">
        <v>11352</v>
      </c>
      <c r="R159" t="s">
        <v>11353</v>
      </c>
      <c r="S159">
        <f>IF(SalesData[[#This Row],[Return Status]]="Returned",1,0)</f>
        <v>0</v>
      </c>
      <c r="T159">
        <v>2081.52</v>
      </c>
      <c r="U159" s="2">
        <f>EOMONTH(SalesData[[#This Row],[Order Date]],0)</f>
        <v>44957</v>
      </c>
      <c r="V159" s="9" t="str">
        <f>"Q"&amp;INT((MONTH(SalesData[[#This Row],[Order Date]])+2)/3)&amp;"-"&amp;YEAR(SalesData[[#This Row],[Order Date]])</f>
        <v>Q1-2023</v>
      </c>
    </row>
    <row r="160" spans="1:22" x14ac:dyDescent="0.35">
      <c r="A160" t="s">
        <v>276</v>
      </c>
      <c r="B160" s="1">
        <v>44943</v>
      </c>
      <c r="C160" t="s">
        <v>124</v>
      </c>
      <c r="D160" t="s">
        <v>13</v>
      </c>
      <c r="E160">
        <v>272614933</v>
      </c>
      <c r="F160" t="s">
        <v>114</v>
      </c>
      <c r="G160" t="s">
        <v>59</v>
      </c>
      <c r="H160" t="s">
        <v>60</v>
      </c>
      <c r="I160" t="s">
        <v>31</v>
      </c>
      <c r="J160" t="s">
        <v>65</v>
      </c>
      <c r="K160">
        <v>556.66999999999996</v>
      </c>
      <c r="L160">
        <v>79</v>
      </c>
      <c r="M160" t="s">
        <v>65</v>
      </c>
      <c r="N160">
        <v>0.14191531787234801</v>
      </c>
      <c r="O160" t="s">
        <v>11355</v>
      </c>
      <c r="P160" t="s">
        <v>11352</v>
      </c>
      <c r="R160" t="s">
        <v>11353</v>
      </c>
      <c r="S160">
        <f>IF(SalesData[[#This Row],[Return Status]]="Returned",1,0)</f>
        <v>0</v>
      </c>
      <c r="T160">
        <v>2183.56</v>
      </c>
      <c r="U160" s="2">
        <f>EOMONTH(SalesData[[#This Row],[Order Date]],0)</f>
        <v>44957</v>
      </c>
      <c r="V160" s="9" t="str">
        <f>"Q"&amp;INT((MONTH(SalesData[[#This Row],[Order Date]])+2)/3)&amp;"-"&amp;YEAR(SalesData[[#This Row],[Order Date]])</f>
        <v>Q1-2023</v>
      </c>
    </row>
    <row r="161" spans="1:22" x14ac:dyDescent="0.35">
      <c r="A161" t="s">
        <v>277</v>
      </c>
      <c r="B161" s="1">
        <v>44932</v>
      </c>
      <c r="C161" t="s">
        <v>113</v>
      </c>
      <c r="D161" t="s">
        <v>46</v>
      </c>
      <c r="E161">
        <v>8697829221</v>
      </c>
      <c r="F161" t="s">
        <v>78</v>
      </c>
      <c r="G161" t="s">
        <v>15</v>
      </c>
      <c r="H161" t="s">
        <v>16</v>
      </c>
      <c r="I161" t="s">
        <v>17</v>
      </c>
      <c r="J161" t="s">
        <v>18</v>
      </c>
      <c r="K161">
        <v>1382.51</v>
      </c>
      <c r="L161">
        <v>401.16</v>
      </c>
      <c r="M161" t="s">
        <v>19</v>
      </c>
      <c r="N161">
        <v>0.290167883053287</v>
      </c>
      <c r="O161" t="s">
        <v>11351</v>
      </c>
      <c r="P161" t="s">
        <v>11354</v>
      </c>
      <c r="R161" t="s">
        <v>11353</v>
      </c>
      <c r="S161">
        <f>IF(SalesData[[#This Row],[Return Status]]="Returned",1,0)</f>
        <v>0</v>
      </c>
      <c r="T161">
        <v>2085.91</v>
      </c>
      <c r="U161" s="2">
        <f>EOMONTH(SalesData[[#This Row],[Order Date]],0)</f>
        <v>44957</v>
      </c>
      <c r="V161" s="9" t="str">
        <f>"Q"&amp;INT((MONTH(SalesData[[#This Row],[Order Date]])+2)/3)&amp;"-"&amp;YEAR(SalesData[[#This Row],[Order Date]])</f>
        <v>Q1-2023</v>
      </c>
    </row>
    <row r="162" spans="1:22" x14ac:dyDescent="0.35">
      <c r="A162" t="s">
        <v>278</v>
      </c>
      <c r="B162" s="1">
        <v>44933</v>
      </c>
      <c r="C162" t="s">
        <v>67</v>
      </c>
      <c r="D162" t="s">
        <v>27</v>
      </c>
      <c r="E162">
        <v>8333945228</v>
      </c>
      <c r="F162" t="s">
        <v>88</v>
      </c>
      <c r="G162" t="s">
        <v>89</v>
      </c>
      <c r="H162" t="s">
        <v>90</v>
      </c>
      <c r="I162" t="s">
        <v>31</v>
      </c>
      <c r="J162" t="s">
        <v>43</v>
      </c>
      <c r="K162">
        <v>2922.38</v>
      </c>
      <c r="L162">
        <v>831.48</v>
      </c>
      <c r="M162" t="s">
        <v>43</v>
      </c>
      <c r="N162">
        <v>0.28452152013085202</v>
      </c>
      <c r="O162" t="s">
        <v>11351</v>
      </c>
      <c r="P162" t="s">
        <v>11354</v>
      </c>
      <c r="R162" t="s">
        <v>11353</v>
      </c>
      <c r="S162">
        <f>IF(SalesData[[#This Row],[Return Status]]="Returned",1,0)</f>
        <v>0</v>
      </c>
      <c r="T162">
        <v>207.68</v>
      </c>
      <c r="U162" s="2">
        <f>EOMONTH(SalesData[[#This Row],[Order Date]],0)</f>
        <v>44957</v>
      </c>
      <c r="V162" s="9" t="str">
        <f>"Q"&amp;INT((MONTH(SalesData[[#This Row],[Order Date]])+2)/3)&amp;"-"&amp;YEAR(SalesData[[#This Row],[Order Date]])</f>
        <v>Q1-2023</v>
      </c>
    </row>
    <row r="163" spans="1:22" x14ac:dyDescent="0.35">
      <c r="A163" t="s">
        <v>281</v>
      </c>
      <c r="B163" s="1">
        <v>44954</v>
      </c>
      <c r="C163" t="s">
        <v>49</v>
      </c>
      <c r="D163" t="s">
        <v>80</v>
      </c>
      <c r="E163">
        <v>6658004397</v>
      </c>
      <c r="F163" t="s">
        <v>33</v>
      </c>
      <c r="G163" t="s">
        <v>34</v>
      </c>
      <c r="H163" t="s">
        <v>11357</v>
      </c>
      <c r="I163" t="s">
        <v>36</v>
      </c>
      <c r="J163" t="s">
        <v>43</v>
      </c>
      <c r="K163">
        <v>1485.01</v>
      </c>
      <c r="L163">
        <v>115.69</v>
      </c>
      <c r="M163" t="s">
        <v>43</v>
      </c>
      <c r="N163">
        <v>7.7905199291587304E-2</v>
      </c>
      <c r="O163" t="s">
        <v>11351</v>
      </c>
      <c r="P163" t="s">
        <v>11356</v>
      </c>
      <c r="Q163" t="s">
        <v>11373</v>
      </c>
      <c r="R163" t="s">
        <v>11360</v>
      </c>
      <c r="S163">
        <f>IF(SalesData[[#This Row],[Return Status]]="Returned",1,0)</f>
        <v>1</v>
      </c>
      <c r="U163" s="2">
        <f>EOMONTH(SalesData[[#This Row],[Order Date]],0)</f>
        <v>44957</v>
      </c>
      <c r="V163" s="9" t="str">
        <f>"Q"&amp;INT((MONTH(SalesData[[#This Row],[Order Date]])+2)/3)&amp;"-"&amp;YEAR(SalesData[[#This Row],[Order Date]])</f>
        <v>Q1-2023</v>
      </c>
    </row>
    <row r="164" spans="1:22" x14ac:dyDescent="0.35">
      <c r="A164" t="s">
        <v>889</v>
      </c>
      <c r="B164" s="1">
        <v>44931</v>
      </c>
      <c r="C164" t="s">
        <v>26</v>
      </c>
      <c r="D164" t="s">
        <v>46</v>
      </c>
      <c r="E164">
        <v>4500635537</v>
      </c>
      <c r="F164" t="s">
        <v>137</v>
      </c>
      <c r="G164" t="s">
        <v>34</v>
      </c>
      <c r="H164" t="s">
        <v>11357</v>
      </c>
      <c r="I164" t="s">
        <v>36</v>
      </c>
      <c r="J164" t="s">
        <v>18</v>
      </c>
      <c r="K164">
        <v>3089.96</v>
      </c>
      <c r="L164">
        <v>896.02</v>
      </c>
      <c r="M164" t="s">
        <v>19</v>
      </c>
      <c r="N164">
        <v>0.28997786379111701</v>
      </c>
      <c r="O164" t="s">
        <v>11351</v>
      </c>
      <c r="P164" t="s">
        <v>11354</v>
      </c>
      <c r="Q164" t="s">
        <v>11366</v>
      </c>
      <c r="R164" t="s">
        <v>11360</v>
      </c>
      <c r="S164">
        <f>IF(SalesData[[#This Row],[Return Status]]="Returned",1,0)</f>
        <v>1</v>
      </c>
      <c r="U164" s="2">
        <f>EOMONTH(SalesData[[#This Row],[Order Date]],0)</f>
        <v>44957</v>
      </c>
      <c r="V164" s="9" t="str">
        <f>"Q"&amp;INT((MONTH(SalesData[[#This Row],[Order Date]])+2)/3)&amp;"-"&amp;YEAR(SalesData[[#This Row],[Order Date]])</f>
        <v>Q1-2023</v>
      </c>
    </row>
    <row r="165" spans="1:22" x14ac:dyDescent="0.35">
      <c r="A165" t="s">
        <v>282</v>
      </c>
      <c r="B165" s="1">
        <v>44951</v>
      </c>
      <c r="C165" t="s">
        <v>188</v>
      </c>
      <c r="D165" t="s">
        <v>145</v>
      </c>
      <c r="E165">
        <v>2940572025</v>
      </c>
      <c r="F165" t="s">
        <v>129</v>
      </c>
      <c r="G165" t="s">
        <v>54</v>
      </c>
      <c r="H165" t="s">
        <v>55</v>
      </c>
      <c r="I165" t="s">
        <v>31</v>
      </c>
      <c r="J165" t="s">
        <v>62</v>
      </c>
      <c r="K165">
        <v>3953.74</v>
      </c>
      <c r="L165">
        <v>705.91</v>
      </c>
      <c r="M165" t="s">
        <v>62</v>
      </c>
      <c r="N165">
        <v>0.17854234218739701</v>
      </c>
      <c r="O165" t="s">
        <v>11351</v>
      </c>
      <c r="P165" t="s">
        <v>11352</v>
      </c>
      <c r="R165" t="s">
        <v>11353</v>
      </c>
      <c r="S165">
        <f>IF(SalesData[[#This Row],[Return Status]]="Returned",1,0)</f>
        <v>0</v>
      </c>
      <c r="U165" s="2">
        <f>EOMONTH(SalesData[[#This Row],[Order Date]],0)</f>
        <v>44957</v>
      </c>
      <c r="V165" s="9" t="str">
        <f>"Q"&amp;INT((MONTH(SalesData[[#This Row],[Order Date]])+2)/3)&amp;"-"&amp;YEAR(SalesData[[#This Row],[Order Date]])</f>
        <v>Q1-2023</v>
      </c>
    </row>
    <row r="166" spans="1:22" x14ac:dyDescent="0.35">
      <c r="A166" t="s">
        <v>283</v>
      </c>
      <c r="B166" s="1">
        <v>44952</v>
      </c>
      <c r="C166" t="s">
        <v>132</v>
      </c>
      <c r="D166" t="s">
        <v>80</v>
      </c>
      <c r="E166">
        <v>1533555439</v>
      </c>
      <c r="F166" t="s">
        <v>64</v>
      </c>
      <c r="G166" t="s">
        <v>15</v>
      </c>
      <c r="H166" t="s">
        <v>16</v>
      </c>
      <c r="I166" t="s">
        <v>17</v>
      </c>
      <c r="J166" t="s">
        <v>65</v>
      </c>
      <c r="K166">
        <v>591.32000000000005</v>
      </c>
      <c r="L166">
        <v>72.98</v>
      </c>
      <c r="M166" t="s">
        <v>65</v>
      </c>
      <c r="N166">
        <v>0.12341879185551</v>
      </c>
      <c r="O166" t="s">
        <v>11355</v>
      </c>
      <c r="P166" t="s">
        <v>11352</v>
      </c>
      <c r="R166" t="s">
        <v>11353</v>
      </c>
      <c r="S166">
        <f>IF(SalesData[[#This Row],[Return Status]]="Returned",1,0)</f>
        <v>0</v>
      </c>
      <c r="T166">
        <v>2085.91</v>
      </c>
      <c r="U166" s="2">
        <f>EOMONTH(SalesData[[#This Row],[Order Date]],0)</f>
        <v>44957</v>
      </c>
      <c r="V166" s="9" t="str">
        <f>"Q"&amp;INT((MONTH(SalesData[[#This Row],[Order Date]])+2)/3)&amp;"-"&amp;YEAR(SalesData[[#This Row],[Order Date]])</f>
        <v>Q1-2023</v>
      </c>
    </row>
    <row r="167" spans="1:22" x14ac:dyDescent="0.35">
      <c r="A167" t="s">
        <v>284</v>
      </c>
      <c r="B167" s="1">
        <v>44938</v>
      </c>
      <c r="C167" t="s">
        <v>94</v>
      </c>
      <c r="D167" t="s">
        <v>13</v>
      </c>
      <c r="E167">
        <v>6484085887</v>
      </c>
      <c r="F167" t="s">
        <v>116</v>
      </c>
      <c r="G167" t="s">
        <v>74</v>
      </c>
      <c r="H167" t="s">
        <v>75</v>
      </c>
      <c r="I167" t="s">
        <v>36</v>
      </c>
      <c r="J167" t="s">
        <v>42</v>
      </c>
      <c r="K167">
        <v>4742.09</v>
      </c>
      <c r="L167">
        <v>356.59</v>
      </c>
      <c r="M167" t="s">
        <v>43</v>
      </c>
      <c r="N167">
        <v>7.5196801410348596E-2</v>
      </c>
      <c r="O167" t="s">
        <v>11351</v>
      </c>
      <c r="P167" t="s">
        <v>11356</v>
      </c>
      <c r="R167" t="s">
        <v>11353</v>
      </c>
      <c r="S167">
        <f>IF(SalesData[[#This Row],[Return Status]]="Returned",1,0)</f>
        <v>0</v>
      </c>
      <c r="T167">
        <v>2420.2800000000002</v>
      </c>
      <c r="U167" s="2">
        <f>EOMONTH(SalesData[[#This Row],[Order Date]],0)</f>
        <v>44957</v>
      </c>
      <c r="V167" s="9" t="str">
        <f>"Q"&amp;INT((MONTH(SalesData[[#This Row],[Order Date]])+2)/3)&amp;"-"&amp;YEAR(SalesData[[#This Row],[Order Date]])</f>
        <v>Q1-2023</v>
      </c>
    </row>
    <row r="168" spans="1:22" x14ac:dyDescent="0.35">
      <c r="A168" t="s">
        <v>285</v>
      </c>
      <c r="B168" s="1">
        <v>44930</v>
      </c>
      <c r="C168" t="s">
        <v>77</v>
      </c>
      <c r="D168" t="s">
        <v>13</v>
      </c>
      <c r="E168">
        <v>3861207501</v>
      </c>
      <c r="F168" t="s">
        <v>156</v>
      </c>
      <c r="G168" t="s">
        <v>84</v>
      </c>
      <c r="H168" t="s">
        <v>85</v>
      </c>
      <c r="I168" t="s">
        <v>31</v>
      </c>
      <c r="J168" t="s">
        <v>62</v>
      </c>
      <c r="K168">
        <v>4556.71</v>
      </c>
      <c r="L168">
        <v>638.22</v>
      </c>
      <c r="M168" t="s">
        <v>62</v>
      </c>
      <c r="N168">
        <v>0.14006157951680101</v>
      </c>
      <c r="O168" t="s">
        <v>11351</v>
      </c>
      <c r="P168" t="s">
        <v>11352</v>
      </c>
      <c r="R168" t="s">
        <v>11353</v>
      </c>
      <c r="S168">
        <f>IF(SalesData[[#This Row],[Return Status]]="Returned",1,0)</f>
        <v>0</v>
      </c>
      <c r="T168">
        <v>847.14</v>
      </c>
      <c r="U168" s="2">
        <f>EOMONTH(SalesData[[#This Row],[Order Date]],0)</f>
        <v>44957</v>
      </c>
      <c r="V168" s="9" t="str">
        <f>"Q"&amp;INT((MONTH(SalesData[[#This Row],[Order Date]])+2)/3)&amp;"-"&amp;YEAR(SalesData[[#This Row],[Order Date]])</f>
        <v>Q1-2023</v>
      </c>
    </row>
    <row r="169" spans="1:22" x14ac:dyDescent="0.35">
      <c r="A169" t="s">
        <v>286</v>
      </c>
      <c r="B169" s="1">
        <v>44942</v>
      </c>
      <c r="C169" t="s">
        <v>188</v>
      </c>
      <c r="D169" t="s">
        <v>13</v>
      </c>
      <c r="E169">
        <v>9015814491</v>
      </c>
      <c r="F169" t="s">
        <v>127</v>
      </c>
      <c r="G169" t="s">
        <v>29</v>
      </c>
      <c r="H169" t="s">
        <v>30</v>
      </c>
      <c r="I169" t="s">
        <v>31</v>
      </c>
      <c r="J169" t="s">
        <v>65</v>
      </c>
      <c r="K169">
        <v>798.49</v>
      </c>
      <c r="L169">
        <v>71.36</v>
      </c>
      <c r="M169" t="s">
        <v>65</v>
      </c>
      <c r="N169">
        <v>8.9368683389898396E-2</v>
      </c>
      <c r="O169" t="s">
        <v>11355</v>
      </c>
      <c r="P169" t="s">
        <v>11356</v>
      </c>
      <c r="R169" t="s">
        <v>11353</v>
      </c>
      <c r="S169">
        <f>IF(SalesData[[#This Row],[Return Status]]="Returned",1,0)</f>
        <v>0</v>
      </c>
      <c r="T169">
        <v>2788.38</v>
      </c>
      <c r="U169" s="2">
        <f>EOMONTH(SalesData[[#This Row],[Order Date]],0)</f>
        <v>44957</v>
      </c>
      <c r="V169" s="9" t="str">
        <f>"Q"&amp;INT((MONTH(SalesData[[#This Row],[Order Date]])+2)/3)&amp;"-"&amp;YEAR(SalesData[[#This Row],[Order Date]])</f>
        <v>Q1-2023</v>
      </c>
    </row>
    <row r="170" spans="1:22" x14ac:dyDescent="0.35">
      <c r="A170" t="s">
        <v>287</v>
      </c>
      <c r="B170" s="1">
        <v>44941</v>
      </c>
      <c r="C170" t="s">
        <v>132</v>
      </c>
      <c r="D170" t="s">
        <v>27</v>
      </c>
      <c r="E170">
        <v>882100996</v>
      </c>
      <c r="F170" t="s">
        <v>73</v>
      </c>
      <c r="G170" t="s">
        <v>74</v>
      </c>
      <c r="H170" t="s">
        <v>75</v>
      </c>
      <c r="I170" t="s">
        <v>36</v>
      </c>
      <c r="J170" t="s">
        <v>18</v>
      </c>
      <c r="K170">
        <v>1074.45</v>
      </c>
      <c r="L170">
        <v>294.95999999999998</v>
      </c>
      <c r="M170" t="s">
        <v>19</v>
      </c>
      <c r="N170">
        <v>0.27452184838754701</v>
      </c>
      <c r="O170" t="s">
        <v>11351</v>
      </c>
      <c r="P170" t="s">
        <v>11354</v>
      </c>
      <c r="R170" t="s">
        <v>11353</v>
      </c>
      <c r="S170">
        <f>IF(SalesData[[#This Row],[Return Status]]="Returned",1,0)</f>
        <v>0</v>
      </c>
      <c r="T170">
        <v>2420.2800000000002</v>
      </c>
      <c r="U170" s="2">
        <f>EOMONTH(SalesData[[#This Row],[Order Date]],0)</f>
        <v>44957</v>
      </c>
      <c r="V170" s="9" t="str">
        <f>"Q"&amp;INT((MONTH(SalesData[[#This Row],[Order Date]])+2)/3)&amp;"-"&amp;YEAR(SalesData[[#This Row],[Order Date]])</f>
        <v>Q1-2023</v>
      </c>
    </row>
    <row r="171" spans="1:22" x14ac:dyDescent="0.35">
      <c r="A171" t="s">
        <v>288</v>
      </c>
      <c r="B171" s="1">
        <v>44937</v>
      </c>
      <c r="C171" t="s">
        <v>26</v>
      </c>
      <c r="D171" t="s">
        <v>46</v>
      </c>
      <c r="E171">
        <v>8781414139</v>
      </c>
      <c r="F171" t="s">
        <v>222</v>
      </c>
      <c r="G171" t="s">
        <v>164</v>
      </c>
      <c r="H171" t="s">
        <v>165</v>
      </c>
      <c r="I171" t="s">
        <v>36</v>
      </c>
      <c r="J171" t="s">
        <v>61</v>
      </c>
      <c r="K171">
        <v>1439.98</v>
      </c>
      <c r="L171">
        <v>70.34</v>
      </c>
      <c r="M171" t="s">
        <v>62</v>
      </c>
      <c r="N171">
        <v>4.8847900665286999E-2</v>
      </c>
      <c r="O171" t="s">
        <v>11351</v>
      </c>
      <c r="P171" t="s">
        <v>11356</v>
      </c>
      <c r="R171" t="s">
        <v>11353</v>
      </c>
      <c r="S171">
        <f>IF(SalesData[[#This Row],[Return Status]]="Returned",1,0)</f>
        <v>0</v>
      </c>
      <c r="U171" s="2">
        <f>EOMONTH(SalesData[[#This Row],[Order Date]],0)</f>
        <v>44957</v>
      </c>
      <c r="V171" s="9" t="str">
        <f>"Q"&amp;INT((MONTH(SalesData[[#This Row],[Order Date]])+2)/3)&amp;"-"&amp;YEAR(SalesData[[#This Row],[Order Date]])</f>
        <v>Q1-2023</v>
      </c>
    </row>
    <row r="172" spans="1:22" x14ac:dyDescent="0.35">
      <c r="A172" t="s">
        <v>289</v>
      </c>
      <c r="B172" s="1">
        <v>44942</v>
      </c>
      <c r="C172" t="s">
        <v>77</v>
      </c>
      <c r="D172" t="s">
        <v>27</v>
      </c>
      <c r="E172">
        <v>5620533645</v>
      </c>
      <c r="F172" t="s">
        <v>40</v>
      </c>
      <c r="G172" t="s">
        <v>69</v>
      </c>
      <c r="H172" t="s">
        <v>41</v>
      </c>
      <c r="I172" t="s">
        <v>31</v>
      </c>
      <c r="J172" t="s">
        <v>19</v>
      </c>
      <c r="K172">
        <v>2445.12</v>
      </c>
      <c r="L172">
        <v>145.19999999999999</v>
      </c>
      <c r="M172" t="s">
        <v>19</v>
      </c>
      <c r="N172">
        <v>5.9383588535532002E-2</v>
      </c>
      <c r="O172" t="s">
        <v>11351</v>
      </c>
      <c r="P172" t="s">
        <v>11356</v>
      </c>
      <c r="R172" t="s">
        <v>11353</v>
      </c>
      <c r="S172">
        <f>IF(SalesData[[#This Row],[Return Status]]="Returned",1,0)</f>
        <v>0</v>
      </c>
      <c r="T172">
        <v>2081.52</v>
      </c>
      <c r="U172" s="2">
        <f>EOMONTH(SalesData[[#This Row],[Order Date]],0)</f>
        <v>44957</v>
      </c>
      <c r="V172" s="9" t="str">
        <f>"Q"&amp;INT((MONTH(SalesData[[#This Row],[Order Date]])+2)/3)&amp;"-"&amp;YEAR(SalesData[[#This Row],[Order Date]])</f>
        <v>Q1-2023</v>
      </c>
    </row>
    <row r="173" spans="1:22" x14ac:dyDescent="0.35">
      <c r="A173" t="s">
        <v>290</v>
      </c>
      <c r="B173" s="1">
        <v>44933</v>
      </c>
      <c r="C173" t="s">
        <v>49</v>
      </c>
      <c r="D173" t="s">
        <v>13</v>
      </c>
      <c r="E173">
        <v>809969308</v>
      </c>
      <c r="F173" t="s">
        <v>168</v>
      </c>
      <c r="G173" t="s">
        <v>54</v>
      </c>
      <c r="H173" t="s">
        <v>55</v>
      </c>
      <c r="I173" t="s">
        <v>31</v>
      </c>
      <c r="J173" t="s">
        <v>65</v>
      </c>
      <c r="K173">
        <v>4459.3599999999997</v>
      </c>
      <c r="L173">
        <v>843.68</v>
      </c>
      <c r="M173" t="s">
        <v>65</v>
      </c>
      <c r="N173">
        <v>0.189193068063579</v>
      </c>
      <c r="O173" t="s">
        <v>11351</v>
      </c>
      <c r="P173" t="s">
        <v>11352</v>
      </c>
      <c r="R173" t="s">
        <v>11353</v>
      </c>
      <c r="S173">
        <f>IF(SalesData[[#This Row],[Return Status]]="Returned",1,0)</f>
        <v>0</v>
      </c>
      <c r="U173" s="2">
        <f>EOMONTH(SalesData[[#This Row],[Order Date]],0)</f>
        <v>44957</v>
      </c>
      <c r="V173" s="9" t="str">
        <f>"Q"&amp;INT((MONTH(SalesData[[#This Row],[Order Date]])+2)/3)&amp;"-"&amp;YEAR(SalesData[[#This Row],[Order Date]])</f>
        <v>Q1-2023</v>
      </c>
    </row>
    <row r="174" spans="1:22" x14ac:dyDescent="0.35">
      <c r="A174" t="s">
        <v>291</v>
      </c>
      <c r="B174" s="1">
        <v>44951</v>
      </c>
      <c r="C174" t="s">
        <v>188</v>
      </c>
      <c r="D174" t="s">
        <v>145</v>
      </c>
      <c r="E174">
        <v>8272299275</v>
      </c>
      <c r="F174" t="s">
        <v>292</v>
      </c>
      <c r="G174" t="s">
        <v>69</v>
      </c>
      <c r="H174" t="s">
        <v>41</v>
      </c>
      <c r="I174" t="s">
        <v>31</v>
      </c>
      <c r="J174" t="s">
        <v>61</v>
      </c>
      <c r="K174">
        <v>233.19</v>
      </c>
      <c r="L174">
        <v>20.010000000000002</v>
      </c>
      <c r="M174" t="s">
        <v>62</v>
      </c>
      <c r="N174">
        <v>8.5809854624983903E-2</v>
      </c>
      <c r="O174" t="s">
        <v>11361</v>
      </c>
      <c r="P174" t="s">
        <v>11356</v>
      </c>
      <c r="R174" t="s">
        <v>11353</v>
      </c>
      <c r="S174">
        <f>IF(SalesData[[#This Row],[Return Status]]="Returned",1,0)</f>
        <v>0</v>
      </c>
      <c r="T174">
        <v>2081.52</v>
      </c>
      <c r="U174" s="2">
        <f>EOMONTH(SalesData[[#This Row],[Order Date]],0)</f>
        <v>44957</v>
      </c>
      <c r="V174" s="9" t="str">
        <f>"Q"&amp;INT((MONTH(SalesData[[#This Row],[Order Date]])+2)/3)&amp;"-"&amp;YEAR(SalesData[[#This Row],[Order Date]])</f>
        <v>Q1-2023</v>
      </c>
    </row>
    <row r="175" spans="1:22" x14ac:dyDescent="0.35">
      <c r="A175" t="s">
        <v>293</v>
      </c>
      <c r="B175" s="1">
        <v>44929</v>
      </c>
      <c r="C175" t="s">
        <v>94</v>
      </c>
      <c r="D175" t="s">
        <v>72</v>
      </c>
      <c r="E175">
        <v>4989266591</v>
      </c>
      <c r="F175" t="s">
        <v>127</v>
      </c>
      <c r="G175" t="s">
        <v>29</v>
      </c>
      <c r="H175" t="s">
        <v>30</v>
      </c>
      <c r="I175" t="s">
        <v>31</v>
      </c>
      <c r="J175" t="s">
        <v>65</v>
      </c>
      <c r="K175">
        <v>1777.43</v>
      </c>
      <c r="L175">
        <v>469.75</v>
      </c>
      <c r="M175" t="s">
        <v>65</v>
      </c>
      <c r="N175">
        <v>0.26428607596360998</v>
      </c>
      <c r="O175" t="s">
        <v>11351</v>
      </c>
      <c r="P175" t="s">
        <v>11354</v>
      </c>
      <c r="R175" t="s">
        <v>11353</v>
      </c>
      <c r="S175">
        <f>IF(SalesData[[#This Row],[Return Status]]="Returned",1,0)</f>
        <v>0</v>
      </c>
      <c r="T175">
        <v>2788.38</v>
      </c>
      <c r="U175" s="2">
        <f>EOMONTH(SalesData[[#This Row],[Order Date]],0)</f>
        <v>44957</v>
      </c>
      <c r="V175" s="9" t="str">
        <f>"Q"&amp;INT((MONTH(SalesData[[#This Row],[Order Date]])+2)/3)&amp;"-"&amp;YEAR(SalesData[[#This Row],[Order Date]])</f>
        <v>Q1-2023</v>
      </c>
    </row>
    <row r="176" spans="1:22" x14ac:dyDescent="0.35">
      <c r="A176" t="s">
        <v>294</v>
      </c>
      <c r="B176" s="1">
        <v>44927</v>
      </c>
      <c r="C176" t="s">
        <v>97</v>
      </c>
      <c r="D176" t="s">
        <v>72</v>
      </c>
      <c r="E176">
        <v>3222591365</v>
      </c>
      <c r="F176" t="s">
        <v>292</v>
      </c>
      <c r="G176" t="s">
        <v>69</v>
      </c>
      <c r="H176" t="s">
        <v>11357</v>
      </c>
      <c r="I176" t="s">
        <v>31</v>
      </c>
      <c r="J176" t="s">
        <v>18</v>
      </c>
      <c r="K176">
        <v>3243.35</v>
      </c>
      <c r="L176">
        <v>457.13</v>
      </c>
      <c r="M176" t="s">
        <v>19</v>
      </c>
      <c r="N176">
        <v>0.14094377726733201</v>
      </c>
      <c r="O176" t="s">
        <v>11351</v>
      </c>
      <c r="P176" t="s">
        <v>11352</v>
      </c>
      <c r="R176" t="s">
        <v>11353</v>
      </c>
      <c r="S176">
        <f>IF(SalesData[[#This Row],[Return Status]]="Returned",1,0)</f>
        <v>0</v>
      </c>
      <c r="T176">
        <v>2081.52</v>
      </c>
      <c r="U176" s="2">
        <f>EOMONTH(SalesData[[#This Row],[Order Date]],0)</f>
        <v>44957</v>
      </c>
      <c r="V176" s="9" t="str">
        <f>"Q"&amp;INT((MONTH(SalesData[[#This Row],[Order Date]])+2)/3)&amp;"-"&amp;YEAR(SalesData[[#This Row],[Order Date]])</f>
        <v>Q1-2023</v>
      </c>
    </row>
    <row r="177" spans="1:22" x14ac:dyDescent="0.35">
      <c r="A177" t="s">
        <v>295</v>
      </c>
      <c r="B177" s="1">
        <v>44951</v>
      </c>
      <c r="C177" t="s">
        <v>162</v>
      </c>
      <c r="D177" t="s">
        <v>145</v>
      </c>
      <c r="E177">
        <v>8699041379</v>
      </c>
      <c r="F177" t="s">
        <v>156</v>
      </c>
      <c r="G177" t="s">
        <v>84</v>
      </c>
      <c r="H177" t="s">
        <v>85</v>
      </c>
      <c r="I177" t="s">
        <v>31</v>
      </c>
      <c r="J177" t="s">
        <v>65</v>
      </c>
      <c r="K177">
        <v>3977.19</v>
      </c>
      <c r="L177">
        <v>1000.35</v>
      </c>
      <c r="M177" t="s">
        <v>65</v>
      </c>
      <c r="N177">
        <v>0.251521803082076</v>
      </c>
      <c r="O177" t="s">
        <v>11351</v>
      </c>
      <c r="P177" t="s">
        <v>11354</v>
      </c>
      <c r="R177" t="s">
        <v>11353</v>
      </c>
      <c r="S177">
        <f>IF(SalesData[[#This Row],[Return Status]]="Returned",1,0)</f>
        <v>0</v>
      </c>
      <c r="T177">
        <v>847.14</v>
      </c>
      <c r="U177" s="2">
        <f>EOMONTH(SalesData[[#This Row],[Order Date]],0)</f>
        <v>44957</v>
      </c>
      <c r="V177" s="9" t="str">
        <f>"Q"&amp;INT((MONTH(SalesData[[#This Row],[Order Date]])+2)/3)&amp;"-"&amp;YEAR(SalesData[[#This Row],[Order Date]])</f>
        <v>Q1-2023</v>
      </c>
    </row>
    <row r="178" spans="1:22" x14ac:dyDescent="0.35">
      <c r="A178" t="s">
        <v>296</v>
      </c>
      <c r="B178" s="1">
        <v>44939</v>
      </c>
      <c r="C178" t="s">
        <v>92</v>
      </c>
      <c r="D178" t="s">
        <v>13</v>
      </c>
      <c r="E178">
        <v>3662103886</v>
      </c>
      <c r="F178" t="s">
        <v>83</v>
      </c>
      <c r="G178" t="s">
        <v>84</v>
      </c>
      <c r="H178" t="s">
        <v>11357</v>
      </c>
      <c r="I178" t="s">
        <v>31</v>
      </c>
      <c r="J178" t="s">
        <v>65</v>
      </c>
      <c r="K178">
        <v>4391.21</v>
      </c>
      <c r="L178">
        <v>761.81</v>
      </c>
      <c r="M178" t="s">
        <v>65</v>
      </c>
      <c r="N178">
        <v>0.17348521250407101</v>
      </c>
      <c r="O178" t="s">
        <v>11351</v>
      </c>
      <c r="P178" t="s">
        <v>11352</v>
      </c>
      <c r="R178" t="s">
        <v>11353</v>
      </c>
      <c r="S178">
        <f>IF(SalesData[[#This Row],[Return Status]]="Returned",1,0)</f>
        <v>0</v>
      </c>
      <c r="T178">
        <v>847.14</v>
      </c>
      <c r="U178" s="2">
        <f>EOMONTH(SalesData[[#This Row],[Order Date]],0)</f>
        <v>44957</v>
      </c>
      <c r="V178" s="9" t="str">
        <f>"Q"&amp;INT((MONTH(SalesData[[#This Row],[Order Date]])+2)/3)&amp;"-"&amp;YEAR(SalesData[[#This Row],[Order Date]])</f>
        <v>Q1-2023</v>
      </c>
    </row>
    <row r="179" spans="1:22" x14ac:dyDescent="0.35">
      <c r="A179" t="s">
        <v>297</v>
      </c>
      <c r="B179" s="1">
        <v>44953</v>
      </c>
      <c r="C179" t="s">
        <v>97</v>
      </c>
      <c r="D179" t="s">
        <v>46</v>
      </c>
      <c r="E179">
        <v>8637659916</v>
      </c>
      <c r="F179" t="s">
        <v>68</v>
      </c>
      <c r="G179" t="s">
        <v>69</v>
      </c>
      <c r="H179" t="s">
        <v>41</v>
      </c>
      <c r="I179" t="s">
        <v>31</v>
      </c>
      <c r="J179" t="s">
        <v>19</v>
      </c>
      <c r="K179">
        <v>1430.67</v>
      </c>
      <c r="L179">
        <v>381.6</v>
      </c>
      <c r="M179" t="s">
        <v>19</v>
      </c>
      <c r="N179">
        <v>0.26672817630900197</v>
      </c>
      <c r="O179" t="s">
        <v>11351</v>
      </c>
      <c r="P179" t="s">
        <v>11354</v>
      </c>
      <c r="R179" t="s">
        <v>11353</v>
      </c>
      <c r="S179">
        <f>IF(SalesData[[#This Row],[Return Status]]="Returned",1,0)</f>
        <v>0</v>
      </c>
      <c r="T179">
        <v>2081.52</v>
      </c>
      <c r="U179" s="2">
        <f>EOMONTH(SalesData[[#This Row],[Order Date]],0)</f>
        <v>44957</v>
      </c>
      <c r="V179" s="9" t="str">
        <f>"Q"&amp;INT((MONTH(SalesData[[#This Row],[Order Date]])+2)/3)&amp;"-"&amp;YEAR(SalesData[[#This Row],[Order Date]])</f>
        <v>Q1-2023</v>
      </c>
    </row>
    <row r="180" spans="1:22" x14ac:dyDescent="0.35">
      <c r="A180" t="s">
        <v>298</v>
      </c>
      <c r="B180" s="1">
        <v>44927</v>
      </c>
      <c r="C180" t="s">
        <v>52</v>
      </c>
      <c r="D180" t="s">
        <v>99</v>
      </c>
      <c r="E180">
        <v>5651269448</v>
      </c>
      <c r="F180" t="s">
        <v>33</v>
      </c>
      <c r="G180" t="s">
        <v>34</v>
      </c>
      <c r="H180" t="s">
        <v>35</v>
      </c>
      <c r="I180" t="s">
        <v>36</v>
      </c>
      <c r="J180" t="s">
        <v>65</v>
      </c>
      <c r="K180">
        <v>2077.88</v>
      </c>
      <c r="L180">
        <v>502.06</v>
      </c>
      <c r="M180" t="s">
        <v>65</v>
      </c>
      <c r="N180">
        <v>0.241621267830674</v>
      </c>
      <c r="O180" t="s">
        <v>11351</v>
      </c>
      <c r="P180" t="s">
        <v>11354</v>
      </c>
      <c r="R180" t="s">
        <v>11353</v>
      </c>
      <c r="S180">
        <f>IF(SalesData[[#This Row],[Return Status]]="Returned",1,0)</f>
        <v>0</v>
      </c>
      <c r="U180" s="2">
        <f>EOMONTH(SalesData[[#This Row],[Order Date]],0)</f>
        <v>44957</v>
      </c>
      <c r="V180" s="9" t="str">
        <f>"Q"&amp;INT((MONTH(SalesData[[#This Row],[Order Date]])+2)/3)&amp;"-"&amp;YEAR(SalesData[[#This Row],[Order Date]])</f>
        <v>Q1-2023</v>
      </c>
    </row>
    <row r="181" spans="1:22" x14ac:dyDescent="0.35">
      <c r="A181" t="s">
        <v>788</v>
      </c>
      <c r="B181" s="1">
        <v>44932</v>
      </c>
      <c r="C181" t="s">
        <v>12</v>
      </c>
      <c r="D181" t="s">
        <v>80</v>
      </c>
      <c r="E181">
        <v>7813675009</v>
      </c>
      <c r="F181" t="s">
        <v>206</v>
      </c>
      <c r="G181" t="s">
        <v>89</v>
      </c>
      <c r="H181" t="s">
        <v>90</v>
      </c>
      <c r="I181" t="s">
        <v>31</v>
      </c>
      <c r="J181" t="s">
        <v>18</v>
      </c>
      <c r="K181">
        <v>4752.93</v>
      </c>
      <c r="L181">
        <v>1159.54</v>
      </c>
      <c r="M181" t="s">
        <v>19</v>
      </c>
      <c r="N181">
        <v>0.24396319743821199</v>
      </c>
      <c r="O181" t="s">
        <v>11351</v>
      </c>
      <c r="P181" t="s">
        <v>11354</v>
      </c>
      <c r="Q181" t="s">
        <v>11363</v>
      </c>
      <c r="R181" t="s">
        <v>11360</v>
      </c>
      <c r="S181">
        <f>IF(SalesData[[#This Row],[Return Status]]="Returned",1,0)</f>
        <v>1</v>
      </c>
      <c r="T181">
        <v>207.68</v>
      </c>
      <c r="U181" s="2">
        <f>EOMONTH(SalesData[[#This Row],[Order Date]],0)</f>
        <v>44957</v>
      </c>
      <c r="V181" s="9" t="str">
        <f>"Q"&amp;INT((MONTH(SalesData[[#This Row],[Order Date]])+2)/3)&amp;"-"&amp;YEAR(SalesData[[#This Row],[Order Date]])</f>
        <v>Q1-2023</v>
      </c>
    </row>
    <row r="182" spans="1:22" x14ac:dyDescent="0.35">
      <c r="A182" t="s">
        <v>299</v>
      </c>
      <c r="B182" s="1">
        <v>44953</v>
      </c>
      <c r="C182" t="s">
        <v>106</v>
      </c>
      <c r="D182" t="s">
        <v>80</v>
      </c>
      <c r="E182">
        <v>2137213865</v>
      </c>
      <c r="F182" t="s">
        <v>83</v>
      </c>
      <c r="G182" t="s">
        <v>84</v>
      </c>
      <c r="H182" t="s">
        <v>85</v>
      </c>
      <c r="I182" t="s">
        <v>31</v>
      </c>
      <c r="J182" t="s">
        <v>19</v>
      </c>
      <c r="K182">
        <v>4119.8100000000004</v>
      </c>
      <c r="L182">
        <v>648.25</v>
      </c>
      <c r="M182" t="s">
        <v>19</v>
      </c>
      <c r="N182">
        <v>0.15734948941820101</v>
      </c>
      <c r="O182" t="s">
        <v>11351</v>
      </c>
      <c r="P182" t="s">
        <v>11352</v>
      </c>
      <c r="R182" t="s">
        <v>11353</v>
      </c>
      <c r="S182">
        <f>IF(SalesData[[#This Row],[Return Status]]="Returned",1,0)</f>
        <v>0</v>
      </c>
      <c r="T182">
        <v>847.14</v>
      </c>
      <c r="U182" s="2">
        <f>EOMONTH(SalesData[[#This Row],[Order Date]],0)</f>
        <v>44957</v>
      </c>
      <c r="V182" s="9" t="str">
        <f>"Q"&amp;INT((MONTH(SalesData[[#This Row],[Order Date]])+2)/3)&amp;"-"&amp;YEAR(SalesData[[#This Row],[Order Date]])</f>
        <v>Q1-2023</v>
      </c>
    </row>
    <row r="183" spans="1:22" x14ac:dyDescent="0.35">
      <c r="A183" t="s">
        <v>300</v>
      </c>
      <c r="B183" s="1">
        <v>44939</v>
      </c>
      <c r="C183" t="s">
        <v>111</v>
      </c>
      <c r="D183" t="s">
        <v>80</v>
      </c>
      <c r="E183">
        <v>9849027703</v>
      </c>
      <c r="F183" t="s">
        <v>58</v>
      </c>
      <c r="G183" t="s">
        <v>11378</v>
      </c>
      <c r="H183" t="s">
        <v>60</v>
      </c>
      <c r="I183" t="s">
        <v>31</v>
      </c>
      <c r="J183" t="s">
        <v>19</v>
      </c>
      <c r="K183">
        <v>3083.65</v>
      </c>
      <c r="L183">
        <v>653.69000000000005</v>
      </c>
      <c r="M183" t="s">
        <v>19</v>
      </c>
      <c r="N183">
        <v>0.211985796053378</v>
      </c>
      <c r="O183" t="s">
        <v>11351</v>
      </c>
      <c r="P183" t="s">
        <v>11354</v>
      </c>
      <c r="R183" t="s">
        <v>11353</v>
      </c>
      <c r="S183">
        <f>IF(SalesData[[#This Row],[Return Status]]="Returned",1,0)</f>
        <v>0</v>
      </c>
      <c r="U183" s="2">
        <f>EOMONTH(SalesData[[#This Row],[Order Date]],0)</f>
        <v>44957</v>
      </c>
      <c r="V183" s="9" t="str">
        <f>"Q"&amp;INT((MONTH(SalesData[[#This Row],[Order Date]])+2)/3)&amp;"-"&amp;YEAR(SalesData[[#This Row],[Order Date]])</f>
        <v>Q1-2023</v>
      </c>
    </row>
    <row r="184" spans="1:22" x14ac:dyDescent="0.35">
      <c r="A184" t="s">
        <v>301</v>
      </c>
      <c r="B184" s="1">
        <v>44934</v>
      </c>
      <c r="C184" t="s">
        <v>21</v>
      </c>
      <c r="D184" t="s">
        <v>99</v>
      </c>
      <c r="E184">
        <v>8011848955</v>
      </c>
      <c r="F184" t="s">
        <v>137</v>
      </c>
      <c r="G184" t="s">
        <v>34</v>
      </c>
      <c r="H184" t="s">
        <v>35</v>
      </c>
      <c r="I184" t="s">
        <v>36</v>
      </c>
      <c r="J184" t="s">
        <v>65</v>
      </c>
      <c r="K184">
        <v>2883.04</v>
      </c>
      <c r="L184">
        <v>289.74</v>
      </c>
      <c r="M184" t="s">
        <v>65</v>
      </c>
      <c r="N184">
        <v>0.100498085354348</v>
      </c>
      <c r="O184" t="s">
        <v>11351</v>
      </c>
      <c r="P184" t="s">
        <v>11352</v>
      </c>
      <c r="R184" t="s">
        <v>11353</v>
      </c>
      <c r="S184">
        <f>IF(SalesData[[#This Row],[Return Status]]="Returned",1,0)</f>
        <v>0</v>
      </c>
      <c r="U184" s="2">
        <f>EOMONTH(SalesData[[#This Row],[Order Date]],0)</f>
        <v>44957</v>
      </c>
      <c r="V184" s="9" t="str">
        <f>"Q"&amp;INT((MONTH(SalesData[[#This Row],[Order Date]])+2)/3)&amp;"-"&amp;YEAR(SalesData[[#This Row],[Order Date]])</f>
        <v>Q1-2023</v>
      </c>
    </row>
    <row r="185" spans="1:22" x14ac:dyDescent="0.35">
      <c r="A185" t="s">
        <v>302</v>
      </c>
      <c r="B185" s="1">
        <v>44930</v>
      </c>
      <c r="C185" t="s">
        <v>106</v>
      </c>
      <c r="D185" t="s">
        <v>72</v>
      </c>
      <c r="E185">
        <v>8947697357</v>
      </c>
      <c r="F185" t="s">
        <v>100</v>
      </c>
      <c r="G185" t="s">
        <v>34</v>
      </c>
      <c r="H185" t="s">
        <v>35</v>
      </c>
      <c r="I185" t="s">
        <v>36</v>
      </c>
      <c r="J185" t="s">
        <v>18</v>
      </c>
      <c r="K185">
        <v>356.42</v>
      </c>
      <c r="L185">
        <v>71.67</v>
      </c>
      <c r="M185" t="s">
        <v>19</v>
      </c>
      <c r="N185">
        <v>0.20108299197575899</v>
      </c>
      <c r="O185" t="s">
        <v>11361</v>
      </c>
      <c r="P185" t="s">
        <v>11354</v>
      </c>
      <c r="R185" t="s">
        <v>11353</v>
      </c>
      <c r="S185">
        <f>IF(SalesData[[#This Row],[Return Status]]="Returned",1,0)</f>
        <v>0</v>
      </c>
      <c r="U185" s="2">
        <f>EOMONTH(SalesData[[#This Row],[Order Date]],0)</f>
        <v>44957</v>
      </c>
      <c r="V185" s="9" t="str">
        <f>"Q"&amp;INT((MONTH(SalesData[[#This Row],[Order Date]])+2)/3)&amp;"-"&amp;YEAR(SalesData[[#This Row],[Order Date]])</f>
        <v>Q1-2023</v>
      </c>
    </row>
    <row r="186" spans="1:22" x14ac:dyDescent="0.35">
      <c r="A186" t="s">
        <v>303</v>
      </c>
      <c r="B186" s="1">
        <v>44942</v>
      </c>
      <c r="C186" t="s">
        <v>111</v>
      </c>
      <c r="D186" t="s">
        <v>72</v>
      </c>
      <c r="E186">
        <v>1651827553</v>
      </c>
      <c r="F186" t="s">
        <v>156</v>
      </c>
      <c r="G186" t="s">
        <v>84</v>
      </c>
      <c r="H186" t="s">
        <v>85</v>
      </c>
      <c r="I186" t="s">
        <v>31</v>
      </c>
      <c r="J186" t="s">
        <v>19</v>
      </c>
      <c r="K186">
        <v>2505.02</v>
      </c>
      <c r="L186">
        <v>210.2</v>
      </c>
      <c r="M186" t="s">
        <v>19</v>
      </c>
      <c r="N186">
        <v>8.3911505696561306E-2</v>
      </c>
      <c r="O186" t="s">
        <v>11351</v>
      </c>
      <c r="P186" t="s">
        <v>11356</v>
      </c>
      <c r="R186" t="s">
        <v>11353</v>
      </c>
      <c r="S186">
        <f>IF(SalesData[[#This Row],[Return Status]]="Returned",1,0)</f>
        <v>0</v>
      </c>
      <c r="T186">
        <v>847.14</v>
      </c>
      <c r="U186" s="2">
        <f>EOMONTH(SalesData[[#This Row],[Order Date]],0)</f>
        <v>44957</v>
      </c>
      <c r="V186" s="9" t="str">
        <f>"Q"&amp;INT((MONTH(SalesData[[#This Row],[Order Date]])+2)/3)&amp;"-"&amp;YEAR(SalesData[[#This Row],[Order Date]])</f>
        <v>Q1-2023</v>
      </c>
    </row>
    <row r="187" spans="1:22" x14ac:dyDescent="0.35">
      <c r="A187" t="s">
        <v>304</v>
      </c>
      <c r="B187" s="1">
        <v>44937</v>
      </c>
      <c r="C187" t="s">
        <v>49</v>
      </c>
      <c r="D187" t="s">
        <v>13</v>
      </c>
      <c r="E187">
        <v>1179080759</v>
      </c>
      <c r="F187" t="s">
        <v>100</v>
      </c>
      <c r="G187" t="s">
        <v>34</v>
      </c>
      <c r="H187" t="s">
        <v>11357</v>
      </c>
      <c r="I187" t="s">
        <v>36</v>
      </c>
      <c r="J187" t="s">
        <v>61</v>
      </c>
      <c r="K187">
        <v>2001.44</v>
      </c>
      <c r="L187">
        <v>465.43</v>
      </c>
      <c r="M187" t="s">
        <v>62</v>
      </c>
      <c r="N187">
        <v>0.232547565752658</v>
      </c>
      <c r="O187" t="s">
        <v>11351</v>
      </c>
      <c r="P187" t="s">
        <v>11354</v>
      </c>
      <c r="R187" t="s">
        <v>11353</v>
      </c>
      <c r="S187">
        <f>IF(SalesData[[#This Row],[Return Status]]="Returned",1,0)</f>
        <v>0</v>
      </c>
      <c r="U187" s="2">
        <f>EOMONTH(SalesData[[#This Row],[Order Date]],0)</f>
        <v>44957</v>
      </c>
      <c r="V187" s="9" t="str">
        <f>"Q"&amp;INT((MONTH(SalesData[[#This Row],[Order Date]])+2)/3)&amp;"-"&amp;YEAR(SalesData[[#This Row],[Order Date]])</f>
        <v>Q1-2023</v>
      </c>
    </row>
    <row r="188" spans="1:22" x14ac:dyDescent="0.35">
      <c r="A188" t="s">
        <v>305</v>
      </c>
      <c r="B188" s="1">
        <v>44953</v>
      </c>
      <c r="C188" t="s">
        <v>45</v>
      </c>
      <c r="D188" t="s">
        <v>145</v>
      </c>
      <c r="E188">
        <v>7187500369</v>
      </c>
      <c r="F188" t="s">
        <v>185</v>
      </c>
      <c r="G188" t="s">
        <v>164</v>
      </c>
      <c r="H188" t="s">
        <v>165</v>
      </c>
      <c r="I188" t="s">
        <v>36</v>
      </c>
      <c r="J188" t="s">
        <v>18</v>
      </c>
      <c r="K188">
        <v>1200.95</v>
      </c>
      <c r="L188">
        <v>188.87</v>
      </c>
      <c r="M188" t="s">
        <v>19</v>
      </c>
      <c r="N188">
        <v>0.15726716349556599</v>
      </c>
      <c r="O188" t="s">
        <v>11351</v>
      </c>
      <c r="P188" t="s">
        <v>11352</v>
      </c>
      <c r="R188" t="s">
        <v>11353</v>
      </c>
      <c r="S188">
        <f>IF(SalesData[[#This Row],[Return Status]]="Returned",1,0)</f>
        <v>0</v>
      </c>
      <c r="U188" s="2">
        <f>EOMONTH(SalesData[[#This Row],[Order Date]],0)</f>
        <v>44957</v>
      </c>
      <c r="V188" s="9" t="str">
        <f>"Q"&amp;INT((MONTH(SalesData[[#This Row],[Order Date]])+2)/3)&amp;"-"&amp;YEAR(SalesData[[#This Row],[Order Date]])</f>
        <v>Q1-2023</v>
      </c>
    </row>
    <row r="189" spans="1:22" x14ac:dyDescent="0.35">
      <c r="A189" t="s">
        <v>306</v>
      </c>
      <c r="B189" s="1">
        <v>44951</v>
      </c>
      <c r="C189" t="s">
        <v>49</v>
      </c>
      <c r="D189" t="s">
        <v>80</v>
      </c>
      <c r="E189">
        <v>4729293143</v>
      </c>
      <c r="F189" t="s">
        <v>28</v>
      </c>
      <c r="G189" t="s">
        <v>29</v>
      </c>
      <c r="H189" t="s">
        <v>30</v>
      </c>
      <c r="I189" t="s">
        <v>31</v>
      </c>
      <c r="J189" t="s">
        <v>42</v>
      </c>
      <c r="K189">
        <v>2375.48</v>
      </c>
      <c r="L189">
        <v>77.510000000000005</v>
      </c>
      <c r="M189" t="s">
        <v>43</v>
      </c>
      <c r="N189">
        <v>3.2629194941653901E-2</v>
      </c>
      <c r="O189" t="s">
        <v>11351</v>
      </c>
      <c r="P189" t="s">
        <v>11356</v>
      </c>
      <c r="R189" t="s">
        <v>11353</v>
      </c>
      <c r="S189">
        <f>IF(SalesData[[#This Row],[Return Status]]="Returned",1,0)</f>
        <v>0</v>
      </c>
      <c r="T189">
        <v>2788.38</v>
      </c>
      <c r="U189" s="2">
        <f>EOMONTH(SalesData[[#This Row],[Order Date]],0)</f>
        <v>44957</v>
      </c>
      <c r="V189" s="9" t="str">
        <f>"Q"&amp;INT((MONTH(SalesData[[#This Row],[Order Date]])+2)/3)&amp;"-"&amp;YEAR(SalesData[[#This Row],[Order Date]])</f>
        <v>Q1-2023</v>
      </c>
    </row>
    <row r="190" spans="1:22" x14ac:dyDescent="0.35">
      <c r="A190" t="s">
        <v>307</v>
      </c>
      <c r="B190" s="1">
        <v>44952</v>
      </c>
      <c r="C190" t="s">
        <v>92</v>
      </c>
      <c r="D190" t="s">
        <v>46</v>
      </c>
      <c r="E190">
        <v>6120347175</v>
      </c>
      <c r="F190" t="s">
        <v>185</v>
      </c>
      <c r="G190" t="s">
        <v>164</v>
      </c>
      <c r="H190" t="s">
        <v>165</v>
      </c>
      <c r="I190" t="s">
        <v>36</v>
      </c>
      <c r="J190" t="s">
        <v>65</v>
      </c>
      <c r="K190">
        <v>1733.82</v>
      </c>
      <c r="L190">
        <v>244.77</v>
      </c>
      <c r="M190" t="s">
        <v>65</v>
      </c>
      <c r="N190">
        <v>0.14117382427241601</v>
      </c>
      <c r="O190" t="s">
        <v>11351</v>
      </c>
      <c r="P190" t="s">
        <v>11352</v>
      </c>
      <c r="R190" t="s">
        <v>11353</v>
      </c>
      <c r="S190">
        <f>IF(SalesData[[#This Row],[Return Status]]="Returned",1,0)</f>
        <v>0</v>
      </c>
      <c r="U190" s="2">
        <f>EOMONTH(SalesData[[#This Row],[Order Date]],0)</f>
        <v>44957</v>
      </c>
      <c r="V190" s="9" t="str">
        <f>"Q"&amp;INT((MONTH(SalesData[[#This Row],[Order Date]])+2)/3)&amp;"-"&amp;YEAR(SalesData[[#This Row],[Order Date]])</f>
        <v>Q1-2023</v>
      </c>
    </row>
    <row r="191" spans="1:22" x14ac:dyDescent="0.35">
      <c r="A191" t="s">
        <v>308</v>
      </c>
      <c r="B191" s="1">
        <v>44936</v>
      </c>
      <c r="C191" t="s">
        <v>67</v>
      </c>
      <c r="D191" t="s">
        <v>27</v>
      </c>
      <c r="E191">
        <v>8771694722</v>
      </c>
      <c r="F191" t="s">
        <v>154</v>
      </c>
      <c r="G191" t="s">
        <v>29</v>
      </c>
      <c r="H191" t="s">
        <v>30</v>
      </c>
      <c r="I191" t="s">
        <v>31</v>
      </c>
      <c r="J191" t="s">
        <v>19</v>
      </c>
      <c r="K191">
        <v>413.98</v>
      </c>
      <c r="L191">
        <v>50.83</v>
      </c>
      <c r="M191" t="s">
        <v>19</v>
      </c>
      <c r="N191">
        <v>0.12278370935794</v>
      </c>
      <c r="O191" t="s">
        <v>11361</v>
      </c>
      <c r="P191" t="s">
        <v>11352</v>
      </c>
      <c r="R191" t="s">
        <v>11353</v>
      </c>
      <c r="S191">
        <f>IF(SalesData[[#This Row],[Return Status]]="Returned",1,0)</f>
        <v>0</v>
      </c>
      <c r="T191">
        <v>2788.38</v>
      </c>
      <c r="U191" s="2">
        <f>EOMONTH(SalesData[[#This Row],[Order Date]],0)</f>
        <v>44957</v>
      </c>
      <c r="V191" s="9" t="str">
        <f>"Q"&amp;INT((MONTH(SalesData[[#This Row],[Order Date]])+2)/3)&amp;"-"&amp;YEAR(SalesData[[#This Row],[Order Date]])</f>
        <v>Q1-2023</v>
      </c>
    </row>
    <row r="192" spans="1:22" x14ac:dyDescent="0.35">
      <c r="A192" t="s">
        <v>309</v>
      </c>
      <c r="B192" s="1">
        <v>44939</v>
      </c>
      <c r="C192" t="s">
        <v>94</v>
      </c>
      <c r="D192" t="s">
        <v>27</v>
      </c>
      <c r="E192">
        <v>9876220234</v>
      </c>
      <c r="F192" t="s">
        <v>95</v>
      </c>
      <c r="G192" t="s">
        <v>59</v>
      </c>
      <c r="H192" t="s">
        <v>11357</v>
      </c>
      <c r="I192" t="s">
        <v>31</v>
      </c>
      <c r="J192" t="s">
        <v>65</v>
      </c>
      <c r="K192">
        <v>4685.2299999999996</v>
      </c>
      <c r="L192">
        <v>739.14</v>
      </c>
      <c r="M192" t="s">
        <v>65</v>
      </c>
      <c r="N192">
        <v>0.15775959771452</v>
      </c>
      <c r="O192" t="s">
        <v>11351</v>
      </c>
      <c r="P192" t="s">
        <v>11352</v>
      </c>
      <c r="Q192" t="s">
        <v>11373</v>
      </c>
      <c r="R192" t="s">
        <v>11360</v>
      </c>
      <c r="S192">
        <f>IF(SalesData[[#This Row],[Return Status]]="Returned",1,0)</f>
        <v>1</v>
      </c>
      <c r="T192">
        <v>2183.56</v>
      </c>
      <c r="U192" s="2">
        <f>EOMONTH(SalesData[[#This Row],[Order Date]],0)</f>
        <v>44957</v>
      </c>
      <c r="V192" s="9" t="str">
        <f>"Q"&amp;INT((MONTH(SalesData[[#This Row],[Order Date]])+2)/3)&amp;"-"&amp;YEAR(SalesData[[#This Row],[Order Date]])</f>
        <v>Q1-2023</v>
      </c>
    </row>
    <row r="193" spans="1:22" x14ac:dyDescent="0.35">
      <c r="A193" t="s">
        <v>310</v>
      </c>
      <c r="B193" s="1">
        <v>44931</v>
      </c>
      <c r="C193" t="s">
        <v>21</v>
      </c>
      <c r="D193" t="s">
        <v>80</v>
      </c>
      <c r="E193">
        <v>4334722820</v>
      </c>
      <c r="F193" t="s">
        <v>185</v>
      </c>
      <c r="G193" t="s">
        <v>164</v>
      </c>
      <c r="H193" t="s">
        <v>165</v>
      </c>
      <c r="I193" t="s">
        <v>36</v>
      </c>
      <c r="J193" t="s">
        <v>65</v>
      </c>
      <c r="K193">
        <v>2751.76</v>
      </c>
      <c r="L193">
        <v>182.94</v>
      </c>
      <c r="M193" t="s">
        <v>65</v>
      </c>
      <c r="N193">
        <v>6.6481088467017502E-2</v>
      </c>
      <c r="O193" t="s">
        <v>11351</v>
      </c>
      <c r="P193" t="s">
        <v>11356</v>
      </c>
      <c r="R193" t="s">
        <v>11353</v>
      </c>
      <c r="S193">
        <f>IF(SalesData[[#This Row],[Return Status]]="Returned",1,0)</f>
        <v>0</v>
      </c>
      <c r="U193" s="2">
        <f>EOMONTH(SalesData[[#This Row],[Order Date]],0)</f>
        <v>44957</v>
      </c>
      <c r="V193" s="9" t="str">
        <f>"Q"&amp;INT((MONTH(SalesData[[#This Row],[Order Date]])+2)/3)&amp;"-"&amp;YEAR(SalesData[[#This Row],[Order Date]])</f>
        <v>Q1-2023</v>
      </c>
    </row>
    <row r="194" spans="1:22" x14ac:dyDescent="0.35">
      <c r="A194" t="s">
        <v>311</v>
      </c>
      <c r="B194" s="1">
        <v>44956</v>
      </c>
      <c r="C194" t="s">
        <v>77</v>
      </c>
      <c r="D194" t="s">
        <v>72</v>
      </c>
      <c r="E194">
        <v>5783174564</v>
      </c>
      <c r="F194" t="s">
        <v>312</v>
      </c>
      <c r="G194" t="s">
        <v>11367</v>
      </c>
      <c r="H194" t="s">
        <v>121</v>
      </c>
      <c r="I194" t="s">
        <v>17</v>
      </c>
      <c r="J194" t="s">
        <v>61</v>
      </c>
      <c r="K194">
        <v>1732.55</v>
      </c>
      <c r="L194">
        <v>271.45999999999998</v>
      </c>
      <c r="M194" t="s">
        <v>62</v>
      </c>
      <c r="N194">
        <v>0.15668234682981699</v>
      </c>
      <c r="O194" t="s">
        <v>11351</v>
      </c>
      <c r="P194" t="s">
        <v>11352</v>
      </c>
      <c r="R194" t="s">
        <v>11353</v>
      </c>
      <c r="S194">
        <f>IF(SalesData[[#This Row],[Return Status]]="Returned",1,0)</f>
        <v>0</v>
      </c>
      <c r="U194" s="2">
        <f>EOMONTH(SalesData[[#This Row],[Order Date]],0)</f>
        <v>44957</v>
      </c>
      <c r="V194" s="9" t="str">
        <f>"Q"&amp;INT((MONTH(SalesData[[#This Row],[Order Date]])+2)/3)&amp;"-"&amp;YEAR(SalesData[[#This Row],[Order Date]])</f>
        <v>Q1-2023</v>
      </c>
    </row>
    <row r="195" spans="1:22" x14ac:dyDescent="0.35">
      <c r="A195" t="s">
        <v>313</v>
      </c>
      <c r="B195" s="1">
        <v>44950</v>
      </c>
      <c r="C195" t="s">
        <v>176</v>
      </c>
      <c r="D195" t="s">
        <v>46</v>
      </c>
      <c r="E195">
        <v>8536866326</v>
      </c>
      <c r="F195" t="s">
        <v>73</v>
      </c>
      <c r="G195" t="s">
        <v>11374</v>
      </c>
      <c r="H195" t="s">
        <v>75</v>
      </c>
      <c r="I195" t="s">
        <v>36</v>
      </c>
      <c r="J195" t="s">
        <v>19</v>
      </c>
      <c r="K195">
        <v>1437.69</v>
      </c>
      <c r="L195">
        <v>331.52</v>
      </c>
      <c r="M195" t="s">
        <v>19</v>
      </c>
      <c r="N195">
        <v>0.23059213043145599</v>
      </c>
      <c r="O195" t="s">
        <v>11351</v>
      </c>
      <c r="P195" t="s">
        <v>11354</v>
      </c>
      <c r="Q195" t="s">
        <v>11373</v>
      </c>
      <c r="R195" t="s">
        <v>11360</v>
      </c>
      <c r="S195">
        <f>IF(SalesData[[#This Row],[Return Status]]="Returned",1,0)</f>
        <v>1</v>
      </c>
      <c r="U195" s="2">
        <f>EOMONTH(SalesData[[#This Row],[Order Date]],0)</f>
        <v>44957</v>
      </c>
      <c r="V195" s="9" t="str">
        <f>"Q"&amp;INT((MONTH(SalesData[[#This Row],[Order Date]])+2)/3)&amp;"-"&amp;YEAR(SalesData[[#This Row],[Order Date]])</f>
        <v>Q1-2023</v>
      </c>
    </row>
    <row r="196" spans="1:22" x14ac:dyDescent="0.35">
      <c r="A196" t="s">
        <v>314</v>
      </c>
      <c r="B196" s="1">
        <v>44935</v>
      </c>
      <c r="C196" t="s">
        <v>106</v>
      </c>
      <c r="D196" t="s">
        <v>72</v>
      </c>
      <c r="E196">
        <v>9735020802</v>
      </c>
      <c r="F196" t="s">
        <v>116</v>
      </c>
      <c r="G196" t="s">
        <v>74</v>
      </c>
      <c r="H196" t="s">
        <v>75</v>
      </c>
      <c r="I196" t="s">
        <v>36</v>
      </c>
      <c r="J196" t="s">
        <v>62</v>
      </c>
      <c r="K196">
        <v>1179.4000000000001</v>
      </c>
      <c r="L196">
        <v>83.37</v>
      </c>
      <c r="M196" t="s">
        <v>62</v>
      </c>
      <c r="N196">
        <v>7.0688485670680007E-2</v>
      </c>
      <c r="O196" t="s">
        <v>11351</v>
      </c>
      <c r="P196" t="s">
        <v>11356</v>
      </c>
      <c r="R196" t="s">
        <v>11353</v>
      </c>
      <c r="S196">
        <f>IF(SalesData[[#This Row],[Return Status]]="Returned",1,0)</f>
        <v>0</v>
      </c>
      <c r="T196">
        <v>2420.2800000000002</v>
      </c>
      <c r="U196" s="2">
        <f>EOMONTH(SalesData[[#This Row],[Order Date]],0)</f>
        <v>44957</v>
      </c>
      <c r="V196" s="9" t="str">
        <f>"Q"&amp;INT((MONTH(SalesData[[#This Row],[Order Date]])+2)/3)&amp;"-"&amp;YEAR(SalesData[[#This Row],[Order Date]])</f>
        <v>Q1-2023</v>
      </c>
    </row>
    <row r="197" spans="1:22" x14ac:dyDescent="0.35">
      <c r="A197" t="s">
        <v>315</v>
      </c>
      <c r="B197" s="1">
        <v>44942</v>
      </c>
      <c r="C197" t="s">
        <v>111</v>
      </c>
      <c r="D197" t="s">
        <v>13</v>
      </c>
      <c r="E197">
        <v>2046187234</v>
      </c>
      <c r="F197" t="s">
        <v>103</v>
      </c>
      <c r="G197" t="s">
        <v>23</v>
      </c>
      <c r="H197" t="s">
        <v>24</v>
      </c>
      <c r="I197" t="s">
        <v>17</v>
      </c>
      <c r="J197" t="s">
        <v>18</v>
      </c>
      <c r="K197">
        <v>3860.7</v>
      </c>
      <c r="L197">
        <v>577.55999999999995</v>
      </c>
      <c r="M197" t="s">
        <v>19</v>
      </c>
      <c r="N197">
        <v>0.149599813505323</v>
      </c>
      <c r="O197" t="s">
        <v>11351</v>
      </c>
      <c r="P197" t="s">
        <v>11352</v>
      </c>
      <c r="R197" t="s">
        <v>11353</v>
      </c>
      <c r="S197">
        <f>IF(SalesData[[#This Row],[Return Status]]="Returned",1,0)</f>
        <v>0</v>
      </c>
      <c r="T197">
        <v>2821.33</v>
      </c>
      <c r="U197" s="2">
        <f>EOMONTH(SalesData[[#This Row],[Order Date]],0)</f>
        <v>44957</v>
      </c>
      <c r="V197" s="9" t="str">
        <f>"Q"&amp;INT((MONTH(SalesData[[#This Row],[Order Date]])+2)/3)&amp;"-"&amp;YEAR(SalesData[[#This Row],[Order Date]])</f>
        <v>Q1-2023</v>
      </c>
    </row>
    <row r="198" spans="1:22" x14ac:dyDescent="0.35">
      <c r="A198" t="s">
        <v>316</v>
      </c>
      <c r="B198" s="1">
        <v>44949</v>
      </c>
      <c r="C198" t="s">
        <v>149</v>
      </c>
      <c r="D198" t="s">
        <v>39</v>
      </c>
      <c r="E198">
        <v>6452088147</v>
      </c>
      <c r="F198" t="s">
        <v>58</v>
      </c>
      <c r="G198" t="s">
        <v>59</v>
      </c>
      <c r="H198" t="s">
        <v>60</v>
      </c>
      <c r="I198" t="s">
        <v>31</v>
      </c>
      <c r="J198" t="s">
        <v>18</v>
      </c>
      <c r="K198">
        <v>4866.8999999999996</v>
      </c>
      <c r="L198">
        <v>456.08</v>
      </c>
      <c r="M198" t="s">
        <v>19</v>
      </c>
      <c r="N198">
        <v>9.3710575520351794E-2</v>
      </c>
      <c r="O198" t="s">
        <v>11351</v>
      </c>
      <c r="P198" t="s">
        <v>11356</v>
      </c>
      <c r="R198" t="s">
        <v>11353</v>
      </c>
      <c r="S198">
        <f>IF(SalesData[[#This Row],[Return Status]]="Returned",1,0)</f>
        <v>0</v>
      </c>
      <c r="T198">
        <v>2183.56</v>
      </c>
      <c r="U198" s="2">
        <f>EOMONTH(SalesData[[#This Row],[Order Date]],0)</f>
        <v>44957</v>
      </c>
      <c r="V198" s="9" t="str">
        <f>"Q"&amp;INT((MONTH(SalesData[[#This Row],[Order Date]])+2)/3)&amp;"-"&amp;YEAR(SalesData[[#This Row],[Order Date]])</f>
        <v>Q1-2023</v>
      </c>
    </row>
    <row r="199" spans="1:22" x14ac:dyDescent="0.35">
      <c r="A199" t="s">
        <v>317</v>
      </c>
      <c r="B199" s="1">
        <v>44940</v>
      </c>
      <c r="C199" t="s">
        <v>87</v>
      </c>
      <c r="D199" t="s">
        <v>46</v>
      </c>
      <c r="E199">
        <v>9792513271</v>
      </c>
      <c r="F199" t="s">
        <v>168</v>
      </c>
      <c r="G199" t="s">
        <v>11371</v>
      </c>
      <c r="H199" t="s">
        <v>55</v>
      </c>
      <c r="I199" t="s">
        <v>31</v>
      </c>
      <c r="J199" t="s">
        <v>62</v>
      </c>
      <c r="K199">
        <v>3512.61</v>
      </c>
      <c r="L199">
        <v>856.01</v>
      </c>
      <c r="M199" t="s">
        <v>62</v>
      </c>
      <c r="N199">
        <v>0.243696282821036</v>
      </c>
      <c r="O199" t="s">
        <v>11351</v>
      </c>
      <c r="P199" t="s">
        <v>11354</v>
      </c>
      <c r="R199" t="s">
        <v>11353</v>
      </c>
      <c r="S199">
        <f>IF(SalesData[[#This Row],[Return Status]]="Returned",1,0)</f>
        <v>0</v>
      </c>
      <c r="U199" s="2">
        <f>EOMONTH(SalesData[[#This Row],[Order Date]],0)</f>
        <v>44957</v>
      </c>
      <c r="V199" s="9" t="str">
        <f>"Q"&amp;INT((MONTH(SalesData[[#This Row],[Order Date]])+2)/3)&amp;"-"&amp;YEAR(SalesData[[#This Row],[Order Date]])</f>
        <v>Q1-2023</v>
      </c>
    </row>
    <row r="200" spans="1:22" x14ac:dyDescent="0.35">
      <c r="A200" t="s">
        <v>318</v>
      </c>
      <c r="B200" s="1">
        <v>44954</v>
      </c>
      <c r="C200" t="s">
        <v>149</v>
      </c>
      <c r="D200" t="s">
        <v>99</v>
      </c>
      <c r="E200">
        <v>652407784</v>
      </c>
      <c r="F200" t="s">
        <v>114</v>
      </c>
      <c r="G200" t="s">
        <v>59</v>
      </c>
      <c r="H200" t="s">
        <v>60</v>
      </c>
      <c r="I200" t="s">
        <v>31</v>
      </c>
      <c r="J200" t="s">
        <v>65</v>
      </c>
      <c r="K200">
        <v>3667.36</v>
      </c>
      <c r="L200">
        <v>382.64</v>
      </c>
      <c r="M200" t="s">
        <v>65</v>
      </c>
      <c r="N200">
        <v>0.104336634527289</v>
      </c>
      <c r="O200" t="s">
        <v>11351</v>
      </c>
      <c r="P200" t="s">
        <v>11352</v>
      </c>
      <c r="R200" t="s">
        <v>11353</v>
      </c>
      <c r="S200">
        <f>IF(SalesData[[#This Row],[Return Status]]="Returned",1,0)</f>
        <v>0</v>
      </c>
      <c r="T200">
        <v>2183.56</v>
      </c>
      <c r="U200" s="2">
        <f>EOMONTH(SalesData[[#This Row],[Order Date]],0)</f>
        <v>44957</v>
      </c>
      <c r="V200" s="9" t="str">
        <f>"Q"&amp;INT((MONTH(SalesData[[#This Row],[Order Date]])+2)/3)&amp;"-"&amp;YEAR(SalesData[[#This Row],[Order Date]])</f>
        <v>Q1-2023</v>
      </c>
    </row>
    <row r="201" spans="1:22" x14ac:dyDescent="0.35">
      <c r="A201" t="s">
        <v>319</v>
      </c>
      <c r="B201" s="1">
        <v>44934</v>
      </c>
      <c r="C201" t="s">
        <v>52</v>
      </c>
      <c r="D201" t="s">
        <v>27</v>
      </c>
      <c r="E201">
        <v>7086209593</v>
      </c>
      <c r="F201" t="s">
        <v>168</v>
      </c>
      <c r="G201" t="s">
        <v>54</v>
      </c>
      <c r="H201" t="s">
        <v>55</v>
      </c>
      <c r="I201" t="s">
        <v>31</v>
      </c>
      <c r="J201" t="s">
        <v>19</v>
      </c>
      <c r="K201">
        <v>2629.87</v>
      </c>
      <c r="L201">
        <v>432.19</v>
      </c>
      <c r="M201" t="s">
        <v>19</v>
      </c>
      <c r="N201">
        <v>0.16433892169574901</v>
      </c>
      <c r="O201" t="s">
        <v>11351</v>
      </c>
      <c r="P201" t="s">
        <v>11352</v>
      </c>
      <c r="R201" t="s">
        <v>11353</v>
      </c>
      <c r="S201">
        <f>IF(SalesData[[#This Row],[Return Status]]="Returned",1,0)</f>
        <v>0</v>
      </c>
      <c r="U201" s="2">
        <f>EOMONTH(SalesData[[#This Row],[Order Date]],0)</f>
        <v>44957</v>
      </c>
      <c r="V201" s="9" t="str">
        <f>"Q"&amp;INT((MONTH(SalesData[[#This Row],[Order Date]])+2)/3)&amp;"-"&amp;YEAR(SalesData[[#This Row],[Order Date]])</f>
        <v>Q1-2023</v>
      </c>
    </row>
    <row r="202" spans="1:22" x14ac:dyDescent="0.35">
      <c r="A202" t="s">
        <v>320</v>
      </c>
      <c r="B202" s="1">
        <v>44942</v>
      </c>
      <c r="C202" t="s">
        <v>94</v>
      </c>
      <c r="D202" t="s">
        <v>13</v>
      </c>
      <c r="E202">
        <v>220317310</v>
      </c>
      <c r="F202" t="s">
        <v>181</v>
      </c>
      <c r="G202" t="s">
        <v>54</v>
      </c>
      <c r="H202" t="s">
        <v>11357</v>
      </c>
      <c r="I202" t="s">
        <v>31</v>
      </c>
      <c r="J202" t="s">
        <v>42</v>
      </c>
      <c r="K202">
        <v>264.45</v>
      </c>
      <c r="L202">
        <v>23.69</v>
      </c>
      <c r="M202" t="s">
        <v>43</v>
      </c>
      <c r="N202">
        <v>8.9582151635469898E-2</v>
      </c>
      <c r="O202" t="s">
        <v>11361</v>
      </c>
      <c r="P202" t="s">
        <v>11356</v>
      </c>
      <c r="R202" t="s">
        <v>11353</v>
      </c>
      <c r="S202">
        <f>IF(SalesData[[#This Row],[Return Status]]="Returned",1,0)</f>
        <v>0</v>
      </c>
      <c r="U202" s="2">
        <f>EOMONTH(SalesData[[#This Row],[Order Date]],0)</f>
        <v>44957</v>
      </c>
      <c r="V202" s="9" t="str">
        <f>"Q"&amp;INT((MONTH(SalesData[[#This Row],[Order Date]])+2)/3)&amp;"-"&amp;YEAR(SalesData[[#This Row],[Order Date]])</f>
        <v>Q1-2023</v>
      </c>
    </row>
    <row r="203" spans="1:22" x14ac:dyDescent="0.35">
      <c r="A203" t="s">
        <v>321</v>
      </c>
      <c r="B203" s="1">
        <v>44950</v>
      </c>
      <c r="C203" t="s">
        <v>184</v>
      </c>
      <c r="D203" t="s">
        <v>80</v>
      </c>
      <c r="E203">
        <v>5094801413</v>
      </c>
      <c r="F203" t="s">
        <v>47</v>
      </c>
      <c r="G203" t="s">
        <v>23</v>
      </c>
      <c r="H203" t="s">
        <v>24</v>
      </c>
      <c r="I203" t="s">
        <v>17</v>
      </c>
      <c r="J203" t="s">
        <v>18</v>
      </c>
      <c r="K203">
        <v>981.73</v>
      </c>
      <c r="L203">
        <v>203.57</v>
      </c>
      <c r="M203" t="s">
        <v>19</v>
      </c>
      <c r="N203">
        <v>0.20735843867458501</v>
      </c>
      <c r="O203" t="s">
        <v>11355</v>
      </c>
      <c r="P203" t="s">
        <v>11354</v>
      </c>
      <c r="R203" t="s">
        <v>11353</v>
      </c>
      <c r="S203">
        <f>IF(SalesData[[#This Row],[Return Status]]="Returned",1,0)</f>
        <v>0</v>
      </c>
      <c r="T203">
        <v>2821.33</v>
      </c>
      <c r="U203" s="2">
        <f>EOMONTH(SalesData[[#This Row],[Order Date]],0)</f>
        <v>44957</v>
      </c>
      <c r="V203" s="9" t="str">
        <f>"Q"&amp;INT((MONTH(SalesData[[#This Row],[Order Date]])+2)/3)&amp;"-"&amp;YEAR(SalesData[[#This Row],[Order Date]])</f>
        <v>Q1-2023</v>
      </c>
    </row>
    <row r="204" spans="1:22" x14ac:dyDescent="0.35">
      <c r="A204" t="s">
        <v>322</v>
      </c>
      <c r="B204" s="1">
        <v>44954</v>
      </c>
      <c r="C204" t="s">
        <v>52</v>
      </c>
      <c r="D204" t="s">
        <v>27</v>
      </c>
      <c r="E204">
        <v>7612286852</v>
      </c>
      <c r="F204" t="s">
        <v>185</v>
      </c>
      <c r="G204" t="s">
        <v>164</v>
      </c>
      <c r="H204" t="s">
        <v>165</v>
      </c>
      <c r="I204" t="s">
        <v>36</v>
      </c>
      <c r="J204" t="s">
        <v>43</v>
      </c>
      <c r="K204">
        <v>4227.37</v>
      </c>
      <c r="L204">
        <v>597.47</v>
      </c>
      <c r="M204" t="s">
        <v>43</v>
      </c>
      <c r="N204">
        <v>0.14133373705164201</v>
      </c>
      <c r="O204" t="s">
        <v>11351</v>
      </c>
      <c r="P204" t="s">
        <v>11352</v>
      </c>
      <c r="R204" t="s">
        <v>11353</v>
      </c>
      <c r="S204">
        <f>IF(SalesData[[#This Row],[Return Status]]="Returned",1,0)</f>
        <v>0</v>
      </c>
      <c r="U204" s="2">
        <f>EOMONTH(SalesData[[#This Row],[Order Date]],0)</f>
        <v>44957</v>
      </c>
      <c r="V204" s="9" t="str">
        <f>"Q"&amp;INT((MONTH(SalesData[[#This Row],[Order Date]])+2)/3)&amp;"-"&amp;YEAR(SalesData[[#This Row],[Order Date]])</f>
        <v>Q1-2023</v>
      </c>
    </row>
    <row r="205" spans="1:22" x14ac:dyDescent="0.35">
      <c r="A205" t="s">
        <v>323</v>
      </c>
      <c r="B205" s="1">
        <v>44942</v>
      </c>
      <c r="C205" t="s">
        <v>205</v>
      </c>
      <c r="D205" t="s">
        <v>72</v>
      </c>
      <c r="E205">
        <v>5776004908</v>
      </c>
      <c r="F205" t="s">
        <v>172</v>
      </c>
      <c r="G205" t="s">
        <v>141</v>
      </c>
      <c r="H205" t="s">
        <v>121</v>
      </c>
      <c r="I205" t="s">
        <v>17</v>
      </c>
      <c r="J205" t="s">
        <v>65</v>
      </c>
      <c r="K205">
        <v>128.07</v>
      </c>
      <c r="L205">
        <v>32.26</v>
      </c>
      <c r="M205" t="s">
        <v>65</v>
      </c>
      <c r="N205">
        <v>0.25189349574451497</v>
      </c>
      <c r="O205" t="s">
        <v>11361</v>
      </c>
      <c r="P205" t="s">
        <v>11354</v>
      </c>
      <c r="R205" t="s">
        <v>11353</v>
      </c>
      <c r="S205">
        <f>IF(SalesData[[#This Row],[Return Status]]="Returned",1,0)</f>
        <v>0</v>
      </c>
      <c r="T205">
        <v>2793.38</v>
      </c>
      <c r="U205" s="2">
        <f>EOMONTH(SalesData[[#This Row],[Order Date]],0)</f>
        <v>44957</v>
      </c>
      <c r="V205" s="9" t="str">
        <f>"Q"&amp;INT((MONTH(SalesData[[#This Row],[Order Date]])+2)/3)&amp;"-"&amp;YEAR(SalesData[[#This Row],[Order Date]])</f>
        <v>Q1-2023</v>
      </c>
    </row>
    <row r="206" spans="1:22" x14ac:dyDescent="0.35">
      <c r="A206" t="s">
        <v>324</v>
      </c>
      <c r="B206" s="1">
        <v>44951</v>
      </c>
      <c r="C206" t="s">
        <v>325</v>
      </c>
      <c r="D206" t="s">
        <v>145</v>
      </c>
      <c r="E206">
        <v>2459334419</v>
      </c>
      <c r="F206" t="s">
        <v>88</v>
      </c>
      <c r="G206" t="s">
        <v>11379</v>
      </c>
      <c r="H206" t="s">
        <v>90</v>
      </c>
      <c r="I206" t="s">
        <v>31</v>
      </c>
      <c r="J206" t="s">
        <v>19</v>
      </c>
      <c r="K206">
        <v>881.05</v>
      </c>
      <c r="L206">
        <v>222.85</v>
      </c>
      <c r="M206" t="s">
        <v>19</v>
      </c>
      <c r="N206">
        <v>0.25293683672890299</v>
      </c>
      <c r="O206" t="s">
        <v>11355</v>
      </c>
      <c r="P206" t="s">
        <v>11354</v>
      </c>
      <c r="R206" t="s">
        <v>11353</v>
      </c>
      <c r="S206">
        <f>IF(SalesData[[#This Row],[Return Status]]="Returned",1,0)</f>
        <v>0</v>
      </c>
      <c r="U206" s="2">
        <f>EOMONTH(SalesData[[#This Row],[Order Date]],0)</f>
        <v>44957</v>
      </c>
      <c r="V206" s="9" t="str">
        <f>"Q"&amp;INT((MONTH(SalesData[[#This Row],[Order Date]])+2)/3)&amp;"-"&amp;YEAR(SalesData[[#This Row],[Order Date]])</f>
        <v>Q1-2023</v>
      </c>
    </row>
    <row r="207" spans="1:22" x14ac:dyDescent="0.35">
      <c r="A207" t="s">
        <v>326</v>
      </c>
      <c r="B207" s="1">
        <v>44955</v>
      </c>
      <c r="C207" t="s">
        <v>106</v>
      </c>
      <c r="D207" t="s">
        <v>13</v>
      </c>
      <c r="E207">
        <v>556613906</v>
      </c>
      <c r="F207" t="s">
        <v>78</v>
      </c>
      <c r="G207" t="s">
        <v>11362</v>
      </c>
      <c r="H207" t="s">
        <v>11357</v>
      </c>
      <c r="I207" t="s">
        <v>17</v>
      </c>
      <c r="J207" t="s">
        <v>61</v>
      </c>
      <c r="K207">
        <v>1647.62</v>
      </c>
      <c r="L207">
        <v>359.84</v>
      </c>
      <c r="M207" t="s">
        <v>62</v>
      </c>
      <c r="N207">
        <v>0.218399873757298</v>
      </c>
      <c r="O207" t="s">
        <v>11351</v>
      </c>
      <c r="P207" t="s">
        <v>11354</v>
      </c>
      <c r="R207" t="s">
        <v>11353</v>
      </c>
      <c r="S207">
        <f>IF(SalesData[[#This Row],[Return Status]]="Returned",1,0)</f>
        <v>0</v>
      </c>
      <c r="U207" s="2">
        <f>EOMONTH(SalesData[[#This Row],[Order Date]],0)</f>
        <v>44957</v>
      </c>
      <c r="V207" s="9" t="str">
        <f>"Q"&amp;INT((MONTH(SalesData[[#This Row],[Order Date]])+2)/3)&amp;"-"&amp;YEAR(SalesData[[#This Row],[Order Date]])</f>
        <v>Q1-2023</v>
      </c>
    </row>
    <row r="208" spans="1:22" x14ac:dyDescent="0.35">
      <c r="A208" t="s">
        <v>327</v>
      </c>
      <c r="B208" s="1">
        <v>44955</v>
      </c>
      <c r="C208" t="s">
        <v>45</v>
      </c>
      <c r="D208" t="s">
        <v>80</v>
      </c>
      <c r="E208">
        <v>2251790864</v>
      </c>
      <c r="F208" t="s">
        <v>78</v>
      </c>
      <c r="G208" t="s">
        <v>15</v>
      </c>
      <c r="H208" t="s">
        <v>16</v>
      </c>
      <c r="I208" t="s">
        <v>17</v>
      </c>
      <c r="J208" t="s">
        <v>18</v>
      </c>
      <c r="K208">
        <v>2414.9899999999998</v>
      </c>
      <c r="L208">
        <v>201.63</v>
      </c>
      <c r="M208" t="s">
        <v>19</v>
      </c>
      <c r="N208">
        <v>8.3491028948359997E-2</v>
      </c>
      <c r="O208" t="s">
        <v>11351</v>
      </c>
      <c r="P208" t="s">
        <v>11356</v>
      </c>
      <c r="R208" t="s">
        <v>11353</v>
      </c>
      <c r="S208">
        <f>IF(SalesData[[#This Row],[Return Status]]="Returned",1,0)</f>
        <v>0</v>
      </c>
      <c r="T208">
        <v>2085.91</v>
      </c>
      <c r="U208" s="2">
        <f>EOMONTH(SalesData[[#This Row],[Order Date]],0)</f>
        <v>44957</v>
      </c>
      <c r="V208" s="9" t="str">
        <f>"Q"&amp;INT((MONTH(SalesData[[#This Row],[Order Date]])+2)/3)&amp;"-"&amp;YEAR(SalesData[[#This Row],[Order Date]])</f>
        <v>Q1-2023</v>
      </c>
    </row>
    <row r="209" spans="1:22" x14ac:dyDescent="0.35">
      <c r="A209" t="s">
        <v>328</v>
      </c>
      <c r="B209" s="1">
        <v>44954</v>
      </c>
      <c r="C209" t="s">
        <v>12</v>
      </c>
      <c r="D209" t="s">
        <v>80</v>
      </c>
      <c r="E209">
        <v>5911665535</v>
      </c>
      <c r="F209" t="s">
        <v>81</v>
      </c>
      <c r="G209" t="s">
        <v>74</v>
      </c>
      <c r="H209" t="s">
        <v>75</v>
      </c>
      <c r="I209" t="s">
        <v>36</v>
      </c>
      <c r="J209" t="s">
        <v>62</v>
      </c>
      <c r="K209">
        <v>3123.45</v>
      </c>
      <c r="L209">
        <v>465.16</v>
      </c>
      <c r="M209" t="s">
        <v>62</v>
      </c>
      <c r="N209">
        <v>0.14892506683314899</v>
      </c>
      <c r="O209" t="s">
        <v>11351</v>
      </c>
      <c r="P209" t="s">
        <v>11352</v>
      </c>
      <c r="R209" t="s">
        <v>11353</v>
      </c>
      <c r="S209">
        <f>IF(SalesData[[#This Row],[Return Status]]="Returned",1,0)</f>
        <v>0</v>
      </c>
      <c r="T209">
        <v>2420.2800000000002</v>
      </c>
      <c r="U209" s="2">
        <f>EOMONTH(SalesData[[#This Row],[Order Date]],0)</f>
        <v>44957</v>
      </c>
      <c r="V209" s="9" t="str">
        <f>"Q"&amp;INT((MONTH(SalesData[[#This Row],[Order Date]])+2)/3)&amp;"-"&amp;YEAR(SalesData[[#This Row],[Order Date]])</f>
        <v>Q1-2023</v>
      </c>
    </row>
    <row r="210" spans="1:22" x14ac:dyDescent="0.35">
      <c r="A210" t="s">
        <v>329</v>
      </c>
      <c r="B210" s="1">
        <v>44934</v>
      </c>
      <c r="C210" t="s">
        <v>26</v>
      </c>
      <c r="D210" t="s">
        <v>145</v>
      </c>
      <c r="E210">
        <v>4051477053</v>
      </c>
      <c r="F210" t="s">
        <v>109</v>
      </c>
      <c r="G210" t="s">
        <v>59</v>
      </c>
      <c r="H210" t="s">
        <v>60</v>
      </c>
      <c r="I210" t="s">
        <v>31</v>
      </c>
      <c r="J210" t="s">
        <v>19</v>
      </c>
      <c r="K210">
        <v>3122.75</v>
      </c>
      <c r="L210">
        <v>930.33</v>
      </c>
      <c r="M210" t="s">
        <v>19</v>
      </c>
      <c r="N210">
        <v>0.29792010247378098</v>
      </c>
      <c r="O210" t="s">
        <v>11351</v>
      </c>
      <c r="P210" t="s">
        <v>11354</v>
      </c>
      <c r="R210" t="s">
        <v>11353</v>
      </c>
      <c r="S210">
        <f>IF(SalesData[[#This Row],[Return Status]]="Returned",1,0)</f>
        <v>0</v>
      </c>
      <c r="T210">
        <v>2183.56</v>
      </c>
      <c r="U210" s="2">
        <f>EOMONTH(SalesData[[#This Row],[Order Date]],0)</f>
        <v>44957</v>
      </c>
      <c r="V210" s="9" t="str">
        <f>"Q"&amp;INT((MONTH(SalesData[[#This Row],[Order Date]])+2)/3)&amp;"-"&amp;YEAR(SalesData[[#This Row],[Order Date]])</f>
        <v>Q1-2023</v>
      </c>
    </row>
    <row r="211" spans="1:22" x14ac:dyDescent="0.35">
      <c r="A211" t="s">
        <v>330</v>
      </c>
      <c r="B211" s="1">
        <v>44945</v>
      </c>
      <c r="C211" t="s">
        <v>162</v>
      </c>
      <c r="D211" t="s">
        <v>99</v>
      </c>
      <c r="E211">
        <v>9407016451</v>
      </c>
      <c r="F211" t="s">
        <v>53</v>
      </c>
      <c r="G211" t="s">
        <v>54</v>
      </c>
      <c r="H211" t="s">
        <v>55</v>
      </c>
      <c r="I211" t="s">
        <v>31</v>
      </c>
      <c r="J211" t="s">
        <v>18</v>
      </c>
      <c r="K211">
        <v>4521.28</v>
      </c>
      <c r="L211">
        <v>727.29</v>
      </c>
      <c r="M211" t="s">
        <v>19</v>
      </c>
      <c r="N211">
        <v>0.160859314176516</v>
      </c>
      <c r="O211" t="s">
        <v>11351</v>
      </c>
      <c r="P211" t="s">
        <v>11352</v>
      </c>
      <c r="R211" t="s">
        <v>11353</v>
      </c>
      <c r="S211">
        <f>IF(SalesData[[#This Row],[Return Status]]="Returned",1,0)</f>
        <v>0</v>
      </c>
      <c r="U211" s="2">
        <f>EOMONTH(SalesData[[#This Row],[Order Date]],0)</f>
        <v>44957</v>
      </c>
      <c r="V211" s="9" t="str">
        <f>"Q"&amp;INT((MONTH(SalesData[[#This Row],[Order Date]])+2)/3)&amp;"-"&amp;YEAR(SalesData[[#This Row],[Order Date]])</f>
        <v>Q1-2023</v>
      </c>
    </row>
    <row r="212" spans="1:22" x14ac:dyDescent="0.35">
      <c r="A212" t="s">
        <v>331</v>
      </c>
      <c r="B212" s="1">
        <v>44936</v>
      </c>
      <c r="C212" t="s">
        <v>184</v>
      </c>
      <c r="D212" t="s">
        <v>72</v>
      </c>
      <c r="E212">
        <v>5762055543</v>
      </c>
      <c r="F212" t="s">
        <v>120</v>
      </c>
      <c r="G212" t="s">
        <v>141</v>
      </c>
      <c r="H212" t="s">
        <v>121</v>
      </c>
      <c r="I212" t="s">
        <v>17</v>
      </c>
      <c r="J212" t="s">
        <v>62</v>
      </c>
      <c r="K212">
        <v>4721.8</v>
      </c>
      <c r="L212">
        <v>1351.67</v>
      </c>
      <c r="M212" t="s">
        <v>62</v>
      </c>
      <c r="N212">
        <v>0.28626159515438998</v>
      </c>
      <c r="O212" t="s">
        <v>11351</v>
      </c>
      <c r="P212" t="s">
        <v>11354</v>
      </c>
      <c r="R212" t="s">
        <v>11353</v>
      </c>
      <c r="S212">
        <f>IF(SalesData[[#This Row],[Return Status]]="Returned",1,0)</f>
        <v>0</v>
      </c>
      <c r="T212">
        <v>2793.38</v>
      </c>
      <c r="U212" s="2">
        <f>EOMONTH(SalesData[[#This Row],[Order Date]],0)</f>
        <v>44957</v>
      </c>
      <c r="V212" s="9" t="str">
        <f>"Q"&amp;INT((MONTH(SalesData[[#This Row],[Order Date]])+2)/3)&amp;"-"&amp;YEAR(SalesData[[#This Row],[Order Date]])</f>
        <v>Q1-2023</v>
      </c>
    </row>
    <row r="213" spans="1:22" x14ac:dyDescent="0.35">
      <c r="A213" t="s">
        <v>332</v>
      </c>
      <c r="B213" s="1">
        <v>44933</v>
      </c>
      <c r="C213" t="s">
        <v>92</v>
      </c>
      <c r="D213" t="s">
        <v>99</v>
      </c>
      <c r="E213">
        <v>6392649578</v>
      </c>
      <c r="F213" t="s">
        <v>168</v>
      </c>
      <c r="G213" t="s">
        <v>54</v>
      </c>
      <c r="H213" t="s">
        <v>55</v>
      </c>
      <c r="I213" t="s">
        <v>31</v>
      </c>
      <c r="J213" t="s">
        <v>18</v>
      </c>
      <c r="K213">
        <v>4315.6899999999996</v>
      </c>
      <c r="L213">
        <v>489.53</v>
      </c>
      <c r="M213" t="s">
        <v>19</v>
      </c>
      <c r="N213">
        <v>0.113430297356854</v>
      </c>
      <c r="O213" t="s">
        <v>11351</v>
      </c>
      <c r="P213" t="s">
        <v>11352</v>
      </c>
      <c r="R213" t="s">
        <v>11353</v>
      </c>
      <c r="S213">
        <f>IF(SalesData[[#This Row],[Return Status]]="Returned",1,0)</f>
        <v>0</v>
      </c>
      <c r="U213" s="2">
        <f>EOMONTH(SalesData[[#This Row],[Order Date]],0)</f>
        <v>44957</v>
      </c>
      <c r="V213" s="9" t="str">
        <f>"Q"&amp;INT((MONTH(SalesData[[#This Row],[Order Date]])+2)/3)&amp;"-"&amp;YEAR(SalesData[[#This Row],[Order Date]])</f>
        <v>Q1-2023</v>
      </c>
    </row>
    <row r="214" spans="1:22" x14ac:dyDescent="0.35">
      <c r="A214" t="s">
        <v>333</v>
      </c>
      <c r="B214" s="1">
        <v>44947</v>
      </c>
      <c r="C214" t="s">
        <v>94</v>
      </c>
      <c r="D214" t="s">
        <v>13</v>
      </c>
      <c r="E214">
        <v>2520566474</v>
      </c>
      <c r="F214" t="s">
        <v>22</v>
      </c>
      <c r="G214" t="s">
        <v>212</v>
      </c>
      <c r="H214" t="s">
        <v>24</v>
      </c>
      <c r="I214" t="s">
        <v>17</v>
      </c>
      <c r="J214" t="s">
        <v>42</v>
      </c>
      <c r="K214">
        <v>3035.91</v>
      </c>
      <c r="L214">
        <v>593.03</v>
      </c>
      <c r="M214" t="s">
        <v>43</v>
      </c>
      <c r="N214">
        <v>0.19533846523777099</v>
      </c>
      <c r="O214" t="s">
        <v>11351</v>
      </c>
      <c r="P214" t="s">
        <v>11352</v>
      </c>
      <c r="R214" t="s">
        <v>11353</v>
      </c>
      <c r="S214">
        <f>IF(SalesData[[#This Row],[Return Status]]="Returned",1,0)</f>
        <v>0</v>
      </c>
      <c r="U214" s="2">
        <f>EOMONTH(SalesData[[#This Row],[Order Date]],0)</f>
        <v>44957</v>
      </c>
      <c r="V214" s="9" t="str">
        <f>"Q"&amp;INT((MONTH(SalesData[[#This Row],[Order Date]])+2)/3)&amp;"-"&amp;YEAR(SalesData[[#This Row],[Order Date]])</f>
        <v>Q1-2023</v>
      </c>
    </row>
    <row r="215" spans="1:22" x14ac:dyDescent="0.35">
      <c r="A215" t="s">
        <v>334</v>
      </c>
      <c r="B215" s="1">
        <v>44928</v>
      </c>
      <c r="C215" t="s">
        <v>139</v>
      </c>
      <c r="D215" t="s">
        <v>39</v>
      </c>
      <c r="E215">
        <v>5267722330</v>
      </c>
      <c r="F215" t="s">
        <v>238</v>
      </c>
      <c r="G215" t="s">
        <v>74</v>
      </c>
      <c r="H215" t="s">
        <v>75</v>
      </c>
      <c r="I215" t="s">
        <v>36</v>
      </c>
      <c r="J215" t="s">
        <v>61</v>
      </c>
      <c r="K215">
        <v>3793.73</v>
      </c>
      <c r="L215">
        <v>181.56</v>
      </c>
      <c r="M215" t="s">
        <v>62</v>
      </c>
      <c r="N215">
        <v>4.78579129247469E-2</v>
      </c>
      <c r="O215" t="s">
        <v>11351</v>
      </c>
      <c r="P215" t="s">
        <v>11356</v>
      </c>
      <c r="Q215" t="s">
        <v>11366</v>
      </c>
      <c r="R215" t="s">
        <v>11360</v>
      </c>
      <c r="S215">
        <f>IF(SalesData[[#This Row],[Return Status]]="Returned",1,0)</f>
        <v>1</v>
      </c>
      <c r="T215">
        <v>2420.2800000000002</v>
      </c>
      <c r="U215" s="2">
        <f>EOMONTH(SalesData[[#This Row],[Order Date]],0)</f>
        <v>44957</v>
      </c>
      <c r="V215" s="9" t="str">
        <f>"Q"&amp;INT((MONTH(SalesData[[#This Row],[Order Date]])+2)/3)&amp;"-"&amp;YEAR(SalesData[[#This Row],[Order Date]])</f>
        <v>Q1-2023</v>
      </c>
    </row>
    <row r="216" spans="1:22" x14ac:dyDescent="0.35">
      <c r="A216" t="s">
        <v>335</v>
      </c>
      <c r="B216" s="1">
        <v>44942</v>
      </c>
      <c r="C216" t="s">
        <v>97</v>
      </c>
      <c r="D216" t="s">
        <v>80</v>
      </c>
      <c r="E216">
        <v>5699988081</v>
      </c>
      <c r="F216" t="s">
        <v>140</v>
      </c>
      <c r="G216" t="s">
        <v>141</v>
      </c>
      <c r="H216" t="s">
        <v>121</v>
      </c>
      <c r="I216" t="s">
        <v>17</v>
      </c>
      <c r="J216" t="s">
        <v>42</v>
      </c>
      <c r="K216">
        <v>4919.4799999999996</v>
      </c>
      <c r="L216">
        <v>199.72</v>
      </c>
      <c r="M216" t="s">
        <v>43</v>
      </c>
      <c r="N216">
        <v>4.0597786757949998E-2</v>
      </c>
      <c r="O216" t="s">
        <v>11351</v>
      </c>
      <c r="P216" t="s">
        <v>11356</v>
      </c>
      <c r="R216" t="s">
        <v>11353</v>
      </c>
      <c r="S216">
        <f>IF(SalesData[[#This Row],[Return Status]]="Returned",1,0)</f>
        <v>0</v>
      </c>
      <c r="T216">
        <v>2793.38</v>
      </c>
      <c r="U216" s="2">
        <f>EOMONTH(SalesData[[#This Row],[Order Date]],0)</f>
        <v>44957</v>
      </c>
      <c r="V216" s="9" t="str">
        <f>"Q"&amp;INT((MONTH(SalesData[[#This Row],[Order Date]])+2)/3)&amp;"-"&amp;YEAR(SalesData[[#This Row],[Order Date]])</f>
        <v>Q1-2023</v>
      </c>
    </row>
    <row r="217" spans="1:22" x14ac:dyDescent="0.35">
      <c r="A217" t="s">
        <v>981</v>
      </c>
      <c r="B217" s="1">
        <v>44969</v>
      </c>
      <c r="C217" t="s">
        <v>106</v>
      </c>
      <c r="D217" t="s">
        <v>80</v>
      </c>
      <c r="E217">
        <v>2732022271</v>
      </c>
      <c r="F217" t="s">
        <v>170</v>
      </c>
      <c r="G217" t="s">
        <v>69</v>
      </c>
      <c r="H217" t="s">
        <v>11357</v>
      </c>
      <c r="I217" t="s">
        <v>31</v>
      </c>
      <c r="J217" t="s">
        <v>19</v>
      </c>
      <c r="K217">
        <v>2141.11</v>
      </c>
      <c r="L217">
        <v>134.01</v>
      </c>
      <c r="M217" t="s">
        <v>19</v>
      </c>
      <c r="N217">
        <v>6.2589030923212705E-2</v>
      </c>
      <c r="O217" t="s">
        <v>11351</v>
      </c>
      <c r="P217" t="s">
        <v>11356</v>
      </c>
      <c r="Q217" t="s">
        <v>11369</v>
      </c>
      <c r="R217" t="s">
        <v>11360</v>
      </c>
      <c r="S217">
        <f>IF(SalesData[[#This Row],[Return Status]]="Returned",1,0)</f>
        <v>1</v>
      </c>
      <c r="T217">
        <v>2081.52</v>
      </c>
      <c r="U217" s="2">
        <f>EOMONTH(SalesData[[#This Row],[Order Date]],0)</f>
        <v>44985</v>
      </c>
      <c r="V217" s="9" t="str">
        <f>"Q"&amp;INT((MONTH(SalesData[[#This Row],[Order Date]])+2)/3)&amp;"-"&amp;YEAR(SalesData[[#This Row],[Order Date]])</f>
        <v>Q1-2023</v>
      </c>
    </row>
    <row r="218" spans="1:22" x14ac:dyDescent="0.35">
      <c r="A218" t="s">
        <v>336</v>
      </c>
      <c r="B218" s="1">
        <v>44929</v>
      </c>
      <c r="C218" t="s">
        <v>21</v>
      </c>
      <c r="D218" t="s">
        <v>72</v>
      </c>
      <c r="E218">
        <v>7264908277</v>
      </c>
      <c r="F218" t="s">
        <v>156</v>
      </c>
      <c r="G218" t="s">
        <v>84</v>
      </c>
      <c r="H218" t="s">
        <v>85</v>
      </c>
      <c r="I218" t="s">
        <v>31</v>
      </c>
      <c r="J218" t="s">
        <v>65</v>
      </c>
      <c r="K218">
        <v>1977.47</v>
      </c>
      <c r="L218">
        <v>232.03</v>
      </c>
      <c r="M218" t="s">
        <v>65</v>
      </c>
      <c r="N218">
        <v>0.11733679904119899</v>
      </c>
      <c r="O218" t="s">
        <v>11351</v>
      </c>
      <c r="P218" t="s">
        <v>11352</v>
      </c>
      <c r="R218" t="s">
        <v>11353</v>
      </c>
      <c r="S218">
        <f>IF(SalesData[[#This Row],[Return Status]]="Returned",1,0)</f>
        <v>0</v>
      </c>
      <c r="T218">
        <v>847.14</v>
      </c>
      <c r="U218" s="2">
        <f>EOMONTH(SalesData[[#This Row],[Order Date]],0)</f>
        <v>44957</v>
      </c>
      <c r="V218" s="9" t="str">
        <f>"Q"&amp;INT((MONTH(SalesData[[#This Row],[Order Date]])+2)/3)&amp;"-"&amp;YEAR(SalesData[[#This Row],[Order Date]])</f>
        <v>Q1-2023</v>
      </c>
    </row>
    <row r="219" spans="1:22" x14ac:dyDescent="0.35">
      <c r="A219" t="s">
        <v>337</v>
      </c>
      <c r="B219" s="1">
        <v>44936</v>
      </c>
      <c r="C219" t="s">
        <v>139</v>
      </c>
      <c r="D219" t="s">
        <v>145</v>
      </c>
      <c r="E219">
        <v>1117518689</v>
      </c>
      <c r="F219" t="s">
        <v>107</v>
      </c>
      <c r="G219" t="s">
        <v>15</v>
      </c>
      <c r="H219" t="s">
        <v>16</v>
      </c>
      <c r="I219" t="s">
        <v>17</v>
      </c>
      <c r="J219" t="s">
        <v>18</v>
      </c>
      <c r="K219">
        <v>2836.15</v>
      </c>
      <c r="L219">
        <v>590.13</v>
      </c>
      <c r="M219" t="s">
        <v>19</v>
      </c>
      <c r="N219">
        <v>0.20807432611110099</v>
      </c>
      <c r="O219" t="s">
        <v>11351</v>
      </c>
      <c r="P219" t="s">
        <v>11354</v>
      </c>
      <c r="R219" t="s">
        <v>11353</v>
      </c>
      <c r="S219">
        <f>IF(SalesData[[#This Row],[Return Status]]="Returned",1,0)</f>
        <v>0</v>
      </c>
      <c r="T219">
        <v>2085.91</v>
      </c>
      <c r="U219" s="2">
        <f>EOMONTH(SalesData[[#This Row],[Order Date]],0)</f>
        <v>44957</v>
      </c>
      <c r="V219" s="9" t="str">
        <f>"Q"&amp;INT((MONTH(SalesData[[#This Row],[Order Date]])+2)/3)&amp;"-"&amp;YEAR(SalesData[[#This Row],[Order Date]])</f>
        <v>Q1-2023</v>
      </c>
    </row>
    <row r="220" spans="1:22" x14ac:dyDescent="0.35">
      <c r="A220" t="s">
        <v>338</v>
      </c>
      <c r="B220" s="1">
        <v>44935</v>
      </c>
      <c r="C220" t="s">
        <v>194</v>
      </c>
      <c r="D220" t="s">
        <v>39</v>
      </c>
      <c r="E220">
        <v>4212309407</v>
      </c>
      <c r="F220" t="s">
        <v>14</v>
      </c>
      <c r="G220" t="s">
        <v>15</v>
      </c>
      <c r="H220" t="s">
        <v>16</v>
      </c>
      <c r="I220" t="s">
        <v>17</v>
      </c>
      <c r="J220" t="s">
        <v>61</v>
      </c>
      <c r="K220">
        <v>1204.6300000000001</v>
      </c>
      <c r="L220">
        <v>227.67</v>
      </c>
      <c r="M220" t="s">
        <v>62</v>
      </c>
      <c r="N220">
        <v>0.188995791238804</v>
      </c>
      <c r="O220" t="s">
        <v>11351</v>
      </c>
      <c r="P220" t="s">
        <v>11352</v>
      </c>
      <c r="R220" t="s">
        <v>11353</v>
      </c>
      <c r="S220">
        <f>IF(SalesData[[#This Row],[Return Status]]="Returned",1,0)</f>
        <v>0</v>
      </c>
      <c r="T220">
        <v>2085.91</v>
      </c>
      <c r="U220" s="2">
        <f>EOMONTH(SalesData[[#This Row],[Order Date]],0)</f>
        <v>44957</v>
      </c>
      <c r="V220" s="9" t="str">
        <f>"Q"&amp;INT((MONTH(SalesData[[#This Row],[Order Date]])+2)/3)&amp;"-"&amp;YEAR(SalesData[[#This Row],[Order Date]])</f>
        <v>Q1-2023</v>
      </c>
    </row>
    <row r="221" spans="1:22" x14ac:dyDescent="0.35">
      <c r="A221" t="s">
        <v>339</v>
      </c>
      <c r="B221" s="1">
        <v>44930</v>
      </c>
      <c r="C221" t="s">
        <v>325</v>
      </c>
      <c r="D221" t="s">
        <v>99</v>
      </c>
      <c r="E221">
        <v>220502099</v>
      </c>
      <c r="F221" t="s">
        <v>47</v>
      </c>
      <c r="G221" t="s">
        <v>11368</v>
      </c>
      <c r="H221" t="s">
        <v>24</v>
      </c>
      <c r="I221" t="s">
        <v>17</v>
      </c>
      <c r="J221" t="s">
        <v>65</v>
      </c>
      <c r="K221">
        <v>823.45</v>
      </c>
      <c r="L221">
        <v>87.93</v>
      </c>
      <c r="M221" t="s">
        <v>65</v>
      </c>
      <c r="N221">
        <v>0.10678243973526</v>
      </c>
      <c r="O221" t="s">
        <v>11355</v>
      </c>
      <c r="P221" t="s">
        <v>11352</v>
      </c>
      <c r="R221" t="s">
        <v>11353</v>
      </c>
      <c r="S221">
        <f>IF(SalesData[[#This Row],[Return Status]]="Returned",1,0)</f>
        <v>0</v>
      </c>
      <c r="U221" s="2">
        <f>EOMONTH(SalesData[[#This Row],[Order Date]],0)</f>
        <v>44957</v>
      </c>
      <c r="V221" s="9" t="str">
        <f>"Q"&amp;INT((MONTH(SalesData[[#This Row],[Order Date]])+2)/3)&amp;"-"&amp;YEAR(SalesData[[#This Row],[Order Date]])</f>
        <v>Q1-2023</v>
      </c>
    </row>
    <row r="222" spans="1:22" x14ac:dyDescent="0.35">
      <c r="A222" t="s">
        <v>340</v>
      </c>
      <c r="B222" s="1">
        <v>44954</v>
      </c>
      <c r="C222" t="s">
        <v>132</v>
      </c>
      <c r="D222" t="s">
        <v>46</v>
      </c>
      <c r="E222">
        <v>1455616814</v>
      </c>
      <c r="F222" t="s">
        <v>103</v>
      </c>
      <c r="G222" t="s">
        <v>23</v>
      </c>
      <c r="H222" t="s">
        <v>11357</v>
      </c>
      <c r="I222" t="s">
        <v>17</v>
      </c>
      <c r="J222" t="s">
        <v>61</v>
      </c>
      <c r="K222">
        <v>2632.74</v>
      </c>
      <c r="L222">
        <v>573.61</v>
      </c>
      <c r="M222" t="s">
        <v>62</v>
      </c>
      <c r="N222">
        <v>0.21787567325296101</v>
      </c>
      <c r="O222" t="s">
        <v>11351</v>
      </c>
      <c r="P222" t="s">
        <v>11354</v>
      </c>
      <c r="R222" t="s">
        <v>11353</v>
      </c>
      <c r="S222">
        <f>IF(SalesData[[#This Row],[Return Status]]="Returned",1,0)</f>
        <v>0</v>
      </c>
      <c r="T222">
        <v>2821.33</v>
      </c>
      <c r="U222" s="2">
        <f>EOMONTH(SalesData[[#This Row],[Order Date]],0)</f>
        <v>44957</v>
      </c>
      <c r="V222" s="9" t="str">
        <f>"Q"&amp;INT((MONTH(SalesData[[#This Row],[Order Date]])+2)/3)&amp;"-"&amp;YEAR(SalesData[[#This Row],[Order Date]])</f>
        <v>Q1-2023</v>
      </c>
    </row>
    <row r="223" spans="1:22" x14ac:dyDescent="0.35">
      <c r="A223" t="s">
        <v>341</v>
      </c>
      <c r="B223" s="1">
        <v>44956</v>
      </c>
      <c r="C223" t="s">
        <v>106</v>
      </c>
      <c r="D223" t="s">
        <v>27</v>
      </c>
      <c r="E223">
        <v>2997877293</v>
      </c>
      <c r="F223" t="s">
        <v>95</v>
      </c>
      <c r="G223" t="s">
        <v>11380</v>
      </c>
      <c r="H223" t="s">
        <v>60</v>
      </c>
      <c r="I223" t="s">
        <v>31</v>
      </c>
      <c r="J223" t="s">
        <v>62</v>
      </c>
      <c r="K223">
        <v>3692.59</v>
      </c>
      <c r="L223">
        <v>317.49</v>
      </c>
      <c r="M223" t="s">
        <v>62</v>
      </c>
      <c r="N223">
        <v>8.5980301089479197E-2</v>
      </c>
      <c r="O223" t="s">
        <v>11351</v>
      </c>
      <c r="P223" t="s">
        <v>11356</v>
      </c>
      <c r="R223" t="s">
        <v>11353</v>
      </c>
      <c r="S223">
        <f>IF(SalesData[[#This Row],[Return Status]]="Returned",1,0)</f>
        <v>0</v>
      </c>
      <c r="U223" s="2">
        <f>EOMONTH(SalesData[[#This Row],[Order Date]],0)</f>
        <v>44957</v>
      </c>
      <c r="V223" s="9" t="str">
        <f>"Q"&amp;INT((MONTH(SalesData[[#This Row],[Order Date]])+2)/3)&amp;"-"&amp;YEAR(SalesData[[#This Row],[Order Date]])</f>
        <v>Q1-2023</v>
      </c>
    </row>
    <row r="224" spans="1:22" x14ac:dyDescent="0.35">
      <c r="A224" t="s">
        <v>342</v>
      </c>
      <c r="B224" s="1">
        <v>44929</v>
      </c>
      <c r="C224" t="s">
        <v>71</v>
      </c>
      <c r="D224" t="s">
        <v>72</v>
      </c>
      <c r="E224">
        <v>4144885015</v>
      </c>
      <c r="F224" t="s">
        <v>133</v>
      </c>
      <c r="G224" t="s">
        <v>89</v>
      </c>
      <c r="H224" t="s">
        <v>90</v>
      </c>
      <c r="I224" t="s">
        <v>31</v>
      </c>
      <c r="J224" t="s">
        <v>61</v>
      </c>
      <c r="K224">
        <v>986.2</v>
      </c>
      <c r="L224">
        <v>251.61</v>
      </c>
      <c r="M224" t="s">
        <v>62</v>
      </c>
      <c r="N224">
        <v>0.25513080511052499</v>
      </c>
      <c r="O224" t="s">
        <v>11355</v>
      </c>
      <c r="P224" t="s">
        <v>11354</v>
      </c>
      <c r="R224" t="s">
        <v>11353</v>
      </c>
      <c r="S224">
        <f>IF(SalesData[[#This Row],[Return Status]]="Returned",1,0)</f>
        <v>0</v>
      </c>
      <c r="T224">
        <v>207.68</v>
      </c>
      <c r="U224" s="2">
        <f>EOMONTH(SalesData[[#This Row],[Order Date]],0)</f>
        <v>44957</v>
      </c>
      <c r="V224" s="9" t="str">
        <f>"Q"&amp;INT((MONTH(SalesData[[#This Row],[Order Date]])+2)/3)&amp;"-"&amp;YEAR(SalesData[[#This Row],[Order Date]])</f>
        <v>Q1-2023</v>
      </c>
    </row>
    <row r="225" spans="1:22" x14ac:dyDescent="0.35">
      <c r="A225" t="s">
        <v>343</v>
      </c>
      <c r="B225" s="1">
        <v>44928</v>
      </c>
      <c r="C225" t="s">
        <v>57</v>
      </c>
      <c r="D225" t="s">
        <v>27</v>
      </c>
      <c r="E225">
        <v>7608495880</v>
      </c>
      <c r="F225" t="s">
        <v>222</v>
      </c>
      <c r="G225" t="s">
        <v>11381</v>
      </c>
      <c r="H225" t="s">
        <v>165</v>
      </c>
      <c r="I225" t="s">
        <v>36</v>
      </c>
      <c r="J225" t="s">
        <v>65</v>
      </c>
      <c r="K225">
        <v>1708.98</v>
      </c>
      <c r="L225">
        <v>224.41</v>
      </c>
      <c r="M225" t="s">
        <v>65</v>
      </c>
      <c r="N225">
        <v>0.13131224473077499</v>
      </c>
      <c r="O225" t="s">
        <v>11351</v>
      </c>
      <c r="P225" t="s">
        <v>11352</v>
      </c>
      <c r="R225" t="s">
        <v>11353</v>
      </c>
      <c r="S225">
        <f>IF(SalesData[[#This Row],[Return Status]]="Returned",1,0)</f>
        <v>0</v>
      </c>
      <c r="U225" s="2">
        <f>EOMONTH(SalesData[[#This Row],[Order Date]],0)</f>
        <v>44957</v>
      </c>
      <c r="V225" s="9" t="str">
        <f>"Q"&amp;INT((MONTH(SalesData[[#This Row],[Order Date]])+2)/3)&amp;"-"&amp;YEAR(SalesData[[#This Row],[Order Date]])</f>
        <v>Q1-2023</v>
      </c>
    </row>
    <row r="226" spans="1:22" x14ac:dyDescent="0.35">
      <c r="A226" t="s">
        <v>344</v>
      </c>
      <c r="B226" s="1">
        <v>44956</v>
      </c>
      <c r="C226" t="s">
        <v>132</v>
      </c>
      <c r="D226" t="s">
        <v>27</v>
      </c>
      <c r="E226">
        <v>461735743</v>
      </c>
      <c r="F226" t="s">
        <v>156</v>
      </c>
      <c r="G226" t="s">
        <v>84</v>
      </c>
      <c r="H226" t="s">
        <v>85</v>
      </c>
      <c r="I226" t="s">
        <v>31</v>
      </c>
      <c r="J226" t="s">
        <v>65</v>
      </c>
      <c r="K226">
        <v>4568.5</v>
      </c>
      <c r="L226">
        <v>684.45</v>
      </c>
      <c r="M226" t="s">
        <v>65</v>
      </c>
      <c r="N226">
        <v>0.149819415563095</v>
      </c>
      <c r="O226" t="s">
        <v>11351</v>
      </c>
      <c r="P226" t="s">
        <v>11352</v>
      </c>
      <c r="Q226" t="s">
        <v>11364</v>
      </c>
      <c r="R226" t="s">
        <v>11360</v>
      </c>
      <c r="S226">
        <f>IF(SalesData[[#This Row],[Return Status]]="Returned",1,0)</f>
        <v>1</v>
      </c>
      <c r="T226">
        <v>847.14</v>
      </c>
      <c r="U226" s="2">
        <f>EOMONTH(SalesData[[#This Row],[Order Date]],0)</f>
        <v>44957</v>
      </c>
      <c r="V226" s="9" t="str">
        <f>"Q"&amp;INT((MONTH(SalesData[[#This Row],[Order Date]])+2)/3)&amp;"-"&amp;YEAR(SalesData[[#This Row],[Order Date]])</f>
        <v>Q1-2023</v>
      </c>
    </row>
    <row r="227" spans="1:22" x14ac:dyDescent="0.35">
      <c r="A227" t="s">
        <v>628</v>
      </c>
      <c r="B227" s="1">
        <v>44930</v>
      </c>
      <c r="C227" t="s">
        <v>77</v>
      </c>
      <c r="D227" t="s">
        <v>80</v>
      </c>
      <c r="E227">
        <v>694096003</v>
      </c>
      <c r="F227" t="s">
        <v>147</v>
      </c>
      <c r="G227" t="s">
        <v>84</v>
      </c>
      <c r="H227" t="s">
        <v>85</v>
      </c>
      <c r="I227" t="s">
        <v>31</v>
      </c>
      <c r="J227" t="s">
        <v>65</v>
      </c>
      <c r="K227">
        <v>2671.17</v>
      </c>
      <c r="L227">
        <v>551.53</v>
      </c>
      <c r="M227" t="s">
        <v>65</v>
      </c>
      <c r="N227">
        <v>0.206475065233587</v>
      </c>
      <c r="O227" t="s">
        <v>11351</v>
      </c>
      <c r="P227" t="s">
        <v>11354</v>
      </c>
      <c r="Q227" t="s">
        <v>11376</v>
      </c>
      <c r="R227" t="s">
        <v>11360</v>
      </c>
      <c r="S227">
        <f>IF(SalesData[[#This Row],[Return Status]]="Returned",1,0)</f>
        <v>1</v>
      </c>
      <c r="T227">
        <v>847.14</v>
      </c>
      <c r="U227" s="2">
        <f>EOMONTH(SalesData[[#This Row],[Order Date]],0)</f>
        <v>44957</v>
      </c>
      <c r="V227" s="9" t="str">
        <f>"Q"&amp;INT((MONTH(SalesData[[#This Row],[Order Date]])+2)/3)&amp;"-"&amp;YEAR(SalesData[[#This Row],[Order Date]])</f>
        <v>Q1-2023</v>
      </c>
    </row>
    <row r="228" spans="1:22" x14ac:dyDescent="0.35">
      <c r="A228" t="s">
        <v>345</v>
      </c>
      <c r="B228" s="1">
        <v>44934</v>
      </c>
      <c r="C228" t="s">
        <v>111</v>
      </c>
      <c r="D228" t="s">
        <v>27</v>
      </c>
      <c r="E228">
        <v>2182307681</v>
      </c>
      <c r="F228" t="s">
        <v>120</v>
      </c>
      <c r="G228" t="s">
        <v>141</v>
      </c>
      <c r="H228" t="s">
        <v>121</v>
      </c>
      <c r="I228" t="s">
        <v>17</v>
      </c>
      <c r="J228" t="s">
        <v>42</v>
      </c>
      <c r="K228">
        <v>1679.78</v>
      </c>
      <c r="L228">
        <v>453.68</v>
      </c>
      <c r="M228" t="s">
        <v>43</v>
      </c>
      <c r="N228">
        <v>0.27008298705782902</v>
      </c>
      <c r="O228" t="s">
        <v>11351</v>
      </c>
      <c r="P228" t="s">
        <v>11354</v>
      </c>
      <c r="R228" t="s">
        <v>11353</v>
      </c>
      <c r="S228">
        <f>IF(SalesData[[#This Row],[Return Status]]="Returned",1,0)</f>
        <v>0</v>
      </c>
      <c r="T228">
        <v>2793.38</v>
      </c>
      <c r="U228" s="2">
        <f>EOMONTH(SalesData[[#This Row],[Order Date]],0)</f>
        <v>44957</v>
      </c>
      <c r="V228" s="9" t="str">
        <f>"Q"&amp;INT((MONTH(SalesData[[#This Row],[Order Date]])+2)/3)&amp;"-"&amp;YEAR(SalesData[[#This Row],[Order Date]])</f>
        <v>Q1-2023</v>
      </c>
    </row>
    <row r="229" spans="1:22" x14ac:dyDescent="0.35">
      <c r="A229" t="s">
        <v>346</v>
      </c>
      <c r="B229" s="1">
        <v>44942</v>
      </c>
      <c r="C229" t="s">
        <v>67</v>
      </c>
      <c r="D229" t="s">
        <v>99</v>
      </c>
      <c r="E229">
        <v>3448571422</v>
      </c>
      <c r="F229" t="s">
        <v>120</v>
      </c>
      <c r="G229" t="s">
        <v>141</v>
      </c>
      <c r="H229" t="s">
        <v>121</v>
      </c>
      <c r="I229" t="s">
        <v>17</v>
      </c>
      <c r="J229" t="s">
        <v>43</v>
      </c>
      <c r="K229">
        <v>1048.76</v>
      </c>
      <c r="L229">
        <v>130.66</v>
      </c>
      <c r="M229" t="s">
        <v>43</v>
      </c>
      <c r="N229">
        <v>0.124585224455548</v>
      </c>
      <c r="O229" t="s">
        <v>11351</v>
      </c>
      <c r="P229" t="s">
        <v>11352</v>
      </c>
      <c r="R229" t="s">
        <v>11353</v>
      </c>
      <c r="S229">
        <f>IF(SalesData[[#This Row],[Return Status]]="Returned",1,0)</f>
        <v>0</v>
      </c>
      <c r="T229">
        <v>2793.38</v>
      </c>
      <c r="U229" s="2">
        <f>EOMONTH(SalesData[[#This Row],[Order Date]],0)</f>
        <v>44957</v>
      </c>
      <c r="V229" s="9" t="str">
        <f>"Q"&amp;INT((MONTH(SalesData[[#This Row],[Order Date]])+2)/3)&amp;"-"&amp;YEAR(SalesData[[#This Row],[Order Date]])</f>
        <v>Q1-2023</v>
      </c>
    </row>
    <row r="230" spans="1:22" x14ac:dyDescent="0.35">
      <c r="A230" t="s">
        <v>674</v>
      </c>
      <c r="B230" s="1">
        <v>44948</v>
      </c>
      <c r="C230" t="s">
        <v>45</v>
      </c>
      <c r="D230" t="s">
        <v>72</v>
      </c>
      <c r="E230">
        <v>2893113253</v>
      </c>
      <c r="F230" t="s">
        <v>129</v>
      </c>
      <c r="G230" t="s">
        <v>54</v>
      </c>
      <c r="H230" t="s">
        <v>55</v>
      </c>
      <c r="I230" t="s">
        <v>31</v>
      </c>
      <c r="J230" t="s">
        <v>62</v>
      </c>
      <c r="K230">
        <v>2543.14</v>
      </c>
      <c r="L230">
        <v>272.27</v>
      </c>
      <c r="M230" t="s">
        <v>62</v>
      </c>
      <c r="N230">
        <v>0.10706056292614601</v>
      </c>
      <c r="O230" t="s">
        <v>11351</v>
      </c>
      <c r="P230" t="s">
        <v>11352</v>
      </c>
      <c r="Q230" t="s">
        <v>11369</v>
      </c>
      <c r="R230" t="s">
        <v>11360</v>
      </c>
      <c r="S230">
        <f>IF(SalesData[[#This Row],[Return Status]]="Returned",1,0)</f>
        <v>1</v>
      </c>
      <c r="U230" s="2">
        <f>EOMONTH(SalesData[[#This Row],[Order Date]],0)</f>
        <v>44957</v>
      </c>
      <c r="V230" s="9" t="str">
        <f>"Q"&amp;INT((MONTH(SalesData[[#This Row],[Order Date]])+2)/3)&amp;"-"&amp;YEAR(SalesData[[#This Row],[Order Date]])</f>
        <v>Q1-2023</v>
      </c>
    </row>
    <row r="231" spans="1:22" x14ac:dyDescent="0.35">
      <c r="A231" t="s">
        <v>347</v>
      </c>
      <c r="B231" s="1">
        <v>44940</v>
      </c>
      <c r="C231" t="s">
        <v>205</v>
      </c>
      <c r="D231" t="s">
        <v>27</v>
      </c>
      <c r="E231">
        <v>8702070160</v>
      </c>
      <c r="F231" t="s">
        <v>127</v>
      </c>
      <c r="G231" t="s">
        <v>29</v>
      </c>
      <c r="H231" t="s">
        <v>30</v>
      </c>
      <c r="I231" t="s">
        <v>31</v>
      </c>
      <c r="J231" t="s">
        <v>42</v>
      </c>
      <c r="K231">
        <v>3089.25</v>
      </c>
      <c r="L231">
        <v>353.28</v>
      </c>
      <c r="M231" t="s">
        <v>43</v>
      </c>
      <c r="N231">
        <v>0.114357853848021</v>
      </c>
      <c r="O231" t="s">
        <v>11351</v>
      </c>
      <c r="P231" t="s">
        <v>11352</v>
      </c>
      <c r="R231" t="s">
        <v>11353</v>
      </c>
      <c r="S231">
        <f>IF(SalesData[[#This Row],[Return Status]]="Returned",1,0)</f>
        <v>0</v>
      </c>
      <c r="T231">
        <v>2788.38</v>
      </c>
      <c r="U231" s="2">
        <f>EOMONTH(SalesData[[#This Row],[Order Date]],0)</f>
        <v>44957</v>
      </c>
      <c r="V231" s="9" t="str">
        <f>"Q"&amp;INT((MONTH(SalesData[[#This Row],[Order Date]])+2)/3)&amp;"-"&amp;YEAR(SalesData[[#This Row],[Order Date]])</f>
        <v>Q1-2023</v>
      </c>
    </row>
    <row r="232" spans="1:22" x14ac:dyDescent="0.35">
      <c r="A232" t="s">
        <v>348</v>
      </c>
      <c r="B232" s="1">
        <v>44952</v>
      </c>
      <c r="C232" t="s">
        <v>97</v>
      </c>
      <c r="D232" t="s">
        <v>39</v>
      </c>
      <c r="E232">
        <v>1747733294</v>
      </c>
      <c r="F232" t="s">
        <v>147</v>
      </c>
      <c r="G232" t="s">
        <v>84</v>
      </c>
      <c r="H232" t="s">
        <v>11357</v>
      </c>
      <c r="I232" t="s">
        <v>31</v>
      </c>
      <c r="J232" t="s">
        <v>61</v>
      </c>
      <c r="K232">
        <v>2277.35</v>
      </c>
      <c r="L232">
        <v>86.93</v>
      </c>
      <c r="M232" t="s">
        <v>62</v>
      </c>
      <c r="N232">
        <v>3.8171559048894597E-2</v>
      </c>
      <c r="O232" t="s">
        <v>11351</v>
      </c>
      <c r="P232" t="s">
        <v>11356</v>
      </c>
      <c r="Q232" t="s">
        <v>11365</v>
      </c>
      <c r="R232" t="s">
        <v>11360</v>
      </c>
      <c r="S232">
        <f>IF(SalesData[[#This Row],[Return Status]]="Returned",1,0)</f>
        <v>1</v>
      </c>
      <c r="T232">
        <v>847.14</v>
      </c>
      <c r="U232" s="2">
        <f>EOMONTH(SalesData[[#This Row],[Order Date]],0)</f>
        <v>44957</v>
      </c>
      <c r="V232" s="9" t="str">
        <f>"Q"&amp;INT((MONTH(SalesData[[#This Row],[Order Date]])+2)/3)&amp;"-"&amp;YEAR(SalesData[[#This Row],[Order Date]])</f>
        <v>Q1-2023</v>
      </c>
    </row>
    <row r="233" spans="1:22" x14ac:dyDescent="0.35">
      <c r="A233" t="s">
        <v>349</v>
      </c>
      <c r="B233" s="1">
        <v>44935</v>
      </c>
      <c r="C233" t="s">
        <v>149</v>
      </c>
      <c r="D233" t="s">
        <v>13</v>
      </c>
      <c r="E233">
        <v>6158148769</v>
      </c>
      <c r="F233" t="s">
        <v>137</v>
      </c>
      <c r="G233" t="s">
        <v>34</v>
      </c>
      <c r="H233" t="s">
        <v>35</v>
      </c>
      <c r="I233" t="s">
        <v>36</v>
      </c>
      <c r="J233" t="s">
        <v>62</v>
      </c>
      <c r="K233">
        <v>1931.41</v>
      </c>
      <c r="L233">
        <v>235.62</v>
      </c>
      <c r="M233" t="s">
        <v>62</v>
      </c>
      <c r="N233">
        <v>0.121993776567378</v>
      </c>
      <c r="O233" t="s">
        <v>11351</v>
      </c>
      <c r="P233" t="s">
        <v>11352</v>
      </c>
      <c r="R233" t="s">
        <v>11353</v>
      </c>
      <c r="S233">
        <f>IF(SalesData[[#This Row],[Return Status]]="Returned",1,0)</f>
        <v>0</v>
      </c>
      <c r="U233" s="2">
        <f>EOMONTH(SalesData[[#This Row],[Order Date]],0)</f>
        <v>44957</v>
      </c>
      <c r="V233" s="9" t="str">
        <f>"Q"&amp;INT((MONTH(SalesData[[#This Row],[Order Date]])+2)/3)&amp;"-"&amp;YEAR(SalesData[[#This Row],[Order Date]])</f>
        <v>Q1-2023</v>
      </c>
    </row>
    <row r="234" spans="1:22" x14ac:dyDescent="0.35">
      <c r="A234" t="s">
        <v>350</v>
      </c>
      <c r="B234" s="1">
        <v>44954</v>
      </c>
      <c r="C234" t="s">
        <v>45</v>
      </c>
      <c r="D234" t="s">
        <v>39</v>
      </c>
      <c r="E234">
        <v>1997581724</v>
      </c>
      <c r="F234" t="s">
        <v>137</v>
      </c>
      <c r="G234" t="s">
        <v>34</v>
      </c>
      <c r="H234" t="s">
        <v>11357</v>
      </c>
      <c r="I234" t="s">
        <v>36</v>
      </c>
      <c r="J234" t="s">
        <v>65</v>
      </c>
      <c r="K234">
        <v>1650.49</v>
      </c>
      <c r="L234">
        <v>336.94</v>
      </c>
      <c r="M234" t="s">
        <v>65</v>
      </c>
      <c r="N234">
        <v>0.20414543559791301</v>
      </c>
      <c r="O234" t="s">
        <v>11351</v>
      </c>
      <c r="P234" t="s">
        <v>11354</v>
      </c>
      <c r="R234" t="s">
        <v>11353</v>
      </c>
      <c r="S234">
        <f>IF(SalesData[[#This Row],[Return Status]]="Returned",1,0)</f>
        <v>0</v>
      </c>
      <c r="U234" s="2">
        <f>EOMONTH(SalesData[[#This Row],[Order Date]],0)</f>
        <v>44957</v>
      </c>
      <c r="V234" s="9" t="str">
        <f>"Q"&amp;INT((MONTH(SalesData[[#This Row],[Order Date]])+2)/3)&amp;"-"&amp;YEAR(SalesData[[#This Row],[Order Date]])</f>
        <v>Q1-2023</v>
      </c>
    </row>
    <row r="235" spans="1:22" x14ac:dyDescent="0.35">
      <c r="A235" t="s">
        <v>351</v>
      </c>
      <c r="B235" s="1">
        <v>44927</v>
      </c>
      <c r="C235" t="s">
        <v>77</v>
      </c>
      <c r="D235" t="s">
        <v>39</v>
      </c>
      <c r="E235">
        <v>3354946519</v>
      </c>
      <c r="F235" t="s">
        <v>83</v>
      </c>
      <c r="G235" t="s">
        <v>84</v>
      </c>
      <c r="H235" t="s">
        <v>11357</v>
      </c>
      <c r="I235" t="s">
        <v>31</v>
      </c>
      <c r="J235" t="s">
        <v>19</v>
      </c>
      <c r="K235">
        <v>24.2</v>
      </c>
      <c r="L235">
        <v>4.3899999999999997</v>
      </c>
      <c r="M235" t="s">
        <v>19</v>
      </c>
      <c r="N235">
        <v>0.181404958677686</v>
      </c>
      <c r="O235" t="s">
        <v>11361</v>
      </c>
      <c r="P235" t="s">
        <v>11352</v>
      </c>
      <c r="Q235" t="s">
        <v>11373</v>
      </c>
      <c r="R235" t="s">
        <v>11360</v>
      </c>
      <c r="S235">
        <f>IF(SalesData[[#This Row],[Return Status]]="Returned",1,0)</f>
        <v>1</v>
      </c>
      <c r="T235">
        <v>847.14</v>
      </c>
      <c r="U235" s="2">
        <f>EOMONTH(SalesData[[#This Row],[Order Date]],0)</f>
        <v>44957</v>
      </c>
      <c r="V235" s="9" t="str">
        <f>"Q"&amp;INT((MONTH(SalesData[[#This Row],[Order Date]])+2)/3)&amp;"-"&amp;YEAR(SalesData[[#This Row],[Order Date]])</f>
        <v>Q1-2023</v>
      </c>
    </row>
    <row r="236" spans="1:22" x14ac:dyDescent="0.35">
      <c r="A236" t="s">
        <v>352</v>
      </c>
      <c r="B236" s="1">
        <v>44938</v>
      </c>
      <c r="C236" t="s">
        <v>92</v>
      </c>
      <c r="D236" t="s">
        <v>80</v>
      </c>
      <c r="E236">
        <v>6683272386</v>
      </c>
      <c r="F236" t="s">
        <v>156</v>
      </c>
      <c r="G236" t="s">
        <v>84</v>
      </c>
      <c r="H236" t="s">
        <v>85</v>
      </c>
      <c r="I236" t="s">
        <v>31</v>
      </c>
      <c r="J236" t="s">
        <v>61</v>
      </c>
      <c r="K236">
        <v>688.7</v>
      </c>
      <c r="L236">
        <v>34</v>
      </c>
      <c r="M236" t="s">
        <v>62</v>
      </c>
      <c r="N236">
        <v>4.9368375199651503E-2</v>
      </c>
      <c r="O236" t="s">
        <v>11355</v>
      </c>
      <c r="P236" t="s">
        <v>11356</v>
      </c>
      <c r="Q236" t="s">
        <v>11365</v>
      </c>
      <c r="R236" t="s">
        <v>11360</v>
      </c>
      <c r="S236">
        <f>IF(SalesData[[#This Row],[Return Status]]="Returned",1,0)</f>
        <v>1</v>
      </c>
      <c r="T236">
        <v>847.14</v>
      </c>
      <c r="U236" s="2">
        <f>EOMONTH(SalesData[[#This Row],[Order Date]],0)</f>
        <v>44957</v>
      </c>
      <c r="V236" s="9" t="str">
        <f>"Q"&amp;INT((MONTH(SalesData[[#This Row],[Order Date]])+2)/3)&amp;"-"&amp;YEAR(SalesData[[#This Row],[Order Date]])</f>
        <v>Q1-2023</v>
      </c>
    </row>
    <row r="237" spans="1:22" x14ac:dyDescent="0.35">
      <c r="A237" t="s">
        <v>353</v>
      </c>
      <c r="B237" s="1">
        <v>44948</v>
      </c>
      <c r="C237" t="s">
        <v>87</v>
      </c>
      <c r="D237" t="s">
        <v>39</v>
      </c>
      <c r="E237">
        <v>9692786876</v>
      </c>
      <c r="F237" t="s">
        <v>159</v>
      </c>
      <c r="G237" t="s">
        <v>251</v>
      </c>
      <c r="H237" t="s">
        <v>85</v>
      </c>
      <c r="I237" t="s">
        <v>31</v>
      </c>
      <c r="J237" t="s">
        <v>65</v>
      </c>
      <c r="K237">
        <v>4237.08</v>
      </c>
      <c r="L237">
        <v>397.96</v>
      </c>
      <c r="M237" t="s">
        <v>65</v>
      </c>
      <c r="N237">
        <v>9.3923173506282598E-2</v>
      </c>
      <c r="O237" t="s">
        <v>11351</v>
      </c>
      <c r="P237" t="s">
        <v>11356</v>
      </c>
      <c r="R237" t="s">
        <v>11353</v>
      </c>
      <c r="S237">
        <f>IF(SalesData[[#This Row],[Return Status]]="Returned",1,0)</f>
        <v>0</v>
      </c>
      <c r="U237" s="2">
        <f>EOMONTH(SalesData[[#This Row],[Order Date]],0)</f>
        <v>44957</v>
      </c>
      <c r="V237" s="9" t="str">
        <f>"Q"&amp;INT((MONTH(SalesData[[#This Row],[Order Date]])+2)/3)&amp;"-"&amp;YEAR(SalesData[[#This Row],[Order Date]])</f>
        <v>Q1-2023</v>
      </c>
    </row>
    <row r="238" spans="1:22" x14ac:dyDescent="0.35">
      <c r="A238" t="s">
        <v>354</v>
      </c>
      <c r="B238" s="1">
        <v>44954</v>
      </c>
      <c r="C238" t="s">
        <v>176</v>
      </c>
      <c r="D238" t="s">
        <v>13</v>
      </c>
      <c r="E238">
        <v>9712847818</v>
      </c>
      <c r="F238" t="s">
        <v>95</v>
      </c>
      <c r="G238" t="s">
        <v>59</v>
      </c>
      <c r="H238" t="s">
        <v>60</v>
      </c>
      <c r="I238" t="s">
        <v>31</v>
      </c>
      <c r="J238" t="s">
        <v>19</v>
      </c>
      <c r="K238">
        <v>3426.69</v>
      </c>
      <c r="L238">
        <v>601.66999999999996</v>
      </c>
      <c r="M238" t="s">
        <v>19</v>
      </c>
      <c r="N238">
        <v>0.175583434743149</v>
      </c>
      <c r="O238" t="s">
        <v>11351</v>
      </c>
      <c r="P238" t="s">
        <v>11352</v>
      </c>
      <c r="R238" t="s">
        <v>11353</v>
      </c>
      <c r="S238">
        <f>IF(SalesData[[#This Row],[Return Status]]="Returned",1,0)</f>
        <v>0</v>
      </c>
      <c r="T238">
        <v>2183.56</v>
      </c>
      <c r="U238" s="2">
        <f>EOMONTH(SalesData[[#This Row],[Order Date]],0)</f>
        <v>44957</v>
      </c>
      <c r="V238" s="9" t="str">
        <f>"Q"&amp;INT((MONTH(SalesData[[#This Row],[Order Date]])+2)/3)&amp;"-"&amp;YEAR(SalesData[[#This Row],[Order Date]])</f>
        <v>Q1-2023</v>
      </c>
    </row>
    <row r="239" spans="1:22" x14ac:dyDescent="0.35">
      <c r="A239" t="s">
        <v>355</v>
      </c>
      <c r="B239" s="1">
        <v>44943</v>
      </c>
      <c r="C239" t="s">
        <v>149</v>
      </c>
      <c r="D239" t="s">
        <v>39</v>
      </c>
      <c r="E239">
        <v>9565442094</v>
      </c>
      <c r="F239" t="s">
        <v>120</v>
      </c>
      <c r="G239" t="s">
        <v>141</v>
      </c>
      <c r="H239" t="s">
        <v>121</v>
      </c>
      <c r="I239" t="s">
        <v>17</v>
      </c>
      <c r="J239" t="s">
        <v>19</v>
      </c>
      <c r="K239">
        <v>3288.47</v>
      </c>
      <c r="L239">
        <v>357.7</v>
      </c>
      <c r="M239" t="s">
        <v>19</v>
      </c>
      <c r="N239">
        <v>0.10877398911956</v>
      </c>
      <c r="O239" t="s">
        <v>11351</v>
      </c>
      <c r="P239" t="s">
        <v>11352</v>
      </c>
      <c r="R239" t="s">
        <v>11353</v>
      </c>
      <c r="S239">
        <f>IF(SalesData[[#This Row],[Return Status]]="Returned",1,0)</f>
        <v>0</v>
      </c>
      <c r="T239">
        <v>2793.38</v>
      </c>
      <c r="U239" s="2">
        <f>EOMONTH(SalesData[[#This Row],[Order Date]],0)</f>
        <v>44957</v>
      </c>
      <c r="V239" s="9" t="str">
        <f>"Q"&amp;INT((MONTH(SalesData[[#This Row],[Order Date]])+2)/3)&amp;"-"&amp;YEAR(SalesData[[#This Row],[Order Date]])</f>
        <v>Q1-2023</v>
      </c>
    </row>
    <row r="240" spans="1:22" x14ac:dyDescent="0.35">
      <c r="A240" t="s">
        <v>356</v>
      </c>
      <c r="B240" s="1">
        <v>44950</v>
      </c>
      <c r="C240" t="s">
        <v>132</v>
      </c>
      <c r="D240" t="s">
        <v>145</v>
      </c>
      <c r="E240">
        <v>9444019292</v>
      </c>
      <c r="F240" t="s">
        <v>357</v>
      </c>
      <c r="G240" t="s">
        <v>164</v>
      </c>
      <c r="H240" t="s">
        <v>165</v>
      </c>
      <c r="I240" t="s">
        <v>36</v>
      </c>
      <c r="J240" t="s">
        <v>19</v>
      </c>
      <c r="K240">
        <v>2434.89</v>
      </c>
      <c r="L240">
        <v>598.57000000000005</v>
      </c>
      <c r="M240" t="s">
        <v>19</v>
      </c>
      <c r="N240">
        <v>0.24583040712311399</v>
      </c>
      <c r="O240" t="s">
        <v>11351</v>
      </c>
      <c r="P240" t="s">
        <v>11354</v>
      </c>
      <c r="R240" t="s">
        <v>11353</v>
      </c>
      <c r="S240">
        <f>IF(SalesData[[#This Row],[Return Status]]="Returned",1,0)</f>
        <v>0</v>
      </c>
      <c r="U240" s="2">
        <f>EOMONTH(SalesData[[#This Row],[Order Date]],0)</f>
        <v>44957</v>
      </c>
      <c r="V240" s="9" t="str">
        <f>"Q"&amp;INT((MONTH(SalesData[[#This Row],[Order Date]])+2)/3)&amp;"-"&amp;YEAR(SalesData[[#This Row],[Order Date]])</f>
        <v>Q1-2023</v>
      </c>
    </row>
    <row r="241" spans="1:22" x14ac:dyDescent="0.35">
      <c r="A241" t="s">
        <v>358</v>
      </c>
      <c r="B241" s="1">
        <v>44934</v>
      </c>
      <c r="C241" t="s">
        <v>97</v>
      </c>
      <c r="D241" t="s">
        <v>80</v>
      </c>
      <c r="E241">
        <v>6372395041</v>
      </c>
      <c r="F241" t="s">
        <v>292</v>
      </c>
      <c r="G241" t="s">
        <v>69</v>
      </c>
      <c r="H241" t="s">
        <v>41</v>
      </c>
      <c r="I241" t="s">
        <v>31</v>
      </c>
      <c r="J241" t="s">
        <v>65</v>
      </c>
      <c r="K241">
        <v>1911.41</v>
      </c>
      <c r="L241">
        <v>421.49</v>
      </c>
      <c r="M241" t="s">
        <v>65</v>
      </c>
      <c r="N241">
        <v>0.22051260587733701</v>
      </c>
      <c r="O241" t="s">
        <v>11351</v>
      </c>
      <c r="P241" t="s">
        <v>11354</v>
      </c>
      <c r="R241" t="s">
        <v>11353</v>
      </c>
      <c r="S241">
        <f>IF(SalesData[[#This Row],[Return Status]]="Returned",1,0)</f>
        <v>0</v>
      </c>
      <c r="T241">
        <v>2081.52</v>
      </c>
      <c r="U241" s="2">
        <f>EOMONTH(SalesData[[#This Row],[Order Date]],0)</f>
        <v>44957</v>
      </c>
      <c r="V241" s="9" t="str">
        <f>"Q"&amp;INT((MONTH(SalesData[[#This Row],[Order Date]])+2)/3)&amp;"-"&amp;YEAR(SalesData[[#This Row],[Order Date]])</f>
        <v>Q1-2023</v>
      </c>
    </row>
    <row r="242" spans="1:22" x14ac:dyDescent="0.35">
      <c r="A242" t="s">
        <v>359</v>
      </c>
      <c r="B242" s="1">
        <v>44948</v>
      </c>
      <c r="C242" t="s">
        <v>21</v>
      </c>
      <c r="D242" t="s">
        <v>46</v>
      </c>
      <c r="E242">
        <v>1856945441</v>
      </c>
      <c r="F242" t="s">
        <v>292</v>
      </c>
      <c r="G242" t="s">
        <v>69</v>
      </c>
      <c r="H242" t="s">
        <v>41</v>
      </c>
      <c r="I242" t="s">
        <v>31</v>
      </c>
      <c r="J242" t="s">
        <v>19</v>
      </c>
      <c r="K242">
        <v>2609.36</v>
      </c>
      <c r="L242">
        <v>555.75</v>
      </c>
      <c r="M242" t="s">
        <v>19</v>
      </c>
      <c r="N242">
        <v>0.212983260263053</v>
      </c>
      <c r="O242" t="s">
        <v>11351</v>
      </c>
      <c r="P242" t="s">
        <v>11354</v>
      </c>
      <c r="R242" t="s">
        <v>11353</v>
      </c>
      <c r="S242">
        <f>IF(SalesData[[#This Row],[Return Status]]="Returned",1,0)</f>
        <v>0</v>
      </c>
      <c r="T242">
        <v>2081.52</v>
      </c>
      <c r="U242" s="2">
        <f>EOMONTH(SalesData[[#This Row],[Order Date]],0)</f>
        <v>44957</v>
      </c>
      <c r="V242" s="9" t="str">
        <f>"Q"&amp;INT((MONTH(SalesData[[#This Row],[Order Date]])+2)/3)&amp;"-"&amp;YEAR(SalesData[[#This Row],[Order Date]])</f>
        <v>Q1-2023</v>
      </c>
    </row>
    <row r="243" spans="1:22" x14ac:dyDescent="0.35">
      <c r="A243" t="s">
        <v>360</v>
      </c>
      <c r="B243" s="1">
        <v>44927</v>
      </c>
      <c r="C243" t="s">
        <v>194</v>
      </c>
      <c r="D243" t="s">
        <v>39</v>
      </c>
      <c r="E243">
        <v>5344300910</v>
      </c>
      <c r="F243" t="s">
        <v>50</v>
      </c>
      <c r="G243" t="s">
        <v>34</v>
      </c>
      <c r="H243" t="s">
        <v>35</v>
      </c>
      <c r="I243" t="s">
        <v>36</v>
      </c>
      <c r="J243" t="s">
        <v>42</v>
      </c>
      <c r="K243">
        <v>450.2</v>
      </c>
      <c r="L243">
        <v>87.01</v>
      </c>
      <c r="M243" t="s">
        <v>43</v>
      </c>
      <c r="N243">
        <v>0.19326965792980899</v>
      </c>
      <c r="O243" t="s">
        <v>11361</v>
      </c>
      <c r="P243" t="s">
        <v>11352</v>
      </c>
      <c r="R243" t="s">
        <v>11353</v>
      </c>
      <c r="S243">
        <f>IF(SalesData[[#This Row],[Return Status]]="Returned",1,0)</f>
        <v>0</v>
      </c>
      <c r="U243" s="2">
        <f>EOMONTH(SalesData[[#This Row],[Order Date]],0)</f>
        <v>44957</v>
      </c>
      <c r="V243" s="9" t="str">
        <f>"Q"&amp;INT((MONTH(SalesData[[#This Row],[Order Date]])+2)/3)&amp;"-"&amp;YEAR(SalesData[[#This Row],[Order Date]])</f>
        <v>Q1-2023</v>
      </c>
    </row>
    <row r="244" spans="1:22" x14ac:dyDescent="0.35">
      <c r="A244" t="s">
        <v>361</v>
      </c>
      <c r="B244" s="1">
        <v>44954</v>
      </c>
      <c r="C244" t="s">
        <v>97</v>
      </c>
      <c r="D244" t="s">
        <v>39</v>
      </c>
      <c r="E244">
        <v>1746542140</v>
      </c>
      <c r="F244" t="s">
        <v>185</v>
      </c>
      <c r="G244" t="s">
        <v>164</v>
      </c>
      <c r="H244" t="s">
        <v>165</v>
      </c>
      <c r="I244" t="s">
        <v>36</v>
      </c>
      <c r="J244" t="s">
        <v>18</v>
      </c>
      <c r="K244">
        <v>906.09</v>
      </c>
      <c r="L244">
        <v>44.16</v>
      </c>
      <c r="M244" t="s">
        <v>19</v>
      </c>
      <c r="N244">
        <v>4.8736880442340202E-2</v>
      </c>
      <c r="O244" t="s">
        <v>11355</v>
      </c>
      <c r="P244" t="s">
        <v>11356</v>
      </c>
      <c r="R244" t="s">
        <v>11353</v>
      </c>
      <c r="S244">
        <f>IF(SalesData[[#This Row],[Return Status]]="Returned",1,0)</f>
        <v>0</v>
      </c>
      <c r="U244" s="2">
        <f>EOMONTH(SalesData[[#This Row],[Order Date]],0)</f>
        <v>44957</v>
      </c>
      <c r="V244" s="9" t="str">
        <f>"Q"&amp;INT((MONTH(SalesData[[#This Row],[Order Date]])+2)/3)&amp;"-"&amp;YEAR(SalesData[[#This Row],[Order Date]])</f>
        <v>Q1-2023</v>
      </c>
    </row>
    <row r="245" spans="1:22" x14ac:dyDescent="0.35">
      <c r="A245" t="s">
        <v>362</v>
      </c>
      <c r="B245" s="1">
        <v>44950</v>
      </c>
      <c r="C245" t="s">
        <v>57</v>
      </c>
      <c r="D245" t="s">
        <v>39</v>
      </c>
      <c r="E245">
        <v>4101194707</v>
      </c>
      <c r="F245" t="s">
        <v>172</v>
      </c>
      <c r="G245" t="s">
        <v>141</v>
      </c>
      <c r="H245" t="s">
        <v>121</v>
      </c>
      <c r="I245" t="s">
        <v>17</v>
      </c>
      <c r="J245" t="s">
        <v>61</v>
      </c>
      <c r="K245">
        <v>4525</v>
      </c>
      <c r="L245">
        <v>837.82</v>
      </c>
      <c r="M245" t="s">
        <v>62</v>
      </c>
      <c r="N245">
        <v>0.18515359116022101</v>
      </c>
      <c r="O245" t="s">
        <v>11351</v>
      </c>
      <c r="P245" t="s">
        <v>11352</v>
      </c>
      <c r="R245" t="s">
        <v>11353</v>
      </c>
      <c r="S245">
        <f>IF(SalesData[[#This Row],[Return Status]]="Returned",1,0)</f>
        <v>0</v>
      </c>
      <c r="T245">
        <v>2793.38</v>
      </c>
      <c r="U245" s="2">
        <f>EOMONTH(SalesData[[#This Row],[Order Date]],0)</f>
        <v>44957</v>
      </c>
      <c r="V245" s="9" t="str">
        <f>"Q"&amp;INT((MONTH(SalesData[[#This Row],[Order Date]])+2)/3)&amp;"-"&amp;YEAR(SalesData[[#This Row],[Order Date]])</f>
        <v>Q1-2023</v>
      </c>
    </row>
    <row r="246" spans="1:22" x14ac:dyDescent="0.35">
      <c r="A246" t="s">
        <v>363</v>
      </c>
      <c r="B246" s="1">
        <v>44950</v>
      </c>
      <c r="C246" t="s">
        <v>188</v>
      </c>
      <c r="D246" t="s">
        <v>39</v>
      </c>
      <c r="E246">
        <v>1985546015</v>
      </c>
      <c r="F246" t="s">
        <v>22</v>
      </c>
      <c r="G246" t="s">
        <v>23</v>
      </c>
      <c r="H246" t="s">
        <v>24</v>
      </c>
      <c r="I246" t="s">
        <v>17</v>
      </c>
      <c r="J246" t="s">
        <v>42</v>
      </c>
      <c r="K246">
        <v>3246.01</v>
      </c>
      <c r="L246">
        <v>252.17</v>
      </c>
      <c r="M246" t="s">
        <v>43</v>
      </c>
      <c r="N246">
        <v>7.7686143912064395E-2</v>
      </c>
      <c r="O246" t="s">
        <v>11351</v>
      </c>
      <c r="P246" t="s">
        <v>11356</v>
      </c>
      <c r="R246" t="s">
        <v>11353</v>
      </c>
      <c r="S246">
        <f>IF(SalesData[[#This Row],[Return Status]]="Returned",1,0)</f>
        <v>0</v>
      </c>
      <c r="T246">
        <v>2821.33</v>
      </c>
      <c r="U246" s="2">
        <f>EOMONTH(SalesData[[#This Row],[Order Date]],0)</f>
        <v>44957</v>
      </c>
      <c r="V246" s="9" t="str">
        <f>"Q"&amp;INT((MONTH(SalesData[[#This Row],[Order Date]])+2)/3)&amp;"-"&amp;YEAR(SalesData[[#This Row],[Order Date]])</f>
        <v>Q1-2023</v>
      </c>
    </row>
    <row r="247" spans="1:22" x14ac:dyDescent="0.35">
      <c r="A247" t="s">
        <v>364</v>
      </c>
      <c r="B247" s="1">
        <v>44936</v>
      </c>
      <c r="C247" t="s">
        <v>92</v>
      </c>
      <c r="D247" t="s">
        <v>27</v>
      </c>
      <c r="E247">
        <v>7173203093</v>
      </c>
      <c r="F247" t="s">
        <v>103</v>
      </c>
      <c r="G247" t="s">
        <v>23</v>
      </c>
      <c r="H247" t="s">
        <v>24</v>
      </c>
      <c r="I247" t="s">
        <v>17</v>
      </c>
      <c r="J247" t="s">
        <v>19</v>
      </c>
      <c r="K247">
        <v>2679.02</v>
      </c>
      <c r="L247">
        <v>683.81</v>
      </c>
      <c r="M247" t="s">
        <v>19</v>
      </c>
      <c r="N247">
        <v>0.25524632141603998</v>
      </c>
      <c r="O247" t="s">
        <v>11351</v>
      </c>
      <c r="P247" t="s">
        <v>11354</v>
      </c>
      <c r="R247" t="s">
        <v>11353</v>
      </c>
      <c r="S247">
        <f>IF(SalesData[[#This Row],[Return Status]]="Returned",1,0)</f>
        <v>0</v>
      </c>
      <c r="T247">
        <v>2821.33</v>
      </c>
      <c r="U247" s="2">
        <f>EOMONTH(SalesData[[#This Row],[Order Date]],0)</f>
        <v>44957</v>
      </c>
      <c r="V247" s="9" t="str">
        <f>"Q"&amp;INT((MONTH(SalesData[[#This Row],[Order Date]])+2)/3)&amp;"-"&amp;YEAR(SalesData[[#This Row],[Order Date]])</f>
        <v>Q1-2023</v>
      </c>
    </row>
    <row r="248" spans="1:22" x14ac:dyDescent="0.35">
      <c r="A248" t="s">
        <v>365</v>
      </c>
      <c r="B248" s="1">
        <v>44928</v>
      </c>
      <c r="C248" t="s">
        <v>176</v>
      </c>
      <c r="D248" t="s">
        <v>13</v>
      </c>
      <c r="E248">
        <v>3878293102</v>
      </c>
      <c r="F248" t="s">
        <v>292</v>
      </c>
      <c r="G248" t="s">
        <v>69</v>
      </c>
      <c r="H248" t="s">
        <v>41</v>
      </c>
      <c r="I248" t="s">
        <v>31</v>
      </c>
      <c r="J248" t="s">
        <v>19</v>
      </c>
      <c r="K248">
        <v>3512.46</v>
      </c>
      <c r="L248">
        <v>229.17</v>
      </c>
      <c r="M248" t="s">
        <v>19</v>
      </c>
      <c r="N248">
        <v>6.5244871115969993E-2</v>
      </c>
      <c r="O248" t="s">
        <v>11351</v>
      </c>
      <c r="P248" t="s">
        <v>11356</v>
      </c>
      <c r="R248" t="s">
        <v>11353</v>
      </c>
      <c r="S248">
        <f>IF(SalesData[[#This Row],[Return Status]]="Returned",1,0)</f>
        <v>0</v>
      </c>
      <c r="T248">
        <v>2081.52</v>
      </c>
      <c r="U248" s="2">
        <f>EOMONTH(SalesData[[#This Row],[Order Date]],0)</f>
        <v>44957</v>
      </c>
      <c r="V248" s="9" t="str">
        <f>"Q"&amp;INT((MONTH(SalesData[[#This Row],[Order Date]])+2)/3)&amp;"-"&amp;YEAR(SalesData[[#This Row],[Order Date]])</f>
        <v>Q1-2023</v>
      </c>
    </row>
    <row r="249" spans="1:22" x14ac:dyDescent="0.35">
      <c r="A249" t="s">
        <v>366</v>
      </c>
      <c r="B249" s="1">
        <v>44931</v>
      </c>
      <c r="C249" t="s">
        <v>67</v>
      </c>
      <c r="D249" t="s">
        <v>13</v>
      </c>
      <c r="E249">
        <v>1799313656</v>
      </c>
      <c r="F249" t="s">
        <v>168</v>
      </c>
      <c r="G249" t="s">
        <v>54</v>
      </c>
      <c r="H249" t="s">
        <v>11357</v>
      </c>
      <c r="I249" t="s">
        <v>31</v>
      </c>
      <c r="J249" t="s">
        <v>18</v>
      </c>
      <c r="K249">
        <v>3825.85</v>
      </c>
      <c r="L249">
        <v>727.42</v>
      </c>
      <c r="M249" t="s">
        <v>19</v>
      </c>
      <c r="N249">
        <v>0.19013291164054999</v>
      </c>
      <c r="O249" t="s">
        <v>11351</v>
      </c>
      <c r="P249" t="s">
        <v>11352</v>
      </c>
      <c r="R249" t="s">
        <v>11353</v>
      </c>
      <c r="S249">
        <f>IF(SalesData[[#This Row],[Return Status]]="Returned",1,0)</f>
        <v>0</v>
      </c>
      <c r="U249" s="2">
        <f>EOMONTH(SalesData[[#This Row],[Order Date]],0)</f>
        <v>44957</v>
      </c>
      <c r="V249" s="9" t="str">
        <f>"Q"&amp;INT((MONTH(SalesData[[#This Row],[Order Date]])+2)/3)&amp;"-"&amp;YEAR(SalesData[[#This Row],[Order Date]])</f>
        <v>Q1-2023</v>
      </c>
    </row>
    <row r="250" spans="1:22" x14ac:dyDescent="0.35">
      <c r="A250" t="s">
        <v>367</v>
      </c>
      <c r="B250" s="1">
        <v>44947</v>
      </c>
      <c r="C250" t="s">
        <v>92</v>
      </c>
      <c r="D250" t="s">
        <v>46</v>
      </c>
      <c r="E250">
        <v>2196207100</v>
      </c>
      <c r="F250" t="s">
        <v>88</v>
      </c>
      <c r="G250" t="s">
        <v>89</v>
      </c>
      <c r="H250" t="s">
        <v>90</v>
      </c>
      <c r="I250" t="s">
        <v>31</v>
      </c>
      <c r="J250" t="s">
        <v>18</v>
      </c>
      <c r="K250">
        <v>3473.65</v>
      </c>
      <c r="L250">
        <v>847.24</v>
      </c>
      <c r="M250" t="s">
        <v>19</v>
      </c>
      <c r="N250">
        <v>0.243904826335411</v>
      </c>
      <c r="O250" t="s">
        <v>11351</v>
      </c>
      <c r="P250" t="s">
        <v>11354</v>
      </c>
      <c r="R250" t="s">
        <v>11353</v>
      </c>
      <c r="S250">
        <f>IF(SalesData[[#This Row],[Return Status]]="Returned",1,0)</f>
        <v>0</v>
      </c>
      <c r="T250">
        <v>207.68</v>
      </c>
      <c r="U250" s="2">
        <f>EOMONTH(SalesData[[#This Row],[Order Date]],0)</f>
        <v>44957</v>
      </c>
      <c r="V250" s="9" t="str">
        <f>"Q"&amp;INT((MONTH(SalesData[[#This Row],[Order Date]])+2)/3)&amp;"-"&amp;YEAR(SalesData[[#This Row],[Order Date]])</f>
        <v>Q1-2023</v>
      </c>
    </row>
    <row r="251" spans="1:22" x14ac:dyDescent="0.35">
      <c r="A251" t="s">
        <v>368</v>
      </c>
      <c r="B251" s="1">
        <v>44933</v>
      </c>
      <c r="C251" t="s">
        <v>106</v>
      </c>
      <c r="D251" t="s">
        <v>46</v>
      </c>
      <c r="E251">
        <v>9279145608</v>
      </c>
      <c r="F251" t="s">
        <v>22</v>
      </c>
      <c r="G251" t="s">
        <v>23</v>
      </c>
      <c r="H251" t="s">
        <v>24</v>
      </c>
      <c r="I251" t="s">
        <v>17</v>
      </c>
      <c r="J251" t="s">
        <v>42</v>
      </c>
      <c r="K251">
        <v>4316.3999999999996</v>
      </c>
      <c r="L251">
        <v>1279.52</v>
      </c>
      <c r="M251" t="s">
        <v>43</v>
      </c>
      <c r="N251">
        <v>0.29643221202854197</v>
      </c>
      <c r="O251" t="s">
        <v>11351</v>
      </c>
      <c r="P251" t="s">
        <v>11354</v>
      </c>
      <c r="R251" t="s">
        <v>11353</v>
      </c>
      <c r="S251">
        <f>IF(SalesData[[#This Row],[Return Status]]="Returned",1,0)</f>
        <v>0</v>
      </c>
      <c r="T251">
        <v>2821.33</v>
      </c>
      <c r="U251" s="2">
        <f>EOMONTH(SalesData[[#This Row],[Order Date]],0)</f>
        <v>44957</v>
      </c>
      <c r="V251" s="9" t="str">
        <f>"Q"&amp;INT((MONTH(SalesData[[#This Row],[Order Date]])+2)/3)&amp;"-"&amp;YEAR(SalesData[[#This Row],[Order Date]])</f>
        <v>Q1-2023</v>
      </c>
    </row>
    <row r="252" spans="1:22" x14ac:dyDescent="0.35">
      <c r="A252" t="s">
        <v>369</v>
      </c>
      <c r="B252" s="1">
        <v>44937</v>
      </c>
      <c r="C252" t="s">
        <v>194</v>
      </c>
      <c r="D252" t="s">
        <v>39</v>
      </c>
      <c r="E252">
        <v>7220054364</v>
      </c>
      <c r="F252" t="s">
        <v>312</v>
      </c>
      <c r="G252" t="s">
        <v>141</v>
      </c>
      <c r="H252" t="s">
        <v>11357</v>
      </c>
      <c r="I252" t="s">
        <v>17</v>
      </c>
      <c r="J252" t="s">
        <v>43</v>
      </c>
      <c r="K252">
        <v>807.07</v>
      </c>
      <c r="L252">
        <v>30.55</v>
      </c>
      <c r="M252" t="s">
        <v>43</v>
      </c>
      <c r="N252">
        <v>3.7852974339276597E-2</v>
      </c>
      <c r="O252" t="s">
        <v>11355</v>
      </c>
      <c r="P252" t="s">
        <v>11356</v>
      </c>
      <c r="R252" t="s">
        <v>11353</v>
      </c>
      <c r="S252">
        <f>IF(SalesData[[#This Row],[Return Status]]="Returned",1,0)</f>
        <v>0</v>
      </c>
      <c r="T252">
        <v>2793.38</v>
      </c>
      <c r="U252" s="2">
        <f>EOMONTH(SalesData[[#This Row],[Order Date]],0)</f>
        <v>44957</v>
      </c>
      <c r="V252" s="9" t="str">
        <f>"Q"&amp;INT((MONTH(SalesData[[#This Row],[Order Date]])+2)/3)&amp;"-"&amp;YEAR(SalesData[[#This Row],[Order Date]])</f>
        <v>Q1-2023</v>
      </c>
    </row>
    <row r="253" spans="1:22" x14ac:dyDescent="0.35">
      <c r="A253" t="s">
        <v>370</v>
      </c>
      <c r="B253" s="1">
        <v>44948</v>
      </c>
      <c r="C253" t="s">
        <v>67</v>
      </c>
      <c r="D253" t="s">
        <v>27</v>
      </c>
      <c r="E253">
        <v>3153136363</v>
      </c>
      <c r="F253" t="s">
        <v>33</v>
      </c>
      <c r="G253" t="s">
        <v>34</v>
      </c>
      <c r="H253" t="s">
        <v>35</v>
      </c>
      <c r="I253" t="s">
        <v>36</v>
      </c>
      <c r="J253" t="s">
        <v>18</v>
      </c>
      <c r="K253">
        <v>1096.5</v>
      </c>
      <c r="L253">
        <v>213.32</v>
      </c>
      <c r="M253" t="s">
        <v>19</v>
      </c>
      <c r="N253">
        <v>0.194546283629731</v>
      </c>
      <c r="O253" t="s">
        <v>11351</v>
      </c>
      <c r="P253" t="s">
        <v>11352</v>
      </c>
      <c r="R253" t="s">
        <v>11353</v>
      </c>
      <c r="S253">
        <f>IF(SalesData[[#This Row],[Return Status]]="Returned",1,0)</f>
        <v>0</v>
      </c>
      <c r="U253" s="2">
        <f>EOMONTH(SalesData[[#This Row],[Order Date]],0)</f>
        <v>44957</v>
      </c>
      <c r="V253" s="9" t="str">
        <f>"Q"&amp;INT((MONTH(SalesData[[#This Row],[Order Date]])+2)/3)&amp;"-"&amp;YEAR(SalesData[[#This Row],[Order Date]])</f>
        <v>Q1-2023</v>
      </c>
    </row>
    <row r="254" spans="1:22" x14ac:dyDescent="0.35">
      <c r="A254" t="s">
        <v>371</v>
      </c>
      <c r="B254" s="1">
        <v>44949</v>
      </c>
      <c r="C254" t="s">
        <v>49</v>
      </c>
      <c r="D254" t="s">
        <v>145</v>
      </c>
      <c r="E254">
        <v>904217762</v>
      </c>
      <c r="F254" t="s">
        <v>238</v>
      </c>
      <c r="G254" t="s">
        <v>74</v>
      </c>
      <c r="H254" t="s">
        <v>11357</v>
      </c>
      <c r="I254" t="s">
        <v>36</v>
      </c>
      <c r="J254" t="s">
        <v>18</v>
      </c>
      <c r="K254">
        <v>2899.04</v>
      </c>
      <c r="L254">
        <v>519.64</v>
      </c>
      <c r="M254" t="s">
        <v>19</v>
      </c>
      <c r="N254">
        <v>0.17924554335228199</v>
      </c>
      <c r="O254" t="s">
        <v>11351</v>
      </c>
      <c r="P254" t="s">
        <v>11352</v>
      </c>
      <c r="R254" t="s">
        <v>11353</v>
      </c>
      <c r="S254">
        <f>IF(SalesData[[#This Row],[Return Status]]="Returned",1,0)</f>
        <v>0</v>
      </c>
      <c r="T254">
        <v>2420.2800000000002</v>
      </c>
      <c r="U254" s="2">
        <f>EOMONTH(SalesData[[#This Row],[Order Date]],0)</f>
        <v>44957</v>
      </c>
      <c r="V254" s="9" t="str">
        <f>"Q"&amp;INT((MONTH(SalesData[[#This Row],[Order Date]])+2)/3)&amp;"-"&amp;YEAR(SalesData[[#This Row],[Order Date]])</f>
        <v>Q1-2023</v>
      </c>
    </row>
    <row r="255" spans="1:22" x14ac:dyDescent="0.35">
      <c r="A255" t="s">
        <v>372</v>
      </c>
      <c r="B255" s="1">
        <v>44955</v>
      </c>
      <c r="C255" t="s">
        <v>26</v>
      </c>
      <c r="D255" t="s">
        <v>99</v>
      </c>
      <c r="E255">
        <v>3569392906</v>
      </c>
      <c r="F255" t="s">
        <v>170</v>
      </c>
      <c r="G255" t="s">
        <v>69</v>
      </c>
      <c r="H255" t="s">
        <v>41</v>
      </c>
      <c r="I255" t="s">
        <v>31</v>
      </c>
      <c r="J255" t="s">
        <v>61</v>
      </c>
      <c r="K255">
        <v>2664.99</v>
      </c>
      <c r="L255">
        <v>424.81</v>
      </c>
      <c r="M255" t="s">
        <v>62</v>
      </c>
      <c r="N255">
        <v>0.159403975249438</v>
      </c>
      <c r="O255" t="s">
        <v>11351</v>
      </c>
      <c r="P255" t="s">
        <v>11352</v>
      </c>
      <c r="R255" t="s">
        <v>11353</v>
      </c>
      <c r="S255">
        <f>IF(SalesData[[#This Row],[Return Status]]="Returned",1,0)</f>
        <v>0</v>
      </c>
      <c r="T255">
        <v>2081.52</v>
      </c>
      <c r="U255" s="2">
        <f>EOMONTH(SalesData[[#This Row],[Order Date]],0)</f>
        <v>44957</v>
      </c>
      <c r="V255" s="9" t="str">
        <f>"Q"&amp;INT((MONTH(SalesData[[#This Row],[Order Date]])+2)/3)&amp;"-"&amp;YEAR(SalesData[[#This Row],[Order Date]])</f>
        <v>Q1-2023</v>
      </c>
    </row>
    <row r="256" spans="1:22" x14ac:dyDescent="0.35">
      <c r="A256" t="s">
        <v>373</v>
      </c>
      <c r="B256" s="1">
        <v>44951</v>
      </c>
      <c r="C256" t="s">
        <v>87</v>
      </c>
      <c r="D256" t="s">
        <v>99</v>
      </c>
      <c r="E256">
        <v>2543107427</v>
      </c>
      <c r="F256" t="s">
        <v>170</v>
      </c>
      <c r="G256" t="s">
        <v>69</v>
      </c>
      <c r="H256" t="s">
        <v>41</v>
      </c>
      <c r="I256" t="s">
        <v>31</v>
      </c>
      <c r="J256" t="s">
        <v>42</v>
      </c>
      <c r="K256">
        <v>941.03</v>
      </c>
      <c r="L256">
        <v>249.67</v>
      </c>
      <c r="M256" t="s">
        <v>43</v>
      </c>
      <c r="N256">
        <v>0.26531566475032697</v>
      </c>
      <c r="O256" t="s">
        <v>11355</v>
      </c>
      <c r="P256" t="s">
        <v>11354</v>
      </c>
      <c r="R256" t="s">
        <v>11353</v>
      </c>
      <c r="S256">
        <f>IF(SalesData[[#This Row],[Return Status]]="Returned",1,0)</f>
        <v>0</v>
      </c>
      <c r="T256">
        <v>2081.52</v>
      </c>
      <c r="U256" s="2">
        <f>EOMONTH(SalesData[[#This Row],[Order Date]],0)</f>
        <v>44957</v>
      </c>
      <c r="V256" s="9" t="str">
        <f>"Q"&amp;INT((MONTH(SalesData[[#This Row],[Order Date]])+2)/3)&amp;"-"&amp;YEAR(SalesData[[#This Row],[Order Date]])</f>
        <v>Q1-2023</v>
      </c>
    </row>
    <row r="257" spans="1:22" x14ac:dyDescent="0.35">
      <c r="A257" t="s">
        <v>374</v>
      </c>
      <c r="B257" s="1">
        <v>44927</v>
      </c>
      <c r="C257" t="s">
        <v>87</v>
      </c>
      <c r="D257" t="s">
        <v>46</v>
      </c>
      <c r="E257">
        <v>4649893195</v>
      </c>
      <c r="F257" t="s">
        <v>64</v>
      </c>
      <c r="G257" t="s">
        <v>15</v>
      </c>
      <c r="H257" t="s">
        <v>11357</v>
      </c>
      <c r="I257" t="s">
        <v>17</v>
      </c>
      <c r="J257" t="s">
        <v>18</v>
      </c>
      <c r="K257">
        <v>572.61</v>
      </c>
      <c r="L257">
        <v>73.7</v>
      </c>
      <c r="M257" t="s">
        <v>19</v>
      </c>
      <c r="N257">
        <v>0.12870889436090899</v>
      </c>
      <c r="O257" t="s">
        <v>11355</v>
      </c>
      <c r="P257" t="s">
        <v>11352</v>
      </c>
      <c r="R257" t="s">
        <v>11353</v>
      </c>
      <c r="S257">
        <f>IF(SalesData[[#This Row],[Return Status]]="Returned",1,0)</f>
        <v>0</v>
      </c>
      <c r="T257">
        <v>2085.91</v>
      </c>
      <c r="U257" s="2">
        <f>EOMONTH(SalesData[[#This Row],[Order Date]],0)</f>
        <v>44957</v>
      </c>
      <c r="V257" s="9" t="str">
        <f>"Q"&amp;INT((MONTH(SalesData[[#This Row],[Order Date]])+2)/3)&amp;"-"&amp;YEAR(SalesData[[#This Row],[Order Date]])</f>
        <v>Q1-2023</v>
      </c>
    </row>
    <row r="258" spans="1:22" x14ac:dyDescent="0.35">
      <c r="A258" t="s">
        <v>375</v>
      </c>
      <c r="B258" s="1">
        <v>44954</v>
      </c>
      <c r="C258" t="s">
        <v>139</v>
      </c>
      <c r="D258" t="s">
        <v>13</v>
      </c>
      <c r="E258">
        <v>7933554864</v>
      </c>
      <c r="F258" t="s">
        <v>222</v>
      </c>
      <c r="G258" t="s">
        <v>164</v>
      </c>
      <c r="H258" t="s">
        <v>165</v>
      </c>
      <c r="I258" t="s">
        <v>36</v>
      </c>
      <c r="J258" t="s">
        <v>61</v>
      </c>
      <c r="K258">
        <v>2361.42</v>
      </c>
      <c r="L258">
        <v>409.98</v>
      </c>
      <c r="M258" t="s">
        <v>62</v>
      </c>
      <c r="N258">
        <v>0.173615875193739</v>
      </c>
      <c r="O258" t="s">
        <v>11351</v>
      </c>
      <c r="P258" t="s">
        <v>11352</v>
      </c>
      <c r="R258" t="s">
        <v>11353</v>
      </c>
      <c r="S258">
        <f>IF(SalesData[[#This Row],[Return Status]]="Returned",1,0)</f>
        <v>0</v>
      </c>
      <c r="U258" s="2">
        <f>EOMONTH(SalesData[[#This Row],[Order Date]],0)</f>
        <v>44957</v>
      </c>
      <c r="V258" s="9" t="str">
        <f>"Q"&amp;INT((MONTH(SalesData[[#This Row],[Order Date]])+2)/3)&amp;"-"&amp;YEAR(SalesData[[#This Row],[Order Date]])</f>
        <v>Q1-2023</v>
      </c>
    </row>
    <row r="259" spans="1:22" x14ac:dyDescent="0.35">
      <c r="A259" t="s">
        <v>376</v>
      </c>
      <c r="B259" s="1">
        <v>44944</v>
      </c>
      <c r="C259" t="s">
        <v>12</v>
      </c>
      <c r="D259" t="s">
        <v>13</v>
      </c>
      <c r="E259">
        <v>1624112412</v>
      </c>
      <c r="F259" t="s">
        <v>114</v>
      </c>
      <c r="G259" t="s">
        <v>59</v>
      </c>
      <c r="H259" t="s">
        <v>60</v>
      </c>
      <c r="I259" t="s">
        <v>31</v>
      </c>
      <c r="J259" t="s">
        <v>62</v>
      </c>
      <c r="K259">
        <v>2094.35</v>
      </c>
      <c r="L259">
        <v>448.71</v>
      </c>
      <c r="M259" t="s">
        <v>62</v>
      </c>
      <c r="N259">
        <v>0.214247857330437</v>
      </c>
      <c r="O259" t="s">
        <v>11351</v>
      </c>
      <c r="P259" t="s">
        <v>11354</v>
      </c>
      <c r="R259" t="s">
        <v>11353</v>
      </c>
      <c r="S259">
        <f>IF(SalesData[[#This Row],[Return Status]]="Returned",1,0)</f>
        <v>0</v>
      </c>
      <c r="T259">
        <v>2183.56</v>
      </c>
      <c r="U259" s="2">
        <f>EOMONTH(SalesData[[#This Row],[Order Date]],0)</f>
        <v>44957</v>
      </c>
      <c r="V259" s="9" t="str">
        <f>"Q"&amp;INT((MONTH(SalesData[[#This Row],[Order Date]])+2)/3)&amp;"-"&amp;YEAR(SalesData[[#This Row],[Order Date]])</f>
        <v>Q1-2023</v>
      </c>
    </row>
    <row r="260" spans="1:22" x14ac:dyDescent="0.35">
      <c r="A260" t="s">
        <v>377</v>
      </c>
      <c r="B260" s="1">
        <v>44948</v>
      </c>
      <c r="C260" t="s">
        <v>94</v>
      </c>
      <c r="D260" t="s">
        <v>99</v>
      </c>
      <c r="E260">
        <v>8569557988</v>
      </c>
      <c r="F260" t="s">
        <v>73</v>
      </c>
      <c r="G260" t="s">
        <v>74</v>
      </c>
      <c r="H260" t="s">
        <v>75</v>
      </c>
      <c r="I260" t="s">
        <v>36</v>
      </c>
      <c r="J260" t="s">
        <v>19</v>
      </c>
      <c r="K260">
        <v>875.25</v>
      </c>
      <c r="L260">
        <v>87.7</v>
      </c>
      <c r="M260" t="s">
        <v>19</v>
      </c>
      <c r="N260">
        <v>0.10019994287346499</v>
      </c>
      <c r="O260" t="s">
        <v>11355</v>
      </c>
      <c r="P260" t="s">
        <v>11352</v>
      </c>
      <c r="R260" t="s">
        <v>11353</v>
      </c>
      <c r="S260">
        <f>IF(SalesData[[#This Row],[Return Status]]="Returned",1,0)</f>
        <v>0</v>
      </c>
      <c r="T260">
        <v>2420.2800000000002</v>
      </c>
      <c r="U260" s="2">
        <f>EOMONTH(SalesData[[#This Row],[Order Date]],0)</f>
        <v>44957</v>
      </c>
      <c r="V260" s="9" t="str">
        <f>"Q"&amp;INT((MONTH(SalesData[[#This Row],[Order Date]])+2)/3)&amp;"-"&amp;YEAR(SalesData[[#This Row],[Order Date]])</f>
        <v>Q1-2023</v>
      </c>
    </row>
    <row r="261" spans="1:22" x14ac:dyDescent="0.35">
      <c r="A261" t="s">
        <v>378</v>
      </c>
      <c r="B261" s="1">
        <v>44929</v>
      </c>
      <c r="C261" t="s">
        <v>111</v>
      </c>
      <c r="D261" t="s">
        <v>145</v>
      </c>
      <c r="E261">
        <v>8422223105</v>
      </c>
      <c r="F261" t="s">
        <v>68</v>
      </c>
      <c r="G261" t="s">
        <v>69</v>
      </c>
      <c r="H261" t="s">
        <v>41</v>
      </c>
      <c r="I261" t="s">
        <v>31</v>
      </c>
      <c r="J261" t="s">
        <v>65</v>
      </c>
      <c r="K261">
        <v>3334.46</v>
      </c>
      <c r="L261">
        <v>980.55</v>
      </c>
      <c r="M261" t="s">
        <v>65</v>
      </c>
      <c r="N261">
        <v>0.294065605825231</v>
      </c>
      <c r="O261" t="s">
        <v>11351</v>
      </c>
      <c r="P261" t="s">
        <v>11354</v>
      </c>
      <c r="R261" t="s">
        <v>11353</v>
      </c>
      <c r="S261">
        <f>IF(SalesData[[#This Row],[Return Status]]="Returned",1,0)</f>
        <v>0</v>
      </c>
      <c r="T261">
        <v>2081.52</v>
      </c>
      <c r="U261" s="2">
        <f>EOMONTH(SalesData[[#This Row],[Order Date]],0)</f>
        <v>44957</v>
      </c>
      <c r="V261" s="9" t="str">
        <f>"Q"&amp;INT((MONTH(SalesData[[#This Row],[Order Date]])+2)/3)&amp;"-"&amp;YEAR(SalesData[[#This Row],[Order Date]])</f>
        <v>Q1-2023</v>
      </c>
    </row>
    <row r="262" spans="1:22" x14ac:dyDescent="0.35">
      <c r="A262" t="s">
        <v>379</v>
      </c>
      <c r="B262" s="1">
        <v>44934</v>
      </c>
      <c r="C262" t="s">
        <v>106</v>
      </c>
      <c r="D262" t="s">
        <v>39</v>
      </c>
      <c r="E262">
        <v>2752088547</v>
      </c>
      <c r="F262" t="s">
        <v>100</v>
      </c>
      <c r="G262" t="s">
        <v>34</v>
      </c>
      <c r="H262" t="s">
        <v>35</v>
      </c>
      <c r="I262" t="s">
        <v>36</v>
      </c>
      <c r="J262" t="s">
        <v>65</v>
      </c>
      <c r="K262">
        <v>3451.95</v>
      </c>
      <c r="L262">
        <v>785.47</v>
      </c>
      <c r="M262" t="s">
        <v>65</v>
      </c>
      <c r="N262">
        <v>0.22754385202566699</v>
      </c>
      <c r="O262" t="s">
        <v>11351</v>
      </c>
      <c r="P262" t="s">
        <v>11354</v>
      </c>
      <c r="R262" t="s">
        <v>11353</v>
      </c>
      <c r="S262">
        <f>IF(SalesData[[#This Row],[Return Status]]="Returned",1,0)</f>
        <v>0</v>
      </c>
      <c r="U262" s="2">
        <f>EOMONTH(SalesData[[#This Row],[Order Date]],0)</f>
        <v>44957</v>
      </c>
      <c r="V262" s="9" t="str">
        <f>"Q"&amp;INT((MONTH(SalesData[[#This Row],[Order Date]])+2)/3)&amp;"-"&amp;YEAR(SalesData[[#This Row],[Order Date]])</f>
        <v>Q1-2023</v>
      </c>
    </row>
    <row r="263" spans="1:22" x14ac:dyDescent="0.35">
      <c r="A263" t="s">
        <v>380</v>
      </c>
      <c r="B263" s="1">
        <v>44932</v>
      </c>
      <c r="C263" t="s">
        <v>176</v>
      </c>
      <c r="D263" t="s">
        <v>27</v>
      </c>
      <c r="E263">
        <v>1509398343</v>
      </c>
      <c r="F263" t="s">
        <v>64</v>
      </c>
      <c r="G263" t="s">
        <v>15</v>
      </c>
      <c r="H263" t="s">
        <v>16</v>
      </c>
      <c r="I263" t="s">
        <v>17</v>
      </c>
      <c r="J263" t="s">
        <v>65</v>
      </c>
      <c r="K263">
        <v>4879.68</v>
      </c>
      <c r="L263">
        <v>666.05</v>
      </c>
      <c r="M263" t="s">
        <v>65</v>
      </c>
      <c r="N263">
        <v>0.136494606203685</v>
      </c>
      <c r="O263" t="s">
        <v>11351</v>
      </c>
      <c r="P263" t="s">
        <v>11352</v>
      </c>
      <c r="Q263" t="s">
        <v>11372</v>
      </c>
      <c r="R263" t="s">
        <v>11360</v>
      </c>
      <c r="S263">
        <f>IF(SalesData[[#This Row],[Return Status]]="Returned",1,0)</f>
        <v>1</v>
      </c>
      <c r="T263">
        <v>2085.91</v>
      </c>
      <c r="U263" s="2">
        <f>EOMONTH(SalesData[[#This Row],[Order Date]],0)</f>
        <v>44957</v>
      </c>
      <c r="V263" s="9" t="str">
        <f>"Q"&amp;INT((MONTH(SalesData[[#This Row],[Order Date]])+2)/3)&amp;"-"&amp;YEAR(SalesData[[#This Row],[Order Date]])</f>
        <v>Q1-2023</v>
      </c>
    </row>
    <row r="264" spans="1:22" x14ac:dyDescent="0.35">
      <c r="A264" t="s">
        <v>381</v>
      </c>
      <c r="B264" s="1">
        <v>44951</v>
      </c>
      <c r="C264" t="s">
        <v>162</v>
      </c>
      <c r="D264" t="s">
        <v>80</v>
      </c>
      <c r="E264">
        <v>5650455478</v>
      </c>
      <c r="F264" t="s">
        <v>88</v>
      </c>
      <c r="G264" t="s">
        <v>89</v>
      </c>
      <c r="H264" t="s">
        <v>90</v>
      </c>
      <c r="I264" t="s">
        <v>31</v>
      </c>
      <c r="J264" t="s">
        <v>62</v>
      </c>
      <c r="K264">
        <v>4022.35</v>
      </c>
      <c r="L264">
        <v>434.14</v>
      </c>
      <c r="M264" t="s">
        <v>62</v>
      </c>
      <c r="N264">
        <v>0.10793193033923</v>
      </c>
      <c r="O264" t="s">
        <v>11351</v>
      </c>
      <c r="P264" t="s">
        <v>11352</v>
      </c>
      <c r="R264" t="s">
        <v>11353</v>
      </c>
      <c r="S264">
        <f>IF(SalesData[[#This Row],[Return Status]]="Returned",1,0)</f>
        <v>0</v>
      </c>
      <c r="T264">
        <v>207.68</v>
      </c>
      <c r="U264" s="2">
        <f>EOMONTH(SalesData[[#This Row],[Order Date]],0)</f>
        <v>44957</v>
      </c>
      <c r="V264" s="9" t="str">
        <f>"Q"&amp;INT((MONTH(SalesData[[#This Row],[Order Date]])+2)/3)&amp;"-"&amp;YEAR(SalesData[[#This Row],[Order Date]])</f>
        <v>Q1-2023</v>
      </c>
    </row>
    <row r="265" spans="1:22" x14ac:dyDescent="0.35">
      <c r="A265" t="s">
        <v>382</v>
      </c>
      <c r="B265" s="1">
        <v>44947</v>
      </c>
      <c r="C265" t="s">
        <v>26</v>
      </c>
      <c r="D265" t="s">
        <v>27</v>
      </c>
      <c r="E265">
        <v>1961064628</v>
      </c>
      <c r="F265" t="s">
        <v>109</v>
      </c>
      <c r="G265" t="s">
        <v>59</v>
      </c>
      <c r="H265" t="s">
        <v>60</v>
      </c>
      <c r="I265" t="s">
        <v>31</v>
      </c>
      <c r="J265" t="s">
        <v>65</v>
      </c>
      <c r="K265">
        <v>230.32</v>
      </c>
      <c r="L265">
        <v>58.29</v>
      </c>
      <c r="M265" t="s">
        <v>65</v>
      </c>
      <c r="N265">
        <v>0.25308266759291398</v>
      </c>
      <c r="O265" t="s">
        <v>11361</v>
      </c>
      <c r="P265" t="s">
        <v>11354</v>
      </c>
      <c r="R265" t="s">
        <v>11353</v>
      </c>
      <c r="S265">
        <f>IF(SalesData[[#This Row],[Return Status]]="Returned",1,0)</f>
        <v>0</v>
      </c>
      <c r="T265">
        <v>2183.56</v>
      </c>
      <c r="U265" s="2">
        <f>EOMONTH(SalesData[[#This Row],[Order Date]],0)</f>
        <v>44957</v>
      </c>
      <c r="V265" s="9" t="str">
        <f>"Q"&amp;INT((MONTH(SalesData[[#This Row],[Order Date]])+2)/3)&amp;"-"&amp;YEAR(SalesData[[#This Row],[Order Date]])</f>
        <v>Q1-2023</v>
      </c>
    </row>
    <row r="266" spans="1:22" x14ac:dyDescent="0.35">
      <c r="A266" t="s">
        <v>383</v>
      </c>
      <c r="B266" s="1">
        <v>44949</v>
      </c>
      <c r="C266" t="s">
        <v>194</v>
      </c>
      <c r="D266" t="s">
        <v>39</v>
      </c>
      <c r="E266">
        <v>1462730147</v>
      </c>
      <c r="F266" t="s">
        <v>100</v>
      </c>
      <c r="G266" t="s">
        <v>34</v>
      </c>
      <c r="H266" t="s">
        <v>35</v>
      </c>
      <c r="I266" t="s">
        <v>36</v>
      </c>
      <c r="J266" t="s">
        <v>62</v>
      </c>
      <c r="K266">
        <v>3147.42</v>
      </c>
      <c r="L266">
        <v>498.96</v>
      </c>
      <c r="M266" t="s">
        <v>62</v>
      </c>
      <c r="N266">
        <v>0.158529843490859</v>
      </c>
      <c r="O266" t="s">
        <v>11351</v>
      </c>
      <c r="P266" t="s">
        <v>11352</v>
      </c>
      <c r="Q266" t="s">
        <v>11363</v>
      </c>
      <c r="R266" t="s">
        <v>11360</v>
      </c>
      <c r="S266">
        <f>IF(SalesData[[#This Row],[Return Status]]="Returned",1,0)</f>
        <v>1</v>
      </c>
      <c r="U266" s="2">
        <f>EOMONTH(SalesData[[#This Row],[Order Date]],0)</f>
        <v>44957</v>
      </c>
      <c r="V266" s="9" t="str">
        <f>"Q"&amp;INT((MONTH(SalesData[[#This Row],[Order Date]])+2)/3)&amp;"-"&amp;YEAR(SalesData[[#This Row],[Order Date]])</f>
        <v>Q1-2023</v>
      </c>
    </row>
    <row r="267" spans="1:22" x14ac:dyDescent="0.35">
      <c r="A267" t="s">
        <v>384</v>
      </c>
      <c r="B267" s="1">
        <v>44951</v>
      </c>
      <c r="C267" t="s">
        <v>67</v>
      </c>
      <c r="D267" t="s">
        <v>46</v>
      </c>
      <c r="E267">
        <v>2572520456</v>
      </c>
      <c r="F267" t="s">
        <v>120</v>
      </c>
      <c r="G267" t="s">
        <v>141</v>
      </c>
      <c r="H267" t="s">
        <v>121</v>
      </c>
      <c r="I267" t="s">
        <v>17</v>
      </c>
      <c r="J267" t="s">
        <v>65</v>
      </c>
      <c r="K267">
        <v>2579.06</v>
      </c>
      <c r="L267">
        <v>611.08000000000004</v>
      </c>
      <c r="M267" t="s">
        <v>65</v>
      </c>
      <c r="N267">
        <v>0.23693903980520001</v>
      </c>
      <c r="O267" t="s">
        <v>11351</v>
      </c>
      <c r="P267" t="s">
        <v>11354</v>
      </c>
      <c r="R267" t="s">
        <v>11353</v>
      </c>
      <c r="S267">
        <f>IF(SalesData[[#This Row],[Return Status]]="Returned",1,0)</f>
        <v>0</v>
      </c>
      <c r="T267">
        <v>2793.38</v>
      </c>
      <c r="U267" s="2">
        <f>EOMONTH(SalesData[[#This Row],[Order Date]],0)</f>
        <v>44957</v>
      </c>
      <c r="V267" s="9" t="str">
        <f>"Q"&amp;INT((MONTH(SalesData[[#This Row],[Order Date]])+2)/3)&amp;"-"&amp;YEAR(SalesData[[#This Row],[Order Date]])</f>
        <v>Q1-2023</v>
      </c>
    </row>
    <row r="268" spans="1:22" x14ac:dyDescent="0.35">
      <c r="A268" t="s">
        <v>1331</v>
      </c>
      <c r="B268" s="1">
        <v>44971</v>
      </c>
      <c r="C268" t="s">
        <v>176</v>
      </c>
      <c r="D268" t="s">
        <v>46</v>
      </c>
      <c r="E268">
        <v>9998632453</v>
      </c>
      <c r="F268" t="s">
        <v>68</v>
      </c>
      <c r="G268" t="s">
        <v>69</v>
      </c>
      <c r="H268" t="s">
        <v>41</v>
      </c>
      <c r="I268" t="s">
        <v>31</v>
      </c>
      <c r="J268" t="s">
        <v>43</v>
      </c>
      <c r="K268">
        <v>470.84</v>
      </c>
      <c r="L268">
        <v>136.52000000000001</v>
      </c>
      <c r="M268" t="s">
        <v>43</v>
      </c>
      <c r="N268">
        <v>0.28994987681590401</v>
      </c>
      <c r="O268" t="s">
        <v>11361</v>
      </c>
      <c r="P268" t="s">
        <v>11354</v>
      </c>
      <c r="Q268" t="s">
        <v>11372</v>
      </c>
      <c r="R268" t="s">
        <v>11360</v>
      </c>
      <c r="S268">
        <f>IF(SalesData[[#This Row],[Return Status]]="Returned",1,0)</f>
        <v>1</v>
      </c>
      <c r="T268">
        <v>2081.52</v>
      </c>
      <c r="U268" s="2">
        <f>EOMONTH(SalesData[[#This Row],[Order Date]],0)</f>
        <v>44985</v>
      </c>
      <c r="V268" s="9" t="str">
        <f>"Q"&amp;INT((MONTH(SalesData[[#This Row],[Order Date]])+2)/3)&amp;"-"&amp;YEAR(SalesData[[#This Row],[Order Date]])</f>
        <v>Q1-2023</v>
      </c>
    </row>
    <row r="269" spans="1:22" x14ac:dyDescent="0.35">
      <c r="A269" t="s">
        <v>385</v>
      </c>
      <c r="B269" s="1">
        <v>44935</v>
      </c>
      <c r="C269" t="s">
        <v>111</v>
      </c>
      <c r="D269" t="s">
        <v>72</v>
      </c>
      <c r="E269">
        <v>4518952028</v>
      </c>
      <c r="F269" t="s">
        <v>292</v>
      </c>
      <c r="G269" t="s">
        <v>69</v>
      </c>
      <c r="H269" t="s">
        <v>41</v>
      </c>
      <c r="I269" t="s">
        <v>31</v>
      </c>
      <c r="J269" t="s">
        <v>65</v>
      </c>
      <c r="K269">
        <v>530.04</v>
      </c>
      <c r="L269">
        <v>38.020000000000003</v>
      </c>
      <c r="M269" t="s">
        <v>65</v>
      </c>
      <c r="N269">
        <v>7.1730435438834797E-2</v>
      </c>
      <c r="O269" t="s">
        <v>11355</v>
      </c>
      <c r="P269" t="s">
        <v>11356</v>
      </c>
      <c r="R269" t="s">
        <v>11353</v>
      </c>
      <c r="S269">
        <f>IF(SalesData[[#This Row],[Return Status]]="Returned",1,0)</f>
        <v>0</v>
      </c>
      <c r="T269">
        <v>2081.52</v>
      </c>
      <c r="U269" s="2">
        <f>EOMONTH(SalesData[[#This Row],[Order Date]],0)</f>
        <v>44957</v>
      </c>
      <c r="V269" s="9" t="str">
        <f>"Q"&amp;INT((MONTH(SalesData[[#This Row],[Order Date]])+2)/3)&amp;"-"&amp;YEAR(SalesData[[#This Row],[Order Date]])</f>
        <v>Q1-2023</v>
      </c>
    </row>
    <row r="270" spans="1:22" x14ac:dyDescent="0.35">
      <c r="A270" t="s">
        <v>386</v>
      </c>
      <c r="B270" s="1">
        <v>44956</v>
      </c>
      <c r="C270" t="s">
        <v>124</v>
      </c>
      <c r="D270" t="s">
        <v>13</v>
      </c>
      <c r="E270">
        <v>2075452798</v>
      </c>
      <c r="F270" t="s">
        <v>387</v>
      </c>
      <c r="G270" t="s">
        <v>89</v>
      </c>
      <c r="H270" t="s">
        <v>90</v>
      </c>
      <c r="I270" t="s">
        <v>31</v>
      </c>
      <c r="J270" t="s">
        <v>19</v>
      </c>
      <c r="K270">
        <v>1127.3399999999999</v>
      </c>
      <c r="L270">
        <v>294.62</v>
      </c>
      <c r="M270" t="s">
        <v>19</v>
      </c>
      <c r="N270">
        <v>0.26134085546507702</v>
      </c>
      <c r="O270" t="s">
        <v>11351</v>
      </c>
      <c r="P270" t="s">
        <v>11354</v>
      </c>
      <c r="Q270" t="s">
        <v>11363</v>
      </c>
      <c r="R270" t="s">
        <v>11360</v>
      </c>
      <c r="S270">
        <f>IF(SalesData[[#This Row],[Return Status]]="Returned",1,0)</f>
        <v>1</v>
      </c>
      <c r="T270">
        <v>207.68</v>
      </c>
      <c r="U270" s="2">
        <f>EOMONTH(SalesData[[#This Row],[Order Date]],0)</f>
        <v>44957</v>
      </c>
      <c r="V270" s="9" t="str">
        <f>"Q"&amp;INT((MONTH(SalesData[[#This Row],[Order Date]])+2)/3)&amp;"-"&amp;YEAR(SalesData[[#This Row],[Order Date]])</f>
        <v>Q1-2023</v>
      </c>
    </row>
    <row r="271" spans="1:22" x14ac:dyDescent="0.35">
      <c r="A271" t="s">
        <v>388</v>
      </c>
      <c r="B271" s="1">
        <v>44933</v>
      </c>
      <c r="C271" t="s">
        <v>132</v>
      </c>
      <c r="D271" t="s">
        <v>13</v>
      </c>
      <c r="E271">
        <v>1076031089</v>
      </c>
      <c r="F271" t="s">
        <v>22</v>
      </c>
      <c r="G271" t="s">
        <v>212</v>
      </c>
      <c r="H271" t="s">
        <v>24</v>
      </c>
      <c r="I271" t="s">
        <v>17</v>
      </c>
      <c r="J271" t="s">
        <v>18</v>
      </c>
      <c r="K271">
        <v>3344.58</v>
      </c>
      <c r="L271">
        <v>781.72</v>
      </c>
      <c r="M271" t="s">
        <v>19</v>
      </c>
      <c r="N271">
        <v>0.23372740373978201</v>
      </c>
      <c r="O271" t="s">
        <v>11351</v>
      </c>
      <c r="P271" t="s">
        <v>11354</v>
      </c>
      <c r="R271" t="s">
        <v>11353</v>
      </c>
      <c r="S271">
        <f>IF(SalesData[[#This Row],[Return Status]]="Returned",1,0)</f>
        <v>0</v>
      </c>
      <c r="U271" s="2">
        <f>EOMONTH(SalesData[[#This Row],[Order Date]],0)</f>
        <v>44957</v>
      </c>
      <c r="V271" s="9" t="str">
        <f>"Q"&amp;INT((MONTH(SalesData[[#This Row],[Order Date]])+2)/3)&amp;"-"&amp;YEAR(SalesData[[#This Row],[Order Date]])</f>
        <v>Q1-2023</v>
      </c>
    </row>
    <row r="272" spans="1:22" x14ac:dyDescent="0.35">
      <c r="A272" t="s">
        <v>389</v>
      </c>
      <c r="B272" s="1">
        <v>44955</v>
      </c>
      <c r="C272" t="s">
        <v>57</v>
      </c>
      <c r="D272" t="s">
        <v>72</v>
      </c>
      <c r="E272">
        <v>9552893891</v>
      </c>
      <c r="F272" t="s">
        <v>107</v>
      </c>
      <c r="G272" t="s">
        <v>15</v>
      </c>
      <c r="H272" t="s">
        <v>16</v>
      </c>
      <c r="I272" t="s">
        <v>17</v>
      </c>
      <c r="J272" t="s">
        <v>19</v>
      </c>
      <c r="K272">
        <v>875.43</v>
      </c>
      <c r="L272">
        <v>204.49</v>
      </c>
      <c r="M272" t="s">
        <v>19</v>
      </c>
      <c r="N272">
        <v>0.233588065293627</v>
      </c>
      <c r="O272" t="s">
        <v>11355</v>
      </c>
      <c r="P272" t="s">
        <v>11354</v>
      </c>
      <c r="R272" t="s">
        <v>11353</v>
      </c>
      <c r="S272">
        <f>IF(SalesData[[#This Row],[Return Status]]="Returned",1,0)</f>
        <v>0</v>
      </c>
      <c r="T272">
        <v>2085.91</v>
      </c>
      <c r="U272" s="2">
        <f>EOMONTH(SalesData[[#This Row],[Order Date]],0)</f>
        <v>44957</v>
      </c>
      <c r="V272" s="9" t="str">
        <f>"Q"&amp;INT((MONTH(SalesData[[#This Row],[Order Date]])+2)/3)&amp;"-"&amp;YEAR(SalesData[[#This Row],[Order Date]])</f>
        <v>Q1-2023</v>
      </c>
    </row>
    <row r="273" spans="1:22" x14ac:dyDescent="0.35">
      <c r="A273" t="s">
        <v>390</v>
      </c>
      <c r="B273" s="1">
        <v>44937</v>
      </c>
      <c r="C273" t="s">
        <v>26</v>
      </c>
      <c r="D273" t="s">
        <v>39</v>
      </c>
      <c r="E273">
        <v>1256638361</v>
      </c>
      <c r="F273" t="s">
        <v>40</v>
      </c>
      <c r="G273" t="s">
        <v>69</v>
      </c>
      <c r="H273" t="s">
        <v>11357</v>
      </c>
      <c r="I273" t="s">
        <v>31</v>
      </c>
      <c r="J273" t="s">
        <v>19</v>
      </c>
      <c r="K273">
        <v>3529.56</v>
      </c>
      <c r="L273">
        <v>636.82000000000005</v>
      </c>
      <c r="M273" t="s">
        <v>19</v>
      </c>
      <c r="N273">
        <v>0.18042475549360301</v>
      </c>
      <c r="O273" t="s">
        <v>11351</v>
      </c>
      <c r="P273" t="s">
        <v>11352</v>
      </c>
      <c r="R273" t="s">
        <v>11353</v>
      </c>
      <c r="S273">
        <f>IF(SalesData[[#This Row],[Return Status]]="Returned",1,0)</f>
        <v>0</v>
      </c>
      <c r="T273">
        <v>2081.52</v>
      </c>
      <c r="U273" s="2">
        <f>EOMONTH(SalesData[[#This Row],[Order Date]],0)</f>
        <v>44957</v>
      </c>
      <c r="V273" s="9" t="str">
        <f>"Q"&amp;INT((MONTH(SalesData[[#This Row],[Order Date]])+2)/3)&amp;"-"&amp;YEAR(SalesData[[#This Row],[Order Date]])</f>
        <v>Q1-2023</v>
      </c>
    </row>
    <row r="274" spans="1:22" x14ac:dyDescent="0.35">
      <c r="A274" t="s">
        <v>391</v>
      </c>
      <c r="B274" s="1">
        <v>44945</v>
      </c>
      <c r="C274" t="s">
        <v>113</v>
      </c>
      <c r="D274" t="s">
        <v>99</v>
      </c>
      <c r="E274">
        <v>8646317520</v>
      </c>
      <c r="F274" t="s">
        <v>53</v>
      </c>
      <c r="G274" t="s">
        <v>54</v>
      </c>
      <c r="H274" t="s">
        <v>55</v>
      </c>
      <c r="I274" t="s">
        <v>31</v>
      </c>
      <c r="J274" t="s">
        <v>19</v>
      </c>
      <c r="K274">
        <v>613.70000000000005</v>
      </c>
      <c r="L274">
        <v>83.83</v>
      </c>
      <c r="M274" t="s">
        <v>19</v>
      </c>
      <c r="N274">
        <v>0.136597686165879</v>
      </c>
      <c r="O274" t="s">
        <v>11355</v>
      </c>
      <c r="P274" t="s">
        <v>11352</v>
      </c>
      <c r="R274" t="s">
        <v>11353</v>
      </c>
      <c r="S274">
        <f>IF(SalesData[[#This Row],[Return Status]]="Returned",1,0)</f>
        <v>0</v>
      </c>
      <c r="U274" s="2">
        <f>EOMONTH(SalesData[[#This Row],[Order Date]],0)</f>
        <v>44957</v>
      </c>
      <c r="V274" s="9" t="str">
        <f>"Q"&amp;INT((MONTH(SalesData[[#This Row],[Order Date]])+2)/3)&amp;"-"&amp;YEAR(SalesData[[#This Row],[Order Date]])</f>
        <v>Q1-2023</v>
      </c>
    </row>
    <row r="275" spans="1:22" x14ac:dyDescent="0.35">
      <c r="A275" t="s">
        <v>392</v>
      </c>
      <c r="B275" s="1">
        <v>44935</v>
      </c>
      <c r="C275" t="s">
        <v>71</v>
      </c>
      <c r="D275" t="s">
        <v>80</v>
      </c>
      <c r="E275">
        <v>1367499465</v>
      </c>
      <c r="F275" t="s">
        <v>170</v>
      </c>
      <c r="G275" t="s">
        <v>69</v>
      </c>
      <c r="H275" t="s">
        <v>41</v>
      </c>
      <c r="I275" t="s">
        <v>31</v>
      </c>
      <c r="J275" t="s">
        <v>18</v>
      </c>
      <c r="K275">
        <v>558.02</v>
      </c>
      <c r="L275">
        <v>54.51</v>
      </c>
      <c r="M275" t="s">
        <v>19</v>
      </c>
      <c r="N275">
        <v>9.7684670800329707E-2</v>
      </c>
      <c r="O275" t="s">
        <v>11355</v>
      </c>
      <c r="P275" t="s">
        <v>11356</v>
      </c>
      <c r="R275" t="s">
        <v>11353</v>
      </c>
      <c r="S275">
        <f>IF(SalesData[[#This Row],[Return Status]]="Returned",1,0)</f>
        <v>0</v>
      </c>
      <c r="T275">
        <v>2081.52</v>
      </c>
      <c r="U275" s="2">
        <f>EOMONTH(SalesData[[#This Row],[Order Date]],0)</f>
        <v>44957</v>
      </c>
      <c r="V275" s="9" t="str">
        <f>"Q"&amp;INT((MONTH(SalesData[[#This Row],[Order Date]])+2)/3)&amp;"-"&amp;YEAR(SalesData[[#This Row],[Order Date]])</f>
        <v>Q1-2023</v>
      </c>
    </row>
    <row r="276" spans="1:22" x14ac:dyDescent="0.35">
      <c r="A276" t="s">
        <v>393</v>
      </c>
      <c r="B276" s="1">
        <v>44928</v>
      </c>
      <c r="C276" t="s">
        <v>92</v>
      </c>
      <c r="D276" t="s">
        <v>46</v>
      </c>
      <c r="E276">
        <v>2695249911</v>
      </c>
      <c r="F276" t="s">
        <v>170</v>
      </c>
      <c r="G276" t="s">
        <v>69</v>
      </c>
      <c r="H276" t="s">
        <v>41</v>
      </c>
      <c r="I276" t="s">
        <v>31</v>
      </c>
      <c r="J276" t="s">
        <v>19</v>
      </c>
      <c r="K276">
        <v>2533.88</v>
      </c>
      <c r="L276">
        <v>447.12</v>
      </c>
      <c r="M276" t="s">
        <v>19</v>
      </c>
      <c r="N276">
        <v>0.176456659352456</v>
      </c>
      <c r="O276" t="s">
        <v>11351</v>
      </c>
      <c r="P276" t="s">
        <v>11352</v>
      </c>
      <c r="R276" t="s">
        <v>11353</v>
      </c>
      <c r="S276">
        <f>IF(SalesData[[#This Row],[Return Status]]="Returned",1,0)</f>
        <v>0</v>
      </c>
      <c r="T276">
        <v>2081.52</v>
      </c>
      <c r="U276" s="2">
        <f>EOMONTH(SalesData[[#This Row],[Order Date]],0)</f>
        <v>44957</v>
      </c>
      <c r="V276" s="9" t="str">
        <f>"Q"&amp;INT((MONTH(SalesData[[#This Row],[Order Date]])+2)/3)&amp;"-"&amp;YEAR(SalesData[[#This Row],[Order Date]])</f>
        <v>Q1-2023</v>
      </c>
    </row>
    <row r="277" spans="1:22" x14ac:dyDescent="0.35">
      <c r="A277" t="s">
        <v>394</v>
      </c>
      <c r="B277" s="1">
        <v>44947</v>
      </c>
      <c r="C277" t="s">
        <v>38</v>
      </c>
      <c r="D277" t="s">
        <v>39</v>
      </c>
      <c r="E277">
        <v>28427624</v>
      </c>
      <c r="F277" t="s">
        <v>170</v>
      </c>
      <c r="G277" t="s">
        <v>69</v>
      </c>
      <c r="H277" t="s">
        <v>41</v>
      </c>
      <c r="I277" t="s">
        <v>31</v>
      </c>
      <c r="J277" t="s">
        <v>65</v>
      </c>
      <c r="K277">
        <v>3307.19</v>
      </c>
      <c r="L277">
        <v>711.21</v>
      </c>
      <c r="M277" t="s">
        <v>65</v>
      </c>
      <c r="N277">
        <v>0.21504963428167101</v>
      </c>
      <c r="O277" t="s">
        <v>11351</v>
      </c>
      <c r="P277" t="s">
        <v>11354</v>
      </c>
      <c r="R277" t="s">
        <v>11353</v>
      </c>
      <c r="S277">
        <f>IF(SalesData[[#This Row],[Return Status]]="Returned",1,0)</f>
        <v>0</v>
      </c>
      <c r="T277">
        <v>2081.52</v>
      </c>
      <c r="U277" s="2">
        <f>EOMONTH(SalesData[[#This Row],[Order Date]],0)</f>
        <v>44957</v>
      </c>
      <c r="V277" s="9" t="str">
        <f>"Q"&amp;INT((MONTH(SalesData[[#This Row],[Order Date]])+2)/3)&amp;"-"&amp;YEAR(SalesData[[#This Row],[Order Date]])</f>
        <v>Q1-2023</v>
      </c>
    </row>
    <row r="278" spans="1:22" x14ac:dyDescent="0.35">
      <c r="A278" t="s">
        <v>395</v>
      </c>
      <c r="B278" s="1">
        <v>44934</v>
      </c>
      <c r="C278" t="s">
        <v>194</v>
      </c>
      <c r="D278" t="s">
        <v>80</v>
      </c>
      <c r="E278">
        <v>9545009025</v>
      </c>
      <c r="F278" t="s">
        <v>181</v>
      </c>
      <c r="G278" t="s">
        <v>54</v>
      </c>
      <c r="H278" t="s">
        <v>55</v>
      </c>
      <c r="I278" t="s">
        <v>31</v>
      </c>
      <c r="J278" t="s">
        <v>18</v>
      </c>
      <c r="K278">
        <v>4959.8900000000003</v>
      </c>
      <c r="L278">
        <v>700.44</v>
      </c>
      <c r="M278" t="s">
        <v>19</v>
      </c>
      <c r="N278">
        <v>0.14122087385002499</v>
      </c>
      <c r="O278" t="s">
        <v>11351</v>
      </c>
      <c r="P278" t="s">
        <v>11352</v>
      </c>
      <c r="R278" t="s">
        <v>11353</v>
      </c>
      <c r="S278">
        <f>IF(SalesData[[#This Row],[Return Status]]="Returned",1,0)</f>
        <v>0</v>
      </c>
      <c r="U278" s="2">
        <f>EOMONTH(SalesData[[#This Row],[Order Date]],0)</f>
        <v>44957</v>
      </c>
      <c r="V278" s="9" t="str">
        <f>"Q"&amp;INT((MONTH(SalesData[[#This Row],[Order Date]])+2)/3)&amp;"-"&amp;YEAR(SalesData[[#This Row],[Order Date]])</f>
        <v>Q1-2023</v>
      </c>
    </row>
    <row r="279" spans="1:22" x14ac:dyDescent="0.35">
      <c r="A279" t="s">
        <v>396</v>
      </c>
      <c r="B279" s="1">
        <v>44938</v>
      </c>
      <c r="C279" t="s">
        <v>106</v>
      </c>
      <c r="D279" t="s">
        <v>72</v>
      </c>
      <c r="E279">
        <v>1520850769</v>
      </c>
      <c r="F279" t="s">
        <v>116</v>
      </c>
      <c r="G279" t="s">
        <v>11374</v>
      </c>
      <c r="H279" t="s">
        <v>75</v>
      </c>
      <c r="I279" t="s">
        <v>36</v>
      </c>
      <c r="J279" t="s">
        <v>19</v>
      </c>
      <c r="K279">
        <v>4929.1099999999997</v>
      </c>
      <c r="L279">
        <v>650.59</v>
      </c>
      <c r="M279" t="s">
        <v>19</v>
      </c>
      <c r="N279">
        <v>0.13198934493245201</v>
      </c>
      <c r="O279" t="s">
        <v>11351</v>
      </c>
      <c r="P279" t="s">
        <v>11352</v>
      </c>
      <c r="R279" t="s">
        <v>11353</v>
      </c>
      <c r="S279">
        <f>IF(SalesData[[#This Row],[Return Status]]="Returned",1,0)</f>
        <v>0</v>
      </c>
      <c r="U279" s="2">
        <f>EOMONTH(SalesData[[#This Row],[Order Date]],0)</f>
        <v>44957</v>
      </c>
      <c r="V279" s="9" t="str">
        <f>"Q"&amp;INT((MONTH(SalesData[[#This Row],[Order Date]])+2)/3)&amp;"-"&amp;YEAR(SalesData[[#This Row],[Order Date]])</f>
        <v>Q1-2023</v>
      </c>
    </row>
    <row r="280" spans="1:22" x14ac:dyDescent="0.35">
      <c r="A280" t="s">
        <v>397</v>
      </c>
      <c r="B280" s="1">
        <v>44950</v>
      </c>
      <c r="C280" t="s">
        <v>12</v>
      </c>
      <c r="D280" t="s">
        <v>27</v>
      </c>
      <c r="E280">
        <v>2945637183</v>
      </c>
      <c r="F280" t="s">
        <v>312</v>
      </c>
      <c r="G280" t="s">
        <v>141</v>
      </c>
      <c r="H280" t="s">
        <v>121</v>
      </c>
      <c r="I280" t="s">
        <v>17</v>
      </c>
      <c r="J280" t="s">
        <v>19</v>
      </c>
      <c r="K280">
        <v>3130.37</v>
      </c>
      <c r="L280">
        <v>903.56</v>
      </c>
      <c r="M280" t="s">
        <v>19</v>
      </c>
      <c r="N280">
        <v>0.28864319553279599</v>
      </c>
      <c r="O280" t="s">
        <v>11351</v>
      </c>
      <c r="P280" t="s">
        <v>11354</v>
      </c>
      <c r="R280" t="s">
        <v>11353</v>
      </c>
      <c r="S280">
        <f>IF(SalesData[[#This Row],[Return Status]]="Returned",1,0)</f>
        <v>0</v>
      </c>
      <c r="T280">
        <v>2793.38</v>
      </c>
      <c r="U280" s="2">
        <f>EOMONTH(SalesData[[#This Row],[Order Date]],0)</f>
        <v>44957</v>
      </c>
      <c r="V280" s="9" t="str">
        <f>"Q"&amp;INT((MONTH(SalesData[[#This Row],[Order Date]])+2)/3)&amp;"-"&amp;YEAR(SalesData[[#This Row],[Order Date]])</f>
        <v>Q1-2023</v>
      </c>
    </row>
    <row r="281" spans="1:22" x14ac:dyDescent="0.35">
      <c r="A281" t="s">
        <v>398</v>
      </c>
      <c r="B281" s="1">
        <v>44955</v>
      </c>
      <c r="C281" t="s">
        <v>106</v>
      </c>
      <c r="D281" t="s">
        <v>80</v>
      </c>
      <c r="E281">
        <v>3514846853</v>
      </c>
      <c r="F281" t="s">
        <v>238</v>
      </c>
      <c r="G281" t="s">
        <v>74</v>
      </c>
      <c r="H281" t="s">
        <v>75</v>
      </c>
      <c r="I281" t="s">
        <v>36</v>
      </c>
      <c r="J281" t="s">
        <v>65</v>
      </c>
      <c r="K281">
        <v>4406.8599999999997</v>
      </c>
      <c r="L281">
        <v>879.25</v>
      </c>
      <c r="M281" t="s">
        <v>65</v>
      </c>
      <c r="N281">
        <v>0.19951847800928599</v>
      </c>
      <c r="O281" t="s">
        <v>11351</v>
      </c>
      <c r="P281" t="s">
        <v>11352</v>
      </c>
      <c r="R281" t="s">
        <v>11353</v>
      </c>
      <c r="S281">
        <f>IF(SalesData[[#This Row],[Return Status]]="Returned",1,0)</f>
        <v>0</v>
      </c>
      <c r="T281">
        <v>2420.2800000000002</v>
      </c>
      <c r="U281" s="2">
        <f>EOMONTH(SalesData[[#This Row],[Order Date]],0)</f>
        <v>44957</v>
      </c>
      <c r="V281" s="9" t="str">
        <f>"Q"&amp;INT((MONTH(SalesData[[#This Row],[Order Date]])+2)/3)&amp;"-"&amp;YEAR(SalesData[[#This Row],[Order Date]])</f>
        <v>Q1-2023</v>
      </c>
    </row>
    <row r="282" spans="1:22" x14ac:dyDescent="0.35">
      <c r="A282" t="s">
        <v>399</v>
      </c>
      <c r="B282" s="1">
        <v>44951</v>
      </c>
      <c r="C282" t="s">
        <v>94</v>
      </c>
      <c r="D282" t="s">
        <v>80</v>
      </c>
      <c r="E282">
        <v>9083572324</v>
      </c>
      <c r="F282" t="s">
        <v>357</v>
      </c>
      <c r="G282" t="s">
        <v>164</v>
      </c>
      <c r="H282" t="s">
        <v>165</v>
      </c>
      <c r="I282" t="s">
        <v>36</v>
      </c>
      <c r="J282" t="s">
        <v>19</v>
      </c>
      <c r="K282">
        <v>4232.92</v>
      </c>
      <c r="L282">
        <v>432.06</v>
      </c>
      <c r="M282" t="s">
        <v>19</v>
      </c>
      <c r="N282">
        <v>0.102071383347665</v>
      </c>
      <c r="O282" t="s">
        <v>11351</v>
      </c>
      <c r="P282" t="s">
        <v>11352</v>
      </c>
      <c r="R282" t="s">
        <v>11353</v>
      </c>
      <c r="S282">
        <f>IF(SalesData[[#This Row],[Return Status]]="Returned",1,0)</f>
        <v>0</v>
      </c>
      <c r="U282" s="2">
        <f>EOMONTH(SalesData[[#This Row],[Order Date]],0)</f>
        <v>44957</v>
      </c>
      <c r="V282" s="9" t="str">
        <f>"Q"&amp;INT((MONTH(SalesData[[#This Row],[Order Date]])+2)/3)&amp;"-"&amp;YEAR(SalesData[[#This Row],[Order Date]])</f>
        <v>Q1-2023</v>
      </c>
    </row>
    <row r="283" spans="1:22" x14ac:dyDescent="0.35">
      <c r="A283" t="s">
        <v>400</v>
      </c>
      <c r="B283" s="1">
        <v>44956</v>
      </c>
      <c r="C283" t="s">
        <v>38</v>
      </c>
      <c r="D283" t="s">
        <v>99</v>
      </c>
      <c r="E283">
        <v>4778660324</v>
      </c>
      <c r="F283" t="s">
        <v>238</v>
      </c>
      <c r="G283" t="s">
        <v>74</v>
      </c>
      <c r="H283" t="s">
        <v>75</v>
      </c>
      <c r="I283" t="s">
        <v>36</v>
      </c>
      <c r="J283" t="s">
        <v>19</v>
      </c>
      <c r="K283">
        <v>3228.58</v>
      </c>
      <c r="L283">
        <v>133.66999999999999</v>
      </c>
      <c r="M283" t="s">
        <v>19</v>
      </c>
      <c r="N283">
        <v>4.1402102472294297E-2</v>
      </c>
      <c r="O283" t="s">
        <v>11351</v>
      </c>
      <c r="P283" t="s">
        <v>11356</v>
      </c>
      <c r="R283" t="s">
        <v>11353</v>
      </c>
      <c r="S283">
        <f>IF(SalesData[[#This Row],[Return Status]]="Returned",1,0)</f>
        <v>0</v>
      </c>
      <c r="T283">
        <v>2420.2800000000002</v>
      </c>
      <c r="U283" s="2">
        <f>EOMONTH(SalesData[[#This Row],[Order Date]],0)</f>
        <v>44957</v>
      </c>
      <c r="V283" s="9" t="str">
        <f>"Q"&amp;INT((MONTH(SalesData[[#This Row],[Order Date]])+2)/3)&amp;"-"&amp;YEAR(SalesData[[#This Row],[Order Date]])</f>
        <v>Q1-2023</v>
      </c>
    </row>
    <row r="284" spans="1:22" x14ac:dyDescent="0.35">
      <c r="A284" t="s">
        <v>401</v>
      </c>
      <c r="B284" s="1">
        <v>44929</v>
      </c>
      <c r="C284" t="s">
        <v>111</v>
      </c>
      <c r="D284" t="s">
        <v>80</v>
      </c>
      <c r="E284">
        <v>5162319818</v>
      </c>
      <c r="F284" t="s">
        <v>68</v>
      </c>
      <c r="G284" t="s">
        <v>69</v>
      </c>
      <c r="H284" t="s">
        <v>41</v>
      </c>
      <c r="I284" t="s">
        <v>31</v>
      </c>
      <c r="J284" t="s">
        <v>43</v>
      </c>
      <c r="K284">
        <v>3870.49</v>
      </c>
      <c r="L284">
        <v>443.64</v>
      </c>
      <c r="M284" t="s">
        <v>43</v>
      </c>
      <c r="N284">
        <v>0.11462114615978899</v>
      </c>
      <c r="O284" t="s">
        <v>11351</v>
      </c>
      <c r="P284" t="s">
        <v>11352</v>
      </c>
      <c r="R284" t="s">
        <v>11353</v>
      </c>
      <c r="S284">
        <f>IF(SalesData[[#This Row],[Return Status]]="Returned",1,0)</f>
        <v>0</v>
      </c>
      <c r="T284">
        <v>2081.52</v>
      </c>
      <c r="U284" s="2">
        <f>EOMONTH(SalesData[[#This Row],[Order Date]],0)</f>
        <v>44957</v>
      </c>
      <c r="V284" s="9" t="str">
        <f>"Q"&amp;INT((MONTH(SalesData[[#This Row],[Order Date]])+2)/3)&amp;"-"&amp;YEAR(SalesData[[#This Row],[Order Date]])</f>
        <v>Q1-2023</v>
      </c>
    </row>
    <row r="285" spans="1:22" x14ac:dyDescent="0.35">
      <c r="A285" t="s">
        <v>402</v>
      </c>
      <c r="B285" s="1">
        <v>44938</v>
      </c>
      <c r="C285" t="s">
        <v>205</v>
      </c>
      <c r="D285" t="s">
        <v>72</v>
      </c>
      <c r="E285">
        <v>7649078515</v>
      </c>
      <c r="F285" t="s">
        <v>292</v>
      </c>
      <c r="G285" t="s">
        <v>69</v>
      </c>
      <c r="H285" t="s">
        <v>11357</v>
      </c>
      <c r="I285" t="s">
        <v>31</v>
      </c>
      <c r="J285" t="s">
        <v>43</v>
      </c>
      <c r="K285">
        <v>1827.73</v>
      </c>
      <c r="L285">
        <v>408.01</v>
      </c>
      <c r="M285" t="s">
        <v>43</v>
      </c>
      <c r="N285">
        <v>0.22323319089799901</v>
      </c>
      <c r="O285" t="s">
        <v>11351</v>
      </c>
      <c r="P285" t="s">
        <v>11354</v>
      </c>
      <c r="R285" t="s">
        <v>11353</v>
      </c>
      <c r="S285">
        <f>IF(SalesData[[#This Row],[Return Status]]="Returned",1,0)</f>
        <v>0</v>
      </c>
      <c r="T285">
        <v>2081.52</v>
      </c>
      <c r="U285" s="2">
        <f>EOMONTH(SalesData[[#This Row],[Order Date]],0)</f>
        <v>44957</v>
      </c>
      <c r="V285" s="9" t="str">
        <f>"Q"&amp;INT((MONTH(SalesData[[#This Row],[Order Date]])+2)/3)&amp;"-"&amp;YEAR(SalesData[[#This Row],[Order Date]])</f>
        <v>Q1-2023</v>
      </c>
    </row>
    <row r="286" spans="1:22" x14ac:dyDescent="0.35">
      <c r="A286" t="s">
        <v>403</v>
      </c>
      <c r="B286" s="1">
        <v>44929</v>
      </c>
      <c r="C286" t="s">
        <v>162</v>
      </c>
      <c r="D286" t="s">
        <v>27</v>
      </c>
      <c r="E286">
        <v>1837606441</v>
      </c>
      <c r="F286" t="s">
        <v>109</v>
      </c>
      <c r="G286" t="s">
        <v>59</v>
      </c>
      <c r="H286" t="s">
        <v>60</v>
      </c>
      <c r="I286" t="s">
        <v>31</v>
      </c>
      <c r="J286" t="s">
        <v>19</v>
      </c>
      <c r="K286">
        <v>3164.14</v>
      </c>
      <c r="L286">
        <v>846.27</v>
      </c>
      <c r="M286" t="s">
        <v>19</v>
      </c>
      <c r="N286">
        <v>0.26745656007635599</v>
      </c>
      <c r="O286" t="s">
        <v>11351</v>
      </c>
      <c r="P286" t="s">
        <v>11354</v>
      </c>
      <c r="R286" t="s">
        <v>11353</v>
      </c>
      <c r="S286">
        <f>IF(SalesData[[#This Row],[Return Status]]="Returned",1,0)</f>
        <v>0</v>
      </c>
      <c r="T286">
        <v>2183.56</v>
      </c>
      <c r="U286" s="2">
        <f>EOMONTH(SalesData[[#This Row],[Order Date]],0)</f>
        <v>44957</v>
      </c>
      <c r="V286" s="9" t="str">
        <f>"Q"&amp;INT((MONTH(SalesData[[#This Row],[Order Date]])+2)/3)&amp;"-"&amp;YEAR(SalesData[[#This Row],[Order Date]])</f>
        <v>Q1-2023</v>
      </c>
    </row>
    <row r="287" spans="1:22" x14ac:dyDescent="0.35">
      <c r="A287" t="s">
        <v>404</v>
      </c>
      <c r="B287" s="1">
        <v>44940</v>
      </c>
      <c r="C287" t="s">
        <v>124</v>
      </c>
      <c r="D287" t="s">
        <v>27</v>
      </c>
      <c r="E287">
        <v>6124815698</v>
      </c>
      <c r="F287" t="s">
        <v>292</v>
      </c>
      <c r="G287" t="s">
        <v>69</v>
      </c>
      <c r="H287" t="s">
        <v>11357</v>
      </c>
      <c r="I287" t="s">
        <v>31</v>
      </c>
      <c r="J287" t="s">
        <v>42</v>
      </c>
      <c r="K287">
        <v>3158.18</v>
      </c>
      <c r="L287">
        <v>769.25</v>
      </c>
      <c r="M287" t="s">
        <v>43</v>
      </c>
      <c r="N287">
        <v>0.24357383049731199</v>
      </c>
      <c r="O287" t="s">
        <v>11351</v>
      </c>
      <c r="P287" t="s">
        <v>11354</v>
      </c>
      <c r="R287" t="s">
        <v>11353</v>
      </c>
      <c r="S287">
        <f>IF(SalesData[[#This Row],[Return Status]]="Returned",1,0)</f>
        <v>0</v>
      </c>
      <c r="T287">
        <v>2081.52</v>
      </c>
      <c r="U287" s="2">
        <f>EOMONTH(SalesData[[#This Row],[Order Date]],0)</f>
        <v>44957</v>
      </c>
      <c r="V287" s="9" t="str">
        <f>"Q"&amp;INT((MONTH(SalesData[[#This Row],[Order Date]])+2)/3)&amp;"-"&amp;YEAR(SalesData[[#This Row],[Order Date]])</f>
        <v>Q1-2023</v>
      </c>
    </row>
    <row r="288" spans="1:22" x14ac:dyDescent="0.35">
      <c r="A288" t="s">
        <v>405</v>
      </c>
      <c r="B288" s="1">
        <v>44941</v>
      </c>
      <c r="C288" t="s">
        <v>325</v>
      </c>
      <c r="D288" t="s">
        <v>145</v>
      </c>
      <c r="E288">
        <v>9657724295</v>
      </c>
      <c r="F288" t="s">
        <v>103</v>
      </c>
      <c r="G288" t="s">
        <v>23</v>
      </c>
      <c r="H288" t="s">
        <v>11357</v>
      </c>
      <c r="I288" t="s">
        <v>17</v>
      </c>
      <c r="J288" t="s">
        <v>65</v>
      </c>
      <c r="K288">
        <v>4724.8900000000003</v>
      </c>
      <c r="L288">
        <v>1269.92</v>
      </c>
      <c r="M288" t="s">
        <v>65</v>
      </c>
      <c r="N288">
        <v>0.26877239470125203</v>
      </c>
      <c r="O288" t="s">
        <v>11351</v>
      </c>
      <c r="P288" t="s">
        <v>11354</v>
      </c>
      <c r="R288" t="s">
        <v>11353</v>
      </c>
      <c r="S288">
        <f>IF(SalesData[[#This Row],[Return Status]]="Returned",1,0)</f>
        <v>0</v>
      </c>
      <c r="T288">
        <v>2821.33</v>
      </c>
      <c r="U288" s="2">
        <f>EOMONTH(SalesData[[#This Row],[Order Date]],0)</f>
        <v>44957</v>
      </c>
      <c r="V288" s="9" t="str">
        <f>"Q"&amp;INT((MONTH(SalesData[[#This Row],[Order Date]])+2)/3)&amp;"-"&amp;YEAR(SalesData[[#This Row],[Order Date]])</f>
        <v>Q1-2023</v>
      </c>
    </row>
    <row r="289" spans="1:22" x14ac:dyDescent="0.35">
      <c r="A289" t="s">
        <v>406</v>
      </c>
      <c r="B289" s="1">
        <v>44956</v>
      </c>
      <c r="C289" t="s">
        <v>49</v>
      </c>
      <c r="D289" t="s">
        <v>145</v>
      </c>
      <c r="E289">
        <v>696942152</v>
      </c>
      <c r="F289" t="s">
        <v>140</v>
      </c>
      <c r="G289" t="s">
        <v>141</v>
      </c>
      <c r="H289" t="s">
        <v>121</v>
      </c>
      <c r="I289" t="s">
        <v>17</v>
      </c>
      <c r="J289" t="s">
        <v>18</v>
      </c>
      <c r="K289">
        <v>4139.74</v>
      </c>
      <c r="L289">
        <v>676.52</v>
      </c>
      <c r="M289" t="s">
        <v>19</v>
      </c>
      <c r="N289">
        <v>0.163420891167078</v>
      </c>
      <c r="O289" t="s">
        <v>11351</v>
      </c>
      <c r="P289" t="s">
        <v>11352</v>
      </c>
      <c r="R289" t="s">
        <v>11353</v>
      </c>
      <c r="S289">
        <f>IF(SalesData[[#This Row],[Return Status]]="Returned",1,0)</f>
        <v>0</v>
      </c>
      <c r="T289">
        <v>2793.38</v>
      </c>
      <c r="U289" s="2">
        <f>EOMONTH(SalesData[[#This Row],[Order Date]],0)</f>
        <v>44957</v>
      </c>
      <c r="V289" s="9" t="str">
        <f>"Q"&amp;INT((MONTH(SalesData[[#This Row],[Order Date]])+2)/3)&amp;"-"&amp;YEAR(SalesData[[#This Row],[Order Date]])</f>
        <v>Q1-2023</v>
      </c>
    </row>
    <row r="290" spans="1:22" x14ac:dyDescent="0.35">
      <c r="A290" t="s">
        <v>407</v>
      </c>
      <c r="B290" s="1">
        <v>44939</v>
      </c>
      <c r="C290" t="s">
        <v>12</v>
      </c>
      <c r="D290" t="s">
        <v>99</v>
      </c>
      <c r="E290">
        <v>9343626204</v>
      </c>
      <c r="F290" t="s">
        <v>137</v>
      </c>
      <c r="G290" t="s">
        <v>34</v>
      </c>
      <c r="H290" t="s">
        <v>35</v>
      </c>
      <c r="I290" t="s">
        <v>36</v>
      </c>
      <c r="J290" t="s">
        <v>62</v>
      </c>
      <c r="K290">
        <v>446.98</v>
      </c>
      <c r="L290">
        <v>70</v>
      </c>
      <c r="M290" t="s">
        <v>62</v>
      </c>
      <c r="N290">
        <v>0.15660655957760999</v>
      </c>
      <c r="O290" t="s">
        <v>11361</v>
      </c>
      <c r="P290" t="s">
        <v>11352</v>
      </c>
      <c r="R290" t="s">
        <v>11353</v>
      </c>
      <c r="S290">
        <f>IF(SalesData[[#This Row],[Return Status]]="Returned",1,0)</f>
        <v>0</v>
      </c>
      <c r="U290" s="2">
        <f>EOMONTH(SalesData[[#This Row],[Order Date]],0)</f>
        <v>44957</v>
      </c>
      <c r="V290" s="9" t="str">
        <f>"Q"&amp;INT((MONTH(SalesData[[#This Row],[Order Date]])+2)/3)&amp;"-"&amp;YEAR(SalesData[[#This Row],[Order Date]])</f>
        <v>Q1-2023</v>
      </c>
    </row>
    <row r="291" spans="1:22" x14ac:dyDescent="0.35">
      <c r="A291" t="s">
        <v>408</v>
      </c>
      <c r="B291" s="1">
        <v>44937</v>
      </c>
      <c r="C291" t="s">
        <v>188</v>
      </c>
      <c r="D291" t="s">
        <v>13</v>
      </c>
      <c r="E291">
        <v>8005375990</v>
      </c>
      <c r="F291" t="s">
        <v>14</v>
      </c>
      <c r="G291" t="s">
        <v>15</v>
      </c>
      <c r="H291" t="s">
        <v>11357</v>
      </c>
      <c r="I291" t="s">
        <v>17</v>
      </c>
      <c r="J291" t="s">
        <v>19</v>
      </c>
      <c r="K291">
        <v>3362.88</v>
      </c>
      <c r="L291">
        <v>220.96</v>
      </c>
      <c r="M291" t="s">
        <v>19</v>
      </c>
      <c r="N291">
        <v>6.5705585688457496E-2</v>
      </c>
      <c r="O291" t="s">
        <v>11351</v>
      </c>
      <c r="P291" t="s">
        <v>11356</v>
      </c>
      <c r="R291" t="s">
        <v>11353</v>
      </c>
      <c r="S291">
        <f>IF(SalesData[[#This Row],[Return Status]]="Returned",1,0)</f>
        <v>0</v>
      </c>
      <c r="T291">
        <v>2085.91</v>
      </c>
      <c r="U291" s="2">
        <f>EOMONTH(SalesData[[#This Row],[Order Date]],0)</f>
        <v>44957</v>
      </c>
      <c r="V291" s="9" t="str">
        <f>"Q"&amp;INT((MONTH(SalesData[[#This Row],[Order Date]])+2)/3)&amp;"-"&amp;YEAR(SalesData[[#This Row],[Order Date]])</f>
        <v>Q1-2023</v>
      </c>
    </row>
    <row r="292" spans="1:22" x14ac:dyDescent="0.35">
      <c r="A292" t="s">
        <v>409</v>
      </c>
      <c r="B292" s="1">
        <v>44935</v>
      </c>
      <c r="C292" t="s">
        <v>113</v>
      </c>
      <c r="D292" t="s">
        <v>27</v>
      </c>
      <c r="E292">
        <v>8624150274</v>
      </c>
      <c r="F292" t="s">
        <v>410</v>
      </c>
      <c r="G292" t="s">
        <v>29</v>
      </c>
      <c r="H292" t="s">
        <v>30</v>
      </c>
      <c r="I292" t="s">
        <v>31</v>
      </c>
      <c r="J292" t="s">
        <v>61</v>
      </c>
      <c r="K292">
        <v>2594.52</v>
      </c>
      <c r="L292">
        <v>383.11</v>
      </c>
      <c r="M292" t="s">
        <v>62</v>
      </c>
      <c r="N292">
        <v>0.14766122442686899</v>
      </c>
      <c r="O292" t="s">
        <v>11351</v>
      </c>
      <c r="P292" t="s">
        <v>11352</v>
      </c>
      <c r="R292" t="s">
        <v>11353</v>
      </c>
      <c r="S292">
        <f>IF(SalesData[[#This Row],[Return Status]]="Returned",1,0)</f>
        <v>0</v>
      </c>
      <c r="T292">
        <v>2788.38</v>
      </c>
      <c r="U292" s="2">
        <f>EOMONTH(SalesData[[#This Row],[Order Date]],0)</f>
        <v>44957</v>
      </c>
      <c r="V292" s="9" t="str">
        <f>"Q"&amp;INT((MONTH(SalesData[[#This Row],[Order Date]])+2)/3)&amp;"-"&amp;YEAR(SalesData[[#This Row],[Order Date]])</f>
        <v>Q1-2023</v>
      </c>
    </row>
    <row r="293" spans="1:22" x14ac:dyDescent="0.35">
      <c r="A293" t="s">
        <v>411</v>
      </c>
      <c r="B293" s="1">
        <v>44934</v>
      </c>
      <c r="C293" t="s">
        <v>26</v>
      </c>
      <c r="D293" t="s">
        <v>99</v>
      </c>
      <c r="E293">
        <v>2074276170</v>
      </c>
      <c r="F293" t="s">
        <v>387</v>
      </c>
      <c r="G293" t="s">
        <v>89</v>
      </c>
      <c r="H293" t="s">
        <v>90</v>
      </c>
      <c r="I293" t="s">
        <v>31</v>
      </c>
      <c r="J293" t="s">
        <v>18</v>
      </c>
      <c r="K293">
        <v>4232.2700000000004</v>
      </c>
      <c r="L293">
        <v>1117.56</v>
      </c>
      <c r="M293" t="s">
        <v>19</v>
      </c>
      <c r="N293">
        <v>0.26405687727862298</v>
      </c>
      <c r="O293" t="s">
        <v>11351</v>
      </c>
      <c r="P293" t="s">
        <v>11354</v>
      </c>
      <c r="R293" t="s">
        <v>11353</v>
      </c>
      <c r="S293">
        <f>IF(SalesData[[#This Row],[Return Status]]="Returned",1,0)</f>
        <v>0</v>
      </c>
      <c r="T293">
        <v>207.68</v>
      </c>
      <c r="U293" s="2">
        <f>EOMONTH(SalesData[[#This Row],[Order Date]],0)</f>
        <v>44957</v>
      </c>
      <c r="V293" s="9" t="str">
        <f>"Q"&amp;INT((MONTH(SalesData[[#This Row],[Order Date]])+2)/3)&amp;"-"&amp;YEAR(SalesData[[#This Row],[Order Date]])</f>
        <v>Q1-2023</v>
      </c>
    </row>
    <row r="294" spans="1:22" x14ac:dyDescent="0.35">
      <c r="A294" t="s">
        <v>412</v>
      </c>
      <c r="B294" s="1">
        <v>44940</v>
      </c>
      <c r="C294" t="s">
        <v>124</v>
      </c>
      <c r="D294" t="s">
        <v>99</v>
      </c>
      <c r="E294">
        <v>9089261371</v>
      </c>
      <c r="F294" t="s">
        <v>81</v>
      </c>
      <c r="G294" t="s">
        <v>74</v>
      </c>
      <c r="H294" t="s">
        <v>75</v>
      </c>
      <c r="I294" t="s">
        <v>36</v>
      </c>
      <c r="J294" t="s">
        <v>18</v>
      </c>
      <c r="K294">
        <v>1880.32</v>
      </c>
      <c r="L294">
        <v>528.13</v>
      </c>
      <c r="M294" t="s">
        <v>19</v>
      </c>
      <c r="N294">
        <v>0.28087240469707297</v>
      </c>
      <c r="O294" t="s">
        <v>11351</v>
      </c>
      <c r="P294" t="s">
        <v>11354</v>
      </c>
      <c r="R294" t="s">
        <v>11353</v>
      </c>
      <c r="S294">
        <f>IF(SalesData[[#This Row],[Return Status]]="Returned",1,0)</f>
        <v>0</v>
      </c>
      <c r="T294">
        <v>2420.2800000000002</v>
      </c>
      <c r="U294" s="2">
        <f>EOMONTH(SalesData[[#This Row],[Order Date]],0)</f>
        <v>44957</v>
      </c>
      <c r="V294" s="9" t="str">
        <f>"Q"&amp;INT((MONTH(SalesData[[#This Row],[Order Date]])+2)/3)&amp;"-"&amp;YEAR(SalesData[[#This Row],[Order Date]])</f>
        <v>Q1-2023</v>
      </c>
    </row>
    <row r="295" spans="1:22" x14ac:dyDescent="0.35">
      <c r="A295" t="s">
        <v>413</v>
      </c>
      <c r="B295" s="1">
        <v>44928</v>
      </c>
      <c r="C295" t="s">
        <v>113</v>
      </c>
      <c r="D295" t="s">
        <v>46</v>
      </c>
      <c r="E295">
        <v>5097592304</v>
      </c>
      <c r="F295" t="s">
        <v>88</v>
      </c>
      <c r="G295" t="s">
        <v>11379</v>
      </c>
      <c r="H295" t="s">
        <v>90</v>
      </c>
      <c r="I295" t="s">
        <v>31</v>
      </c>
      <c r="J295" t="s">
        <v>62</v>
      </c>
      <c r="K295">
        <v>480.9</v>
      </c>
      <c r="L295">
        <v>47.56</v>
      </c>
      <c r="M295" t="s">
        <v>62</v>
      </c>
      <c r="N295">
        <v>9.8897899771262204E-2</v>
      </c>
      <c r="O295" t="s">
        <v>11361</v>
      </c>
      <c r="P295" t="s">
        <v>11356</v>
      </c>
      <c r="R295" t="s">
        <v>11353</v>
      </c>
      <c r="S295">
        <f>IF(SalesData[[#This Row],[Return Status]]="Returned",1,0)</f>
        <v>0</v>
      </c>
      <c r="U295" s="2">
        <f>EOMONTH(SalesData[[#This Row],[Order Date]],0)</f>
        <v>44957</v>
      </c>
      <c r="V295" s="9" t="str">
        <f>"Q"&amp;INT((MONTH(SalesData[[#This Row],[Order Date]])+2)/3)&amp;"-"&amp;YEAR(SalesData[[#This Row],[Order Date]])</f>
        <v>Q1-2023</v>
      </c>
    </row>
    <row r="296" spans="1:22" x14ac:dyDescent="0.35">
      <c r="A296" t="s">
        <v>414</v>
      </c>
      <c r="B296" s="1">
        <v>44931</v>
      </c>
      <c r="C296" t="s">
        <v>26</v>
      </c>
      <c r="D296" t="s">
        <v>72</v>
      </c>
      <c r="E296">
        <v>2147649251</v>
      </c>
      <c r="F296" t="s">
        <v>40</v>
      </c>
      <c r="G296" t="s">
        <v>69</v>
      </c>
      <c r="H296" t="s">
        <v>41</v>
      </c>
      <c r="I296" t="s">
        <v>31</v>
      </c>
      <c r="J296" t="s">
        <v>65</v>
      </c>
      <c r="K296">
        <v>2824.02</v>
      </c>
      <c r="L296">
        <v>407.31</v>
      </c>
      <c r="M296" t="s">
        <v>65</v>
      </c>
      <c r="N296">
        <v>0.144230564939342</v>
      </c>
      <c r="O296" t="s">
        <v>11351</v>
      </c>
      <c r="P296" t="s">
        <v>11352</v>
      </c>
      <c r="R296" t="s">
        <v>11353</v>
      </c>
      <c r="S296">
        <f>IF(SalesData[[#This Row],[Return Status]]="Returned",1,0)</f>
        <v>0</v>
      </c>
      <c r="T296">
        <v>2081.52</v>
      </c>
      <c r="U296" s="2">
        <f>EOMONTH(SalesData[[#This Row],[Order Date]],0)</f>
        <v>44957</v>
      </c>
      <c r="V296" s="9" t="str">
        <f>"Q"&amp;INT((MONTH(SalesData[[#This Row],[Order Date]])+2)/3)&amp;"-"&amp;YEAR(SalesData[[#This Row],[Order Date]])</f>
        <v>Q1-2023</v>
      </c>
    </row>
    <row r="297" spans="1:22" x14ac:dyDescent="0.35">
      <c r="A297" t="s">
        <v>415</v>
      </c>
      <c r="B297" s="1">
        <v>44936</v>
      </c>
      <c r="C297" t="s">
        <v>94</v>
      </c>
      <c r="D297" t="s">
        <v>39</v>
      </c>
      <c r="E297">
        <v>3278814761</v>
      </c>
      <c r="F297" t="s">
        <v>147</v>
      </c>
      <c r="G297" t="s">
        <v>84</v>
      </c>
      <c r="H297" t="s">
        <v>85</v>
      </c>
      <c r="I297" t="s">
        <v>31</v>
      </c>
      <c r="J297" t="s">
        <v>65</v>
      </c>
      <c r="K297">
        <v>4210.8599999999997</v>
      </c>
      <c r="L297">
        <v>721.05</v>
      </c>
      <c r="M297" t="s">
        <v>65</v>
      </c>
      <c r="N297">
        <v>0.17123580456248799</v>
      </c>
      <c r="O297" t="s">
        <v>11351</v>
      </c>
      <c r="P297" t="s">
        <v>11352</v>
      </c>
      <c r="R297" t="s">
        <v>11353</v>
      </c>
      <c r="S297">
        <f>IF(SalesData[[#This Row],[Return Status]]="Returned",1,0)</f>
        <v>0</v>
      </c>
      <c r="T297">
        <v>847.14</v>
      </c>
      <c r="U297" s="2">
        <f>EOMONTH(SalesData[[#This Row],[Order Date]],0)</f>
        <v>44957</v>
      </c>
      <c r="V297" s="9" t="str">
        <f>"Q"&amp;INT((MONTH(SalesData[[#This Row],[Order Date]])+2)/3)&amp;"-"&amp;YEAR(SalesData[[#This Row],[Order Date]])</f>
        <v>Q1-2023</v>
      </c>
    </row>
    <row r="298" spans="1:22" x14ac:dyDescent="0.35">
      <c r="A298" t="s">
        <v>416</v>
      </c>
      <c r="B298" s="1">
        <v>44930</v>
      </c>
      <c r="C298" t="s">
        <v>52</v>
      </c>
      <c r="D298" t="s">
        <v>39</v>
      </c>
      <c r="E298">
        <v>9454918017</v>
      </c>
      <c r="F298" t="s">
        <v>410</v>
      </c>
      <c r="G298" t="s">
        <v>11370</v>
      </c>
      <c r="H298" t="s">
        <v>30</v>
      </c>
      <c r="I298" t="s">
        <v>31</v>
      </c>
      <c r="J298" t="s">
        <v>19</v>
      </c>
      <c r="K298">
        <v>1583.45</v>
      </c>
      <c r="L298">
        <v>357.08</v>
      </c>
      <c r="M298" t="s">
        <v>19</v>
      </c>
      <c r="N298">
        <v>0.22550759417727101</v>
      </c>
      <c r="O298" t="s">
        <v>11351</v>
      </c>
      <c r="P298" t="s">
        <v>11354</v>
      </c>
      <c r="R298" t="s">
        <v>11353</v>
      </c>
      <c r="S298">
        <f>IF(SalesData[[#This Row],[Return Status]]="Returned",1,0)</f>
        <v>0</v>
      </c>
      <c r="U298" s="2">
        <f>EOMONTH(SalesData[[#This Row],[Order Date]],0)</f>
        <v>44957</v>
      </c>
      <c r="V298" s="9" t="str">
        <f>"Q"&amp;INT((MONTH(SalesData[[#This Row],[Order Date]])+2)/3)&amp;"-"&amp;YEAR(SalesData[[#This Row],[Order Date]])</f>
        <v>Q1-2023</v>
      </c>
    </row>
    <row r="299" spans="1:22" x14ac:dyDescent="0.35">
      <c r="A299" t="s">
        <v>417</v>
      </c>
      <c r="B299" s="1">
        <v>44943</v>
      </c>
      <c r="C299" t="s">
        <v>205</v>
      </c>
      <c r="D299" t="s">
        <v>72</v>
      </c>
      <c r="E299">
        <v>1680061027</v>
      </c>
      <c r="F299" t="s">
        <v>129</v>
      </c>
      <c r="G299" t="s">
        <v>54</v>
      </c>
      <c r="H299" t="s">
        <v>55</v>
      </c>
      <c r="I299" t="s">
        <v>31</v>
      </c>
      <c r="J299" t="s">
        <v>42</v>
      </c>
      <c r="K299">
        <v>1527.94</v>
      </c>
      <c r="L299">
        <v>381.29</v>
      </c>
      <c r="M299" t="s">
        <v>43</v>
      </c>
      <c r="N299">
        <v>0.249545139207037</v>
      </c>
      <c r="O299" t="s">
        <v>11351</v>
      </c>
      <c r="P299" t="s">
        <v>11354</v>
      </c>
      <c r="R299" t="s">
        <v>11353</v>
      </c>
      <c r="S299">
        <f>IF(SalesData[[#This Row],[Return Status]]="Returned",1,0)</f>
        <v>0</v>
      </c>
      <c r="U299" s="2">
        <f>EOMONTH(SalesData[[#This Row],[Order Date]],0)</f>
        <v>44957</v>
      </c>
      <c r="V299" s="9" t="str">
        <f>"Q"&amp;INT((MONTH(SalesData[[#This Row],[Order Date]])+2)/3)&amp;"-"&amp;YEAR(SalesData[[#This Row],[Order Date]])</f>
        <v>Q1-2023</v>
      </c>
    </row>
    <row r="300" spans="1:22" x14ac:dyDescent="0.35">
      <c r="A300" t="s">
        <v>998</v>
      </c>
      <c r="B300" s="1">
        <v>44972</v>
      </c>
      <c r="C300" t="s">
        <v>87</v>
      </c>
      <c r="D300" t="s">
        <v>46</v>
      </c>
      <c r="E300">
        <v>608277056</v>
      </c>
      <c r="F300" t="s">
        <v>152</v>
      </c>
      <c r="G300" t="s">
        <v>23</v>
      </c>
      <c r="H300" t="s">
        <v>24</v>
      </c>
      <c r="I300" t="s">
        <v>17</v>
      </c>
      <c r="J300" t="s">
        <v>18</v>
      </c>
      <c r="K300">
        <v>2380.5300000000002</v>
      </c>
      <c r="L300">
        <v>351.6</v>
      </c>
      <c r="M300" t="s">
        <v>19</v>
      </c>
      <c r="N300">
        <v>0.147698201660975</v>
      </c>
      <c r="O300" t="s">
        <v>11351</v>
      </c>
      <c r="P300" t="s">
        <v>11352</v>
      </c>
      <c r="Q300" t="s">
        <v>11365</v>
      </c>
      <c r="R300" t="s">
        <v>11360</v>
      </c>
      <c r="S300">
        <f>IF(SalesData[[#This Row],[Return Status]]="Returned",1,0)</f>
        <v>1</v>
      </c>
      <c r="T300">
        <v>2821.33</v>
      </c>
      <c r="U300" s="2">
        <f>EOMONTH(SalesData[[#This Row],[Order Date]],0)</f>
        <v>44985</v>
      </c>
      <c r="V300" s="9" t="str">
        <f>"Q"&amp;INT((MONTH(SalesData[[#This Row],[Order Date]])+2)/3)&amp;"-"&amp;YEAR(SalesData[[#This Row],[Order Date]])</f>
        <v>Q1-2023</v>
      </c>
    </row>
    <row r="301" spans="1:22" x14ac:dyDescent="0.35">
      <c r="A301" t="s">
        <v>418</v>
      </c>
      <c r="B301" s="1">
        <v>44946</v>
      </c>
      <c r="C301" t="s">
        <v>139</v>
      </c>
      <c r="D301" t="s">
        <v>46</v>
      </c>
      <c r="E301">
        <v>3037236831</v>
      </c>
      <c r="F301" t="s">
        <v>156</v>
      </c>
      <c r="G301" t="s">
        <v>251</v>
      </c>
      <c r="H301" t="s">
        <v>85</v>
      </c>
      <c r="I301" t="s">
        <v>31</v>
      </c>
      <c r="J301" t="s">
        <v>61</v>
      </c>
      <c r="K301">
        <v>4514.03</v>
      </c>
      <c r="L301">
        <v>1035.8399999999999</v>
      </c>
      <c r="M301" t="s">
        <v>62</v>
      </c>
      <c r="N301">
        <v>0.229471226376431</v>
      </c>
      <c r="O301" t="s">
        <v>11351</v>
      </c>
      <c r="P301" t="s">
        <v>11354</v>
      </c>
      <c r="R301" t="s">
        <v>11353</v>
      </c>
      <c r="S301">
        <f>IF(SalesData[[#This Row],[Return Status]]="Returned",1,0)</f>
        <v>0</v>
      </c>
      <c r="U301" s="2">
        <f>EOMONTH(SalesData[[#This Row],[Order Date]],0)</f>
        <v>44957</v>
      </c>
      <c r="V301" s="9" t="str">
        <f>"Q"&amp;INT((MONTH(SalesData[[#This Row],[Order Date]])+2)/3)&amp;"-"&amp;YEAR(SalesData[[#This Row],[Order Date]])</f>
        <v>Q1-2023</v>
      </c>
    </row>
    <row r="302" spans="1:22" x14ac:dyDescent="0.35">
      <c r="A302" t="s">
        <v>419</v>
      </c>
      <c r="B302" s="1">
        <v>44927</v>
      </c>
      <c r="C302" t="s">
        <v>325</v>
      </c>
      <c r="D302" t="s">
        <v>80</v>
      </c>
      <c r="E302">
        <v>501667998</v>
      </c>
      <c r="F302" t="s">
        <v>170</v>
      </c>
      <c r="G302" t="s">
        <v>69</v>
      </c>
      <c r="H302" t="s">
        <v>41</v>
      </c>
      <c r="I302" t="s">
        <v>31</v>
      </c>
      <c r="J302" t="s">
        <v>62</v>
      </c>
      <c r="K302">
        <v>1174.8900000000001</v>
      </c>
      <c r="L302">
        <v>54.5</v>
      </c>
      <c r="M302" t="s">
        <v>62</v>
      </c>
      <c r="N302">
        <v>4.6387321366255597E-2</v>
      </c>
      <c r="O302" t="s">
        <v>11351</v>
      </c>
      <c r="P302" t="s">
        <v>11356</v>
      </c>
      <c r="R302" t="s">
        <v>11353</v>
      </c>
      <c r="S302">
        <f>IF(SalesData[[#This Row],[Return Status]]="Returned",1,0)</f>
        <v>0</v>
      </c>
      <c r="T302">
        <v>2081.52</v>
      </c>
      <c r="U302" s="2">
        <f>EOMONTH(SalesData[[#This Row],[Order Date]],0)</f>
        <v>44957</v>
      </c>
      <c r="V302" s="9" t="str">
        <f>"Q"&amp;INT((MONTH(SalesData[[#This Row],[Order Date]])+2)/3)&amp;"-"&amp;YEAR(SalesData[[#This Row],[Order Date]])</f>
        <v>Q1-2023</v>
      </c>
    </row>
    <row r="303" spans="1:22" x14ac:dyDescent="0.35">
      <c r="A303" t="s">
        <v>420</v>
      </c>
      <c r="B303" s="1">
        <v>44953</v>
      </c>
      <c r="C303" t="s">
        <v>106</v>
      </c>
      <c r="D303" t="s">
        <v>27</v>
      </c>
      <c r="E303">
        <v>7602437573</v>
      </c>
      <c r="F303" t="s">
        <v>137</v>
      </c>
      <c r="G303" t="s">
        <v>34</v>
      </c>
      <c r="H303" t="s">
        <v>35</v>
      </c>
      <c r="I303" t="s">
        <v>36</v>
      </c>
      <c r="J303" t="s">
        <v>62</v>
      </c>
      <c r="K303">
        <v>673.17</v>
      </c>
      <c r="L303">
        <v>73.52</v>
      </c>
      <c r="M303" t="s">
        <v>62</v>
      </c>
      <c r="N303">
        <v>0.109214611465157</v>
      </c>
      <c r="O303" t="s">
        <v>11355</v>
      </c>
      <c r="P303" t="s">
        <v>11352</v>
      </c>
      <c r="R303" t="s">
        <v>11353</v>
      </c>
      <c r="S303">
        <f>IF(SalesData[[#This Row],[Return Status]]="Returned",1,0)</f>
        <v>0</v>
      </c>
      <c r="U303" s="2">
        <f>EOMONTH(SalesData[[#This Row],[Order Date]],0)</f>
        <v>44957</v>
      </c>
      <c r="V303" s="9" t="str">
        <f>"Q"&amp;INT((MONTH(SalesData[[#This Row],[Order Date]])+2)/3)&amp;"-"&amp;YEAR(SalesData[[#This Row],[Order Date]])</f>
        <v>Q1-2023</v>
      </c>
    </row>
    <row r="304" spans="1:22" x14ac:dyDescent="0.35">
      <c r="A304" t="s">
        <v>421</v>
      </c>
      <c r="B304" s="1">
        <v>44944</v>
      </c>
      <c r="C304" t="s">
        <v>149</v>
      </c>
      <c r="D304" t="s">
        <v>13</v>
      </c>
      <c r="E304">
        <v>7223297167</v>
      </c>
      <c r="F304" t="s">
        <v>114</v>
      </c>
      <c r="G304" t="s">
        <v>59</v>
      </c>
      <c r="H304" t="s">
        <v>60</v>
      </c>
      <c r="I304" t="s">
        <v>31</v>
      </c>
      <c r="J304" t="s">
        <v>65</v>
      </c>
      <c r="K304">
        <v>4406.91</v>
      </c>
      <c r="L304">
        <v>557.04</v>
      </c>
      <c r="M304" t="s">
        <v>65</v>
      </c>
      <c r="N304">
        <v>0.12640149220201899</v>
      </c>
      <c r="O304" t="s">
        <v>11351</v>
      </c>
      <c r="P304" t="s">
        <v>11352</v>
      </c>
      <c r="R304" t="s">
        <v>11353</v>
      </c>
      <c r="S304">
        <f>IF(SalesData[[#This Row],[Return Status]]="Returned",1,0)</f>
        <v>0</v>
      </c>
      <c r="T304">
        <v>2183.56</v>
      </c>
      <c r="U304" s="2">
        <f>EOMONTH(SalesData[[#This Row],[Order Date]],0)</f>
        <v>44957</v>
      </c>
      <c r="V304" s="9" t="str">
        <f>"Q"&amp;INT((MONTH(SalesData[[#This Row],[Order Date]])+2)/3)&amp;"-"&amp;YEAR(SalesData[[#This Row],[Order Date]])</f>
        <v>Q1-2023</v>
      </c>
    </row>
    <row r="305" spans="1:22" x14ac:dyDescent="0.35">
      <c r="A305" t="s">
        <v>422</v>
      </c>
      <c r="B305" s="1">
        <v>44928</v>
      </c>
      <c r="C305" t="s">
        <v>71</v>
      </c>
      <c r="D305" t="s">
        <v>99</v>
      </c>
      <c r="E305">
        <v>7455084289</v>
      </c>
      <c r="F305" t="s">
        <v>88</v>
      </c>
      <c r="G305" t="s">
        <v>11379</v>
      </c>
      <c r="H305" t="s">
        <v>90</v>
      </c>
      <c r="I305" t="s">
        <v>31</v>
      </c>
      <c r="J305" t="s">
        <v>65</v>
      </c>
      <c r="K305">
        <v>4813.9799999999996</v>
      </c>
      <c r="L305">
        <v>1126.74</v>
      </c>
      <c r="M305" t="s">
        <v>65</v>
      </c>
      <c r="N305">
        <v>0.23405581244625001</v>
      </c>
      <c r="O305" t="s">
        <v>11351</v>
      </c>
      <c r="P305" t="s">
        <v>11354</v>
      </c>
      <c r="R305" t="s">
        <v>11353</v>
      </c>
      <c r="S305">
        <f>IF(SalesData[[#This Row],[Return Status]]="Returned",1,0)</f>
        <v>0</v>
      </c>
      <c r="U305" s="2">
        <f>EOMONTH(SalesData[[#This Row],[Order Date]],0)</f>
        <v>44957</v>
      </c>
      <c r="V305" s="9" t="str">
        <f>"Q"&amp;INT((MONTH(SalesData[[#This Row],[Order Date]])+2)/3)&amp;"-"&amp;YEAR(SalesData[[#This Row],[Order Date]])</f>
        <v>Q1-2023</v>
      </c>
    </row>
    <row r="306" spans="1:22" x14ac:dyDescent="0.35">
      <c r="A306" t="s">
        <v>423</v>
      </c>
      <c r="B306" s="1">
        <v>44931</v>
      </c>
      <c r="C306" t="s">
        <v>194</v>
      </c>
      <c r="D306" t="s">
        <v>99</v>
      </c>
      <c r="E306">
        <v>5247871255</v>
      </c>
      <c r="F306" t="s">
        <v>95</v>
      </c>
      <c r="G306" t="s">
        <v>59</v>
      </c>
      <c r="H306" t="s">
        <v>60</v>
      </c>
      <c r="I306" t="s">
        <v>31</v>
      </c>
      <c r="J306" t="s">
        <v>18</v>
      </c>
      <c r="K306">
        <v>1241.67</v>
      </c>
      <c r="L306">
        <v>308.52</v>
      </c>
      <c r="M306" t="s">
        <v>19</v>
      </c>
      <c r="N306">
        <v>0.24847181618304401</v>
      </c>
      <c r="O306" t="s">
        <v>11351</v>
      </c>
      <c r="P306" t="s">
        <v>11354</v>
      </c>
      <c r="R306" t="s">
        <v>11353</v>
      </c>
      <c r="S306">
        <f>IF(SalesData[[#This Row],[Return Status]]="Returned",1,0)</f>
        <v>0</v>
      </c>
      <c r="T306">
        <v>2183.56</v>
      </c>
      <c r="U306" s="2">
        <f>EOMONTH(SalesData[[#This Row],[Order Date]],0)</f>
        <v>44957</v>
      </c>
      <c r="V306" s="9" t="str">
        <f>"Q"&amp;INT((MONTH(SalesData[[#This Row],[Order Date]])+2)/3)&amp;"-"&amp;YEAR(SalesData[[#This Row],[Order Date]])</f>
        <v>Q1-2023</v>
      </c>
    </row>
    <row r="307" spans="1:22" x14ac:dyDescent="0.35">
      <c r="A307" t="s">
        <v>424</v>
      </c>
      <c r="B307" s="1">
        <v>44931</v>
      </c>
      <c r="C307" t="s">
        <v>71</v>
      </c>
      <c r="D307" t="s">
        <v>145</v>
      </c>
      <c r="E307">
        <v>8632666785</v>
      </c>
      <c r="F307" t="s">
        <v>83</v>
      </c>
      <c r="G307" t="s">
        <v>84</v>
      </c>
      <c r="H307" t="s">
        <v>85</v>
      </c>
      <c r="I307" t="s">
        <v>31</v>
      </c>
      <c r="J307" t="s">
        <v>62</v>
      </c>
      <c r="K307">
        <v>442.2</v>
      </c>
      <c r="L307">
        <v>50.85</v>
      </c>
      <c r="M307" t="s">
        <v>62</v>
      </c>
      <c r="N307">
        <v>0.114993215739484</v>
      </c>
      <c r="O307" t="s">
        <v>11361</v>
      </c>
      <c r="P307" t="s">
        <v>11352</v>
      </c>
      <c r="R307" t="s">
        <v>11353</v>
      </c>
      <c r="S307">
        <f>IF(SalesData[[#This Row],[Return Status]]="Returned",1,0)</f>
        <v>0</v>
      </c>
      <c r="T307">
        <v>847.14</v>
      </c>
      <c r="U307" s="2">
        <f>EOMONTH(SalesData[[#This Row],[Order Date]],0)</f>
        <v>44957</v>
      </c>
      <c r="V307" s="9" t="str">
        <f>"Q"&amp;INT((MONTH(SalesData[[#This Row],[Order Date]])+2)/3)&amp;"-"&amp;YEAR(SalesData[[#This Row],[Order Date]])</f>
        <v>Q1-2023</v>
      </c>
    </row>
    <row r="308" spans="1:22" x14ac:dyDescent="0.35">
      <c r="A308" t="s">
        <v>425</v>
      </c>
      <c r="B308" s="1">
        <v>44928</v>
      </c>
      <c r="C308" t="s">
        <v>97</v>
      </c>
      <c r="D308" t="s">
        <v>72</v>
      </c>
      <c r="E308">
        <v>6684550489</v>
      </c>
      <c r="F308" t="s">
        <v>170</v>
      </c>
      <c r="G308" t="s">
        <v>69</v>
      </c>
      <c r="H308" t="s">
        <v>41</v>
      </c>
      <c r="I308" t="s">
        <v>31</v>
      </c>
      <c r="J308" t="s">
        <v>18</v>
      </c>
      <c r="K308">
        <v>3493.41</v>
      </c>
      <c r="L308">
        <v>942.08</v>
      </c>
      <c r="M308" t="s">
        <v>19</v>
      </c>
      <c r="N308">
        <v>0.26967347090665</v>
      </c>
      <c r="O308" t="s">
        <v>11351</v>
      </c>
      <c r="P308" t="s">
        <v>11354</v>
      </c>
      <c r="R308" t="s">
        <v>11353</v>
      </c>
      <c r="S308">
        <f>IF(SalesData[[#This Row],[Return Status]]="Returned",1,0)</f>
        <v>0</v>
      </c>
      <c r="T308">
        <v>2081.52</v>
      </c>
      <c r="U308" s="2">
        <f>EOMONTH(SalesData[[#This Row],[Order Date]],0)</f>
        <v>44957</v>
      </c>
      <c r="V308" s="9" t="str">
        <f>"Q"&amp;INT((MONTH(SalesData[[#This Row],[Order Date]])+2)/3)&amp;"-"&amp;YEAR(SalesData[[#This Row],[Order Date]])</f>
        <v>Q1-2023</v>
      </c>
    </row>
    <row r="309" spans="1:22" x14ac:dyDescent="0.35">
      <c r="A309" t="s">
        <v>426</v>
      </c>
      <c r="B309" s="1">
        <v>44941</v>
      </c>
      <c r="C309" t="s">
        <v>194</v>
      </c>
      <c r="D309" t="s">
        <v>145</v>
      </c>
      <c r="E309">
        <v>8843188485</v>
      </c>
      <c r="F309" t="s">
        <v>172</v>
      </c>
      <c r="G309" t="s">
        <v>11367</v>
      </c>
      <c r="H309" t="s">
        <v>121</v>
      </c>
      <c r="I309" t="s">
        <v>17</v>
      </c>
      <c r="J309" t="s">
        <v>65</v>
      </c>
      <c r="K309">
        <v>1221.8699999999999</v>
      </c>
      <c r="L309">
        <v>292.05</v>
      </c>
      <c r="M309" t="s">
        <v>65</v>
      </c>
      <c r="N309">
        <v>0.23901888089567599</v>
      </c>
      <c r="O309" t="s">
        <v>11351</v>
      </c>
      <c r="P309" t="s">
        <v>11354</v>
      </c>
      <c r="R309" t="s">
        <v>11353</v>
      </c>
      <c r="S309">
        <f>IF(SalesData[[#This Row],[Return Status]]="Returned",1,0)</f>
        <v>0</v>
      </c>
      <c r="U309" s="2">
        <f>EOMONTH(SalesData[[#This Row],[Order Date]],0)</f>
        <v>44957</v>
      </c>
      <c r="V309" s="9" t="str">
        <f>"Q"&amp;INT((MONTH(SalesData[[#This Row],[Order Date]])+2)/3)&amp;"-"&amp;YEAR(SalesData[[#This Row],[Order Date]])</f>
        <v>Q1-2023</v>
      </c>
    </row>
    <row r="310" spans="1:22" x14ac:dyDescent="0.35">
      <c r="A310" t="s">
        <v>427</v>
      </c>
      <c r="B310" s="1">
        <v>44932</v>
      </c>
      <c r="C310" t="s">
        <v>194</v>
      </c>
      <c r="D310" t="s">
        <v>13</v>
      </c>
      <c r="E310">
        <v>174907539</v>
      </c>
      <c r="F310" t="s">
        <v>357</v>
      </c>
      <c r="G310" t="s">
        <v>164</v>
      </c>
      <c r="H310" t="s">
        <v>11357</v>
      </c>
      <c r="I310" t="s">
        <v>36</v>
      </c>
      <c r="J310" t="s">
        <v>62</v>
      </c>
      <c r="K310">
        <v>3577.47</v>
      </c>
      <c r="L310">
        <v>609.28</v>
      </c>
      <c r="M310" t="s">
        <v>62</v>
      </c>
      <c r="N310">
        <v>0.170310303091291</v>
      </c>
      <c r="O310" t="s">
        <v>11351</v>
      </c>
      <c r="P310" t="s">
        <v>11352</v>
      </c>
      <c r="R310" t="s">
        <v>11353</v>
      </c>
      <c r="S310">
        <f>IF(SalesData[[#This Row],[Return Status]]="Returned",1,0)</f>
        <v>0</v>
      </c>
      <c r="U310" s="2">
        <f>EOMONTH(SalesData[[#This Row],[Order Date]],0)</f>
        <v>44957</v>
      </c>
      <c r="V310" s="9" t="str">
        <f>"Q"&amp;INT((MONTH(SalesData[[#This Row],[Order Date]])+2)/3)&amp;"-"&amp;YEAR(SalesData[[#This Row],[Order Date]])</f>
        <v>Q1-2023</v>
      </c>
    </row>
    <row r="311" spans="1:22" x14ac:dyDescent="0.35">
      <c r="A311" t="s">
        <v>428</v>
      </c>
      <c r="B311" s="1">
        <v>44949</v>
      </c>
      <c r="C311" t="s">
        <v>132</v>
      </c>
      <c r="D311" t="s">
        <v>46</v>
      </c>
      <c r="E311">
        <v>6273715869</v>
      </c>
      <c r="F311" t="s">
        <v>81</v>
      </c>
      <c r="G311" t="s">
        <v>74</v>
      </c>
      <c r="H311" t="s">
        <v>75</v>
      </c>
      <c r="I311" t="s">
        <v>36</v>
      </c>
      <c r="J311" t="s">
        <v>18</v>
      </c>
      <c r="K311">
        <v>3451.31</v>
      </c>
      <c r="L311">
        <v>986.77</v>
      </c>
      <c r="M311" t="s">
        <v>19</v>
      </c>
      <c r="N311">
        <v>0.28591172627205302</v>
      </c>
      <c r="O311" t="s">
        <v>11351</v>
      </c>
      <c r="P311" t="s">
        <v>11354</v>
      </c>
      <c r="R311" t="s">
        <v>11353</v>
      </c>
      <c r="S311">
        <f>IF(SalesData[[#This Row],[Return Status]]="Returned",1,0)</f>
        <v>0</v>
      </c>
      <c r="T311">
        <v>2420.2800000000002</v>
      </c>
      <c r="U311" s="2">
        <f>EOMONTH(SalesData[[#This Row],[Order Date]],0)</f>
        <v>44957</v>
      </c>
      <c r="V311" s="9" t="str">
        <f>"Q"&amp;INT((MONTH(SalesData[[#This Row],[Order Date]])+2)/3)&amp;"-"&amp;YEAR(SalesData[[#This Row],[Order Date]])</f>
        <v>Q1-2023</v>
      </c>
    </row>
    <row r="312" spans="1:22" x14ac:dyDescent="0.35">
      <c r="A312" t="s">
        <v>429</v>
      </c>
      <c r="B312" s="1">
        <v>44934</v>
      </c>
      <c r="C312" t="s">
        <v>132</v>
      </c>
      <c r="D312" t="s">
        <v>13</v>
      </c>
      <c r="E312">
        <v>3770285196</v>
      </c>
      <c r="F312" t="s">
        <v>357</v>
      </c>
      <c r="G312" t="s">
        <v>266</v>
      </c>
      <c r="H312" t="s">
        <v>165</v>
      </c>
      <c r="I312" t="s">
        <v>36</v>
      </c>
      <c r="J312" t="s">
        <v>61</v>
      </c>
      <c r="K312">
        <v>606.36</v>
      </c>
      <c r="L312">
        <v>68.11</v>
      </c>
      <c r="M312" t="s">
        <v>62</v>
      </c>
      <c r="N312">
        <v>0.11232601095059</v>
      </c>
      <c r="O312" t="s">
        <v>11355</v>
      </c>
      <c r="P312" t="s">
        <v>11352</v>
      </c>
      <c r="R312" t="s">
        <v>11353</v>
      </c>
      <c r="S312">
        <f>IF(SalesData[[#This Row],[Return Status]]="Returned",1,0)</f>
        <v>0</v>
      </c>
      <c r="U312" s="2">
        <f>EOMONTH(SalesData[[#This Row],[Order Date]],0)</f>
        <v>44957</v>
      </c>
      <c r="V312" s="9" t="str">
        <f>"Q"&amp;INT((MONTH(SalesData[[#This Row],[Order Date]])+2)/3)&amp;"-"&amp;YEAR(SalesData[[#This Row],[Order Date]])</f>
        <v>Q1-2023</v>
      </c>
    </row>
    <row r="313" spans="1:22" x14ac:dyDescent="0.35">
      <c r="A313" t="s">
        <v>430</v>
      </c>
      <c r="B313" s="1">
        <v>44928</v>
      </c>
      <c r="C313" t="s">
        <v>57</v>
      </c>
      <c r="D313" t="s">
        <v>72</v>
      </c>
      <c r="E313">
        <v>3270185106</v>
      </c>
      <c r="F313" t="s">
        <v>137</v>
      </c>
      <c r="G313" t="s">
        <v>34</v>
      </c>
      <c r="H313" t="s">
        <v>35</v>
      </c>
      <c r="I313" t="s">
        <v>36</v>
      </c>
      <c r="J313" t="s">
        <v>18</v>
      </c>
      <c r="K313">
        <v>2386.63</v>
      </c>
      <c r="L313">
        <v>535.58000000000004</v>
      </c>
      <c r="M313" t="s">
        <v>19</v>
      </c>
      <c r="N313">
        <v>0.22440847554920501</v>
      </c>
      <c r="O313" t="s">
        <v>11351</v>
      </c>
      <c r="P313" t="s">
        <v>11354</v>
      </c>
      <c r="R313" t="s">
        <v>11353</v>
      </c>
      <c r="S313">
        <f>IF(SalesData[[#This Row],[Return Status]]="Returned",1,0)</f>
        <v>0</v>
      </c>
      <c r="U313" s="2">
        <f>EOMONTH(SalesData[[#This Row],[Order Date]],0)</f>
        <v>44957</v>
      </c>
      <c r="V313" s="9" t="str">
        <f>"Q"&amp;INT((MONTH(SalesData[[#This Row],[Order Date]])+2)/3)&amp;"-"&amp;YEAR(SalesData[[#This Row],[Order Date]])</f>
        <v>Q1-2023</v>
      </c>
    </row>
    <row r="314" spans="1:22" x14ac:dyDescent="0.35">
      <c r="A314" t="s">
        <v>431</v>
      </c>
      <c r="B314" s="1">
        <v>44951</v>
      </c>
      <c r="C314" t="s">
        <v>113</v>
      </c>
      <c r="D314" t="s">
        <v>27</v>
      </c>
      <c r="E314">
        <v>1996636580</v>
      </c>
      <c r="F314" t="s">
        <v>133</v>
      </c>
      <c r="G314" t="s">
        <v>89</v>
      </c>
      <c r="H314" t="s">
        <v>90</v>
      </c>
      <c r="I314" t="s">
        <v>31</v>
      </c>
      <c r="J314" t="s">
        <v>42</v>
      </c>
      <c r="K314">
        <v>3541.9</v>
      </c>
      <c r="L314">
        <v>653.26</v>
      </c>
      <c r="M314" t="s">
        <v>43</v>
      </c>
      <c r="N314">
        <v>0.18443773116124099</v>
      </c>
      <c r="O314" t="s">
        <v>11351</v>
      </c>
      <c r="P314" t="s">
        <v>11352</v>
      </c>
      <c r="R314" t="s">
        <v>11353</v>
      </c>
      <c r="S314">
        <f>IF(SalesData[[#This Row],[Return Status]]="Returned",1,0)</f>
        <v>0</v>
      </c>
      <c r="T314">
        <v>207.68</v>
      </c>
      <c r="U314" s="2">
        <f>EOMONTH(SalesData[[#This Row],[Order Date]],0)</f>
        <v>44957</v>
      </c>
      <c r="V314" s="9" t="str">
        <f>"Q"&amp;INT((MONTH(SalesData[[#This Row],[Order Date]])+2)/3)&amp;"-"&amp;YEAR(SalesData[[#This Row],[Order Date]])</f>
        <v>Q1-2023</v>
      </c>
    </row>
    <row r="315" spans="1:22" x14ac:dyDescent="0.35">
      <c r="A315" t="s">
        <v>432</v>
      </c>
      <c r="B315" s="1">
        <v>44933</v>
      </c>
      <c r="C315" t="s">
        <v>45</v>
      </c>
      <c r="D315" t="s">
        <v>46</v>
      </c>
      <c r="E315">
        <v>9837801820</v>
      </c>
      <c r="F315" t="s">
        <v>109</v>
      </c>
      <c r="G315" t="s">
        <v>59</v>
      </c>
      <c r="H315" t="s">
        <v>60</v>
      </c>
      <c r="I315" t="s">
        <v>31</v>
      </c>
      <c r="J315" t="s">
        <v>19</v>
      </c>
      <c r="K315">
        <v>441.55</v>
      </c>
      <c r="L315">
        <v>76.849999999999994</v>
      </c>
      <c r="M315" t="s">
        <v>19</v>
      </c>
      <c r="N315">
        <v>0.174045974408334</v>
      </c>
      <c r="O315" t="s">
        <v>11361</v>
      </c>
      <c r="P315" t="s">
        <v>11352</v>
      </c>
      <c r="R315" t="s">
        <v>11353</v>
      </c>
      <c r="S315">
        <f>IF(SalesData[[#This Row],[Return Status]]="Returned",1,0)</f>
        <v>0</v>
      </c>
      <c r="T315">
        <v>2183.56</v>
      </c>
      <c r="U315" s="2">
        <f>EOMONTH(SalesData[[#This Row],[Order Date]],0)</f>
        <v>44957</v>
      </c>
      <c r="V315" s="9" t="str">
        <f>"Q"&amp;INT((MONTH(SalesData[[#This Row],[Order Date]])+2)/3)&amp;"-"&amp;YEAR(SalesData[[#This Row],[Order Date]])</f>
        <v>Q1-2023</v>
      </c>
    </row>
    <row r="316" spans="1:22" x14ac:dyDescent="0.35">
      <c r="A316" t="s">
        <v>433</v>
      </c>
      <c r="B316" s="1">
        <v>44950</v>
      </c>
      <c r="C316" t="s">
        <v>71</v>
      </c>
      <c r="D316" t="s">
        <v>27</v>
      </c>
      <c r="E316">
        <v>6411182422</v>
      </c>
      <c r="F316" t="s">
        <v>156</v>
      </c>
      <c r="G316" t="s">
        <v>84</v>
      </c>
      <c r="H316" t="s">
        <v>11357</v>
      </c>
      <c r="I316" t="s">
        <v>31</v>
      </c>
      <c r="J316" t="s">
        <v>19</v>
      </c>
      <c r="K316">
        <v>313.39</v>
      </c>
      <c r="L316">
        <v>90.73</v>
      </c>
      <c r="M316" t="s">
        <v>19</v>
      </c>
      <c r="N316">
        <v>0.28951147132965299</v>
      </c>
      <c r="O316" t="s">
        <v>11361</v>
      </c>
      <c r="P316" t="s">
        <v>11354</v>
      </c>
      <c r="R316" t="s">
        <v>11353</v>
      </c>
      <c r="S316">
        <f>IF(SalesData[[#This Row],[Return Status]]="Returned",1,0)</f>
        <v>0</v>
      </c>
      <c r="T316">
        <v>847.14</v>
      </c>
      <c r="U316" s="2">
        <f>EOMONTH(SalesData[[#This Row],[Order Date]],0)</f>
        <v>44957</v>
      </c>
      <c r="V316" s="9" t="str">
        <f>"Q"&amp;INT((MONTH(SalesData[[#This Row],[Order Date]])+2)/3)&amp;"-"&amp;YEAR(SalesData[[#This Row],[Order Date]])</f>
        <v>Q1-2023</v>
      </c>
    </row>
    <row r="317" spans="1:22" x14ac:dyDescent="0.35">
      <c r="A317" t="s">
        <v>434</v>
      </c>
      <c r="B317" s="1">
        <v>44945</v>
      </c>
      <c r="C317" t="s">
        <v>111</v>
      </c>
      <c r="D317" t="s">
        <v>80</v>
      </c>
      <c r="E317">
        <v>1033993788</v>
      </c>
      <c r="F317" t="s">
        <v>81</v>
      </c>
      <c r="G317" t="s">
        <v>11374</v>
      </c>
      <c r="H317" t="s">
        <v>75</v>
      </c>
      <c r="I317" t="s">
        <v>36</v>
      </c>
      <c r="J317" t="s">
        <v>19</v>
      </c>
      <c r="K317">
        <v>345.98</v>
      </c>
      <c r="L317">
        <v>13.08</v>
      </c>
      <c r="M317" t="s">
        <v>19</v>
      </c>
      <c r="N317">
        <v>3.7805653505983E-2</v>
      </c>
      <c r="O317" t="s">
        <v>11361</v>
      </c>
      <c r="P317" t="s">
        <v>11356</v>
      </c>
      <c r="R317" t="s">
        <v>11353</v>
      </c>
      <c r="S317">
        <f>IF(SalesData[[#This Row],[Return Status]]="Returned",1,0)</f>
        <v>0</v>
      </c>
      <c r="U317" s="2">
        <f>EOMONTH(SalesData[[#This Row],[Order Date]],0)</f>
        <v>44957</v>
      </c>
      <c r="V317" s="9" t="str">
        <f>"Q"&amp;INT((MONTH(SalesData[[#This Row],[Order Date]])+2)/3)&amp;"-"&amp;YEAR(SalesData[[#This Row],[Order Date]])</f>
        <v>Q1-2023</v>
      </c>
    </row>
    <row r="318" spans="1:22" x14ac:dyDescent="0.35">
      <c r="A318" t="s">
        <v>435</v>
      </c>
      <c r="B318" s="1">
        <v>44940</v>
      </c>
      <c r="C318" t="s">
        <v>325</v>
      </c>
      <c r="D318" t="s">
        <v>145</v>
      </c>
      <c r="E318">
        <v>4967183258</v>
      </c>
      <c r="F318" t="s">
        <v>14</v>
      </c>
      <c r="G318" t="s">
        <v>15</v>
      </c>
      <c r="H318" t="s">
        <v>16</v>
      </c>
      <c r="I318" t="s">
        <v>17</v>
      </c>
      <c r="J318" t="s">
        <v>18</v>
      </c>
      <c r="K318">
        <v>228.12</v>
      </c>
      <c r="L318">
        <v>56.9</v>
      </c>
      <c r="M318" t="s">
        <v>19</v>
      </c>
      <c r="N318">
        <v>0.24943012449587901</v>
      </c>
      <c r="O318" t="s">
        <v>11361</v>
      </c>
      <c r="P318" t="s">
        <v>11354</v>
      </c>
      <c r="R318" t="s">
        <v>11353</v>
      </c>
      <c r="S318">
        <f>IF(SalesData[[#This Row],[Return Status]]="Returned",1,0)</f>
        <v>0</v>
      </c>
      <c r="T318">
        <v>2085.91</v>
      </c>
      <c r="U318" s="2">
        <f>EOMONTH(SalesData[[#This Row],[Order Date]],0)</f>
        <v>44957</v>
      </c>
      <c r="V318" s="9" t="str">
        <f>"Q"&amp;INT((MONTH(SalesData[[#This Row],[Order Date]])+2)/3)&amp;"-"&amp;YEAR(SalesData[[#This Row],[Order Date]])</f>
        <v>Q1-2023</v>
      </c>
    </row>
    <row r="319" spans="1:22" x14ac:dyDescent="0.35">
      <c r="A319" t="s">
        <v>436</v>
      </c>
      <c r="B319" s="1">
        <v>44927</v>
      </c>
      <c r="C319" t="s">
        <v>162</v>
      </c>
      <c r="D319" t="s">
        <v>80</v>
      </c>
      <c r="E319">
        <v>5398402891</v>
      </c>
      <c r="F319" t="s">
        <v>410</v>
      </c>
      <c r="G319" t="s">
        <v>29</v>
      </c>
      <c r="H319" t="s">
        <v>30</v>
      </c>
      <c r="I319" t="s">
        <v>31</v>
      </c>
      <c r="J319" t="s">
        <v>62</v>
      </c>
      <c r="K319">
        <v>4393.83</v>
      </c>
      <c r="L319">
        <v>381.95</v>
      </c>
      <c r="M319" t="s">
        <v>62</v>
      </c>
      <c r="N319">
        <v>8.6928715949410901E-2</v>
      </c>
      <c r="O319" t="s">
        <v>11351</v>
      </c>
      <c r="P319" t="s">
        <v>11356</v>
      </c>
      <c r="R319" t="s">
        <v>11353</v>
      </c>
      <c r="S319">
        <f>IF(SalesData[[#This Row],[Return Status]]="Returned",1,0)</f>
        <v>0</v>
      </c>
      <c r="T319">
        <v>2788.38</v>
      </c>
      <c r="U319" s="2">
        <f>EOMONTH(SalesData[[#This Row],[Order Date]],0)</f>
        <v>44957</v>
      </c>
      <c r="V319" s="9" t="str">
        <f>"Q"&amp;INT((MONTH(SalesData[[#This Row],[Order Date]])+2)/3)&amp;"-"&amp;YEAR(SalesData[[#This Row],[Order Date]])</f>
        <v>Q1-2023</v>
      </c>
    </row>
    <row r="320" spans="1:22" x14ac:dyDescent="0.35">
      <c r="A320" t="s">
        <v>866</v>
      </c>
      <c r="B320" s="1">
        <v>44943</v>
      </c>
      <c r="C320" t="s">
        <v>38</v>
      </c>
      <c r="D320" t="s">
        <v>46</v>
      </c>
      <c r="E320">
        <v>5937775691</v>
      </c>
      <c r="F320" t="s">
        <v>156</v>
      </c>
      <c r="G320" t="s">
        <v>84</v>
      </c>
      <c r="H320" t="s">
        <v>85</v>
      </c>
      <c r="I320" t="s">
        <v>31</v>
      </c>
      <c r="J320" t="s">
        <v>42</v>
      </c>
      <c r="K320">
        <v>4953.53</v>
      </c>
      <c r="L320">
        <v>268.52</v>
      </c>
      <c r="M320" t="s">
        <v>43</v>
      </c>
      <c r="N320">
        <v>5.4207807361618898E-2</v>
      </c>
      <c r="O320" t="s">
        <v>11351</v>
      </c>
      <c r="P320" t="s">
        <v>11356</v>
      </c>
      <c r="Q320" t="s">
        <v>11363</v>
      </c>
      <c r="R320" t="s">
        <v>11360</v>
      </c>
      <c r="S320">
        <f>IF(SalesData[[#This Row],[Return Status]]="Returned",1,0)</f>
        <v>1</v>
      </c>
      <c r="T320">
        <v>847.14</v>
      </c>
      <c r="U320" s="2">
        <f>EOMONTH(SalesData[[#This Row],[Order Date]],0)</f>
        <v>44957</v>
      </c>
      <c r="V320" s="9" t="str">
        <f>"Q"&amp;INT((MONTH(SalesData[[#This Row],[Order Date]])+2)/3)&amp;"-"&amp;YEAR(SalesData[[#This Row],[Order Date]])</f>
        <v>Q1-2023</v>
      </c>
    </row>
    <row r="321" spans="1:22" x14ac:dyDescent="0.35">
      <c r="A321" t="s">
        <v>437</v>
      </c>
      <c r="B321" s="1">
        <v>44943</v>
      </c>
      <c r="C321" t="s">
        <v>21</v>
      </c>
      <c r="D321" t="s">
        <v>27</v>
      </c>
      <c r="E321">
        <v>5379502097</v>
      </c>
      <c r="F321" t="s">
        <v>129</v>
      </c>
      <c r="G321" t="s">
        <v>54</v>
      </c>
      <c r="H321" t="s">
        <v>55</v>
      </c>
      <c r="I321" t="s">
        <v>31</v>
      </c>
      <c r="J321" t="s">
        <v>65</v>
      </c>
      <c r="K321">
        <v>3817.08</v>
      </c>
      <c r="L321">
        <v>669.12</v>
      </c>
      <c r="M321" t="s">
        <v>65</v>
      </c>
      <c r="N321">
        <v>0.175296299789368</v>
      </c>
      <c r="O321" t="s">
        <v>11351</v>
      </c>
      <c r="P321" t="s">
        <v>11352</v>
      </c>
      <c r="R321" t="s">
        <v>11353</v>
      </c>
      <c r="S321">
        <f>IF(SalesData[[#This Row],[Return Status]]="Returned",1,0)</f>
        <v>0</v>
      </c>
      <c r="U321" s="2">
        <f>EOMONTH(SalesData[[#This Row],[Order Date]],0)</f>
        <v>44957</v>
      </c>
      <c r="V321" s="9" t="str">
        <f>"Q"&amp;INT((MONTH(SalesData[[#This Row],[Order Date]])+2)/3)&amp;"-"&amp;YEAR(SalesData[[#This Row],[Order Date]])</f>
        <v>Q1-2023</v>
      </c>
    </row>
    <row r="322" spans="1:22" x14ac:dyDescent="0.35">
      <c r="A322" t="s">
        <v>438</v>
      </c>
      <c r="B322" s="1">
        <v>44928</v>
      </c>
      <c r="C322" t="s">
        <v>184</v>
      </c>
      <c r="D322" t="s">
        <v>27</v>
      </c>
      <c r="E322">
        <v>6201753703</v>
      </c>
      <c r="F322" t="s">
        <v>238</v>
      </c>
      <c r="G322" t="s">
        <v>74</v>
      </c>
      <c r="H322" t="s">
        <v>75</v>
      </c>
      <c r="I322" t="s">
        <v>36</v>
      </c>
      <c r="J322" t="s">
        <v>18</v>
      </c>
      <c r="K322">
        <v>468.03</v>
      </c>
      <c r="L322">
        <v>91.56</v>
      </c>
      <c r="M322" t="s">
        <v>19</v>
      </c>
      <c r="N322">
        <v>0.195628485353503</v>
      </c>
      <c r="O322" t="s">
        <v>11361</v>
      </c>
      <c r="P322" t="s">
        <v>11352</v>
      </c>
      <c r="R322" t="s">
        <v>11353</v>
      </c>
      <c r="S322">
        <f>IF(SalesData[[#This Row],[Return Status]]="Returned",1,0)</f>
        <v>0</v>
      </c>
      <c r="T322">
        <v>2420.2800000000002</v>
      </c>
      <c r="U322" s="2">
        <f>EOMONTH(SalesData[[#This Row],[Order Date]],0)</f>
        <v>44957</v>
      </c>
      <c r="V322" s="9" t="str">
        <f>"Q"&amp;INT((MONTH(SalesData[[#This Row],[Order Date]])+2)/3)&amp;"-"&amp;YEAR(SalesData[[#This Row],[Order Date]])</f>
        <v>Q1-2023</v>
      </c>
    </row>
    <row r="323" spans="1:22" x14ac:dyDescent="0.35">
      <c r="A323" t="s">
        <v>439</v>
      </c>
      <c r="B323" s="1">
        <v>44938</v>
      </c>
      <c r="C323" t="s">
        <v>71</v>
      </c>
      <c r="D323" t="s">
        <v>99</v>
      </c>
      <c r="E323">
        <v>361498728</v>
      </c>
      <c r="F323" t="s">
        <v>47</v>
      </c>
      <c r="G323" t="s">
        <v>23</v>
      </c>
      <c r="H323" t="s">
        <v>24</v>
      </c>
      <c r="I323" t="s">
        <v>17</v>
      </c>
      <c r="J323" t="s">
        <v>43</v>
      </c>
      <c r="K323">
        <v>1312.93</v>
      </c>
      <c r="L323">
        <v>241.41</v>
      </c>
      <c r="M323" t="s">
        <v>43</v>
      </c>
      <c r="N323">
        <v>0.183871188867647</v>
      </c>
      <c r="O323" t="s">
        <v>11351</v>
      </c>
      <c r="P323" t="s">
        <v>11352</v>
      </c>
      <c r="R323" t="s">
        <v>11353</v>
      </c>
      <c r="S323">
        <f>IF(SalesData[[#This Row],[Return Status]]="Returned",1,0)</f>
        <v>0</v>
      </c>
      <c r="T323">
        <v>2821.33</v>
      </c>
      <c r="U323" s="2">
        <f>EOMONTH(SalesData[[#This Row],[Order Date]],0)</f>
        <v>44957</v>
      </c>
      <c r="V323" s="9" t="str">
        <f>"Q"&amp;INT((MONTH(SalesData[[#This Row],[Order Date]])+2)/3)&amp;"-"&amp;YEAR(SalesData[[#This Row],[Order Date]])</f>
        <v>Q1-2023</v>
      </c>
    </row>
    <row r="324" spans="1:22" x14ac:dyDescent="0.35">
      <c r="A324" t="s">
        <v>954</v>
      </c>
      <c r="B324" s="1">
        <v>44978</v>
      </c>
      <c r="C324" t="s">
        <v>57</v>
      </c>
      <c r="D324" t="s">
        <v>99</v>
      </c>
      <c r="E324">
        <v>7205503300</v>
      </c>
      <c r="F324" t="s">
        <v>107</v>
      </c>
      <c r="G324" t="s">
        <v>15</v>
      </c>
      <c r="H324" t="s">
        <v>16</v>
      </c>
      <c r="I324" t="s">
        <v>17</v>
      </c>
      <c r="J324" t="s">
        <v>19</v>
      </c>
      <c r="K324">
        <v>3724.01</v>
      </c>
      <c r="L324">
        <v>1111.23</v>
      </c>
      <c r="M324" t="s">
        <v>19</v>
      </c>
      <c r="N324">
        <v>0.29839608379139698</v>
      </c>
      <c r="O324" t="s">
        <v>11351</v>
      </c>
      <c r="P324" t="s">
        <v>11354</v>
      </c>
      <c r="Q324" t="s">
        <v>11363</v>
      </c>
      <c r="R324" t="s">
        <v>11360</v>
      </c>
      <c r="S324">
        <f>IF(SalesData[[#This Row],[Return Status]]="Returned",1,0)</f>
        <v>1</v>
      </c>
      <c r="T324">
        <v>2085.91</v>
      </c>
      <c r="U324" s="2">
        <f>EOMONTH(SalesData[[#This Row],[Order Date]],0)</f>
        <v>44985</v>
      </c>
      <c r="V324" s="9" t="str">
        <f>"Q"&amp;INT((MONTH(SalesData[[#This Row],[Order Date]])+2)/3)&amp;"-"&amp;YEAR(SalesData[[#This Row],[Order Date]])</f>
        <v>Q1-2023</v>
      </c>
    </row>
    <row r="325" spans="1:22" x14ac:dyDescent="0.35">
      <c r="A325" t="s">
        <v>440</v>
      </c>
      <c r="B325" s="1">
        <v>44940</v>
      </c>
      <c r="C325" t="s">
        <v>124</v>
      </c>
      <c r="D325" t="s">
        <v>72</v>
      </c>
      <c r="E325">
        <v>8706056641</v>
      </c>
      <c r="F325" t="s">
        <v>292</v>
      </c>
      <c r="G325" t="s">
        <v>69</v>
      </c>
      <c r="H325" t="s">
        <v>41</v>
      </c>
      <c r="I325" t="s">
        <v>31</v>
      </c>
      <c r="J325" t="s">
        <v>19</v>
      </c>
      <c r="K325">
        <v>253.88</v>
      </c>
      <c r="L325">
        <v>70.569999999999993</v>
      </c>
      <c r="M325" t="s">
        <v>19</v>
      </c>
      <c r="N325">
        <v>0.27796596817393998</v>
      </c>
      <c r="O325" t="s">
        <v>11361</v>
      </c>
      <c r="P325" t="s">
        <v>11354</v>
      </c>
      <c r="Q325" t="s">
        <v>11369</v>
      </c>
      <c r="R325" t="s">
        <v>11360</v>
      </c>
      <c r="S325">
        <f>IF(SalesData[[#This Row],[Return Status]]="Returned",1,0)</f>
        <v>1</v>
      </c>
      <c r="T325">
        <v>2081.52</v>
      </c>
      <c r="U325" s="2">
        <f>EOMONTH(SalesData[[#This Row],[Order Date]],0)</f>
        <v>44957</v>
      </c>
      <c r="V325" s="9" t="str">
        <f>"Q"&amp;INT((MONTH(SalesData[[#This Row],[Order Date]])+2)/3)&amp;"-"&amp;YEAR(SalesData[[#This Row],[Order Date]])</f>
        <v>Q1-2023</v>
      </c>
    </row>
    <row r="326" spans="1:22" x14ac:dyDescent="0.35">
      <c r="A326" t="s">
        <v>441</v>
      </c>
      <c r="B326" s="1">
        <v>44946</v>
      </c>
      <c r="C326" t="s">
        <v>111</v>
      </c>
      <c r="D326" t="s">
        <v>99</v>
      </c>
      <c r="E326">
        <v>6133254110</v>
      </c>
      <c r="F326" t="s">
        <v>172</v>
      </c>
      <c r="G326" t="s">
        <v>141</v>
      </c>
      <c r="H326" t="s">
        <v>121</v>
      </c>
      <c r="I326" t="s">
        <v>17</v>
      </c>
      <c r="J326" t="s">
        <v>62</v>
      </c>
      <c r="K326">
        <v>4205.7299999999996</v>
      </c>
      <c r="L326">
        <v>406.83</v>
      </c>
      <c r="M326" t="s">
        <v>62</v>
      </c>
      <c r="N326">
        <v>9.6732315198550606E-2</v>
      </c>
      <c r="O326" t="s">
        <v>11351</v>
      </c>
      <c r="P326" t="s">
        <v>11356</v>
      </c>
      <c r="Q326" t="s">
        <v>11364</v>
      </c>
      <c r="R326" t="s">
        <v>11360</v>
      </c>
      <c r="S326">
        <f>IF(SalesData[[#This Row],[Return Status]]="Returned",1,0)</f>
        <v>1</v>
      </c>
      <c r="T326">
        <v>2793.38</v>
      </c>
      <c r="U326" s="2">
        <f>EOMONTH(SalesData[[#This Row],[Order Date]],0)</f>
        <v>44957</v>
      </c>
      <c r="V326" s="9" t="str">
        <f>"Q"&amp;INT((MONTH(SalesData[[#This Row],[Order Date]])+2)/3)&amp;"-"&amp;YEAR(SalesData[[#This Row],[Order Date]])</f>
        <v>Q1-2023</v>
      </c>
    </row>
    <row r="327" spans="1:22" x14ac:dyDescent="0.35">
      <c r="A327" t="s">
        <v>442</v>
      </c>
      <c r="B327" s="1">
        <v>44929</v>
      </c>
      <c r="C327" t="s">
        <v>52</v>
      </c>
      <c r="D327" t="s">
        <v>39</v>
      </c>
      <c r="E327">
        <v>1791100651</v>
      </c>
      <c r="F327" t="s">
        <v>170</v>
      </c>
      <c r="G327" t="s">
        <v>11358</v>
      </c>
      <c r="H327" t="s">
        <v>11357</v>
      </c>
      <c r="I327" t="s">
        <v>31</v>
      </c>
      <c r="J327" t="s">
        <v>62</v>
      </c>
      <c r="K327">
        <v>347.64</v>
      </c>
      <c r="L327">
        <v>74.03</v>
      </c>
      <c r="M327" t="s">
        <v>62</v>
      </c>
      <c r="N327">
        <v>0.21295017834541499</v>
      </c>
      <c r="O327" t="s">
        <v>11361</v>
      </c>
      <c r="P327" t="s">
        <v>11354</v>
      </c>
      <c r="R327" t="s">
        <v>11353</v>
      </c>
      <c r="S327">
        <f>IF(SalesData[[#This Row],[Return Status]]="Returned",1,0)</f>
        <v>0</v>
      </c>
      <c r="U327" s="2">
        <f>EOMONTH(SalesData[[#This Row],[Order Date]],0)</f>
        <v>44957</v>
      </c>
      <c r="V327" s="9" t="str">
        <f>"Q"&amp;INT((MONTH(SalesData[[#This Row],[Order Date]])+2)/3)&amp;"-"&amp;YEAR(SalesData[[#This Row],[Order Date]])</f>
        <v>Q1-2023</v>
      </c>
    </row>
    <row r="328" spans="1:22" x14ac:dyDescent="0.35">
      <c r="A328" t="s">
        <v>443</v>
      </c>
      <c r="B328" s="1">
        <v>44931</v>
      </c>
      <c r="C328" t="s">
        <v>144</v>
      </c>
      <c r="D328" t="s">
        <v>46</v>
      </c>
      <c r="E328">
        <v>7676991507</v>
      </c>
      <c r="F328" t="s">
        <v>50</v>
      </c>
      <c r="G328" t="s">
        <v>34</v>
      </c>
      <c r="H328" t="s">
        <v>35</v>
      </c>
      <c r="I328" t="s">
        <v>36</v>
      </c>
      <c r="J328" t="s">
        <v>65</v>
      </c>
      <c r="K328">
        <v>2972.57</v>
      </c>
      <c r="L328">
        <v>763.98</v>
      </c>
      <c r="M328" t="s">
        <v>65</v>
      </c>
      <c r="N328">
        <v>0.25700992743652801</v>
      </c>
      <c r="O328" t="s">
        <v>11351</v>
      </c>
      <c r="P328" t="s">
        <v>11354</v>
      </c>
      <c r="R328" t="s">
        <v>11353</v>
      </c>
      <c r="S328">
        <f>IF(SalesData[[#This Row],[Return Status]]="Returned",1,0)</f>
        <v>0</v>
      </c>
      <c r="U328" s="2">
        <f>EOMONTH(SalesData[[#This Row],[Order Date]],0)</f>
        <v>44957</v>
      </c>
      <c r="V328" s="9" t="str">
        <f>"Q"&amp;INT((MONTH(SalesData[[#This Row],[Order Date]])+2)/3)&amp;"-"&amp;YEAR(SalesData[[#This Row],[Order Date]])</f>
        <v>Q1-2023</v>
      </c>
    </row>
    <row r="329" spans="1:22" x14ac:dyDescent="0.35">
      <c r="A329" t="s">
        <v>444</v>
      </c>
      <c r="B329" s="1">
        <v>44939</v>
      </c>
      <c r="C329" t="s">
        <v>188</v>
      </c>
      <c r="D329" t="s">
        <v>99</v>
      </c>
      <c r="E329">
        <v>2002496854</v>
      </c>
      <c r="F329" t="s">
        <v>147</v>
      </c>
      <c r="G329" t="s">
        <v>84</v>
      </c>
      <c r="H329" t="s">
        <v>85</v>
      </c>
      <c r="I329" t="s">
        <v>31</v>
      </c>
      <c r="J329" t="s">
        <v>18</v>
      </c>
      <c r="K329">
        <v>1856.77</v>
      </c>
      <c r="L329">
        <v>59.75</v>
      </c>
      <c r="M329" t="s">
        <v>19</v>
      </c>
      <c r="N329">
        <v>3.2179537584084199E-2</v>
      </c>
      <c r="O329" t="s">
        <v>11351</v>
      </c>
      <c r="P329" t="s">
        <v>11356</v>
      </c>
      <c r="R329" t="s">
        <v>11353</v>
      </c>
      <c r="S329">
        <f>IF(SalesData[[#This Row],[Return Status]]="Returned",1,0)</f>
        <v>0</v>
      </c>
      <c r="T329">
        <v>847.14</v>
      </c>
      <c r="U329" s="2">
        <f>EOMONTH(SalesData[[#This Row],[Order Date]],0)</f>
        <v>44957</v>
      </c>
      <c r="V329" s="9" t="str">
        <f>"Q"&amp;INT((MONTH(SalesData[[#This Row],[Order Date]])+2)/3)&amp;"-"&amp;YEAR(SalesData[[#This Row],[Order Date]])</f>
        <v>Q1-2023</v>
      </c>
    </row>
    <row r="330" spans="1:22" x14ac:dyDescent="0.35">
      <c r="A330" t="s">
        <v>445</v>
      </c>
      <c r="B330" s="1">
        <v>44929</v>
      </c>
      <c r="C330" t="s">
        <v>52</v>
      </c>
      <c r="D330" t="s">
        <v>99</v>
      </c>
      <c r="E330">
        <v>3153779599</v>
      </c>
      <c r="F330" t="s">
        <v>154</v>
      </c>
      <c r="G330" t="s">
        <v>29</v>
      </c>
      <c r="H330" t="s">
        <v>30</v>
      </c>
      <c r="I330" t="s">
        <v>31</v>
      </c>
      <c r="J330" t="s">
        <v>18</v>
      </c>
      <c r="K330">
        <v>2489.73</v>
      </c>
      <c r="L330">
        <v>693.11</v>
      </c>
      <c r="M330" t="s">
        <v>19</v>
      </c>
      <c r="N330">
        <v>0.27838761632787501</v>
      </c>
      <c r="O330" t="s">
        <v>11351</v>
      </c>
      <c r="P330" t="s">
        <v>11354</v>
      </c>
      <c r="R330" t="s">
        <v>11353</v>
      </c>
      <c r="S330">
        <f>IF(SalesData[[#This Row],[Return Status]]="Returned",1,0)</f>
        <v>0</v>
      </c>
      <c r="T330">
        <v>2788.38</v>
      </c>
      <c r="U330" s="2">
        <f>EOMONTH(SalesData[[#This Row],[Order Date]],0)</f>
        <v>44957</v>
      </c>
      <c r="V330" s="9" t="str">
        <f>"Q"&amp;INT((MONTH(SalesData[[#This Row],[Order Date]])+2)/3)&amp;"-"&amp;YEAR(SalesData[[#This Row],[Order Date]])</f>
        <v>Q1-2023</v>
      </c>
    </row>
    <row r="331" spans="1:22" x14ac:dyDescent="0.35">
      <c r="A331" t="s">
        <v>446</v>
      </c>
      <c r="B331" s="1">
        <v>44949</v>
      </c>
      <c r="C331" t="s">
        <v>49</v>
      </c>
      <c r="D331" t="s">
        <v>27</v>
      </c>
      <c r="E331">
        <v>6362050150</v>
      </c>
      <c r="F331" t="s">
        <v>147</v>
      </c>
      <c r="G331" t="s">
        <v>84</v>
      </c>
      <c r="H331" t="s">
        <v>85</v>
      </c>
      <c r="I331" t="s">
        <v>31</v>
      </c>
      <c r="J331" t="s">
        <v>18</v>
      </c>
      <c r="K331">
        <v>238.65</v>
      </c>
      <c r="L331">
        <v>9.07</v>
      </c>
      <c r="M331" t="s">
        <v>19</v>
      </c>
      <c r="N331">
        <v>3.8005447307772902E-2</v>
      </c>
      <c r="O331" t="s">
        <v>11361</v>
      </c>
      <c r="P331" t="s">
        <v>11356</v>
      </c>
      <c r="R331" t="s">
        <v>11353</v>
      </c>
      <c r="S331">
        <f>IF(SalesData[[#This Row],[Return Status]]="Returned",1,0)</f>
        <v>0</v>
      </c>
      <c r="T331">
        <v>847.14</v>
      </c>
      <c r="U331" s="2">
        <f>EOMONTH(SalesData[[#This Row],[Order Date]],0)</f>
        <v>44957</v>
      </c>
      <c r="V331" s="9" t="str">
        <f>"Q"&amp;INT((MONTH(SalesData[[#This Row],[Order Date]])+2)/3)&amp;"-"&amp;YEAR(SalesData[[#This Row],[Order Date]])</f>
        <v>Q1-2023</v>
      </c>
    </row>
    <row r="332" spans="1:22" x14ac:dyDescent="0.35">
      <c r="A332" t="s">
        <v>447</v>
      </c>
      <c r="B332" s="1">
        <v>44939</v>
      </c>
      <c r="C332" t="s">
        <v>132</v>
      </c>
      <c r="D332" t="s">
        <v>99</v>
      </c>
      <c r="E332">
        <v>241026153</v>
      </c>
      <c r="F332" t="s">
        <v>58</v>
      </c>
      <c r="G332" t="s">
        <v>59</v>
      </c>
      <c r="H332" t="s">
        <v>60</v>
      </c>
      <c r="I332" t="s">
        <v>31</v>
      </c>
      <c r="J332" t="s">
        <v>43</v>
      </c>
      <c r="K332">
        <v>4706.99</v>
      </c>
      <c r="L332">
        <v>1383</v>
      </c>
      <c r="M332" t="s">
        <v>43</v>
      </c>
      <c r="N332">
        <v>0.293818342507632</v>
      </c>
      <c r="O332" t="s">
        <v>11351</v>
      </c>
      <c r="P332" t="s">
        <v>11354</v>
      </c>
      <c r="R332" t="s">
        <v>11353</v>
      </c>
      <c r="S332">
        <f>IF(SalesData[[#This Row],[Return Status]]="Returned",1,0)</f>
        <v>0</v>
      </c>
      <c r="T332">
        <v>2183.56</v>
      </c>
      <c r="U332" s="2">
        <f>EOMONTH(SalesData[[#This Row],[Order Date]],0)</f>
        <v>44957</v>
      </c>
      <c r="V332" s="9" t="str">
        <f>"Q"&amp;INT((MONTH(SalesData[[#This Row],[Order Date]])+2)/3)&amp;"-"&amp;YEAR(SalesData[[#This Row],[Order Date]])</f>
        <v>Q1-2023</v>
      </c>
    </row>
    <row r="333" spans="1:22" x14ac:dyDescent="0.35">
      <c r="A333" t="s">
        <v>448</v>
      </c>
      <c r="B333" s="1">
        <v>44930</v>
      </c>
      <c r="C333" t="s">
        <v>132</v>
      </c>
      <c r="D333" t="s">
        <v>80</v>
      </c>
      <c r="E333">
        <v>5596309938</v>
      </c>
      <c r="F333" t="s">
        <v>185</v>
      </c>
      <c r="G333" t="s">
        <v>164</v>
      </c>
      <c r="H333" t="s">
        <v>165</v>
      </c>
      <c r="I333" t="s">
        <v>36</v>
      </c>
      <c r="J333" t="s">
        <v>18</v>
      </c>
      <c r="K333">
        <v>4366.8</v>
      </c>
      <c r="L333">
        <v>1134.96</v>
      </c>
      <c r="M333" t="s">
        <v>19</v>
      </c>
      <c r="N333">
        <v>0.25990656773838999</v>
      </c>
      <c r="O333" t="s">
        <v>11351</v>
      </c>
      <c r="P333" t="s">
        <v>11354</v>
      </c>
      <c r="R333" t="s">
        <v>11353</v>
      </c>
      <c r="S333">
        <f>IF(SalesData[[#This Row],[Return Status]]="Returned",1,0)</f>
        <v>0</v>
      </c>
      <c r="U333" s="2">
        <f>EOMONTH(SalesData[[#This Row],[Order Date]],0)</f>
        <v>44957</v>
      </c>
      <c r="V333" s="9" t="str">
        <f>"Q"&amp;INT((MONTH(SalesData[[#This Row],[Order Date]])+2)/3)&amp;"-"&amp;YEAR(SalesData[[#This Row],[Order Date]])</f>
        <v>Q1-2023</v>
      </c>
    </row>
    <row r="334" spans="1:22" x14ac:dyDescent="0.35">
      <c r="A334" t="s">
        <v>992</v>
      </c>
      <c r="B334" s="1">
        <v>44963</v>
      </c>
      <c r="C334" t="s">
        <v>111</v>
      </c>
      <c r="D334" t="s">
        <v>27</v>
      </c>
      <c r="E334">
        <v>1432191430</v>
      </c>
      <c r="F334" t="s">
        <v>292</v>
      </c>
      <c r="G334" t="s">
        <v>69</v>
      </c>
      <c r="H334" t="s">
        <v>41</v>
      </c>
      <c r="I334" t="s">
        <v>31</v>
      </c>
      <c r="J334" t="s">
        <v>43</v>
      </c>
      <c r="K334">
        <v>1319.42</v>
      </c>
      <c r="L334">
        <v>255.28</v>
      </c>
      <c r="M334" t="s">
        <v>43</v>
      </c>
      <c r="N334">
        <v>0.193478952873232</v>
      </c>
      <c r="O334" t="s">
        <v>11351</v>
      </c>
      <c r="P334" t="s">
        <v>11352</v>
      </c>
      <c r="Q334" t="s">
        <v>11363</v>
      </c>
      <c r="R334" t="s">
        <v>11360</v>
      </c>
      <c r="S334">
        <f>IF(SalesData[[#This Row],[Return Status]]="Returned",1,0)</f>
        <v>1</v>
      </c>
      <c r="T334">
        <v>2081.52</v>
      </c>
      <c r="U334" s="2">
        <f>EOMONTH(SalesData[[#This Row],[Order Date]],0)</f>
        <v>44985</v>
      </c>
      <c r="V334" s="9" t="str">
        <f>"Q"&amp;INT((MONTH(SalesData[[#This Row],[Order Date]])+2)/3)&amp;"-"&amp;YEAR(SalesData[[#This Row],[Order Date]])</f>
        <v>Q1-2023</v>
      </c>
    </row>
    <row r="335" spans="1:22" x14ac:dyDescent="0.35">
      <c r="A335" t="s">
        <v>449</v>
      </c>
      <c r="B335" s="1">
        <v>44930</v>
      </c>
      <c r="C335" t="s">
        <v>144</v>
      </c>
      <c r="D335" t="s">
        <v>27</v>
      </c>
      <c r="E335">
        <v>7872558777</v>
      </c>
      <c r="F335" t="s">
        <v>53</v>
      </c>
      <c r="G335" t="s">
        <v>54</v>
      </c>
      <c r="H335" t="s">
        <v>55</v>
      </c>
      <c r="I335" t="s">
        <v>31</v>
      </c>
      <c r="J335" t="s">
        <v>62</v>
      </c>
      <c r="K335">
        <v>1051.8499999999999</v>
      </c>
      <c r="L335">
        <v>285.7</v>
      </c>
      <c r="M335" t="s">
        <v>62</v>
      </c>
      <c r="N335">
        <v>0.271616675381471</v>
      </c>
      <c r="O335" t="s">
        <v>11351</v>
      </c>
      <c r="P335" t="s">
        <v>11354</v>
      </c>
      <c r="R335" t="s">
        <v>11353</v>
      </c>
      <c r="S335">
        <f>IF(SalesData[[#This Row],[Return Status]]="Returned",1,0)</f>
        <v>0</v>
      </c>
      <c r="U335" s="2">
        <f>EOMONTH(SalesData[[#This Row],[Order Date]],0)</f>
        <v>44957</v>
      </c>
      <c r="V335" s="9" t="str">
        <f>"Q"&amp;INT((MONTH(SalesData[[#This Row],[Order Date]])+2)/3)&amp;"-"&amp;YEAR(SalesData[[#This Row],[Order Date]])</f>
        <v>Q1-2023</v>
      </c>
    </row>
    <row r="336" spans="1:22" x14ac:dyDescent="0.35">
      <c r="A336" t="s">
        <v>450</v>
      </c>
      <c r="B336" s="1">
        <v>44937</v>
      </c>
      <c r="C336" t="s">
        <v>188</v>
      </c>
      <c r="D336" t="s">
        <v>27</v>
      </c>
      <c r="E336">
        <v>4812147853</v>
      </c>
      <c r="F336" t="s">
        <v>170</v>
      </c>
      <c r="G336" t="s">
        <v>69</v>
      </c>
      <c r="H336" t="s">
        <v>41</v>
      </c>
      <c r="I336" t="s">
        <v>31</v>
      </c>
      <c r="J336" t="s">
        <v>62</v>
      </c>
      <c r="K336">
        <v>2348.4</v>
      </c>
      <c r="L336">
        <v>329.76</v>
      </c>
      <c r="M336" t="s">
        <v>62</v>
      </c>
      <c r="N336">
        <v>0.14041900868676499</v>
      </c>
      <c r="O336" t="s">
        <v>11351</v>
      </c>
      <c r="P336" t="s">
        <v>11352</v>
      </c>
      <c r="R336" t="s">
        <v>11353</v>
      </c>
      <c r="S336">
        <f>IF(SalesData[[#This Row],[Return Status]]="Returned",1,0)</f>
        <v>0</v>
      </c>
      <c r="T336">
        <v>2081.52</v>
      </c>
      <c r="U336" s="2">
        <f>EOMONTH(SalesData[[#This Row],[Order Date]],0)</f>
        <v>44957</v>
      </c>
      <c r="V336" s="9" t="str">
        <f>"Q"&amp;INT((MONTH(SalesData[[#This Row],[Order Date]])+2)/3)&amp;"-"&amp;YEAR(SalesData[[#This Row],[Order Date]])</f>
        <v>Q1-2023</v>
      </c>
    </row>
    <row r="337" spans="1:22" x14ac:dyDescent="0.35">
      <c r="A337" t="s">
        <v>524</v>
      </c>
      <c r="B337" s="1">
        <v>44946</v>
      </c>
      <c r="C337" t="s">
        <v>111</v>
      </c>
      <c r="D337" t="s">
        <v>72</v>
      </c>
      <c r="E337">
        <v>4630600025</v>
      </c>
      <c r="F337" t="s">
        <v>163</v>
      </c>
      <c r="G337" t="s">
        <v>164</v>
      </c>
      <c r="H337" t="s">
        <v>165</v>
      </c>
      <c r="I337" t="s">
        <v>36</v>
      </c>
      <c r="J337" t="s">
        <v>62</v>
      </c>
      <c r="K337">
        <v>1224.32</v>
      </c>
      <c r="L337">
        <v>358.53</v>
      </c>
      <c r="M337" t="s">
        <v>62</v>
      </c>
      <c r="N337">
        <v>0.29284010716152598</v>
      </c>
      <c r="O337" t="s">
        <v>11351</v>
      </c>
      <c r="P337" t="s">
        <v>11354</v>
      </c>
      <c r="Q337" t="s">
        <v>11359</v>
      </c>
      <c r="R337" t="s">
        <v>11360</v>
      </c>
      <c r="S337">
        <f>IF(SalesData[[#This Row],[Return Status]]="Returned",1,0)</f>
        <v>1</v>
      </c>
      <c r="U337" s="2">
        <f>EOMONTH(SalesData[[#This Row],[Order Date]],0)</f>
        <v>44957</v>
      </c>
      <c r="V337" s="9" t="str">
        <f>"Q"&amp;INT((MONTH(SalesData[[#This Row],[Order Date]])+2)/3)&amp;"-"&amp;YEAR(SalesData[[#This Row],[Order Date]])</f>
        <v>Q1-2023</v>
      </c>
    </row>
    <row r="338" spans="1:22" x14ac:dyDescent="0.35">
      <c r="A338" t="s">
        <v>451</v>
      </c>
      <c r="B338" s="1">
        <v>44928</v>
      </c>
      <c r="C338" t="s">
        <v>184</v>
      </c>
      <c r="D338" t="s">
        <v>13</v>
      </c>
      <c r="E338">
        <v>4888143111</v>
      </c>
      <c r="F338" t="s">
        <v>107</v>
      </c>
      <c r="G338" t="s">
        <v>15</v>
      </c>
      <c r="H338" t="s">
        <v>16</v>
      </c>
      <c r="I338" t="s">
        <v>17</v>
      </c>
      <c r="J338" t="s">
        <v>18</v>
      </c>
      <c r="K338">
        <v>1265.1199999999999</v>
      </c>
      <c r="L338">
        <v>292.5</v>
      </c>
      <c r="M338" t="s">
        <v>19</v>
      </c>
      <c r="N338">
        <v>0.231203364107753</v>
      </c>
      <c r="O338" t="s">
        <v>11351</v>
      </c>
      <c r="P338" t="s">
        <v>11354</v>
      </c>
      <c r="R338" t="s">
        <v>11353</v>
      </c>
      <c r="S338">
        <f>IF(SalesData[[#This Row],[Return Status]]="Returned",1,0)</f>
        <v>0</v>
      </c>
      <c r="T338">
        <v>2085.91</v>
      </c>
      <c r="U338" s="2">
        <f>EOMONTH(SalesData[[#This Row],[Order Date]],0)</f>
        <v>44957</v>
      </c>
      <c r="V338" s="9" t="str">
        <f>"Q"&amp;INT((MONTH(SalesData[[#This Row],[Order Date]])+2)/3)&amp;"-"&amp;YEAR(SalesData[[#This Row],[Order Date]])</f>
        <v>Q1-2023</v>
      </c>
    </row>
    <row r="339" spans="1:22" x14ac:dyDescent="0.35">
      <c r="A339" t="s">
        <v>452</v>
      </c>
      <c r="B339" s="1">
        <v>44956</v>
      </c>
      <c r="C339" t="s">
        <v>26</v>
      </c>
      <c r="D339" t="s">
        <v>27</v>
      </c>
      <c r="E339">
        <v>6690782633</v>
      </c>
      <c r="F339" t="s">
        <v>170</v>
      </c>
      <c r="G339" t="s">
        <v>69</v>
      </c>
      <c r="H339" t="s">
        <v>41</v>
      </c>
      <c r="I339" t="s">
        <v>31</v>
      </c>
      <c r="J339" t="s">
        <v>18</v>
      </c>
      <c r="K339">
        <v>3618.1</v>
      </c>
      <c r="L339">
        <v>559.28</v>
      </c>
      <c r="M339" t="s">
        <v>19</v>
      </c>
      <c r="N339">
        <v>0.15457836986263501</v>
      </c>
      <c r="O339" t="s">
        <v>11351</v>
      </c>
      <c r="P339" t="s">
        <v>11352</v>
      </c>
      <c r="R339" t="s">
        <v>11353</v>
      </c>
      <c r="S339">
        <f>IF(SalesData[[#This Row],[Return Status]]="Returned",1,0)</f>
        <v>0</v>
      </c>
      <c r="T339">
        <v>2081.52</v>
      </c>
      <c r="U339" s="2">
        <f>EOMONTH(SalesData[[#This Row],[Order Date]],0)</f>
        <v>44957</v>
      </c>
      <c r="V339" s="9" t="str">
        <f>"Q"&amp;INT((MONTH(SalesData[[#This Row],[Order Date]])+2)/3)&amp;"-"&amp;YEAR(SalesData[[#This Row],[Order Date]])</f>
        <v>Q1-2023</v>
      </c>
    </row>
    <row r="340" spans="1:22" x14ac:dyDescent="0.35">
      <c r="A340" t="s">
        <v>453</v>
      </c>
      <c r="B340" s="1">
        <v>44947</v>
      </c>
      <c r="C340" t="s">
        <v>188</v>
      </c>
      <c r="D340" t="s">
        <v>46</v>
      </c>
      <c r="E340">
        <v>5292407553</v>
      </c>
      <c r="F340" t="s">
        <v>181</v>
      </c>
      <c r="G340" t="s">
        <v>54</v>
      </c>
      <c r="H340" t="s">
        <v>55</v>
      </c>
      <c r="I340" t="s">
        <v>31</v>
      </c>
      <c r="J340" t="s">
        <v>18</v>
      </c>
      <c r="K340">
        <v>1643.88</v>
      </c>
      <c r="L340">
        <v>59.63</v>
      </c>
      <c r="M340" t="s">
        <v>19</v>
      </c>
      <c r="N340">
        <v>3.62739372703604E-2</v>
      </c>
      <c r="O340" t="s">
        <v>11351</v>
      </c>
      <c r="P340" t="s">
        <v>11356</v>
      </c>
      <c r="R340" t="s">
        <v>11353</v>
      </c>
      <c r="S340">
        <f>IF(SalesData[[#This Row],[Return Status]]="Returned",1,0)</f>
        <v>0</v>
      </c>
      <c r="U340" s="2">
        <f>EOMONTH(SalesData[[#This Row],[Order Date]],0)</f>
        <v>44957</v>
      </c>
      <c r="V340" s="9" t="str">
        <f>"Q"&amp;INT((MONTH(SalesData[[#This Row],[Order Date]])+2)/3)&amp;"-"&amp;YEAR(SalesData[[#This Row],[Order Date]])</f>
        <v>Q1-2023</v>
      </c>
    </row>
    <row r="341" spans="1:22" x14ac:dyDescent="0.35">
      <c r="A341" t="s">
        <v>454</v>
      </c>
      <c r="B341" s="1">
        <v>44943</v>
      </c>
      <c r="C341" t="s">
        <v>77</v>
      </c>
      <c r="D341" t="s">
        <v>80</v>
      </c>
      <c r="E341">
        <v>1863715974</v>
      </c>
      <c r="F341" t="s">
        <v>103</v>
      </c>
      <c r="G341" t="s">
        <v>23</v>
      </c>
      <c r="H341" t="s">
        <v>24</v>
      </c>
      <c r="I341" t="s">
        <v>17</v>
      </c>
      <c r="J341" t="s">
        <v>18</v>
      </c>
      <c r="K341">
        <v>153.66</v>
      </c>
      <c r="L341">
        <v>12.87</v>
      </c>
      <c r="M341" t="s">
        <v>19</v>
      </c>
      <c r="N341">
        <v>8.3756345177665004E-2</v>
      </c>
      <c r="O341" t="s">
        <v>11361</v>
      </c>
      <c r="P341" t="s">
        <v>11356</v>
      </c>
      <c r="R341" t="s">
        <v>11353</v>
      </c>
      <c r="S341">
        <f>IF(SalesData[[#This Row],[Return Status]]="Returned",1,0)</f>
        <v>0</v>
      </c>
      <c r="T341">
        <v>2821.33</v>
      </c>
      <c r="U341" s="2">
        <f>EOMONTH(SalesData[[#This Row],[Order Date]],0)</f>
        <v>44957</v>
      </c>
      <c r="V341" s="9" t="str">
        <f>"Q"&amp;INT((MONTH(SalesData[[#This Row],[Order Date]])+2)/3)&amp;"-"&amp;YEAR(SalesData[[#This Row],[Order Date]])</f>
        <v>Q1-2023</v>
      </c>
    </row>
    <row r="342" spans="1:22" x14ac:dyDescent="0.35">
      <c r="A342" t="s">
        <v>455</v>
      </c>
      <c r="B342" s="1">
        <v>44941</v>
      </c>
      <c r="C342" t="s">
        <v>52</v>
      </c>
      <c r="D342" t="s">
        <v>46</v>
      </c>
      <c r="E342">
        <v>2566212867</v>
      </c>
      <c r="F342" t="s">
        <v>28</v>
      </c>
      <c r="G342" t="s">
        <v>29</v>
      </c>
      <c r="H342" t="s">
        <v>30</v>
      </c>
      <c r="I342" t="s">
        <v>31</v>
      </c>
      <c r="J342" t="s">
        <v>18</v>
      </c>
      <c r="K342">
        <v>4354.84</v>
      </c>
      <c r="L342">
        <v>494.86</v>
      </c>
      <c r="M342" t="s">
        <v>19</v>
      </c>
      <c r="N342">
        <v>0.113634484849042</v>
      </c>
      <c r="O342" t="s">
        <v>11351</v>
      </c>
      <c r="P342" t="s">
        <v>11352</v>
      </c>
      <c r="Q342" t="s">
        <v>11376</v>
      </c>
      <c r="R342" t="s">
        <v>11360</v>
      </c>
      <c r="S342">
        <f>IF(SalesData[[#This Row],[Return Status]]="Returned",1,0)</f>
        <v>1</v>
      </c>
      <c r="T342">
        <v>2788.38</v>
      </c>
      <c r="U342" s="2">
        <f>EOMONTH(SalesData[[#This Row],[Order Date]],0)</f>
        <v>44957</v>
      </c>
      <c r="V342" s="9" t="str">
        <f>"Q"&amp;INT((MONTH(SalesData[[#This Row],[Order Date]])+2)/3)&amp;"-"&amp;YEAR(SalesData[[#This Row],[Order Date]])</f>
        <v>Q1-2023</v>
      </c>
    </row>
    <row r="343" spans="1:22" x14ac:dyDescent="0.35">
      <c r="A343" t="s">
        <v>456</v>
      </c>
      <c r="B343" s="1">
        <v>44956</v>
      </c>
      <c r="C343" t="s">
        <v>106</v>
      </c>
      <c r="D343" t="s">
        <v>72</v>
      </c>
      <c r="E343">
        <v>3027169385</v>
      </c>
      <c r="F343" t="s">
        <v>68</v>
      </c>
      <c r="G343" t="s">
        <v>457</v>
      </c>
      <c r="H343" t="s">
        <v>41</v>
      </c>
      <c r="I343" t="s">
        <v>31</v>
      </c>
      <c r="J343" t="s">
        <v>43</v>
      </c>
      <c r="K343">
        <v>1453.8</v>
      </c>
      <c r="L343">
        <v>389.43</v>
      </c>
      <c r="M343" t="s">
        <v>43</v>
      </c>
      <c r="N343">
        <v>0.26787040858439998</v>
      </c>
      <c r="O343" t="s">
        <v>11351</v>
      </c>
      <c r="P343" t="s">
        <v>11354</v>
      </c>
      <c r="R343" t="s">
        <v>11353</v>
      </c>
      <c r="S343">
        <f>IF(SalesData[[#This Row],[Return Status]]="Returned",1,0)</f>
        <v>0</v>
      </c>
      <c r="U343" s="2">
        <f>EOMONTH(SalesData[[#This Row],[Order Date]],0)</f>
        <v>44957</v>
      </c>
      <c r="V343" s="9" t="str">
        <f>"Q"&amp;INT((MONTH(SalesData[[#This Row],[Order Date]])+2)/3)&amp;"-"&amp;YEAR(SalesData[[#This Row],[Order Date]])</f>
        <v>Q1-2023</v>
      </c>
    </row>
    <row r="344" spans="1:22" x14ac:dyDescent="0.35">
      <c r="A344" t="s">
        <v>458</v>
      </c>
      <c r="B344" s="1">
        <v>44941</v>
      </c>
      <c r="C344" t="s">
        <v>67</v>
      </c>
      <c r="D344" t="s">
        <v>80</v>
      </c>
      <c r="E344">
        <v>7629160324</v>
      </c>
      <c r="F344" t="s">
        <v>168</v>
      </c>
      <c r="G344" t="s">
        <v>54</v>
      </c>
      <c r="H344" t="s">
        <v>55</v>
      </c>
      <c r="I344" t="s">
        <v>31</v>
      </c>
      <c r="J344" t="s">
        <v>62</v>
      </c>
      <c r="K344">
        <v>4545.51</v>
      </c>
      <c r="L344">
        <v>641.12</v>
      </c>
      <c r="M344" t="s">
        <v>62</v>
      </c>
      <c r="N344">
        <v>0.14104467925491301</v>
      </c>
      <c r="O344" t="s">
        <v>11351</v>
      </c>
      <c r="P344" t="s">
        <v>11352</v>
      </c>
      <c r="R344" t="s">
        <v>11353</v>
      </c>
      <c r="S344">
        <f>IF(SalesData[[#This Row],[Return Status]]="Returned",1,0)</f>
        <v>0</v>
      </c>
      <c r="U344" s="2">
        <f>EOMONTH(SalesData[[#This Row],[Order Date]],0)</f>
        <v>44957</v>
      </c>
      <c r="V344" s="9" t="str">
        <f>"Q"&amp;INT((MONTH(SalesData[[#This Row],[Order Date]])+2)/3)&amp;"-"&amp;YEAR(SalesData[[#This Row],[Order Date]])</f>
        <v>Q1-2023</v>
      </c>
    </row>
    <row r="345" spans="1:22" x14ac:dyDescent="0.35">
      <c r="A345" t="s">
        <v>459</v>
      </c>
      <c r="B345" s="1">
        <v>44930</v>
      </c>
      <c r="C345" t="s">
        <v>52</v>
      </c>
      <c r="D345" t="s">
        <v>99</v>
      </c>
      <c r="E345">
        <v>8070176563</v>
      </c>
      <c r="F345" t="s">
        <v>312</v>
      </c>
      <c r="G345" t="s">
        <v>141</v>
      </c>
      <c r="H345" t="s">
        <v>121</v>
      </c>
      <c r="I345" t="s">
        <v>17</v>
      </c>
      <c r="J345" t="s">
        <v>19</v>
      </c>
      <c r="K345">
        <v>1649.01</v>
      </c>
      <c r="L345">
        <v>382.81</v>
      </c>
      <c r="M345" t="s">
        <v>19</v>
      </c>
      <c r="N345">
        <v>0.23214534781474899</v>
      </c>
      <c r="O345" t="s">
        <v>11351</v>
      </c>
      <c r="P345" t="s">
        <v>11354</v>
      </c>
      <c r="Q345" t="s">
        <v>11364</v>
      </c>
      <c r="R345" t="s">
        <v>11360</v>
      </c>
      <c r="S345">
        <f>IF(SalesData[[#This Row],[Return Status]]="Returned",1,0)</f>
        <v>1</v>
      </c>
      <c r="T345">
        <v>2793.38</v>
      </c>
      <c r="U345" s="2">
        <f>EOMONTH(SalesData[[#This Row],[Order Date]],0)</f>
        <v>44957</v>
      </c>
      <c r="V345" s="9" t="str">
        <f>"Q"&amp;INT((MONTH(SalesData[[#This Row],[Order Date]])+2)/3)&amp;"-"&amp;YEAR(SalesData[[#This Row],[Order Date]])</f>
        <v>Q1-2023</v>
      </c>
    </row>
    <row r="346" spans="1:22" x14ac:dyDescent="0.35">
      <c r="A346" t="s">
        <v>460</v>
      </c>
      <c r="B346" s="1">
        <v>44953</v>
      </c>
      <c r="C346" t="s">
        <v>205</v>
      </c>
      <c r="D346" t="s">
        <v>145</v>
      </c>
      <c r="E346">
        <v>2091241862</v>
      </c>
      <c r="F346" t="s">
        <v>168</v>
      </c>
      <c r="G346" t="s">
        <v>54</v>
      </c>
      <c r="H346" t="s">
        <v>55</v>
      </c>
      <c r="I346" t="s">
        <v>31</v>
      </c>
      <c r="J346" t="s">
        <v>61</v>
      </c>
      <c r="K346">
        <v>1099.03</v>
      </c>
      <c r="L346">
        <v>43.19</v>
      </c>
      <c r="M346" t="s">
        <v>62</v>
      </c>
      <c r="N346">
        <v>3.9298290310546602E-2</v>
      </c>
      <c r="O346" t="s">
        <v>11351</v>
      </c>
      <c r="P346" t="s">
        <v>11356</v>
      </c>
      <c r="R346" t="s">
        <v>11353</v>
      </c>
      <c r="S346">
        <f>IF(SalesData[[#This Row],[Return Status]]="Returned",1,0)</f>
        <v>0</v>
      </c>
      <c r="U346" s="2">
        <f>EOMONTH(SalesData[[#This Row],[Order Date]],0)</f>
        <v>44957</v>
      </c>
      <c r="V346" s="9" t="str">
        <f>"Q"&amp;INT((MONTH(SalesData[[#This Row],[Order Date]])+2)/3)&amp;"-"&amp;YEAR(SalesData[[#This Row],[Order Date]])</f>
        <v>Q1-2023</v>
      </c>
    </row>
    <row r="347" spans="1:22" x14ac:dyDescent="0.35">
      <c r="A347" t="s">
        <v>461</v>
      </c>
      <c r="B347" s="1">
        <v>44929</v>
      </c>
      <c r="C347" t="s">
        <v>144</v>
      </c>
      <c r="D347" t="s">
        <v>46</v>
      </c>
      <c r="E347">
        <v>9006335331</v>
      </c>
      <c r="F347" t="s">
        <v>312</v>
      </c>
      <c r="G347" t="s">
        <v>141</v>
      </c>
      <c r="H347" t="s">
        <v>121</v>
      </c>
      <c r="I347" t="s">
        <v>17</v>
      </c>
      <c r="J347" t="s">
        <v>42</v>
      </c>
      <c r="K347">
        <v>3406.2</v>
      </c>
      <c r="L347">
        <v>160.28</v>
      </c>
      <c r="M347" t="s">
        <v>43</v>
      </c>
      <c r="N347">
        <v>4.7055369620104502E-2</v>
      </c>
      <c r="O347" t="s">
        <v>11351</v>
      </c>
      <c r="P347" t="s">
        <v>11356</v>
      </c>
      <c r="R347" t="s">
        <v>11353</v>
      </c>
      <c r="S347">
        <f>IF(SalesData[[#This Row],[Return Status]]="Returned",1,0)</f>
        <v>0</v>
      </c>
      <c r="T347">
        <v>2793.38</v>
      </c>
      <c r="U347" s="2">
        <f>EOMONTH(SalesData[[#This Row],[Order Date]],0)</f>
        <v>44957</v>
      </c>
      <c r="V347" s="9" t="str">
        <f>"Q"&amp;INT((MONTH(SalesData[[#This Row],[Order Date]])+2)/3)&amp;"-"&amp;YEAR(SalesData[[#This Row],[Order Date]])</f>
        <v>Q1-2023</v>
      </c>
    </row>
    <row r="348" spans="1:22" x14ac:dyDescent="0.35">
      <c r="A348" t="s">
        <v>462</v>
      </c>
      <c r="B348" s="1">
        <v>44935</v>
      </c>
      <c r="C348" t="s">
        <v>132</v>
      </c>
      <c r="D348" t="s">
        <v>27</v>
      </c>
      <c r="E348">
        <v>5839386613</v>
      </c>
      <c r="F348" t="s">
        <v>185</v>
      </c>
      <c r="G348" t="s">
        <v>266</v>
      </c>
      <c r="H348" t="s">
        <v>11357</v>
      </c>
      <c r="I348" t="s">
        <v>36</v>
      </c>
      <c r="J348" t="s">
        <v>42</v>
      </c>
      <c r="K348">
        <v>79.67</v>
      </c>
      <c r="L348">
        <v>6.97</v>
      </c>
      <c r="M348" t="s">
        <v>43</v>
      </c>
      <c r="N348">
        <v>8.7485879251914103E-2</v>
      </c>
      <c r="O348" t="s">
        <v>11361</v>
      </c>
      <c r="P348" t="s">
        <v>11356</v>
      </c>
      <c r="R348" t="s">
        <v>11353</v>
      </c>
      <c r="S348">
        <f>IF(SalesData[[#This Row],[Return Status]]="Returned",1,0)</f>
        <v>0</v>
      </c>
      <c r="U348" s="2">
        <f>EOMONTH(SalesData[[#This Row],[Order Date]],0)</f>
        <v>44957</v>
      </c>
      <c r="V348" s="9" t="str">
        <f>"Q"&amp;INT((MONTH(SalesData[[#This Row],[Order Date]])+2)/3)&amp;"-"&amp;YEAR(SalesData[[#This Row],[Order Date]])</f>
        <v>Q1-2023</v>
      </c>
    </row>
    <row r="349" spans="1:22" x14ac:dyDescent="0.35">
      <c r="A349" t="s">
        <v>463</v>
      </c>
      <c r="B349" s="1">
        <v>44944</v>
      </c>
      <c r="C349" t="s">
        <v>87</v>
      </c>
      <c r="D349" t="s">
        <v>39</v>
      </c>
      <c r="E349">
        <v>1892419562</v>
      </c>
      <c r="F349" t="s">
        <v>129</v>
      </c>
      <c r="G349" t="s">
        <v>54</v>
      </c>
      <c r="H349" t="s">
        <v>55</v>
      </c>
      <c r="I349" t="s">
        <v>31</v>
      </c>
      <c r="J349" t="s">
        <v>65</v>
      </c>
      <c r="K349">
        <v>356.22</v>
      </c>
      <c r="L349">
        <v>12.38</v>
      </c>
      <c r="M349" t="s">
        <v>65</v>
      </c>
      <c r="N349">
        <v>3.4753803829094397E-2</v>
      </c>
      <c r="O349" t="s">
        <v>11361</v>
      </c>
      <c r="P349" t="s">
        <v>11356</v>
      </c>
      <c r="R349" t="s">
        <v>11353</v>
      </c>
      <c r="S349">
        <f>IF(SalesData[[#This Row],[Return Status]]="Returned",1,0)</f>
        <v>0</v>
      </c>
      <c r="U349" s="2">
        <f>EOMONTH(SalesData[[#This Row],[Order Date]],0)</f>
        <v>44957</v>
      </c>
      <c r="V349" s="9" t="str">
        <f>"Q"&amp;INT((MONTH(SalesData[[#This Row],[Order Date]])+2)/3)&amp;"-"&amp;YEAR(SalesData[[#This Row],[Order Date]])</f>
        <v>Q1-2023</v>
      </c>
    </row>
    <row r="350" spans="1:22" x14ac:dyDescent="0.35">
      <c r="A350" t="s">
        <v>464</v>
      </c>
      <c r="B350" s="1">
        <v>44938</v>
      </c>
      <c r="C350" t="s">
        <v>325</v>
      </c>
      <c r="D350" t="s">
        <v>13</v>
      </c>
      <c r="E350">
        <v>4363910257</v>
      </c>
      <c r="F350" t="s">
        <v>156</v>
      </c>
      <c r="G350" t="s">
        <v>84</v>
      </c>
      <c r="H350" t="s">
        <v>85</v>
      </c>
      <c r="I350" t="s">
        <v>31</v>
      </c>
      <c r="J350" t="s">
        <v>62</v>
      </c>
      <c r="K350">
        <v>4618.58</v>
      </c>
      <c r="L350">
        <v>884.37</v>
      </c>
      <c r="M350" t="s">
        <v>62</v>
      </c>
      <c r="N350">
        <v>0.19148093136851599</v>
      </c>
      <c r="O350" t="s">
        <v>11351</v>
      </c>
      <c r="P350" t="s">
        <v>11352</v>
      </c>
      <c r="R350" t="s">
        <v>11353</v>
      </c>
      <c r="S350">
        <f>IF(SalesData[[#This Row],[Return Status]]="Returned",1,0)</f>
        <v>0</v>
      </c>
      <c r="T350">
        <v>847.14</v>
      </c>
      <c r="U350" s="2">
        <f>EOMONTH(SalesData[[#This Row],[Order Date]],0)</f>
        <v>44957</v>
      </c>
      <c r="V350" s="9" t="str">
        <f>"Q"&amp;INT((MONTH(SalesData[[#This Row],[Order Date]])+2)/3)&amp;"-"&amp;YEAR(SalesData[[#This Row],[Order Date]])</f>
        <v>Q1-2023</v>
      </c>
    </row>
    <row r="351" spans="1:22" x14ac:dyDescent="0.35">
      <c r="A351" t="s">
        <v>465</v>
      </c>
      <c r="B351" s="1">
        <v>44933</v>
      </c>
      <c r="C351" t="s">
        <v>111</v>
      </c>
      <c r="D351" t="s">
        <v>72</v>
      </c>
      <c r="E351">
        <v>355338033</v>
      </c>
      <c r="F351" t="s">
        <v>64</v>
      </c>
      <c r="G351" t="s">
        <v>15</v>
      </c>
      <c r="H351" t="s">
        <v>11357</v>
      </c>
      <c r="I351" t="s">
        <v>17</v>
      </c>
      <c r="J351" t="s">
        <v>18</v>
      </c>
      <c r="K351">
        <v>341.79</v>
      </c>
      <c r="L351">
        <v>55.62</v>
      </c>
      <c r="M351" t="s">
        <v>19</v>
      </c>
      <c r="N351">
        <v>0.16273150179935</v>
      </c>
      <c r="O351" t="s">
        <v>11361</v>
      </c>
      <c r="P351" t="s">
        <v>11352</v>
      </c>
      <c r="R351" t="s">
        <v>11353</v>
      </c>
      <c r="S351">
        <f>IF(SalesData[[#This Row],[Return Status]]="Returned",1,0)</f>
        <v>0</v>
      </c>
      <c r="T351">
        <v>2085.91</v>
      </c>
      <c r="U351" s="2">
        <f>EOMONTH(SalesData[[#This Row],[Order Date]],0)</f>
        <v>44957</v>
      </c>
      <c r="V351" s="9" t="str">
        <f>"Q"&amp;INT((MONTH(SalesData[[#This Row],[Order Date]])+2)/3)&amp;"-"&amp;YEAR(SalesData[[#This Row],[Order Date]])</f>
        <v>Q1-2023</v>
      </c>
    </row>
    <row r="352" spans="1:22" x14ac:dyDescent="0.35">
      <c r="A352" t="s">
        <v>466</v>
      </c>
      <c r="B352" s="1">
        <v>44933</v>
      </c>
      <c r="C352" t="s">
        <v>57</v>
      </c>
      <c r="D352" t="s">
        <v>39</v>
      </c>
      <c r="E352">
        <v>4233629344</v>
      </c>
      <c r="F352" t="s">
        <v>129</v>
      </c>
      <c r="G352" t="s">
        <v>54</v>
      </c>
      <c r="H352" t="s">
        <v>55</v>
      </c>
      <c r="I352" t="s">
        <v>31</v>
      </c>
      <c r="J352" t="s">
        <v>61</v>
      </c>
      <c r="K352">
        <v>418.48</v>
      </c>
      <c r="L352">
        <v>122.44</v>
      </c>
      <c r="M352" t="s">
        <v>62</v>
      </c>
      <c r="N352">
        <v>0.29258268017587502</v>
      </c>
      <c r="O352" t="s">
        <v>11361</v>
      </c>
      <c r="P352" t="s">
        <v>11354</v>
      </c>
      <c r="R352" t="s">
        <v>11353</v>
      </c>
      <c r="S352">
        <f>IF(SalesData[[#This Row],[Return Status]]="Returned",1,0)</f>
        <v>0</v>
      </c>
      <c r="U352" s="2">
        <f>EOMONTH(SalesData[[#This Row],[Order Date]],0)</f>
        <v>44957</v>
      </c>
      <c r="V352" s="9" t="str">
        <f>"Q"&amp;INT((MONTH(SalesData[[#This Row],[Order Date]])+2)/3)&amp;"-"&amp;YEAR(SalesData[[#This Row],[Order Date]])</f>
        <v>Q1-2023</v>
      </c>
    </row>
    <row r="353" spans="1:22" x14ac:dyDescent="0.35">
      <c r="A353" t="s">
        <v>467</v>
      </c>
      <c r="B353" s="1">
        <v>44948</v>
      </c>
      <c r="C353" t="s">
        <v>52</v>
      </c>
      <c r="D353" t="s">
        <v>39</v>
      </c>
      <c r="E353">
        <v>661498282</v>
      </c>
      <c r="F353" t="s">
        <v>170</v>
      </c>
      <c r="G353" t="s">
        <v>69</v>
      </c>
      <c r="H353" t="s">
        <v>41</v>
      </c>
      <c r="I353" t="s">
        <v>31</v>
      </c>
      <c r="J353" t="s">
        <v>18</v>
      </c>
      <c r="K353">
        <v>378.26</v>
      </c>
      <c r="L353">
        <v>25.3</v>
      </c>
      <c r="M353" t="s">
        <v>19</v>
      </c>
      <c r="N353">
        <v>6.6885211230370598E-2</v>
      </c>
      <c r="O353" t="s">
        <v>11361</v>
      </c>
      <c r="P353" t="s">
        <v>11356</v>
      </c>
      <c r="R353" t="s">
        <v>11353</v>
      </c>
      <c r="S353">
        <f>IF(SalesData[[#This Row],[Return Status]]="Returned",1,0)</f>
        <v>0</v>
      </c>
      <c r="T353">
        <v>2081.52</v>
      </c>
      <c r="U353" s="2">
        <f>EOMONTH(SalesData[[#This Row],[Order Date]],0)</f>
        <v>44957</v>
      </c>
      <c r="V353" s="9" t="str">
        <f>"Q"&amp;INT((MONTH(SalesData[[#This Row],[Order Date]])+2)/3)&amp;"-"&amp;YEAR(SalesData[[#This Row],[Order Date]])</f>
        <v>Q1-2023</v>
      </c>
    </row>
    <row r="354" spans="1:22" x14ac:dyDescent="0.35">
      <c r="A354" t="s">
        <v>468</v>
      </c>
      <c r="B354" s="1">
        <v>44927</v>
      </c>
      <c r="C354" t="s">
        <v>124</v>
      </c>
      <c r="D354" t="s">
        <v>80</v>
      </c>
      <c r="E354">
        <v>5674916016</v>
      </c>
      <c r="F354" t="s">
        <v>114</v>
      </c>
      <c r="G354" t="s">
        <v>59</v>
      </c>
      <c r="H354" t="s">
        <v>60</v>
      </c>
      <c r="I354" t="s">
        <v>31</v>
      </c>
      <c r="J354" t="s">
        <v>19</v>
      </c>
      <c r="K354">
        <v>2557.85</v>
      </c>
      <c r="L354">
        <v>414.19</v>
      </c>
      <c r="M354" t="s">
        <v>19</v>
      </c>
      <c r="N354">
        <v>0.16192896377817301</v>
      </c>
      <c r="O354" t="s">
        <v>11351</v>
      </c>
      <c r="P354" t="s">
        <v>11352</v>
      </c>
      <c r="Q354" t="s">
        <v>11372</v>
      </c>
      <c r="R354" t="s">
        <v>11360</v>
      </c>
      <c r="S354">
        <f>IF(SalesData[[#This Row],[Return Status]]="Returned",1,0)</f>
        <v>1</v>
      </c>
      <c r="T354">
        <v>2183.56</v>
      </c>
      <c r="U354" s="2">
        <f>EOMONTH(SalesData[[#This Row],[Order Date]],0)</f>
        <v>44957</v>
      </c>
      <c r="V354" s="9" t="str">
        <f>"Q"&amp;INT((MONTH(SalesData[[#This Row],[Order Date]])+2)/3)&amp;"-"&amp;YEAR(SalesData[[#This Row],[Order Date]])</f>
        <v>Q1-2023</v>
      </c>
    </row>
    <row r="355" spans="1:22" x14ac:dyDescent="0.35">
      <c r="A355" t="s">
        <v>469</v>
      </c>
      <c r="B355" s="1">
        <v>44945</v>
      </c>
      <c r="C355" t="s">
        <v>12</v>
      </c>
      <c r="D355" t="s">
        <v>27</v>
      </c>
      <c r="E355">
        <v>249724399</v>
      </c>
      <c r="F355" t="s">
        <v>140</v>
      </c>
      <c r="G355" t="s">
        <v>141</v>
      </c>
      <c r="H355" t="s">
        <v>121</v>
      </c>
      <c r="I355" t="s">
        <v>17</v>
      </c>
      <c r="J355" t="s">
        <v>18</v>
      </c>
      <c r="K355">
        <v>2000.38</v>
      </c>
      <c r="L355">
        <v>376.6</v>
      </c>
      <c r="M355" t="s">
        <v>19</v>
      </c>
      <c r="N355">
        <v>0.188264229796339</v>
      </c>
      <c r="O355" t="s">
        <v>11351</v>
      </c>
      <c r="P355" t="s">
        <v>11352</v>
      </c>
      <c r="R355" t="s">
        <v>11353</v>
      </c>
      <c r="S355">
        <f>IF(SalesData[[#This Row],[Return Status]]="Returned",1,0)</f>
        <v>0</v>
      </c>
      <c r="T355">
        <v>2793.38</v>
      </c>
      <c r="U355" s="2">
        <f>EOMONTH(SalesData[[#This Row],[Order Date]],0)</f>
        <v>44957</v>
      </c>
      <c r="V355" s="9" t="str">
        <f>"Q"&amp;INT((MONTH(SalesData[[#This Row],[Order Date]])+2)/3)&amp;"-"&amp;YEAR(SalesData[[#This Row],[Order Date]])</f>
        <v>Q1-2023</v>
      </c>
    </row>
    <row r="356" spans="1:22" x14ac:dyDescent="0.35">
      <c r="A356" t="s">
        <v>470</v>
      </c>
      <c r="B356" s="1">
        <v>44947</v>
      </c>
      <c r="C356" t="s">
        <v>26</v>
      </c>
      <c r="D356" t="s">
        <v>80</v>
      </c>
      <c r="E356">
        <v>9461195243</v>
      </c>
      <c r="F356" t="s">
        <v>88</v>
      </c>
      <c r="G356" t="s">
        <v>89</v>
      </c>
      <c r="H356" t="s">
        <v>90</v>
      </c>
      <c r="I356" t="s">
        <v>31</v>
      </c>
      <c r="J356" t="s">
        <v>62</v>
      </c>
      <c r="K356">
        <v>27.86</v>
      </c>
      <c r="L356">
        <v>1.36</v>
      </c>
      <c r="M356" t="s">
        <v>62</v>
      </c>
      <c r="N356">
        <v>4.88155061019383E-2</v>
      </c>
      <c r="O356" t="s">
        <v>11361</v>
      </c>
      <c r="P356" t="s">
        <v>11356</v>
      </c>
      <c r="R356" t="s">
        <v>11353</v>
      </c>
      <c r="S356">
        <f>IF(SalesData[[#This Row],[Return Status]]="Returned",1,0)</f>
        <v>0</v>
      </c>
      <c r="T356">
        <v>207.68</v>
      </c>
      <c r="U356" s="2">
        <f>EOMONTH(SalesData[[#This Row],[Order Date]],0)</f>
        <v>44957</v>
      </c>
      <c r="V356" s="9" t="str">
        <f>"Q"&amp;INT((MONTH(SalesData[[#This Row],[Order Date]])+2)/3)&amp;"-"&amp;YEAR(SalesData[[#This Row],[Order Date]])</f>
        <v>Q1-2023</v>
      </c>
    </row>
    <row r="357" spans="1:22" x14ac:dyDescent="0.35">
      <c r="A357" t="s">
        <v>602</v>
      </c>
      <c r="B357" s="1">
        <v>44952</v>
      </c>
      <c r="C357" t="s">
        <v>184</v>
      </c>
      <c r="D357" t="s">
        <v>80</v>
      </c>
      <c r="E357">
        <v>252986707</v>
      </c>
      <c r="F357" t="s">
        <v>410</v>
      </c>
      <c r="G357" t="s">
        <v>29</v>
      </c>
      <c r="H357" t="s">
        <v>30</v>
      </c>
      <c r="I357" t="s">
        <v>31</v>
      </c>
      <c r="J357" t="s">
        <v>61</v>
      </c>
      <c r="K357">
        <v>3715.48</v>
      </c>
      <c r="L357">
        <v>227.79</v>
      </c>
      <c r="M357" t="s">
        <v>62</v>
      </c>
      <c r="N357">
        <v>6.1308363926060698E-2</v>
      </c>
      <c r="O357" t="s">
        <v>11351</v>
      </c>
      <c r="P357" t="s">
        <v>11356</v>
      </c>
      <c r="Q357" t="s">
        <v>11363</v>
      </c>
      <c r="R357" t="s">
        <v>11360</v>
      </c>
      <c r="S357">
        <f>IF(SalesData[[#This Row],[Return Status]]="Returned",1,0)</f>
        <v>1</v>
      </c>
      <c r="T357">
        <v>2788.38</v>
      </c>
      <c r="U357" s="2">
        <f>EOMONTH(SalesData[[#This Row],[Order Date]],0)</f>
        <v>44957</v>
      </c>
      <c r="V357" s="9" t="str">
        <f>"Q"&amp;INT((MONTH(SalesData[[#This Row],[Order Date]])+2)/3)&amp;"-"&amp;YEAR(SalesData[[#This Row],[Order Date]])</f>
        <v>Q1-2023</v>
      </c>
    </row>
    <row r="358" spans="1:22" x14ac:dyDescent="0.35">
      <c r="A358" t="s">
        <v>471</v>
      </c>
      <c r="B358" s="1">
        <v>44940</v>
      </c>
      <c r="C358" t="s">
        <v>38</v>
      </c>
      <c r="D358" t="s">
        <v>145</v>
      </c>
      <c r="E358">
        <v>3728179323</v>
      </c>
      <c r="F358" t="s">
        <v>109</v>
      </c>
      <c r="G358" t="s">
        <v>59</v>
      </c>
      <c r="H358" t="s">
        <v>60</v>
      </c>
      <c r="I358" t="s">
        <v>31</v>
      </c>
      <c r="J358" t="s">
        <v>18</v>
      </c>
      <c r="K358">
        <v>2214.84</v>
      </c>
      <c r="L358">
        <v>612.41</v>
      </c>
      <c r="M358" t="s">
        <v>19</v>
      </c>
      <c r="N358">
        <v>0.27650304310920898</v>
      </c>
      <c r="O358" t="s">
        <v>11351</v>
      </c>
      <c r="P358" t="s">
        <v>11354</v>
      </c>
      <c r="R358" t="s">
        <v>11353</v>
      </c>
      <c r="S358">
        <f>IF(SalesData[[#This Row],[Return Status]]="Returned",1,0)</f>
        <v>0</v>
      </c>
      <c r="T358">
        <v>2183.56</v>
      </c>
      <c r="U358" s="2">
        <f>EOMONTH(SalesData[[#This Row],[Order Date]],0)</f>
        <v>44957</v>
      </c>
      <c r="V358" s="9" t="str">
        <f>"Q"&amp;INT((MONTH(SalesData[[#This Row],[Order Date]])+2)/3)&amp;"-"&amp;YEAR(SalesData[[#This Row],[Order Date]])</f>
        <v>Q1-2023</v>
      </c>
    </row>
    <row r="359" spans="1:22" x14ac:dyDescent="0.35">
      <c r="A359" t="s">
        <v>472</v>
      </c>
      <c r="B359" s="1">
        <v>44930</v>
      </c>
      <c r="C359" t="s">
        <v>139</v>
      </c>
      <c r="D359" t="s">
        <v>46</v>
      </c>
      <c r="E359">
        <v>9377100409</v>
      </c>
      <c r="F359" t="s">
        <v>114</v>
      </c>
      <c r="G359" t="s">
        <v>280</v>
      </c>
      <c r="H359" t="s">
        <v>60</v>
      </c>
      <c r="I359" t="s">
        <v>31</v>
      </c>
      <c r="J359" t="s">
        <v>62</v>
      </c>
      <c r="K359">
        <v>4662</v>
      </c>
      <c r="L359">
        <v>735.54</v>
      </c>
      <c r="M359" t="s">
        <v>62</v>
      </c>
      <c r="N359">
        <v>0.15777348777348801</v>
      </c>
      <c r="O359" t="s">
        <v>11351</v>
      </c>
      <c r="P359" t="s">
        <v>11352</v>
      </c>
      <c r="R359" t="s">
        <v>11353</v>
      </c>
      <c r="S359">
        <f>IF(SalesData[[#This Row],[Return Status]]="Returned",1,0)</f>
        <v>0</v>
      </c>
      <c r="U359" s="2">
        <f>EOMONTH(SalesData[[#This Row],[Order Date]],0)</f>
        <v>44957</v>
      </c>
      <c r="V359" s="9" t="str">
        <f>"Q"&amp;INT((MONTH(SalesData[[#This Row],[Order Date]])+2)/3)&amp;"-"&amp;YEAR(SalesData[[#This Row],[Order Date]])</f>
        <v>Q1-2023</v>
      </c>
    </row>
    <row r="360" spans="1:22" x14ac:dyDescent="0.35">
      <c r="A360" t="s">
        <v>473</v>
      </c>
      <c r="B360" s="1">
        <v>44944</v>
      </c>
      <c r="C360" t="s">
        <v>97</v>
      </c>
      <c r="D360" t="s">
        <v>27</v>
      </c>
      <c r="E360">
        <v>6690551076</v>
      </c>
      <c r="F360" t="s">
        <v>172</v>
      </c>
      <c r="G360" t="s">
        <v>141</v>
      </c>
      <c r="H360" t="s">
        <v>121</v>
      </c>
      <c r="I360" t="s">
        <v>17</v>
      </c>
      <c r="J360" t="s">
        <v>65</v>
      </c>
      <c r="K360">
        <v>4756.29</v>
      </c>
      <c r="L360">
        <v>1107.69</v>
      </c>
      <c r="M360" t="s">
        <v>65</v>
      </c>
      <c r="N360">
        <v>0.23288950000946099</v>
      </c>
      <c r="O360" t="s">
        <v>11351</v>
      </c>
      <c r="P360" t="s">
        <v>11354</v>
      </c>
      <c r="R360" t="s">
        <v>11353</v>
      </c>
      <c r="S360">
        <f>IF(SalesData[[#This Row],[Return Status]]="Returned",1,0)</f>
        <v>0</v>
      </c>
      <c r="T360">
        <v>2793.38</v>
      </c>
      <c r="U360" s="2">
        <f>EOMONTH(SalesData[[#This Row],[Order Date]],0)</f>
        <v>44957</v>
      </c>
      <c r="V360" s="9" t="str">
        <f>"Q"&amp;INT((MONTH(SalesData[[#This Row],[Order Date]])+2)/3)&amp;"-"&amp;YEAR(SalesData[[#This Row],[Order Date]])</f>
        <v>Q1-2023</v>
      </c>
    </row>
    <row r="361" spans="1:22" x14ac:dyDescent="0.35">
      <c r="A361" t="s">
        <v>474</v>
      </c>
      <c r="B361" s="1">
        <v>44950</v>
      </c>
      <c r="C361" t="s">
        <v>38</v>
      </c>
      <c r="D361" t="s">
        <v>27</v>
      </c>
      <c r="E361">
        <v>505739769</v>
      </c>
      <c r="F361" t="s">
        <v>127</v>
      </c>
      <c r="G361" t="s">
        <v>29</v>
      </c>
      <c r="H361" t="s">
        <v>30</v>
      </c>
      <c r="I361" t="s">
        <v>31</v>
      </c>
      <c r="J361" t="s">
        <v>19</v>
      </c>
      <c r="K361">
        <v>4934.62</v>
      </c>
      <c r="L361">
        <v>1289.99</v>
      </c>
      <c r="M361" t="s">
        <v>19</v>
      </c>
      <c r="N361">
        <v>0.261416279267704</v>
      </c>
      <c r="O361" t="s">
        <v>11351</v>
      </c>
      <c r="P361" t="s">
        <v>11354</v>
      </c>
      <c r="R361" t="s">
        <v>11353</v>
      </c>
      <c r="S361">
        <f>IF(SalesData[[#This Row],[Return Status]]="Returned",1,0)</f>
        <v>0</v>
      </c>
      <c r="T361">
        <v>2788.38</v>
      </c>
      <c r="U361" s="2">
        <f>EOMONTH(SalesData[[#This Row],[Order Date]],0)</f>
        <v>44957</v>
      </c>
      <c r="V361" s="9" t="str">
        <f>"Q"&amp;INT((MONTH(SalesData[[#This Row],[Order Date]])+2)/3)&amp;"-"&amp;YEAR(SalesData[[#This Row],[Order Date]])</f>
        <v>Q1-2023</v>
      </c>
    </row>
    <row r="362" spans="1:22" x14ac:dyDescent="0.35">
      <c r="A362" t="s">
        <v>475</v>
      </c>
      <c r="B362" s="1">
        <v>44956</v>
      </c>
      <c r="C362" t="s">
        <v>92</v>
      </c>
      <c r="D362" t="s">
        <v>46</v>
      </c>
      <c r="E362">
        <v>2714872717</v>
      </c>
      <c r="F362" t="s">
        <v>95</v>
      </c>
      <c r="G362" t="s">
        <v>59</v>
      </c>
      <c r="H362" t="s">
        <v>60</v>
      </c>
      <c r="I362" t="s">
        <v>31</v>
      </c>
      <c r="J362" t="s">
        <v>62</v>
      </c>
      <c r="K362">
        <v>545.24</v>
      </c>
      <c r="L362">
        <v>162.59</v>
      </c>
      <c r="M362" t="s">
        <v>62</v>
      </c>
      <c r="N362">
        <v>0.298198958256914</v>
      </c>
      <c r="O362" t="s">
        <v>11355</v>
      </c>
      <c r="P362" t="s">
        <v>11354</v>
      </c>
      <c r="R362" t="s">
        <v>11353</v>
      </c>
      <c r="S362">
        <f>IF(SalesData[[#This Row],[Return Status]]="Returned",1,0)</f>
        <v>0</v>
      </c>
      <c r="T362">
        <v>2183.56</v>
      </c>
      <c r="U362" s="2">
        <f>EOMONTH(SalesData[[#This Row],[Order Date]],0)</f>
        <v>44957</v>
      </c>
      <c r="V362" s="9" t="str">
        <f>"Q"&amp;INT((MONTH(SalesData[[#This Row],[Order Date]])+2)/3)&amp;"-"&amp;YEAR(SalesData[[#This Row],[Order Date]])</f>
        <v>Q1-2023</v>
      </c>
    </row>
    <row r="363" spans="1:22" x14ac:dyDescent="0.35">
      <c r="A363" t="s">
        <v>476</v>
      </c>
      <c r="B363" s="1">
        <v>44945</v>
      </c>
      <c r="C363" t="s">
        <v>49</v>
      </c>
      <c r="D363" t="s">
        <v>13</v>
      </c>
      <c r="E363">
        <v>2871539915</v>
      </c>
      <c r="F363" t="s">
        <v>129</v>
      </c>
      <c r="G363" t="s">
        <v>54</v>
      </c>
      <c r="H363" t="s">
        <v>55</v>
      </c>
      <c r="I363" t="s">
        <v>31</v>
      </c>
      <c r="J363" t="s">
        <v>19</v>
      </c>
      <c r="K363">
        <v>4046.07</v>
      </c>
      <c r="L363">
        <v>365.6</v>
      </c>
      <c r="M363" t="s">
        <v>19</v>
      </c>
      <c r="N363">
        <v>9.03592869129798E-2</v>
      </c>
      <c r="O363" t="s">
        <v>11351</v>
      </c>
      <c r="P363" t="s">
        <v>11356</v>
      </c>
      <c r="R363" t="s">
        <v>11353</v>
      </c>
      <c r="S363">
        <f>IF(SalesData[[#This Row],[Return Status]]="Returned",1,0)</f>
        <v>0</v>
      </c>
      <c r="U363" s="2">
        <f>EOMONTH(SalesData[[#This Row],[Order Date]],0)</f>
        <v>44957</v>
      </c>
      <c r="V363" s="9" t="str">
        <f>"Q"&amp;INT((MONTH(SalesData[[#This Row],[Order Date]])+2)/3)&amp;"-"&amp;YEAR(SalesData[[#This Row],[Order Date]])</f>
        <v>Q1-2023</v>
      </c>
    </row>
    <row r="364" spans="1:22" x14ac:dyDescent="0.35">
      <c r="A364" t="s">
        <v>495</v>
      </c>
      <c r="B364" s="1">
        <v>44947</v>
      </c>
      <c r="C364" t="s">
        <v>113</v>
      </c>
      <c r="D364" t="s">
        <v>145</v>
      </c>
      <c r="E364">
        <v>3923126043</v>
      </c>
      <c r="F364" t="s">
        <v>120</v>
      </c>
      <c r="G364" t="s">
        <v>141</v>
      </c>
      <c r="H364" t="s">
        <v>121</v>
      </c>
      <c r="I364" t="s">
        <v>17</v>
      </c>
      <c r="J364" t="s">
        <v>18</v>
      </c>
      <c r="K364">
        <v>1914.16</v>
      </c>
      <c r="L364">
        <v>328.74</v>
      </c>
      <c r="M364" t="s">
        <v>19</v>
      </c>
      <c r="N364">
        <v>0.17174112926819099</v>
      </c>
      <c r="O364" t="s">
        <v>11351</v>
      </c>
      <c r="P364" t="s">
        <v>11352</v>
      </c>
      <c r="Q364" t="s">
        <v>11365</v>
      </c>
      <c r="R364" t="s">
        <v>11360</v>
      </c>
      <c r="S364">
        <f>IF(SalesData[[#This Row],[Return Status]]="Returned",1,0)</f>
        <v>1</v>
      </c>
      <c r="T364">
        <v>2793.38</v>
      </c>
      <c r="U364" s="2">
        <f>EOMONTH(SalesData[[#This Row],[Order Date]],0)</f>
        <v>44957</v>
      </c>
      <c r="V364" s="9" t="str">
        <f>"Q"&amp;INT((MONTH(SalesData[[#This Row],[Order Date]])+2)/3)&amp;"-"&amp;YEAR(SalesData[[#This Row],[Order Date]])</f>
        <v>Q1-2023</v>
      </c>
    </row>
    <row r="365" spans="1:22" x14ac:dyDescent="0.35">
      <c r="A365" t="s">
        <v>477</v>
      </c>
      <c r="B365" s="1">
        <v>44931</v>
      </c>
      <c r="C365" t="s">
        <v>92</v>
      </c>
      <c r="D365" t="s">
        <v>27</v>
      </c>
      <c r="E365">
        <v>2569040983</v>
      </c>
      <c r="F365" t="s">
        <v>357</v>
      </c>
      <c r="G365" t="s">
        <v>164</v>
      </c>
      <c r="H365" t="s">
        <v>11357</v>
      </c>
      <c r="I365" t="s">
        <v>36</v>
      </c>
      <c r="J365" t="s">
        <v>65</v>
      </c>
      <c r="K365">
        <v>2608.36</v>
      </c>
      <c r="L365">
        <v>501.94</v>
      </c>
      <c r="M365" t="s">
        <v>65</v>
      </c>
      <c r="N365">
        <v>0.19243509331534001</v>
      </c>
      <c r="O365" t="s">
        <v>11351</v>
      </c>
      <c r="P365" t="s">
        <v>11352</v>
      </c>
      <c r="R365" t="s">
        <v>11353</v>
      </c>
      <c r="S365">
        <f>IF(SalesData[[#This Row],[Return Status]]="Returned",1,0)</f>
        <v>0</v>
      </c>
      <c r="U365" s="2">
        <f>EOMONTH(SalesData[[#This Row],[Order Date]],0)</f>
        <v>44957</v>
      </c>
      <c r="V365" s="9" t="str">
        <f>"Q"&amp;INT((MONTH(SalesData[[#This Row],[Order Date]])+2)/3)&amp;"-"&amp;YEAR(SalesData[[#This Row],[Order Date]])</f>
        <v>Q1-2023</v>
      </c>
    </row>
    <row r="366" spans="1:22" x14ac:dyDescent="0.35">
      <c r="A366" t="s">
        <v>478</v>
      </c>
      <c r="B366" s="1">
        <v>44949</v>
      </c>
      <c r="C366" t="s">
        <v>132</v>
      </c>
      <c r="D366" t="s">
        <v>39</v>
      </c>
      <c r="E366">
        <v>2942095481</v>
      </c>
      <c r="F366" t="s">
        <v>129</v>
      </c>
      <c r="G366" t="s">
        <v>54</v>
      </c>
      <c r="H366" t="s">
        <v>55</v>
      </c>
      <c r="I366" t="s">
        <v>31</v>
      </c>
      <c r="J366" t="s">
        <v>18</v>
      </c>
      <c r="K366">
        <v>312.89</v>
      </c>
      <c r="L366">
        <v>77.83</v>
      </c>
      <c r="M366" t="s">
        <v>19</v>
      </c>
      <c r="N366">
        <v>0.24874556553421301</v>
      </c>
      <c r="O366" t="s">
        <v>11361</v>
      </c>
      <c r="P366" t="s">
        <v>11354</v>
      </c>
      <c r="R366" t="s">
        <v>11353</v>
      </c>
      <c r="S366">
        <f>IF(SalesData[[#This Row],[Return Status]]="Returned",1,0)</f>
        <v>0</v>
      </c>
      <c r="U366" s="2">
        <f>EOMONTH(SalesData[[#This Row],[Order Date]],0)</f>
        <v>44957</v>
      </c>
      <c r="V366" s="9" t="str">
        <f>"Q"&amp;INT((MONTH(SalesData[[#This Row],[Order Date]])+2)/3)&amp;"-"&amp;YEAR(SalesData[[#This Row],[Order Date]])</f>
        <v>Q1-2023</v>
      </c>
    </row>
    <row r="367" spans="1:22" x14ac:dyDescent="0.35">
      <c r="A367" t="s">
        <v>479</v>
      </c>
      <c r="B367" s="1">
        <v>44937</v>
      </c>
      <c r="C367" t="s">
        <v>92</v>
      </c>
      <c r="D367" t="s">
        <v>39</v>
      </c>
      <c r="E367">
        <v>6420865675</v>
      </c>
      <c r="F367" t="s">
        <v>47</v>
      </c>
      <c r="G367" t="s">
        <v>23</v>
      </c>
      <c r="H367" t="s">
        <v>24</v>
      </c>
      <c r="I367" t="s">
        <v>17</v>
      </c>
      <c r="J367" t="s">
        <v>65</v>
      </c>
      <c r="K367">
        <v>3511.52</v>
      </c>
      <c r="L367">
        <v>624.91999999999996</v>
      </c>
      <c r="M367" t="s">
        <v>65</v>
      </c>
      <c r="N367">
        <v>0.17796281951975201</v>
      </c>
      <c r="O367" t="s">
        <v>11351</v>
      </c>
      <c r="P367" t="s">
        <v>11352</v>
      </c>
      <c r="R367" t="s">
        <v>11353</v>
      </c>
      <c r="S367">
        <f>IF(SalesData[[#This Row],[Return Status]]="Returned",1,0)</f>
        <v>0</v>
      </c>
      <c r="T367">
        <v>2821.33</v>
      </c>
      <c r="U367" s="2">
        <f>EOMONTH(SalesData[[#This Row],[Order Date]],0)</f>
        <v>44957</v>
      </c>
      <c r="V367" s="9" t="str">
        <f>"Q"&amp;INT((MONTH(SalesData[[#This Row],[Order Date]])+2)/3)&amp;"-"&amp;YEAR(SalesData[[#This Row],[Order Date]])</f>
        <v>Q1-2023</v>
      </c>
    </row>
    <row r="368" spans="1:22" x14ac:dyDescent="0.35">
      <c r="A368" t="s">
        <v>480</v>
      </c>
      <c r="B368" s="1">
        <v>44929</v>
      </c>
      <c r="C368" t="s">
        <v>106</v>
      </c>
      <c r="D368" t="s">
        <v>39</v>
      </c>
      <c r="E368">
        <v>7423330591</v>
      </c>
      <c r="F368" t="s">
        <v>28</v>
      </c>
      <c r="G368" t="s">
        <v>29</v>
      </c>
      <c r="H368" t="s">
        <v>30</v>
      </c>
      <c r="I368" t="s">
        <v>31</v>
      </c>
      <c r="J368" t="s">
        <v>19</v>
      </c>
      <c r="K368">
        <v>4631.41</v>
      </c>
      <c r="L368">
        <v>259.05</v>
      </c>
      <c r="M368" t="s">
        <v>19</v>
      </c>
      <c r="N368">
        <v>5.5933290293884601E-2</v>
      </c>
      <c r="O368" t="s">
        <v>11351</v>
      </c>
      <c r="P368" t="s">
        <v>11356</v>
      </c>
      <c r="R368" t="s">
        <v>11353</v>
      </c>
      <c r="S368">
        <f>IF(SalesData[[#This Row],[Return Status]]="Returned",1,0)</f>
        <v>0</v>
      </c>
      <c r="T368">
        <v>2788.38</v>
      </c>
      <c r="U368" s="2">
        <f>EOMONTH(SalesData[[#This Row],[Order Date]],0)</f>
        <v>44957</v>
      </c>
      <c r="V368" s="9" t="str">
        <f>"Q"&amp;INT((MONTH(SalesData[[#This Row],[Order Date]])+2)/3)&amp;"-"&amp;YEAR(SalesData[[#This Row],[Order Date]])</f>
        <v>Q1-2023</v>
      </c>
    </row>
    <row r="369" spans="1:22" x14ac:dyDescent="0.35">
      <c r="A369" t="s">
        <v>481</v>
      </c>
      <c r="B369" s="1">
        <v>44932</v>
      </c>
      <c r="C369" t="s">
        <v>77</v>
      </c>
      <c r="D369" t="s">
        <v>80</v>
      </c>
      <c r="E369">
        <v>3013674926</v>
      </c>
      <c r="F369" t="s">
        <v>40</v>
      </c>
      <c r="G369" t="s">
        <v>69</v>
      </c>
      <c r="H369" t="s">
        <v>41</v>
      </c>
      <c r="I369" t="s">
        <v>31</v>
      </c>
      <c r="J369" t="s">
        <v>19</v>
      </c>
      <c r="K369">
        <v>3169.02</v>
      </c>
      <c r="L369">
        <v>475.93</v>
      </c>
      <c r="M369" t="s">
        <v>19</v>
      </c>
      <c r="N369">
        <v>0.150182075215682</v>
      </c>
      <c r="O369" t="s">
        <v>11351</v>
      </c>
      <c r="P369" t="s">
        <v>11352</v>
      </c>
      <c r="R369" t="s">
        <v>11353</v>
      </c>
      <c r="S369">
        <f>IF(SalesData[[#This Row],[Return Status]]="Returned",1,0)</f>
        <v>0</v>
      </c>
      <c r="T369">
        <v>2081.52</v>
      </c>
      <c r="U369" s="2">
        <f>EOMONTH(SalesData[[#This Row],[Order Date]],0)</f>
        <v>44957</v>
      </c>
      <c r="V369" s="9" t="str">
        <f>"Q"&amp;INT((MONTH(SalesData[[#This Row],[Order Date]])+2)/3)&amp;"-"&amp;YEAR(SalesData[[#This Row],[Order Date]])</f>
        <v>Q1-2023</v>
      </c>
    </row>
    <row r="370" spans="1:22" x14ac:dyDescent="0.35">
      <c r="A370" t="s">
        <v>482</v>
      </c>
      <c r="B370" s="1">
        <v>44932</v>
      </c>
      <c r="C370" t="s">
        <v>94</v>
      </c>
      <c r="D370" t="s">
        <v>39</v>
      </c>
      <c r="E370">
        <v>4192676492</v>
      </c>
      <c r="F370" t="s">
        <v>47</v>
      </c>
      <c r="G370" t="s">
        <v>23</v>
      </c>
      <c r="H370" t="s">
        <v>24</v>
      </c>
      <c r="I370" t="s">
        <v>17</v>
      </c>
      <c r="J370" t="s">
        <v>65</v>
      </c>
      <c r="K370">
        <v>2038.55</v>
      </c>
      <c r="L370">
        <v>446.85</v>
      </c>
      <c r="M370" t="s">
        <v>65</v>
      </c>
      <c r="N370">
        <v>0.21919992151284001</v>
      </c>
      <c r="O370" t="s">
        <v>11351</v>
      </c>
      <c r="P370" t="s">
        <v>11354</v>
      </c>
      <c r="R370" t="s">
        <v>11353</v>
      </c>
      <c r="S370">
        <f>IF(SalesData[[#This Row],[Return Status]]="Returned",1,0)</f>
        <v>0</v>
      </c>
      <c r="T370">
        <v>2821.33</v>
      </c>
      <c r="U370" s="2">
        <f>EOMONTH(SalesData[[#This Row],[Order Date]],0)</f>
        <v>44957</v>
      </c>
      <c r="V370" s="9" t="str">
        <f>"Q"&amp;INT((MONTH(SalesData[[#This Row],[Order Date]])+2)/3)&amp;"-"&amp;YEAR(SalesData[[#This Row],[Order Date]])</f>
        <v>Q1-2023</v>
      </c>
    </row>
    <row r="371" spans="1:22" x14ac:dyDescent="0.35">
      <c r="A371" t="s">
        <v>483</v>
      </c>
      <c r="B371" s="1">
        <v>44952</v>
      </c>
      <c r="C371" t="s">
        <v>87</v>
      </c>
      <c r="D371" t="s">
        <v>13</v>
      </c>
      <c r="E371">
        <v>2920875102</v>
      </c>
      <c r="F371" t="s">
        <v>53</v>
      </c>
      <c r="G371" t="s">
        <v>54</v>
      </c>
      <c r="H371" t="s">
        <v>55</v>
      </c>
      <c r="I371" t="s">
        <v>31</v>
      </c>
      <c r="J371" t="s">
        <v>65</v>
      </c>
      <c r="K371">
        <v>441.36</v>
      </c>
      <c r="L371">
        <v>28.1</v>
      </c>
      <c r="M371" t="s">
        <v>65</v>
      </c>
      <c r="N371">
        <v>6.3666847924596703E-2</v>
      </c>
      <c r="O371" t="s">
        <v>11361</v>
      </c>
      <c r="P371" t="s">
        <v>11356</v>
      </c>
      <c r="R371" t="s">
        <v>11353</v>
      </c>
      <c r="S371">
        <f>IF(SalesData[[#This Row],[Return Status]]="Returned",1,0)</f>
        <v>0</v>
      </c>
      <c r="U371" s="2">
        <f>EOMONTH(SalesData[[#This Row],[Order Date]],0)</f>
        <v>44957</v>
      </c>
      <c r="V371" s="9" t="str">
        <f>"Q"&amp;INT((MONTH(SalesData[[#This Row],[Order Date]])+2)/3)&amp;"-"&amp;YEAR(SalesData[[#This Row],[Order Date]])</f>
        <v>Q1-2023</v>
      </c>
    </row>
    <row r="372" spans="1:22" x14ac:dyDescent="0.35">
      <c r="A372" t="s">
        <v>484</v>
      </c>
      <c r="B372" s="1">
        <v>44935</v>
      </c>
      <c r="C372" t="s">
        <v>94</v>
      </c>
      <c r="D372" t="s">
        <v>72</v>
      </c>
      <c r="E372">
        <v>8729758598</v>
      </c>
      <c r="F372" t="s">
        <v>133</v>
      </c>
      <c r="G372" t="s">
        <v>11379</v>
      </c>
      <c r="H372" t="s">
        <v>90</v>
      </c>
      <c r="I372" t="s">
        <v>31</v>
      </c>
      <c r="J372" t="s">
        <v>65</v>
      </c>
      <c r="K372">
        <v>202.94</v>
      </c>
      <c r="L372">
        <v>13.85</v>
      </c>
      <c r="M372" t="s">
        <v>65</v>
      </c>
      <c r="N372">
        <v>6.8246772445057599E-2</v>
      </c>
      <c r="O372" t="s">
        <v>11361</v>
      </c>
      <c r="P372" t="s">
        <v>11356</v>
      </c>
      <c r="Q372" t="s">
        <v>11365</v>
      </c>
      <c r="R372" t="s">
        <v>11360</v>
      </c>
      <c r="S372">
        <f>IF(SalesData[[#This Row],[Return Status]]="Returned",1,0)</f>
        <v>1</v>
      </c>
      <c r="U372" s="2">
        <f>EOMONTH(SalesData[[#This Row],[Order Date]],0)</f>
        <v>44957</v>
      </c>
      <c r="V372" s="9" t="str">
        <f>"Q"&amp;INT((MONTH(SalesData[[#This Row],[Order Date]])+2)/3)&amp;"-"&amp;YEAR(SalesData[[#This Row],[Order Date]])</f>
        <v>Q1-2023</v>
      </c>
    </row>
    <row r="373" spans="1:22" x14ac:dyDescent="0.35">
      <c r="A373" t="s">
        <v>485</v>
      </c>
      <c r="B373" s="1">
        <v>44953</v>
      </c>
      <c r="C373" t="s">
        <v>325</v>
      </c>
      <c r="D373" t="s">
        <v>80</v>
      </c>
      <c r="E373">
        <v>1844626714</v>
      </c>
      <c r="F373" t="s">
        <v>206</v>
      </c>
      <c r="G373" t="s">
        <v>89</v>
      </c>
      <c r="H373" t="s">
        <v>90</v>
      </c>
      <c r="I373" t="s">
        <v>31</v>
      </c>
      <c r="J373" t="s">
        <v>65</v>
      </c>
      <c r="K373">
        <v>4976.8900000000003</v>
      </c>
      <c r="L373">
        <v>1085.6400000000001</v>
      </c>
      <c r="M373" t="s">
        <v>65</v>
      </c>
      <c r="N373">
        <v>0.218136225634884</v>
      </c>
      <c r="O373" t="s">
        <v>11351</v>
      </c>
      <c r="P373" t="s">
        <v>11354</v>
      </c>
      <c r="R373" t="s">
        <v>11353</v>
      </c>
      <c r="S373">
        <f>IF(SalesData[[#This Row],[Return Status]]="Returned",1,0)</f>
        <v>0</v>
      </c>
      <c r="T373">
        <v>207.68</v>
      </c>
      <c r="U373" s="2">
        <f>EOMONTH(SalesData[[#This Row],[Order Date]],0)</f>
        <v>44957</v>
      </c>
      <c r="V373" s="9" t="str">
        <f>"Q"&amp;INT((MONTH(SalesData[[#This Row],[Order Date]])+2)/3)&amp;"-"&amp;YEAR(SalesData[[#This Row],[Order Date]])</f>
        <v>Q1-2023</v>
      </c>
    </row>
    <row r="374" spans="1:22" x14ac:dyDescent="0.35">
      <c r="A374" t="s">
        <v>486</v>
      </c>
      <c r="B374" s="1">
        <v>44951</v>
      </c>
      <c r="C374" t="s">
        <v>132</v>
      </c>
      <c r="D374" t="s">
        <v>80</v>
      </c>
      <c r="E374">
        <v>6093141818</v>
      </c>
      <c r="F374" t="s">
        <v>185</v>
      </c>
      <c r="G374" t="s">
        <v>164</v>
      </c>
      <c r="H374" t="s">
        <v>165</v>
      </c>
      <c r="I374" t="s">
        <v>36</v>
      </c>
      <c r="J374" t="s">
        <v>19</v>
      </c>
      <c r="K374">
        <v>3894.79</v>
      </c>
      <c r="L374">
        <v>270.72000000000003</v>
      </c>
      <c r="M374" t="s">
        <v>19</v>
      </c>
      <c r="N374">
        <v>6.9508240495636503E-2</v>
      </c>
      <c r="O374" t="s">
        <v>11351</v>
      </c>
      <c r="P374" t="s">
        <v>11356</v>
      </c>
      <c r="R374" t="s">
        <v>11353</v>
      </c>
      <c r="S374">
        <f>IF(SalesData[[#This Row],[Return Status]]="Returned",1,0)</f>
        <v>0</v>
      </c>
      <c r="U374" s="2">
        <f>EOMONTH(SalesData[[#This Row],[Order Date]],0)</f>
        <v>44957</v>
      </c>
      <c r="V374" s="9" t="str">
        <f>"Q"&amp;INT((MONTH(SalesData[[#This Row],[Order Date]])+2)/3)&amp;"-"&amp;YEAR(SalesData[[#This Row],[Order Date]])</f>
        <v>Q1-2023</v>
      </c>
    </row>
    <row r="375" spans="1:22" x14ac:dyDescent="0.35">
      <c r="A375" t="s">
        <v>487</v>
      </c>
      <c r="B375" s="1">
        <v>44945</v>
      </c>
      <c r="C375" t="s">
        <v>188</v>
      </c>
      <c r="D375" t="s">
        <v>72</v>
      </c>
      <c r="E375">
        <v>9718594849</v>
      </c>
      <c r="F375" t="s">
        <v>156</v>
      </c>
      <c r="G375" t="s">
        <v>84</v>
      </c>
      <c r="H375" t="s">
        <v>85</v>
      </c>
      <c r="I375" t="s">
        <v>31</v>
      </c>
      <c r="J375" t="s">
        <v>62</v>
      </c>
      <c r="K375">
        <v>1738.96</v>
      </c>
      <c r="L375">
        <v>400.22</v>
      </c>
      <c r="M375" t="s">
        <v>62</v>
      </c>
      <c r="N375">
        <v>0.23014905460735199</v>
      </c>
      <c r="O375" t="s">
        <v>11351</v>
      </c>
      <c r="P375" t="s">
        <v>11354</v>
      </c>
      <c r="R375" t="s">
        <v>11353</v>
      </c>
      <c r="S375">
        <f>IF(SalesData[[#This Row],[Return Status]]="Returned",1,0)</f>
        <v>0</v>
      </c>
      <c r="T375">
        <v>847.14</v>
      </c>
      <c r="U375" s="2">
        <f>EOMONTH(SalesData[[#This Row],[Order Date]],0)</f>
        <v>44957</v>
      </c>
      <c r="V375" s="9" t="str">
        <f>"Q"&amp;INT((MONTH(SalesData[[#This Row],[Order Date]])+2)/3)&amp;"-"&amp;YEAR(SalesData[[#This Row],[Order Date]])</f>
        <v>Q1-2023</v>
      </c>
    </row>
    <row r="376" spans="1:22" x14ac:dyDescent="0.35">
      <c r="A376" t="s">
        <v>488</v>
      </c>
      <c r="B376" s="1">
        <v>44950</v>
      </c>
      <c r="C376" t="s">
        <v>57</v>
      </c>
      <c r="D376" t="s">
        <v>145</v>
      </c>
      <c r="E376">
        <v>2269405396</v>
      </c>
      <c r="F376" t="s">
        <v>159</v>
      </c>
      <c r="G376" t="s">
        <v>84</v>
      </c>
      <c r="H376" t="s">
        <v>85</v>
      </c>
      <c r="I376" t="s">
        <v>31</v>
      </c>
      <c r="J376" t="s">
        <v>43</v>
      </c>
      <c r="K376">
        <v>2521.1</v>
      </c>
      <c r="L376">
        <v>263.38</v>
      </c>
      <c r="M376" t="s">
        <v>43</v>
      </c>
      <c r="N376">
        <v>0.10447027091349</v>
      </c>
      <c r="O376" t="s">
        <v>11351</v>
      </c>
      <c r="P376" t="s">
        <v>11352</v>
      </c>
      <c r="R376" t="s">
        <v>11353</v>
      </c>
      <c r="S376">
        <f>IF(SalesData[[#This Row],[Return Status]]="Returned",1,0)</f>
        <v>0</v>
      </c>
      <c r="T376">
        <v>847.14</v>
      </c>
      <c r="U376" s="2">
        <f>EOMONTH(SalesData[[#This Row],[Order Date]],0)</f>
        <v>44957</v>
      </c>
      <c r="V376" s="9" t="str">
        <f>"Q"&amp;INT((MONTH(SalesData[[#This Row],[Order Date]])+2)/3)&amp;"-"&amp;YEAR(SalesData[[#This Row],[Order Date]])</f>
        <v>Q1-2023</v>
      </c>
    </row>
    <row r="377" spans="1:22" x14ac:dyDescent="0.35">
      <c r="A377" t="s">
        <v>535</v>
      </c>
      <c r="B377" s="1">
        <v>44932</v>
      </c>
      <c r="C377" t="s">
        <v>21</v>
      </c>
      <c r="D377" t="s">
        <v>80</v>
      </c>
      <c r="E377">
        <v>4229712529</v>
      </c>
      <c r="F377" t="s">
        <v>129</v>
      </c>
      <c r="G377" t="s">
        <v>54</v>
      </c>
      <c r="H377" t="s">
        <v>55</v>
      </c>
      <c r="I377" t="s">
        <v>31</v>
      </c>
      <c r="J377" t="s">
        <v>61</v>
      </c>
      <c r="K377">
        <v>3313.12</v>
      </c>
      <c r="L377">
        <v>972.78</v>
      </c>
      <c r="M377" t="s">
        <v>62</v>
      </c>
      <c r="N377">
        <v>0.29361447819577902</v>
      </c>
      <c r="O377" t="s">
        <v>11351</v>
      </c>
      <c r="P377" t="s">
        <v>11354</v>
      </c>
      <c r="Q377" t="s">
        <v>11376</v>
      </c>
      <c r="R377" t="s">
        <v>11360</v>
      </c>
      <c r="S377">
        <f>IF(SalesData[[#This Row],[Return Status]]="Returned",1,0)</f>
        <v>1</v>
      </c>
      <c r="U377" s="2">
        <f>EOMONTH(SalesData[[#This Row],[Order Date]],0)</f>
        <v>44957</v>
      </c>
      <c r="V377" s="9" t="str">
        <f>"Q"&amp;INT((MONTH(SalesData[[#This Row],[Order Date]])+2)/3)&amp;"-"&amp;YEAR(SalesData[[#This Row],[Order Date]])</f>
        <v>Q1-2023</v>
      </c>
    </row>
    <row r="378" spans="1:22" x14ac:dyDescent="0.35">
      <c r="A378" t="s">
        <v>489</v>
      </c>
      <c r="B378" s="1">
        <v>44938</v>
      </c>
      <c r="C378" t="s">
        <v>77</v>
      </c>
      <c r="D378" t="s">
        <v>27</v>
      </c>
      <c r="E378">
        <v>1113129014</v>
      </c>
      <c r="F378" t="s">
        <v>312</v>
      </c>
      <c r="G378" t="s">
        <v>141</v>
      </c>
      <c r="H378" t="s">
        <v>121</v>
      </c>
      <c r="I378" t="s">
        <v>17</v>
      </c>
      <c r="J378" t="s">
        <v>43</v>
      </c>
      <c r="K378">
        <v>2408.69</v>
      </c>
      <c r="L378">
        <v>407.2</v>
      </c>
      <c r="M378" t="s">
        <v>43</v>
      </c>
      <c r="N378">
        <v>0.169054548322947</v>
      </c>
      <c r="O378" t="s">
        <v>11351</v>
      </c>
      <c r="P378" t="s">
        <v>11352</v>
      </c>
      <c r="R378" t="s">
        <v>11353</v>
      </c>
      <c r="S378">
        <f>IF(SalesData[[#This Row],[Return Status]]="Returned",1,0)</f>
        <v>0</v>
      </c>
      <c r="T378">
        <v>2793.38</v>
      </c>
      <c r="U378" s="2">
        <f>EOMONTH(SalesData[[#This Row],[Order Date]],0)</f>
        <v>44957</v>
      </c>
      <c r="V378" s="9" t="str">
        <f>"Q"&amp;INT((MONTH(SalesData[[#This Row],[Order Date]])+2)/3)&amp;"-"&amp;YEAR(SalesData[[#This Row],[Order Date]])</f>
        <v>Q1-2023</v>
      </c>
    </row>
    <row r="379" spans="1:22" x14ac:dyDescent="0.35">
      <c r="A379" t="s">
        <v>1182</v>
      </c>
      <c r="B379" s="1">
        <v>44971</v>
      </c>
      <c r="C379" t="s">
        <v>106</v>
      </c>
      <c r="D379" t="s">
        <v>145</v>
      </c>
      <c r="E379">
        <v>8550743509</v>
      </c>
      <c r="F379" t="s">
        <v>107</v>
      </c>
      <c r="G379" t="s">
        <v>15</v>
      </c>
      <c r="H379" t="s">
        <v>16</v>
      </c>
      <c r="I379" t="s">
        <v>17</v>
      </c>
      <c r="J379" t="s">
        <v>19</v>
      </c>
      <c r="K379">
        <v>3051.72</v>
      </c>
      <c r="L379">
        <v>815.93</v>
      </c>
      <c r="M379" t="s">
        <v>19</v>
      </c>
      <c r="N379">
        <v>0.26736725518723897</v>
      </c>
      <c r="O379" t="s">
        <v>11351</v>
      </c>
      <c r="P379" t="s">
        <v>11354</v>
      </c>
      <c r="Q379" t="s">
        <v>11373</v>
      </c>
      <c r="R379" t="s">
        <v>11360</v>
      </c>
      <c r="S379">
        <f>IF(SalesData[[#This Row],[Return Status]]="Returned",1,0)</f>
        <v>1</v>
      </c>
      <c r="T379">
        <v>2085.91</v>
      </c>
      <c r="U379" s="2">
        <f>EOMONTH(SalesData[[#This Row],[Order Date]],0)</f>
        <v>44985</v>
      </c>
      <c r="V379" s="9" t="str">
        <f>"Q"&amp;INT((MONTH(SalesData[[#This Row],[Order Date]])+2)/3)&amp;"-"&amp;YEAR(SalesData[[#This Row],[Order Date]])</f>
        <v>Q1-2023</v>
      </c>
    </row>
    <row r="380" spans="1:22" x14ac:dyDescent="0.35">
      <c r="A380" t="s">
        <v>490</v>
      </c>
      <c r="B380" s="1">
        <v>44933</v>
      </c>
      <c r="C380" t="s">
        <v>176</v>
      </c>
      <c r="D380" t="s">
        <v>80</v>
      </c>
      <c r="E380">
        <v>8538909728</v>
      </c>
      <c r="F380" t="s">
        <v>22</v>
      </c>
      <c r="G380" t="s">
        <v>23</v>
      </c>
      <c r="H380" t="s">
        <v>24</v>
      </c>
      <c r="I380" t="s">
        <v>17</v>
      </c>
      <c r="J380" t="s">
        <v>19</v>
      </c>
      <c r="K380">
        <v>4763.37</v>
      </c>
      <c r="L380">
        <v>686.57</v>
      </c>
      <c r="M380" t="s">
        <v>19</v>
      </c>
      <c r="N380">
        <v>0.14413534955294299</v>
      </c>
      <c r="O380" t="s">
        <v>11351</v>
      </c>
      <c r="P380" t="s">
        <v>11352</v>
      </c>
      <c r="R380" t="s">
        <v>11353</v>
      </c>
      <c r="S380">
        <f>IF(SalesData[[#This Row],[Return Status]]="Returned",1,0)</f>
        <v>0</v>
      </c>
      <c r="T380">
        <v>2821.33</v>
      </c>
      <c r="U380" s="2">
        <f>EOMONTH(SalesData[[#This Row],[Order Date]],0)</f>
        <v>44957</v>
      </c>
      <c r="V380" s="9" t="str">
        <f>"Q"&amp;INT((MONTH(SalesData[[#This Row],[Order Date]])+2)/3)&amp;"-"&amp;YEAR(SalesData[[#This Row],[Order Date]])</f>
        <v>Q1-2023</v>
      </c>
    </row>
    <row r="381" spans="1:22" x14ac:dyDescent="0.35">
      <c r="A381" t="s">
        <v>491</v>
      </c>
      <c r="B381" s="1">
        <v>44943</v>
      </c>
      <c r="C381" t="s">
        <v>205</v>
      </c>
      <c r="D381" t="s">
        <v>72</v>
      </c>
      <c r="E381">
        <v>3096348079</v>
      </c>
      <c r="F381" t="s">
        <v>185</v>
      </c>
      <c r="G381" t="s">
        <v>11381</v>
      </c>
      <c r="H381" t="s">
        <v>165</v>
      </c>
      <c r="I381" t="s">
        <v>36</v>
      </c>
      <c r="J381" t="s">
        <v>62</v>
      </c>
      <c r="K381">
        <v>1782.39</v>
      </c>
      <c r="L381">
        <v>55.95</v>
      </c>
      <c r="M381" t="s">
        <v>62</v>
      </c>
      <c r="N381">
        <v>3.1390436436470097E-2</v>
      </c>
      <c r="O381" t="s">
        <v>11351</v>
      </c>
      <c r="P381" t="s">
        <v>11356</v>
      </c>
      <c r="R381" t="s">
        <v>11353</v>
      </c>
      <c r="S381">
        <f>IF(SalesData[[#This Row],[Return Status]]="Returned",1,0)</f>
        <v>0</v>
      </c>
      <c r="U381" s="2">
        <f>EOMONTH(SalesData[[#This Row],[Order Date]],0)</f>
        <v>44957</v>
      </c>
      <c r="V381" s="9" t="str">
        <f>"Q"&amp;INT((MONTH(SalesData[[#This Row],[Order Date]])+2)/3)&amp;"-"&amp;YEAR(SalesData[[#This Row],[Order Date]])</f>
        <v>Q1-2023</v>
      </c>
    </row>
    <row r="382" spans="1:22" x14ac:dyDescent="0.35">
      <c r="A382" t="s">
        <v>492</v>
      </c>
      <c r="B382" s="1">
        <v>44927</v>
      </c>
      <c r="C382" t="s">
        <v>38</v>
      </c>
      <c r="D382" t="s">
        <v>145</v>
      </c>
      <c r="E382">
        <v>6170243765</v>
      </c>
      <c r="F382" t="s">
        <v>410</v>
      </c>
      <c r="G382" t="s">
        <v>29</v>
      </c>
      <c r="H382" t="s">
        <v>30</v>
      </c>
      <c r="I382" t="s">
        <v>31</v>
      </c>
      <c r="J382" t="s">
        <v>62</v>
      </c>
      <c r="K382">
        <v>561.29999999999995</v>
      </c>
      <c r="L382">
        <v>83.31</v>
      </c>
      <c r="M382" t="s">
        <v>62</v>
      </c>
      <c r="N382">
        <v>0.14842330304649901</v>
      </c>
      <c r="O382" t="s">
        <v>11355</v>
      </c>
      <c r="P382" t="s">
        <v>11352</v>
      </c>
      <c r="R382" t="s">
        <v>11353</v>
      </c>
      <c r="S382">
        <f>IF(SalesData[[#This Row],[Return Status]]="Returned",1,0)</f>
        <v>0</v>
      </c>
      <c r="T382">
        <v>2788.38</v>
      </c>
      <c r="U382" s="2">
        <f>EOMONTH(SalesData[[#This Row],[Order Date]],0)</f>
        <v>44957</v>
      </c>
      <c r="V382" s="9" t="str">
        <f>"Q"&amp;INT((MONTH(SalesData[[#This Row],[Order Date]])+2)/3)&amp;"-"&amp;YEAR(SalesData[[#This Row],[Order Date]])</f>
        <v>Q1-2023</v>
      </c>
    </row>
    <row r="383" spans="1:22" x14ac:dyDescent="0.35">
      <c r="A383" t="s">
        <v>493</v>
      </c>
      <c r="B383" s="1">
        <v>44948</v>
      </c>
      <c r="C383" t="s">
        <v>71</v>
      </c>
      <c r="D383" t="s">
        <v>145</v>
      </c>
      <c r="E383">
        <v>6650237416</v>
      </c>
      <c r="F383" t="s">
        <v>129</v>
      </c>
      <c r="G383" t="s">
        <v>54</v>
      </c>
      <c r="H383" t="s">
        <v>55</v>
      </c>
      <c r="I383" t="s">
        <v>31</v>
      </c>
      <c r="J383" t="s">
        <v>19</v>
      </c>
      <c r="K383">
        <v>2519.2600000000002</v>
      </c>
      <c r="L383">
        <v>703.78</v>
      </c>
      <c r="M383" t="s">
        <v>19</v>
      </c>
      <c r="N383">
        <v>0.27935981200828802</v>
      </c>
      <c r="O383" t="s">
        <v>11351</v>
      </c>
      <c r="P383" t="s">
        <v>11354</v>
      </c>
      <c r="R383" t="s">
        <v>11353</v>
      </c>
      <c r="S383">
        <f>IF(SalesData[[#This Row],[Return Status]]="Returned",1,0)</f>
        <v>0</v>
      </c>
      <c r="U383" s="2">
        <f>EOMONTH(SalesData[[#This Row],[Order Date]],0)</f>
        <v>44957</v>
      </c>
      <c r="V383" s="9" t="str">
        <f>"Q"&amp;INT((MONTH(SalesData[[#This Row],[Order Date]])+2)/3)&amp;"-"&amp;YEAR(SalesData[[#This Row],[Order Date]])</f>
        <v>Q1-2023</v>
      </c>
    </row>
    <row r="384" spans="1:22" x14ac:dyDescent="0.35">
      <c r="A384" t="s">
        <v>494</v>
      </c>
      <c r="B384" s="1">
        <v>44928</v>
      </c>
      <c r="C384" t="s">
        <v>132</v>
      </c>
      <c r="D384" t="s">
        <v>99</v>
      </c>
      <c r="E384">
        <v>569067447</v>
      </c>
      <c r="F384" t="s">
        <v>58</v>
      </c>
      <c r="G384" t="s">
        <v>59</v>
      </c>
      <c r="H384" t="s">
        <v>60</v>
      </c>
      <c r="I384" t="s">
        <v>31</v>
      </c>
      <c r="J384" t="s">
        <v>18</v>
      </c>
      <c r="K384">
        <v>1262.3399999999999</v>
      </c>
      <c r="L384">
        <v>299.2</v>
      </c>
      <c r="M384" t="s">
        <v>19</v>
      </c>
      <c r="N384">
        <v>0.23702013720550699</v>
      </c>
      <c r="O384" t="s">
        <v>11351</v>
      </c>
      <c r="P384" t="s">
        <v>11354</v>
      </c>
      <c r="R384" t="s">
        <v>11353</v>
      </c>
      <c r="S384">
        <f>IF(SalesData[[#This Row],[Return Status]]="Returned",1,0)</f>
        <v>0</v>
      </c>
      <c r="T384">
        <v>2183.56</v>
      </c>
      <c r="U384" s="2">
        <f>EOMONTH(SalesData[[#This Row],[Order Date]],0)</f>
        <v>44957</v>
      </c>
      <c r="V384" s="9" t="str">
        <f>"Q"&amp;INT((MONTH(SalesData[[#This Row],[Order Date]])+2)/3)&amp;"-"&amp;YEAR(SalesData[[#This Row],[Order Date]])</f>
        <v>Q1-2023</v>
      </c>
    </row>
    <row r="385" spans="1:22" x14ac:dyDescent="0.35">
      <c r="A385" t="s">
        <v>518</v>
      </c>
      <c r="B385" s="1">
        <v>44932</v>
      </c>
      <c r="C385" t="s">
        <v>132</v>
      </c>
      <c r="D385" t="s">
        <v>80</v>
      </c>
      <c r="E385">
        <v>3651559737</v>
      </c>
      <c r="F385" t="s">
        <v>170</v>
      </c>
      <c r="G385" t="s">
        <v>11358</v>
      </c>
      <c r="H385" t="s">
        <v>11357</v>
      </c>
      <c r="I385" t="s">
        <v>31</v>
      </c>
      <c r="J385" t="s">
        <v>19</v>
      </c>
      <c r="K385">
        <v>744.66</v>
      </c>
      <c r="L385">
        <v>65.260000000000005</v>
      </c>
      <c r="M385" t="s">
        <v>19</v>
      </c>
      <c r="N385">
        <v>8.7637310987564804E-2</v>
      </c>
      <c r="O385" t="s">
        <v>11355</v>
      </c>
      <c r="P385" t="s">
        <v>11356</v>
      </c>
      <c r="Q385" t="s">
        <v>11376</v>
      </c>
      <c r="R385" t="s">
        <v>11360</v>
      </c>
      <c r="S385">
        <f>IF(SalesData[[#This Row],[Return Status]]="Returned",1,0)</f>
        <v>1</v>
      </c>
      <c r="U385" s="2">
        <f>EOMONTH(SalesData[[#This Row],[Order Date]],0)</f>
        <v>44957</v>
      </c>
      <c r="V385" s="9" t="str">
        <f>"Q"&amp;INT((MONTH(SalesData[[#This Row],[Order Date]])+2)/3)&amp;"-"&amp;YEAR(SalesData[[#This Row],[Order Date]])</f>
        <v>Q1-2023</v>
      </c>
    </row>
    <row r="386" spans="1:22" x14ac:dyDescent="0.35">
      <c r="A386" t="s">
        <v>496</v>
      </c>
      <c r="B386" s="1">
        <v>44937</v>
      </c>
      <c r="C386" t="s">
        <v>38</v>
      </c>
      <c r="D386" t="s">
        <v>46</v>
      </c>
      <c r="E386">
        <v>4145456350</v>
      </c>
      <c r="F386" t="s">
        <v>312</v>
      </c>
      <c r="G386" t="s">
        <v>11367</v>
      </c>
      <c r="H386" t="s">
        <v>11357</v>
      </c>
      <c r="I386" t="s">
        <v>17</v>
      </c>
      <c r="J386" t="s">
        <v>19</v>
      </c>
      <c r="K386">
        <v>1440.88</v>
      </c>
      <c r="L386">
        <v>152.22</v>
      </c>
      <c r="M386" t="s">
        <v>19</v>
      </c>
      <c r="N386">
        <v>0.10564377324968099</v>
      </c>
      <c r="O386" t="s">
        <v>11351</v>
      </c>
      <c r="P386" t="s">
        <v>11352</v>
      </c>
      <c r="R386" t="s">
        <v>11353</v>
      </c>
      <c r="S386">
        <f>IF(SalesData[[#This Row],[Return Status]]="Returned",1,0)</f>
        <v>0</v>
      </c>
      <c r="U386" s="2">
        <f>EOMONTH(SalesData[[#This Row],[Order Date]],0)</f>
        <v>44957</v>
      </c>
      <c r="V386" s="9" t="str">
        <f>"Q"&amp;INT((MONTH(SalesData[[#This Row],[Order Date]])+2)/3)&amp;"-"&amp;YEAR(SalesData[[#This Row],[Order Date]])</f>
        <v>Q1-2023</v>
      </c>
    </row>
    <row r="387" spans="1:22" x14ac:dyDescent="0.35">
      <c r="A387" t="s">
        <v>497</v>
      </c>
      <c r="B387" s="1">
        <v>44950</v>
      </c>
      <c r="C387" t="s">
        <v>71</v>
      </c>
      <c r="D387" t="s">
        <v>145</v>
      </c>
      <c r="E387">
        <v>5559895343</v>
      </c>
      <c r="F387" t="s">
        <v>152</v>
      </c>
      <c r="G387" t="s">
        <v>23</v>
      </c>
      <c r="H387" t="s">
        <v>24</v>
      </c>
      <c r="I387" t="s">
        <v>17</v>
      </c>
      <c r="J387" t="s">
        <v>18</v>
      </c>
      <c r="K387">
        <v>224.37</v>
      </c>
      <c r="L387">
        <v>65.39</v>
      </c>
      <c r="M387" t="s">
        <v>19</v>
      </c>
      <c r="N387">
        <v>0.29143824932031898</v>
      </c>
      <c r="O387" t="s">
        <v>11361</v>
      </c>
      <c r="P387" t="s">
        <v>11354</v>
      </c>
      <c r="R387" t="s">
        <v>11353</v>
      </c>
      <c r="S387">
        <f>IF(SalesData[[#This Row],[Return Status]]="Returned",1,0)</f>
        <v>0</v>
      </c>
      <c r="T387">
        <v>2821.33</v>
      </c>
      <c r="U387" s="2">
        <f>EOMONTH(SalesData[[#This Row],[Order Date]],0)</f>
        <v>44957</v>
      </c>
      <c r="V387" s="9" t="str">
        <f>"Q"&amp;INT((MONTH(SalesData[[#This Row],[Order Date]])+2)/3)&amp;"-"&amp;YEAR(SalesData[[#This Row],[Order Date]])</f>
        <v>Q1-2023</v>
      </c>
    </row>
    <row r="388" spans="1:22" x14ac:dyDescent="0.35">
      <c r="A388" t="s">
        <v>499</v>
      </c>
      <c r="B388" s="1">
        <v>44956</v>
      </c>
      <c r="C388" t="s">
        <v>12</v>
      </c>
      <c r="D388" t="s">
        <v>46</v>
      </c>
      <c r="E388">
        <v>3678812786</v>
      </c>
      <c r="F388" t="s">
        <v>154</v>
      </c>
      <c r="G388" t="s">
        <v>29</v>
      </c>
      <c r="H388" t="s">
        <v>11357</v>
      </c>
      <c r="I388" t="s">
        <v>31</v>
      </c>
      <c r="J388" t="s">
        <v>65</v>
      </c>
      <c r="K388">
        <v>816.82</v>
      </c>
      <c r="L388">
        <v>72.540000000000006</v>
      </c>
      <c r="M388" t="s">
        <v>65</v>
      </c>
      <c r="N388">
        <v>8.8807815675424201E-2</v>
      </c>
      <c r="O388" t="s">
        <v>11355</v>
      </c>
      <c r="P388" t="s">
        <v>11356</v>
      </c>
      <c r="R388" t="s">
        <v>11353</v>
      </c>
      <c r="S388">
        <f>IF(SalesData[[#This Row],[Return Status]]="Returned",1,0)</f>
        <v>0</v>
      </c>
      <c r="T388">
        <v>2788.38</v>
      </c>
      <c r="U388" s="2">
        <f>EOMONTH(SalesData[[#This Row],[Order Date]],0)</f>
        <v>44957</v>
      </c>
      <c r="V388" s="9" t="str">
        <f>"Q"&amp;INT((MONTH(SalesData[[#This Row],[Order Date]])+2)/3)&amp;"-"&amp;YEAR(SalesData[[#This Row],[Order Date]])</f>
        <v>Q1-2023</v>
      </c>
    </row>
    <row r="389" spans="1:22" x14ac:dyDescent="0.35">
      <c r="A389" t="s">
        <v>500</v>
      </c>
      <c r="B389" s="1">
        <v>44952</v>
      </c>
      <c r="C389" t="s">
        <v>21</v>
      </c>
      <c r="D389" t="s">
        <v>13</v>
      </c>
      <c r="E389">
        <v>2308340242</v>
      </c>
      <c r="F389" t="s">
        <v>168</v>
      </c>
      <c r="G389" t="s">
        <v>54</v>
      </c>
      <c r="H389" t="s">
        <v>55</v>
      </c>
      <c r="I389" t="s">
        <v>31</v>
      </c>
      <c r="J389" t="s">
        <v>62</v>
      </c>
      <c r="K389">
        <v>2682.28</v>
      </c>
      <c r="L389">
        <v>81.48</v>
      </c>
      <c r="M389" t="s">
        <v>62</v>
      </c>
      <c r="N389">
        <v>3.03771418345587E-2</v>
      </c>
      <c r="O389" t="s">
        <v>11351</v>
      </c>
      <c r="P389" t="s">
        <v>11356</v>
      </c>
      <c r="R389" t="s">
        <v>11353</v>
      </c>
      <c r="S389">
        <f>IF(SalesData[[#This Row],[Return Status]]="Returned",1,0)</f>
        <v>0</v>
      </c>
      <c r="U389" s="2">
        <f>EOMONTH(SalesData[[#This Row],[Order Date]],0)</f>
        <v>44957</v>
      </c>
      <c r="V389" s="9" t="str">
        <f>"Q"&amp;INT((MONTH(SalesData[[#This Row],[Order Date]])+2)/3)&amp;"-"&amp;YEAR(SalesData[[#This Row],[Order Date]])</f>
        <v>Q1-2023</v>
      </c>
    </row>
    <row r="390" spans="1:22" x14ac:dyDescent="0.35">
      <c r="A390" t="s">
        <v>1196</v>
      </c>
      <c r="B390" s="1">
        <v>44965</v>
      </c>
      <c r="C390" t="s">
        <v>205</v>
      </c>
      <c r="D390" t="s">
        <v>145</v>
      </c>
      <c r="E390">
        <v>7640547398</v>
      </c>
      <c r="F390" t="s">
        <v>83</v>
      </c>
      <c r="G390" t="s">
        <v>11375</v>
      </c>
      <c r="H390" t="s">
        <v>85</v>
      </c>
      <c r="I390" t="s">
        <v>31</v>
      </c>
      <c r="J390" t="s">
        <v>19</v>
      </c>
      <c r="K390">
        <v>1097.08</v>
      </c>
      <c r="L390">
        <v>59.05</v>
      </c>
      <c r="M390" t="s">
        <v>19</v>
      </c>
      <c r="N390">
        <v>5.3824698290006197E-2</v>
      </c>
      <c r="O390" t="s">
        <v>11351</v>
      </c>
      <c r="P390" t="s">
        <v>11356</v>
      </c>
      <c r="Q390" t="s">
        <v>11369</v>
      </c>
      <c r="R390" t="s">
        <v>11360</v>
      </c>
      <c r="S390">
        <f>IF(SalesData[[#This Row],[Return Status]]="Returned",1,0)</f>
        <v>1</v>
      </c>
      <c r="U390" s="2">
        <f>EOMONTH(SalesData[[#This Row],[Order Date]],0)</f>
        <v>44985</v>
      </c>
      <c r="V390" s="9" t="str">
        <f>"Q"&amp;INT((MONTH(SalesData[[#This Row],[Order Date]])+2)/3)&amp;"-"&amp;YEAR(SalesData[[#This Row],[Order Date]])</f>
        <v>Q1-2023</v>
      </c>
    </row>
    <row r="391" spans="1:22" x14ac:dyDescent="0.35">
      <c r="A391" t="s">
        <v>501</v>
      </c>
      <c r="B391" s="1">
        <v>44942</v>
      </c>
      <c r="C391" t="s">
        <v>92</v>
      </c>
      <c r="D391" t="s">
        <v>72</v>
      </c>
      <c r="E391">
        <v>5005342408</v>
      </c>
      <c r="F391" t="s">
        <v>206</v>
      </c>
      <c r="G391" t="s">
        <v>89</v>
      </c>
      <c r="H391" t="s">
        <v>90</v>
      </c>
      <c r="I391" t="s">
        <v>31</v>
      </c>
      <c r="J391" t="s">
        <v>61</v>
      </c>
      <c r="K391">
        <v>4352.7299999999996</v>
      </c>
      <c r="L391">
        <v>876.04</v>
      </c>
      <c r="M391" t="s">
        <v>62</v>
      </c>
      <c r="N391">
        <v>0.20126219636871601</v>
      </c>
      <c r="O391" t="s">
        <v>11351</v>
      </c>
      <c r="P391" t="s">
        <v>11354</v>
      </c>
      <c r="R391" t="s">
        <v>11353</v>
      </c>
      <c r="S391">
        <f>IF(SalesData[[#This Row],[Return Status]]="Returned",1,0)</f>
        <v>0</v>
      </c>
      <c r="T391">
        <v>207.68</v>
      </c>
      <c r="U391" s="2">
        <f>EOMONTH(SalesData[[#This Row],[Order Date]],0)</f>
        <v>44957</v>
      </c>
      <c r="V391" s="9" t="str">
        <f>"Q"&amp;INT((MONTH(SalesData[[#This Row],[Order Date]])+2)/3)&amp;"-"&amp;YEAR(SalesData[[#This Row],[Order Date]])</f>
        <v>Q1-2023</v>
      </c>
    </row>
    <row r="392" spans="1:22" x14ac:dyDescent="0.35">
      <c r="A392" t="s">
        <v>502</v>
      </c>
      <c r="B392" s="1">
        <v>44937</v>
      </c>
      <c r="C392" t="s">
        <v>106</v>
      </c>
      <c r="D392" t="s">
        <v>80</v>
      </c>
      <c r="E392">
        <v>2736527172</v>
      </c>
      <c r="F392" t="s">
        <v>156</v>
      </c>
      <c r="G392" t="s">
        <v>84</v>
      </c>
      <c r="H392" t="s">
        <v>85</v>
      </c>
      <c r="I392" t="s">
        <v>31</v>
      </c>
      <c r="J392" t="s">
        <v>62</v>
      </c>
      <c r="K392">
        <v>3244.87</v>
      </c>
      <c r="L392">
        <v>115.79</v>
      </c>
      <c r="M392" t="s">
        <v>62</v>
      </c>
      <c r="N392">
        <v>3.5684018157892301E-2</v>
      </c>
      <c r="O392" t="s">
        <v>11351</v>
      </c>
      <c r="P392" t="s">
        <v>11356</v>
      </c>
      <c r="R392" t="s">
        <v>11353</v>
      </c>
      <c r="S392">
        <f>IF(SalesData[[#This Row],[Return Status]]="Returned",1,0)</f>
        <v>0</v>
      </c>
      <c r="T392">
        <v>847.14</v>
      </c>
      <c r="U392" s="2">
        <f>EOMONTH(SalesData[[#This Row],[Order Date]],0)</f>
        <v>44957</v>
      </c>
      <c r="V392" s="9" t="str">
        <f>"Q"&amp;INT((MONTH(SalesData[[#This Row],[Order Date]])+2)/3)&amp;"-"&amp;YEAR(SalesData[[#This Row],[Order Date]])</f>
        <v>Q1-2023</v>
      </c>
    </row>
    <row r="393" spans="1:22" x14ac:dyDescent="0.35">
      <c r="A393" t="s">
        <v>503</v>
      </c>
      <c r="B393" s="1">
        <v>44956</v>
      </c>
      <c r="C393" t="s">
        <v>139</v>
      </c>
      <c r="D393" t="s">
        <v>80</v>
      </c>
      <c r="E393">
        <v>1820916601</v>
      </c>
      <c r="F393" t="s">
        <v>156</v>
      </c>
      <c r="G393" t="s">
        <v>84</v>
      </c>
      <c r="H393" t="s">
        <v>85</v>
      </c>
      <c r="I393" t="s">
        <v>31</v>
      </c>
      <c r="J393" t="s">
        <v>19</v>
      </c>
      <c r="K393">
        <v>4694.22</v>
      </c>
      <c r="L393">
        <v>900.83</v>
      </c>
      <c r="M393" t="s">
        <v>19</v>
      </c>
      <c r="N393">
        <v>0.191901956022513</v>
      </c>
      <c r="O393" t="s">
        <v>11351</v>
      </c>
      <c r="P393" t="s">
        <v>11352</v>
      </c>
      <c r="R393" t="s">
        <v>11353</v>
      </c>
      <c r="S393">
        <f>IF(SalesData[[#This Row],[Return Status]]="Returned",1,0)</f>
        <v>0</v>
      </c>
      <c r="T393">
        <v>847.14</v>
      </c>
      <c r="U393" s="2">
        <f>EOMONTH(SalesData[[#This Row],[Order Date]],0)</f>
        <v>44957</v>
      </c>
      <c r="V393" s="9" t="str">
        <f>"Q"&amp;INT((MONTH(SalesData[[#This Row],[Order Date]])+2)/3)&amp;"-"&amp;YEAR(SalesData[[#This Row],[Order Date]])</f>
        <v>Q1-2023</v>
      </c>
    </row>
    <row r="394" spans="1:22" x14ac:dyDescent="0.35">
      <c r="A394" t="s">
        <v>504</v>
      </c>
      <c r="B394" s="1">
        <v>44953</v>
      </c>
      <c r="C394" t="s">
        <v>124</v>
      </c>
      <c r="D394" t="s">
        <v>145</v>
      </c>
      <c r="E394">
        <v>7972457230</v>
      </c>
      <c r="F394" t="s">
        <v>53</v>
      </c>
      <c r="G394" t="s">
        <v>505</v>
      </c>
      <c r="H394" t="s">
        <v>55</v>
      </c>
      <c r="I394" t="s">
        <v>31</v>
      </c>
      <c r="J394" t="s">
        <v>62</v>
      </c>
      <c r="K394">
        <v>532.02</v>
      </c>
      <c r="L394">
        <v>58.59</v>
      </c>
      <c r="M394" t="s">
        <v>62</v>
      </c>
      <c r="N394">
        <v>0.11012743881809001</v>
      </c>
      <c r="O394" t="s">
        <v>11355</v>
      </c>
      <c r="P394" t="s">
        <v>11352</v>
      </c>
      <c r="R394" t="s">
        <v>11353</v>
      </c>
      <c r="S394">
        <f>IF(SalesData[[#This Row],[Return Status]]="Returned",1,0)</f>
        <v>0</v>
      </c>
      <c r="T394">
        <v>130.44</v>
      </c>
      <c r="U394" s="2">
        <f>EOMONTH(SalesData[[#This Row],[Order Date]],0)</f>
        <v>44957</v>
      </c>
      <c r="V394" s="9" t="str">
        <f>"Q"&amp;INT((MONTH(SalesData[[#This Row],[Order Date]])+2)/3)&amp;"-"&amp;YEAR(SalesData[[#This Row],[Order Date]])</f>
        <v>Q1-2023</v>
      </c>
    </row>
    <row r="395" spans="1:22" x14ac:dyDescent="0.35">
      <c r="A395" t="s">
        <v>506</v>
      </c>
      <c r="B395" s="1">
        <v>44933</v>
      </c>
      <c r="C395" t="s">
        <v>162</v>
      </c>
      <c r="D395" t="s">
        <v>145</v>
      </c>
      <c r="E395">
        <v>5436172131</v>
      </c>
      <c r="F395" t="s">
        <v>152</v>
      </c>
      <c r="G395" t="s">
        <v>23</v>
      </c>
      <c r="H395" t="s">
        <v>24</v>
      </c>
      <c r="I395" t="s">
        <v>17</v>
      </c>
      <c r="J395" t="s">
        <v>62</v>
      </c>
      <c r="K395">
        <v>4480.0200000000004</v>
      </c>
      <c r="L395">
        <v>865.61</v>
      </c>
      <c r="M395" t="s">
        <v>62</v>
      </c>
      <c r="N395">
        <v>0.19321565528725301</v>
      </c>
      <c r="O395" t="s">
        <v>11351</v>
      </c>
      <c r="P395" t="s">
        <v>11352</v>
      </c>
      <c r="R395" t="s">
        <v>11353</v>
      </c>
      <c r="S395">
        <f>IF(SalesData[[#This Row],[Return Status]]="Returned",1,0)</f>
        <v>0</v>
      </c>
      <c r="T395">
        <v>2821.33</v>
      </c>
      <c r="U395" s="2">
        <f>EOMONTH(SalesData[[#This Row],[Order Date]],0)</f>
        <v>44957</v>
      </c>
      <c r="V395" s="9" t="str">
        <f>"Q"&amp;INT((MONTH(SalesData[[#This Row],[Order Date]])+2)/3)&amp;"-"&amp;YEAR(SalesData[[#This Row],[Order Date]])</f>
        <v>Q1-2023</v>
      </c>
    </row>
    <row r="396" spans="1:22" x14ac:dyDescent="0.35">
      <c r="A396" t="s">
        <v>507</v>
      </c>
      <c r="B396" s="1">
        <v>44956</v>
      </c>
      <c r="C396" t="s">
        <v>94</v>
      </c>
      <c r="D396" t="s">
        <v>72</v>
      </c>
      <c r="E396">
        <v>9451475410</v>
      </c>
      <c r="F396" t="s">
        <v>163</v>
      </c>
      <c r="G396" t="s">
        <v>164</v>
      </c>
      <c r="H396" t="s">
        <v>165</v>
      </c>
      <c r="I396" t="s">
        <v>36</v>
      </c>
      <c r="J396" t="s">
        <v>19</v>
      </c>
      <c r="K396">
        <v>4076.96</v>
      </c>
      <c r="L396">
        <v>246.88</v>
      </c>
      <c r="M396" t="s">
        <v>19</v>
      </c>
      <c r="N396">
        <v>6.05549232761666E-2</v>
      </c>
      <c r="O396" t="s">
        <v>11351</v>
      </c>
      <c r="P396" t="s">
        <v>11356</v>
      </c>
      <c r="R396" t="s">
        <v>11353</v>
      </c>
      <c r="S396">
        <f>IF(SalesData[[#This Row],[Return Status]]="Returned",1,0)</f>
        <v>0</v>
      </c>
      <c r="U396" s="2">
        <f>EOMONTH(SalesData[[#This Row],[Order Date]],0)</f>
        <v>44957</v>
      </c>
      <c r="V396" s="9" t="str">
        <f>"Q"&amp;INT((MONTH(SalesData[[#This Row],[Order Date]])+2)/3)&amp;"-"&amp;YEAR(SalesData[[#This Row],[Order Date]])</f>
        <v>Q1-2023</v>
      </c>
    </row>
    <row r="397" spans="1:22" x14ac:dyDescent="0.35">
      <c r="A397" t="s">
        <v>508</v>
      </c>
      <c r="B397" s="1">
        <v>44934</v>
      </c>
      <c r="C397" t="s">
        <v>71</v>
      </c>
      <c r="D397" t="s">
        <v>27</v>
      </c>
      <c r="E397">
        <v>7676952366</v>
      </c>
      <c r="F397" t="s">
        <v>78</v>
      </c>
      <c r="G397" t="s">
        <v>15</v>
      </c>
      <c r="H397" t="s">
        <v>16</v>
      </c>
      <c r="I397" t="s">
        <v>17</v>
      </c>
      <c r="J397" t="s">
        <v>43</v>
      </c>
      <c r="K397">
        <v>1935.44</v>
      </c>
      <c r="L397">
        <v>361.66</v>
      </c>
      <c r="M397" t="s">
        <v>43</v>
      </c>
      <c r="N397">
        <v>0.18686190220311699</v>
      </c>
      <c r="O397" t="s">
        <v>11351</v>
      </c>
      <c r="P397" t="s">
        <v>11352</v>
      </c>
      <c r="R397" t="s">
        <v>11353</v>
      </c>
      <c r="S397">
        <f>IF(SalesData[[#This Row],[Return Status]]="Returned",1,0)</f>
        <v>0</v>
      </c>
      <c r="T397">
        <v>2085.91</v>
      </c>
      <c r="U397" s="2">
        <f>EOMONTH(SalesData[[#This Row],[Order Date]],0)</f>
        <v>44957</v>
      </c>
      <c r="V397" s="9" t="str">
        <f>"Q"&amp;INT((MONTH(SalesData[[#This Row],[Order Date]])+2)/3)&amp;"-"&amp;YEAR(SalesData[[#This Row],[Order Date]])</f>
        <v>Q1-2023</v>
      </c>
    </row>
    <row r="398" spans="1:22" x14ac:dyDescent="0.35">
      <c r="A398" t="s">
        <v>509</v>
      </c>
      <c r="B398" s="1">
        <v>44937</v>
      </c>
      <c r="C398" t="s">
        <v>139</v>
      </c>
      <c r="D398" t="s">
        <v>46</v>
      </c>
      <c r="E398">
        <v>5872105524</v>
      </c>
      <c r="F398" t="s">
        <v>78</v>
      </c>
      <c r="G398" t="s">
        <v>15</v>
      </c>
      <c r="H398" t="s">
        <v>16</v>
      </c>
      <c r="I398" t="s">
        <v>17</v>
      </c>
      <c r="J398" t="s">
        <v>43</v>
      </c>
      <c r="K398">
        <v>1069.47</v>
      </c>
      <c r="L398">
        <v>96.94</v>
      </c>
      <c r="M398" t="s">
        <v>43</v>
      </c>
      <c r="N398">
        <v>9.0643028789961402E-2</v>
      </c>
      <c r="O398" t="s">
        <v>11351</v>
      </c>
      <c r="P398" t="s">
        <v>11356</v>
      </c>
      <c r="R398" t="s">
        <v>11353</v>
      </c>
      <c r="S398">
        <f>IF(SalesData[[#This Row],[Return Status]]="Returned",1,0)</f>
        <v>0</v>
      </c>
      <c r="T398">
        <v>2085.91</v>
      </c>
      <c r="U398" s="2">
        <f>EOMONTH(SalesData[[#This Row],[Order Date]],0)</f>
        <v>44957</v>
      </c>
      <c r="V398" s="9" t="str">
        <f>"Q"&amp;INT((MONTH(SalesData[[#This Row],[Order Date]])+2)/3)&amp;"-"&amp;YEAR(SalesData[[#This Row],[Order Date]])</f>
        <v>Q1-2023</v>
      </c>
    </row>
    <row r="399" spans="1:22" x14ac:dyDescent="0.35">
      <c r="A399" t="s">
        <v>510</v>
      </c>
      <c r="B399" s="1">
        <v>44933</v>
      </c>
      <c r="C399" t="s">
        <v>92</v>
      </c>
      <c r="D399" t="s">
        <v>46</v>
      </c>
      <c r="E399">
        <v>1917920252</v>
      </c>
      <c r="F399" t="s">
        <v>103</v>
      </c>
      <c r="G399" t="s">
        <v>11368</v>
      </c>
      <c r="H399" t="s">
        <v>24</v>
      </c>
      <c r="I399" t="s">
        <v>17</v>
      </c>
      <c r="J399" t="s">
        <v>65</v>
      </c>
      <c r="K399">
        <v>765.59</v>
      </c>
      <c r="L399">
        <v>60.68</v>
      </c>
      <c r="M399" t="s">
        <v>65</v>
      </c>
      <c r="N399">
        <v>7.9259133478755003E-2</v>
      </c>
      <c r="O399" t="s">
        <v>11355</v>
      </c>
      <c r="P399" t="s">
        <v>11356</v>
      </c>
      <c r="R399" t="s">
        <v>11353</v>
      </c>
      <c r="S399">
        <f>IF(SalesData[[#This Row],[Return Status]]="Returned",1,0)</f>
        <v>0</v>
      </c>
      <c r="U399" s="2">
        <f>EOMONTH(SalesData[[#This Row],[Order Date]],0)</f>
        <v>44957</v>
      </c>
      <c r="V399" s="9" t="str">
        <f>"Q"&amp;INT((MONTH(SalesData[[#This Row],[Order Date]])+2)/3)&amp;"-"&amp;YEAR(SalesData[[#This Row],[Order Date]])</f>
        <v>Q1-2023</v>
      </c>
    </row>
    <row r="400" spans="1:22" x14ac:dyDescent="0.35">
      <c r="A400" t="s">
        <v>511</v>
      </c>
      <c r="B400" s="1">
        <v>44941</v>
      </c>
      <c r="C400" t="s">
        <v>188</v>
      </c>
      <c r="D400" t="s">
        <v>46</v>
      </c>
      <c r="E400">
        <v>4120092820</v>
      </c>
      <c r="F400" t="s">
        <v>181</v>
      </c>
      <c r="G400" t="s">
        <v>54</v>
      </c>
      <c r="H400" t="s">
        <v>55</v>
      </c>
      <c r="I400" t="s">
        <v>31</v>
      </c>
      <c r="J400" t="s">
        <v>18</v>
      </c>
      <c r="K400">
        <v>4597.37</v>
      </c>
      <c r="L400">
        <v>760.89</v>
      </c>
      <c r="M400" t="s">
        <v>19</v>
      </c>
      <c r="N400">
        <v>0.165505495533316</v>
      </c>
      <c r="O400" t="s">
        <v>11351</v>
      </c>
      <c r="P400" t="s">
        <v>11352</v>
      </c>
      <c r="R400" t="s">
        <v>11353</v>
      </c>
      <c r="S400">
        <f>IF(SalesData[[#This Row],[Return Status]]="Returned",1,0)</f>
        <v>0</v>
      </c>
      <c r="U400" s="2">
        <f>EOMONTH(SalesData[[#This Row],[Order Date]],0)</f>
        <v>44957</v>
      </c>
      <c r="V400" s="9" t="str">
        <f>"Q"&amp;INT((MONTH(SalesData[[#This Row],[Order Date]])+2)/3)&amp;"-"&amp;YEAR(SalesData[[#This Row],[Order Date]])</f>
        <v>Q1-2023</v>
      </c>
    </row>
    <row r="401" spans="1:22" x14ac:dyDescent="0.35">
      <c r="A401" t="s">
        <v>513</v>
      </c>
      <c r="B401" s="1">
        <v>44932</v>
      </c>
      <c r="C401" t="s">
        <v>71</v>
      </c>
      <c r="D401" t="s">
        <v>13</v>
      </c>
      <c r="E401">
        <v>1390438303</v>
      </c>
      <c r="F401" t="s">
        <v>137</v>
      </c>
      <c r="G401" t="s">
        <v>34</v>
      </c>
      <c r="H401" t="s">
        <v>11357</v>
      </c>
      <c r="I401" t="s">
        <v>36</v>
      </c>
      <c r="J401" t="s">
        <v>19</v>
      </c>
      <c r="K401">
        <v>247.49</v>
      </c>
      <c r="L401">
        <v>28.45</v>
      </c>
      <c r="M401" t="s">
        <v>19</v>
      </c>
      <c r="N401">
        <v>0.114954139561194</v>
      </c>
      <c r="O401" t="s">
        <v>11361</v>
      </c>
      <c r="P401" t="s">
        <v>11352</v>
      </c>
      <c r="R401" t="s">
        <v>11353</v>
      </c>
      <c r="S401">
        <f>IF(SalesData[[#This Row],[Return Status]]="Returned",1,0)</f>
        <v>0</v>
      </c>
      <c r="U401" s="2">
        <f>EOMONTH(SalesData[[#This Row],[Order Date]],0)</f>
        <v>44957</v>
      </c>
      <c r="V401" s="9" t="str">
        <f>"Q"&amp;INT((MONTH(SalesData[[#This Row],[Order Date]])+2)/3)&amp;"-"&amp;YEAR(SalesData[[#This Row],[Order Date]])</f>
        <v>Q1-2023</v>
      </c>
    </row>
    <row r="402" spans="1:22" x14ac:dyDescent="0.35">
      <c r="A402" t="s">
        <v>514</v>
      </c>
      <c r="B402" s="1">
        <v>44946</v>
      </c>
      <c r="C402" t="s">
        <v>49</v>
      </c>
      <c r="D402" t="s">
        <v>145</v>
      </c>
      <c r="E402">
        <v>1568182096</v>
      </c>
      <c r="F402" t="s">
        <v>116</v>
      </c>
      <c r="G402" t="s">
        <v>74</v>
      </c>
      <c r="H402" t="s">
        <v>75</v>
      </c>
      <c r="I402" t="s">
        <v>36</v>
      </c>
      <c r="J402" t="s">
        <v>18</v>
      </c>
      <c r="K402">
        <v>4428.32</v>
      </c>
      <c r="L402">
        <v>244.39</v>
      </c>
      <c r="M402" t="s">
        <v>19</v>
      </c>
      <c r="N402">
        <v>5.5187971962279203E-2</v>
      </c>
      <c r="O402" t="s">
        <v>11351</v>
      </c>
      <c r="P402" t="s">
        <v>11356</v>
      </c>
      <c r="R402" t="s">
        <v>11353</v>
      </c>
      <c r="S402">
        <f>IF(SalesData[[#This Row],[Return Status]]="Returned",1,0)</f>
        <v>0</v>
      </c>
      <c r="T402">
        <v>2420.2800000000002</v>
      </c>
      <c r="U402" s="2">
        <f>EOMONTH(SalesData[[#This Row],[Order Date]],0)</f>
        <v>44957</v>
      </c>
      <c r="V402" s="9" t="str">
        <f>"Q"&amp;INT((MONTH(SalesData[[#This Row],[Order Date]])+2)/3)&amp;"-"&amp;YEAR(SalesData[[#This Row],[Order Date]])</f>
        <v>Q1-2023</v>
      </c>
    </row>
    <row r="403" spans="1:22" x14ac:dyDescent="0.35">
      <c r="A403" t="s">
        <v>515</v>
      </c>
      <c r="B403" s="1">
        <v>44933</v>
      </c>
      <c r="C403" t="s">
        <v>132</v>
      </c>
      <c r="D403" t="s">
        <v>72</v>
      </c>
      <c r="E403">
        <v>5960633991</v>
      </c>
      <c r="F403" t="s">
        <v>22</v>
      </c>
      <c r="G403" t="s">
        <v>23</v>
      </c>
      <c r="H403" t="s">
        <v>24</v>
      </c>
      <c r="I403" t="s">
        <v>17</v>
      </c>
      <c r="J403" t="s">
        <v>61</v>
      </c>
      <c r="K403">
        <v>2744.74</v>
      </c>
      <c r="L403">
        <v>800.41</v>
      </c>
      <c r="M403" t="s">
        <v>62</v>
      </c>
      <c r="N403">
        <v>0.29161596362497</v>
      </c>
      <c r="O403" t="s">
        <v>11351</v>
      </c>
      <c r="P403" t="s">
        <v>11354</v>
      </c>
      <c r="R403" t="s">
        <v>11353</v>
      </c>
      <c r="S403">
        <f>IF(SalesData[[#This Row],[Return Status]]="Returned",1,0)</f>
        <v>0</v>
      </c>
      <c r="T403">
        <v>2821.33</v>
      </c>
      <c r="U403" s="2">
        <f>EOMONTH(SalesData[[#This Row],[Order Date]],0)</f>
        <v>44957</v>
      </c>
      <c r="V403" s="9" t="str">
        <f>"Q"&amp;INT((MONTH(SalesData[[#This Row],[Order Date]])+2)/3)&amp;"-"&amp;YEAR(SalesData[[#This Row],[Order Date]])</f>
        <v>Q1-2023</v>
      </c>
    </row>
    <row r="404" spans="1:22" x14ac:dyDescent="0.35">
      <c r="A404" t="s">
        <v>516</v>
      </c>
      <c r="B404" s="1">
        <v>44942</v>
      </c>
      <c r="C404" t="s">
        <v>162</v>
      </c>
      <c r="D404" t="s">
        <v>27</v>
      </c>
      <c r="E404">
        <v>5112747472</v>
      </c>
      <c r="F404" t="s">
        <v>140</v>
      </c>
      <c r="G404" t="s">
        <v>141</v>
      </c>
      <c r="H404" t="s">
        <v>121</v>
      </c>
      <c r="I404" t="s">
        <v>17</v>
      </c>
      <c r="J404" t="s">
        <v>65</v>
      </c>
      <c r="K404">
        <v>4287.8599999999997</v>
      </c>
      <c r="L404">
        <v>1190.43</v>
      </c>
      <c r="M404" t="s">
        <v>65</v>
      </c>
      <c r="N404">
        <v>0.27762800091420903</v>
      </c>
      <c r="O404" t="s">
        <v>11351</v>
      </c>
      <c r="P404" t="s">
        <v>11354</v>
      </c>
      <c r="R404" t="s">
        <v>11353</v>
      </c>
      <c r="S404">
        <f>IF(SalesData[[#This Row],[Return Status]]="Returned",1,0)</f>
        <v>0</v>
      </c>
      <c r="T404">
        <v>2793.38</v>
      </c>
      <c r="U404" s="2">
        <f>EOMONTH(SalesData[[#This Row],[Order Date]],0)</f>
        <v>44957</v>
      </c>
      <c r="V404" s="9" t="str">
        <f>"Q"&amp;INT((MONTH(SalesData[[#This Row],[Order Date]])+2)/3)&amp;"-"&amp;YEAR(SalesData[[#This Row],[Order Date]])</f>
        <v>Q1-2023</v>
      </c>
    </row>
    <row r="405" spans="1:22" x14ac:dyDescent="0.35">
      <c r="A405" t="s">
        <v>517</v>
      </c>
      <c r="B405" s="1">
        <v>44942</v>
      </c>
      <c r="C405" t="s">
        <v>87</v>
      </c>
      <c r="D405" t="s">
        <v>46</v>
      </c>
      <c r="E405">
        <v>9038021462</v>
      </c>
      <c r="F405" t="s">
        <v>152</v>
      </c>
      <c r="G405" t="s">
        <v>23</v>
      </c>
      <c r="H405" t="s">
        <v>24</v>
      </c>
      <c r="I405" t="s">
        <v>17</v>
      </c>
      <c r="J405" t="s">
        <v>61</v>
      </c>
      <c r="K405">
        <v>1757.71</v>
      </c>
      <c r="L405">
        <v>275.07</v>
      </c>
      <c r="M405" t="s">
        <v>62</v>
      </c>
      <c r="N405">
        <v>0.15649339197023401</v>
      </c>
      <c r="O405" t="s">
        <v>11351</v>
      </c>
      <c r="P405" t="s">
        <v>11352</v>
      </c>
      <c r="R405" t="s">
        <v>11353</v>
      </c>
      <c r="S405">
        <f>IF(SalesData[[#This Row],[Return Status]]="Returned",1,0)</f>
        <v>0</v>
      </c>
      <c r="T405">
        <v>2821.33</v>
      </c>
      <c r="U405" s="2">
        <f>EOMONTH(SalesData[[#This Row],[Order Date]],0)</f>
        <v>44957</v>
      </c>
      <c r="V405" s="9" t="str">
        <f>"Q"&amp;INT((MONTH(SalesData[[#This Row],[Order Date]])+2)/3)&amp;"-"&amp;YEAR(SalesData[[#This Row],[Order Date]])</f>
        <v>Q1-2023</v>
      </c>
    </row>
    <row r="406" spans="1:22" x14ac:dyDescent="0.35">
      <c r="A406" t="s">
        <v>519</v>
      </c>
      <c r="B406" s="1">
        <v>44944</v>
      </c>
      <c r="C406" t="s">
        <v>184</v>
      </c>
      <c r="D406" t="s">
        <v>80</v>
      </c>
      <c r="E406">
        <v>4421214614</v>
      </c>
      <c r="F406" t="s">
        <v>410</v>
      </c>
      <c r="G406" t="s">
        <v>29</v>
      </c>
      <c r="H406" t="s">
        <v>30</v>
      </c>
      <c r="I406" t="s">
        <v>31</v>
      </c>
      <c r="J406" t="s">
        <v>19</v>
      </c>
      <c r="K406">
        <v>936.71</v>
      </c>
      <c r="L406">
        <v>41.69</v>
      </c>
      <c r="M406" t="s">
        <v>19</v>
      </c>
      <c r="N406">
        <v>4.4506837761954098E-2</v>
      </c>
      <c r="O406" t="s">
        <v>11355</v>
      </c>
      <c r="P406" t="s">
        <v>11356</v>
      </c>
      <c r="R406" t="s">
        <v>11353</v>
      </c>
      <c r="S406">
        <f>IF(SalesData[[#This Row],[Return Status]]="Returned",1,0)</f>
        <v>0</v>
      </c>
      <c r="T406">
        <v>2788.38</v>
      </c>
      <c r="U406" s="2">
        <f>EOMONTH(SalesData[[#This Row],[Order Date]],0)</f>
        <v>44957</v>
      </c>
      <c r="V406" s="9" t="str">
        <f>"Q"&amp;INT((MONTH(SalesData[[#This Row],[Order Date]])+2)/3)&amp;"-"&amp;YEAR(SalesData[[#This Row],[Order Date]])</f>
        <v>Q1-2023</v>
      </c>
    </row>
    <row r="407" spans="1:22" x14ac:dyDescent="0.35">
      <c r="A407" t="s">
        <v>520</v>
      </c>
      <c r="B407" s="1">
        <v>44934</v>
      </c>
      <c r="C407" t="s">
        <v>111</v>
      </c>
      <c r="D407" t="s">
        <v>145</v>
      </c>
      <c r="E407">
        <v>6596089319</v>
      </c>
      <c r="F407" t="s">
        <v>185</v>
      </c>
      <c r="G407" t="s">
        <v>164</v>
      </c>
      <c r="H407" t="s">
        <v>165</v>
      </c>
      <c r="I407" t="s">
        <v>36</v>
      </c>
      <c r="J407" t="s">
        <v>62</v>
      </c>
      <c r="K407">
        <v>90.65</v>
      </c>
      <c r="L407">
        <v>24.66</v>
      </c>
      <c r="M407" t="s">
        <v>62</v>
      </c>
      <c r="N407">
        <v>0.27203530060672898</v>
      </c>
      <c r="O407" t="s">
        <v>11361</v>
      </c>
      <c r="P407" t="s">
        <v>11354</v>
      </c>
      <c r="R407" t="s">
        <v>11353</v>
      </c>
      <c r="S407">
        <f>IF(SalesData[[#This Row],[Return Status]]="Returned",1,0)</f>
        <v>0</v>
      </c>
      <c r="U407" s="2">
        <f>EOMONTH(SalesData[[#This Row],[Order Date]],0)</f>
        <v>44957</v>
      </c>
      <c r="V407" s="9" t="str">
        <f>"Q"&amp;INT((MONTH(SalesData[[#This Row],[Order Date]])+2)/3)&amp;"-"&amp;YEAR(SalesData[[#This Row],[Order Date]])</f>
        <v>Q1-2023</v>
      </c>
    </row>
    <row r="408" spans="1:22" x14ac:dyDescent="0.35">
      <c r="A408" t="s">
        <v>521</v>
      </c>
      <c r="B408" s="1">
        <v>44932</v>
      </c>
      <c r="C408" t="s">
        <v>188</v>
      </c>
      <c r="D408" t="s">
        <v>39</v>
      </c>
      <c r="E408">
        <v>2791033682</v>
      </c>
      <c r="F408" t="s">
        <v>95</v>
      </c>
      <c r="G408" t="s">
        <v>59</v>
      </c>
      <c r="H408" t="s">
        <v>60</v>
      </c>
      <c r="I408" t="s">
        <v>31</v>
      </c>
      <c r="J408" t="s">
        <v>65</v>
      </c>
      <c r="K408">
        <v>1863.88</v>
      </c>
      <c r="L408">
        <v>239</v>
      </c>
      <c r="M408" t="s">
        <v>65</v>
      </c>
      <c r="N408">
        <v>0.128227139086207</v>
      </c>
      <c r="O408" t="s">
        <v>11351</v>
      </c>
      <c r="P408" t="s">
        <v>11352</v>
      </c>
      <c r="R408" t="s">
        <v>11353</v>
      </c>
      <c r="S408">
        <f>IF(SalesData[[#This Row],[Return Status]]="Returned",1,0)</f>
        <v>0</v>
      </c>
      <c r="T408">
        <v>2183.56</v>
      </c>
      <c r="U408" s="2">
        <f>EOMONTH(SalesData[[#This Row],[Order Date]],0)</f>
        <v>44957</v>
      </c>
      <c r="V408" s="9" t="str">
        <f>"Q"&amp;INT((MONTH(SalesData[[#This Row],[Order Date]])+2)/3)&amp;"-"&amp;YEAR(SalesData[[#This Row],[Order Date]])</f>
        <v>Q1-2023</v>
      </c>
    </row>
    <row r="409" spans="1:22" x14ac:dyDescent="0.35">
      <c r="A409" t="s">
        <v>522</v>
      </c>
      <c r="B409" s="1">
        <v>44933</v>
      </c>
      <c r="C409" t="s">
        <v>113</v>
      </c>
      <c r="D409" t="s">
        <v>80</v>
      </c>
      <c r="E409">
        <v>8512765289</v>
      </c>
      <c r="F409" t="s">
        <v>127</v>
      </c>
      <c r="G409" t="s">
        <v>29</v>
      </c>
      <c r="H409" t="s">
        <v>30</v>
      </c>
      <c r="I409" t="s">
        <v>31</v>
      </c>
      <c r="J409" t="s">
        <v>19</v>
      </c>
      <c r="K409">
        <v>3177.85</v>
      </c>
      <c r="L409">
        <v>697.74</v>
      </c>
      <c r="M409" t="s">
        <v>19</v>
      </c>
      <c r="N409">
        <v>0.21956354138804501</v>
      </c>
      <c r="O409" t="s">
        <v>11351</v>
      </c>
      <c r="P409" t="s">
        <v>11354</v>
      </c>
      <c r="R409" t="s">
        <v>11353</v>
      </c>
      <c r="S409">
        <f>IF(SalesData[[#This Row],[Return Status]]="Returned",1,0)</f>
        <v>0</v>
      </c>
      <c r="T409">
        <v>2788.38</v>
      </c>
      <c r="U409" s="2">
        <f>EOMONTH(SalesData[[#This Row],[Order Date]],0)</f>
        <v>44957</v>
      </c>
      <c r="V409" s="9" t="str">
        <f>"Q"&amp;INT((MONTH(SalesData[[#This Row],[Order Date]])+2)/3)&amp;"-"&amp;YEAR(SalesData[[#This Row],[Order Date]])</f>
        <v>Q1-2023</v>
      </c>
    </row>
    <row r="410" spans="1:22" x14ac:dyDescent="0.35">
      <c r="A410" t="s">
        <v>523</v>
      </c>
      <c r="B410" s="1">
        <v>44931</v>
      </c>
      <c r="C410" t="s">
        <v>194</v>
      </c>
      <c r="D410" t="s">
        <v>13</v>
      </c>
      <c r="E410">
        <v>7890463378</v>
      </c>
      <c r="F410" t="s">
        <v>114</v>
      </c>
      <c r="G410" t="s">
        <v>59</v>
      </c>
      <c r="H410" t="s">
        <v>60</v>
      </c>
      <c r="I410" t="s">
        <v>31</v>
      </c>
      <c r="J410" t="s">
        <v>42</v>
      </c>
      <c r="K410">
        <v>4838.7299999999996</v>
      </c>
      <c r="L410">
        <v>1339.3</v>
      </c>
      <c r="M410" t="s">
        <v>43</v>
      </c>
      <c r="N410">
        <v>0.27678750415914899</v>
      </c>
      <c r="O410" t="s">
        <v>11351</v>
      </c>
      <c r="P410" t="s">
        <v>11354</v>
      </c>
      <c r="R410" t="s">
        <v>11353</v>
      </c>
      <c r="S410">
        <f>IF(SalesData[[#This Row],[Return Status]]="Returned",1,0)</f>
        <v>0</v>
      </c>
      <c r="T410">
        <v>2183.56</v>
      </c>
      <c r="U410" s="2">
        <f>EOMONTH(SalesData[[#This Row],[Order Date]],0)</f>
        <v>44957</v>
      </c>
      <c r="V410" s="9" t="str">
        <f>"Q"&amp;INT((MONTH(SalesData[[#This Row],[Order Date]])+2)/3)&amp;"-"&amp;YEAR(SalesData[[#This Row],[Order Date]])</f>
        <v>Q1-2023</v>
      </c>
    </row>
    <row r="411" spans="1:22" x14ac:dyDescent="0.35">
      <c r="A411" t="s">
        <v>525</v>
      </c>
      <c r="B411" s="1">
        <v>44929</v>
      </c>
      <c r="C411" t="s">
        <v>188</v>
      </c>
      <c r="D411" t="s">
        <v>145</v>
      </c>
      <c r="E411">
        <v>6582631281</v>
      </c>
      <c r="F411" t="s">
        <v>168</v>
      </c>
      <c r="G411" t="s">
        <v>54</v>
      </c>
      <c r="H411" t="s">
        <v>11357</v>
      </c>
      <c r="I411" t="s">
        <v>31</v>
      </c>
      <c r="J411" t="s">
        <v>42</v>
      </c>
      <c r="K411">
        <v>4744.53</v>
      </c>
      <c r="L411">
        <v>403.36</v>
      </c>
      <c r="M411" t="s">
        <v>43</v>
      </c>
      <c r="N411">
        <v>8.5015797139021201E-2</v>
      </c>
      <c r="O411" t="s">
        <v>11351</v>
      </c>
      <c r="P411" t="s">
        <v>11356</v>
      </c>
      <c r="R411" t="s">
        <v>11353</v>
      </c>
      <c r="S411">
        <f>IF(SalesData[[#This Row],[Return Status]]="Returned",1,0)</f>
        <v>0</v>
      </c>
      <c r="U411" s="2">
        <f>EOMONTH(SalesData[[#This Row],[Order Date]],0)</f>
        <v>44957</v>
      </c>
      <c r="V411" s="9" t="str">
        <f>"Q"&amp;INT((MONTH(SalesData[[#This Row],[Order Date]])+2)/3)&amp;"-"&amp;YEAR(SalesData[[#This Row],[Order Date]])</f>
        <v>Q1-2023</v>
      </c>
    </row>
    <row r="412" spans="1:22" x14ac:dyDescent="0.35">
      <c r="A412" t="s">
        <v>526</v>
      </c>
      <c r="B412" s="1">
        <v>44955</v>
      </c>
      <c r="C412" t="s">
        <v>176</v>
      </c>
      <c r="D412" t="s">
        <v>145</v>
      </c>
      <c r="E412">
        <v>7523343836</v>
      </c>
      <c r="F412" t="s">
        <v>116</v>
      </c>
      <c r="G412" t="s">
        <v>11374</v>
      </c>
      <c r="H412" t="s">
        <v>11357</v>
      </c>
      <c r="I412" t="s">
        <v>36</v>
      </c>
      <c r="J412" t="s">
        <v>19</v>
      </c>
      <c r="K412">
        <v>3199.17</v>
      </c>
      <c r="L412">
        <v>596.41</v>
      </c>
      <c r="M412" t="s">
        <v>19</v>
      </c>
      <c r="N412">
        <v>0.18642647936808601</v>
      </c>
      <c r="O412" t="s">
        <v>11351</v>
      </c>
      <c r="P412" t="s">
        <v>11352</v>
      </c>
      <c r="R412" t="s">
        <v>11353</v>
      </c>
      <c r="S412">
        <f>IF(SalesData[[#This Row],[Return Status]]="Returned",1,0)</f>
        <v>0</v>
      </c>
      <c r="U412" s="2">
        <f>EOMONTH(SalesData[[#This Row],[Order Date]],0)</f>
        <v>44957</v>
      </c>
      <c r="V412" s="9" t="str">
        <f>"Q"&amp;INT((MONTH(SalesData[[#This Row],[Order Date]])+2)/3)&amp;"-"&amp;YEAR(SalesData[[#This Row],[Order Date]])</f>
        <v>Q1-2023</v>
      </c>
    </row>
    <row r="413" spans="1:22" x14ac:dyDescent="0.35">
      <c r="A413" t="s">
        <v>527</v>
      </c>
      <c r="B413" s="1">
        <v>44933</v>
      </c>
      <c r="C413" t="s">
        <v>21</v>
      </c>
      <c r="D413" t="s">
        <v>27</v>
      </c>
      <c r="E413">
        <v>3617061713</v>
      </c>
      <c r="F413" t="s">
        <v>127</v>
      </c>
      <c r="G413" t="s">
        <v>29</v>
      </c>
      <c r="H413" t="s">
        <v>30</v>
      </c>
      <c r="I413" t="s">
        <v>31</v>
      </c>
      <c r="J413" t="s">
        <v>42</v>
      </c>
      <c r="K413">
        <v>4046.57</v>
      </c>
      <c r="L413">
        <v>317.85000000000002</v>
      </c>
      <c r="M413" t="s">
        <v>43</v>
      </c>
      <c r="N413">
        <v>7.8548004853493197E-2</v>
      </c>
      <c r="O413" t="s">
        <v>11351</v>
      </c>
      <c r="P413" t="s">
        <v>11356</v>
      </c>
      <c r="R413" t="s">
        <v>11353</v>
      </c>
      <c r="S413">
        <f>IF(SalesData[[#This Row],[Return Status]]="Returned",1,0)</f>
        <v>0</v>
      </c>
      <c r="T413">
        <v>2788.38</v>
      </c>
      <c r="U413" s="2">
        <f>EOMONTH(SalesData[[#This Row],[Order Date]],0)</f>
        <v>44957</v>
      </c>
      <c r="V413" s="9" t="str">
        <f>"Q"&amp;INT((MONTH(SalesData[[#This Row],[Order Date]])+2)/3)&amp;"-"&amp;YEAR(SalesData[[#This Row],[Order Date]])</f>
        <v>Q1-2023</v>
      </c>
    </row>
    <row r="414" spans="1:22" x14ac:dyDescent="0.35">
      <c r="A414" t="s">
        <v>528</v>
      </c>
      <c r="B414" s="1">
        <v>44954</v>
      </c>
      <c r="C414" t="s">
        <v>325</v>
      </c>
      <c r="D414" t="s">
        <v>27</v>
      </c>
      <c r="E414">
        <v>7998028413</v>
      </c>
      <c r="F414" t="s">
        <v>78</v>
      </c>
      <c r="G414" t="s">
        <v>11362</v>
      </c>
      <c r="H414" t="s">
        <v>11357</v>
      </c>
      <c r="I414" t="s">
        <v>17</v>
      </c>
      <c r="J414" t="s">
        <v>18</v>
      </c>
      <c r="K414">
        <v>1097.21</v>
      </c>
      <c r="L414">
        <v>141.01</v>
      </c>
      <c r="M414" t="s">
        <v>19</v>
      </c>
      <c r="N414">
        <v>0.12851687461835001</v>
      </c>
      <c r="O414" t="s">
        <v>11351</v>
      </c>
      <c r="P414" t="s">
        <v>11352</v>
      </c>
      <c r="R414" t="s">
        <v>11353</v>
      </c>
      <c r="S414">
        <f>IF(SalesData[[#This Row],[Return Status]]="Returned",1,0)</f>
        <v>0</v>
      </c>
      <c r="U414" s="2">
        <f>EOMONTH(SalesData[[#This Row],[Order Date]],0)</f>
        <v>44957</v>
      </c>
      <c r="V414" s="9" t="str">
        <f>"Q"&amp;INT((MONTH(SalesData[[#This Row],[Order Date]])+2)/3)&amp;"-"&amp;YEAR(SalesData[[#This Row],[Order Date]])</f>
        <v>Q1-2023</v>
      </c>
    </row>
    <row r="415" spans="1:22" x14ac:dyDescent="0.35">
      <c r="A415" t="s">
        <v>529</v>
      </c>
      <c r="B415" s="1">
        <v>44931</v>
      </c>
      <c r="C415" t="s">
        <v>12</v>
      </c>
      <c r="D415" t="s">
        <v>13</v>
      </c>
      <c r="E415">
        <v>5847768634</v>
      </c>
      <c r="F415" t="s">
        <v>129</v>
      </c>
      <c r="G415" t="s">
        <v>54</v>
      </c>
      <c r="H415" t="s">
        <v>55</v>
      </c>
      <c r="I415" t="s">
        <v>31</v>
      </c>
      <c r="J415" t="s">
        <v>18</v>
      </c>
      <c r="K415">
        <v>532.41999999999996</v>
      </c>
      <c r="L415">
        <v>129.99</v>
      </c>
      <c r="M415" t="s">
        <v>19</v>
      </c>
      <c r="N415">
        <v>0.244149355771759</v>
      </c>
      <c r="O415" t="s">
        <v>11355</v>
      </c>
      <c r="P415" t="s">
        <v>11354</v>
      </c>
      <c r="R415" t="s">
        <v>11353</v>
      </c>
      <c r="S415">
        <f>IF(SalesData[[#This Row],[Return Status]]="Returned",1,0)</f>
        <v>0</v>
      </c>
      <c r="U415" s="2">
        <f>EOMONTH(SalesData[[#This Row],[Order Date]],0)</f>
        <v>44957</v>
      </c>
      <c r="V415" s="9" t="str">
        <f>"Q"&amp;INT((MONTH(SalesData[[#This Row],[Order Date]])+2)/3)&amp;"-"&amp;YEAR(SalesData[[#This Row],[Order Date]])</f>
        <v>Q1-2023</v>
      </c>
    </row>
    <row r="416" spans="1:22" x14ac:dyDescent="0.35">
      <c r="A416" t="s">
        <v>530</v>
      </c>
      <c r="B416" s="1">
        <v>44950</v>
      </c>
      <c r="C416" t="s">
        <v>97</v>
      </c>
      <c r="D416" t="s">
        <v>27</v>
      </c>
      <c r="E416">
        <v>9196639551</v>
      </c>
      <c r="F416" t="s">
        <v>140</v>
      </c>
      <c r="G416" t="s">
        <v>141</v>
      </c>
      <c r="H416" t="s">
        <v>121</v>
      </c>
      <c r="I416" t="s">
        <v>17</v>
      </c>
      <c r="J416" t="s">
        <v>65</v>
      </c>
      <c r="K416">
        <v>1481.5</v>
      </c>
      <c r="L416">
        <v>375.12</v>
      </c>
      <c r="M416" t="s">
        <v>65</v>
      </c>
      <c r="N416">
        <v>0.25320283496456297</v>
      </c>
      <c r="O416" t="s">
        <v>11351</v>
      </c>
      <c r="P416" t="s">
        <v>11354</v>
      </c>
      <c r="R416" t="s">
        <v>11353</v>
      </c>
      <c r="S416">
        <f>IF(SalesData[[#This Row],[Return Status]]="Returned",1,0)</f>
        <v>0</v>
      </c>
      <c r="T416">
        <v>2793.38</v>
      </c>
      <c r="U416" s="2">
        <f>EOMONTH(SalesData[[#This Row],[Order Date]],0)</f>
        <v>44957</v>
      </c>
      <c r="V416" s="9" t="str">
        <f>"Q"&amp;INT((MONTH(SalesData[[#This Row],[Order Date]])+2)/3)&amp;"-"&amp;YEAR(SalesData[[#This Row],[Order Date]])</f>
        <v>Q1-2023</v>
      </c>
    </row>
    <row r="417" spans="1:22" x14ac:dyDescent="0.35">
      <c r="A417" t="s">
        <v>531</v>
      </c>
      <c r="B417" s="1">
        <v>44944</v>
      </c>
      <c r="C417" t="s">
        <v>194</v>
      </c>
      <c r="D417" t="s">
        <v>145</v>
      </c>
      <c r="E417">
        <v>5313552510</v>
      </c>
      <c r="F417" t="s">
        <v>206</v>
      </c>
      <c r="G417" t="s">
        <v>89</v>
      </c>
      <c r="H417" t="s">
        <v>90</v>
      </c>
      <c r="I417" t="s">
        <v>31</v>
      </c>
      <c r="J417" t="s">
        <v>18</v>
      </c>
      <c r="K417">
        <v>4495.74</v>
      </c>
      <c r="L417">
        <v>816.62</v>
      </c>
      <c r="M417" t="s">
        <v>19</v>
      </c>
      <c r="N417">
        <v>0.181643066547443</v>
      </c>
      <c r="O417" t="s">
        <v>11351</v>
      </c>
      <c r="P417" t="s">
        <v>11352</v>
      </c>
      <c r="R417" t="s">
        <v>11353</v>
      </c>
      <c r="S417">
        <f>IF(SalesData[[#This Row],[Return Status]]="Returned",1,0)</f>
        <v>0</v>
      </c>
      <c r="T417">
        <v>207.68</v>
      </c>
      <c r="U417" s="2">
        <f>EOMONTH(SalesData[[#This Row],[Order Date]],0)</f>
        <v>44957</v>
      </c>
      <c r="V417" s="9" t="str">
        <f>"Q"&amp;INT((MONTH(SalesData[[#This Row],[Order Date]])+2)/3)&amp;"-"&amp;YEAR(SalesData[[#This Row],[Order Date]])</f>
        <v>Q1-2023</v>
      </c>
    </row>
    <row r="418" spans="1:22" x14ac:dyDescent="0.35">
      <c r="A418" t="s">
        <v>695</v>
      </c>
      <c r="B418" s="1">
        <v>44936</v>
      </c>
      <c r="C418" t="s">
        <v>194</v>
      </c>
      <c r="D418" t="s">
        <v>13</v>
      </c>
      <c r="E418">
        <v>1471656094</v>
      </c>
      <c r="F418" t="s">
        <v>163</v>
      </c>
      <c r="G418" t="s">
        <v>164</v>
      </c>
      <c r="H418" t="s">
        <v>165</v>
      </c>
      <c r="I418" t="s">
        <v>36</v>
      </c>
      <c r="J418" t="s">
        <v>19</v>
      </c>
      <c r="K418">
        <v>3183.39</v>
      </c>
      <c r="L418">
        <v>605.48</v>
      </c>
      <c r="M418" t="s">
        <v>19</v>
      </c>
      <c r="N418">
        <v>0.190199755606445</v>
      </c>
      <c r="O418" t="s">
        <v>11351</v>
      </c>
      <c r="P418" t="s">
        <v>11352</v>
      </c>
      <c r="Q418" t="s">
        <v>11363</v>
      </c>
      <c r="R418" t="s">
        <v>11360</v>
      </c>
      <c r="S418">
        <f>IF(SalesData[[#This Row],[Return Status]]="Returned",1,0)</f>
        <v>1</v>
      </c>
      <c r="U418" s="2">
        <f>EOMONTH(SalesData[[#This Row],[Order Date]],0)</f>
        <v>44957</v>
      </c>
      <c r="V418" s="9" t="str">
        <f>"Q"&amp;INT((MONTH(SalesData[[#This Row],[Order Date]])+2)/3)&amp;"-"&amp;YEAR(SalesData[[#This Row],[Order Date]])</f>
        <v>Q1-2023</v>
      </c>
    </row>
    <row r="419" spans="1:22" x14ac:dyDescent="0.35">
      <c r="A419" t="s">
        <v>532</v>
      </c>
      <c r="B419" s="1">
        <v>44952</v>
      </c>
      <c r="C419" t="s">
        <v>87</v>
      </c>
      <c r="D419" t="s">
        <v>13</v>
      </c>
      <c r="E419">
        <v>9665533077</v>
      </c>
      <c r="F419" t="s">
        <v>410</v>
      </c>
      <c r="G419" t="s">
        <v>29</v>
      </c>
      <c r="H419" t="s">
        <v>30</v>
      </c>
      <c r="I419" t="s">
        <v>31</v>
      </c>
      <c r="J419" t="s">
        <v>42</v>
      </c>
      <c r="K419">
        <v>2964.03</v>
      </c>
      <c r="L419">
        <v>278.13</v>
      </c>
      <c r="M419" t="s">
        <v>43</v>
      </c>
      <c r="N419">
        <v>9.3835082640864001E-2</v>
      </c>
      <c r="O419" t="s">
        <v>11351</v>
      </c>
      <c r="P419" t="s">
        <v>11356</v>
      </c>
      <c r="R419" t="s">
        <v>11353</v>
      </c>
      <c r="S419">
        <f>IF(SalesData[[#This Row],[Return Status]]="Returned",1,0)</f>
        <v>0</v>
      </c>
      <c r="T419">
        <v>2788.38</v>
      </c>
      <c r="U419" s="2">
        <f>EOMONTH(SalesData[[#This Row],[Order Date]],0)</f>
        <v>44957</v>
      </c>
      <c r="V419" s="9" t="str">
        <f>"Q"&amp;INT((MONTH(SalesData[[#This Row],[Order Date]])+2)/3)&amp;"-"&amp;YEAR(SalesData[[#This Row],[Order Date]])</f>
        <v>Q1-2023</v>
      </c>
    </row>
    <row r="420" spans="1:22" x14ac:dyDescent="0.35">
      <c r="A420" t="s">
        <v>533</v>
      </c>
      <c r="B420" s="1">
        <v>44954</v>
      </c>
      <c r="C420" t="s">
        <v>162</v>
      </c>
      <c r="D420" t="s">
        <v>80</v>
      </c>
      <c r="E420">
        <v>880501716</v>
      </c>
      <c r="F420" t="s">
        <v>116</v>
      </c>
      <c r="G420" t="s">
        <v>74</v>
      </c>
      <c r="H420" t="s">
        <v>11357</v>
      </c>
      <c r="I420" t="s">
        <v>36</v>
      </c>
      <c r="J420" t="s">
        <v>43</v>
      </c>
      <c r="K420">
        <v>2791.12</v>
      </c>
      <c r="L420">
        <v>319.74</v>
      </c>
      <c r="M420" t="s">
        <v>43</v>
      </c>
      <c r="N420">
        <v>0.114556163833873</v>
      </c>
      <c r="O420" t="s">
        <v>11351</v>
      </c>
      <c r="P420" t="s">
        <v>11352</v>
      </c>
      <c r="R420" t="s">
        <v>11353</v>
      </c>
      <c r="S420">
        <f>IF(SalesData[[#This Row],[Return Status]]="Returned",1,0)</f>
        <v>0</v>
      </c>
      <c r="T420">
        <v>2420.2800000000002</v>
      </c>
      <c r="U420" s="2">
        <f>EOMONTH(SalesData[[#This Row],[Order Date]],0)</f>
        <v>44957</v>
      </c>
      <c r="V420" s="9" t="str">
        <f>"Q"&amp;INT((MONTH(SalesData[[#This Row],[Order Date]])+2)/3)&amp;"-"&amp;YEAR(SalesData[[#This Row],[Order Date]])</f>
        <v>Q1-2023</v>
      </c>
    </row>
    <row r="421" spans="1:22" x14ac:dyDescent="0.35">
      <c r="A421" t="s">
        <v>534</v>
      </c>
      <c r="B421" s="1">
        <v>44949</v>
      </c>
      <c r="C421" t="s">
        <v>124</v>
      </c>
      <c r="D421" t="s">
        <v>13</v>
      </c>
      <c r="E421">
        <v>300215632</v>
      </c>
      <c r="F421" t="s">
        <v>387</v>
      </c>
      <c r="G421" t="s">
        <v>89</v>
      </c>
      <c r="H421" t="s">
        <v>90</v>
      </c>
      <c r="I421" t="s">
        <v>31</v>
      </c>
      <c r="J421" t="s">
        <v>19</v>
      </c>
      <c r="K421">
        <v>4671.87</v>
      </c>
      <c r="L421">
        <v>1235.07</v>
      </c>
      <c r="M421" t="s">
        <v>19</v>
      </c>
      <c r="N421">
        <v>0.26436309229494798</v>
      </c>
      <c r="O421" t="s">
        <v>11351</v>
      </c>
      <c r="P421" t="s">
        <v>11354</v>
      </c>
      <c r="R421" t="s">
        <v>11353</v>
      </c>
      <c r="S421">
        <f>IF(SalesData[[#This Row],[Return Status]]="Returned",1,0)</f>
        <v>0</v>
      </c>
      <c r="T421">
        <v>207.68</v>
      </c>
      <c r="U421" s="2">
        <f>EOMONTH(SalesData[[#This Row],[Order Date]],0)</f>
        <v>44957</v>
      </c>
      <c r="V421" s="9" t="str">
        <f>"Q"&amp;INT((MONTH(SalesData[[#This Row],[Order Date]])+2)/3)&amp;"-"&amp;YEAR(SalesData[[#This Row],[Order Date]])</f>
        <v>Q1-2023</v>
      </c>
    </row>
    <row r="422" spans="1:22" x14ac:dyDescent="0.35">
      <c r="A422" t="s">
        <v>536</v>
      </c>
      <c r="B422" s="1">
        <v>44937</v>
      </c>
      <c r="C422" t="s">
        <v>106</v>
      </c>
      <c r="D422" t="s">
        <v>99</v>
      </c>
      <c r="E422">
        <v>3117030376</v>
      </c>
      <c r="F422" t="s">
        <v>22</v>
      </c>
      <c r="G422" t="s">
        <v>23</v>
      </c>
      <c r="H422" t="s">
        <v>24</v>
      </c>
      <c r="I422" t="s">
        <v>17</v>
      </c>
      <c r="J422" t="s">
        <v>65</v>
      </c>
      <c r="K422">
        <v>3807.23</v>
      </c>
      <c r="L422">
        <v>434.76</v>
      </c>
      <c r="M422" t="s">
        <v>65</v>
      </c>
      <c r="N422">
        <v>0.11419325861584401</v>
      </c>
      <c r="O422" t="s">
        <v>11351</v>
      </c>
      <c r="P422" t="s">
        <v>11352</v>
      </c>
      <c r="R422" t="s">
        <v>11353</v>
      </c>
      <c r="S422">
        <f>IF(SalesData[[#This Row],[Return Status]]="Returned",1,0)</f>
        <v>0</v>
      </c>
      <c r="T422">
        <v>2821.33</v>
      </c>
      <c r="U422" s="2">
        <f>EOMONTH(SalesData[[#This Row],[Order Date]],0)</f>
        <v>44957</v>
      </c>
      <c r="V422" s="9" t="str">
        <f>"Q"&amp;INT((MONTH(SalesData[[#This Row],[Order Date]])+2)/3)&amp;"-"&amp;YEAR(SalesData[[#This Row],[Order Date]])</f>
        <v>Q1-2023</v>
      </c>
    </row>
    <row r="423" spans="1:22" x14ac:dyDescent="0.35">
      <c r="A423" t="s">
        <v>809</v>
      </c>
      <c r="B423" s="1">
        <v>44948</v>
      </c>
      <c r="C423" t="s">
        <v>49</v>
      </c>
      <c r="D423" t="s">
        <v>13</v>
      </c>
      <c r="E423">
        <v>458474362</v>
      </c>
      <c r="F423" t="s">
        <v>172</v>
      </c>
      <c r="G423" t="s">
        <v>11367</v>
      </c>
      <c r="H423" t="s">
        <v>121</v>
      </c>
      <c r="I423" t="s">
        <v>17</v>
      </c>
      <c r="J423" t="s">
        <v>43</v>
      </c>
      <c r="K423">
        <v>2667.82</v>
      </c>
      <c r="L423">
        <v>460.45</v>
      </c>
      <c r="M423" t="s">
        <v>43</v>
      </c>
      <c r="N423">
        <v>0.17259410305043099</v>
      </c>
      <c r="O423" t="s">
        <v>11351</v>
      </c>
      <c r="P423" t="s">
        <v>11352</v>
      </c>
      <c r="Q423" t="s">
        <v>11369</v>
      </c>
      <c r="R423" t="s">
        <v>11360</v>
      </c>
      <c r="S423">
        <f>IF(SalesData[[#This Row],[Return Status]]="Returned",1,0)</f>
        <v>1</v>
      </c>
      <c r="U423" s="2">
        <f>EOMONTH(SalesData[[#This Row],[Order Date]],0)</f>
        <v>44957</v>
      </c>
      <c r="V423" s="9" t="str">
        <f>"Q"&amp;INT((MONTH(SalesData[[#This Row],[Order Date]])+2)/3)&amp;"-"&amp;YEAR(SalesData[[#This Row],[Order Date]])</f>
        <v>Q1-2023</v>
      </c>
    </row>
    <row r="424" spans="1:22" x14ac:dyDescent="0.35">
      <c r="A424" t="s">
        <v>537</v>
      </c>
      <c r="B424" s="1">
        <v>44932</v>
      </c>
      <c r="C424" t="s">
        <v>205</v>
      </c>
      <c r="D424" t="s">
        <v>99</v>
      </c>
      <c r="E424">
        <v>6314624912</v>
      </c>
      <c r="F424" t="s">
        <v>88</v>
      </c>
      <c r="G424" t="s">
        <v>538</v>
      </c>
      <c r="H424" t="s">
        <v>90</v>
      </c>
      <c r="I424" t="s">
        <v>31</v>
      </c>
      <c r="J424" t="s">
        <v>62</v>
      </c>
      <c r="K424">
        <v>951.41</v>
      </c>
      <c r="L424">
        <v>35.89</v>
      </c>
      <c r="M424" t="s">
        <v>62</v>
      </c>
      <c r="N424">
        <v>3.7722958556248097E-2</v>
      </c>
      <c r="O424" t="s">
        <v>11355</v>
      </c>
      <c r="P424" t="s">
        <v>11356</v>
      </c>
      <c r="Q424" t="s">
        <v>11372</v>
      </c>
      <c r="R424" t="s">
        <v>11360</v>
      </c>
      <c r="S424">
        <f>IF(SalesData[[#This Row],[Return Status]]="Returned",1,0)</f>
        <v>1</v>
      </c>
      <c r="U424" s="2">
        <f>EOMONTH(SalesData[[#This Row],[Order Date]],0)</f>
        <v>44957</v>
      </c>
      <c r="V424" s="9" t="str">
        <f>"Q"&amp;INT((MONTH(SalesData[[#This Row],[Order Date]])+2)/3)&amp;"-"&amp;YEAR(SalesData[[#This Row],[Order Date]])</f>
        <v>Q1-2023</v>
      </c>
    </row>
    <row r="425" spans="1:22" x14ac:dyDescent="0.35">
      <c r="A425" t="s">
        <v>539</v>
      </c>
      <c r="B425" s="1">
        <v>44939</v>
      </c>
      <c r="C425" t="s">
        <v>162</v>
      </c>
      <c r="D425" t="s">
        <v>80</v>
      </c>
      <c r="E425">
        <v>8685074510</v>
      </c>
      <c r="F425" t="s">
        <v>133</v>
      </c>
      <c r="G425" t="s">
        <v>89</v>
      </c>
      <c r="H425" t="s">
        <v>90</v>
      </c>
      <c r="I425" t="s">
        <v>31</v>
      </c>
      <c r="J425" t="s">
        <v>65</v>
      </c>
      <c r="K425">
        <v>2025.41</v>
      </c>
      <c r="L425">
        <v>385.62</v>
      </c>
      <c r="M425" t="s">
        <v>65</v>
      </c>
      <c r="N425">
        <v>0.190391081311932</v>
      </c>
      <c r="O425" t="s">
        <v>11351</v>
      </c>
      <c r="P425" t="s">
        <v>11352</v>
      </c>
      <c r="R425" t="s">
        <v>11353</v>
      </c>
      <c r="S425">
        <f>IF(SalesData[[#This Row],[Return Status]]="Returned",1,0)</f>
        <v>0</v>
      </c>
      <c r="T425">
        <v>207.68</v>
      </c>
      <c r="U425" s="2">
        <f>EOMONTH(SalesData[[#This Row],[Order Date]],0)</f>
        <v>44957</v>
      </c>
      <c r="V425" s="9" t="str">
        <f>"Q"&amp;INT((MONTH(SalesData[[#This Row],[Order Date]])+2)/3)&amp;"-"&amp;YEAR(SalesData[[#This Row],[Order Date]])</f>
        <v>Q1-2023</v>
      </c>
    </row>
    <row r="426" spans="1:22" x14ac:dyDescent="0.35">
      <c r="A426" t="s">
        <v>540</v>
      </c>
      <c r="B426" s="1">
        <v>44948</v>
      </c>
      <c r="C426" t="s">
        <v>77</v>
      </c>
      <c r="D426" t="s">
        <v>99</v>
      </c>
      <c r="E426">
        <v>1009431814</v>
      </c>
      <c r="F426" t="s">
        <v>410</v>
      </c>
      <c r="G426" t="s">
        <v>29</v>
      </c>
      <c r="H426" t="s">
        <v>30</v>
      </c>
      <c r="I426" t="s">
        <v>31</v>
      </c>
      <c r="J426" t="s">
        <v>19</v>
      </c>
      <c r="K426">
        <v>2485.9499999999998</v>
      </c>
      <c r="L426">
        <v>189.37</v>
      </c>
      <c r="M426" t="s">
        <v>19</v>
      </c>
      <c r="N426">
        <v>7.6176109736720399E-2</v>
      </c>
      <c r="O426" t="s">
        <v>11351</v>
      </c>
      <c r="P426" t="s">
        <v>11356</v>
      </c>
      <c r="R426" t="s">
        <v>11353</v>
      </c>
      <c r="S426">
        <f>IF(SalesData[[#This Row],[Return Status]]="Returned",1,0)</f>
        <v>0</v>
      </c>
      <c r="T426">
        <v>2788.38</v>
      </c>
      <c r="U426" s="2">
        <f>EOMONTH(SalesData[[#This Row],[Order Date]],0)</f>
        <v>44957</v>
      </c>
      <c r="V426" s="9" t="str">
        <f>"Q"&amp;INT((MONTH(SalesData[[#This Row],[Order Date]])+2)/3)&amp;"-"&amp;YEAR(SalesData[[#This Row],[Order Date]])</f>
        <v>Q1-2023</v>
      </c>
    </row>
    <row r="427" spans="1:22" x14ac:dyDescent="0.35">
      <c r="A427" t="s">
        <v>541</v>
      </c>
      <c r="B427" s="1">
        <v>44955</v>
      </c>
      <c r="C427" t="s">
        <v>12</v>
      </c>
      <c r="D427" t="s">
        <v>39</v>
      </c>
      <c r="E427">
        <v>4325122572</v>
      </c>
      <c r="F427" t="s">
        <v>410</v>
      </c>
      <c r="G427" t="s">
        <v>29</v>
      </c>
      <c r="H427" t="s">
        <v>30</v>
      </c>
      <c r="I427" t="s">
        <v>31</v>
      </c>
      <c r="J427" t="s">
        <v>61</v>
      </c>
      <c r="K427">
        <v>4408.66</v>
      </c>
      <c r="L427">
        <v>335.48</v>
      </c>
      <c r="M427" t="s">
        <v>62</v>
      </c>
      <c r="N427">
        <v>7.6095684402970501E-2</v>
      </c>
      <c r="O427" t="s">
        <v>11351</v>
      </c>
      <c r="P427" t="s">
        <v>11356</v>
      </c>
      <c r="R427" t="s">
        <v>11353</v>
      </c>
      <c r="S427">
        <f>IF(SalesData[[#This Row],[Return Status]]="Returned",1,0)</f>
        <v>0</v>
      </c>
      <c r="T427">
        <v>2788.38</v>
      </c>
      <c r="U427" s="2">
        <f>EOMONTH(SalesData[[#This Row],[Order Date]],0)</f>
        <v>44957</v>
      </c>
      <c r="V427" s="9" t="str">
        <f>"Q"&amp;INT((MONTH(SalesData[[#This Row],[Order Date]])+2)/3)&amp;"-"&amp;YEAR(SalesData[[#This Row],[Order Date]])</f>
        <v>Q1-2023</v>
      </c>
    </row>
    <row r="428" spans="1:22" x14ac:dyDescent="0.35">
      <c r="A428" t="s">
        <v>542</v>
      </c>
      <c r="B428" s="1">
        <v>44955</v>
      </c>
      <c r="C428" t="s">
        <v>113</v>
      </c>
      <c r="D428" t="s">
        <v>46</v>
      </c>
      <c r="E428">
        <v>9438822114</v>
      </c>
      <c r="F428" t="s">
        <v>40</v>
      </c>
      <c r="G428" t="s">
        <v>69</v>
      </c>
      <c r="H428" t="s">
        <v>11357</v>
      </c>
      <c r="I428" t="s">
        <v>31</v>
      </c>
      <c r="J428" t="s">
        <v>19</v>
      </c>
      <c r="K428">
        <v>3323.77</v>
      </c>
      <c r="L428">
        <v>327.24</v>
      </c>
      <c r="M428" t="s">
        <v>19</v>
      </c>
      <c r="N428">
        <v>9.8454465862559695E-2</v>
      </c>
      <c r="O428" t="s">
        <v>11351</v>
      </c>
      <c r="P428" t="s">
        <v>11356</v>
      </c>
      <c r="R428" t="s">
        <v>11353</v>
      </c>
      <c r="S428">
        <f>IF(SalesData[[#This Row],[Return Status]]="Returned",1,0)</f>
        <v>0</v>
      </c>
      <c r="T428">
        <v>2081.52</v>
      </c>
      <c r="U428" s="2">
        <f>EOMONTH(SalesData[[#This Row],[Order Date]],0)</f>
        <v>44957</v>
      </c>
      <c r="V428" s="9" t="str">
        <f>"Q"&amp;INT((MONTH(SalesData[[#This Row],[Order Date]])+2)/3)&amp;"-"&amp;YEAR(SalesData[[#This Row],[Order Date]])</f>
        <v>Q1-2023</v>
      </c>
    </row>
    <row r="429" spans="1:22" x14ac:dyDescent="0.35">
      <c r="A429" t="s">
        <v>543</v>
      </c>
      <c r="B429" s="1">
        <v>44943</v>
      </c>
      <c r="C429" t="s">
        <v>144</v>
      </c>
      <c r="D429" t="s">
        <v>46</v>
      </c>
      <c r="E429">
        <v>2632570396</v>
      </c>
      <c r="F429" t="s">
        <v>88</v>
      </c>
      <c r="G429" t="s">
        <v>11379</v>
      </c>
      <c r="H429" t="s">
        <v>90</v>
      </c>
      <c r="I429" t="s">
        <v>31</v>
      </c>
      <c r="J429" t="s">
        <v>61</v>
      </c>
      <c r="K429">
        <v>3200.89</v>
      </c>
      <c r="L429">
        <v>930.41</v>
      </c>
      <c r="M429" t="s">
        <v>62</v>
      </c>
      <c r="N429">
        <v>0.29067228177163201</v>
      </c>
      <c r="O429" t="s">
        <v>11351</v>
      </c>
      <c r="P429" t="s">
        <v>11354</v>
      </c>
      <c r="R429" t="s">
        <v>11353</v>
      </c>
      <c r="S429">
        <f>IF(SalesData[[#This Row],[Return Status]]="Returned",1,0)</f>
        <v>0</v>
      </c>
      <c r="U429" s="2">
        <f>EOMONTH(SalesData[[#This Row],[Order Date]],0)</f>
        <v>44957</v>
      </c>
      <c r="V429" s="9" t="str">
        <f>"Q"&amp;INT((MONTH(SalesData[[#This Row],[Order Date]])+2)/3)&amp;"-"&amp;YEAR(SalesData[[#This Row],[Order Date]])</f>
        <v>Q1-2023</v>
      </c>
    </row>
    <row r="430" spans="1:22" x14ac:dyDescent="0.35">
      <c r="A430" t="s">
        <v>544</v>
      </c>
      <c r="B430" s="1">
        <v>44952</v>
      </c>
      <c r="C430" t="s">
        <v>106</v>
      </c>
      <c r="D430" t="s">
        <v>80</v>
      </c>
      <c r="E430">
        <v>4430985916</v>
      </c>
      <c r="F430" t="s">
        <v>238</v>
      </c>
      <c r="G430" t="s">
        <v>545</v>
      </c>
      <c r="H430" t="s">
        <v>75</v>
      </c>
      <c r="I430" t="s">
        <v>36</v>
      </c>
      <c r="J430" t="s">
        <v>42</v>
      </c>
      <c r="K430">
        <v>2342.2600000000002</v>
      </c>
      <c r="L430">
        <v>165.27</v>
      </c>
      <c r="M430" t="s">
        <v>43</v>
      </c>
      <c r="N430">
        <v>7.05600573804787E-2</v>
      </c>
      <c r="O430" t="s">
        <v>11351</v>
      </c>
      <c r="P430" t="s">
        <v>11356</v>
      </c>
      <c r="R430" t="s">
        <v>11353</v>
      </c>
      <c r="S430">
        <f>IF(SalesData[[#This Row],[Return Status]]="Returned",1,0)</f>
        <v>0</v>
      </c>
      <c r="U430" s="2">
        <f>EOMONTH(SalesData[[#This Row],[Order Date]],0)</f>
        <v>44957</v>
      </c>
      <c r="V430" s="9" t="str">
        <f>"Q"&amp;INT((MONTH(SalesData[[#This Row],[Order Date]])+2)/3)&amp;"-"&amp;YEAR(SalesData[[#This Row],[Order Date]])</f>
        <v>Q1-2023</v>
      </c>
    </row>
    <row r="431" spans="1:22" x14ac:dyDescent="0.35">
      <c r="A431" t="s">
        <v>1321</v>
      </c>
      <c r="B431" s="1">
        <v>44973</v>
      </c>
      <c r="C431" t="s">
        <v>67</v>
      </c>
      <c r="D431" t="s">
        <v>39</v>
      </c>
      <c r="E431">
        <v>2820632280</v>
      </c>
      <c r="F431" t="s">
        <v>410</v>
      </c>
      <c r="G431" t="s">
        <v>29</v>
      </c>
      <c r="H431" t="s">
        <v>30</v>
      </c>
      <c r="I431" t="s">
        <v>31</v>
      </c>
      <c r="J431" t="s">
        <v>62</v>
      </c>
      <c r="K431">
        <v>1308.26</v>
      </c>
      <c r="L431">
        <v>287.81</v>
      </c>
      <c r="M431" t="s">
        <v>62</v>
      </c>
      <c r="N431">
        <v>0.21999449650681099</v>
      </c>
      <c r="O431" t="s">
        <v>11351</v>
      </c>
      <c r="P431" t="s">
        <v>11354</v>
      </c>
      <c r="Q431" t="s">
        <v>11376</v>
      </c>
      <c r="R431" t="s">
        <v>11360</v>
      </c>
      <c r="S431">
        <f>IF(SalesData[[#This Row],[Return Status]]="Returned",1,0)</f>
        <v>1</v>
      </c>
      <c r="T431">
        <v>2788.38</v>
      </c>
      <c r="U431" s="2">
        <f>EOMONTH(SalesData[[#This Row],[Order Date]],0)</f>
        <v>44985</v>
      </c>
      <c r="V431" s="9" t="str">
        <f>"Q"&amp;INT((MONTH(SalesData[[#This Row],[Order Date]])+2)/3)&amp;"-"&amp;YEAR(SalesData[[#This Row],[Order Date]])</f>
        <v>Q1-2023</v>
      </c>
    </row>
    <row r="432" spans="1:22" x14ac:dyDescent="0.35">
      <c r="A432" t="s">
        <v>546</v>
      </c>
      <c r="B432" s="1">
        <v>44934</v>
      </c>
      <c r="C432" t="s">
        <v>184</v>
      </c>
      <c r="D432" t="s">
        <v>39</v>
      </c>
      <c r="E432">
        <v>349107406</v>
      </c>
      <c r="F432" t="s">
        <v>172</v>
      </c>
      <c r="G432" t="s">
        <v>141</v>
      </c>
      <c r="H432" t="s">
        <v>121</v>
      </c>
      <c r="I432" t="s">
        <v>17</v>
      </c>
      <c r="J432" t="s">
        <v>19</v>
      </c>
      <c r="K432">
        <v>3930.61</v>
      </c>
      <c r="L432">
        <v>650.66999999999996</v>
      </c>
      <c r="M432" t="s">
        <v>19</v>
      </c>
      <c r="N432">
        <v>0.16553919111791801</v>
      </c>
      <c r="O432" t="s">
        <v>11351</v>
      </c>
      <c r="P432" t="s">
        <v>11352</v>
      </c>
      <c r="R432" t="s">
        <v>11353</v>
      </c>
      <c r="S432">
        <f>IF(SalesData[[#This Row],[Return Status]]="Returned",1,0)</f>
        <v>0</v>
      </c>
      <c r="T432">
        <v>2793.38</v>
      </c>
      <c r="U432" s="2">
        <f>EOMONTH(SalesData[[#This Row],[Order Date]],0)</f>
        <v>44957</v>
      </c>
      <c r="V432" s="9" t="str">
        <f>"Q"&amp;INT((MONTH(SalesData[[#This Row],[Order Date]])+2)/3)&amp;"-"&amp;YEAR(SalesData[[#This Row],[Order Date]])</f>
        <v>Q1-2023</v>
      </c>
    </row>
    <row r="433" spans="1:22" x14ac:dyDescent="0.35">
      <c r="A433" t="s">
        <v>547</v>
      </c>
      <c r="B433" s="1">
        <v>44940</v>
      </c>
      <c r="C433" t="s">
        <v>92</v>
      </c>
      <c r="D433" t="s">
        <v>72</v>
      </c>
      <c r="E433">
        <v>3075366614</v>
      </c>
      <c r="F433" t="s">
        <v>147</v>
      </c>
      <c r="G433" t="s">
        <v>84</v>
      </c>
      <c r="H433" t="s">
        <v>85</v>
      </c>
      <c r="I433" t="s">
        <v>31</v>
      </c>
      <c r="J433" t="s">
        <v>62</v>
      </c>
      <c r="K433">
        <v>4025.81</v>
      </c>
      <c r="L433">
        <v>272.05</v>
      </c>
      <c r="M433" t="s">
        <v>62</v>
      </c>
      <c r="N433">
        <v>6.7576462873309998E-2</v>
      </c>
      <c r="O433" t="s">
        <v>11351</v>
      </c>
      <c r="P433" t="s">
        <v>11356</v>
      </c>
      <c r="R433" t="s">
        <v>11353</v>
      </c>
      <c r="S433">
        <f>IF(SalesData[[#This Row],[Return Status]]="Returned",1,0)</f>
        <v>0</v>
      </c>
      <c r="T433">
        <v>847.14</v>
      </c>
      <c r="U433" s="2">
        <f>EOMONTH(SalesData[[#This Row],[Order Date]],0)</f>
        <v>44957</v>
      </c>
      <c r="V433" s="9" t="str">
        <f>"Q"&amp;INT((MONTH(SalesData[[#This Row],[Order Date]])+2)/3)&amp;"-"&amp;YEAR(SalesData[[#This Row],[Order Date]])</f>
        <v>Q1-2023</v>
      </c>
    </row>
    <row r="434" spans="1:22" x14ac:dyDescent="0.35">
      <c r="A434" t="s">
        <v>548</v>
      </c>
      <c r="B434" s="1">
        <v>44953</v>
      </c>
      <c r="C434" t="s">
        <v>21</v>
      </c>
      <c r="D434" t="s">
        <v>39</v>
      </c>
      <c r="E434">
        <v>8266128758</v>
      </c>
      <c r="F434" t="s">
        <v>170</v>
      </c>
      <c r="G434" t="s">
        <v>69</v>
      </c>
      <c r="H434" t="s">
        <v>41</v>
      </c>
      <c r="I434" t="s">
        <v>31</v>
      </c>
      <c r="J434" t="s">
        <v>62</v>
      </c>
      <c r="K434">
        <v>2317.19</v>
      </c>
      <c r="L434">
        <v>640.45000000000005</v>
      </c>
      <c r="M434" t="s">
        <v>62</v>
      </c>
      <c r="N434">
        <v>0.27639080092698498</v>
      </c>
      <c r="O434" t="s">
        <v>11351</v>
      </c>
      <c r="P434" t="s">
        <v>11354</v>
      </c>
      <c r="R434" t="s">
        <v>11353</v>
      </c>
      <c r="S434">
        <f>IF(SalesData[[#This Row],[Return Status]]="Returned",1,0)</f>
        <v>0</v>
      </c>
      <c r="T434">
        <v>2081.52</v>
      </c>
      <c r="U434" s="2">
        <f>EOMONTH(SalesData[[#This Row],[Order Date]],0)</f>
        <v>44957</v>
      </c>
      <c r="V434" s="9" t="str">
        <f>"Q"&amp;INT((MONTH(SalesData[[#This Row],[Order Date]])+2)/3)&amp;"-"&amp;YEAR(SalesData[[#This Row],[Order Date]])</f>
        <v>Q1-2023</v>
      </c>
    </row>
    <row r="435" spans="1:22" x14ac:dyDescent="0.35">
      <c r="A435" t="s">
        <v>549</v>
      </c>
      <c r="B435" s="1">
        <v>44931</v>
      </c>
      <c r="C435" t="s">
        <v>67</v>
      </c>
      <c r="D435" t="s">
        <v>27</v>
      </c>
      <c r="E435">
        <v>2989406260</v>
      </c>
      <c r="F435" t="s">
        <v>120</v>
      </c>
      <c r="G435" t="s">
        <v>11367</v>
      </c>
      <c r="H435" t="s">
        <v>121</v>
      </c>
      <c r="I435" t="s">
        <v>17</v>
      </c>
      <c r="J435" t="s">
        <v>43</v>
      </c>
      <c r="K435">
        <v>1680.75</v>
      </c>
      <c r="L435">
        <v>94.62</v>
      </c>
      <c r="M435" t="s">
        <v>43</v>
      </c>
      <c r="N435">
        <v>5.6296296296296303E-2</v>
      </c>
      <c r="O435" t="s">
        <v>11351</v>
      </c>
      <c r="P435" t="s">
        <v>11356</v>
      </c>
      <c r="Q435" t="s">
        <v>11369</v>
      </c>
      <c r="R435" t="s">
        <v>11360</v>
      </c>
      <c r="S435">
        <f>IF(SalesData[[#This Row],[Return Status]]="Returned",1,0)</f>
        <v>1</v>
      </c>
      <c r="U435" s="2">
        <f>EOMONTH(SalesData[[#This Row],[Order Date]],0)</f>
        <v>44957</v>
      </c>
      <c r="V435" s="9" t="str">
        <f>"Q"&amp;INT((MONTH(SalesData[[#This Row],[Order Date]])+2)/3)&amp;"-"&amp;YEAR(SalesData[[#This Row],[Order Date]])</f>
        <v>Q1-2023</v>
      </c>
    </row>
    <row r="436" spans="1:22" x14ac:dyDescent="0.35">
      <c r="A436" t="s">
        <v>550</v>
      </c>
      <c r="B436" s="1">
        <v>44943</v>
      </c>
      <c r="C436" t="s">
        <v>87</v>
      </c>
      <c r="D436" t="s">
        <v>39</v>
      </c>
      <c r="E436">
        <v>2324407931</v>
      </c>
      <c r="F436" t="s">
        <v>83</v>
      </c>
      <c r="G436" t="s">
        <v>84</v>
      </c>
      <c r="H436" t="s">
        <v>85</v>
      </c>
      <c r="I436" t="s">
        <v>31</v>
      </c>
      <c r="J436" t="s">
        <v>61</v>
      </c>
      <c r="K436">
        <v>1251.0899999999999</v>
      </c>
      <c r="L436">
        <v>72.53</v>
      </c>
      <c r="M436" t="s">
        <v>62</v>
      </c>
      <c r="N436">
        <v>5.7973447154081599E-2</v>
      </c>
      <c r="O436" t="s">
        <v>11351</v>
      </c>
      <c r="P436" t="s">
        <v>11356</v>
      </c>
      <c r="R436" t="s">
        <v>11353</v>
      </c>
      <c r="S436">
        <f>IF(SalesData[[#This Row],[Return Status]]="Returned",1,0)</f>
        <v>0</v>
      </c>
      <c r="T436">
        <v>847.14</v>
      </c>
      <c r="U436" s="2">
        <f>EOMONTH(SalesData[[#This Row],[Order Date]],0)</f>
        <v>44957</v>
      </c>
      <c r="V436" s="9" t="str">
        <f>"Q"&amp;INT((MONTH(SalesData[[#This Row],[Order Date]])+2)/3)&amp;"-"&amp;YEAR(SalesData[[#This Row],[Order Date]])</f>
        <v>Q1-2023</v>
      </c>
    </row>
    <row r="437" spans="1:22" x14ac:dyDescent="0.35">
      <c r="A437" t="s">
        <v>551</v>
      </c>
      <c r="B437" s="1">
        <v>44945</v>
      </c>
      <c r="C437" t="s">
        <v>162</v>
      </c>
      <c r="D437" t="s">
        <v>145</v>
      </c>
      <c r="E437">
        <v>3849791620</v>
      </c>
      <c r="F437" t="s">
        <v>133</v>
      </c>
      <c r="G437" t="s">
        <v>89</v>
      </c>
      <c r="H437" t="s">
        <v>11357</v>
      </c>
      <c r="I437" t="s">
        <v>31</v>
      </c>
      <c r="J437" t="s">
        <v>62</v>
      </c>
      <c r="K437">
        <v>2391.27</v>
      </c>
      <c r="L437">
        <v>259</v>
      </c>
      <c r="M437" t="s">
        <v>62</v>
      </c>
      <c r="N437">
        <v>0.108310646643834</v>
      </c>
      <c r="O437" t="s">
        <v>11351</v>
      </c>
      <c r="P437" t="s">
        <v>11352</v>
      </c>
      <c r="R437" t="s">
        <v>11353</v>
      </c>
      <c r="S437">
        <f>IF(SalesData[[#This Row],[Return Status]]="Returned",1,0)</f>
        <v>0</v>
      </c>
      <c r="T437">
        <v>207.68</v>
      </c>
      <c r="U437" s="2">
        <f>EOMONTH(SalesData[[#This Row],[Order Date]],0)</f>
        <v>44957</v>
      </c>
      <c r="V437" s="9" t="str">
        <f>"Q"&amp;INT((MONTH(SalesData[[#This Row],[Order Date]])+2)/3)&amp;"-"&amp;YEAR(SalesData[[#This Row],[Order Date]])</f>
        <v>Q1-2023</v>
      </c>
    </row>
    <row r="438" spans="1:22" x14ac:dyDescent="0.35">
      <c r="A438" t="s">
        <v>552</v>
      </c>
      <c r="B438" s="1">
        <v>44940</v>
      </c>
      <c r="C438" t="s">
        <v>188</v>
      </c>
      <c r="D438" t="s">
        <v>145</v>
      </c>
      <c r="E438">
        <v>471960940</v>
      </c>
      <c r="F438" t="s">
        <v>312</v>
      </c>
      <c r="G438" t="s">
        <v>141</v>
      </c>
      <c r="H438" t="s">
        <v>11357</v>
      </c>
      <c r="I438" t="s">
        <v>17</v>
      </c>
      <c r="J438" t="s">
        <v>62</v>
      </c>
      <c r="K438">
        <v>2350.1799999999998</v>
      </c>
      <c r="L438">
        <v>529.33000000000004</v>
      </c>
      <c r="M438" t="s">
        <v>62</v>
      </c>
      <c r="N438">
        <v>0.22522955688500501</v>
      </c>
      <c r="O438" t="s">
        <v>11351</v>
      </c>
      <c r="P438" t="s">
        <v>11354</v>
      </c>
      <c r="R438" t="s">
        <v>11353</v>
      </c>
      <c r="S438">
        <f>IF(SalesData[[#This Row],[Return Status]]="Returned",1,0)</f>
        <v>0</v>
      </c>
      <c r="T438">
        <v>2793.38</v>
      </c>
      <c r="U438" s="2">
        <f>EOMONTH(SalesData[[#This Row],[Order Date]],0)</f>
        <v>44957</v>
      </c>
      <c r="V438" s="9" t="str">
        <f>"Q"&amp;INT((MONTH(SalesData[[#This Row],[Order Date]])+2)/3)&amp;"-"&amp;YEAR(SalesData[[#This Row],[Order Date]])</f>
        <v>Q1-2023</v>
      </c>
    </row>
    <row r="439" spans="1:22" x14ac:dyDescent="0.35">
      <c r="A439" t="s">
        <v>553</v>
      </c>
      <c r="B439" s="1">
        <v>44951</v>
      </c>
      <c r="C439" t="s">
        <v>49</v>
      </c>
      <c r="D439" t="s">
        <v>13</v>
      </c>
      <c r="E439">
        <v>2259572446</v>
      </c>
      <c r="F439" t="s">
        <v>28</v>
      </c>
      <c r="G439" t="s">
        <v>29</v>
      </c>
      <c r="H439" t="s">
        <v>30</v>
      </c>
      <c r="I439" t="s">
        <v>31</v>
      </c>
      <c r="J439" t="s">
        <v>18</v>
      </c>
      <c r="K439">
        <v>2888.67</v>
      </c>
      <c r="L439">
        <v>809.99</v>
      </c>
      <c r="M439" t="s">
        <v>19</v>
      </c>
      <c r="N439">
        <v>0.28040239972028702</v>
      </c>
      <c r="O439" t="s">
        <v>11351</v>
      </c>
      <c r="P439" t="s">
        <v>11354</v>
      </c>
      <c r="R439" t="s">
        <v>11353</v>
      </c>
      <c r="S439">
        <f>IF(SalesData[[#This Row],[Return Status]]="Returned",1,0)</f>
        <v>0</v>
      </c>
      <c r="T439">
        <v>2788.38</v>
      </c>
      <c r="U439" s="2">
        <f>EOMONTH(SalesData[[#This Row],[Order Date]],0)</f>
        <v>44957</v>
      </c>
      <c r="V439" s="9" t="str">
        <f>"Q"&amp;INT((MONTH(SalesData[[#This Row],[Order Date]])+2)/3)&amp;"-"&amp;YEAR(SalesData[[#This Row],[Order Date]])</f>
        <v>Q1-2023</v>
      </c>
    </row>
    <row r="440" spans="1:22" x14ac:dyDescent="0.35">
      <c r="A440" t="s">
        <v>554</v>
      </c>
      <c r="B440" s="1">
        <v>44942</v>
      </c>
      <c r="C440" t="s">
        <v>67</v>
      </c>
      <c r="D440" t="s">
        <v>13</v>
      </c>
      <c r="E440">
        <v>23117753</v>
      </c>
      <c r="F440" t="s">
        <v>103</v>
      </c>
      <c r="G440" t="s">
        <v>23</v>
      </c>
      <c r="H440" t="s">
        <v>11357</v>
      </c>
      <c r="I440" t="s">
        <v>17</v>
      </c>
      <c r="J440" t="s">
        <v>19</v>
      </c>
      <c r="K440">
        <v>3783.95</v>
      </c>
      <c r="L440">
        <v>542.67999999999995</v>
      </c>
      <c r="M440" t="s">
        <v>19</v>
      </c>
      <c r="N440">
        <v>0.143416271356651</v>
      </c>
      <c r="O440" t="s">
        <v>11351</v>
      </c>
      <c r="P440" t="s">
        <v>11352</v>
      </c>
      <c r="R440" t="s">
        <v>11353</v>
      </c>
      <c r="S440">
        <f>IF(SalesData[[#This Row],[Return Status]]="Returned",1,0)</f>
        <v>0</v>
      </c>
      <c r="T440">
        <v>2821.33</v>
      </c>
      <c r="U440" s="2">
        <f>EOMONTH(SalesData[[#This Row],[Order Date]],0)</f>
        <v>44957</v>
      </c>
      <c r="V440" s="9" t="str">
        <f>"Q"&amp;INT((MONTH(SalesData[[#This Row],[Order Date]])+2)/3)&amp;"-"&amp;YEAR(SalesData[[#This Row],[Order Date]])</f>
        <v>Q1-2023</v>
      </c>
    </row>
    <row r="441" spans="1:22" x14ac:dyDescent="0.35">
      <c r="A441" t="s">
        <v>555</v>
      </c>
      <c r="B441" s="1">
        <v>44928</v>
      </c>
      <c r="C441" t="s">
        <v>87</v>
      </c>
      <c r="D441" t="s">
        <v>46</v>
      </c>
      <c r="E441">
        <v>2517629833</v>
      </c>
      <c r="F441" t="s">
        <v>292</v>
      </c>
      <c r="G441" t="s">
        <v>69</v>
      </c>
      <c r="H441" t="s">
        <v>11357</v>
      </c>
      <c r="I441" t="s">
        <v>31</v>
      </c>
      <c r="J441" t="s">
        <v>42</v>
      </c>
      <c r="K441">
        <v>2181.63</v>
      </c>
      <c r="L441">
        <v>376.77</v>
      </c>
      <c r="M441" t="s">
        <v>43</v>
      </c>
      <c r="N441">
        <v>0.172701145473797</v>
      </c>
      <c r="O441" t="s">
        <v>11351</v>
      </c>
      <c r="P441" t="s">
        <v>11352</v>
      </c>
      <c r="R441" t="s">
        <v>11353</v>
      </c>
      <c r="S441">
        <f>IF(SalesData[[#This Row],[Return Status]]="Returned",1,0)</f>
        <v>0</v>
      </c>
      <c r="T441">
        <v>2081.52</v>
      </c>
      <c r="U441" s="2">
        <f>EOMONTH(SalesData[[#This Row],[Order Date]],0)</f>
        <v>44957</v>
      </c>
      <c r="V441" s="9" t="str">
        <f>"Q"&amp;INT((MONTH(SalesData[[#This Row],[Order Date]])+2)/3)&amp;"-"&amp;YEAR(SalesData[[#This Row],[Order Date]])</f>
        <v>Q1-2023</v>
      </c>
    </row>
    <row r="442" spans="1:22" x14ac:dyDescent="0.35">
      <c r="A442" t="s">
        <v>556</v>
      </c>
      <c r="B442" s="1">
        <v>44931</v>
      </c>
      <c r="C442" t="s">
        <v>176</v>
      </c>
      <c r="D442" t="s">
        <v>80</v>
      </c>
      <c r="E442">
        <v>9815287339</v>
      </c>
      <c r="F442" t="s">
        <v>357</v>
      </c>
      <c r="G442" t="s">
        <v>164</v>
      </c>
      <c r="H442" t="s">
        <v>165</v>
      </c>
      <c r="I442" t="s">
        <v>36</v>
      </c>
      <c r="J442" t="s">
        <v>19</v>
      </c>
      <c r="K442">
        <v>4011.95</v>
      </c>
      <c r="L442">
        <v>595.76</v>
      </c>
      <c r="M442" t="s">
        <v>19</v>
      </c>
      <c r="N442">
        <v>0.14849636710327899</v>
      </c>
      <c r="O442" t="s">
        <v>11351</v>
      </c>
      <c r="P442" t="s">
        <v>11352</v>
      </c>
      <c r="R442" t="s">
        <v>11353</v>
      </c>
      <c r="S442">
        <f>IF(SalesData[[#This Row],[Return Status]]="Returned",1,0)</f>
        <v>0</v>
      </c>
      <c r="U442" s="2">
        <f>EOMONTH(SalesData[[#This Row],[Order Date]],0)</f>
        <v>44957</v>
      </c>
      <c r="V442" s="9" t="str">
        <f>"Q"&amp;INT((MONTH(SalesData[[#This Row],[Order Date]])+2)/3)&amp;"-"&amp;YEAR(SalesData[[#This Row],[Order Date]])</f>
        <v>Q1-2023</v>
      </c>
    </row>
    <row r="443" spans="1:22" x14ac:dyDescent="0.35">
      <c r="A443" t="s">
        <v>557</v>
      </c>
      <c r="B443" s="1">
        <v>44954</v>
      </c>
      <c r="C443" t="s">
        <v>57</v>
      </c>
      <c r="D443" t="s">
        <v>46</v>
      </c>
      <c r="E443">
        <v>9850344651</v>
      </c>
      <c r="F443" t="s">
        <v>22</v>
      </c>
      <c r="G443" t="s">
        <v>23</v>
      </c>
      <c r="H443" t="s">
        <v>24</v>
      </c>
      <c r="I443" t="s">
        <v>17</v>
      </c>
      <c r="J443" t="s">
        <v>65</v>
      </c>
      <c r="K443">
        <v>2008.11</v>
      </c>
      <c r="L443">
        <v>90.96</v>
      </c>
      <c r="M443" t="s">
        <v>65</v>
      </c>
      <c r="N443">
        <v>4.5296323408578198E-2</v>
      </c>
      <c r="O443" t="s">
        <v>11351</v>
      </c>
      <c r="P443" t="s">
        <v>11356</v>
      </c>
      <c r="R443" t="s">
        <v>11353</v>
      </c>
      <c r="S443">
        <f>IF(SalesData[[#This Row],[Return Status]]="Returned",1,0)</f>
        <v>0</v>
      </c>
      <c r="T443">
        <v>2821.33</v>
      </c>
      <c r="U443" s="2">
        <f>EOMONTH(SalesData[[#This Row],[Order Date]],0)</f>
        <v>44957</v>
      </c>
      <c r="V443" s="9" t="str">
        <f>"Q"&amp;INT((MONTH(SalesData[[#This Row],[Order Date]])+2)/3)&amp;"-"&amp;YEAR(SalesData[[#This Row],[Order Date]])</f>
        <v>Q1-2023</v>
      </c>
    </row>
    <row r="444" spans="1:22" x14ac:dyDescent="0.35">
      <c r="A444" t="s">
        <v>558</v>
      </c>
      <c r="B444" s="1">
        <v>44949</v>
      </c>
      <c r="C444" t="s">
        <v>94</v>
      </c>
      <c r="D444" t="s">
        <v>99</v>
      </c>
      <c r="E444">
        <v>5023850371</v>
      </c>
      <c r="F444" t="s">
        <v>222</v>
      </c>
      <c r="G444" t="s">
        <v>164</v>
      </c>
      <c r="H444" t="s">
        <v>165</v>
      </c>
      <c r="I444" t="s">
        <v>36</v>
      </c>
      <c r="J444" t="s">
        <v>19</v>
      </c>
      <c r="K444">
        <v>4439.84</v>
      </c>
      <c r="L444">
        <v>707.13</v>
      </c>
      <c r="M444" t="s">
        <v>19</v>
      </c>
      <c r="N444">
        <v>0.15926925294605199</v>
      </c>
      <c r="O444" t="s">
        <v>11351</v>
      </c>
      <c r="P444" t="s">
        <v>11352</v>
      </c>
      <c r="R444" t="s">
        <v>11353</v>
      </c>
      <c r="S444">
        <f>IF(SalesData[[#This Row],[Return Status]]="Returned",1,0)</f>
        <v>0</v>
      </c>
      <c r="U444" s="2">
        <f>EOMONTH(SalesData[[#This Row],[Order Date]],0)</f>
        <v>44957</v>
      </c>
      <c r="V444" s="9" t="str">
        <f>"Q"&amp;INT((MONTH(SalesData[[#This Row],[Order Date]])+2)/3)&amp;"-"&amp;YEAR(SalesData[[#This Row],[Order Date]])</f>
        <v>Q1-2023</v>
      </c>
    </row>
    <row r="445" spans="1:22" x14ac:dyDescent="0.35">
      <c r="A445" t="s">
        <v>559</v>
      </c>
      <c r="B445" s="1">
        <v>44932</v>
      </c>
      <c r="C445" t="s">
        <v>113</v>
      </c>
      <c r="D445" t="s">
        <v>72</v>
      </c>
      <c r="E445">
        <v>3000389608</v>
      </c>
      <c r="F445" t="s">
        <v>127</v>
      </c>
      <c r="G445" t="s">
        <v>29</v>
      </c>
      <c r="H445" t="s">
        <v>30</v>
      </c>
      <c r="I445" t="s">
        <v>31</v>
      </c>
      <c r="J445" t="s">
        <v>65</v>
      </c>
      <c r="K445">
        <v>3512.66</v>
      </c>
      <c r="L445">
        <v>626.58000000000004</v>
      </c>
      <c r="M445" t="s">
        <v>65</v>
      </c>
      <c r="N445">
        <v>0.178377639737407</v>
      </c>
      <c r="O445" t="s">
        <v>11351</v>
      </c>
      <c r="P445" t="s">
        <v>11352</v>
      </c>
      <c r="R445" t="s">
        <v>11353</v>
      </c>
      <c r="S445">
        <f>IF(SalesData[[#This Row],[Return Status]]="Returned",1,0)</f>
        <v>0</v>
      </c>
      <c r="T445">
        <v>2788.38</v>
      </c>
      <c r="U445" s="2">
        <f>EOMONTH(SalesData[[#This Row],[Order Date]],0)</f>
        <v>44957</v>
      </c>
      <c r="V445" s="9" t="str">
        <f>"Q"&amp;INT((MONTH(SalesData[[#This Row],[Order Date]])+2)/3)&amp;"-"&amp;YEAR(SalesData[[#This Row],[Order Date]])</f>
        <v>Q1-2023</v>
      </c>
    </row>
    <row r="446" spans="1:22" x14ac:dyDescent="0.35">
      <c r="A446" t="s">
        <v>560</v>
      </c>
      <c r="B446" s="1">
        <v>44944</v>
      </c>
      <c r="C446" t="s">
        <v>49</v>
      </c>
      <c r="D446" t="s">
        <v>99</v>
      </c>
      <c r="E446">
        <v>1903689003</v>
      </c>
      <c r="F446" t="s">
        <v>120</v>
      </c>
      <c r="G446" t="s">
        <v>141</v>
      </c>
      <c r="H446" t="s">
        <v>121</v>
      </c>
      <c r="I446" t="s">
        <v>17</v>
      </c>
      <c r="J446" t="s">
        <v>18</v>
      </c>
      <c r="K446">
        <v>1584.35</v>
      </c>
      <c r="L446">
        <v>305.23</v>
      </c>
      <c r="M446" t="s">
        <v>19</v>
      </c>
      <c r="N446">
        <v>0.192653138511061</v>
      </c>
      <c r="O446" t="s">
        <v>11351</v>
      </c>
      <c r="P446" t="s">
        <v>11352</v>
      </c>
      <c r="R446" t="s">
        <v>11353</v>
      </c>
      <c r="S446">
        <f>IF(SalesData[[#This Row],[Return Status]]="Returned",1,0)</f>
        <v>0</v>
      </c>
      <c r="T446">
        <v>2793.38</v>
      </c>
      <c r="U446" s="2">
        <f>EOMONTH(SalesData[[#This Row],[Order Date]],0)</f>
        <v>44957</v>
      </c>
      <c r="V446" s="9" t="str">
        <f>"Q"&amp;INT((MONTH(SalesData[[#This Row],[Order Date]])+2)/3)&amp;"-"&amp;YEAR(SalesData[[#This Row],[Order Date]])</f>
        <v>Q1-2023</v>
      </c>
    </row>
    <row r="447" spans="1:22" x14ac:dyDescent="0.35">
      <c r="A447" t="s">
        <v>561</v>
      </c>
      <c r="B447" s="1">
        <v>44956</v>
      </c>
      <c r="C447" t="s">
        <v>113</v>
      </c>
      <c r="D447" t="s">
        <v>99</v>
      </c>
      <c r="E447">
        <v>7537458438</v>
      </c>
      <c r="F447" t="s">
        <v>206</v>
      </c>
      <c r="G447" t="s">
        <v>89</v>
      </c>
      <c r="H447" t="s">
        <v>90</v>
      </c>
      <c r="I447" t="s">
        <v>31</v>
      </c>
      <c r="J447" t="s">
        <v>19</v>
      </c>
      <c r="K447">
        <v>4504.12</v>
      </c>
      <c r="L447">
        <v>993.09</v>
      </c>
      <c r="M447" t="s">
        <v>19</v>
      </c>
      <c r="N447">
        <v>0.22048480058257799</v>
      </c>
      <c r="O447" t="s">
        <v>11351</v>
      </c>
      <c r="P447" t="s">
        <v>11354</v>
      </c>
      <c r="R447" t="s">
        <v>11353</v>
      </c>
      <c r="S447">
        <f>IF(SalesData[[#This Row],[Return Status]]="Returned",1,0)</f>
        <v>0</v>
      </c>
      <c r="T447">
        <v>207.68</v>
      </c>
      <c r="U447" s="2">
        <f>EOMONTH(SalesData[[#This Row],[Order Date]],0)</f>
        <v>44957</v>
      </c>
      <c r="V447" s="9" t="str">
        <f>"Q"&amp;INT((MONTH(SalesData[[#This Row],[Order Date]])+2)/3)&amp;"-"&amp;YEAR(SalesData[[#This Row],[Order Date]])</f>
        <v>Q1-2023</v>
      </c>
    </row>
    <row r="448" spans="1:22" x14ac:dyDescent="0.35">
      <c r="A448" t="s">
        <v>562</v>
      </c>
      <c r="B448" s="1">
        <v>44936</v>
      </c>
      <c r="C448" t="s">
        <v>26</v>
      </c>
      <c r="D448" t="s">
        <v>13</v>
      </c>
      <c r="E448">
        <v>5203771070</v>
      </c>
      <c r="F448" t="s">
        <v>50</v>
      </c>
      <c r="G448" t="s">
        <v>34</v>
      </c>
      <c r="H448" t="s">
        <v>35</v>
      </c>
      <c r="I448" t="s">
        <v>36</v>
      </c>
      <c r="J448" t="s">
        <v>62</v>
      </c>
      <c r="K448">
        <v>317.41000000000003</v>
      </c>
      <c r="L448">
        <v>82.76</v>
      </c>
      <c r="M448" t="s">
        <v>62</v>
      </c>
      <c r="N448">
        <v>0.26073532654925802</v>
      </c>
      <c r="O448" t="s">
        <v>11361</v>
      </c>
      <c r="P448" t="s">
        <v>11354</v>
      </c>
      <c r="R448" t="s">
        <v>11353</v>
      </c>
      <c r="S448">
        <f>IF(SalesData[[#This Row],[Return Status]]="Returned",1,0)</f>
        <v>0</v>
      </c>
      <c r="U448" s="2">
        <f>EOMONTH(SalesData[[#This Row],[Order Date]],0)</f>
        <v>44957</v>
      </c>
      <c r="V448" s="9" t="str">
        <f>"Q"&amp;INT((MONTH(SalesData[[#This Row],[Order Date]])+2)/3)&amp;"-"&amp;YEAR(SalesData[[#This Row],[Order Date]])</f>
        <v>Q1-2023</v>
      </c>
    </row>
    <row r="449" spans="1:22" x14ac:dyDescent="0.35">
      <c r="A449" t="s">
        <v>563</v>
      </c>
      <c r="B449" s="1">
        <v>44945</v>
      </c>
      <c r="C449" t="s">
        <v>194</v>
      </c>
      <c r="D449" t="s">
        <v>80</v>
      </c>
      <c r="E449">
        <v>8040850954</v>
      </c>
      <c r="F449" t="s">
        <v>140</v>
      </c>
      <c r="G449" t="s">
        <v>141</v>
      </c>
      <c r="H449" t="s">
        <v>121</v>
      </c>
      <c r="I449" t="s">
        <v>17</v>
      </c>
      <c r="J449" t="s">
        <v>19</v>
      </c>
      <c r="K449">
        <v>4331.3999999999996</v>
      </c>
      <c r="L449">
        <v>1045.19</v>
      </c>
      <c r="M449" t="s">
        <v>19</v>
      </c>
      <c r="N449">
        <v>0.24130535161841399</v>
      </c>
      <c r="O449" t="s">
        <v>11351</v>
      </c>
      <c r="P449" t="s">
        <v>11354</v>
      </c>
      <c r="R449" t="s">
        <v>11353</v>
      </c>
      <c r="S449">
        <f>IF(SalesData[[#This Row],[Return Status]]="Returned",1,0)</f>
        <v>0</v>
      </c>
      <c r="T449">
        <v>2793.38</v>
      </c>
      <c r="U449" s="2">
        <f>EOMONTH(SalesData[[#This Row],[Order Date]],0)</f>
        <v>44957</v>
      </c>
      <c r="V449" s="9" t="str">
        <f>"Q"&amp;INT((MONTH(SalesData[[#This Row],[Order Date]])+2)/3)&amp;"-"&amp;YEAR(SalesData[[#This Row],[Order Date]])</f>
        <v>Q1-2023</v>
      </c>
    </row>
    <row r="450" spans="1:22" x14ac:dyDescent="0.35">
      <c r="A450" t="s">
        <v>564</v>
      </c>
      <c r="B450" s="1">
        <v>44953</v>
      </c>
      <c r="C450" t="s">
        <v>92</v>
      </c>
      <c r="D450" t="s">
        <v>39</v>
      </c>
      <c r="E450">
        <v>6998426732</v>
      </c>
      <c r="F450" t="s">
        <v>168</v>
      </c>
      <c r="G450" t="s">
        <v>54</v>
      </c>
      <c r="H450" t="s">
        <v>55</v>
      </c>
      <c r="I450" t="s">
        <v>31</v>
      </c>
      <c r="J450" t="s">
        <v>65</v>
      </c>
      <c r="K450">
        <v>3861.27</v>
      </c>
      <c r="L450">
        <v>424.25</v>
      </c>
      <c r="M450" t="s">
        <v>65</v>
      </c>
      <c r="N450">
        <v>0.109873176441948</v>
      </c>
      <c r="O450" t="s">
        <v>11351</v>
      </c>
      <c r="P450" t="s">
        <v>11352</v>
      </c>
      <c r="R450" t="s">
        <v>11353</v>
      </c>
      <c r="S450">
        <f>IF(SalesData[[#This Row],[Return Status]]="Returned",1,0)</f>
        <v>0</v>
      </c>
      <c r="U450" s="2">
        <f>EOMONTH(SalesData[[#This Row],[Order Date]],0)</f>
        <v>44957</v>
      </c>
      <c r="V450" s="9" t="str">
        <f>"Q"&amp;INT((MONTH(SalesData[[#This Row],[Order Date]])+2)/3)&amp;"-"&amp;YEAR(SalesData[[#This Row],[Order Date]])</f>
        <v>Q1-2023</v>
      </c>
    </row>
    <row r="451" spans="1:22" x14ac:dyDescent="0.35">
      <c r="A451" t="s">
        <v>566</v>
      </c>
      <c r="B451" s="1">
        <v>44953</v>
      </c>
      <c r="C451" t="s">
        <v>139</v>
      </c>
      <c r="D451" t="s">
        <v>72</v>
      </c>
      <c r="E451">
        <v>4723229031</v>
      </c>
      <c r="F451" t="s">
        <v>147</v>
      </c>
      <c r="G451" t="s">
        <v>84</v>
      </c>
      <c r="H451" t="s">
        <v>85</v>
      </c>
      <c r="I451" t="s">
        <v>31</v>
      </c>
      <c r="J451" t="s">
        <v>19</v>
      </c>
      <c r="K451">
        <v>228.94</v>
      </c>
      <c r="L451">
        <v>51.21</v>
      </c>
      <c r="M451" t="s">
        <v>19</v>
      </c>
      <c r="N451">
        <v>0.22368306106403399</v>
      </c>
      <c r="O451" t="s">
        <v>11361</v>
      </c>
      <c r="P451" t="s">
        <v>11354</v>
      </c>
      <c r="R451" t="s">
        <v>11353</v>
      </c>
      <c r="S451">
        <f>IF(SalesData[[#This Row],[Return Status]]="Returned",1,0)</f>
        <v>0</v>
      </c>
      <c r="T451">
        <v>847.14</v>
      </c>
      <c r="U451" s="2">
        <f>EOMONTH(SalesData[[#This Row],[Order Date]],0)</f>
        <v>44957</v>
      </c>
      <c r="V451" s="9" t="str">
        <f>"Q"&amp;INT((MONTH(SalesData[[#This Row],[Order Date]])+2)/3)&amp;"-"&amp;YEAR(SalesData[[#This Row],[Order Date]])</f>
        <v>Q1-2023</v>
      </c>
    </row>
    <row r="452" spans="1:22" x14ac:dyDescent="0.35">
      <c r="A452" t="s">
        <v>567</v>
      </c>
      <c r="B452" s="1">
        <v>44939</v>
      </c>
      <c r="C452" t="s">
        <v>77</v>
      </c>
      <c r="D452" t="s">
        <v>99</v>
      </c>
      <c r="E452">
        <v>5118718133</v>
      </c>
      <c r="F452" t="s">
        <v>181</v>
      </c>
      <c r="G452" t="s">
        <v>54</v>
      </c>
      <c r="H452" t="s">
        <v>55</v>
      </c>
      <c r="I452" t="s">
        <v>31</v>
      </c>
      <c r="J452" t="s">
        <v>62</v>
      </c>
      <c r="K452">
        <v>732.54</v>
      </c>
      <c r="L452">
        <v>86.56</v>
      </c>
      <c r="M452" t="s">
        <v>62</v>
      </c>
      <c r="N452">
        <v>0.118164195811833</v>
      </c>
      <c r="O452" t="s">
        <v>11355</v>
      </c>
      <c r="P452" t="s">
        <v>11352</v>
      </c>
      <c r="R452" t="s">
        <v>11353</v>
      </c>
      <c r="S452">
        <f>IF(SalesData[[#This Row],[Return Status]]="Returned",1,0)</f>
        <v>0</v>
      </c>
      <c r="U452" s="2">
        <f>EOMONTH(SalesData[[#This Row],[Order Date]],0)</f>
        <v>44957</v>
      </c>
      <c r="V452" s="9" t="str">
        <f>"Q"&amp;INT((MONTH(SalesData[[#This Row],[Order Date]])+2)/3)&amp;"-"&amp;YEAR(SalesData[[#This Row],[Order Date]])</f>
        <v>Q1-2023</v>
      </c>
    </row>
    <row r="453" spans="1:22" x14ac:dyDescent="0.35">
      <c r="A453" t="s">
        <v>568</v>
      </c>
      <c r="B453" s="1">
        <v>44945</v>
      </c>
      <c r="C453" t="s">
        <v>21</v>
      </c>
      <c r="D453" t="s">
        <v>145</v>
      </c>
      <c r="E453">
        <v>9019358895</v>
      </c>
      <c r="F453" t="s">
        <v>137</v>
      </c>
      <c r="G453" t="s">
        <v>11382</v>
      </c>
      <c r="H453" t="s">
        <v>35</v>
      </c>
      <c r="I453" t="s">
        <v>36</v>
      </c>
      <c r="J453" t="s">
        <v>18</v>
      </c>
      <c r="K453">
        <v>3817.81</v>
      </c>
      <c r="L453">
        <v>783.75</v>
      </c>
      <c r="M453" t="s">
        <v>19</v>
      </c>
      <c r="N453">
        <v>0.20528784826903401</v>
      </c>
      <c r="O453" t="s">
        <v>11351</v>
      </c>
      <c r="P453" t="s">
        <v>11354</v>
      </c>
      <c r="R453" t="s">
        <v>11353</v>
      </c>
      <c r="S453">
        <f>IF(SalesData[[#This Row],[Return Status]]="Returned",1,0)</f>
        <v>0</v>
      </c>
      <c r="U453" s="2">
        <f>EOMONTH(SalesData[[#This Row],[Order Date]],0)</f>
        <v>44957</v>
      </c>
      <c r="V453" s="9" t="str">
        <f>"Q"&amp;INT((MONTH(SalesData[[#This Row],[Order Date]])+2)/3)&amp;"-"&amp;YEAR(SalesData[[#This Row],[Order Date]])</f>
        <v>Q1-2023</v>
      </c>
    </row>
    <row r="454" spans="1:22" x14ac:dyDescent="0.35">
      <c r="A454" t="s">
        <v>569</v>
      </c>
      <c r="B454" s="1">
        <v>44954</v>
      </c>
      <c r="C454" t="s">
        <v>67</v>
      </c>
      <c r="D454" t="s">
        <v>46</v>
      </c>
      <c r="E454">
        <v>9788754394</v>
      </c>
      <c r="F454" t="s">
        <v>58</v>
      </c>
      <c r="G454" t="s">
        <v>59</v>
      </c>
      <c r="H454" t="s">
        <v>60</v>
      </c>
      <c r="I454" t="s">
        <v>31</v>
      </c>
      <c r="J454" t="s">
        <v>61</v>
      </c>
      <c r="K454">
        <v>2289.9899999999998</v>
      </c>
      <c r="L454">
        <v>531.29999999999995</v>
      </c>
      <c r="M454" t="s">
        <v>62</v>
      </c>
      <c r="N454">
        <v>0.23200974676745301</v>
      </c>
      <c r="O454" t="s">
        <v>11351</v>
      </c>
      <c r="P454" t="s">
        <v>11354</v>
      </c>
      <c r="R454" t="s">
        <v>11353</v>
      </c>
      <c r="S454">
        <f>IF(SalesData[[#This Row],[Return Status]]="Returned",1,0)</f>
        <v>0</v>
      </c>
      <c r="T454">
        <v>2183.56</v>
      </c>
      <c r="U454" s="2">
        <f>EOMONTH(SalesData[[#This Row],[Order Date]],0)</f>
        <v>44957</v>
      </c>
      <c r="V454" s="9" t="str">
        <f>"Q"&amp;INT((MONTH(SalesData[[#This Row],[Order Date]])+2)/3)&amp;"-"&amp;YEAR(SalesData[[#This Row],[Order Date]])</f>
        <v>Q1-2023</v>
      </c>
    </row>
    <row r="455" spans="1:22" x14ac:dyDescent="0.35">
      <c r="A455" t="s">
        <v>571</v>
      </c>
      <c r="B455" s="1">
        <v>44950</v>
      </c>
      <c r="C455" t="s">
        <v>97</v>
      </c>
      <c r="D455" t="s">
        <v>46</v>
      </c>
      <c r="E455">
        <v>2164871206</v>
      </c>
      <c r="F455" t="s">
        <v>103</v>
      </c>
      <c r="G455" t="s">
        <v>23</v>
      </c>
      <c r="H455" t="s">
        <v>24</v>
      </c>
      <c r="I455" t="s">
        <v>17</v>
      </c>
      <c r="J455" t="s">
        <v>18</v>
      </c>
      <c r="K455">
        <v>4523.22</v>
      </c>
      <c r="L455">
        <v>568.48</v>
      </c>
      <c r="M455" t="s">
        <v>19</v>
      </c>
      <c r="N455">
        <v>0.125680378137698</v>
      </c>
      <c r="O455" t="s">
        <v>11351</v>
      </c>
      <c r="P455" t="s">
        <v>11352</v>
      </c>
      <c r="R455" t="s">
        <v>11353</v>
      </c>
      <c r="S455">
        <f>IF(SalesData[[#This Row],[Return Status]]="Returned",1,0)</f>
        <v>0</v>
      </c>
      <c r="T455">
        <v>2821.33</v>
      </c>
      <c r="U455" s="2">
        <f>EOMONTH(SalesData[[#This Row],[Order Date]],0)</f>
        <v>44957</v>
      </c>
      <c r="V455" s="9" t="str">
        <f>"Q"&amp;INT((MONTH(SalesData[[#This Row],[Order Date]])+2)/3)&amp;"-"&amp;YEAR(SalesData[[#This Row],[Order Date]])</f>
        <v>Q1-2023</v>
      </c>
    </row>
    <row r="456" spans="1:22" x14ac:dyDescent="0.35">
      <c r="A456" t="s">
        <v>1165</v>
      </c>
      <c r="B456" s="1">
        <v>44978</v>
      </c>
      <c r="C456" t="s">
        <v>67</v>
      </c>
      <c r="D456" t="s">
        <v>80</v>
      </c>
      <c r="E456">
        <v>6783055737</v>
      </c>
      <c r="F456" t="s">
        <v>107</v>
      </c>
      <c r="G456" t="s">
        <v>15</v>
      </c>
      <c r="H456" t="s">
        <v>16</v>
      </c>
      <c r="I456" t="s">
        <v>17</v>
      </c>
      <c r="J456" t="s">
        <v>42</v>
      </c>
      <c r="K456">
        <v>4119.3599999999997</v>
      </c>
      <c r="L456">
        <v>175.34</v>
      </c>
      <c r="M456" t="s">
        <v>43</v>
      </c>
      <c r="N456">
        <v>4.2564864444962297E-2</v>
      </c>
      <c r="O456" t="s">
        <v>11351</v>
      </c>
      <c r="P456" t="s">
        <v>11356</v>
      </c>
      <c r="Q456" t="s">
        <v>11366</v>
      </c>
      <c r="R456" t="s">
        <v>11360</v>
      </c>
      <c r="S456">
        <f>IF(SalesData[[#This Row],[Return Status]]="Returned",1,0)</f>
        <v>1</v>
      </c>
      <c r="T456">
        <v>2085.91</v>
      </c>
      <c r="U456" s="2">
        <f>EOMONTH(SalesData[[#This Row],[Order Date]],0)</f>
        <v>44985</v>
      </c>
      <c r="V456" s="9" t="str">
        <f>"Q"&amp;INT((MONTH(SalesData[[#This Row],[Order Date]])+2)/3)&amp;"-"&amp;YEAR(SalesData[[#This Row],[Order Date]])</f>
        <v>Q1-2023</v>
      </c>
    </row>
    <row r="457" spans="1:22" x14ac:dyDescent="0.35">
      <c r="A457" t="s">
        <v>572</v>
      </c>
      <c r="B457" s="1">
        <v>44941</v>
      </c>
      <c r="C457" t="s">
        <v>111</v>
      </c>
      <c r="D457" t="s">
        <v>46</v>
      </c>
      <c r="E457">
        <v>1576764722</v>
      </c>
      <c r="F457" t="s">
        <v>147</v>
      </c>
      <c r="G457" t="s">
        <v>84</v>
      </c>
      <c r="H457" t="s">
        <v>85</v>
      </c>
      <c r="I457" t="s">
        <v>31</v>
      </c>
      <c r="J457" t="s">
        <v>65</v>
      </c>
      <c r="K457">
        <v>3376.06</v>
      </c>
      <c r="L457">
        <v>514.69000000000005</v>
      </c>
      <c r="M457" t="s">
        <v>65</v>
      </c>
      <c r="N457">
        <v>0.15245285925013199</v>
      </c>
      <c r="O457" t="s">
        <v>11351</v>
      </c>
      <c r="P457" t="s">
        <v>11352</v>
      </c>
      <c r="R457" t="s">
        <v>11353</v>
      </c>
      <c r="S457">
        <f>IF(SalesData[[#This Row],[Return Status]]="Returned",1,0)</f>
        <v>0</v>
      </c>
      <c r="T457">
        <v>847.14</v>
      </c>
      <c r="U457" s="2">
        <f>EOMONTH(SalesData[[#This Row],[Order Date]],0)</f>
        <v>44957</v>
      </c>
      <c r="V457" s="9" t="str">
        <f>"Q"&amp;INT((MONTH(SalesData[[#This Row],[Order Date]])+2)/3)&amp;"-"&amp;YEAR(SalesData[[#This Row],[Order Date]])</f>
        <v>Q1-2023</v>
      </c>
    </row>
    <row r="458" spans="1:22" x14ac:dyDescent="0.35">
      <c r="A458" t="s">
        <v>573</v>
      </c>
      <c r="B458" s="1">
        <v>44955</v>
      </c>
      <c r="C458" t="s">
        <v>144</v>
      </c>
      <c r="D458" t="s">
        <v>46</v>
      </c>
      <c r="E458">
        <v>9889864565</v>
      </c>
      <c r="F458" t="s">
        <v>312</v>
      </c>
      <c r="G458" t="s">
        <v>141</v>
      </c>
      <c r="H458" t="s">
        <v>121</v>
      </c>
      <c r="I458" t="s">
        <v>17</v>
      </c>
      <c r="J458" t="s">
        <v>62</v>
      </c>
      <c r="K458">
        <v>2164.08</v>
      </c>
      <c r="L458">
        <v>227.51</v>
      </c>
      <c r="M458" t="s">
        <v>62</v>
      </c>
      <c r="N458">
        <v>0.105130124579498</v>
      </c>
      <c r="O458" t="s">
        <v>11351</v>
      </c>
      <c r="P458" t="s">
        <v>11352</v>
      </c>
      <c r="R458" t="s">
        <v>11353</v>
      </c>
      <c r="S458">
        <f>IF(SalesData[[#This Row],[Return Status]]="Returned",1,0)</f>
        <v>0</v>
      </c>
      <c r="T458">
        <v>2793.38</v>
      </c>
      <c r="U458" s="2">
        <f>EOMONTH(SalesData[[#This Row],[Order Date]],0)</f>
        <v>44957</v>
      </c>
      <c r="V458" s="9" t="str">
        <f>"Q"&amp;INT((MONTH(SalesData[[#This Row],[Order Date]])+2)/3)&amp;"-"&amp;YEAR(SalesData[[#This Row],[Order Date]])</f>
        <v>Q1-2023</v>
      </c>
    </row>
    <row r="459" spans="1:22" x14ac:dyDescent="0.35">
      <c r="A459" t="s">
        <v>574</v>
      </c>
      <c r="B459" s="1">
        <v>44940</v>
      </c>
      <c r="C459" t="s">
        <v>139</v>
      </c>
      <c r="D459" t="s">
        <v>145</v>
      </c>
      <c r="E459">
        <v>4491342138</v>
      </c>
      <c r="F459" t="s">
        <v>312</v>
      </c>
      <c r="G459" t="s">
        <v>236</v>
      </c>
      <c r="H459" t="s">
        <v>121</v>
      </c>
      <c r="I459" t="s">
        <v>17</v>
      </c>
      <c r="J459" t="s">
        <v>19</v>
      </c>
      <c r="K459">
        <v>53.19</v>
      </c>
      <c r="L459">
        <v>13.55</v>
      </c>
      <c r="M459" t="s">
        <v>19</v>
      </c>
      <c r="N459">
        <v>0.25474713291972201</v>
      </c>
      <c r="O459" t="s">
        <v>11361</v>
      </c>
      <c r="P459" t="s">
        <v>11354</v>
      </c>
      <c r="R459" t="s">
        <v>11353</v>
      </c>
      <c r="S459">
        <f>IF(SalesData[[#This Row],[Return Status]]="Returned",1,0)</f>
        <v>0</v>
      </c>
      <c r="U459" s="2">
        <f>EOMONTH(SalesData[[#This Row],[Order Date]],0)</f>
        <v>44957</v>
      </c>
      <c r="V459" s="9" t="str">
        <f>"Q"&amp;INT((MONTH(SalesData[[#This Row],[Order Date]])+2)/3)&amp;"-"&amp;YEAR(SalesData[[#This Row],[Order Date]])</f>
        <v>Q1-2023</v>
      </c>
    </row>
    <row r="460" spans="1:22" x14ac:dyDescent="0.35">
      <c r="A460" t="s">
        <v>575</v>
      </c>
      <c r="B460" s="1">
        <v>44954</v>
      </c>
      <c r="C460" t="s">
        <v>92</v>
      </c>
      <c r="D460" t="s">
        <v>72</v>
      </c>
      <c r="E460">
        <v>1176741241</v>
      </c>
      <c r="F460" t="s">
        <v>206</v>
      </c>
      <c r="G460" t="s">
        <v>89</v>
      </c>
      <c r="H460" t="s">
        <v>90</v>
      </c>
      <c r="I460" t="s">
        <v>31</v>
      </c>
      <c r="J460" t="s">
        <v>65</v>
      </c>
      <c r="K460">
        <v>800.5</v>
      </c>
      <c r="L460">
        <v>96.49</v>
      </c>
      <c r="M460" t="s">
        <v>65</v>
      </c>
      <c r="N460">
        <v>0.12053716427232999</v>
      </c>
      <c r="O460" t="s">
        <v>11355</v>
      </c>
      <c r="P460" t="s">
        <v>11352</v>
      </c>
      <c r="Q460" t="s">
        <v>11365</v>
      </c>
      <c r="R460" t="s">
        <v>11360</v>
      </c>
      <c r="S460">
        <f>IF(SalesData[[#This Row],[Return Status]]="Returned",1,0)</f>
        <v>1</v>
      </c>
      <c r="T460">
        <v>207.68</v>
      </c>
      <c r="U460" s="2">
        <f>EOMONTH(SalesData[[#This Row],[Order Date]],0)</f>
        <v>44957</v>
      </c>
      <c r="V460" s="9" t="str">
        <f>"Q"&amp;INT((MONTH(SalesData[[#This Row],[Order Date]])+2)/3)&amp;"-"&amp;YEAR(SalesData[[#This Row],[Order Date]])</f>
        <v>Q1-2023</v>
      </c>
    </row>
    <row r="461" spans="1:22" x14ac:dyDescent="0.35">
      <c r="A461" t="s">
        <v>576</v>
      </c>
      <c r="B461" s="1">
        <v>44930</v>
      </c>
      <c r="C461" t="s">
        <v>92</v>
      </c>
      <c r="D461" t="s">
        <v>13</v>
      </c>
      <c r="E461">
        <v>8538003296</v>
      </c>
      <c r="F461" t="s">
        <v>238</v>
      </c>
      <c r="G461" t="s">
        <v>74</v>
      </c>
      <c r="H461" t="s">
        <v>75</v>
      </c>
      <c r="I461" t="s">
        <v>36</v>
      </c>
      <c r="J461" t="s">
        <v>19</v>
      </c>
      <c r="K461">
        <v>3673.13</v>
      </c>
      <c r="L461">
        <v>390.46</v>
      </c>
      <c r="M461" t="s">
        <v>19</v>
      </c>
      <c r="N461">
        <v>0.10630170998576099</v>
      </c>
      <c r="O461" t="s">
        <v>11351</v>
      </c>
      <c r="P461" t="s">
        <v>11352</v>
      </c>
      <c r="R461" t="s">
        <v>11353</v>
      </c>
      <c r="S461">
        <f>IF(SalesData[[#This Row],[Return Status]]="Returned",1,0)</f>
        <v>0</v>
      </c>
      <c r="T461">
        <v>2420.2800000000002</v>
      </c>
      <c r="U461" s="2">
        <f>EOMONTH(SalesData[[#This Row],[Order Date]],0)</f>
        <v>44957</v>
      </c>
      <c r="V461" s="9" t="str">
        <f>"Q"&amp;INT((MONTH(SalesData[[#This Row],[Order Date]])+2)/3)&amp;"-"&amp;YEAR(SalesData[[#This Row],[Order Date]])</f>
        <v>Q1-2023</v>
      </c>
    </row>
    <row r="462" spans="1:22" x14ac:dyDescent="0.35">
      <c r="A462" t="s">
        <v>577</v>
      </c>
      <c r="B462" s="1">
        <v>44952</v>
      </c>
      <c r="C462" t="s">
        <v>12</v>
      </c>
      <c r="D462" t="s">
        <v>99</v>
      </c>
      <c r="E462">
        <v>2064969357</v>
      </c>
      <c r="F462" t="s">
        <v>81</v>
      </c>
      <c r="G462" t="s">
        <v>74</v>
      </c>
      <c r="H462" t="s">
        <v>75</v>
      </c>
      <c r="I462" t="s">
        <v>36</v>
      </c>
      <c r="J462" t="s">
        <v>61</v>
      </c>
      <c r="K462">
        <v>2461.31</v>
      </c>
      <c r="L462">
        <v>492.53</v>
      </c>
      <c r="M462" t="s">
        <v>62</v>
      </c>
      <c r="N462">
        <v>0.200108885105899</v>
      </c>
      <c r="O462" t="s">
        <v>11351</v>
      </c>
      <c r="P462" t="s">
        <v>11354</v>
      </c>
      <c r="R462" t="s">
        <v>11353</v>
      </c>
      <c r="S462">
        <f>IF(SalesData[[#This Row],[Return Status]]="Returned",1,0)</f>
        <v>0</v>
      </c>
      <c r="T462">
        <v>2420.2800000000002</v>
      </c>
      <c r="U462" s="2">
        <f>EOMONTH(SalesData[[#This Row],[Order Date]],0)</f>
        <v>44957</v>
      </c>
      <c r="V462" s="9" t="str">
        <f>"Q"&amp;INT((MONTH(SalesData[[#This Row],[Order Date]])+2)/3)&amp;"-"&amp;YEAR(SalesData[[#This Row],[Order Date]])</f>
        <v>Q1-2023</v>
      </c>
    </row>
    <row r="463" spans="1:22" x14ac:dyDescent="0.35">
      <c r="A463" t="s">
        <v>578</v>
      </c>
      <c r="B463" s="1">
        <v>44941</v>
      </c>
      <c r="C463" t="s">
        <v>49</v>
      </c>
      <c r="D463" t="s">
        <v>72</v>
      </c>
      <c r="E463">
        <v>6753612751</v>
      </c>
      <c r="F463" t="s">
        <v>88</v>
      </c>
      <c r="G463" t="s">
        <v>89</v>
      </c>
      <c r="H463" t="s">
        <v>90</v>
      </c>
      <c r="I463" t="s">
        <v>31</v>
      </c>
      <c r="J463" t="s">
        <v>65</v>
      </c>
      <c r="K463">
        <v>3013.27</v>
      </c>
      <c r="L463">
        <v>649.51</v>
      </c>
      <c r="M463" t="s">
        <v>65</v>
      </c>
      <c r="N463">
        <v>0.21554988434491401</v>
      </c>
      <c r="O463" t="s">
        <v>11351</v>
      </c>
      <c r="P463" t="s">
        <v>11354</v>
      </c>
      <c r="R463" t="s">
        <v>11353</v>
      </c>
      <c r="S463">
        <f>IF(SalesData[[#This Row],[Return Status]]="Returned",1,0)</f>
        <v>0</v>
      </c>
      <c r="T463">
        <v>207.68</v>
      </c>
      <c r="U463" s="2">
        <f>EOMONTH(SalesData[[#This Row],[Order Date]],0)</f>
        <v>44957</v>
      </c>
      <c r="V463" s="9" t="str">
        <f>"Q"&amp;INT((MONTH(SalesData[[#This Row],[Order Date]])+2)/3)&amp;"-"&amp;YEAR(SalesData[[#This Row],[Order Date]])</f>
        <v>Q1-2023</v>
      </c>
    </row>
    <row r="464" spans="1:22" x14ac:dyDescent="0.35">
      <c r="A464" t="s">
        <v>579</v>
      </c>
      <c r="B464" s="1">
        <v>44937</v>
      </c>
      <c r="C464" t="s">
        <v>194</v>
      </c>
      <c r="D464" t="s">
        <v>80</v>
      </c>
      <c r="E464">
        <v>7664047350</v>
      </c>
      <c r="F464" t="s">
        <v>28</v>
      </c>
      <c r="G464" t="s">
        <v>29</v>
      </c>
      <c r="H464" t="s">
        <v>30</v>
      </c>
      <c r="I464" t="s">
        <v>31</v>
      </c>
      <c r="J464" t="s">
        <v>18</v>
      </c>
      <c r="K464">
        <v>3902.17</v>
      </c>
      <c r="L464">
        <v>233.29</v>
      </c>
      <c r="M464" t="s">
        <v>19</v>
      </c>
      <c r="N464">
        <v>5.9784683906646797E-2</v>
      </c>
      <c r="O464" t="s">
        <v>11351</v>
      </c>
      <c r="P464" t="s">
        <v>11356</v>
      </c>
      <c r="R464" t="s">
        <v>11353</v>
      </c>
      <c r="S464">
        <f>IF(SalesData[[#This Row],[Return Status]]="Returned",1,0)</f>
        <v>0</v>
      </c>
      <c r="T464">
        <v>2788.38</v>
      </c>
      <c r="U464" s="2">
        <f>EOMONTH(SalesData[[#This Row],[Order Date]],0)</f>
        <v>44957</v>
      </c>
      <c r="V464" s="9" t="str">
        <f>"Q"&amp;INT((MONTH(SalesData[[#This Row],[Order Date]])+2)/3)&amp;"-"&amp;YEAR(SalesData[[#This Row],[Order Date]])</f>
        <v>Q1-2023</v>
      </c>
    </row>
    <row r="465" spans="1:22" x14ac:dyDescent="0.35">
      <c r="A465" t="s">
        <v>580</v>
      </c>
      <c r="B465" s="1">
        <v>44956</v>
      </c>
      <c r="C465" t="s">
        <v>176</v>
      </c>
      <c r="D465" t="s">
        <v>27</v>
      </c>
      <c r="E465">
        <v>5810835832</v>
      </c>
      <c r="F465" t="s">
        <v>206</v>
      </c>
      <c r="G465" t="s">
        <v>89</v>
      </c>
      <c r="H465" t="s">
        <v>90</v>
      </c>
      <c r="I465" t="s">
        <v>31</v>
      </c>
      <c r="J465" t="s">
        <v>19</v>
      </c>
      <c r="K465">
        <v>1670.88</v>
      </c>
      <c r="L465">
        <v>147.4</v>
      </c>
      <c r="M465" t="s">
        <v>19</v>
      </c>
      <c r="N465">
        <v>8.8216987455712007E-2</v>
      </c>
      <c r="O465" t="s">
        <v>11351</v>
      </c>
      <c r="P465" t="s">
        <v>11356</v>
      </c>
      <c r="R465" t="s">
        <v>11353</v>
      </c>
      <c r="S465">
        <f>IF(SalesData[[#This Row],[Return Status]]="Returned",1,0)</f>
        <v>0</v>
      </c>
      <c r="T465">
        <v>207.68</v>
      </c>
      <c r="U465" s="2">
        <f>EOMONTH(SalesData[[#This Row],[Order Date]],0)</f>
        <v>44957</v>
      </c>
      <c r="V465" s="9" t="str">
        <f>"Q"&amp;INT((MONTH(SalesData[[#This Row],[Order Date]])+2)/3)&amp;"-"&amp;YEAR(SalesData[[#This Row],[Order Date]])</f>
        <v>Q1-2023</v>
      </c>
    </row>
    <row r="466" spans="1:22" x14ac:dyDescent="0.35">
      <c r="A466" t="s">
        <v>581</v>
      </c>
      <c r="B466" s="1">
        <v>44928</v>
      </c>
      <c r="C466" t="s">
        <v>149</v>
      </c>
      <c r="D466" t="s">
        <v>46</v>
      </c>
      <c r="E466">
        <v>2440330416</v>
      </c>
      <c r="F466" t="s">
        <v>83</v>
      </c>
      <c r="G466" t="s">
        <v>84</v>
      </c>
      <c r="H466" t="s">
        <v>85</v>
      </c>
      <c r="I466" t="s">
        <v>31</v>
      </c>
      <c r="J466" t="s">
        <v>62</v>
      </c>
      <c r="K466">
        <v>401.1</v>
      </c>
      <c r="L466">
        <v>66.67</v>
      </c>
      <c r="M466" t="s">
        <v>62</v>
      </c>
      <c r="N466">
        <v>0.16621790077287499</v>
      </c>
      <c r="O466" t="s">
        <v>11361</v>
      </c>
      <c r="P466" t="s">
        <v>11352</v>
      </c>
      <c r="R466" t="s">
        <v>11353</v>
      </c>
      <c r="S466">
        <f>IF(SalesData[[#This Row],[Return Status]]="Returned",1,0)</f>
        <v>0</v>
      </c>
      <c r="T466">
        <v>847.14</v>
      </c>
      <c r="U466" s="2">
        <f>EOMONTH(SalesData[[#This Row],[Order Date]],0)</f>
        <v>44957</v>
      </c>
      <c r="V466" s="9" t="str">
        <f>"Q"&amp;INT((MONTH(SalesData[[#This Row],[Order Date]])+2)/3)&amp;"-"&amp;YEAR(SalesData[[#This Row],[Order Date]])</f>
        <v>Q1-2023</v>
      </c>
    </row>
    <row r="467" spans="1:22" x14ac:dyDescent="0.35">
      <c r="A467" t="s">
        <v>582</v>
      </c>
      <c r="B467" s="1">
        <v>44927</v>
      </c>
      <c r="C467" t="s">
        <v>12</v>
      </c>
      <c r="D467" t="s">
        <v>80</v>
      </c>
      <c r="E467">
        <v>3945680447</v>
      </c>
      <c r="F467" t="s">
        <v>81</v>
      </c>
      <c r="G467" t="s">
        <v>74</v>
      </c>
      <c r="H467" t="s">
        <v>75</v>
      </c>
      <c r="I467" t="s">
        <v>36</v>
      </c>
      <c r="J467" t="s">
        <v>61</v>
      </c>
      <c r="K467">
        <v>1470.37</v>
      </c>
      <c r="L467">
        <v>81.06</v>
      </c>
      <c r="M467" t="s">
        <v>62</v>
      </c>
      <c r="N467">
        <v>5.5128981140801302E-2</v>
      </c>
      <c r="O467" t="s">
        <v>11351</v>
      </c>
      <c r="P467" t="s">
        <v>11356</v>
      </c>
      <c r="R467" t="s">
        <v>11353</v>
      </c>
      <c r="S467">
        <f>IF(SalesData[[#This Row],[Return Status]]="Returned",1,0)</f>
        <v>0</v>
      </c>
      <c r="T467">
        <v>2420.2800000000002</v>
      </c>
      <c r="U467" s="2">
        <f>EOMONTH(SalesData[[#This Row],[Order Date]],0)</f>
        <v>44957</v>
      </c>
      <c r="V467" s="9" t="str">
        <f>"Q"&amp;INT((MONTH(SalesData[[#This Row],[Order Date]])+2)/3)&amp;"-"&amp;YEAR(SalesData[[#This Row],[Order Date]])</f>
        <v>Q1-2023</v>
      </c>
    </row>
    <row r="468" spans="1:22" x14ac:dyDescent="0.35">
      <c r="A468" t="s">
        <v>583</v>
      </c>
      <c r="B468" s="1">
        <v>44940</v>
      </c>
      <c r="C468" t="s">
        <v>45</v>
      </c>
      <c r="D468" t="s">
        <v>80</v>
      </c>
      <c r="E468">
        <v>5817390637</v>
      </c>
      <c r="F468" t="s">
        <v>33</v>
      </c>
      <c r="G468" t="s">
        <v>34</v>
      </c>
      <c r="H468" t="s">
        <v>35</v>
      </c>
      <c r="I468" t="s">
        <v>36</v>
      </c>
      <c r="J468" t="s">
        <v>18</v>
      </c>
      <c r="K468">
        <v>4052.21</v>
      </c>
      <c r="L468">
        <v>1189.2</v>
      </c>
      <c r="M468" t="s">
        <v>19</v>
      </c>
      <c r="N468">
        <v>0.29346948948845197</v>
      </c>
      <c r="O468" t="s">
        <v>11351</v>
      </c>
      <c r="P468" t="s">
        <v>11354</v>
      </c>
      <c r="R468" t="s">
        <v>11353</v>
      </c>
      <c r="S468">
        <f>IF(SalesData[[#This Row],[Return Status]]="Returned",1,0)</f>
        <v>0</v>
      </c>
      <c r="U468" s="2">
        <f>EOMONTH(SalesData[[#This Row],[Order Date]],0)</f>
        <v>44957</v>
      </c>
      <c r="V468" s="9" t="str">
        <f>"Q"&amp;INT((MONTH(SalesData[[#This Row],[Order Date]])+2)/3)&amp;"-"&amp;YEAR(SalesData[[#This Row],[Order Date]])</f>
        <v>Q1-2023</v>
      </c>
    </row>
    <row r="469" spans="1:22" x14ac:dyDescent="0.35">
      <c r="A469" t="s">
        <v>584</v>
      </c>
      <c r="B469" s="1">
        <v>44950</v>
      </c>
      <c r="C469" t="s">
        <v>205</v>
      </c>
      <c r="D469" t="s">
        <v>39</v>
      </c>
      <c r="E469">
        <v>8930746452</v>
      </c>
      <c r="F469" t="s">
        <v>387</v>
      </c>
      <c r="G469" t="s">
        <v>89</v>
      </c>
      <c r="H469" t="s">
        <v>90</v>
      </c>
      <c r="I469" t="s">
        <v>31</v>
      </c>
      <c r="J469" t="s">
        <v>65</v>
      </c>
      <c r="K469">
        <v>1355.36</v>
      </c>
      <c r="L469">
        <v>117.23</v>
      </c>
      <c r="M469" t="s">
        <v>65</v>
      </c>
      <c r="N469">
        <v>8.6493625309880806E-2</v>
      </c>
      <c r="O469" t="s">
        <v>11351</v>
      </c>
      <c r="P469" t="s">
        <v>11356</v>
      </c>
      <c r="R469" t="s">
        <v>11353</v>
      </c>
      <c r="S469">
        <f>IF(SalesData[[#This Row],[Return Status]]="Returned",1,0)</f>
        <v>0</v>
      </c>
      <c r="T469">
        <v>207.68</v>
      </c>
      <c r="U469" s="2">
        <f>EOMONTH(SalesData[[#This Row],[Order Date]],0)</f>
        <v>44957</v>
      </c>
      <c r="V469" s="9" t="str">
        <f>"Q"&amp;INT((MONTH(SalesData[[#This Row],[Order Date]])+2)/3)&amp;"-"&amp;YEAR(SalesData[[#This Row],[Order Date]])</f>
        <v>Q1-2023</v>
      </c>
    </row>
    <row r="470" spans="1:22" x14ac:dyDescent="0.35">
      <c r="A470" t="s">
        <v>585</v>
      </c>
      <c r="B470" s="1">
        <v>44951</v>
      </c>
      <c r="C470" t="s">
        <v>94</v>
      </c>
      <c r="D470" t="s">
        <v>13</v>
      </c>
      <c r="E470">
        <v>1616202812</v>
      </c>
      <c r="F470" t="s">
        <v>47</v>
      </c>
      <c r="G470" t="s">
        <v>11368</v>
      </c>
      <c r="H470" t="s">
        <v>24</v>
      </c>
      <c r="I470" t="s">
        <v>17</v>
      </c>
      <c r="J470" t="s">
        <v>65</v>
      </c>
      <c r="K470">
        <v>3138.3</v>
      </c>
      <c r="L470">
        <v>538.65</v>
      </c>
      <c r="M470" t="s">
        <v>65</v>
      </c>
      <c r="N470">
        <v>0.17163751075423</v>
      </c>
      <c r="O470" t="s">
        <v>11351</v>
      </c>
      <c r="P470" t="s">
        <v>11352</v>
      </c>
      <c r="R470" t="s">
        <v>11353</v>
      </c>
      <c r="S470">
        <f>IF(SalesData[[#This Row],[Return Status]]="Returned",1,0)</f>
        <v>0</v>
      </c>
      <c r="U470" s="2">
        <f>EOMONTH(SalesData[[#This Row],[Order Date]],0)</f>
        <v>44957</v>
      </c>
      <c r="V470" s="9" t="str">
        <f>"Q"&amp;INT((MONTH(SalesData[[#This Row],[Order Date]])+2)/3)&amp;"-"&amp;YEAR(SalesData[[#This Row],[Order Date]])</f>
        <v>Q1-2023</v>
      </c>
    </row>
    <row r="471" spans="1:22" x14ac:dyDescent="0.35">
      <c r="A471" t="s">
        <v>586</v>
      </c>
      <c r="B471" s="1">
        <v>44947</v>
      </c>
      <c r="C471" t="s">
        <v>194</v>
      </c>
      <c r="D471" t="s">
        <v>72</v>
      </c>
      <c r="E471">
        <v>8595922483</v>
      </c>
      <c r="F471" t="s">
        <v>78</v>
      </c>
      <c r="G471" t="s">
        <v>15</v>
      </c>
      <c r="H471" t="s">
        <v>16</v>
      </c>
      <c r="I471" t="s">
        <v>17</v>
      </c>
      <c r="J471" t="s">
        <v>18</v>
      </c>
      <c r="K471">
        <v>4682.29</v>
      </c>
      <c r="L471">
        <v>1312.5</v>
      </c>
      <c r="M471" t="s">
        <v>19</v>
      </c>
      <c r="N471">
        <v>0.28031155695183302</v>
      </c>
      <c r="O471" t="s">
        <v>11351</v>
      </c>
      <c r="P471" t="s">
        <v>11354</v>
      </c>
      <c r="R471" t="s">
        <v>11353</v>
      </c>
      <c r="S471">
        <f>IF(SalesData[[#This Row],[Return Status]]="Returned",1,0)</f>
        <v>0</v>
      </c>
      <c r="T471">
        <v>2085.91</v>
      </c>
      <c r="U471" s="2">
        <f>EOMONTH(SalesData[[#This Row],[Order Date]],0)</f>
        <v>44957</v>
      </c>
      <c r="V471" s="9" t="str">
        <f>"Q"&amp;INT((MONTH(SalesData[[#This Row],[Order Date]])+2)/3)&amp;"-"&amp;YEAR(SalesData[[#This Row],[Order Date]])</f>
        <v>Q1-2023</v>
      </c>
    </row>
    <row r="472" spans="1:22" x14ac:dyDescent="0.35">
      <c r="A472" t="s">
        <v>587</v>
      </c>
      <c r="B472" s="1">
        <v>44934</v>
      </c>
      <c r="C472" t="s">
        <v>12</v>
      </c>
      <c r="D472" t="s">
        <v>145</v>
      </c>
      <c r="E472">
        <v>7104331875</v>
      </c>
      <c r="F472" t="s">
        <v>100</v>
      </c>
      <c r="G472" t="s">
        <v>34</v>
      </c>
      <c r="H472" t="s">
        <v>35</v>
      </c>
      <c r="I472" t="s">
        <v>36</v>
      </c>
      <c r="J472" t="s">
        <v>18</v>
      </c>
      <c r="K472">
        <v>3188.99</v>
      </c>
      <c r="L472">
        <v>856.25</v>
      </c>
      <c r="M472" t="s">
        <v>19</v>
      </c>
      <c r="N472">
        <v>0.26850193948554202</v>
      </c>
      <c r="O472" t="s">
        <v>11351</v>
      </c>
      <c r="P472" t="s">
        <v>11354</v>
      </c>
      <c r="R472" t="s">
        <v>11353</v>
      </c>
      <c r="S472">
        <f>IF(SalesData[[#This Row],[Return Status]]="Returned",1,0)</f>
        <v>0</v>
      </c>
      <c r="U472" s="2">
        <f>EOMONTH(SalesData[[#This Row],[Order Date]],0)</f>
        <v>44957</v>
      </c>
      <c r="V472" s="9" t="str">
        <f>"Q"&amp;INT((MONTH(SalesData[[#This Row],[Order Date]])+2)/3)&amp;"-"&amp;YEAR(SalesData[[#This Row],[Order Date]])</f>
        <v>Q1-2023</v>
      </c>
    </row>
    <row r="473" spans="1:22" x14ac:dyDescent="0.35">
      <c r="A473" t="s">
        <v>588</v>
      </c>
      <c r="B473" s="1">
        <v>44940</v>
      </c>
      <c r="C473" t="s">
        <v>124</v>
      </c>
      <c r="D473" t="s">
        <v>80</v>
      </c>
      <c r="E473">
        <v>4883192134</v>
      </c>
      <c r="F473" t="s">
        <v>137</v>
      </c>
      <c r="G473" t="s">
        <v>34</v>
      </c>
      <c r="H473" t="s">
        <v>35</v>
      </c>
      <c r="I473" t="s">
        <v>36</v>
      </c>
      <c r="J473" t="s">
        <v>43</v>
      </c>
      <c r="K473">
        <v>1664.2</v>
      </c>
      <c r="L473">
        <v>396.8</v>
      </c>
      <c r="M473" t="s">
        <v>43</v>
      </c>
      <c r="N473">
        <v>0.238432880663382</v>
      </c>
      <c r="O473" t="s">
        <v>11351</v>
      </c>
      <c r="P473" t="s">
        <v>11354</v>
      </c>
      <c r="R473" t="s">
        <v>11353</v>
      </c>
      <c r="S473">
        <f>IF(SalesData[[#This Row],[Return Status]]="Returned",1,0)</f>
        <v>0</v>
      </c>
      <c r="U473" s="2">
        <f>EOMONTH(SalesData[[#This Row],[Order Date]],0)</f>
        <v>44957</v>
      </c>
      <c r="V473" s="9" t="str">
        <f>"Q"&amp;INT((MONTH(SalesData[[#This Row],[Order Date]])+2)/3)&amp;"-"&amp;YEAR(SalesData[[#This Row],[Order Date]])</f>
        <v>Q1-2023</v>
      </c>
    </row>
    <row r="474" spans="1:22" x14ac:dyDescent="0.35">
      <c r="A474" t="s">
        <v>589</v>
      </c>
      <c r="B474" s="1">
        <v>44956</v>
      </c>
      <c r="C474" t="s">
        <v>162</v>
      </c>
      <c r="D474" t="s">
        <v>99</v>
      </c>
      <c r="E474">
        <v>3192227051</v>
      </c>
      <c r="F474" t="s">
        <v>14</v>
      </c>
      <c r="G474" t="s">
        <v>15</v>
      </c>
      <c r="H474" t="s">
        <v>16</v>
      </c>
      <c r="I474" t="s">
        <v>17</v>
      </c>
      <c r="J474" t="s">
        <v>62</v>
      </c>
      <c r="K474">
        <v>1648.91</v>
      </c>
      <c r="L474">
        <v>272.24</v>
      </c>
      <c r="M474" t="s">
        <v>62</v>
      </c>
      <c r="N474">
        <v>0.16510300744127901</v>
      </c>
      <c r="O474" t="s">
        <v>11351</v>
      </c>
      <c r="P474" t="s">
        <v>11352</v>
      </c>
      <c r="R474" t="s">
        <v>11353</v>
      </c>
      <c r="S474">
        <f>IF(SalesData[[#This Row],[Return Status]]="Returned",1,0)</f>
        <v>0</v>
      </c>
      <c r="T474">
        <v>2085.91</v>
      </c>
      <c r="U474" s="2">
        <f>EOMONTH(SalesData[[#This Row],[Order Date]],0)</f>
        <v>44957</v>
      </c>
      <c r="V474" s="9" t="str">
        <f>"Q"&amp;INT((MONTH(SalesData[[#This Row],[Order Date]])+2)/3)&amp;"-"&amp;YEAR(SalesData[[#This Row],[Order Date]])</f>
        <v>Q1-2023</v>
      </c>
    </row>
    <row r="475" spans="1:22" x14ac:dyDescent="0.35">
      <c r="A475" t="s">
        <v>590</v>
      </c>
      <c r="B475" s="1">
        <v>44945</v>
      </c>
      <c r="C475" t="s">
        <v>12</v>
      </c>
      <c r="D475" t="s">
        <v>27</v>
      </c>
      <c r="E475">
        <v>8193242687</v>
      </c>
      <c r="F475" t="s">
        <v>181</v>
      </c>
      <c r="G475" t="s">
        <v>54</v>
      </c>
      <c r="H475" t="s">
        <v>55</v>
      </c>
      <c r="I475" t="s">
        <v>31</v>
      </c>
      <c r="J475" t="s">
        <v>62</v>
      </c>
      <c r="K475">
        <v>906.5</v>
      </c>
      <c r="L475">
        <v>239.19</v>
      </c>
      <c r="M475" t="s">
        <v>62</v>
      </c>
      <c r="N475">
        <v>0.26386100386100397</v>
      </c>
      <c r="O475" t="s">
        <v>11355</v>
      </c>
      <c r="P475" t="s">
        <v>11354</v>
      </c>
      <c r="R475" t="s">
        <v>11353</v>
      </c>
      <c r="S475">
        <f>IF(SalesData[[#This Row],[Return Status]]="Returned",1,0)</f>
        <v>0</v>
      </c>
      <c r="U475" s="2">
        <f>EOMONTH(SalesData[[#This Row],[Order Date]],0)</f>
        <v>44957</v>
      </c>
      <c r="V475" s="9" t="str">
        <f>"Q"&amp;INT((MONTH(SalesData[[#This Row],[Order Date]])+2)/3)&amp;"-"&amp;YEAR(SalesData[[#This Row],[Order Date]])</f>
        <v>Q1-2023</v>
      </c>
    </row>
    <row r="476" spans="1:22" x14ac:dyDescent="0.35">
      <c r="A476" t="s">
        <v>591</v>
      </c>
      <c r="B476" s="1">
        <v>44947</v>
      </c>
      <c r="C476" t="s">
        <v>325</v>
      </c>
      <c r="D476" t="s">
        <v>46</v>
      </c>
      <c r="E476">
        <v>3758309451</v>
      </c>
      <c r="F476" t="s">
        <v>64</v>
      </c>
      <c r="G476" t="s">
        <v>15</v>
      </c>
      <c r="H476" t="s">
        <v>11357</v>
      </c>
      <c r="I476" t="s">
        <v>17</v>
      </c>
      <c r="J476" t="s">
        <v>19</v>
      </c>
      <c r="K476">
        <v>3243.15</v>
      </c>
      <c r="L476">
        <v>659.18</v>
      </c>
      <c r="M476" t="s">
        <v>19</v>
      </c>
      <c r="N476">
        <v>0.20325301019070999</v>
      </c>
      <c r="O476" t="s">
        <v>11351</v>
      </c>
      <c r="P476" t="s">
        <v>11354</v>
      </c>
      <c r="R476" t="s">
        <v>11353</v>
      </c>
      <c r="S476">
        <f>IF(SalesData[[#This Row],[Return Status]]="Returned",1,0)</f>
        <v>0</v>
      </c>
      <c r="T476">
        <v>2085.91</v>
      </c>
      <c r="U476" s="2">
        <f>EOMONTH(SalesData[[#This Row],[Order Date]],0)</f>
        <v>44957</v>
      </c>
      <c r="V476" s="9" t="str">
        <f>"Q"&amp;INT((MONTH(SalesData[[#This Row],[Order Date]])+2)/3)&amp;"-"&amp;YEAR(SalesData[[#This Row],[Order Date]])</f>
        <v>Q1-2023</v>
      </c>
    </row>
    <row r="477" spans="1:22" x14ac:dyDescent="0.35">
      <c r="A477" t="s">
        <v>592</v>
      </c>
      <c r="B477" s="1">
        <v>44929</v>
      </c>
      <c r="C477" t="s">
        <v>124</v>
      </c>
      <c r="D477" t="s">
        <v>39</v>
      </c>
      <c r="E477">
        <v>7278105092</v>
      </c>
      <c r="F477" t="s">
        <v>83</v>
      </c>
      <c r="G477" t="s">
        <v>11375</v>
      </c>
      <c r="H477" t="s">
        <v>85</v>
      </c>
      <c r="I477" t="s">
        <v>31</v>
      </c>
      <c r="J477" t="s">
        <v>65</v>
      </c>
      <c r="K477">
        <v>299.12</v>
      </c>
      <c r="L477">
        <v>60.46</v>
      </c>
      <c r="M477" t="s">
        <v>65</v>
      </c>
      <c r="N477">
        <v>0.202126236961754</v>
      </c>
      <c r="O477" t="s">
        <v>11361</v>
      </c>
      <c r="P477" t="s">
        <v>11354</v>
      </c>
      <c r="R477" t="s">
        <v>11353</v>
      </c>
      <c r="S477">
        <f>IF(SalesData[[#This Row],[Return Status]]="Returned",1,0)</f>
        <v>0</v>
      </c>
      <c r="U477" s="2">
        <f>EOMONTH(SalesData[[#This Row],[Order Date]],0)</f>
        <v>44957</v>
      </c>
      <c r="V477" s="9" t="str">
        <f>"Q"&amp;INT((MONTH(SalesData[[#This Row],[Order Date]])+2)/3)&amp;"-"&amp;YEAR(SalesData[[#This Row],[Order Date]])</f>
        <v>Q1-2023</v>
      </c>
    </row>
    <row r="478" spans="1:22" x14ac:dyDescent="0.35">
      <c r="A478" t="s">
        <v>593</v>
      </c>
      <c r="B478" s="1">
        <v>44940</v>
      </c>
      <c r="C478" t="s">
        <v>94</v>
      </c>
      <c r="D478" t="s">
        <v>27</v>
      </c>
      <c r="E478">
        <v>2958066013</v>
      </c>
      <c r="F478" t="s">
        <v>387</v>
      </c>
      <c r="G478" t="s">
        <v>89</v>
      </c>
      <c r="H478" t="s">
        <v>90</v>
      </c>
      <c r="I478" t="s">
        <v>31</v>
      </c>
      <c r="J478" t="s">
        <v>42</v>
      </c>
      <c r="K478">
        <v>1392.12</v>
      </c>
      <c r="L478">
        <v>116.44</v>
      </c>
      <c r="M478" t="s">
        <v>43</v>
      </c>
      <c r="N478">
        <v>8.3642214751601898E-2</v>
      </c>
      <c r="O478" t="s">
        <v>11351</v>
      </c>
      <c r="P478" t="s">
        <v>11356</v>
      </c>
      <c r="R478" t="s">
        <v>11353</v>
      </c>
      <c r="S478">
        <f>IF(SalesData[[#This Row],[Return Status]]="Returned",1,0)</f>
        <v>0</v>
      </c>
      <c r="T478">
        <v>207.68</v>
      </c>
      <c r="U478" s="2">
        <f>EOMONTH(SalesData[[#This Row],[Order Date]],0)</f>
        <v>44957</v>
      </c>
      <c r="V478" s="9" t="str">
        <f>"Q"&amp;INT((MONTH(SalesData[[#This Row],[Order Date]])+2)/3)&amp;"-"&amp;YEAR(SalesData[[#This Row],[Order Date]])</f>
        <v>Q1-2023</v>
      </c>
    </row>
    <row r="479" spans="1:22" x14ac:dyDescent="0.35">
      <c r="A479" t="s">
        <v>594</v>
      </c>
      <c r="B479" s="1">
        <v>44927</v>
      </c>
      <c r="C479" t="s">
        <v>21</v>
      </c>
      <c r="D479" t="s">
        <v>13</v>
      </c>
      <c r="E479">
        <v>9711121259</v>
      </c>
      <c r="F479" t="s">
        <v>147</v>
      </c>
      <c r="G479" t="s">
        <v>84</v>
      </c>
      <c r="H479" t="s">
        <v>85</v>
      </c>
      <c r="I479" t="s">
        <v>31</v>
      </c>
      <c r="J479" t="s">
        <v>42</v>
      </c>
      <c r="K479">
        <v>2312.54</v>
      </c>
      <c r="L479">
        <v>617.09</v>
      </c>
      <c r="M479" t="s">
        <v>43</v>
      </c>
      <c r="N479">
        <v>0.26684511403046002</v>
      </c>
      <c r="O479" t="s">
        <v>11351</v>
      </c>
      <c r="P479" t="s">
        <v>11354</v>
      </c>
      <c r="R479" t="s">
        <v>11353</v>
      </c>
      <c r="S479">
        <f>IF(SalesData[[#This Row],[Return Status]]="Returned",1,0)</f>
        <v>0</v>
      </c>
      <c r="T479">
        <v>847.14</v>
      </c>
      <c r="U479" s="2">
        <f>EOMONTH(SalesData[[#This Row],[Order Date]],0)</f>
        <v>44957</v>
      </c>
      <c r="V479" s="9" t="str">
        <f>"Q"&amp;INT((MONTH(SalesData[[#This Row],[Order Date]])+2)/3)&amp;"-"&amp;YEAR(SalesData[[#This Row],[Order Date]])</f>
        <v>Q1-2023</v>
      </c>
    </row>
    <row r="480" spans="1:22" x14ac:dyDescent="0.35">
      <c r="A480" t="s">
        <v>595</v>
      </c>
      <c r="B480" s="1">
        <v>44936</v>
      </c>
      <c r="C480" t="s">
        <v>144</v>
      </c>
      <c r="D480" t="s">
        <v>72</v>
      </c>
      <c r="E480">
        <v>2429563343</v>
      </c>
      <c r="F480" t="s">
        <v>81</v>
      </c>
      <c r="G480" t="s">
        <v>74</v>
      </c>
      <c r="H480" t="s">
        <v>75</v>
      </c>
      <c r="I480" t="s">
        <v>36</v>
      </c>
      <c r="J480" t="s">
        <v>42</v>
      </c>
      <c r="K480">
        <v>1788.66</v>
      </c>
      <c r="L480">
        <v>229.26</v>
      </c>
      <c r="M480" t="s">
        <v>43</v>
      </c>
      <c r="N480">
        <v>0.128174163899232</v>
      </c>
      <c r="O480" t="s">
        <v>11351</v>
      </c>
      <c r="P480" t="s">
        <v>11352</v>
      </c>
      <c r="R480" t="s">
        <v>11353</v>
      </c>
      <c r="S480">
        <f>IF(SalesData[[#This Row],[Return Status]]="Returned",1,0)</f>
        <v>0</v>
      </c>
      <c r="T480">
        <v>2420.2800000000002</v>
      </c>
      <c r="U480" s="2">
        <f>EOMONTH(SalesData[[#This Row],[Order Date]],0)</f>
        <v>44957</v>
      </c>
      <c r="V480" s="9" t="str">
        <f>"Q"&amp;INT((MONTH(SalesData[[#This Row],[Order Date]])+2)/3)&amp;"-"&amp;YEAR(SalesData[[#This Row],[Order Date]])</f>
        <v>Q1-2023</v>
      </c>
    </row>
    <row r="481" spans="1:22" x14ac:dyDescent="0.35">
      <c r="A481" t="s">
        <v>596</v>
      </c>
      <c r="B481" s="1">
        <v>44935</v>
      </c>
      <c r="C481" t="s">
        <v>26</v>
      </c>
      <c r="D481" t="s">
        <v>80</v>
      </c>
      <c r="E481">
        <v>5435884183</v>
      </c>
      <c r="F481" t="s">
        <v>292</v>
      </c>
      <c r="G481" t="s">
        <v>69</v>
      </c>
      <c r="H481" t="s">
        <v>41</v>
      </c>
      <c r="I481" t="s">
        <v>31</v>
      </c>
      <c r="J481" t="s">
        <v>62</v>
      </c>
      <c r="K481">
        <v>2386.54</v>
      </c>
      <c r="L481">
        <v>372.67</v>
      </c>
      <c r="M481" t="s">
        <v>62</v>
      </c>
      <c r="N481">
        <v>0.156154935597141</v>
      </c>
      <c r="O481" t="s">
        <v>11351</v>
      </c>
      <c r="P481" t="s">
        <v>11352</v>
      </c>
      <c r="R481" t="s">
        <v>11353</v>
      </c>
      <c r="S481">
        <f>IF(SalesData[[#This Row],[Return Status]]="Returned",1,0)</f>
        <v>0</v>
      </c>
      <c r="T481">
        <v>2081.52</v>
      </c>
      <c r="U481" s="2">
        <f>EOMONTH(SalesData[[#This Row],[Order Date]],0)</f>
        <v>44957</v>
      </c>
      <c r="V481" s="9" t="str">
        <f>"Q"&amp;INT((MONTH(SalesData[[#This Row],[Order Date]])+2)/3)&amp;"-"&amp;YEAR(SalesData[[#This Row],[Order Date]])</f>
        <v>Q1-2023</v>
      </c>
    </row>
    <row r="482" spans="1:22" x14ac:dyDescent="0.35">
      <c r="A482" t="s">
        <v>597</v>
      </c>
      <c r="B482" s="1">
        <v>44955</v>
      </c>
      <c r="C482" t="s">
        <v>111</v>
      </c>
      <c r="D482" t="s">
        <v>46</v>
      </c>
      <c r="E482">
        <v>2675512542</v>
      </c>
      <c r="F482" t="s">
        <v>140</v>
      </c>
      <c r="G482" t="s">
        <v>141</v>
      </c>
      <c r="H482" t="s">
        <v>121</v>
      </c>
      <c r="I482" t="s">
        <v>17</v>
      </c>
      <c r="J482" t="s">
        <v>62</v>
      </c>
      <c r="K482">
        <v>3660.16</v>
      </c>
      <c r="L482">
        <v>577.80999999999995</v>
      </c>
      <c r="M482" t="s">
        <v>62</v>
      </c>
      <c r="N482">
        <v>0.157864683511103</v>
      </c>
      <c r="O482" t="s">
        <v>11351</v>
      </c>
      <c r="P482" t="s">
        <v>11352</v>
      </c>
      <c r="R482" t="s">
        <v>11353</v>
      </c>
      <c r="S482">
        <f>IF(SalesData[[#This Row],[Return Status]]="Returned",1,0)</f>
        <v>0</v>
      </c>
      <c r="T482">
        <v>2793.38</v>
      </c>
      <c r="U482" s="2">
        <f>EOMONTH(SalesData[[#This Row],[Order Date]],0)</f>
        <v>44957</v>
      </c>
      <c r="V482" s="9" t="str">
        <f>"Q"&amp;INT((MONTH(SalesData[[#This Row],[Order Date]])+2)/3)&amp;"-"&amp;YEAR(SalesData[[#This Row],[Order Date]])</f>
        <v>Q1-2023</v>
      </c>
    </row>
    <row r="483" spans="1:22" x14ac:dyDescent="0.35">
      <c r="A483" t="s">
        <v>598</v>
      </c>
      <c r="B483" s="1">
        <v>44956</v>
      </c>
      <c r="C483" t="s">
        <v>184</v>
      </c>
      <c r="D483" t="s">
        <v>99</v>
      </c>
      <c r="E483">
        <v>8166496902</v>
      </c>
      <c r="F483" t="s">
        <v>238</v>
      </c>
      <c r="G483" t="s">
        <v>74</v>
      </c>
      <c r="H483" t="s">
        <v>75</v>
      </c>
      <c r="I483" t="s">
        <v>36</v>
      </c>
      <c r="J483" t="s">
        <v>62</v>
      </c>
      <c r="K483">
        <v>4758.4399999999996</v>
      </c>
      <c r="L483">
        <v>872.49</v>
      </c>
      <c r="M483" t="s">
        <v>62</v>
      </c>
      <c r="N483">
        <v>0.18335631005119299</v>
      </c>
      <c r="O483" t="s">
        <v>11351</v>
      </c>
      <c r="P483" t="s">
        <v>11352</v>
      </c>
      <c r="Q483" t="s">
        <v>11359</v>
      </c>
      <c r="R483" t="s">
        <v>11360</v>
      </c>
      <c r="S483">
        <f>IF(SalesData[[#This Row],[Return Status]]="Returned",1,0)</f>
        <v>1</v>
      </c>
      <c r="T483">
        <v>2420.2800000000002</v>
      </c>
      <c r="U483" s="2">
        <f>EOMONTH(SalesData[[#This Row],[Order Date]],0)</f>
        <v>44957</v>
      </c>
      <c r="V483" s="9" t="str">
        <f>"Q"&amp;INT((MONTH(SalesData[[#This Row],[Order Date]])+2)/3)&amp;"-"&amp;YEAR(SalesData[[#This Row],[Order Date]])</f>
        <v>Q1-2023</v>
      </c>
    </row>
    <row r="484" spans="1:22" x14ac:dyDescent="0.35">
      <c r="A484" t="s">
        <v>599</v>
      </c>
      <c r="B484" s="1">
        <v>44929</v>
      </c>
      <c r="C484" t="s">
        <v>106</v>
      </c>
      <c r="D484" t="s">
        <v>145</v>
      </c>
      <c r="E484">
        <v>7023244123</v>
      </c>
      <c r="F484" t="s">
        <v>22</v>
      </c>
      <c r="G484" t="s">
        <v>23</v>
      </c>
      <c r="H484" t="s">
        <v>24</v>
      </c>
      <c r="I484" t="s">
        <v>17</v>
      </c>
      <c r="J484" t="s">
        <v>42</v>
      </c>
      <c r="K484">
        <v>44.63</v>
      </c>
      <c r="L484">
        <v>3.26</v>
      </c>
      <c r="M484" t="s">
        <v>43</v>
      </c>
      <c r="N484">
        <v>7.3045036970647598E-2</v>
      </c>
      <c r="O484" t="s">
        <v>11361</v>
      </c>
      <c r="P484" t="s">
        <v>11356</v>
      </c>
      <c r="R484" t="s">
        <v>11353</v>
      </c>
      <c r="S484">
        <f>IF(SalesData[[#This Row],[Return Status]]="Returned",1,0)</f>
        <v>0</v>
      </c>
      <c r="T484">
        <v>2821.33</v>
      </c>
      <c r="U484" s="2">
        <f>EOMONTH(SalesData[[#This Row],[Order Date]],0)</f>
        <v>44957</v>
      </c>
      <c r="V484" s="9" t="str">
        <f>"Q"&amp;INT((MONTH(SalesData[[#This Row],[Order Date]])+2)/3)&amp;"-"&amp;YEAR(SalesData[[#This Row],[Order Date]])</f>
        <v>Q1-2023</v>
      </c>
    </row>
    <row r="485" spans="1:22" x14ac:dyDescent="0.35">
      <c r="A485" t="s">
        <v>600</v>
      </c>
      <c r="B485" s="1">
        <v>44946</v>
      </c>
      <c r="C485" t="s">
        <v>49</v>
      </c>
      <c r="D485" t="s">
        <v>99</v>
      </c>
      <c r="E485">
        <v>1625265469</v>
      </c>
      <c r="F485" t="s">
        <v>222</v>
      </c>
      <c r="G485" t="s">
        <v>164</v>
      </c>
      <c r="H485" t="s">
        <v>165</v>
      </c>
      <c r="I485" t="s">
        <v>36</v>
      </c>
      <c r="J485" t="s">
        <v>62</v>
      </c>
      <c r="K485">
        <v>1124.04</v>
      </c>
      <c r="L485">
        <v>218.4</v>
      </c>
      <c r="M485" t="s">
        <v>62</v>
      </c>
      <c r="N485">
        <v>0.19429913526209</v>
      </c>
      <c r="O485" t="s">
        <v>11351</v>
      </c>
      <c r="P485" t="s">
        <v>11352</v>
      </c>
      <c r="R485" t="s">
        <v>11353</v>
      </c>
      <c r="S485">
        <f>IF(SalesData[[#This Row],[Return Status]]="Returned",1,0)</f>
        <v>0</v>
      </c>
      <c r="U485" s="2">
        <f>EOMONTH(SalesData[[#This Row],[Order Date]],0)</f>
        <v>44957</v>
      </c>
      <c r="V485" s="9" t="str">
        <f>"Q"&amp;INT((MONTH(SalesData[[#This Row],[Order Date]])+2)/3)&amp;"-"&amp;YEAR(SalesData[[#This Row],[Order Date]])</f>
        <v>Q1-2023</v>
      </c>
    </row>
    <row r="486" spans="1:22" x14ac:dyDescent="0.35">
      <c r="A486" t="s">
        <v>601</v>
      </c>
      <c r="B486" s="1">
        <v>44951</v>
      </c>
      <c r="C486" t="s">
        <v>67</v>
      </c>
      <c r="D486" t="s">
        <v>145</v>
      </c>
      <c r="E486">
        <v>7303461562</v>
      </c>
      <c r="F486" t="s">
        <v>81</v>
      </c>
      <c r="G486" t="s">
        <v>74</v>
      </c>
      <c r="H486" t="s">
        <v>75</v>
      </c>
      <c r="I486" t="s">
        <v>36</v>
      </c>
      <c r="J486" t="s">
        <v>62</v>
      </c>
      <c r="K486">
        <v>193.44</v>
      </c>
      <c r="L486">
        <v>55.87</v>
      </c>
      <c r="M486" t="s">
        <v>62</v>
      </c>
      <c r="N486">
        <v>0.28882340777502102</v>
      </c>
      <c r="O486" t="s">
        <v>11361</v>
      </c>
      <c r="P486" t="s">
        <v>11354</v>
      </c>
      <c r="R486" t="s">
        <v>11353</v>
      </c>
      <c r="S486">
        <f>IF(SalesData[[#This Row],[Return Status]]="Returned",1,0)</f>
        <v>0</v>
      </c>
      <c r="T486">
        <v>2420.2800000000002</v>
      </c>
      <c r="U486" s="2">
        <f>EOMONTH(SalesData[[#This Row],[Order Date]],0)</f>
        <v>44957</v>
      </c>
      <c r="V486" s="9" t="str">
        <f>"Q"&amp;INT((MONTH(SalesData[[#This Row],[Order Date]])+2)/3)&amp;"-"&amp;YEAR(SalesData[[#This Row],[Order Date]])</f>
        <v>Q1-2023</v>
      </c>
    </row>
    <row r="487" spans="1:22" x14ac:dyDescent="0.35">
      <c r="A487" t="s">
        <v>603</v>
      </c>
      <c r="B487" s="1">
        <v>44943</v>
      </c>
      <c r="C487" t="s">
        <v>111</v>
      </c>
      <c r="D487" t="s">
        <v>80</v>
      </c>
      <c r="E487">
        <v>1205943897</v>
      </c>
      <c r="F487" t="s">
        <v>170</v>
      </c>
      <c r="G487" t="s">
        <v>69</v>
      </c>
      <c r="H487" t="s">
        <v>41</v>
      </c>
      <c r="I487" t="s">
        <v>31</v>
      </c>
      <c r="J487" t="s">
        <v>19</v>
      </c>
      <c r="K487">
        <v>2312.0500000000002</v>
      </c>
      <c r="L487">
        <v>100.62</v>
      </c>
      <c r="M487" t="s">
        <v>19</v>
      </c>
      <c r="N487">
        <v>4.3519820073095301E-2</v>
      </c>
      <c r="O487" t="s">
        <v>11351</v>
      </c>
      <c r="P487" t="s">
        <v>11356</v>
      </c>
      <c r="R487" t="s">
        <v>11353</v>
      </c>
      <c r="S487">
        <f>IF(SalesData[[#This Row],[Return Status]]="Returned",1,0)</f>
        <v>0</v>
      </c>
      <c r="T487">
        <v>2081.52</v>
      </c>
      <c r="U487" s="2">
        <f>EOMONTH(SalesData[[#This Row],[Order Date]],0)</f>
        <v>44957</v>
      </c>
      <c r="V487" s="9" t="str">
        <f>"Q"&amp;INT((MONTH(SalesData[[#This Row],[Order Date]])+2)/3)&amp;"-"&amp;YEAR(SalesData[[#This Row],[Order Date]])</f>
        <v>Q1-2023</v>
      </c>
    </row>
    <row r="488" spans="1:22" x14ac:dyDescent="0.35">
      <c r="A488" t="s">
        <v>604</v>
      </c>
      <c r="B488" s="1">
        <v>44947</v>
      </c>
      <c r="C488" t="s">
        <v>77</v>
      </c>
      <c r="D488" t="s">
        <v>72</v>
      </c>
      <c r="E488">
        <v>2456075409</v>
      </c>
      <c r="F488" t="s">
        <v>133</v>
      </c>
      <c r="G488" t="s">
        <v>11379</v>
      </c>
      <c r="H488" t="s">
        <v>90</v>
      </c>
      <c r="I488" t="s">
        <v>31</v>
      </c>
      <c r="J488" t="s">
        <v>42</v>
      </c>
      <c r="K488">
        <v>892.66</v>
      </c>
      <c r="L488">
        <v>155.72</v>
      </c>
      <c r="M488" t="s">
        <v>43</v>
      </c>
      <c r="N488">
        <v>0.17444491743776999</v>
      </c>
      <c r="O488" t="s">
        <v>11355</v>
      </c>
      <c r="P488" t="s">
        <v>11352</v>
      </c>
      <c r="R488" t="s">
        <v>11353</v>
      </c>
      <c r="S488">
        <f>IF(SalesData[[#This Row],[Return Status]]="Returned",1,0)</f>
        <v>0</v>
      </c>
      <c r="U488" s="2">
        <f>EOMONTH(SalesData[[#This Row],[Order Date]],0)</f>
        <v>44957</v>
      </c>
      <c r="V488" s="9" t="str">
        <f>"Q"&amp;INT((MONTH(SalesData[[#This Row],[Order Date]])+2)/3)&amp;"-"&amp;YEAR(SalesData[[#This Row],[Order Date]])</f>
        <v>Q1-2023</v>
      </c>
    </row>
    <row r="489" spans="1:22" x14ac:dyDescent="0.35">
      <c r="A489" t="s">
        <v>605</v>
      </c>
      <c r="B489" s="1">
        <v>44950</v>
      </c>
      <c r="C489" t="s">
        <v>162</v>
      </c>
      <c r="D489" t="s">
        <v>99</v>
      </c>
      <c r="E489">
        <v>8970155029</v>
      </c>
      <c r="F489" t="s">
        <v>410</v>
      </c>
      <c r="G489" t="s">
        <v>29</v>
      </c>
      <c r="H489" t="s">
        <v>30</v>
      </c>
      <c r="I489" t="s">
        <v>31</v>
      </c>
      <c r="J489" t="s">
        <v>18</v>
      </c>
      <c r="K489">
        <v>4638.6499999999996</v>
      </c>
      <c r="L489">
        <v>1077.57</v>
      </c>
      <c r="M489" t="s">
        <v>19</v>
      </c>
      <c r="N489">
        <v>0.23230250180548201</v>
      </c>
      <c r="O489" t="s">
        <v>11351</v>
      </c>
      <c r="P489" t="s">
        <v>11354</v>
      </c>
      <c r="R489" t="s">
        <v>11353</v>
      </c>
      <c r="S489">
        <f>IF(SalesData[[#This Row],[Return Status]]="Returned",1,0)</f>
        <v>0</v>
      </c>
      <c r="T489">
        <v>2788.38</v>
      </c>
      <c r="U489" s="2">
        <f>EOMONTH(SalesData[[#This Row],[Order Date]],0)</f>
        <v>44957</v>
      </c>
      <c r="V489" s="9" t="str">
        <f>"Q"&amp;INT((MONTH(SalesData[[#This Row],[Order Date]])+2)/3)&amp;"-"&amp;YEAR(SalesData[[#This Row],[Order Date]])</f>
        <v>Q1-2023</v>
      </c>
    </row>
    <row r="490" spans="1:22" x14ac:dyDescent="0.35">
      <c r="A490" t="s">
        <v>606</v>
      </c>
      <c r="B490" s="1">
        <v>44939</v>
      </c>
      <c r="C490" t="s">
        <v>77</v>
      </c>
      <c r="D490" t="s">
        <v>13</v>
      </c>
      <c r="E490">
        <v>3944988305</v>
      </c>
      <c r="F490" t="s">
        <v>58</v>
      </c>
      <c r="G490" t="s">
        <v>59</v>
      </c>
      <c r="H490" t="s">
        <v>60</v>
      </c>
      <c r="I490" t="s">
        <v>31</v>
      </c>
      <c r="J490" t="s">
        <v>18</v>
      </c>
      <c r="K490">
        <v>1398.73</v>
      </c>
      <c r="L490">
        <v>295.54000000000002</v>
      </c>
      <c r="M490" t="s">
        <v>19</v>
      </c>
      <c r="N490">
        <v>0.211291671730784</v>
      </c>
      <c r="O490" t="s">
        <v>11351</v>
      </c>
      <c r="P490" t="s">
        <v>11354</v>
      </c>
      <c r="Q490" t="s">
        <v>11376</v>
      </c>
      <c r="R490" t="s">
        <v>11360</v>
      </c>
      <c r="S490">
        <f>IF(SalesData[[#This Row],[Return Status]]="Returned",1,0)</f>
        <v>1</v>
      </c>
      <c r="T490">
        <v>2183.56</v>
      </c>
      <c r="U490" s="2">
        <f>EOMONTH(SalesData[[#This Row],[Order Date]],0)</f>
        <v>44957</v>
      </c>
      <c r="V490" s="9" t="str">
        <f>"Q"&amp;INT((MONTH(SalesData[[#This Row],[Order Date]])+2)/3)&amp;"-"&amp;YEAR(SalesData[[#This Row],[Order Date]])</f>
        <v>Q1-2023</v>
      </c>
    </row>
    <row r="491" spans="1:22" x14ac:dyDescent="0.35">
      <c r="A491" t="s">
        <v>607</v>
      </c>
      <c r="B491" s="1">
        <v>44940</v>
      </c>
      <c r="C491" t="s">
        <v>194</v>
      </c>
      <c r="D491" t="s">
        <v>145</v>
      </c>
      <c r="E491">
        <v>4479513305</v>
      </c>
      <c r="F491" t="s">
        <v>137</v>
      </c>
      <c r="G491" t="s">
        <v>34</v>
      </c>
      <c r="H491" t="s">
        <v>35</v>
      </c>
      <c r="I491" t="s">
        <v>36</v>
      </c>
      <c r="J491" t="s">
        <v>61</v>
      </c>
      <c r="K491">
        <v>2947.81</v>
      </c>
      <c r="L491">
        <v>593.66</v>
      </c>
      <c r="M491" t="s">
        <v>62</v>
      </c>
      <c r="N491">
        <v>0.201390184577703</v>
      </c>
      <c r="O491" t="s">
        <v>11351</v>
      </c>
      <c r="P491" t="s">
        <v>11354</v>
      </c>
      <c r="R491" t="s">
        <v>11353</v>
      </c>
      <c r="S491">
        <f>IF(SalesData[[#This Row],[Return Status]]="Returned",1,0)</f>
        <v>0</v>
      </c>
      <c r="U491" s="2">
        <f>EOMONTH(SalesData[[#This Row],[Order Date]],0)</f>
        <v>44957</v>
      </c>
      <c r="V491" s="9" t="str">
        <f>"Q"&amp;INT((MONTH(SalesData[[#This Row],[Order Date]])+2)/3)&amp;"-"&amp;YEAR(SalesData[[#This Row],[Order Date]])</f>
        <v>Q1-2023</v>
      </c>
    </row>
    <row r="492" spans="1:22" x14ac:dyDescent="0.35">
      <c r="A492" t="s">
        <v>608</v>
      </c>
      <c r="B492" s="1">
        <v>44954</v>
      </c>
      <c r="C492" t="s">
        <v>71</v>
      </c>
      <c r="D492" t="s">
        <v>145</v>
      </c>
      <c r="E492">
        <v>7738264609</v>
      </c>
      <c r="F492" t="s">
        <v>107</v>
      </c>
      <c r="G492" t="s">
        <v>15</v>
      </c>
      <c r="H492" t="s">
        <v>16</v>
      </c>
      <c r="I492" t="s">
        <v>17</v>
      </c>
      <c r="J492" t="s">
        <v>19</v>
      </c>
      <c r="K492">
        <v>1534.08</v>
      </c>
      <c r="L492">
        <v>357.03</v>
      </c>
      <c r="M492" t="s">
        <v>19</v>
      </c>
      <c r="N492">
        <v>0.23273232165206501</v>
      </c>
      <c r="O492" t="s">
        <v>11351</v>
      </c>
      <c r="P492" t="s">
        <v>11354</v>
      </c>
      <c r="R492" t="s">
        <v>11353</v>
      </c>
      <c r="S492">
        <f>IF(SalesData[[#This Row],[Return Status]]="Returned",1,0)</f>
        <v>0</v>
      </c>
      <c r="T492">
        <v>2085.91</v>
      </c>
      <c r="U492" s="2">
        <f>EOMONTH(SalesData[[#This Row],[Order Date]],0)</f>
        <v>44957</v>
      </c>
      <c r="V492" s="9" t="str">
        <f>"Q"&amp;INT((MONTH(SalesData[[#This Row],[Order Date]])+2)/3)&amp;"-"&amp;YEAR(SalesData[[#This Row],[Order Date]])</f>
        <v>Q1-2023</v>
      </c>
    </row>
    <row r="493" spans="1:22" x14ac:dyDescent="0.35">
      <c r="A493" t="s">
        <v>610</v>
      </c>
      <c r="B493" s="1">
        <v>44946</v>
      </c>
      <c r="C493" t="s">
        <v>149</v>
      </c>
      <c r="D493" t="s">
        <v>27</v>
      </c>
      <c r="E493">
        <v>5158886367</v>
      </c>
      <c r="F493" t="s">
        <v>170</v>
      </c>
      <c r="G493" t="s">
        <v>69</v>
      </c>
      <c r="H493" t="s">
        <v>41</v>
      </c>
      <c r="I493" t="s">
        <v>31</v>
      </c>
      <c r="J493" t="s">
        <v>42</v>
      </c>
      <c r="K493">
        <v>1456.27</v>
      </c>
      <c r="L493">
        <v>253.13</v>
      </c>
      <c r="M493" t="s">
        <v>43</v>
      </c>
      <c r="N493">
        <v>0.17382078872736501</v>
      </c>
      <c r="O493" t="s">
        <v>11351</v>
      </c>
      <c r="P493" t="s">
        <v>11352</v>
      </c>
      <c r="R493" t="s">
        <v>11353</v>
      </c>
      <c r="S493">
        <f>IF(SalesData[[#This Row],[Return Status]]="Returned",1,0)</f>
        <v>0</v>
      </c>
      <c r="T493">
        <v>2081.52</v>
      </c>
      <c r="U493" s="2">
        <f>EOMONTH(SalesData[[#This Row],[Order Date]],0)</f>
        <v>44957</v>
      </c>
      <c r="V493" s="9" t="str">
        <f>"Q"&amp;INT((MONTH(SalesData[[#This Row],[Order Date]])+2)/3)&amp;"-"&amp;YEAR(SalesData[[#This Row],[Order Date]])</f>
        <v>Q1-2023</v>
      </c>
    </row>
    <row r="494" spans="1:22" x14ac:dyDescent="0.35">
      <c r="A494" t="s">
        <v>611</v>
      </c>
      <c r="B494" s="1">
        <v>44935</v>
      </c>
      <c r="C494" t="s">
        <v>162</v>
      </c>
      <c r="D494" t="s">
        <v>80</v>
      </c>
      <c r="E494">
        <v>6309329981</v>
      </c>
      <c r="F494" t="s">
        <v>140</v>
      </c>
      <c r="G494" t="s">
        <v>141</v>
      </c>
      <c r="H494" t="s">
        <v>121</v>
      </c>
      <c r="I494" t="s">
        <v>17</v>
      </c>
      <c r="J494" t="s">
        <v>42</v>
      </c>
      <c r="K494">
        <v>3428.13</v>
      </c>
      <c r="L494">
        <v>983.87</v>
      </c>
      <c r="M494" t="s">
        <v>43</v>
      </c>
      <c r="N494">
        <v>0.28699903445901997</v>
      </c>
      <c r="O494" t="s">
        <v>11351</v>
      </c>
      <c r="P494" t="s">
        <v>11354</v>
      </c>
      <c r="R494" t="s">
        <v>11353</v>
      </c>
      <c r="S494">
        <f>IF(SalesData[[#This Row],[Return Status]]="Returned",1,0)</f>
        <v>0</v>
      </c>
      <c r="T494">
        <v>2793.38</v>
      </c>
      <c r="U494" s="2">
        <f>EOMONTH(SalesData[[#This Row],[Order Date]],0)</f>
        <v>44957</v>
      </c>
      <c r="V494" s="9" t="str">
        <f>"Q"&amp;INT((MONTH(SalesData[[#This Row],[Order Date]])+2)/3)&amp;"-"&amp;YEAR(SalesData[[#This Row],[Order Date]])</f>
        <v>Q1-2023</v>
      </c>
    </row>
    <row r="495" spans="1:22" x14ac:dyDescent="0.35">
      <c r="A495" t="s">
        <v>612</v>
      </c>
      <c r="B495" s="1">
        <v>44945</v>
      </c>
      <c r="C495" t="s">
        <v>52</v>
      </c>
      <c r="D495" t="s">
        <v>27</v>
      </c>
      <c r="E495">
        <v>3273524103</v>
      </c>
      <c r="F495" t="s">
        <v>292</v>
      </c>
      <c r="G495" t="s">
        <v>69</v>
      </c>
      <c r="H495" t="s">
        <v>41</v>
      </c>
      <c r="I495" t="s">
        <v>31</v>
      </c>
      <c r="J495" t="s">
        <v>65</v>
      </c>
      <c r="K495">
        <v>3987.83</v>
      </c>
      <c r="L495">
        <v>1167.07</v>
      </c>
      <c r="M495" t="s">
        <v>65</v>
      </c>
      <c r="N495">
        <v>0.29265791169633598</v>
      </c>
      <c r="O495" t="s">
        <v>11351</v>
      </c>
      <c r="P495" t="s">
        <v>11354</v>
      </c>
      <c r="R495" t="s">
        <v>11353</v>
      </c>
      <c r="S495">
        <f>IF(SalesData[[#This Row],[Return Status]]="Returned",1,0)</f>
        <v>0</v>
      </c>
      <c r="T495">
        <v>2081.52</v>
      </c>
      <c r="U495" s="2">
        <f>EOMONTH(SalesData[[#This Row],[Order Date]],0)</f>
        <v>44957</v>
      </c>
      <c r="V495" s="9" t="str">
        <f>"Q"&amp;INT((MONTH(SalesData[[#This Row],[Order Date]])+2)/3)&amp;"-"&amp;YEAR(SalesData[[#This Row],[Order Date]])</f>
        <v>Q1-2023</v>
      </c>
    </row>
    <row r="496" spans="1:22" x14ac:dyDescent="0.35">
      <c r="A496" t="s">
        <v>613</v>
      </c>
      <c r="B496" s="1">
        <v>44943</v>
      </c>
      <c r="C496" t="s">
        <v>49</v>
      </c>
      <c r="D496" t="s">
        <v>46</v>
      </c>
      <c r="E496">
        <v>6876164819</v>
      </c>
      <c r="F496" t="s">
        <v>40</v>
      </c>
      <c r="G496" t="s">
        <v>69</v>
      </c>
      <c r="H496" t="s">
        <v>41</v>
      </c>
      <c r="I496" t="s">
        <v>31</v>
      </c>
      <c r="J496" t="s">
        <v>62</v>
      </c>
      <c r="K496">
        <v>4062.08</v>
      </c>
      <c r="L496">
        <v>1030.32</v>
      </c>
      <c r="M496" t="s">
        <v>62</v>
      </c>
      <c r="N496">
        <v>0.25364345360012602</v>
      </c>
      <c r="O496" t="s">
        <v>11351</v>
      </c>
      <c r="P496" t="s">
        <v>11354</v>
      </c>
      <c r="R496" t="s">
        <v>11353</v>
      </c>
      <c r="S496">
        <f>IF(SalesData[[#This Row],[Return Status]]="Returned",1,0)</f>
        <v>0</v>
      </c>
      <c r="T496">
        <v>2081.52</v>
      </c>
      <c r="U496" s="2">
        <f>EOMONTH(SalesData[[#This Row],[Order Date]],0)</f>
        <v>44957</v>
      </c>
      <c r="V496" s="9" t="str">
        <f>"Q"&amp;INT((MONTH(SalesData[[#This Row],[Order Date]])+2)/3)&amp;"-"&amp;YEAR(SalesData[[#This Row],[Order Date]])</f>
        <v>Q1-2023</v>
      </c>
    </row>
    <row r="497" spans="1:22" x14ac:dyDescent="0.35">
      <c r="A497" t="s">
        <v>1153</v>
      </c>
      <c r="B497" s="1">
        <v>44984</v>
      </c>
      <c r="C497" t="s">
        <v>38</v>
      </c>
      <c r="D497" t="s">
        <v>80</v>
      </c>
      <c r="E497">
        <v>1215756264</v>
      </c>
      <c r="F497" t="s">
        <v>154</v>
      </c>
      <c r="G497" t="s">
        <v>11370</v>
      </c>
      <c r="H497" t="s">
        <v>30</v>
      </c>
      <c r="I497" t="s">
        <v>31</v>
      </c>
      <c r="J497" t="s">
        <v>19</v>
      </c>
      <c r="K497">
        <v>2565.6</v>
      </c>
      <c r="L497">
        <v>619.73</v>
      </c>
      <c r="M497" t="s">
        <v>19</v>
      </c>
      <c r="N497">
        <v>0.24155363267851601</v>
      </c>
      <c r="O497" t="s">
        <v>11351</v>
      </c>
      <c r="P497" t="s">
        <v>11354</v>
      </c>
      <c r="Q497" t="s">
        <v>11365</v>
      </c>
      <c r="R497" t="s">
        <v>11360</v>
      </c>
      <c r="S497">
        <f>IF(SalesData[[#This Row],[Return Status]]="Returned",1,0)</f>
        <v>1</v>
      </c>
      <c r="U497" s="2">
        <f>EOMONTH(SalesData[[#This Row],[Order Date]],0)</f>
        <v>44985</v>
      </c>
      <c r="V497" s="9" t="str">
        <f>"Q"&amp;INT((MONTH(SalesData[[#This Row],[Order Date]])+2)/3)&amp;"-"&amp;YEAR(SalesData[[#This Row],[Order Date]])</f>
        <v>Q1-2023</v>
      </c>
    </row>
    <row r="498" spans="1:22" x14ac:dyDescent="0.35">
      <c r="A498" t="s">
        <v>614</v>
      </c>
      <c r="B498" s="1">
        <v>44946</v>
      </c>
      <c r="C498" t="s">
        <v>97</v>
      </c>
      <c r="D498" t="s">
        <v>145</v>
      </c>
      <c r="E498">
        <v>4912565237</v>
      </c>
      <c r="F498" t="s">
        <v>103</v>
      </c>
      <c r="G498" t="s">
        <v>23</v>
      </c>
      <c r="H498" t="s">
        <v>24</v>
      </c>
      <c r="I498" t="s">
        <v>17</v>
      </c>
      <c r="J498" t="s">
        <v>62</v>
      </c>
      <c r="K498">
        <v>4497.99</v>
      </c>
      <c r="L498">
        <v>731.94</v>
      </c>
      <c r="M498" t="s">
        <v>62</v>
      </c>
      <c r="N498">
        <v>0.16272601762120401</v>
      </c>
      <c r="O498" t="s">
        <v>11351</v>
      </c>
      <c r="P498" t="s">
        <v>11352</v>
      </c>
      <c r="Q498" t="s">
        <v>11359</v>
      </c>
      <c r="R498" t="s">
        <v>11360</v>
      </c>
      <c r="S498">
        <f>IF(SalesData[[#This Row],[Return Status]]="Returned",1,0)</f>
        <v>1</v>
      </c>
      <c r="T498">
        <v>2821.33</v>
      </c>
      <c r="U498" s="2">
        <f>EOMONTH(SalesData[[#This Row],[Order Date]],0)</f>
        <v>44957</v>
      </c>
      <c r="V498" s="9" t="str">
        <f>"Q"&amp;INT((MONTH(SalesData[[#This Row],[Order Date]])+2)/3)&amp;"-"&amp;YEAR(SalesData[[#This Row],[Order Date]])</f>
        <v>Q1-2023</v>
      </c>
    </row>
    <row r="499" spans="1:22" x14ac:dyDescent="0.35">
      <c r="A499" t="s">
        <v>615</v>
      </c>
      <c r="B499" s="1">
        <v>44941</v>
      </c>
      <c r="C499" t="s">
        <v>113</v>
      </c>
      <c r="D499" t="s">
        <v>72</v>
      </c>
      <c r="E499">
        <v>9022840359</v>
      </c>
      <c r="F499" t="s">
        <v>73</v>
      </c>
      <c r="G499" t="s">
        <v>74</v>
      </c>
      <c r="H499" t="s">
        <v>75</v>
      </c>
      <c r="I499" t="s">
        <v>36</v>
      </c>
      <c r="J499" t="s">
        <v>43</v>
      </c>
      <c r="K499">
        <v>2386.92</v>
      </c>
      <c r="L499">
        <v>355.08</v>
      </c>
      <c r="M499" t="s">
        <v>43</v>
      </c>
      <c r="N499">
        <v>0.14876074606605999</v>
      </c>
      <c r="O499" t="s">
        <v>11351</v>
      </c>
      <c r="P499" t="s">
        <v>11352</v>
      </c>
      <c r="R499" t="s">
        <v>11353</v>
      </c>
      <c r="S499">
        <f>IF(SalesData[[#This Row],[Return Status]]="Returned",1,0)</f>
        <v>0</v>
      </c>
      <c r="T499">
        <v>2420.2800000000002</v>
      </c>
      <c r="U499" s="2">
        <f>EOMONTH(SalesData[[#This Row],[Order Date]],0)</f>
        <v>44957</v>
      </c>
      <c r="V499" s="9" t="str">
        <f>"Q"&amp;INT((MONTH(SalesData[[#This Row],[Order Date]])+2)/3)&amp;"-"&amp;YEAR(SalesData[[#This Row],[Order Date]])</f>
        <v>Q1-2023</v>
      </c>
    </row>
    <row r="500" spans="1:22" x14ac:dyDescent="0.35">
      <c r="A500" t="s">
        <v>616</v>
      </c>
      <c r="B500" s="1">
        <v>44933</v>
      </c>
      <c r="C500" t="s">
        <v>67</v>
      </c>
      <c r="D500" t="s">
        <v>99</v>
      </c>
      <c r="E500">
        <v>394290458</v>
      </c>
      <c r="F500" t="s">
        <v>40</v>
      </c>
      <c r="G500" t="s">
        <v>69</v>
      </c>
      <c r="H500" t="s">
        <v>41</v>
      </c>
      <c r="I500" t="s">
        <v>31</v>
      </c>
      <c r="J500" t="s">
        <v>62</v>
      </c>
      <c r="K500">
        <v>3226.38</v>
      </c>
      <c r="L500">
        <v>608.26</v>
      </c>
      <c r="M500" t="s">
        <v>62</v>
      </c>
      <c r="N500">
        <v>0.18852707988519599</v>
      </c>
      <c r="O500" t="s">
        <v>11351</v>
      </c>
      <c r="P500" t="s">
        <v>11352</v>
      </c>
      <c r="R500" t="s">
        <v>11353</v>
      </c>
      <c r="S500">
        <f>IF(SalesData[[#This Row],[Return Status]]="Returned",1,0)</f>
        <v>0</v>
      </c>
      <c r="T500">
        <v>2081.52</v>
      </c>
      <c r="U500" s="2">
        <f>EOMONTH(SalesData[[#This Row],[Order Date]],0)</f>
        <v>44957</v>
      </c>
      <c r="V500" s="9" t="str">
        <f>"Q"&amp;INT((MONTH(SalesData[[#This Row],[Order Date]])+2)/3)&amp;"-"&amp;YEAR(SalesData[[#This Row],[Order Date]])</f>
        <v>Q1-2023</v>
      </c>
    </row>
    <row r="501" spans="1:22" x14ac:dyDescent="0.35">
      <c r="A501" t="s">
        <v>617</v>
      </c>
      <c r="B501" s="1">
        <v>44945</v>
      </c>
      <c r="C501" t="s">
        <v>77</v>
      </c>
      <c r="D501" t="s">
        <v>39</v>
      </c>
      <c r="E501">
        <v>6015343324</v>
      </c>
      <c r="F501" t="s">
        <v>53</v>
      </c>
      <c r="G501" t="s">
        <v>54</v>
      </c>
      <c r="H501" t="s">
        <v>55</v>
      </c>
      <c r="I501" t="s">
        <v>31</v>
      </c>
      <c r="J501" t="s">
        <v>43</v>
      </c>
      <c r="K501">
        <v>4203.09</v>
      </c>
      <c r="L501">
        <v>1085.8699999999999</v>
      </c>
      <c r="M501" t="s">
        <v>43</v>
      </c>
      <c r="N501">
        <v>0.25835040410745402</v>
      </c>
      <c r="O501" t="s">
        <v>11351</v>
      </c>
      <c r="P501" t="s">
        <v>11354</v>
      </c>
      <c r="R501" t="s">
        <v>11353</v>
      </c>
      <c r="S501">
        <f>IF(SalesData[[#This Row],[Return Status]]="Returned",1,0)</f>
        <v>0</v>
      </c>
      <c r="U501" s="2">
        <f>EOMONTH(SalesData[[#This Row],[Order Date]],0)</f>
        <v>44957</v>
      </c>
      <c r="V501" s="9" t="str">
        <f>"Q"&amp;INT((MONTH(SalesData[[#This Row],[Order Date]])+2)/3)&amp;"-"&amp;YEAR(SalesData[[#This Row],[Order Date]])</f>
        <v>Q1-2023</v>
      </c>
    </row>
    <row r="502" spans="1:22" x14ac:dyDescent="0.35">
      <c r="A502" t="s">
        <v>618</v>
      </c>
      <c r="B502" s="1">
        <v>44936</v>
      </c>
      <c r="C502" t="s">
        <v>94</v>
      </c>
      <c r="D502" t="s">
        <v>27</v>
      </c>
      <c r="E502">
        <v>8148881079</v>
      </c>
      <c r="F502" t="s">
        <v>58</v>
      </c>
      <c r="G502" t="s">
        <v>59</v>
      </c>
      <c r="H502" t="s">
        <v>11357</v>
      </c>
      <c r="I502" t="s">
        <v>31</v>
      </c>
      <c r="J502" t="s">
        <v>65</v>
      </c>
      <c r="K502">
        <v>1157.1300000000001</v>
      </c>
      <c r="L502">
        <v>258.83999999999997</v>
      </c>
      <c r="M502" t="s">
        <v>65</v>
      </c>
      <c r="N502">
        <v>0.22369137434860401</v>
      </c>
      <c r="O502" t="s">
        <v>11351</v>
      </c>
      <c r="P502" t="s">
        <v>11354</v>
      </c>
      <c r="R502" t="s">
        <v>11353</v>
      </c>
      <c r="S502">
        <f>IF(SalesData[[#This Row],[Return Status]]="Returned",1,0)</f>
        <v>0</v>
      </c>
      <c r="T502">
        <v>2183.56</v>
      </c>
      <c r="U502" s="2">
        <f>EOMONTH(SalesData[[#This Row],[Order Date]],0)</f>
        <v>44957</v>
      </c>
      <c r="V502" s="9" t="str">
        <f>"Q"&amp;INT((MONTH(SalesData[[#This Row],[Order Date]])+2)/3)&amp;"-"&amp;YEAR(SalesData[[#This Row],[Order Date]])</f>
        <v>Q1-2023</v>
      </c>
    </row>
    <row r="503" spans="1:22" x14ac:dyDescent="0.35">
      <c r="A503" t="s">
        <v>619</v>
      </c>
      <c r="B503" s="1">
        <v>44940</v>
      </c>
      <c r="C503" t="s">
        <v>92</v>
      </c>
      <c r="D503" t="s">
        <v>145</v>
      </c>
      <c r="E503">
        <v>8403339977</v>
      </c>
      <c r="F503" t="s">
        <v>163</v>
      </c>
      <c r="G503" t="s">
        <v>164</v>
      </c>
      <c r="H503" t="s">
        <v>11357</v>
      </c>
      <c r="I503" t="s">
        <v>36</v>
      </c>
      <c r="J503" t="s">
        <v>65</v>
      </c>
      <c r="K503">
        <v>599.70000000000005</v>
      </c>
      <c r="L503">
        <v>31.49</v>
      </c>
      <c r="M503" t="s">
        <v>65</v>
      </c>
      <c r="N503">
        <v>5.2509588127396999E-2</v>
      </c>
      <c r="O503" t="s">
        <v>11355</v>
      </c>
      <c r="P503" t="s">
        <v>11356</v>
      </c>
      <c r="R503" t="s">
        <v>11353</v>
      </c>
      <c r="S503">
        <f>IF(SalesData[[#This Row],[Return Status]]="Returned",1,0)</f>
        <v>0</v>
      </c>
      <c r="U503" s="2">
        <f>EOMONTH(SalesData[[#This Row],[Order Date]],0)</f>
        <v>44957</v>
      </c>
      <c r="V503" s="9" t="str">
        <f>"Q"&amp;INT((MONTH(SalesData[[#This Row],[Order Date]])+2)/3)&amp;"-"&amp;YEAR(SalesData[[#This Row],[Order Date]])</f>
        <v>Q1-2023</v>
      </c>
    </row>
    <row r="504" spans="1:22" x14ac:dyDescent="0.35">
      <c r="A504" t="s">
        <v>620</v>
      </c>
      <c r="B504" s="1">
        <v>44950</v>
      </c>
      <c r="C504" t="s">
        <v>67</v>
      </c>
      <c r="D504" t="s">
        <v>13</v>
      </c>
      <c r="E504">
        <v>7399704694</v>
      </c>
      <c r="F504" t="s">
        <v>185</v>
      </c>
      <c r="G504" t="s">
        <v>164</v>
      </c>
      <c r="H504" t="s">
        <v>165</v>
      </c>
      <c r="I504" t="s">
        <v>36</v>
      </c>
      <c r="J504" t="s">
        <v>65</v>
      </c>
      <c r="K504">
        <v>1335.72</v>
      </c>
      <c r="L504">
        <v>232</v>
      </c>
      <c r="M504" t="s">
        <v>65</v>
      </c>
      <c r="N504">
        <v>0.17368909651723399</v>
      </c>
      <c r="O504" t="s">
        <v>11351</v>
      </c>
      <c r="P504" t="s">
        <v>11352</v>
      </c>
      <c r="R504" t="s">
        <v>11353</v>
      </c>
      <c r="S504">
        <f>IF(SalesData[[#This Row],[Return Status]]="Returned",1,0)</f>
        <v>0</v>
      </c>
      <c r="U504" s="2">
        <f>EOMONTH(SalesData[[#This Row],[Order Date]],0)</f>
        <v>44957</v>
      </c>
      <c r="V504" s="9" t="str">
        <f>"Q"&amp;INT((MONTH(SalesData[[#This Row],[Order Date]])+2)/3)&amp;"-"&amp;YEAR(SalesData[[#This Row],[Order Date]])</f>
        <v>Q1-2023</v>
      </c>
    </row>
    <row r="505" spans="1:22" x14ac:dyDescent="0.35">
      <c r="A505" t="s">
        <v>621</v>
      </c>
      <c r="B505" s="1">
        <v>44951</v>
      </c>
      <c r="C505" t="s">
        <v>94</v>
      </c>
      <c r="D505" t="s">
        <v>145</v>
      </c>
      <c r="E505">
        <v>7058772216</v>
      </c>
      <c r="F505" t="s">
        <v>47</v>
      </c>
      <c r="G505" t="s">
        <v>23</v>
      </c>
      <c r="H505" t="s">
        <v>24</v>
      </c>
      <c r="I505" t="s">
        <v>17</v>
      </c>
      <c r="J505" t="s">
        <v>65</v>
      </c>
      <c r="K505">
        <v>984.11</v>
      </c>
      <c r="L505">
        <v>58.41</v>
      </c>
      <c r="M505" t="s">
        <v>65</v>
      </c>
      <c r="N505">
        <v>5.9353121094186598E-2</v>
      </c>
      <c r="O505" t="s">
        <v>11355</v>
      </c>
      <c r="P505" t="s">
        <v>11356</v>
      </c>
      <c r="R505" t="s">
        <v>11353</v>
      </c>
      <c r="S505">
        <f>IF(SalesData[[#This Row],[Return Status]]="Returned",1,0)</f>
        <v>0</v>
      </c>
      <c r="T505">
        <v>2821.33</v>
      </c>
      <c r="U505" s="2">
        <f>EOMONTH(SalesData[[#This Row],[Order Date]],0)</f>
        <v>44957</v>
      </c>
      <c r="V505" s="9" t="str">
        <f>"Q"&amp;INT((MONTH(SalesData[[#This Row],[Order Date]])+2)/3)&amp;"-"&amp;YEAR(SalesData[[#This Row],[Order Date]])</f>
        <v>Q1-2023</v>
      </c>
    </row>
    <row r="506" spans="1:22" x14ac:dyDescent="0.35">
      <c r="A506" t="s">
        <v>622</v>
      </c>
      <c r="B506" s="1">
        <v>44941</v>
      </c>
      <c r="C506" t="s">
        <v>144</v>
      </c>
      <c r="D506" t="s">
        <v>99</v>
      </c>
      <c r="E506">
        <v>9252362292</v>
      </c>
      <c r="F506" t="s">
        <v>181</v>
      </c>
      <c r="G506" t="s">
        <v>54</v>
      </c>
      <c r="H506" t="s">
        <v>55</v>
      </c>
      <c r="I506" t="s">
        <v>31</v>
      </c>
      <c r="J506" t="s">
        <v>19</v>
      </c>
      <c r="K506">
        <v>1159.04</v>
      </c>
      <c r="L506">
        <v>117.03</v>
      </c>
      <c r="M506" t="s">
        <v>19</v>
      </c>
      <c r="N506">
        <v>0.100971493649917</v>
      </c>
      <c r="O506" t="s">
        <v>11351</v>
      </c>
      <c r="P506" t="s">
        <v>11352</v>
      </c>
      <c r="R506" t="s">
        <v>11353</v>
      </c>
      <c r="S506">
        <f>IF(SalesData[[#This Row],[Return Status]]="Returned",1,0)</f>
        <v>0</v>
      </c>
      <c r="U506" s="2">
        <f>EOMONTH(SalesData[[#This Row],[Order Date]],0)</f>
        <v>44957</v>
      </c>
      <c r="V506" s="9" t="str">
        <f>"Q"&amp;INT((MONTH(SalesData[[#This Row],[Order Date]])+2)/3)&amp;"-"&amp;YEAR(SalesData[[#This Row],[Order Date]])</f>
        <v>Q1-2023</v>
      </c>
    </row>
    <row r="507" spans="1:22" x14ac:dyDescent="0.35">
      <c r="A507" t="s">
        <v>1051</v>
      </c>
      <c r="B507" s="1">
        <v>44984</v>
      </c>
      <c r="C507" t="s">
        <v>188</v>
      </c>
      <c r="D507" t="s">
        <v>80</v>
      </c>
      <c r="E507">
        <v>7949638309</v>
      </c>
      <c r="F507" t="s">
        <v>95</v>
      </c>
      <c r="G507" t="s">
        <v>59</v>
      </c>
      <c r="H507" t="s">
        <v>60</v>
      </c>
      <c r="I507" t="s">
        <v>31</v>
      </c>
      <c r="J507" t="s">
        <v>18</v>
      </c>
      <c r="K507">
        <v>2878.17</v>
      </c>
      <c r="L507">
        <v>195.69</v>
      </c>
      <c r="M507" t="s">
        <v>19</v>
      </c>
      <c r="N507">
        <v>6.7991119357091498E-2</v>
      </c>
      <c r="O507" t="s">
        <v>11351</v>
      </c>
      <c r="P507" t="s">
        <v>11356</v>
      </c>
      <c r="Q507" t="s">
        <v>11372</v>
      </c>
      <c r="R507" t="s">
        <v>11360</v>
      </c>
      <c r="S507">
        <f>IF(SalesData[[#This Row],[Return Status]]="Returned",1,0)</f>
        <v>1</v>
      </c>
      <c r="T507">
        <v>2183.56</v>
      </c>
      <c r="U507" s="2">
        <f>EOMONTH(SalesData[[#This Row],[Order Date]],0)</f>
        <v>44985</v>
      </c>
      <c r="V507" s="9" t="str">
        <f>"Q"&amp;INT((MONTH(SalesData[[#This Row],[Order Date]])+2)/3)&amp;"-"&amp;YEAR(SalesData[[#This Row],[Order Date]])</f>
        <v>Q1-2023</v>
      </c>
    </row>
    <row r="508" spans="1:22" x14ac:dyDescent="0.35">
      <c r="A508" t="s">
        <v>623</v>
      </c>
      <c r="B508" s="1">
        <v>44943</v>
      </c>
      <c r="C508" t="s">
        <v>111</v>
      </c>
      <c r="D508" t="s">
        <v>80</v>
      </c>
      <c r="E508">
        <v>6060652740</v>
      </c>
      <c r="F508" t="s">
        <v>114</v>
      </c>
      <c r="G508" t="s">
        <v>59</v>
      </c>
      <c r="H508" t="s">
        <v>60</v>
      </c>
      <c r="I508" t="s">
        <v>31</v>
      </c>
      <c r="J508" t="s">
        <v>65</v>
      </c>
      <c r="K508">
        <v>137.91999999999999</v>
      </c>
      <c r="L508">
        <v>20.059999999999999</v>
      </c>
      <c r="M508" t="s">
        <v>65</v>
      </c>
      <c r="N508">
        <v>0.145446635730858</v>
      </c>
      <c r="O508" t="s">
        <v>11361</v>
      </c>
      <c r="P508" t="s">
        <v>11352</v>
      </c>
      <c r="R508" t="s">
        <v>11353</v>
      </c>
      <c r="S508">
        <f>IF(SalesData[[#This Row],[Return Status]]="Returned",1,0)</f>
        <v>0</v>
      </c>
      <c r="T508">
        <v>2183.56</v>
      </c>
      <c r="U508" s="2">
        <f>EOMONTH(SalesData[[#This Row],[Order Date]],0)</f>
        <v>44957</v>
      </c>
      <c r="V508" s="9" t="str">
        <f>"Q"&amp;INT((MONTH(SalesData[[#This Row],[Order Date]])+2)/3)&amp;"-"&amp;YEAR(SalesData[[#This Row],[Order Date]])</f>
        <v>Q1-2023</v>
      </c>
    </row>
    <row r="509" spans="1:22" x14ac:dyDescent="0.35">
      <c r="A509" t="s">
        <v>624</v>
      </c>
      <c r="B509" s="1">
        <v>44936</v>
      </c>
      <c r="C509" t="s">
        <v>67</v>
      </c>
      <c r="D509" t="s">
        <v>99</v>
      </c>
      <c r="E509">
        <v>2579706734</v>
      </c>
      <c r="F509" t="s">
        <v>172</v>
      </c>
      <c r="G509" t="s">
        <v>141</v>
      </c>
      <c r="H509" t="s">
        <v>11357</v>
      </c>
      <c r="I509" t="s">
        <v>17</v>
      </c>
      <c r="J509" t="s">
        <v>43</v>
      </c>
      <c r="K509">
        <v>2698.72</v>
      </c>
      <c r="L509">
        <v>400.2</v>
      </c>
      <c r="M509" t="s">
        <v>43</v>
      </c>
      <c r="N509">
        <v>0.14829252386316499</v>
      </c>
      <c r="O509" t="s">
        <v>11351</v>
      </c>
      <c r="P509" t="s">
        <v>11352</v>
      </c>
      <c r="Q509" t="s">
        <v>11369</v>
      </c>
      <c r="R509" t="s">
        <v>11360</v>
      </c>
      <c r="S509">
        <f>IF(SalesData[[#This Row],[Return Status]]="Returned",1,0)</f>
        <v>1</v>
      </c>
      <c r="T509">
        <v>2793.38</v>
      </c>
      <c r="U509" s="2">
        <f>EOMONTH(SalesData[[#This Row],[Order Date]],0)</f>
        <v>44957</v>
      </c>
      <c r="V509" s="9" t="str">
        <f>"Q"&amp;INT((MONTH(SalesData[[#This Row],[Order Date]])+2)/3)&amp;"-"&amp;YEAR(SalesData[[#This Row],[Order Date]])</f>
        <v>Q1-2023</v>
      </c>
    </row>
    <row r="510" spans="1:22" x14ac:dyDescent="0.35">
      <c r="A510" t="s">
        <v>625</v>
      </c>
      <c r="B510" s="1">
        <v>44930</v>
      </c>
      <c r="C510" t="s">
        <v>149</v>
      </c>
      <c r="D510" t="s">
        <v>72</v>
      </c>
      <c r="E510">
        <v>9381735984</v>
      </c>
      <c r="F510" t="s">
        <v>387</v>
      </c>
      <c r="G510" t="s">
        <v>11379</v>
      </c>
      <c r="H510" t="s">
        <v>90</v>
      </c>
      <c r="I510" t="s">
        <v>31</v>
      </c>
      <c r="J510" t="s">
        <v>62</v>
      </c>
      <c r="K510">
        <v>4356.21</v>
      </c>
      <c r="L510">
        <v>953.13</v>
      </c>
      <c r="M510" t="s">
        <v>62</v>
      </c>
      <c r="N510">
        <v>0.21879799183234999</v>
      </c>
      <c r="O510" t="s">
        <v>11351</v>
      </c>
      <c r="P510" t="s">
        <v>11354</v>
      </c>
      <c r="R510" t="s">
        <v>11353</v>
      </c>
      <c r="S510">
        <f>IF(SalesData[[#This Row],[Return Status]]="Returned",1,0)</f>
        <v>0</v>
      </c>
      <c r="U510" s="2">
        <f>EOMONTH(SalesData[[#This Row],[Order Date]],0)</f>
        <v>44957</v>
      </c>
      <c r="V510" s="9" t="str">
        <f>"Q"&amp;INT((MONTH(SalesData[[#This Row],[Order Date]])+2)/3)&amp;"-"&amp;YEAR(SalesData[[#This Row],[Order Date]])</f>
        <v>Q1-2023</v>
      </c>
    </row>
    <row r="511" spans="1:22" x14ac:dyDescent="0.35">
      <c r="A511" t="s">
        <v>626</v>
      </c>
      <c r="B511" s="1">
        <v>44948</v>
      </c>
      <c r="C511" t="s">
        <v>162</v>
      </c>
      <c r="D511" t="s">
        <v>39</v>
      </c>
      <c r="E511">
        <v>5534490216</v>
      </c>
      <c r="F511" t="s">
        <v>68</v>
      </c>
      <c r="G511" t="s">
        <v>69</v>
      </c>
      <c r="H511" t="s">
        <v>41</v>
      </c>
      <c r="I511" t="s">
        <v>31</v>
      </c>
      <c r="J511" t="s">
        <v>19</v>
      </c>
      <c r="K511">
        <v>4566.6499999999996</v>
      </c>
      <c r="L511">
        <v>768.62</v>
      </c>
      <c r="M511" t="s">
        <v>19</v>
      </c>
      <c r="N511">
        <v>0.168311563180888</v>
      </c>
      <c r="O511" t="s">
        <v>11351</v>
      </c>
      <c r="P511" t="s">
        <v>11352</v>
      </c>
      <c r="R511" t="s">
        <v>11353</v>
      </c>
      <c r="S511">
        <f>IF(SalesData[[#This Row],[Return Status]]="Returned",1,0)</f>
        <v>0</v>
      </c>
      <c r="T511">
        <v>2081.52</v>
      </c>
      <c r="U511" s="2">
        <f>EOMONTH(SalesData[[#This Row],[Order Date]],0)</f>
        <v>44957</v>
      </c>
      <c r="V511" s="9" t="str">
        <f>"Q"&amp;INT((MONTH(SalesData[[#This Row],[Order Date]])+2)/3)&amp;"-"&amp;YEAR(SalesData[[#This Row],[Order Date]])</f>
        <v>Q1-2023</v>
      </c>
    </row>
    <row r="512" spans="1:22" x14ac:dyDescent="0.35">
      <c r="A512" t="s">
        <v>627</v>
      </c>
      <c r="B512" s="1">
        <v>44951</v>
      </c>
      <c r="C512" t="s">
        <v>144</v>
      </c>
      <c r="D512" t="s">
        <v>13</v>
      </c>
      <c r="E512">
        <v>1918182819</v>
      </c>
      <c r="F512" t="s">
        <v>22</v>
      </c>
      <c r="G512" t="s">
        <v>23</v>
      </c>
      <c r="H512" t="s">
        <v>24</v>
      </c>
      <c r="I512" t="s">
        <v>17</v>
      </c>
      <c r="J512" t="s">
        <v>62</v>
      </c>
      <c r="K512">
        <v>2339.2600000000002</v>
      </c>
      <c r="L512">
        <v>631.9</v>
      </c>
      <c r="M512" t="s">
        <v>62</v>
      </c>
      <c r="N512">
        <v>0.27012816018740998</v>
      </c>
      <c r="O512" t="s">
        <v>11351</v>
      </c>
      <c r="P512" t="s">
        <v>11354</v>
      </c>
      <c r="R512" t="s">
        <v>11353</v>
      </c>
      <c r="S512">
        <f>IF(SalesData[[#This Row],[Return Status]]="Returned",1,0)</f>
        <v>0</v>
      </c>
      <c r="T512">
        <v>2821.33</v>
      </c>
      <c r="U512" s="2">
        <f>EOMONTH(SalesData[[#This Row],[Order Date]],0)</f>
        <v>44957</v>
      </c>
      <c r="V512" s="9" t="str">
        <f>"Q"&amp;INT((MONTH(SalesData[[#This Row],[Order Date]])+2)/3)&amp;"-"&amp;YEAR(SalesData[[#This Row],[Order Date]])</f>
        <v>Q1-2023</v>
      </c>
    </row>
    <row r="513" spans="1:22" x14ac:dyDescent="0.35">
      <c r="A513" t="s">
        <v>629</v>
      </c>
      <c r="B513" s="1">
        <v>44944</v>
      </c>
      <c r="C513" t="s">
        <v>26</v>
      </c>
      <c r="D513" t="s">
        <v>72</v>
      </c>
      <c r="E513">
        <v>2108902851</v>
      </c>
      <c r="F513" t="s">
        <v>58</v>
      </c>
      <c r="G513" t="s">
        <v>59</v>
      </c>
      <c r="H513" t="s">
        <v>60</v>
      </c>
      <c r="I513" t="s">
        <v>31</v>
      </c>
      <c r="J513" t="s">
        <v>19</v>
      </c>
      <c r="K513">
        <v>2132.9299999999998</v>
      </c>
      <c r="L513">
        <v>220.1</v>
      </c>
      <c r="M513" t="s">
        <v>19</v>
      </c>
      <c r="N513">
        <v>0.103191384621155</v>
      </c>
      <c r="O513" t="s">
        <v>11351</v>
      </c>
      <c r="P513" t="s">
        <v>11352</v>
      </c>
      <c r="R513" t="s">
        <v>11353</v>
      </c>
      <c r="S513">
        <f>IF(SalesData[[#This Row],[Return Status]]="Returned",1,0)</f>
        <v>0</v>
      </c>
      <c r="T513">
        <v>2183.56</v>
      </c>
      <c r="U513" s="2">
        <f>EOMONTH(SalesData[[#This Row],[Order Date]],0)</f>
        <v>44957</v>
      </c>
      <c r="V513" s="9" t="str">
        <f>"Q"&amp;INT((MONTH(SalesData[[#This Row],[Order Date]])+2)/3)&amp;"-"&amp;YEAR(SalesData[[#This Row],[Order Date]])</f>
        <v>Q1-2023</v>
      </c>
    </row>
    <row r="514" spans="1:22" x14ac:dyDescent="0.35">
      <c r="A514" t="s">
        <v>630</v>
      </c>
      <c r="B514" s="1">
        <v>44933</v>
      </c>
      <c r="C514" t="s">
        <v>139</v>
      </c>
      <c r="D514" t="s">
        <v>99</v>
      </c>
      <c r="E514">
        <v>6077633691</v>
      </c>
      <c r="F514" t="s">
        <v>64</v>
      </c>
      <c r="G514" t="s">
        <v>15</v>
      </c>
      <c r="H514" t="s">
        <v>16</v>
      </c>
      <c r="I514" t="s">
        <v>17</v>
      </c>
      <c r="J514" t="s">
        <v>62</v>
      </c>
      <c r="K514">
        <v>831.16</v>
      </c>
      <c r="L514">
        <v>71.98</v>
      </c>
      <c r="M514" t="s">
        <v>62</v>
      </c>
      <c r="N514">
        <v>8.6601857644737504E-2</v>
      </c>
      <c r="O514" t="s">
        <v>11355</v>
      </c>
      <c r="P514" t="s">
        <v>11356</v>
      </c>
      <c r="R514" t="s">
        <v>11353</v>
      </c>
      <c r="S514">
        <f>IF(SalesData[[#This Row],[Return Status]]="Returned",1,0)</f>
        <v>0</v>
      </c>
      <c r="T514">
        <v>2085.91</v>
      </c>
      <c r="U514" s="2">
        <f>EOMONTH(SalesData[[#This Row],[Order Date]],0)</f>
        <v>44957</v>
      </c>
      <c r="V514" s="9" t="str">
        <f>"Q"&amp;INT((MONTH(SalesData[[#This Row],[Order Date]])+2)/3)&amp;"-"&amp;YEAR(SalesData[[#This Row],[Order Date]])</f>
        <v>Q1-2023</v>
      </c>
    </row>
    <row r="515" spans="1:22" x14ac:dyDescent="0.35">
      <c r="A515" t="s">
        <v>631</v>
      </c>
      <c r="B515" s="1">
        <v>44942</v>
      </c>
      <c r="C515" t="s">
        <v>49</v>
      </c>
      <c r="D515" t="s">
        <v>27</v>
      </c>
      <c r="E515">
        <v>7481700666</v>
      </c>
      <c r="F515" t="s">
        <v>163</v>
      </c>
      <c r="G515" t="s">
        <v>164</v>
      </c>
      <c r="H515" t="s">
        <v>165</v>
      </c>
      <c r="I515" t="s">
        <v>36</v>
      </c>
      <c r="J515" t="s">
        <v>19</v>
      </c>
      <c r="K515">
        <v>4730.78</v>
      </c>
      <c r="L515">
        <v>974.73</v>
      </c>
      <c r="M515" t="s">
        <v>19</v>
      </c>
      <c r="N515">
        <v>0.206040018770689</v>
      </c>
      <c r="O515" t="s">
        <v>11351</v>
      </c>
      <c r="P515" t="s">
        <v>11354</v>
      </c>
      <c r="R515" t="s">
        <v>11353</v>
      </c>
      <c r="S515">
        <f>IF(SalesData[[#This Row],[Return Status]]="Returned",1,0)</f>
        <v>0</v>
      </c>
      <c r="U515" s="2">
        <f>EOMONTH(SalesData[[#This Row],[Order Date]],0)</f>
        <v>44957</v>
      </c>
      <c r="V515" s="9" t="str">
        <f>"Q"&amp;INT((MONTH(SalesData[[#This Row],[Order Date]])+2)/3)&amp;"-"&amp;YEAR(SalesData[[#This Row],[Order Date]])</f>
        <v>Q1-2023</v>
      </c>
    </row>
    <row r="516" spans="1:22" x14ac:dyDescent="0.35">
      <c r="A516" t="s">
        <v>632</v>
      </c>
      <c r="B516" s="1">
        <v>44945</v>
      </c>
      <c r="C516" t="s">
        <v>176</v>
      </c>
      <c r="D516" t="s">
        <v>46</v>
      </c>
      <c r="E516">
        <v>2329028227</v>
      </c>
      <c r="F516" t="s">
        <v>100</v>
      </c>
      <c r="G516" t="s">
        <v>34</v>
      </c>
      <c r="H516" t="s">
        <v>35</v>
      </c>
      <c r="I516" t="s">
        <v>36</v>
      </c>
      <c r="J516" t="s">
        <v>18</v>
      </c>
      <c r="K516">
        <v>1871.09</v>
      </c>
      <c r="L516">
        <v>265.73</v>
      </c>
      <c r="M516" t="s">
        <v>19</v>
      </c>
      <c r="N516">
        <v>0.142018823252756</v>
      </c>
      <c r="O516" t="s">
        <v>11351</v>
      </c>
      <c r="P516" t="s">
        <v>11352</v>
      </c>
      <c r="R516" t="s">
        <v>11353</v>
      </c>
      <c r="S516">
        <f>IF(SalesData[[#This Row],[Return Status]]="Returned",1,0)</f>
        <v>0</v>
      </c>
      <c r="U516" s="2">
        <f>EOMONTH(SalesData[[#This Row],[Order Date]],0)</f>
        <v>44957</v>
      </c>
      <c r="V516" s="9" t="str">
        <f>"Q"&amp;INT((MONTH(SalesData[[#This Row],[Order Date]])+2)/3)&amp;"-"&amp;YEAR(SalesData[[#This Row],[Order Date]])</f>
        <v>Q1-2023</v>
      </c>
    </row>
    <row r="517" spans="1:22" x14ac:dyDescent="0.35">
      <c r="A517" t="s">
        <v>633</v>
      </c>
      <c r="B517" s="1">
        <v>44952</v>
      </c>
      <c r="C517" t="s">
        <v>12</v>
      </c>
      <c r="D517" t="s">
        <v>145</v>
      </c>
      <c r="E517">
        <v>734654950</v>
      </c>
      <c r="F517" t="s">
        <v>312</v>
      </c>
      <c r="G517" t="s">
        <v>236</v>
      </c>
      <c r="H517" t="s">
        <v>121</v>
      </c>
      <c r="I517" t="s">
        <v>17</v>
      </c>
      <c r="J517" t="s">
        <v>43</v>
      </c>
      <c r="K517">
        <v>4569.6099999999997</v>
      </c>
      <c r="L517">
        <v>194.46</v>
      </c>
      <c r="M517" t="s">
        <v>43</v>
      </c>
      <c r="N517">
        <v>4.2555053932392499E-2</v>
      </c>
      <c r="O517" t="s">
        <v>11351</v>
      </c>
      <c r="P517" t="s">
        <v>11356</v>
      </c>
      <c r="R517" t="s">
        <v>11353</v>
      </c>
      <c r="S517">
        <f>IF(SalesData[[#This Row],[Return Status]]="Returned",1,0)</f>
        <v>0</v>
      </c>
      <c r="U517" s="2">
        <f>EOMONTH(SalesData[[#This Row],[Order Date]],0)</f>
        <v>44957</v>
      </c>
      <c r="V517" s="9" t="str">
        <f>"Q"&amp;INT((MONTH(SalesData[[#This Row],[Order Date]])+2)/3)&amp;"-"&amp;YEAR(SalesData[[#This Row],[Order Date]])</f>
        <v>Q1-2023</v>
      </c>
    </row>
    <row r="518" spans="1:22" x14ac:dyDescent="0.35">
      <c r="A518" t="s">
        <v>634</v>
      </c>
      <c r="B518" s="1">
        <v>44952</v>
      </c>
      <c r="C518" t="s">
        <v>57</v>
      </c>
      <c r="D518" t="s">
        <v>13</v>
      </c>
      <c r="E518">
        <v>6117768729</v>
      </c>
      <c r="F518" t="s">
        <v>73</v>
      </c>
      <c r="G518" t="s">
        <v>74</v>
      </c>
      <c r="H518" t="s">
        <v>75</v>
      </c>
      <c r="I518" t="s">
        <v>36</v>
      </c>
      <c r="J518" t="s">
        <v>42</v>
      </c>
      <c r="K518">
        <v>658.43</v>
      </c>
      <c r="L518">
        <v>136.44</v>
      </c>
      <c r="M518" t="s">
        <v>43</v>
      </c>
      <c r="N518">
        <v>0.20722020564069099</v>
      </c>
      <c r="O518" t="s">
        <v>11355</v>
      </c>
      <c r="P518" t="s">
        <v>11354</v>
      </c>
      <c r="R518" t="s">
        <v>11353</v>
      </c>
      <c r="S518">
        <f>IF(SalesData[[#This Row],[Return Status]]="Returned",1,0)</f>
        <v>0</v>
      </c>
      <c r="T518">
        <v>2420.2800000000002</v>
      </c>
      <c r="U518" s="2">
        <f>EOMONTH(SalesData[[#This Row],[Order Date]],0)</f>
        <v>44957</v>
      </c>
      <c r="V518" s="9" t="str">
        <f>"Q"&amp;INT((MONTH(SalesData[[#This Row],[Order Date]])+2)/3)&amp;"-"&amp;YEAR(SalesData[[#This Row],[Order Date]])</f>
        <v>Q1-2023</v>
      </c>
    </row>
    <row r="519" spans="1:22" x14ac:dyDescent="0.35">
      <c r="A519" t="s">
        <v>635</v>
      </c>
      <c r="B519" s="1">
        <v>44931</v>
      </c>
      <c r="C519" t="s">
        <v>184</v>
      </c>
      <c r="D519" t="s">
        <v>145</v>
      </c>
      <c r="E519">
        <v>3116491334</v>
      </c>
      <c r="F519" t="s">
        <v>185</v>
      </c>
      <c r="G519" t="s">
        <v>164</v>
      </c>
      <c r="H519" t="s">
        <v>165</v>
      </c>
      <c r="I519" t="s">
        <v>36</v>
      </c>
      <c r="J519" t="s">
        <v>18</v>
      </c>
      <c r="K519">
        <v>3804.27</v>
      </c>
      <c r="L519">
        <v>249.41</v>
      </c>
      <c r="M519" t="s">
        <v>19</v>
      </c>
      <c r="N519">
        <v>6.5560541181356694E-2</v>
      </c>
      <c r="O519" t="s">
        <v>11351</v>
      </c>
      <c r="P519" t="s">
        <v>11356</v>
      </c>
      <c r="R519" t="s">
        <v>11353</v>
      </c>
      <c r="S519">
        <f>IF(SalesData[[#This Row],[Return Status]]="Returned",1,0)</f>
        <v>0</v>
      </c>
      <c r="U519" s="2">
        <f>EOMONTH(SalesData[[#This Row],[Order Date]],0)</f>
        <v>44957</v>
      </c>
      <c r="V519" s="9" t="str">
        <f>"Q"&amp;INT((MONTH(SalesData[[#This Row],[Order Date]])+2)/3)&amp;"-"&amp;YEAR(SalesData[[#This Row],[Order Date]])</f>
        <v>Q1-2023</v>
      </c>
    </row>
    <row r="520" spans="1:22" x14ac:dyDescent="0.35">
      <c r="A520" t="s">
        <v>636</v>
      </c>
      <c r="B520" s="1">
        <v>44955</v>
      </c>
      <c r="C520" t="s">
        <v>97</v>
      </c>
      <c r="D520" t="s">
        <v>46</v>
      </c>
      <c r="E520">
        <v>3202032650</v>
      </c>
      <c r="F520" t="s">
        <v>170</v>
      </c>
      <c r="G520" t="s">
        <v>69</v>
      </c>
      <c r="H520" t="s">
        <v>41</v>
      </c>
      <c r="I520" t="s">
        <v>31</v>
      </c>
      <c r="J520" t="s">
        <v>61</v>
      </c>
      <c r="K520">
        <v>2271.48</v>
      </c>
      <c r="L520">
        <v>199.9</v>
      </c>
      <c r="M520" t="s">
        <v>62</v>
      </c>
      <c r="N520">
        <v>8.8004296758060804E-2</v>
      </c>
      <c r="O520" t="s">
        <v>11351</v>
      </c>
      <c r="P520" t="s">
        <v>11356</v>
      </c>
      <c r="R520" t="s">
        <v>11353</v>
      </c>
      <c r="S520">
        <f>IF(SalesData[[#This Row],[Return Status]]="Returned",1,0)</f>
        <v>0</v>
      </c>
      <c r="T520">
        <v>2081.52</v>
      </c>
      <c r="U520" s="2">
        <f>EOMONTH(SalesData[[#This Row],[Order Date]],0)</f>
        <v>44957</v>
      </c>
      <c r="V520" s="9" t="str">
        <f>"Q"&amp;INT((MONTH(SalesData[[#This Row],[Order Date]])+2)/3)&amp;"-"&amp;YEAR(SalesData[[#This Row],[Order Date]])</f>
        <v>Q1-2023</v>
      </c>
    </row>
    <row r="521" spans="1:22" x14ac:dyDescent="0.35">
      <c r="A521" t="s">
        <v>637</v>
      </c>
      <c r="B521" s="1">
        <v>44932</v>
      </c>
      <c r="C521" t="s">
        <v>21</v>
      </c>
      <c r="D521" t="s">
        <v>72</v>
      </c>
      <c r="E521">
        <v>5787158415</v>
      </c>
      <c r="F521" t="s">
        <v>14</v>
      </c>
      <c r="G521" t="s">
        <v>15</v>
      </c>
      <c r="H521" t="s">
        <v>16</v>
      </c>
      <c r="I521" t="s">
        <v>17</v>
      </c>
      <c r="J521" t="s">
        <v>62</v>
      </c>
      <c r="K521">
        <v>4153.79</v>
      </c>
      <c r="L521">
        <v>259.51</v>
      </c>
      <c r="M521" t="s">
        <v>62</v>
      </c>
      <c r="N521">
        <v>6.2475474205484598E-2</v>
      </c>
      <c r="O521" t="s">
        <v>11351</v>
      </c>
      <c r="P521" t="s">
        <v>11356</v>
      </c>
      <c r="R521" t="s">
        <v>11353</v>
      </c>
      <c r="S521">
        <f>IF(SalesData[[#This Row],[Return Status]]="Returned",1,0)</f>
        <v>0</v>
      </c>
      <c r="T521">
        <v>2085.91</v>
      </c>
      <c r="U521" s="2">
        <f>EOMONTH(SalesData[[#This Row],[Order Date]],0)</f>
        <v>44957</v>
      </c>
      <c r="V521" s="9" t="str">
        <f>"Q"&amp;INT((MONTH(SalesData[[#This Row],[Order Date]])+2)/3)&amp;"-"&amp;YEAR(SalesData[[#This Row],[Order Date]])</f>
        <v>Q1-2023</v>
      </c>
    </row>
    <row r="522" spans="1:22" x14ac:dyDescent="0.35">
      <c r="A522" t="s">
        <v>638</v>
      </c>
      <c r="B522" s="1">
        <v>44941</v>
      </c>
      <c r="C522" t="s">
        <v>188</v>
      </c>
      <c r="D522" t="s">
        <v>145</v>
      </c>
      <c r="E522">
        <v>6832303589</v>
      </c>
      <c r="F522" t="s">
        <v>78</v>
      </c>
      <c r="G522" t="s">
        <v>15</v>
      </c>
      <c r="H522" t="s">
        <v>16</v>
      </c>
      <c r="I522" t="s">
        <v>17</v>
      </c>
      <c r="J522" t="s">
        <v>65</v>
      </c>
      <c r="K522">
        <v>1884.87</v>
      </c>
      <c r="L522">
        <v>107.51</v>
      </c>
      <c r="M522" t="s">
        <v>65</v>
      </c>
      <c r="N522">
        <v>5.7038416442513298E-2</v>
      </c>
      <c r="O522" t="s">
        <v>11351</v>
      </c>
      <c r="P522" t="s">
        <v>11356</v>
      </c>
      <c r="R522" t="s">
        <v>11353</v>
      </c>
      <c r="S522">
        <f>IF(SalesData[[#This Row],[Return Status]]="Returned",1,0)</f>
        <v>0</v>
      </c>
      <c r="T522">
        <v>2085.91</v>
      </c>
      <c r="U522" s="2">
        <f>EOMONTH(SalesData[[#This Row],[Order Date]],0)</f>
        <v>44957</v>
      </c>
      <c r="V522" s="9" t="str">
        <f>"Q"&amp;INT((MONTH(SalesData[[#This Row],[Order Date]])+2)/3)&amp;"-"&amp;YEAR(SalesData[[#This Row],[Order Date]])</f>
        <v>Q1-2023</v>
      </c>
    </row>
    <row r="523" spans="1:22" x14ac:dyDescent="0.35">
      <c r="A523" t="s">
        <v>639</v>
      </c>
      <c r="B523" s="1">
        <v>44937</v>
      </c>
      <c r="C523" t="s">
        <v>132</v>
      </c>
      <c r="D523" t="s">
        <v>80</v>
      </c>
      <c r="E523">
        <v>4686775240</v>
      </c>
      <c r="F523" t="s">
        <v>387</v>
      </c>
      <c r="G523" t="s">
        <v>89</v>
      </c>
      <c r="H523" t="s">
        <v>90</v>
      </c>
      <c r="I523" t="s">
        <v>31</v>
      </c>
      <c r="J523" t="s">
        <v>18</v>
      </c>
      <c r="K523">
        <v>314.93</v>
      </c>
      <c r="L523">
        <v>44.34</v>
      </c>
      <c r="M523" t="s">
        <v>19</v>
      </c>
      <c r="N523">
        <v>0.14079319213793501</v>
      </c>
      <c r="O523" t="s">
        <v>11361</v>
      </c>
      <c r="P523" t="s">
        <v>11352</v>
      </c>
      <c r="R523" t="s">
        <v>11353</v>
      </c>
      <c r="S523">
        <f>IF(SalesData[[#This Row],[Return Status]]="Returned",1,0)</f>
        <v>0</v>
      </c>
      <c r="T523">
        <v>207.68</v>
      </c>
      <c r="U523" s="2">
        <f>EOMONTH(SalesData[[#This Row],[Order Date]],0)</f>
        <v>44957</v>
      </c>
      <c r="V523" s="9" t="str">
        <f>"Q"&amp;INT((MONTH(SalesData[[#This Row],[Order Date]])+2)/3)&amp;"-"&amp;YEAR(SalesData[[#This Row],[Order Date]])</f>
        <v>Q1-2023</v>
      </c>
    </row>
    <row r="524" spans="1:22" x14ac:dyDescent="0.35">
      <c r="A524" t="s">
        <v>640</v>
      </c>
      <c r="B524" s="1">
        <v>44938</v>
      </c>
      <c r="C524" t="s">
        <v>149</v>
      </c>
      <c r="D524" t="s">
        <v>99</v>
      </c>
      <c r="E524">
        <v>3513426192</v>
      </c>
      <c r="F524" t="s">
        <v>83</v>
      </c>
      <c r="G524" t="s">
        <v>84</v>
      </c>
      <c r="H524" t="s">
        <v>11357</v>
      </c>
      <c r="I524" t="s">
        <v>31</v>
      </c>
      <c r="J524" t="s">
        <v>18</v>
      </c>
      <c r="K524">
        <v>3191.05</v>
      </c>
      <c r="L524">
        <v>544.29</v>
      </c>
      <c r="M524" t="s">
        <v>19</v>
      </c>
      <c r="N524">
        <v>0.170567681484151</v>
      </c>
      <c r="O524" t="s">
        <v>11351</v>
      </c>
      <c r="P524" t="s">
        <v>11352</v>
      </c>
      <c r="R524" t="s">
        <v>11353</v>
      </c>
      <c r="S524">
        <f>IF(SalesData[[#This Row],[Return Status]]="Returned",1,0)</f>
        <v>0</v>
      </c>
      <c r="T524">
        <v>847.14</v>
      </c>
      <c r="U524" s="2">
        <f>EOMONTH(SalesData[[#This Row],[Order Date]],0)</f>
        <v>44957</v>
      </c>
      <c r="V524" s="9" t="str">
        <f>"Q"&amp;INT((MONTH(SalesData[[#This Row],[Order Date]])+2)/3)&amp;"-"&amp;YEAR(SalesData[[#This Row],[Order Date]])</f>
        <v>Q1-2023</v>
      </c>
    </row>
    <row r="525" spans="1:22" x14ac:dyDescent="0.35">
      <c r="A525" t="s">
        <v>641</v>
      </c>
      <c r="B525" s="1">
        <v>44948</v>
      </c>
      <c r="C525" t="s">
        <v>124</v>
      </c>
      <c r="D525" t="s">
        <v>145</v>
      </c>
      <c r="E525">
        <v>1540641769</v>
      </c>
      <c r="F525" t="s">
        <v>73</v>
      </c>
      <c r="G525" t="s">
        <v>74</v>
      </c>
      <c r="H525" t="s">
        <v>75</v>
      </c>
      <c r="I525" t="s">
        <v>36</v>
      </c>
      <c r="J525" t="s">
        <v>62</v>
      </c>
      <c r="K525">
        <v>1221.6400000000001</v>
      </c>
      <c r="L525">
        <v>317</v>
      </c>
      <c r="M525" t="s">
        <v>62</v>
      </c>
      <c r="N525">
        <v>0.25948724665204098</v>
      </c>
      <c r="O525" t="s">
        <v>11351</v>
      </c>
      <c r="P525" t="s">
        <v>11354</v>
      </c>
      <c r="R525" t="s">
        <v>11353</v>
      </c>
      <c r="S525">
        <f>IF(SalesData[[#This Row],[Return Status]]="Returned",1,0)</f>
        <v>0</v>
      </c>
      <c r="T525">
        <v>2420.2800000000002</v>
      </c>
      <c r="U525" s="2">
        <f>EOMONTH(SalesData[[#This Row],[Order Date]],0)</f>
        <v>44957</v>
      </c>
      <c r="V525" s="9" t="str">
        <f>"Q"&amp;INT((MONTH(SalesData[[#This Row],[Order Date]])+2)/3)&amp;"-"&amp;YEAR(SalesData[[#This Row],[Order Date]])</f>
        <v>Q1-2023</v>
      </c>
    </row>
    <row r="526" spans="1:22" x14ac:dyDescent="0.35">
      <c r="A526" t="s">
        <v>642</v>
      </c>
      <c r="B526" s="1">
        <v>44947</v>
      </c>
      <c r="C526" t="s">
        <v>77</v>
      </c>
      <c r="D526" t="s">
        <v>72</v>
      </c>
      <c r="E526">
        <v>4856451017</v>
      </c>
      <c r="F526" t="s">
        <v>95</v>
      </c>
      <c r="G526" t="s">
        <v>59</v>
      </c>
      <c r="H526" t="s">
        <v>60</v>
      </c>
      <c r="I526" t="s">
        <v>31</v>
      </c>
      <c r="J526" t="s">
        <v>65</v>
      </c>
      <c r="K526">
        <v>4986.57</v>
      </c>
      <c r="L526">
        <v>1262.05</v>
      </c>
      <c r="M526" t="s">
        <v>65</v>
      </c>
      <c r="N526">
        <v>0.253089799200653</v>
      </c>
      <c r="O526" t="s">
        <v>11351</v>
      </c>
      <c r="P526" t="s">
        <v>11354</v>
      </c>
      <c r="R526" t="s">
        <v>11353</v>
      </c>
      <c r="S526">
        <f>IF(SalesData[[#This Row],[Return Status]]="Returned",1,0)</f>
        <v>0</v>
      </c>
      <c r="T526">
        <v>2183.56</v>
      </c>
      <c r="U526" s="2">
        <f>EOMONTH(SalesData[[#This Row],[Order Date]],0)</f>
        <v>44957</v>
      </c>
      <c r="V526" s="9" t="str">
        <f>"Q"&amp;INT((MONTH(SalesData[[#This Row],[Order Date]])+2)/3)&amp;"-"&amp;YEAR(SalesData[[#This Row],[Order Date]])</f>
        <v>Q1-2023</v>
      </c>
    </row>
    <row r="527" spans="1:22" x14ac:dyDescent="0.35">
      <c r="A527" t="s">
        <v>643</v>
      </c>
      <c r="B527" s="1">
        <v>44945</v>
      </c>
      <c r="C527" t="s">
        <v>45</v>
      </c>
      <c r="D527" t="s">
        <v>13</v>
      </c>
      <c r="E527">
        <v>9113599660</v>
      </c>
      <c r="F527" t="s">
        <v>170</v>
      </c>
      <c r="G527" t="s">
        <v>69</v>
      </c>
      <c r="H527" t="s">
        <v>41</v>
      </c>
      <c r="I527" t="s">
        <v>31</v>
      </c>
      <c r="J527" t="s">
        <v>19</v>
      </c>
      <c r="K527">
        <v>4069.54</v>
      </c>
      <c r="L527">
        <v>812.25</v>
      </c>
      <c r="M527" t="s">
        <v>19</v>
      </c>
      <c r="N527">
        <v>0.19959258294549301</v>
      </c>
      <c r="O527" t="s">
        <v>11351</v>
      </c>
      <c r="P527" t="s">
        <v>11352</v>
      </c>
      <c r="R527" t="s">
        <v>11353</v>
      </c>
      <c r="S527">
        <f>IF(SalesData[[#This Row],[Return Status]]="Returned",1,0)</f>
        <v>0</v>
      </c>
      <c r="T527">
        <v>2081.52</v>
      </c>
      <c r="U527" s="2">
        <f>EOMONTH(SalesData[[#This Row],[Order Date]],0)</f>
        <v>44957</v>
      </c>
      <c r="V527" s="9" t="str">
        <f>"Q"&amp;INT((MONTH(SalesData[[#This Row],[Order Date]])+2)/3)&amp;"-"&amp;YEAR(SalesData[[#This Row],[Order Date]])</f>
        <v>Q1-2023</v>
      </c>
    </row>
    <row r="528" spans="1:22" x14ac:dyDescent="0.35">
      <c r="A528" t="s">
        <v>644</v>
      </c>
      <c r="B528" s="1">
        <v>44937</v>
      </c>
      <c r="C528" t="s">
        <v>132</v>
      </c>
      <c r="D528" t="s">
        <v>72</v>
      </c>
      <c r="E528">
        <v>6074555347</v>
      </c>
      <c r="F528" t="s">
        <v>292</v>
      </c>
      <c r="G528" t="s">
        <v>69</v>
      </c>
      <c r="H528" t="s">
        <v>41</v>
      </c>
      <c r="I528" t="s">
        <v>31</v>
      </c>
      <c r="J528" t="s">
        <v>43</v>
      </c>
      <c r="K528">
        <v>1062.72</v>
      </c>
      <c r="L528">
        <v>253.05</v>
      </c>
      <c r="M528" t="s">
        <v>43</v>
      </c>
      <c r="N528">
        <v>0.23811540198735301</v>
      </c>
      <c r="O528" t="s">
        <v>11351</v>
      </c>
      <c r="P528" t="s">
        <v>11354</v>
      </c>
      <c r="R528" t="s">
        <v>11353</v>
      </c>
      <c r="S528">
        <f>IF(SalesData[[#This Row],[Return Status]]="Returned",1,0)</f>
        <v>0</v>
      </c>
      <c r="T528">
        <v>2081.52</v>
      </c>
      <c r="U528" s="2">
        <f>EOMONTH(SalesData[[#This Row],[Order Date]],0)</f>
        <v>44957</v>
      </c>
      <c r="V528" s="9" t="str">
        <f>"Q"&amp;INT((MONTH(SalesData[[#This Row],[Order Date]])+2)/3)&amp;"-"&amp;YEAR(SalesData[[#This Row],[Order Date]])</f>
        <v>Q1-2023</v>
      </c>
    </row>
    <row r="529" spans="1:22" x14ac:dyDescent="0.35">
      <c r="A529" t="s">
        <v>645</v>
      </c>
      <c r="B529" s="1">
        <v>44946</v>
      </c>
      <c r="C529" t="s">
        <v>149</v>
      </c>
      <c r="D529" t="s">
        <v>27</v>
      </c>
      <c r="E529">
        <v>5983541165</v>
      </c>
      <c r="F529" t="s">
        <v>181</v>
      </c>
      <c r="G529" t="s">
        <v>54</v>
      </c>
      <c r="H529" t="s">
        <v>55</v>
      </c>
      <c r="I529" t="s">
        <v>31</v>
      </c>
      <c r="J529" t="s">
        <v>62</v>
      </c>
      <c r="K529">
        <v>4282.76</v>
      </c>
      <c r="L529">
        <v>689.82</v>
      </c>
      <c r="M529" t="s">
        <v>62</v>
      </c>
      <c r="N529">
        <v>0.16106903025152</v>
      </c>
      <c r="O529" t="s">
        <v>11351</v>
      </c>
      <c r="P529" t="s">
        <v>11352</v>
      </c>
      <c r="R529" t="s">
        <v>11353</v>
      </c>
      <c r="S529">
        <f>IF(SalesData[[#This Row],[Return Status]]="Returned",1,0)</f>
        <v>0</v>
      </c>
      <c r="U529" s="2">
        <f>EOMONTH(SalesData[[#This Row],[Order Date]],0)</f>
        <v>44957</v>
      </c>
      <c r="V529" s="9" t="str">
        <f>"Q"&amp;INT((MONTH(SalesData[[#This Row],[Order Date]])+2)/3)&amp;"-"&amp;YEAR(SalesData[[#This Row],[Order Date]])</f>
        <v>Q1-2023</v>
      </c>
    </row>
    <row r="530" spans="1:22" x14ac:dyDescent="0.35">
      <c r="A530" t="s">
        <v>646</v>
      </c>
      <c r="B530" s="1">
        <v>44934</v>
      </c>
      <c r="C530" t="s">
        <v>71</v>
      </c>
      <c r="D530" t="s">
        <v>72</v>
      </c>
      <c r="E530">
        <v>8826913119</v>
      </c>
      <c r="F530" t="s">
        <v>73</v>
      </c>
      <c r="G530" t="s">
        <v>74</v>
      </c>
      <c r="H530" t="s">
        <v>75</v>
      </c>
      <c r="I530" t="s">
        <v>36</v>
      </c>
      <c r="J530" t="s">
        <v>43</v>
      </c>
      <c r="K530">
        <v>1995.85</v>
      </c>
      <c r="L530">
        <v>556.32000000000005</v>
      </c>
      <c r="M530" t="s">
        <v>43</v>
      </c>
      <c r="N530">
        <v>0.27873838214294699</v>
      </c>
      <c r="O530" t="s">
        <v>11351</v>
      </c>
      <c r="P530" t="s">
        <v>11354</v>
      </c>
      <c r="R530" t="s">
        <v>11353</v>
      </c>
      <c r="S530">
        <f>IF(SalesData[[#This Row],[Return Status]]="Returned",1,0)</f>
        <v>0</v>
      </c>
      <c r="T530">
        <v>2420.2800000000002</v>
      </c>
      <c r="U530" s="2">
        <f>EOMONTH(SalesData[[#This Row],[Order Date]],0)</f>
        <v>44957</v>
      </c>
      <c r="V530" s="9" t="str">
        <f>"Q"&amp;INT((MONTH(SalesData[[#This Row],[Order Date]])+2)/3)&amp;"-"&amp;YEAR(SalesData[[#This Row],[Order Date]])</f>
        <v>Q1-2023</v>
      </c>
    </row>
    <row r="531" spans="1:22" x14ac:dyDescent="0.35">
      <c r="A531" t="s">
        <v>647</v>
      </c>
      <c r="B531" s="1">
        <v>44941</v>
      </c>
      <c r="C531" t="s">
        <v>325</v>
      </c>
      <c r="D531" t="s">
        <v>46</v>
      </c>
      <c r="E531">
        <v>3824073333</v>
      </c>
      <c r="F531" t="s">
        <v>83</v>
      </c>
      <c r="G531" t="s">
        <v>11375</v>
      </c>
      <c r="H531" t="s">
        <v>85</v>
      </c>
      <c r="I531" t="s">
        <v>31</v>
      </c>
      <c r="J531" t="s">
        <v>65</v>
      </c>
      <c r="K531">
        <v>4290.51</v>
      </c>
      <c r="L531">
        <v>688.56</v>
      </c>
      <c r="M531" t="s">
        <v>65</v>
      </c>
      <c r="N531">
        <v>0.160484417936329</v>
      </c>
      <c r="O531" t="s">
        <v>11351</v>
      </c>
      <c r="P531" t="s">
        <v>11352</v>
      </c>
      <c r="R531" t="s">
        <v>11353</v>
      </c>
      <c r="S531">
        <f>IF(SalesData[[#This Row],[Return Status]]="Returned",1,0)</f>
        <v>0</v>
      </c>
      <c r="U531" s="2">
        <f>EOMONTH(SalesData[[#This Row],[Order Date]],0)</f>
        <v>44957</v>
      </c>
      <c r="V531" s="9" t="str">
        <f>"Q"&amp;INT((MONTH(SalesData[[#This Row],[Order Date]])+2)/3)&amp;"-"&amp;YEAR(SalesData[[#This Row],[Order Date]])</f>
        <v>Q1-2023</v>
      </c>
    </row>
    <row r="532" spans="1:22" x14ac:dyDescent="0.35">
      <c r="A532" t="s">
        <v>659</v>
      </c>
      <c r="B532" s="1">
        <v>44950</v>
      </c>
      <c r="C532" t="s">
        <v>67</v>
      </c>
      <c r="D532" t="s">
        <v>39</v>
      </c>
      <c r="E532">
        <v>2311127128</v>
      </c>
      <c r="F532" t="s">
        <v>88</v>
      </c>
      <c r="G532" t="s">
        <v>89</v>
      </c>
      <c r="H532" t="s">
        <v>90</v>
      </c>
      <c r="I532" t="s">
        <v>31</v>
      </c>
      <c r="J532" t="s">
        <v>19</v>
      </c>
      <c r="K532">
        <v>1438.34</v>
      </c>
      <c r="L532">
        <v>154.38999999999999</v>
      </c>
      <c r="M532" t="s">
        <v>19</v>
      </c>
      <c r="N532">
        <v>0.107339015809892</v>
      </c>
      <c r="O532" t="s">
        <v>11351</v>
      </c>
      <c r="P532" t="s">
        <v>11352</v>
      </c>
      <c r="Q532" t="s">
        <v>11372</v>
      </c>
      <c r="R532" t="s">
        <v>11360</v>
      </c>
      <c r="S532">
        <f>IF(SalesData[[#This Row],[Return Status]]="Returned",1,0)</f>
        <v>1</v>
      </c>
      <c r="T532">
        <v>207.68</v>
      </c>
      <c r="U532" s="2">
        <f>EOMONTH(SalesData[[#This Row],[Order Date]],0)</f>
        <v>44957</v>
      </c>
      <c r="V532" s="9" t="str">
        <f>"Q"&amp;INT((MONTH(SalesData[[#This Row],[Order Date]])+2)/3)&amp;"-"&amp;YEAR(SalesData[[#This Row],[Order Date]])</f>
        <v>Q1-2023</v>
      </c>
    </row>
    <row r="533" spans="1:22" x14ac:dyDescent="0.35">
      <c r="A533" t="s">
        <v>648</v>
      </c>
      <c r="B533" s="1">
        <v>44954</v>
      </c>
      <c r="C533" t="s">
        <v>188</v>
      </c>
      <c r="D533" t="s">
        <v>80</v>
      </c>
      <c r="E533">
        <v>4546553585</v>
      </c>
      <c r="F533" t="s">
        <v>357</v>
      </c>
      <c r="G533" t="s">
        <v>164</v>
      </c>
      <c r="H533" t="s">
        <v>165</v>
      </c>
      <c r="I533" t="s">
        <v>36</v>
      </c>
      <c r="J533" t="s">
        <v>65</v>
      </c>
      <c r="K533">
        <v>3981.87</v>
      </c>
      <c r="L533">
        <v>741.9</v>
      </c>
      <c r="M533" t="s">
        <v>65</v>
      </c>
      <c r="N533">
        <v>0.18631949310248699</v>
      </c>
      <c r="O533" t="s">
        <v>11351</v>
      </c>
      <c r="P533" t="s">
        <v>11352</v>
      </c>
      <c r="R533" t="s">
        <v>11353</v>
      </c>
      <c r="S533">
        <f>IF(SalesData[[#This Row],[Return Status]]="Returned",1,0)</f>
        <v>0</v>
      </c>
      <c r="U533" s="2">
        <f>EOMONTH(SalesData[[#This Row],[Order Date]],0)</f>
        <v>44957</v>
      </c>
      <c r="V533" s="9" t="str">
        <f>"Q"&amp;INT((MONTH(SalesData[[#This Row],[Order Date]])+2)/3)&amp;"-"&amp;YEAR(SalesData[[#This Row],[Order Date]])</f>
        <v>Q1-2023</v>
      </c>
    </row>
    <row r="534" spans="1:22" x14ac:dyDescent="0.35">
      <c r="A534" t="s">
        <v>649</v>
      </c>
      <c r="B534" s="1">
        <v>44950</v>
      </c>
      <c r="C534" t="s">
        <v>111</v>
      </c>
      <c r="D534" t="s">
        <v>27</v>
      </c>
      <c r="E534">
        <v>8374907977</v>
      </c>
      <c r="F534" t="s">
        <v>103</v>
      </c>
      <c r="G534" t="s">
        <v>23</v>
      </c>
      <c r="H534" t="s">
        <v>24</v>
      </c>
      <c r="I534" t="s">
        <v>17</v>
      </c>
      <c r="J534" t="s">
        <v>43</v>
      </c>
      <c r="K534">
        <v>2803.8</v>
      </c>
      <c r="L534">
        <v>127.68</v>
      </c>
      <c r="M534" t="s">
        <v>43</v>
      </c>
      <c r="N534">
        <v>4.5538198159640497E-2</v>
      </c>
      <c r="O534" t="s">
        <v>11351</v>
      </c>
      <c r="P534" t="s">
        <v>11356</v>
      </c>
      <c r="R534" t="s">
        <v>11353</v>
      </c>
      <c r="S534">
        <f>IF(SalesData[[#This Row],[Return Status]]="Returned",1,0)</f>
        <v>0</v>
      </c>
      <c r="T534">
        <v>2821.33</v>
      </c>
      <c r="U534" s="2">
        <f>EOMONTH(SalesData[[#This Row],[Order Date]],0)</f>
        <v>44957</v>
      </c>
      <c r="V534" s="9" t="str">
        <f>"Q"&amp;INT((MONTH(SalesData[[#This Row],[Order Date]])+2)/3)&amp;"-"&amp;YEAR(SalesData[[#This Row],[Order Date]])</f>
        <v>Q1-2023</v>
      </c>
    </row>
    <row r="535" spans="1:22" x14ac:dyDescent="0.35">
      <c r="A535" t="s">
        <v>650</v>
      </c>
      <c r="B535" s="1">
        <v>44934</v>
      </c>
      <c r="C535" t="s">
        <v>94</v>
      </c>
      <c r="D535" t="s">
        <v>72</v>
      </c>
      <c r="E535">
        <v>976263748</v>
      </c>
      <c r="F535" t="s">
        <v>163</v>
      </c>
      <c r="G535" t="s">
        <v>164</v>
      </c>
      <c r="H535" t="s">
        <v>165</v>
      </c>
      <c r="I535" t="s">
        <v>36</v>
      </c>
      <c r="J535" t="s">
        <v>19</v>
      </c>
      <c r="K535">
        <v>738.28</v>
      </c>
      <c r="L535">
        <v>129.71</v>
      </c>
      <c r="M535" t="s">
        <v>19</v>
      </c>
      <c r="N535">
        <v>0.17569214932004101</v>
      </c>
      <c r="O535" t="s">
        <v>11355</v>
      </c>
      <c r="P535" t="s">
        <v>11352</v>
      </c>
      <c r="R535" t="s">
        <v>11353</v>
      </c>
      <c r="S535">
        <f>IF(SalesData[[#This Row],[Return Status]]="Returned",1,0)</f>
        <v>0</v>
      </c>
      <c r="U535" s="2">
        <f>EOMONTH(SalesData[[#This Row],[Order Date]],0)</f>
        <v>44957</v>
      </c>
      <c r="V535" s="9" t="str">
        <f>"Q"&amp;INT((MONTH(SalesData[[#This Row],[Order Date]])+2)/3)&amp;"-"&amp;YEAR(SalesData[[#This Row],[Order Date]])</f>
        <v>Q1-2023</v>
      </c>
    </row>
    <row r="536" spans="1:22" x14ac:dyDescent="0.35">
      <c r="A536" t="s">
        <v>651</v>
      </c>
      <c r="B536" s="1">
        <v>44956</v>
      </c>
      <c r="C536" t="s">
        <v>92</v>
      </c>
      <c r="D536" t="s">
        <v>13</v>
      </c>
      <c r="E536">
        <v>9186233922</v>
      </c>
      <c r="F536" t="s">
        <v>88</v>
      </c>
      <c r="G536" t="s">
        <v>89</v>
      </c>
      <c r="H536" t="s">
        <v>90</v>
      </c>
      <c r="I536" t="s">
        <v>31</v>
      </c>
      <c r="J536" t="s">
        <v>62</v>
      </c>
      <c r="K536">
        <v>2878.53</v>
      </c>
      <c r="L536">
        <v>823.94</v>
      </c>
      <c r="M536" t="s">
        <v>62</v>
      </c>
      <c r="N536">
        <v>0.28623637759550902</v>
      </c>
      <c r="O536" t="s">
        <v>11351</v>
      </c>
      <c r="P536" t="s">
        <v>11354</v>
      </c>
      <c r="Q536" t="s">
        <v>11363</v>
      </c>
      <c r="R536" t="s">
        <v>11360</v>
      </c>
      <c r="S536">
        <f>IF(SalesData[[#This Row],[Return Status]]="Returned",1,0)</f>
        <v>1</v>
      </c>
      <c r="T536">
        <v>207.68</v>
      </c>
      <c r="U536" s="2">
        <f>EOMONTH(SalesData[[#This Row],[Order Date]],0)</f>
        <v>44957</v>
      </c>
      <c r="V536" s="9" t="str">
        <f>"Q"&amp;INT((MONTH(SalesData[[#This Row],[Order Date]])+2)/3)&amp;"-"&amp;YEAR(SalesData[[#This Row],[Order Date]])</f>
        <v>Q1-2023</v>
      </c>
    </row>
    <row r="537" spans="1:22" x14ac:dyDescent="0.35">
      <c r="A537" t="s">
        <v>652</v>
      </c>
      <c r="B537" s="1">
        <v>44950</v>
      </c>
      <c r="C537" t="s">
        <v>26</v>
      </c>
      <c r="D537" t="s">
        <v>145</v>
      </c>
      <c r="E537">
        <v>6471246335</v>
      </c>
      <c r="F537" t="s">
        <v>185</v>
      </c>
      <c r="G537" t="s">
        <v>164</v>
      </c>
      <c r="H537" t="s">
        <v>11357</v>
      </c>
      <c r="I537" t="s">
        <v>36</v>
      </c>
      <c r="J537" t="s">
        <v>19</v>
      </c>
      <c r="K537">
        <v>121.6</v>
      </c>
      <c r="L537">
        <v>23.55</v>
      </c>
      <c r="M537" t="s">
        <v>19</v>
      </c>
      <c r="N537">
        <v>0.193667763157895</v>
      </c>
      <c r="O537" t="s">
        <v>11361</v>
      </c>
      <c r="P537" t="s">
        <v>11352</v>
      </c>
      <c r="R537" t="s">
        <v>11353</v>
      </c>
      <c r="S537">
        <f>IF(SalesData[[#This Row],[Return Status]]="Returned",1,0)</f>
        <v>0</v>
      </c>
      <c r="U537" s="2">
        <f>EOMONTH(SalesData[[#This Row],[Order Date]],0)</f>
        <v>44957</v>
      </c>
      <c r="V537" s="9" t="str">
        <f>"Q"&amp;INT((MONTH(SalesData[[#This Row],[Order Date]])+2)/3)&amp;"-"&amp;YEAR(SalesData[[#This Row],[Order Date]])</f>
        <v>Q1-2023</v>
      </c>
    </row>
    <row r="538" spans="1:22" x14ac:dyDescent="0.35">
      <c r="A538" t="s">
        <v>653</v>
      </c>
      <c r="B538" s="1">
        <v>44935</v>
      </c>
      <c r="C538" t="s">
        <v>45</v>
      </c>
      <c r="D538" t="s">
        <v>46</v>
      </c>
      <c r="E538">
        <v>9951239728</v>
      </c>
      <c r="F538" t="s">
        <v>22</v>
      </c>
      <c r="G538" t="s">
        <v>23</v>
      </c>
      <c r="H538" t="s">
        <v>24</v>
      </c>
      <c r="I538" t="s">
        <v>17</v>
      </c>
      <c r="J538" t="s">
        <v>18</v>
      </c>
      <c r="K538">
        <v>2878.45</v>
      </c>
      <c r="L538">
        <v>779.16</v>
      </c>
      <c r="M538" t="s">
        <v>19</v>
      </c>
      <c r="N538">
        <v>0.27068734909413</v>
      </c>
      <c r="O538" t="s">
        <v>11351</v>
      </c>
      <c r="P538" t="s">
        <v>11354</v>
      </c>
      <c r="R538" t="s">
        <v>11353</v>
      </c>
      <c r="S538">
        <f>IF(SalesData[[#This Row],[Return Status]]="Returned",1,0)</f>
        <v>0</v>
      </c>
      <c r="T538">
        <v>2821.33</v>
      </c>
      <c r="U538" s="2">
        <f>EOMONTH(SalesData[[#This Row],[Order Date]],0)</f>
        <v>44957</v>
      </c>
      <c r="V538" s="9" t="str">
        <f>"Q"&amp;INT((MONTH(SalesData[[#This Row],[Order Date]])+2)/3)&amp;"-"&amp;YEAR(SalesData[[#This Row],[Order Date]])</f>
        <v>Q1-2023</v>
      </c>
    </row>
    <row r="539" spans="1:22" x14ac:dyDescent="0.35">
      <c r="A539" t="s">
        <v>654</v>
      </c>
      <c r="B539" s="1">
        <v>44951</v>
      </c>
      <c r="C539" t="s">
        <v>26</v>
      </c>
      <c r="D539" t="s">
        <v>13</v>
      </c>
      <c r="E539">
        <v>4415298217</v>
      </c>
      <c r="F539" t="s">
        <v>137</v>
      </c>
      <c r="G539" t="s">
        <v>34</v>
      </c>
      <c r="H539" t="s">
        <v>35</v>
      </c>
      <c r="I539" t="s">
        <v>36</v>
      </c>
      <c r="J539" t="s">
        <v>62</v>
      </c>
      <c r="K539">
        <v>3924.63</v>
      </c>
      <c r="L539">
        <v>1118.06</v>
      </c>
      <c r="M539" t="s">
        <v>62</v>
      </c>
      <c r="N539">
        <v>0.284882906159307</v>
      </c>
      <c r="O539" t="s">
        <v>11351</v>
      </c>
      <c r="P539" t="s">
        <v>11354</v>
      </c>
      <c r="R539" t="s">
        <v>11353</v>
      </c>
      <c r="S539">
        <f>IF(SalesData[[#This Row],[Return Status]]="Returned",1,0)</f>
        <v>0</v>
      </c>
      <c r="U539" s="2">
        <f>EOMONTH(SalesData[[#This Row],[Order Date]],0)</f>
        <v>44957</v>
      </c>
      <c r="V539" s="9" t="str">
        <f>"Q"&amp;INT((MONTH(SalesData[[#This Row],[Order Date]])+2)/3)&amp;"-"&amp;YEAR(SalesData[[#This Row],[Order Date]])</f>
        <v>Q1-2023</v>
      </c>
    </row>
    <row r="540" spans="1:22" x14ac:dyDescent="0.35">
      <c r="A540" t="s">
        <v>655</v>
      </c>
      <c r="B540" s="1">
        <v>44938</v>
      </c>
      <c r="C540" t="s">
        <v>132</v>
      </c>
      <c r="D540" t="s">
        <v>80</v>
      </c>
      <c r="E540">
        <v>507918158</v>
      </c>
      <c r="F540" t="s">
        <v>78</v>
      </c>
      <c r="G540" t="s">
        <v>15</v>
      </c>
      <c r="H540" t="s">
        <v>16</v>
      </c>
      <c r="I540" t="s">
        <v>17</v>
      </c>
      <c r="J540" t="s">
        <v>62</v>
      </c>
      <c r="K540">
        <v>2250.56</v>
      </c>
      <c r="L540">
        <v>187.86</v>
      </c>
      <c r="M540" t="s">
        <v>62</v>
      </c>
      <c r="N540">
        <v>8.3472557941134604E-2</v>
      </c>
      <c r="O540" t="s">
        <v>11351</v>
      </c>
      <c r="P540" t="s">
        <v>11356</v>
      </c>
      <c r="R540" t="s">
        <v>11353</v>
      </c>
      <c r="S540">
        <f>IF(SalesData[[#This Row],[Return Status]]="Returned",1,0)</f>
        <v>0</v>
      </c>
      <c r="T540">
        <v>2085.91</v>
      </c>
      <c r="U540" s="2">
        <f>EOMONTH(SalesData[[#This Row],[Order Date]],0)</f>
        <v>44957</v>
      </c>
      <c r="V540" s="9" t="str">
        <f>"Q"&amp;INT((MONTH(SalesData[[#This Row],[Order Date]])+2)/3)&amp;"-"&amp;YEAR(SalesData[[#This Row],[Order Date]])</f>
        <v>Q1-2023</v>
      </c>
    </row>
    <row r="541" spans="1:22" x14ac:dyDescent="0.35">
      <c r="A541" t="s">
        <v>656</v>
      </c>
      <c r="B541" s="1">
        <v>44945</v>
      </c>
      <c r="C541" t="s">
        <v>113</v>
      </c>
      <c r="D541" t="s">
        <v>39</v>
      </c>
      <c r="E541">
        <v>9647408031</v>
      </c>
      <c r="F541" t="s">
        <v>53</v>
      </c>
      <c r="G541" t="s">
        <v>505</v>
      </c>
      <c r="H541" t="s">
        <v>55</v>
      </c>
      <c r="I541" t="s">
        <v>31</v>
      </c>
      <c r="J541" t="s">
        <v>65</v>
      </c>
      <c r="K541">
        <v>255.09</v>
      </c>
      <c r="L541">
        <v>28.52</v>
      </c>
      <c r="M541" t="s">
        <v>65</v>
      </c>
      <c r="N541">
        <v>0.111803677133561</v>
      </c>
      <c r="O541" t="s">
        <v>11361</v>
      </c>
      <c r="P541" t="s">
        <v>11352</v>
      </c>
      <c r="R541" t="s">
        <v>11353</v>
      </c>
      <c r="S541">
        <f>IF(SalesData[[#This Row],[Return Status]]="Returned",1,0)</f>
        <v>0</v>
      </c>
      <c r="T541">
        <v>130.44</v>
      </c>
      <c r="U541" s="2">
        <f>EOMONTH(SalesData[[#This Row],[Order Date]],0)</f>
        <v>44957</v>
      </c>
      <c r="V541" s="9" t="str">
        <f>"Q"&amp;INT((MONTH(SalesData[[#This Row],[Order Date]])+2)/3)&amp;"-"&amp;YEAR(SalesData[[#This Row],[Order Date]])</f>
        <v>Q1-2023</v>
      </c>
    </row>
    <row r="542" spans="1:22" x14ac:dyDescent="0.35">
      <c r="A542" t="s">
        <v>657</v>
      </c>
      <c r="B542" s="1">
        <v>44929</v>
      </c>
      <c r="C542" t="s">
        <v>124</v>
      </c>
      <c r="D542" t="s">
        <v>145</v>
      </c>
      <c r="E542">
        <v>8503172351</v>
      </c>
      <c r="F542" t="s">
        <v>68</v>
      </c>
      <c r="G542" t="s">
        <v>69</v>
      </c>
      <c r="H542" t="s">
        <v>11357</v>
      </c>
      <c r="I542" t="s">
        <v>31</v>
      </c>
      <c r="J542" t="s">
        <v>19</v>
      </c>
      <c r="K542">
        <v>245.26</v>
      </c>
      <c r="L542">
        <v>32.619999999999997</v>
      </c>
      <c r="M542" t="s">
        <v>19</v>
      </c>
      <c r="N542">
        <v>0.13300171246840101</v>
      </c>
      <c r="O542" t="s">
        <v>11361</v>
      </c>
      <c r="P542" t="s">
        <v>11352</v>
      </c>
      <c r="R542" t="s">
        <v>11353</v>
      </c>
      <c r="S542">
        <f>IF(SalesData[[#This Row],[Return Status]]="Returned",1,0)</f>
        <v>0</v>
      </c>
      <c r="T542">
        <v>2081.52</v>
      </c>
      <c r="U542" s="2">
        <f>EOMONTH(SalesData[[#This Row],[Order Date]],0)</f>
        <v>44957</v>
      </c>
      <c r="V542" s="9" t="str">
        <f>"Q"&amp;INT((MONTH(SalesData[[#This Row],[Order Date]])+2)/3)&amp;"-"&amp;YEAR(SalesData[[#This Row],[Order Date]])</f>
        <v>Q1-2023</v>
      </c>
    </row>
    <row r="543" spans="1:22" x14ac:dyDescent="0.35">
      <c r="A543" t="s">
        <v>658</v>
      </c>
      <c r="B543" s="1">
        <v>44938</v>
      </c>
      <c r="C543" t="s">
        <v>124</v>
      </c>
      <c r="D543" t="s">
        <v>99</v>
      </c>
      <c r="E543">
        <v>5602293946</v>
      </c>
      <c r="F543" t="s">
        <v>114</v>
      </c>
      <c r="G543" t="s">
        <v>59</v>
      </c>
      <c r="H543" t="s">
        <v>60</v>
      </c>
      <c r="I543" t="s">
        <v>31</v>
      </c>
      <c r="J543" t="s">
        <v>18</v>
      </c>
      <c r="K543">
        <v>2057.83</v>
      </c>
      <c r="L543">
        <v>67.42</v>
      </c>
      <c r="M543" t="s">
        <v>19</v>
      </c>
      <c r="N543">
        <v>3.2762667470102001E-2</v>
      </c>
      <c r="O543" t="s">
        <v>11351</v>
      </c>
      <c r="P543" t="s">
        <v>11356</v>
      </c>
      <c r="R543" t="s">
        <v>11353</v>
      </c>
      <c r="S543">
        <f>IF(SalesData[[#This Row],[Return Status]]="Returned",1,0)</f>
        <v>0</v>
      </c>
      <c r="T543">
        <v>2183.56</v>
      </c>
      <c r="U543" s="2">
        <f>EOMONTH(SalesData[[#This Row],[Order Date]],0)</f>
        <v>44957</v>
      </c>
      <c r="V543" s="9" t="str">
        <f>"Q"&amp;INT((MONTH(SalesData[[#This Row],[Order Date]])+2)/3)&amp;"-"&amp;YEAR(SalesData[[#This Row],[Order Date]])</f>
        <v>Q1-2023</v>
      </c>
    </row>
    <row r="544" spans="1:22" x14ac:dyDescent="0.35">
      <c r="A544" t="s">
        <v>660</v>
      </c>
      <c r="B544" s="1">
        <v>44946</v>
      </c>
      <c r="C544" t="s">
        <v>139</v>
      </c>
      <c r="D544" t="s">
        <v>46</v>
      </c>
      <c r="E544">
        <v>7711306211</v>
      </c>
      <c r="F544" t="s">
        <v>137</v>
      </c>
      <c r="G544" t="s">
        <v>34</v>
      </c>
      <c r="H544" t="s">
        <v>35</v>
      </c>
      <c r="I544" t="s">
        <v>36</v>
      </c>
      <c r="J544" t="s">
        <v>18</v>
      </c>
      <c r="K544">
        <v>2993.07</v>
      </c>
      <c r="L544">
        <v>122.97</v>
      </c>
      <c r="M544" t="s">
        <v>19</v>
      </c>
      <c r="N544">
        <v>4.1084906133167599E-2</v>
      </c>
      <c r="O544" t="s">
        <v>11351</v>
      </c>
      <c r="P544" t="s">
        <v>11356</v>
      </c>
      <c r="R544" t="s">
        <v>11353</v>
      </c>
      <c r="S544">
        <f>IF(SalesData[[#This Row],[Return Status]]="Returned",1,0)</f>
        <v>0</v>
      </c>
      <c r="U544" s="2">
        <f>EOMONTH(SalesData[[#This Row],[Order Date]],0)</f>
        <v>44957</v>
      </c>
      <c r="V544" s="9" t="str">
        <f>"Q"&amp;INT((MONTH(SalesData[[#This Row],[Order Date]])+2)/3)&amp;"-"&amp;YEAR(SalesData[[#This Row],[Order Date]])</f>
        <v>Q1-2023</v>
      </c>
    </row>
    <row r="545" spans="1:22" x14ac:dyDescent="0.35">
      <c r="A545" t="s">
        <v>661</v>
      </c>
      <c r="B545" s="1">
        <v>44937</v>
      </c>
      <c r="C545" t="s">
        <v>111</v>
      </c>
      <c r="D545" t="s">
        <v>27</v>
      </c>
      <c r="E545">
        <v>4257306624</v>
      </c>
      <c r="F545" t="s">
        <v>109</v>
      </c>
      <c r="G545" t="s">
        <v>59</v>
      </c>
      <c r="H545" t="s">
        <v>60</v>
      </c>
      <c r="I545" t="s">
        <v>31</v>
      </c>
      <c r="J545" t="s">
        <v>19</v>
      </c>
      <c r="K545">
        <v>146.04</v>
      </c>
      <c r="L545">
        <v>21.75</v>
      </c>
      <c r="M545" t="s">
        <v>19</v>
      </c>
      <c r="N545">
        <v>0.14893179950698399</v>
      </c>
      <c r="O545" t="s">
        <v>11361</v>
      </c>
      <c r="P545" t="s">
        <v>11352</v>
      </c>
      <c r="R545" t="s">
        <v>11353</v>
      </c>
      <c r="S545">
        <f>IF(SalesData[[#This Row],[Return Status]]="Returned",1,0)</f>
        <v>0</v>
      </c>
      <c r="T545">
        <v>2183.56</v>
      </c>
      <c r="U545" s="2">
        <f>EOMONTH(SalesData[[#This Row],[Order Date]],0)</f>
        <v>44957</v>
      </c>
      <c r="V545" s="9" t="str">
        <f>"Q"&amp;INT((MONTH(SalesData[[#This Row],[Order Date]])+2)/3)&amp;"-"&amp;YEAR(SalesData[[#This Row],[Order Date]])</f>
        <v>Q1-2023</v>
      </c>
    </row>
    <row r="546" spans="1:22" x14ac:dyDescent="0.35">
      <c r="A546" t="s">
        <v>662</v>
      </c>
      <c r="B546" s="1">
        <v>44954</v>
      </c>
      <c r="C546" t="s">
        <v>57</v>
      </c>
      <c r="D546" t="s">
        <v>80</v>
      </c>
      <c r="E546">
        <v>8809255021</v>
      </c>
      <c r="F546" t="s">
        <v>140</v>
      </c>
      <c r="G546" t="s">
        <v>141</v>
      </c>
      <c r="H546" t="s">
        <v>121</v>
      </c>
      <c r="I546" t="s">
        <v>17</v>
      </c>
      <c r="J546" t="s">
        <v>19</v>
      </c>
      <c r="K546">
        <v>3848.1</v>
      </c>
      <c r="L546">
        <v>239.75</v>
      </c>
      <c r="M546" t="s">
        <v>19</v>
      </c>
      <c r="N546">
        <v>6.2303474441932398E-2</v>
      </c>
      <c r="O546" t="s">
        <v>11351</v>
      </c>
      <c r="P546" t="s">
        <v>11356</v>
      </c>
      <c r="R546" t="s">
        <v>11353</v>
      </c>
      <c r="S546">
        <f>IF(SalesData[[#This Row],[Return Status]]="Returned",1,0)</f>
        <v>0</v>
      </c>
      <c r="T546">
        <v>2793.38</v>
      </c>
      <c r="U546" s="2">
        <f>EOMONTH(SalesData[[#This Row],[Order Date]],0)</f>
        <v>44957</v>
      </c>
      <c r="V546" s="9" t="str">
        <f>"Q"&amp;INT((MONTH(SalesData[[#This Row],[Order Date]])+2)/3)&amp;"-"&amp;YEAR(SalesData[[#This Row],[Order Date]])</f>
        <v>Q1-2023</v>
      </c>
    </row>
    <row r="547" spans="1:22" x14ac:dyDescent="0.35">
      <c r="A547" t="s">
        <v>663</v>
      </c>
      <c r="B547" s="1">
        <v>44954</v>
      </c>
      <c r="C547" t="s">
        <v>87</v>
      </c>
      <c r="D547" t="s">
        <v>80</v>
      </c>
      <c r="E547">
        <v>4967379457</v>
      </c>
      <c r="F547" t="s">
        <v>292</v>
      </c>
      <c r="G547" t="s">
        <v>69</v>
      </c>
      <c r="H547" t="s">
        <v>41</v>
      </c>
      <c r="I547" t="s">
        <v>31</v>
      </c>
      <c r="J547" t="s">
        <v>18</v>
      </c>
      <c r="K547">
        <v>1448.58</v>
      </c>
      <c r="L547">
        <v>329.36</v>
      </c>
      <c r="M547" t="s">
        <v>19</v>
      </c>
      <c r="N547">
        <v>0.22736749092214401</v>
      </c>
      <c r="O547" t="s">
        <v>11351</v>
      </c>
      <c r="P547" t="s">
        <v>11354</v>
      </c>
      <c r="R547" t="s">
        <v>11353</v>
      </c>
      <c r="S547">
        <f>IF(SalesData[[#This Row],[Return Status]]="Returned",1,0)</f>
        <v>0</v>
      </c>
      <c r="T547">
        <v>2081.52</v>
      </c>
      <c r="U547" s="2">
        <f>EOMONTH(SalesData[[#This Row],[Order Date]],0)</f>
        <v>44957</v>
      </c>
      <c r="V547" s="9" t="str">
        <f>"Q"&amp;INT((MONTH(SalesData[[#This Row],[Order Date]])+2)/3)&amp;"-"&amp;YEAR(SalesData[[#This Row],[Order Date]])</f>
        <v>Q1-2023</v>
      </c>
    </row>
    <row r="548" spans="1:22" x14ac:dyDescent="0.35">
      <c r="A548" t="s">
        <v>664</v>
      </c>
      <c r="B548" s="1">
        <v>44944</v>
      </c>
      <c r="C548" t="s">
        <v>176</v>
      </c>
      <c r="D548" t="s">
        <v>39</v>
      </c>
      <c r="E548">
        <v>6836253666</v>
      </c>
      <c r="F548" t="s">
        <v>40</v>
      </c>
      <c r="G548" t="s">
        <v>69</v>
      </c>
      <c r="H548" t="s">
        <v>41</v>
      </c>
      <c r="I548" t="s">
        <v>31</v>
      </c>
      <c r="J548" t="s">
        <v>18</v>
      </c>
      <c r="K548">
        <v>1643.53</v>
      </c>
      <c r="L548">
        <v>226.31</v>
      </c>
      <c r="M548" t="s">
        <v>19</v>
      </c>
      <c r="N548">
        <v>0.137697516930023</v>
      </c>
      <c r="O548" t="s">
        <v>11351</v>
      </c>
      <c r="P548" t="s">
        <v>11352</v>
      </c>
      <c r="R548" t="s">
        <v>11353</v>
      </c>
      <c r="S548">
        <f>IF(SalesData[[#This Row],[Return Status]]="Returned",1,0)</f>
        <v>0</v>
      </c>
      <c r="T548">
        <v>2081.52</v>
      </c>
      <c r="U548" s="2">
        <f>EOMONTH(SalesData[[#This Row],[Order Date]],0)</f>
        <v>44957</v>
      </c>
      <c r="V548" s="9" t="str">
        <f>"Q"&amp;INT((MONTH(SalesData[[#This Row],[Order Date]])+2)/3)&amp;"-"&amp;YEAR(SalesData[[#This Row],[Order Date]])</f>
        <v>Q1-2023</v>
      </c>
    </row>
    <row r="549" spans="1:22" x14ac:dyDescent="0.35">
      <c r="A549" t="s">
        <v>665</v>
      </c>
      <c r="B549" s="1">
        <v>44937</v>
      </c>
      <c r="C549" t="s">
        <v>49</v>
      </c>
      <c r="D549" t="s">
        <v>27</v>
      </c>
      <c r="E549">
        <v>7865436271</v>
      </c>
      <c r="F549" t="s">
        <v>81</v>
      </c>
      <c r="G549" t="s">
        <v>74</v>
      </c>
      <c r="H549" t="s">
        <v>75</v>
      </c>
      <c r="I549" t="s">
        <v>36</v>
      </c>
      <c r="J549" t="s">
        <v>42</v>
      </c>
      <c r="K549">
        <v>273.41000000000003</v>
      </c>
      <c r="L549">
        <v>24.23</v>
      </c>
      <c r="M549" t="s">
        <v>43</v>
      </c>
      <c r="N549">
        <v>8.8621484217841301E-2</v>
      </c>
      <c r="O549" t="s">
        <v>11361</v>
      </c>
      <c r="P549" t="s">
        <v>11356</v>
      </c>
      <c r="R549" t="s">
        <v>11353</v>
      </c>
      <c r="S549">
        <f>IF(SalesData[[#This Row],[Return Status]]="Returned",1,0)</f>
        <v>0</v>
      </c>
      <c r="T549">
        <v>2420.2800000000002</v>
      </c>
      <c r="U549" s="2">
        <f>EOMONTH(SalesData[[#This Row],[Order Date]],0)</f>
        <v>44957</v>
      </c>
      <c r="V549" s="9" t="str">
        <f>"Q"&amp;INT((MONTH(SalesData[[#This Row],[Order Date]])+2)/3)&amp;"-"&amp;YEAR(SalesData[[#This Row],[Order Date]])</f>
        <v>Q1-2023</v>
      </c>
    </row>
    <row r="550" spans="1:22" x14ac:dyDescent="0.35">
      <c r="A550" t="s">
        <v>666</v>
      </c>
      <c r="B550" s="1">
        <v>44945</v>
      </c>
      <c r="C550" t="s">
        <v>188</v>
      </c>
      <c r="D550" t="s">
        <v>99</v>
      </c>
      <c r="E550">
        <v>6924926932</v>
      </c>
      <c r="F550" t="s">
        <v>170</v>
      </c>
      <c r="G550" t="s">
        <v>69</v>
      </c>
      <c r="H550" t="s">
        <v>41</v>
      </c>
      <c r="I550" t="s">
        <v>31</v>
      </c>
      <c r="J550" t="s">
        <v>42</v>
      </c>
      <c r="K550">
        <v>1594.75</v>
      </c>
      <c r="L550">
        <v>449.58</v>
      </c>
      <c r="M550" t="s">
        <v>43</v>
      </c>
      <c r="N550">
        <v>0.28191252547421197</v>
      </c>
      <c r="O550" t="s">
        <v>11351</v>
      </c>
      <c r="P550" t="s">
        <v>11354</v>
      </c>
      <c r="R550" t="s">
        <v>11353</v>
      </c>
      <c r="S550">
        <f>IF(SalesData[[#This Row],[Return Status]]="Returned",1,0)</f>
        <v>0</v>
      </c>
      <c r="T550">
        <v>2081.52</v>
      </c>
      <c r="U550" s="2">
        <f>EOMONTH(SalesData[[#This Row],[Order Date]],0)</f>
        <v>44957</v>
      </c>
      <c r="V550" s="9" t="str">
        <f>"Q"&amp;INT((MONTH(SalesData[[#This Row],[Order Date]])+2)/3)&amp;"-"&amp;YEAR(SalesData[[#This Row],[Order Date]])</f>
        <v>Q1-2023</v>
      </c>
    </row>
    <row r="551" spans="1:22" x14ac:dyDescent="0.35">
      <c r="A551" t="s">
        <v>667</v>
      </c>
      <c r="B551" s="1">
        <v>44928</v>
      </c>
      <c r="C551" t="s">
        <v>139</v>
      </c>
      <c r="D551" t="s">
        <v>46</v>
      </c>
      <c r="E551">
        <v>5155323415</v>
      </c>
      <c r="F551" t="s">
        <v>100</v>
      </c>
      <c r="G551" t="s">
        <v>34</v>
      </c>
      <c r="H551" t="s">
        <v>35</v>
      </c>
      <c r="I551" t="s">
        <v>36</v>
      </c>
      <c r="J551" t="s">
        <v>18</v>
      </c>
      <c r="K551">
        <v>3523.94</v>
      </c>
      <c r="L551">
        <v>381.4</v>
      </c>
      <c r="M551" t="s">
        <v>19</v>
      </c>
      <c r="N551">
        <v>0.108231127658246</v>
      </c>
      <c r="O551" t="s">
        <v>11351</v>
      </c>
      <c r="P551" t="s">
        <v>11352</v>
      </c>
      <c r="R551" t="s">
        <v>11353</v>
      </c>
      <c r="S551">
        <f>IF(SalesData[[#This Row],[Return Status]]="Returned",1,0)</f>
        <v>0</v>
      </c>
      <c r="U551" s="2">
        <f>EOMONTH(SalesData[[#This Row],[Order Date]],0)</f>
        <v>44957</v>
      </c>
      <c r="V551" s="9" t="str">
        <f>"Q"&amp;INT((MONTH(SalesData[[#This Row],[Order Date]])+2)/3)&amp;"-"&amp;YEAR(SalesData[[#This Row],[Order Date]])</f>
        <v>Q1-2023</v>
      </c>
    </row>
    <row r="552" spans="1:22" x14ac:dyDescent="0.35">
      <c r="A552" t="s">
        <v>668</v>
      </c>
      <c r="B552" s="1">
        <v>44934</v>
      </c>
      <c r="C552" t="s">
        <v>188</v>
      </c>
      <c r="D552" t="s">
        <v>145</v>
      </c>
      <c r="E552">
        <v>8874312710</v>
      </c>
      <c r="F552" t="s">
        <v>68</v>
      </c>
      <c r="G552" t="s">
        <v>69</v>
      </c>
      <c r="H552" t="s">
        <v>41</v>
      </c>
      <c r="I552" t="s">
        <v>31</v>
      </c>
      <c r="J552" t="s">
        <v>65</v>
      </c>
      <c r="K552">
        <v>2939.15</v>
      </c>
      <c r="L552">
        <v>872.04</v>
      </c>
      <c r="M552" t="s">
        <v>65</v>
      </c>
      <c r="N552">
        <v>0.29669802493918301</v>
      </c>
      <c r="O552" t="s">
        <v>11351</v>
      </c>
      <c r="P552" t="s">
        <v>11354</v>
      </c>
      <c r="R552" t="s">
        <v>11353</v>
      </c>
      <c r="S552">
        <f>IF(SalesData[[#This Row],[Return Status]]="Returned",1,0)</f>
        <v>0</v>
      </c>
      <c r="T552">
        <v>2081.52</v>
      </c>
      <c r="U552" s="2">
        <f>EOMONTH(SalesData[[#This Row],[Order Date]],0)</f>
        <v>44957</v>
      </c>
      <c r="V552" s="9" t="str">
        <f>"Q"&amp;INT((MONTH(SalesData[[#This Row],[Order Date]])+2)/3)&amp;"-"&amp;YEAR(SalesData[[#This Row],[Order Date]])</f>
        <v>Q1-2023</v>
      </c>
    </row>
    <row r="553" spans="1:22" x14ac:dyDescent="0.35">
      <c r="A553" t="s">
        <v>669</v>
      </c>
      <c r="B553" s="1">
        <v>44954</v>
      </c>
      <c r="C553" t="s">
        <v>113</v>
      </c>
      <c r="D553" t="s">
        <v>27</v>
      </c>
      <c r="E553">
        <v>5151229462</v>
      </c>
      <c r="F553" t="s">
        <v>53</v>
      </c>
      <c r="G553" t="s">
        <v>54</v>
      </c>
      <c r="H553" t="s">
        <v>11357</v>
      </c>
      <c r="I553" t="s">
        <v>31</v>
      </c>
      <c r="J553" t="s">
        <v>18</v>
      </c>
      <c r="K553">
        <v>1786.47</v>
      </c>
      <c r="L553">
        <v>528.02</v>
      </c>
      <c r="M553" t="s">
        <v>19</v>
      </c>
      <c r="N553">
        <v>0.29556611641953101</v>
      </c>
      <c r="O553" t="s">
        <v>11351</v>
      </c>
      <c r="P553" t="s">
        <v>11354</v>
      </c>
      <c r="R553" t="s">
        <v>11353</v>
      </c>
      <c r="S553">
        <f>IF(SalesData[[#This Row],[Return Status]]="Returned",1,0)</f>
        <v>0</v>
      </c>
      <c r="U553" s="2">
        <f>EOMONTH(SalesData[[#This Row],[Order Date]],0)</f>
        <v>44957</v>
      </c>
      <c r="V553" s="9" t="str">
        <f>"Q"&amp;INT((MONTH(SalesData[[#This Row],[Order Date]])+2)/3)&amp;"-"&amp;YEAR(SalesData[[#This Row],[Order Date]])</f>
        <v>Q1-2023</v>
      </c>
    </row>
    <row r="554" spans="1:22" x14ac:dyDescent="0.35">
      <c r="A554" t="s">
        <v>670</v>
      </c>
      <c r="B554" s="1">
        <v>44944</v>
      </c>
      <c r="C554" t="s">
        <v>49</v>
      </c>
      <c r="D554" t="s">
        <v>46</v>
      </c>
      <c r="E554">
        <v>7520344765</v>
      </c>
      <c r="F554" t="s">
        <v>387</v>
      </c>
      <c r="G554" t="s">
        <v>89</v>
      </c>
      <c r="H554" t="s">
        <v>11357</v>
      </c>
      <c r="I554" t="s">
        <v>31</v>
      </c>
      <c r="J554" t="s">
        <v>19</v>
      </c>
      <c r="K554">
        <v>1677.94</v>
      </c>
      <c r="L554">
        <v>64.55</v>
      </c>
      <c r="M554" t="s">
        <v>19</v>
      </c>
      <c r="N554">
        <v>3.8469790338152697E-2</v>
      </c>
      <c r="O554" t="s">
        <v>11351</v>
      </c>
      <c r="P554" t="s">
        <v>11356</v>
      </c>
      <c r="R554" t="s">
        <v>11353</v>
      </c>
      <c r="S554">
        <f>IF(SalesData[[#This Row],[Return Status]]="Returned",1,0)</f>
        <v>0</v>
      </c>
      <c r="T554">
        <v>207.68</v>
      </c>
      <c r="U554" s="2">
        <f>EOMONTH(SalesData[[#This Row],[Order Date]],0)</f>
        <v>44957</v>
      </c>
      <c r="V554" s="9" t="str">
        <f>"Q"&amp;INT((MONTH(SalesData[[#This Row],[Order Date]])+2)/3)&amp;"-"&amp;YEAR(SalesData[[#This Row],[Order Date]])</f>
        <v>Q1-2023</v>
      </c>
    </row>
    <row r="555" spans="1:22" x14ac:dyDescent="0.35">
      <c r="A555" t="s">
        <v>671</v>
      </c>
      <c r="B555" s="1">
        <v>44945</v>
      </c>
      <c r="C555" t="s">
        <v>162</v>
      </c>
      <c r="D555" t="s">
        <v>72</v>
      </c>
      <c r="E555">
        <v>6558665254</v>
      </c>
      <c r="F555" t="s">
        <v>170</v>
      </c>
      <c r="G555" t="s">
        <v>69</v>
      </c>
      <c r="H555" t="s">
        <v>41</v>
      </c>
      <c r="I555" t="s">
        <v>31</v>
      </c>
      <c r="J555" t="s">
        <v>65</v>
      </c>
      <c r="K555">
        <v>4595.51</v>
      </c>
      <c r="L555">
        <v>243.08</v>
      </c>
      <c r="M555" t="s">
        <v>65</v>
      </c>
      <c r="N555">
        <v>5.2895108486326899E-2</v>
      </c>
      <c r="O555" t="s">
        <v>11351</v>
      </c>
      <c r="P555" t="s">
        <v>11356</v>
      </c>
      <c r="R555" t="s">
        <v>11353</v>
      </c>
      <c r="S555">
        <f>IF(SalesData[[#This Row],[Return Status]]="Returned",1,0)</f>
        <v>0</v>
      </c>
      <c r="T555">
        <v>2081.52</v>
      </c>
      <c r="U555" s="2">
        <f>EOMONTH(SalesData[[#This Row],[Order Date]],0)</f>
        <v>44957</v>
      </c>
      <c r="V555" s="9" t="str">
        <f>"Q"&amp;INT((MONTH(SalesData[[#This Row],[Order Date]])+2)/3)&amp;"-"&amp;YEAR(SalesData[[#This Row],[Order Date]])</f>
        <v>Q1-2023</v>
      </c>
    </row>
    <row r="556" spans="1:22" x14ac:dyDescent="0.35">
      <c r="A556" t="s">
        <v>814</v>
      </c>
      <c r="B556" s="1">
        <v>44930</v>
      </c>
      <c r="C556" t="s">
        <v>26</v>
      </c>
      <c r="D556" t="s">
        <v>145</v>
      </c>
      <c r="E556">
        <v>370878211</v>
      </c>
      <c r="F556" t="s">
        <v>147</v>
      </c>
      <c r="G556" t="s">
        <v>84</v>
      </c>
      <c r="H556" t="s">
        <v>85</v>
      </c>
      <c r="I556" t="s">
        <v>31</v>
      </c>
      <c r="J556" t="s">
        <v>19</v>
      </c>
      <c r="K556">
        <v>493.49</v>
      </c>
      <c r="L556">
        <v>138.84</v>
      </c>
      <c r="M556" t="s">
        <v>19</v>
      </c>
      <c r="N556">
        <v>0.28134308699264399</v>
      </c>
      <c r="O556" t="s">
        <v>11361</v>
      </c>
      <c r="P556" t="s">
        <v>11354</v>
      </c>
      <c r="Q556" t="s">
        <v>11359</v>
      </c>
      <c r="R556" t="s">
        <v>11360</v>
      </c>
      <c r="S556">
        <f>IF(SalesData[[#This Row],[Return Status]]="Returned",1,0)</f>
        <v>1</v>
      </c>
      <c r="T556">
        <v>847.14</v>
      </c>
      <c r="U556" s="2">
        <f>EOMONTH(SalesData[[#This Row],[Order Date]],0)</f>
        <v>44957</v>
      </c>
      <c r="V556" s="9" t="str">
        <f>"Q"&amp;INT((MONTH(SalesData[[#This Row],[Order Date]])+2)/3)&amp;"-"&amp;YEAR(SalesData[[#This Row],[Order Date]])</f>
        <v>Q1-2023</v>
      </c>
    </row>
    <row r="557" spans="1:22" x14ac:dyDescent="0.35">
      <c r="A557" t="s">
        <v>672</v>
      </c>
      <c r="B557" s="1">
        <v>44932</v>
      </c>
      <c r="C557" t="s">
        <v>149</v>
      </c>
      <c r="D557" t="s">
        <v>13</v>
      </c>
      <c r="E557">
        <v>2512931100</v>
      </c>
      <c r="F557" t="s">
        <v>137</v>
      </c>
      <c r="G557" t="s">
        <v>11382</v>
      </c>
      <c r="H557" t="s">
        <v>11357</v>
      </c>
      <c r="I557" t="s">
        <v>36</v>
      </c>
      <c r="J557" t="s">
        <v>19</v>
      </c>
      <c r="K557">
        <v>3162.39</v>
      </c>
      <c r="L557">
        <v>377.41</v>
      </c>
      <c r="M557" t="s">
        <v>19</v>
      </c>
      <c r="N557">
        <v>0.119343281505444</v>
      </c>
      <c r="O557" t="s">
        <v>11351</v>
      </c>
      <c r="P557" t="s">
        <v>11352</v>
      </c>
      <c r="R557" t="s">
        <v>11353</v>
      </c>
      <c r="S557">
        <f>IF(SalesData[[#This Row],[Return Status]]="Returned",1,0)</f>
        <v>0</v>
      </c>
      <c r="U557" s="2">
        <f>EOMONTH(SalesData[[#This Row],[Order Date]],0)</f>
        <v>44957</v>
      </c>
      <c r="V557" s="9" t="str">
        <f>"Q"&amp;INT((MONTH(SalesData[[#This Row],[Order Date]])+2)/3)&amp;"-"&amp;YEAR(SalesData[[#This Row],[Order Date]])</f>
        <v>Q1-2023</v>
      </c>
    </row>
    <row r="558" spans="1:22" x14ac:dyDescent="0.35">
      <c r="A558" t="s">
        <v>673</v>
      </c>
      <c r="B558" s="1">
        <v>44933</v>
      </c>
      <c r="C558" t="s">
        <v>162</v>
      </c>
      <c r="D558" t="s">
        <v>13</v>
      </c>
      <c r="E558">
        <v>633016583</v>
      </c>
      <c r="F558" t="s">
        <v>133</v>
      </c>
      <c r="G558" t="s">
        <v>89</v>
      </c>
      <c r="H558" t="s">
        <v>90</v>
      </c>
      <c r="I558" t="s">
        <v>31</v>
      </c>
      <c r="J558" t="s">
        <v>19</v>
      </c>
      <c r="K558">
        <v>2356.67</v>
      </c>
      <c r="L558">
        <v>536.20000000000005</v>
      </c>
      <c r="M558" t="s">
        <v>19</v>
      </c>
      <c r="N558">
        <v>0.22752443065851399</v>
      </c>
      <c r="O558" t="s">
        <v>11351</v>
      </c>
      <c r="P558" t="s">
        <v>11354</v>
      </c>
      <c r="R558" t="s">
        <v>11353</v>
      </c>
      <c r="S558">
        <f>IF(SalesData[[#This Row],[Return Status]]="Returned",1,0)</f>
        <v>0</v>
      </c>
      <c r="T558">
        <v>207.68</v>
      </c>
      <c r="U558" s="2">
        <f>EOMONTH(SalesData[[#This Row],[Order Date]],0)</f>
        <v>44957</v>
      </c>
      <c r="V558" s="9" t="str">
        <f>"Q"&amp;INT((MONTH(SalesData[[#This Row],[Order Date]])+2)/3)&amp;"-"&amp;YEAR(SalesData[[#This Row],[Order Date]])</f>
        <v>Q1-2023</v>
      </c>
    </row>
    <row r="559" spans="1:22" x14ac:dyDescent="0.35">
      <c r="A559" t="s">
        <v>675</v>
      </c>
      <c r="B559" s="1">
        <v>44938</v>
      </c>
      <c r="C559" t="s">
        <v>194</v>
      </c>
      <c r="D559" t="s">
        <v>46</v>
      </c>
      <c r="E559">
        <v>1750961701</v>
      </c>
      <c r="F559" t="s">
        <v>387</v>
      </c>
      <c r="G559" t="s">
        <v>89</v>
      </c>
      <c r="H559" t="s">
        <v>90</v>
      </c>
      <c r="I559" t="s">
        <v>31</v>
      </c>
      <c r="J559" t="s">
        <v>43</v>
      </c>
      <c r="K559">
        <v>2854.62</v>
      </c>
      <c r="L559">
        <v>646.09</v>
      </c>
      <c r="M559" t="s">
        <v>43</v>
      </c>
      <c r="N559">
        <v>0.22633135058256401</v>
      </c>
      <c r="O559" t="s">
        <v>11351</v>
      </c>
      <c r="P559" t="s">
        <v>11354</v>
      </c>
      <c r="R559" t="s">
        <v>11353</v>
      </c>
      <c r="S559">
        <f>IF(SalesData[[#This Row],[Return Status]]="Returned",1,0)</f>
        <v>0</v>
      </c>
      <c r="T559">
        <v>207.68</v>
      </c>
      <c r="U559" s="2">
        <f>EOMONTH(SalesData[[#This Row],[Order Date]],0)</f>
        <v>44957</v>
      </c>
      <c r="V559" s="9" t="str">
        <f>"Q"&amp;INT((MONTH(SalesData[[#This Row],[Order Date]])+2)/3)&amp;"-"&amp;YEAR(SalesData[[#This Row],[Order Date]])</f>
        <v>Q1-2023</v>
      </c>
    </row>
    <row r="560" spans="1:22" x14ac:dyDescent="0.35">
      <c r="A560" t="s">
        <v>676</v>
      </c>
      <c r="B560" s="1">
        <v>44950</v>
      </c>
      <c r="C560" t="s">
        <v>113</v>
      </c>
      <c r="D560" t="s">
        <v>99</v>
      </c>
      <c r="E560">
        <v>3920567756</v>
      </c>
      <c r="F560" t="s">
        <v>170</v>
      </c>
      <c r="G560" t="s">
        <v>69</v>
      </c>
      <c r="H560" t="s">
        <v>41</v>
      </c>
      <c r="I560" t="s">
        <v>31</v>
      </c>
      <c r="J560" t="s">
        <v>62</v>
      </c>
      <c r="K560">
        <v>2109.59</v>
      </c>
      <c r="L560">
        <v>77.23</v>
      </c>
      <c r="M560" t="s">
        <v>62</v>
      </c>
      <c r="N560">
        <v>3.66090093335672E-2</v>
      </c>
      <c r="O560" t="s">
        <v>11351</v>
      </c>
      <c r="P560" t="s">
        <v>11356</v>
      </c>
      <c r="R560" t="s">
        <v>11353</v>
      </c>
      <c r="S560">
        <f>IF(SalesData[[#This Row],[Return Status]]="Returned",1,0)</f>
        <v>0</v>
      </c>
      <c r="T560">
        <v>2081.52</v>
      </c>
      <c r="U560" s="2">
        <f>EOMONTH(SalesData[[#This Row],[Order Date]],0)</f>
        <v>44957</v>
      </c>
      <c r="V560" s="9" t="str">
        <f>"Q"&amp;INT((MONTH(SalesData[[#This Row],[Order Date]])+2)/3)&amp;"-"&amp;YEAR(SalesData[[#This Row],[Order Date]])</f>
        <v>Q1-2023</v>
      </c>
    </row>
    <row r="561" spans="1:22" x14ac:dyDescent="0.35">
      <c r="A561" t="s">
        <v>677</v>
      </c>
      <c r="B561" s="1">
        <v>44934</v>
      </c>
      <c r="C561" t="s">
        <v>111</v>
      </c>
      <c r="D561" t="s">
        <v>145</v>
      </c>
      <c r="E561">
        <v>2923106724</v>
      </c>
      <c r="F561" t="s">
        <v>172</v>
      </c>
      <c r="G561" t="s">
        <v>141</v>
      </c>
      <c r="H561" t="s">
        <v>121</v>
      </c>
      <c r="I561" t="s">
        <v>17</v>
      </c>
      <c r="J561" t="s">
        <v>62</v>
      </c>
      <c r="K561">
        <v>1154.1400000000001</v>
      </c>
      <c r="L561">
        <v>186.24</v>
      </c>
      <c r="M561" t="s">
        <v>62</v>
      </c>
      <c r="N561">
        <v>0.16136690522813499</v>
      </c>
      <c r="O561" t="s">
        <v>11351</v>
      </c>
      <c r="P561" t="s">
        <v>11352</v>
      </c>
      <c r="R561" t="s">
        <v>11353</v>
      </c>
      <c r="S561">
        <f>IF(SalesData[[#This Row],[Return Status]]="Returned",1,0)</f>
        <v>0</v>
      </c>
      <c r="T561">
        <v>2793.38</v>
      </c>
      <c r="U561" s="2">
        <f>EOMONTH(SalesData[[#This Row],[Order Date]],0)</f>
        <v>44957</v>
      </c>
      <c r="V561" s="9" t="str">
        <f>"Q"&amp;INT((MONTH(SalesData[[#This Row],[Order Date]])+2)/3)&amp;"-"&amp;YEAR(SalesData[[#This Row],[Order Date]])</f>
        <v>Q1-2023</v>
      </c>
    </row>
    <row r="562" spans="1:22" x14ac:dyDescent="0.35">
      <c r="A562" t="s">
        <v>678</v>
      </c>
      <c r="B562" s="1">
        <v>44934</v>
      </c>
      <c r="C562" t="s">
        <v>94</v>
      </c>
      <c r="D562" t="s">
        <v>27</v>
      </c>
      <c r="E562">
        <v>7942387367</v>
      </c>
      <c r="F562" t="s">
        <v>129</v>
      </c>
      <c r="G562" t="s">
        <v>54</v>
      </c>
      <c r="H562" t="s">
        <v>55</v>
      </c>
      <c r="I562" t="s">
        <v>31</v>
      </c>
      <c r="J562" t="s">
        <v>43</v>
      </c>
      <c r="K562">
        <v>3065.9</v>
      </c>
      <c r="L562">
        <v>587.91999999999996</v>
      </c>
      <c r="M562" t="s">
        <v>43</v>
      </c>
      <c r="N562">
        <v>0.19176098372419201</v>
      </c>
      <c r="O562" t="s">
        <v>11351</v>
      </c>
      <c r="P562" t="s">
        <v>11352</v>
      </c>
      <c r="R562" t="s">
        <v>11353</v>
      </c>
      <c r="S562">
        <f>IF(SalesData[[#This Row],[Return Status]]="Returned",1,0)</f>
        <v>0</v>
      </c>
      <c r="U562" s="2">
        <f>EOMONTH(SalesData[[#This Row],[Order Date]],0)</f>
        <v>44957</v>
      </c>
      <c r="V562" s="9" t="str">
        <f>"Q"&amp;INT((MONTH(SalesData[[#This Row],[Order Date]])+2)/3)&amp;"-"&amp;YEAR(SalesData[[#This Row],[Order Date]])</f>
        <v>Q1-2023</v>
      </c>
    </row>
    <row r="563" spans="1:22" x14ac:dyDescent="0.35">
      <c r="A563" t="s">
        <v>1070</v>
      </c>
      <c r="B563" s="1">
        <v>44980</v>
      </c>
      <c r="C563" t="s">
        <v>21</v>
      </c>
      <c r="D563" t="s">
        <v>27</v>
      </c>
      <c r="E563">
        <v>8417491617</v>
      </c>
      <c r="F563" t="s">
        <v>120</v>
      </c>
      <c r="G563" t="s">
        <v>141</v>
      </c>
      <c r="H563" t="s">
        <v>121</v>
      </c>
      <c r="I563" t="s">
        <v>17</v>
      </c>
      <c r="J563" t="s">
        <v>42</v>
      </c>
      <c r="K563">
        <v>2577.83</v>
      </c>
      <c r="L563">
        <v>142.79</v>
      </c>
      <c r="M563" t="s">
        <v>43</v>
      </c>
      <c r="N563">
        <v>5.5391550257386998E-2</v>
      </c>
      <c r="O563" t="s">
        <v>11351</v>
      </c>
      <c r="P563" t="s">
        <v>11356</v>
      </c>
      <c r="Q563" t="s">
        <v>11376</v>
      </c>
      <c r="R563" t="s">
        <v>11360</v>
      </c>
      <c r="S563">
        <f>IF(SalesData[[#This Row],[Return Status]]="Returned",1,0)</f>
        <v>1</v>
      </c>
      <c r="T563">
        <v>2793.38</v>
      </c>
      <c r="U563" s="2">
        <f>EOMONTH(SalesData[[#This Row],[Order Date]],0)</f>
        <v>44985</v>
      </c>
      <c r="V563" s="9" t="str">
        <f>"Q"&amp;INT((MONTH(SalesData[[#This Row],[Order Date]])+2)/3)&amp;"-"&amp;YEAR(SalesData[[#This Row],[Order Date]])</f>
        <v>Q1-2023</v>
      </c>
    </row>
    <row r="564" spans="1:22" x14ac:dyDescent="0.35">
      <c r="A564" t="s">
        <v>679</v>
      </c>
      <c r="B564" s="1">
        <v>44945</v>
      </c>
      <c r="C564" t="s">
        <v>26</v>
      </c>
      <c r="D564" t="s">
        <v>13</v>
      </c>
      <c r="E564">
        <v>756335357</v>
      </c>
      <c r="F564" t="s">
        <v>33</v>
      </c>
      <c r="G564" t="s">
        <v>34</v>
      </c>
      <c r="H564" t="s">
        <v>35</v>
      </c>
      <c r="I564" t="s">
        <v>36</v>
      </c>
      <c r="J564" t="s">
        <v>18</v>
      </c>
      <c r="K564">
        <v>4828.0600000000004</v>
      </c>
      <c r="L564">
        <v>1163.71</v>
      </c>
      <c r="M564" t="s">
        <v>19</v>
      </c>
      <c r="N564">
        <v>0.241030558858009</v>
      </c>
      <c r="O564" t="s">
        <v>11351</v>
      </c>
      <c r="P564" t="s">
        <v>11354</v>
      </c>
      <c r="R564" t="s">
        <v>11353</v>
      </c>
      <c r="S564">
        <f>IF(SalesData[[#This Row],[Return Status]]="Returned",1,0)</f>
        <v>0</v>
      </c>
      <c r="U564" s="2">
        <f>EOMONTH(SalesData[[#This Row],[Order Date]],0)</f>
        <v>44957</v>
      </c>
      <c r="V564" s="9" t="str">
        <f>"Q"&amp;INT((MONTH(SalesData[[#This Row],[Order Date]])+2)/3)&amp;"-"&amp;YEAR(SalesData[[#This Row],[Order Date]])</f>
        <v>Q1-2023</v>
      </c>
    </row>
    <row r="565" spans="1:22" x14ac:dyDescent="0.35">
      <c r="A565" t="s">
        <v>680</v>
      </c>
      <c r="B565" s="1">
        <v>44955</v>
      </c>
      <c r="C565" t="s">
        <v>49</v>
      </c>
      <c r="D565" t="s">
        <v>46</v>
      </c>
      <c r="E565">
        <v>5816295187</v>
      </c>
      <c r="F565" t="s">
        <v>22</v>
      </c>
      <c r="G565" t="s">
        <v>23</v>
      </c>
      <c r="H565" t="s">
        <v>24</v>
      </c>
      <c r="I565" t="s">
        <v>17</v>
      </c>
      <c r="J565" t="s">
        <v>18</v>
      </c>
      <c r="K565">
        <v>3565.3</v>
      </c>
      <c r="L565">
        <v>457.15</v>
      </c>
      <c r="M565" t="s">
        <v>19</v>
      </c>
      <c r="N565">
        <v>0.12822202900176699</v>
      </c>
      <c r="O565" t="s">
        <v>11351</v>
      </c>
      <c r="P565" t="s">
        <v>11352</v>
      </c>
      <c r="R565" t="s">
        <v>11353</v>
      </c>
      <c r="S565">
        <f>IF(SalesData[[#This Row],[Return Status]]="Returned",1,0)</f>
        <v>0</v>
      </c>
      <c r="T565">
        <v>2821.33</v>
      </c>
      <c r="U565" s="2">
        <f>EOMONTH(SalesData[[#This Row],[Order Date]],0)</f>
        <v>44957</v>
      </c>
      <c r="V565" s="9" t="str">
        <f>"Q"&amp;INT((MONTH(SalesData[[#This Row],[Order Date]])+2)/3)&amp;"-"&amp;YEAR(SalesData[[#This Row],[Order Date]])</f>
        <v>Q1-2023</v>
      </c>
    </row>
    <row r="566" spans="1:22" x14ac:dyDescent="0.35">
      <c r="A566" t="s">
        <v>681</v>
      </c>
      <c r="B566" s="1">
        <v>44927</v>
      </c>
      <c r="C566" t="s">
        <v>111</v>
      </c>
      <c r="D566" t="s">
        <v>27</v>
      </c>
      <c r="E566">
        <v>7598339914</v>
      </c>
      <c r="F566" t="s">
        <v>206</v>
      </c>
      <c r="G566" t="s">
        <v>89</v>
      </c>
      <c r="H566" t="s">
        <v>90</v>
      </c>
      <c r="I566" t="s">
        <v>31</v>
      </c>
      <c r="J566" t="s">
        <v>19</v>
      </c>
      <c r="K566">
        <v>1256.17</v>
      </c>
      <c r="L566">
        <v>165.21</v>
      </c>
      <c r="M566" t="s">
        <v>19</v>
      </c>
      <c r="N566">
        <v>0.13151882308923199</v>
      </c>
      <c r="O566" t="s">
        <v>11351</v>
      </c>
      <c r="P566" t="s">
        <v>11352</v>
      </c>
      <c r="R566" t="s">
        <v>11353</v>
      </c>
      <c r="S566">
        <f>IF(SalesData[[#This Row],[Return Status]]="Returned",1,0)</f>
        <v>0</v>
      </c>
      <c r="T566">
        <v>207.68</v>
      </c>
      <c r="U566" s="2">
        <f>EOMONTH(SalesData[[#This Row],[Order Date]],0)</f>
        <v>44957</v>
      </c>
      <c r="V566" s="9" t="str">
        <f>"Q"&amp;INT((MONTH(SalesData[[#This Row],[Order Date]])+2)/3)&amp;"-"&amp;YEAR(SalesData[[#This Row],[Order Date]])</f>
        <v>Q1-2023</v>
      </c>
    </row>
    <row r="567" spans="1:22" x14ac:dyDescent="0.35">
      <c r="A567" t="s">
        <v>682</v>
      </c>
      <c r="B567" s="1">
        <v>44941</v>
      </c>
      <c r="C567" t="s">
        <v>205</v>
      </c>
      <c r="D567" t="s">
        <v>80</v>
      </c>
      <c r="E567">
        <v>1572768297</v>
      </c>
      <c r="F567" t="s">
        <v>81</v>
      </c>
      <c r="G567" t="s">
        <v>74</v>
      </c>
      <c r="H567" t="s">
        <v>75</v>
      </c>
      <c r="I567" t="s">
        <v>36</v>
      </c>
      <c r="J567" t="s">
        <v>19</v>
      </c>
      <c r="K567">
        <v>1438.12</v>
      </c>
      <c r="L567">
        <v>270.87</v>
      </c>
      <c r="M567" t="s">
        <v>19</v>
      </c>
      <c r="N567">
        <v>0.18835006814452199</v>
      </c>
      <c r="O567" t="s">
        <v>11351</v>
      </c>
      <c r="P567" t="s">
        <v>11352</v>
      </c>
      <c r="R567" t="s">
        <v>11353</v>
      </c>
      <c r="S567">
        <f>IF(SalesData[[#This Row],[Return Status]]="Returned",1,0)</f>
        <v>0</v>
      </c>
      <c r="T567">
        <v>2420.2800000000002</v>
      </c>
      <c r="U567" s="2">
        <f>EOMONTH(SalesData[[#This Row],[Order Date]],0)</f>
        <v>44957</v>
      </c>
      <c r="V567" s="9" t="str">
        <f>"Q"&amp;INT((MONTH(SalesData[[#This Row],[Order Date]])+2)/3)&amp;"-"&amp;YEAR(SalesData[[#This Row],[Order Date]])</f>
        <v>Q1-2023</v>
      </c>
    </row>
    <row r="568" spans="1:22" x14ac:dyDescent="0.35">
      <c r="A568" t="s">
        <v>683</v>
      </c>
      <c r="B568" s="1">
        <v>44929</v>
      </c>
      <c r="C568" t="s">
        <v>45</v>
      </c>
      <c r="D568" t="s">
        <v>80</v>
      </c>
      <c r="E568">
        <v>8065625904</v>
      </c>
      <c r="F568" t="s">
        <v>78</v>
      </c>
      <c r="G568" t="s">
        <v>11362</v>
      </c>
      <c r="H568" t="s">
        <v>16</v>
      </c>
      <c r="I568" t="s">
        <v>17</v>
      </c>
      <c r="J568" t="s">
        <v>65</v>
      </c>
      <c r="K568">
        <v>2493.4499999999998</v>
      </c>
      <c r="L568">
        <v>698.85</v>
      </c>
      <c r="M568" t="s">
        <v>65</v>
      </c>
      <c r="N568">
        <v>0.280274318715033</v>
      </c>
      <c r="O568" t="s">
        <v>11351</v>
      </c>
      <c r="P568" t="s">
        <v>11354</v>
      </c>
      <c r="R568" t="s">
        <v>11353</v>
      </c>
      <c r="S568">
        <f>IF(SalesData[[#This Row],[Return Status]]="Returned",1,0)</f>
        <v>0</v>
      </c>
      <c r="U568" s="2">
        <f>EOMONTH(SalesData[[#This Row],[Order Date]],0)</f>
        <v>44957</v>
      </c>
      <c r="V568" s="9" t="str">
        <f>"Q"&amp;INT((MONTH(SalesData[[#This Row],[Order Date]])+2)/3)&amp;"-"&amp;YEAR(SalesData[[#This Row],[Order Date]])</f>
        <v>Q1-2023</v>
      </c>
    </row>
    <row r="569" spans="1:22" x14ac:dyDescent="0.35">
      <c r="A569" t="s">
        <v>684</v>
      </c>
      <c r="B569" s="1">
        <v>44934</v>
      </c>
      <c r="C569" t="s">
        <v>49</v>
      </c>
      <c r="D569" t="s">
        <v>27</v>
      </c>
      <c r="E569">
        <v>1651768086</v>
      </c>
      <c r="F569" t="s">
        <v>133</v>
      </c>
      <c r="G569" t="s">
        <v>89</v>
      </c>
      <c r="H569" t="s">
        <v>90</v>
      </c>
      <c r="I569" t="s">
        <v>31</v>
      </c>
      <c r="J569" t="s">
        <v>19</v>
      </c>
      <c r="K569">
        <v>2253.52</v>
      </c>
      <c r="L569">
        <v>137.72999999999999</v>
      </c>
      <c r="M569" t="s">
        <v>19</v>
      </c>
      <c r="N569">
        <v>6.1117718058859002E-2</v>
      </c>
      <c r="O569" t="s">
        <v>11351</v>
      </c>
      <c r="P569" t="s">
        <v>11356</v>
      </c>
      <c r="Q569" t="s">
        <v>11365</v>
      </c>
      <c r="R569" t="s">
        <v>11360</v>
      </c>
      <c r="S569">
        <f>IF(SalesData[[#This Row],[Return Status]]="Returned",1,0)</f>
        <v>1</v>
      </c>
      <c r="T569">
        <v>207.68</v>
      </c>
      <c r="U569" s="2">
        <f>EOMONTH(SalesData[[#This Row],[Order Date]],0)</f>
        <v>44957</v>
      </c>
      <c r="V569" s="9" t="str">
        <f>"Q"&amp;INT((MONTH(SalesData[[#This Row],[Order Date]])+2)/3)&amp;"-"&amp;YEAR(SalesData[[#This Row],[Order Date]])</f>
        <v>Q1-2023</v>
      </c>
    </row>
    <row r="570" spans="1:22" x14ac:dyDescent="0.35">
      <c r="A570" t="s">
        <v>685</v>
      </c>
      <c r="B570" s="1">
        <v>44954</v>
      </c>
      <c r="C570" t="s">
        <v>176</v>
      </c>
      <c r="D570" t="s">
        <v>99</v>
      </c>
      <c r="E570">
        <v>2285566084</v>
      </c>
      <c r="F570" t="s">
        <v>53</v>
      </c>
      <c r="G570" t="s">
        <v>54</v>
      </c>
      <c r="H570" t="s">
        <v>55</v>
      </c>
      <c r="I570" t="s">
        <v>31</v>
      </c>
      <c r="J570" t="s">
        <v>61</v>
      </c>
      <c r="K570">
        <v>219.85</v>
      </c>
      <c r="L570">
        <v>41.6</v>
      </c>
      <c r="M570" t="s">
        <v>62</v>
      </c>
      <c r="N570">
        <v>0.18921992267455101</v>
      </c>
      <c r="O570" t="s">
        <v>11361</v>
      </c>
      <c r="P570" t="s">
        <v>11352</v>
      </c>
      <c r="R570" t="s">
        <v>11353</v>
      </c>
      <c r="S570">
        <f>IF(SalesData[[#This Row],[Return Status]]="Returned",1,0)</f>
        <v>0</v>
      </c>
      <c r="U570" s="2">
        <f>EOMONTH(SalesData[[#This Row],[Order Date]],0)</f>
        <v>44957</v>
      </c>
      <c r="V570" s="9" t="str">
        <f>"Q"&amp;INT((MONTH(SalesData[[#This Row],[Order Date]])+2)/3)&amp;"-"&amp;YEAR(SalesData[[#This Row],[Order Date]])</f>
        <v>Q1-2023</v>
      </c>
    </row>
    <row r="571" spans="1:22" x14ac:dyDescent="0.35">
      <c r="A571" t="s">
        <v>686</v>
      </c>
      <c r="B571" s="1">
        <v>44927</v>
      </c>
      <c r="C571" t="s">
        <v>92</v>
      </c>
      <c r="D571" t="s">
        <v>145</v>
      </c>
      <c r="E571">
        <v>6328094485</v>
      </c>
      <c r="F571" t="s">
        <v>147</v>
      </c>
      <c r="G571" t="s">
        <v>84</v>
      </c>
      <c r="H571" t="s">
        <v>85</v>
      </c>
      <c r="I571" t="s">
        <v>31</v>
      </c>
      <c r="J571" t="s">
        <v>42</v>
      </c>
      <c r="K571">
        <v>1685.74</v>
      </c>
      <c r="L571">
        <v>199.43</v>
      </c>
      <c r="M571" t="s">
        <v>43</v>
      </c>
      <c r="N571">
        <v>0.11830412756415599</v>
      </c>
      <c r="O571" t="s">
        <v>11351</v>
      </c>
      <c r="P571" t="s">
        <v>11352</v>
      </c>
      <c r="R571" t="s">
        <v>11353</v>
      </c>
      <c r="S571">
        <f>IF(SalesData[[#This Row],[Return Status]]="Returned",1,0)</f>
        <v>0</v>
      </c>
      <c r="T571">
        <v>847.14</v>
      </c>
      <c r="U571" s="2">
        <f>EOMONTH(SalesData[[#This Row],[Order Date]],0)</f>
        <v>44957</v>
      </c>
      <c r="V571" s="9" t="str">
        <f>"Q"&amp;INT((MONTH(SalesData[[#This Row],[Order Date]])+2)/3)&amp;"-"&amp;YEAR(SalesData[[#This Row],[Order Date]])</f>
        <v>Q1-2023</v>
      </c>
    </row>
    <row r="572" spans="1:22" x14ac:dyDescent="0.35">
      <c r="A572" t="s">
        <v>687</v>
      </c>
      <c r="B572" s="1">
        <v>44940</v>
      </c>
      <c r="C572" t="s">
        <v>176</v>
      </c>
      <c r="D572" t="s">
        <v>80</v>
      </c>
      <c r="E572">
        <v>3210613394</v>
      </c>
      <c r="F572" t="s">
        <v>50</v>
      </c>
      <c r="G572" t="s">
        <v>34</v>
      </c>
      <c r="H572" t="s">
        <v>35</v>
      </c>
      <c r="I572" t="s">
        <v>36</v>
      </c>
      <c r="J572" t="s">
        <v>19</v>
      </c>
      <c r="K572">
        <v>3246.19</v>
      </c>
      <c r="L572">
        <v>298.81</v>
      </c>
      <c r="M572" t="s">
        <v>19</v>
      </c>
      <c r="N572">
        <v>9.2049448738367096E-2</v>
      </c>
      <c r="O572" t="s">
        <v>11351</v>
      </c>
      <c r="P572" t="s">
        <v>11356</v>
      </c>
      <c r="R572" t="s">
        <v>11353</v>
      </c>
      <c r="S572">
        <f>IF(SalesData[[#This Row],[Return Status]]="Returned",1,0)</f>
        <v>0</v>
      </c>
      <c r="U572" s="2">
        <f>EOMONTH(SalesData[[#This Row],[Order Date]],0)</f>
        <v>44957</v>
      </c>
      <c r="V572" s="9" t="str">
        <f>"Q"&amp;INT((MONTH(SalesData[[#This Row],[Order Date]])+2)/3)&amp;"-"&amp;YEAR(SalesData[[#This Row],[Order Date]])</f>
        <v>Q1-2023</v>
      </c>
    </row>
    <row r="573" spans="1:22" x14ac:dyDescent="0.35">
      <c r="A573" t="s">
        <v>688</v>
      </c>
      <c r="B573" s="1">
        <v>44942</v>
      </c>
      <c r="C573" t="s">
        <v>49</v>
      </c>
      <c r="D573" t="s">
        <v>80</v>
      </c>
      <c r="E573">
        <v>5769277894</v>
      </c>
      <c r="F573" t="s">
        <v>152</v>
      </c>
      <c r="G573" t="s">
        <v>23</v>
      </c>
      <c r="H573" t="s">
        <v>24</v>
      </c>
      <c r="I573" t="s">
        <v>17</v>
      </c>
      <c r="J573" t="s">
        <v>19</v>
      </c>
      <c r="K573">
        <v>3104</v>
      </c>
      <c r="L573">
        <v>811.49</v>
      </c>
      <c r="M573" t="s">
        <v>19</v>
      </c>
      <c r="N573">
        <v>0.26143363402061898</v>
      </c>
      <c r="O573" t="s">
        <v>11351</v>
      </c>
      <c r="P573" t="s">
        <v>11354</v>
      </c>
      <c r="R573" t="s">
        <v>11353</v>
      </c>
      <c r="S573">
        <f>IF(SalesData[[#This Row],[Return Status]]="Returned",1,0)</f>
        <v>0</v>
      </c>
      <c r="T573">
        <v>2821.33</v>
      </c>
      <c r="U573" s="2">
        <f>EOMONTH(SalesData[[#This Row],[Order Date]],0)</f>
        <v>44957</v>
      </c>
      <c r="V573" s="9" t="str">
        <f>"Q"&amp;INT((MONTH(SalesData[[#This Row],[Order Date]])+2)/3)&amp;"-"&amp;YEAR(SalesData[[#This Row],[Order Date]])</f>
        <v>Q1-2023</v>
      </c>
    </row>
    <row r="574" spans="1:22" x14ac:dyDescent="0.35">
      <c r="A574" t="s">
        <v>689</v>
      </c>
      <c r="B574" s="1">
        <v>44948</v>
      </c>
      <c r="C574" t="s">
        <v>12</v>
      </c>
      <c r="D574" t="s">
        <v>99</v>
      </c>
      <c r="E574">
        <v>6514604014</v>
      </c>
      <c r="F574" t="s">
        <v>292</v>
      </c>
      <c r="G574" t="s">
        <v>69</v>
      </c>
      <c r="H574" t="s">
        <v>41</v>
      </c>
      <c r="I574" t="s">
        <v>31</v>
      </c>
      <c r="J574" t="s">
        <v>61</v>
      </c>
      <c r="K574">
        <v>619.22</v>
      </c>
      <c r="L574">
        <v>125.03</v>
      </c>
      <c r="M574" t="s">
        <v>62</v>
      </c>
      <c r="N574">
        <v>0.20191531281289399</v>
      </c>
      <c r="O574" t="s">
        <v>11355</v>
      </c>
      <c r="P574" t="s">
        <v>11354</v>
      </c>
      <c r="R574" t="s">
        <v>11353</v>
      </c>
      <c r="S574">
        <f>IF(SalesData[[#This Row],[Return Status]]="Returned",1,0)</f>
        <v>0</v>
      </c>
      <c r="T574">
        <v>2081.52</v>
      </c>
      <c r="U574" s="2">
        <f>EOMONTH(SalesData[[#This Row],[Order Date]],0)</f>
        <v>44957</v>
      </c>
      <c r="V574" s="9" t="str">
        <f>"Q"&amp;INT((MONTH(SalesData[[#This Row],[Order Date]])+2)/3)&amp;"-"&amp;YEAR(SalesData[[#This Row],[Order Date]])</f>
        <v>Q1-2023</v>
      </c>
    </row>
    <row r="575" spans="1:22" x14ac:dyDescent="0.35">
      <c r="A575" t="s">
        <v>690</v>
      </c>
      <c r="B575" s="1">
        <v>44935</v>
      </c>
      <c r="C575" t="s">
        <v>87</v>
      </c>
      <c r="D575" t="s">
        <v>72</v>
      </c>
      <c r="E575">
        <v>4097123166</v>
      </c>
      <c r="F575" t="s">
        <v>292</v>
      </c>
      <c r="G575" t="s">
        <v>69</v>
      </c>
      <c r="H575" t="s">
        <v>41</v>
      </c>
      <c r="I575" t="s">
        <v>31</v>
      </c>
      <c r="J575" t="s">
        <v>19</v>
      </c>
      <c r="K575">
        <v>4865.08</v>
      </c>
      <c r="L575">
        <v>903.57</v>
      </c>
      <c r="M575" t="s">
        <v>19</v>
      </c>
      <c r="N575">
        <v>0.18572562013368701</v>
      </c>
      <c r="O575" t="s">
        <v>11351</v>
      </c>
      <c r="P575" t="s">
        <v>11352</v>
      </c>
      <c r="R575" t="s">
        <v>11353</v>
      </c>
      <c r="S575">
        <f>IF(SalesData[[#This Row],[Return Status]]="Returned",1,0)</f>
        <v>0</v>
      </c>
      <c r="T575">
        <v>2081.52</v>
      </c>
      <c r="U575" s="2">
        <f>EOMONTH(SalesData[[#This Row],[Order Date]],0)</f>
        <v>44957</v>
      </c>
      <c r="V575" s="9" t="str">
        <f>"Q"&amp;INT((MONTH(SalesData[[#This Row],[Order Date]])+2)/3)&amp;"-"&amp;YEAR(SalesData[[#This Row],[Order Date]])</f>
        <v>Q1-2023</v>
      </c>
    </row>
    <row r="576" spans="1:22" x14ac:dyDescent="0.35">
      <c r="A576" t="s">
        <v>691</v>
      </c>
      <c r="B576" s="1">
        <v>44940</v>
      </c>
      <c r="C576" t="s">
        <v>113</v>
      </c>
      <c r="D576" t="s">
        <v>72</v>
      </c>
      <c r="E576">
        <v>3370096873</v>
      </c>
      <c r="F576" t="s">
        <v>81</v>
      </c>
      <c r="G576" t="s">
        <v>74</v>
      </c>
      <c r="H576" t="s">
        <v>75</v>
      </c>
      <c r="I576" t="s">
        <v>36</v>
      </c>
      <c r="J576" t="s">
        <v>62</v>
      </c>
      <c r="K576">
        <v>4107.16</v>
      </c>
      <c r="L576">
        <v>727.13</v>
      </c>
      <c r="M576" t="s">
        <v>62</v>
      </c>
      <c r="N576">
        <v>0.17703960887815401</v>
      </c>
      <c r="O576" t="s">
        <v>11351</v>
      </c>
      <c r="P576" t="s">
        <v>11352</v>
      </c>
      <c r="R576" t="s">
        <v>11353</v>
      </c>
      <c r="S576">
        <f>IF(SalesData[[#This Row],[Return Status]]="Returned",1,0)</f>
        <v>0</v>
      </c>
      <c r="T576">
        <v>2420.2800000000002</v>
      </c>
      <c r="U576" s="2">
        <f>EOMONTH(SalesData[[#This Row],[Order Date]],0)</f>
        <v>44957</v>
      </c>
      <c r="V576" s="9" t="str">
        <f>"Q"&amp;INT((MONTH(SalesData[[#This Row],[Order Date]])+2)/3)&amp;"-"&amp;YEAR(SalesData[[#This Row],[Order Date]])</f>
        <v>Q1-2023</v>
      </c>
    </row>
    <row r="577" spans="1:22" x14ac:dyDescent="0.35">
      <c r="A577" t="s">
        <v>692</v>
      </c>
      <c r="B577" s="1">
        <v>44953</v>
      </c>
      <c r="C577" t="s">
        <v>132</v>
      </c>
      <c r="D577" t="s">
        <v>145</v>
      </c>
      <c r="E577">
        <v>9657542786</v>
      </c>
      <c r="F577" t="s">
        <v>22</v>
      </c>
      <c r="G577" t="s">
        <v>23</v>
      </c>
      <c r="H577" t="s">
        <v>24</v>
      </c>
      <c r="I577" t="s">
        <v>17</v>
      </c>
      <c r="J577" t="s">
        <v>42</v>
      </c>
      <c r="K577">
        <v>4625.1000000000004</v>
      </c>
      <c r="L577">
        <v>944.79</v>
      </c>
      <c r="M577" t="s">
        <v>43</v>
      </c>
      <c r="N577">
        <v>0.204274502172926</v>
      </c>
      <c r="O577" t="s">
        <v>11351</v>
      </c>
      <c r="P577" t="s">
        <v>11354</v>
      </c>
      <c r="R577" t="s">
        <v>11353</v>
      </c>
      <c r="S577">
        <f>IF(SalesData[[#This Row],[Return Status]]="Returned",1,0)</f>
        <v>0</v>
      </c>
      <c r="T577">
        <v>2821.33</v>
      </c>
      <c r="U577" s="2">
        <f>EOMONTH(SalesData[[#This Row],[Order Date]],0)</f>
        <v>44957</v>
      </c>
      <c r="V577" s="9" t="str">
        <f>"Q"&amp;INT((MONTH(SalesData[[#This Row],[Order Date]])+2)/3)&amp;"-"&amp;YEAR(SalesData[[#This Row],[Order Date]])</f>
        <v>Q1-2023</v>
      </c>
    </row>
    <row r="578" spans="1:22" x14ac:dyDescent="0.35">
      <c r="A578" t="s">
        <v>693</v>
      </c>
      <c r="B578" s="1">
        <v>44934</v>
      </c>
      <c r="C578" t="s">
        <v>111</v>
      </c>
      <c r="D578" t="s">
        <v>145</v>
      </c>
      <c r="E578">
        <v>9236161880</v>
      </c>
      <c r="F578" t="s">
        <v>33</v>
      </c>
      <c r="G578" t="s">
        <v>11382</v>
      </c>
      <c r="H578" t="s">
        <v>35</v>
      </c>
      <c r="I578" t="s">
        <v>36</v>
      </c>
      <c r="J578" t="s">
        <v>62</v>
      </c>
      <c r="K578">
        <v>3703.76</v>
      </c>
      <c r="L578">
        <v>795.13</v>
      </c>
      <c r="M578" t="s">
        <v>62</v>
      </c>
      <c r="N578">
        <v>0.21468183683608</v>
      </c>
      <c r="O578" t="s">
        <v>11351</v>
      </c>
      <c r="P578" t="s">
        <v>11354</v>
      </c>
      <c r="R578" t="s">
        <v>11353</v>
      </c>
      <c r="S578">
        <f>IF(SalesData[[#This Row],[Return Status]]="Returned",1,0)</f>
        <v>0</v>
      </c>
      <c r="U578" s="2">
        <f>EOMONTH(SalesData[[#This Row],[Order Date]],0)</f>
        <v>44957</v>
      </c>
      <c r="V578" s="9" t="str">
        <f>"Q"&amp;INT((MONTH(SalesData[[#This Row],[Order Date]])+2)/3)&amp;"-"&amp;YEAR(SalesData[[#This Row],[Order Date]])</f>
        <v>Q1-2023</v>
      </c>
    </row>
    <row r="579" spans="1:22" x14ac:dyDescent="0.35">
      <c r="A579" t="s">
        <v>694</v>
      </c>
      <c r="B579" s="1">
        <v>44945</v>
      </c>
      <c r="C579" t="s">
        <v>97</v>
      </c>
      <c r="D579" t="s">
        <v>99</v>
      </c>
      <c r="E579">
        <v>9561372308</v>
      </c>
      <c r="F579" t="s">
        <v>147</v>
      </c>
      <c r="G579" t="s">
        <v>84</v>
      </c>
      <c r="H579" t="s">
        <v>85</v>
      </c>
      <c r="I579" t="s">
        <v>31</v>
      </c>
      <c r="J579" t="s">
        <v>19</v>
      </c>
      <c r="K579">
        <v>1224.33</v>
      </c>
      <c r="L579">
        <v>170.98</v>
      </c>
      <c r="M579" t="s">
        <v>19</v>
      </c>
      <c r="N579">
        <v>0.13965189123847299</v>
      </c>
      <c r="O579" t="s">
        <v>11351</v>
      </c>
      <c r="P579" t="s">
        <v>11352</v>
      </c>
      <c r="R579" t="s">
        <v>11353</v>
      </c>
      <c r="S579">
        <f>IF(SalesData[[#This Row],[Return Status]]="Returned",1,0)</f>
        <v>0</v>
      </c>
      <c r="T579">
        <v>847.14</v>
      </c>
      <c r="U579" s="2">
        <f>EOMONTH(SalesData[[#This Row],[Order Date]],0)</f>
        <v>44957</v>
      </c>
      <c r="V579" s="9" t="str">
        <f>"Q"&amp;INT((MONTH(SalesData[[#This Row],[Order Date]])+2)/3)&amp;"-"&amp;YEAR(SalesData[[#This Row],[Order Date]])</f>
        <v>Q1-2023</v>
      </c>
    </row>
    <row r="580" spans="1:22" x14ac:dyDescent="0.35">
      <c r="A580" t="s">
        <v>696</v>
      </c>
      <c r="B580" s="1">
        <v>44951</v>
      </c>
      <c r="C580" t="s">
        <v>71</v>
      </c>
      <c r="D580" t="s">
        <v>80</v>
      </c>
      <c r="E580">
        <v>8169957060</v>
      </c>
      <c r="F580" t="s">
        <v>292</v>
      </c>
      <c r="G580" t="s">
        <v>69</v>
      </c>
      <c r="H580" t="s">
        <v>41</v>
      </c>
      <c r="I580" t="s">
        <v>31</v>
      </c>
      <c r="J580" t="s">
        <v>43</v>
      </c>
      <c r="K580">
        <v>3626.91</v>
      </c>
      <c r="L580">
        <v>809.58</v>
      </c>
      <c r="M580" t="s">
        <v>43</v>
      </c>
      <c r="N580">
        <v>0.22321480268327601</v>
      </c>
      <c r="O580" t="s">
        <v>11351</v>
      </c>
      <c r="P580" t="s">
        <v>11354</v>
      </c>
      <c r="R580" t="s">
        <v>11353</v>
      </c>
      <c r="S580">
        <f>IF(SalesData[[#This Row],[Return Status]]="Returned",1,0)</f>
        <v>0</v>
      </c>
      <c r="T580">
        <v>2081.52</v>
      </c>
      <c r="U580" s="2">
        <f>EOMONTH(SalesData[[#This Row],[Order Date]],0)</f>
        <v>44957</v>
      </c>
      <c r="V580" s="9" t="str">
        <f>"Q"&amp;INT((MONTH(SalesData[[#This Row],[Order Date]])+2)/3)&amp;"-"&amp;YEAR(SalesData[[#This Row],[Order Date]])</f>
        <v>Q1-2023</v>
      </c>
    </row>
    <row r="581" spans="1:22" x14ac:dyDescent="0.35">
      <c r="A581" t="s">
        <v>697</v>
      </c>
      <c r="B581" s="1">
        <v>44943</v>
      </c>
      <c r="C581" t="s">
        <v>325</v>
      </c>
      <c r="D581" t="s">
        <v>39</v>
      </c>
      <c r="E581">
        <v>3961029087</v>
      </c>
      <c r="F581" t="s">
        <v>68</v>
      </c>
      <c r="G581" t="s">
        <v>69</v>
      </c>
      <c r="H581" t="s">
        <v>41</v>
      </c>
      <c r="I581" t="s">
        <v>31</v>
      </c>
      <c r="J581" t="s">
        <v>61</v>
      </c>
      <c r="K581">
        <v>1280.96</v>
      </c>
      <c r="L581">
        <v>79.13</v>
      </c>
      <c r="M581" t="s">
        <v>62</v>
      </c>
      <c r="N581">
        <v>6.1773982013489902E-2</v>
      </c>
      <c r="O581" t="s">
        <v>11351</v>
      </c>
      <c r="P581" t="s">
        <v>11356</v>
      </c>
      <c r="R581" t="s">
        <v>11353</v>
      </c>
      <c r="S581">
        <f>IF(SalesData[[#This Row],[Return Status]]="Returned",1,0)</f>
        <v>0</v>
      </c>
      <c r="T581">
        <v>2081.52</v>
      </c>
      <c r="U581" s="2">
        <f>EOMONTH(SalesData[[#This Row],[Order Date]],0)</f>
        <v>44957</v>
      </c>
      <c r="V581" s="9" t="str">
        <f>"Q"&amp;INT((MONTH(SalesData[[#This Row],[Order Date]])+2)/3)&amp;"-"&amp;YEAR(SalesData[[#This Row],[Order Date]])</f>
        <v>Q1-2023</v>
      </c>
    </row>
    <row r="582" spans="1:22" x14ac:dyDescent="0.35">
      <c r="A582" t="s">
        <v>698</v>
      </c>
      <c r="B582" s="1">
        <v>44941</v>
      </c>
      <c r="C582" t="s">
        <v>176</v>
      </c>
      <c r="D582" t="s">
        <v>145</v>
      </c>
      <c r="E582">
        <v>1377306260</v>
      </c>
      <c r="F582" t="s">
        <v>109</v>
      </c>
      <c r="G582" t="s">
        <v>59</v>
      </c>
      <c r="H582" t="s">
        <v>60</v>
      </c>
      <c r="I582" t="s">
        <v>31</v>
      </c>
      <c r="J582" t="s">
        <v>19</v>
      </c>
      <c r="K582">
        <v>1159.0899999999999</v>
      </c>
      <c r="L582">
        <v>173.93</v>
      </c>
      <c r="M582" t="s">
        <v>19</v>
      </c>
      <c r="N582">
        <v>0.150057372594018</v>
      </c>
      <c r="O582" t="s">
        <v>11351</v>
      </c>
      <c r="P582" t="s">
        <v>11352</v>
      </c>
      <c r="R582" t="s">
        <v>11353</v>
      </c>
      <c r="S582">
        <f>IF(SalesData[[#This Row],[Return Status]]="Returned",1,0)</f>
        <v>0</v>
      </c>
      <c r="T582">
        <v>2183.56</v>
      </c>
      <c r="U582" s="2">
        <f>EOMONTH(SalesData[[#This Row],[Order Date]],0)</f>
        <v>44957</v>
      </c>
      <c r="V582" s="9" t="str">
        <f>"Q"&amp;INT((MONTH(SalesData[[#This Row],[Order Date]])+2)/3)&amp;"-"&amp;YEAR(SalesData[[#This Row],[Order Date]])</f>
        <v>Q1-2023</v>
      </c>
    </row>
    <row r="583" spans="1:22" x14ac:dyDescent="0.35">
      <c r="A583" t="s">
        <v>699</v>
      </c>
      <c r="B583" s="1">
        <v>44931</v>
      </c>
      <c r="C583" t="s">
        <v>132</v>
      </c>
      <c r="D583" t="s">
        <v>46</v>
      </c>
      <c r="E583">
        <v>7756085816</v>
      </c>
      <c r="F583" t="s">
        <v>116</v>
      </c>
      <c r="G583" t="s">
        <v>74</v>
      </c>
      <c r="H583" t="s">
        <v>75</v>
      </c>
      <c r="I583" t="s">
        <v>36</v>
      </c>
      <c r="J583" t="s">
        <v>62</v>
      </c>
      <c r="K583">
        <v>344.57</v>
      </c>
      <c r="L583">
        <v>34.78</v>
      </c>
      <c r="M583" t="s">
        <v>62</v>
      </c>
      <c r="N583">
        <v>0.10093740023797799</v>
      </c>
      <c r="O583" t="s">
        <v>11361</v>
      </c>
      <c r="P583" t="s">
        <v>11352</v>
      </c>
      <c r="R583" t="s">
        <v>11353</v>
      </c>
      <c r="S583">
        <f>IF(SalesData[[#This Row],[Return Status]]="Returned",1,0)</f>
        <v>0</v>
      </c>
      <c r="T583">
        <v>2420.2800000000002</v>
      </c>
      <c r="U583" s="2">
        <f>EOMONTH(SalesData[[#This Row],[Order Date]],0)</f>
        <v>44957</v>
      </c>
      <c r="V583" s="9" t="str">
        <f>"Q"&amp;INT((MONTH(SalesData[[#This Row],[Order Date]])+2)/3)&amp;"-"&amp;YEAR(SalesData[[#This Row],[Order Date]])</f>
        <v>Q1-2023</v>
      </c>
    </row>
    <row r="584" spans="1:22" x14ac:dyDescent="0.35">
      <c r="A584" t="s">
        <v>700</v>
      </c>
      <c r="B584" s="1">
        <v>44951</v>
      </c>
      <c r="C584" t="s">
        <v>162</v>
      </c>
      <c r="D584" t="s">
        <v>145</v>
      </c>
      <c r="E584">
        <v>3785847129</v>
      </c>
      <c r="F584" t="s">
        <v>107</v>
      </c>
      <c r="G584" t="s">
        <v>11362</v>
      </c>
      <c r="H584" t="s">
        <v>16</v>
      </c>
      <c r="I584" t="s">
        <v>17</v>
      </c>
      <c r="J584" t="s">
        <v>65</v>
      </c>
      <c r="K584">
        <v>683.41</v>
      </c>
      <c r="L584">
        <v>149.94</v>
      </c>
      <c r="M584" t="s">
        <v>65</v>
      </c>
      <c r="N584">
        <v>0.219399774659428</v>
      </c>
      <c r="O584" t="s">
        <v>11355</v>
      </c>
      <c r="P584" t="s">
        <v>11354</v>
      </c>
      <c r="R584" t="s">
        <v>11353</v>
      </c>
      <c r="S584">
        <f>IF(SalesData[[#This Row],[Return Status]]="Returned",1,0)</f>
        <v>0</v>
      </c>
      <c r="U584" s="2">
        <f>EOMONTH(SalesData[[#This Row],[Order Date]],0)</f>
        <v>44957</v>
      </c>
      <c r="V584" s="9" t="str">
        <f>"Q"&amp;INT((MONTH(SalesData[[#This Row],[Order Date]])+2)/3)&amp;"-"&amp;YEAR(SalesData[[#This Row],[Order Date]])</f>
        <v>Q1-2023</v>
      </c>
    </row>
    <row r="585" spans="1:22" x14ac:dyDescent="0.35">
      <c r="A585" t="s">
        <v>701</v>
      </c>
      <c r="B585" s="1">
        <v>44927</v>
      </c>
      <c r="C585" t="s">
        <v>52</v>
      </c>
      <c r="D585" t="s">
        <v>145</v>
      </c>
      <c r="E585">
        <v>5373377731</v>
      </c>
      <c r="F585" t="s">
        <v>64</v>
      </c>
      <c r="G585" t="s">
        <v>15</v>
      </c>
      <c r="H585" t="s">
        <v>16</v>
      </c>
      <c r="I585" t="s">
        <v>17</v>
      </c>
      <c r="J585" t="s">
        <v>19</v>
      </c>
      <c r="K585">
        <v>747.64</v>
      </c>
      <c r="L585">
        <v>48.06</v>
      </c>
      <c r="M585" t="s">
        <v>19</v>
      </c>
      <c r="N585">
        <v>6.4282274891659094E-2</v>
      </c>
      <c r="O585" t="s">
        <v>11355</v>
      </c>
      <c r="P585" t="s">
        <v>11356</v>
      </c>
      <c r="R585" t="s">
        <v>11353</v>
      </c>
      <c r="S585">
        <f>IF(SalesData[[#This Row],[Return Status]]="Returned",1,0)</f>
        <v>0</v>
      </c>
      <c r="T585">
        <v>2085.91</v>
      </c>
      <c r="U585" s="2">
        <f>EOMONTH(SalesData[[#This Row],[Order Date]],0)</f>
        <v>44957</v>
      </c>
      <c r="V585" s="9" t="str">
        <f>"Q"&amp;INT((MONTH(SalesData[[#This Row],[Order Date]])+2)/3)&amp;"-"&amp;YEAR(SalesData[[#This Row],[Order Date]])</f>
        <v>Q1-2023</v>
      </c>
    </row>
    <row r="586" spans="1:22" x14ac:dyDescent="0.35">
      <c r="A586" t="s">
        <v>702</v>
      </c>
      <c r="B586" s="1">
        <v>44950</v>
      </c>
      <c r="C586" t="s">
        <v>139</v>
      </c>
      <c r="D586" t="s">
        <v>27</v>
      </c>
      <c r="E586">
        <v>3460605603</v>
      </c>
      <c r="F586" t="s">
        <v>28</v>
      </c>
      <c r="G586" t="s">
        <v>29</v>
      </c>
      <c r="H586" t="s">
        <v>30</v>
      </c>
      <c r="I586" t="s">
        <v>31</v>
      </c>
      <c r="J586" t="s">
        <v>65</v>
      </c>
      <c r="K586">
        <v>3748.07</v>
      </c>
      <c r="L586">
        <v>241.29</v>
      </c>
      <c r="M586" t="s">
        <v>65</v>
      </c>
      <c r="N586">
        <v>6.4377132764329395E-2</v>
      </c>
      <c r="O586" t="s">
        <v>11351</v>
      </c>
      <c r="P586" t="s">
        <v>11356</v>
      </c>
      <c r="R586" t="s">
        <v>11353</v>
      </c>
      <c r="S586">
        <f>IF(SalesData[[#This Row],[Return Status]]="Returned",1,0)</f>
        <v>0</v>
      </c>
      <c r="T586">
        <v>2788.38</v>
      </c>
      <c r="U586" s="2">
        <f>EOMONTH(SalesData[[#This Row],[Order Date]],0)</f>
        <v>44957</v>
      </c>
      <c r="V586" s="9" t="str">
        <f>"Q"&amp;INT((MONTH(SalesData[[#This Row],[Order Date]])+2)/3)&amp;"-"&amp;YEAR(SalesData[[#This Row],[Order Date]])</f>
        <v>Q1-2023</v>
      </c>
    </row>
    <row r="587" spans="1:22" x14ac:dyDescent="0.35">
      <c r="A587" t="s">
        <v>703</v>
      </c>
      <c r="B587" s="1">
        <v>44946</v>
      </c>
      <c r="C587" t="s">
        <v>26</v>
      </c>
      <c r="D587" t="s">
        <v>39</v>
      </c>
      <c r="E587">
        <v>1690618120</v>
      </c>
      <c r="F587" t="s">
        <v>410</v>
      </c>
      <c r="G587" t="s">
        <v>29</v>
      </c>
      <c r="H587" t="s">
        <v>30</v>
      </c>
      <c r="I587" t="s">
        <v>31</v>
      </c>
      <c r="J587" t="s">
        <v>61</v>
      </c>
      <c r="K587">
        <v>1531.41</v>
      </c>
      <c r="L587">
        <v>267.27</v>
      </c>
      <c r="M587" t="s">
        <v>62</v>
      </c>
      <c r="N587">
        <v>0.174525437342057</v>
      </c>
      <c r="O587" t="s">
        <v>11351</v>
      </c>
      <c r="P587" t="s">
        <v>11352</v>
      </c>
      <c r="Q587" t="s">
        <v>11372</v>
      </c>
      <c r="R587" t="s">
        <v>11360</v>
      </c>
      <c r="S587">
        <f>IF(SalesData[[#This Row],[Return Status]]="Returned",1,0)</f>
        <v>1</v>
      </c>
      <c r="T587">
        <v>2788.38</v>
      </c>
      <c r="U587" s="2">
        <f>EOMONTH(SalesData[[#This Row],[Order Date]],0)</f>
        <v>44957</v>
      </c>
      <c r="V587" s="9" t="str">
        <f>"Q"&amp;INT((MONTH(SalesData[[#This Row],[Order Date]])+2)/3)&amp;"-"&amp;YEAR(SalesData[[#This Row],[Order Date]])</f>
        <v>Q1-2023</v>
      </c>
    </row>
    <row r="588" spans="1:22" x14ac:dyDescent="0.35">
      <c r="A588" t="s">
        <v>704</v>
      </c>
      <c r="B588" s="1">
        <v>44951</v>
      </c>
      <c r="C588" t="s">
        <v>188</v>
      </c>
      <c r="D588" t="s">
        <v>39</v>
      </c>
      <c r="E588">
        <v>5889144449</v>
      </c>
      <c r="F588" t="s">
        <v>357</v>
      </c>
      <c r="G588" t="s">
        <v>164</v>
      </c>
      <c r="H588" t="s">
        <v>165</v>
      </c>
      <c r="I588" t="s">
        <v>36</v>
      </c>
      <c r="J588" t="s">
        <v>62</v>
      </c>
      <c r="K588">
        <v>2838.75</v>
      </c>
      <c r="L588">
        <v>352.28</v>
      </c>
      <c r="M588" t="s">
        <v>62</v>
      </c>
      <c r="N588">
        <v>0.124096873623954</v>
      </c>
      <c r="O588" t="s">
        <v>11351</v>
      </c>
      <c r="P588" t="s">
        <v>11352</v>
      </c>
      <c r="R588" t="s">
        <v>11353</v>
      </c>
      <c r="S588">
        <f>IF(SalesData[[#This Row],[Return Status]]="Returned",1,0)</f>
        <v>0</v>
      </c>
      <c r="U588" s="2">
        <f>EOMONTH(SalesData[[#This Row],[Order Date]],0)</f>
        <v>44957</v>
      </c>
      <c r="V588" s="9" t="str">
        <f>"Q"&amp;INT((MONTH(SalesData[[#This Row],[Order Date]])+2)/3)&amp;"-"&amp;YEAR(SalesData[[#This Row],[Order Date]])</f>
        <v>Q1-2023</v>
      </c>
    </row>
    <row r="589" spans="1:22" x14ac:dyDescent="0.35">
      <c r="A589" t="s">
        <v>705</v>
      </c>
      <c r="B589" s="1">
        <v>44952</v>
      </c>
      <c r="C589" t="s">
        <v>38</v>
      </c>
      <c r="D589" t="s">
        <v>99</v>
      </c>
      <c r="E589">
        <v>9243588537</v>
      </c>
      <c r="F589" t="s">
        <v>47</v>
      </c>
      <c r="G589" t="s">
        <v>23</v>
      </c>
      <c r="H589" t="s">
        <v>24</v>
      </c>
      <c r="I589" t="s">
        <v>17</v>
      </c>
      <c r="J589" t="s">
        <v>42</v>
      </c>
      <c r="K589">
        <v>1044.55</v>
      </c>
      <c r="L589">
        <v>254.12</v>
      </c>
      <c r="M589" t="s">
        <v>43</v>
      </c>
      <c r="N589">
        <v>0.243281795988703</v>
      </c>
      <c r="O589" t="s">
        <v>11351</v>
      </c>
      <c r="P589" t="s">
        <v>11354</v>
      </c>
      <c r="R589" t="s">
        <v>11353</v>
      </c>
      <c r="S589">
        <f>IF(SalesData[[#This Row],[Return Status]]="Returned",1,0)</f>
        <v>0</v>
      </c>
      <c r="T589">
        <v>2821.33</v>
      </c>
      <c r="U589" s="2">
        <f>EOMONTH(SalesData[[#This Row],[Order Date]],0)</f>
        <v>44957</v>
      </c>
      <c r="V589" s="9" t="str">
        <f>"Q"&amp;INT((MONTH(SalesData[[#This Row],[Order Date]])+2)/3)&amp;"-"&amp;YEAR(SalesData[[#This Row],[Order Date]])</f>
        <v>Q1-2023</v>
      </c>
    </row>
    <row r="590" spans="1:22" x14ac:dyDescent="0.35">
      <c r="A590" t="s">
        <v>706</v>
      </c>
      <c r="B590" s="1">
        <v>44951</v>
      </c>
      <c r="C590" t="s">
        <v>49</v>
      </c>
      <c r="D590" t="s">
        <v>39</v>
      </c>
      <c r="E590">
        <v>8524914168</v>
      </c>
      <c r="F590" t="s">
        <v>103</v>
      </c>
      <c r="G590" t="s">
        <v>23</v>
      </c>
      <c r="H590" t="s">
        <v>24</v>
      </c>
      <c r="I590" t="s">
        <v>17</v>
      </c>
      <c r="J590" t="s">
        <v>65</v>
      </c>
      <c r="K590">
        <v>2284.71</v>
      </c>
      <c r="L590">
        <v>679.77</v>
      </c>
      <c r="M590" t="s">
        <v>65</v>
      </c>
      <c r="N590">
        <v>0.29753010228869298</v>
      </c>
      <c r="O590" t="s">
        <v>11351</v>
      </c>
      <c r="P590" t="s">
        <v>11354</v>
      </c>
      <c r="R590" t="s">
        <v>11353</v>
      </c>
      <c r="S590">
        <f>IF(SalesData[[#This Row],[Return Status]]="Returned",1,0)</f>
        <v>0</v>
      </c>
      <c r="T590">
        <v>2821.33</v>
      </c>
      <c r="U590" s="2">
        <f>EOMONTH(SalesData[[#This Row],[Order Date]],0)</f>
        <v>44957</v>
      </c>
      <c r="V590" s="9" t="str">
        <f>"Q"&amp;INT((MONTH(SalesData[[#This Row],[Order Date]])+2)/3)&amp;"-"&amp;YEAR(SalesData[[#This Row],[Order Date]])</f>
        <v>Q1-2023</v>
      </c>
    </row>
    <row r="591" spans="1:22" x14ac:dyDescent="0.35">
      <c r="A591" t="s">
        <v>707</v>
      </c>
      <c r="B591" s="1">
        <v>44954</v>
      </c>
      <c r="C591" t="s">
        <v>205</v>
      </c>
      <c r="D591" t="s">
        <v>39</v>
      </c>
      <c r="E591">
        <v>9176651221</v>
      </c>
      <c r="F591" t="s">
        <v>172</v>
      </c>
      <c r="G591" t="s">
        <v>141</v>
      </c>
      <c r="H591" t="s">
        <v>121</v>
      </c>
      <c r="I591" t="s">
        <v>17</v>
      </c>
      <c r="J591" t="s">
        <v>18</v>
      </c>
      <c r="K591">
        <v>654.55999999999995</v>
      </c>
      <c r="L591">
        <v>36.58</v>
      </c>
      <c r="M591" t="s">
        <v>19</v>
      </c>
      <c r="N591">
        <v>5.5884869225128302E-2</v>
      </c>
      <c r="O591" t="s">
        <v>11355</v>
      </c>
      <c r="P591" t="s">
        <v>11356</v>
      </c>
      <c r="R591" t="s">
        <v>11353</v>
      </c>
      <c r="S591">
        <f>IF(SalesData[[#This Row],[Return Status]]="Returned",1,0)</f>
        <v>0</v>
      </c>
      <c r="T591">
        <v>2793.38</v>
      </c>
      <c r="U591" s="2">
        <f>EOMONTH(SalesData[[#This Row],[Order Date]],0)</f>
        <v>44957</v>
      </c>
      <c r="V591" s="9" t="str">
        <f>"Q"&amp;INT((MONTH(SalesData[[#This Row],[Order Date]])+2)/3)&amp;"-"&amp;YEAR(SalesData[[#This Row],[Order Date]])</f>
        <v>Q1-2023</v>
      </c>
    </row>
    <row r="592" spans="1:22" x14ac:dyDescent="0.35">
      <c r="A592" t="s">
        <v>708</v>
      </c>
      <c r="B592" s="1">
        <v>44928</v>
      </c>
      <c r="C592" t="s">
        <v>325</v>
      </c>
      <c r="D592" t="s">
        <v>72</v>
      </c>
      <c r="E592">
        <v>4633399948</v>
      </c>
      <c r="F592" t="s">
        <v>156</v>
      </c>
      <c r="G592" t="s">
        <v>11375</v>
      </c>
      <c r="H592" t="s">
        <v>85</v>
      </c>
      <c r="I592" t="s">
        <v>31</v>
      </c>
      <c r="J592" t="s">
        <v>65</v>
      </c>
      <c r="K592">
        <v>875.77</v>
      </c>
      <c r="L592">
        <v>254.79</v>
      </c>
      <c r="M592" t="s">
        <v>65</v>
      </c>
      <c r="N592">
        <v>0.29093255078388203</v>
      </c>
      <c r="O592" t="s">
        <v>11355</v>
      </c>
      <c r="P592" t="s">
        <v>11354</v>
      </c>
      <c r="R592" t="s">
        <v>11353</v>
      </c>
      <c r="S592">
        <f>IF(SalesData[[#This Row],[Return Status]]="Returned",1,0)</f>
        <v>0</v>
      </c>
      <c r="U592" s="2">
        <f>EOMONTH(SalesData[[#This Row],[Order Date]],0)</f>
        <v>44957</v>
      </c>
      <c r="V592" s="9" t="str">
        <f>"Q"&amp;INT((MONTH(SalesData[[#This Row],[Order Date]])+2)/3)&amp;"-"&amp;YEAR(SalesData[[#This Row],[Order Date]])</f>
        <v>Q1-2023</v>
      </c>
    </row>
    <row r="593" spans="1:22" x14ac:dyDescent="0.35">
      <c r="A593" t="s">
        <v>709</v>
      </c>
      <c r="B593" s="1">
        <v>44927</v>
      </c>
      <c r="C593" t="s">
        <v>87</v>
      </c>
      <c r="D593" t="s">
        <v>99</v>
      </c>
      <c r="E593">
        <v>6337922341</v>
      </c>
      <c r="F593" t="s">
        <v>129</v>
      </c>
      <c r="G593" t="s">
        <v>54</v>
      </c>
      <c r="H593" t="s">
        <v>55</v>
      </c>
      <c r="I593" t="s">
        <v>31</v>
      </c>
      <c r="J593" t="s">
        <v>61</v>
      </c>
      <c r="K593">
        <v>2241.9</v>
      </c>
      <c r="L593">
        <v>207.8</v>
      </c>
      <c r="M593" t="s">
        <v>62</v>
      </c>
      <c r="N593">
        <v>9.2689236808064596E-2</v>
      </c>
      <c r="O593" t="s">
        <v>11351</v>
      </c>
      <c r="P593" t="s">
        <v>11356</v>
      </c>
      <c r="R593" t="s">
        <v>11353</v>
      </c>
      <c r="S593">
        <f>IF(SalesData[[#This Row],[Return Status]]="Returned",1,0)</f>
        <v>0</v>
      </c>
      <c r="U593" s="2">
        <f>EOMONTH(SalesData[[#This Row],[Order Date]],0)</f>
        <v>44957</v>
      </c>
      <c r="V593" s="9" t="str">
        <f>"Q"&amp;INT((MONTH(SalesData[[#This Row],[Order Date]])+2)/3)&amp;"-"&amp;YEAR(SalesData[[#This Row],[Order Date]])</f>
        <v>Q1-2023</v>
      </c>
    </row>
    <row r="594" spans="1:22" x14ac:dyDescent="0.35">
      <c r="A594" t="s">
        <v>710</v>
      </c>
      <c r="B594" s="1">
        <v>44948</v>
      </c>
      <c r="C594" t="s">
        <v>92</v>
      </c>
      <c r="D594" t="s">
        <v>46</v>
      </c>
      <c r="E594">
        <v>8437685507</v>
      </c>
      <c r="F594" t="s">
        <v>68</v>
      </c>
      <c r="G594" t="s">
        <v>69</v>
      </c>
      <c r="H594" t="s">
        <v>41</v>
      </c>
      <c r="I594" t="s">
        <v>31</v>
      </c>
      <c r="J594" t="s">
        <v>62</v>
      </c>
      <c r="K594">
        <v>3012.75</v>
      </c>
      <c r="L594">
        <v>658.92</v>
      </c>
      <c r="M594" t="s">
        <v>62</v>
      </c>
      <c r="N594">
        <v>0.218710480458053</v>
      </c>
      <c r="O594" t="s">
        <v>11351</v>
      </c>
      <c r="P594" t="s">
        <v>11354</v>
      </c>
      <c r="R594" t="s">
        <v>11353</v>
      </c>
      <c r="S594">
        <f>IF(SalesData[[#This Row],[Return Status]]="Returned",1,0)</f>
        <v>0</v>
      </c>
      <c r="T594">
        <v>2081.52</v>
      </c>
      <c r="U594" s="2">
        <f>EOMONTH(SalesData[[#This Row],[Order Date]],0)</f>
        <v>44957</v>
      </c>
      <c r="V594" s="9" t="str">
        <f>"Q"&amp;INT((MONTH(SalesData[[#This Row],[Order Date]])+2)/3)&amp;"-"&amp;YEAR(SalesData[[#This Row],[Order Date]])</f>
        <v>Q1-2023</v>
      </c>
    </row>
    <row r="595" spans="1:22" x14ac:dyDescent="0.35">
      <c r="A595" t="s">
        <v>711</v>
      </c>
      <c r="B595" s="1">
        <v>44937</v>
      </c>
      <c r="C595" t="s">
        <v>111</v>
      </c>
      <c r="D595" t="s">
        <v>72</v>
      </c>
      <c r="E595">
        <v>3697093170</v>
      </c>
      <c r="F595" t="s">
        <v>163</v>
      </c>
      <c r="G595" t="s">
        <v>164</v>
      </c>
      <c r="H595" t="s">
        <v>165</v>
      </c>
      <c r="I595" t="s">
        <v>36</v>
      </c>
      <c r="J595" t="s">
        <v>19</v>
      </c>
      <c r="K595">
        <v>4547.76</v>
      </c>
      <c r="L595">
        <v>246.28</v>
      </c>
      <c r="M595" t="s">
        <v>19</v>
      </c>
      <c r="N595">
        <v>5.41541330237304E-2</v>
      </c>
      <c r="O595" t="s">
        <v>11351</v>
      </c>
      <c r="P595" t="s">
        <v>11356</v>
      </c>
      <c r="R595" t="s">
        <v>11353</v>
      </c>
      <c r="S595">
        <f>IF(SalesData[[#This Row],[Return Status]]="Returned",1,0)</f>
        <v>0</v>
      </c>
      <c r="U595" s="2">
        <f>EOMONTH(SalesData[[#This Row],[Order Date]],0)</f>
        <v>44957</v>
      </c>
      <c r="V595" s="9" t="str">
        <f>"Q"&amp;INT((MONTH(SalesData[[#This Row],[Order Date]])+2)/3)&amp;"-"&amp;YEAR(SalesData[[#This Row],[Order Date]])</f>
        <v>Q1-2023</v>
      </c>
    </row>
    <row r="596" spans="1:22" x14ac:dyDescent="0.35">
      <c r="A596" t="s">
        <v>712</v>
      </c>
      <c r="B596" s="1">
        <v>44944</v>
      </c>
      <c r="C596" t="s">
        <v>184</v>
      </c>
      <c r="D596" t="s">
        <v>99</v>
      </c>
      <c r="E596">
        <v>650312198</v>
      </c>
      <c r="F596" t="s">
        <v>47</v>
      </c>
      <c r="G596" t="s">
        <v>23</v>
      </c>
      <c r="H596" t="s">
        <v>24</v>
      </c>
      <c r="I596" t="s">
        <v>17</v>
      </c>
      <c r="J596" t="s">
        <v>18</v>
      </c>
      <c r="K596">
        <v>1479.9</v>
      </c>
      <c r="L596">
        <v>387.43</v>
      </c>
      <c r="M596" t="s">
        <v>19</v>
      </c>
      <c r="N596">
        <v>0.26179471585918002</v>
      </c>
      <c r="O596" t="s">
        <v>11351</v>
      </c>
      <c r="P596" t="s">
        <v>11354</v>
      </c>
      <c r="R596" t="s">
        <v>11353</v>
      </c>
      <c r="S596">
        <f>IF(SalesData[[#This Row],[Return Status]]="Returned",1,0)</f>
        <v>0</v>
      </c>
      <c r="T596">
        <v>2821.33</v>
      </c>
      <c r="U596" s="2">
        <f>EOMONTH(SalesData[[#This Row],[Order Date]],0)</f>
        <v>44957</v>
      </c>
      <c r="V596" s="9" t="str">
        <f>"Q"&amp;INT((MONTH(SalesData[[#This Row],[Order Date]])+2)/3)&amp;"-"&amp;YEAR(SalesData[[#This Row],[Order Date]])</f>
        <v>Q1-2023</v>
      </c>
    </row>
    <row r="597" spans="1:22" x14ac:dyDescent="0.35">
      <c r="A597" t="s">
        <v>713</v>
      </c>
      <c r="B597" s="1">
        <v>44938</v>
      </c>
      <c r="C597" t="s">
        <v>106</v>
      </c>
      <c r="D597" t="s">
        <v>13</v>
      </c>
      <c r="E597">
        <v>9092487623</v>
      </c>
      <c r="F597" t="s">
        <v>50</v>
      </c>
      <c r="G597" t="s">
        <v>34</v>
      </c>
      <c r="H597" t="s">
        <v>35</v>
      </c>
      <c r="I597" t="s">
        <v>36</v>
      </c>
      <c r="J597" t="s">
        <v>61</v>
      </c>
      <c r="K597">
        <v>1359.84</v>
      </c>
      <c r="L597">
        <v>328.33</v>
      </c>
      <c r="M597" t="s">
        <v>62</v>
      </c>
      <c r="N597">
        <v>0.24144752323802801</v>
      </c>
      <c r="O597" t="s">
        <v>11351</v>
      </c>
      <c r="P597" t="s">
        <v>11354</v>
      </c>
      <c r="R597" t="s">
        <v>11353</v>
      </c>
      <c r="S597">
        <f>IF(SalesData[[#This Row],[Return Status]]="Returned",1,0)</f>
        <v>0</v>
      </c>
      <c r="U597" s="2">
        <f>EOMONTH(SalesData[[#This Row],[Order Date]],0)</f>
        <v>44957</v>
      </c>
      <c r="V597" s="9" t="str">
        <f>"Q"&amp;INT((MONTH(SalesData[[#This Row],[Order Date]])+2)/3)&amp;"-"&amp;YEAR(SalesData[[#This Row],[Order Date]])</f>
        <v>Q1-2023</v>
      </c>
    </row>
    <row r="598" spans="1:22" x14ac:dyDescent="0.35">
      <c r="A598" t="s">
        <v>714</v>
      </c>
      <c r="B598" s="1">
        <v>44953</v>
      </c>
      <c r="C598" t="s">
        <v>12</v>
      </c>
      <c r="D598" t="s">
        <v>99</v>
      </c>
      <c r="E598">
        <v>524808806</v>
      </c>
      <c r="F598" t="s">
        <v>312</v>
      </c>
      <c r="G598" t="s">
        <v>141</v>
      </c>
      <c r="H598" t="s">
        <v>121</v>
      </c>
      <c r="I598" t="s">
        <v>17</v>
      </c>
      <c r="J598" t="s">
        <v>61</v>
      </c>
      <c r="K598">
        <v>4311.21</v>
      </c>
      <c r="L598">
        <v>1100.46</v>
      </c>
      <c r="M598" t="s">
        <v>62</v>
      </c>
      <c r="N598">
        <v>0.25525548511902701</v>
      </c>
      <c r="O598" t="s">
        <v>11351</v>
      </c>
      <c r="P598" t="s">
        <v>11354</v>
      </c>
      <c r="Q598" t="s">
        <v>11369</v>
      </c>
      <c r="R598" t="s">
        <v>11360</v>
      </c>
      <c r="S598">
        <f>IF(SalesData[[#This Row],[Return Status]]="Returned",1,0)</f>
        <v>1</v>
      </c>
      <c r="T598">
        <v>2793.38</v>
      </c>
      <c r="U598" s="2">
        <f>EOMONTH(SalesData[[#This Row],[Order Date]],0)</f>
        <v>44957</v>
      </c>
      <c r="V598" s="9" t="str">
        <f>"Q"&amp;INT((MONTH(SalesData[[#This Row],[Order Date]])+2)/3)&amp;"-"&amp;YEAR(SalesData[[#This Row],[Order Date]])</f>
        <v>Q1-2023</v>
      </c>
    </row>
    <row r="599" spans="1:22" x14ac:dyDescent="0.35">
      <c r="A599" t="s">
        <v>715</v>
      </c>
      <c r="B599" s="1">
        <v>44938</v>
      </c>
      <c r="C599" t="s">
        <v>132</v>
      </c>
      <c r="D599" t="s">
        <v>46</v>
      </c>
      <c r="E599">
        <v>1620478768</v>
      </c>
      <c r="F599" t="s">
        <v>107</v>
      </c>
      <c r="G599" t="s">
        <v>15</v>
      </c>
      <c r="H599" t="s">
        <v>16</v>
      </c>
      <c r="I599" t="s">
        <v>17</v>
      </c>
      <c r="J599" t="s">
        <v>19</v>
      </c>
      <c r="K599">
        <v>3936.2</v>
      </c>
      <c r="L599">
        <v>731.81</v>
      </c>
      <c r="M599" t="s">
        <v>19</v>
      </c>
      <c r="N599">
        <v>0.18591789035110001</v>
      </c>
      <c r="O599" t="s">
        <v>11351</v>
      </c>
      <c r="P599" t="s">
        <v>11352</v>
      </c>
      <c r="R599" t="s">
        <v>11353</v>
      </c>
      <c r="S599">
        <f>IF(SalesData[[#This Row],[Return Status]]="Returned",1,0)</f>
        <v>0</v>
      </c>
      <c r="T599">
        <v>2085.91</v>
      </c>
      <c r="U599" s="2">
        <f>EOMONTH(SalesData[[#This Row],[Order Date]],0)</f>
        <v>44957</v>
      </c>
      <c r="V599" s="9" t="str">
        <f>"Q"&amp;INT((MONTH(SalesData[[#This Row],[Order Date]])+2)/3)&amp;"-"&amp;YEAR(SalesData[[#This Row],[Order Date]])</f>
        <v>Q1-2023</v>
      </c>
    </row>
    <row r="600" spans="1:22" x14ac:dyDescent="0.35">
      <c r="A600" t="s">
        <v>716</v>
      </c>
      <c r="B600" s="1">
        <v>44952</v>
      </c>
      <c r="C600" t="s">
        <v>57</v>
      </c>
      <c r="D600" t="s">
        <v>13</v>
      </c>
      <c r="E600">
        <v>9541966645</v>
      </c>
      <c r="F600" t="s">
        <v>170</v>
      </c>
      <c r="G600" t="s">
        <v>457</v>
      </c>
      <c r="H600" t="s">
        <v>41</v>
      </c>
      <c r="I600" t="s">
        <v>31</v>
      </c>
      <c r="J600" t="s">
        <v>43</v>
      </c>
      <c r="K600">
        <v>3879.86</v>
      </c>
      <c r="L600">
        <v>902.43</v>
      </c>
      <c r="M600" t="s">
        <v>43</v>
      </c>
      <c r="N600">
        <v>0.23259344409334401</v>
      </c>
      <c r="O600" t="s">
        <v>11351</v>
      </c>
      <c r="P600" t="s">
        <v>11354</v>
      </c>
      <c r="R600" t="s">
        <v>11353</v>
      </c>
      <c r="S600">
        <f>IF(SalesData[[#This Row],[Return Status]]="Returned",1,0)</f>
        <v>0</v>
      </c>
      <c r="U600" s="2">
        <f>EOMONTH(SalesData[[#This Row],[Order Date]],0)</f>
        <v>44957</v>
      </c>
      <c r="V600" s="9" t="str">
        <f>"Q"&amp;INT((MONTH(SalesData[[#This Row],[Order Date]])+2)/3)&amp;"-"&amp;YEAR(SalesData[[#This Row],[Order Date]])</f>
        <v>Q1-2023</v>
      </c>
    </row>
    <row r="601" spans="1:22" x14ac:dyDescent="0.35">
      <c r="A601" t="s">
        <v>717</v>
      </c>
      <c r="B601" s="1">
        <v>44933</v>
      </c>
      <c r="C601" t="s">
        <v>144</v>
      </c>
      <c r="D601" t="s">
        <v>99</v>
      </c>
      <c r="E601">
        <v>7476775372</v>
      </c>
      <c r="F601" t="s">
        <v>95</v>
      </c>
      <c r="G601" t="s">
        <v>59</v>
      </c>
      <c r="H601" t="s">
        <v>60</v>
      </c>
      <c r="I601" t="s">
        <v>31</v>
      </c>
      <c r="J601" t="s">
        <v>42</v>
      </c>
      <c r="K601">
        <v>1491.18</v>
      </c>
      <c r="L601">
        <v>66.12</v>
      </c>
      <c r="M601" t="s">
        <v>43</v>
      </c>
      <c r="N601">
        <v>4.4340723453908999E-2</v>
      </c>
      <c r="O601" t="s">
        <v>11351</v>
      </c>
      <c r="P601" t="s">
        <v>11356</v>
      </c>
      <c r="R601" t="s">
        <v>11353</v>
      </c>
      <c r="S601">
        <f>IF(SalesData[[#This Row],[Return Status]]="Returned",1,0)</f>
        <v>0</v>
      </c>
      <c r="T601">
        <v>2183.56</v>
      </c>
      <c r="U601" s="2">
        <f>EOMONTH(SalesData[[#This Row],[Order Date]],0)</f>
        <v>44957</v>
      </c>
      <c r="V601" s="9" t="str">
        <f>"Q"&amp;INT((MONTH(SalesData[[#This Row],[Order Date]])+2)/3)&amp;"-"&amp;YEAR(SalesData[[#This Row],[Order Date]])</f>
        <v>Q1-2023</v>
      </c>
    </row>
    <row r="602" spans="1:22" x14ac:dyDescent="0.35">
      <c r="A602" t="s">
        <v>718</v>
      </c>
      <c r="B602" s="1">
        <v>44948</v>
      </c>
      <c r="C602" t="s">
        <v>325</v>
      </c>
      <c r="D602" t="s">
        <v>39</v>
      </c>
      <c r="E602">
        <v>715534820</v>
      </c>
      <c r="F602" t="s">
        <v>387</v>
      </c>
      <c r="G602" t="s">
        <v>89</v>
      </c>
      <c r="H602" t="s">
        <v>11357</v>
      </c>
      <c r="I602" t="s">
        <v>31</v>
      </c>
      <c r="J602" t="s">
        <v>62</v>
      </c>
      <c r="K602">
        <v>2557.34</v>
      </c>
      <c r="L602">
        <v>512.19000000000005</v>
      </c>
      <c r="M602" t="s">
        <v>62</v>
      </c>
      <c r="N602">
        <v>0.20028232460290801</v>
      </c>
      <c r="O602" t="s">
        <v>11351</v>
      </c>
      <c r="P602" t="s">
        <v>11354</v>
      </c>
      <c r="R602" t="s">
        <v>11353</v>
      </c>
      <c r="S602">
        <f>IF(SalesData[[#This Row],[Return Status]]="Returned",1,0)</f>
        <v>0</v>
      </c>
      <c r="T602">
        <v>207.68</v>
      </c>
      <c r="U602" s="2">
        <f>EOMONTH(SalesData[[#This Row],[Order Date]],0)</f>
        <v>44957</v>
      </c>
      <c r="V602" s="9" t="str">
        <f>"Q"&amp;INT((MONTH(SalesData[[#This Row],[Order Date]])+2)/3)&amp;"-"&amp;YEAR(SalesData[[#This Row],[Order Date]])</f>
        <v>Q1-2023</v>
      </c>
    </row>
    <row r="603" spans="1:22" x14ac:dyDescent="0.35">
      <c r="A603" t="s">
        <v>719</v>
      </c>
      <c r="B603" s="1">
        <v>44956</v>
      </c>
      <c r="C603" t="s">
        <v>71</v>
      </c>
      <c r="D603" t="s">
        <v>13</v>
      </c>
      <c r="E603">
        <v>7768089812</v>
      </c>
      <c r="F603" t="s">
        <v>181</v>
      </c>
      <c r="G603" t="s">
        <v>54</v>
      </c>
      <c r="H603" t="s">
        <v>11357</v>
      </c>
      <c r="I603" t="s">
        <v>31</v>
      </c>
      <c r="J603" t="s">
        <v>19</v>
      </c>
      <c r="K603">
        <v>736.88</v>
      </c>
      <c r="L603">
        <v>173.73</v>
      </c>
      <c r="M603" t="s">
        <v>19</v>
      </c>
      <c r="N603">
        <v>0.235764303550103</v>
      </c>
      <c r="O603" t="s">
        <v>11355</v>
      </c>
      <c r="P603" t="s">
        <v>11354</v>
      </c>
      <c r="R603" t="s">
        <v>11353</v>
      </c>
      <c r="S603">
        <f>IF(SalesData[[#This Row],[Return Status]]="Returned",1,0)</f>
        <v>0</v>
      </c>
      <c r="U603" s="2">
        <f>EOMONTH(SalesData[[#This Row],[Order Date]],0)</f>
        <v>44957</v>
      </c>
      <c r="V603" s="9" t="str">
        <f>"Q"&amp;INT((MONTH(SalesData[[#This Row],[Order Date]])+2)/3)&amp;"-"&amp;YEAR(SalesData[[#This Row],[Order Date]])</f>
        <v>Q1-2023</v>
      </c>
    </row>
    <row r="604" spans="1:22" x14ac:dyDescent="0.35">
      <c r="A604" t="s">
        <v>720</v>
      </c>
      <c r="B604" s="1">
        <v>44946</v>
      </c>
      <c r="C604" t="s">
        <v>194</v>
      </c>
      <c r="D604" t="s">
        <v>99</v>
      </c>
      <c r="E604">
        <v>6936268943</v>
      </c>
      <c r="F604" t="s">
        <v>159</v>
      </c>
      <c r="G604" t="s">
        <v>84</v>
      </c>
      <c r="H604" t="s">
        <v>85</v>
      </c>
      <c r="I604" t="s">
        <v>31</v>
      </c>
      <c r="J604" t="s">
        <v>61</v>
      </c>
      <c r="K604">
        <v>3939.32</v>
      </c>
      <c r="L604">
        <v>351.21</v>
      </c>
      <c r="M604" t="s">
        <v>62</v>
      </c>
      <c r="N604">
        <v>8.9154981062721503E-2</v>
      </c>
      <c r="O604" t="s">
        <v>11351</v>
      </c>
      <c r="P604" t="s">
        <v>11356</v>
      </c>
      <c r="R604" t="s">
        <v>11353</v>
      </c>
      <c r="S604">
        <f>IF(SalesData[[#This Row],[Return Status]]="Returned",1,0)</f>
        <v>0</v>
      </c>
      <c r="T604">
        <v>847.14</v>
      </c>
      <c r="U604" s="2">
        <f>EOMONTH(SalesData[[#This Row],[Order Date]],0)</f>
        <v>44957</v>
      </c>
      <c r="V604" s="9" t="str">
        <f>"Q"&amp;INT((MONTH(SalesData[[#This Row],[Order Date]])+2)/3)&amp;"-"&amp;YEAR(SalesData[[#This Row],[Order Date]])</f>
        <v>Q1-2023</v>
      </c>
    </row>
    <row r="605" spans="1:22" x14ac:dyDescent="0.35">
      <c r="A605" t="s">
        <v>721</v>
      </c>
      <c r="B605" s="1">
        <v>44932</v>
      </c>
      <c r="C605" t="s">
        <v>77</v>
      </c>
      <c r="D605" t="s">
        <v>27</v>
      </c>
      <c r="E605">
        <v>7498855829</v>
      </c>
      <c r="F605" t="s">
        <v>50</v>
      </c>
      <c r="G605" t="s">
        <v>34</v>
      </c>
      <c r="H605" t="s">
        <v>35</v>
      </c>
      <c r="I605" t="s">
        <v>36</v>
      </c>
      <c r="J605" t="s">
        <v>43</v>
      </c>
      <c r="K605">
        <v>2180.69</v>
      </c>
      <c r="L605">
        <v>225.68</v>
      </c>
      <c r="M605" t="s">
        <v>43</v>
      </c>
      <c r="N605">
        <v>0.10349017971376</v>
      </c>
      <c r="O605" t="s">
        <v>11351</v>
      </c>
      <c r="P605" t="s">
        <v>11352</v>
      </c>
      <c r="R605" t="s">
        <v>11353</v>
      </c>
      <c r="S605">
        <f>IF(SalesData[[#This Row],[Return Status]]="Returned",1,0)</f>
        <v>0</v>
      </c>
      <c r="U605" s="2">
        <f>EOMONTH(SalesData[[#This Row],[Order Date]],0)</f>
        <v>44957</v>
      </c>
      <c r="V605" s="9" t="str">
        <f>"Q"&amp;INT((MONTH(SalesData[[#This Row],[Order Date]])+2)/3)&amp;"-"&amp;YEAR(SalesData[[#This Row],[Order Date]])</f>
        <v>Q1-2023</v>
      </c>
    </row>
    <row r="606" spans="1:22" x14ac:dyDescent="0.35">
      <c r="A606" t="s">
        <v>722</v>
      </c>
      <c r="B606" s="1">
        <v>44946</v>
      </c>
      <c r="C606" t="s">
        <v>67</v>
      </c>
      <c r="D606" t="s">
        <v>145</v>
      </c>
      <c r="E606">
        <v>8333721885</v>
      </c>
      <c r="F606" t="s">
        <v>28</v>
      </c>
      <c r="G606" t="s">
        <v>29</v>
      </c>
      <c r="H606" t="s">
        <v>11357</v>
      </c>
      <c r="I606" t="s">
        <v>31</v>
      </c>
      <c r="J606" t="s">
        <v>19</v>
      </c>
      <c r="K606">
        <v>828.98</v>
      </c>
      <c r="L606">
        <v>132.57</v>
      </c>
      <c r="M606" t="s">
        <v>19</v>
      </c>
      <c r="N606">
        <v>0.15991941904509199</v>
      </c>
      <c r="O606" t="s">
        <v>11355</v>
      </c>
      <c r="P606" t="s">
        <v>11352</v>
      </c>
      <c r="R606" t="s">
        <v>11353</v>
      </c>
      <c r="S606">
        <f>IF(SalesData[[#This Row],[Return Status]]="Returned",1,0)</f>
        <v>0</v>
      </c>
      <c r="T606">
        <v>2788.38</v>
      </c>
      <c r="U606" s="2">
        <f>EOMONTH(SalesData[[#This Row],[Order Date]],0)</f>
        <v>44957</v>
      </c>
      <c r="V606" s="9" t="str">
        <f>"Q"&amp;INT((MONTH(SalesData[[#This Row],[Order Date]])+2)/3)&amp;"-"&amp;YEAR(SalesData[[#This Row],[Order Date]])</f>
        <v>Q1-2023</v>
      </c>
    </row>
    <row r="607" spans="1:22" x14ac:dyDescent="0.35">
      <c r="A607" t="s">
        <v>723</v>
      </c>
      <c r="B607" s="1">
        <v>44948</v>
      </c>
      <c r="C607" t="s">
        <v>26</v>
      </c>
      <c r="D607" t="s">
        <v>46</v>
      </c>
      <c r="E607">
        <v>5514377693</v>
      </c>
      <c r="F607" t="s">
        <v>58</v>
      </c>
      <c r="G607" t="s">
        <v>59</v>
      </c>
      <c r="H607" t="s">
        <v>60</v>
      </c>
      <c r="I607" t="s">
        <v>31</v>
      </c>
      <c r="J607" t="s">
        <v>19</v>
      </c>
      <c r="K607">
        <v>1693.83</v>
      </c>
      <c r="L607">
        <v>324.29000000000002</v>
      </c>
      <c r="M607" t="s">
        <v>19</v>
      </c>
      <c r="N607">
        <v>0.19145368779629601</v>
      </c>
      <c r="O607" t="s">
        <v>11351</v>
      </c>
      <c r="P607" t="s">
        <v>11352</v>
      </c>
      <c r="R607" t="s">
        <v>11353</v>
      </c>
      <c r="S607">
        <f>IF(SalesData[[#This Row],[Return Status]]="Returned",1,0)</f>
        <v>0</v>
      </c>
      <c r="T607">
        <v>2183.56</v>
      </c>
      <c r="U607" s="2">
        <f>EOMONTH(SalesData[[#This Row],[Order Date]],0)</f>
        <v>44957</v>
      </c>
      <c r="V607" s="9" t="str">
        <f>"Q"&amp;INT((MONTH(SalesData[[#This Row],[Order Date]])+2)/3)&amp;"-"&amp;YEAR(SalesData[[#This Row],[Order Date]])</f>
        <v>Q1-2023</v>
      </c>
    </row>
    <row r="608" spans="1:22" x14ac:dyDescent="0.35">
      <c r="A608" t="s">
        <v>724</v>
      </c>
      <c r="B608" s="1">
        <v>44931</v>
      </c>
      <c r="C608" t="s">
        <v>139</v>
      </c>
      <c r="D608" t="s">
        <v>13</v>
      </c>
      <c r="E608">
        <v>2007202455</v>
      </c>
      <c r="F608" t="s">
        <v>120</v>
      </c>
      <c r="G608" t="s">
        <v>141</v>
      </c>
      <c r="H608" t="s">
        <v>121</v>
      </c>
      <c r="I608" t="s">
        <v>17</v>
      </c>
      <c r="J608" t="s">
        <v>18</v>
      </c>
      <c r="K608">
        <v>213.93</v>
      </c>
      <c r="L608">
        <v>40.08</v>
      </c>
      <c r="M608" t="s">
        <v>19</v>
      </c>
      <c r="N608">
        <v>0.18735100266442301</v>
      </c>
      <c r="O608" t="s">
        <v>11361</v>
      </c>
      <c r="P608" t="s">
        <v>11352</v>
      </c>
      <c r="R608" t="s">
        <v>11353</v>
      </c>
      <c r="S608">
        <f>IF(SalesData[[#This Row],[Return Status]]="Returned",1,0)</f>
        <v>0</v>
      </c>
      <c r="T608">
        <v>2793.38</v>
      </c>
      <c r="U608" s="2">
        <f>EOMONTH(SalesData[[#This Row],[Order Date]],0)</f>
        <v>44957</v>
      </c>
      <c r="V608" s="9" t="str">
        <f>"Q"&amp;INT((MONTH(SalesData[[#This Row],[Order Date]])+2)/3)&amp;"-"&amp;YEAR(SalesData[[#This Row],[Order Date]])</f>
        <v>Q1-2023</v>
      </c>
    </row>
    <row r="609" spans="1:22" x14ac:dyDescent="0.35">
      <c r="A609" t="s">
        <v>725</v>
      </c>
      <c r="B609" s="1">
        <v>44935</v>
      </c>
      <c r="C609" t="s">
        <v>26</v>
      </c>
      <c r="D609" t="s">
        <v>13</v>
      </c>
      <c r="E609">
        <v>9421794281</v>
      </c>
      <c r="F609" t="s">
        <v>206</v>
      </c>
      <c r="G609" t="s">
        <v>89</v>
      </c>
      <c r="H609" t="s">
        <v>90</v>
      </c>
      <c r="I609" t="s">
        <v>31</v>
      </c>
      <c r="J609" t="s">
        <v>65</v>
      </c>
      <c r="K609">
        <v>3331.74</v>
      </c>
      <c r="L609">
        <v>725.07</v>
      </c>
      <c r="M609" t="s">
        <v>65</v>
      </c>
      <c r="N609">
        <v>0.21762502476183601</v>
      </c>
      <c r="O609" t="s">
        <v>11351</v>
      </c>
      <c r="P609" t="s">
        <v>11354</v>
      </c>
      <c r="R609" t="s">
        <v>11353</v>
      </c>
      <c r="S609">
        <f>IF(SalesData[[#This Row],[Return Status]]="Returned",1,0)</f>
        <v>0</v>
      </c>
      <c r="T609">
        <v>207.68</v>
      </c>
      <c r="U609" s="2">
        <f>EOMONTH(SalesData[[#This Row],[Order Date]],0)</f>
        <v>44957</v>
      </c>
      <c r="V609" s="9" t="str">
        <f>"Q"&amp;INT((MONTH(SalesData[[#This Row],[Order Date]])+2)/3)&amp;"-"&amp;YEAR(SalesData[[#This Row],[Order Date]])</f>
        <v>Q1-2023</v>
      </c>
    </row>
    <row r="610" spans="1:22" x14ac:dyDescent="0.35">
      <c r="A610" t="s">
        <v>1221</v>
      </c>
      <c r="B610" s="1">
        <v>44966</v>
      </c>
      <c r="C610" t="s">
        <v>92</v>
      </c>
      <c r="D610" t="s">
        <v>46</v>
      </c>
      <c r="E610">
        <v>7634153597</v>
      </c>
      <c r="F610" t="s">
        <v>172</v>
      </c>
      <c r="G610" t="s">
        <v>141</v>
      </c>
      <c r="H610" t="s">
        <v>121</v>
      </c>
      <c r="I610" t="s">
        <v>17</v>
      </c>
      <c r="J610" t="s">
        <v>65</v>
      </c>
      <c r="K610">
        <v>3224.38</v>
      </c>
      <c r="L610">
        <v>499.24</v>
      </c>
      <c r="M610" t="s">
        <v>65</v>
      </c>
      <c r="N610">
        <v>0.15483286709382901</v>
      </c>
      <c r="O610" t="s">
        <v>11351</v>
      </c>
      <c r="P610" t="s">
        <v>11352</v>
      </c>
      <c r="Q610" t="s">
        <v>11376</v>
      </c>
      <c r="R610" t="s">
        <v>11360</v>
      </c>
      <c r="S610">
        <f>IF(SalesData[[#This Row],[Return Status]]="Returned",1,0)</f>
        <v>1</v>
      </c>
      <c r="T610">
        <v>2793.38</v>
      </c>
      <c r="U610" s="2">
        <f>EOMONTH(SalesData[[#This Row],[Order Date]],0)</f>
        <v>44985</v>
      </c>
      <c r="V610" s="9" t="str">
        <f>"Q"&amp;INT((MONTH(SalesData[[#This Row],[Order Date]])+2)/3)&amp;"-"&amp;YEAR(SalesData[[#This Row],[Order Date]])</f>
        <v>Q1-2023</v>
      </c>
    </row>
    <row r="611" spans="1:22" x14ac:dyDescent="0.35">
      <c r="A611" t="s">
        <v>726</v>
      </c>
      <c r="B611" s="1">
        <v>44941</v>
      </c>
      <c r="C611" t="s">
        <v>77</v>
      </c>
      <c r="D611" t="s">
        <v>72</v>
      </c>
      <c r="E611">
        <v>5337220109</v>
      </c>
      <c r="F611" t="s">
        <v>152</v>
      </c>
      <c r="G611" t="s">
        <v>23</v>
      </c>
      <c r="H611" t="s">
        <v>24</v>
      </c>
      <c r="I611" t="s">
        <v>17</v>
      </c>
      <c r="J611" t="s">
        <v>43</v>
      </c>
      <c r="K611">
        <v>1426.73</v>
      </c>
      <c r="L611">
        <v>170.97</v>
      </c>
      <c r="M611" t="s">
        <v>43</v>
      </c>
      <c r="N611">
        <v>0.119833465336819</v>
      </c>
      <c r="O611" t="s">
        <v>11351</v>
      </c>
      <c r="P611" t="s">
        <v>11352</v>
      </c>
      <c r="R611" t="s">
        <v>11353</v>
      </c>
      <c r="S611">
        <f>IF(SalesData[[#This Row],[Return Status]]="Returned",1,0)</f>
        <v>0</v>
      </c>
      <c r="T611">
        <v>2821.33</v>
      </c>
      <c r="U611" s="2">
        <f>EOMONTH(SalesData[[#This Row],[Order Date]],0)</f>
        <v>44957</v>
      </c>
      <c r="V611" s="9" t="str">
        <f>"Q"&amp;INT((MONTH(SalesData[[#This Row],[Order Date]])+2)/3)&amp;"-"&amp;YEAR(SalesData[[#This Row],[Order Date]])</f>
        <v>Q1-2023</v>
      </c>
    </row>
    <row r="612" spans="1:22" x14ac:dyDescent="0.35">
      <c r="A612" t="s">
        <v>727</v>
      </c>
      <c r="B612" s="1">
        <v>44950</v>
      </c>
      <c r="C612" t="s">
        <v>188</v>
      </c>
      <c r="D612" t="s">
        <v>72</v>
      </c>
      <c r="E612">
        <v>3705263510</v>
      </c>
      <c r="F612" t="s">
        <v>127</v>
      </c>
      <c r="G612" t="s">
        <v>29</v>
      </c>
      <c r="H612" t="s">
        <v>30</v>
      </c>
      <c r="I612" t="s">
        <v>31</v>
      </c>
      <c r="J612" t="s">
        <v>62</v>
      </c>
      <c r="K612">
        <v>3922.95</v>
      </c>
      <c r="L612">
        <v>1031.32</v>
      </c>
      <c r="M612" t="s">
        <v>62</v>
      </c>
      <c r="N612">
        <v>0.262893995590053</v>
      </c>
      <c r="O612" t="s">
        <v>11351</v>
      </c>
      <c r="P612" t="s">
        <v>11354</v>
      </c>
      <c r="R612" t="s">
        <v>11353</v>
      </c>
      <c r="S612">
        <f>IF(SalesData[[#This Row],[Return Status]]="Returned",1,0)</f>
        <v>0</v>
      </c>
      <c r="T612">
        <v>2788.38</v>
      </c>
      <c r="U612" s="2">
        <f>EOMONTH(SalesData[[#This Row],[Order Date]],0)</f>
        <v>44957</v>
      </c>
      <c r="V612" s="9" t="str">
        <f>"Q"&amp;INT((MONTH(SalesData[[#This Row],[Order Date]])+2)/3)&amp;"-"&amp;YEAR(SalesData[[#This Row],[Order Date]])</f>
        <v>Q1-2023</v>
      </c>
    </row>
    <row r="613" spans="1:22" x14ac:dyDescent="0.35">
      <c r="A613" t="s">
        <v>728</v>
      </c>
      <c r="B613" s="1">
        <v>44947</v>
      </c>
      <c r="C613" t="s">
        <v>71</v>
      </c>
      <c r="D613" t="s">
        <v>72</v>
      </c>
      <c r="E613">
        <v>6175202389</v>
      </c>
      <c r="F613" t="s">
        <v>95</v>
      </c>
      <c r="G613" t="s">
        <v>59</v>
      </c>
      <c r="H613" t="s">
        <v>60</v>
      </c>
      <c r="I613" t="s">
        <v>31</v>
      </c>
      <c r="J613" t="s">
        <v>19</v>
      </c>
      <c r="K613">
        <v>3165.06</v>
      </c>
      <c r="L613">
        <v>702.86</v>
      </c>
      <c r="M613" t="s">
        <v>19</v>
      </c>
      <c r="N613">
        <v>0.222068459997599</v>
      </c>
      <c r="O613" t="s">
        <v>11351</v>
      </c>
      <c r="P613" t="s">
        <v>11354</v>
      </c>
      <c r="R613" t="s">
        <v>11353</v>
      </c>
      <c r="S613">
        <f>IF(SalesData[[#This Row],[Return Status]]="Returned",1,0)</f>
        <v>0</v>
      </c>
      <c r="T613">
        <v>2183.56</v>
      </c>
      <c r="U613" s="2">
        <f>EOMONTH(SalesData[[#This Row],[Order Date]],0)</f>
        <v>44957</v>
      </c>
      <c r="V613" s="9" t="str">
        <f>"Q"&amp;INT((MONTH(SalesData[[#This Row],[Order Date]])+2)/3)&amp;"-"&amp;YEAR(SalesData[[#This Row],[Order Date]])</f>
        <v>Q1-2023</v>
      </c>
    </row>
    <row r="614" spans="1:22" x14ac:dyDescent="0.35">
      <c r="A614" t="s">
        <v>729</v>
      </c>
      <c r="B614" s="1">
        <v>44932</v>
      </c>
      <c r="C614" t="s">
        <v>144</v>
      </c>
      <c r="D614" t="s">
        <v>72</v>
      </c>
      <c r="E614">
        <v>8689993607</v>
      </c>
      <c r="F614" t="s">
        <v>107</v>
      </c>
      <c r="G614" t="s">
        <v>15</v>
      </c>
      <c r="H614" t="s">
        <v>16</v>
      </c>
      <c r="I614" t="s">
        <v>17</v>
      </c>
      <c r="J614" t="s">
        <v>19</v>
      </c>
      <c r="K614">
        <v>1676.37</v>
      </c>
      <c r="L614">
        <v>234.66</v>
      </c>
      <c r="M614" t="s">
        <v>19</v>
      </c>
      <c r="N614">
        <v>0.13998103044077401</v>
      </c>
      <c r="O614" t="s">
        <v>11351</v>
      </c>
      <c r="P614" t="s">
        <v>11352</v>
      </c>
      <c r="R614" t="s">
        <v>11353</v>
      </c>
      <c r="S614">
        <f>IF(SalesData[[#This Row],[Return Status]]="Returned",1,0)</f>
        <v>0</v>
      </c>
      <c r="T614">
        <v>2085.91</v>
      </c>
      <c r="U614" s="2">
        <f>EOMONTH(SalesData[[#This Row],[Order Date]],0)</f>
        <v>44957</v>
      </c>
      <c r="V614" s="9" t="str">
        <f>"Q"&amp;INT((MONTH(SalesData[[#This Row],[Order Date]])+2)/3)&amp;"-"&amp;YEAR(SalesData[[#This Row],[Order Date]])</f>
        <v>Q1-2023</v>
      </c>
    </row>
    <row r="615" spans="1:22" x14ac:dyDescent="0.35">
      <c r="A615" t="s">
        <v>730</v>
      </c>
      <c r="B615" s="1">
        <v>44950</v>
      </c>
      <c r="C615" t="s">
        <v>97</v>
      </c>
      <c r="D615" t="s">
        <v>99</v>
      </c>
      <c r="E615">
        <v>5937440394</v>
      </c>
      <c r="F615" t="s">
        <v>140</v>
      </c>
      <c r="G615" t="s">
        <v>236</v>
      </c>
      <c r="H615" t="s">
        <v>121</v>
      </c>
      <c r="I615" t="s">
        <v>17</v>
      </c>
      <c r="J615" t="s">
        <v>19</v>
      </c>
      <c r="K615">
        <v>1210.1199999999999</v>
      </c>
      <c r="L615">
        <v>37.04</v>
      </c>
      <c r="M615" t="s">
        <v>19</v>
      </c>
      <c r="N615">
        <v>3.06085346907745E-2</v>
      </c>
      <c r="O615" t="s">
        <v>11351</v>
      </c>
      <c r="P615" t="s">
        <v>11356</v>
      </c>
      <c r="R615" t="s">
        <v>11353</v>
      </c>
      <c r="S615">
        <f>IF(SalesData[[#This Row],[Return Status]]="Returned",1,0)</f>
        <v>0</v>
      </c>
      <c r="U615" s="2">
        <f>EOMONTH(SalesData[[#This Row],[Order Date]],0)</f>
        <v>44957</v>
      </c>
      <c r="V615" s="9" t="str">
        <f>"Q"&amp;INT((MONTH(SalesData[[#This Row],[Order Date]])+2)/3)&amp;"-"&amp;YEAR(SalesData[[#This Row],[Order Date]])</f>
        <v>Q1-2023</v>
      </c>
    </row>
    <row r="616" spans="1:22" x14ac:dyDescent="0.35">
      <c r="A616" t="s">
        <v>754</v>
      </c>
      <c r="B616" s="1">
        <v>44930</v>
      </c>
      <c r="C616" t="s">
        <v>132</v>
      </c>
      <c r="D616" t="s">
        <v>27</v>
      </c>
      <c r="E616">
        <v>6708670090</v>
      </c>
      <c r="F616" t="s">
        <v>95</v>
      </c>
      <c r="G616" t="s">
        <v>59</v>
      </c>
      <c r="H616" t="s">
        <v>60</v>
      </c>
      <c r="I616" t="s">
        <v>31</v>
      </c>
      <c r="J616" t="s">
        <v>62</v>
      </c>
      <c r="K616">
        <v>1820.1</v>
      </c>
      <c r="L616">
        <v>308.13</v>
      </c>
      <c r="M616" t="s">
        <v>62</v>
      </c>
      <c r="N616">
        <v>0.16929289599472599</v>
      </c>
      <c r="O616" t="s">
        <v>11351</v>
      </c>
      <c r="P616" t="s">
        <v>11352</v>
      </c>
      <c r="Q616" t="s">
        <v>11369</v>
      </c>
      <c r="R616" t="s">
        <v>11360</v>
      </c>
      <c r="S616">
        <f>IF(SalesData[[#This Row],[Return Status]]="Returned",1,0)</f>
        <v>1</v>
      </c>
      <c r="T616">
        <v>2183.56</v>
      </c>
      <c r="U616" s="2">
        <f>EOMONTH(SalesData[[#This Row],[Order Date]],0)</f>
        <v>44957</v>
      </c>
      <c r="V616" s="9" t="str">
        <f>"Q"&amp;INT((MONTH(SalesData[[#This Row],[Order Date]])+2)/3)&amp;"-"&amp;YEAR(SalesData[[#This Row],[Order Date]])</f>
        <v>Q1-2023</v>
      </c>
    </row>
    <row r="617" spans="1:22" x14ac:dyDescent="0.35">
      <c r="A617" t="s">
        <v>731</v>
      </c>
      <c r="B617" s="1">
        <v>44952</v>
      </c>
      <c r="C617" t="s">
        <v>188</v>
      </c>
      <c r="D617" t="s">
        <v>72</v>
      </c>
      <c r="E617">
        <v>9079388413</v>
      </c>
      <c r="F617" t="s">
        <v>159</v>
      </c>
      <c r="G617" t="s">
        <v>84</v>
      </c>
      <c r="H617" t="s">
        <v>11357</v>
      </c>
      <c r="I617" t="s">
        <v>31</v>
      </c>
      <c r="J617" t="s">
        <v>43</v>
      </c>
      <c r="K617">
        <v>416.79</v>
      </c>
      <c r="L617">
        <v>85.3</v>
      </c>
      <c r="M617" t="s">
        <v>43</v>
      </c>
      <c r="N617">
        <v>0.20465942081144001</v>
      </c>
      <c r="O617" t="s">
        <v>11361</v>
      </c>
      <c r="P617" t="s">
        <v>11354</v>
      </c>
      <c r="R617" t="s">
        <v>11353</v>
      </c>
      <c r="S617">
        <f>IF(SalesData[[#This Row],[Return Status]]="Returned",1,0)</f>
        <v>0</v>
      </c>
      <c r="T617">
        <v>847.14</v>
      </c>
      <c r="U617" s="2">
        <f>EOMONTH(SalesData[[#This Row],[Order Date]],0)</f>
        <v>44957</v>
      </c>
      <c r="V617" s="9" t="str">
        <f>"Q"&amp;INT((MONTH(SalesData[[#This Row],[Order Date]])+2)/3)&amp;"-"&amp;YEAR(SalesData[[#This Row],[Order Date]])</f>
        <v>Q1-2023</v>
      </c>
    </row>
    <row r="618" spans="1:22" x14ac:dyDescent="0.35">
      <c r="A618" t="s">
        <v>732</v>
      </c>
      <c r="B618" s="1">
        <v>44939</v>
      </c>
      <c r="C618" t="s">
        <v>77</v>
      </c>
      <c r="D618" t="s">
        <v>80</v>
      </c>
      <c r="E618">
        <v>3251448811</v>
      </c>
      <c r="F618" t="s">
        <v>172</v>
      </c>
      <c r="G618" t="s">
        <v>141</v>
      </c>
      <c r="H618" t="s">
        <v>121</v>
      </c>
      <c r="I618" t="s">
        <v>17</v>
      </c>
      <c r="J618" t="s">
        <v>65</v>
      </c>
      <c r="K618">
        <v>4826.42</v>
      </c>
      <c r="L618">
        <v>292.52999999999997</v>
      </c>
      <c r="M618" t="s">
        <v>65</v>
      </c>
      <c r="N618">
        <v>6.0610141678511198E-2</v>
      </c>
      <c r="O618" t="s">
        <v>11351</v>
      </c>
      <c r="P618" t="s">
        <v>11356</v>
      </c>
      <c r="R618" t="s">
        <v>11353</v>
      </c>
      <c r="S618">
        <f>IF(SalesData[[#This Row],[Return Status]]="Returned",1,0)</f>
        <v>0</v>
      </c>
      <c r="T618">
        <v>2793.38</v>
      </c>
      <c r="U618" s="2">
        <f>EOMONTH(SalesData[[#This Row],[Order Date]],0)</f>
        <v>44957</v>
      </c>
      <c r="V618" s="9" t="str">
        <f>"Q"&amp;INT((MONTH(SalesData[[#This Row],[Order Date]])+2)/3)&amp;"-"&amp;YEAR(SalesData[[#This Row],[Order Date]])</f>
        <v>Q1-2023</v>
      </c>
    </row>
    <row r="619" spans="1:22" x14ac:dyDescent="0.35">
      <c r="A619" t="s">
        <v>733</v>
      </c>
      <c r="B619" s="1">
        <v>44952</v>
      </c>
      <c r="C619" t="s">
        <v>52</v>
      </c>
      <c r="D619" t="s">
        <v>13</v>
      </c>
      <c r="E619">
        <v>5152638409</v>
      </c>
      <c r="F619" t="s">
        <v>156</v>
      </c>
      <c r="G619" t="s">
        <v>84</v>
      </c>
      <c r="H619" t="s">
        <v>85</v>
      </c>
      <c r="I619" t="s">
        <v>31</v>
      </c>
      <c r="J619" t="s">
        <v>62</v>
      </c>
      <c r="K619">
        <v>2403.88</v>
      </c>
      <c r="L619">
        <v>672.3</v>
      </c>
      <c r="M619" t="s">
        <v>62</v>
      </c>
      <c r="N619">
        <v>0.27967286220609999</v>
      </c>
      <c r="O619" t="s">
        <v>11351</v>
      </c>
      <c r="P619" t="s">
        <v>11354</v>
      </c>
      <c r="Q619" t="s">
        <v>11363</v>
      </c>
      <c r="R619" t="s">
        <v>11360</v>
      </c>
      <c r="S619">
        <f>IF(SalesData[[#This Row],[Return Status]]="Returned",1,0)</f>
        <v>1</v>
      </c>
      <c r="T619">
        <v>847.14</v>
      </c>
      <c r="U619" s="2">
        <f>EOMONTH(SalesData[[#This Row],[Order Date]],0)</f>
        <v>44957</v>
      </c>
      <c r="V619" s="9" t="str">
        <f>"Q"&amp;INT((MONTH(SalesData[[#This Row],[Order Date]])+2)/3)&amp;"-"&amp;YEAR(SalesData[[#This Row],[Order Date]])</f>
        <v>Q1-2023</v>
      </c>
    </row>
    <row r="620" spans="1:22" x14ac:dyDescent="0.35">
      <c r="A620" t="s">
        <v>734</v>
      </c>
      <c r="B620" s="1">
        <v>44945</v>
      </c>
      <c r="C620" t="s">
        <v>139</v>
      </c>
      <c r="D620" t="s">
        <v>39</v>
      </c>
      <c r="E620">
        <v>9137876553</v>
      </c>
      <c r="F620" t="s">
        <v>68</v>
      </c>
      <c r="G620" t="s">
        <v>69</v>
      </c>
      <c r="H620" t="s">
        <v>41</v>
      </c>
      <c r="I620" t="s">
        <v>31</v>
      </c>
      <c r="J620" t="s">
        <v>43</v>
      </c>
      <c r="K620">
        <v>4938.5600000000004</v>
      </c>
      <c r="L620">
        <v>1393.46</v>
      </c>
      <c r="M620" t="s">
        <v>43</v>
      </c>
      <c r="N620">
        <v>0.28215917190436102</v>
      </c>
      <c r="O620" t="s">
        <v>11351</v>
      </c>
      <c r="P620" t="s">
        <v>11354</v>
      </c>
      <c r="R620" t="s">
        <v>11353</v>
      </c>
      <c r="S620">
        <f>IF(SalesData[[#This Row],[Return Status]]="Returned",1,0)</f>
        <v>0</v>
      </c>
      <c r="T620">
        <v>2081.52</v>
      </c>
      <c r="U620" s="2">
        <f>EOMONTH(SalesData[[#This Row],[Order Date]],0)</f>
        <v>44957</v>
      </c>
      <c r="V620" s="9" t="str">
        <f>"Q"&amp;INT((MONTH(SalesData[[#This Row],[Order Date]])+2)/3)&amp;"-"&amp;YEAR(SalesData[[#This Row],[Order Date]])</f>
        <v>Q1-2023</v>
      </c>
    </row>
    <row r="621" spans="1:22" x14ac:dyDescent="0.35">
      <c r="A621" t="s">
        <v>1254</v>
      </c>
      <c r="B621" s="1">
        <v>44979</v>
      </c>
      <c r="C621" t="s">
        <v>106</v>
      </c>
      <c r="D621" t="s">
        <v>39</v>
      </c>
      <c r="E621">
        <v>5741424873</v>
      </c>
      <c r="F621" t="s">
        <v>83</v>
      </c>
      <c r="G621" t="s">
        <v>84</v>
      </c>
      <c r="H621" t="s">
        <v>11357</v>
      </c>
      <c r="I621" t="s">
        <v>31</v>
      </c>
      <c r="J621" t="s">
        <v>42</v>
      </c>
      <c r="K621">
        <v>2595.31</v>
      </c>
      <c r="L621">
        <v>460.05</v>
      </c>
      <c r="M621" t="s">
        <v>43</v>
      </c>
      <c r="N621">
        <v>0.17726206117958901</v>
      </c>
      <c r="O621" t="s">
        <v>11351</v>
      </c>
      <c r="P621" t="s">
        <v>11352</v>
      </c>
      <c r="Q621" t="s">
        <v>11373</v>
      </c>
      <c r="R621" t="s">
        <v>11360</v>
      </c>
      <c r="S621">
        <f>IF(SalesData[[#This Row],[Return Status]]="Returned",1,0)</f>
        <v>1</v>
      </c>
      <c r="T621">
        <v>847.14</v>
      </c>
      <c r="U621" s="2">
        <f>EOMONTH(SalesData[[#This Row],[Order Date]],0)</f>
        <v>44985</v>
      </c>
      <c r="V621" s="9" t="str">
        <f>"Q"&amp;INT((MONTH(SalesData[[#This Row],[Order Date]])+2)/3)&amp;"-"&amp;YEAR(SalesData[[#This Row],[Order Date]])</f>
        <v>Q1-2023</v>
      </c>
    </row>
    <row r="622" spans="1:22" x14ac:dyDescent="0.35">
      <c r="A622" t="s">
        <v>735</v>
      </c>
      <c r="B622" s="1">
        <v>44927</v>
      </c>
      <c r="C622" t="s">
        <v>26</v>
      </c>
      <c r="D622" t="s">
        <v>13</v>
      </c>
      <c r="E622">
        <v>9277885190</v>
      </c>
      <c r="F622" t="s">
        <v>114</v>
      </c>
      <c r="G622" t="s">
        <v>59</v>
      </c>
      <c r="H622" t="s">
        <v>60</v>
      </c>
      <c r="I622" t="s">
        <v>31</v>
      </c>
      <c r="J622" t="s">
        <v>18</v>
      </c>
      <c r="K622">
        <v>213.92</v>
      </c>
      <c r="L622">
        <v>12.57</v>
      </c>
      <c r="M622" t="s">
        <v>19</v>
      </c>
      <c r="N622">
        <v>5.8760284218399399E-2</v>
      </c>
      <c r="O622" t="s">
        <v>11361</v>
      </c>
      <c r="P622" t="s">
        <v>11356</v>
      </c>
      <c r="R622" t="s">
        <v>11353</v>
      </c>
      <c r="S622">
        <f>IF(SalesData[[#This Row],[Return Status]]="Returned",1,0)</f>
        <v>0</v>
      </c>
      <c r="T622">
        <v>2183.56</v>
      </c>
      <c r="U622" s="2">
        <f>EOMONTH(SalesData[[#This Row],[Order Date]],0)</f>
        <v>44957</v>
      </c>
      <c r="V622" s="9" t="str">
        <f>"Q"&amp;INT((MONTH(SalesData[[#This Row],[Order Date]])+2)/3)&amp;"-"&amp;YEAR(SalesData[[#This Row],[Order Date]])</f>
        <v>Q1-2023</v>
      </c>
    </row>
    <row r="623" spans="1:22" x14ac:dyDescent="0.35">
      <c r="A623" t="s">
        <v>736</v>
      </c>
      <c r="B623" s="1">
        <v>44939</v>
      </c>
      <c r="C623" t="s">
        <v>57</v>
      </c>
      <c r="D623" t="s">
        <v>13</v>
      </c>
      <c r="E623">
        <v>8517446004</v>
      </c>
      <c r="F623" t="s">
        <v>387</v>
      </c>
      <c r="G623" t="s">
        <v>11379</v>
      </c>
      <c r="H623" t="s">
        <v>90</v>
      </c>
      <c r="I623" t="s">
        <v>31</v>
      </c>
      <c r="J623" t="s">
        <v>62</v>
      </c>
      <c r="K623">
        <v>1825.41</v>
      </c>
      <c r="L623">
        <v>101.66</v>
      </c>
      <c r="M623" t="s">
        <v>62</v>
      </c>
      <c r="N623">
        <v>5.5691598051944499E-2</v>
      </c>
      <c r="O623" t="s">
        <v>11351</v>
      </c>
      <c r="P623" t="s">
        <v>11356</v>
      </c>
      <c r="R623" t="s">
        <v>11353</v>
      </c>
      <c r="S623">
        <f>IF(SalesData[[#This Row],[Return Status]]="Returned",1,0)</f>
        <v>0</v>
      </c>
      <c r="U623" s="2">
        <f>EOMONTH(SalesData[[#This Row],[Order Date]],0)</f>
        <v>44957</v>
      </c>
      <c r="V623" s="9" t="str">
        <f>"Q"&amp;INT((MONTH(SalesData[[#This Row],[Order Date]])+2)/3)&amp;"-"&amp;YEAR(SalesData[[#This Row],[Order Date]])</f>
        <v>Q1-2023</v>
      </c>
    </row>
    <row r="624" spans="1:22" x14ac:dyDescent="0.35">
      <c r="A624" t="s">
        <v>737</v>
      </c>
      <c r="B624" s="1">
        <v>44933</v>
      </c>
      <c r="C624" t="s">
        <v>67</v>
      </c>
      <c r="D624" t="s">
        <v>46</v>
      </c>
      <c r="E624">
        <v>4488189848</v>
      </c>
      <c r="F624" t="s">
        <v>152</v>
      </c>
      <c r="G624" t="s">
        <v>23</v>
      </c>
      <c r="H624" t="s">
        <v>24</v>
      </c>
      <c r="I624" t="s">
        <v>17</v>
      </c>
      <c r="J624" t="s">
        <v>19</v>
      </c>
      <c r="K624">
        <v>1573.22</v>
      </c>
      <c r="L624">
        <v>420.13</v>
      </c>
      <c r="M624" t="s">
        <v>19</v>
      </c>
      <c r="N624">
        <v>0.26705101638677398</v>
      </c>
      <c r="O624" t="s">
        <v>11351</v>
      </c>
      <c r="P624" t="s">
        <v>11354</v>
      </c>
      <c r="R624" t="s">
        <v>11353</v>
      </c>
      <c r="S624">
        <f>IF(SalesData[[#This Row],[Return Status]]="Returned",1,0)</f>
        <v>0</v>
      </c>
      <c r="T624">
        <v>2821.33</v>
      </c>
      <c r="U624" s="2">
        <f>EOMONTH(SalesData[[#This Row],[Order Date]],0)</f>
        <v>44957</v>
      </c>
      <c r="V624" s="9" t="str">
        <f>"Q"&amp;INT((MONTH(SalesData[[#This Row],[Order Date]])+2)/3)&amp;"-"&amp;YEAR(SalesData[[#This Row],[Order Date]])</f>
        <v>Q1-2023</v>
      </c>
    </row>
    <row r="625" spans="1:22" x14ac:dyDescent="0.35">
      <c r="A625" t="s">
        <v>738</v>
      </c>
      <c r="B625" s="1">
        <v>44929</v>
      </c>
      <c r="C625" t="s">
        <v>87</v>
      </c>
      <c r="D625" t="s">
        <v>13</v>
      </c>
      <c r="E625">
        <v>7075681429</v>
      </c>
      <c r="F625" t="s">
        <v>152</v>
      </c>
      <c r="G625" t="s">
        <v>23</v>
      </c>
      <c r="H625" t="s">
        <v>24</v>
      </c>
      <c r="I625" t="s">
        <v>17</v>
      </c>
      <c r="J625" t="s">
        <v>18</v>
      </c>
      <c r="K625">
        <v>3161.58</v>
      </c>
      <c r="L625">
        <v>109.23</v>
      </c>
      <c r="M625" t="s">
        <v>19</v>
      </c>
      <c r="N625">
        <v>3.4549181105649703E-2</v>
      </c>
      <c r="O625" t="s">
        <v>11351</v>
      </c>
      <c r="P625" t="s">
        <v>11356</v>
      </c>
      <c r="R625" t="s">
        <v>11353</v>
      </c>
      <c r="S625">
        <f>IF(SalesData[[#This Row],[Return Status]]="Returned",1,0)</f>
        <v>0</v>
      </c>
      <c r="T625">
        <v>2821.33</v>
      </c>
      <c r="U625" s="2">
        <f>EOMONTH(SalesData[[#This Row],[Order Date]],0)</f>
        <v>44957</v>
      </c>
      <c r="V625" s="9" t="str">
        <f>"Q"&amp;INT((MONTH(SalesData[[#This Row],[Order Date]])+2)/3)&amp;"-"&amp;YEAR(SalesData[[#This Row],[Order Date]])</f>
        <v>Q1-2023</v>
      </c>
    </row>
    <row r="626" spans="1:22" x14ac:dyDescent="0.35">
      <c r="A626" t="s">
        <v>739</v>
      </c>
      <c r="B626" s="1">
        <v>44935</v>
      </c>
      <c r="C626" t="s">
        <v>124</v>
      </c>
      <c r="D626" t="s">
        <v>72</v>
      </c>
      <c r="E626">
        <v>9378306396</v>
      </c>
      <c r="F626" t="s">
        <v>163</v>
      </c>
      <c r="G626" t="s">
        <v>164</v>
      </c>
      <c r="H626" t="s">
        <v>165</v>
      </c>
      <c r="I626" t="s">
        <v>36</v>
      </c>
      <c r="J626" t="s">
        <v>19</v>
      </c>
      <c r="K626">
        <v>4555.5200000000004</v>
      </c>
      <c r="L626">
        <v>490.49</v>
      </c>
      <c r="M626" t="s">
        <v>19</v>
      </c>
      <c r="N626">
        <v>0.107669376931722</v>
      </c>
      <c r="O626" t="s">
        <v>11351</v>
      </c>
      <c r="P626" t="s">
        <v>11352</v>
      </c>
      <c r="R626" t="s">
        <v>11353</v>
      </c>
      <c r="S626">
        <f>IF(SalesData[[#This Row],[Return Status]]="Returned",1,0)</f>
        <v>0</v>
      </c>
      <c r="U626" s="2">
        <f>EOMONTH(SalesData[[#This Row],[Order Date]],0)</f>
        <v>44957</v>
      </c>
      <c r="V626" s="9" t="str">
        <f>"Q"&amp;INT((MONTH(SalesData[[#This Row],[Order Date]])+2)/3)&amp;"-"&amp;YEAR(SalesData[[#This Row],[Order Date]])</f>
        <v>Q1-2023</v>
      </c>
    </row>
    <row r="627" spans="1:22" x14ac:dyDescent="0.35">
      <c r="A627" t="s">
        <v>740</v>
      </c>
      <c r="B627" s="1">
        <v>44947</v>
      </c>
      <c r="C627" t="s">
        <v>94</v>
      </c>
      <c r="D627" t="s">
        <v>99</v>
      </c>
      <c r="E627">
        <v>4292913203</v>
      </c>
      <c r="F627" t="s">
        <v>133</v>
      </c>
      <c r="G627" t="s">
        <v>11379</v>
      </c>
      <c r="H627" t="s">
        <v>90</v>
      </c>
      <c r="I627" t="s">
        <v>31</v>
      </c>
      <c r="J627" t="s">
        <v>43</v>
      </c>
      <c r="K627">
        <v>1397.21</v>
      </c>
      <c r="L627">
        <v>84.4</v>
      </c>
      <c r="M627" t="s">
        <v>43</v>
      </c>
      <c r="N627">
        <v>6.04060950036144E-2</v>
      </c>
      <c r="O627" t="s">
        <v>11351</v>
      </c>
      <c r="P627" t="s">
        <v>11356</v>
      </c>
      <c r="R627" t="s">
        <v>11353</v>
      </c>
      <c r="S627">
        <f>IF(SalesData[[#This Row],[Return Status]]="Returned",1,0)</f>
        <v>0</v>
      </c>
      <c r="U627" s="2">
        <f>EOMONTH(SalesData[[#This Row],[Order Date]],0)</f>
        <v>44957</v>
      </c>
      <c r="V627" s="9" t="str">
        <f>"Q"&amp;INT((MONTH(SalesData[[#This Row],[Order Date]])+2)/3)&amp;"-"&amp;YEAR(SalesData[[#This Row],[Order Date]])</f>
        <v>Q1-2023</v>
      </c>
    </row>
    <row r="628" spans="1:22" x14ac:dyDescent="0.35">
      <c r="A628" t="s">
        <v>741</v>
      </c>
      <c r="B628" s="1">
        <v>44932</v>
      </c>
      <c r="C628" t="s">
        <v>194</v>
      </c>
      <c r="D628" t="s">
        <v>145</v>
      </c>
      <c r="E628">
        <v>2155668473</v>
      </c>
      <c r="F628" t="s">
        <v>58</v>
      </c>
      <c r="G628" t="s">
        <v>59</v>
      </c>
      <c r="H628" t="s">
        <v>11357</v>
      </c>
      <c r="I628" t="s">
        <v>31</v>
      </c>
      <c r="J628" t="s">
        <v>62</v>
      </c>
      <c r="K628">
        <v>2459.77</v>
      </c>
      <c r="L628">
        <v>704.15</v>
      </c>
      <c r="M628" t="s">
        <v>62</v>
      </c>
      <c r="N628">
        <v>0.28626660216199101</v>
      </c>
      <c r="O628" t="s">
        <v>11351</v>
      </c>
      <c r="P628" t="s">
        <v>11354</v>
      </c>
      <c r="R628" t="s">
        <v>11353</v>
      </c>
      <c r="S628">
        <f>IF(SalesData[[#This Row],[Return Status]]="Returned",1,0)</f>
        <v>0</v>
      </c>
      <c r="T628">
        <v>2183.56</v>
      </c>
      <c r="U628" s="2">
        <f>EOMONTH(SalesData[[#This Row],[Order Date]],0)</f>
        <v>44957</v>
      </c>
      <c r="V628" s="9" t="str">
        <f>"Q"&amp;INT((MONTH(SalesData[[#This Row],[Order Date]])+2)/3)&amp;"-"&amp;YEAR(SalesData[[#This Row],[Order Date]])</f>
        <v>Q1-2023</v>
      </c>
    </row>
    <row r="629" spans="1:22" x14ac:dyDescent="0.35">
      <c r="A629" t="s">
        <v>742</v>
      </c>
      <c r="B629" s="1">
        <v>44949</v>
      </c>
      <c r="C629" t="s">
        <v>176</v>
      </c>
      <c r="D629" t="s">
        <v>99</v>
      </c>
      <c r="E629">
        <v>6142442607</v>
      </c>
      <c r="F629" t="s">
        <v>33</v>
      </c>
      <c r="G629" t="s">
        <v>34</v>
      </c>
      <c r="H629" t="s">
        <v>35</v>
      </c>
      <c r="I629" t="s">
        <v>36</v>
      </c>
      <c r="J629" t="s">
        <v>62</v>
      </c>
      <c r="K629">
        <v>2257.73</v>
      </c>
      <c r="L629">
        <v>487.39</v>
      </c>
      <c r="M629" t="s">
        <v>62</v>
      </c>
      <c r="N629">
        <v>0.21587612336284701</v>
      </c>
      <c r="O629" t="s">
        <v>11351</v>
      </c>
      <c r="P629" t="s">
        <v>11354</v>
      </c>
      <c r="R629" t="s">
        <v>11353</v>
      </c>
      <c r="S629">
        <f>IF(SalesData[[#This Row],[Return Status]]="Returned",1,0)</f>
        <v>0</v>
      </c>
      <c r="U629" s="2">
        <f>EOMONTH(SalesData[[#This Row],[Order Date]],0)</f>
        <v>44957</v>
      </c>
      <c r="V629" s="9" t="str">
        <f>"Q"&amp;INT((MONTH(SalesData[[#This Row],[Order Date]])+2)/3)&amp;"-"&amp;YEAR(SalesData[[#This Row],[Order Date]])</f>
        <v>Q1-2023</v>
      </c>
    </row>
    <row r="630" spans="1:22" x14ac:dyDescent="0.35">
      <c r="A630" t="s">
        <v>743</v>
      </c>
      <c r="B630" s="1">
        <v>44940</v>
      </c>
      <c r="C630" t="s">
        <v>113</v>
      </c>
      <c r="D630" t="s">
        <v>99</v>
      </c>
      <c r="E630">
        <v>7638821458</v>
      </c>
      <c r="F630" t="s">
        <v>73</v>
      </c>
      <c r="G630" t="s">
        <v>74</v>
      </c>
      <c r="H630" t="s">
        <v>75</v>
      </c>
      <c r="I630" t="s">
        <v>36</v>
      </c>
      <c r="J630" t="s">
        <v>19</v>
      </c>
      <c r="K630">
        <v>3737.09</v>
      </c>
      <c r="L630">
        <v>132.6</v>
      </c>
      <c r="M630" t="s">
        <v>19</v>
      </c>
      <c r="N630">
        <v>3.5482153226173298E-2</v>
      </c>
      <c r="O630" t="s">
        <v>11351</v>
      </c>
      <c r="P630" t="s">
        <v>11356</v>
      </c>
      <c r="R630" t="s">
        <v>11353</v>
      </c>
      <c r="S630">
        <f>IF(SalesData[[#This Row],[Return Status]]="Returned",1,0)</f>
        <v>0</v>
      </c>
      <c r="T630">
        <v>2420.2800000000002</v>
      </c>
      <c r="U630" s="2">
        <f>EOMONTH(SalesData[[#This Row],[Order Date]],0)</f>
        <v>44957</v>
      </c>
      <c r="V630" s="9" t="str">
        <f>"Q"&amp;INT((MONTH(SalesData[[#This Row],[Order Date]])+2)/3)&amp;"-"&amp;YEAR(SalesData[[#This Row],[Order Date]])</f>
        <v>Q1-2023</v>
      </c>
    </row>
    <row r="631" spans="1:22" x14ac:dyDescent="0.35">
      <c r="A631" t="s">
        <v>744</v>
      </c>
      <c r="B631" s="1">
        <v>44938</v>
      </c>
      <c r="C631" t="s">
        <v>106</v>
      </c>
      <c r="D631" t="s">
        <v>145</v>
      </c>
      <c r="E631">
        <v>7802058695</v>
      </c>
      <c r="F631" t="s">
        <v>109</v>
      </c>
      <c r="G631" t="s">
        <v>59</v>
      </c>
      <c r="H631" t="s">
        <v>60</v>
      </c>
      <c r="I631" t="s">
        <v>31</v>
      </c>
      <c r="J631" t="s">
        <v>62</v>
      </c>
      <c r="K631">
        <v>1270.82</v>
      </c>
      <c r="L631">
        <v>314.2</v>
      </c>
      <c r="M631" t="s">
        <v>62</v>
      </c>
      <c r="N631">
        <v>0.24724193827607399</v>
      </c>
      <c r="O631" t="s">
        <v>11351</v>
      </c>
      <c r="P631" t="s">
        <v>11354</v>
      </c>
      <c r="R631" t="s">
        <v>11353</v>
      </c>
      <c r="S631">
        <f>IF(SalesData[[#This Row],[Return Status]]="Returned",1,0)</f>
        <v>0</v>
      </c>
      <c r="T631">
        <v>2183.56</v>
      </c>
      <c r="U631" s="2">
        <f>EOMONTH(SalesData[[#This Row],[Order Date]],0)</f>
        <v>44957</v>
      </c>
      <c r="V631" s="9" t="str">
        <f>"Q"&amp;INT((MONTH(SalesData[[#This Row],[Order Date]])+2)/3)&amp;"-"&amp;YEAR(SalesData[[#This Row],[Order Date]])</f>
        <v>Q1-2023</v>
      </c>
    </row>
    <row r="632" spans="1:22" x14ac:dyDescent="0.35">
      <c r="A632" t="s">
        <v>745</v>
      </c>
      <c r="B632" s="1">
        <v>44956</v>
      </c>
      <c r="C632" t="s">
        <v>325</v>
      </c>
      <c r="D632" t="s">
        <v>99</v>
      </c>
      <c r="E632">
        <v>3505573857</v>
      </c>
      <c r="F632" t="s">
        <v>78</v>
      </c>
      <c r="G632" t="s">
        <v>11362</v>
      </c>
      <c r="H632" t="s">
        <v>16</v>
      </c>
      <c r="I632" t="s">
        <v>17</v>
      </c>
      <c r="J632" t="s">
        <v>65</v>
      </c>
      <c r="K632">
        <v>1171.9000000000001</v>
      </c>
      <c r="L632">
        <v>309.35000000000002</v>
      </c>
      <c r="M632" t="s">
        <v>65</v>
      </c>
      <c r="N632">
        <v>0.26397303524191501</v>
      </c>
      <c r="O632" t="s">
        <v>11351</v>
      </c>
      <c r="P632" t="s">
        <v>11354</v>
      </c>
      <c r="R632" t="s">
        <v>11353</v>
      </c>
      <c r="S632">
        <f>IF(SalesData[[#This Row],[Return Status]]="Returned",1,0)</f>
        <v>0</v>
      </c>
      <c r="U632" s="2">
        <f>EOMONTH(SalesData[[#This Row],[Order Date]],0)</f>
        <v>44957</v>
      </c>
      <c r="V632" s="9" t="str">
        <f>"Q"&amp;INT((MONTH(SalesData[[#This Row],[Order Date]])+2)/3)&amp;"-"&amp;YEAR(SalesData[[#This Row],[Order Date]])</f>
        <v>Q1-2023</v>
      </c>
    </row>
    <row r="633" spans="1:22" x14ac:dyDescent="0.35">
      <c r="A633" t="s">
        <v>1057</v>
      </c>
      <c r="B633" s="1">
        <v>44975</v>
      </c>
      <c r="C633" t="s">
        <v>325</v>
      </c>
      <c r="D633" t="s">
        <v>46</v>
      </c>
      <c r="E633">
        <v>7342031977</v>
      </c>
      <c r="F633" t="s">
        <v>107</v>
      </c>
      <c r="G633" t="s">
        <v>15</v>
      </c>
      <c r="H633" t="s">
        <v>11357</v>
      </c>
      <c r="I633" t="s">
        <v>17</v>
      </c>
      <c r="J633" t="s">
        <v>43</v>
      </c>
      <c r="K633">
        <v>4779.22</v>
      </c>
      <c r="L633">
        <v>290.07</v>
      </c>
      <c r="M633" t="s">
        <v>43</v>
      </c>
      <c r="N633">
        <v>6.0694004460979001E-2</v>
      </c>
      <c r="O633" t="s">
        <v>11351</v>
      </c>
      <c r="P633" t="s">
        <v>11356</v>
      </c>
      <c r="Q633" t="s">
        <v>11365</v>
      </c>
      <c r="R633" t="s">
        <v>11360</v>
      </c>
      <c r="S633">
        <f>IF(SalesData[[#This Row],[Return Status]]="Returned",1,0)</f>
        <v>1</v>
      </c>
      <c r="T633">
        <v>2085.91</v>
      </c>
      <c r="U633" s="2">
        <f>EOMONTH(SalesData[[#This Row],[Order Date]],0)</f>
        <v>44985</v>
      </c>
      <c r="V633" s="9" t="str">
        <f>"Q"&amp;INT((MONTH(SalesData[[#This Row],[Order Date]])+2)/3)&amp;"-"&amp;YEAR(SalesData[[#This Row],[Order Date]])</f>
        <v>Q1-2023</v>
      </c>
    </row>
    <row r="634" spans="1:22" x14ac:dyDescent="0.35">
      <c r="A634" t="s">
        <v>746</v>
      </c>
      <c r="B634" s="1">
        <v>44930</v>
      </c>
      <c r="C634" t="s">
        <v>77</v>
      </c>
      <c r="D634" t="s">
        <v>99</v>
      </c>
      <c r="E634">
        <v>3510409614</v>
      </c>
      <c r="F634" t="s">
        <v>95</v>
      </c>
      <c r="G634" t="s">
        <v>11378</v>
      </c>
      <c r="H634" t="s">
        <v>60</v>
      </c>
      <c r="I634" t="s">
        <v>31</v>
      </c>
      <c r="J634" t="s">
        <v>42</v>
      </c>
      <c r="K634">
        <v>485.68</v>
      </c>
      <c r="L634">
        <v>47.4</v>
      </c>
      <c r="M634" t="s">
        <v>43</v>
      </c>
      <c r="N634">
        <v>9.7595124361719604E-2</v>
      </c>
      <c r="O634" t="s">
        <v>11361</v>
      </c>
      <c r="P634" t="s">
        <v>11356</v>
      </c>
      <c r="R634" t="s">
        <v>11353</v>
      </c>
      <c r="S634">
        <f>IF(SalesData[[#This Row],[Return Status]]="Returned",1,0)</f>
        <v>0</v>
      </c>
      <c r="U634" s="2">
        <f>EOMONTH(SalesData[[#This Row],[Order Date]],0)</f>
        <v>44957</v>
      </c>
      <c r="V634" s="9" t="str">
        <f>"Q"&amp;INT((MONTH(SalesData[[#This Row],[Order Date]])+2)/3)&amp;"-"&amp;YEAR(SalesData[[#This Row],[Order Date]])</f>
        <v>Q1-2023</v>
      </c>
    </row>
    <row r="635" spans="1:22" x14ac:dyDescent="0.35">
      <c r="A635" t="s">
        <v>747</v>
      </c>
      <c r="B635" s="1">
        <v>44938</v>
      </c>
      <c r="C635" t="s">
        <v>113</v>
      </c>
      <c r="D635" t="s">
        <v>46</v>
      </c>
      <c r="E635">
        <v>7365118939</v>
      </c>
      <c r="F635" t="s">
        <v>127</v>
      </c>
      <c r="G635" t="s">
        <v>29</v>
      </c>
      <c r="H635" t="s">
        <v>11357</v>
      </c>
      <c r="I635" t="s">
        <v>31</v>
      </c>
      <c r="J635" t="s">
        <v>42</v>
      </c>
      <c r="K635">
        <v>2790.31</v>
      </c>
      <c r="L635">
        <v>207.49</v>
      </c>
      <c r="M635" t="s">
        <v>43</v>
      </c>
      <c r="N635">
        <v>7.4360913303539805E-2</v>
      </c>
      <c r="O635" t="s">
        <v>11351</v>
      </c>
      <c r="P635" t="s">
        <v>11356</v>
      </c>
      <c r="R635" t="s">
        <v>11353</v>
      </c>
      <c r="S635">
        <f>IF(SalesData[[#This Row],[Return Status]]="Returned",1,0)</f>
        <v>0</v>
      </c>
      <c r="T635">
        <v>2788.38</v>
      </c>
      <c r="U635" s="2">
        <f>EOMONTH(SalesData[[#This Row],[Order Date]],0)</f>
        <v>44957</v>
      </c>
      <c r="V635" s="9" t="str">
        <f>"Q"&amp;INT((MONTH(SalesData[[#This Row],[Order Date]])+2)/3)&amp;"-"&amp;YEAR(SalesData[[#This Row],[Order Date]])</f>
        <v>Q1-2023</v>
      </c>
    </row>
    <row r="636" spans="1:22" x14ac:dyDescent="0.35">
      <c r="A636" t="s">
        <v>748</v>
      </c>
      <c r="B636" s="1">
        <v>44940</v>
      </c>
      <c r="C636" t="s">
        <v>57</v>
      </c>
      <c r="D636" t="s">
        <v>145</v>
      </c>
      <c r="E636">
        <v>3332470739</v>
      </c>
      <c r="F636" t="s">
        <v>22</v>
      </c>
      <c r="G636" t="s">
        <v>23</v>
      </c>
      <c r="H636" t="s">
        <v>24</v>
      </c>
      <c r="I636" t="s">
        <v>17</v>
      </c>
      <c r="J636" t="s">
        <v>62</v>
      </c>
      <c r="K636">
        <v>3143.11</v>
      </c>
      <c r="L636">
        <v>841.24</v>
      </c>
      <c r="M636" t="s">
        <v>62</v>
      </c>
      <c r="N636">
        <v>0.26764573941096598</v>
      </c>
      <c r="O636" t="s">
        <v>11351</v>
      </c>
      <c r="P636" t="s">
        <v>11354</v>
      </c>
      <c r="R636" t="s">
        <v>11353</v>
      </c>
      <c r="S636">
        <f>IF(SalesData[[#This Row],[Return Status]]="Returned",1,0)</f>
        <v>0</v>
      </c>
      <c r="T636">
        <v>2821.33</v>
      </c>
      <c r="U636" s="2">
        <f>EOMONTH(SalesData[[#This Row],[Order Date]],0)</f>
        <v>44957</v>
      </c>
      <c r="V636" s="9" t="str">
        <f>"Q"&amp;INT((MONTH(SalesData[[#This Row],[Order Date]])+2)/3)&amp;"-"&amp;YEAR(SalesData[[#This Row],[Order Date]])</f>
        <v>Q1-2023</v>
      </c>
    </row>
    <row r="637" spans="1:22" x14ac:dyDescent="0.35">
      <c r="A637" t="s">
        <v>749</v>
      </c>
      <c r="B637" s="1">
        <v>44934</v>
      </c>
      <c r="C637" t="s">
        <v>87</v>
      </c>
      <c r="D637" t="s">
        <v>27</v>
      </c>
      <c r="E637">
        <v>826112312</v>
      </c>
      <c r="F637" t="s">
        <v>410</v>
      </c>
      <c r="G637" t="s">
        <v>29</v>
      </c>
      <c r="H637" t="s">
        <v>30</v>
      </c>
      <c r="I637" t="s">
        <v>31</v>
      </c>
      <c r="J637" t="s">
        <v>65</v>
      </c>
      <c r="K637">
        <v>3574.21</v>
      </c>
      <c r="L637">
        <v>795.99</v>
      </c>
      <c r="M637" t="s">
        <v>65</v>
      </c>
      <c r="N637">
        <v>0.222703758313026</v>
      </c>
      <c r="O637" t="s">
        <v>11351</v>
      </c>
      <c r="P637" t="s">
        <v>11354</v>
      </c>
      <c r="R637" t="s">
        <v>11353</v>
      </c>
      <c r="S637">
        <f>IF(SalesData[[#This Row],[Return Status]]="Returned",1,0)</f>
        <v>0</v>
      </c>
      <c r="T637">
        <v>2788.38</v>
      </c>
      <c r="U637" s="2">
        <f>EOMONTH(SalesData[[#This Row],[Order Date]],0)</f>
        <v>44957</v>
      </c>
      <c r="V637" s="9" t="str">
        <f>"Q"&amp;INT((MONTH(SalesData[[#This Row],[Order Date]])+2)/3)&amp;"-"&amp;YEAR(SalesData[[#This Row],[Order Date]])</f>
        <v>Q1-2023</v>
      </c>
    </row>
    <row r="638" spans="1:22" x14ac:dyDescent="0.35">
      <c r="A638" t="s">
        <v>1340</v>
      </c>
      <c r="B638" s="1">
        <v>44971</v>
      </c>
      <c r="C638" t="s">
        <v>325</v>
      </c>
      <c r="D638" t="s">
        <v>145</v>
      </c>
      <c r="E638">
        <v>8470520313</v>
      </c>
      <c r="F638" t="s">
        <v>137</v>
      </c>
      <c r="G638" t="s">
        <v>34</v>
      </c>
      <c r="H638" t="s">
        <v>35</v>
      </c>
      <c r="I638" t="s">
        <v>36</v>
      </c>
      <c r="J638" t="s">
        <v>18</v>
      </c>
      <c r="K638">
        <v>474.03</v>
      </c>
      <c r="L638">
        <v>108.11</v>
      </c>
      <c r="M638" t="s">
        <v>19</v>
      </c>
      <c r="N638">
        <v>0.22806573423623</v>
      </c>
      <c r="O638" t="s">
        <v>11361</v>
      </c>
      <c r="P638" t="s">
        <v>11354</v>
      </c>
      <c r="Q638" t="s">
        <v>11376</v>
      </c>
      <c r="R638" t="s">
        <v>11360</v>
      </c>
      <c r="S638">
        <f>IF(SalesData[[#This Row],[Return Status]]="Returned",1,0)</f>
        <v>1</v>
      </c>
      <c r="U638" s="2">
        <f>EOMONTH(SalesData[[#This Row],[Order Date]],0)</f>
        <v>44985</v>
      </c>
      <c r="V638" s="9" t="str">
        <f>"Q"&amp;INT((MONTH(SalesData[[#This Row],[Order Date]])+2)/3)&amp;"-"&amp;YEAR(SalesData[[#This Row],[Order Date]])</f>
        <v>Q1-2023</v>
      </c>
    </row>
    <row r="639" spans="1:22" x14ac:dyDescent="0.35">
      <c r="A639" t="s">
        <v>750</v>
      </c>
      <c r="B639" s="1">
        <v>44955</v>
      </c>
      <c r="C639" t="s">
        <v>162</v>
      </c>
      <c r="D639" t="s">
        <v>99</v>
      </c>
      <c r="E639">
        <v>7629745493</v>
      </c>
      <c r="F639" t="s">
        <v>109</v>
      </c>
      <c r="G639" t="s">
        <v>59</v>
      </c>
      <c r="H639" t="s">
        <v>60</v>
      </c>
      <c r="I639" t="s">
        <v>31</v>
      </c>
      <c r="J639" t="s">
        <v>18</v>
      </c>
      <c r="K639">
        <v>4637.6899999999996</v>
      </c>
      <c r="L639">
        <v>1234.44</v>
      </c>
      <c r="M639" t="s">
        <v>19</v>
      </c>
      <c r="N639">
        <v>0.26617561760272901</v>
      </c>
      <c r="O639" t="s">
        <v>11351</v>
      </c>
      <c r="P639" t="s">
        <v>11354</v>
      </c>
      <c r="R639" t="s">
        <v>11353</v>
      </c>
      <c r="S639">
        <f>IF(SalesData[[#This Row],[Return Status]]="Returned",1,0)</f>
        <v>0</v>
      </c>
      <c r="T639">
        <v>2183.56</v>
      </c>
      <c r="U639" s="2">
        <f>EOMONTH(SalesData[[#This Row],[Order Date]],0)</f>
        <v>44957</v>
      </c>
      <c r="V639" s="9" t="str">
        <f>"Q"&amp;INT((MONTH(SalesData[[#This Row],[Order Date]])+2)/3)&amp;"-"&amp;YEAR(SalesData[[#This Row],[Order Date]])</f>
        <v>Q1-2023</v>
      </c>
    </row>
    <row r="640" spans="1:22" x14ac:dyDescent="0.35">
      <c r="A640" t="s">
        <v>751</v>
      </c>
      <c r="B640" s="1">
        <v>44929</v>
      </c>
      <c r="C640" t="s">
        <v>92</v>
      </c>
      <c r="D640" t="s">
        <v>145</v>
      </c>
      <c r="E640">
        <v>828323089</v>
      </c>
      <c r="F640" t="s">
        <v>95</v>
      </c>
      <c r="G640" t="s">
        <v>59</v>
      </c>
      <c r="H640" t="s">
        <v>60</v>
      </c>
      <c r="I640" t="s">
        <v>31</v>
      </c>
      <c r="J640" t="s">
        <v>19</v>
      </c>
      <c r="K640">
        <v>1313.1</v>
      </c>
      <c r="L640">
        <v>157.13</v>
      </c>
      <c r="M640" t="s">
        <v>19</v>
      </c>
      <c r="N640">
        <v>0.11966339197319301</v>
      </c>
      <c r="O640" t="s">
        <v>11351</v>
      </c>
      <c r="P640" t="s">
        <v>11352</v>
      </c>
      <c r="R640" t="s">
        <v>11353</v>
      </c>
      <c r="S640">
        <f>IF(SalesData[[#This Row],[Return Status]]="Returned",1,0)</f>
        <v>0</v>
      </c>
      <c r="T640">
        <v>2183.56</v>
      </c>
      <c r="U640" s="2">
        <f>EOMONTH(SalesData[[#This Row],[Order Date]],0)</f>
        <v>44957</v>
      </c>
      <c r="V640" s="9" t="str">
        <f>"Q"&amp;INT((MONTH(SalesData[[#This Row],[Order Date]])+2)/3)&amp;"-"&amp;YEAR(SalesData[[#This Row],[Order Date]])</f>
        <v>Q1-2023</v>
      </c>
    </row>
    <row r="641" spans="1:22" x14ac:dyDescent="0.35">
      <c r="A641" t="s">
        <v>752</v>
      </c>
      <c r="B641" s="1">
        <v>44947</v>
      </c>
      <c r="C641" t="s">
        <v>26</v>
      </c>
      <c r="D641" t="s">
        <v>13</v>
      </c>
      <c r="E641">
        <v>8297168157</v>
      </c>
      <c r="F641" t="s">
        <v>222</v>
      </c>
      <c r="G641" t="s">
        <v>11381</v>
      </c>
      <c r="H641" t="s">
        <v>11357</v>
      </c>
      <c r="I641" t="s">
        <v>36</v>
      </c>
      <c r="J641" t="s">
        <v>18</v>
      </c>
      <c r="K641">
        <v>3881.02</v>
      </c>
      <c r="L641">
        <v>840.39</v>
      </c>
      <c r="M641" t="s">
        <v>19</v>
      </c>
      <c r="N641">
        <v>0.21653843577203899</v>
      </c>
      <c r="O641" t="s">
        <v>11351</v>
      </c>
      <c r="P641" t="s">
        <v>11354</v>
      </c>
      <c r="R641" t="s">
        <v>11353</v>
      </c>
      <c r="S641">
        <f>IF(SalesData[[#This Row],[Return Status]]="Returned",1,0)</f>
        <v>0</v>
      </c>
      <c r="U641" s="2">
        <f>EOMONTH(SalesData[[#This Row],[Order Date]],0)</f>
        <v>44957</v>
      </c>
      <c r="V641" s="9" t="str">
        <f>"Q"&amp;INT((MONTH(SalesData[[#This Row],[Order Date]])+2)/3)&amp;"-"&amp;YEAR(SalesData[[#This Row],[Order Date]])</f>
        <v>Q1-2023</v>
      </c>
    </row>
    <row r="642" spans="1:22" x14ac:dyDescent="0.35">
      <c r="A642" t="s">
        <v>753</v>
      </c>
      <c r="B642" s="1">
        <v>44955</v>
      </c>
      <c r="C642" t="s">
        <v>87</v>
      </c>
      <c r="D642" t="s">
        <v>39</v>
      </c>
      <c r="E642">
        <v>8509025561</v>
      </c>
      <c r="F642" t="s">
        <v>238</v>
      </c>
      <c r="G642" t="s">
        <v>74</v>
      </c>
      <c r="H642" t="s">
        <v>75</v>
      </c>
      <c r="I642" t="s">
        <v>36</v>
      </c>
      <c r="J642" t="s">
        <v>65</v>
      </c>
      <c r="K642">
        <v>3009.73</v>
      </c>
      <c r="L642">
        <v>558.67999999999995</v>
      </c>
      <c r="M642" t="s">
        <v>65</v>
      </c>
      <c r="N642">
        <v>0.18562462413572001</v>
      </c>
      <c r="O642" t="s">
        <v>11351</v>
      </c>
      <c r="P642" t="s">
        <v>11352</v>
      </c>
      <c r="R642" t="s">
        <v>11353</v>
      </c>
      <c r="S642">
        <f>IF(SalesData[[#This Row],[Return Status]]="Returned",1,0)</f>
        <v>0</v>
      </c>
      <c r="T642">
        <v>2420.2800000000002</v>
      </c>
      <c r="U642" s="2">
        <f>EOMONTH(SalesData[[#This Row],[Order Date]],0)</f>
        <v>44957</v>
      </c>
      <c r="V642" s="9" t="str">
        <f>"Q"&amp;INT((MONTH(SalesData[[#This Row],[Order Date]])+2)/3)&amp;"-"&amp;YEAR(SalesData[[#This Row],[Order Date]])</f>
        <v>Q1-2023</v>
      </c>
    </row>
    <row r="643" spans="1:22" x14ac:dyDescent="0.35">
      <c r="A643" t="s">
        <v>755</v>
      </c>
      <c r="B643" s="1">
        <v>44954</v>
      </c>
      <c r="C643" t="s">
        <v>205</v>
      </c>
      <c r="D643" t="s">
        <v>99</v>
      </c>
      <c r="E643">
        <v>5505429608</v>
      </c>
      <c r="F643" t="s">
        <v>168</v>
      </c>
      <c r="G643" t="s">
        <v>54</v>
      </c>
      <c r="H643" t="s">
        <v>55</v>
      </c>
      <c r="I643" t="s">
        <v>31</v>
      </c>
      <c r="J643" t="s">
        <v>62</v>
      </c>
      <c r="K643">
        <v>2062.71</v>
      </c>
      <c r="L643">
        <v>538.63</v>
      </c>
      <c r="M643" t="s">
        <v>62</v>
      </c>
      <c r="N643">
        <v>0.26112735188174802</v>
      </c>
      <c r="O643" t="s">
        <v>11351</v>
      </c>
      <c r="P643" t="s">
        <v>11354</v>
      </c>
      <c r="R643" t="s">
        <v>11353</v>
      </c>
      <c r="S643">
        <f>IF(SalesData[[#This Row],[Return Status]]="Returned",1,0)</f>
        <v>0</v>
      </c>
      <c r="U643" s="2">
        <f>EOMONTH(SalesData[[#This Row],[Order Date]],0)</f>
        <v>44957</v>
      </c>
      <c r="V643" s="9" t="str">
        <f>"Q"&amp;INT((MONTH(SalesData[[#This Row],[Order Date]])+2)/3)&amp;"-"&amp;YEAR(SalesData[[#This Row],[Order Date]])</f>
        <v>Q1-2023</v>
      </c>
    </row>
    <row r="644" spans="1:22" x14ac:dyDescent="0.35">
      <c r="A644" t="s">
        <v>756</v>
      </c>
      <c r="B644" s="1">
        <v>44927</v>
      </c>
      <c r="C644" t="s">
        <v>144</v>
      </c>
      <c r="D644" t="s">
        <v>46</v>
      </c>
      <c r="E644">
        <v>1648188044</v>
      </c>
      <c r="F644" t="s">
        <v>78</v>
      </c>
      <c r="G644" t="s">
        <v>15</v>
      </c>
      <c r="H644" t="s">
        <v>16</v>
      </c>
      <c r="I644" t="s">
        <v>17</v>
      </c>
      <c r="J644" t="s">
        <v>19</v>
      </c>
      <c r="K644">
        <v>2588</v>
      </c>
      <c r="L644">
        <v>341.83</v>
      </c>
      <c r="M644" t="s">
        <v>19</v>
      </c>
      <c r="N644">
        <v>0.13208268933539399</v>
      </c>
      <c r="O644" t="s">
        <v>11351</v>
      </c>
      <c r="P644" t="s">
        <v>11352</v>
      </c>
      <c r="R644" t="s">
        <v>11353</v>
      </c>
      <c r="S644">
        <f>IF(SalesData[[#This Row],[Return Status]]="Returned",1,0)</f>
        <v>0</v>
      </c>
      <c r="T644">
        <v>2085.91</v>
      </c>
      <c r="U644" s="2">
        <f>EOMONTH(SalesData[[#This Row],[Order Date]],0)</f>
        <v>44957</v>
      </c>
      <c r="V644" s="9" t="str">
        <f>"Q"&amp;INT((MONTH(SalesData[[#This Row],[Order Date]])+2)/3)&amp;"-"&amp;YEAR(SalesData[[#This Row],[Order Date]])</f>
        <v>Q1-2023</v>
      </c>
    </row>
    <row r="645" spans="1:22" x14ac:dyDescent="0.35">
      <c r="A645" t="s">
        <v>757</v>
      </c>
      <c r="B645" s="1">
        <v>44946</v>
      </c>
      <c r="C645" t="s">
        <v>49</v>
      </c>
      <c r="D645" t="s">
        <v>80</v>
      </c>
      <c r="E645">
        <v>9428946420</v>
      </c>
      <c r="F645" t="s">
        <v>88</v>
      </c>
      <c r="G645" t="s">
        <v>89</v>
      </c>
      <c r="H645" t="s">
        <v>11357</v>
      </c>
      <c r="I645" t="s">
        <v>31</v>
      </c>
      <c r="J645" t="s">
        <v>62</v>
      </c>
      <c r="K645">
        <v>1085.0899999999999</v>
      </c>
      <c r="L645">
        <v>123.25</v>
      </c>
      <c r="M645" t="s">
        <v>62</v>
      </c>
      <c r="N645">
        <v>0.113585048244846</v>
      </c>
      <c r="O645" t="s">
        <v>11351</v>
      </c>
      <c r="P645" t="s">
        <v>11352</v>
      </c>
      <c r="R645" t="s">
        <v>11353</v>
      </c>
      <c r="S645">
        <f>IF(SalesData[[#This Row],[Return Status]]="Returned",1,0)</f>
        <v>0</v>
      </c>
      <c r="T645">
        <v>207.68</v>
      </c>
      <c r="U645" s="2">
        <f>EOMONTH(SalesData[[#This Row],[Order Date]],0)</f>
        <v>44957</v>
      </c>
      <c r="V645" s="9" t="str">
        <f>"Q"&amp;INT((MONTH(SalesData[[#This Row],[Order Date]])+2)/3)&amp;"-"&amp;YEAR(SalesData[[#This Row],[Order Date]])</f>
        <v>Q1-2023</v>
      </c>
    </row>
    <row r="646" spans="1:22" x14ac:dyDescent="0.35">
      <c r="A646" t="s">
        <v>758</v>
      </c>
      <c r="B646" s="1">
        <v>44941</v>
      </c>
      <c r="C646" t="s">
        <v>38</v>
      </c>
      <c r="D646" t="s">
        <v>72</v>
      </c>
      <c r="E646">
        <v>263558243</v>
      </c>
      <c r="F646" t="s">
        <v>129</v>
      </c>
      <c r="G646" t="s">
        <v>11371</v>
      </c>
      <c r="H646" t="s">
        <v>55</v>
      </c>
      <c r="I646" t="s">
        <v>31</v>
      </c>
      <c r="J646" t="s">
        <v>65</v>
      </c>
      <c r="K646">
        <v>3964.63</v>
      </c>
      <c r="L646">
        <v>1042.83</v>
      </c>
      <c r="M646" t="s">
        <v>65</v>
      </c>
      <c r="N646">
        <v>0.26303337259719101</v>
      </c>
      <c r="O646" t="s">
        <v>11351</v>
      </c>
      <c r="P646" t="s">
        <v>11354</v>
      </c>
      <c r="R646" t="s">
        <v>11353</v>
      </c>
      <c r="S646">
        <f>IF(SalesData[[#This Row],[Return Status]]="Returned",1,0)</f>
        <v>0</v>
      </c>
      <c r="U646" s="2">
        <f>EOMONTH(SalesData[[#This Row],[Order Date]],0)</f>
        <v>44957</v>
      </c>
      <c r="V646" s="9" t="str">
        <f>"Q"&amp;INT((MONTH(SalesData[[#This Row],[Order Date]])+2)/3)&amp;"-"&amp;YEAR(SalesData[[#This Row],[Order Date]])</f>
        <v>Q1-2023</v>
      </c>
    </row>
    <row r="647" spans="1:22" x14ac:dyDescent="0.35">
      <c r="A647" t="s">
        <v>759</v>
      </c>
      <c r="B647" s="1">
        <v>44951</v>
      </c>
      <c r="C647" t="s">
        <v>149</v>
      </c>
      <c r="D647" t="s">
        <v>145</v>
      </c>
      <c r="E647">
        <v>4527905040</v>
      </c>
      <c r="F647" t="s">
        <v>114</v>
      </c>
      <c r="G647" t="s">
        <v>59</v>
      </c>
      <c r="H647" t="s">
        <v>60</v>
      </c>
      <c r="I647" t="s">
        <v>31</v>
      </c>
      <c r="J647" t="s">
        <v>43</v>
      </c>
      <c r="K647">
        <v>987.76</v>
      </c>
      <c r="L647">
        <v>169.97</v>
      </c>
      <c r="M647" t="s">
        <v>43</v>
      </c>
      <c r="N647">
        <v>0.17207621284522601</v>
      </c>
      <c r="O647" t="s">
        <v>11355</v>
      </c>
      <c r="P647" t="s">
        <v>11352</v>
      </c>
      <c r="R647" t="s">
        <v>11353</v>
      </c>
      <c r="S647">
        <f>IF(SalesData[[#This Row],[Return Status]]="Returned",1,0)</f>
        <v>0</v>
      </c>
      <c r="T647">
        <v>2183.56</v>
      </c>
      <c r="U647" s="2">
        <f>EOMONTH(SalesData[[#This Row],[Order Date]],0)</f>
        <v>44957</v>
      </c>
      <c r="V647" s="9" t="str">
        <f>"Q"&amp;INT((MONTH(SalesData[[#This Row],[Order Date]])+2)/3)&amp;"-"&amp;YEAR(SalesData[[#This Row],[Order Date]])</f>
        <v>Q1-2023</v>
      </c>
    </row>
    <row r="648" spans="1:22" x14ac:dyDescent="0.35">
      <c r="A648" t="s">
        <v>760</v>
      </c>
      <c r="B648" s="1">
        <v>44932</v>
      </c>
      <c r="C648" t="s">
        <v>92</v>
      </c>
      <c r="D648" t="s">
        <v>13</v>
      </c>
      <c r="E648">
        <v>1978718093</v>
      </c>
      <c r="F648" t="s">
        <v>168</v>
      </c>
      <c r="G648" t="s">
        <v>54</v>
      </c>
      <c r="H648" t="s">
        <v>11357</v>
      </c>
      <c r="I648" t="s">
        <v>31</v>
      </c>
      <c r="J648" t="s">
        <v>19</v>
      </c>
      <c r="K648">
        <v>2036.87</v>
      </c>
      <c r="L648">
        <v>238.75</v>
      </c>
      <c r="M648" t="s">
        <v>19</v>
      </c>
      <c r="N648">
        <v>0.117214157015421</v>
      </c>
      <c r="O648" t="s">
        <v>11351</v>
      </c>
      <c r="P648" t="s">
        <v>11352</v>
      </c>
      <c r="R648" t="s">
        <v>11353</v>
      </c>
      <c r="S648">
        <f>IF(SalesData[[#This Row],[Return Status]]="Returned",1,0)</f>
        <v>0</v>
      </c>
      <c r="U648" s="2">
        <f>EOMONTH(SalesData[[#This Row],[Order Date]],0)</f>
        <v>44957</v>
      </c>
      <c r="V648" s="9" t="str">
        <f>"Q"&amp;INT((MONTH(SalesData[[#This Row],[Order Date]])+2)/3)&amp;"-"&amp;YEAR(SalesData[[#This Row],[Order Date]])</f>
        <v>Q1-2023</v>
      </c>
    </row>
    <row r="649" spans="1:22" x14ac:dyDescent="0.35">
      <c r="A649" t="s">
        <v>761</v>
      </c>
      <c r="B649" s="1">
        <v>44930</v>
      </c>
      <c r="C649" t="s">
        <v>97</v>
      </c>
      <c r="D649" t="s">
        <v>80</v>
      </c>
      <c r="E649">
        <v>1786880023</v>
      </c>
      <c r="F649" t="s">
        <v>50</v>
      </c>
      <c r="G649" t="s">
        <v>34</v>
      </c>
      <c r="H649" t="s">
        <v>35</v>
      </c>
      <c r="I649" t="s">
        <v>36</v>
      </c>
      <c r="J649" t="s">
        <v>18</v>
      </c>
      <c r="K649">
        <v>2757.71</v>
      </c>
      <c r="L649">
        <v>706.39</v>
      </c>
      <c r="M649" t="s">
        <v>19</v>
      </c>
      <c r="N649">
        <v>0.25615093682801998</v>
      </c>
      <c r="O649" t="s">
        <v>11351</v>
      </c>
      <c r="P649" t="s">
        <v>11354</v>
      </c>
      <c r="R649" t="s">
        <v>11353</v>
      </c>
      <c r="S649">
        <f>IF(SalesData[[#This Row],[Return Status]]="Returned",1,0)</f>
        <v>0</v>
      </c>
      <c r="U649" s="2">
        <f>EOMONTH(SalesData[[#This Row],[Order Date]],0)</f>
        <v>44957</v>
      </c>
      <c r="V649" s="9" t="str">
        <f>"Q"&amp;INT((MONTH(SalesData[[#This Row],[Order Date]])+2)/3)&amp;"-"&amp;YEAR(SalesData[[#This Row],[Order Date]])</f>
        <v>Q1-2023</v>
      </c>
    </row>
    <row r="650" spans="1:22" x14ac:dyDescent="0.35">
      <c r="A650" t="s">
        <v>762</v>
      </c>
      <c r="B650" s="1">
        <v>44945</v>
      </c>
      <c r="C650" t="s">
        <v>184</v>
      </c>
      <c r="D650" t="s">
        <v>13</v>
      </c>
      <c r="E650">
        <v>6093659520</v>
      </c>
      <c r="F650" t="s">
        <v>100</v>
      </c>
      <c r="G650" t="s">
        <v>11382</v>
      </c>
      <c r="H650" t="s">
        <v>35</v>
      </c>
      <c r="I650" t="s">
        <v>36</v>
      </c>
      <c r="J650" t="s">
        <v>61</v>
      </c>
      <c r="K650">
        <v>562.1</v>
      </c>
      <c r="L650">
        <v>61.22</v>
      </c>
      <c r="M650" t="s">
        <v>62</v>
      </c>
      <c r="N650">
        <v>0.10891300480341599</v>
      </c>
      <c r="O650" t="s">
        <v>11355</v>
      </c>
      <c r="P650" t="s">
        <v>11352</v>
      </c>
      <c r="R650" t="s">
        <v>11353</v>
      </c>
      <c r="S650">
        <f>IF(SalesData[[#This Row],[Return Status]]="Returned",1,0)</f>
        <v>0</v>
      </c>
      <c r="U650" s="2">
        <f>EOMONTH(SalesData[[#This Row],[Order Date]],0)</f>
        <v>44957</v>
      </c>
      <c r="V650" s="9" t="str">
        <f>"Q"&amp;INT((MONTH(SalesData[[#This Row],[Order Date]])+2)/3)&amp;"-"&amp;YEAR(SalesData[[#This Row],[Order Date]])</f>
        <v>Q1-2023</v>
      </c>
    </row>
    <row r="651" spans="1:22" x14ac:dyDescent="0.35">
      <c r="A651" t="s">
        <v>763</v>
      </c>
      <c r="B651" s="1">
        <v>44943</v>
      </c>
      <c r="C651" t="s">
        <v>67</v>
      </c>
      <c r="D651" t="s">
        <v>145</v>
      </c>
      <c r="E651">
        <v>2399821374</v>
      </c>
      <c r="F651" t="s">
        <v>154</v>
      </c>
      <c r="G651" t="s">
        <v>11370</v>
      </c>
      <c r="H651" t="s">
        <v>30</v>
      </c>
      <c r="I651" t="s">
        <v>31</v>
      </c>
      <c r="J651" t="s">
        <v>65</v>
      </c>
      <c r="K651">
        <v>3483.18</v>
      </c>
      <c r="L651">
        <v>910.73</v>
      </c>
      <c r="M651" t="s">
        <v>65</v>
      </c>
      <c r="N651">
        <v>0.26146509798517398</v>
      </c>
      <c r="O651" t="s">
        <v>11351</v>
      </c>
      <c r="P651" t="s">
        <v>11354</v>
      </c>
      <c r="R651" t="s">
        <v>11353</v>
      </c>
      <c r="S651">
        <f>IF(SalesData[[#This Row],[Return Status]]="Returned",1,0)</f>
        <v>0</v>
      </c>
      <c r="U651" s="2">
        <f>EOMONTH(SalesData[[#This Row],[Order Date]],0)</f>
        <v>44957</v>
      </c>
      <c r="V651" s="9" t="str">
        <f>"Q"&amp;INT((MONTH(SalesData[[#This Row],[Order Date]])+2)/3)&amp;"-"&amp;YEAR(SalesData[[#This Row],[Order Date]])</f>
        <v>Q1-2023</v>
      </c>
    </row>
    <row r="652" spans="1:22" x14ac:dyDescent="0.35">
      <c r="A652" t="s">
        <v>764</v>
      </c>
      <c r="B652" s="1">
        <v>44946</v>
      </c>
      <c r="C652" t="s">
        <v>176</v>
      </c>
      <c r="D652" t="s">
        <v>27</v>
      </c>
      <c r="E652">
        <v>3766608112</v>
      </c>
      <c r="F652" t="s">
        <v>120</v>
      </c>
      <c r="G652" t="s">
        <v>141</v>
      </c>
      <c r="H652" t="s">
        <v>121</v>
      </c>
      <c r="I652" t="s">
        <v>17</v>
      </c>
      <c r="J652" t="s">
        <v>65</v>
      </c>
      <c r="K652">
        <v>2610.88</v>
      </c>
      <c r="L652">
        <v>221.56</v>
      </c>
      <c r="M652" t="s">
        <v>65</v>
      </c>
      <c r="N652">
        <v>8.48602769947297E-2</v>
      </c>
      <c r="O652" t="s">
        <v>11351</v>
      </c>
      <c r="P652" t="s">
        <v>11356</v>
      </c>
      <c r="R652" t="s">
        <v>11353</v>
      </c>
      <c r="S652">
        <f>IF(SalesData[[#This Row],[Return Status]]="Returned",1,0)</f>
        <v>0</v>
      </c>
      <c r="T652">
        <v>2793.38</v>
      </c>
      <c r="U652" s="2">
        <f>EOMONTH(SalesData[[#This Row],[Order Date]],0)</f>
        <v>44957</v>
      </c>
      <c r="V652" s="9" t="str">
        <f>"Q"&amp;INT((MONTH(SalesData[[#This Row],[Order Date]])+2)/3)&amp;"-"&amp;YEAR(SalesData[[#This Row],[Order Date]])</f>
        <v>Q1-2023</v>
      </c>
    </row>
    <row r="653" spans="1:22" x14ac:dyDescent="0.35">
      <c r="A653" t="s">
        <v>1110</v>
      </c>
      <c r="B653" s="1">
        <v>44969</v>
      </c>
      <c r="C653" t="s">
        <v>205</v>
      </c>
      <c r="D653" t="s">
        <v>39</v>
      </c>
      <c r="E653">
        <v>1900002956</v>
      </c>
      <c r="F653" t="s">
        <v>147</v>
      </c>
      <c r="G653" t="s">
        <v>84</v>
      </c>
      <c r="H653" t="s">
        <v>85</v>
      </c>
      <c r="I653" t="s">
        <v>31</v>
      </c>
      <c r="J653" t="s">
        <v>65</v>
      </c>
      <c r="K653">
        <v>3506.07</v>
      </c>
      <c r="L653">
        <v>165.76</v>
      </c>
      <c r="M653" t="s">
        <v>65</v>
      </c>
      <c r="N653">
        <v>4.7278006428850501E-2</v>
      </c>
      <c r="O653" t="s">
        <v>11351</v>
      </c>
      <c r="P653" t="s">
        <v>11356</v>
      </c>
      <c r="Q653" t="s">
        <v>11364</v>
      </c>
      <c r="R653" t="s">
        <v>11360</v>
      </c>
      <c r="S653">
        <f>IF(SalesData[[#This Row],[Return Status]]="Returned",1,0)</f>
        <v>1</v>
      </c>
      <c r="T653">
        <v>847.14</v>
      </c>
      <c r="U653" s="2">
        <f>EOMONTH(SalesData[[#This Row],[Order Date]],0)</f>
        <v>44985</v>
      </c>
      <c r="V653" s="9" t="str">
        <f>"Q"&amp;INT((MONTH(SalesData[[#This Row],[Order Date]])+2)/3)&amp;"-"&amp;YEAR(SalesData[[#This Row],[Order Date]])</f>
        <v>Q1-2023</v>
      </c>
    </row>
    <row r="654" spans="1:22" x14ac:dyDescent="0.35">
      <c r="A654" t="s">
        <v>766</v>
      </c>
      <c r="B654" s="1">
        <v>44939</v>
      </c>
      <c r="C654" t="s">
        <v>12</v>
      </c>
      <c r="D654" t="s">
        <v>46</v>
      </c>
      <c r="E654">
        <v>8735437882</v>
      </c>
      <c r="F654" t="s">
        <v>95</v>
      </c>
      <c r="G654" t="s">
        <v>59</v>
      </c>
      <c r="H654" t="s">
        <v>60</v>
      </c>
      <c r="I654" t="s">
        <v>31</v>
      </c>
      <c r="J654" t="s">
        <v>19</v>
      </c>
      <c r="K654">
        <v>285.93</v>
      </c>
      <c r="L654">
        <v>60.07</v>
      </c>
      <c r="M654" t="s">
        <v>19</v>
      </c>
      <c r="N654">
        <v>0.21008638477949201</v>
      </c>
      <c r="O654" t="s">
        <v>11361</v>
      </c>
      <c r="P654" t="s">
        <v>11354</v>
      </c>
      <c r="R654" t="s">
        <v>11353</v>
      </c>
      <c r="S654">
        <f>IF(SalesData[[#This Row],[Return Status]]="Returned",1,0)</f>
        <v>0</v>
      </c>
      <c r="T654">
        <v>2183.56</v>
      </c>
      <c r="U654" s="2">
        <f>EOMONTH(SalesData[[#This Row],[Order Date]],0)</f>
        <v>44957</v>
      </c>
      <c r="V654" s="9" t="str">
        <f>"Q"&amp;INT((MONTH(SalesData[[#This Row],[Order Date]])+2)/3)&amp;"-"&amp;YEAR(SalesData[[#This Row],[Order Date]])</f>
        <v>Q1-2023</v>
      </c>
    </row>
    <row r="655" spans="1:22" x14ac:dyDescent="0.35">
      <c r="A655" t="s">
        <v>767</v>
      </c>
      <c r="B655" s="1">
        <v>44956</v>
      </c>
      <c r="C655" t="s">
        <v>52</v>
      </c>
      <c r="D655" t="s">
        <v>13</v>
      </c>
      <c r="E655">
        <v>4492074926</v>
      </c>
      <c r="F655" t="s">
        <v>100</v>
      </c>
      <c r="G655" t="s">
        <v>34</v>
      </c>
      <c r="H655" t="s">
        <v>35</v>
      </c>
      <c r="I655" t="s">
        <v>36</v>
      </c>
      <c r="J655" t="s">
        <v>42</v>
      </c>
      <c r="K655">
        <v>4154.8100000000004</v>
      </c>
      <c r="L655">
        <v>844.56</v>
      </c>
      <c r="M655" t="s">
        <v>43</v>
      </c>
      <c r="N655">
        <v>0.20327283317407999</v>
      </c>
      <c r="O655" t="s">
        <v>11351</v>
      </c>
      <c r="P655" t="s">
        <v>11354</v>
      </c>
      <c r="R655" t="s">
        <v>11353</v>
      </c>
      <c r="S655">
        <f>IF(SalesData[[#This Row],[Return Status]]="Returned",1,0)</f>
        <v>0</v>
      </c>
      <c r="U655" s="2">
        <f>EOMONTH(SalesData[[#This Row],[Order Date]],0)</f>
        <v>44957</v>
      </c>
      <c r="V655" s="9" t="str">
        <f>"Q"&amp;INT((MONTH(SalesData[[#This Row],[Order Date]])+2)/3)&amp;"-"&amp;YEAR(SalesData[[#This Row],[Order Date]])</f>
        <v>Q1-2023</v>
      </c>
    </row>
    <row r="656" spans="1:22" x14ac:dyDescent="0.35">
      <c r="A656" t="s">
        <v>768</v>
      </c>
      <c r="B656" s="1">
        <v>44949</v>
      </c>
      <c r="C656" t="s">
        <v>162</v>
      </c>
      <c r="D656" t="s">
        <v>80</v>
      </c>
      <c r="E656">
        <v>9325914084</v>
      </c>
      <c r="F656" t="s">
        <v>156</v>
      </c>
      <c r="G656" t="s">
        <v>84</v>
      </c>
      <c r="H656" t="s">
        <v>85</v>
      </c>
      <c r="I656" t="s">
        <v>31</v>
      </c>
      <c r="J656" t="s">
        <v>65</v>
      </c>
      <c r="K656">
        <v>1486.27</v>
      </c>
      <c r="L656">
        <v>101.29</v>
      </c>
      <c r="M656" t="s">
        <v>65</v>
      </c>
      <c r="N656">
        <v>6.8150470641269806E-2</v>
      </c>
      <c r="O656" t="s">
        <v>11351</v>
      </c>
      <c r="P656" t="s">
        <v>11356</v>
      </c>
      <c r="R656" t="s">
        <v>11353</v>
      </c>
      <c r="S656">
        <f>IF(SalesData[[#This Row],[Return Status]]="Returned",1,0)</f>
        <v>0</v>
      </c>
      <c r="T656">
        <v>847.14</v>
      </c>
      <c r="U656" s="2">
        <f>EOMONTH(SalesData[[#This Row],[Order Date]],0)</f>
        <v>44957</v>
      </c>
      <c r="V656" s="9" t="str">
        <f>"Q"&amp;INT((MONTH(SalesData[[#This Row],[Order Date]])+2)/3)&amp;"-"&amp;YEAR(SalesData[[#This Row],[Order Date]])</f>
        <v>Q1-2023</v>
      </c>
    </row>
    <row r="657" spans="1:22" x14ac:dyDescent="0.35">
      <c r="A657" t="s">
        <v>769</v>
      </c>
      <c r="B657" s="1">
        <v>44929</v>
      </c>
      <c r="C657" t="s">
        <v>67</v>
      </c>
      <c r="D657" t="s">
        <v>80</v>
      </c>
      <c r="E657">
        <v>1760723483</v>
      </c>
      <c r="F657" t="s">
        <v>185</v>
      </c>
      <c r="G657" t="s">
        <v>164</v>
      </c>
      <c r="H657" t="s">
        <v>165</v>
      </c>
      <c r="I657" t="s">
        <v>36</v>
      </c>
      <c r="J657" t="s">
        <v>65</v>
      </c>
      <c r="K657">
        <v>3257.94</v>
      </c>
      <c r="L657">
        <v>888.12</v>
      </c>
      <c r="M657" t="s">
        <v>65</v>
      </c>
      <c r="N657">
        <v>0.27260170537210598</v>
      </c>
      <c r="O657" t="s">
        <v>11351</v>
      </c>
      <c r="P657" t="s">
        <v>11354</v>
      </c>
      <c r="R657" t="s">
        <v>11353</v>
      </c>
      <c r="S657">
        <f>IF(SalesData[[#This Row],[Return Status]]="Returned",1,0)</f>
        <v>0</v>
      </c>
      <c r="U657" s="2">
        <f>EOMONTH(SalesData[[#This Row],[Order Date]],0)</f>
        <v>44957</v>
      </c>
      <c r="V657" s="9" t="str">
        <f>"Q"&amp;INT((MONTH(SalesData[[#This Row],[Order Date]])+2)/3)&amp;"-"&amp;YEAR(SalesData[[#This Row],[Order Date]])</f>
        <v>Q1-2023</v>
      </c>
    </row>
    <row r="658" spans="1:22" x14ac:dyDescent="0.35">
      <c r="A658" t="s">
        <v>770</v>
      </c>
      <c r="B658" s="1">
        <v>44927</v>
      </c>
      <c r="C658" t="s">
        <v>124</v>
      </c>
      <c r="D658" t="s">
        <v>13</v>
      </c>
      <c r="E658">
        <v>2996508269</v>
      </c>
      <c r="F658" t="s">
        <v>127</v>
      </c>
      <c r="G658" t="s">
        <v>29</v>
      </c>
      <c r="H658" t="s">
        <v>11357</v>
      </c>
      <c r="I658" t="s">
        <v>31</v>
      </c>
      <c r="J658" t="s">
        <v>19</v>
      </c>
      <c r="K658">
        <v>2873.11</v>
      </c>
      <c r="L658">
        <v>353.6</v>
      </c>
      <c r="M658" t="s">
        <v>19</v>
      </c>
      <c r="N658">
        <v>0.123072210949111</v>
      </c>
      <c r="O658" t="s">
        <v>11351</v>
      </c>
      <c r="P658" t="s">
        <v>11352</v>
      </c>
      <c r="R658" t="s">
        <v>11353</v>
      </c>
      <c r="S658">
        <f>IF(SalesData[[#This Row],[Return Status]]="Returned",1,0)</f>
        <v>0</v>
      </c>
      <c r="T658">
        <v>2788.38</v>
      </c>
      <c r="U658" s="2">
        <f>EOMONTH(SalesData[[#This Row],[Order Date]],0)</f>
        <v>44957</v>
      </c>
      <c r="V658" s="9" t="str">
        <f>"Q"&amp;INT((MONTH(SalesData[[#This Row],[Order Date]])+2)/3)&amp;"-"&amp;YEAR(SalesData[[#This Row],[Order Date]])</f>
        <v>Q1-2023</v>
      </c>
    </row>
    <row r="659" spans="1:22" x14ac:dyDescent="0.35">
      <c r="A659" t="s">
        <v>771</v>
      </c>
      <c r="B659" s="1">
        <v>44954</v>
      </c>
      <c r="C659" t="s">
        <v>144</v>
      </c>
      <c r="D659" t="s">
        <v>145</v>
      </c>
      <c r="E659">
        <v>3859514346</v>
      </c>
      <c r="F659" t="s">
        <v>114</v>
      </c>
      <c r="G659" t="s">
        <v>59</v>
      </c>
      <c r="H659" t="s">
        <v>60</v>
      </c>
      <c r="I659" t="s">
        <v>31</v>
      </c>
      <c r="J659" t="s">
        <v>18</v>
      </c>
      <c r="K659">
        <v>3137.69</v>
      </c>
      <c r="L659">
        <v>128.49</v>
      </c>
      <c r="M659" t="s">
        <v>19</v>
      </c>
      <c r="N659">
        <v>4.0950508176397303E-2</v>
      </c>
      <c r="O659" t="s">
        <v>11351</v>
      </c>
      <c r="P659" t="s">
        <v>11356</v>
      </c>
      <c r="R659" t="s">
        <v>11353</v>
      </c>
      <c r="S659">
        <f>IF(SalesData[[#This Row],[Return Status]]="Returned",1,0)</f>
        <v>0</v>
      </c>
      <c r="T659">
        <v>2183.56</v>
      </c>
      <c r="U659" s="2">
        <f>EOMONTH(SalesData[[#This Row],[Order Date]],0)</f>
        <v>44957</v>
      </c>
      <c r="V659" s="9" t="str">
        <f>"Q"&amp;INT((MONTH(SalesData[[#This Row],[Order Date]])+2)/3)&amp;"-"&amp;YEAR(SalesData[[#This Row],[Order Date]])</f>
        <v>Q1-2023</v>
      </c>
    </row>
    <row r="660" spans="1:22" x14ac:dyDescent="0.35">
      <c r="A660" t="s">
        <v>772</v>
      </c>
      <c r="B660" s="1">
        <v>44950</v>
      </c>
      <c r="C660" t="s">
        <v>176</v>
      </c>
      <c r="D660" t="s">
        <v>80</v>
      </c>
      <c r="E660">
        <v>6101683113</v>
      </c>
      <c r="F660" t="s">
        <v>120</v>
      </c>
      <c r="G660" t="s">
        <v>11367</v>
      </c>
      <c r="H660" t="s">
        <v>121</v>
      </c>
      <c r="I660" t="s">
        <v>17</v>
      </c>
      <c r="J660" t="s">
        <v>19</v>
      </c>
      <c r="K660">
        <v>3068.1</v>
      </c>
      <c r="L660">
        <v>323.37</v>
      </c>
      <c r="M660" t="s">
        <v>19</v>
      </c>
      <c r="N660">
        <v>0.10539747726606</v>
      </c>
      <c r="O660" t="s">
        <v>11351</v>
      </c>
      <c r="P660" t="s">
        <v>11352</v>
      </c>
      <c r="R660" t="s">
        <v>11353</v>
      </c>
      <c r="S660">
        <f>IF(SalesData[[#This Row],[Return Status]]="Returned",1,0)</f>
        <v>0</v>
      </c>
      <c r="U660" s="2">
        <f>EOMONTH(SalesData[[#This Row],[Order Date]],0)</f>
        <v>44957</v>
      </c>
      <c r="V660" s="9" t="str">
        <f>"Q"&amp;INT((MONTH(SalesData[[#This Row],[Order Date]])+2)/3)&amp;"-"&amp;YEAR(SalesData[[#This Row],[Order Date]])</f>
        <v>Q1-2023</v>
      </c>
    </row>
    <row r="661" spans="1:22" x14ac:dyDescent="0.35">
      <c r="A661" t="s">
        <v>773</v>
      </c>
      <c r="B661" s="1">
        <v>44942</v>
      </c>
      <c r="C661" t="s">
        <v>113</v>
      </c>
      <c r="D661" t="s">
        <v>99</v>
      </c>
      <c r="E661">
        <v>9762053440</v>
      </c>
      <c r="F661" t="s">
        <v>68</v>
      </c>
      <c r="G661" t="s">
        <v>69</v>
      </c>
      <c r="H661" t="s">
        <v>41</v>
      </c>
      <c r="I661" t="s">
        <v>31</v>
      </c>
      <c r="J661" t="s">
        <v>62</v>
      </c>
      <c r="K661">
        <v>3577.29</v>
      </c>
      <c r="L661">
        <v>541.02</v>
      </c>
      <c r="M661" t="s">
        <v>62</v>
      </c>
      <c r="N661">
        <v>0.15123738919685001</v>
      </c>
      <c r="O661" t="s">
        <v>11351</v>
      </c>
      <c r="P661" t="s">
        <v>11352</v>
      </c>
      <c r="R661" t="s">
        <v>11353</v>
      </c>
      <c r="S661">
        <f>IF(SalesData[[#This Row],[Return Status]]="Returned",1,0)</f>
        <v>0</v>
      </c>
      <c r="T661">
        <v>2081.52</v>
      </c>
      <c r="U661" s="2">
        <f>EOMONTH(SalesData[[#This Row],[Order Date]],0)</f>
        <v>44957</v>
      </c>
      <c r="V661" s="9" t="str">
        <f>"Q"&amp;INT((MONTH(SalesData[[#This Row],[Order Date]])+2)/3)&amp;"-"&amp;YEAR(SalesData[[#This Row],[Order Date]])</f>
        <v>Q1-2023</v>
      </c>
    </row>
    <row r="662" spans="1:22" x14ac:dyDescent="0.35">
      <c r="A662" t="s">
        <v>774</v>
      </c>
      <c r="B662" s="1">
        <v>44933</v>
      </c>
      <c r="C662" t="s">
        <v>57</v>
      </c>
      <c r="D662" t="s">
        <v>39</v>
      </c>
      <c r="E662">
        <v>7602991406</v>
      </c>
      <c r="F662" t="s">
        <v>103</v>
      </c>
      <c r="G662" t="s">
        <v>23</v>
      </c>
      <c r="H662" t="s">
        <v>24</v>
      </c>
      <c r="I662" t="s">
        <v>17</v>
      </c>
      <c r="J662" t="s">
        <v>18</v>
      </c>
      <c r="K662">
        <v>1175.92</v>
      </c>
      <c r="L662">
        <v>332.85</v>
      </c>
      <c r="M662" t="s">
        <v>19</v>
      </c>
      <c r="N662">
        <v>0.283054969725832</v>
      </c>
      <c r="O662" t="s">
        <v>11351</v>
      </c>
      <c r="P662" t="s">
        <v>11354</v>
      </c>
      <c r="R662" t="s">
        <v>11353</v>
      </c>
      <c r="S662">
        <f>IF(SalesData[[#This Row],[Return Status]]="Returned",1,0)</f>
        <v>0</v>
      </c>
      <c r="T662">
        <v>2821.33</v>
      </c>
      <c r="U662" s="2">
        <f>EOMONTH(SalesData[[#This Row],[Order Date]],0)</f>
        <v>44957</v>
      </c>
      <c r="V662" s="9" t="str">
        <f>"Q"&amp;INT((MONTH(SalesData[[#This Row],[Order Date]])+2)/3)&amp;"-"&amp;YEAR(SalesData[[#This Row],[Order Date]])</f>
        <v>Q1-2023</v>
      </c>
    </row>
    <row r="663" spans="1:22" x14ac:dyDescent="0.35">
      <c r="A663" t="s">
        <v>775</v>
      </c>
      <c r="B663" s="1">
        <v>44936</v>
      </c>
      <c r="C663" t="s">
        <v>162</v>
      </c>
      <c r="D663" t="s">
        <v>13</v>
      </c>
      <c r="E663">
        <v>7032119206</v>
      </c>
      <c r="F663" t="s">
        <v>410</v>
      </c>
      <c r="G663" t="s">
        <v>29</v>
      </c>
      <c r="H663" t="s">
        <v>30</v>
      </c>
      <c r="I663" t="s">
        <v>31</v>
      </c>
      <c r="J663" t="s">
        <v>62</v>
      </c>
      <c r="K663">
        <v>679.13</v>
      </c>
      <c r="L663">
        <v>111.28</v>
      </c>
      <c r="M663" t="s">
        <v>62</v>
      </c>
      <c r="N663">
        <v>0.163856699011971</v>
      </c>
      <c r="O663" t="s">
        <v>11355</v>
      </c>
      <c r="P663" t="s">
        <v>11352</v>
      </c>
      <c r="R663" t="s">
        <v>11353</v>
      </c>
      <c r="S663">
        <f>IF(SalesData[[#This Row],[Return Status]]="Returned",1,0)</f>
        <v>0</v>
      </c>
      <c r="T663">
        <v>2788.38</v>
      </c>
      <c r="U663" s="2">
        <f>EOMONTH(SalesData[[#This Row],[Order Date]],0)</f>
        <v>44957</v>
      </c>
      <c r="V663" s="9" t="str">
        <f>"Q"&amp;INT((MONTH(SalesData[[#This Row],[Order Date]])+2)/3)&amp;"-"&amp;YEAR(SalesData[[#This Row],[Order Date]])</f>
        <v>Q1-2023</v>
      </c>
    </row>
    <row r="664" spans="1:22" x14ac:dyDescent="0.35">
      <c r="A664" t="s">
        <v>776</v>
      </c>
      <c r="B664" s="1">
        <v>44932</v>
      </c>
      <c r="C664" t="s">
        <v>205</v>
      </c>
      <c r="D664" t="s">
        <v>72</v>
      </c>
      <c r="E664">
        <v>4490295026</v>
      </c>
      <c r="F664" t="s">
        <v>152</v>
      </c>
      <c r="G664" t="s">
        <v>23</v>
      </c>
      <c r="H664" t="s">
        <v>24</v>
      </c>
      <c r="I664" t="s">
        <v>17</v>
      </c>
      <c r="J664" t="s">
        <v>62</v>
      </c>
      <c r="K664">
        <v>1197.81</v>
      </c>
      <c r="L664">
        <v>102.2</v>
      </c>
      <c r="M664" t="s">
        <v>62</v>
      </c>
      <c r="N664">
        <v>8.53223800101853E-2</v>
      </c>
      <c r="O664" t="s">
        <v>11351</v>
      </c>
      <c r="P664" t="s">
        <v>11356</v>
      </c>
      <c r="R664" t="s">
        <v>11353</v>
      </c>
      <c r="S664">
        <f>IF(SalesData[[#This Row],[Return Status]]="Returned",1,0)</f>
        <v>0</v>
      </c>
      <c r="T664">
        <v>2821.33</v>
      </c>
      <c r="U664" s="2">
        <f>EOMONTH(SalesData[[#This Row],[Order Date]],0)</f>
        <v>44957</v>
      </c>
      <c r="V664" s="9" t="str">
        <f>"Q"&amp;INT((MONTH(SalesData[[#This Row],[Order Date]])+2)/3)&amp;"-"&amp;YEAR(SalesData[[#This Row],[Order Date]])</f>
        <v>Q1-2023</v>
      </c>
    </row>
    <row r="665" spans="1:22" x14ac:dyDescent="0.35">
      <c r="A665" t="s">
        <v>777</v>
      </c>
      <c r="B665" s="1">
        <v>44949</v>
      </c>
      <c r="C665" t="s">
        <v>87</v>
      </c>
      <c r="D665" t="s">
        <v>39</v>
      </c>
      <c r="E665">
        <v>8221021798</v>
      </c>
      <c r="F665" t="s">
        <v>129</v>
      </c>
      <c r="G665" t="s">
        <v>54</v>
      </c>
      <c r="H665" t="s">
        <v>55</v>
      </c>
      <c r="I665" t="s">
        <v>31</v>
      </c>
      <c r="J665" t="s">
        <v>43</v>
      </c>
      <c r="K665">
        <v>874.67</v>
      </c>
      <c r="L665">
        <v>155.21</v>
      </c>
      <c r="M665" t="s">
        <v>43</v>
      </c>
      <c r="N665">
        <v>0.177449781060286</v>
      </c>
      <c r="O665" t="s">
        <v>11355</v>
      </c>
      <c r="P665" t="s">
        <v>11352</v>
      </c>
      <c r="R665" t="s">
        <v>11353</v>
      </c>
      <c r="S665">
        <f>IF(SalesData[[#This Row],[Return Status]]="Returned",1,0)</f>
        <v>0</v>
      </c>
      <c r="U665" s="2">
        <f>EOMONTH(SalesData[[#This Row],[Order Date]],0)</f>
        <v>44957</v>
      </c>
      <c r="V665" s="9" t="str">
        <f>"Q"&amp;INT((MONTH(SalesData[[#This Row],[Order Date]])+2)/3)&amp;"-"&amp;YEAR(SalesData[[#This Row],[Order Date]])</f>
        <v>Q1-2023</v>
      </c>
    </row>
    <row r="666" spans="1:22" x14ac:dyDescent="0.35">
      <c r="A666" t="s">
        <v>778</v>
      </c>
      <c r="B666" s="1">
        <v>44956</v>
      </c>
      <c r="C666" t="s">
        <v>49</v>
      </c>
      <c r="D666" t="s">
        <v>99</v>
      </c>
      <c r="E666">
        <v>1828560539</v>
      </c>
      <c r="F666" t="s">
        <v>170</v>
      </c>
      <c r="G666" t="s">
        <v>69</v>
      </c>
      <c r="H666" t="s">
        <v>41</v>
      </c>
      <c r="I666" t="s">
        <v>31</v>
      </c>
      <c r="J666" t="s">
        <v>43</v>
      </c>
      <c r="K666">
        <v>2025.85</v>
      </c>
      <c r="L666">
        <v>567.88</v>
      </c>
      <c r="M666" t="s">
        <v>43</v>
      </c>
      <c r="N666">
        <v>0.280316904015598</v>
      </c>
      <c r="O666" t="s">
        <v>11351</v>
      </c>
      <c r="P666" t="s">
        <v>11354</v>
      </c>
      <c r="R666" t="s">
        <v>11353</v>
      </c>
      <c r="S666">
        <f>IF(SalesData[[#This Row],[Return Status]]="Returned",1,0)</f>
        <v>0</v>
      </c>
      <c r="T666">
        <v>2081.52</v>
      </c>
      <c r="U666" s="2">
        <f>EOMONTH(SalesData[[#This Row],[Order Date]],0)</f>
        <v>44957</v>
      </c>
      <c r="V666" s="9" t="str">
        <f>"Q"&amp;INT((MONTH(SalesData[[#This Row],[Order Date]])+2)/3)&amp;"-"&amp;YEAR(SalesData[[#This Row],[Order Date]])</f>
        <v>Q1-2023</v>
      </c>
    </row>
    <row r="667" spans="1:22" x14ac:dyDescent="0.35">
      <c r="A667" t="s">
        <v>779</v>
      </c>
      <c r="B667" s="1">
        <v>44929</v>
      </c>
      <c r="C667" t="s">
        <v>26</v>
      </c>
      <c r="D667" t="s">
        <v>145</v>
      </c>
      <c r="E667">
        <v>506821223</v>
      </c>
      <c r="F667" t="s">
        <v>163</v>
      </c>
      <c r="G667" t="s">
        <v>164</v>
      </c>
      <c r="H667" t="s">
        <v>165</v>
      </c>
      <c r="I667" t="s">
        <v>36</v>
      </c>
      <c r="J667" t="s">
        <v>65</v>
      </c>
      <c r="K667">
        <v>3400.16</v>
      </c>
      <c r="L667">
        <v>707.5</v>
      </c>
      <c r="M667" t="s">
        <v>65</v>
      </c>
      <c r="N667">
        <v>0.208078443367371</v>
      </c>
      <c r="O667" t="s">
        <v>11351</v>
      </c>
      <c r="P667" t="s">
        <v>11354</v>
      </c>
      <c r="R667" t="s">
        <v>11353</v>
      </c>
      <c r="S667">
        <f>IF(SalesData[[#This Row],[Return Status]]="Returned",1,0)</f>
        <v>0</v>
      </c>
      <c r="U667" s="2">
        <f>EOMONTH(SalesData[[#This Row],[Order Date]],0)</f>
        <v>44957</v>
      </c>
      <c r="V667" s="9" t="str">
        <f>"Q"&amp;INT((MONTH(SalesData[[#This Row],[Order Date]])+2)/3)&amp;"-"&amp;YEAR(SalesData[[#This Row],[Order Date]])</f>
        <v>Q1-2023</v>
      </c>
    </row>
    <row r="668" spans="1:22" x14ac:dyDescent="0.35">
      <c r="A668" t="s">
        <v>780</v>
      </c>
      <c r="B668" s="1">
        <v>44948</v>
      </c>
      <c r="C668" t="s">
        <v>77</v>
      </c>
      <c r="D668" t="s">
        <v>13</v>
      </c>
      <c r="E668">
        <v>8219259679</v>
      </c>
      <c r="F668" t="s">
        <v>114</v>
      </c>
      <c r="G668" t="s">
        <v>59</v>
      </c>
      <c r="H668" t="s">
        <v>60</v>
      </c>
      <c r="I668" t="s">
        <v>31</v>
      </c>
      <c r="J668" t="s">
        <v>19</v>
      </c>
      <c r="K668">
        <v>3921.08</v>
      </c>
      <c r="L668">
        <v>1036.6600000000001</v>
      </c>
      <c r="M668" t="s">
        <v>19</v>
      </c>
      <c r="N668">
        <v>0.26438124190274098</v>
      </c>
      <c r="O668" t="s">
        <v>11351</v>
      </c>
      <c r="P668" t="s">
        <v>11354</v>
      </c>
      <c r="R668" t="s">
        <v>11353</v>
      </c>
      <c r="S668">
        <f>IF(SalesData[[#This Row],[Return Status]]="Returned",1,0)</f>
        <v>0</v>
      </c>
      <c r="T668">
        <v>2183.56</v>
      </c>
      <c r="U668" s="2">
        <f>EOMONTH(SalesData[[#This Row],[Order Date]],0)</f>
        <v>44957</v>
      </c>
      <c r="V668" s="9" t="str">
        <f>"Q"&amp;INT((MONTH(SalesData[[#This Row],[Order Date]])+2)/3)&amp;"-"&amp;YEAR(SalesData[[#This Row],[Order Date]])</f>
        <v>Q1-2023</v>
      </c>
    </row>
    <row r="669" spans="1:22" x14ac:dyDescent="0.35">
      <c r="A669" t="s">
        <v>781</v>
      </c>
      <c r="B669" s="1">
        <v>44943</v>
      </c>
      <c r="C669" t="s">
        <v>67</v>
      </c>
      <c r="D669" t="s">
        <v>72</v>
      </c>
      <c r="E669">
        <v>8424959881</v>
      </c>
      <c r="F669" t="s">
        <v>81</v>
      </c>
      <c r="G669" t="s">
        <v>74</v>
      </c>
      <c r="H669" t="s">
        <v>75</v>
      </c>
      <c r="I669" t="s">
        <v>36</v>
      </c>
      <c r="J669" t="s">
        <v>61</v>
      </c>
      <c r="K669">
        <v>4812.8999999999996</v>
      </c>
      <c r="L669">
        <v>1120.53</v>
      </c>
      <c r="M669" t="s">
        <v>62</v>
      </c>
      <c r="N669">
        <v>0.23281805148663001</v>
      </c>
      <c r="O669" t="s">
        <v>11351</v>
      </c>
      <c r="P669" t="s">
        <v>11354</v>
      </c>
      <c r="R669" t="s">
        <v>11353</v>
      </c>
      <c r="S669">
        <f>IF(SalesData[[#This Row],[Return Status]]="Returned",1,0)</f>
        <v>0</v>
      </c>
      <c r="T669">
        <v>2420.2800000000002</v>
      </c>
      <c r="U669" s="2">
        <f>EOMONTH(SalesData[[#This Row],[Order Date]],0)</f>
        <v>44957</v>
      </c>
      <c r="V669" s="9" t="str">
        <f>"Q"&amp;INT((MONTH(SalesData[[#This Row],[Order Date]])+2)/3)&amp;"-"&amp;YEAR(SalesData[[#This Row],[Order Date]])</f>
        <v>Q1-2023</v>
      </c>
    </row>
    <row r="670" spans="1:22" x14ac:dyDescent="0.35">
      <c r="A670" t="s">
        <v>782</v>
      </c>
      <c r="B670" s="1">
        <v>44931</v>
      </c>
      <c r="C670" t="s">
        <v>162</v>
      </c>
      <c r="D670" t="s">
        <v>39</v>
      </c>
      <c r="E670">
        <v>6738209746</v>
      </c>
      <c r="F670" t="s">
        <v>88</v>
      </c>
      <c r="G670" t="s">
        <v>89</v>
      </c>
      <c r="H670" t="s">
        <v>90</v>
      </c>
      <c r="I670" t="s">
        <v>31</v>
      </c>
      <c r="J670" t="s">
        <v>65</v>
      </c>
      <c r="K670">
        <v>3059.95</v>
      </c>
      <c r="L670">
        <v>498.67</v>
      </c>
      <c r="M670" t="s">
        <v>65</v>
      </c>
      <c r="N670">
        <v>0.16296671514240399</v>
      </c>
      <c r="O670" t="s">
        <v>11351</v>
      </c>
      <c r="P670" t="s">
        <v>11352</v>
      </c>
      <c r="R670" t="s">
        <v>11353</v>
      </c>
      <c r="S670">
        <f>IF(SalesData[[#This Row],[Return Status]]="Returned",1,0)</f>
        <v>0</v>
      </c>
      <c r="T670">
        <v>207.68</v>
      </c>
      <c r="U670" s="2">
        <f>EOMONTH(SalesData[[#This Row],[Order Date]],0)</f>
        <v>44957</v>
      </c>
      <c r="V670" s="9" t="str">
        <f>"Q"&amp;INT((MONTH(SalesData[[#This Row],[Order Date]])+2)/3)&amp;"-"&amp;YEAR(SalesData[[#This Row],[Order Date]])</f>
        <v>Q1-2023</v>
      </c>
    </row>
    <row r="671" spans="1:22" x14ac:dyDescent="0.35">
      <c r="A671" t="s">
        <v>783</v>
      </c>
      <c r="B671" s="1">
        <v>44954</v>
      </c>
      <c r="C671" t="s">
        <v>52</v>
      </c>
      <c r="D671" t="s">
        <v>145</v>
      </c>
      <c r="E671">
        <v>5893708580</v>
      </c>
      <c r="F671" t="s">
        <v>53</v>
      </c>
      <c r="G671" t="s">
        <v>54</v>
      </c>
      <c r="H671" t="s">
        <v>55</v>
      </c>
      <c r="I671" t="s">
        <v>31</v>
      </c>
      <c r="J671" t="s">
        <v>62</v>
      </c>
      <c r="K671">
        <v>3483.6</v>
      </c>
      <c r="L671">
        <v>935.05</v>
      </c>
      <c r="M671" t="s">
        <v>62</v>
      </c>
      <c r="N671">
        <v>0.26841485819267402</v>
      </c>
      <c r="O671" t="s">
        <v>11351</v>
      </c>
      <c r="P671" t="s">
        <v>11354</v>
      </c>
      <c r="R671" t="s">
        <v>11353</v>
      </c>
      <c r="S671">
        <f>IF(SalesData[[#This Row],[Return Status]]="Returned",1,0)</f>
        <v>0</v>
      </c>
      <c r="U671" s="2">
        <f>EOMONTH(SalesData[[#This Row],[Order Date]],0)</f>
        <v>44957</v>
      </c>
      <c r="V671" s="9" t="str">
        <f>"Q"&amp;INT((MONTH(SalesData[[#This Row],[Order Date]])+2)/3)&amp;"-"&amp;YEAR(SalesData[[#This Row],[Order Date]])</f>
        <v>Q1-2023</v>
      </c>
    </row>
    <row r="672" spans="1:22" x14ac:dyDescent="0.35">
      <c r="A672" t="s">
        <v>784</v>
      </c>
      <c r="B672" s="1">
        <v>44945</v>
      </c>
      <c r="C672" t="s">
        <v>92</v>
      </c>
      <c r="D672" t="s">
        <v>46</v>
      </c>
      <c r="E672">
        <v>1248255442</v>
      </c>
      <c r="F672" t="s">
        <v>40</v>
      </c>
      <c r="G672" t="s">
        <v>69</v>
      </c>
      <c r="H672" t="s">
        <v>41</v>
      </c>
      <c r="I672" t="s">
        <v>31</v>
      </c>
      <c r="J672" t="s">
        <v>42</v>
      </c>
      <c r="K672">
        <v>4135.8100000000004</v>
      </c>
      <c r="L672">
        <v>806.79</v>
      </c>
      <c r="M672" t="s">
        <v>43</v>
      </c>
      <c r="N672">
        <v>0.19507424180511199</v>
      </c>
      <c r="O672" t="s">
        <v>11351</v>
      </c>
      <c r="P672" t="s">
        <v>11352</v>
      </c>
      <c r="R672" t="s">
        <v>11353</v>
      </c>
      <c r="S672">
        <f>IF(SalesData[[#This Row],[Return Status]]="Returned",1,0)</f>
        <v>0</v>
      </c>
      <c r="T672">
        <v>2081.52</v>
      </c>
      <c r="U672" s="2">
        <f>EOMONTH(SalesData[[#This Row],[Order Date]],0)</f>
        <v>44957</v>
      </c>
      <c r="V672" s="9" t="str">
        <f>"Q"&amp;INT((MONTH(SalesData[[#This Row],[Order Date]])+2)/3)&amp;"-"&amp;YEAR(SalesData[[#This Row],[Order Date]])</f>
        <v>Q1-2023</v>
      </c>
    </row>
    <row r="673" spans="1:22" x14ac:dyDescent="0.35">
      <c r="A673" t="s">
        <v>785</v>
      </c>
      <c r="B673" s="1">
        <v>44933</v>
      </c>
      <c r="C673" t="s">
        <v>52</v>
      </c>
      <c r="D673" t="s">
        <v>99</v>
      </c>
      <c r="E673">
        <v>3891562415</v>
      </c>
      <c r="F673" t="s">
        <v>206</v>
      </c>
      <c r="G673" t="s">
        <v>89</v>
      </c>
      <c r="H673" t="s">
        <v>90</v>
      </c>
      <c r="I673" t="s">
        <v>31</v>
      </c>
      <c r="J673" t="s">
        <v>65</v>
      </c>
      <c r="K673">
        <v>1957.6</v>
      </c>
      <c r="L673">
        <v>570.70000000000005</v>
      </c>
      <c r="M673" t="s">
        <v>65</v>
      </c>
      <c r="N673">
        <v>0.29153044544340001</v>
      </c>
      <c r="O673" t="s">
        <v>11351</v>
      </c>
      <c r="P673" t="s">
        <v>11354</v>
      </c>
      <c r="R673" t="s">
        <v>11353</v>
      </c>
      <c r="S673">
        <f>IF(SalesData[[#This Row],[Return Status]]="Returned",1,0)</f>
        <v>0</v>
      </c>
      <c r="T673">
        <v>207.68</v>
      </c>
      <c r="U673" s="2">
        <f>EOMONTH(SalesData[[#This Row],[Order Date]],0)</f>
        <v>44957</v>
      </c>
      <c r="V673" s="9" t="str">
        <f>"Q"&amp;INT((MONTH(SalesData[[#This Row],[Order Date]])+2)/3)&amp;"-"&amp;YEAR(SalesData[[#This Row],[Order Date]])</f>
        <v>Q1-2023</v>
      </c>
    </row>
    <row r="674" spans="1:22" x14ac:dyDescent="0.35">
      <c r="A674" t="s">
        <v>786</v>
      </c>
      <c r="B674" s="1">
        <v>44937</v>
      </c>
      <c r="C674" t="s">
        <v>49</v>
      </c>
      <c r="D674" t="s">
        <v>27</v>
      </c>
      <c r="E674">
        <v>1381865507</v>
      </c>
      <c r="F674" t="s">
        <v>154</v>
      </c>
      <c r="G674" t="s">
        <v>29</v>
      </c>
      <c r="H674" t="s">
        <v>30</v>
      </c>
      <c r="I674" t="s">
        <v>31</v>
      </c>
      <c r="J674" t="s">
        <v>19</v>
      </c>
      <c r="K674">
        <v>3057.22</v>
      </c>
      <c r="L674">
        <v>715.75</v>
      </c>
      <c r="M674" t="s">
        <v>19</v>
      </c>
      <c r="N674">
        <v>0.23411792412714799</v>
      </c>
      <c r="O674" t="s">
        <v>11351</v>
      </c>
      <c r="P674" t="s">
        <v>11354</v>
      </c>
      <c r="R674" t="s">
        <v>11353</v>
      </c>
      <c r="S674">
        <f>IF(SalesData[[#This Row],[Return Status]]="Returned",1,0)</f>
        <v>0</v>
      </c>
      <c r="T674">
        <v>2788.38</v>
      </c>
      <c r="U674" s="2">
        <f>EOMONTH(SalesData[[#This Row],[Order Date]],0)</f>
        <v>44957</v>
      </c>
      <c r="V674" s="9" t="str">
        <f>"Q"&amp;INT((MONTH(SalesData[[#This Row],[Order Date]])+2)/3)&amp;"-"&amp;YEAR(SalesData[[#This Row],[Order Date]])</f>
        <v>Q1-2023</v>
      </c>
    </row>
    <row r="675" spans="1:22" x14ac:dyDescent="0.35">
      <c r="A675" t="s">
        <v>787</v>
      </c>
      <c r="B675" s="1">
        <v>44937</v>
      </c>
      <c r="C675" t="s">
        <v>49</v>
      </c>
      <c r="D675" t="s">
        <v>13</v>
      </c>
      <c r="E675">
        <v>1797203859</v>
      </c>
      <c r="F675" t="s">
        <v>140</v>
      </c>
      <c r="G675" t="s">
        <v>11367</v>
      </c>
      <c r="H675" t="s">
        <v>11357</v>
      </c>
      <c r="I675" t="s">
        <v>17</v>
      </c>
      <c r="J675" t="s">
        <v>18</v>
      </c>
      <c r="K675">
        <v>1551.75</v>
      </c>
      <c r="L675">
        <v>182.82</v>
      </c>
      <c r="M675" t="s">
        <v>19</v>
      </c>
      <c r="N675">
        <v>0.11781536974383799</v>
      </c>
      <c r="O675" t="s">
        <v>11351</v>
      </c>
      <c r="P675" t="s">
        <v>11352</v>
      </c>
      <c r="R675" t="s">
        <v>11353</v>
      </c>
      <c r="S675">
        <f>IF(SalesData[[#This Row],[Return Status]]="Returned",1,0)</f>
        <v>0</v>
      </c>
      <c r="U675" s="2">
        <f>EOMONTH(SalesData[[#This Row],[Order Date]],0)</f>
        <v>44957</v>
      </c>
      <c r="V675" s="9" t="str">
        <f>"Q"&amp;INT((MONTH(SalesData[[#This Row],[Order Date]])+2)/3)&amp;"-"&amp;YEAR(SalesData[[#This Row],[Order Date]])</f>
        <v>Q1-2023</v>
      </c>
    </row>
    <row r="676" spans="1:22" x14ac:dyDescent="0.35">
      <c r="A676" t="s">
        <v>789</v>
      </c>
      <c r="B676" s="1">
        <v>44949</v>
      </c>
      <c r="C676" t="s">
        <v>67</v>
      </c>
      <c r="D676" t="s">
        <v>46</v>
      </c>
      <c r="E676">
        <v>9270452388</v>
      </c>
      <c r="F676" t="s">
        <v>410</v>
      </c>
      <c r="G676" t="s">
        <v>29</v>
      </c>
      <c r="H676" t="s">
        <v>30</v>
      </c>
      <c r="I676" t="s">
        <v>31</v>
      </c>
      <c r="J676" t="s">
        <v>62</v>
      </c>
      <c r="K676">
        <v>2795.88</v>
      </c>
      <c r="L676">
        <v>773.01</v>
      </c>
      <c r="M676" t="s">
        <v>62</v>
      </c>
      <c r="N676">
        <v>0.276481823254217</v>
      </c>
      <c r="O676" t="s">
        <v>11351</v>
      </c>
      <c r="P676" t="s">
        <v>11354</v>
      </c>
      <c r="R676" t="s">
        <v>11353</v>
      </c>
      <c r="S676">
        <f>IF(SalesData[[#This Row],[Return Status]]="Returned",1,0)</f>
        <v>0</v>
      </c>
      <c r="T676">
        <v>2788.38</v>
      </c>
      <c r="U676" s="2">
        <f>EOMONTH(SalesData[[#This Row],[Order Date]],0)</f>
        <v>44957</v>
      </c>
      <c r="V676" s="9" t="str">
        <f>"Q"&amp;INT((MONTH(SalesData[[#This Row],[Order Date]])+2)/3)&amp;"-"&amp;YEAR(SalesData[[#This Row],[Order Date]])</f>
        <v>Q1-2023</v>
      </c>
    </row>
    <row r="677" spans="1:22" x14ac:dyDescent="0.35">
      <c r="A677" t="s">
        <v>790</v>
      </c>
      <c r="B677" s="1">
        <v>44955</v>
      </c>
      <c r="C677" t="s">
        <v>188</v>
      </c>
      <c r="D677" t="s">
        <v>145</v>
      </c>
      <c r="E677">
        <v>2758548596</v>
      </c>
      <c r="F677" t="s">
        <v>133</v>
      </c>
      <c r="G677" t="s">
        <v>89</v>
      </c>
      <c r="H677" t="s">
        <v>90</v>
      </c>
      <c r="I677" t="s">
        <v>31</v>
      </c>
      <c r="J677" t="s">
        <v>43</v>
      </c>
      <c r="K677">
        <v>1536.62</v>
      </c>
      <c r="L677">
        <v>301</v>
      </c>
      <c r="M677" t="s">
        <v>43</v>
      </c>
      <c r="N677">
        <v>0.19588447371503701</v>
      </c>
      <c r="O677" t="s">
        <v>11351</v>
      </c>
      <c r="P677" t="s">
        <v>11352</v>
      </c>
      <c r="R677" t="s">
        <v>11353</v>
      </c>
      <c r="S677">
        <f>IF(SalesData[[#This Row],[Return Status]]="Returned",1,0)</f>
        <v>0</v>
      </c>
      <c r="T677">
        <v>207.68</v>
      </c>
      <c r="U677" s="2">
        <f>EOMONTH(SalesData[[#This Row],[Order Date]],0)</f>
        <v>44957</v>
      </c>
      <c r="V677" s="9" t="str">
        <f>"Q"&amp;INT((MONTH(SalesData[[#This Row],[Order Date]])+2)/3)&amp;"-"&amp;YEAR(SalesData[[#This Row],[Order Date]])</f>
        <v>Q1-2023</v>
      </c>
    </row>
    <row r="678" spans="1:22" x14ac:dyDescent="0.35">
      <c r="A678" t="s">
        <v>791</v>
      </c>
      <c r="B678" s="1">
        <v>44947</v>
      </c>
      <c r="C678" t="s">
        <v>176</v>
      </c>
      <c r="D678" t="s">
        <v>46</v>
      </c>
      <c r="E678">
        <v>245393132</v>
      </c>
      <c r="F678" t="s">
        <v>222</v>
      </c>
      <c r="G678" t="s">
        <v>164</v>
      </c>
      <c r="H678" t="s">
        <v>165</v>
      </c>
      <c r="I678" t="s">
        <v>36</v>
      </c>
      <c r="J678" t="s">
        <v>42</v>
      </c>
      <c r="K678">
        <v>1633.4</v>
      </c>
      <c r="L678">
        <v>260.92</v>
      </c>
      <c r="M678" t="s">
        <v>43</v>
      </c>
      <c r="N678">
        <v>0.15974041875841799</v>
      </c>
      <c r="O678" t="s">
        <v>11351</v>
      </c>
      <c r="P678" t="s">
        <v>11352</v>
      </c>
      <c r="R678" t="s">
        <v>11353</v>
      </c>
      <c r="S678">
        <f>IF(SalesData[[#This Row],[Return Status]]="Returned",1,0)</f>
        <v>0</v>
      </c>
      <c r="U678" s="2">
        <f>EOMONTH(SalesData[[#This Row],[Order Date]],0)</f>
        <v>44957</v>
      </c>
      <c r="V678" s="9" t="str">
        <f>"Q"&amp;INT((MONTH(SalesData[[#This Row],[Order Date]])+2)/3)&amp;"-"&amp;YEAR(SalesData[[#This Row],[Order Date]])</f>
        <v>Q1-2023</v>
      </c>
    </row>
    <row r="679" spans="1:22" x14ac:dyDescent="0.35">
      <c r="A679" t="s">
        <v>792</v>
      </c>
      <c r="B679" s="1">
        <v>44947</v>
      </c>
      <c r="C679" t="s">
        <v>92</v>
      </c>
      <c r="D679" t="s">
        <v>72</v>
      </c>
      <c r="E679">
        <v>8896699727</v>
      </c>
      <c r="F679" t="s">
        <v>127</v>
      </c>
      <c r="G679" t="s">
        <v>29</v>
      </c>
      <c r="H679" t="s">
        <v>30</v>
      </c>
      <c r="I679" t="s">
        <v>31</v>
      </c>
      <c r="J679" t="s">
        <v>19</v>
      </c>
      <c r="K679">
        <v>3602.42</v>
      </c>
      <c r="L679">
        <v>392.74</v>
      </c>
      <c r="M679" t="s">
        <v>19</v>
      </c>
      <c r="N679">
        <v>0.109021157999345</v>
      </c>
      <c r="O679" t="s">
        <v>11351</v>
      </c>
      <c r="P679" t="s">
        <v>11352</v>
      </c>
      <c r="Q679" t="s">
        <v>11373</v>
      </c>
      <c r="R679" t="s">
        <v>11360</v>
      </c>
      <c r="S679">
        <f>IF(SalesData[[#This Row],[Return Status]]="Returned",1,0)</f>
        <v>1</v>
      </c>
      <c r="T679">
        <v>2788.38</v>
      </c>
      <c r="U679" s="2">
        <f>EOMONTH(SalesData[[#This Row],[Order Date]],0)</f>
        <v>44957</v>
      </c>
      <c r="V679" s="9" t="str">
        <f>"Q"&amp;INT((MONTH(SalesData[[#This Row],[Order Date]])+2)/3)&amp;"-"&amp;YEAR(SalesData[[#This Row],[Order Date]])</f>
        <v>Q1-2023</v>
      </c>
    </row>
    <row r="680" spans="1:22" x14ac:dyDescent="0.35">
      <c r="A680" t="s">
        <v>793</v>
      </c>
      <c r="B680" s="1">
        <v>44933</v>
      </c>
      <c r="C680" t="s">
        <v>124</v>
      </c>
      <c r="D680" t="s">
        <v>13</v>
      </c>
      <c r="E680">
        <v>8328123123</v>
      </c>
      <c r="F680" t="s">
        <v>53</v>
      </c>
      <c r="G680" t="s">
        <v>11371</v>
      </c>
      <c r="H680" t="s">
        <v>55</v>
      </c>
      <c r="I680" t="s">
        <v>31</v>
      </c>
      <c r="J680" t="s">
        <v>62</v>
      </c>
      <c r="K680">
        <v>313.74</v>
      </c>
      <c r="L680">
        <v>71.95</v>
      </c>
      <c r="M680" t="s">
        <v>62</v>
      </c>
      <c r="N680">
        <v>0.229330018486645</v>
      </c>
      <c r="O680" t="s">
        <v>11361</v>
      </c>
      <c r="P680" t="s">
        <v>11354</v>
      </c>
      <c r="R680" t="s">
        <v>11353</v>
      </c>
      <c r="S680">
        <f>IF(SalesData[[#This Row],[Return Status]]="Returned",1,0)</f>
        <v>0</v>
      </c>
      <c r="U680" s="2">
        <f>EOMONTH(SalesData[[#This Row],[Order Date]],0)</f>
        <v>44957</v>
      </c>
      <c r="V680" s="9" t="str">
        <f>"Q"&amp;INT((MONTH(SalesData[[#This Row],[Order Date]])+2)/3)&amp;"-"&amp;YEAR(SalesData[[#This Row],[Order Date]])</f>
        <v>Q1-2023</v>
      </c>
    </row>
    <row r="681" spans="1:22" x14ac:dyDescent="0.35">
      <c r="A681" t="s">
        <v>794</v>
      </c>
      <c r="B681" s="1">
        <v>44939</v>
      </c>
      <c r="C681" t="s">
        <v>132</v>
      </c>
      <c r="D681" t="s">
        <v>46</v>
      </c>
      <c r="E681">
        <v>8276817225</v>
      </c>
      <c r="F681" t="s">
        <v>185</v>
      </c>
      <c r="G681" t="s">
        <v>164</v>
      </c>
      <c r="H681" t="s">
        <v>165</v>
      </c>
      <c r="I681" t="s">
        <v>36</v>
      </c>
      <c r="J681" t="s">
        <v>62</v>
      </c>
      <c r="K681">
        <v>2429.4899999999998</v>
      </c>
      <c r="L681">
        <v>321.44</v>
      </c>
      <c r="M681" t="s">
        <v>62</v>
      </c>
      <c r="N681">
        <v>0.13230760365344199</v>
      </c>
      <c r="O681" t="s">
        <v>11351</v>
      </c>
      <c r="P681" t="s">
        <v>11352</v>
      </c>
      <c r="R681" t="s">
        <v>11353</v>
      </c>
      <c r="S681">
        <f>IF(SalesData[[#This Row],[Return Status]]="Returned",1,0)</f>
        <v>0</v>
      </c>
      <c r="U681" s="2">
        <f>EOMONTH(SalesData[[#This Row],[Order Date]],0)</f>
        <v>44957</v>
      </c>
      <c r="V681" s="9" t="str">
        <f>"Q"&amp;INT((MONTH(SalesData[[#This Row],[Order Date]])+2)/3)&amp;"-"&amp;YEAR(SalesData[[#This Row],[Order Date]])</f>
        <v>Q1-2023</v>
      </c>
    </row>
    <row r="682" spans="1:22" x14ac:dyDescent="0.35">
      <c r="A682" t="s">
        <v>795</v>
      </c>
      <c r="B682" s="1">
        <v>44933</v>
      </c>
      <c r="C682" t="s">
        <v>139</v>
      </c>
      <c r="D682" t="s">
        <v>99</v>
      </c>
      <c r="E682">
        <v>1608271721</v>
      </c>
      <c r="F682" t="s">
        <v>58</v>
      </c>
      <c r="G682" t="s">
        <v>59</v>
      </c>
      <c r="H682" t="s">
        <v>60</v>
      </c>
      <c r="I682" t="s">
        <v>31</v>
      </c>
      <c r="J682" t="s">
        <v>19</v>
      </c>
      <c r="K682">
        <v>4630.46</v>
      </c>
      <c r="L682">
        <v>958.31</v>
      </c>
      <c r="M682" t="s">
        <v>19</v>
      </c>
      <c r="N682">
        <v>0.20695784004181</v>
      </c>
      <c r="O682" t="s">
        <v>11351</v>
      </c>
      <c r="P682" t="s">
        <v>11354</v>
      </c>
      <c r="R682" t="s">
        <v>11353</v>
      </c>
      <c r="S682">
        <f>IF(SalesData[[#This Row],[Return Status]]="Returned",1,0)</f>
        <v>0</v>
      </c>
      <c r="T682">
        <v>2183.56</v>
      </c>
      <c r="U682" s="2">
        <f>EOMONTH(SalesData[[#This Row],[Order Date]],0)</f>
        <v>44957</v>
      </c>
      <c r="V682" s="9" t="str">
        <f>"Q"&amp;INT((MONTH(SalesData[[#This Row],[Order Date]])+2)/3)&amp;"-"&amp;YEAR(SalesData[[#This Row],[Order Date]])</f>
        <v>Q1-2023</v>
      </c>
    </row>
    <row r="683" spans="1:22" x14ac:dyDescent="0.35">
      <c r="A683" t="s">
        <v>796</v>
      </c>
      <c r="B683" s="1">
        <v>44942</v>
      </c>
      <c r="C683" t="s">
        <v>132</v>
      </c>
      <c r="D683" t="s">
        <v>99</v>
      </c>
      <c r="E683">
        <v>6216591438</v>
      </c>
      <c r="F683" t="s">
        <v>114</v>
      </c>
      <c r="G683" t="s">
        <v>59</v>
      </c>
      <c r="H683" t="s">
        <v>60</v>
      </c>
      <c r="I683" t="s">
        <v>31</v>
      </c>
      <c r="J683" t="s">
        <v>65</v>
      </c>
      <c r="K683">
        <v>3518.3</v>
      </c>
      <c r="L683">
        <v>337.83</v>
      </c>
      <c r="M683" t="s">
        <v>65</v>
      </c>
      <c r="N683">
        <v>9.60208055026575E-2</v>
      </c>
      <c r="O683" t="s">
        <v>11351</v>
      </c>
      <c r="P683" t="s">
        <v>11356</v>
      </c>
      <c r="R683" t="s">
        <v>11353</v>
      </c>
      <c r="S683">
        <f>IF(SalesData[[#This Row],[Return Status]]="Returned",1,0)</f>
        <v>0</v>
      </c>
      <c r="T683">
        <v>2183.56</v>
      </c>
      <c r="U683" s="2">
        <f>EOMONTH(SalesData[[#This Row],[Order Date]],0)</f>
        <v>44957</v>
      </c>
      <c r="V683" s="9" t="str">
        <f>"Q"&amp;INT((MONTH(SalesData[[#This Row],[Order Date]])+2)/3)&amp;"-"&amp;YEAR(SalesData[[#This Row],[Order Date]])</f>
        <v>Q1-2023</v>
      </c>
    </row>
    <row r="684" spans="1:22" x14ac:dyDescent="0.35">
      <c r="A684" t="s">
        <v>797</v>
      </c>
      <c r="B684" s="1">
        <v>44936</v>
      </c>
      <c r="C684" t="s">
        <v>45</v>
      </c>
      <c r="D684" t="s">
        <v>39</v>
      </c>
      <c r="E684">
        <v>7326430954</v>
      </c>
      <c r="F684" t="s">
        <v>137</v>
      </c>
      <c r="G684" t="s">
        <v>34</v>
      </c>
      <c r="H684" t="s">
        <v>35</v>
      </c>
      <c r="I684" t="s">
        <v>36</v>
      </c>
      <c r="J684" t="s">
        <v>18</v>
      </c>
      <c r="K684">
        <v>3025.96</v>
      </c>
      <c r="L684">
        <v>783.56</v>
      </c>
      <c r="M684" t="s">
        <v>19</v>
      </c>
      <c r="N684">
        <v>0.25894592129439897</v>
      </c>
      <c r="O684" t="s">
        <v>11351</v>
      </c>
      <c r="P684" t="s">
        <v>11354</v>
      </c>
      <c r="R684" t="s">
        <v>11353</v>
      </c>
      <c r="S684">
        <f>IF(SalesData[[#This Row],[Return Status]]="Returned",1,0)</f>
        <v>0</v>
      </c>
      <c r="U684" s="2">
        <f>EOMONTH(SalesData[[#This Row],[Order Date]],0)</f>
        <v>44957</v>
      </c>
      <c r="V684" s="9" t="str">
        <f>"Q"&amp;INT((MONTH(SalesData[[#This Row],[Order Date]])+2)/3)&amp;"-"&amp;YEAR(SalesData[[#This Row],[Order Date]])</f>
        <v>Q1-2023</v>
      </c>
    </row>
    <row r="685" spans="1:22" x14ac:dyDescent="0.35">
      <c r="A685" t="s">
        <v>798</v>
      </c>
      <c r="B685" s="1">
        <v>44954</v>
      </c>
      <c r="C685" t="s">
        <v>184</v>
      </c>
      <c r="D685" t="s">
        <v>39</v>
      </c>
      <c r="E685">
        <v>8713752988</v>
      </c>
      <c r="F685" t="s">
        <v>83</v>
      </c>
      <c r="G685" t="s">
        <v>11375</v>
      </c>
      <c r="H685" t="s">
        <v>85</v>
      </c>
      <c r="I685" t="s">
        <v>31</v>
      </c>
      <c r="J685" t="s">
        <v>19</v>
      </c>
      <c r="K685">
        <v>690.89</v>
      </c>
      <c r="L685">
        <v>88.68</v>
      </c>
      <c r="M685" t="s">
        <v>19</v>
      </c>
      <c r="N685">
        <v>0.12835617826282</v>
      </c>
      <c r="O685" t="s">
        <v>11355</v>
      </c>
      <c r="P685" t="s">
        <v>11352</v>
      </c>
      <c r="R685" t="s">
        <v>11353</v>
      </c>
      <c r="S685">
        <f>IF(SalesData[[#This Row],[Return Status]]="Returned",1,0)</f>
        <v>0</v>
      </c>
      <c r="U685" s="2">
        <f>EOMONTH(SalesData[[#This Row],[Order Date]],0)</f>
        <v>44957</v>
      </c>
      <c r="V685" s="9" t="str">
        <f>"Q"&amp;INT((MONTH(SalesData[[#This Row],[Order Date]])+2)/3)&amp;"-"&amp;YEAR(SalesData[[#This Row],[Order Date]])</f>
        <v>Q1-2023</v>
      </c>
    </row>
    <row r="686" spans="1:22" x14ac:dyDescent="0.35">
      <c r="A686" t="s">
        <v>799</v>
      </c>
      <c r="B686" s="1">
        <v>44953</v>
      </c>
      <c r="C686" t="s">
        <v>132</v>
      </c>
      <c r="D686" t="s">
        <v>39</v>
      </c>
      <c r="E686">
        <v>9788897535</v>
      </c>
      <c r="F686" t="s">
        <v>83</v>
      </c>
      <c r="G686" t="s">
        <v>84</v>
      </c>
      <c r="H686" t="s">
        <v>85</v>
      </c>
      <c r="I686" t="s">
        <v>31</v>
      </c>
      <c r="J686" t="s">
        <v>19</v>
      </c>
      <c r="K686">
        <v>3997.49</v>
      </c>
      <c r="L686">
        <v>1115.6500000000001</v>
      </c>
      <c r="M686" t="s">
        <v>19</v>
      </c>
      <c r="N686">
        <v>0.27908762748624799</v>
      </c>
      <c r="O686" t="s">
        <v>11351</v>
      </c>
      <c r="P686" t="s">
        <v>11354</v>
      </c>
      <c r="R686" t="s">
        <v>11353</v>
      </c>
      <c r="S686">
        <f>IF(SalesData[[#This Row],[Return Status]]="Returned",1,0)</f>
        <v>0</v>
      </c>
      <c r="T686">
        <v>847.14</v>
      </c>
      <c r="U686" s="2">
        <f>EOMONTH(SalesData[[#This Row],[Order Date]],0)</f>
        <v>44957</v>
      </c>
      <c r="V686" s="9" t="str">
        <f>"Q"&amp;INT((MONTH(SalesData[[#This Row],[Order Date]])+2)/3)&amp;"-"&amp;YEAR(SalesData[[#This Row],[Order Date]])</f>
        <v>Q1-2023</v>
      </c>
    </row>
    <row r="687" spans="1:22" x14ac:dyDescent="0.35">
      <c r="A687" t="s">
        <v>800</v>
      </c>
      <c r="B687" s="1">
        <v>44941</v>
      </c>
      <c r="C687" t="s">
        <v>97</v>
      </c>
      <c r="D687" t="s">
        <v>27</v>
      </c>
      <c r="E687">
        <v>1715239102</v>
      </c>
      <c r="F687" t="s">
        <v>387</v>
      </c>
      <c r="G687" t="s">
        <v>89</v>
      </c>
      <c r="H687" t="s">
        <v>90</v>
      </c>
      <c r="I687" t="s">
        <v>31</v>
      </c>
      <c r="J687" t="s">
        <v>43</v>
      </c>
      <c r="K687">
        <v>480.53</v>
      </c>
      <c r="L687">
        <v>40.21</v>
      </c>
      <c r="M687" t="s">
        <v>43</v>
      </c>
      <c r="N687">
        <v>8.3678438390943397E-2</v>
      </c>
      <c r="O687" t="s">
        <v>11361</v>
      </c>
      <c r="P687" t="s">
        <v>11356</v>
      </c>
      <c r="R687" t="s">
        <v>11353</v>
      </c>
      <c r="S687">
        <f>IF(SalesData[[#This Row],[Return Status]]="Returned",1,0)</f>
        <v>0</v>
      </c>
      <c r="T687">
        <v>207.68</v>
      </c>
      <c r="U687" s="2">
        <f>EOMONTH(SalesData[[#This Row],[Order Date]],0)</f>
        <v>44957</v>
      </c>
      <c r="V687" s="9" t="str">
        <f>"Q"&amp;INT((MONTH(SalesData[[#This Row],[Order Date]])+2)/3)&amp;"-"&amp;YEAR(SalesData[[#This Row],[Order Date]])</f>
        <v>Q1-2023</v>
      </c>
    </row>
    <row r="688" spans="1:22" x14ac:dyDescent="0.35">
      <c r="A688" t="s">
        <v>801</v>
      </c>
      <c r="B688" s="1">
        <v>44951</v>
      </c>
      <c r="C688" t="s">
        <v>176</v>
      </c>
      <c r="D688" t="s">
        <v>39</v>
      </c>
      <c r="E688">
        <v>1397191260</v>
      </c>
      <c r="F688" t="s">
        <v>387</v>
      </c>
      <c r="G688" t="s">
        <v>89</v>
      </c>
      <c r="H688" t="s">
        <v>90</v>
      </c>
      <c r="I688" t="s">
        <v>31</v>
      </c>
      <c r="J688" t="s">
        <v>42</v>
      </c>
      <c r="K688">
        <v>4336.32</v>
      </c>
      <c r="L688">
        <v>1211.9000000000001</v>
      </c>
      <c r="M688" t="s">
        <v>43</v>
      </c>
      <c r="N688">
        <v>0.27947660689248</v>
      </c>
      <c r="O688" t="s">
        <v>11351</v>
      </c>
      <c r="P688" t="s">
        <v>11354</v>
      </c>
      <c r="R688" t="s">
        <v>11353</v>
      </c>
      <c r="S688">
        <f>IF(SalesData[[#This Row],[Return Status]]="Returned",1,0)</f>
        <v>0</v>
      </c>
      <c r="T688">
        <v>207.68</v>
      </c>
      <c r="U688" s="2">
        <f>EOMONTH(SalesData[[#This Row],[Order Date]],0)</f>
        <v>44957</v>
      </c>
      <c r="V688" s="9" t="str">
        <f>"Q"&amp;INT((MONTH(SalesData[[#This Row],[Order Date]])+2)/3)&amp;"-"&amp;YEAR(SalesData[[#This Row],[Order Date]])</f>
        <v>Q1-2023</v>
      </c>
    </row>
    <row r="689" spans="1:22" x14ac:dyDescent="0.35">
      <c r="A689" t="s">
        <v>802</v>
      </c>
      <c r="B689" s="1">
        <v>44933</v>
      </c>
      <c r="C689" t="s">
        <v>139</v>
      </c>
      <c r="D689" t="s">
        <v>13</v>
      </c>
      <c r="E689">
        <v>2201907258</v>
      </c>
      <c r="F689" t="s">
        <v>58</v>
      </c>
      <c r="G689" t="s">
        <v>59</v>
      </c>
      <c r="H689" t="s">
        <v>60</v>
      </c>
      <c r="I689" t="s">
        <v>31</v>
      </c>
      <c r="J689" t="s">
        <v>18</v>
      </c>
      <c r="K689">
        <v>204.37</v>
      </c>
      <c r="L689">
        <v>37.69</v>
      </c>
      <c r="M689" t="s">
        <v>19</v>
      </c>
      <c r="N689">
        <v>0.18442041395508099</v>
      </c>
      <c r="O689" t="s">
        <v>11361</v>
      </c>
      <c r="P689" t="s">
        <v>11352</v>
      </c>
      <c r="R689" t="s">
        <v>11353</v>
      </c>
      <c r="S689">
        <f>IF(SalesData[[#This Row],[Return Status]]="Returned",1,0)</f>
        <v>0</v>
      </c>
      <c r="T689">
        <v>2183.56</v>
      </c>
      <c r="U689" s="2">
        <f>EOMONTH(SalesData[[#This Row],[Order Date]],0)</f>
        <v>44957</v>
      </c>
      <c r="V689" s="9" t="str">
        <f>"Q"&amp;INT((MONTH(SalesData[[#This Row],[Order Date]])+2)/3)&amp;"-"&amp;YEAR(SalesData[[#This Row],[Order Date]])</f>
        <v>Q1-2023</v>
      </c>
    </row>
    <row r="690" spans="1:22" x14ac:dyDescent="0.35">
      <c r="A690" t="s">
        <v>803</v>
      </c>
      <c r="B690" s="1">
        <v>44953</v>
      </c>
      <c r="C690" t="s">
        <v>77</v>
      </c>
      <c r="D690" t="s">
        <v>72</v>
      </c>
      <c r="E690">
        <v>8124211408</v>
      </c>
      <c r="F690" t="s">
        <v>53</v>
      </c>
      <c r="G690" t="s">
        <v>54</v>
      </c>
      <c r="H690" t="s">
        <v>55</v>
      </c>
      <c r="I690" t="s">
        <v>31</v>
      </c>
      <c r="J690" t="s">
        <v>19</v>
      </c>
      <c r="K690">
        <v>2890.62</v>
      </c>
      <c r="L690">
        <v>341.65</v>
      </c>
      <c r="M690" t="s">
        <v>19</v>
      </c>
      <c r="N690">
        <v>0.11819263687375001</v>
      </c>
      <c r="O690" t="s">
        <v>11351</v>
      </c>
      <c r="P690" t="s">
        <v>11352</v>
      </c>
      <c r="R690" t="s">
        <v>11353</v>
      </c>
      <c r="S690">
        <f>IF(SalesData[[#This Row],[Return Status]]="Returned",1,0)</f>
        <v>0</v>
      </c>
      <c r="U690" s="2">
        <f>EOMONTH(SalesData[[#This Row],[Order Date]],0)</f>
        <v>44957</v>
      </c>
      <c r="V690" s="9" t="str">
        <f>"Q"&amp;INT((MONTH(SalesData[[#This Row],[Order Date]])+2)/3)&amp;"-"&amp;YEAR(SalesData[[#This Row],[Order Date]])</f>
        <v>Q1-2023</v>
      </c>
    </row>
    <row r="691" spans="1:22" x14ac:dyDescent="0.35">
      <c r="A691" t="s">
        <v>804</v>
      </c>
      <c r="B691" s="1">
        <v>44945</v>
      </c>
      <c r="C691" t="s">
        <v>176</v>
      </c>
      <c r="D691" t="s">
        <v>27</v>
      </c>
      <c r="E691">
        <v>6103995297</v>
      </c>
      <c r="F691" t="s">
        <v>114</v>
      </c>
      <c r="G691" t="s">
        <v>59</v>
      </c>
      <c r="H691" t="s">
        <v>60</v>
      </c>
      <c r="I691" t="s">
        <v>31</v>
      </c>
      <c r="J691" t="s">
        <v>62</v>
      </c>
      <c r="K691">
        <v>969.97</v>
      </c>
      <c r="L691">
        <v>274.01</v>
      </c>
      <c r="M691" t="s">
        <v>62</v>
      </c>
      <c r="N691">
        <v>0.28249327298782401</v>
      </c>
      <c r="O691" t="s">
        <v>11355</v>
      </c>
      <c r="P691" t="s">
        <v>11354</v>
      </c>
      <c r="R691" t="s">
        <v>11353</v>
      </c>
      <c r="S691">
        <f>IF(SalesData[[#This Row],[Return Status]]="Returned",1,0)</f>
        <v>0</v>
      </c>
      <c r="T691">
        <v>2183.56</v>
      </c>
      <c r="U691" s="2">
        <f>EOMONTH(SalesData[[#This Row],[Order Date]],0)</f>
        <v>44957</v>
      </c>
      <c r="V691" s="9" t="str">
        <f>"Q"&amp;INT((MONTH(SalesData[[#This Row],[Order Date]])+2)/3)&amp;"-"&amp;YEAR(SalesData[[#This Row],[Order Date]])</f>
        <v>Q1-2023</v>
      </c>
    </row>
    <row r="692" spans="1:22" x14ac:dyDescent="0.35">
      <c r="A692" t="s">
        <v>805</v>
      </c>
      <c r="B692" s="1">
        <v>44945</v>
      </c>
      <c r="C692" t="s">
        <v>144</v>
      </c>
      <c r="D692" t="s">
        <v>13</v>
      </c>
      <c r="E692">
        <v>2027061592</v>
      </c>
      <c r="F692" t="s">
        <v>64</v>
      </c>
      <c r="G692" t="s">
        <v>15</v>
      </c>
      <c r="H692" t="s">
        <v>16</v>
      </c>
      <c r="I692" t="s">
        <v>17</v>
      </c>
      <c r="J692" t="s">
        <v>65</v>
      </c>
      <c r="K692">
        <v>2226.71</v>
      </c>
      <c r="L692">
        <v>500.6</v>
      </c>
      <c r="M692" t="s">
        <v>65</v>
      </c>
      <c r="N692">
        <v>0.22481598412007001</v>
      </c>
      <c r="O692" t="s">
        <v>11351</v>
      </c>
      <c r="P692" t="s">
        <v>11354</v>
      </c>
      <c r="R692" t="s">
        <v>11353</v>
      </c>
      <c r="S692">
        <f>IF(SalesData[[#This Row],[Return Status]]="Returned",1,0)</f>
        <v>0</v>
      </c>
      <c r="T692">
        <v>2085.91</v>
      </c>
      <c r="U692" s="2">
        <f>EOMONTH(SalesData[[#This Row],[Order Date]],0)</f>
        <v>44957</v>
      </c>
      <c r="V692" s="9" t="str">
        <f>"Q"&amp;INT((MONTH(SalesData[[#This Row],[Order Date]])+2)/3)&amp;"-"&amp;YEAR(SalesData[[#This Row],[Order Date]])</f>
        <v>Q1-2023</v>
      </c>
    </row>
    <row r="693" spans="1:22" x14ac:dyDescent="0.35">
      <c r="A693" t="s">
        <v>806</v>
      </c>
      <c r="B693" s="1">
        <v>44928</v>
      </c>
      <c r="C693" t="s">
        <v>205</v>
      </c>
      <c r="D693" t="s">
        <v>13</v>
      </c>
      <c r="E693">
        <v>5542034030</v>
      </c>
      <c r="F693" t="s">
        <v>137</v>
      </c>
      <c r="G693" t="s">
        <v>34</v>
      </c>
      <c r="H693" t="s">
        <v>35</v>
      </c>
      <c r="I693" t="s">
        <v>36</v>
      </c>
      <c r="J693" t="s">
        <v>19</v>
      </c>
      <c r="K693">
        <v>2830.85</v>
      </c>
      <c r="L693">
        <v>672.25</v>
      </c>
      <c r="M693" t="s">
        <v>19</v>
      </c>
      <c r="N693">
        <v>0.237472843845488</v>
      </c>
      <c r="O693" t="s">
        <v>11351</v>
      </c>
      <c r="P693" t="s">
        <v>11354</v>
      </c>
      <c r="R693" t="s">
        <v>11353</v>
      </c>
      <c r="S693">
        <f>IF(SalesData[[#This Row],[Return Status]]="Returned",1,0)</f>
        <v>0</v>
      </c>
      <c r="U693" s="2">
        <f>EOMONTH(SalesData[[#This Row],[Order Date]],0)</f>
        <v>44957</v>
      </c>
      <c r="V693" s="9" t="str">
        <f>"Q"&amp;INT((MONTH(SalesData[[#This Row],[Order Date]])+2)/3)&amp;"-"&amp;YEAR(SalesData[[#This Row],[Order Date]])</f>
        <v>Q1-2023</v>
      </c>
    </row>
    <row r="694" spans="1:22" x14ac:dyDescent="0.35">
      <c r="A694" t="s">
        <v>807</v>
      </c>
      <c r="B694" s="1">
        <v>44930</v>
      </c>
      <c r="C694" t="s">
        <v>184</v>
      </c>
      <c r="D694" t="s">
        <v>145</v>
      </c>
      <c r="E694">
        <v>3471247601</v>
      </c>
      <c r="F694" t="s">
        <v>152</v>
      </c>
      <c r="G694" t="s">
        <v>23</v>
      </c>
      <c r="H694" t="s">
        <v>24</v>
      </c>
      <c r="I694" t="s">
        <v>17</v>
      </c>
      <c r="J694" t="s">
        <v>65</v>
      </c>
      <c r="K694">
        <v>1051.95</v>
      </c>
      <c r="L694">
        <v>260.51</v>
      </c>
      <c r="M694" t="s">
        <v>65</v>
      </c>
      <c r="N694">
        <v>0.24764485004040099</v>
      </c>
      <c r="O694" t="s">
        <v>11351</v>
      </c>
      <c r="P694" t="s">
        <v>11354</v>
      </c>
      <c r="R694" t="s">
        <v>11353</v>
      </c>
      <c r="S694">
        <f>IF(SalesData[[#This Row],[Return Status]]="Returned",1,0)</f>
        <v>0</v>
      </c>
      <c r="T694">
        <v>2821.33</v>
      </c>
      <c r="U694" s="2">
        <f>EOMONTH(SalesData[[#This Row],[Order Date]],0)</f>
        <v>44957</v>
      </c>
      <c r="V694" s="9" t="str">
        <f>"Q"&amp;INT((MONTH(SalesData[[#This Row],[Order Date]])+2)/3)&amp;"-"&amp;YEAR(SalesData[[#This Row],[Order Date]])</f>
        <v>Q1-2023</v>
      </c>
    </row>
    <row r="695" spans="1:22" x14ac:dyDescent="0.35">
      <c r="A695" t="s">
        <v>808</v>
      </c>
      <c r="B695" s="1">
        <v>44938</v>
      </c>
      <c r="C695" t="s">
        <v>184</v>
      </c>
      <c r="D695" t="s">
        <v>39</v>
      </c>
      <c r="E695">
        <v>2680808157</v>
      </c>
      <c r="F695" t="s">
        <v>100</v>
      </c>
      <c r="G695" t="s">
        <v>11382</v>
      </c>
      <c r="H695" t="s">
        <v>35</v>
      </c>
      <c r="I695" t="s">
        <v>36</v>
      </c>
      <c r="J695" t="s">
        <v>62</v>
      </c>
      <c r="K695">
        <v>3527.43</v>
      </c>
      <c r="L695">
        <v>547.22</v>
      </c>
      <c r="M695" t="s">
        <v>62</v>
      </c>
      <c r="N695">
        <v>0.15513277371911</v>
      </c>
      <c r="O695" t="s">
        <v>11351</v>
      </c>
      <c r="P695" t="s">
        <v>11352</v>
      </c>
      <c r="R695" t="s">
        <v>11353</v>
      </c>
      <c r="S695">
        <f>IF(SalesData[[#This Row],[Return Status]]="Returned",1,0)</f>
        <v>0</v>
      </c>
      <c r="U695" s="2">
        <f>EOMONTH(SalesData[[#This Row],[Order Date]],0)</f>
        <v>44957</v>
      </c>
      <c r="V695" s="9" t="str">
        <f>"Q"&amp;INT((MONTH(SalesData[[#This Row],[Order Date]])+2)/3)&amp;"-"&amp;YEAR(SalesData[[#This Row],[Order Date]])</f>
        <v>Q1-2023</v>
      </c>
    </row>
    <row r="696" spans="1:22" x14ac:dyDescent="0.35">
      <c r="A696" t="s">
        <v>810</v>
      </c>
      <c r="B696" s="1">
        <v>44947</v>
      </c>
      <c r="C696" t="s">
        <v>21</v>
      </c>
      <c r="D696" t="s">
        <v>46</v>
      </c>
      <c r="E696">
        <v>5339627466</v>
      </c>
      <c r="F696" t="s">
        <v>47</v>
      </c>
      <c r="G696" t="s">
        <v>23</v>
      </c>
      <c r="H696" t="s">
        <v>11357</v>
      </c>
      <c r="I696" t="s">
        <v>17</v>
      </c>
      <c r="J696" t="s">
        <v>19</v>
      </c>
      <c r="K696">
        <v>4156.8500000000004</v>
      </c>
      <c r="L696">
        <v>909.76</v>
      </c>
      <c r="M696" t="s">
        <v>19</v>
      </c>
      <c r="N696">
        <v>0.21885802951754299</v>
      </c>
      <c r="O696" t="s">
        <v>11351</v>
      </c>
      <c r="P696" t="s">
        <v>11354</v>
      </c>
      <c r="R696" t="s">
        <v>11353</v>
      </c>
      <c r="S696">
        <f>IF(SalesData[[#This Row],[Return Status]]="Returned",1,0)</f>
        <v>0</v>
      </c>
      <c r="T696">
        <v>2821.33</v>
      </c>
      <c r="U696" s="2">
        <f>EOMONTH(SalesData[[#This Row],[Order Date]],0)</f>
        <v>44957</v>
      </c>
      <c r="V696" s="9" t="str">
        <f>"Q"&amp;INT((MONTH(SalesData[[#This Row],[Order Date]])+2)/3)&amp;"-"&amp;YEAR(SalesData[[#This Row],[Order Date]])</f>
        <v>Q1-2023</v>
      </c>
    </row>
    <row r="697" spans="1:22" x14ac:dyDescent="0.35">
      <c r="A697" t="s">
        <v>811</v>
      </c>
      <c r="B697" s="1">
        <v>44946</v>
      </c>
      <c r="C697" t="s">
        <v>38</v>
      </c>
      <c r="D697" t="s">
        <v>46</v>
      </c>
      <c r="E697">
        <v>1107977140</v>
      </c>
      <c r="F697" t="s">
        <v>50</v>
      </c>
      <c r="G697" t="s">
        <v>34</v>
      </c>
      <c r="H697" t="s">
        <v>35</v>
      </c>
      <c r="I697" t="s">
        <v>36</v>
      </c>
      <c r="J697" t="s">
        <v>42</v>
      </c>
      <c r="K697">
        <v>4106.33</v>
      </c>
      <c r="L697">
        <v>747.31</v>
      </c>
      <c r="M697" t="s">
        <v>43</v>
      </c>
      <c r="N697">
        <v>0.181989757277179</v>
      </c>
      <c r="O697" t="s">
        <v>11351</v>
      </c>
      <c r="P697" t="s">
        <v>11352</v>
      </c>
      <c r="R697" t="s">
        <v>11353</v>
      </c>
      <c r="S697">
        <f>IF(SalesData[[#This Row],[Return Status]]="Returned",1,0)</f>
        <v>0</v>
      </c>
      <c r="U697" s="2">
        <f>EOMONTH(SalesData[[#This Row],[Order Date]],0)</f>
        <v>44957</v>
      </c>
      <c r="V697" s="9" t="str">
        <f>"Q"&amp;INT((MONTH(SalesData[[#This Row],[Order Date]])+2)/3)&amp;"-"&amp;YEAR(SalesData[[#This Row],[Order Date]])</f>
        <v>Q1-2023</v>
      </c>
    </row>
    <row r="698" spans="1:22" x14ac:dyDescent="0.35">
      <c r="A698" t="s">
        <v>812</v>
      </c>
      <c r="B698" s="1">
        <v>44940</v>
      </c>
      <c r="C698" t="s">
        <v>194</v>
      </c>
      <c r="D698" t="s">
        <v>13</v>
      </c>
      <c r="E698">
        <v>5204998094</v>
      </c>
      <c r="F698" t="s">
        <v>127</v>
      </c>
      <c r="G698" t="s">
        <v>29</v>
      </c>
      <c r="H698" t="s">
        <v>30</v>
      </c>
      <c r="I698" t="s">
        <v>31</v>
      </c>
      <c r="J698" t="s">
        <v>61</v>
      </c>
      <c r="K698">
        <v>3201.63</v>
      </c>
      <c r="L698">
        <v>656.23</v>
      </c>
      <c r="M698" t="s">
        <v>62</v>
      </c>
      <c r="N698">
        <v>0.204967469695124</v>
      </c>
      <c r="O698" t="s">
        <v>11351</v>
      </c>
      <c r="P698" t="s">
        <v>11354</v>
      </c>
      <c r="R698" t="s">
        <v>11353</v>
      </c>
      <c r="S698">
        <f>IF(SalesData[[#This Row],[Return Status]]="Returned",1,0)</f>
        <v>0</v>
      </c>
      <c r="T698">
        <v>2788.38</v>
      </c>
      <c r="U698" s="2">
        <f>EOMONTH(SalesData[[#This Row],[Order Date]],0)</f>
        <v>44957</v>
      </c>
      <c r="V698" s="9" t="str">
        <f>"Q"&amp;INT((MONTH(SalesData[[#This Row],[Order Date]])+2)/3)&amp;"-"&amp;YEAR(SalesData[[#This Row],[Order Date]])</f>
        <v>Q1-2023</v>
      </c>
    </row>
    <row r="699" spans="1:22" x14ac:dyDescent="0.35">
      <c r="A699" t="s">
        <v>813</v>
      </c>
      <c r="B699" s="1">
        <v>44932</v>
      </c>
      <c r="C699" t="s">
        <v>38</v>
      </c>
      <c r="D699" t="s">
        <v>13</v>
      </c>
      <c r="E699">
        <v>2374077943</v>
      </c>
      <c r="F699" t="s">
        <v>185</v>
      </c>
      <c r="G699" t="s">
        <v>164</v>
      </c>
      <c r="H699" t="s">
        <v>165</v>
      </c>
      <c r="I699" t="s">
        <v>36</v>
      </c>
      <c r="J699" t="s">
        <v>19</v>
      </c>
      <c r="K699">
        <v>2922.66</v>
      </c>
      <c r="L699">
        <v>807.33</v>
      </c>
      <c r="M699" t="s">
        <v>19</v>
      </c>
      <c r="N699">
        <v>0.27623124140337901</v>
      </c>
      <c r="O699" t="s">
        <v>11351</v>
      </c>
      <c r="P699" t="s">
        <v>11354</v>
      </c>
      <c r="R699" t="s">
        <v>11353</v>
      </c>
      <c r="S699">
        <f>IF(SalesData[[#This Row],[Return Status]]="Returned",1,0)</f>
        <v>0</v>
      </c>
      <c r="U699" s="2">
        <f>EOMONTH(SalesData[[#This Row],[Order Date]],0)</f>
        <v>44957</v>
      </c>
      <c r="V699" s="9" t="str">
        <f>"Q"&amp;INT((MONTH(SalesData[[#This Row],[Order Date]])+2)/3)&amp;"-"&amp;YEAR(SalesData[[#This Row],[Order Date]])</f>
        <v>Q1-2023</v>
      </c>
    </row>
    <row r="700" spans="1:22" x14ac:dyDescent="0.35">
      <c r="A700" t="s">
        <v>815</v>
      </c>
      <c r="B700" s="1">
        <v>44938</v>
      </c>
      <c r="C700" t="s">
        <v>77</v>
      </c>
      <c r="D700" t="s">
        <v>13</v>
      </c>
      <c r="E700">
        <v>7088948018</v>
      </c>
      <c r="F700" t="s">
        <v>116</v>
      </c>
      <c r="G700" t="s">
        <v>74</v>
      </c>
      <c r="H700" t="s">
        <v>75</v>
      </c>
      <c r="I700" t="s">
        <v>36</v>
      </c>
      <c r="J700" t="s">
        <v>43</v>
      </c>
      <c r="K700">
        <v>2267.4299999999998</v>
      </c>
      <c r="L700">
        <v>606.87</v>
      </c>
      <c r="M700" t="s">
        <v>43</v>
      </c>
      <c r="N700">
        <v>0.26764663076699202</v>
      </c>
      <c r="O700" t="s">
        <v>11351</v>
      </c>
      <c r="P700" t="s">
        <v>11354</v>
      </c>
      <c r="R700" t="s">
        <v>11353</v>
      </c>
      <c r="S700">
        <f>IF(SalesData[[#This Row],[Return Status]]="Returned",1,0)</f>
        <v>0</v>
      </c>
      <c r="T700">
        <v>2420.2800000000002</v>
      </c>
      <c r="U700" s="2">
        <f>EOMONTH(SalesData[[#This Row],[Order Date]],0)</f>
        <v>44957</v>
      </c>
      <c r="V700" s="9" t="str">
        <f>"Q"&amp;INT((MONTH(SalesData[[#This Row],[Order Date]])+2)/3)&amp;"-"&amp;YEAR(SalesData[[#This Row],[Order Date]])</f>
        <v>Q1-2023</v>
      </c>
    </row>
    <row r="701" spans="1:22" x14ac:dyDescent="0.35">
      <c r="A701" t="s">
        <v>816</v>
      </c>
      <c r="B701" s="1">
        <v>44938</v>
      </c>
      <c r="C701" t="s">
        <v>113</v>
      </c>
      <c r="D701" t="s">
        <v>145</v>
      </c>
      <c r="E701">
        <v>48067571</v>
      </c>
      <c r="F701" t="s">
        <v>127</v>
      </c>
      <c r="G701" t="s">
        <v>29</v>
      </c>
      <c r="H701" t="s">
        <v>30</v>
      </c>
      <c r="I701" t="s">
        <v>31</v>
      </c>
      <c r="J701" t="s">
        <v>65</v>
      </c>
      <c r="K701">
        <v>475.69</v>
      </c>
      <c r="L701">
        <v>97.49</v>
      </c>
      <c r="M701" t="s">
        <v>65</v>
      </c>
      <c r="N701">
        <v>0.204944396560785</v>
      </c>
      <c r="O701" t="s">
        <v>11361</v>
      </c>
      <c r="P701" t="s">
        <v>11354</v>
      </c>
      <c r="R701" t="s">
        <v>11353</v>
      </c>
      <c r="S701">
        <f>IF(SalesData[[#This Row],[Return Status]]="Returned",1,0)</f>
        <v>0</v>
      </c>
      <c r="T701">
        <v>2788.38</v>
      </c>
      <c r="U701" s="2">
        <f>EOMONTH(SalesData[[#This Row],[Order Date]],0)</f>
        <v>44957</v>
      </c>
      <c r="V701" s="9" t="str">
        <f>"Q"&amp;INT((MONTH(SalesData[[#This Row],[Order Date]])+2)/3)&amp;"-"&amp;YEAR(SalesData[[#This Row],[Order Date]])</f>
        <v>Q1-2023</v>
      </c>
    </row>
    <row r="702" spans="1:22" x14ac:dyDescent="0.35">
      <c r="A702" t="s">
        <v>1080</v>
      </c>
      <c r="B702" s="1">
        <v>44973</v>
      </c>
      <c r="C702" t="s">
        <v>132</v>
      </c>
      <c r="D702" t="s">
        <v>145</v>
      </c>
      <c r="E702">
        <v>667015145</v>
      </c>
      <c r="F702" t="s">
        <v>140</v>
      </c>
      <c r="G702" t="s">
        <v>11367</v>
      </c>
      <c r="H702" t="s">
        <v>121</v>
      </c>
      <c r="I702" t="s">
        <v>17</v>
      </c>
      <c r="J702" t="s">
        <v>18</v>
      </c>
      <c r="K702">
        <v>4466.33</v>
      </c>
      <c r="L702">
        <v>382.17</v>
      </c>
      <c r="M702" t="s">
        <v>19</v>
      </c>
      <c r="N702">
        <v>8.5566897206431194E-2</v>
      </c>
      <c r="O702" t="s">
        <v>11351</v>
      </c>
      <c r="P702" t="s">
        <v>11356</v>
      </c>
      <c r="Q702" t="s">
        <v>11366</v>
      </c>
      <c r="R702" t="s">
        <v>11360</v>
      </c>
      <c r="S702">
        <f>IF(SalesData[[#This Row],[Return Status]]="Returned",1,0)</f>
        <v>1</v>
      </c>
      <c r="U702" s="2">
        <f>EOMONTH(SalesData[[#This Row],[Order Date]],0)</f>
        <v>44985</v>
      </c>
      <c r="V702" s="9" t="str">
        <f>"Q"&amp;INT((MONTH(SalesData[[#This Row],[Order Date]])+2)/3)&amp;"-"&amp;YEAR(SalesData[[#This Row],[Order Date]])</f>
        <v>Q1-2023</v>
      </c>
    </row>
    <row r="703" spans="1:22" x14ac:dyDescent="0.35">
      <c r="A703" t="s">
        <v>817</v>
      </c>
      <c r="B703" s="1">
        <v>44951</v>
      </c>
      <c r="C703" t="s">
        <v>124</v>
      </c>
      <c r="D703" t="s">
        <v>80</v>
      </c>
      <c r="E703">
        <v>8827697040</v>
      </c>
      <c r="F703" t="s">
        <v>95</v>
      </c>
      <c r="G703" t="s">
        <v>59</v>
      </c>
      <c r="H703" t="s">
        <v>60</v>
      </c>
      <c r="I703" t="s">
        <v>31</v>
      </c>
      <c r="J703" t="s">
        <v>61</v>
      </c>
      <c r="K703">
        <v>3954.78</v>
      </c>
      <c r="L703">
        <v>570.88</v>
      </c>
      <c r="M703" t="s">
        <v>62</v>
      </c>
      <c r="N703">
        <v>0.14435189820925601</v>
      </c>
      <c r="O703" t="s">
        <v>11351</v>
      </c>
      <c r="P703" t="s">
        <v>11352</v>
      </c>
      <c r="R703" t="s">
        <v>11353</v>
      </c>
      <c r="S703">
        <f>IF(SalesData[[#This Row],[Return Status]]="Returned",1,0)</f>
        <v>0</v>
      </c>
      <c r="T703">
        <v>2183.56</v>
      </c>
      <c r="U703" s="2">
        <f>EOMONTH(SalesData[[#This Row],[Order Date]],0)</f>
        <v>44957</v>
      </c>
      <c r="V703" s="9" t="str">
        <f>"Q"&amp;INT((MONTH(SalesData[[#This Row],[Order Date]])+2)/3)&amp;"-"&amp;YEAR(SalesData[[#This Row],[Order Date]])</f>
        <v>Q1-2023</v>
      </c>
    </row>
    <row r="704" spans="1:22" x14ac:dyDescent="0.35">
      <c r="A704" t="s">
        <v>818</v>
      </c>
      <c r="B704" s="1">
        <v>44953</v>
      </c>
      <c r="C704" t="s">
        <v>49</v>
      </c>
      <c r="D704" t="s">
        <v>99</v>
      </c>
      <c r="E704">
        <v>5651796240</v>
      </c>
      <c r="F704" t="s">
        <v>88</v>
      </c>
      <c r="G704" t="s">
        <v>89</v>
      </c>
      <c r="H704" t="s">
        <v>90</v>
      </c>
      <c r="I704" t="s">
        <v>31</v>
      </c>
      <c r="J704" t="s">
        <v>62</v>
      </c>
      <c r="K704">
        <v>1930.98</v>
      </c>
      <c r="L704">
        <v>187.57</v>
      </c>
      <c r="M704" t="s">
        <v>62</v>
      </c>
      <c r="N704">
        <v>9.7137204942568001E-2</v>
      </c>
      <c r="O704" t="s">
        <v>11351</v>
      </c>
      <c r="P704" t="s">
        <v>11356</v>
      </c>
      <c r="R704" t="s">
        <v>11353</v>
      </c>
      <c r="S704">
        <f>IF(SalesData[[#This Row],[Return Status]]="Returned",1,0)</f>
        <v>0</v>
      </c>
      <c r="T704">
        <v>207.68</v>
      </c>
      <c r="U704" s="2">
        <f>EOMONTH(SalesData[[#This Row],[Order Date]],0)</f>
        <v>44957</v>
      </c>
      <c r="V704" s="9" t="str">
        <f>"Q"&amp;INT((MONTH(SalesData[[#This Row],[Order Date]])+2)/3)&amp;"-"&amp;YEAR(SalesData[[#This Row],[Order Date]])</f>
        <v>Q1-2023</v>
      </c>
    </row>
    <row r="705" spans="1:22" x14ac:dyDescent="0.35">
      <c r="A705" t="s">
        <v>819</v>
      </c>
      <c r="B705" s="1">
        <v>44928</v>
      </c>
      <c r="C705" t="s">
        <v>184</v>
      </c>
      <c r="D705" t="s">
        <v>145</v>
      </c>
      <c r="E705">
        <v>8516225936</v>
      </c>
      <c r="F705" t="s">
        <v>312</v>
      </c>
      <c r="G705" t="s">
        <v>141</v>
      </c>
      <c r="H705" t="s">
        <v>121</v>
      </c>
      <c r="I705" t="s">
        <v>17</v>
      </c>
      <c r="J705" t="s">
        <v>65</v>
      </c>
      <c r="K705">
        <v>1344.27</v>
      </c>
      <c r="L705">
        <v>185.56</v>
      </c>
      <c r="M705" t="s">
        <v>65</v>
      </c>
      <c r="N705">
        <v>0.13803774539341099</v>
      </c>
      <c r="O705" t="s">
        <v>11351</v>
      </c>
      <c r="P705" t="s">
        <v>11352</v>
      </c>
      <c r="R705" t="s">
        <v>11353</v>
      </c>
      <c r="S705">
        <f>IF(SalesData[[#This Row],[Return Status]]="Returned",1,0)</f>
        <v>0</v>
      </c>
      <c r="T705">
        <v>2793.38</v>
      </c>
      <c r="U705" s="2">
        <f>EOMONTH(SalesData[[#This Row],[Order Date]],0)</f>
        <v>44957</v>
      </c>
      <c r="V705" s="9" t="str">
        <f>"Q"&amp;INT((MONTH(SalesData[[#This Row],[Order Date]])+2)/3)&amp;"-"&amp;YEAR(SalesData[[#This Row],[Order Date]])</f>
        <v>Q1-2023</v>
      </c>
    </row>
    <row r="706" spans="1:22" x14ac:dyDescent="0.35">
      <c r="A706" t="s">
        <v>820</v>
      </c>
      <c r="B706" s="1">
        <v>44928</v>
      </c>
      <c r="C706" t="s">
        <v>57</v>
      </c>
      <c r="D706" t="s">
        <v>39</v>
      </c>
      <c r="E706">
        <v>9916091141</v>
      </c>
      <c r="F706" t="s">
        <v>33</v>
      </c>
      <c r="G706" t="s">
        <v>34</v>
      </c>
      <c r="H706" t="s">
        <v>35</v>
      </c>
      <c r="I706" t="s">
        <v>36</v>
      </c>
      <c r="J706" t="s">
        <v>18</v>
      </c>
      <c r="K706">
        <v>1801.58</v>
      </c>
      <c r="L706">
        <v>421.54</v>
      </c>
      <c r="M706" t="s">
        <v>19</v>
      </c>
      <c r="N706">
        <v>0.23398350336926499</v>
      </c>
      <c r="O706" t="s">
        <v>11351</v>
      </c>
      <c r="P706" t="s">
        <v>11354</v>
      </c>
      <c r="R706" t="s">
        <v>11353</v>
      </c>
      <c r="S706">
        <f>IF(SalesData[[#This Row],[Return Status]]="Returned",1,0)</f>
        <v>0</v>
      </c>
      <c r="U706" s="2">
        <f>EOMONTH(SalesData[[#This Row],[Order Date]],0)</f>
        <v>44957</v>
      </c>
      <c r="V706" s="9" t="str">
        <f>"Q"&amp;INT((MONTH(SalesData[[#This Row],[Order Date]])+2)/3)&amp;"-"&amp;YEAR(SalesData[[#This Row],[Order Date]])</f>
        <v>Q1-2023</v>
      </c>
    </row>
    <row r="707" spans="1:22" x14ac:dyDescent="0.35">
      <c r="A707" t="s">
        <v>821</v>
      </c>
      <c r="B707" s="1">
        <v>44936</v>
      </c>
      <c r="C707" t="s">
        <v>38</v>
      </c>
      <c r="D707" t="s">
        <v>80</v>
      </c>
      <c r="E707">
        <v>523045881</v>
      </c>
      <c r="F707" t="s">
        <v>206</v>
      </c>
      <c r="G707" t="s">
        <v>11379</v>
      </c>
      <c r="H707" t="s">
        <v>90</v>
      </c>
      <c r="I707" t="s">
        <v>31</v>
      </c>
      <c r="J707" t="s">
        <v>19</v>
      </c>
      <c r="K707">
        <v>3757.37</v>
      </c>
      <c r="L707">
        <v>615.49</v>
      </c>
      <c r="M707" t="s">
        <v>19</v>
      </c>
      <c r="N707">
        <v>0.163808727913408</v>
      </c>
      <c r="O707" t="s">
        <v>11351</v>
      </c>
      <c r="P707" t="s">
        <v>11352</v>
      </c>
      <c r="R707" t="s">
        <v>11353</v>
      </c>
      <c r="S707">
        <f>IF(SalesData[[#This Row],[Return Status]]="Returned",1,0)</f>
        <v>0</v>
      </c>
      <c r="U707" s="2">
        <f>EOMONTH(SalesData[[#This Row],[Order Date]],0)</f>
        <v>44957</v>
      </c>
      <c r="V707" s="9" t="str">
        <f>"Q"&amp;INT((MONTH(SalesData[[#This Row],[Order Date]])+2)/3)&amp;"-"&amp;YEAR(SalesData[[#This Row],[Order Date]])</f>
        <v>Q1-2023</v>
      </c>
    </row>
    <row r="708" spans="1:22" x14ac:dyDescent="0.35">
      <c r="A708" t="s">
        <v>822</v>
      </c>
      <c r="B708" s="1">
        <v>44947</v>
      </c>
      <c r="C708" t="s">
        <v>77</v>
      </c>
      <c r="D708" t="s">
        <v>72</v>
      </c>
      <c r="E708">
        <v>966177182</v>
      </c>
      <c r="F708" t="s">
        <v>50</v>
      </c>
      <c r="G708" t="s">
        <v>34</v>
      </c>
      <c r="H708" t="s">
        <v>11357</v>
      </c>
      <c r="I708" t="s">
        <v>36</v>
      </c>
      <c r="J708" t="s">
        <v>61</v>
      </c>
      <c r="K708">
        <v>2742.59</v>
      </c>
      <c r="L708">
        <v>790.51</v>
      </c>
      <c r="M708" t="s">
        <v>62</v>
      </c>
      <c r="N708">
        <v>0.288234843706132</v>
      </c>
      <c r="O708" t="s">
        <v>11351</v>
      </c>
      <c r="P708" t="s">
        <v>11354</v>
      </c>
      <c r="R708" t="s">
        <v>11353</v>
      </c>
      <c r="S708">
        <f>IF(SalesData[[#This Row],[Return Status]]="Returned",1,0)</f>
        <v>0</v>
      </c>
      <c r="U708" s="2">
        <f>EOMONTH(SalesData[[#This Row],[Order Date]],0)</f>
        <v>44957</v>
      </c>
      <c r="V708" s="9" t="str">
        <f>"Q"&amp;INT((MONTH(SalesData[[#This Row],[Order Date]])+2)/3)&amp;"-"&amp;YEAR(SalesData[[#This Row],[Order Date]])</f>
        <v>Q1-2023</v>
      </c>
    </row>
    <row r="709" spans="1:22" x14ac:dyDescent="0.35">
      <c r="A709" t="s">
        <v>823</v>
      </c>
      <c r="B709" s="1">
        <v>44953</v>
      </c>
      <c r="C709" t="s">
        <v>139</v>
      </c>
      <c r="D709" t="s">
        <v>13</v>
      </c>
      <c r="E709">
        <v>3592664869</v>
      </c>
      <c r="F709" t="s">
        <v>88</v>
      </c>
      <c r="G709" t="s">
        <v>89</v>
      </c>
      <c r="H709" t="s">
        <v>90</v>
      </c>
      <c r="I709" t="s">
        <v>31</v>
      </c>
      <c r="J709" t="s">
        <v>19</v>
      </c>
      <c r="K709">
        <v>1571.85</v>
      </c>
      <c r="L709">
        <v>262.20999999999998</v>
      </c>
      <c r="M709" t="s">
        <v>19</v>
      </c>
      <c r="N709">
        <v>0.16681617202659299</v>
      </c>
      <c r="O709" t="s">
        <v>11351</v>
      </c>
      <c r="P709" t="s">
        <v>11352</v>
      </c>
      <c r="R709" t="s">
        <v>11353</v>
      </c>
      <c r="S709">
        <f>IF(SalesData[[#This Row],[Return Status]]="Returned",1,0)</f>
        <v>0</v>
      </c>
      <c r="T709">
        <v>207.68</v>
      </c>
      <c r="U709" s="2">
        <f>EOMONTH(SalesData[[#This Row],[Order Date]],0)</f>
        <v>44957</v>
      </c>
      <c r="V709" s="9" t="str">
        <f>"Q"&amp;INT((MONTH(SalesData[[#This Row],[Order Date]])+2)/3)&amp;"-"&amp;YEAR(SalesData[[#This Row],[Order Date]])</f>
        <v>Q1-2023</v>
      </c>
    </row>
    <row r="710" spans="1:22" x14ac:dyDescent="0.35">
      <c r="A710" t="s">
        <v>824</v>
      </c>
      <c r="B710" s="1">
        <v>44942</v>
      </c>
      <c r="C710" t="s">
        <v>67</v>
      </c>
      <c r="D710" t="s">
        <v>46</v>
      </c>
      <c r="E710">
        <v>1192920753</v>
      </c>
      <c r="F710" t="s">
        <v>88</v>
      </c>
      <c r="G710" t="s">
        <v>11379</v>
      </c>
      <c r="H710" t="s">
        <v>90</v>
      </c>
      <c r="I710" t="s">
        <v>31</v>
      </c>
      <c r="J710" t="s">
        <v>65</v>
      </c>
      <c r="K710">
        <v>411.46</v>
      </c>
      <c r="L710">
        <v>88.2</v>
      </c>
      <c r="M710" t="s">
        <v>65</v>
      </c>
      <c r="N710">
        <v>0.214358625382783</v>
      </c>
      <c r="O710" t="s">
        <v>11361</v>
      </c>
      <c r="P710" t="s">
        <v>11354</v>
      </c>
      <c r="R710" t="s">
        <v>11353</v>
      </c>
      <c r="S710">
        <f>IF(SalesData[[#This Row],[Return Status]]="Returned",1,0)</f>
        <v>0</v>
      </c>
      <c r="U710" s="2">
        <f>EOMONTH(SalesData[[#This Row],[Order Date]],0)</f>
        <v>44957</v>
      </c>
      <c r="V710" s="9" t="str">
        <f>"Q"&amp;INT((MONTH(SalesData[[#This Row],[Order Date]])+2)/3)&amp;"-"&amp;YEAR(SalesData[[#This Row],[Order Date]])</f>
        <v>Q1-2023</v>
      </c>
    </row>
    <row r="711" spans="1:22" x14ac:dyDescent="0.35">
      <c r="A711" t="s">
        <v>825</v>
      </c>
      <c r="B711" s="1">
        <v>44953</v>
      </c>
      <c r="C711" t="s">
        <v>144</v>
      </c>
      <c r="D711" t="s">
        <v>80</v>
      </c>
      <c r="E711">
        <v>2189455906</v>
      </c>
      <c r="F711" t="s">
        <v>172</v>
      </c>
      <c r="G711" t="s">
        <v>11367</v>
      </c>
      <c r="H711" t="s">
        <v>121</v>
      </c>
      <c r="I711" t="s">
        <v>17</v>
      </c>
      <c r="J711" t="s">
        <v>19</v>
      </c>
      <c r="K711">
        <v>4038.83</v>
      </c>
      <c r="L711">
        <v>446.91</v>
      </c>
      <c r="M711" t="s">
        <v>19</v>
      </c>
      <c r="N711">
        <v>0.110653332772115</v>
      </c>
      <c r="O711" t="s">
        <v>11351</v>
      </c>
      <c r="P711" t="s">
        <v>11352</v>
      </c>
      <c r="R711" t="s">
        <v>11353</v>
      </c>
      <c r="S711">
        <f>IF(SalesData[[#This Row],[Return Status]]="Returned",1,0)</f>
        <v>0</v>
      </c>
      <c r="U711" s="2">
        <f>EOMONTH(SalesData[[#This Row],[Order Date]],0)</f>
        <v>44957</v>
      </c>
      <c r="V711" s="9" t="str">
        <f>"Q"&amp;INT((MONTH(SalesData[[#This Row],[Order Date]])+2)/3)&amp;"-"&amp;YEAR(SalesData[[#This Row],[Order Date]])</f>
        <v>Q1-2023</v>
      </c>
    </row>
    <row r="712" spans="1:22" x14ac:dyDescent="0.35">
      <c r="A712" t="s">
        <v>826</v>
      </c>
      <c r="B712" s="1">
        <v>44941</v>
      </c>
      <c r="C712" t="s">
        <v>188</v>
      </c>
      <c r="D712" t="s">
        <v>80</v>
      </c>
      <c r="E712">
        <v>6760564204</v>
      </c>
      <c r="F712" t="s">
        <v>222</v>
      </c>
      <c r="G712" t="s">
        <v>164</v>
      </c>
      <c r="H712" t="s">
        <v>165</v>
      </c>
      <c r="I712" t="s">
        <v>36</v>
      </c>
      <c r="J712" t="s">
        <v>18</v>
      </c>
      <c r="K712">
        <v>2864.63</v>
      </c>
      <c r="L712">
        <v>691.18</v>
      </c>
      <c r="M712" t="s">
        <v>19</v>
      </c>
      <c r="N712">
        <v>0.241280723863117</v>
      </c>
      <c r="O712" t="s">
        <v>11351</v>
      </c>
      <c r="P712" t="s">
        <v>11354</v>
      </c>
      <c r="R712" t="s">
        <v>11353</v>
      </c>
      <c r="S712">
        <f>IF(SalesData[[#This Row],[Return Status]]="Returned",1,0)</f>
        <v>0</v>
      </c>
      <c r="U712" s="2">
        <f>EOMONTH(SalesData[[#This Row],[Order Date]],0)</f>
        <v>44957</v>
      </c>
      <c r="V712" s="9" t="str">
        <f>"Q"&amp;INT((MONTH(SalesData[[#This Row],[Order Date]])+2)/3)&amp;"-"&amp;YEAR(SalesData[[#This Row],[Order Date]])</f>
        <v>Q1-2023</v>
      </c>
    </row>
    <row r="713" spans="1:22" x14ac:dyDescent="0.35">
      <c r="A713" t="s">
        <v>827</v>
      </c>
      <c r="B713" s="1">
        <v>44936</v>
      </c>
      <c r="C713" t="s">
        <v>149</v>
      </c>
      <c r="D713" t="s">
        <v>27</v>
      </c>
      <c r="E713">
        <v>4662265401</v>
      </c>
      <c r="F713" t="s">
        <v>50</v>
      </c>
      <c r="G713" t="s">
        <v>34</v>
      </c>
      <c r="H713" t="s">
        <v>35</v>
      </c>
      <c r="I713" t="s">
        <v>36</v>
      </c>
      <c r="J713" t="s">
        <v>18</v>
      </c>
      <c r="K713">
        <v>65.599999999999994</v>
      </c>
      <c r="L713">
        <v>18.47</v>
      </c>
      <c r="M713" t="s">
        <v>19</v>
      </c>
      <c r="N713">
        <v>0.28155487804877999</v>
      </c>
      <c r="O713" t="s">
        <v>11361</v>
      </c>
      <c r="P713" t="s">
        <v>11354</v>
      </c>
      <c r="R713" t="s">
        <v>11353</v>
      </c>
      <c r="S713">
        <f>IF(SalesData[[#This Row],[Return Status]]="Returned",1,0)</f>
        <v>0</v>
      </c>
      <c r="U713" s="2">
        <f>EOMONTH(SalesData[[#This Row],[Order Date]],0)</f>
        <v>44957</v>
      </c>
      <c r="V713" s="9" t="str">
        <f>"Q"&amp;INT((MONTH(SalesData[[#This Row],[Order Date]])+2)/3)&amp;"-"&amp;YEAR(SalesData[[#This Row],[Order Date]])</f>
        <v>Q1-2023</v>
      </c>
    </row>
    <row r="714" spans="1:22" x14ac:dyDescent="0.35">
      <c r="A714" t="s">
        <v>828</v>
      </c>
      <c r="B714" s="1">
        <v>44932</v>
      </c>
      <c r="C714" t="s">
        <v>57</v>
      </c>
      <c r="D714" t="s">
        <v>39</v>
      </c>
      <c r="E714">
        <v>6774625916</v>
      </c>
      <c r="F714" t="s">
        <v>152</v>
      </c>
      <c r="G714" t="s">
        <v>23</v>
      </c>
      <c r="H714" t="s">
        <v>24</v>
      </c>
      <c r="I714" t="s">
        <v>17</v>
      </c>
      <c r="J714" t="s">
        <v>19</v>
      </c>
      <c r="K714">
        <v>479.65</v>
      </c>
      <c r="L714">
        <v>132.33000000000001</v>
      </c>
      <c r="M714" t="s">
        <v>19</v>
      </c>
      <c r="N714">
        <v>0.27588866882101498</v>
      </c>
      <c r="O714" t="s">
        <v>11361</v>
      </c>
      <c r="P714" t="s">
        <v>11354</v>
      </c>
      <c r="R714" t="s">
        <v>11353</v>
      </c>
      <c r="S714">
        <f>IF(SalesData[[#This Row],[Return Status]]="Returned",1,0)</f>
        <v>0</v>
      </c>
      <c r="T714">
        <v>2821.33</v>
      </c>
      <c r="U714" s="2">
        <f>EOMONTH(SalesData[[#This Row],[Order Date]],0)</f>
        <v>44957</v>
      </c>
      <c r="V714" s="9" t="str">
        <f>"Q"&amp;INT((MONTH(SalesData[[#This Row],[Order Date]])+2)/3)&amp;"-"&amp;YEAR(SalesData[[#This Row],[Order Date]])</f>
        <v>Q1-2023</v>
      </c>
    </row>
    <row r="715" spans="1:22" x14ac:dyDescent="0.35">
      <c r="A715" t="s">
        <v>829</v>
      </c>
      <c r="B715" s="1">
        <v>44952</v>
      </c>
      <c r="C715" t="s">
        <v>77</v>
      </c>
      <c r="D715" t="s">
        <v>46</v>
      </c>
      <c r="E715">
        <v>1798677823</v>
      </c>
      <c r="F715" t="s">
        <v>137</v>
      </c>
      <c r="G715" t="s">
        <v>34</v>
      </c>
      <c r="H715" t="s">
        <v>35</v>
      </c>
      <c r="I715" t="s">
        <v>36</v>
      </c>
      <c r="J715" t="s">
        <v>43</v>
      </c>
      <c r="K715">
        <v>4655.01</v>
      </c>
      <c r="L715">
        <v>1267.3800000000001</v>
      </c>
      <c r="M715" t="s">
        <v>43</v>
      </c>
      <c r="N715">
        <v>0.27226149890118401</v>
      </c>
      <c r="O715" t="s">
        <v>11351</v>
      </c>
      <c r="P715" t="s">
        <v>11354</v>
      </c>
      <c r="R715" t="s">
        <v>11353</v>
      </c>
      <c r="S715">
        <f>IF(SalesData[[#This Row],[Return Status]]="Returned",1,0)</f>
        <v>0</v>
      </c>
      <c r="U715" s="2">
        <f>EOMONTH(SalesData[[#This Row],[Order Date]],0)</f>
        <v>44957</v>
      </c>
      <c r="V715" s="9" t="str">
        <f>"Q"&amp;INT((MONTH(SalesData[[#This Row],[Order Date]])+2)/3)&amp;"-"&amp;YEAR(SalesData[[#This Row],[Order Date]])</f>
        <v>Q1-2023</v>
      </c>
    </row>
    <row r="716" spans="1:22" x14ac:dyDescent="0.35">
      <c r="A716" t="s">
        <v>830</v>
      </c>
      <c r="B716" s="1">
        <v>44946</v>
      </c>
      <c r="C716" t="s">
        <v>124</v>
      </c>
      <c r="D716" t="s">
        <v>145</v>
      </c>
      <c r="E716">
        <v>1203843753</v>
      </c>
      <c r="F716" t="s">
        <v>387</v>
      </c>
      <c r="G716" t="s">
        <v>89</v>
      </c>
      <c r="H716" t="s">
        <v>90</v>
      </c>
      <c r="I716" t="s">
        <v>31</v>
      </c>
      <c r="J716" t="s">
        <v>19</v>
      </c>
      <c r="K716">
        <v>2316.8000000000002</v>
      </c>
      <c r="L716">
        <v>288.66000000000003</v>
      </c>
      <c r="M716" t="s">
        <v>19</v>
      </c>
      <c r="N716">
        <v>0.124594267955801</v>
      </c>
      <c r="O716" t="s">
        <v>11351</v>
      </c>
      <c r="P716" t="s">
        <v>11352</v>
      </c>
      <c r="R716" t="s">
        <v>11353</v>
      </c>
      <c r="S716">
        <f>IF(SalesData[[#This Row],[Return Status]]="Returned",1,0)</f>
        <v>0</v>
      </c>
      <c r="T716">
        <v>207.68</v>
      </c>
      <c r="U716" s="2">
        <f>EOMONTH(SalesData[[#This Row],[Order Date]],0)</f>
        <v>44957</v>
      </c>
      <c r="V716" s="9" t="str">
        <f>"Q"&amp;INT((MONTH(SalesData[[#This Row],[Order Date]])+2)/3)&amp;"-"&amp;YEAR(SalesData[[#This Row],[Order Date]])</f>
        <v>Q1-2023</v>
      </c>
    </row>
    <row r="717" spans="1:22" x14ac:dyDescent="0.35">
      <c r="A717" t="s">
        <v>831</v>
      </c>
      <c r="B717" s="1">
        <v>44951</v>
      </c>
      <c r="C717" t="s">
        <v>21</v>
      </c>
      <c r="D717" t="s">
        <v>99</v>
      </c>
      <c r="E717">
        <v>8545400644</v>
      </c>
      <c r="F717" t="s">
        <v>238</v>
      </c>
      <c r="G717" t="s">
        <v>74</v>
      </c>
      <c r="H717" t="s">
        <v>11357</v>
      </c>
      <c r="I717" t="s">
        <v>36</v>
      </c>
      <c r="J717" t="s">
        <v>18</v>
      </c>
      <c r="K717">
        <v>4351.95</v>
      </c>
      <c r="L717">
        <v>1124.06</v>
      </c>
      <c r="M717" t="s">
        <v>19</v>
      </c>
      <c r="N717">
        <v>0.25828881306081197</v>
      </c>
      <c r="O717" t="s">
        <v>11351</v>
      </c>
      <c r="P717" t="s">
        <v>11354</v>
      </c>
      <c r="R717" t="s">
        <v>11353</v>
      </c>
      <c r="S717">
        <f>IF(SalesData[[#This Row],[Return Status]]="Returned",1,0)</f>
        <v>0</v>
      </c>
      <c r="T717">
        <v>2420.2800000000002</v>
      </c>
      <c r="U717" s="2">
        <f>EOMONTH(SalesData[[#This Row],[Order Date]],0)</f>
        <v>44957</v>
      </c>
      <c r="V717" s="9" t="str">
        <f>"Q"&amp;INT((MONTH(SalesData[[#This Row],[Order Date]])+2)/3)&amp;"-"&amp;YEAR(SalesData[[#This Row],[Order Date]])</f>
        <v>Q1-2023</v>
      </c>
    </row>
    <row r="718" spans="1:22" x14ac:dyDescent="0.35">
      <c r="A718" t="s">
        <v>832</v>
      </c>
      <c r="B718" s="1">
        <v>44948</v>
      </c>
      <c r="C718" t="s">
        <v>149</v>
      </c>
      <c r="D718" t="s">
        <v>13</v>
      </c>
      <c r="E718">
        <v>7763342720</v>
      </c>
      <c r="F718" t="s">
        <v>129</v>
      </c>
      <c r="G718" t="s">
        <v>54</v>
      </c>
      <c r="H718" t="s">
        <v>11357</v>
      </c>
      <c r="I718" t="s">
        <v>31</v>
      </c>
      <c r="J718" t="s">
        <v>65</v>
      </c>
      <c r="K718">
        <v>1781.08</v>
      </c>
      <c r="L718">
        <v>59.5</v>
      </c>
      <c r="M718" t="s">
        <v>65</v>
      </c>
      <c r="N718">
        <v>3.3406697060210697E-2</v>
      </c>
      <c r="O718" t="s">
        <v>11351</v>
      </c>
      <c r="P718" t="s">
        <v>11356</v>
      </c>
      <c r="R718" t="s">
        <v>11353</v>
      </c>
      <c r="S718">
        <f>IF(SalesData[[#This Row],[Return Status]]="Returned",1,0)</f>
        <v>0</v>
      </c>
      <c r="U718" s="2">
        <f>EOMONTH(SalesData[[#This Row],[Order Date]],0)</f>
        <v>44957</v>
      </c>
      <c r="V718" s="9" t="str">
        <f>"Q"&amp;INT((MONTH(SalesData[[#This Row],[Order Date]])+2)/3)&amp;"-"&amp;YEAR(SalesData[[#This Row],[Order Date]])</f>
        <v>Q1-2023</v>
      </c>
    </row>
    <row r="719" spans="1:22" x14ac:dyDescent="0.35">
      <c r="A719" t="s">
        <v>833</v>
      </c>
      <c r="B719" s="1">
        <v>44945</v>
      </c>
      <c r="C719" t="s">
        <v>26</v>
      </c>
      <c r="D719" t="s">
        <v>99</v>
      </c>
      <c r="E719">
        <v>693588249</v>
      </c>
      <c r="F719" t="s">
        <v>95</v>
      </c>
      <c r="G719" t="s">
        <v>280</v>
      </c>
      <c r="H719" t="s">
        <v>60</v>
      </c>
      <c r="I719" t="s">
        <v>31</v>
      </c>
      <c r="J719" t="s">
        <v>65</v>
      </c>
      <c r="K719">
        <v>2583.2199999999998</v>
      </c>
      <c r="L719">
        <v>576.29999999999995</v>
      </c>
      <c r="M719" t="s">
        <v>65</v>
      </c>
      <c r="N719">
        <v>0.223093658302429</v>
      </c>
      <c r="O719" t="s">
        <v>11351</v>
      </c>
      <c r="P719" t="s">
        <v>11354</v>
      </c>
      <c r="R719" t="s">
        <v>11353</v>
      </c>
      <c r="S719">
        <f>IF(SalesData[[#This Row],[Return Status]]="Returned",1,0)</f>
        <v>0</v>
      </c>
      <c r="U719" s="2">
        <f>EOMONTH(SalesData[[#This Row],[Order Date]],0)</f>
        <v>44957</v>
      </c>
      <c r="V719" s="9" t="str">
        <f>"Q"&amp;INT((MONTH(SalesData[[#This Row],[Order Date]])+2)/3)&amp;"-"&amp;YEAR(SalesData[[#This Row],[Order Date]])</f>
        <v>Q1-2023</v>
      </c>
    </row>
    <row r="720" spans="1:22" x14ac:dyDescent="0.35">
      <c r="A720" t="s">
        <v>834</v>
      </c>
      <c r="B720" s="1">
        <v>44940</v>
      </c>
      <c r="C720" t="s">
        <v>97</v>
      </c>
      <c r="D720" t="s">
        <v>145</v>
      </c>
      <c r="E720">
        <v>4445446083</v>
      </c>
      <c r="F720" t="s">
        <v>133</v>
      </c>
      <c r="G720" t="s">
        <v>11379</v>
      </c>
      <c r="H720" t="s">
        <v>11357</v>
      </c>
      <c r="I720" t="s">
        <v>31</v>
      </c>
      <c r="J720" t="s">
        <v>18</v>
      </c>
      <c r="K720">
        <v>2262.6799999999998</v>
      </c>
      <c r="L720">
        <v>547.01</v>
      </c>
      <c r="M720" t="s">
        <v>19</v>
      </c>
      <c r="N720">
        <v>0.24175314229144201</v>
      </c>
      <c r="O720" t="s">
        <v>11351</v>
      </c>
      <c r="P720" t="s">
        <v>11354</v>
      </c>
      <c r="R720" t="s">
        <v>11353</v>
      </c>
      <c r="S720">
        <f>IF(SalesData[[#This Row],[Return Status]]="Returned",1,0)</f>
        <v>0</v>
      </c>
      <c r="U720" s="2">
        <f>EOMONTH(SalesData[[#This Row],[Order Date]],0)</f>
        <v>44957</v>
      </c>
      <c r="V720" s="9" t="str">
        <f>"Q"&amp;INT((MONTH(SalesData[[#This Row],[Order Date]])+2)/3)&amp;"-"&amp;YEAR(SalesData[[#This Row],[Order Date]])</f>
        <v>Q1-2023</v>
      </c>
    </row>
    <row r="721" spans="1:22" x14ac:dyDescent="0.35">
      <c r="A721" t="s">
        <v>1300</v>
      </c>
      <c r="B721" s="1">
        <v>44978</v>
      </c>
      <c r="C721" t="s">
        <v>94</v>
      </c>
      <c r="D721" t="s">
        <v>27</v>
      </c>
      <c r="E721">
        <v>5510051081</v>
      </c>
      <c r="F721" t="s">
        <v>133</v>
      </c>
      <c r="G721" t="s">
        <v>89</v>
      </c>
      <c r="H721" t="s">
        <v>90</v>
      </c>
      <c r="I721" t="s">
        <v>31</v>
      </c>
      <c r="J721" t="s">
        <v>19</v>
      </c>
      <c r="K721">
        <v>661.53</v>
      </c>
      <c r="L721">
        <v>176.51</v>
      </c>
      <c r="M721" t="s">
        <v>19</v>
      </c>
      <c r="N721">
        <v>0.26682085468535099</v>
      </c>
      <c r="O721" t="s">
        <v>11355</v>
      </c>
      <c r="P721" t="s">
        <v>11354</v>
      </c>
      <c r="Q721" t="s">
        <v>11364</v>
      </c>
      <c r="R721" t="s">
        <v>11360</v>
      </c>
      <c r="S721">
        <f>IF(SalesData[[#This Row],[Return Status]]="Returned",1,0)</f>
        <v>1</v>
      </c>
      <c r="T721">
        <v>207.68</v>
      </c>
      <c r="U721" s="2">
        <f>EOMONTH(SalesData[[#This Row],[Order Date]],0)</f>
        <v>44985</v>
      </c>
      <c r="V721" s="9" t="str">
        <f>"Q"&amp;INT((MONTH(SalesData[[#This Row],[Order Date]])+2)/3)&amp;"-"&amp;YEAR(SalesData[[#This Row],[Order Date]])</f>
        <v>Q1-2023</v>
      </c>
    </row>
    <row r="722" spans="1:22" x14ac:dyDescent="0.35">
      <c r="A722" t="s">
        <v>835</v>
      </c>
      <c r="B722" s="1">
        <v>44955</v>
      </c>
      <c r="C722" t="s">
        <v>132</v>
      </c>
      <c r="D722" t="s">
        <v>72</v>
      </c>
      <c r="E722">
        <v>8699969882</v>
      </c>
      <c r="F722" t="s">
        <v>238</v>
      </c>
      <c r="G722" t="s">
        <v>74</v>
      </c>
      <c r="H722" t="s">
        <v>75</v>
      </c>
      <c r="I722" t="s">
        <v>36</v>
      </c>
      <c r="J722" t="s">
        <v>19</v>
      </c>
      <c r="K722">
        <v>4190.8</v>
      </c>
      <c r="L722">
        <v>244.14</v>
      </c>
      <c r="M722" t="s">
        <v>19</v>
      </c>
      <c r="N722">
        <v>5.8256180204256901E-2</v>
      </c>
      <c r="O722" t="s">
        <v>11351</v>
      </c>
      <c r="P722" t="s">
        <v>11356</v>
      </c>
      <c r="R722" t="s">
        <v>11353</v>
      </c>
      <c r="S722">
        <f>IF(SalesData[[#This Row],[Return Status]]="Returned",1,0)</f>
        <v>0</v>
      </c>
      <c r="T722">
        <v>2420.2800000000002</v>
      </c>
      <c r="U722" s="2">
        <f>EOMONTH(SalesData[[#This Row],[Order Date]],0)</f>
        <v>44957</v>
      </c>
      <c r="V722" s="9" t="str">
        <f>"Q"&amp;INT((MONTH(SalesData[[#This Row],[Order Date]])+2)/3)&amp;"-"&amp;YEAR(SalesData[[#This Row],[Order Date]])</f>
        <v>Q1-2023</v>
      </c>
    </row>
    <row r="723" spans="1:22" x14ac:dyDescent="0.35">
      <c r="A723" t="s">
        <v>836</v>
      </c>
      <c r="B723" s="1">
        <v>44945</v>
      </c>
      <c r="C723" t="s">
        <v>176</v>
      </c>
      <c r="D723" t="s">
        <v>80</v>
      </c>
      <c r="E723">
        <v>4242383972</v>
      </c>
      <c r="F723" t="s">
        <v>95</v>
      </c>
      <c r="G723" t="s">
        <v>59</v>
      </c>
      <c r="H723" t="s">
        <v>11357</v>
      </c>
      <c r="I723" t="s">
        <v>31</v>
      </c>
      <c r="J723" t="s">
        <v>65</v>
      </c>
      <c r="K723">
        <v>4926.95</v>
      </c>
      <c r="L723">
        <v>1025.17</v>
      </c>
      <c r="M723" t="s">
        <v>65</v>
      </c>
      <c r="N723">
        <v>0.20807396056383801</v>
      </c>
      <c r="O723" t="s">
        <v>11351</v>
      </c>
      <c r="P723" t="s">
        <v>11354</v>
      </c>
      <c r="R723" t="s">
        <v>11353</v>
      </c>
      <c r="S723">
        <f>IF(SalesData[[#This Row],[Return Status]]="Returned",1,0)</f>
        <v>0</v>
      </c>
      <c r="T723">
        <v>2183.56</v>
      </c>
      <c r="U723" s="2">
        <f>EOMONTH(SalesData[[#This Row],[Order Date]],0)</f>
        <v>44957</v>
      </c>
      <c r="V723" s="9" t="str">
        <f>"Q"&amp;INT((MONTH(SalesData[[#This Row],[Order Date]])+2)/3)&amp;"-"&amp;YEAR(SalesData[[#This Row],[Order Date]])</f>
        <v>Q1-2023</v>
      </c>
    </row>
    <row r="724" spans="1:22" x14ac:dyDescent="0.35">
      <c r="A724" t="s">
        <v>837</v>
      </c>
      <c r="B724" s="1">
        <v>44937</v>
      </c>
      <c r="C724" t="s">
        <v>52</v>
      </c>
      <c r="D724" t="s">
        <v>99</v>
      </c>
      <c r="E724">
        <v>2210102320</v>
      </c>
      <c r="F724" t="s">
        <v>88</v>
      </c>
      <c r="G724" t="s">
        <v>89</v>
      </c>
      <c r="H724" t="s">
        <v>90</v>
      </c>
      <c r="I724" t="s">
        <v>31</v>
      </c>
      <c r="J724" t="s">
        <v>65</v>
      </c>
      <c r="K724">
        <v>590.78</v>
      </c>
      <c r="L724">
        <v>162.88</v>
      </c>
      <c r="M724" t="s">
        <v>65</v>
      </c>
      <c r="N724">
        <v>0.27570330749179001</v>
      </c>
      <c r="O724" t="s">
        <v>11355</v>
      </c>
      <c r="P724" t="s">
        <v>11354</v>
      </c>
      <c r="R724" t="s">
        <v>11353</v>
      </c>
      <c r="S724">
        <f>IF(SalesData[[#This Row],[Return Status]]="Returned",1,0)</f>
        <v>0</v>
      </c>
      <c r="T724">
        <v>207.68</v>
      </c>
      <c r="U724" s="2">
        <f>EOMONTH(SalesData[[#This Row],[Order Date]],0)</f>
        <v>44957</v>
      </c>
      <c r="V724" s="9" t="str">
        <f>"Q"&amp;INT((MONTH(SalesData[[#This Row],[Order Date]])+2)/3)&amp;"-"&amp;YEAR(SalesData[[#This Row],[Order Date]])</f>
        <v>Q1-2023</v>
      </c>
    </row>
    <row r="725" spans="1:22" x14ac:dyDescent="0.35">
      <c r="A725" t="s">
        <v>838</v>
      </c>
      <c r="B725" s="1">
        <v>44954</v>
      </c>
      <c r="C725" t="s">
        <v>184</v>
      </c>
      <c r="D725" t="s">
        <v>72</v>
      </c>
      <c r="E725">
        <v>3561403845</v>
      </c>
      <c r="F725" t="s">
        <v>53</v>
      </c>
      <c r="G725" t="s">
        <v>54</v>
      </c>
      <c r="H725" t="s">
        <v>55</v>
      </c>
      <c r="I725" t="s">
        <v>31</v>
      </c>
      <c r="J725" t="s">
        <v>18</v>
      </c>
      <c r="K725">
        <v>3935.12</v>
      </c>
      <c r="L725">
        <v>411.69</v>
      </c>
      <c r="M725" t="s">
        <v>19</v>
      </c>
      <c r="N725">
        <v>0.104619427107687</v>
      </c>
      <c r="O725" t="s">
        <v>11351</v>
      </c>
      <c r="P725" t="s">
        <v>11352</v>
      </c>
      <c r="R725" t="s">
        <v>11353</v>
      </c>
      <c r="S725">
        <f>IF(SalesData[[#This Row],[Return Status]]="Returned",1,0)</f>
        <v>0</v>
      </c>
      <c r="U725" s="2">
        <f>EOMONTH(SalesData[[#This Row],[Order Date]],0)</f>
        <v>44957</v>
      </c>
      <c r="V725" s="9" t="str">
        <f>"Q"&amp;INT((MONTH(SalesData[[#This Row],[Order Date]])+2)/3)&amp;"-"&amp;YEAR(SalesData[[#This Row],[Order Date]])</f>
        <v>Q1-2023</v>
      </c>
    </row>
    <row r="726" spans="1:22" x14ac:dyDescent="0.35">
      <c r="A726" t="s">
        <v>839</v>
      </c>
      <c r="B726" s="1">
        <v>44942</v>
      </c>
      <c r="C726" t="s">
        <v>188</v>
      </c>
      <c r="D726" t="s">
        <v>46</v>
      </c>
      <c r="E726">
        <v>307620545</v>
      </c>
      <c r="F726" t="s">
        <v>68</v>
      </c>
      <c r="G726" t="s">
        <v>69</v>
      </c>
      <c r="H726" t="s">
        <v>41</v>
      </c>
      <c r="I726" t="s">
        <v>31</v>
      </c>
      <c r="J726" t="s">
        <v>19</v>
      </c>
      <c r="K726">
        <v>2190.84</v>
      </c>
      <c r="L726">
        <v>640.95000000000005</v>
      </c>
      <c r="M726" t="s">
        <v>19</v>
      </c>
      <c r="N726">
        <v>0.29255901845867299</v>
      </c>
      <c r="O726" t="s">
        <v>11351</v>
      </c>
      <c r="P726" t="s">
        <v>11354</v>
      </c>
      <c r="R726" t="s">
        <v>11353</v>
      </c>
      <c r="S726">
        <f>IF(SalesData[[#This Row],[Return Status]]="Returned",1,0)</f>
        <v>0</v>
      </c>
      <c r="T726">
        <v>2081.52</v>
      </c>
      <c r="U726" s="2">
        <f>EOMONTH(SalesData[[#This Row],[Order Date]],0)</f>
        <v>44957</v>
      </c>
      <c r="V726" s="9" t="str">
        <f>"Q"&amp;INT((MONTH(SalesData[[#This Row],[Order Date]])+2)/3)&amp;"-"&amp;YEAR(SalesData[[#This Row],[Order Date]])</f>
        <v>Q1-2023</v>
      </c>
    </row>
    <row r="727" spans="1:22" x14ac:dyDescent="0.35">
      <c r="A727" t="s">
        <v>840</v>
      </c>
      <c r="B727" s="1">
        <v>44931</v>
      </c>
      <c r="C727" t="s">
        <v>176</v>
      </c>
      <c r="D727" t="s">
        <v>13</v>
      </c>
      <c r="E727">
        <v>1340785169</v>
      </c>
      <c r="F727" t="s">
        <v>50</v>
      </c>
      <c r="G727" t="s">
        <v>34</v>
      </c>
      <c r="H727" t="s">
        <v>35</v>
      </c>
      <c r="I727" t="s">
        <v>36</v>
      </c>
      <c r="J727" t="s">
        <v>65</v>
      </c>
      <c r="K727">
        <v>1849.08</v>
      </c>
      <c r="L727">
        <v>335.9</v>
      </c>
      <c r="M727" t="s">
        <v>65</v>
      </c>
      <c r="N727">
        <v>0.18165790555303199</v>
      </c>
      <c r="O727" t="s">
        <v>11351</v>
      </c>
      <c r="P727" t="s">
        <v>11352</v>
      </c>
      <c r="R727" t="s">
        <v>11353</v>
      </c>
      <c r="S727">
        <f>IF(SalesData[[#This Row],[Return Status]]="Returned",1,0)</f>
        <v>0</v>
      </c>
      <c r="U727" s="2">
        <f>EOMONTH(SalesData[[#This Row],[Order Date]],0)</f>
        <v>44957</v>
      </c>
      <c r="V727" s="9" t="str">
        <f>"Q"&amp;INT((MONTH(SalesData[[#This Row],[Order Date]])+2)/3)&amp;"-"&amp;YEAR(SalesData[[#This Row],[Order Date]])</f>
        <v>Q1-2023</v>
      </c>
    </row>
    <row r="728" spans="1:22" x14ac:dyDescent="0.35">
      <c r="A728" t="s">
        <v>842</v>
      </c>
      <c r="B728" s="1">
        <v>44947</v>
      </c>
      <c r="C728" t="s">
        <v>111</v>
      </c>
      <c r="D728" t="s">
        <v>80</v>
      </c>
      <c r="E728">
        <v>932012657</v>
      </c>
      <c r="F728" t="s">
        <v>154</v>
      </c>
      <c r="G728" t="s">
        <v>11370</v>
      </c>
      <c r="H728" t="s">
        <v>30</v>
      </c>
      <c r="I728" t="s">
        <v>31</v>
      </c>
      <c r="J728" t="s">
        <v>18</v>
      </c>
      <c r="K728">
        <v>3810.04</v>
      </c>
      <c r="L728">
        <v>1122.8499999999999</v>
      </c>
      <c r="M728" t="s">
        <v>19</v>
      </c>
      <c r="N728">
        <v>0.294708192039979</v>
      </c>
      <c r="O728" t="s">
        <v>11351</v>
      </c>
      <c r="P728" t="s">
        <v>11354</v>
      </c>
      <c r="R728" t="s">
        <v>11353</v>
      </c>
      <c r="S728">
        <f>IF(SalesData[[#This Row],[Return Status]]="Returned",1,0)</f>
        <v>0</v>
      </c>
      <c r="U728" s="2">
        <f>EOMONTH(SalesData[[#This Row],[Order Date]],0)</f>
        <v>44957</v>
      </c>
      <c r="V728" s="9" t="str">
        <f>"Q"&amp;INT((MONTH(SalesData[[#This Row],[Order Date]])+2)/3)&amp;"-"&amp;YEAR(SalesData[[#This Row],[Order Date]])</f>
        <v>Q1-2023</v>
      </c>
    </row>
    <row r="729" spans="1:22" x14ac:dyDescent="0.35">
      <c r="A729" t="s">
        <v>843</v>
      </c>
      <c r="B729" s="1">
        <v>44930</v>
      </c>
      <c r="C729" t="s">
        <v>111</v>
      </c>
      <c r="D729" t="s">
        <v>13</v>
      </c>
      <c r="E729">
        <v>7774127469</v>
      </c>
      <c r="F729" t="s">
        <v>47</v>
      </c>
      <c r="G729" t="s">
        <v>23</v>
      </c>
      <c r="H729" t="s">
        <v>24</v>
      </c>
      <c r="I729" t="s">
        <v>17</v>
      </c>
      <c r="J729" t="s">
        <v>18</v>
      </c>
      <c r="K729">
        <v>1416.05</v>
      </c>
      <c r="L729">
        <v>275.14999999999998</v>
      </c>
      <c r="M729" t="s">
        <v>19</v>
      </c>
      <c r="N729">
        <v>0.19430811058931499</v>
      </c>
      <c r="O729" t="s">
        <v>11351</v>
      </c>
      <c r="P729" t="s">
        <v>11352</v>
      </c>
      <c r="R729" t="s">
        <v>11353</v>
      </c>
      <c r="S729">
        <f>IF(SalesData[[#This Row],[Return Status]]="Returned",1,0)</f>
        <v>0</v>
      </c>
      <c r="T729">
        <v>2821.33</v>
      </c>
      <c r="U729" s="2">
        <f>EOMONTH(SalesData[[#This Row],[Order Date]],0)</f>
        <v>44957</v>
      </c>
      <c r="V729" s="9" t="str">
        <f>"Q"&amp;INT((MONTH(SalesData[[#This Row],[Order Date]])+2)/3)&amp;"-"&amp;YEAR(SalesData[[#This Row],[Order Date]])</f>
        <v>Q1-2023</v>
      </c>
    </row>
    <row r="730" spans="1:22" x14ac:dyDescent="0.35">
      <c r="A730" t="s">
        <v>844</v>
      </c>
      <c r="B730" s="1">
        <v>44948</v>
      </c>
      <c r="C730" t="s">
        <v>57</v>
      </c>
      <c r="D730" t="s">
        <v>27</v>
      </c>
      <c r="E730">
        <v>8917045421</v>
      </c>
      <c r="F730" t="s">
        <v>53</v>
      </c>
      <c r="G730" t="s">
        <v>54</v>
      </c>
      <c r="H730" t="s">
        <v>11357</v>
      </c>
      <c r="I730" t="s">
        <v>31</v>
      </c>
      <c r="J730" t="s">
        <v>18</v>
      </c>
      <c r="K730">
        <v>1608.42</v>
      </c>
      <c r="L730">
        <v>386.77</v>
      </c>
      <c r="M730" t="s">
        <v>19</v>
      </c>
      <c r="N730">
        <v>0.24046579873416099</v>
      </c>
      <c r="O730" t="s">
        <v>11351</v>
      </c>
      <c r="P730" t="s">
        <v>11354</v>
      </c>
      <c r="R730" t="s">
        <v>11353</v>
      </c>
      <c r="S730">
        <f>IF(SalesData[[#This Row],[Return Status]]="Returned",1,0)</f>
        <v>0</v>
      </c>
      <c r="U730" s="2">
        <f>EOMONTH(SalesData[[#This Row],[Order Date]],0)</f>
        <v>44957</v>
      </c>
      <c r="V730" s="9" t="str">
        <f>"Q"&amp;INT((MONTH(SalesData[[#This Row],[Order Date]])+2)/3)&amp;"-"&amp;YEAR(SalesData[[#This Row],[Order Date]])</f>
        <v>Q1-2023</v>
      </c>
    </row>
    <row r="731" spans="1:22" x14ac:dyDescent="0.35">
      <c r="A731" t="s">
        <v>845</v>
      </c>
      <c r="B731" s="1">
        <v>44944</v>
      </c>
      <c r="C731" t="s">
        <v>124</v>
      </c>
      <c r="D731" t="s">
        <v>46</v>
      </c>
      <c r="E731">
        <v>1635640723</v>
      </c>
      <c r="F731" t="s">
        <v>40</v>
      </c>
      <c r="G731" t="s">
        <v>69</v>
      </c>
      <c r="H731" t="s">
        <v>11357</v>
      </c>
      <c r="I731" t="s">
        <v>31</v>
      </c>
      <c r="J731" t="s">
        <v>61</v>
      </c>
      <c r="K731">
        <v>4439.37</v>
      </c>
      <c r="L731">
        <v>1194.54</v>
      </c>
      <c r="M731" t="s">
        <v>62</v>
      </c>
      <c r="N731">
        <v>0.26907872062927801</v>
      </c>
      <c r="O731" t="s">
        <v>11351</v>
      </c>
      <c r="P731" t="s">
        <v>11354</v>
      </c>
      <c r="R731" t="s">
        <v>11353</v>
      </c>
      <c r="S731">
        <f>IF(SalesData[[#This Row],[Return Status]]="Returned",1,0)</f>
        <v>0</v>
      </c>
      <c r="T731">
        <v>2081.52</v>
      </c>
      <c r="U731" s="2">
        <f>EOMONTH(SalesData[[#This Row],[Order Date]],0)</f>
        <v>44957</v>
      </c>
      <c r="V731" s="9" t="str">
        <f>"Q"&amp;INT((MONTH(SalesData[[#This Row],[Order Date]])+2)/3)&amp;"-"&amp;YEAR(SalesData[[#This Row],[Order Date]])</f>
        <v>Q1-2023</v>
      </c>
    </row>
    <row r="732" spans="1:22" x14ac:dyDescent="0.35">
      <c r="A732" t="s">
        <v>1075</v>
      </c>
      <c r="B732" s="1">
        <v>44976</v>
      </c>
      <c r="C732" t="s">
        <v>94</v>
      </c>
      <c r="D732" t="s">
        <v>145</v>
      </c>
      <c r="E732">
        <v>7764149003</v>
      </c>
      <c r="F732" t="s">
        <v>172</v>
      </c>
      <c r="G732" t="s">
        <v>141</v>
      </c>
      <c r="H732" t="s">
        <v>121</v>
      </c>
      <c r="I732" t="s">
        <v>17</v>
      </c>
      <c r="J732" t="s">
        <v>19</v>
      </c>
      <c r="K732">
        <v>1729.51</v>
      </c>
      <c r="L732">
        <v>392.12</v>
      </c>
      <c r="M732" t="s">
        <v>19</v>
      </c>
      <c r="N732">
        <v>0.22672317592844199</v>
      </c>
      <c r="O732" t="s">
        <v>11351</v>
      </c>
      <c r="P732" t="s">
        <v>11354</v>
      </c>
      <c r="Q732" t="s">
        <v>11365</v>
      </c>
      <c r="R732" t="s">
        <v>11360</v>
      </c>
      <c r="S732">
        <f>IF(SalesData[[#This Row],[Return Status]]="Returned",1,0)</f>
        <v>1</v>
      </c>
      <c r="T732">
        <v>2793.38</v>
      </c>
      <c r="U732" s="2">
        <f>EOMONTH(SalesData[[#This Row],[Order Date]],0)</f>
        <v>44985</v>
      </c>
      <c r="V732" s="9" t="str">
        <f>"Q"&amp;INT((MONTH(SalesData[[#This Row],[Order Date]])+2)/3)&amp;"-"&amp;YEAR(SalesData[[#This Row],[Order Date]])</f>
        <v>Q1-2023</v>
      </c>
    </row>
    <row r="733" spans="1:22" x14ac:dyDescent="0.35">
      <c r="A733" t="s">
        <v>846</v>
      </c>
      <c r="B733" s="1">
        <v>44952</v>
      </c>
      <c r="C733" t="s">
        <v>162</v>
      </c>
      <c r="D733" t="s">
        <v>39</v>
      </c>
      <c r="E733">
        <v>3126168507</v>
      </c>
      <c r="F733" t="s">
        <v>222</v>
      </c>
      <c r="G733" t="s">
        <v>164</v>
      </c>
      <c r="H733" t="s">
        <v>165</v>
      </c>
      <c r="I733" t="s">
        <v>36</v>
      </c>
      <c r="J733" t="s">
        <v>61</v>
      </c>
      <c r="K733">
        <v>475.5</v>
      </c>
      <c r="L733">
        <v>88</v>
      </c>
      <c r="M733" t="s">
        <v>62</v>
      </c>
      <c r="N733">
        <v>0.18506834910620401</v>
      </c>
      <c r="O733" t="s">
        <v>11361</v>
      </c>
      <c r="P733" t="s">
        <v>11352</v>
      </c>
      <c r="R733" t="s">
        <v>11353</v>
      </c>
      <c r="S733">
        <f>IF(SalesData[[#This Row],[Return Status]]="Returned",1,0)</f>
        <v>0</v>
      </c>
      <c r="U733" s="2">
        <f>EOMONTH(SalesData[[#This Row],[Order Date]],0)</f>
        <v>44957</v>
      </c>
      <c r="V733" s="9" t="str">
        <f>"Q"&amp;INT((MONTH(SalesData[[#This Row],[Order Date]])+2)/3)&amp;"-"&amp;YEAR(SalesData[[#This Row],[Order Date]])</f>
        <v>Q1-2023</v>
      </c>
    </row>
    <row r="734" spans="1:22" x14ac:dyDescent="0.35">
      <c r="A734" t="s">
        <v>847</v>
      </c>
      <c r="B734" s="1">
        <v>44932</v>
      </c>
      <c r="C734" t="s">
        <v>139</v>
      </c>
      <c r="D734" t="s">
        <v>46</v>
      </c>
      <c r="E734">
        <v>5370923007</v>
      </c>
      <c r="F734" t="s">
        <v>137</v>
      </c>
      <c r="G734" t="s">
        <v>101</v>
      </c>
      <c r="H734" t="s">
        <v>11357</v>
      </c>
      <c r="I734" t="s">
        <v>36</v>
      </c>
      <c r="J734" t="s">
        <v>65</v>
      </c>
      <c r="K734">
        <v>1297</v>
      </c>
      <c r="L734">
        <v>284.27</v>
      </c>
      <c r="M734" t="s">
        <v>65</v>
      </c>
      <c r="N734">
        <v>0.21917501927525099</v>
      </c>
      <c r="O734" t="s">
        <v>11351</v>
      </c>
      <c r="P734" t="s">
        <v>11354</v>
      </c>
      <c r="R734" t="s">
        <v>11353</v>
      </c>
      <c r="S734">
        <f>IF(SalesData[[#This Row],[Return Status]]="Returned",1,0)</f>
        <v>0</v>
      </c>
      <c r="T734">
        <v>1385.87</v>
      </c>
      <c r="U734" s="2">
        <f>EOMONTH(SalesData[[#This Row],[Order Date]],0)</f>
        <v>44957</v>
      </c>
      <c r="V734" s="9" t="str">
        <f>"Q"&amp;INT((MONTH(SalesData[[#This Row],[Order Date]])+2)/3)&amp;"-"&amp;YEAR(SalesData[[#This Row],[Order Date]])</f>
        <v>Q1-2023</v>
      </c>
    </row>
    <row r="735" spans="1:22" x14ac:dyDescent="0.35">
      <c r="A735" t="s">
        <v>848</v>
      </c>
      <c r="B735" s="1">
        <v>44942</v>
      </c>
      <c r="C735" t="s">
        <v>106</v>
      </c>
      <c r="D735" t="s">
        <v>39</v>
      </c>
      <c r="E735">
        <v>6989365294</v>
      </c>
      <c r="F735" t="s">
        <v>47</v>
      </c>
      <c r="G735" t="s">
        <v>23</v>
      </c>
      <c r="H735" t="s">
        <v>24</v>
      </c>
      <c r="I735" t="s">
        <v>17</v>
      </c>
      <c r="J735" t="s">
        <v>19</v>
      </c>
      <c r="K735">
        <v>4887.47</v>
      </c>
      <c r="L735">
        <v>413.43</v>
      </c>
      <c r="M735" t="s">
        <v>19</v>
      </c>
      <c r="N735">
        <v>8.4589777533161298E-2</v>
      </c>
      <c r="O735" t="s">
        <v>11351</v>
      </c>
      <c r="P735" t="s">
        <v>11356</v>
      </c>
      <c r="R735" t="s">
        <v>11353</v>
      </c>
      <c r="S735">
        <f>IF(SalesData[[#This Row],[Return Status]]="Returned",1,0)</f>
        <v>0</v>
      </c>
      <c r="T735">
        <v>2821.33</v>
      </c>
      <c r="U735" s="2">
        <f>EOMONTH(SalesData[[#This Row],[Order Date]],0)</f>
        <v>44957</v>
      </c>
      <c r="V735" s="9" t="str">
        <f>"Q"&amp;INT((MONTH(SalesData[[#This Row],[Order Date]])+2)/3)&amp;"-"&amp;YEAR(SalesData[[#This Row],[Order Date]])</f>
        <v>Q1-2023</v>
      </c>
    </row>
    <row r="736" spans="1:22" x14ac:dyDescent="0.35">
      <c r="A736" t="s">
        <v>849</v>
      </c>
      <c r="B736" s="1">
        <v>44937</v>
      </c>
      <c r="C736" t="s">
        <v>144</v>
      </c>
      <c r="D736" t="s">
        <v>145</v>
      </c>
      <c r="E736">
        <v>5896321743</v>
      </c>
      <c r="F736" t="s">
        <v>292</v>
      </c>
      <c r="G736" t="s">
        <v>69</v>
      </c>
      <c r="H736" t="s">
        <v>41</v>
      </c>
      <c r="I736" t="s">
        <v>31</v>
      </c>
      <c r="J736" t="s">
        <v>62</v>
      </c>
      <c r="K736">
        <v>1700.23</v>
      </c>
      <c r="L736">
        <v>472.61</v>
      </c>
      <c r="M736" t="s">
        <v>62</v>
      </c>
      <c r="N736">
        <v>0.277968274880457</v>
      </c>
      <c r="O736" t="s">
        <v>11351</v>
      </c>
      <c r="P736" t="s">
        <v>11354</v>
      </c>
      <c r="Q736" t="s">
        <v>11363</v>
      </c>
      <c r="R736" t="s">
        <v>11360</v>
      </c>
      <c r="S736">
        <f>IF(SalesData[[#This Row],[Return Status]]="Returned",1,0)</f>
        <v>1</v>
      </c>
      <c r="T736">
        <v>2081.52</v>
      </c>
      <c r="U736" s="2">
        <f>EOMONTH(SalesData[[#This Row],[Order Date]],0)</f>
        <v>44957</v>
      </c>
      <c r="V736" s="9" t="str">
        <f>"Q"&amp;INT((MONTH(SalesData[[#This Row],[Order Date]])+2)/3)&amp;"-"&amp;YEAR(SalesData[[#This Row],[Order Date]])</f>
        <v>Q1-2023</v>
      </c>
    </row>
    <row r="737" spans="1:22" x14ac:dyDescent="0.35">
      <c r="A737" t="s">
        <v>850</v>
      </c>
      <c r="B737" s="1">
        <v>44940</v>
      </c>
      <c r="C737" t="s">
        <v>188</v>
      </c>
      <c r="D737" t="s">
        <v>99</v>
      </c>
      <c r="E737">
        <v>4488384253</v>
      </c>
      <c r="F737" t="s">
        <v>410</v>
      </c>
      <c r="G737" t="s">
        <v>29</v>
      </c>
      <c r="H737" t="s">
        <v>30</v>
      </c>
      <c r="I737" t="s">
        <v>31</v>
      </c>
      <c r="J737" t="s">
        <v>43</v>
      </c>
      <c r="K737">
        <v>1683.28</v>
      </c>
      <c r="L737">
        <v>252.98</v>
      </c>
      <c r="M737" t="s">
        <v>43</v>
      </c>
      <c r="N737">
        <v>0.15028991017537199</v>
      </c>
      <c r="O737" t="s">
        <v>11351</v>
      </c>
      <c r="P737" t="s">
        <v>11352</v>
      </c>
      <c r="R737" t="s">
        <v>11353</v>
      </c>
      <c r="S737">
        <f>IF(SalesData[[#This Row],[Return Status]]="Returned",1,0)</f>
        <v>0</v>
      </c>
      <c r="T737">
        <v>2788.38</v>
      </c>
      <c r="U737" s="2">
        <f>EOMONTH(SalesData[[#This Row],[Order Date]],0)</f>
        <v>44957</v>
      </c>
      <c r="V737" s="9" t="str">
        <f>"Q"&amp;INT((MONTH(SalesData[[#This Row],[Order Date]])+2)/3)&amp;"-"&amp;YEAR(SalesData[[#This Row],[Order Date]])</f>
        <v>Q1-2023</v>
      </c>
    </row>
    <row r="738" spans="1:22" x14ac:dyDescent="0.35">
      <c r="A738" t="s">
        <v>851</v>
      </c>
      <c r="B738" s="1">
        <v>44929</v>
      </c>
      <c r="C738" t="s">
        <v>111</v>
      </c>
      <c r="D738" t="s">
        <v>27</v>
      </c>
      <c r="E738">
        <v>6239209085</v>
      </c>
      <c r="F738" t="s">
        <v>120</v>
      </c>
      <c r="G738" t="s">
        <v>141</v>
      </c>
      <c r="H738" t="s">
        <v>11357</v>
      </c>
      <c r="I738" t="s">
        <v>17</v>
      </c>
      <c r="J738" t="s">
        <v>19</v>
      </c>
      <c r="K738">
        <v>3337.09</v>
      </c>
      <c r="L738">
        <v>640.79999999999995</v>
      </c>
      <c r="M738" t="s">
        <v>19</v>
      </c>
      <c r="N738">
        <v>0.19202358941472999</v>
      </c>
      <c r="O738" t="s">
        <v>11351</v>
      </c>
      <c r="P738" t="s">
        <v>11352</v>
      </c>
      <c r="R738" t="s">
        <v>11353</v>
      </c>
      <c r="S738">
        <f>IF(SalesData[[#This Row],[Return Status]]="Returned",1,0)</f>
        <v>0</v>
      </c>
      <c r="T738">
        <v>2793.38</v>
      </c>
      <c r="U738" s="2">
        <f>EOMONTH(SalesData[[#This Row],[Order Date]],0)</f>
        <v>44957</v>
      </c>
      <c r="V738" s="9" t="str">
        <f>"Q"&amp;INT((MONTH(SalesData[[#This Row],[Order Date]])+2)/3)&amp;"-"&amp;YEAR(SalesData[[#This Row],[Order Date]])</f>
        <v>Q1-2023</v>
      </c>
    </row>
    <row r="739" spans="1:22" x14ac:dyDescent="0.35">
      <c r="A739" t="s">
        <v>852</v>
      </c>
      <c r="B739" s="1">
        <v>44949</v>
      </c>
      <c r="C739" t="s">
        <v>188</v>
      </c>
      <c r="D739" t="s">
        <v>145</v>
      </c>
      <c r="E739">
        <v>5476022069</v>
      </c>
      <c r="F739" t="s">
        <v>222</v>
      </c>
      <c r="G739" t="s">
        <v>164</v>
      </c>
      <c r="H739" t="s">
        <v>165</v>
      </c>
      <c r="I739" t="s">
        <v>36</v>
      </c>
      <c r="J739" t="s">
        <v>18</v>
      </c>
      <c r="K739">
        <v>3419.29</v>
      </c>
      <c r="L739">
        <v>1024.1400000000001</v>
      </c>
      <c r="M739" t="s">
        <v>19</v>
      </c>
      <c r="N739">
        <v>0.29951832105495602</v>
      </c>
      <c r="O739" t="s">
        <v>11351</v>
      </c>
      <c r="P739" t="s">
        <v>11354</v>
      </c>
      <c r="R739" t="s">
        <v>11353</v>
      </c>
      <c r="S739">
        <f>IF(SalesData[[#This Row],[Return Status]]="Returned",1,0)</f>
        <v>0</v>
      </c>
      <c r="U739" s="2">
        <f>EOMONTH(SalesData[[#This Row],[Order Date]],0)</f>
        <v>44957</v>
      </c>
      <c r="V739" s="9" t="str">
        <f>"Q"&amp;INT((MONTH(SalesData[[#This Row],[Order Date]])+2)/3)&amp;"-"&amp;YEAR(SalesData[[#This Row],[Order Date]])</f>
        <v>Q1-2023</v>
      </c>
    </row>
    <row r="740" spans="1:22" x14ac:dyDescent="0.35">
      <c r="A740" t="s">
        <v>853</v>
      </c>
      <c r="B740" s="1">
        <v>44948</v>
      </c>
      <c r="C740" t="s">
        <v>149</v>
      </c>
      <c r="D740" t="s">
        <v>145</v>
      </c>
      <c r="E740">
        <v>6015153259</v>
      </c>
      <c r="F740" t="s">
        <v>129</v>
      </c>
      <c r="G740" t="s">
        <v>54</v>
      </c>
      <c r="H740" t="s">
        <v>11357</v>
      </c>
      <c r="I740" t="s">
        <v>31</v>
      </c>
      <c r="J740" t="s">
        <v>43</v>
      </c>
      <c r="K740">
        <v>1426.95</v>
      </c>
      <c r="L740">
        <v>411.08</v>
      </c>
      <c r="M740" t="s">
        <v>43</v>
      </c>
      <c r="N740">
        <v>0.28808297417568901</v>
      </c>
      <c r="O740" t="s">
        <v>11351</v>
      </c>
      <c r="P740" t="s">
        <v>11354</v>
      </c>
      <c r="R740" t="s">
        <v>11353</v>
      </c>
      <c r="S740">
        <f>IF(SalesData[[#This Row],[Return Status]]="Returned",1,0)</f>
        <v>0</v>
      </c>
      <c r="U740" s="2">
        <f>EOMONTH(SalesData[[#This Row],[Order Date]],0)</f>
        <v>44957</v>
      </c>
      <c r="V740" s="9" t="str">
        <f>"Q"&amp;INT((MONTH(SalesData[[#This Row],[Order Date]])+2)/3)&amp;"-"&amp;YEAR(SalesData[[#This Row],[Order Date]])</f>
        <v>Q1-2023</v>
      </c>
    </row>
    <row r="741" spans="1:22" x14ac:dyDescent="0.35">
      <c r="A741" t="s">
        <v>854</v>
      </c>
      <c r="B741" s="1">
        <v>44936</v>
      </c>
      <c r="C741" t="s">
        <v>113</v>
      </c>
      <c r="D741" t="s">
        <v>27</v>
      </c>
      <c r="E741">
        <v>310064934</v>
      </c>
      <c r="F741" t="s">
        <v>95</v>
      </c>
      <c r="G741" t="s">
        <v>59</v>
      </c>
      <c r="H741" t="s">
        <v>60</v>
      </c>
      <c r="I741" t="s">
        <v>31</v>
      </c>
      <c r="J741" t="s">
        <v>62</v>
      </c>
      <c r="K741">
        <v>1401.62</v>
      </c>
      <c r="L741">
        <v>89.75</v>
      </c>
      <c r="M741" t="s">
        <v>62</v>
      </c>
      <c r="N741">
        <v>6.4033047473637597E-2</v>
      </c>
      <c r="O741" t="s">
        <v>11351</v>
      </c>
      <c r="P741" t="s">
        <v>11356</v>
      </c>
      <c r="R741" t="s">
        <v>11353</v>
      </c>
      <c r="S741">
        <f>IF(SalesData[[#This Row],[Return Status]]="Returned",1,0)</f>
        <v>0</v>
      </c>
      <c r="T741">
        <v>2183.56</v>
      </c>
      <c r="U741" s="2">
        <f>EOMONTH(SalesData[[#This Row],[Order Date]],0)</f>
        <v>44957</v>
      </c>
      <c r="V741" s="9" t="str">
        <f>"Q"&amp;INT((MONTH(SalesData[[#This Row],[Order Date]])+2)/3)&amp;"-"&amp;YEAR(SalesData[[#This Row],[Order Date]])</f>
        <v>Q1-2023</v>
      </c>
    </row>
    <row r="742" spans="1:22" x14ac:dyDescent="0.35">
      <c r="A742" t="s">
        <v>855</v>
      </c>
      <c r="B742" s="1">
        <v>44929</v>
      </c>
      <c r="C742" t="s">
        <v>325</v>
      </c>
      <c r="D742" t="s">
        <v>13</v>
      </c>
      <c r="E742">
        <v>3599285535</v>
      </c>
      <c r="F742" t="s">
        <v>83</v>
      </c>
      <c r="G742" t="s">
        <v>11375</v>
      </c>
      <c r="H742" t="s">
        <v>85</v>
      </c>
      <c r="I742" t="s">
        <v>31</v>
      </c>
      <c r="J742" t="s">
        <v>19</v>
      </c>
      <c r="K742">
        <v>315.44</v>
      </c>
      <c r="L742">
        <v>91.54</v>
      </c>
      <c r="M742" t="s">
        <v>19</v>
      </c>
      <c r="N742">
        <v>0.290197818919604</v>
      </c>
      <c r="O742" t="s">
        <v>11361</v>
      </c>
      <c r="P742" t="s">
        <v>11354</v>
      </c>
      <c r="R742" t="s">
        <v>11353</v>
      </c>
      <c r="S742">
        <f>IF(SalesData[[#This Row],[Return Status]]="Returned",1,0)</f>
        <v>0</v>
      </c>
      <c r="U742" s="2">
        <f>EOMONTH(SalesData[[#This Row],[Order Date]],0)</f>
        <v>44957</v>
      </c>
      <c r="V742" s="9" t="str">
        <f>"Q"&amp;INT((MONTH(SalesData[[#This Row],[Order Date]])+2)/3)&amp;"-"&amp;YEAR(SalesData[[#This Row],[Order Date]])</f>
        <v>Q1-2023</v>
      </c>
    </row>
    <row r="743" spans="1:22" x14ac:dyDescent="0.35">
      <c r="A743" t="s">
        <v>856</v>
      </c>
      <c r="B743" s="1">
        <v>44927</v>
      </c>
      <c r="C743" t="s">
        <v>67</v>
      </c>
      <c r="D743" t="s">
        <v>46</v>
      </c>
      <c r="E743">
        <v>1867740378</v>
      </c>
      <c r="F743" t="s">
        <v>133</v>
      </c>
      <c r="G743" t="s">
        <v>89</v>
      </c>
      <c r="H743" t="s">
        <v>90</v>
      </c>
      <c r="I743" t="s">
        <v>31</v>
      </c>
      <c r="J743" t="s">
        <v>62</v>
      </c>
      <c r="K743">
        <v>2859.97</v>
      </c>
      <c r="L743">
        <v>308.94</v>
      </c>
      <c r="M743" t="s">
        <v>62</v>
      </c>
      <c r="N743">
        <v>0.108022112120057</v>
      </c>
      <c r="O743" t="s">
        <v>11351</v>
      </c>
      <c r="P743" t="s">
        <v>11352</v>
      </c>
      <c r="R743" t="s">
        <v>11353</v>
      </c>
      <c r="S743">
        <f>IF(SalesData[[#This Row],[Return Status]]="Returned",1,0)</f>
        <v>0</v>
      </c>
      <c r="T743">
        <v>207.68</v>
      </c>
      <c r="U743" s="2">
        <f>EOMONTH(SalesData[[#This Row],[Order Date]],0)</f>
        <v>44957</v>
      </c>
      <c r="V743" s="9" t="str">
        <f>"Q"&amp;INT((MONTH(SalesData[[#This Row],[Order Date]])+2)/3)&amp;"-"&amp;YEAR(SalesData[[#This Row],[Order Date]])</f>
        <v>Q1-2023</v>
      </c>
    </row>
    <row r="744" spans="1:22" x14ac:dyDescent="0.35">
      <c r="A744" t="s">
        <v>857</v>
      </c>
      <c r="B744" s="1">
        <v>44937</v>
      </c>
      <c r="C744" t="s">
        <v>176</v>
      </c>
      <c r="D744" t="s">
        <v>145</v>
      </c>
      <c r="E744">
        <v>5503250173</v>
      </c>
      <c r="F744" t="s">
        <v>73</v>
      </c>
      <c r="G744" t="s">
        <v>74</v>
      </c>
      <c r="H744" t="s">
        <v>75</v>
      </c>
      <c r="I744" t="s">
        <v>36</v>
      </c>
      <c r="J744" t="s">
        <v>42</v>
      </c>
      <c r="K744">
        <v>546.72</v>
      </c>
      <c r="L744">
        <v>95.71</v>
      </c>
      <c r="M744" t="s">
        <v>43</v>
      </c>
      <c r="N744">
        <v>0.17506218905472601</v>
      </c>
      <c r="O744" t="s">
        <v>11355</v>
      </c>
      <c r="P744" t="s">
        <v>11352</v>
      </c>
      <c r="R744" t="s">
        <v>11353</v>
      </c>
      <c r="S744">
        <f>IF(SalesData[[#This Row],[Return Status]]="Returned",1,0)</f>
        <v>0</v>
      </c>
      <c r="T744">
        <v>2420.2800000000002</v>
      </c>
      <c r="U744" s="2">
        <f>EOMONTH(SalesData[[#This Row],[Order Date]],0)</f>
        <v>44957</v>
      </c>
      <c r="V744" s="9" t="str">
        <f>"Q"&amp;INT((MONTH(SalesData[[#This Row],[Order Date]])+2)/3)&amp;"-"&amp;YEAR(SalesData[[#This Row],[Order Date]])</f>
        <v>Q1-2023</v>
      </c>
    </row>
    <row r="745" spans="1:22" x14ac:dyDescent="0.35">
      <c r="A745" t="s">
        <v>858</v>
      </c>
      <c r="B745" s="1">
        <v>44936</v>
      </c>
      <c r="C745" t="s">
        <v>325</v>
      </c>
      <c r="D745" t="s">
        <v>27</v>
      </c>
      <c r="E745">
        <v>1100906053</v>
      </c>
      <c r="F745" t="s">
        <v>64</v>
      </c>
      <c r="G745" t="s">
        <v>859</v>
      </c>
      <c r="H745" t="s">
        <v>16</v>
      </c>
      <c r="I745" t="s">
        <v>17</v>
      </c>
      <c r="J745" t="s">
        <v>65</v>
      </c>
      <c r="K745">
        <v>460.16</v>
      </c>
      <c r="L745">
        <v>62.58</v>
      </c>
      <c r="M745" t="s">
        <v>65</v>
      </c>
      <c r="N745">
        <v>0.135996175243394</v>
      </c>
      <c r="O745" t="s">
        <v>11361</v>
      </c>
      <c r="P745" t="s">
        <v>11352</v>
      </c>
      <c r="R745" t="s">
        <v>11353</v>
      </c>
      <c r="S745">
        <f>IF(SalesData[[#This Row],[Return Status]]="Returned",1,0)</f>
        <v>0</v>
      </c>
      <c r="U745" s="2">
        <f>EOMONTH(SalesData[[#This Row],[Order Date]],0)</f>
        <v>44957</v>
      </c>
      <c r="V745" s="9" t="str">
        <f>"Q"&amp;INT((MONTH(SalesData[[#This Row],[Order Date]])+2)/3)&amp;"-"&amp;YEAR(SalesData[[#This Row],[Order Date]])</f>
        <v>Q1-2023</v>
      </c>
    </row>
    <row r="746" spans="1:22" x14ac:dyDescent="0.35">
      <c r="A746" t="s">
        <v>860</v>
      </c>
      <c r="B746" s="1">
        <v>44927</v>
      </c>
      <c r="C746" t="s">
        <v>97</v>
      </c>
      <c r="D746" t="s">
        <v>39</v>
      </c>
      <c r="E746">
        <v>5988759212</v>
      </c>
      <c r="F746" t="s">
        <v>238</v>
      </c>
      <c r="G746" t="s">
        <v>545</v>
      </c>
      <c r="H746" t="s">
        <v>75</v>
      </c>
      <c r="I746" t="s">
        <v>36</v>
      </c>
      <c r="J746" t="s">
        <v>43</v>
      </c>
      <c r="K746">
        <v>2107.02</v>
      </c>
      <c r="L746">
        <v>520.66</v>
      </c>
      <c r="M746" t="s">
        <v>43</v>
      </c>
      <c r="N746">
        <v>0.24710728896735701</v>
      </c>
      <c r="O746" t="s">
        <v>11351</v>
      </c>
      <c r="P746" t="s">
        <v>11354</v>
      </c>
      <c r="R746" t="s">
        <v>11353</v>
      </c>
      <c r="S746">
        <f>IF(SalesData[[#This Row],[Return Status]]="Returned",1,0)</f>
        <v>0</v>
      </c>
      <c r="U746" s="2">
        <f>EOMONTH(SalesData[[#This Row],[Order Date]],0)</f>
        <v>44957</v>
      </c>
      <c r="V746" s="9" t="str">
        <f>"Q"&amp;INT((MONTH(SalesData[[#This Row],[Order Date]])+2)/3)&amp;"-"&amp;YEAR(SalesData[[#This Row],[Order Date]])</f>
        <v>Q1-2023</v>
      </c>
    </row>
    <row r="747" spans="1:22" x14ac:dyDescent="0.35">
      <c r="A747" t="s">
        <v>861</v>
      </c>
      <c r="B747" s="1">
        <v>44933</v>
      </c>
      <c r="C747" t="s">
        <v>111</v>
      </c>
      <c r="D747" t="s">
        <v>39</v>
      </c>
      <c r="E747">
        <v>7092071152</v>
      </c>
      <c r="F747" t="s">
        <v>156</v>
      </c>
      <c r="G747" t="s">
        <v>84</v>
      </c>
      <c r="H747" t="s">
        <v>85</v>
      </c>
      <c r="I747" t="s">
        <v>31</v>
      </c>
      <c r="J747" t="s">
        <v>19</v>
      </c>
      <c r="K747">
        <v>512.89</v>
      </c>
      <c r="L747">
        <v>125.51</v>
      </c>
      <c r="M747" t="s">
        <v>19</v>
      </c>
      <c r="N747">
        <v>0.24471134161321101</v>
      </c>
      <c r="O747" t="s">
        <v>11355</v>
      </c>
      <c r="P747" t="s">
        <v>11354</v>
      </c>
      <c r="R747" t="s">
        <v>11353</v>
      </c>
      <c r="S747">
        <f>IF(SalesData[[#This Row],[Return Status]]="Returned",1,0)</f>
        <v>0</v>
      </c>
      <c r="T747">
        <v>847.14</v>
      </c>
      <c r="U747" s="2">
        <f>EOMONTH(SalesData[[#This Row],[Order Date]],0)</f>
        <v>44957</v>
      </c>
      <c r="V747" s="9" t="str">
        <f>"Q"&amp;INT((MONTH(SalesData[[#This Row],[Order Date]])+2)/3)&amp;"-"&amp;YEAR(SalesData[[#This Row],[Order Date]])</f>
        <v>Q1-2023</v>
      </c>
    </row>
    <row r="748" spans="1:22" x14ac:dyDescent="0.35">
      <c r="A748" t="s">
        <v>862</v>
      </c>
      <c r="B748" s="1">
        <v>44944</v>
      </c>
      <c r="C748" t="s">
        <v>149</v>
      </c>
      <c r="D748" t="s">
        <v>46</v>
      </c>
      <c r="E748">
        <v>5916118638</v>
      </c>
      <c r="F748" t="s">
        <v>107</v>
      </c>
      <c r="G748" t="s">
        <v>15</v>
      </c>
      <c r="H748" t="s">
        <v>16</v>
      </c>
      <c r="I748" t="s">
        <v>17</v>
      </c>
      <c r="J748" t="s">
        <v>43</v>
      </c>
      <c r="K748">
        <v>2853.5</v>
      </c>
      <c r="L748">
        <v>442.9</v>
      </c>
      <c r="M748" t="s">
        <v>43</v>
      </c>
      <c r="N748">
        <v>0.15521289644296499</v>
      </c>
      <c r="O748" t="s">
        <v>11351</v>
      </c>
      <c r="P748" t="s">
        <v>11352</v>
      </c>
      <c r="R748" t="s">
        <v>11353</v>
      </c>
      <c r="S748">
        <f>IF(SalesData[[#This Row],[Return Status]]="Returned",1,0)</f>
        <v>0</v>
      </c>
      <c r="T748">
        <v>2085.91</v>
      </c>
      <c r="U748" s="2">
        <f>EOMONTH(SalesData[[#This Row],[Order Date]],0)</f>
        <v>44957</v>
      </c>
      <c r="V748" s="9" t="str">
        <f>"Q"&amp;INT((MONTH(SalesData[[#This Row],[Order Date]])+2)/3)&amp;"-"&amp;YEAR(SalesData[[#This Row],[Order Date]])</f>
        <v>Q1-2023</v>
      </c>
    </row>
    <row r="749" spans="1:22" x14ac:dyDescent="0.35">
      <c r="A749" t="s">
        <v>863</v>
      </c>
      <c r="B749" s="1">
        <v>44931</v>
      </c>
      <c r="C749" t="s">
        <v>52</v>
      </c>
      <c r="D749" t="s">
        <v>27</v>
      </c>
      <c r="E749">
        <v>3789318692</v>
      </c>
      <c r="F749" t="s">
        <v>147</v>
      </c>
      <c r="G749" t="s">
        <v>84</v>
      </c>
      <c r="H749" t="s">
        <v>85</v>
      </c>
      <c r="I749" t="s">
        <v>31</v>
      </c>
      <c r="J749" t="s">
        <v>43</v>
      </c>
      <c r="K749">
        <v>4333.84</v>
      </c>
      <c r="L749">
        <v>899.21</v>
      </c>
      <c r="M749" t="s">
        <v>43</v>
      </c>
      <c r="N749">
        <v>0.20748574012884599</v>
      </c>
      <c r="O749" t="s">
        <v>11351</v>
      </c>
      <c r="P749" t="s">
        <v>11354</v>
      </c>
      <c r="R749" t="s">
        <v>11353</v>
      </c>
      <c r="S749">
        <f>IF(SalesData[[#This Row],[Return Status]]="Returned",1,0)</f>
        <v>0</v>
      </c>
      <c r="T749">
        <v>847.14</v>
      </c>
      <c r="U749" s="2">
        <f>EOMONTH(SalesData[[#This Row],[Order Date]],0)</f>
        <v>44957</v>
      </c>
      <c r="V749" s="9" t="str">
        <f>"Q"&amp;INT((MONTH(SalesData[[#This Row],[Order Date]])+2)/3)&amp;"-"&amp;YEAR(SalesData[[#This Row],[Order Date]])</f>
        <v>Q1-2023</v>
      </c>
    </row>
    <row r="750" spans="1:22" x14ac:dyDescent="0.35">
      <c r="A750" t="s">
        <v>1113</v>
      </c>
      <c r="B750" s="1">
        <v>44964</v>
      </c>
      <c r="C750" t="s">
        <v>139</v>
      </c>
      <c r="D750" t="s">
        <v>39</v>
      </c>
      <c r="E750">
        <v>676353223</v>
      </c>
      <c r="F750" t="s">
        <v>152</v>
      </c>
      <c r="G750" t="s">
        <v>23</v>
      </c>
      <c r="H750" t="s">
        <v>24</v>
      </c>
      <c r="I750" t="s">
        <v>17</v>
      </c>
      <c r="J750" t="s">
        <v>19</v>
      </c>
      <c r="K750">
        <v>4347.6400000000003</v>
      </c>
      <c r="L750">
        <v>574.79999999999995</v>
      </c>
      <c r="M750" t="s">
        <v>19</v>
      </c>
      <c r="N750">
        <v>0.13220965857338701</v>
      </c>
      <c r="O750" t="s">
        <v>11351</v>
      </c>
      <c r="P750" t="s">
        <v>11352</v>
      </c>
      <c r="Q750" t="s">
        <v>11373</v>
      </c>
      <c r="R750" t="s">
        <v>11360</v>
      </c>
      <c r="S750">
        <f>IF(SalesData[[#This Row],[Return Status]]="Returned",1,0)</f>
        <v>1</v>
      </c>
      <c r="T750">
        <v>2821.33</v>
      </c>
      <c r="U750" s="2">
        <f>EOMONTH(SalesData[[#This Row],[Order Date]],0)</f>
        <v>44985</v>
      </c>
      <c r="V750" s="9" t="str">
        <f>"Q"&amp;INT((MONTH(SalesData[[#This Row],[Order Date]])+2)/3)&amp;"-"&amp;YEAR(SalesData[[#This Row],[Order Date]])</f>
        <v>Q1-2023</v>
      </c>
    </row>
    <row r="751" spans="1:22" x14ac:dyDescent="0.35">
      <c r="A751" t="s">
        <v>864</v>
      </c>
      <c r="B751" s="1">
        <v>44950</v>
      </c>
      <c r="C751" t="s">
        <v>194</v>
      </c>
      <c r="D751" t="s">
        <v>72</v>
      </c>
      <c r="E751">
        <v>8232204144</v>
      </c>
      <c r="F751" t="s">
        <v>53</v>
      </c>
      <c r="G751" t="s">
        <v>54</v>
      </c>
      <c r="H751" t="s">
        <v>55</v>
      </c>
      <c r="I751" t="s">
        <v>31</v>
      </c>
      <c r="J751" t="s">
        <v>43</v>
      </c>
      <c r="K751">
        <v>348.87</v>
      </c>
      <c r="L751">
        <v>102.21</v>
      </c>
      <c r="M751" t="s">
        <v>43</v>
      </c>
      <c r="N751">
        <v>0.292974460400722</v>
      </c>
      <c r="O751" t="s">
        <v>11361</v>
      </c>
      <c r="P751" t="s">
        <v>11354</v>
      </c>
      <c r="R751" t="s">
        <v>11353</v>
      </c>
      <c r="S751">
        <f>IF(SalesData[[#This Row],[Return Status]]="Returned",1,0)</f>
        <v>0</v>
      </c>
      <c r="U751" s="2">
        <f>EOMONTH(SalesData[[#This Row],[Order Date]],0)</f>
        <v>44957</v>
      </c>
      <c r="V751" s="9" t="str">
        <f>"Q"&amp;INT((MONTH(SalesData[[#This Row],[Order Date]])+2)/3)&amp;"-"&amp;YEAR(SalesData[[#This Row],[Order Date]])</f>
        <v>Q1-2023</v>
      </c>
    </row>
    <row r="752" spans="1:22" x14ac:dyDescent="0.35">
      <c r="A752" t="s">
        <v>865</v>
      </c>
      <c r="B752" s="1">
        <v>44936</v>
      </c>
      <c r="C752" t="s">
        <v>176</v>
      </c>
      <c r="D752" t="s">
        <v>145</v>
      </c>
      <c r="E752">
        <v>304232277</v>
      </c>
      <c r="F752" t="s">
        <v>133</v>
      </c>
      <c r="G752" t="s">
        <v>89</v>
      </c>
      <c r="H752" t="s">
        <v>90</v>
      </c>
      <c r="I752" t="s">
        <v>31</v>
      </c>
      <c r="J752" t="s">
        <v>62</v>
      </c>
      <c r="K752">
        <v>226.32</v>
      </c>
      <c r="L752">
        <v>54.26</v>
      </c>
      <c r="M752" t="s">
        <v>62</v>
      </c>
      <c r="N752">
        <v>0.239749027925062</v>
      </c>
      <c r="O752" t="s">
        <v>11361</v>
      </c>
      <c r="P752" t="s">
        <v>11354</v>
      </c>
      <c r="R752" t="s">
        <v>11353</v>
      </c>
      <c r="S752">
        <f>IF(SalesData[[#This Row],[Return Status]]="Returned",1,0)</f>
        <v>0</v>
      </c>
      <c r="T752">
        <v>207.68</v>
      </c>
      <c r="U752" s="2">
        <f>EOMONTH(SalesData[[#This Row],[Order Date]],0)</f>
        <v>44957</v>
      </c>
      <c r="V752" s="9" t="str">
        <f>"Q"&amp;INT((MONTH(SalesData[[#This Row],[Order Date]])+2)/3)&amp;"-"&amp;YEAR(SalesData[[#This Row],[Order Date]])</f>
        <v>Q1-2023</v>
      </c>
    </row>
    <row r="753" spans="1:22" x14ac:dyDescent="0.35">
      <c r="A753" t="s">
        <v>867</v>
      </c>
      <c r="B753" s="1">
        <v>44930</v>
      </c>
      <c r="C753" t="s">
        <v>106</v>
      </c>
      <c r="D753" t="s">
        <v>145</v>
      </c>
      <c r="E753">
        <v>9831043841</v>
      </c>
      <c r="F753" t="s">
        <v>28</v>
      </c>
      <c r="G753" t="s">
        <v>29</v>
      </c>
      <c r="H753" t="s">
        <v>30</v>
      </c>
      <c r="I753" t="s">
        <v>31</v>
      </c>
      <c r="J753" t="s">
        <v>62</v>
      </c>
      <c r="K753">
        <v>4695.6499999999996</v>
      </c>
      <c r="L753">
        <v>673.1</v>
      </c>
      <c r="M753" t="s">
        <v>62</v>
      </c>
      <c r="N753">
        <v>0.14334543673399799</v>
      </c>
      <c r="O753" t="s">
        <v>11351</v>
      </c>
      <c r="P753" t="s">
        <v>11352</v>
      </c>
      <c r="R753" t="s">
        <v>11353</v>
      </c>
      <c r="S753">
        <f>IF(SalesData[[#This Row],[Return Status]]="Returned",1,0)</f>
        <v>0</v>
      </c>
      <c r="T753">
        <v>2788.38</v>
      </c>
      <c r="U753" s="2">
        <f>EOMONTH(SalesData[[#This Row],[Order Date]],0)</f>
        <v>44957</v>
      </c>
      <c r="V753" s="9" t="str">
        <f>"Q"&amp;INT((MONTH(SalesData[[#This Row],[Order Date]])+2)/3)&amp;"-"&amp;YEAR(SalesData[[#This Row],[Order Date]])</f>
        <v>Q1-2023</v>
      </c>
    </row>
    <row r="754" spans="1:22" x14ac:dyDescent="0.35">
      <c r="A754" t="s">
        <v>868</v>
      </c>
      <c r="B754" s="1">
        <v>44946</v>
      </c>
      <c r="C754" t="s">
        <v>97</v>
      </c>
      <c r="D754" t="s">
        <v>80</v>
      </c>
      <c r="E754">
        <v>7063621986</v>
      </c>
      <c r="F754" t="s">
        <v>172</v>
      </c>
      <c r="G754" t="s">
        <v>141</v>
      </c>
      <c r="H754" t="s">
        <v>121</v>
      </c>
      <c r="I754" t="s">
        <v>17</v>
      </c>
      <c r="J754" t="s">
        <v>18</v>
      </c>
      <c r="K754">
        <v>1516.51</v>
      </c>
      <c r="L754">
        <v>60.31</v>
      </c>
      <c r="M754" t="s">
        <v>19</v>
      </c>
      <c r="N754">
        <v>3.9768943165557798E-2</v>
      </c>
      <c r="O754" t="s">
        <v>11351</v>
      </c>
      <c r="P754" t="s">
        <v>11356</v>
      </c>
      <c r="R754" t="s">
        <v>11353</v>
      </c>
      <c r="S754">
        <f>IF(SalesData[[#This Row],[Return Status]]="Returned",1,0)</f>
        <v>0</v>
      </c>
      <c r="T754">
        <v>2793.38</v>
      </c>
      <c r="U754" s="2">
        <f>EOMONTH(SalesData[[#This Row],[Order Date]],0)</f>
        <v>44957</v>
      </c>
      <c r="V754" s="9" t="str">
        <f>"Q"&amp;INT((MONTH(SalesData[[#This Row],[Order Date]])+2)/3)&amp;"-"&amp;YEAR(SalesData[[#This Row],[Order Date]])</f>
        <v>Q1-2023</v>
      </c>
    </row>
    <row r="755" spans="1:22" x14ac:dyDescent="0.35">
      <c r="A755" t="s">
        <v>869</v>
      </c>
      <c r="B755" s="1">
        <v>44941</v>
      </c>
      <c r="C755" t="s">
        <v>149</v>
      </c>
      <c r="D755" t="s">
        <v>27</v>
      </c>
      <c r="E755">
        <v>496273226</v>
      </c>
      <c r="F755" t="s">
        <v>22</v>
      </c>
      <c r="G755" t="s">
        <v>11368</v>
      </c>
      <c r="H755" t="s">
        <v>24</v>
      </c>
      <c r="I755" t="s">
        <v>17</v>
      </c>
      <c r="J755" t="s">
        <v>43</v>
      </c>
      <c r="K755">
        <v>1097.8800000000001</v>
      </c>
      <c r="L755">
        <v>154.75</v>
      </c>
      <c r="M755" t="s">
        <v>43</v>
      </c>
      <c r="N755">
        <v>0.140953473968011</v>
      </c>
      <c r="O755" t="s">
        <v>11351</v>
      </c>
      <c r="P755" t="s">
        <v>11352</v>
      </c>
      <c r="R755" t="s">
        <v>11353</v>
      </c>
      <c r="S755">
        <f>IF(SalesData[[#This Row],[Return Status]]="Returned",1,0)</f>
        <v>0</v>
      </c>
      <c r="U755" s="2">
        <f>EOMONTH(SalesData[[#This Row],[Order Date]],0)</f>
        <v>44957</v>
      </c>
      <c r="V755" s="9" t="str">
        <f>"Q"&amp;INT((MONTH(SalesData[[#This Row],[Order Date]])+2)/3)&amp;"-"&amp;YEAR(SalesData[[#This Row],[Order Date]])</f>
        <v>Q1-2023</v>
      </c>
    </row>
    <row r="756" spans="1:22" x14ac:dyDescent="0.35">
      <c r="A756" t="s">
        <v>870</v>
      </c>
      <c r="B756" s="1">
        <v>44943</v>
      </c>
      <c r="C756" t="s">
        <v>45</v>
      </c>
      <c r="D756" t="s">
        <v>46</v>
      </c>
      <c r="E756">
        <v>8799196234</v>
      </c>
      <c r="F756" t="s">
        <v>181</v>
      </c>
      <c r="G756" t="s">
        <v>54</v>
      </c>
      <c r="H756" t="s">
        <v>55</v>
      </c>
      <c r="I756" t="s">
        <v>31</v>
      </c>
      <c r="J756" t="s">
        <v>43</v>
      </c>
      <c r="K756">
        <v>1118.5999999999999</v>
      </c>
      <c r="L756">
        <v>202.6</v>
      </c>
      <c r="M756" t="s">
        <v>43</v>
      </c>
      <c r="N756">
        <v>0.181119256213124</v>
      </c>
      <c r="O756" t="s">
        <v>11351</v>
      </c>
      <c r="P756" t="s">
        <v>11352</v>
      </c>
      <c r="R756" t="s">
        <v>11353</v>
      </c>
      <c r="S756">
        <f>IF(SalesData[[#This Row],[Return Status]]="Returned",1,0)</f>
        <v>0</v>
      </c>
      <c r="U756" s="2">
        <f>EOMONTH(SalesData[[#This Row],[Order Date]],0)</f>
        <v>44957</v>
      </c>
      <c r="V756" s="9" t="str">
        <f>"Q"&amp;INT((MONTH(SalesData[[#This Row],[Order Date]])+2)/3)&amp;"-"&amp;YEAR(SalesData[[#This Row],[Order Date]])</f>
        <v>Q1-2023</v>
      </c>
    </row>
    <row r="757" spans="1:22" x14ac:dyDescent="0.35">
      <c r="A757" t="s">
        <v>871</v>
      </c>
      <c r="B757" s="1">
        <v>44940</v>
      </c>
      <c r="C757" t="s">
        <v>132</v>
      </c>
      <c r="D757" t="s">
        <v>99</v>
      </c>
      <c r="E757">
        <v>3343031158</v>
      </c>
      <c r="F757" t="s">
        <v>172</v>
      </c>
      <c r="G757" t="s">
        <v>141</v>
      </c>
      <c r="H757" t="s">
        <v>121</v>
      </c>
      <c r="I757" t="s">
        <v>17</v>
      </c>
      <c r="J757" t="s">
        <v>65</v>
      </c>
      <c r="K757">
        <v>4320.5600000000004</v>
      </c>
      <c r="L757">
        <v>1037.6199999999999</v>
      </c>
      <c r="M757" t="s">
        <v>65</v>
      </c>
      <c r="N757">
        <v>0.24015868313366801</v>
      </c>
      <c r="O757" t="s">
        <v>11351</v>
      </c>
      <c r="P757" t="s">
        <v>11354</v>
      </c>
      <c r="R757" t="s">
        <v>11353</v>
      </c>
      <c r="S757">
        <f>IF(SalesData[[#This Row],[Return Status]]="Returned",1,0)</f>
        <v>0</v>
      </c>
      <c r="T757">
        <v>2793.38</v>
      </c>
      <c r="U757" s="2">
        <f>EOMONTH(SalesData[[#This Row],[Order Date]],0)</f>
        <v>44957</v>
      </c>
      <c r="V757" s="9" t="str">
        <f>"Q"&amp;INT((MONTH(SalesData[[#This Row],[Order Date]])+2)/3)&amp;"-"&amp;YEAR(SalesData[[#This Row],[Order Date]])</f>
        <v>Q1-2023</v>
      </c>
    </row>
    <row r="758" spans="1:22" x14ac:dyDescent="0.35">
      <c r="A758" t="s">
        <v>872</v>
      </c>
      <c r="B758" s="1">
        <v>44940</v>
      </c>
      <c r="C758" t="s">
        <v>111</v>
      </c>
      <c r="D758" t="s">
        <v>72</v>
      </c>
      <c r="E758">
        <v>5353659746</v>
      </c>
      <c r="F758" t="s">
        <v>47</v>
      </c>
      <c r="G758" t="s">
        <v>23</v>
      </c>
      <c r="H758" t="s">
        <v>11357</v>
      </c>
      <c r="I758" t="s">
        <v>17</v>
      </c>
      <c r="J758" t="s">
        <v>65</v>
      </c>
      <c r="K758">
        <v>413.81</v>
      </c>
      <c r="L758">
        <v>50.77</v>
      </c>
      <c r="M758" t="s">
        <v>65</v>
      </c>
      <c r="N758">
        <v>0.12268915685942799</v>
      </c>
      <c r="O758" t="s">
        <v>11361</v>
      </c>
      <c r="P758" t="s">
        <v>11352</v>
      </c>
      <c r="R758" t="s">
        <v>11353</v>
      </c>
      <c r="S758">
        <f>IF(SalesData[[#This Row],[Return Status]]="Returned",1,0)</f>
        <v>0</v>
      </c>
      <c r="T758">
        <v>2821.33</v>
      </c>
      <c r="U758" s="2">
        <f>EOMONTH(SalesData[[#This Row],[Order Date]],0)</f>
        <v>44957</v>
      </c>
      <c r="V758" s="9" t="str">
        <f>"Q"&amp;INT((MONTH(SalesData[[#This Row],[Order Date]])+2)/3)&amp;"-"&amp;YEAR(SalesData[[#This Row],[Order Date]])</f>
        <v>Q1-2023</v>
      </c>
    </row>
    <row r="759" spans="1:22" x14ac:dyDescent="0.35">
      <c r="A759" t="s">
        <v>873</v>
      </c>
      <c r="B759" s="1">
        <v>44943</v>
      </c>
      <c r="C759" t="s">
        <v>97</v>
      </c>
      <c r="D759" t="s">
        <v>145</v>
      </c>
      <c r="E759">
        <v>6925596647</v>
      </c>
      <c r="F759" t="s">
        <v>114</v>
      </c>
      <c r="G759" t="s">
        <v>11378</v>
      </c>
      <c r="H759" t="s">
        <v>60</v>
      </c>
      <c r="I759" t="s">
        <v>31</v>
      </c>
      <c r="J759" t="s">
        <v>19</v>
      </c>
      <c r="K759">
        <v>700.81</v>
      </c>
      <c r="L759">
        <v>90.65</v>
      </c>
      <c r="M759" t="s">
        <v>19</v>
      </c>
      <c r="N759">
        <v>0.129350323197443</v>
      </c>
      <c r="O759" t="s">
        <v>11355</v>
      </c>
      <c r="P759" t="s">
        <v>11352</v>
      </c>
      <c r="R759" t="s">
        <v>11353</v>
      </c>
      <c r="S759">
        <f>IF(SalesData[[#This Row],[Return Status]]="Returned",1,0)</f>
        <v>0</v>
      </c>
      <c r="U759" s="2">
        <f>EOMONTH(SalesData[[#This Row],[Order Date]],0)</f>
        <v>44957</v>
      </c>
      <c r="V759" s="9" t="str">
        <f>"Q"&amp;INT((MONTH(SalesData[[#This Row],[Order Date]])+2)/3)&amp;"-"&amp;YEAR(SalesData[[#This Row],[Order Date]])</f>
        <v>Q1-2023</v>
      </c>
    </row>
    <row r="760" spans="1:22" x14ac:dyDescent="0.35">
      <c r="A760" t="s">
        <v>874</v>
      </c>
      <c r="B760" s="1">
        <v>44939</v>
      </c>
      <c r="C760" t="s">
        <v>188</v>
      </c>
      <c r="D760" t="s">
        <v>72</v>
      </c>
      <c r="E760">
        <v>8933261454</v>
      </c>
      <c r="F760" t="s">
        <v>170</v>
      </c>
      <c r="G760" t="s">
        <v>69</v>
      </c>
      <c r="H760" t="s">
        <v>41</v>
      </c>
      <c r="I760" t="s">
        <v>31</v>
      </c>
      <c r="J760" t="s">
        <v>19</v>
      </c>
      <c r="K760">
        <v>1145.51</v>
      </c>
      <c r="L760">
        <v>331.61</v>
      </c>
      <c r="M760" t="s">
        <v>19</v>
      </c>
      <c r="N760">
        <v>0.28948677881467599</v>
      </c>
      <c r="O760" t="s">
        <v>11351</v>
      </c>
      <c r="P760" t="s">
        <v>11354</v>
      </c>
      <c r="R760" t="s">
        <v>11353</v>
      </c>
      <c r="S760">
        <f>IF(SalesData[[#This Row],[Return Status]]="Returned",1,0)</f>
        <v>0</v>
      </c>
      <c r="T760">
        <v>2081.52</v>
      </c>
      <c r="U760" s="2">
        <f>EOMONTH(SalesData[[#This Row],[Order Date]],0)</f>
        <v>44957</v>
      </c>
      <c r="V760" s="9" t="str">
        <f>"Q"&amp;INT((MONTH(SalesData[[#This Row],[Order Date]])+2)/3)&amp;"-"&amp;YEAR(SalesData[[#This Row],[Order Date]])</f>
        <v>Q1-2023</v>
      </c>
    </row>
    <row r="761" spans="1:22" x14ac:dyDescent="0.35">
      <c r="A761" t="s">
        <v>875</v>
      </c>
      <c r="B761" s="1">
        <v>44952</v>
      </c>
      <c r="C761" t="s">
        <v>77</v>
      </c>
      <c r="D761" t="s">
        <v>27</v>
      </c>
      <c r="E761">
        <v>2211587184</v>
      </c>
      <c r="F761" t="s">
        <v>114</v>
      </c>
      <c r="G761" t="s">
        <v>59</v>
      </c>
      <c r="H761" t="s">
        <v>60</v>
      </c>
      <c r="I761" t="s">
        <v>31</v>
      </c>
      <c r="J761" t="s">
        <v>19</v>
      </c>
      <c r="K761">
        <v>3700.84</v>
      </c>
      <c r="L761">
        <v>287.11</v>
      </c>
      <c r="M761" t="s">
        <v>19</v>
      </c>
      <c r="N761">
        <v>7.7579684612142097E-2</v>
      </c>
      <c r="O761" t="s">
        <v>11351</v>
      </c>
      <c r="P761" t="s">
        <v>11356</v>
      </c>
      <c r="Q761" t="s">
        <v>11359</v>
      </c>
      <c r="R761" t="s">
        <v>11360</v>
      </c>
      <c r="S761">
        <f>IF(SalesData[[#This Row],[Return Status]]="Returned",1,0)</f>
        <v>1</v>
      </c>
      <c r="T761">
        <v>2183.56</v>
      </c>
      <c r="U761" s="2">
        <f>EOMONTH(SalesData[[#This Row],[Order Date]],0)</f>
        <v>44957</v>
      </c>
      <c r="V761" s="9" t="str">
        <f>"Q"&amp;INT((MONTH(SalesData[[#This Row],[Order Date]])+2)/3)&amp;"-"&amp;YEAR(SalesData[[#This Row],[Order Date]])</f>
        <v>Q1-2023</v>
      </c>
    </row>
    <row r="762" spans="1:22" x14ac:dyDescent="0.35">
      <c r="A762" t="s">
        <v>876</v>
      </c>
      <c r="B762" s="1">
        <v>44939</v>
      </c>
      <c r="C762" t="s">
        <v>94</v>
      </c>
      <c r="D762" t="s">
        <v>145</v>
      </c>
      <c r="E762">
        <v>865237772</v>
      </c>
      <c r="F762" t="s">
        <v>28</v>
      </c>
      <c r="G762" t="s">
        <v>29</v>
      </c>
      <c r="H762" t="s">
        <v>30</v>
      </c>
      <c r="I762" t="s">
        <v>31</v>
      </c>
      <c r="J762" t="s">
        <v>19</v>
      </c>
      <c r="K762">
        <v>2350.79</v>
      </c>
      <c r="L762">
        <v>141.28</v>
      </c>
      <c r="M762" t="s">
        <v>19</v>
      </c>
      <c r="N762">
        <v>6.00989454608876E-2</v>
      </c>
      <c r="O762" t="s">
        <v>11351</v>
      </c>
      <c r="P762" t="s">
        <v>11356</v>
      </c>
      <c r="R762" t="s">
        <v>11353</v>
      </c>
      <c r="S762">
        <f>IF(SalesData[[#This Row],[Return Status]]="Returned",1,0)</f>
        <v>0</v>
      </c>
      <c r="T762">
        <v>2788.38</v>
      </c>
      <c r="U762" s="2">
        <f>EOMONTH(SalesData[[#This Row],[Order Date]],0)</f>
        <v>44957</v>
      </c>
      <c r="V762" s="9" t="str">
        <f>"Q"&amp;INT((MONTH(SalesData[[#This Row],[Order Date]])+2)/3)&amp;"-"&amp;YEAR(SalesData[[#This Row],[Order Date]])</f>
        <v>Q1-2023</v>
      </c>
    </row>
    <row r="763" spans="1:22" x14ac:dyDescent="0.35">
      <c r="A763" t="s">
        <v>877</v>
      </c>
      <c r="B763" s="1">
        <v>44944</v>
      </c>
      <c r="C763" t="s">
        <v>124</v>
      </c>
      <c r="D763" t="s">
        <v>27</v>
      </c>
      <c r="E763">
        <v>5800027221</v>
      </c>
      <c r="F763" t="s">
        <v>357</v>
      </c>
      <c r="G763" t="s">
        <v>164</v>
      </c>
      <c r="H763" t="s">
        <v>165</v>
      </c>
      <c r="I763" t="s">
        <v>36</v>
      </c>
      <c r="J763" t="s">
        <v>65</v>
      </c>
      <c r="K763">
        <v>617.17999999999995</v>
      </c>
      <c r="L763">
        <v>22.93</v>
      </c>
      <c r="M763" t="s">
        <v>65</v>
      </c>
      <c r="N763">
        <v>3.7152856541041501E-2</v>
      </c>
      <c r="O763" t="s">
        <v>11355</v>
      </c>
      <c r="P763" t="s">
        <v>11356</v>
      </c>
      <c r="R763" t="s">
        <v>11353</v>
      </c>
      <c r="S763">
        <f>IF(SalesData[[#This Row],[Return Status]]="Returned",1,0)</f>
        <v>0</v>
      </c>
      <c r="U763" s="2">
        <f>EOMONTH(SalesData[[#This Row],[Order Date]],0)</f>
        <v>44957</v>
      </c>
      <c r="V763" s="9" t="str">
        <f>"Q"&amp;INT((MONTH(SalesData[[#This Row],[Order Date]])+2)/3)&amp;"-"&amp;YEAR(SalesData[[#This Row],[Order Date]])</f>
        <v>Q1-2023</v>
      </c>
    </row>
    <row r="764" spans="1:22" x14ac:dyDescent="0.35">
      <c r="A764" t="s">
        <v>878</v>
      </c>
      <c r="B764" s="1">
        <v>44932</v>
      </c>
      <c r="C764" t="s">
        <v>149</v>
      </c>
      <c r="D764" t="s">
        <v>13</v>
      </c>
      <c r="E764">
        <v>7203136955</v>
      </c>
      <c r="F764" t="s">
        <v>64</v>
      </c>
      <c r="G764" t="s">
        <v>15</v>
      </c>
      <c r="H764" t="s">
        <v>16</v>
      </c>
      <c r="I764" t="s">
        <v>17</v>
      </c>
      <c r="J764" t="s">
        <v>61</v>
      </c>
      <c r="K764">
        <v>3012.65</v>
      </c>
      <c r="L764">
        <v>242.07</v>
      </c>
      <c r="M764" t="s">
        <v>62</v>
      </c>
      <c r="N764">
        <v>8.0351185833070604E-2</v>
      </c>
      <c r="O764" t="s">
        <v>11351</v>
      </c>
      <c r="P764" t="s">
        <v>11356</v>
      </c>
      <c r="R764" t="s">
        <v>11353</v>
      </c>
      <c r="S764">
        <f>IF(SalesData[[#This Row],[Return Status]]="Returned",1,0)</f>
        <v>0</v>
      </c>
      <c r="T764">
        <v>2085.91</v>
      </c>
      <c r="U764" s="2">
        <f>EOMONTH(SalesData[[#This Row],[Order Date]],0)</f>
        <v>44957</v>
      </c>
      <c r="V764" s="9" t="str">
        <f>"Q"&amp;INT((MONTH(SalesData[[#This Row],[Order Date]])+2)/3)&amp;"-"&amp;YEAR(SalesData[[#This Row],[Order Date]])</f>
        <v>Q1-2023</v>
      </c>
    </row>
    <row r="765" spans="1:22" x14ac:dyDescent="0.35">
      <c r="A765" t="s">
        <v>879</v>
      </c>
      <c r="B765" s="1">
        <v>44938</v>
      </c>
      <c r="C765" t="s">
        <v>132</v>
      </c>
      <c r="D765" t="s">
        <v>99</v>
      </c>
      <c r="E765">
        <v>3222739389</v>
      </c>
      <c r="F765" t="s">
        <v>312</v>
      </c>
      <c r="G765" t="s">
        <v>141</v>
      </c>
      <c r="H765" t="s">
        <v>121</v>
      </c>
      <c r="I765" t="s">
        <v>17</v>
      </c>
      <c r="J765" t="s">
        <v>19</v>
      </c>
      <c r="K765">
        <v>3913.66</v>
      </c>
      <c r="L765">
        <v>355.69</v>
      </c>
      <c r="M765" t="s">
        <v>19</v>
      </c>
      <c r="N765">
        <v>9.0884236239223606E-2</v>
      </c>
      <c r="O765" t="s">
        <v>11351</v>
      </c>
      <c r="P765" t="s">
        <v>11356</v>
      </c>
      <c r="R765" t="s">
        <v>11353</v>
      </c>
      <c r="S765">
        <f>IF(SalesData[[#This Row],[Return Status]]="Returned",1,0)</f>
        <v>0</v>
      </c>
      <c r="T765">
        <v>2793.38</v>
      </c>
      <c r="U765" s="2">
        <f>EOMONTH(SalesData[[#This Row],[Order Date]],0)</f>
        <v>44957</v>
      </c>
      <c r="V765" s="9" t="str">
        <f>"Q"&amp;INT((MONTH(SalesData[[#This Row],[Order Date]])+2)/3)&amp;"-"&amp;YEAR(SalesData[[#This Row],[Order Date]])</f>
        <v>Q1-2023</v>
      </c>
    </row>
    <row r="766" spans="1:22" x14ac:dyDescent="0.35">
      <c r="A766" t="s">
        <v>880</v>
      </c>
      <c r="B766" s="1">
        <v>44951</v>
      </c>
      <c r="C766" t="s">
        <v>194</v>
      </c>
      <c r="D766" t="s">
        <v>39</v>
      </c>
      <c r="E766">
        <v>826971823</v>
      </c>
      <c r="F766" t="s">
        <v>103</v>
      </c>
      <c r="G766" t="s">
        <v>11368</v>
      </c>
      <c r="H766" t="s">
        <v>24</v>
      </c>
      <c r="I766" t="s">
        <v>17</v>
      </c>
      <c r="J766" t="s">
        <v>65</v>
      </c>
      <c r="K766">
        <v>516.89</v>
      </c>
      <c r="L766">
        <v>105.5</v>
      </c>
      <c r="M766" t="s">
        <v>65</v>
      </c>
      <c r="N766">
        <v>0.20410532221555799</v>
      </c>
      <c r="O766" t="s">
        <v>11355</v>
      </c>
      <c r="P766" t="s">
        <v>11354</v>
      </c>
      <c r="R766" t="s">
        <v>11353</v>
      </c>
      <c r="S766">
        <f>IF(SalesData[[#This Row],[Return Status]]="Returned",1,0)</f>
        <v>0</v>
      </c>
      <c r="U766" s="2">
        <f>EOMONTH(SalesData[[#This Row],[Order Date]],0)</f>
        <v>44957</v>
      </c>
      <c r="V766" s="9" t="str">
        <f>"Q"&amp;INT((MONTH(SalesData[[#This Row],[Order Date]])+2)/3)&amp;"-"&amp;YEAR(SalesData[[#This Row],[Order Date]])</f>
        <v>Q1-2023</v>
      </c>
    </row>
    <row r="767" spans="1:22" x14ac:dyDescent="0.35">
      <c r="A767" t="s">
        <v>881</v>
      </c>
      <c r="B767" s="1">
        <v>44954</v>
      </c>
      <c r="C767" t="s">
        <v>132</v>
      </c>
      <c r="D767" t="s">
        <v>80</v>
      </c>
      <c r="E767">
        <v>4846735742</v>
      </c>
      <c r="F767" t="s">
        <v>58</v>
      </c>
      <c r="G767" t="s">
        <v>59</v>
      </c>
      <c r="H767" t="s">
        <v>11357</v>
      </c>
      <c r="I767" t="s">
        <v>31</v>
      </c>
      <c r="J767" t="s">
        <v>65</v>
      </c>
      <c r="K767">
        <v>4762.37</v>
      </c>
      <c r="L767">
        <v>1325.38</v>
      </c>
      <c r="M767" t="s">
        <v>65</v>
      </c>
      <c r="N767">
        <v>0.27830260983501898</v>
      </c>
      <c r="O767" t="s">
        <v>11351</v>
      </c>
      <c r="P767" t="s">
        <v>11354</v>
      </c>
      <c r="R767" t="s">
        <v>11353</v>
      </c>
      <c r="S767">
        <f>IF(SalesData[[#This Row],[Return Status]]="Returned",1,0)</f>
        <v>0</v>
      </c>
      <c r="T767">
        <v>2183.56</v>
      </c>
      <c r="U767" s="2">
        <f>EOMONTH(SalesData[[#This Row],[Order Date]],0)</f>
        <v>44957</v>
      </c>
      <c r="V767" s="9" t="str">
        <f>"Q"&amp;INT((MONTH(SalesData[[#This Row],[Order Date]])+2)/3)&amp;"-"&amp;YEAR(SalesData[[#This Row],[Order Date]])</f>
        <v>Q1-2023</v>
      </c>
    </row>
    <row r="768" spans="1:22" x14ac:dyDescent="0.35">
      <c r="A768" t="s">
        <v>882</v>
      </c>
      <c r="B768" s="1">
        <v>44941</v>
      </c>
      <c r="C768" t="s">
        <v>132</v>
      </c>
      <c r="D768" t="s">
        <v>145</v>
      </c>
      <c r="E768">
        <v>2256062953</v>
      </c>
      <c r="F768" t="s">
        <v>127</v>
      </c>
      <c r="G768" t="s">
        <v>29</v>
      </c>
      <c r="H768" t="s">
        <v>11357</v>
      </c>
      <c r="I768" t="s">
        <v>31</v>
      </c>
      <c r="J768" t="s">
        <v>19</v>
      </c>
      <c r="K768">
        <v>4325.18</v>
      </c>
      <c r="L768">
        <v>415.45</v>
      </c>
      <c r="M768" t="s">
        <v>19</v>
      </c>
      <c r="N768">
        <v>9.6053805853166793E-2</v>
      </c>
      <c r="O768" t="s">
        <v>11351</v>
      </c>
      <c r="P768" t="s">
        <v>11356</v>
      </c>
      <c r="R768" t="s">
        <v>11353</v>
      </c>
      <c r="S768">
        <f>IF(SalesData[[#This Row],[Return Status]]="Returned",1,0)</f>
        <v>0</v>
      </c>
      <c r="T768">
        <v>2788.38</v>
      </c>
      <c r="U768" s="2">
        <f>EOMONTH(SalesData[[#This Row],[Order Date]],0)</f>
        <v>44957</v>
      </c>
      <c r="V768" s="9" t="str">
        <f>"Q"&amp;INT((MONTH(SalesData[[#This Row],[Order Date]])+2)/3)&amp;"-"&amp;YEAR(SalesData[[#This Row],[Order Date]])</f>
        <v>Q1-2023</v>
      </c>
    </row>
    <row r="769" spans="1:22" x14ac:dyDescent="0.35">
      <c r="A769" t="s">
        <v>883</v>
      </c>
      <c r="B769" s="1">
        <v>44946</v>
      </c>
      <c r="C769" t="s">
        <v>144</v>
      </c>
      <c r="D769" t="s">
        <v>46</v>
      </c>
      <c r="E769">
        <v>7538418520</v>
      </c>
      <c r="F769" t="s">
        <v>95</v>
      </c>
      <c r="G769" t="s">
        <v>59</v>
      </c>
      <c r="H769" t="s">
        <v>60</v>
      </c>
      <c r="I769" t="s">
        <v>31</v>
      </c>
      <c r="J769" t="s">
        <v>43</v>
      </c>
      <c r="K769">
        <v>2553.42</v>
      </c>
      <c r="L769">
        <v>274.35000000000002</v>
      </c>
      <c r="M769" t="s">
        <v>43</v>
      </c>
      <c r="N769">
        <v>0.10744413375002899</v>
      </c>
      <c r="O769" t="s">
        <v>11351</v>
      </c>
      <c r="P769" t="s">
        <v>11352</v>
      </c>
      <c r="R769" t="s">
        <v>11353</v>
      </c>
      <c r="S769">
        <f>IF(SalesData[[#This Row],[Return Status]]="Returned",1,0)</f>
        <v>0</v>
      </c>
      <c r="T769">
        <v>2183.56</v>
      </c>
      <c r="U769" s="2">
        <f>EOMONTH(SalesData[[#This Row],[Order Date]],0)</f>
        <v>44957</v>
      </c>
      <c r="V769" s="9" t="str">
        <f>"Q"&amp;INT((MONTH(SalesData[[#This Row],[Order Date]])+2)/3)&amp;"-"&amp;YEAR(SalesData[[#This Row],[Order Date]])</f>
        <v>Q1-2023</v>
      </c>
    </row>
    <row r="770" spans="1:22" x14ac:dyDescent="0.35">
      <c r="A770" t="s">
        <v>884</v>
      </c>
      <c r="B770" s="1">
        <v>44949</v>
      </c>
      <c r="C770" t="s">
        <v>71</v>
      </c>
      <c r="D770" t="s">
        <v>39</v>
      </c>
      <c r="E770">
        <v>554912151</v>
      </c>
      <c r="F770" t="s">
        <v>22</v>
      </c>
      <c r="G770" t="s">
        <v>11368</v>
      </c>
      <c r="H770" t="s">
        <v>24</v>
      </c>
      <c r="I770" t="s">
        <v>17</v>
      </c>
      <c r="J770" t="s">
        <v>19</v>
      </c>
      <c r="K770">
        <v>1663.14</v>
      </c>
      <c r="L770">
        <v>171.86</v>
      </c>
      <c r="M770" t="s">
        <v>19</v>
      </c>
      <c r="N770">
        <v>0.103334656132376</v>
      </c>
      <c r="O770" t="s">
        <v>11351</v>
      </c>
      <c r="P770" t="s">
        <v>11352</v>
      </c>
      <c r="R770" t="s">
        <v>11353</v>
      </c>
      <c r="S770">
        <f>IF(SalesData[[#This Row],[Return Status]]="Returned",1,0)</f>
        <v>0</v>
      </c>
      <c r="U770" s="2">
        <f>EOMONTH(SalesData[[#This Row],[Order Date]],0)</f>
        <v>44957</v>
      </c>
      <c r="V770" s="9" t="str">
        <f>"Q"&amp;INT((MONTH(SalesData[[#This Row],[Order Date]])+2)/3)&amp;"-"&amp;YEAR(SalesData[[#This Row],[Order Date]])</f>
        <v>Q1-2023</v>
      </c>
    </row>
    <row r="771" spans="1:22" x14ac:dyDescent="0.35">
      <c r="A771" t="s">
        <v>1282</v>
      </c>
      <c r="B771" s="1">
        <v>44969</v>
      </c>
      <c r="C771" t="s">
        <v>12</v>
      </c>
      <c r="D771" t="s">
        <v>80</v>
      </c>
      <c r="E771">
        <v>4106032675</v>
      </c>
      <c r="F771" t="s">
        <v>88</v>
      </c>
      <c r="G771" t="s">
        <v>538</v>
      </c>
      <c r="H771" t="s">
        <v>90</v>
      </c>
      <c r="I771" t="s">
        <v>31</v>
      </c>
      <c r="J771" t="s">
        <v>19</v>
      </c>
      <c r="K771">
        <v>4628.79</v>
      </c>
      <c r="L771">
        <v>634.5</v>
      </c>
      <c r="M771" t="s">
        <v>19</v>
      </c>
      <c r="N771">
        <v>0.13707686025937699</v>
      </c>
      <c r="O771" t="s">
        <v>11351</v>
      </c>
      <c r="P771" t="s">
        <v>11352</v>
      </c>
      <c r="Q771" t="s">
        <v>11373</v>
      </c>
      <c r="R771" t="s">
        <v>11360</v>
      </c>
      <c r="S771">
        <f>IF(SalesData[[#This Row],[Return Status]]="Returned",1,0)</f>
        <v>1</v>
      </c>
      <c r="U771" s="2">
        <f>EOMONTH(SalesData[[#This Row],[Order Date]],0)</f>
        <v>44985</v>
      </c>
      <c r="V771" s="9" t="str">
        <f>"Q"&amp;INT((MONTH(SalesData[[#This Row],[Order Date]])+2)/3)&amp;"-"&amp;YEAR(SalesData[[#This Row],[Order Date]])</f>
        <v>Q1-2023</v>
      </c>
    </row>
    <row r="772" spans="1:22" x14ac:dyDescent="0.35">
      <c r="A772" t="s">
        <v>885</v>
      </c>
      <c r="B772" s="1">
        <v>44954</v>
      </c>
      <c r="C772" t="s">
        <v>188</v>
      </c>
      <c r="D772" t="s">
        <v>39</v>
      </c>
      <c r="E772">
        <v>5207020426</v>
      </c>
      <c r="F772" t="s">
        <v>152</v>
      </c>
      <c r="G772" t="s">
        <v>23</v>
      </c>
      <c r="H772" t="s">
        <v>24</v>
      </c>
      <c r="I772" t="s">
        <v>17</v>
      </c>
      <c r="J772" t="s">
        <v>18</v>
      </c>
      <c r="K772">
        <v>697.06</v>
      </c>
      <c r="L772">
        <v>145.44</v>
      </c>
      <c r="M772" t="s">
        <v>19</v>
      </c>
      <c r="N772">
        <v>0.20864774911772299</v>
      </c>
      <c r="O772" t="s">
        <v>11355</v>
      </c>
      <c r="P772" t="s">
        <v>11354</v>
      </c>
      <c r="R772" t="s">
        <v>11353</v>
      </c>
      <c r="S772">
        <f>IF(SalesData[[#This Row],[Return Status]]="Returned",1,0)</f>
        <v>0</v>
      </c>
      <c r="T772">
        <v>2821.33</v>
      </c>
      <c r="U772" s="2">
        <f>EOMONTH(SalesData[[#This Row],[Order Date]],0)</f>
        <v>44957</v>
      </c>
      <c r="V772" s="9" t="str">
        <f>"Q"&amp;INT((MONTH(SalesData[[#This Row],[Order Date]])+2)/3)&amp;"-"&amp;YEAR(SalesData[[#This Row],[Order Date]])</f>
        <v>Q1-2023</v>
      </c>
    </row>
    <row r="773" spans="1:22" x14ac:dyDescent="0.35">
      <c r="A773" t="s">
        <v>887</v>
      </c>
      <c r="B773" s="1">
        <v>44943</v>
      </c>
      <c r="C773" t="s">
        <v>67</v>
      </c>
      <c r="D773" t="s">
        <v>99</v>
      </c>
      <c r="E773">
        <v>3943191654</v>
      </c>
      <c r="F773" t="s">
        <v>107</v>
      </c>
      <c r="G773" t="s">
        <v>15</v>
      </c>
      <c r="H773" t="s">
        <v>16</v>
      </c>
      <c r="I773" t="s">
        <v>17</v>
      </c>
      <c r="J773" t="s">
        <v>65</v>
      </c>
      <c r="K773">
        <v>924.81</v>
      </c>
      <c r="L773">
        <v>58.88</v>
      </c>
      <c r="M773" t="s">
        <v>65</v>
      </c>
      <c r="N773">
        <v>6.3667131627036896E-2</v>
      </c>
      <c r="O773" t="s">
        <v>11355</v>
      </c>
      <c r="P773" t="s">
        <v>11356</v>
      </c>
      <c r="R773" t="s">
        <v>11353</v>
      </c>
      <c r="S773">
        <f>IF(SalesData[[#This Row],[Return Status]]="Returned",1,0)</f>
        <v>0</v>
      </c>
      <c r="T773">
        <v>2085.91</v>
      </c>
      <c r="U773" s="2">
        <f>EOMONTH(SalesData[[#This Row],[Order Date]],0)</f>
        <v>44957</v>
      </c>
      <c r="V773" s="9" t="str">
        <f>"Q"&amp;INT((MONTH(SalesData[[#This Row],[Order Date]])+2)/3)&amp;"-"&amp;YEAR(SalesData[[#This Row],[Order Date]])</f>
        <v>Q1-2023</v>
      </c>
    </row>
    <row r="774" spans="1:22" x14ac:dyDescent="0.35">
      <c r="A774" t="s">
        <v>888</v>
      </c>
      <c r="B774" s="1">
        <v>44930</v>
      </c>
      <c r="C774" t="s">
        <v>124</v>
      </c>
      <c r="D774" t="s">
        <v>80</v>
      </c>
      <c r="E774">
        <v>4497470002</v>
      </c>
      <c r="F774" t="s">
        <v>127</v>
      </c>
      <c r="G774" t="s">
        <v>29</v>
      </c>
      <c r="H774" t="s">
        <v>30</v>
      </c>
      <c r="I774" t="s">
        <v>31</v>
      </c>
      <c r="J774" t="s">
        <v>19</v>
      </c>
      <c r="K774">
        <v>2492.13</v>
      </c>
      <c r="L774">
        <v>275.11</v>
      </c>
      <c r="M774" t="s">
        <v>19</v>
      </c>
      <c r="N774">
        <v>0.110391512481291</v>
      </c>
      <c r="O774" t="s">
        <v>11351</v>
      </c>
      <c r="P774" t="s">
        <v>11352</v>
      </c>
      <c r="R774" t="s">
        <v>11353</v>
      </c>
      <c r="S774">
        <f>IF(SalesData[[#This Row],[Return Status]]="Returned",1,0)</f>
        <v>0</v>
      </c>
      <c r="T774">
        <v>2788.38</v>
      </c>
      <c r="U774" s="2">
        <f>EOMONTH(SalesData[[#This Row],[Order Date]],0)</f>
        <v>44957</v>
      </c>
      <c r="V774" s="9" t="str">
        <f>"Q"&amp;INT((MONTH(SalesData[[#This Row],[Order Date]])+2)/3)&amp;"-"&amp;YEAR(SalesData[[#This Row],[Order Date]])</f>
        <v>Q1-2023</v>
      </c>
    </row>
    <row r="775" spans="1:22" x14ac:dyDescent="0.35">
      <c r="A775" t="s">
        <v>890</v>
      </c>
      <c r="B775" s="1">
        <v>44954</v>
      </c>
      <c r="C775" t="s">
        <v>38</v>
      </c>
      <c r="D775" t="s">
        <v>27</v>
      </c>
      <c r="E775">
        <v>9702551282</v>
      </c>
      <c r="F775" t="s">
        <v>53</v>
      </c>
      <c r="G775" t="s">
        <v>54</v>
      </c>
      <c r="H775" t="s">
        <v>55</v>
      </c>
      <c r="I775" t="s">
        <v>31</v>
      </c>
      <c r="J775" t="s">
        <v>65</v>
      </c>
      <c r="K775">
        <v>4269.5600000000004</v>
      </c>
      <c r="L775">
        <v>835.99</v>
      </c>
      <c r="M775" t="s">
        <v>65</v>
      </c>
      <c r="N775">
        <v>0.19580237776258</v>
      </c>
      <c r="O775" t="s">
        <v>11351</v>
      </c>
      <c r="P775" t="s">
        <v>11352</v>
      </c>
      <c r="R775" t="s">
        <v>11353</v>
      </c>
      <c r="S775">
        <f>IF(SalesData[[#This Row],[Return Status]]="Returned",1,0)</f>
        <v>0</v>
      </c>
      <c r="U775" s="2">
        <f>EOMONTH(SalesData[[#This Row],[Order Date]],0)</f>
        <v>44957</v>
      </c>
      <c r="V775" s="9" t="str">
        <f>"Q"&amp;INT((MONTH(SalesData[[#This Row],[Order Date]])+2)/3)&amp;"-"&amp;YEAR(SalesData[[#This Row],[Order Date]])</f>
        <v>Q1-2023</v>
      </c>
    </row>
    <row r="776" spans="1:22" x14ac:dyDescent="0.35">
      <c r="A776" t="s">
        <v>891</v>
      </c>
      <c r="B776" s="1">
        <v>44954</v>
      </c>
      <c r="C776" t="s">
        <v>325</v>
      </c>
      <c r="D776" t="s">
        <v>80</v>
      </c>
      <c r="E776">
        <v>3454434414</v>
      </c>
      <c r="F776" t="s">
        <v>28</v>
      </c>
      <c r="G776" t="s">
        <v>29</v>
      </c>
      <c r="H776" t="s">
        <v>30</v>
      </c>
      <c r="I776" t="s">
        <v>31</v>
      </c>
      <c r="J776" t="s">
        <v>19</v>
      </c>
      <c r="K776">
        <v>3769.85</v>
      </c>
      <c r="L776">
        <v>359.88</v>
      </c>
      <c r="M776" t="s">
        <v>19</v>
      </c>
      <c r="N776">
        <v>9.5462684191678707E-2</v>
      </c>
      <c r="O776" t="s">
        <v>11351</v>
      </c>
      <c r="P776" t="s">
        <v>11356</v>
      </c>
      <c r="Q776" t="s">
        <v>11376</v>
      </c>
      <c r="R776" t="s">
        <v>11360</v>
      </c>
      <c r="S776">
        <f>IF(SalesData[[#This Row],[Return Status]]="Returned",1,0)</f>
        <v>1</v>
      </c>
      <c r="T776">
        <v>2788.38</v>
      </c>
      <c r="U776" s="2">
        <f>EOMONTH(SalesData[[#This Row],[Order Date]],0)</f>
        <v>44957</v>
      </c>
      <c r="V776" s="9" t="str">
        <f>"Q"&amp;INT((MONTH(SalesData[[#This Row],[Order Date]])+2)/3)&amp;"-"&amp;YEAR(SalesData[[#This Row],[Order Date]])</f>
        <v>Q1-2023</v>
      </c>
    </row>
    <row r="777" spans="1:22" x14ac:dyDescent="0.35">
      <c r="A777" t="s">
        <v>892</v>
      </c>
      <c r="B777" s="1">
        <v>44940</v>
      </c>
      <c r="C777" t="s">
        <v>184</v>
      </c>
      <c r="D777" t="s">
        <v>80</v>
      </c>
      <c r="E777">
        <v>4088223095</v>
      </c>
      <c r="F777" t="s">
        <v>156</v>
      </c>
      <c r="G777" t="s">
        <v>84</v>
      </c>
      <c r="H777" t="s">
        <v>85</v>
      </c>
      <c r="I777" t="s">
        <v>31</v>
      </c>
      <c r="J777" t="s">
        <v>65</v>
      </c>
      <c r="K777">
        <v>4941.87</v>
      </c>
      <c r="L777">
        <v>1040.92</v>
      </c>
      <c r="M777" t="s">
        <v>65</v>
      </c>
      <c r="N777">
        <v>0.21063281713197601</v>
      </c>
      <c r="O777" t="s">
        <v>11351</v>
      </c>
      <c r="P777" t="s">
        <v>11354</v>
      </c>
      <c r="R777" t="s">
        <v>11353</v>
      </c>
      <c r="S777">
        <f>IF(SalesData[[#This Row],[Return Status]]="Returned",1,0)</f>
        <v>0</v>
      </c>
      <c r="T777">
        <v>847.14</v>
      </c>
      <c r="U777" s="2">
        <f>EOMONTH(SalesData[[#This Row],[Order Date]],0)</f>
        <v>44957</v>
      </c>
      <c r="V777" s="9" t="str">
        <f>"Q"&amp;INT((MONTH(SalesData[[#This Row],[Order Date]])+2)/3)&amp;"-"&amp;YEAR(SalesData[[#This Row],[Order Date]])</f>
        <v>Q1-2023</v>
      </c>
    </row>
    <row r="778" spans="1:22" x14ac:dyDescent="0.35">
      <c r="A778" t="s">
        <v>893</v>
      </c>
      <c r="B778" s="1">
        <v>44955</v>
      </c>
      <c r="C778" t="s">
        <v>139</v>
      </c>
      <c r="D778" t="s">
        <v>39</v>
      </c>
      <c r="E778">
        <v>2021707548</v>
      </c>
      <c r="F778" t="s">
        <v>73</v>
      </c>
      <c r="G778" t="s">
        <v>74</v>
      </c>
      <c r="H778" t="s">
        <v>75</v>
      </c>
      <c r="I778" t="s">
        <v>36</v>
      </c>
      <c r="J778" t="s">
        <v>18</v>
      </c>
      <c r="K778">
        <v>1696.66</v>
      </c>
      <c r="L778">
        <v>417.54</v>
      </c>
      <c r="M778" t="s">
        <v>19</v>
      </c>
      <c r="N778">
        <v>0.246095269529546</v>
      </c>
      <c r="O778" t="s">
        <v>11351</v>
      </c>
      <c r="P778" t="s">
        <v>11354</v>
      </c>
      <c r="R778" t="s">
        <v>11353</v>
      </c>
      <c r="S778">
        <f>IF(SalesData[[#This Row],[Return Status]]="Returned",1,0)</f>
        <v>0</v>
      </c>
      <c r="T778">
        <v>2420.2800000000002</v>
      </c>
      <c r="U778" s="2">
        <f>EOMONTH(SalesData[[#This Row],[Order Date]],0)</f>
        <v>44957</v>
      </c>
      <c r="V778" s="9" t="str">
        <f>"Q"&amp;INT((MONTH(SalesData[[#This Row],[Order Date]])+2)/3)&amp;"-"&amp;YEAR(SalesData[[#This Row],[Order Date]])</f>
        <v>Q1-2023</v>
      </c>
    </row>
    <row r="779" spans="1:22" x14ac:dyDescent="0.35">
      <c r="A779" t="s">
        <v>894</v>
      </c>
      <c r="B779" s="1">
        <v>44928</v>
      </c>
      <c r="C779" t="s">
        <v>194</v>
      </c>
      <c r="D779" t="s">
        <v>72</v>
      </c>
      <c r="E779">
        <v>6129390025</v>
      </c>
      <c r="F779" t="s">
        <v>22</v>
      </c>
      <c r="G779" t="s">
        <v>23</v>
      </c>
      <c r="H779" t="s">
        <v>24</v>
      </c>
      <c r="I779" t="s">
        <v>17</v>
      </c>
      <c r="J779" t="s">
        <v>62</v>
      </c>
      <c r="K779">
        <v>4295.1899999999996</v>
      </c>
      <c r="L779">
        <v>1131.21</v>
      </c>
      <c r="M779" t="s">
        <v>62</v>
      </c>
      <c r="N779">
        <v>0.263366696234625</v>
      </c>
      <c r="O779" t="s">
        <v>11351</v>
      </c>
      <c r="P779" t="s">
        <v>11354</v>
      </c>
      <c r="R779" t="s">
        <v>11353</v>
      </c>
      <c r="S779">
        <f>IF(SalesData[[#This Row],[Return Status]]="Returned",1,0)</f>
        <v>0</v>
      </c>
      <c r="T779">
        <v>2821.33</v>
      </c>
      <c r="U779" s="2">
        <f>EOMONTH(SalesData[[#This Row],[Order Date]],0)</f>
        <v>44957</v>
      </c>
      <c r="V779" s="9" t="str">
        <f>"Q"&amp;INT((MONTH(SalesData[[#This Row],[Order Date]])+2)/3)&amp;"-"&amp;YEAR(SalesData[[#This Row],[Order Date]])</f>
        <v>Q1-2023</v>
      </c>
    </row>
    <row r="780" spans="1:22" x14ac:dyDescent="0.35">
      <c r="A780" t="s">
        <v>895</v>
      </c>
      <c r="B780" s="1">
        <v>44936</v>
      </c>
      <c r="C780" t="s">
        <v>67</v>
      </c>
      <c r="D780" t="s">
        <v>46</v>
      </c>
      <c r="E780">
        <v>8619931458</v>
      </c>
      <c r="F780" t="s">
        <v>238</v>
      </c>
      <c r="G780" t="s">
        <v>74</v>
      </c>
      <c r="H780" t="s">
        <v>75</v>
      </c>
      <c r="I780" t="s">
        <v>36</v>
      </c>
      <c r="J780" t="s">
        <v>19</v>
      </c>
      <c r="K780">
        <v>441.52</v>
      </c>
      <c r="L780">
        <v>39.81</v>
      </c>
      <c r="M780" t="s">
        <v>19</v>
      </c>
      <c r="N780">
        <v>9.0165790904149307E-2</v>
      </c>
      <c r="O780" t="s">
        <v>11361</v>
      </c>
      <c r="P780" t="s">
        <v>11356</v>
      </c>
      <c r="R780" t="s">
        <v>11353</v>
      </c>
      <c r="S780">
        <f>IF(SalesData[[#This Row],[Return Status]]="Returned",1,0)</f>
        <v>0</v>
      </c>
      <c r="T780">
        <v>2420.2800000000002</v>
      </c>
      <c r="U780" s="2">
        <f>EOMONTH(SalesData[[#This Row],[Order Date]],0)</f>
        <v>44957</v>
      </c>
      <c r="V780" s="9" t="str">
        <f>"Q"&amp;INT((MONTH(SalesData[[#This Row],[Order Date]])+2)/3)&amp;"-"&amp;YEAR(SalesData[[#This Row],[Order Date]])</f>
        <v>Q1-2023</v>
      </c>
    </row>
    <row r="781" spans="1:22" x14ac:dyDescent="0.35">
      <c r="A781" t="s">
        <v>896</v>
      </c>
      <c r="B781" s="1">
        <v>44936</v>
      </c>
      <c r="C781" t="s">
        <v>162</v>
      </c>
      <c r="D781" t="s">
        <v>145</v>
      </c>
      <c r="E781">
        <v>334742463</v>
      </c>
      <c r="F781" t="s">
        <v>140</v>
      </c>
      <c r="G781" t="s">
        <v>141</v>
      </c>
      <c r="H781" t="s">
        <v>121</v>
      </c>
      <c r="I781" t="s">
        <v>17</v>
      </c>
      <c r="J781" t="s">
        <v>65</v>
      </c>
      <c r="K781">
        <v>2532.08</v>
      </c>
      <c r="L781">
        <v>549.84</v>
      </c>
      <c r="M781" t="s">
        <v>65</v>
      </c>
      <c r="N781">
        <v>0.217149537139427</v>
      </c>
      <c r="O781" t="s">
        <v>11351</v>
      </c>
      <c r="P781" t="s">
        <v>11354</v>
      </c>
      <c r="R781" t="s">
        <v>11353</v>
      </c>
      <c r="S781">
        <f>IF(SalesData[[#This Row],[Return Status]]="Returned",1,0)</f>
        <v>0</v>
      </c>
      <c r="T781">
        <v>2793.38</v>
      </c>
      <c r="U781" s="2">
        <f>EOMONTH(SalesData[[#This Row],[Order Date]],0)</f>
        <v>44957</v>
      </c>
      <c r="V781" s="9" t="str">
        <f>"Q"&amp;INT((MONTH(SalesData[[#This Row],[Order Date]])+2)/3)&amp;"-"&amp;YEAR(SalesData[[#This Row],[Order Date]])</f>
        <v>Q1-2023</v>
      </c>
    </row>
    <row r="782" spans="1:22" x14ac:dyDescent="0.35">
      <c r="A782" t="s">
        <v>897</v>
      </c>
      <c r="B782" s="1">
        <v>44928</v>
      </c>
      <c r="C782" t="s">
        <v>52</v>
      </c>
      <c r="D782" t="s">
        <v>72</v>
      </c>
      <c r="E782">
        <v>6902177417</v>
      </c>
      <c r="F782" t="s">
        <v>120</v>
      </c>
      <c r="G782" t="s">
        <v>141</v>
      </c>
      <c r="H782" t="s">
        <v>121</v>
      </c>
      <c r="I782" t="s">
        <v>17</v>
      </c>
      <c r="J782" t="s">
        <v>18</v>
      </c>
      <c r="K782">
        <v>792.73</v>
      </c>
      <c r="L782">
        <v>138.63</v>
      </c>
      <c r="M782" t="s">
        <v>19</v>
      </c>
      <c r="N782">
        <v>0.174876691937986</v>
      </c>
      <c r="O782" t="s">
        <v>11355</v>
      </c>
      <c r="P782" t="s">
        <v>11352</v>
      </c>
      <c r="R782" t="s">
        <v>11353</v>
      </c>
      <c r="S782">
        <f>IF(SalesData[[#This Row],[Return Status]]="Returned",1,0)</f>
        <v>0</v>
      </c>
      <c r="T782">
        <v>2793.38</v>
      </c>
      <c r="U782" s="2">
        <f>EOMONTH(SalesData[[#This Row],[Order Date]],0)</f>
        <v>44957</v>
      </c>
      <c r="V782" s="9" t="str">
        <f>"Q"&amp;INT((MONTH(SalesData[[#This Row],[Order Date]])+2)/3)&amp;"-"&amp;YEAR(SalesData[[#This Row],[Order Date]])</f>
        <v>Q1-2023</v>
      </c>
    </row>
    <row r="783" spans="1:22" x14ac:dyDescent="0.35">
      <c r="A783" t="s">
        <v>898</v>
      </c>
      <c r="B783" s="1">
        <v>44934</v>
      </c>
      <c r="C783" t="s">
        <v>67</v>
      </c>
      <c r="D783" t="s">
        <v>39</v>
      </c>
      <c r="E783">
        <v>5233282930</v>
      </c>
      <c r="F783" t="s">
        <v>83</v>
      </c>
      <c r="G783" t="s">
        <v>84</v>
      </c>
      <c r="H783" t="s">
        <v>11357</v>
      </c>
      <c r="I783" t="s">
        <v>31</v>
      </c>
      <c r="J783" t="s">
        <v>19</v>
      </c>
      <c r="K783">
        <v>1093.32</v>
      </c>
      <c r="L783">
        <v>291.93</v>
      </c>
      <c r="M783" t="s">
        <v>19</v>
      </c>
      <c r="N783">
        <v>0.26701240259027598</v>
      </c>
      <c r="O783" t="s">
        <v>11351</v>
      </c>
      <c r="P783" t="s">
        <v>11354</v>
      </c>
      <c r="R783" t="s">
        <v>11353</v>
      </c>
      <c r="S783">
        <f>IF(SalesData[[#This Row],[Return Status]]="Returned",1,0)</f>
        <v>0</v>
      </c>
      <c r="T783">
        <v>847.14</v>
      </c>
      <c r="U783" s="2">
        <f>EOMONTH(SalesData[[#This Row],[Order Date]],0)</f>
        <v>44957</v>
      </c>
      <c r="V783" s="9" t="str">
        <f>"Q"&amp;INT((MONTH(SalesData[[#This Row],[Order Date]])+2)/3)&amp;"-"&amp;YEAR(SalesData[[#This Row],[Order Date]])</f>
        <v>Q1-2023</v>
      </c>
    </row>
    <row r="784" spans="1:22" x14ac:dyDescent="0.35">
      <c r="A784" t="s">
        <v>899</v>
      </c>
      <c r="B784" s="1">
        <v>44946</v>
      </c>
      <c r="C784" t="s">
        <v>113</v>
      </c>
      <c r="D784" t="s">
        <v>80</v>
      </c>
      <c r="E784">
        <v>7507627995</v>
      </c>
      <c r="F784" t="s">
        <v>206</v>
      </c>
      <c r="G784" t="s">
        <v>11379</v>
      </c>
      <c r="H784" t="s">
        <v>90</v>
      </c>
      <c r="I784" t="s">
        <v>31</v>
      </c>
      <c r="J784" t="s">
        <v>43</v>
      </c>
      <c r="K784">
        <v>1068.83</v>
      </c>
      <c r="L784">
        <v>54.64</v>
      </c>
      <c r="M784" t="s">
        <v>43</v>
      </c>
      <c r="N784">
        <v>5.1121319573739499E-2</v>
      </c>
      <c r="O784" t="s">
        <v>11351</v>
      </c>
      <c r="P784" t="s">
        <v>11356</v>
      </c>
      <c r="R784" t="s">
        <v>11353</v>
      </c>
      <c r="S784">
        <f>IF(SalesData[[#This Row],[Return Status]]="Returned",1,0)</f>
        <v>0</v>
      </c>
      <c r="U784" s="2">
        <f>EOMONTH(SalesData[[#This Row],[Order Date]],0)</f>
        <v>44957</v>
      </c>
      <c r="V784" s="9" t="str">
        <f>"Q"&amp;INT((MONTH(SalesData[[#This Row],[Order Date]])+2)/3)&amp;"-"&amp;YEAR(SalesData[[#This Row],[Order Date]])</f>
        <v>Q1-2023</v>
      </c>
    </row>
    <row r="785" spans="1:22" x14ac:dyDescent="0.35">
      <c r="A785" t="s">
        <v>900</v>
      </c>
      <c r="B785" s="1">
        <v>44955</v>
      </c>
      <c r="C785" t="s">
        <v>149</v>
      </c>
      <c r="D785" t="s">
        <v>46</v>
      </c>
      <c r="E785">
        <v>3420284719</v>
      </c>
      <c r="F785" t="s">
        <v>47</v>
      </c>
      <c r="G785" t="s">
        <v>23</v>
      </c>
      <c r="H785" t="s">
        <v>24</v>
      </c>
      <c r="I785" t="s">
        <v>17</v>
      </c>
      <c r="J785" t="s">
        <v>19</v>
      </c>
      <c r="K785">
        <v>3316.35</v>
      </c>
      <c r="L785">
        <v>218.05</v>
      </c>
      <c r="M785" t="s">
        <v>19</v>
      </c>
      <c r="N785">
        <v>6.5749996230795901E-2</v>
      </c>
      <c r="O785" t="s">
        <v>11351</v>
      </c>
      <c r="P785" t="s">
        <v>11356</v>
      </c>
      <c r="R785" t="s">
        <v>11353</v>
      </c>
      <c r="S785">
        <f>IF(SalesData[[#This Row],[Return Status]]="Returned",1,0)</f>
        <v>0</v>
      </c>
      <c r="T785">
        <v>2821.33</v>
      </c>
      <c r="U785" s="2">
        <f>EOMONTH(SalesData[[#This Row],[Order Date]],0)</f>
        <v>44957</v>
      </c>
      <c r="V785" s="9" t="str">
        <f>"Q"&amp;INT((MONTH(SalesData[[#This Row],[Order Date]])+2)/3)&amp;"-"&amp;YEAR(SalesData[[#This Row],[Order Date]])</f>
        <v>Q1-2023</v>
      </c>
    </row>
    <row r="786" spans="1:22" x14ac:dyDescent="0.35">
      <c r="A786" t="s">
        <v>901</v>
      </c>
      <c r="B786" s="1">
        <v>44948</v>
      </c>
      <c r="C786" t="s">
        <v>188</v>
      </c>
      <c r="D786" t="s">
        <v>13</v>
      </c>
      <c r="E786">
        <v>7754619924</v>
      </c>
      <c r="F786" t="s">
        <v>163</v>
      </c>
      <c r="G786" t="s">
        <v>164</v>
      </c>
      <c r="H786" t="s">
        <v>165</v>
      </c>
      <c r="I786" t="s">
        <v>36</v>
      </c>
      <c r="J786" t="s">
        <v>65</v>
      </c>
      <c r="K786">
        <v>787.35</v>
      </c>
      <c r="L786">
        <v>167.68</v>
      </c>
      <c r="M786" t="s">
        <v>65</v>
      </c>
      <c r="N786">
        <v>0.21296754937448401</v>
      </c>
      <c r="O786" t="s">
        <v>11355</v>
      </c>
      <c r="P786" t="s">
        <v>11354</v>
      </c>
      <c r="R786" t="s">
        <v>11353</v>
      </c>
      <c r="S786">
        <f>IF(SalesData[[#This Row],[Return Status]]="Returned",1,0)</f>
        <v>0</v>
      </c>
      <c r="U786" s="2">
        <f>EOMONTH(SalesData[[#This Row],[Order Date]],0)</f>
        <v>44957</v>
      </c>
      <c r="V786" s="9" t="str">
        <f>"Q"&amp;INT((MONTH(SalesData[[#This Row],[Order Date]])+2)/3)&amp;"-"&amp;YEAR(SalesData[[#This Row],[Order Date]])</f>
        <v>Q1-2023</v>
      </c>
    </row>
    <row r="787" spans="1:22" x14ac:dyDescent="0.35">
      <c r="A787" t="s">
        <v>902</v>
      </c>
      <c r="B787" s="1">
        <v>44930</v>
      </c>
      <c r="C787" t="s">
        <v>132</v>
      </c>
      <c r="D787" t="s">
        <v>27</v>
      </c>
      <c r="E787">
        <v>6684482373</v>
      </c>
      <c r="F787" t="s">
        <v>292</v>
      </c>
      <c r="G787" t="s">
        <v>69</v>
      </c>
      <c r="H787" t="s">
        <v>11357</v>
      </c>
      <c r="I787" t="s">
        <v>31</v>
      </c>
      <c r="J787" t="s">
        <v>65</v>
      </c>
      <c r="K787">
        <v>516.65</v>
      </c>
      <c r="L787">
        <v>27.29</v>
      </c>
      <c r="M787" t="s">
        <v>65</v>
      </c>
      <c r="N787">
        <v>5.2821058743830397E-2</v>
      </c>
      <c r="O787" t="s">
        <v>11355</v>
      </c>
      <c r="P787" t="s">
        <v>11356</v>
      </c>
      <c r="R787" t="s">
        <v>11353</v>
      </c>
      <c r="S787">
        <f>IF(SalesData[[#This Row],[Return Status]]="Returned",1,0)</f>
        <v>0</v>
      </c>
      <c r="T787">
        <v>2081.52</v>
      </c>
      <c r="U787" s="2">
        <f>EOMONTH(SalesData[[#This Row],[Order Date]],0)</f>
        <v>44957</v>
      </c>
      <c r="V787" s="9" t="str">
        <f>"Q"&amp;INT((MONTH(SalesData[[#This Row],[Order Date]])+2)/3)&amp;"-"&amp;YEAR(SalesData[[#This Row],[Order Date]])</f>
        <v>Q1-2023</v>
      </c>
    </row>
    <row r="788" spans="1:22" x14ac:dyDescent="0.35">
      <c r="A788" t="s">
        <v>903</v>
      </c>
      <c r="B788" s="1">
        <v>44929</v>
      </c>
      <c r="C788" t="s">
        <v>92</v>
      </c>
      <c r="D788" t="s">
        <v>46</v>
      </c>
      <c r="E788">
        <v>1707403925</v>
      </c>
      <c r="F788" t="s">
        <v>387</v>
      </c>
      <c r="G788" t="s">
        <v>89</v>
      </c>
      <c r="H788" t="s">
        <v>90</v>
      </c>
      <c r="I788" t="s">
        <v>31</v>
      </c>
      <c r="J788" t="s">
        <v>62</v>
      </c>
      <c r="K788">
        <v>2480.08</v>
      </c>
      <c r="L788">
        <v>190.02</v>
      </c>
      <c r="M788" t="s">
        <v>62</v>
      </c>
      <c r="N788">
        <v>7.6618496177542697E-2</v>
      </c>
      <c r="O788" t="s">
        <v>11351</v>
      </c>
      <c r="P788" t="s">
        <v>11356</v>
      </c>
      <c r="R788" t="s">
        <v>11353</v>
      </c>
      <c r="S788">
        <f>IF(SalesData[[#This Row],[Return Status]]="Returned",1,0)</f>
        <v>0</v>
      </c>
      <c r="T788">
        <v>207.68</v>
      </c>
      <c r="U788" s="2">
        <f>EOMONTH(SalesData[[#This Row],[Order Date]],0)</f>
        <v>44957</v>
      </c>
      <c r="V788" s="9" t="str">
        <f>"Q"&amp;INT((MONTH(SalesData[[#This Row],[Order Date]])+2)/3)&amp;"-"&amp;YEAR(SalesData[[#This Row],[Order Date]])</f>
        <v>Q1-2023</v>
      </c>
    </row>
    <row r="789" spans="1:22" x14ac:dyDescent="0.35">
      <c r="A789" t="s">
        <v>904</v>
      </c>
      <c r="B789" s="1">
        <v>44939</v>
      </c>
      <c r="C789" t="s">
        <v>205</v>
      </c>
      <c r="D789" t="s">
        <v>72</v>
      </c>
      <c r="E789">
        <v>2216265496</v>
      </c>
      <c r="F789" t="s">
        <v>133</v>
      </c>
      <c r="G789" t="s">
        <v>89</v>
      </c>
      <c r="H789" t="s">
        <v>90</v>
      </c>
      <c r="I789" t="s">
        <v>31</v>
      </c>
      <c r="J789" t="s">
        <v>19</v>
      </c>
      <c r="K789">
        <v>1027.74</v>
      </c>
      <c r="L789">
        <v>111.28</v>
      </c>
      <c r="M789" t="s">
        <v>19</v>
      </c>
      <c r="N789">
        <v>0.108276412322183</v>
      </c>
      <c r="O789" t="s">
        <v>11351</v>
      </c>
      <c r="P789" t="s">
        <v>11352</v>
      </c>
      <c r="R789" t="s">
        <v>11353</v>
      </c>
      <c r="S789">
        <f>IF(SalesData[[#This Row],[Return Status]]="Returned",1,0)</f>
        <v>0</v>
      </c>
      <c r="T789">
        <v>207.68</v>
      </c>
      <c r="U789" s="2">
        <f>EOMONTH(SalesData[[#This Row],[Order Date]],0)</f>
        <v>44957</v>
      </c>
      <c r="V789" s="9" t="str">
        <f>"Q"&amp;INT((MONTH(SalesData[[#This Row],[Order Date]])+2)/3)&amp;"-"&amp;YEAR(SalesData[[#This Row],[Order Date]])</f>
        <v>Q1-2023</v>
      </c>
    </row>
    <row r="790" spans="1:22" x14ac:dyDescent="0.35">
      <c r="A790" t="s">
        <v>905</v>
      </c>
      <c r="B790" s="1">
        <v>44941</v>
      </c>
      <c r="C790" t="s">
        <v>124</v>
      </c>
      <c r="D790" t="s">
        <v>27</v>
      </c>
      <c r="E790">
        <v>470205968</v>
      </c>
      <c r="F790" t="s">
        <v>47</v>
      </c>
      <c r="G790" t="s">
        <v>23</v>
      </c>
      <c r="H790" t="s">
        <v>24</v>
      </c>
      <c r="I790" t="s">
        <v>17</v>
      </c>
      <c r="J790" t="s">
        <v>18</v>
      </c>
      <c r="K790">
        <v>3944.35</v>
      </c>
      <c r="L790">
        <v>595.65</v>
      </c>
      <c r="M790" t="s">
        <v>19</v>
      </c>
      <c r="N790">
        <v>0.151013474970527</v>
      </c>
      <c r="O790" t="s">
        <v>11351</v>
      </c>
      <c r="P790" t="s">
        <v>11352</v>
      </c>
      <c r="R790" t="s">
        <v>11353</v>
      </c>
      <c r="S790">
        <f>IF(SalesData[[#This Row],[Return Status]]="Returned",1,0)</f>
        <v>0</v>
      </c>
      <c r="T790">
        <v>2821.33</v>
      </c>
      <c r="U790" s="2">
        <f>EOMONTH(SalesData[[#This Row],[Order Date]],0)</f>
        <v>44957</v>
      </c>
      <c r="V790" s="9" t="str">
        <f>"Q"&amp;INT((MONTH(SalesData[[#This Row],[Order Date]])+2)/3)&amp;"-"&amp;YEAR(SalesData[[#This Row],[Order Date]])</f>
        <v>Q1-2023</v>
      </c>
    </row>
    <row r="791" spans="1:22" x14ac:dyDescent="0.35">
      <c r="A791" t="s">
        <v>906</v>
      </c>
      <c r="B791" s="1">
        <v>44946</v>
      </c>
      <c r="C791" t="s">
        <v>94</v>
      </c>
      <c r="D791" t="s">
        <v>27</v>
      </c>
      <c r="E791">
        <v>6342777522</v>
      </c>
      <c r="F791" t="s">
        <v>172</v>
      </c>
      <c r="G791" t="s">
        <v>141</v>
      </c>
      <c r="H791" t="s">
        <v>121</v>
      </c>
      <c r="I791" t="s">
        <v>17</v>
      </c>
      <c r="J791" t="s">
        <v>42</v>
      </c>
      <c r="K791">
        <v>2722.83</v>
      </c>
      <c r="L791">
        <v>185.9</v>
      </c>
      <c r="M791" t="s">
        <v>43</v>
      </c>
      <c r="N791">
        <v>6.8274552579485295E-2</v>
      </c>
      <c r="O791" t="s">
        <v>11351</v>
      </c>
      <c r="P791" t="s">
        <v>11356</v>
      </c>
      <c r="Q791" t="s">
        <v>11363</v>
      </c>
      <c r="R791" t="s">
        <v>11360</v>
      </c>
      <c r="S791">
        <f>IF(SalesData[[#This Row],[Return Status]]="Returned",1,0)</f>
        <v>1</v>
      </c>
      <c r="T791">
        <v>2793.38</v>
      </c>
      <c r="U791" s="2">
        <f>EOMONTH(SalesData[[#This Row],[Order Date]],0)</f>
        <v>44957</v>
      </c>
      <c r="V791" s="9" t="str">
        <f>"Q"&amp;INT((MONTH(SalesData[[#This Row],[Order Date]])+2)/3)&amp;"-"&amp;YEAR(SalesData[[#This Row],[Order Date]])</f>
        <v>Q1-2023</v>
      </c>
    </row>
    <row r="792" spans="1:22" x14ac:dyDescent="0.35">
      <c r="A792" t="s">
        <v>907</v>
      </c>
      <c r="B792" s="1">
        <v>44944</v>
      </c>
      <c r="C792" t="s">
        <v>12</v>
      </c>
      <c r="D792" t="s">
        <v>13</v>
      </c>
      <c r="E792">
        <v>5630295596</v>
      </c>
      <c r="F792" t="s">
        <v>58</v>
      </c>
      <c r="G792" t="s">
        <v>59</v>
      </c>
      <c r="H792" t="s">
        <v>60</v>
      </c>
      <c r="I792" t="s">
        <v>31</v>
      </c>
      <c r="J792" t="s">
        <v>42</v>
      </c>
      <c r="K792">
        <v>3235.85</v>
      </c>
      <c r="L792">
        <v>247.66</v>
      </c>
      <c r="M792" t="s">
        <v>43</v>
      </c>
      <c r="N792">
        <v>7.6536304216820894E-2</v>
      </c>
      <c r="O792" t="s">
        <v>11351</v>
      </c>
      <c r="P792" t="s">
        <v>11356</v>
      </c>
      <c r="R792" t="s">
        <v>11353</v>
      </c>
      <c r="S792">
        <f>IF(SalesData[[#This Row],[Return Status]]="Returned",1,0)</f>
        <v>0</v>
      </c>
      <c r="T792">
        <v>2183.56</v>
      </c>
      <c r="U792" s="2">
        <f>EOMONTH(SalesData[[#This Row],[Order Date]],0)</f>
        <v>44957</v>
      </c>
      <c r="V792" s="9" t="str">
        <f>"Q"&amp;INT((MONTH(SalesData[[#This Row],[Order Date]])+2)/3)&amp;"-"&amp;YEAR(SalesData[[#This Row],[Order Date]])</f>
        <v>Q1-2023</v>
      </c>
    </row>
    <row r="793" spans="1:22" x14ac:dyDescent="0.35">
      <c r="A793" t="s">
        <v>908</v>
      </c>
      <c r="B793" s="1">
        <v>44935</v>
      </c>
      <c r="C793" t="s">
        <v>38</v>
      </c>
      <c r="D793" t="s">
        <v>46</v>
      </c>
      <c r="E793">
        <v>8513313800</v>
      </c>
      <c r="F793" t="s">
        <v>387</v>
      </c>
      <c r="G793" t="s">
        <v>89</v>
      </c>
      <c r="H793" t="s">
        <v>90</v>
      </c>
      <c r="I793" t="s">
        <v>31</v>
      </c>
      <c r="J793" t="s">
        <v>62</v>
      </c>
      <c r="K793">
        <v>900.37</v>
      </c>
      <c r="L793">
        <v>63.92</v>
      </c>
      <c r="M793" t="s">
        <v>62</v>
      </c>
      <c r="N793">
        <v>7.0993036196230402E-2</v>
      </c>
      <c r="O793" t="s">
        <v>11355</v>
      </c>
      <c r="P793" t="s">
        <v>11356</v>
      </c>
      <c r="R793" t="s">
        <v>11353</v>
      </c>
      <c r="S793">
        <f>IF(SalesData[[#This Row],[Return Status]]="Returned",1,0)</f>
        <v>0</v>
      </c>
      <c r="T793">
        <v>207.68</v>
      </c>
      <c r="U793" s="2">
        <f>EOMONTH(SalesData[[#This Row],[Order Date]],0)</f>
        <v>44957</v>
      </c>
      <c r="V793" s="9" t="str">
        <f>"Q"&amp;INT((MONTH(SalesData[[#This Row],[Order Date]])+2)/3)&amp;"-"&amp;YEAR(SalesData[[#This Row],[Order Date]])</f>
        <v>Q1-2023</v>
      </c>
    </row>
    <row r="794" spans="1:22" x14ac:dyDescent="0.35">
      <c r="A794" t="s">
        <v>909</v>
      </c>
      <c r="B794" s="1">
        <v>44941</v>
      </c>
      <c r="C794" t="s">
        <v>77</v>
      </c>
      <c r="D794" t="s">
        <v>80</v>
      </c>
      <c r="E794">
        <v>8687640191</v>
      </c>
      <c r="F794" t="s">
        <v>73</v>
      </c>
      <c r="G794" t="s">
        <v>74</v>
      </c>
      <c r="H794" t="s">
        <v>11357</v>
      </c>
      <c r="I794" t="s">
        <v>36</v>
      </c>
      <c r="J794" t="s">
        <v>18</v>
      </c>
      <c r="K794">
        <v>4944.33</v>
      </c>
      <c r="L794">
        <v>1149.6600000000001</v>
      </c>
      <c r="M794" t="s">
        <v>19</v>
      </c>
      <c r="N794">
        <v>0.232520887562117</v>
      </c>
      <c r="O794" t="s">
        <v>11351</v>
      </c>
      <c r="P794" t="s">
        <v>11354</v>
      </c>
      <c r="R794" t="s">
        <v>11353</v>
      </c>
      <c r="S794">
        <f>IF(SalesData[[#This Row],[Return Status]]="Returned",1,0)</f>
        <v>0</v>
      </c>
      <c r="T794">
        <v>2420.2800000000002</v>
      </c>
      <c r="U794" s="2">
        <f>EOMONTH(SalesData[[#This Row],[Order Date]],0)</f>
        <v>44957</v>
      </c>
      <c r="V794" s="9" t="str">
        <f>"Q"&amp;INT((MONTH(SalesData[[#This Row],[Order Date]])+2)/3)&amp;"-"&amp;YEAR(SalesData[[#This Row],[Order Date]])</f>
        <v>Q1-2023</v>
      </c>
    </row>
    <row r="795" spans="1:22" x14ac:dyDescent="0.35">
      <c r="A795" t="s">
        <v>910</v>
      </c>
      <c r="B795" s="1">
        <v>44954</v>
      </c>
      <c r="C795" t="s">
        <v>97</v>
      </c>
      <c r="D795" t="s">
        <v>99</v>
      </c>
      <c r="E795">
        <v>5856646419</v>
      </c>
      <c r="F795" t="s">
        <v>58</v>
      </c>
      <c r="G795" t="s">
        <v>59</v>
      </c>
      <c r="H795" t="s">
        <v>60</v>
      </c>
      <c r="I795" t="s">
        <v>31</v>
      </c>
      <c r="J795" t="s">
        <v>18</v>
      </c>
      <c r="K795">
        <v>3580</v>
      </c>
      <c r="L795">
        <v>528.95000000000005</v>
      </c>
      <c r="M795" t="s">
        <v>19</v>
      </c>
      <c r="N795">
        <v>0.14775139664804501</v>
      </c>
      <c r="O795" t="s">
        <v>11351</v>
      </c>
      <c r="P795" t="s">
        <v>11352</v>
      </c>
      <c r="R795" t="s">
        <v>11353</v>
      </c>
      <c r="S795">
        <f>IF(SalesData[[#This Row],[Return Status]]="Returned",1,0)</f>
        <v>0</v>
      </c>
      <c r="T795">
        <v>2183.56</v>
      </c>
      <c r="U795" s="2">
        <f>EOMONTH(SalesData[[#This Row],[Order Date]],0)</f>
        <v>44957</v>
      </c>
      <c r="V795" s="9" t="str">
        <f>"Q"&amp;INT((MONTH(SalesData[[#This Row],[Order Date]])+2)/3)&amp;"-"&amp;YEAR(SalesData[[#This Row],[Order Date]])</f>
        <v>Q1-2023</v>
      </c>
    </row>
    <row r="796" spans="1:22" x14ac:dyDescent="0.35">
      <c r="A796" t="s">
        <v>911</v>
      </c>
      <c r="B796" s="1">
        <v>44935</v>
      </c>
      <c r="C796" t="s">
        <v>21</v>
      </c>
      <c r="D796" t="s">
        <v>72</v>
      </c>
      <c r="E796">
        <v>8314789117</v>
      </c>
      <c r="F796" t="s">
        <v>147</v>
      </c>
      <c r="G796" t="s">
        <v>84</v>
      </c>
      <c r="H796" t="s">
        <v>85</v>
      </c>
      <c r="I796" t="s">
        <v>31</v>
      </c>
      <c r="J796" t="s">
        <v>43</v>
      </c>
      <c r="K796">
        <v>2885.33</v>
      </c>
      <c r="L796">
        <v>496.99</v>
      </c>
      <c r="M796" t="s">
        <v>43</v>
      </c>
      <c r="N796">
        <v>0.17224719529481899</v>
      </c>
      <c r="O796" t="s">
        <v>11351</v>
      </c>
      <c r="P796" t="s">
        <v>11352</v>
      </c>
      <c r="R796" t="s">
        <v>11353</v>
      </c>
      <c r="S796">
        <f>IF(SalesData[[#This Row],[Return Status]]="Returned",1,0)</f>
        <v>0</v>
      </c>
      <c r="T796">
        <v>847.14</v>
      </c>
      <c r="U796" s="2">
        <f>EOMONTH(SalesData[[#This Row],[Order Date]],0)</f>
        <v>44957</v>
      </c>
      <c r="V796" s="9" t="str">
        <f>"Q"&amp;INT((MONTH(SalesData[[#This Row],[Order Date]])+2)/3)&amp;"-"&amp;YEAR(SalesData[[#This Row],[Order Date]])</f>
        <v>Q1-2023</v>
      </c>
    </row>
    <row r="797" spans="1:22" x14ac:dyDescent="0.35">
      <c r="A797" t="s">
        <v>912</v>
      </c>
      <c r="B797" s="1">
        <v>44936</v>
      </c>
      <c r="C797" t="s">
        <v>12</v>
      </c>
      <c r="D797" t="s">
        <v>80</v>
      </c>
      <c r="E797">
        <v>6020005328</v>
      </c>
      <c r="F797" t="s">
        <v>64</v>
      </c>
      <c r="G797" t="s">
        <v>15</v>
      </c>
      <c r="H797" t="s">
        <v>16</v>
      </c>
      <c r="I797" t="s">
        <v>17</v>
      </c>
      <c r="J797" t="s">
        <v>65</v>
      </c>
      <c r="K797">
        <v>1622.39</v>
      </c>
      <c r="L797">
        <v>69</v>
      </c>
      <c r="M797" t="s">
        <v>65</v>
      </c>
      <c r="N797">
        <v>4.2529847940384197E-2</v>
      </c>
      <c r="O797" t="s">
        <v>11351</v>
      </c>
      <c r="P797" t="s">
        <v>11356</v>
      </c>
      <c r="R797" t="s">
        <v>11353</v>
      </c>
      <c r="S797">
        <f>IF(SalesData[[#This Row],[Return Status]]="Returned",1,0)</f>
        <v>0</v>
      </c>
      <c r="T797">
        <v>2085.91</v>
      </c>
      <c r="U797" s="2">
        <f>EOMONTH(SalesData[[#This Row],[Order Date]],0)</f>
        <v>44957</v>
      </c>
      <c r="V797" s="9" t="str">
        <f>"Q"&amp;INT((MONTH(SalesData[[#This Row],[Order Date]])+2)/3)&amp;"-"&amp;YEAR(SalesData[[#This Row],[Order Date]])</f>
        <v>Q1-2023</v>
      </c>
    </row>
    <row r="798" spans="1:22" x14ac:dyDescent="0.35">
      <c r="A798" t="s">
        <v>913</v>
      </c>
      <c r="B798" s="1">
        <v>44938</v>
      </c>
      <c r="C798" t="s">
        <v>92</v>
      </c>
      <c r="D798" t="s">
        <v>145</v>
      </c>
      <c r="E798">
        <v>6929900768</v>
      </c>
      <c r="F798" t="s">
        <v>156</v>
      </c>
      <c r="G798" t="s">
        <v>84</v>
      </c>
      <c r="H798" t="s">
        <v>85</v>
      </c>
      <c r="I798" t="s">
        <v>31</v>
      </c>
      <c r="J798" t="s">
        <v>18</v>
      </c>
      <c r="K798">
        <v>4291.82</v>
      </c>
      <c r="L798">
        <v>334.22</v>
      </c>
      <c r="M798" t="s">
        <v>19</v>
      </c>
      <c r="N798">
        <v>7.7873722569912096E-2</v>
      </c>
      <c r="O798" t="s">
        <v>11351</v>
      </c>
      <c r="P798" t="s">
        <v>11356</v>
      </c>
      <c r="R798" t="s">
        <v>11353</v>
      </c>
      <c r="S798">
        <f>IF(SalesData[[#This Row],[Return Status]]="Returned",1,0)</f>
        <v>0</v>
      </c>
      <c r="T798">
        <v>847.14</v>
      </c>
      <c r="U798" s="2">
        <f>EOMONTH(SalesData[[#This Row],[Order Date]],0)</f>
        <v>44957</v>
      </c>
      <c r="V798" s="9" t="str">
        <f>"Q"&amp;INT((MONTH(SalesData[[#This Row],[Order Date]])+2)/3)&amp;"-"&amp;YEAR(SalesData[[#This Row],[Order Date]])</f>
        <v>Q1-2023</v>
      </c>
    </row>
    <row r="799" spans="1:22" x14ac:dyDescent="0.35">
      <c r="A799" t="s">
        <v>914</v>
      </c>
      <c r="B799" s="1">
        <v>44951</v>
      </c>
      <c r="C799" t="s">
        <v>97</v>
      </c>
      <c r="D799" t="s">
        <v>99</v>
      </c>
      <c r="E799">
        <v>3761851862</v>
      </c>
      <c r="F799" t="s">
        <v>152</v>
      </c>
      <c r="G799" t="s">
        <v>23</v>
      </c>
      <c r="H799" t="s">
        <v>24</v>
      </c>
      <c r="I799" t="s">
        <v>17</v>
      </c>
      <c r="J799" t="s">
        <v>18</v>
      </c>
      <c r="K799">
        <v>24.09</v>
      </c>
      <c r="L799">
        <v>1.21</v>
      </c>
      <c r="M799" t="s">
        <v>19</v>
      </c>
      <c r="N799">
        <v>5.0228310502283102E-2</v>
      </c>
      <c r="O799" t="s">
        <v>11361</v>
      </c>
      <c r="P799" t="s">
        <v>11356</v>
      </c>
      <c r="R799" t="s">
        <v>11353</v>
      </c>
      <c r="S799">
        <f>IF(SalesData[[#This Row],[Return Status]]="Returned",1,0)</f>
        <v>0</v>
      </c>
      <c r="T799">
        <v>2821.33</v>
      </c>
      <c r="U799" s="2">
        <f>EOMONTH(SalesData[[#This Row],[Order Date]],0)</f>
        <v>44957</v>
      </c>
      <c r="V799" s="9" t="str">
        <f>"Q"&amp;INT((MONTH(SalesData[[#This Row],[Order Date]])+2)/3)&amp;"-"&amp;YEAR(SalesData[[#This Row],[Order Date]])</f>
        <v>Q1-2023</v>
      </c>
    </row>
    <row r="800" spans="1:22" x14ac:dyDescent="0.35">
      <c r="A800" t="s">
        <v>915</v>
      </c>
      <c r="B800" s="1">
        <v>44936</v>
      </c>
      <c r="C800" t="s">
        <v>12</v>
      </c>
      <c r="D800" t="s">
        <v>99</v>
      </c>
      <c r="E800">
        <v>5279187506</v>
      </c>
      <c r="F800" t="s">
        <v>410</v>
      </c>
      <c r="G800" t="s">
        <v>11383</v>
      </c>
      <c r="H800" t="s">
        <v>30</v>
      </c>
      <c r="I800" t="s">
        <v>31</v>
      </c>
      <c r="J800" t="s">
        <v>65</v>
      </c>
      <c r="K800">
        <v>4131.1000000000004</v>
      </c>
      <c r="L800">
        <v>310.26</v>
      </c>
      <c r="M800" t="s">
        <v>65</v>
      </c>
      <c r="N800">
        <v>7.5103483333736801E-2</v>
      </c>
      <c r="O800" t="s">
        <v>11351</v>
      </c>
      <c r="P800" t="s">
        <v>11356</v>
      </c>
      <c r="R800" t="s">
        <v>11353</v>
      </c>
      <c r="S800">
        <f>IF(SalesData[[#This Row],[Return Status]]="Returned",1,0)</f>
        <v>0</v>
      </c>
      <c r="U800" s="2">
        <f>EOMONTH(SalesData[[#This Row],[Order Date]],0)</f>
        <v>44957</v>
      </c>
      <c r="V800" s="9" t="str">
        <f>"Q"&amp;INT((MONTH(SalesData[[#This Row],[Order Date]])+2)/3)&amp;"-"&amp;YEAR(SalesData[[#This Row],[Order Date]])</f>
        <v>Q1-2023</v>
      </c>
    </row>
    <row r="801" spans="1:22" x14ac:dyDescent="0.35">
      <c r="A801" t="s">
        <v>916</v>
      </c>
      <c r="B801" s="1">
        <v>44952</v>
      </c>
      <c r="C801" t="s">
        <v>26</v>
      </c>
      <c r="D801" t="s">
        <v>145</v>
      </c>
      <c r="E801">
        <v>7976178159</v>
      </c>
      <c r="F801" t="s">
        <v>14</v>
      </c>
      <c r="G801" t="s">
        <v>15</v>
      </c>
      <c r="H801" t="s">
        <v>16</v>
      </c>
      <c r="I801" t="s">
        <v>17</v>
      </c>
      <c r="J801" t="s">
        <v>18</v>
      </c>
      <c r="K801">
        <v>907.41</v>
      </c>
      <c r="L801">
        <v>192.73</v>
      </c>
      <c r="M801" t="s">
        <v>19</v>
      </c>
      <c r="N801">
        <v>0.21239571968569901</v>
      </c>
      <c r="O801" t="s">
        <v>11355</v>
      </c>
      <c r="P801" t="s">
        <v>11354</v>
      </c>
      <c r="R801" t="s">
        <v>11353</v>
      </c>
      <c r="S801">
        <f>IF(SalesData[[#This Row],[Return Status]]="Returned",1,0)</f>
        <v>0</v>
      </c>
      <c r="T801">
        <v>2085.91</v>
      </c>
      <c r="U801" s="2">
        <f>EOMONTH(SalesData[[#This Row],[Order Date]],0)</f>
        <v>44957</v>
      </c>
      <c r="V801" s="9" t="str">
        <f>"Q"&amp;INT((MONTH(SalesData[[#This Row],[Order Date]])+2)/3)&amp;"-"&amp;YEAR(SalesData[[#This Row],[Order Date]])</f>
        <v>Q1-2023</v>
      </c>
    </row>
    <row r="802" spans="1:22" x14ac:dyDescent="0.35">
      <c r="A802" t="s">
        <v>917</v>
      </c>
      <c r="B802" s="1">
        <v>44945</v>
      </c>
      <c r="C802" t="s">
        <v>111</v>
      </c>
      <c r="D802" t="s">
        <v>27</v>
      </c>
      <c r="E802">
        <v>9125734989</v>
      </c>
      <c r="F802" t="s">
        <v>163</v>
      </c>
      <c r="G802" t="s">
        <v>164</v>
      </c>
      <c r="H802" t="s">
        <v>165</v>
      </c>
      <c r="I802" t="s">
        <v>36</v>
      </c>
      <c r="J802" t="s">
        <v>18</v>
      </c>
      <c r="K802">
        <v>3148.81</v>
      </c>
      <c r="L802">
        <v>102.14</v>
      </c>
      <c r="M802" t="s">
        <v>19</v>
      </c>
      <c r="N802">
        <v>3.2437651049126499E-2</v>
      </c>
      <c r="O802" t="s">
        <v>11351</v>
      </c>
      <c r="P802" t="s">
        <v>11356</v>
      </c>
      <c r="R802" t="s">
        <v>11353</v>
      </c>
      <c r="S802">
        <f>IF(SalesData[[#This Row],[Return Status]]="Returned",1,0)</f>
        <v>0</v>
      </c>
      <c r="U802" s="2">
        <f>EOMONTH(SalesData[[#This Row],[Order Date]],0)</f>
        <v>44957</v>
      </c>
      <c r="V802" s="9" t="str">
        <f>"Q"&amp;INT((MONTH(SalesData[[#This Row],[Order Date]])+2)/3)&amp;"-"&amp;YEAR(SalesData[[#This Row],[Order Date]])</f>
        <v>Q1-2023</v>
      </c>
    </row>
    <row r="803" spans="1:22" x14ac:dyDescent="0.35">
      <c r="A803" t="s">
        <v>918</v>
      </c>
      <c r="B803" s="1">
        <v>44955</v>
      </c>
      <c r="C803" t="s">
        <v>194</v>
      </c>
      <c r="D803" t="s">
        <v>80</v>
      </c>
      <c r="E803">
        <v>6941799670</v>
      </c>
      <c r="F803" t="s">
        <v>14</v>
      </c>
      <c r="G803" t="s">
        <v>15</v>
      </c>
      <c r="H803" t="s">
        <v>16</v>
      </c>
      <c r="I803" t="s">
        <v>17</v>
      </c>
      <c r="J803" t="s">
        <v>19</v>
      </c>
      <c r="K803">
        <v>1289.45</v>
      </c>
      <c r="L803">
        <v>161.21</v>
      </c>
      <c r="M803" t="s">
        <v>19</v>
      </c>
      <c r="N803">
        <v>0.125022296327892</v>
      </c>
      <c r="O803" t="s">
        <v>11351</v>
      </c>
      <c r="P803" t="s">
        <v>11352</v>
      </c>
      <c r="R803" t="s">
        <v>11353</v>
      </c>
      <c r="S803">
        <f>IF(SalesData[[#This Row],[Return Status]]="Returned",1,0)</f>
        <v>0</v>
      </c>
      <c r="T803">
        <v>2085.91</v>
      </c>
      <c r="U803" s="2">
        <f>EOMONTH(SalesData[[#This Row],[Order Date]],0)</f>
        <v>44957</v>
      </c>
      <c r="V803" s="9" t="str">
        <f>"Q"&amp;INT((MONTH(SalesData[[#This Row],[Order Date]])+2)/3)&amp;"-"&amp;YEAR(SalesData[[#This Row],[Order Date]])</f>
        <v>Q1-2023</v>
      </c>
    </row>
    <row r="804" spans="1:22" x14ac:dyDescent="0.35">
      <c r="A804" t="s">
        <v>919</v>
      </c>
      <c r="B804" s="1">
        <v>44946</v>
      </c>
      <c r="C804" t="s">
        <v>87</v>
      </c>
      <c r="D804" t="s">
        <v>72</v>
      </c>
      <c r="E804">
        <v>1673478536</v>
      </c>
      <c r="F804" t="s">
        <v>154</v>
      </c>
      <c r="G804" t="s">
        <v>29</v>
      </c>
      <c r="H804" t="s">
        <v>30</v>
      </c>
      <c r="I804" t="s">
        <v>31</v>
      </c>
      <c r="J804" t="s">
        <v>42</v>
      </c>
      <c r="K804">
        <v>1340.8</v>
      </c>
      <c r="L804">
        <v>154.63</v>
      </c>
      <c r="M804" t="s">
        <v>43</v>
      </c>
      <c r="N804">
        <v>0.11532667064439101</v>
      </c>
      <c r="O804" t="s">
        <v>11351</v>
      </c>
      <c r="P804" t="s">
        <v>11352</v>
      </c>
      <c r="R804" t="s">
        <v>11353</v>
      </c>
      <c r="S804">
        <f>IF(SalesData[[#This Row],[Return Status]]="Returned",1,0)</f>
        <v>0</v>
      </c>
      <c r="T804">
        <v>2788.38</v>
      </c>
      <c r="U804" s="2">
        <f>EOMONTH(SalesData[[#This Row],[Order Date]],0)</f>
        <v>44957</v>
      </c>
      <c r="V804" s="9" t="str">
        <f>"Q"&amp;INT((MONTH(SalesData[[#This Row],[Order Date]])+2)/3)&amp;"-"&amp;YEAR(SalesData[[#This Row],[Order Date]])</f>
        <v>Q1-2023</v>
      </c>
    </row>
    <row r="805" spans="1:22" x14ac:dyDescent="0.35">
      <c r="A805" t="s">
        <v>920</v>
      </c>
      <c r="B805" s="1">
        <v>44951</v>
      </c>
      <c r="C805" t="s">
        <v>162</v>
      </c>
      <c r="D805" t="s">
        <v>46</v>
      </c>
      <c r="E805">
        <v>2627066489</v>
      </c>
      <c r="F805" t="s">
        <v>107</v>
      </c>
      <c r="G805" t="s">
        <v>15</v>
      </c>
      <c r="H805" t="s">
        <v>11357</v>
      </c>
      <c r="I805" t="s">
        <v>17</v>
      </c>
      <c r="J805" t="s">
        <v>42</v>
      </c>
      <c r="K805">
        <v>1805.67</v>
      </c>
      <c r="L805">
        <v>105.06</v>
      </c>
      <c r="M805" t="s">
        <v>43</v>
      </c>
      <c r="N805">
        <v>5.8183388991343898E-2</v>
      </c>
      <c r="O805" t="s">
        <v>11351</v>
      </c>
      <c r="P805" t="s">
        <v>11356</v>
      </c>
      <c r="R805" t="s">
        <v>11353</v>
      </c>
      <c r="S805">
        <f>IF(SalesData[[#This Row],[Return Status]]="Returned",1,0)</f>
        <v>0</v>
      </c>
      <c r="T805">
        <v>2085.91</v>
      </c>
      <c r="U805" s="2">
        <f>EOMONTH(SalesData[[#This Row],[Order Date]],0)</f>
        <v>44957</v>
      </c>
      <c r="V805" s="9" t="str">
        <f>"Q"&amp;INT((MONTH(SalesData[[#This Row],[Order Date]])+2)/3)&amp;"-"&amp;YEAR(SalesData[[#This Row],[Order Date]])</f>
        <v>Q1-2023</v>
      </c>
    </row>
    <row r="806" spans="1:22" x14ac:dyDescent="0.35">
      <c r="A806" t="s">
        <v>921</v>
      </c>
      <c r="B806" s="1">
        <v>44928</v>
      </c>
      <c r="C806" t="s">
        <v>113</v>
      </c>
      <c r="D806" t="s">
        <v>99</v>
      </c>
      <c r="E806">
        <v>9974185630</v>
      </c>
      <c r="F806" t="s">
        <v>357</v>
      </c>
      <c r="G806" t="s">
        <v>266</v>
      </c>
      <c r="H806" t="s">
        <v>165</v>
      </c>
      <c r="I806" t="s">
        <v>36</v>
      </c>
      <c r="J806" t="s">
        <v>62</v>
      </c>
      <c r="K806">
        <v>248.7</v>
      </c>
      <c r="L806">
        <v>30.62</v>
      </c>
      <c r="M806" t="s">
        <v>62</v>
      </c>
      <c r="N806">
        <v>0.123120225170889</v>
      </c>
      <c r="O806" t="s">
        <v>11361</v>
      </c>
      <c r="P806" t="s">
        <v>11352</v>
      </c>
      <c r="R806" t="s">
        <v>11353</v>
      </c>
      <c r="S806">
        <f>IF(SalesData[[#This Row],[Return Status]]="Returned",1,0)</f>
        <v>0</v>
      </c>
      <c r="U806" s="2">
        <f>EOMONTH(SalesData[[#This Row],[Order Date]],0)</f>
        <v>44957</v>
      </c>
      <c r="V806" s="9" t="str">
        <f>"Q"&amp;INT((MONTH(SalesData[[#This Row],[Order Date]])+2)/3)&amp;"-"&amp;YEAR(SalesData[[#This Row],[Order Date]])</f>
        <v>Q1-2023</v>
      </c>
    </row>
    <row r="807" spans="1:22" x14ac:dyDescent="0.35">
      <c r="A807" t="s">
        <v>922</v>
      </c>
      <c r="B807" s="1">
        <v>44931</v>
      </c>
      <c r="C807" t="s">
        <v>97</v>
      </c>
      <c r="D807" t="s">
        <v>27</v>
      </c>
      <c r="E807">
        <v>6418493784</v>
      </c>
      <c r="F807" t="s">
        <v>50</v>
      </c>
      <c r="G807" t="s">
        <v>11382</v>
      </c>
      <c r="H807" t="s">
        <v>35</v>
      </c>
      <c r="I807" t="s">
        <v>36</v>
      </c>
      <c r="J807" t="s">
        <v>42</v>
      </c>
      <c r="K807">
        <v>3275.07</v>
      </c>
      <c r="L807">
        <v>567.64</v>
      </c>
      <c r="M807" t="s">
        <v>43</v>
      </c>
      <c r="N807">
        <v>0.17332148625830901</v>
      </c>
      <c r="O807" t="s">
        <v>11351</v>
      </c>
      <c r="P807" t="s">
        <v>11352</v>
      </c>
      <c r="R807" t="s">
        <v>11353</v>
      </c>
      <c r="S807">
        <f>IF(SalesData[[#This Row],[Return Status]]="Returned",1,0)</f>
        <v>0</v>
      </c>
      <c r="U807" s="2">
        <f>EOMONTH(SalesData[[#This Row],[Order Date]],0)</f>
        <v>44957</v>
      </c>
      <c r="V807" s="9" t="str">
        <f>"Q"&amp;INT((MONTH(SalesData[[#This Row],[Order Date]])+2)/3)&amp;"-"&amp;YEAR(SalesData[[#This Row],[Order Date]])</f>
        <v>Q1-2023</v>
      </c>
    </row>
    <row r="808" spans="1:22" x14ac:dyDescent="0.35">
      <c r="A808" t="s">
        <v>923</v>
      </c>
      <c r="B808" s="1">
        <v>44928</v>
      </c>
      <c r="C808" t="s">
        <v>87</v>
      </c>
      <c r="D808" t="s">
        <v>13</v>
      </c>
      <c r="E808">
        <v>344442990</v>
      </c>
      <c r="F808" t="s">
        <v>81</v>
      </c>
      <c r="G808" t="s">
        <v>74</v>
      </c>
      <c r="H808" t="s">
        <v>75</v>
      </c>
      <c r="I808" t="s">
        <v>36</v>
      </c>
      <c r="J808" t="s">
        <v>62</v>
      </c>
      <c r="K808">
        <v>4096.13</v>
      </c>
      <c r="L808">
        <v>536.76</v>
      </c>
      <c r="M808" t="s">
        <v>62</v>
      </c>
      <c r="N808">
        <v>0.131040762866413</v>
      </c>
      <c r="O808" t="s">
        <v>11351</v>
      </c>
      <c r="P808" t="s">
        <v>11352</v>
      </c>
      <c r="R808" t="s">
        <v>11353</v>
      </c>
      <c r="S808">
        <f>IF(SalesData[[#This Row],[Return Status]]="Returned",1,0)</f>
        <v>0</v>
      </c>
      <c r="T808">
        <v>2420.2800000000002</v>
      </c>
      <c r="U808" s="2">
        <f>EOMONTH(SalesData[[#This Row],[Order Date]],0)</f>
        <v>44957</v>
      </c>
      <c r="V808" s="9" t="str">
        <f>"Q"&amp;INT((MONTH(SalesData[[#This Row],[Order Date]])+2)/3)&amp;"-"&amp;YEAR(SalesData[[#This Row],[Order Date]])</f>
        <v>Q1-2023</v>
      </c>
    </row>
    <row r="809" spans="1:22" x14ac:dyDescent="0.35">
      <c r="A809" t="s">
        <v>924</v>
      </c>
      <c r="B809" s="1">
        <v>44933</v>
      </c>
      <c r="C809" t="s">
        <v>87</v>
      </c>
      <c r="D809" t="s">
        <v>80</v>
      </c>
      <c r="E809">
        <v>7256222190</v>
      </c>
      <c r="F809" t="s">
        <v>114</v>
      </c>
      <c r="G809" t="s">
        <v>59</v>
      </c>
      <c r="H809" t="s">
        <v>60</v>
      </c>
      <c r="I809" t="s">
        <v>31</v>
      </c>
      <c r="J809" t="s">
        <v>62</v>
      </c>
      <c r="K809">
        <v>2209.09</v>
      </c>
      <c r="L809">
        <v>83.81</v>
      </c>
      <c r="M809" t="s">
        <v>62</v>
      </c>
      <c r="N809">
        <v>3.7938698740205203E-2</v>
      </c>
      <c r="O809" t="s">
        <v>11351</v>
      </c>
      <c r="P809" t="s">
        <v>11356</v>
      </c>
      <c r="R809" t="s">
        <v>11353</v>
      </c>
      <c r="S809">
        <f>IF(SalesData[[#This Row],[Return Status]]="Returned",1,0)</f>
        <v>0</v>
      </c>
      <c r="T809">
        <v>2183.56</v>
      </c>
      <c r="U809" s="2">
        <f>EOMONTH(SalesData[[#This Row],[Order Date]],0)</f>
        <v>44957</v>
      </c>
      <c r="V809" s="9" t="str">
        <f>"Q"&amp;INT((MONTH(SalesData[[#This Row],[Order Date]])+2)/3)&amp;"-"&amp;YEAR(SalesData[[#This Row],[Order Date]])</f>
        <v>Q1-2023</v>
      </c>
    </row>
    <row r="810" spans="1:22" x14ac:dyDescent="0.35">
      <c r="A810" t="s">
        <v>925</v>
      </c>
      <c r="B810" s="1">
        <v>44941</v>
      </c>
      <c r="C810" t="s">
        <v>21</v>
      </c>
      <c r="D810" t="s">
        <v>80</v>
      </c>
      <c r="E810">
        <v>5213835071</v>
      </c>
      <c r="F810" t="s">
        <v>357</v>
      </c>
      <c r="G810" t="s">
        <v>164</v>
      </c>
      <c r="H810" t="s">
        <v>11357</v>
      </c>
      <c r="I810" t="s">
        <v>36</v>
      </c>
      <c r="J810" t="s">
        <v>62</v>
      </c>
      <c r="K810">
        <v>3513.55</v>
      </c>
      <c r="L810">
        <v>923.01</v>
      </c>
      <c r="M810" t="s">
        <v>62</v>
      </c>
      <c r="N810">
        <v>0.262700118114158</v>
      </c>
      <c r="O810" t="s">
        <v>11351</v>
      </c>
      <c r="P810" t="s">
        <v>11354</v>
      </c>
      <c r="R810" t="s">
        <v>11353</v>
      </c>
      <c r="S810">
        <f>IF(SalesData[[#This Row],[Return Status]]="Returned",1,0)</f>
        <v>0</v>
      </c>
      <c r="U810" s="2">
        <f>EOMONTH(SalesData[[#This Row],[Order Date]],0)</f>
        <v>44957</v>
      </c>
      <c r="V810" s="9" t="str">
        <f>"Q"&amp;INT((MONTH(SalesData[[#This Row],[Order Date]])+2)/3)&amp;"-"&amp;YEAR(SalesData[[#This Row],[Order Date]])</f>
        <v>Q1-2023</v>
      </c>
    </row>
    <row r="811" spans="1:22" x14ac:dyDescent="0.35">
      <c r="A811" t="s">
        <v>926</v>
      </c>
      <c r="B811" s="1">
        <v>44933</v>
      </c>
      <c r="C811" t="s">
        <v>132</v>
      </c>
      <c r="D811" t="s">
        <v>39</v>
      </c>
      <c r="E811">
        <v>3277264883</v>
      </c>
      <c r="F811" t="s">
        <v>107</v>
      </c>
      <c r="G811" t="s">
        <v>15</v>
      </c>
      <c r="H811" t="s">
        <v>16</v>
      </c>
      <c r="I811" t="s">
        <v>17</v>
      </c>
      <c r="J811" t="s">
        <v>62</v>
      </c>
      <c r="K811">
        <v>871.43</v>
      </c>
      <c r="L811">
        <v>163.66</v>
      </c>
      <c r="M811" t="s">
        <v>62</v>
      </c>
      <c r="N811">
        <v>0.18780624949795199</v>
      </c>
      <c r="O811" t="s">
        <v>11355</v>
      </c>
      <c r="P811" t="s">
        <v>11352</v>
      </c>
      <c r="R811" t="s">
        <v>11353</v>
      </c>
      <c r="S811">
        <f>IF(SalesData[[#This Row],[Return Status]]="Returned",1,0)</f>
        <v>0</v>
      </c>
      <c r="T811">
        <v>2085.91</v>
      </c>
      <c r="U811" s="2">
        <f>EOMONTH(SalesData[[#This Row],[Order Date]],0)</f>
        <v>44957</v>
      </c>
      <c r="V811" s="9" t="str">
        <f>"Q"&amp;INT((MONTH(SalesData[[#This Row],[Order Date]])+2)/3)&amp;"-"&amp;YEAR(SalesData[[#This Row],[Order Date]])</f>
        <v>Q1-2023</v>
      </c>
    </row>
    <row r="812" spans="1:22" x14ac:dyDescent="0.35">
      <c r="A812" t="s">
        <v>927</v>
      </c>
      <c r="B812" s="1">
        <v>44933</v>
      </c>
      <c r="C812" t="s">
        <v>26</v>
      </c>
      <c r="D812" t="s">
        <v>27</v>
      </c>
      <c r="E812">
        <v>7591710508</v>
      </c>
      <c r="F812" t="s">
        <v>163</v>
      </c>
      <c r="G812" t="s">
        <v>164</v>
      </c>
      <c r="H812" t="s">
        <v>165</v>
      </c>
      <c r="I812" t="s">
        <v>36</v>
      </c>
      <c r="J812" t="s">
        <v>42</v>
      </c>
      <c r="K812">
        <v>2281.46</v>
      </c>
      <c r="L812">
        <v>234.3</v>
      </c>
      <c r="M812" t="s">
        <v>43</v>
      </c>
      <c r="N812">
        <v>0.102697395527425</v>
      </c>
      <c r="O812" t="s">
        <v>11351</v>
      </c>
      <c r="P812" t="s">
        <v>11352</v>
      </c>
      <c r="R812" t="s">
        <v>11353</v>
      </c>
      <c r="S812">
        <f>IF(SalesData[[#This Row],[Return Status]]="Returned",1,0)</f>
        <v>0</v>
      </c>
      <c r="U812" s="2">
        <f>EOMONTH(SalesData[[#This Row],[Order Date]],0)</f>
        <v>44957</v>
      </c>
      <c r="V812" s="9" t="str">
        <f>"Q"&amp;INT((MONTH(SalesData[[#This Row],[Order Date]])+2)/3)&amp;"-"&amp;YEAR(SalesData[[#This Row],[Order Date]])</f>
        <v>Q1-2023</v>
      </c>
    </row>
    <row r="813" spans="1:22" x14ac:dyDescent="0.35">
      <c r="A813" t="s">
        <v>928</v>
      </c>
      <c r="B813" s="1">
        <v>44937</v>
      </c>
      <c r="C813" t="s">
        <v>144</v>
      </c>
      <c r="D813" t="s">
        <v>72</v>
      </c>
      <c r="E813">
        <v>1715949734</v>
      </c>
      <c r="F813" t="s">
        <v>120</v>
      </c>
      <c r="G813" t="s">
        <v>141</v>
      </c>
      <c r="H813" t="s">
        <v>121</v>
      </c>
      <c r="I813" t="s">
        <v>17</v>
      </c>
      <c r="J813" t="s">
        <v>19</v>
      </c>
      <c r="K813">
        <v>1126.78</v>
      </c>
      <c r="L813">
        <v>71.77</v>
      </c>
      <c r="M813" t="s">
        <v>19</v>
      </c>
      <c r="N813">
        <v>6.3694776265109401E-2</v>
      </c>
      <c r="O813" t="s">
        <v>11351</v>
      </c>
      <c r="P813" t="s">
        <v>11356</v>
      </c>
      <c r="R813" t="s">
        <v>11353</v>
      </c>
      <c r="S813">
        <f>IF(SalesData[[#This Row],[Return Status]]="Returned",1,0)</f>
        <v>0</v>
      </c>
      <c r="T813">
        <v>2793.38</v>
      </c>
      <c r="U813" s="2">
        <f>EOMONTH(SalesData[[#This Row],[Order Date]],0)</f>
        <v>44957</v>
      </c>
      <c r="V813" s="9" t="str">
        <f>"Q"&amp;INT((MONTH(SalesData[[#This Row],[Order Date]])+2)/3)&amp;"-"&amp;YEAR(SalesData[[#This Row],[Order Date]])</f>
        <v>Q1-2023</v>
      </c>
    </row>
    <row r="814" spans="1:22" x14ac:dyDescent="0.35">
      <c r="A814" t="s">
        <v>929</v>
      </c>
      <c r="B814" s="1">
        <v>44936</v>
      </c>
      <c r="C814" t="s">
        <v>124</v>
      </c>
      <c r="D814" t="s">
        <v>39</v>
      </c>
      <c r="E814">
        <v>8828152787</v>
      </c>
      <c r="F814" t="s">
        <v>73</v>
      </c>
      <c r="G814" t="s">
        <v>74</v>
      </c>
      <c r="H814" t="s">
        <v>75</v>
      </c>
      <c r="I814" t="s">
        <v>36</v>
      </c>
      <c r="J814" t="s">
        <v>19</v>
      </c>
      <c r="K814">
        <v>3427.67</v>
      </c>
      <c r="L814">
        <v>392.93</v>
      </c>
      <c r="M814" t="s">
        <v>19</v>
      </c>
      <c r="N814">
        <v>0.114634722712513</v>
      </c>
      <c r="O814" t="s">
        <v>11351</v>
      </c>
      <c r="P814" t="s">
        <v>11352</v>
      </c>
      <c r="R814" t="s">
        <v>11353</v>
      </c>
      <c r="S814">
        <f>IF(SalesData[[#This Row],[Return Status]]="Returned",1,0)</f>
        <v>0</v>
      </c>
      <c r="T814">
        <v>2420.2800000000002</v>
      </c>
      <c r="U814" s="2">
        <f>EOMONTH(SalesData[[#This Row],[Order Date]],0)</f>
        <v>44957</v>
      </c>
      <c r="V814" s="9" t="str">
        <f>"Q"&amp;INT((MONTH(SalesData[[#This Row],[Order Date]])+2)/3)&amp;"-"&amp;YEAR(SalesData[[#This Row],[Order Date]])</f>
        <v>Q1-2023</v>
      </c>
    </row>
    <row r="815" spans="1:22" x14ac:dyDescent="0.35">
      <c r="A815" t="s">
        <v>930</v>
      </c>
      <c r="B815" s="1">
        <v>44946</v>
      </c>
      <c r="C815" t="s">
        <v>124</v>
      </c>
      <c r="D815" t="s">
        <v>39</v>
      </c>
      <c r="E815">
        <v>8018915673</v>
      </c>
      <c r="F815" t="s">
        <v>127</v>
      </c>
      <c r="G815" t="s">
        <v>29</v>
      </c>
      <c r="H815" t="s">
        <v>30</v>
      </c>
      <c r="I815" t="s">
        <v>31</v>
      </c>
      <c r="J815" t="s">
        <v>65</v>
      </c>
      <c r="K815">
        <v>3716.69</v>
      </c>
      <c r="L815">
        <v>1048.29</v>
      </c>
      <c r="M815" t="s">
        <v>65</v>
      </c>
      <c r="N815">
        <v>0.28204935036282303</v>
      </c>
      <c r="O815" t="s">
        <v>11351</v>
      </c>
      <c r="P815" t="s">
        <v>11354</v>
      </c>
      <c r="R815" t="s">
        <v>11353</v>
      </c>
      <c r="S815">
        <f>IF(SalesData[[#This Row],[Return Status]]="Returned",1,0)</f>
        <v>0</v>
      </c>
      <c r="T815">
        <v>2788.38</v>
      </c>
      <c r="U815" s="2">
        <f>EOMONTH(SalesData[[#This Row],[Order Date]],0)</f>
        <v>44957</v>
      </c>
      <c r="V815" s="9" t="str">
        <f>"Q"&amp;INT((MONTH(SalesData[[#This Row],[Order Date]])+2)/3)&amp;"-"&amp;YEAR(SalesData[[#This Row],[Order Date]])</f>
        <v>Q1-2023</v>
      </c>
    </row>
    <row r="816" spans="1:22" x14ac:dyDescent="0.35">
      <c r="A816" t="s">
        <v>931</v>
      </c>
      <c r="B816" s="1">
        <v>44930</v>
      </c>
      <c r="C816" t="s">
        <v>49</v>
      </c>
      <c r="D816" t="s">
        <v>72</v>
      </c>
      <c r="E816">
        <v>6645099990</v>
      </c>
      <c r="F816" t="s">
        <v>22</v>
      </c>
      <c r="G816" t="s">
        <v>11368</v>
      </c>
      <c r="H816" t="s">
        <v>24</v>
      </c>
      <c r="I816" t="s">
        <v>17</v>
      </c>
      <c r="J816" t="s">
        <v>42</v>
      </c>
      <c r="K816">
        <v>2408.86</v>
      </c>
      <c r="L816">
        <v>447.83</v>
      </c>
      <c r="M816" t="s">
        <v>43</v>
      </c>
      <c r="N816">
        <v>0.18590951736506101</v>
      </c>
      <c r="O816" t="s">
        <v>11351</v>
      </c>
      <c r="P816" t="s">
        <v>11352</v>
      </c>
      <c r="R816" t="s">
        <v>11353</v>
      </c>
      <c r="S816">
        <f>IF(SalesData[[#This Row],[Return Status]]="Returned",1,0)</f>
        <v>0</v>
      </c>
      <c r="U816" s="2">
        <f>EOMONTH(SalesData[[#This Row],[Order Date]],0)</f>
        <v>44957</v>
      </c>
      <c r="V816" s="9" t="str">
        <f>"Q"&amp;INT((MONTH(SalesData[[#This Row],[Order Date]])+2)/3)&amp;"-"&amp;YEAR(SalesData[[#This Row],[Order Date]])</f>
        <v>Q1-2023</v>
      </c>
    </row>
    <row r="817" spans="1:22" x14ac:dyDescent="0.35">
      <c r="A817" t="s">
        <v>932</v>
      </c>
      <c r="B817" s="1">
        <v>44943</v>
      </c>
      <c r="C817" t="s">
        <v>87</v>
      </c>
      <c r="D817" t="s">
        <v>72</v>
      </c>
      <c r="E817">
        <v>4246488499</v>
      </c>
      <c r="F817" t="s">
        <v>100</v>
      </c>
      <c r="G817" t="s">
        <v>34</v>
      </c>
      <c r="H817" t="s">
        <v>35</v>
      </c>
      <c r="I817" t="s">
        <v>36</v>
      </c>
      <c r="J817" t="s">
        <v>65</v>
      </c>
      <c r="K817">
        <v>4122.95</v>
      </c>
      <c r="L817">
        <v>1114.25</v>
      </c>
      <c r="M817" t="s">
        <v>65</v>
      </c>
      <c r="N817">
        <v>0.270255520925551</v>
      </c>
      <c r="O817" t="s">
        <v>11351</v>
      </c>
      <c r="P817" t="s">
        <v>11354</v>
      </c>
      <c r="R817" t="s">
        <v>11353</v>
      </c>
      <c r="S817">
        <f>IF(SalesData[[#This Row],[Return Status]]="Returned",1,0)</f>
        <v>0</v>
      </c>
      <c r="U817" s="2">
        <f>EOMONTH(SalesData[[#This Row],[Order Date]],0)</f>
        <v>44957</v>
      </c>
      <c r="V817" s="9" t="str">
        <f>"Q"&amp;INT((MONTH(SalesData[[#This Row],[Order Date]])+2)/3)&amp;"-"&amp;YEAR(SalesData[[#This Row],[Order Date]])</f>
        <v>Q1-2023</v>
      </c>
    </row>
    <row r="818" spans="1:22" x14ac:dyDescent="0.35">
      <c r="A818" t="s">
        <v>933</v>
      </c>
      <c r="B818" s="1">
        <v>44943</v>
      </c>
      <c r="C818" t="s">
        <v>132</v>
      </c>
      <c r="D818" t="s">
        <v>145</v>
      </c>
      <c r="E818">
        <v>1797891248</v>
      </c>
      <c r="F818" t="s">
        <v>53</v>
      </c>
      <c r="G818" t="s">
        <v>54</v>
      </c>
      <c r="H818" t="s">
        <v>55</v>
      </c>
      <c r="I818" t="s">
        <v>31</v>
      </c>
      <c r="J818" t="s">
        <v>19</v>
      </c>
      <c r="K818">
        <v>2321.37</v>
      </c>
      <c r="L818">
        <v>650.16999999999996</v>
      </c>
      <c r="M818" t="s">
        <v>19</v>
      </c>
      <c r="N818">
        <v>0.28008029741058099</v>
      </c>
      <c r="O818" t="s">
        <v>11351</v>
      </c>
      <c r="P818" t="s">
        <v>11354</v>
      </c>
      <c r="R818" t="s">
        <v>11353</v>
      </c>
      <c r="S818">
        <f>IF(SalesData[[#This Row],[Return Status]]="Returned",1,0)</f>
        <v>0</v>
      </c>
      <c r="U818" s="2">
        <f>EOMONTH(SalesData[[#This Row],[Order Date]],0)</f>
        <v>44957</v>
      </c>
      <c r="V818" s="9" t="str">
        <f>"Q"&amp;INT((MONTH(SalesData[[#This Row],[Order Date]])+2)/3)&amp;"-"&amp;YEAR(SalesData[[#This Row],[Order Date]])</f>
        <v>Q1-2023</v>
      </c>
    </row>
    <row r="819" spans="1:22" x14ac:dyDescent="0.35">
      <c r="A819" t="s">
        <v>934</v>
      </c>
      <c r="B819" s="1">
        <v>44942</v>
      </c>
      <c r="C819" t="s">
        <v>149</v>
      </c>
      <c r="D819" t="s">
        <v>39</v>
      </c>
      <c r="E819">
        <v>2868112303</v>
      </c>
      <c r="F819" t="s">
        <v>154</v>
      </c>
      <c r="G819" t="s">
        <v>29</v>
      </c>
      <c r="H819" t="s">
        <v>30</v>
      </c>
      <c r="I819" t="s">
        <v>31</v>
      </c>
      <c r="J819" t="s">
        <v>19</v>
      </c>
      <c r="K819">
        <v>2899.05</v>
      </c>
      <c r="L819">
        <v>564.25</v>
      </c>
      <c r="M819" t="s">
        <v>19</v>
      </c>
      <c r="N819">
        <v>0.19463272451320299</v>
      </c>
      <c r="O819" t="s">
        <v>11351</v>
      </c>
      <c r="P819" t="s">
        <v>11352</v>
      </c>
      <c r="R819" t="s">
        <v>11353</v>
      </c>
      <c r="S819">
        <f>IF(SalesData[[#This Row],[Return Status]]="Returned",1,0)</f>
        <v>0</v>
      </c>
      <c r="T819">
        <v>2788.38</v>
      </c>
      <c r="U819" s="2">
        <f>EOMONTH(SalesData[[#This Row],[Order Date]],0)</f>
        <v>44957</v>
      </c>
      <c r="V819" s="9" t="str">
        <f>"Q"&amp;INT((MONTH(SalesData[[#This Row],[Order Date]])+2)/3)&amp;"-"&amp;YEAR(SalesData[[#This Row],[Order Date]])</f>
        <v>Q1-2023</v>
      </c>
    </row>
    <row r="820" spans="1:22" x14ac:dyDescent="0.35">
      <c r="A820" t="s">
        <v>935</v>
      </c>
      <c r="B820" s="1">
        <v>44940</v>
      </c>
      <c r="C820" t="s">
        <v>67</v>
      </c>
      <c r="D820" t="s">
        <v>145</v>
      </c>
      <c r="E820">
        <v>1779055286</v>
      </c>
      <c r="F820" t="s">
        <v>114</v>
      </c>
      <c r="G820" t="s">
        <v>59</v>
      </c>
      <c r="H820" t="s">
        <v>60</v>
      </c>
      <c r="I820" t="s">
        <v>31</v>
      </c>
      <c r="J820" t="s">
        <v>61</v>
      </c>
      <c r="K820">
        <v>3727.68</v>
      </c>
      <c r="L820">
        <v>653.78</v>
      </c>
      <c r="M820" t="s">
        <v>62</v>
      </c>
      <c r="N820">
        <v>0.175385226199674</v>
      </c>
      <c r="O820" t="s">
        <v>11351</v>
      </c>
      <c r="P820" t="s">
        <v>11352</v>
      </c>
      <c r="R820" t="s">
        <v>11353</v>
      </c>
      <c r="S820">
        <f>IF(SalesData[[#This Row],[Return Status]]="Returned",1,0)</f>
        <v>0</v>
      </c>
      <c r="T820">
        <v>2183.56</v>
      </c>
      <c r="U820" s="2">
        <f>EOMONTH(SalesData[[#This Row],[Order Date]],0)</f>
        <v>44957</v>
      </c>
      <c r="V820" s="9" t="str">
        <f>"Q"&amp;INT((MONTH(SalesData[[#This Row],[Order Date]])+2)/3)&amp;"-"&amp;YEAR(SalesData[[#This Row],[Order Date]])</f>
        <v>Q1-2023</v>
      </c>
    </row>
    <row r="821" spans="1:22" x14ac:dyDescent="0.35">
      <c r="A821" t="s">
        <v>936</v>
      </c>
      <c r="B821" s="1">
        <v>44927</v>
      </c>
      <c r="C821" t="s">
        <v>71</v>
      </c>
      <c r="D821" t="s">
        <v>13</v>
      </c>
      <c r="E821">
        <v>1939103829</v>
      </c>
      <c r="F821" t="s">
        <v>83</v>
      </c>
      <c r="G821" t="s">
        <v>84</v>
      </c>
      <c r="H821" t="s">
        <v>11357</v>
      </c>
      <c r="I821" t="s">
        <v>31</v>
      </c>
      <c r="J821" t="s">
        <v>65</v>
      </c>
      <c r="K821">
        <v>1231.8800000000001</v>
      </c>
      <c r="L821">
        <v>178.84</v>
      </c>
      <c r="M821" t="s">
        <v>65</v>
      </c>
      <c r="N821">
        <v>0.14517647822839899</v>
      </c>
      <c r="O821" t="s">
        <v>11351</v>
      </c>
      <c r="P821" t="s">
        <v>11352</v>
      </c>
      <c r="R821" t="s">
        <v>11353</v>
      </c>
      <c r="S821">
        <f>IF(SalesData[[#This Row],[Return Status]]="Returned",1,0)</f>
        <v>0</v>
      </c>
      <c r="T821">
        <v>847.14</v>
      </c>
      <c r="U821" s="2">
        <f>EOMONTH(SalesData[[#This Row],[Order Date]],0)</f>
        <v>44957</v>
      </c>
      <c r="V821" s="9" t="str">
        <f>"Q"&amp;INT((MONTH(SalesData[[#This Row],[Order Date]])+2)/3)&amp;"-"&amp;YEAR(SalesData[[#This Row],[Order Date]])</f>
        <v>Q1-2023</v>
      </c>
    </row>
    <row r="822" spans="1:22" x14ac:dyDescent="0.35">
      <c r="A822" t="s">
        <v>937</v>
      </c>
      <c r="B822" s="1">
        <v>44931</v>
      </c>
      <c r="C822" t="s">
        <v>12</v>
      </c>
      <c r="D822" t="s">
        <v>145</v>
      </c>
      <c r="E822">
        <v>4373615873</v>
      </c>
      <c r="F822" t="s">
        <v>147</v>
      </c>
      <c r="G822" t="s">
        <v>84</v>
      </c>
      <c r="H822" t="s">
        <v>85</v>
      </c>
      <c r="I822" t="s">
        <v>31</v>
      </c>
      <c r="J822" t="s">
        <v>62</v>
      </c>
      <c r="K822">
        <v>2558.09</v>
      </c>
      <c r="L822">
        <v>490.87</v>
      </c>
      <c r="M822" t="s">
        <v>62</v>
      </c>
      <c r="N822">
        <v>0.19188926112842</v>
      </c>
      <c r="O822" t="s">
        <v>11351</v>
      </c>
      <c r="P822" t="s">
        <v>11352</v>
      </c>
      <c r="R822" t="s">
        <v>11353</v>
      </c>
      <c r="S822">
        <f>IF(SalesData[[#This Row],[Return Status]]="Returned",1,0)</f>
        <v>0</v>
      </c>
      <c r="T822">
        <v>847.14</v>
      </c>
      <c r="U822" s="2">
        <f>EOMONTH(SalesData[[#This Row],[Order Date]],0)</f>
        <v>44957</v>
      </c>
      <c r="V822" s="9" t="str">
        <f>"Q"&amp;INT((MONTH(SalesData[[#This Row],[Order Date]])+2)/3)&amp;"-"&amp;YEAR(SalesData[[#This Row],[Order Date]])</f>
        <v>Q1-2023</v>
      </c>
    </row>
    <row r="823" spans="1:22" x14ac:dyDescent="0.35">
      <c r="A823" t="s">
        <v>938</v>
      </c>
      <c r="B823" s="1">
        <v>44938</v>
      </c>
      <c r="C823" t="s">
        <v>176</v>
      </c>
      <c r="D823" t="s">
        <v>80</v>
      </c>
      <c r="E823">
        <v>1547315663</v>
      </c>
      <c r="F823" t="s">
        <v>50</v>
      </c>
      <c r="G823" t="s">
        <v>34</v>
      </c>
      <c r="H823" t="s">
        <v>35</v>
      </c>
      <c r="I823" t="s">
        <v>36</v>
      </c>
      <c r="J823" t="s">
        <v>65</v>
      </c>
      <c r="K823">
        <v>524.28</v>
      </c>
      <c r="L823">
        <v>56.8</v>
      </c>
      <c r="M823" t="s">
        <v>65</v>
      </c>
      <c r="N823">
        <v>0.108339055466545</v>
      </c>
      <c r="O823" t="s">
        <v>11355</v>
      </c>
      <c r="P823" t="s">
        <v>11352</v>
      </c>
      <c r="R823" t="s">
        <v>11353</v>
      </c>
      <c r="S823">
        <f>IF(SalesData[[#This Row],[Return Status]]="Returned",1,0)</f>
        <v>0</v>
      </c>
      <c r="U823" s="2">
        <f>EOMONTH(SalesData[[#This Row],[Order Date]],0)</f>
        <v>44957</v>
      </c>
      <c r="V823" s="9" t="str">
        <f>"Q"&amp;INT((MONTH(SalesData[[#This Row],[Order Date]])+2)/3)&amp;"-"&amp;YEAR(SalesData[[#This Row],[Order Date]])</f>
        <v>Q1-2023</v>
      </c>
    </row>
    <row r="824" spans="1:22" x14ac:dyDescent="0.35">
      <c r="A824" t="s">
        <v>939</v>
      </c>
      <c r="B824" s="1">
        <v>44929</v>
      </c>
      <c r="C824" t="s">
        <v>132</v>
      </c>
      <c r="D824" t="s">
        <v>46</v>
      </c>
      <c r="E824">
        <v>2896660534</v>
      </c>
      <c r="F824" t="s">
        <v>127</v>
      </c>
      <c r="G824" t="s">
        <v>29</v>
      </c>
      <c r="H824" t="s">
        <v>30</v>
      </c>
      <c r="I824" t="s">
        <v>31</v>
      </c>
      <c r="J824" t="s">
        <v>61</v>
      </c>
      <c r="K824">
        <v>401.19</v>
      </c>
      <c r="L824">
        <v>108.8</v>
      </c>
      <c r="M824" t="s">
        <v>62</v>
      </c>
      <c r="N824">
        <v>0.27119320022931798</v>
      </c>
      <c r="O824" t="s">
        <v>11361</v>
      </c>
      <c r="P824" t="s">
        <v>11354</v>
      </c>
      <c r="R824" t="s">
        <v>11353</v>
      </c>
      <c r="S824">
        <f>IF(SalesData[[#This Row],[Return Status]]="Returned",1,0)</f>
        <v>0</v>
      </c>
      <c r="T824">
        <v>2788.38</v>
      </c>
      <c r="U824" s="2">
        <f>EOMONTH(SalesData[[#This Row],[Order Date]],0)</f>
        <v>44957</v>
      </c>
      <c r="V824" s="9" t="str">
        <f>"Q"&amp;INT((MONTH(SalesData[[#This Row],[Order Date]])+2)/3)&amp;"-"&amp;YEAR(SalesData[[#This Row],[Order Date]])</f>
        <v>Q1-2023</v>
      </c>
    </row>
    <row r="825" spans="1:22" x14ac:dyDescent="0.35">
      <c r="A825" t="s">
        <v>940</v>
      </c>
      <c r="B825" s="1">
        <v>44942</v>
      </c>
      <c r="C825" t="s">
        <v>162</v>
      </c>
      <c r="D825" t="s">
        <v>72</v>
      </c>
      <c r="E825">
        <v>6405103880</v>
      </c>
      <c r="F825" t="s">
        <v>109</v>
      </c>
      <c r="G825" t="s">
        <v>11378</v>
      </c>
      <c r="H825" t="s">
        <v>60</v>
      </c>
      <c r="I825" t="s">
        <v>31</v>
      </c>
      <c r="J825" t="s">
        <v>19</v>
      </c>
      <c r="K825">
        <v>1058.48</v>
      </c>
      <c r="L825">
        <v>70.14</v>
      </c>
      <c r="M825" t="s">
        <v>19</v>
      </c>
      <c r="N825">
        <v>6.6264832590129205E-2</v>
      </c>
      <c r="O825" t="s">
        <v>11351</v>
      </c>
      <c r="P825" t="s">
        <v>11356</v>
      </c>
      <c r="R825" t="s">
        <v>11353</v>
      </c>
      <c r="S825">
        <f>IF(SalesData[[#This Row],[Return Status]]="Returned",1,0)</f>
        <v>0</v>
      </c>
      <c r="U825" s="2">
        <f>EOMONTH(SalesData[[#This Row],[Order Date]],0)</f>
        <v>44957</v>
      </c>
      <c r="V825" s="9" t="str">
        <f>"Q"&amp;INT((MONTH(SalesData[[#This Row],[Order Date]])+2)/3)&amp;"-"&amp;YEAR(SalesData[[#This Row],[Order Date]])</f>
        <v>Q1-2023</v>
      </c>
    </row>
    <row r="826" spans="1:22" x14ac:dyDescent="0.35">
      <c r="A826" t="s">
        <v>941</v>
      </c>
      <c r="B826" s="1">
        <v>44939</v>
      </c>
      <c r="C826" t="s">
        <v>21</v>
      </c>
      <c r="D826" t="s">
        <v>99</v>
      </c>
      <c r="E826">
        <v>9530969067</v>
      </c>
      <c r="F826" t="s">
        <v>387</v>
      </c>
      <c r="G826" t="s">
        <v>89</v>
      </c>
      <c r="H826" t="s">
        <v>90</v>
      </c>
      <c r="I826" t="s">
        <v>31</v>
      </c>
      <c r="J826" t="s">
        <v>19</v>
      </c>
      <c r="K826">
        <v>2856.95</v>
      </c>
      <c r="L826">
        <v>219.26</v>
      </c>
      <c r="M826" t="s">
        <v>19</v>
      </c>
      <c r="N826">
        <v>7.6746180367174802E-2</v>
      </c>
      <c r="O826" t="s">
        <v>11351</v>
      </c>
      <c r="P826" t="s">
        <v>11356</v>
      </c>
      <c r="R826" t="s">
        <v>11353</v>
      </c>
      <c r="S826">
        <f>IF(SalesData[[#This Row],[Return Status]]="Returned",1,0)</f>
        <v>0</v>
      </c>
      <c r="T826">
        <v>207.68</v>
      </c>
      <c r="U826" s="2">
        <f>EOMONTH(SalesData[[#This Row],[Order Date]],0)</f>
        <v>44957</v>
      </c>
      <c r="V826" s="9" t="str">
        <f>"Q"&amp;INT((MONTH(SalesData[[#This Row],[Order Date]])+2)/3)&amp;"-"&amp;YEAR(SalesData[[#This Row],[Order Date]])</f>
        <v>Q1-2023</v>
      </c>
    </row>
    <row r="827" spans="1:22" x14ac:dyDescent="0.35">
      <c r="A827" t="s">
        <v>942</v>
      </c>
      <c r="B827" s="1">
        <v>44982</v>
      </c>
      <c r="C827" t="s">
        <v>149</v>
      </c>
      <c r="D827" t="s">
        <v>27</v>
      </c>
      <c r="E827">
        <v>1358727174</v>
      </c>
      <c r="F827" t="s">
        <v>53</v>
      </c>
      <c r="G827" t="s">
        <v>54</v>
      </c>
      <c r="H827" t="s">
        <v>55</v>
      </c>
      <c r="I827" t="s">
        <v>31</v>
      </c>
      <c r="J827" t="s">
        <v>19</v>
      </c>
      <c r="K827">
        <v>3948.4</v>
      </c>
      <c r="L827">
        <v>926.06</v>
      </c>
      <c r="M827" t="s">
        <v>19</v>
      </c>
      <c r="N827">
        <v>0.234540573396819</v>
      </c>
      <c r="O827" t="s">
        <v>11351</v>
      </c>
      <c r="P827" t="s">
        <v>11354</v>
      </c>
      <c r="R827" t="s">
        <v>11353</v>
      </c>
      <c r="S827">
        <f>IF(SalesData[[#This Row],[Return Status]]="Returned",1,0)</f>
        <v>0</v>
      </c>
      <c r="U827" s="2">
        <f>EOMONTH(SalesData[[#This Row],[Order Date]],0)</f>
        <v>44985</v>
      </c>
      <c r="V827" s="9" t="str">
        <f>"Q"&amp;INT((MONTH(SalesData[[#This Row],[Order Date]])+2)/3)&amp;"-"&amp;YEAR(SalesData[[#This Row],[Order Date]])</f>
        <v>Q1-2023</v>
      </c>
    </row>
    <row r="828" spans="1:22" x14ac:dyDescent="0.35">
      <c r="A828" t="s">
        <v>943</v>
      </c>
      <c r="B828" s="1">
        <v>44967</v>
      </c>
      <c r="C828" t="s">
        <v>49</v>
      </c>
      <c r="D828" t="s">
        <v>39</v>
      </c>
      <c r="E828">
        <v>7583336477</v>
      </c>
      <c r="F828" t="s">
        <v>152</v>
      </c>
      <c r="G828" t="s">
        <v>212</v>
      </c>
      <c r="H828" t="s">
        <v>24</v>
      </c>
      <c r="I828" t="s">
        <v>17</v>
      </c>
      <c r="J828" t="s">
        <v>42</v>
      </c>
      <c r="K828">
        <v>3120.99</v>
      </c>
      <c r="L828">
        <v>188.61</v>
      </c>
      <c r="M828" t="s">
        <v>43</v>
      </c>
      <c r="N828">
        <v>6.0432747301337103E-2</v>
      </c>
      <c r="O828" t="s">
        <v>11351</v>
      </c>
      <c r="P828" t="s">
        <v>11356</v>
      </c>
      <c r="R828" t="s">
        <v>11353</v>
      </c>
      <c r="S828">
        <f>IF(SalesData[[#This Row],[Return Status]]="Returned",1,0)</f>
        <v>0</v>
      </c>
      <c r="U828" s="2">
        <f>EOMONTH(SalesData[[#This Row],[Order Date]],0)</f>
        <v>44985</v>
      </c>
      <c r="V828" s="9" t="str">
        <f>"Q"&amp;INT((MONTH(SalesData[[#This Row],[Order Date]])+2)/3)&amp;"-"&amp;YEAR(SalesData[[#This Row],[Order Date]])</f>
        <v>Q1-2023</v>
      </c>
    </row>
    <row r="829" spans="1:22" x14ac:dyDescent="0.35">
      <c r="A829" t="s">
        <v>944</v>
      </c>
      <c r="B829" s="1">
        <v>44978</v>
      </c>
      <c r="C829" t="s">
        <v>57</v>
      </c>
      <c r="D829" t="s">
        <v>145</v>
      </c>
      <c r="E829">
        <v>412319057</v>
      </c>
      <c r="F829" t="s">
        <v>120</v>
      </c>
      <c r="G829" t="s">
        <v>141</v>
      </c>
      <c r="H829" t="s">
        <v>121</v>
      </c>
      <c r="I829" t="s">
        <v>17</v>
      </c>
      <c r="J829" t="s">
        <v>43</v>
      </c>
      <c r="K829">
        <v>301.85000000000002</v>
      </c>
      <c r="L829">
        <v>65.3</v>
      </c>
      <c r="M829" t="s">
        <v>43</v>
      </c>
      <c r="N829">
        <v>0.21633261553751901</v>
      </c>
      <c r="O829" t="s">
        <v>11361</v>
      </c>
      <c r="P829" t="s">
        <v>11354</v>
      </c>
      <c r="R829" t="s">
        <v>11353</v>
      </c>
      <c r="S829">
        <f>IF(SalesData[[#This Row],[Return Status]]="Returned",1,0)</f>
        <v>0</v>
      </c>
      <c r="T829">
        <v>2793.38</v>
      </c>
      <c r="U829" s="2">
        <f>EOMONTH(SalesData[[#This Row],[Order Date]],0)</f>
        <v>44985</v>
      </c>
      <c r="V829" s="9" t="str">
        <f>"Q"&amp;INT((MONTH(SalesData[[#This Row],[Order Date]])+2)/3)&amp;"-"&amp;YEAR(SalesData[[#This Row],[Order Date]])</f>
        <v>Q1-2023</v>
      </c>
    </row>
    <row r="830" spans="1:22" x14ac:dyDescent="0.35">
      <c r="A830" t="s">
        <v>945</v>
      </c>
      <c r="B830" s="1">
        <v>44971</v>
      </c>
      <c r="C830" t="s">
        <v>325</v>
      </c>
      <c r="D830" t="s">
        <v>99</v>
      </c>
      <c r="E830">
        <v>8109794122</v>
      </c>
      <c r="F830" t="s">
        <v>140</v>
      </c>
      <c r="G830" t="s">
        <v>141</v>
      </c>
      <c r="H830" t="s">
        <v>121</v>
      </c>
      <c r="I830" t="s">
        <v>17</v>
      </c>
      <c r="J830" t="s">
        <v>65</v>
      </c>
      <c r="K830">
        <v>772.1</v>
      </c>
      <c r="L830">
        <v>104.42</v>
      </c>
      <c r="M830" t="s">
        <v>65</v>
      </c>
      <c r="N830">
        <v>0.135241549022147</v>
      </c>
      <c r="O830" t="s">
        <v>11355</v>
      </c>
      <c r="P830" t="s">
        <v>11352</v>
      </c>
      <c r="R830" t="s">
        <v>11353</v>
      </c>
      <c r="S830">
        <f>IF(SalesData[[#This Row],[Return Status]]="Returned",1,0)</f>
        <v>0</v>
      </c>
      <c r="T830">
        <v>2793.38</v>
      </c>
      <c r="U830" s="2">
        <f>EOMONTH(SalesData[[#This Row],[Order Date]],0)</f>
        <v>44985</v>
      </c>
      <c r="V830" s="9" t="str">
        <f>"Q"&amp;INT((MONTH(SalesData[[#This Row],[Order Date]])+2)/3)&amp;"-"&amp;YEAR(SalesData[[#This Row],[Order Date]])</f>
        <v>Q1-2023</v>
      </c>
    </row>
    <row r="831" spans="1:22" x14ac:dyDescent="0.35">
      <c r="A831" t="s">
        <v>946</v>
      </c>
      <c r="B831" s="1">
        <v>44977</v>
      </c>
      <c r="C831" t="s">
        <v>57</v>
      </c>
      <c r="D831" t="s">
        <v>72</v>
      </c>
      <c r="E831">
        <v>2240432611</v>
      </c>
      <c r="F831" t="s">
        <v>140</v>
      </c>
      <c r="G831" t="s">
        <v>141</v>
      </c>
      <c r="H831" t="s">
        <v>121</v>
      </c>
      <c r="I831" t="s">
        <v>17</v>
      </c>
      <c r="J831" t="s">
        <v>18</v>
      </c>
      <c r="K831">
        <v>514.1</v>
      </c>
      <c r="L831">
        <v>68.38</v>
      </c>
      <c r="M831" t="s">
        <v>19</v>
      </c>
      <c r="N831">
        <v>0.13300914219023499</v>
      </c>
      <c r="O831" t="s">
        <v>11355</v>
      </c>
      <c r="P831" t="s">
        <v>11352</v>
      </c>
      <c r="R831" t="s">
        <v>11353</v>
      </c>
      <c r="S831">
        <f>IF(SalesData[[#This Row],[Return Status]]="Returned",1,0)</f>
        <v>0</v>
      </c>
      <c r="T831">
        <v>2793.38</v>
      </c>
      <c r="U831" s="2">
        <f>EOMONTH(SalesData[[#This Row],[Order Date]],0)</f>
        <v>44985</v>
      </c>
      <c r="V831" s="9" t="str">
        <f>"Q"&amp;INT((MONTH(SalesData[[#This Row],[Order Date]])+2)/3)&amp;"-"&amp;YEAR(SalesData[[#This Row],[Order Date]])</f>
        <v>Q1-2023</v>
      </c>
    </row>
    <row r="832" spans="1:22" x14ac:dyDescent="0.35">
      <c r="A832" t="s">
        <v>947</v>
      </c>
      <c r="B832" s="1">
        <v>44984</v>
      </c>
      <c r="C832" t="s">
        <v>184</v>
      </c>
      <c r="D832" t="s">
        <v>46</v>
      </c>
      <c r="E832">
        <v>953662195</v>
      </c>
      <c r="F832" t="s">
        <v>14</v>
      </c>
      <c r="G832" t="s">
        <v>859</v>
      </c>
      <c r="H832" t="s">
        <v>11357</v>
      </c>
      <c r="I832" t="s">
        <v>17</v>
      </c>
      <c r="J832" t="s">
        <v>18</v>
      </c>
      <c r="K832">
        <v>2389.46</v>
      </c>
      <c r="L832">
        <v>273.61</v>
      </c>
      <c r="M832" t="s">
        <v>19</v>
      </c>
      <c r="N832">
        <v>0.114507043432407</v>
      </c>
      <c r="O832" t="s">
        <v>11351</v>
      </c>
      <c r="P832" t="s">
        <v>11352</v>
      </c>
      <c r="R832" t="s">
        <v>11353</v>
      </c>
      <c r="S832">
        <f>IF(SalesData[[#This Row],[Return Status]]="Returned",1,0)</f>
        <v>0</v>
      </c>
      <c r="U832" s="2">
        <f>EOMONTH(SalesData[[#This Row],[Order Date]],0)</f>
        <v>44985</v>
      </c>
      <c r="V832" s="9" t="str">
        <f>"Q"&amp;INT((MONTH(SalesData[[#This Row],[Order Date]])+2)/3)&amp;"-"&amp;YEAR(SalesData[[#This Row],[Order Date]])</f>
        <v>Q1-2023</v>
      </c>
    </row>
    <row r="833" spans="1:22" x14ac:dyDescent="0.35">
      <c r="A833" t="s">
        <v>948</v>
      </c>
      <c r="B833" s="1">
        <v>44974</v>
      </c>
      <c r="C833" t="s">
        <v>176</v>
      </c>
      <c r="D833" t="s">
        <v>39</v>
      </c>
      <c r="E833">
        <v>1307221138</v>
      </c>
      <c r="F833" t="s">
        <v>88</v>
      </c>
      <c r="G833" t="s">
        <v>89</v>
      </c>
      <c r="H833" t="s">
        <v>90</v>
      </c>
      <c r="I833" t="s">
        <v>31</v>
      </c>
      <c r="J833" t="s">
        <v>19</v>
      </c>
      <c r="K833">
        <v>2488.16</v>
      </c>
      <c r="L833">
        <v>199.36</v>
      </c>
      <c r="M833" t="s">
        <v>19</v>
      </c>
      <c r="N833">
        <v>8.0123464728956401E-2</v>
      </c>
      <c r="O833" t="s">
        <v>11351</v>
      </c>
      <c r="P833" t="s">
        <v>11356</v>
      </c>
      <c r="R833" t="s">
        <v>11353</v>
      </c>
      <c r="S833">
        <f>IF(SalesData[[#This Row],[Return Status]]="Returned",1,0)</f>
        <v>0</v>
      </c>
      <c r="T833">
        <v>207.68</v>
      </c>
      <c r="U833" s="2">
        <f>EOMONTH(SalesData[[#This Row],[Order Date]],0)</f>
        <v>44985</v>
      </c>
      <c r="V833" s="9" t="str">
        <f>"Q"&amp;INT((MONTH(SalesData[[#This Row],[Order Date]])+2)/3)&amp;"-"&amp;YEAR(SalesData[[#This Row],[Order Date]])</f>
        <v>Q1-2023</v>
      </c>
    </row>
    <row r="834" spans="1:22" x14ac:dyDescent="0.35">
      <c r="A834" t="s">
        <v>949</v>
      </c>
      <c r="B834" s="1">
        <v>44973</v>
      </c>
      <c r="C834" t="s">
        <v>149</v>
      </c>
      <c r="D834" t="s">
        <v>39</v>
      </c>
      <c r="E834">
        <v>1928170744</v>
      </c>
      <c r="F834" t="s">
        <v>312</v>
      </c>
      <c r="G834" t="s">
        <v>141</v>
      </c>
      <c r="H834" t="s">
        <v>121</v>
      </c>
      <c r="I834" t="s">
        <v>17</v>
      </c>
      <c r="J834" t="s">
        <v>18</v>
      </c>
      <c r="K834">
        <v>3802.69</v>
      </c>
      <c r="L834">
        <v>415.05</v>
      </c>
      <c r="M834" t="s">
        <v>19</v>
      </c>
      <c r="N834">
        <v>0.10914642003423899</v>
      </c>
      <c r="O834" t="s">
        <v>11351</v>
      </c>
      <c r="P834" t="s">
        <v>11352</v>
      </c>
      <c r="R834" t="s">
        <v>11353</v>
      </c>
      <c r="S834">
        <f>IF(SalesData[[#This Row],[Return Status]]="Returned",1,0)</f>
        <v>0</v>
      </c>
      <c r="T834">
        <v>2793.38</v>
      </c>
      <c r="U834" s="2">
        <f>EOMONTH(SalesData[[#This Row],[Order Date]],0)</f>
        <v>44985</v>
      </c>
      <c r="V834" s="9" t="str">
        <f>"Q"&amp;INT((MONTH(SalesData[[#This Row],[Order Date]])+2)/3)&amp;"-"&amp;YEAR(SalesData[[#This Row],[Order Date]])</f>
        <v>Q1-2023</v>
      </c>
    </row>
    <row r="835" spans="1:22" x14ac:dyDescent="0.35">
      <c r="A835" t="s">
        <v>950</v>
      </c>
      <c r="B835" s="1">
        <v>44962</v>
      </c>
      <c r="C835" t="s">
        <v>38</v>
      </c>
      <c r="D835" t="s">
        <v>72</v>
      </c>
      <c r="E835">
        <v>1209447726</v>
      </c>
      <c r="F835" t="s">
        <v>114</v>
      </c>
      <c r="G835" t="s">
        <v>59</v>
      </c>
      <c r="H835" t="s">
        <v>60</v>
      </c>
      <c r="I835" t="s">
        <v>31</v>
      </c>
      <c r="J835" t="s">
        <v>19</v>
      </c>
      <c r="K835">
        <v>1592.72</v>
      </c>
      <c r="L835">
        <v>144.38999999999999</v>
      </c>
      <c r="M835" t="s">
        <v>19</v>
      </c>
      <c r="N835">
        <v>9.0656235873223204E-2</v>
      </c>
      <c r="O835" t="s">
        <v>11351</v>
      </c>
      <c r="P835" t="s">
        <v>11356</v>
      </c>
      <c r="R835" t="s">
        <v>11353</v>
      </c>
      <c r="S835">
        <f>IF(SalesData[[#This Row],[Return Status]]="Returned",1,0)</f>
        <v>0</v>
      </c>
      <c r="T835">
        <v>2183.56</v>
      </c>
      <c r="U835" s="2">
        <f>EOMONTH(SalesData[[#This Row],[Order Date]],0)</f>
        <v>44985</v>
      </c>
      <c r="V835" s="9" t="str">
        <f>"Q"&amp;INT((MONTH(SalesData[[#This Row],[Order Date]])+2)/3)&amp;"-"&amp;YEAR(SalesData[[#This Row],[Order Date]])</f>
        <v>Q1-2023</v>
      </c>
    </row>
    <row r="836" spans="1:22" x14ac:dyDescent="0.35">
      <c r="A836" t="s">
        <v>951</v>
      </c>
      <c r="B836" s="1">
        <v>44980</v>
      </c>
      <c r="C836" t="s">
        <v>124</v>
      </c>
      <c r="D836" t="s">
        <v>145</v>
      </c>
      <c r="E836">
        <v>4559851602</v>
      </c>
      <c r="F836" t="s">
        <v>50</v>
      </c>
      <c r="G836" t="s">
        <v>34</v>
      </c>
      <c r="H836" t="s">
        <v>35</v>
      </c>
      <c r="I836" t="s">
        <v>36</v>
      </c>
      <c r="J836" t="s">
        <v>43</v>
      </c>
      <c r="K836">
        <v>870.23</v>
      </c>
      <c r="L836">
        <v>127.11</v>
      </c>
      <c r="M836" t="s">
        <v>43</v>
      </c>
      <c r="N836">
        <v>0.146064833434839</v>
      </c>
      <c r="O836" t="s">
        <v>11355</v>
      </c>
      <c r="P836" t="s">
        <v>11352</v>
      </c>
      <c r="R836" t="s">
        <v>11353</v>
      </c>
      <c r="S836">
        <f>IF(SalesData[[#This Row],[Return Status]]="Returned",1,0)</f>
        <v>0</v>
      </c>
      <c r="U836" s="2">
        <f>EOMONTH(SalesData[[#This Row],[Order Date]],0)</f>
        <v>44985</v>
      </c>
      <c r="V836" s="9" t="str">
        <f>"Q"&amp;INT((MONTH(SalesData[[#This Row],[Order Date]])+2)/3)&amp;"-"&amp;YEAR(SalesData[[#This Row],[Order Date]])</f>
        <v>Q1-2023</v>
      </c>
    </row>
    <row r="837" spans="1:22" x14ac:dyDescent="0.35">
      <c r="A837" t="s">
        <v>952</v>
      </c>
      <c r="B837" s="1">
        <v>44971</v>
      </c>
      <c r="C837" t="s">
        <v>325</v>
      </c>
      <c r="D837" t="s">
        <v>80</v>
      </c>
      <c r="E837">
        <v>2376008844</v>
      </c>
      <c r="F837" t="s">
        <v>120</v>
      </c>
      <c r="G837" t="s">
        <v>141</v>
      </c>
      <c r="H837" t="s">
        <v>121</v>
      </c>
      <c r="I837" t="s">
        <v>17</v>
      </c>
      <c r="J837" t="s">
        <v>65</v>
      </c>
      <c r="K837">
        <v>4884.07</v>
      </c>
      <c r="L837">
        <v>290.97000000000003</v>
      </c>
      <c r="M837" t="s">
        <v>65</v>
      </c>
      <c r="N837">
        <v>5.9575313212136598E-2</v>
      </c>
      <c r="O837" t="s">
        <v>11351</v>
      </c>
      <c r="P837" t="s">
        <v>11356</v>
      </c>
      <c r="R837" t="s">
        <v>11353</v>
      </c>
      <c r="S837">
        <f>IF(SalesData[[#This Row],[Return Status]]="Returned",1,0)</f>
        <v>0</v>
      </c>
      <c r="T837">
        <v>2793.38</v>
      </c>
      <c r="U837" s="2">
        <f>EOMONTH(SalesData[[#This Row],[Order Date]],0)</f>
        <v>44985</v>
      </c>
      <c r="V837" s="9" t="str">
        <f>"Q"&amp;INT((MONTH(SalesData[[#This Row],[Order Date]])+2)/3)&amp;"-"&amp;YEAR(SalesData[[#This Row],[Order Date]])</f>
        <v>Q1-2023</v>
      </c>
    </row>
    <row r="838" spans="1:22" x14ac:dyDescent="0.35">
      <c r="A838" t="s">
        <v>955</v>
      </c>
      <c r="B838" s="1">
        <v>44958</v>
      </c>
      <c r="C838" t="s">
        <v>45</v>
      </c>
      <c r="D838" t="s">
        <v>46</v>
      </c>
      <c r="E838">
        <v>916923273</v>
      </c>
      <c r="F838" t="s">
        <v>387</v>
      </c>
      <c r="G838" t="s">
        <v>538</v>
      </c>
      <c r="H838" t="s">
        <v>90</v>
      </c>
      <c r="I838" t="s">
        <v>31</v>
      </c>
      <c r="J838" t="s">
        <v>19</v>
      </c>
      <c r="K838">
        <v>2718.05</v>
      </c>
      <c r="L838">
        <v>619.51</v>
      </c>
      <c r="M838" t="s">
        <v>19</v>
      </c>
      <c r="N838">
        <v>0.22792443111789701</v>
      </c>
      <c r="O838" t="s">
        <v>11351</v>
      </c>
      <c r="P838" t="s">
        <v>11354</v>
      </c>
      <c r="R838" t="s">
        <v>11353</v>
      </c>
      <c r="S838">
        <f>IF(SalesData[[#This Row],[Return Status]]="Returned",1,0)</f>
        <v>0</v>
      </c>
      <c r="U838" s="2">
        <f>EOMONTH(SalesData[[#This Row],[Order Date]],0)</f>
        <v>44985</v>
      </c>
      <c r="V838" s="9" t="str">
        <f>"Q"&amp;INT((MONTH(SalesData[[#This Row],[Order Date]])+2)/3)&amp;"-"&amp;YEAR(SalesData[[#This Row],[Order Date]])</f>
        <v>Q1-2023</v>
      </c>
    </row>
    <row r="839" spans="1:22" x14ac:dyDescent="0.35">
      <c r="A839" t="s">
        <v>956</v>
      </c>
      <c r="B839" s="1">
        <v>44984</v>
      </c>
      <c r="C839" t="s">
        <v>184</v>
      </c>
      <c r="D839" t="s">
        <v>46</v>
      </c>
      <c r="E839">
        <v>9984336113</v>
      </c>
      <c r="F839" t="s">
        <v>152</v>
      </c>
      <c r="G839" t="s">
        <v>23</v>
      </c>
      <c r="H839" t="s">
        <v>24</v>
      </c>
      <c r="I839" t="s">
        <v>17</v>
      </c>
      <c r="J839" t="s">
        <v>62</v>
      </c>
      <c r="K839">
        <v>3317.52</v>
      </c>
      <c r="L839">
        <v>596.91999999999996</v>
      </c>
      <c r="M839" t="s">
        <v>62</v>
      </c>
      <c r="N839">
        <v>0.17992958595577399</v>
      </c>
      <c r="O839" t="s">
        <v>11351</v>
      </c>
      <c r="P839" t="s">
        <v>11352</v>
      </c>
      <c r="R839" t="s">
        <v>11353</v>
      </c>
      <c r="S839">
        <f>IF(SalesData[[#This Row],[Return Status]]="Returned",1,0)</f>
        <v>0</v>
      </c>
      <c r="T839">
        <v>2821.33</v>
      </c>
      <c r="U839" s="2">
        <f>EOMONTH(SalesData[[#This Row],[Order Date]],0)</f>
        <v>44985</v>
      </c>
      <c r="V839" s="9" t="str">
        <f>"Q"&amp;INT((MONTH(SalesData[[#This Row],[Order Date]])+2)/3)&amp;"-"&amp;YEAR(SalesData[[#This Row],[Order Date]])</f>
        <v>Q1-2023</v>
      </c>
    </row>
    <row r="840" spans="1:22" x14ac:dyDescent="0.35">
      <c r="A840" t="s">
        <v>957</v>
      </c>
      <c r="B840" s="1">
        <v>44982</v>
      </c>
      <c r="C840" t="s">
        <v>144</v>
      </c>
      <c r="D840" t="s">
        <v>72</v>
      </c>
      <c r="E840">
        <v>153534660</v>
      </c>
      <c r="F840" t="s">
        <v>410</v>
      </c>
      <c r="G840" t="s">
        <v>29</v>
      </c>
      <c r="H840" t="s">
        <v>30</v>
      </c>
      <c r="I840" t="s">
        <v>31</v>
      </c>
      <c r="J840" t="s">
        <v>62</v>
      </c>
      <c r="K840">
        <v>1431.25</v>
      </c>
      <c r="L840">
        <v>387.09</v>
      </c>
      <c r="M840" t="s">
        <v>62</v>
      </c>
      <c r="N840">
        <v>0.27045589519650698</v>
      </c>
      <c r="O840" t="s">
        <v>11351</v>
      </c>
      <c r="P840" t="s">
        <v>11354</v>
      </c>
      <c r="R840" t="s">
        <v>11353</v>
      </c>
      <c r="S840">
        <f>IF(SalesData[[#This Row],[Return Status]]="Returned",1,0)</f>
        <v>0</v>
      </c>
      <c r="T840">
        <v>2788.38</v>
      </c>
      <c r="U840" s="2">
        <f>EOMONTH(SalesData[[#This Row],[Order Date]],0)</f>
        <v>44985</v>
      </c>
      <c r="V840" s="9" t="str">
        <f>"Q"&amp;INT((MONTH(SalesData[[#This Row],[Order Date]])+2)/3)&amp;"-"&amp;YEAR(SalesData[[#This Row],[Order Date]])</f>
        <v>Q1-2023</v>
      </c>
    </row>
    <row r="841" spans="1:22" x14ac:dyDescent="0.35">
      <c r="A841" t="s">
        <v>958</v>
      </c>
      <c r="B841" s="1">
        <v>44979</v>
      </c>
      <c r="C841" t="s">
        <v>12</v>
      </c>
      <c r="D841" t="s">
        <v>72</v>
      </c>
      <c r="E841">
        <v>281822387</v>
      </c>
      <c r="F841" t="s">
        <v>312</v>
      </c>
      <c r="G841" t="s">
        <v>141</v>
      </c>
      <c r="H841" t="s">
        <v>121</v>
      </c>
      <c r="I841" t="s">
        <v>17</v>
      </c>
      <c r="J841" t="s">
        <v>43</v>
      </c>
      <c r="K841">
        <v>187.73</v>
      </c>
      <c r="L841">
        <v>23.2</v>
      </c>
      <c r="M841" t="s">
        <v>43</v>
      </c>
      <c r="N841">
        <v>0.12358173973259499</v>
      </c>
      <c r="O841" t="s">
        <v>11361</v>
      </c>
      <c r="P841" t="s">
        <v>11352</v>
      </c>
      <c r="R841" t="s">
        <v>11353</v>
      </c>
      <c r="S841">
        <f>IF(SalesData[[#This Row],[Return Status]]="Returned",1,0)</f>
        <v>0</v>
      </c>
      <c r="T841">
        <v>2793.38</v>
      </c>
      <c r="U841" s="2">
        <f>EOMONTH(SalesData[[#This Row],[Order Date]],0)</f>
        <v>44985</v>
      </c>
      <c r="V841" s="9" t="str">
        <f>"Q"&amp;INT((MONTH(SalesData[[#This Row],[Order Date]])+2)/3)&amp;"-"&amp;YEAR(SalesData[[#This Row],[Order Date]])</f>
        <v>Q1-2023</v>
      </c>
    </row>
    <row r="842" spans="1:22" x14ac:dyDescent="0.35">
      <c r="A842" t="s">
        <v>959</v>
      </c>
      <c r="B842" s="1">
        <v>44973</v>
      </c>
      <c r="C842" t="s">
        <v>113</v>
      </c>
      <c r="D842" t="s">
        <v>99</v>
      </c>
      <c r="E842">
        <v>6423570041</v>
      </c>
      <c r="F842" t="s">
        <v>107</v>
      </c>
      <c r="G842" t="s">
        <v>15</v>
      </c>
      <c r="H842" t="s">
        <v>16</v>
      </c>
      <c r="I842" t="s">
        <v>17</v>
      </c>
      <c r="J842" t="s">
        <v>42</v>
      </c>
      <c r="K842">
        <v>553.77</v>
      </c>
      <c r="L842">
        <v>33.99</v>
      </c>
      <c r="M842" t="s">
        <v>43</v>
      </c>
      <c r="N842">
        <v>6.13792729833686E-2</v>
      </c>
      <c r="O842" t="s">
        <v>11355</v>
      </c>
      <c r="P842" t="s">
        <v>11356</v>
      </c>
      <c r="R842" t="s">
        <v>11353</v>
      </c>
      <c r="S842">
        <f>IF(SalesData[[#This Row],[Return Status]]="Returned",1,0)</f>
        <v>0</v>
      </c>
      <c r="T842">
        <v>2085.91</v>
      </c>
      <c r="U842" s="2">
        <f>EOMONTH(SalesData[[#This Row],[Order Date]],0)</f>
        <v>44985</v>
      </c>
      <c r="V842" s="9" t="str">
        <f>"Q"&amp;INT((MONTH(SalesData[[#This Row],[Order Date]])+2)/3)&amp;"-"&amp;YEAR(SalesData[[#This Row],[Order Date]])</f>
        <v>Q1-2023</v>
      </c>
    </row>
    <row r="843" spans="1:22" x14ac:dyDescent="0.35">
      <c r="A843" t="s">
        <v>960</v>
      </c>
      <c r="B843" s="1">
        <v>44966</v>
      </c>
      <c r="C843" t="s">
        <v>111</v>
      </c>
      <c r="D843" t="s">
        <v>80</v>
      </c>
      <c r="E843">
        <v>1007923046</v>
      </c>
      <c r="F843" t="s">
        <v>312</v>
      </c>
      <c r="G843" t="s">
        <v>11367</v>
      </c>
      <c r="H843" t="s">
        <v>121</v>
      </c>
      <c r="I843" t="s">
        <v>17</v>
      </c>
      <c r="J843" t="s">
        <v>18</v>
      </c>
      <c r="K843">
        <v>2302.2399999999998</v>
      </c>
      <c r="L843">
        <v>87.48</v>
      </c>
      <c r="M843" t="s">
        <v>19</v>
      </c>
      <c r="N843">
        <v>3.7997776078949198E-2</v>
      </c>
      <c r="O843" t="s">
        <v>11351</v>
      </c>
      <c r="P843" t="s">
        <v>11356</v>
      </c>
      <c r="R843" t="s">
        <v>11353</v>
      </c>
      <c r="S843">
        <f>IF(SalesData[[#This Row],[Return Status]]="Returned",1,0)</f>
        <v>0</v>
      </c>
      <c r="U843" s="2">
        <f>EOMONTH(SalesData[[#This Row],[Order Date]],0)</f>
        <v>44985</v>
      </c>
      <c r="V843" s="9" t="str">
        <f>"Q"&amp;INT((MONTH(SalesData[[#This Row],[Order Date]])+2)/3)&amp;"-"&amp;YEAR(SalesData[[#This Row],[Order Date]])</f>
        <v>Q1-2023</v>
      </c>
    </row>
    <row r="844" spans="1:22" x14ac:dyDescent="0.35">
      <c r="A844" t="s">
        <v>961</v>
      </c>
      <c r="B844" s="1">
        <v>44967</v>
      </c>
      <c r="C844" t="s">
        <v>325</v>
      </c>
      <c r="D844" t="s">
        <v>46</v>
      </c>
      <c r="E844">
        <v>4850766534</v>
      </c>
      <c r="F844" t="s">
        <v>133</v>
      </c>
      <c r="G844" t="s">
        <v>11379</v>
      </c>
      <c r="H844" t="s">
        <v>90</v>
      </c>
      <c r="I844" t="s">
        <v>31</v>
      </c>
      <c r="J844" t="s">
        <v>42</v>
      </c>
      <c r="K844">
        <v>4471.29</v>
      </c>
      <c r="L844">
        <v>1315.39</v>
      </c>
      <c r="M844" t="s">
        <v>43</v>
      </c>
      <c r="N844">
        <v>0.29418579425624403</v>
      </c>
      <c r="O844" t="s">
        <v>11351</v>
      </c>
      <c r="P844" t="s">
        <v>11354</v>
      </c>
      <c r="R844" t="s">
        <v>11353</v>
      </c>
      <c r="S844">
        <f>IF(SalesData[[#This Row],[Return Status]]="Returned",1,0)</f>
        <v>0</v>
      </c>
      <c r="U844" s="2">
        <f>EOMONTH(SalesData[[#This Row],[Order Date]],0)</f>
        <v>44985</v>
      </c>
      <c r="V844" s="9" t="str">
        <f>"Q"&amp;INT((MONTH(SalesData[[#This Row],[Order Date]])+2)/3)&amp;"-"&amp;YEAR(SalesData[[#This Row],[Order Date]])</f>
        <v>Q1-2023</v>
      </c>
    </row>
    <row r="845" spans="1:22" x14ac:dyDescent="0.35">
      <c r="A845" t="s">
        <v>962</v>
      </c>
      <c r="B845" s="1">
        <v>44972</v>
      </c>
      <c r="C845" t="s">
        <v>26</v>
      </c>
      <c r="D845" t="s">
        <v>99</v>
      </c>
      <c r="E845">
        <v>573472435</v>
      </c>
      <c r="F845" t="s">
        <v>47</v>
      </c>
      <c r="G845" t="s">
        <v>23</v>
      </c>
      <c r="H845" t="s">
        <v>24</v>
      </c>
      <c r="I845" t="s">
        <v>17</v>
      </c>
      <c r="J845" t="s">
        <v>18</v>
      </c>
      <c r="K845">
        <v>832.65</v>
      </c>
      <c r="L845">
        <v>96.44</v>
      </c>
      <c r="M845" t="s">
        <v>19</v>
      </c>
      <c r="N845">
        <v>0.115822974839368</v>
      </c>
      <c r="O845" t="s">
        <v>11355</v>
      </c>
      <c r="P845" t="s">
        <v>11352</v>
      </c>
      <c r="R845" t="s">
        <v>11353</v>
      </c>
      <c r="S845">
        <f>IF(SalesData[[#This Row],[Return Status]]="Returned",1,0)</f>
        <v>0</v>
      </c>
      <c r="T845">
        <v>2821.33</v>
      </c>
      <c r="U845" s="2">
        <f>EOMONTH(SalesData[[#This Row],[Order Date]],0)</f>
        <v>44985</v>
      </c>
      <c r="V845" s="9" t="str">
        <f>"Q"&amp;INT((MONTH(SalesData[[#This Row],[Order Date]])+2)/3)&amp;"-"&amp;YEAR(SalesData[[#This Row],[Order Date]])</f>
        <v>Q1-2023</v>
      </c>
    </row>
    <row r="846" spans="1:22" x14ac:dyDescent="0.35">
      <c r="A846" t="s">
        <v>963</v>
      </c>
      <c r="B846" s="1">
        <v>44980</v>
      </c>
      <c r="C846" t="s">
        <v>132</v>
      </c>
      <c r="D846" t="s">
        <v>80</v>
      </c>
      <c r="E846">
        <v>6656224197</v>
      </c>
      <c r="F846" t="s">
        <v>107</v>
      </c>
      <c r="G846" t="s">
        <v>15</v>
      </c>
      <c r="H846" t="s">
        <v>16</v>
      </c>
      <c r="I846" t="s">
        <v>17</v>
      </c>
      <c r="J846" t="s">
        <v>19</v>
      </c>
      <c r="K846">
        <v>2377.06</v>
      </c>
      <c r="L846">
        <v>603.92999999999995</v>
      </c>
      <c r="M846" t="s">
        <v>19</v>
      </c>
      <c r="N846">
        <v>0.25406594701017199</v>
      </c>
      <c r="O846" t="s">
        <v>11351</v>
      </c>
      <c r="P846" t="s">
        <v>11354</v>
      </c>
      <c r="R846" t="s">
        <v>11353</v>
      </c>
      <c r="S846">
        <f>IF(SalesData[[#This Row],[Return Status]]="Returned",1,0)</f>
        <v>0</v>
      </c>
      <c r="T846">
        <v>2085.91</v>
      </c>
      <c r="U846" s="2">
        <f>EOMONTH(SalesData[[#This Row],[Order Date]],0)</f>
        <v>44985</v>
      </c>
      <c r="V846" s="9" t="str">
        <f>"Q"&amp;INT((MONTH(SalesData[[#This Row],[Order Date]])+2)/3)&amp;"-"&amp;YEAR(SalesData[[#This Row],[Order Date]])</f>
        <v>Q1-2023</v>
      </c>
    </row>
    <row r="847" spans="1:22" x14ac:dyDescent="0.35">
      <c r="A847" t="s">
        <v>964</v>
      </c>
      <c r="B847" s="1">
        <v>44968</v>
      </c>
      <c r="C847" t="s">
        <v>176</v>
      </c>
      <c r="D847" t="s">
        <v>72</v>
      </c>
      <c r="E847">
        <v>8974223543</v>
      </c>
      <c r="F847" t="s">
        <v>81</v>
      </c>
      <c r="G847" t="s">
        <v>74</v>
      </c>
      <c r="H847" t="s">
        <v>11357</v>
      </c>
      <c r="I847" t="s">
        <v>36</v>
      </c>
      <c r="J847" t="s">
        <v>19</v>
      </c>
      <c r="K847">
        <v>2747.47</v>
      </c>
      <c r="L847">
        <v>785.28</v>
      </c>
      <c r="M847" t="s">
        <v>19</v>
      </c>
      <c r="N847">
        <v>0.28581931740837901</v>
      </c>
      <c r="O847" t="s">
        <v>11351</v>
      </c>
      <c r="P847" t="s">
        <v>11354</v>
      </c>
      <c r="R847" t="s">
        <v>11353</v>
      </c>
      <c r="S847">
        <f>IF(SalesData[[#This Row],[Return Status]]="Returned",1,0)</f>
        <v>0</v>
      </c>
      <c r="T847">
        <v>2420.2800000000002</v>
      </c>
      <c r="U847" s="2">
        <f>EOMONTH(SalesData[[#This Row],[Order Date]],0)</f>
        <v>44985</v>
      </c>
      <c r="V847" s="9" t="str">
        <f>"Q"&amp;INT((MONTH(SalesData[[#This Row],[Order Date]])+2)/3)&amp;"-"&amp;YEAR(SalesData[[#This Row],[Order Date]])</f>
        <v>Q1-2023</v>
      </c>
    </row>
    <row r="848" spans="1:22" x14ac:dyDescent="0.35">
      <c r="A848" t="s">
        <v>965</v>
      </c>
      <c r="B848" s="1">
        <v>44975</v>
      </c>
      <c r="C848" t="s">
        <v>111</v>
      </c>
      <c r="D848" t="s">
        <v>80</v>
      </c>
      <c r="E848">
        <v>4411197388</v>
      </c>
      <c r="F848" t="s">
        <v>170</v>
      </c>
      <c r="G848" t="s">
        <v>69</v>
      </c>
      <c r="H848" t="s">
        <v>41</v>
      </c>
      <c r="I848" t="s">
        <v>31</v>
      </c>
      <c r="J848" t="s">
        <v>19</v>
      </c>
      <c r="K848">
        <v>1182.8399999999999</v>
      </c>
      <c r="L848">
        <v>107.45</v>
      </c>
      <c r="M848" t="s">
        <v>19</v>
      </c>
      <c r="N848">
        <v>9.0840688512393894E-2</v>
      </c>
      <c r="O848" t="s">
        <v>11351</v>
      </c>
      <c r="P848" t="s">
        <v>11356</v>
      </c>
      <c r="R848" t="s">
        <v>11353</v>
      </c>
      <c r="S848">
        <f>IF(SalesData[[#This Row],[Return Status]]="Returned",1,0)</f>
        <v>0</v>
      </c>
      <c r="T848">
        <v>2081.52</v>
      </c>
      <c r="U848" s="2">
        <f>EOMONTH(SalesData[[#This Row],[Order Date]],0)</f>
        <v>44985</v>
      </c>
      <c r="V848" s="9" t="str">
        <f>"Q"&amp;INT((MONTH(SalesData[[#This Row],[Order Date]])+2)/3)&amp;"-"&amp;YEAR(SalesData[[#This Row],[Order Date]])</f>
        <v>Q1-2023</v>
      </c>
    </row>
    <row r="849" spans="1:22" x14ac:dyDescent="0.35">
      <c r="A849" t="s">
        <v>966</v>
      </c>
      <c r="B849" s="1">
        <v>44982</v>
      </c>
      <c r="C849" t="s">
        <v>149</v>
      </c>
      <c r="D849" t="s">
        <v>72</v>
      </c>
      <c r="E849">
        <v>9680664051</v>
      </c>
      <c r="F849" t="s">
        <v>147</v>
      </c>
      <c r="G849" t="s">
        <v>11375</v>
      </c>
      <c r="H849" t="s">
        <v>11357</v>
      </c>
      <c r="I849" t="s">
        <v>31</v>
      </c>
      <c r="J849" t="s">
        <v>18</v>
      </c>
      <c r="K849">
        <v>1568.79</v>
      </c>
      <c r="L849">
        <v>325.14</v>
      </c>
      <c r="M849" t="s">
        <v>19</v>
      </c>
      <c r="N849">
        <v>0.20725527317231801</v>
      </c>
      <c r="O849" t="s">
        <v>11351</v>
      </c>
      <c r="P849" t="s">
        <v>11354</v>
      </c>
      <c r="R849" t="s">
        <v>11353</v>
      </c>
      <c r="S849">
        <f>IF(SalesData[[#This Row],[Return Status]]="Returned",1,0)</f>
        <v>0</v>
      </c>
      <c r="U849" s="2">
        <f>EOMONTH(SalesData[[#This Row],[Order Date]],0)</f>
        <v>44985</v>
      </c>
      <c r="V849" s="9" t="str">
        <f>"Q"&amp;INT((MONTH(SalesData[[#This Row],[Order Date]])+2)/3)&amp;"-"&amp;YEAR(SalesData[[#This Row],[Order Date]])</f>
        <v>Q1-2023</v>
      </c>
    </row>
    <row r="850" spans="1:22" x14ac:dyDescent="0.35">
      <c r="A850" t="s">
        <v>967</v>
      </c>
      <c r="B850" s="1">
        <v>44959</v>
      </c>
      <c r="C850" t="s">
        <v>12</v>
      </c>
      <c r="D850" t="s">
        <v>80</v>
      </c>
      <c r="E850">
        <v>372186003</v>
      </c>
      <c r="F850" t="s">
        <v>387</v>
      </c>
      <c r="G850" t="s">
        <v>89</v>
      </c>
      <c r="H850" t="s">
        <v>90</v>
      </c>
      <c r="I850" t="s">
        <v>31</v>
      </c>
      <c r="J850" t="s">
        <v>18</v>
      </c>
      <c r="K850">
        <v>419.31</v>
      </c>
      <c r="L850">
        <v>104.01</v>
      </c>
      <c r="M850" t="s">
        <v>19</v>
      </c>
      <c r="N850">
        <v>0.248050368462474</v>
      </c>
      <c r="O850" t="s">
        <v>11361</v>
      </c>
      <c r="P850" t="s">
        <v>11354</v>
      </c>
      <c r="R850" t="s">
        <v>11353</v>
      </c>
      <c r="S850">
        <f>IF(SalesData[[#This Row],[Return Status]]="Returned",1,0)</f>
        <v>0</v>
      </c>
      <c r="T850">
        <v>207.68</v>
      </c>
      <c r="U850" s="2">
        <f>EOMONTH(SalesData[[#This Row],[Order Date]],0)</f>
        <v>44985</v>
      </c>
      <c r="V850" s="9" t="str">
        <f>"Q"&amp;INT((MONTH(SalesData[[#This Row],[Order Date]])+2)/3)&amp;"-"&amp;YEAR(SalesData[[#This Row],[Order Date]])</f>
        <v>Q1-2023</v>
      </c>
    </row>
    <row r="851" spans="1:22" x14ac:dyDescent="0.35">
      <c r="A851" t="s">
        <v>968</v>
      </c>
      <c r="B851" s="1">
        <v>44972</v>
      </c>
      <c r="C851" t="s">
        <v>26</v>
      </c>
      <c r="D851" t="s">
        <v>39</v>
      </c>
      <c r="E851">
        <v>1978601625</v>
      </c>
      <c r="F851" t="s">
        <v>206</v>
      </c>
      <c r="G851" t="s">
        <v>89</v>
      </c>
      <c r="H851" t="s">
        <v>90</v>
      </c>
      <c r="I851" t="s">
        <v>31</v>
      </c>
      <c r="J851" t="s">
        <v>62</v>
      </c>
      <c r="K851">
        <v>4230.1000000000004</v>
      </c>
      <c r="L851">
        <v>853.45</v>
      </c>
      <c r="M851" t="s">
        <v>62</v>
      </c>
      <c r="N851">
        <v>0.20175645965816399</v>
      </c>
      <c r="O851" t="s">
        <v>11351</v>
      </c>
      <c r="P851" t="s">
        <v>11354</v>
      </c>
      <c r="R851" t="s">
        <v>11353</v>
      </c>
      <c r="S851">
        <f>IF(SalesData[[#This Row],[Return Status]]="Returned",1,0)</f>
        <v>0</v>
      </c>
      <c r="T851">
        <v>207.68</v>
      </c>
      <c r="U851" s="2">
        <f>EOMONTH(SalesData[[#This Row],[Order Date]],0)</f>
        <v>44985</v>
      </c>
      <c r="V851" s="9" t="str">
        <f>"Q"&amp;INT((MONTH(SalesData[[#This Row],[Order Date]])+2)/3)&amp;"-"&amp;YEAR(SalesData[[#This Row],[Order Date]])</f>
        <v>Q1-2023</v>
      </c>
    </row>
    <row r="852" spans="1:22" x14ac:dyDescent="0.35">
      <c r="A852" t="s">
        <v>969</v>
      </c>
      <c r="B852" s="1">
        <v>44958</v>
      </c>
      <c r="C852" t="s">
        <v>139</v>
      </c>
      <c r="D852" t="s">
        <v>99</v>
      </c>
      <c r="E852">
        <v>5821072887</v>
      </c>
      <c r="F852" t="s">
        <v>68</v>
      </c>
      <c r="G852" t="s">
        <v>69</v>
      </c>
      <c r="H852" t="s">
        <v>11357</v>
      </c>
      <c r="I852" t="s">
        <v>31</v>
      </c>
      <c r="J852" t="s">
        <v>65</v>
      </c>
      <c r="K852">
        <v>3580.99</v>
      </c>
      <c r="L852">
        <v>559.87</v>
      </c>
      <c r="M852" t="s">
        <v>65</v>
      </c>
      <c r="N852">
        <v>0.15634503307744499</v>
      </c>
      <c r="O852" t="s">
        <v>11351</v>
      </c>
      <c r="P852" t="s">
        <v>11352</v>
      </c>
      <c r="R852" t="s">
        <v>11353</v>
      </c>
      <c r="S852">
        <f>IF(SalesData[[#This Row],[Return Status]]="Returned",1,0)</f>
        <v>0</v>
      </c>
      <c r="T852">
        <v>2081.52</v>
      </c>
      <c r="U852" s="2">
        <f>EOMONTH(SalesData[[#This Row],[Order Date]],0)</f>
        <v>44985</v>
      </c>
      <c r="V852" s="9" t="str">
        <f>"Q"&amp;INT((MONTH(SalesData[[#This Row],[Order Date]])+2)/3)&amp;"-"&amp;YEAR(SalesData[[#This Row],[Order Date]])</f>
        <v>Q1-2023</v>
      </c>
    </row>
    <row r="853" spans="1:22" x14ac:dyDescent="0.35">
      <c r="A853" t="s">
        <v>970</v>
      </c>
      <c r="B853" s="1">
        <v>44982</v>
      </c>
      <c r="C853" t="s">
        <v>149</v>
      </c>
      <c r="D853" t="s">
        <v>99</v>
      </c>
      <c r="E853">
        <v>9964771837</v>
      </c>
      <c r="F853" t="s">
        <v>120</v>
      </c>
      <c r="G853" t="s">
        <v>141</v>
      </c>
      <c r="H853" t="s">
        <v>121</v>
      </c>
      <c r="I853" t="s">
        <v>17</v>
      </c>
      <c r="J853" t="s">
        <v>42</v>
      </c>
      <c r="K853">
        <v>4500.3599999999997</v>
      </c>
      <c r="L853">
        <v>143.49</v>
      </c>
      <c r="M853" t="s">
        <v>43</v>
      </c>
      <c r="N853">
        <v>3.1884115937391697E-2</v>
      </c>
      <c r="O853" t="s">
        <v>11351</v>
      </c>
      <c r="P853" t="s">
        <v>11356</v>
      </c>
      <c r="R853" t="s">
        <v>11353</v>
      </c>
      <c r="S853">
        <f>IF(SalesData[[#This Row],[Return Status]]="Returned",1,0)</f>
        <v>0</v>
      </c>
      <c r="T853">
        <v>2793.38</v>
      </c>
      <c r="U853" s="2">
        <f>EOMONTH(SalesData[[#This Row],[Order Date]],0)</f>
        <v>44985</v>
      </c>
      <c r="V853" s="9" t="str">
        <f>"Q"&amp;INT((MONTH(SalesData[[#This Row],[Order Date]])+2)/3)&amp;"-"&amp;YEAR(SalesData[[#This Row],[Order Date]])</f>
        <v>Q1-2023</v>
      </c>
    </row>
    <row r="854" spans="1:22" x14ac:dyDescent="0.35">
      <c r="A854" t="s">
        <v>971</v>
      </c>
      <c r="B854" s="1">
        <v>44984</v>
      </c>
      <c r="C854" t="s">
        <v>149</v>
      </c>
      <c r="D854" t="s">
        <v>46</v>
      </c>
      <c r="E854">
        <v>244323622</v>
      </c>
      <c r="F854" t="s">
        <v>137</v>
      </c>
      <c r="G854" t="s">
        <v>11382</v>
      </c>
      <c r="H854" t="s">
        <v>35</v>
      </c>
      <c r="I854" t="s">
        <v>36</v>
      </c>
      <c r="J854" t="s">
        <v>61</v>
      </c>
      <c r="K854">
        <v>2766.4</v>
      </c>
      <c r="L854">
        <v>715.58</v>
      </c>
      <c r="M854" t="s">
        <v>62</v>
      </c>
      <c r="N854">
        <v>0.25866830537883201</v>
      </c>
      <c r="O854" t="s">
        <v>11351</v>
      </c>
      <c r="P854" t="s">
        <v>11354</v>
      </c>
      <c r="R854" t="s">
        <v>11353</v>
      </c>
      <c r="S854">
        <f>IF(SalesData[[#This Row],[Return Status]]="Returned",1,0)</f>
        <v>0</v>
      </c>
      <c r="U854" s="2">
        <f>EOMONTH(SalesData[[#This Row],[Order Date]],0)</f>
        <v>44985</v>
      </c>
      <c r="V854" s="9" t="str">
        <f>"Q"&amp;INT((MONTH(SalesData[[#This Row],[Order Date]])+2)/3)&amp;"-"&amp;YEAR(SalesData[[#This Row],[Order Date]])</f>
        <v>Q1-2023</v>
      </c>
    </row>
    <row r="855" spans="1:22" x14ac:dyDescent="0.35">
      <c r="A855" t="s">
        <v>972</v>
      </c>
      <c r="B855" s="1">
        <v>44958</v>
      </c>
      <c r="C855" t="s">
        <v>149</v>
      </c>
      <c r="D855" t="s">
        <v>80</v>
      </c>
      <c r="E855">
        <v>9139521501</v>
      </c>
      <c r="F855" t="s">
        <v>83</v>
      </c>
      <c r="G855" t="s">
        <v>251</v>
      </c>
      <c r="H855" t="s">
        <v>85</v>
      </c>
      <c r="I855" t="s">
        <v>31</v>
      </c>
      <c r="J855" t="s">
        <v>19</v>
      </c>
      <c r="K855">
        <v>1103.58</v>
      </c>
      <c r="L855">
        <v>141.56</v>
      </c>
      <c r="M855" t="s">
        <v>19</v>
      </c>
      <c r="N855">
        <v>0.12827343735841501</v>
      </c>
      <c r="O855" t="s">
        <v>11351</v>
      </c>
      <c r="P855" t="s">
        <v>11352</v>
      </c>
      <c r="R855" t="s">
        <v>11353</v>
      </c>
      <c r="S855">
        <f>IF(SalesData[[#This Row],[Return Status]]="Returned",1,0)</f>
        <v>0</v>
      </c>
      <c r="U855" s="2">
        <f>EOMONTH(SalesData[[#This Row],[Order Date]],0)</f>
        <v>44985</v>
      </c>
      <c r="V855" s="9" t="str">
        <f>"Q"&amp;INT((MONTH(SalesData[[#This Row],[Order Date]])+2)/3)&amp;"-"&amp;YEAR(SalesData[[#This Row],[Order Date]])</f>
        <v>Q1-2023</v>
      </c>
    </row>
    <row r="856" spans="1:22" x14ac:dyDescent="0.35">
      <c r="A856" t="s">
        <v>973</v>
      </c>
      <c r="B856" s="1">
        <v>44965</v>
      </c>
      <c r="C856" t="s">
        <v>124</v>
      </c>
      <c r="D856" t="s">
        <v>99</v>
      </c>
      <c r="E856">
        <v>9248481300</v>
      </c>
      <c r="F856" t="s">
        <v>387</v>
      </c>
      <c r="G856" t="s">
        <v>89</v>
      </c>
      <c r="H856" t="s">
        <v>11357</v>
      </c>
      <c r="I856" t="s">
        <v>31</v>
      </c>
      <c r="J856" t="s">
        <v>62</v>
      </c>
      <c r="K856">
        <v>4073.96</v>
      </c>
      <c r="L856">
        <v>470.24</v>
      </c>
      <c r="M856" t="s">
        <v>62</v>
      </c>
      <c r="N856">
        <v>0.115425777376312</v>
      </c>
      <c r="O856" t="s">
        <v>11351</v>
      </c>
      <c r="P856" t="s">
        <v>11352</v>
      </c>
      <c r="R856" t="s">
        <v>11353</v>
      </c>
      <c r="S856">
        <f>IF(SalesData[[#This Row],[Return Status]]="Returned",1,0)</f>
        <v>0</v>
      </c>
      <c r="T856">
        <v>207.68</v>
      </c>
      <c r="U856" s="2">
        <f>EOMONTH(SalesData[[#This Row],[Order Date]],0)</f>
        <v>44985</v>
      </c>
      <c r="V856" s="9" t="str">
        <f>"Q"&amp;INT((MONTH(SalesData[[#This Row],[Order Date]])+2)/3)&amp;"-"&amp;YEAR(SalesData[[#This Row],[Order Date]])</f>
        <v>Q1-2023</v>
      </c>
    </row>
    <row r="857" spans="1:22" x14ac:dyDescent="0.35">
      <c r="A857" t="s">
        <v>974</v>
      </c>
      <c r="B857" s="1">
        <v>44961</v>
      </c>
      <c r="C857" t="s">
        <v>113</v>
      </c>
      <c r="D857" t="s">
        <v>80</v>
      </c>
      <c r="E857">
        <v>4633953481</v>
      </c>
      <c r="F857" t="s">
        <v>185</v>
      </c>
      <c r="G857" t="s">
        <v>11381</v>
      </c>
      <c r="H857" t="s">
        <v>165</v>
      </c>
      <c r="I857" t="s">
        <v>36</v>
      </c>
      <c r="J857" t="s">
        <v>65</v>
      </c>
      <c r="K857">
        <v>4562.18</v>
      </c>
      <c r="L857">
        <v>654.97</v>
      </c>
      <c r="M857" t="s">
        <v>65</v>
      </c>
      <c r="N857">
        <v>0.143565137719248</v>
      </c>
      <c r="O857" t="s">
        <v>11351</v>
      </c>
      <c r="P857" t="s">
        <v>11352</v>
      </c>
      <c r="R857" t="s">
        <v>11353</v>
      </c>
      <c r="S857">
        <f>IF(SalesData[[#This Row],[Return Status]]="Returned",1,0)</f>
        <v>0</v>
      </c>
      <c r="U857" s="2">
        <f>EOMONTH(SalesData[[#This Row],[Order Date]],0)</f>
        <v>44985</v>
      </c>
      <c r="V857" s="9" t="str">
        <f>"Q"&amp;INT((MONTH(SalesData[[#This Row],[Order Date]])+2)/3)&amp;"-"&amp;YEAR(SalesData[[#This Row],[Order Date]])</f>
        <v>Q1-2023</v>
      </c>
    </row>
    <row r="858" spans="1:22" x14ac:dyDescent="0.35">
      <c r="A858" t="s">
        <v>975</v>
      </c>
      <c r="B858" s="1">
        <v>44978</v>
      </c>
      <c r="C858" t="s">
        <v>71</v>
      </c>
      <c r="D858" t="s">
        <v>13</v>
      </c>
      <c r="E858">
        <v>2817751239</v>
      </c>
      <c r="F858" t="s">
        <v>78</v>
      </c>
      <c r="G858" t="s">
        <v>11362</v>
      </c>
      <c r="H858" t="s">
        <v>16</v>
      </c>
      <c r="I858" t="s">
        <v>17</v>
      </c>
      <c r="J858" t="s">
        <v>65</v>
      </c>
      <c r="K858">
        <v>1894.38</v>
      </c>
      <c r="L858">
        <v>537.05999999999995</v>
      </c>
      <c r="M858" t="s">
        <v>65</v>
      </c>
      <c r="N858">
        <v>0.283501726158426</v>
      </c>
      <c r="O858" t="s">
        <v>11351</v>
      </c>
      <c r="P858" t="s">
        <v>11354</v>
      </c>
      <c r="R858" t="s">
        <v>11353</v>
      </c>
      <c r="S858">
        <f>IF(SalesData[[#This Row],[Return Status]]="Returned",1,0)</f>
        <v>0</v>
      </c>
      <c r="U858" s="2">
        <f>EOMONTH(SalesData[[#This Row],[Order Date]],0)</f>
        <v>44985</v>
      </c>
      <c r="V858" s="9" t="str">
        <f>"Q"&amp;INT((MONTH(SalesData[[#This Row],[Order Date]])+2)/3)&amp;"-"&amp;YEAR(SalesData[[#This Row],[Order Date]])</f>
        <v>Q1-2023</v>
      </c>
    </row>
    <row r="859" spans="1:22" x14ac:dyDescent="0.35">
      <c r="A859" t="s">
        <v>976</v>
      </c>
      <c r="B859" s="1">
        <v>44980</v>
      </c>
      <c r="C859" t="s">
        <v>205</v>
      </c>
      <c r="D859" t="s">
        <v>72</v>
      </c>
      <c r="E859">
        <v>6546772051</v>
      </c>
      <c r="F859" t="s">
        <v>140</v>
      </c>
      <c r="G859" t="s">
        <v>141</v>
      </c>
      <c r="H859" t="s">
        <v>121</v>
      </c>
      <c r="I859" t="s">
        <v>17</v>
      </c>
      <c r="J859" t="s">
        <v>61</v>
      </c>
      <c r="K859">
        <v>630.07000000000005</v>
      </c>
      <c r="L859">
        <v>84.27</v>
      </c>
      <c r="M859" t="s">
        <v>62</v>
      </c>
      <c r="N859">
        <v>0.13374704397924</v>
      </c>
      <c r="O859" t="s">
        <v>11355</v>
      </c>
      <c r="P859" t="s">
        <v>11352</v>
      </c>
      <c r="R859" t="s">
        <v>11353</v>
      </c>
      <c r="S859">
        <f>IF(SalesData[[#This Row],[Return Status]]="Returned",1,0)</f>
        <v>0</v>
      </c>
      <c r="T859">
        <v>2793.38</v>
      </c>
      <c r="U859" s="2">
        <f>EOMONTH(SalesData[[#This Row],[Order Date]],0)</f>
        <v>44985</v>
      </c>
      <c r="V859" s="9" t="str">
        <f>"Q"&amp;INT((MONTH(SalesData[[#This Row],[Order Date]])+2)/3)&amp;"-"&amp;YEAR(SalesData[[#This Row],[Order Date]])</f>
        <v>Q1-2023</v>
      </c>
    </row>
    <row r="860" spans="1:22" x14ac:dyDescent="0.35">
      <c r="A860" t="s">
        <v>977</v>
      </c>
      <c r="B860" s="1">
        <v>44983</v>
      </c>
      <c r="C860" t="s">
        <v>149</v>
      </c>
      <c r="D860" t="s">
        <v>99</v>
      </c>
      <c r="E860">
        <v>1754380274</v>
      </c>
      <c r="F860" t="s">
        <v>78</v>
      </c>
      <c r="G860" t="s">
        <v>15</v>
      </c>
      <c r="H860" t="s">
        <v>16</v>
      </c>
      <c r="I860" t="s">
        <v>17</v>
      </c>
      <c r="J860" t="s">
        <v>62</v>
      </c>
      <c r="K860">
        <v>1928.95</v>
      </c>
      <c r="L860">
        <v>142.24</v>
      </c>
      <c r="M860" t="s">
        <v>62</v>
      </c>
      <c r="N860">
        <v>7.3739599263848196E-2</v>
      </c>
      <c r="O860" t="s">
        <v>11351</v>
      </c>
      <c r="P860" t="s">
        <v>11356</v>
      </c>
      <c r="R860" t="s">
        <v>11353</v>
      </c>
      <c r="S860">
        <f>IF(SalesData[[#This Row],[Return Status]]="Returned",1,0)</f>
        <v>0</v>
      </c>
      <c r="T860">
        <v>2085.91</v>
      </c>
      <c r="U860" s="2">
        <f>EOMONTH(SalesData[[#This Row],[Order Date]],0)</f>
        <v>44985</v>
      </c>
      <c r="V860" s="9" t="str">
        <f>"Q"&amp;INT((MONTH(SalesData[[#This Row],[Order Date]])+2)/3)&amp;"-"&amp;YEAR(SalesData[[#This Row],[Order Date]])</f>
        <v>Q1-2023</v>
      </c>
    </row>
    <row r="861" spans="1:22" x14ac:dyDescent="0.35">
      <c r="A861" t="s">
        <v>978</v>
      </c>
      <c r="B861" s="1">
        <v>44983</v>
      </c>
      <c r="C861" t="s">
        <v>57</v>
      </c>
      <c r="D861" t="s">
        <v>72</v>
      </c>
      <c r="E861">
        <v>766420763</v>
      </c>
      <c r="F861" t="s">
        <v>22</v>
      </c>
      <c r="G861" t="s">
        <v>23</v>
      </c>
      <c r="H861" t="s">
        <v>24</v>
      </c>
      <c r="I861" t="s">
        <v>17</v>
      </c>
      <c r="J861" t="s">
        <v>43</v>
      </c>
      <c r="K861">
        <v>1057.06</v>
      </c>
      <c r="L861">
        <v>188.25</v>
      </c>
      <c r="M861" t="s">
        <v>43</v>
      </c>
      <c r="N861">
        <v>0.17808828259512199</v>
      </c>
      <c r="O861" t="s">
        <v>11351</v>
      </c>
      <c r="P861" t="s">
        <v>11352</v>
      </c>
      <c r="R861" t="s">
        <v>11353</v>
      </c>
      <c r="S861">
        <f>IF(SalesData[[#This Row],[Return Status]]="Returned",1,0)</f>
        <v>0</v>
      </c>
      <c r="T861">
        <v>2821.33</v>
      </c>
      <c r="U861" s="2">
        <f>EOMONTH(SalesData[[#This Row],[Order Date]],0)</f>
        <v>44985</v>
      </c>
      <c r="V861" s="9" t="str">
        <f>"Q"&amp;INT((MONTH(SalesData[[#This Row],[Order Date]])+2)/3)&amp;"-"&amp;YEAR(SalesData[[#This Row],[Order Date]])</f>
        <v>Q1-2023</v>
      </c>
    </row>
    <row r="862" spans="1:22" x14ac:dyDescent="0.35">
      <c r="A862" t="s">
        <v>979</v>
      </c>
      <c r="B862" s="1">
        <v>44964</v>
      </c>
      <c r="C862" t="s">
        <v>325</v>
      </c>
      <c r="D862" t="s">
        <v>39</v>
      </c>
      <c r="E862">
        <v>9060488693</v>
      </c>
      <c r="F862" t="s">
        <v>133</v>
      </c>
      <c r="G862" t="s">
        <v>89</v>
      </c>
      <c r="H862" t="s">
        <v>90</v>
      </c>
      <c r="I862" t="s">
        <v>31</v>
      </c>
      <c r="J862" t="s">
        <v>65</v>
      </c>
      <c r="K862">
        <v>1313.35</v>
      </c>
      <c r="L862">
        <v>162.4</v>
      </c>
      <c r="M862" t="s">
        <v>65</v>
      </c>
      <c r="N862">
        <v>0.123653253131305</v>
      </c>
      <c r="O862" t="s">
        <v>11351</v>
      </c>
      <c r="P862" t="s">
        <v>11352</v>
      </c>
      <c r="R862" t="s">
        <v>11353</v>
      </c>
      <c r="S862">
        <f>IF(SalesData[[#This Row],[Return Status]]="Returned",1,0)</f>
        <v>0</v>
      </c>
      <c r="T862">
        <v>207.68</v>
      </c>
      <c r="U862" s="2">
        <f>EOMONTH(SalesData[[#This Row],[Order Date]],0)</f>
        <v>44985</v>
      </c>
      <c r="V862" s="9" t="str">
        <f>"Q"&amp;INT((MONTH(SalesData[[#This Row],[Order Date]])+2)/3)&amp;"-"&amp;YEAR(SalesData[[#This Row],[Order Date]])</f>
        <v>Q1-2023</v>
      </c>
    </row>
    <row r="863" spans="1:22" x14ac:dyDescent="0.35">
      <c r="A863" t="s">
        <v>980</v>
      </c>
      <c r="B863" s="1">
        <v>44965</v>
      </c>
      <c r="C863" t="s">
        <v>49</v>
      </c>
      <c r="D863" t="s">
        <v>27</v>
      </c>
      <c r="E863">
        <v>9764053567</v>
      </c>
      <c r="F863" t="s">
        <v>107</v>
      </c>
      <c r="G863" t="s">
        <v>15</v>
      </c>
      <c r="H863" t="s">
        <v>16</v>
      </c>
      <c r="I863" t="s">
        <v>17</v>
      </c>
      <c r="J863" t="s">
        <v>19</v>
      </c>
      <c r="K863">
        <v>1734.42</v>
      </c>
      <c r="L863">
        <v>126.39</v>
      </c>
      <c r="M863" t="s">
        <v>19</v>
      </c>
      <c r="N863">
        <v>7.2871622790327606E-2</v>
      </c>
      <c r="O863" t="s">
        <v>11351</v>
      </c>
      <c r="P863" t="s">
        <v>11356</v>
      </c>
      <c r="R863" t="s">
        <v>11353</v>
      </c>
      <c r="S863">
        <f>IF(SalesData[[#This Row],[Return Status]]="Returned",1,0)</f>
        <v>0</v>
      </c>
      <c r="T863">
        <v>2085.91</v>
      </c>
      <c r="U863" s="2">
        <f>EOMONTH(SalesData[[#This Row],[Order Date]],0)</f>
        <v>44985</v>
      </c>
      <c r="V863" s="9" t="str">
        <f>"Q"&amp;INT((MONTH(SalesData[[#This Row],[Order Date]])+2)/3)&amp;"-"&amp;YEAR(SalesData[[#This Row],[Order Date]])</f>
        <v>Q1-2023</v>
      </c>
    </row>
    <row r="864" spans="1:22" x14ac:dyDescent="0.35">
      <c r="A864" t="s">
        <v>982</v>
      </c>
      <c r="B864" s="1">
        <v>44972</v>
      </c>
      <c r="C864" t="s">
        <v>325</v>
      </c>
      <c r="D864" t="s">
        <v>80</v>
      </c>
      <c r="E864">
        <v>9830521690</v>
      </c>
      <c r="F864" t="s">
        <v>159</v>
      </c>
      <c r="G864" t="s">
        <v>11375</v>
      </c>
      <c r="H864" t="s">
        <v>11357</v>
      </c>
      <c r="I864" t="s">
        <v>31</v>
      </c>
      <c r="J864" t="s">
        <v>18</v>
      </c>
      <c r="K864">
        <v>4974.6099999999997</v>
      </c>
      <c r="L864">
        <v>1470.82</v>
      </c>
      <c r="M864" t="s">
        <v>19</v>
      </c>
      <c r="N864">
        <v>0.29566538884455301</v>
      </c>
      <c r="O864" t="s">
        <v>11351</v>
      </c>
      <c r="P864" t="s">
        <v>11354</v>
      </c>
      <c r="R864" t="s">
        <v>11353</v>
      </c>
      <c r="S864">
        <f>IF(SalesData[[#This Row],[Return Status]]="Returned",1,0)</f>
        <v>0</v>
      </c>
      <c r="U864" s="2">
        <f>EOMONTH(SalesData[[#This Row],[Order Date]],0)</f>
        <v>44985</v>
      </c>
      <c r="V864" s="9" t="str">
        <f>"Q"&amp;INT((MONTH(SalesData[[#This Row],[Order Date]])+2)/3)&amp;"-"&amp;YEAR(SalesData[[#This Row],[Order Date]])</f>
        <v>Q1-2023</v>
      </c>
    </row>
    <row r="865" spans="1:22" x14ac:dyDescent="0.35">
      <c r="A865" t="s">
        <v>983</v>
      </c>
      <c r="B865" s="1">
        <v>44977</v>
      </c>
      <c r="C865" t="s">
        <v>184</v>
      </c>
      <c r="D865" t="s">
        <v>13</v>
      </c>
      <c r="E865">
        <v>7703163705</v>
      </c>
      <c r="F865" t="s">
        <v>312</v>
      </c>
      <c r="G865" t="s">
        <v>141</v>
      </c>
      <c r="H865" t="s">
        <v>121</v>
      </c>
      <c r="I865" t="s">
        <v>17</v>
      </c>
      <c r="J865" t="s">
        <v>62</v>
      </c>
      <c r="K865">
        <v>2078.08</v>
      </c>
      <c r="L865">
        <v>319.79000000000002</v>
      </c>
      <c r="M865" t="s">
        <v>62</v>
      </c>
      <c r="N865">
        <v>0.153887242069603</v>
      </c>
      <c r="O865" t="s">
        <v>11351</v>
      </c>
      <c r="P865" t="s">
        <v>11352</v>
      </c>
      <c r="R865" t="s">
        <v>11353</v>
      </c>
      <c r="S865">
        <f>IF(SalesData[[#This Row],[Return Status]]="Returned",1,0)</f>
        <v>0</v>
      </c>
      <c r="T865">
        <v>2793.38</v>
      </c>
      <c r="U865" s="2">
        <f>EOMONTH(SalesData[[#This Row],[Order Date]],0)</f>
        <v>44985</v>
      </c>
      <c r="V865" s="9" t="str">
        <f>"Q"&amp;INT((MONTH(SalesData[[#This Row],[Order Date]])+2)/3)&amp;"-"&amp;YEAR(SalesData[[#This Row],[Order Date]])</f>
        <v>Q1-2023</v>
      </c>
    </row>
    <row r="866" spans="1:22" x14ac:dyDescent="0.35">
      <c r="A866" t="s">
        <v>984</v>
      </c>
      <c r="B866" s="1">
        <v>44968</v>
      </c>
      <c r="C866" t="s">
        <v>26</v>
      </c>
      <c r="D866" t="s">
        <v>39</v>
      </c>
      <c r="E866">
        <v>6380839065</v>
      </c>
      <c r="F866" t="s">
        <v>147</v>
      </c>
      <c r="G866" t="s">
        <v>84</v>
      </c>
      <c r="H866" t="s">
        <v>85</v>
      </c>
      <c r="I866" t="s">
        <v>31</v>
      </c>
      <c r="J866" t="s">
        <v>18</v>
      </c>
      <c r="K866">
        <v>561.45000000000005</v>
      </c>
      <c r="L866">
        <v>108.35</v>
      </c>
      <c r="M866" t="s">
        <v>19</v>
      </c>
      <c r="N866">
        <v>0.19298245614035101</v>
      </c>
      <c r="O866" t="s">
        <v>11355</v>
      </c>
      <c r="P866" t="s">
        <v>11352</v>
      </c>
      <c r="R866" t="s">
        <v>11353</v>
      </c>
      <c r="S866">
        <f>IF(SalesData[[#This Row],[Return Status]]="Returned",1,0)</f>
        <v>0</v>
      </c>
      <c r="T866">
        <v>847.14</v>
      </c>
      <c r="U866" s="2">
        <f>EOMONTH(SalesData[[#This Row],[Order Date]],0)</f>
        <v>44985</v>
      </c>
      <c r="V866" s="9" t="str">
        <f>"Q"&amp;INT((MONTH(SalesData[[#This Row],[Order Date]])+2)/3)&amp;"-"&amp;YEAR(SalesData[[#This Row],[Order Date]])</f>
        <v>Q1-2023</v>
      </c>
    </row>
    <row r="867" spans="1:22" x14ac:dyDescent="0.35">
      <c r="A867" t="s">
        <v>985</v>
      </c>
      <c r="B867" s="1">
        <v>44980</v>
      </c>
      <c r="C867" t="s">
        <v>57</v>
      </c>
      <c r="D867" t="s">
        <v>145</v>
      </c>
      <c r="E867">
        <v>9163504960</v>
      </c>
      <c r="F867" t="s">
        <v>206</v>
      </c>
      <c r="G867" t="s">
        <v>89</v>
      </c>
      <c r="H867" t="s">
        <v>90</v>
      </c>
      <c r="I867" t="s">
        <v>31</v>
      </c>
      <c r="J867" t="s">
        <v>19</v>
      </c>
      <c r="K867">
        <v>4123.83</v>
      </c>
      <c r="L867">
        <v>628.79</v>
      </c>
      <c r="M867" t="s">
        <v>19</v>
      </c>
      <c r="N867">
        <v>0.15247718746893099</v>
      </c>
      <c r="O867" t="s">
        <v>11351</v>
      </c>
      <c r="P867" t="s">
        <v>11352</v>
      </c>
      <c r="R867" t="s">
        <v>11353</v>
      </c>
      <c r="S867">
        <f>IF(SalesData[[#This Row],[Return Status]]="Returned",1,0)</f>
        <v>0</v>
      </c>
      <c r="T867">
        <v>207.68</v>
      </c>
      <c r="U867" s="2">
        <f>EOMONTH(SalesData[[#This Row],[Order Date]],0)</f>
        <v>44985</v>
      </c>
      <c r="V867" s="9" t="str">
        <f>"Q"&amp;INT((MONTH(SalesData[[#This Row],[Order Date]])+2)/3)&amp;"-"&amp;YEAR(SalesData[[#This Row],[Order Date]])</f>
        <v>Q1-2023</v>
      </c>
    </row>
    <row r="868" spans="1:22" x14ac:dyDescent="0.35">
      <c r="A868" t="s">
        <v>986</v>
      </c>
      <c r="B868" s="1">
        <v>44975</v>
      </c>
      <c r="C868" t="s">
        <v>325</v>
      </c>
      <c r="D868" t="s">
        <v>27</v>
      </c>
      <c r="E868">
        <v>708864067</v>
      </c>
      <c r="F868" t="s">
        <v>120</v>
      </c>
      <c r="G868" t="s">
        <v>141</v>
      </c>
      <c r="H868" t="s">
        <v>121</v>
      </c>
      <c r="I868" t="s">
        <v>17</v>
      </c>
      <c r="J868" t="s">
        <v>18</v>
      </c>
      <c r="K868">
        <v>2833.92</v>
      </c>
      <c r="L868">
        <v>729.59</v>
      </c>
      <c r="M868" t="s">
        <v>19</v>
      </c>
      <c r="N868">
        <v>0.25744904584462502</v>
      </c>
      <c r="O868" t="s">
        <v>11351</v>
      </c>
      <c r="P868" t="s">
        <v>11354</v>
      </c>
      <c r="R868" t="s">
        <v>11353</v>
      </c>
      <c r="S868">
        <f>IF(SalesData[[#This Row],[Return Status]]="Returned",1,0)</f>
        <v>0</v>
      </c>
      <c r="T868">
        <v>2793.38</v>
      </c>
      <c r="U868" s="2">
        <f>EOMONTH(SalesData[[#This Row],[Order Date]],0)</f>
        <v>44985</v>
      </c>
      <c r="V868" s="9" t="str">
        <f>"Q"&amp;INT((MONTH(SalesData[[#This Row],[Order Date]])+2)/3)&amp;"-"&amp;YEAR(SalesData[[#This Row],[Order Date]])</f>
        <v>Q1-2023</v>
      </c>
    </row>
    <row r="869" spans="1:22" x14ac:dyDescent="0.35">
      <c r="A869" t="s">
        <v>987</v>
      </c>
      <c r="B869" s="1">
        <v>44967</v>
      </c>
      <c r="C869" t="s">
        <v>97</v>
      </c>
      <c r="D869" t="s">
        <v>99</v>
      </c>
      <c r="E869">
        <v>9044890932</v>
      </c>
      <c r="F869" t="s">
        <v>58</v>
      </c>
      <c r="G869" t="s">
        <v>59</v>
      </c>
      <c r="H869" t="s">
        <v>60</v>
      </c>
      <c r="I869" t="s">
        <v>31</v>
      </c>
      <c r="J869" t="s">
        <v>42</v>
      </c>
      <c r="K869">
        <v>1238.5</v>
      </c>
      <c r="L869">
        <v>59.64</v>
      </c>
      <c r="M869" t="s">
        <v>43</v>
      </c>
      <c r="N869">
        <v>4.8155026241421102E-2</v>
      </c>
      <c r="O869" t="s">
        <v>11351</v>
      </c>
      <c r="P869" t="s">
        <v>11356</v>
      </c>
      <c r="R869" t="s">
        <v>11353</v>
      </c>
      <c r="S869">
        <f>IF(SalesData[[#This Row],[Return Status]]="Returned",1,0)</f>
        <v>0</v>
      </c>
      <c r="T869">
        <v>2183.56</v>
      </c>
      <c r="U869" s="2">
        <f>EOMONTH(SalesData[[#This Row],[Order Date]],0)</f>
        <v>44985</v>
      </c>
      <c r="V869" s="9" t="str">
        <f>"Q"&amp;INT((MONTH(SalesData[[#This Row],[Order Date]])+2)/3)&amp;"-"&amp;YEAR(SalesData[[#This Row],[Order Date]])</f>
        <v>Q1-2023</v>
      </c>
    </row>
    <row r="870" spans="1:22" x14ac:dyDescent="0.35">
      <c r="A870" t="s">
        <v>988</v>
      </c>
      <c r="B870" s="1">
        <v>44974</v>
      </c>
      <c r="C870" t="s">
        <v>26</v>
      </c>
      <c r="D870" t="s">
        <v>99</v>
      </c>
      <c r="E870">
        <v>5450369888</v>
      </c>
      <c r="F870" t="s">
        <v>33</v>
      </c>
      <c r="G870" t="s">
        <v>34</v>
      </c>
      <c r="H870" t="s">
        <v>35</v>
      </c>
      <c r="I870" t="s">
        <v>36</v>
      </c>
      <c r="J870" t="s">
        <v>18</v>
      </c>
      <c r="K870">
        <v>4378.2299999999996</v>
      </c>
      <c r="L870">
        <v>479.53</v>
      </c>
      <c r="M870" t="s">
        <v>19</v>
      </c>
      <c r="N870">
        <v>0.109525995664915</v>
      </c>
      <c r="O870" t="s">
        <v>11351</v>
      </c>
      <c r="P870" t="s">
        <v>11352</v>
      </c>
      <c r="R870" t="s">
        <v>11353</v>
      </c>
      <c r="S870">
        <f>IF(SalesData[[#This Row],[Return Status]]="Returned",1,0)</f>
        <v>0</v>
      </c>
      <c r="U870" s="2">
        <f>EOMONTH(SalesData[[#This Row],[Order Date]],0)</f>
        <v>44985</v>
      </c>
      <c r="V870" s="9" t="str">
        <f>"Q"&amp;INT((MONTH(SalesData[[#This Row],[Order Date]])+2)/3)&amp;"-"&amp;YEAR(SalesData[[#This Row],[Order Date]])</f>
        <v>Q1-2023</v>
      </c>
    </row>
    <row r="871" spans="1:22" x14ac:dyDescent="0.35">
      <c r="A871" t="s">
        <v>989</v>
      </c>
      <c r="B871" s="1">
        <v>44978</v>
      </c>
      <c r="C871" t="s">
        <v>194</v>
      </c>
      <c r="D871" t="s">
        <v>99</v>
      </c>
      <c r="E871">
        <v>1244129075</v>
      </c>
      <c r="F871" t="s">
        <v>357</v>
      </c>
      <c r="G871" t="s">
        <v>164</v>
      </c>
      <c r="H871" t="s">
        <v>165</v>
      </c>
      <c r="I871" t="s">
        <v>36</v>
      </c>
      <c r="J871" t="s">
        <v>62</v>
      </c>
      <c r="K871">
        <v>4757.87</v>
      </c>
      <c r="L871">
        <v>294.2</v>
      </c>
      <c r="M871" t="s">
        <v>62</v>
      </c>
      <c r="N871">
        <v>6.1834392280579298E-2</v>
      </c>
      <c r="O871" t="s">
        <v>11351</v>
      </c>
      <c r="P871" t="s">
        <v>11356</v>
      </c>
      <c r="R871" t="s">
        <v>11353</v>
      </c>
      <c r="S871">
        <f>IF(SalesData[[#This Row],[Return Status]]="Returned",1,0)</f>
        <v>0</v>
      </c>
      <c r="U871" s="2">
        <f>EOMONTH(SalesData[[#This Row],[Order Date]],0)</f>
        <v>44985</v>
      </c>
      <c r="V871" s="9" t="str">
        <f>"Q"&amp;INT((MONTH(SalesData[[#This Row],[Order Date]])+2)/3)&amp;"-"&amp;YEAR(SalesData[[#This Row],[Order Date]])</f>
        <v>Q1-2023</v>
      </c>
    </row>
    <row r="872" spans="1:22" x14ac:dyDescent="0.35">
      <c r="A872" t="s">
        <v>990</v>
      </c>
      <c r="B872" s="1">
        <v>44967</v>
      </c>
      <c r="C872" t="s">
        <v>184</v>
      </c>
      <c r="D872" t="s">
        <v>145</v>
      </c>
      <c r="E872">
        <v>1062941937</v>
      </c>
      <c r="F872" t="s">
        <v>50</v>
      </c>
      <c r="G872" t="s">
        <v>34</v>
      </c>
      <c r="H872" t="s">
        <v>35</v>
      </c>
      <c r="I872" t="s">
        <v>36</v>
      </c>
      <c r="J872" t="s">
        <v>62</v>
      </c>
      <c r="K872">
        <v>3520.89</v>
      </c>
      <c r="L872">
        <v>200.57</v>
      </c>
      <c r="M872" t="s">
        <v>62</v>
      </c>
      <c r="N872">
        <v>5.6965710374365597E-2</v>
      </c>
      <c r="O872" t="s">
        <v>11351</v>
      </c>
      <c r="P872" t="s">
        <v>11356</v>
      </c>
      <c r="R872" t="s">
        <v>11353</v>
      </c>
      <c r="S872">
        <f>IF(SalesData[[#This Row],[Return Status]]="Returned",1,0)</f>
        <v>0</v>
      </c>
      <c r="U872" s="2">
        <f>EOMONTH(SalesData[[#This Row],[Order Date]],0)</f>
        <v>44985</v>
      </c>
      <c r="V872" s="9" t="str">
        <f>"Q"&amp;INT((MONTH(SalesData[[#This Row],[Order Date]])+2)/3)&amp;"-"&amp;YEAR(SalesData[[#This Row],[Order Date]])</f>
        <v>Q1-2023</v>
      </c>
    </row>
    <row r="873" spans="1:22" x14ac:dyDescent="0.35">
      <c r="A873" t="s">
        <v>991</v>
      </c>
      <c r="B873" s="1">
        <v>44964</v>
      </c>
      <c r="C873" t="s">
        <v>124</v>
      </c>
      <c r="D873" t="s">
        <v>80</v>
      </c>
      <c r="E873">
        <v>4612096173</v>
      </c>
      <c r="F873" t="s">
        <v>100</v>
      </c>
      <c r="G873" t="s">
        <v>34</v>
      </c>
      <c r="H873" t="s">
        <v>35</v>
      </c>
      <c r="I873" t="s">
        <v>36</v>
      </c>
      <c r="J873" t="s">
        <v>43</v>
      </c>
      <c r="K873">
        <v>1590.72</v>
      </c>
      <c r="L873">
        <v>106.75</v>
      </c>
      <c r="M873" t="s">
        <v>43</v>
      </c>
      <c r="N873">
        <v>6.7107976262321498E-2</v>
      </c>
      <c r="O873" t="s">
        <v>11351</v>
      </c>
      <c r="P873" t="s">
        <v>11356</v>
      </c>
      <c r="R873" t="s">
        <v>11353</v>
      </c>
      <c r="S873">
        <f>IF(SalesData[[#This Row],[Return Status]]="Returned",1,0)</f>
        <v>0</v>
      </c>
      <c r="U873" s="2">
        <f>EOMONTH(SalesData[[#This Row],[Order Date]],0)</f>
        <v>44985</v>
      </c>
      <c r="V873" s="9" t="str">
        <f>"Q"&amp;INT((MONTH(SalesData[[#This Row],[Order Date]])+2)/3)&amp;"-"&amp;YEAR(SalesData[[#This Row],[Order Date]])</f>
        <v>Q1-2023</v>
      </c>
    </row>
    <row r="874" spans="1:22" x14ac:dyDescent="0.35">
      <c r="A874" t="s">
        <v>993</v>
      </c>
      <c r="B874" s="1">
        <v>44970</v>
      </c>
      <c r="C874" t="s">
        <v>132</v>
      </c>
      <c r="D874" t="s">
        <v>72</v>
      </c>
      <c r="E874">
        <v>5819204877</v>
      </c>
      <c r="F874" t="s">
        <v>292</v>
      </c>
      <c r="G874" t="s">
        <v>69</v>
      </c>
      <c r="H874" t="s">
        <v>41</v>
      </c>
      <c r="I874" t="s">
        <v>31</v>
      </c>
      <c r="J874" t="s">
        <v>65</v>
      </c>
      <c r="K874">
        <v>4808.9799999999996</v>
      </c>
      <c r="L874">
        <v>1287.7</v>
      </c>
      <c r="M874" t="s">
        <v>65</v>
      </c>
      <c r="N874">
        <v>0.26776988051520301</v>
      </c>
      <c r="O874" t="s">
        <v>11351</v>
      </c>
      <c r="P874" t="s">
        <v>11354</v>
      </c>
      <c r="R874" t="s">
        <v>11353</v>
      </c>
      <c r="S874">
        <f>IF(SalesData[[#This Row],[Return Status]]="Returned",1,0)</f>
        <v>0</v>
      </c>
      <c r="T874">
        <v>2081.52</v>
      </c>
      <c r="U874" s="2">
        <f>EOMONTH(SalesData[[#This Row],[Order Date]],0)</f>
        <v>44985</v>
      </c>
      <c r="V874" s="9" t="str">
        <f>"Q"&amp;INT((MONTH(SalesData[[#This Row],[Order Date]])+2)/3)&amp;"-"&amp;YEAR(SalesData[[#This Row],[Order Date]])</f>
        <v>Q1-2023</v>
      </c>
    </row>
    <row r="875" spans="1:22" x14ac:dyDescent="0.35">
      <c r="A875" t="s">
        <v>994</v>
      </c>
      <c r="B875" s="1">
        <v>44978</v>
      </c>
      <c r="C875" t="s">
        <v>87</v>
      </c>
      <c r="D875" t="s">
        <v>145</v>
      </c>
      <c r="E875">
        <v>5784640858</v>
      </c>
      <c r="F875" t="s">
        <v>206</v>
      </c>
      <c r="G875" t="s">
        <v>89</v>
      </c>
      <c r="H875" t="s">
        <v>90</v>
      </c>
      <c r="I875" t="s">
        <v>31</v>
      </c>
      <c r="J875" t="s">
        <v>18</v>
      </c>
      <c r="K875">
        <v>3503.36</v>
      </c>
      <c r="L875">
        <v>777.26</v>
      </c>
      <c r="M875" t="s">
        <v>19</v>
      </c>
      <c r="N875">
        <v>0.22186129886737299</v>
      </c>
      <c r="O875" t="s">
        <v>11351</v>
      </c>
      <c r="P875" t="s">
        <v>11354</v>
      </c>
      <c r="R875" t="s">
        <v>11353</v>
      </c>
      <c r="S875">
        <f>IF(SalesData[[#This Row],[Return Status]]="Returned",1,0)</f>
        <v>0</v>
      </c>
      <c r="T875">
        <v>207.68</v>
      </c>
      <c r="U875" s="2">
        <f>EOMONTH(SalesData[[#This Row],[Order Date]],0)</f>
        <v>44985</v>
      </c>
      <c r="V875" s="9" t="str">
        <f>"Q"&amp;INT((MONTH(SalesData[[#This Row],[Order Date]])+2)/3)&amp;"-"&amp;YEAR(SalesData[[#This Row],[Order Date]])</f>
        <v>Q1-2023</v>
      </c>
    </row>
    <row r="876" spans="1:22" x14ac:dyDescent="0.35">
      <c r="A876" t="s">
        <v>995</v>
      </c>
      <c r="B876" s="1">
        <v>44958</v>
      </c>
      <c r="C876" t="s">
        <v>45</v>
      </c>
      <c r="D876" t="s">
        <v>145</v>
      </c>
      <c r="E876">
        <v>5435519628</v>
      </c>
      <c r="F876" t="s">
        <v>83</v>
      </c>
      <c r="G876" t="s">
        <v>251</v>
      </c>
      <c r="H876" t="s">
        <v>85</v>
      </c>
      <c r="I876" t="s">
        <v>31</v>
      </c>
      <c r="J876" t="s">
        <v>62</v>
      </c>
      <c r="K876">
        <v>2675.75</v>
      </c>
      <c r="L876">
        <v>335.06</v>
      </c>
      <c r="M876" t="s">
        <v>62</v>
      </c>
      <c r="N876">
        <v>0.12522096608427499</v>
      </c>
      <c r="O876" t="s">
        <v>11351</v>
      </c>
      <c r="P876" t="s">
        <v>11352</v>
      </c>
      <c r="R876" t="s">
        <v>11353</v>
      </c>
      <c r="S876">
        <f>IF(SalesData[[#This Row],[Return Status]]="Returned",1,0)</f>
        <v>0</v>
      </c>
      <c r="U876" s="2">
        <f>EOMONTH(SalesData[[#This Row],[Order Date]],0)</f>
        <v>44985</v>
      </c>
      <c r="V876" s="9" t="str">
        <f>"Q"&amp;INT((MONTH(SalesData[[#This Row],[Order Date]])+2)/3)&amp;"-"&amp;YEAR(SalesData[[#This Row],[Order Date]])</f>
        <v>Q1-2023</v>
      </c>
    </row>
    <row r="877" spans="1:22" x14ac:dyDescent="0.35">
      <c r="A877" t="s">
        <v>996</v>
      </c>
      <c r="B877" s="1">
        <v>44966</v>
      </c>
      <c r="C877" t="s">
        <v>113</v>
      </c>
      <c r="D877" t="s">
        <v>72</v>
      </c>
      <c r="E877">
        <v>2012234149</v>
      </c>
      <c r="F877" t="s">
        <v>137</v>
      </c>
      <c r="G877" t="s">
        <v>11384</v>
      </c>
      <c r="H877" t="s">
        <v>11357</v>
      </c>
      <c r="I877" t="s">
        <v>36</v>
      </c>
      <c r="J877" t="s">
        <v>62</v>
      </c>
      <c r="K877">
        <v>1984.21</v>
      </c>
      <c r="L877">
        <v>504.98</v>
      </c>
      <c r="M877" t="s">
        <v>62</v>
      </c>
      <c r="N877">
        <v>0.25449927175046999</v>
      </c>
      <c r="O877" t="s">
        <v>11351</v>
      </c>
      <c r="P877" t="s">
        <v>11354</v>
      </c>
      <c r="R877" t="s">
        <v>11353</v>
      </c>
      <c r="S877">
        <f>IF(SalesData[[#This Row],[Return Status]]="Returned",1,0)</f>
        <v>0</v>
      </c>
      <c r="U877" s="2">
        <f>EOMONTH(SalesData[[#This Row],[Order Date]],0)</f>
        <v>44985</v>
      </c>
      <c r="V877" s="9" t="str">
        <f>"Q"&amp;INT((MONTH(SalesData[[#This Row],[Order Date]])+2)/3)&amp;"-"&amp;YEAR(SalesData[[#This Row],[Order Date]])</f>
        <v>Q1-2023</v>
      </c>
    </row>
    <row r="878" spans="1:22" x14ac:dyDescent="0.35">
      <c r="A878" t="s">
        <v>997</v>
      </c>
      <c r="B878" s="1">
        <v>44958</v>
      </c>
      <c r="C878" t="s">
        <v>97</v>
      </c>
      <c r="D878" t="s">
        <v>27</v>
      </c>
      <c r="E878">
        <v>6321740039</v>
      </c>
      <c r="F878" t="s">
        <v>133</v>
      </c>
      <c r="G878" t="s">
        <v>89</v>
      </c>
      <c r="H878" t="s">
        <v>90</v>
      </c>
      <c r="I878" t="s">
        <v>31</v>
      </c>
      <c r="J878" t="s">
        <v>18</v>
      </c>
      <c r="K878">
        <v>1866.26</v>
      </c>
      <c r="L878">
        <v>157.16999999999999</v>
      </c>
      <c r="M878" t="s">
        <v>19</v>
      </c>
      <c r="N878">
        <v>8.4216561465176407E-2</v>
      </c>
      <c r="O878" t="s">
        <v>11351</v>
      </c>
      <c r="P878" t="s">
        <v>11356</v>
      </c>
      <c r="R878" t="s">
        <v>11353</v>
      </c>
      <c r="S878">
        <f>IF(SalesData[[#This Row],[Return Status]]="Returned",1,0)</f>
        <v>0</v>
      </c>
      <c r="T878">
        <v>207.68</v>
      </c>
      <c r="U878" s="2">
        <f>EOMONTH(SalesData[[#This Row],[Order Date]],0)</f>
        <v>44985</v>
      </c>
      <c r="V878" s="9" t="str">
        <f>"Q"&amp;INT((MONTH(SalesData[[#This Row],[Order Date]])+2)/3)&amp;"-"&amp;YEAR(SalesData[[#This Row],[Order Date]])</f>
        <v>Q1-2023</v>
      </c>
    </row>
    <row r="879" spans="1:22" x14ac:dyDescent="0.35">
      <c r="A879" t="s">
        <v>999</v>
      </c>
      <c r="B879" s="1">
        <v>44983</v>
      </c>
      <c r="C879" t="s">
        <v>71</v>
      </c>
      <c r="D879" t="s">
        <v>39</v>
      </c>
      <c r="E879">
        <v>2346176231</v>
      </c>
      <c r="F879" t="s">
        <v>410</v>
      </c>
      <c r="G879" t="s">
        <v>29</v>
      </c>
      <c r="H879" t="s">
        <v>30</v>
      </c>
      <c r="I879" t="s">
        <v>31</v>
      </c>
      <c r="J879" t="s">
        <v>18</v>
      </c>
      <c r="K879">
        <v>1429.91</v>
      </c>
      <c r="L879">
        <v>78.86</v>
      </c>
      <c r="M879" t="s">
        <v>19</v>
      </c>
      <c r="N879">
        <v>5.5150324146274902E-2</v>
      </c>
      <c r="O879" t="s">
        <v>11351</v>
      </c>
      <c r="P879" t="s">
        <v>11356</v>
      </c>
      <c r="R879" t="s">
        <v>11353</v>
      </c>
      <c r="S879">
        <f>IF(SalesData[[#This Row],[Return Status]]="Returned",1,0)</f>
        <v>0</v>
      </c>
      <c r="T879">
        <v>2788.38</v>
      </c>
      <c r="U879" s="2">
        <f>EOMONTH(SalesData[[#This Row],[Order Date]],0)</f>
        <v>44985</v>
      </c>
      <c r="V879" s="9" t="str">
        <f>"Q"&amp;INT((MONTH(SalesData[[#This Row],[Order Date]])+2)/3)&amp;"-"&amp;YEAR(SalesData[[#This Row],[Order Date]])</f>
        <v>Q1-2023</v>
      </c>
    </row>
    <row r="880" spans="1:22" x14ac:dyDescent="0.35">
      <c r="A880" t="s">
        <v>1000</v>
      </c>
      <c r="B880" s="1">
        <v>44962</v>
      </c>
      <c r="C880" t="s">
        <v>111</v>
      </c>
      <c r="D880" t="s">
        <v>99</v>
      </c>
      <c r="E880">
        <v>7277685760</v>
      </c>
      <c r="F880" t="s">
        <v>116</v>
      </c>
      <c r="G880" t="s">
        <v>74</v>
      </c>
      <c r="H880" t="s">
        <v>75</v>
      </c>
      <c r="I880" t="s">
        <v>36</v>
      </c>
      <c r="J880" t="s">
        <v>62</v>
      </c>
      <c r="K880">
        <v>4097.57</v>
      </c>
      <c r="L880">
        <v>1096.51</v>
      </c>
      <c r="M880" t="s">
        <v>62</v>
      </c>
      <c r="N880">
        <v>0.267600065404618</v>
      </c>
      <c r="O880" t="s">
        <v>11351</v>
      </c>
      <c r="P880" t="s">
        <v>11354</v>
      </c>
      <c r="R880" t="s">
        <v>11353</v>
      </c>
      <c r="S880">
        <f>IF(SalesData[[#This Row],[Return Status]]="Returned",1,0)</f>
        <v>0</v>
      </c>
      <c r="T880">
        <v>2420.2800000000002</v>
      </c>
      <c r="U880" s="2">
        <f>EOMONTH(SalesData[[#This Row],[Order Date]],0)</f>
        <v>44985</v>
      </c>
      <c r="V880" s="9" t="str">
        <f>"Q"&amp;INT((MONTH(SalesData[[#This Row],[Order Date]])+2)/3)&amp;"-"&amp;YEAR(SalesData[[#This Row],[Order Date]])</f>
        <v>Q1-2023</v>
      </c>
    </row>
    <row r="881" spans="1:22" x14ac:dyDescent="0.35">
      <c r="A881" t="s">
        <v>1001</v>
      </c>
      <c r="B881" s="1">
        <v>44962</v>
      </c>
      <c r="C881" t="s">
        <v>45</v>
      </c>
      <c r="D881" t="s">
        <v>39</v>
      </c>
      <c r="E881">
        <v>9993242024</v>
      </c>
      <c r="F881" t="s">
        <v>68</v>
      </c>
      <c r="G881" t="s">
        <v>69</v>
      </c>
      <c r="H881" t="s">
        <v>41</v>
      </c>
      <c r="I881" t="s">
        <v>31</v>
      </c>
      <c r="J881" t="s">
        <v>62</v>
      </c>
      <c r="K881">
        <v>3847.54</v>
      </c>
      <c r="L881">
        <v>290.18</v>
      </c>
      <c r="M881" t="s">
        <v>62</v>
      </c>
      <c r="N881">
        <v>7.5419618769395499E-2</v>
      </c>
      <c r="O881" t="s">
        <v>11351</v>
      </c>
      <c r="P881" t="s">
        <v>11356</v>
      </c>
      <c r="R881" t="s">
        <v>11353</v>
      </c>
      <c r="S881">
        <f>IF(SalesData[[#This Row],[Return Status]]="Returned",1,0)</f>
        <v>0</v>
      </c>
      <c r="T881">
        <v>2081.52</v>
      </c>
      <c r="U881" s="2">
        <f>EOMONTH(SalesData[[#This Row],[Order Date]],0)</f>
        <v>44985</v>
      </c>
      <c r="V881" s="9" t="str">
        <f>"Q"&amp;INT((MONTH(SalesData[[#This Row],[Order Date]])+2)/3)&amp;"-"&amp;YEAR(SalesData[[#This Row],[Order Date]])</f>
        <v>Q1-2023</v>
      </c>
    </row>
    <row r="882" spans="1:22" x14ac:dyDescent="0.35">
      <c r="A882" t="s">
        <v>1002</v>
      </c>
      <c r="B882" s="1">
        <v>44967</v>
      </c>
      <c r="C882" t="s">
        <v>124</v>
      </c>
      <c r="D882" t="s">
        <v>46</v>
      </c>
      <c r="E882">
        <v>2548536268</v>
      </c>
      <c r="F882" t="s">
        <v>81</v>
      </c>
      <c r="G882" t="s">
        <v>74</v>
      </c>
      <c r="H882" t="s">
        <v>11357</v>
      </c>
      <c r="I882" t="s">
        <v>36</v>
      </c>
      <c r="J882" t="s">
        <v>65</v>
      </c>
      <c r="K882">
        <v>3675.03</v>
      </c>
      <c r="L882">
        <v>374.41</v>
      </c>
      <c r="M882" t="s">
        <v>65</v>
      </c>
      <c r="N882">
        <v>0.101879440439942</v>
      </c>
      <c r="O882" t="s">
        <v>11351</v>
      </c>
      <c r="P882" t="s">
        <v>11352</v>
      </c>
      <c r="R882" t="s">
        <v>11353</v>
      </c>
      <c r="S882">
        <f>IF(SalesData[[#This Row],[Return Status]]="Returned",1,0)</f>
        <v>0</v>
      </c>
      <c r="T882">
        <v>2420.2800000000002</v>
      </c>
      <c r="U882" s="2">
        <f>EOMONTH(SalesData[[#This Row],[Order Date]],0)</f>
        <v>44985</v>
      </c>
      <c r="V882" s="9" t="str">
        <f>"Q"&amp;INT((MONTH(SalesData[[#This Row],[Order Date]])+2)/3)&amp;"-"&amp;YEAR(SalesData[[#This Row],[Order Date]])</f>
        <v>Q1-2023</v>
      </c>
    </row>
    <row r="883" spans="1:22" x14ac:dyDescent="0.35">
      <c r="A883" t="s">
        <v>1003</v>
      </c>
      <c r="B883" s="1">
        <v>44974</v>
      </c>
      <c r="C883" t="s">
        <v>52</v>
      </c>
      <c r="D883" t="s">
        <v>72</v>
      </c>
      <c r="E883">
        <v>2164359900</v>
      </c>
      <c r="F883" t="s">
        <v>170</v>
      </c>
      <c r="G883" t="s">
        <v>69</v>
      </c>
      <c r="H883" t="s">
        <v>41</v>
      </c>
      <c r="I883" t="s">
        <v>31</v>
      </c>
      <c r="J883" t="s">
        <v>43</v>
      </c>
      <c r="K883">
        <v>268.56</v>
      </c>
      <c r="L883">
        <v>43.5</v>
      </c>
      <c r="M883" t="s">
        <v>43</v>
      </c>
      <c r="N883">
        <v>0.16197497765862401</v>
      </c>
      <c r="O883" t="s">
        <v>11361</v>
      </c>
      <c r="P883" t="s">
        <v>11352</v>
      </c>
      <c r="R883" t="s">
        <v>11353</v>
      </c>
      <c r="S883">
        <f>IF(SalesData[[#This Row],[Return Status]]="Returned",1,0)</f>
        <v>0</v>
      </c>
      <c r="T883">
        <v>2081.52</v>
      </c>
      <c r="U883" s="2">
        <f>EOMONTH(SalesData[[#This Row],[Order Date]],0)</f>
        <v>44985</v>
      </c>
      <c r="V883" s="9" t="str">
        <f>"Q"&amp;INT((MONTH(SalesData[[#This Row],[Order Date]])+2)/3)&amp;"-"&amp;YEAR(SalesData[[#This Row],[Order Date]])</f>
        <v>Q1-2023</v>
      </c>
    </row>
    <row r="884" spans="1:22" x14ac:dyDescent="0.35">
      <c r="A884" t="s">
        <v>1004</v>
      </c>
      <c r="B884" s="1">
        <v>44962</v>
      </c>
      <c r="C884" t="s">
        <v>49</v>
      </c>
      <c r="D884" t="s">
        <v>72</v>
      </c>
      <c r="E884">
        <v>4370661875</v>
      </c>
      <c r="F884" t="s">
        <v>127</v>
      </c>
      <c r="G884" t="s">
        <v>29</v>
      </c>
      <c r="H884" t="s">
        <v>30</v>
      </c>
      <c r="I884" t="s">
        <v>31</v>
      </c>
      <c r="J884" t="s">
        <v>19</v>
      </c>
      <c r="K884">
        <v>3779.99</v>
      </c>
      <c r="L884">
        <v>525.86</v>
      </c>
      <c r="M884" t="s">
        <v>19</v>
      </c>
      <c r="N884">
        <v>0.139116770150186</v>
      </c>
      <c r="O884" t="s">
        <v>11351</v>
      </c>
      <c r="P884" t="s">
        <v>11352</v>
      </c>
      <c r="Q884" t="s">
        <v>11359</v>
      </c>
      <c r="R884" t="s">
        <v>11360</v>
      </c>
      <c r="S884">
        <f>IF(SalesData[[#This Row],[Return Status]]="Returned",1,0)</f>
        <v>1</v>
      </c>
      <c r="T884">
        <v>2788.38</v>
      </c>
      <c r="U884" s="2">
        <f>EOMONTH(SalesData[[#This Row],[Order Date]],0)</f>
        <v>44985</v>
      </c>
      <c r="V884" s="9" t="str">
        <f>"Q"&amp;INT((MONTH(SalesData[[#This Row],[Order Date]])+2)/3)&amp;"-"&amp;YEAR(SalesData[[#This Row],[Order Date]])</f>
        <v>Q1-2023</v>
      </c>
    </row>
    <row r="885" spans="1:22" x14ac:dyDescent="0.35">
      <c r="A885" t="s">
        <v>1005</v>
      </c>
      <c r="B885" s="1">
        <v>44962</v>
      </c>
      <c r="C885" t="s">
        <v>111</v>
      </c>
      <c r="D885" t="s">
        <v>39</v>
      </c>
      <c r="E885">
        <v>2910845078</v>
      </c>
      <c r="F885" t="s">
        <v>81</v>
      </c>
      <c r="G885" t="s">
        <v>74</v>
      </c>
      <c r="H885" t="s">
        <v>75</v>
      </c>
      <c r="I885" t="s">
        <v>36</v>
      </c>
      <c r="J885" t="s">
        <v>61</v>
      </c>
      <c r="K885">
        <v>185.67</v>
      </c>
      <c r="L885">
        <v>50.66</v>
      </c>
      <c r="M885" t="s">
        <v>62</v>
      </c>
      <c r="N885">
        <v>0.27284967953896699</v>
      </c>
      <c r="O885" t="s">
        <v>11361</v>
      </c>
      <c r="P885" t="s">
        <v>11354</v>
      </c>
      <c r="R885" t="s">
        <v>11353</v>
      </c>
      <c r="S885">
        <f>IF(SalesData[[#This Row],[Return Status]]="Returned",1,0)</f>
        <v>0</v>
      </c>
      <c r="T885">
        <v>2420.2800000000002</v>
      </c>
      <c r="U885" s="2">
        <f>EOMONTH(SalesData[[#This Row],[Order Date]],0)</f>
        <v>44985</v>
      </c>
      <c r="V885" s="9" t="str">
        <f>"Q"&amp;INT((MONTH(SalesData[[#This Row],[Order Date]])+2)/3)&amp;"-"&amp;YEAR(SalesData[[#This Row],[Order Date]])</f>
        <v>Q1-2023</v>
      </c>
    </row>
    <row r="886" spans="1:22" x14ac:dyDescent="0.35">
      <c r="A886" t="s">
        <v>1006</v>
      </c>
      <c r="B886" s="1">
        <v>44970</v>
      </c>
      <c r="C886" t="s">
        <v>325</v>
      </c>
      <c r="D886" t="s">
        <v>39</v>
      </c>
      <c r="E886">
        <v>3067182226</v>
      </c>
      <c r="F886" t="s">
        <v>50</v>
      </c>
      <c r="G886" t="s">
        <v>34</v>
      </c>
      <c r="H886" t="s">
        <v>35</v>
      </c>
      <c r="I886" t="s">
        <v>36</v>
      </c>
      <c r="J886" t="s">
        <v>62</v>
      </c>
      <c r="K886">
        <v>3860.06</v>
      </c>
      <c r="L886">
        <v>587.01</v>
      </c>
      <c r="M886" t="s">
        <v>62</v>
      </c>
      <c r="N886">
        <v>0.152072765708305</v>
      </c>
      <c r="O886" t="s">
        <v>11351</v>
      </c>
      <c r="P886" t="s">
        <v>11352</v>
      </c>
      <c r="R886" t="s">
        <v>11353</v>
      </c>
      <c r="S886">
        <f>IF(SalesData[[#This Row],[Return Status]]="Returned",1,0)</f>
        <v>0</v>
      </c>
      <c r="U886" s="2">
        <f>EOMONTH(SalesData[[#This Row],[Order Date]],0)</f>
        <v>44985</v>
      </c>
      <c r="V886" s="9" t="str">
        <f>"Q"&amp;INT((MONTH(SalesData[[#This Row],[Order Date]])+2)/3)&amp;"-"&amp;YEAR(SalesData[[#This Row],[Order Date]])</f>
        <v>Q1-2023</v>
      </c>
    </row>
    <row r="887" spans="1:22" x14ac:dyDescent="0.35">
      <c r="A887" t="s">
        <v>1007</v>
      </c>
      <c r="B887" s="1">
        <v>44968</v>
      </c>
      <c r="C887" t="s">
        <v>149</v>
      </c>
      <c r="D887" t="s">
        <v>46</v>
      </c>
      <c r="E887">
        <v>6739634289</v>
      </c>
      <c r="F887" t="s">
        <v>410</v>
      </c>
      <c r="G887" t="s">
        <v>11370</v>
      </c>
      <c r="H887" t="s">
        <v>30</v>
      </c>
      <c r="I887" t="s">
        <v>31</v>
      </c>
      <c r="J887" t="s">
        <v>18</v>
      </c>
      <c r="K887">
        <v>4243.84</v>
      </c>
      <c r="L887">
        <v>1094.22</v>
      </c>
      <c r="M887" t="s">
        <v>19</v>
      </c>
      <c r="N887">
        <v>0.25783724174332701</v>
      </c>
      <c r="O887" t="s">
        <v>11351</v>
      </c>
      <c r="P887" t="s">
        <v>11354</v>
      </c>
      <c r="R887" t="s">
        <v>11353</v>
      </c>
      <c r="S887">
        <f>IF(SalesData[[#This Row],[Return Status]]="Returned",1,0)</f>
        <v>0</v>
      </c>
      <c r="U887" s="2">
        <f>EOMONTH(SalesData[[#This Row],[Order Date]],0)</f>
        <v>44985</v>
      </c>
      <c r="V887" s="9" t="str">
        <f>"Q"&amp;INT((MONTH(SalesData[[#This Row],[Order Date]])+2)/3)&amp;"-"&amp;YEAR(SalesData[[#This Row],[Order Date]])</f>
        <v>Q1-2023</v>
      </c>
    </row>
    <row r="888" spans="1:22" x14ac:dyDescent="0.35">
      <c r="A888" t="s">
        <v>1008</v>
      </c>
      <c r="B888" s="1">
        <v>44964</v>
      </c>
      <c r="C888" t="s">
        <v>12</v>
      </c>
      <c r="D888" t="s">
        <v>80</v>
      </c>
      <c r="E888">
        <v>1867066320</v>
      </c>
      <c r="F888" t="s">
        <v>83</v>
      </c>
      <c r="G888" t="s">
        <v>84</v>
      </c>
      <c r="H888" t="s">
        <v>85</v>
      </c>
      <c r="I888" t="s">
        <v>31</v>
      </c>
      <c r="J888" t="s">
        <v>65</v>
      </c>
      <c r="K888">
        <v>2383.34</v>
      </c>
      <c r="L888">
        <v>678.65</v>
      </c>
      <c r="M888" t="s">
        <v>65</v>
      </c>
      <c r="N888">
        <v>0.28474745525187301</v>
      </c>
      <c r="O888" t="s">
        <v>11351</v>
      </c>
      <c r="P888" t="s">
        <v>11354</v>
      </c>
      <c r="R888" t="s">
        <v>11353</v>
      </c>
      <c r="S888">
        <f>IF(SalesData[[#This Row],[Return Status]]="Returned",1,0)</f>
        <v>0</v>
      </c>
      <c r="T888">
        <v>847.14</v>
      </c>
      <c r="U888" s="2">
        <f>EOMONTH(SalesData[[#This Row],[Order Date]],0)</f>
        <v>44985</v>
      </c>
      <c r="V888" s="9" t="str">
        <f>"Q"&amp;INT((MONTH(SalesData[[#This Row],[Order Date]])+2)/3)&amp;"-"&amp;YEAR(SalesData[[#This Row],[Order Date]])</f>
        <v>Q1-2023</v>
      </c>
    </row>
    <row r="889" spans="1:22" x14ac:dyDescent="0.35">
      <c r="A889" t="s">
        <v>1009</v>
      </c>
      <c r="B889" s="1">
        <v>44961</v>
      </c>
      <c r="C889" t="s">
        <v>67</v>
      </c>
      <c r="D889" t="s">
        <v>80</v>
      </c>
      <c r="E889">
        <v>5337170864</v>
      </c>
      <c r="F889" t="s">
        <v>83</v>
      </c>
      <c r="G889" t="s">
        <v>84</v>
      </c>
      <c r="H889" t="s">
        <v>85</v>
      </c>
      <c r="I889" t="s">
        <v>31</v>
      </c>
      <c r="J889" t="s">
        <v>42</v>
      </c>
      <c r="K889">
        <v>1047.1099999999999</v>
      </c>
      <c r="L889">
        <v>228.03</v>
      </c>
      <c r="M889" t="s">
        <v>43</v>
      </c>
      <c r="N889">
        <v>0.21777081681962701</v>
      </c>
      <c r="O889" t="s">
        <v>11351</v>
      </c>
      <c r="P889" t="s">
        <v>11354</v>
      </c>
      <c r="R889" t="s">
        <v>11353</v>
      </c>
      <c r="S889">
        <f>IF(SalesData[[#This Row],[Return Status]]="Returned",1,0)</f>
        <v>0</v>
      </c>
      <c r="T889">
        <v>847.14</v>
      </c>
      <c r="U889" s="2">
        <f>EOMONTH(SalesData[[#This Row],[Order Date]],0)</f>
        <v>44985</v>
      </c>
      <c r="V889" s="9" t="str">
        <f>"Q"&amp;INT((MONTH(SalesData[[#This Row],[Order Date]])+2)/3)&amp;"-"&amp;YEAR(SalesData[[#This Row],[Order Date]])</f>
        <v>Q1-2023</v>
      </c>
    </row>
    <row r="890" spans="1:22" x14ac:dyDescent="0.35">
      <c r="A890" t="s">
        <v>1010</v>
      </c>
      <c r="B890" s="1">
        <v>44969</v>
      </c>
      <c r="C890" t="s">
        <v>77</v>
      </c>
      <c r="D890" t="s">
        <v>46</v>
      </c>
      <c r="E890">
        <v>1459967069</v>
      </c>
      <c r="F890" t="s">
        <v>33</v>
      </c>
      <c r="G890" t="s">
        <v>34</v>
      </c>
      <c r="H890" t="s">
        <v>35</v>
      </c>
      <c r="I890" t="s">
        <v>36</v>
      </c>
      <c r="J890" t="s">
        <v>19</v>
      </c>
      <c r="K890">
        <v>29.92</v>
      </c>
      <c r="L890">
        <v>2.99</v>
      </c>
      <c r="M890" t="s">
        <v>19</v>
      </c>
      <c r="N890">
        <v>9.9933155080213901E-2</v>
      </c>
      <c r="O890" t="s">
        <v>11361</v>
      </c>
      <c r="P890" t="s">
        <v>11356</v>
      </c>
      <c r="Q890" t="s">
        <v>11373</v>
      </c>
      <c r="R890" t="s">
        <v>11360</v>
      </c>
      <c r="S890">
        <f>IF(SalesData[[#This Row],[Return Status]]="Returned",1,0)</f>
        <v>1</v>
      </c>
      <c r="U890" s="2">
        <f>EOMONTH(SalesData[[#This Row],[Order Date]],0)</f>
        <v>44985</v>
      </c>
      <c r="V890" s="9" t="str">
        <f>"Q"&amp;INT((MONTH(SalesData[[#This Row],[Order Date]])+2)/3)&amp;"-"&amp;YEAR(SalesData[[#This Row],[Order Date]])</f>
        <v>Q1-2023</v>
      </c>
    </row>
    <row r="891" spans="1:22" x14ac:dyDescent="0.35">
      <c r="A891" t="s">
        <v>1011</v>
      </c>
      <c r="B891" s="1">
        <v>44969</v>
      </c>
      <c r="C891" t="s">
        <v>97</v>
      </c>
      <c r="D891" t="s">
        <v>46</v>
      </c>
      <c r="E891">
        <v>2178167806</v>
      </c>
      <c r="F891" t="s">
        <v>53</v>
      </c>
      <c r="G891" t="s">
        <v>54</v>
      </c>
      <c r="H891" t="s">
        <v>55</v>
      </c>
      <c r="I891" t="s">
        <v>31</v>
      </c>
      <c r="J891" t="s">
        <v>19</v>
      </c>
      <c r="K891">
        <v>1731.82</v>
      </c>
      <c r="L891">
        <v>353.64</v>
      </c>
      <c r="M891" t="s">
        <v>19</v>
      </c>
      <c r="N891">
        <v>0.204201360418519</v>
      </c>
      <c r="O891" t="s">
        <v>11351</v>
      </c>
      <c r="P891" t="s">
        <v>11354</v>
      </c>
      <c r="R891" t="s">
        <v>11353</v>
      </c>
      <c r="S891">
        <f>IF(SalesData[[#This Row],[Return Status]]="Returned",1,0)</f>
        <v>0</v>
      </c>
      <c r="U891" s="2">
        <f>EOMONTH(SalesData[[#This Row],[Order Date]],0)</f>
        <v>44985</v>
      </c>
      <c r="V891" s="9" t="str">
        <f>"Q"&amp;INT((MONTH(SalesData[[#This Row],[Order Date]])+2)/3)&amp;"-"&amp;YEAR(SalesData[[#This Row],[Order Date]])</f>
        <v>Q1-2023</v>
      </c>
    </row>
    <row r="892" spans="1:22" x14ac:dyDescent="0.35">
      <c r="A892" t="s">
        <v>1012</v>
      </c>
      <c r="B892" s="1">
        <v>44962</v>
      </c>
      <c r="C892" t="s">
        <v>77</v>
      </c>
      <c r="D892" t="s">
        <v>145</v>
      </c>
      <c r="E892">
        <v>8150370170</v>
      </c>
      <c r="F892" t="s">
        <v>154</v>
      </c>
      <c r="G892" t="s">
        <v>1013</v>
      </c>
      <c r="H892" t="s">
        <v>11357</v>
      </c>
      <c r="I892" t="s">
        <v>31</v>
      </c>
      <c r="J892" t="s">
        <v>61</v>
      </c>
      <c r="K892">
        <v>1033.8599999999999</v>
      </c>
      <c r="L892">
        <v>174.27</v>
      </c>
      <c r="M892" t="s">
        <v>62</v>
      </c>
      <c r="N892">
        <v>0.16856247460971499</v>
      </c>
      <c r="O892" t="s">
        <v>11351</v>
      </c>
      <c r="P892" t="s">
        <v>11352</v>
      </c>
      <c r="R892" t="s">
        <v>11353</v>
      </c>
      <c r="S892">
        <f>IF(SalesData[[#This Row],[Return Status]]="Returned",1,0)</f>
        <v>0</v>
      </c>
      <c r="U892" s="2">
        <f>EOMONTH(SalesData[[#This Row],[Order Date]],0)</f>
        <v>44985</v>
      </c>
      <c r="V892" s="9" t="str">
        <f>"Q"&amp;INT((MONTH(SalesData[[#This Row],[Order Date]])+2)/3)&amp;"-"&amp;YEAR(SalesData[[#This Row],[Order Date]])</f>
        <v>Q1-2023</v>
      </c>
    </row>
    <row r="893" spans="1:22" x14ac:dyDescent="0.35">
      <c r="A893" t="s">
        <v>1014</v>
      </c>
      <c r="B893" s="1">
        <v>44965</v>
      </c>
      <c r="C893" t="s">
        <v>132</v>
      </c>
      <c r="D893" t="s">
        <v>145</v>
      </c>
      <c r="E893">
        <v>4485007288</v>
      </c>
      <c r="F893" t="s">
        <v>100</v>
      </c>
      <c r="G893" t="s">
        <v>34</v>
      </c>
      <c r="H893" t="s">
        <v>35</v>
      </c>
      <c r="I893" t="s">
        <v>36</v>
      </c>
      <c r="J893" t="s">
        <v>65</v>
      </c>
      <c r="K893">
        <v>462.31</v>
      </c>
      <c r="L893">
        <v>66.16</v>
      </c>
      <c r="M893" t="s">
        <v>65</v>
      </c>
      <c r="N893">
        <v>0.14310743873158699</v>
      </c>
      <c r="O893" t="s">
        <v>11361</v>
      </c>
      <c r="P893" t="s">
        <v>11352</v>
      </c>
      <c r="R893" t="s">
        <v>11353</v>
      </c>
      <c r="S893">
        <f>IF(SalesData[[#This Row],[Return Status]]="Returned",1,0)</f>
        <v>0</v>
      </c>
      <c r="U893" s="2">
        <f>EOMONTH(SalesData[[#This Row],[Order Date]],0)</f>
        <v>44985</v>
      </c>
      <c r="V893" s="9" t="str">
        <f>"Q"&amp;INT((MONTH(SalesData[[#This Row],[Order Date]])+2)/3)&amp;"-"&amp;YEAR(SalesData[[#This Row],[Order Date]])</f>
        <v>Q1-2023</v>
      </c>
    </row>
    <row r="894" spans="1:22" x14ac:dyDescent="0.35">
      <c r="A894" t="s">
        <v>1145</v>
      </c>
      <c r="B894" s="1">
        <v>44958</v>
      </c>
      <c r="C894" t="s">
        <v>94</v>
      </c>
      <c r="D894" t="s">
        <v>72</v>
      </c>
      <c r="E894">
        <v>2662497537</v>
      </c>
      <c r="F894" t="s">
        <v>120</v>
      </c>
      <c r="G894" t="s">
        <v>141</v>
      </c>
      <c r="H894" t="s">
        <v>121</v>
      </c>
      <c r="I894" t="s">
        <v>17</v>
      </c>
      <c r="J894" t="s">
        <v>42</v>
      </c>
      <c r="K894">
        <v>4037.66</v>
      </c>
      <c r="L894">
        <v>952.54</v>
      </c>
      <c r="M894" t="s">
        <v>43</v>
      </c>
      <c r="N894">
        <v>0.23591387090542501</v>
      </c>
      <c r="O894" t="s">
        <v>11351</v>
      </c>
      <c r="P894" t="s">
        <v>11354</v>
      </c>
      <c r="Q894" t="s">
        <v>11364</v>
      </c>
      <c r="R894" t="s">
        <v>11360</v>
      </c>
      <c r="S894">
        <f>IF(SalesData[[#This Row],[Return Status]]="Returned",1,0)</f>
        <v>1</v>
      </c>
      <c r="T894">
        <v>2793.38</v>
      </c>
      <c r="U894" s="2">
        <f>EOMONTH(SalesData[[#This Row],[Order Date]],0)</f>
        <v>44985</v>
      </c>
      <c r="V894" s="9" t="str">
        <f>"Q"&amp;INT((MONTH(SalesData[[#This Row],[Order Date]])+2)/3)&amp;"-"&amp;YEAR(SalesData[[#This Row],[Order Date]])</f>
        <v>Q1-2023</v>
      </c>
    </row>
    <row r="895" spans="1:22" x14ac:dyDescent="0.35">
      <c r="A895" t="s">
        <v>1015</v>
      </c>
      <c r="B895" s="1">
        <v>44963</v>
      </c>
      <c r="C895" t="s">
        <v>67</v>
      </c>
      <c r="D895" t="s">
        <v>39</v>
      </c>
      <c r="E895">
        <v>6620808203</v>
      </c>
      <c r="F895" t="s">
        <v>292</v>
      </c>
      <c r="G895" t="s">
        <v>11358</v>
      </c>
      <c r="H895" t="s">
        <v>41</v>
      </c>
      <c r="I895" t="s">
        <v>31</v>
      </c>
      <c r="J895" t="s">
        <v>19</v>
      </c>
      <c r="K895">
        <v>4971.4399999999996</v>
      </c>
      <c r="L895">
        <v>714.62</v>
      </c>
      <c r="M895" t="s">
        <v>19</v>
      </c>
      <c r="N895">
        <v>0.14374507185040999</v>
      </c>
      <c r="O895" t="s">
        <v>11351</v>
      </c>
      <c r="P895" t="s">
        <v>11352</v>
      </c>
      <c r="R895" t="s">
        <v>11353</v>
      </c>
      <c r="S895">
        <f>IF(SalesData[[#This Row],[Return Status]]="Returned",1,0)</f>
        <v>0</v>
      </c>
      <c r="U895" s="2">
        <f>EOMONTH(SalesData[[#This Row],[Order Date]],0)</f>
        <v>44985</v>
      </c>
      <c r="V895" s="9" t="str">
        <f>"Q"&amp;INT((MONTH(SalesData[[#This Row],[Order Date]])+2)/3)&amp;"-"&amp;YEAR(SalesData[[#This Row],[Order Date]])</f>
        <v>Q1-2023</v>
      </c>
    </row>
    <row r="896" spans="1:22" x14ac:dyDescent="0.35">
      <c r="A896" t="s">
        <v>1016</v>
      </c>
      <c r="B896" s="1">
        <v>44971</v>
      </c>
      <c r="C896" t="s">
        <v>49</v>
      </c>
      <c r="D896" t="s">
        <v>145</v>
      </c>
      <c r="E896">
        <v>4587012042</v>
      </c>
      <c r="F896" t="s">
        <v>53</v>
      </c>
      <c r="G896" t="s">
        <v>54</v>
      </c>
      <c r="H896" t="s">
        <v>55</v>
      </c>
      <c r="I896" t="s">
        <v>31</v>
      </c>
      <c r="J896" t="s">
        <v>61</v>
      </c>
      <c r="K896">
        <v>2936.12</v>
      </c>
      <c r="L896">
        <v>832.31</v>
      </c>
      <c r="M896" t="s">
        <v>62</v>
      </c>
      <c r="N896">
        <v>0.283472746345517</v>
      </c>
      <c r="O896" t="s">
        <v>11351</v>
      </c>
      <c r="P896" t="s">
        <v>11354</v>
      </c>
      <c r="R896" t="s">
        <v>11353</v>
      </c>
      <c r="S896">
        <f>IF(SalesData[[#This Row],[Return Status]]="Returned",1,0)</f>
        <v>0</v>
      </c>
      <c r="U896" s="2">
        <f>EOMONTH(SalesData[[#This Row],[Order Date]],0)</f>
        <v>44985</v>
      </c>
      <c r="V896" s="9" t="str">
        <f>"Q"&amp;INT((MONTH(SalesData[[#This Row],[Order Date]])+2)/3)&amp;"-"&amp;YEAR(SalesData[[#This Row],[Order Date]])</f>
        <v>Q1-2023</v>
      </c>
    </row>
    <row r="897" spans="1:22" x14ac:dyDescent="0.35">
      <c r="A897" t="s">
        <v>1017</v>
      </c>
      <c r="B897" s="1">
        <v>44975</v>
      </c>
      <c r="C897" t="s">
        <v>176</v>
      </c>
      <c r="D897" t="s">
        <v>39</v>
      </c>
      <c r="E897">
        <v>6039670243</v>
      </c>
      <c r="F897" t="s">
        <v>147</v>
      </c>
      <c r="G897" t="s">
        <v>84</v>
      </c>
      <c r="H897" t="s">
        <v>85</v>
      </c>
      <c r="I897" t="s">
        <v>31</v>
      </c>
      <c r="J897" t="s">
        <v>19</v>
      </c>
      <c r="K897">
        <v>229.3</v>
      </c>
      <c r="L897">
        <v>28.85</v>
      </c>
      <c r="M897" t="s">
        <v>19</v>
      </c>
      <c r="N897">
        <v>0.12581770606192799</v>
      </c>
      <c r="O897" t="s">
        <v>11361</v>
      </c>
      <c r="P897" t="s">
        <v>11352</v>
      </c>
      <c r="R897" t="s">
        <v>11353</v>
      </c>
      <c r="S897">
        <f>IF(SalesData[[#This Row],[Return Status]]="Returned",1,0)</f>
        <v>0</v>
      </c>
      <c r="T897">
        <v>847.14</v>
      </c>
      <c r="U897" s="2">
        <f>EOMONTH(SalesData[[#This Row],[Order Date]],0)</f>
        <v>44985</v>
      </c>
      <c r="V897" s="9" t="str">
        <f>"Q"&amp;INT((MONTH(SalesData[[#This Row],[Order Date]])+2)/3)&amp;"-"&amp;YEAR(SalesData[[#This Row],[Order Date]])</f>
        <v>Q1-2023</v>
      </c>
    </row>
    <row r="898" spans="1:22" x14ac:dyDescent="0.35">
      <c r="A898" t="s">
        <v>1018</v>
      </c>
      <c r="B898" s="1">
        <v>44982</v>
      </c>
      <c r="C898" t="s">
        <v>92</v>
      </c>
      <c r="D898" t="s">
        <v>72</v>
      </c>
      <c r="E898">
        <v>364882159</v>
      </c>
      <c r="F898" t="s">
        <v>109</v>
      </c>
      <c r="G898" t="s">
        <v>59</v>
      </c>
      <c r="H898" t="s">
        <v>60</v>
      </c>
      <c r="I898" t="s">
        <v>31</v>
      </c>
      <c r="J898" t="s">
        <v>19</v>
      </c>
      <c r="K898">
        <v>2067.35</v>
      </c>
      <c r="L898">
        <v>619.67999999999995</v>
      </c>
      <c r="M898" t="s">
        <v>19</v>
      </c>
      <c r="N898">
        <v>0.29974605170870899</v>
      </c>
      <c r="O898" t="s">
        <v>11351</v>
      </c>
      <c r="P898" t="s">
        <v>11354</v>
      </c>
      <c r="R898" t="s">
        <v>11353</v>
      </c>
      <c r="S898">
        <f>IF(SalesData[[#This Row],[Return Status]]="Returned",1,0)</f>
        <v>0</v>
      </c>
      <c r="T898">
        <v>2183.56</v>
      </c>
      <c r="U898" s="2">
        <f>EOMONTH(SalesData[[#This Row],[Order Date]],0)</f>
        <v>44985</v>
      </c>
      <c r="V898" s="9" t="str">
        <f>"Q"&amp;INT((MONTH(SalesData[[#This Row],[Order Date]])+2)/3)&amp;"-"&amp;YEAR(SalesData[[#This Row],[Order Date]])</f>
        <v>Q1-2023</v>
      </c>
    </row>
    <row r="899" spans="1:22" x14ac:dyDescent="0.35">
      <c r="A899" t="s">
        <v>1019</v>
      </c>
      <c r="B899" s="1">
        <v>44976</v>
      </c>
      <c r="C899" t="s">
        <v>149</v>
      </c>
      <c r="D899" t="s">
        <v>80</v>
      </c>
      <c r="E899">
        <v>4912594972</v>
      </c>
      <c r="F899" t="s">
        <v>238</v>
      </c>
      <c r="G899" t="s">
        <v>74</v>
      </c>
      <c r="H899" t="s">
        <v>75</v>
      </c>
      <c r="I899" t="s">
        <v>36</v>
      </c>
      <c r="J899" t="s">
        <v>62</v>
      </c>
      <c r="K899">
        <v>845.61</v>
      </c>
      <c r="L899">
        <v>119.14</v>
      </c>
      <c r="M899" t="s">
        <v>62</v>
      </c>
      <c r="N899">
        <v>0.14089237355282</v>
      </c>
      <c r="O899" t="s">
        <v>11355</v>
      </c>
      <c r="P899" t="s">
        <v>11352</v>
      </c>
      <c r="R899" t="s">
        <v>11353</v>
      </c>
      <c r="S899">
        <f>IF(SalesData[[#This Row],[Return Status]]="Returned",1,0)</f>
        <v>0</v>
      </c>
      <c r="T899">
        <v>2420.2800000000002</v>
      </c>
      <c r="U899" s="2">
        <f>EOMONTH(SalesData[[#This Row],[Order Date]],0)</f>
        <v>44985</v>
      </c>
      <c r="V899" s="9" t="str">
        <f>"Q"&amp;INT((MONTH(SalesData[[#This Row],[Order Date]])+2)/3)&amp;"-"&amp;YEAR(SalesData[[#This Row],[Order Date]])</f>
        <v>Q1-2023</v>
      </c>
    </row>
    <row r="900" spans="1:22" x14ac:dyDescent="0.35">
      <c r="A900" t="s">
        <v>1020</v>
      </c>
      <c r="B900" s="1">
        <v>44978</v>
      </c>
      <c r="C900" t="s">
        <v>87</v>
      </c>
      <c r="D900" t="s">
        <v>80</v>
      </c>
      <c r="E900">
        <v>2356999299</v>
      </c>
      <c r="F900" t="s">
        <v>109</v>
      </c>
      <c r="G900" t="s">
        <v>59</v>
      </c>
      <c r="H900" t="s">
        <v>60</v>
      </c>
      <c r="I900" t="s">
        <v>31</v>
      </c>
      <c r="J900" t="s">
        <v>61</v>
      </c>
      <c r="K900">
        <v>4328.5</v>
      </c>
      <c r="L900">
        <v>597.12</v>
      </c>
      <c r="M900" t="s">
        <v>62</v>
      </c>
      <c r="N900">
        <v>0.13795079126718299</v>
      </c>
      <c r="O900" t="s">
        <v>11351</v>
      </c>
      <c r="P900" t="s">
        <v>11352</v>
      </c>
      <c r="R900" t="s">
        <v>11353</v>
      </c>
      <c r="S900">
        <f>IF(SalesData[[#This Row],[Return Status]]="Returned",1,0)</f>
        <v>0</v>
      </c>
      <c r="T900">
        <v>2183.56</v>
      </c>
      <c r="U900" s="2">
        <f>EOMONTH(SalesData[[#This Row],[Order Date]],0)</f>
        <v>44985</v>
      </c>
      <c r="V900" s="9" t="str">
        <f>"Q"&amp;INT((MONTH(SalesData[[#This Row],[Order Date]])+2)/3)&amp;"-"&amp;YEAR(SalesData[[#This Row],[Order Date]])</f>
        <v>Q1-2023</v>
      </c>
    </row>
    <row r="901" spans="1:22" x14ac:dyDescent="0.35">
      <c r="A901" t="s">
        <v>1021</v>
      </c>
      <c r="B901" s="1">
        <v>44979</v>
      </c>
      <c r="C901" t="s">
        <v>132</v>
      </c>
      <c r="D901" t="s">
        <v>72</v>
      </c>
      <c r="E901">
        <v>1348208493</v>
      </c>
      <c r="F901" t="s">
        <v>95</v>
      </c>
      <c r="G901" t="s">
        <v>59</v>
      </c>
      <c r="H901" t="s">
        <v>11357</v>
      </c>
      <c r="I901" t="s">
        <v>31</v>
      </c>
      <c r="J901" t="s">
        <v>19</v>
      </c>
      <c r="K901">
        <v>790.69</v>
      </c>
      <c r="L901">
        <v>50.63</v>
      </c>
      <c r="M901" t="s">
        <v>19</v>
      </c>
      <c r="N901">
        <v>6.4032680317191296E-2</v>
      </c>
      <c r="O901" t="s">
        <v>11355</v>
      </c>
      <c r="P901" t="s">
        <v>11356</v>
      </c>
      <c r="R901" t="s">
        <v>11353</v>
      </c>
      <c r="S901">
        <f>IF(SalesData[[#This Row],[Return Status]]="Returned",1,0)</f>
        <v>0</v>
      </c>
      <c r="T901">
        <v>2183.56</v>
      </c>
      <c r="U901" s="2">
        <f>EOMONTH(SalesData[[#This Row],[Order Date]],0)</f>
        <v>44985</v>
      </c>
      <c r="V901" s="9" t="str">
        <f>"Q"&amp;INT((MONTH(SalesData[[#This Row],[Order Date]])+2)/3)&amp;"-"&amp;YEAR(SalesData[[#This Row],[Order Date]])</f>
        <v>Q1-2023</v>
      </c>
    </row>
    <row r="902" spans="1:22" x14ac:dyDescent="0.35">
      <c r="A902" t="s">
        <v>1022</v>
      </c>
      <c r="B902" s="1">
        <v>44972</v>
      </c>
      <c r="C902" t="s">
        <v>77</v>
      </c>
      <c r="D902" t="s">
        <v>13</v>
      </c>
      <c r="E902">
        <v>4304913410</v>
      </c>
      <c r="F902" t="s">
        <v>163</v>
      </c>
      <c r="G902" t="s">
        <v>164</v>
      </c>
      <c r="H902" t="s">
        <v>165</v>
      </c>
      <c r="I902" t="s">
        <v>36</v>
      </c>
      <c r="J902" t="s">
        <v>62</v>
      </c>
      <c r="K902">
        <v>679.33</v>
      </c>
      <c r="L902">
        <v>128.86000000000001</v>
      </c>
      <c r="M902" t="s">
        <v>62</v>
      </c>
      <c r="N902">
        <v>0.18968689738418701</v>
      </c>
      <c r="O902" t="s">
        <v>11355</v>
      </c>
      <c r="P902" t="s">
        <v>11352</v>
      </c>
      <c r="R902" t="s">
        <v>11353</v>
      </c>
      <c r="S902">
        <f>IF(SalesData[[#This Row],[Return Status]]="Returned",1,0)</f>
        <v>0</v>
      </c>
      <c r="U902" s="2">
        <f>EOMONTH(SalesData[[#This Row],[Order Date]],0)</f>
        <v>44985</v>
      </c>
      <c r="V902" s="9" t="str">
        <f>"Q"&amp;INT((MONTH(SalesData[[#This Row],[Order Date]])+2)/3)&amp;"-"&amp;YEAR(SalesData[[#This Row],[Order Date]])</f>
        <v>Q1-2023</v>
      </c>
    </row>
    <row r="903" spans="1:22" x14ac:dyDescent="0.35">
      <c r="A903" t="s">
        <v>1023</v>
      </c>
      <c r="B903" s="1">
        <v>44976</v>
      </c>
      <c r="C903" t="s">
        <v>57</v>
      </c>
      <c r="D903" t="s">
        <v>145</v>
      </c>
      <c r="E903">
        <v>823530976</v>
      </c>
      <c r="F903" t="s">
        <v>137</v>
      </c>
      <c r="G903" t="s">
        <v>34</v>
      </c>
      <c r="H903" t="s">
        <v>35</v>
      </c>
      <c r="I903" t="s">
        <v>36</v>
      </c>
      <c r="J903" t="s">
        <v>19</v>
      </c>
      <c r="K903">
        <v>643.01</v>
      </c>
      <c r="L903">
        <v>182.09</v>
      </c>
      <c r="M903" t="s">
        <v>19</v>
      </c>
      <c r="N903">
        <v>0.28318377630207903</v>
      </c>
      <c r="O903" t="s">
        <v>11355</v>
      </c>
      <c r="P903" t="s">
        <v>11354</v>
      </c>
      <c r="R903" t="s">
        <v>11353</v>
      </c>
      <c r="S903">
        <f>IF(SalesData[[#This Row],[Return Status]]="Returned",1,0)</f>
        <v>0</v>
      </c>
      <c r="U903" s="2">
        <f>EOMONTH(SalesData[[#This Row],[Order Date]],0)</f>
        <v>44985</v>
      </c>
      <c r="V903" s="9" t="str">
        <f>"Q"&amp;INT((MONTH(SalesData[[#This Row],[Order Date]])+2)/3)&amp;"-"&amp;YEAR(SalesData[[#This Row],[Order Date]])</f>
        <v>Q1-2023</v>
      </c>
    </row>
    <row r="904" spans="1:22" x14ac:dyDescent="0.35">
      <c r="A904" t="s">
        <v>1024</v>
      </c>
      <c r="B904" s="1">
        <v>44975</v>
      </c>
      <c r="C904" t="s">
        <v>52</v>
      </c>
      <c r="D904" t="s">
        <v>27</v>
      </c>
      <c r="E904">
        <v>3079661869</v>
      </c>
      <c r="F904" t="s">
        <v>147</v>
      </c>
      <c r="G904" t="s">
        <v>84</v>
      </c>
      <c r="H904" t="s">
        <v>85</v>
      </c>
      <c r="I904" t="s">
        <v>31</v>
      </c>
      <c r="J904" t="s">
        <v>19</v>
      </c>
      <c r="K904">
        <v>4250.88</v>
      </c>
      <c r="L904">
        <v>135.25</v>
      </c>
      <c r="M904" t="s">
        <v>19</v>
      </c>
      <c r="N904">
        <v>3.18169414333032E-2</v>
      </c>
      <c r="O904" t="s">
        <v>11351</v>
      </c>
      <c r="P904" t="s">
        <v>11356</v>
      </c>
      <c r="R904" t="s">
        <v>11353</v>
      </c>
      <c r="S904">
        <f>IF(SalesData[[#This Row],[Return Status]]="Returned",1,0)</f>
        <v>0</v>
      </c>
      <c r="T904">
        <v>847.14</v>
      </c>
      <c r="U904" s="2">
        <f>EOMONTH(SalesData[[#This Row],[Order Date]],0)</f>
        <v>44985</v>
      </c>
      <c r="V904" s="9" t="str">
        <f>"Q"&amp;INT((MONTH(SalesData[[#This Row],[Order Date]])+2)/3)&amp;"-"&amp;YEAR(SalesData[[#This Row],[Order Date]])</f>
        <v>Q1-2023</v>
      </c>
    </row>
    <row r="905" spans="1:22" x14ac:dyDescent="0.35">
      <c r="A905" t="s">
        <v>1025</v>
      </c>
      <c r="B905" s="1">
        <v>44981</v>
      </c>
      <c r="C905" t="s">
        <v>139</v>
      </c>
      <c r="D905" t="s">
        <v>99</v>
      </c>
      <c r="E905">
        <v>7956100777</v>
      </c>
      <c r="F905" t="s">
        <v>152</v>
      </c>
      <c r="G905" t="s">
        <v>23</v>
      </c>
      <c r="H905" t="s">
        <v>24</v>
      </c>
      <c r="I905" t="s">
        <v>17</v>
      </c>
      <c r="J905" t="s">
        <v>18</v>
      </c>
      <c r="K905">
        <v>1144.26</v>
      </c>
      <c r="L905">
        <v>60.95</v>
      </c>
      <c r="M905" t="s">
        <v>19</v>
      </c>
      <c r="N905">
        <v>5.3265866149301698E-2</v>
      </c>
      <c r="O905" t="s">
        <v>11351</v>
      </c>
      <c r="P905" t="s">
        <v>11356</v>
      </c>
      <c r="R905" t="s">
        <v>11353</v>
      </c>
      <c r="S905">
        <f>IF(SalesData[[#This Row],[Return Status]]="Returned",1,0)</f>
        <v>0</v>
      </c>
      <c r="T905">
        <v>2821.33</v>
      </c>
      <c r="U905" s="2">
        <f>EOMONTH(SalesData[[#This Row],[Order Date]],0)</f>
        <v>44985</v>
      </c>
      <c r="V905" s="9" t="str">
        <f>"Q"&amp;INT((MONTH(SalesData[[#This Row],[Order Date]])+2)/3)&amp;"-"&amp;YEAR(SalesData[[#This Row],[Order Date]])</f>
        <v>Q1-2023</v>
      </c>
    </row>
    <row r="906" spans="1:22" x14ac:dyDescent="0.35">
      <c r="A906" t="s">
        <v>1026</v>
      </c>
      <c r="B906" s="1">
        <v>44960</v>
      </c>
      <c r="C906" t="s">
        <v>92</v>
      </c>
      <c r="D906" t="s">
        <v>13</v>
      </c>
      <c r="E906">
        <v>9387337034</v>
      </c>
      <c r="F906" t="s">
        <v>81</v>
      </c>
      <c r="G906" t="s">
        <v>74</v>
      </c>
      <c r="H906" t="s">
        <v>75</v>
      </c>
      <c r="I906" t="s">
        <v>36</v>
      </c>
      <c r="J906" t="s">
        <v>19</v>
      </c>
      <c r="K906">
        <v>1447.32</v>
      </c>
      <c r="L906">
        <v>281.38</v>
      </c>
      <c r="M906" t="s">
        <v>19</v>
      </c>
      <c r="N906">
        <v>0.19441450404886301</v>
      </c>
      <c r="O906" t="s">
        <v>11351</v>
      </c>
      <c r="P906" t="s">
        <v>11352</v>
      </c>
      <c r="R906" t="s">
        <v>11353</v>
      </c>
      <c r="S906">
        <f>IF(SalesData[[#This Row],[Return Status]]="Returned",1,0)</f>
        <v>0</v>
      </c>
      <c r="T906">
        <v>2420.2800000000002</v>
      </c>
      <c r="U906" s="2">
        <f>EOMONTH(SalesData[[#This Row],[Order Date]],0)</f>
        <v>44985</v>
      </c>
      <c r="V906" s="9" t="str">
        <f>"Q"&amp;INT((MONTH(SalesData[[#This Row],[Order Date]])+2)/3)&amp;"-"&amp;YEAR(SalesData[[#This Row],[Order Date]])</f>
        <v>Q1-2023</v>
      </c>
    </row>
    <row r="907" spans="1:22" x14ac:dyDescent="0.35">
      <c r="A907" t="s">
        <v>1027</v>
      </c>
      <c r="B907" s="1">
        <v>44979</v>
      </c>
      <c r="C907" t="s">
        <v>52</v>
      </c>
      <c r="D907" t="s">
        <v>27</v>
      </c>
      <c r="E907">
        <v>1076519170</v>
      </c>
      <c r="F907" t="s">
        <v>47</v>
      </c>
      <c r="G907" t="s">
        <v>23</v>
      </c>
      <c r="H907" t="s">
        <v>24</v>
      </c>
      <c r="I907" t="s">
        <v>17</v>
      </c>
      <c r="J907" t="s">
        <v>62</v>
      </c>
      <c r="K907">
        <v>4322.1099999999997</v>
      </c>
      <c r="L907">
        <v>821.78</v>
      </c>
      <c r="M907" t="s">
        <v>62</v>
      </c>
      <c r="N907">
        <v>0.190133985483942</v>
      </c>
      <c r="O907" t="s">
        <v>11351</v>
      </c>
      <c r="P907" t="s">
        <v>11352</v>
      </c>
      <c r="R907" t="s">
        <v>11353</v>
      </c>
      <c r="S907">
        <f>IF(SalesData[[#This Row],[Return Status]]="Returned",1,0)</f>
        <v>0</v>
      </c>
      <c r="T907">
        <v>2821.33</v>
      </c>
      <c r="U907" s="2">
        <f>EOMONTH(SalesData[[#This Row],[Order Date]],0)</f>
        <v>44985</v>
      </c>
      <c r="V907" s="9" t="str">
        <f>"Q"&amp;INT((MONTH(SalesData[[#This Row],[Order Date]])+2)/3)&amp;"-"&amp;YEAR(SalesData[[#This Row],[Order Date]])</f>
        <v>Q1-2023</v>
      </c>
    </row>
    <row r="908" spans="1:22" x14ac:dyDescent="0.35">
      <c r="A908" t="s">
        <v>1028</v>
      </c>
      <c r="B908" s="1">
        <v>44967</v>
      </c>
      <c r="C908" t="s">
        <v>176</v>
      </c>
      <c r="D908" t="s">
        <v>46</v>
      </c>
      <c r="E908">
        <v>5581157449</v>
      </c>
      <c r="F908" t="s">
        <v>109</v>
      </c>
      <c r="G908" t="s">
        <v>59</v>
      </c>
      <c r="H908" t="s">
        <v>11357</v>
      </c>
      <c r="I908" t="s">
        <v>31</v>
      </c>
      <c r="J908" t="s">
        <v>19</v>
      </c>
      <c r="K908">
        <v>253.52</v>
      </c>
      <c r="L908">
        <v>41.28</v>
      </c>
      <c r="M908" t="s">
        <v>19</v>
      </c>
      <c r="N908">
        <v>0.16282739034395699</v>
      </c>
      <c r="O908" t="s">
        <v>11361</v>
      </c>
      <c r="P908" t="s">
        <v>11352</v>
      </c>
      <c r="R908" t="s">
        <v>11353</v>
      </c>
      <c r="S908">
        <f>IF(SalesData[[#This Row],[Return Status]]="Returned",1,0)</f>
        <v>0</v>
      </c>
      <c r="T908">
        <v>2183.56</v>
      </c>
      <c r="U908" s="2">
        <f>EOMONTH(SalesData[[#This Row],[Order Date]],0)</f>
        <v>44985</v>
      </c>
      <c r="V908" s="9" t="str">
        <f>"Q"&amp;INT((MONTH(SalesData[[#This Row],[Order Date]])+2)/3)&amp;"-"&amp;YEAR(SalesData[[#This Row],[Order Date]])</f>
        <v>Q1-2023</v>
      </c>
    </row>
    <row r="909" spans="1:22" x14ac:dyDescent="0.35">
      <c r="A909" t="s">
        <v>1029</v>
      </c>
      <c r="B909" s="1">
        <v>44969</v>
      </c>
      <c r="C909" t="s">
        <v>12</v>
      </c>
      <c r="D909" t="s">
        <v>72</v>
      </c>
      <c r="E909">
        <v>398221803</v>
      </c>
      <c r="F909" t="s">
        <v>154</v>
      </c>
      <c r="G909" t="s">
        <v>29</v>
      </c>
      <c r="H909" t="s">
        <v>30</v>
      </c>
      <c r="I909" t="s">
        <v>31</v>
      </c>
      <c r="J909" t="s">
        <v>42</v>
      </c>
      <c r="K909">
        <v>1207.97</v>
      </c>
      <c r="L909">
        <v>157.49</v>
      </c>
      <c r="M909" t="s">
        <v>43</v>
      </c>
      <c r="N909">
        <v>0.13037575436476101</v>
      </c>
      <c r="O909" t="s">
        <v>11351</v>
      </c>
      <c r="P909" t="s">
        <v>11352</v>
      </c>
      <c r="R909" t="s">
        <v>11353</v>
      </c>
      <c r="S909">
        <f>IF(SalesData[[#This Row],[Return Status]]="Returned",1,0)</f>
        <v>0</v>
      </c>
      <c r="T909">
        <v>2788.38</v>
      </c>
      <c r="U909" s="2">
        <f>EOMONTH(SalesData[[#This Row],[Order Date]],0)</f>
        <v>44985</v>
      </c>
      <c r="V909" s="9" t="str">
        <f>"Q"&amp;INT((MONTH(SalesData[[#This Row],[Order Date]])+2)/3)&amp;"-"&amp;YEAR(SalesData[[#This Row],[Order Date]])</f>
        <v>Q1-2023</v>
      </c>
    </row>
    <row r="910" spans="1:22" x14ac:dyDescent="0.35">
      <c r="A910" t="s">
        <v>1030</v>
      </c>
      <c r="B910" s="1">
        <v>44971</v>
      </c>
      <c r="C910" t="s">
        <v>92</v>
      </c>
      <c r="D910" t="s">
        <v>46</v>
      </c>
      <c r="E910">
        <v>2652951646</v>
      </c>
      <c r="F910" t="s">
        <v>109</v>
      </c>
      <c r="G910" t="s">
        <v>59</v>
      </c>
      <c r="H910" t="s">
        <v>60</v>
      </c>
      <c r="I910" t="s">
        <v>31</v>
      </c>
      <c r="J910" t="s">
        <v>61</v>
      </c>
      <c r="K910">
        <v>678.11</v>
      </c>
      <c r="L910">
        <v>30.5</v>
      </c>
      <c r="M910" t="s">
        <v>62</v>
      </c>
      <c r="N910">
        <v>4.4977953429384598E-2</v>
      </c>
      <c r="O910" t="s">
        <v>11355</v>
      </c>
      <c r="P910" t="s">
        <v>11356</v>
      </c>
      <c r="R910" t="s">
        <v>11353</v>
      </c>
      <c r="S910">
        <f>IF(SalesData[[#This Row],[Return Status]]="Returned",1,0)</f>
        <v>0</v>
      </c>
      <c r="T910">
        <v>2183.56</v>
      </c>
      <c r="U910" s="2">
        <f>EOMONTH(SalesData[[#This Row],[Order Date]],0)</f>
        <v>44985</v>
      </c>
      <c r="V910" s="9" t="str">
        <f>"Q"&amp;INT((MONTH(SalesData[[#This Row],[Order Date]])+2)/3)&amp;"-"&amp;YEAR(SalesData[[#This Row],[Order Date]])</f>
        <v>Q1-2023</v>
      </c>
    </row>
    <row r="911" spans="1:22" x14ac:dyDescent="0.35">
      <c r="A911" t="s">
        <v>1031</v>
      </c>
      <c r="B911" s="1">
        <v>44972</v>
      </c>
      <c r="C911" t="s">
        <v>124</v>
      </c>
      <c r="D911" t="s">
        <v>46</v>
      </c>
      <c r="E911">
        <v>6708987092</v>
      </c>
      <c r="F911" t="s">
        <v>100</v>
      </c>
      <c r="G911" t="s">
        <v>34</v>
      </c>
      <c r="H911" t="s">
        <v>35</v>
      </c>
      <c r="I911" t="s">
        <v>36</v>
      </c>
      <c r="J911" t="s">
        <v>18</v>
      </c>
      <c r="K911">
        <v>4330.95</v>
      </c>
      <c r="L911">
        <v>222.14</v>
      </c>
      <c r="M911" t="s">
        <v>19</v>
      </c>
      <c r="N911">
        <v>5.1291287130999001E-2</v>
      </c>
      <c r="O911" t="s">
        <v>11351</v>
      </c>
      <c r="P911" t="s">
        <v>11356</v>
      </c>
      <c r="R911" t="s">
        <v>11353</v>
      </c>
      <c r="S911">
        <f>IF(SalesData[[#This Row],[Return Status]]="Returned",1,0)</f>
        <v>0</v>
      </c>
      <c r="U911" s="2">
        <f>EOMONTH(SalesData[[#This Row],[Order Date]],0)</f>
        <v>44985</v>
      </c>
      <c r="V911" s="9" t="str">
        <f>"Q"&amp;INT((MONTH(SalesData[[#This Row],[Order Date]])+2)/3)&amp;"-"&amp;YEAR(SalesData[[#This Row],[Order Date]])</f>
        <v>Q1-2023</v>
      </c>
    </row>
    <row r="912" spans="1:22" x14ac:dyDescent="0.35">
      <c r="A912" t="s">
        <v>1032</v>
      </c>
      <c r="B912" s="1">
        <v>44976</v>
      </c>
      <c r="C912" t="s">
        <v>139</v>
      </c>
      <c r="D912" t="s">
        <v>27</v>
      </c>
      <c r="E912">
        <v>8052632119</v>
      </c>
      <c r="F912" t="s">
        <v>312</v>
      </c>
      <c r="G912" t="s">
        <v>141</v>
      </c>
      <c r="H912" t="s">
        <v>121</v>
      </c>
      <c r="I912" t="s">
        <v>17</v>
      </c>
      <c r="J912" t="s">
        <v>42</v>
      </c>
      <c r="K912">
        <v>750.77</v>
      </c>
      <c r="L912">
        <v>86.08</v>
      </c>
      <c r="M912" t="s">
        <v>43</v>
      </c>
      <c r="N912">
        <v>0.114655620229897</v>
      </c>
      <c r="O912" t="s">
        <v>11355</v>
      </c>
      <c r="P912" t="s">
        <v>11352</v>
      </c>
      <c r="R912" t="s">
        <v>11353</v>
      </c>
      <c r="S912">
        <f>IF(SalesData[[#This Row],[Return Status]]="Returned",1,0)</f>
        <v>0</v>
      </c>
      <c r="T912">
        <v>2793.38</v>
      </c>
      <c r="U912" s="2">
        <f>EOMONTH(SalesData[[#This Row],[Order Date]],0)</f>
        <v>44985</v>
      </c>
      <c r="V912" s="9" t="str">
        <f>"Q"&amp;INT((MONTH(SalesData[[#This Row],[Order Date]])+2)/3)&amp;"-"&amp;YEAR(SalesData[[#This Row],[Order Date]])</f>
        <v>Q1-2023</v>
      </c>
    </row>
    <row r="913" spans="1:22" x14ac:dyDescent="0.35">
      <c r="A913" t="s">
        <v>1033</v>
      </c>
      <c r="B913" s="1">
        <v>44958</v>
      </c>
      <c r="C913" t="s">
        <v>184</v>
      </c>
      <c r="D913" t="s">
        <v>39</v>
      </c>
      <c r="E913">
        <v>823171461</v>
      </c>
      <c r="F913" t="s">
        <v>88</v>
      </c>
      <c r="G913" t="s">
        <v>89</v>
      </c>
      <c r="H913" t="s">
        <v>90</v>
      </c>
      <c r="I913" t="s">
        <v>31</v>
      </c>
      <c r="J913" t="s">
        <v>18</v>
      </c>
      <c r="K913">
        <v>4023.45</v>
      </c>
      <c r="L913">
        <v>1204.6500000000001</v>
      </c>
      <c r="M913" t="s">
        <v>19</v>
      </c>
      <c r="N913">
        <v>0.29940722514260198</v>
      </c>
      <c r="O913" t="s">
        <v>11351</v>
      </c>
      <c r="P913" t="s">
        <v>11354</v>
      </c>
      <c r="R913" t="s">
        <v>11353</v>
      </c>
      <c r="S913">
        <f>IF(SalesData[[#This Row],[Return Status]]="Returned",1,0)</f>
        <v>0</v>
      </c>
      <c r="T913">
        <v>207.68</v>
      </c>
      <c r="U913" s="2">
        <f>EOMONTH(SalesData[[#This Row],[Order Date]],0)</f>
        <v>44985</v>
      </c>
      <c r="V913" s="9" t="str">
        <f>"Q"&amp;INT((MONTH(SalesData[[#This Row],[Order Date]])+2)/3)&amp;"-"&amp;YEAR(SalesData[[#This Row],[Order Date]])</f>
        <v>Q1-2023</v>
      </c>
    </row>
    <row r="914" spans="1:22" x14ac:dyDescent="0.35">
      <c r="A914" t="s">
        <v>1034</v>
      </c>
      <c r="B914" s="1">
        <v>44970</v>
      </c>
      <c r="C914" t="s">
        <v>92</v>
      </c>
      <c r="D914" t="s">
        <v>46</v>
      </c>
      <c r="E914">
        <v>2618402578</v>
      </c>
      <c r="F914" t="s">
        <v>95</v>
      </c>
      <c r="G914" t="s">
        <v>59</v>
      </c>
      <c r="H914" t="s">
        <v>60</v>
      </c>
      <c r="I914" t="s">
        <v>31</v>
      </c>
      <c r="J914" t="s">
        <v>62</v>
      </c>
      <c r="K914">
        <v>1666.61</v>
      </c>
      <c r="L914">
        <v>415.66</v>
      </c>
      <c r="M914" t="s">
        <v>62</v>
      </c>
      <c r="N914">
        <v>0.249404479752312</v>
      </c>
      <c r="O914" t="s">
        <v>11351</v>
      </c>
      <c r="P914" t="s">
        <v>11354</v>
      </c>
      <c r="R914" t="s">
        <v>11353</v>
      </c>
      <c r="S914">
        <f>IF(SalesData[[#This Row],[Return Status]]="Returned",1,0)</f>
        <v>0</v>
      </c>
      <c r="T914">
        <v>2183.56</v>
      </c>
      <c r="U914" s="2">
        <f>EOMONTH(SalesData[[#This Row],[Order Date]],0)</f>
        <v>44985</v>
      </c>
      <c r="V914" s="9" t="str">
        <f>"Q"&amp;INT((MONTH(SalesData[[#This Row],[Order Date]])+2)/3)&amp;"-"&amp;YEAR(SalesData[[#This Row],[Order Date]])</f>
        <v>Q1-2023</v>
      </c>
    </row>
    <row r="915" spans="1:22" x14ac:dyDescent="0.35">
      <c r="A915" t="s">
        <v>1035</v>
      </c>
      <c r="B915" s="1">
        <v>44977</v>
      </c>
      <c r="C915" t="s">
        <v>38</v>
      </c>
      <c r="D915" t="s">
        <v>13</v>
      </c>
      <c r="E915">
        <v>6409891039</v>
      </c>
      <c r="F915" t="s">
        <v>83</v>
      </c>
      <c r="G915" t="s">
        <v>11375</v>
      </c>
      <c r="H915" t="s">
        <v>85</v>
      </c>
      <c r="I915" t="s">
        <v>31</v>
      </c>
      <c r="J915" t="s">
        <v>18</v>
      </c>
      <c r="K915">
        <v>732.95</v>
      </c>
      <c r="L915">
        <v>48.76</v>
      </c>
      <c r="M915" t="s">
        <v>19</v>
      </c>
      <c r="N915">
        <v>6.6525683880210101E-2</v>
      </c>
      <c r="O915" t="s">
        <v>11355</v>
      </c>
      <c r="P915" t="s">
        <v>11356</v>
      </c>
      <c r="R915" t="s">
        <v>11353</v>
      </c>
      <c r="S915">
        <f>IF(SalesData[[#This Row],[Return Status]]="Returned",1,0)</f>
        <v>0</v>
      </c>
      <c r="U915" s="2">
        <f>EOMONTH(SalesData[[#This Row],[Order Date]],0)</f>
        <v>44985</v>
      </c>
      <c r="V915" s="9" t="str">
        <f>"Q"&amp;INT((MONTH(SalesData[[#This Row],[Order Date]])+2)/3)&amp;"-"&amp;YEAR(SalesData[[#This Row],[Order Date]])</f>
        <v>Q1-2023</v>
      </c>
    </row>
    <row r="916" spans="1:22" x14ac:dyDescent="0.35">
      <c r="A916" t="s">
        <v>1036</v>
      </c>
      <c r="B916" s="1">
        <v>44967</v>
      </c>
      <c r="C916" t="s">
        <v>149</v>
      </c>
      <c r="D916" t="s">
        <v>27</v>
      </c>
      <c r="E916">
        <v>3192600986</v>
      </c>
      <c r="F916" t="s">
        <v>170</v>
      </c>
      <c r="G916" t="s">
        <v>69</v>
      </c>
      <c r="H916" t="s">
        <v>41</v>
      </c>
      <c r="I916" t="s">
        <v>31</v>
      </c>
      <c r="J916" t="s">
        <v>42</v>
      </c>
      <c r="K916">
        <v>4673.53</v>
      </c>
      <c r="L916">
        <v>975.03</v>
      </c>
      <c r="M916" t="s">
        <v>43</v>
      </c>
      <c r="N916">
        <v>0.20862816757354699</v>
      </c>
      <c r="O916" t="s">
        <v>11351</v>
      </c>
      <c r="P916" t="s">
        <v>11354</v>
      </c>
      <c r="R916" t="s">
        <v>11353</v>
      </c>
      <c r="S916">
        <f>IF(SalesData[[#This Row],[Return Status]]="Returned",1,0)</f>
        <v>0</v>
      </c>
      <c r="T916">
        <v>2081.52</v>
      </c>
      <c r="U916" s="2">
        <f>EOMONTH(SalesData[[#This Row],[Order Date]],0)</f>
        <v>44985</v>
      </c>
      <c r="V916" s="9" t="str">
        <f>"Q"&amp;INT((MONTH(SalesData[[#This Row],[Order Date]])+2)/3)&amp;"-"&amp;YEAR(SalesData[[#This Row],[Order Date]])</f>
        <v>Q1-2023</v>
      </c>
    </row>
    <row r="917" spans="1:22" x14ac:dyDescent="0.35">
      <c r="A917" t="s">
        <v>1037</v>
      </c>
      <c r="B917" s="1">
        <v>44964</v>
      </c>
      <c r="C917" t="s">
        <v>111</v>
      </c>
      <c r="D917" t="s">
        <v>72</v>
      </c>
      <c r="E917">
        <v>4538118081</v>
      </c>
      <c r="F917" t="s">
        <v>185</v>
      </c>
      <c r="G917" t="s">
        <v>164</v>
      </c>
      <c r="H917" t="s">
        <v>165</v>
      </c>
      <c r="I917" t="s">
        <v>36</v>
      </c>
      <c r="J917" t="s">
        <v>62</v>
      </c>
      <c r="K917">
        <v>4433.8500000000004</v>
      </c>
      <c r="L917">
        <v>1144.92</v>
      </c>
      <c r="M917" t="s">
        <v>62</v>
      </c>
      <c r="N917">
        <v>0.25822253797489803</v>
      </c>
      <c r="O917" t="s">
        <v>11351</v>
      </c>
      <c r="P917" t="s">
        <v>11354</v>
      </c>
      <c r="R917" t="s">
        <v>11353</v>
      </c>
      <c r="S917">
        <f>IF(SalesData[[#This Row],[Return Status]]="Returned",1,0)</f>
        <v>0</v>
      </c>
      <c r="U917" s="2">
        <f>EOMONTH(SalesData[[#This Row],[Order Date]],0)</f>
        <v>44985</v>
      </c>
      <c r="V917" s="9" t="str">
        <f>"Q"&amp;INT((MONTH(SalesData[[#This Row],[Order Date]])+2)/3)&amp;"-"&amp;YEAR(SalesData[[#This Row],[Order Date]])</f>
        <v>Q1-2023</v>
      </c>
    </row>
    <row r="918" spans="1:22" x14ac:dyDescent="0.35">
      <c r="A918" t="s">
        <v>1038</v>
      </c>
      <c r="B918" s="1">
        <v>44965</v>
      </c>
      <c r="C918" t="s">
        <v>325</v>
      </c>
      <c r="D918" t="s">
        <v>39</v>
      </c>
      <c r="E918">
        <v>566036162</v>
      </c>
      <c r="F918" t="s">
        <v>312</v>
      </c>
      <c r="G918" t="s">
        <v>141</v>
      </c>
      <c r="H918" t="s">
        <v>11357</v>
      </c>
      <c r="I918" t="s">
        <v>17</v>
      </c>
      <c r="J918" t="s">
        <v>62</v>
      </c>
      <c r="K918">
        <v>3793.69</v>
      </c>
      <c r="L918">
        <v>1037.52</v>
      </c>
      <c r="M918" t="s">
        <v>62</v>
      </c>
      <c r="N918">
        <v>0.27348570916442799</v>
      </c>
      <c r="O918" t="s">
        <v>11351</v>
      </c>
      <c r="P918" t="s">
        <v>11354</v>
      </c>
      <c r="R918" t="s">
        <v>11353</v>
      </c>
      <c r="S918">
        <f>IF(SalesData[[#This Row],[Return Status]]="Returned",1,0)</f>
        <v>0</v>
      </c>
      <c r="T918">
        <v>2793.38</v>
      </c>
      <c r="U918" s="2">
        <f>EOMONTH(SalesData[[#This Row],[Order Date]],0)</f>
        <v>44985</v>
      </c>
      <c r="V918" s="9" t="str">
        <f>"Q"&amp;INT((MONTH(SalesData[[#This Row],[Order Date]])+2)/3)&amp;"-"&amp;YEAR(SalesData[[#This Row],[Order Date]])</f>
        <v>Q1-2023</v>
      </c>
    </row>
    <row r="919" spans="1:22" x14ac:dyDescent="0.35">
      <c r="A919" t="s">
        <v>1039</v>
      </c>
      <c r="B919" s="1">
        <v>44961</v>
      </c>
      <c r="C919" t="s">
        <v>45</v>
      </c>
      <c r="D919" t="s">
        <v>99</v>
      </c>
      <c r="E919">
        <v>173167156</v>
      </c>
      <c r="F919" t="s">
        <v>78</v>
      </c>
      <c r="G919" t="s">
        <v>15</v>
      </c>
      <c r="H919" t="s">
        <v>16</v>
      </c>
      <c r="I919" t="s">
        <v>17</v>
      </c>
      <c r="J919" t="s">
        <v>62</v>
      </c>
      <c r="K919">
        <v>912.63</v>
      </c>
      <c r="L919">
        <v>101.85</v>
      </c>
      <c r="M919" t="s">
        <v>62</v>
      </c>
      <c r="N919">
        <v>0.111600539101279</v>
      </c>
      <c r="O919" t="s">
        <v>11355</v>
      </c>
      <c r="P919" t="s">
        <v>11352</v>
      </c>
      <c r="R919" t="s">
        <v>11353</v>
      </c>
      <c r="S919">
        <f>IF(SalesData[[#This Row],[Return Status]]="Returned",1,0)</f>
        <v>0</v>
      </c>
      <c r="T919">
        <v>2085.91</v>
      </c>
      <c r="U919" s="2">
        <f>EOMONTH(SalesData[[#This Row],[Order Date]],0)</f>
        <v>44985</v>
      </c>
      <c r="V919" s="9" t="str">
        <f>"Q"&amp;INT((MONTH(SalesData[[#This Row],[Order Date]])+2)/3)&amp;"-"&amp;YEAR(SalesData[[#This Row],[Order Date]])</f>
        <v>Q1-2023</v>
      </c>
    </row>
    <row r="920" spans="1:22" x14ac:dyDescent="0.35">
      <c r="A920" t="s">
        <v>1040</v>
      </c>
      <c r="B920" s="1">
        <v>44972</v>
      </c>
      <c r="C920" t="s">
        <v>325</v>
      </c>
      <c r="D920" t="s">
        <v>72</v>
      </c>
      <c r="E920">
        <v>5315790571</v>
      </c>
      <c r="F920" t="s">
        <v>129</v>
      </c>
      <c r="G920" t="s">
        <v>54</v>
      </c>
      <c r="H920" t="s">
        <v>55</v>
      </c>
      <c r="I920" t="s">
        <v>31</v>
      </c>
      <c r="J920" t="s">
        <v>62</v>
      </c>
      <c r="K920">
        <v>2184.94</v>
      </c>
      <c r="L920">
        <v>504.22</v>
      </c>
      <c r="M920" t="s">
        <v>62</v>
      </c>
      <c r="N920">
        <v>0.23077063901068201</v>
      </c>
      <c r="O920" t="s">
        <v>11351</v>
      </c>
      <c r="P920" t="s">
        <v>11354</v>
      </c>
      <c r="R920" t="s">
        <v>11353</v>
      </c>
      <c r="S920">
        <f>IF(SalesData[[#This Row],[Return Status]]="Returned",1,0)</f>
        <v>0</v>
      </c>
      <c r="U920" s="2">
        <f>EOMONTH(SalesData[[#This Row],[Order Date]],0)</f>
        <v>44985</v>
      </c>
      <c r="V920" s="9" t="str">
        <f>"Q"&amp;INT((MONTH(SalesData[[#This Row],[Order Date]])+2)/3)&amp;"-"&amp;YEAR(SalesData[[#This Row],[Order Date]])</f>
        <v>Q1-2023</v>
      </c>
    </row>
    <row r="921" spans="1:22" x14ac:dyDescent="0.35">
      <c r="A921" t="s">
        <v>1041</v>
      </c>
      <c r="B921" s="1">
        <v>44968</v>
      </c>
      <c r="C921" t="s">
        <v>111</v>
      </c>
      <c r="D921" t="s">
        <v>99</v>
      </c>
      <c r="E921">
        <v>5974876805</v>
      </c>
      <c r="F921" t="s">
        <v>140</v>
      </c>
      <c r="G921" t="s">
        <v>141</v>
      </c>
      <c r="H921" t="s">
        <v>121</v>
      </c>
      <c r="I921" t="s">
        <v>17</v>
      </c>
      <c r="J921" t="s">
        <v>18</v>
      </c>
      <c r="K921">
        <v>4240.87</v>
      </c>
      <c r="L921">
        <v>1044.73</v>
      </c>
      <c r="M921" t="s">
        <v>19</v>
      </c>
      <c r="N921">
        <v>0.24634803707729799</v>
      </c>
      <c r="O921" t="s">
        <v>11351</v>
      </c>
      <c r="P921" t="s">
        <v>11354</v>
      </c>
      <c r="R921" t="s">
        <v>11353</v>
      </c>
      <c r="S921">
        <f>IF(SalesData[[#This Row],[Return Status]]="Returned",1,0)</f>
        <v>0</v>
      </c>
      <c r="T921">
        <v>2793.38</v>
      </c>
      <c r="U921" s="2">
        <f>EOMONTH(SalesData[[#This Row],[Order Date]],0)</f>
        <v>44985</v>
      </c>
      <c r="V921" s="9" t="str">
        <f>"Q"&amp;INT((MONTH(SalesData[[#This Row],[Order Date]])+2)/3)&amp;"-"&amp;YEAR(SalesData[[#This Row],[Order Date]])</f>
        <v>Q1-2023</v>
      </c>
    </row>
    <row r="922" spans="1:22" x14ac:dyDescent="0.35">
      <c r="A922" t="s">
        <v>1042</v>
      </c>
      <c r="B922" s="1">
        <v>44958</v>
      </c>
      <c r="C922" t="s">
        <v>139</v>
      </c>
      <c r="D922" t="s">
        <v>80</v>
      </c>
      <c r="E922">
        <v>7333297323</v>
      </c>
      <c r="F922" t="s">
        <v>238</v>
      </c>
      <c r="G922" t="s">
        <v>74</v>
      </c>
      <c r="H922" t="s">
        <v>75</v>
      </c>
      <c r="I922" t="s">
        <v>36</v>
      </c>
      <c r="J922" t="s">
        <v>61</v>
      </c>
      <c r="K922">
        <v>1624.36</v>
      </c>
      <c r="L922">
        <v>383.4</v>
      </c>
      <c r="M922" t="s">
        <v>62</v>
      </c>
      <c r="N922">
        <v>0.23603142160604801</v>
      </c>
      <c r="O922" t="s">
        <v>11351</v>
      </c>
      <c r="P922" t="s">
        <v>11354</v>
      </c>
      <c r="R922" t="s">
        <v>11353</v>
      </c>
      <c r="S922">
        <f>IF(SalesData[[#This Row],[Return Status]]="Returned",1,0)</f>
        <v>0</v>
      </c>
      <c r="T922">
        <v>2420.2800000000002</v>
      </c>
      <c r="U922" s="2">
        <f>EOMONTH(SalesData[[#This Row],[Order Date]],0)</f>
        <v>44985</v>
      </c>
      <c r="V922" s="9" t="str">
        <f>"Q"&amp;INT((MONTH(SalesData[[#This Row],[Order Date]])+2)/3)&amp;"-"&amp;YEAR(SalesData[[#This Row],[Order Date]])</f>
        <v>Q1-2023</v>
      </c>
    </row>
    <row r="923" spans="1:22" x14ac:dyDescent="0.35">
      <c r="A923" t="s">
        <v>1043</v>
      </c>
      <c r="B923" s="1">
        <v>44976</v>
      </c>
      <c r="C923" t="s">
        <v>26</v>
      </c>
      <c r="D923" t="s">
        <v>99</v>
      </c>
      <c r="E923">
        <v>9238520232</v>
      </c>
      <c r="F923" t="s">
        <v>81</v>
      </c>
      <c r="G923" t="s">
        <v>545</v>
      </c>
      <c r="H923" t="s">
        <v>75</v>
      </c>
      <c r="I923" t="s">
        <v>36</v>
      </c>
      <c r="J923" t="s">
        <v>19</v>
      </c>
      <c r="K923">
        <v>3091.9</v>
      </c>
      <c r="L923">
        <v>283.06</v>
      </c>
      <c r="M923" t="s">
        <v>19</v>
      </c>
      <c r="N923">
        <v>9.1548885798376403E-2</v>
      </c>
      <c r="O923" t="s">
        <v>11351</v>
      </c>
      <c r="P923" t="s">
        <v>11356</v>
      </c>
      <c r="Q923" t="s">
        <v>11369</v>
      </c>
      <c r="R923" t="s">
        <v>11360</v>
      </c>
      <c r="S923">
        <f>IF(SalesData[[#This Row],[Return Status]]="Returned",1,0)</f>
        <v>1</v>
      </c>
      <c r="U923" s="2">
        <f>EOMONTH(SalesData[[#This Row],[Order Date]],0)</f>
        <v>44985</v>
      </c>
      <c r="V923" s="9" t="str">
        <f>"Q"&amp;INT((MONTH(SalesData[[#This Row],[Order Date]])+2)/3)&amp;"-"&amp;YEAR(SalesData[[#This Row],[Order Date]])</f>
        <v>Q1-2023</v>
      </c>
    </row>
    <row r="924" spans="1:22" x14ac:dyDescent="0.35">
      <c r="A924" t="s">
        <v>1044</v>
      </c>
      <c r="B924" s="1">
        <v>44964</v>
      </c>
      <c r="C924" t="s">
        <v>106</v>
      </c>
      <c r="D924" t="s">
        <v>145</v>
      </c>
      <c r="E924">
        <v>9075515452</v>
      </c>
      <c r="F924" t="s">
        <v>68</v>
      </c>
      <c r="G924" t="s">
        <v>69</v>
      </c>
      <c r="H924" t="s">
        <v>11357</v>
      </c>
      <c r="I924" t="s">
        <v>31</v>
      </c>
      <c r="J924" t="s">
        <v>19</v>
      </c>
      <c r="K924">
        <v>1024.6600000000001</v>
      </c>
      <c r="L924">
        <v>296.17</v>
      </c>
      <c r="M924" t="s">
        <v>19</v>
      </c>
      <c r="N924">
        <v>0.28904221888236098</v>
      </c>
      <c r="O924" t="s">
        <v>11351</v>
      </c>
      <c r="P924" t="s">
        <v>11354</v>
      </c>
      <c r="R924" t="s">
        <v>11353</v>
      </c>
      <c r="S924">
        <f>IF(SalesData[[#This Row],[Return Status]]="Returned",1,0)</f>
        <v>0</v>
      </c>
      <c r="T924">
        <v>2081.52</v>
      </c>
      <c r="U924" s="2">
        <f>EOMONTH(SalesData[[#This Row],[Order Date]],0)</f>
        <v>44985</v>
      </c>
      <c r="V924" s="9" t="str">
        <f>"Q"&amp;INT((MONTH(SalesData[[#This Row],[Order Date]])+2)/3)&amp;"-"&amp;YEAR(SalesData[[#This Row],[Order Date]])</f>
        <v>Q1-2023</v>
      </c>
    </row>
    <row r="925" spans="1:22" x14ac:dyDescent="0.35">
      <c r="A925" t="s">
        <v>1045</v>
      </c>
      <c r="B925" s="1">
        <v>44969</v>
      </c>
      <c r="C925" t="s">
        <v>94</v>
      </c>
      <c r="D925" t="s">
        <v>145</v>
      </c>
      <c r="E925">
        <v>2777733168</v>
      </c>
      <c r="F925" t="s">
        <v>127</v>
      </c>
      <c r="G925" t="s">
        <v>29</v>
      </c>
      <c r="H925" t="s">
        <v>30</v>
      </c>
      <c r="I925" t="s">
        <v>31</v>
      </c>
      <c r="J925" t="s">
        <v>62</v>
      </c>
      <c r="K925">
        <v>160.82</v>
      </c>
      <c r="L925">
        <v>39.68</v>
      </c>
      <c r="M925" t="s">
        <v>62</v>
      </c>
      <c r="N925">
        <v>0.246735480661609</v>
      </c>
      <c r="O925" t="s">
        <v>11361</v>
      </c>
      <c r="P925" t="s">
        <v>11354</v>
      </c>
      <c r="Q925" t="s">
        <v>11376</v>
      </c>
      <c r="R925" t="s">
        <v>11360</v>
      </c>
      <c r="S925">
        <f>IF(SalesData[[#This Row],[Return Status]]="Returned",1,0)</f>
        <v>1</v>
      </c>
      <c r="T925">
        <v>2788.38</v>
      </c>
      <c r="U925" s="2">
        <f>EOMONTH(SalesData[[#This Row],[Order Date]],0)</f>
        <v>44985</v>
      </c>
      <c r="V925" s="9" t="str">
        <f>"Q"&amp;INT((MONTH(SalesData[[#This Row],[Order Date]])+2)/3)&amp;"-"&amp;YEAR(SalesData[[#This Row],[Order Date]])</f>
        <v>Q1-2023</v>
      </c>
    </row>
    <row r="926" spans="1:22" x14ac:dyDescent="0.35">
      <c r="A926" t="s">
        <v>1046</v>
      </c>
      <c r="B926" s="1">
        <v>44960</v>
      </c>
      <c r="C926" t="s">
        <v>38</v>
      </c>
      <c r="D926" t="s">
        <v>72</v>
      </c>
      <c r="E926">
        <v>2410740274</v>
      </c>
      <c r="F926" t="s">
        <v>292</v>
      </c>
      <c r="G926" t="s">
        <v>69</v>
      </c>
      <c r="H926" t="s">
        <v>41</v>
      </c>
      <c r="I926" t="s">
        <v>31</v>
      </c>
      <c r="J926" t="s">
        <v>19</v>
      </c>
      <c r="K926">
        <v>2151.58</v>
      </c>
      <c r="L926">
        <v>308.68</v>
      </c>
      <c r="M926" t="s">
        <v>19</v>
      </c>
      <c r="N926">
        <v>0.14346666170906999</v>
      </c>
      <c r="O926" t="s">
        <v>11351</v>
      </c>
      <c r="P926" t="s">
        <v>11352</v>
      </c>
      <c r="R926" t="s">
        <v>11353</v>
      </c>
      <c r="S926">
        <f>IF(SalesData[[#This Row],[Return Status]]="Returned",1,0)</f>
        <v>0</v>
      </c>
      <c r="T926">
        <v>2081.52</v>
      </c>
      <c r="U926" s="2">
        <f>EOMONTH(SalesData[[#This Row],[Order Date]],0)</f>
        <v>44985</v>
      </c>
      <c r="V926" s="9" t="str">
        <f>"Q"&amp;INT((MONTH(SalesData[[#This Row],[Order Date]])+2)/3)&amp;"-"&amp;YEAR(SalesData[[#This Row],[Order Date]])</f>
        <v>Q1-2023</v>
      </c>
    </row>
    <row r="927" spans="1:22" x14ac:dyDescent="0.35">
      <c r="A927" t="s">
        <v>1047</v>
      </c>
      <c r="B927" s="1">
        <v>44978</v>
      </c>
      <c r="C927" t="s">
        <v>194</v>
      </c>
      <c r="D927" t="s">
        <v>27</v>
      </c>
      <c r="E927">
        <v>6461497459</v>
      </c>
      <c r="F927" t="s">
        <v>103</v>
      </c>
      <c r="G927" t="s">
        <v>23</v>
      </c>
      <c r="H927" t="s">
        <v>24</v>
      </c>
      <c r="I927" t="s">
        <v>17</v>
      </c>
      <c r="J927" t="s">
        <v>65</v>
      </c>
      <c r="K927">
        <v>3747.84</v>
      </c>
      <c r="L927">
        <v>961.07</v>
      </c>
      <c r="M927" t="s">
        <v>65</v>
      </c>
      <c r="N927">
        <v>0.25643303876366103</v>
      </c>
      <c r="O927" t="s">
        <v>11351</v>
      </c>
      <c r="P927" t="s">
        <v>11354</v>
      </c>
      <c r="R927" t="s">
        <v>11353</v>
      </c>
      <c r="S927">
        <f>IF(SalesData[[#This Row],[Return Status]]="Returned",1,0)</f>
        <v>0</v>
      </c>
      <c r="T927">
        <v>2821.33</v>
      </c>
      <c r="U927" s="2">
        <f>EOMONTH(SalesData[[#This Row],[Order Date]],0)</f>
        <v>44985</v>
      </c>
      <c r="V927" s="9" t="str">
        <f>"Q"&amp;INT((MONTH(SalesData[[#This Row],[Order Date]])+2)/3)&amp;"-"&amp;YEAR(SalesData[[#This Row],[Order Date]])</f>
        <v>Q1-2023</v>
      </c>
    </row>
    <row r="928" spans="1:22" x14ac:dyDescent="0.35">
      <c r="A928" t="s">
        <v>1048</v>
      </c>
      <c r="B928" s="1">
        <v>44961</v>
      </c>
      <c r="C928" t="s">
        <v>325</v>
      </c>
      <c r="D928" t="s">
        <v>27</v>
      </c>
      <c r="E928">
        <v>5049326643</v>
      </c>
      <c r="F928" t="s">
        <v>88</v>
      </c>
      <c r="G928" t="s">
        <v>89</v>
      </c>
      <c r="H928" t="s">
        <v>90</v>
      </c>
      <c r="I928" t="s">
        <v>31</v>
      </c>
      <c r="J928" t="s">
        <v>43</v>
      </c>
      <c r="K928">
        <v>525.12</v>
      </c>
      <c r="L928">
        <v>30.05</v>
      </c>
      <c r="M928" t="s">
        <v>43</v>
      </c>
      <c r="N928">
        <v>5.7225015234613E-2</v>
      </c>
      <c r="O928" t="s">
        <v>11355</v>
      </c>
      <c r="P928" t="s">
        <v>11356</v>
      </c>
      <c r="R928" t="s">
        <v>11353</v>
      </c>
      <c r="S928">
        <f>IF(SalesData[[#This Row],[Return Status]]="Returned",1,0)</f>
        <v>0</v>
      </c>
      <c r="T928">
        <v>207.68</v>
      </c>
      <c r="U928" s="2">
        <f>EOMONTH(SalesData[[#This Row],[Order Date]],0)</f>
        <v>44985</v>
      </c>
      <c r="V928" s="9" t="str">
        <f>"Q"&amp;INT((MONTH(SalesData[[#This Row],[Order Date]])+2)/3)&amp;"-"&amp;YEAR(SalesData[[#This Row],[Order Date]])</f>
        <v>Q1-2023</v>
      </c>
    </row>
    <row r="929" spans="1:22" x14ac:dyDescent="0.35">
      <c r="A929" t="s">
        <v>1049</v>
      </c>
      <c r="B929" s="1">
        <v>44983</v>
      </c>
      <c r="C929" t="s">
        <v>139</v>
      </c>
      <c r="D929" t="s">
        <v>27</v>
      </c>
      <c r="E929">
        <v>3400127622</v>
      </c>
      <c r="F929" t="s">
        <v>292</v>
      </c>
      <c r="G929" t="s">
        <v>69</v>
      </c>
      <c r="H929" t="s">
        <v>41</v>
      </c>
      <c r="I929" t="s">
        <v>31</v>
      </c>
      <c r="J929" t="s">
        <v>61</v>
      </c>
      <c r="K929">
        <v>1718.22</v>
      </c>
      <c r="L929">
        <v>383.31</v>
      </c>
      <c r="M929" t="s">
        <v>62</v>
      </c>
      <c r="N929">
        <v>0.223085518734504</v>
      </c>
      <c r="O929" t="s">
        <v>11351</v>
      </c>
      <c r="P929" t="s">
        <v>11354</v>
      </c>
      <c r="R929" t="s">
        <v>11353</v>
      </c>
      <c r="S929">
        <f>IF(SalesData[[#This Row],[Return Status]]="Returned",1,0)</f>
        <v>0</v>
      </c>
      <c r="T929">
        <v>2081.52</v>
      </c>
      <c r="U929" s="2">
        <f>EOMONTH(SalesData[[#This Row],[Order Date]],0)</f>
        <v>44985</v>
      </c>
      <c r="V929" s="9" t="str">
        <f>"Q"&amp;INT((MONTH(SalesData[[#This Row],[Order Date]])+2)/3)&amp;"-"&amp;YEAR(SalesData[[#This Row],[Order Date]])</f>
        <v>Q1-2023</v>
      </c>
    </row>
    <row r="930" spans="1:22" x14ac:dyDescent="0.35">
      <c r="A930" t="s">
        <v>1050</v>
      </c>
      <c r="B930" s="1">
        <v>44961</v>
      </c>
      <c r="C930" t="s">
        <v>149</v>
      </c>
      <c r="D930" t="s">
        <v>39</v>
      </c>
      <c r="E930">
        <v>8870584168</v>
      </c>
      <c r="F930" t="s">
        <v>206</v>
      </c>
      <c r="G930" t="s">
        <v>11379</v>
      </c>
      <c r="H930" t="s">
        <v>90</v>
      </c>
      <c r="I930" t="s">
        <v>31</v>
      </c>
      <c r="J930" t="s">
        <v>65</v>
      </c>
      <c r="K930">
        <v>2886.16</v>
      </c>
      <c r="L930">
        <v>374.97</v>
      </c>
      <c r="M930" t="s">
        <v>65</v>
      </c>
      <c r="N930">
        <v>0.12992003215344999</v>
      </c>
      <c r="O930" t="s">
        <v>11351</v>
      </c>
      <c r="P930" t="s">
        <v>11352</v>
      </c>
      <c r="R930" t="s">
        <v>11353</v>
      </c>
      <c r="S930">
        <f>IF(SalesData[[#This Row],[Return Status]]="Returned",1,0)</f>
        <v>0</v>
      </c>
      <c r="U930" s="2">
        <f>EOMONTH(SalesData[[#This Row],[Order Date]],0)</f>
        <v>44985</v>
      </c>
      <c r="V930" s="9" t="str">
        <f>"Q"&amp;INT((MONTH(SalesData[[#This Row],[Order Date]])+2)/3)&amp;"-"&amp;YEAR(SalesData[[#This Row],[Order Date]])</f>
        <v>Q1-2023</v>
      </c>
    </row>
    <row r="931" spans="1:22" x14ac:dyDescent="0.35">
      <c r="A931" t="s">
        <v>1052</v>
      </c>
      <c r="B931" s="1">
        <v>44958</v>
      </c>
      <c r="C931" t="s">
        <v>38</v>
      </c>
      <c r="D931" t="s">
        <v>39</v>
      </c>
      <c r="E931">
        <v>8645786555</v>
      </c>
      <c r="F931" t="s">
        <v>103</v>
      </c>
      <c r="G931" t="s">
        <v>23</v>
      </c>
      <c r="H931" t="s">
        <v>24</v>
      </c>
      <c r="I931" t="s">
        <v>17</v>
      </c>
      <c r="J931" t="s">
        <v>61</v>
      </c>
      <c r="K931">
        <v>2166.15</v>
      </c>
      <c r="L931">
        <v>68.33</v>
      </c>
      <c r="M931" t="s">
        <v>62</v>
      </c>
      <c r="N931">
        <v>3.1544445213858699E-2</v>
      </c>
      <c r="O931" t="s">
        <v>11351</v>
      </c>
      <c r="P931" t="s">
        <v>11356</v>
      </c>
      <c r="R931" t="s">
        <v>11353</v>
      </c>
      <c r="S931">
        <f>IF(SalesData[[#This Row],[Return Status]]="Returned",1,0)</f>
        <v>0</v>
      </c>
      <c r="T931">
        <v>2821.33</v>
      </c>
      <c r="U931" s="2">
        <f>EOMONTH(SalesData[[#This Row],[Order Date]],0)</f>
        <v>44985</v>
      </c>
      <c r="V931" s="9" t="str">
        <f>"Q"&amp;INT((MONTH(SalesData[[#This Row],[Order Date]])+2)/3)&amp;"-"&amp;YEAR(SalesData[[#This Row],[Order Date]])</f>
        <v>Q1-2023</v>
      </c>
    </row>
    <row r="932" spans="1:22" x14ac:dyDescent="0.35">
      <c r="A932" t="s">
        <v>1053</v>
      </c>
      <c r="B932" s="1">
        <v>44974</v>
      </c>
      <c r="C932" t="s">
        <v>149</v>
      </c>
      <c r="D932" t="s">
        <v>72</v>
      </c>
      <c r="E932">
        <v>516654512</v>
      </c>
      <c r="F932" t="s">
        <v>81</v>
      </c>
      <c r="G932" t="s">
        <v>74</v>
      </c>
      <c r="H932" t="s">
        <v>75</v>
      </c>
      <c r="I932" t="s">
        <v>36</v>
      </c>
      <c r="J932" t="s">
        <v>62</v>
      </c>
      <c r="K932">
        <v>4666.1099999999997</v>
      </c>
      <c r="L932">
        <v>146.19999999999999</v>
      </c>
      <c r="M932" t="s">
        <v>62</v>
      </c>
      <c r="N932">
        <v>3.1332308925421798E-2</v>
      </c>
      <c r="O932" t="s">
        <v>11351</v>
      </c>
      <c r="P932" t="s">
        <v>11356</v>
      </c>
      <c r="R932" t="s">
        <v>11353</v>
      </c>
      <c r="S932">
        <f>IF(SalesData[[#This Row],[Return Status]]="Returned",1,0)</f>
        <v>0</v>
      </c>
      <c r="T932">
        <v>2420.2800000000002</v>
      </c>
      <c r="U932" s="2">
        <f>EOMONTH(SalesData[[#This Row],[Order Date]],0)</f>
        <v>44985</v>
      </c>
      <c r="V932" s="9" t="str">
        <f>"Q"&amp;INT((MONTH(SalesData[[#This Row],[Order Date]])+2)/3)&amp;"-"&amp;YEAR(SalesData[[#This Row],[Order Date]])</f>
        <v>Q1-2023</v>
      </c>
    </row>
    <row r="933" spans="1:22" x14ac:dyDescent="0.35">
      <c r="A933" t="s">
        <v>1054</v>
      </c>
      <c r="B933" s="1">
        <v>44983</v>
      </c>
      <c r="C933" t="s">
        <v>176</v>
      </c>
      <c r="D933" t="s">
        <v>46</v>
      </c>
      <c r="E933">
        <v>1703630944</v>
      </c>
      <c r="F933" t="s">
        <v>64</v>
      </c>
      <c r="G933" t="s">
        <v>15</v>
      </c>
      <c r="H933" t="s">
        <v>16</v>
      </c>
      <c r="I933" t="s">
        <v>17</v>
      </c>
      <c r="J933" t="s">
        <v>43</v>
      </c>
      <c r="K933">
        <v>3990.62</v>
      </c>
      <c r="L933">
        <v>478.28</v>
      </c>
      <c r="M933" t="s">
        <v>43</v>
      </c>
      <c r="N933">
        <v>0.119851050713924</v>
      </c>
      <c r="O933" t="s">
        <v>11351</v>
      </c>
      <c r="P933" t="s">
        <v>11352</v>
      </c>
      <c r="R933" t="s">
        <v>11353</v>
      </c>
      <c r="S933">
        <f>IF(SalesData[[#This Row],[Return Status]]="Returned",1,0)</f>
        <v>0</v>
      </c>
      <c r="T933">
        <v>2085.91</v>
      </c>
      <c r="U933" s="2">
        <f>EOMONTH(SalesData[[#This Row],[Order Date]],0)</f>
        <v>44985</v>
      </c>
      <c r="V933" s="9" t="str">
        <f>"Q"&amp;INT((MONTH(SalesData[[#This Row],[Order Date]])+2)/3)&amp;"-"&amp;YEAR(SalesData[[#This Row],[Order Date]])</f>
        <v>Q1-2023</v>
      </c>
    </row>
    <row r="934" spans="1:22" x14ac:dyDescent="0.35">
      <c r="A934" t="s">
        <v>1055</v>
      </c>
      <c r="B934" s="1">
        <v>44983</v>
      </c>
      <c r="C934" t="s">
        <v>176</v>
      </c>
      <c r="D934" t="s">
        <v>46</v>
      </c>
      <c r="E934">
        <v>9619797972</v>
      </c>
      <c r="F934" t="s">
        <v>147</v>
      </c>
      <c r="G934" t="s">
        <v>84</v>
      </c>
      <c r="H934" t="s">
        <v>85</v>
      </c>
      <c r="I934" t="s">
        <v>31</v>
      </c>
      <c r="J934" t="s">
        <v>19</v>
      </c>
      <c r="K934">
        <v>1958.42</v>
      </c>
      <c r="L934">
        <v>201.68</v>
      </c>
      <c r="M934" t="s">
        <v>19</v>
      </c>
      <c r="N934">
        <v>0.10298097445900301</v>
      </c>
      <c r="O934" t="s">
        <v>11351</v>
      </c>
      <c r="P934" t="s">
        <v>11352</v>
      </c>
      <c r="R934" t="s">
        <v>11353</v>
      </c>
      <c r="S934">
        <f>IF(SalesData[[#This Row],[Return Status]]="Returned",1,0)</f>
        <v>0</v>
      </c>
      <c r="T934">
        <v>847.14</v>
      </c>
      <c r="U934" s="2">
        <f>EOMONTH(SalesData[[#This Row],[Order Date]],0)</f>
        <v>44985</v>
      </c>
      <c r="V934" s="9" t="str">
        <f>"Q"&amp;INT((MONTH(SalesData[[#This Row],[Order Date]])+2)/3)&amp;"-"&amp;YEAR(SalesData[[#This Row],[Order Date]])</f>
        <v>Q1-2023</v>
      </c>
    </row>
    <row r="935" spans="1:22" x14ac:dyDescent="0.35">
      <c r="A935" t="s">
        <v>1056</v>
      </c>
      <c r="B935" s="1">
        <v>44980</v>
      </c>
      <c r="C935" t="s">
        <v>111</v>
      </c>
      <c r="D935" t="s">
        <v>46</v>
      </c>
      <c r="E935">
        <v>9573940598</v>
      </c>
      <c r="F935" t="s">
        <v>181</v>
      </c>
      <c r="G935" t="s">
        <v>505</v>
      </c>
      <c r="H935" t="s">
        <v>55</v>
      </c>
      <c r="I935" t="s">
        <v>31</v>
      </c>
      <c r="J935" t="s">
        <v>19</v>
      </c>
      <c r="K935">
        <v>1365.92</v>
      </c>
      <c r="L935">
        <v>280.94</v>
      </c>
      <c r="M935" t="s">
        <v>19</v>
      </c>
      <c r="N935">
        <v>0.20567822420053899</v>
      </c>
      <c r="O935" t="s">
        <v>11351</v>
      </c>
      <c r="P935" t="s">
        <v>11354</v>
      </c>
      <c r="R935" t="s">
        <v>11353</v>
      </c>
      <c r="S935">
        <f>IF(SalesData[[#This Row],[Return Status]]="Returned",1,0)</f>
        <v>0</v>
      </c>
      <c r="T935">
        <v>130.44</v>
      </c>
      <c r="U935" s="2">
        <f>EOMONTH(SalesData[[#This Row],[Order Date]],0)</f>
        <v>44985</v>
      </c>
      <c r="V935" s="9" t="str">
        <f>"Q"&amp;INT((MONTH(SalesData[[#This Row],[Order Date]])+2)/3)&amp;"-"&amp;YEAR(SalesData[[#This Row],[Order Date]])</f>
        <v>Q1-2023</v>
      </c>
    </row>
    <row r="936" spans="1:22" x14ac:dyDescent="0.35">
      <c r="A936" t="s">
        <v>1058</v>
      </c>
      <c r="B936" s="1">
        <v>44970</v>
      </c>
      <c r="C936" t="s">
        <v>45</v>
      </c>
      <c r="D936" t="s">
        <v>145</v>
      </c>
      <c r="E936">
        <v>9586841962</v>
      </c>
      <c r="F936" t="s">
        <v>147</v>
      </c>
      <c r="G936" t="s">
        <v>84</v>
      </c>
      <c r="H936" t="s">
        <v>85</v>
      </c>
      <c r="I936" t="s">
        <v>31</v>
      </c>
      <c r="J936" t="s">
        <v>18</v>
      </c>
      <c r="K936">
        <v>3618.41</v>
      </c>
      <c r="L936">
        <v>476.62</v>
      </c>
      <c r="M936" t="s">
        <v>19</v>
      </c>
      <c r="N936">
        <v>0.13172083871092599</v>
      </c>
      <c r="O936" t="s">
        <v>11351</v>
      </c>
      <c r="P936" t="s">
        <v>11352</v>
      </c>
      <c r="R936" t="s">
        <v>11353</v>
      </c>
      <c r="S936">
        <f>IF(SalesData[[#This Row],[Return Status]]="Returned",1,0)</f>
        <v>0</v>
      </c>
      <c r="T936">
        <v>847.14</v>
      </c>
      <c r="U936" s="2">
        <f>EOMONTH(SalesData[[#This Row],[Order Date]],0)</f>
        <v>44985</v>
      </c>
      <c r="V936" s="9" t="str">
        <f>"Q"&amp;INT((MONTH(SalesData[[#This Row],[Order Date]])+2)/3)&amp;"-"&amp;YEAR(SalesData[[#This Row],[Order Date]])</f>
        <v>Q1-2023</v>
      </c>
    </row>
    <row r="937" spans="1:22" x14ac:dyDescent="0.35">
      <c r="A937" t="s">
        <v>1059</v>
      </c>
      <c r="B937" s="1">
        <v>44980</v>
      </c>
      <c r="C937" t="s">
        <v>26</v>
      </c>
      <c r="D937" t="s">
        <v>13</v>
      </c>
      <c r="E937">
        <v>7306629315</v>
      </c>
      <c r="F937" t="s">
        <v>292</v>
      </c>
      <c r="G937" t="s">
        <v>69</v>
      </c>
      <c r="H937" t="s">
        <v>41</v>
      </c>
      <c r="I937" t="s">
        <v>31</v>
      </c>
      <c r="J937" t="s">
        <v>62</v>
      </c>
      <c r="K937">
        <v>4434.04</v>
      </c>
      <c r="L937">
        <v>1118.7</v>
      </c>
      <c r="M937" t="s">
        <v>62</v>
      </c>
      <c r="N937">
        <v>0.25229812992214801</v>
      </c>
      <c r="O937" t="s">
        <v>11351</v>
      </c>
      <c r="P937" t="s">
        <v>11354</v>
      </c>
      <c r="R937" t="s">
        <v>11353</v>
      </c>
      <c r="S937">
        <f>IF(SalesData[[#This Row],[Return Status]]="Returned",1,0)</f>
        <v>0</v>
      </c>
      <c r="T937">
        <v>2081.52</v>
      </c>
      <c r="U937" s="2">
        <f>EOMONTH(SalesData[[#This Row],[Order Date]],0)</f>
        <v>44985</v>
      </c>
      <c r="V937" s="9" t="str">
        <f>"Q"&amp;INT((MONTH(SalesData[[#This Row],[Order Date]])+2)/3)&amp;"-"&amp;YEAR(SalesData[[#This Row],[Order Date]])</f>
        <v>Q1-2023</v>
      </c>
    </row>
    <row r="938" spans="1:22" x14ac:dyDescent="0.35">
      <c r="A938" t="s">
        <v>1060</v>
      </c>
      <c r="B938" s="1">
        <v>44984</v>
      </c>
      <c r="C938" t="s">
        <v>124</v>
      </c>
      <c r="D938" t="s">
        <v>99</v>
      </c>
      <c r="E938">
        <v>2723717989</v>
      </c>
      <c r="F938" t="s">
        <v>83</v>
      </c>
      <c r="G938" t="s">
        <v>84</v>
      </c>
      <c r="H938" t="s">
        <v>85</v>
      </c>
      <c r="I938" t="s">
        <v>31</v>
      </c>
      <c r="J938" t="s">
        <v>19</v>
      </c>
      <c r="K938">
        <v>198.84</v>
      </c>
      <c r="L938">
        <v>49.59</v>
      </c>
      <c r="M938" t="s">
        <v>19</v>
      </c>
      <c r="N938">
        <v>0.24939649969825001</v>
      </c>
      <c r="O938" t="s">
        <v>11361</v>
      </c>
      <c r="P938" t="s">
        <v>11354</v>
      </c>
      <c r="R938" t="s">
        <v>11353</v>
      </c>
      <c r="S938">
        <f>IF(SalesData[[#This Row],[Return Status]]="Returned",1,0)</f>
        <v>0</v>
      </c>
      <c r="T938">
        <v>847.14</v>
      </c>
      <c r="U938" s="2">
        <f>EOMONTH(SalesData[[#This Row],[Order Date]],0)</f>
        <v>44985</v>
      </c>
      <c r="V938" s="9" t="str">
        <f>"Q"&amp;INT((MONTH(SalesData[[#This Row],[Order Date]])+2)/3)&amp;"-"&amp;YEAR(SalesData[[#This Row],[Order Date]])</f>
        <v>Q1-2023</v>
      </c>
    </row>
    <row r="939" spans="1:22" x14ac:dyDescent="0.35">
      <c r="A939" t="s">
        <v>1061</v>
      </c>
      <c r="B939" s="1">
        <v>44984</v>
      </c>
      <c r="C939" t="s">
        <v>94</v>
      </c>
      <c r="D939" t="s">
        <v>72</v>
      </c>
      <c r="E939">
        <v>7795417675</v>
      </c>
      <c r="F939" t="s">
        <v>50</v>
      </c>
      <c r="G939" t="s">
        <v>34</v>
      </c>
      <c r="H939" t="s">
        <v>35</v>
      </c>
      <c r="I939" t="s">
        <v>36</v>
      </c>
      <c r="J939" t="s">
        <v>62</v>
      </c>
      <c r="K939">
        <v>4218.1000000000004</v>
      </c>
      <c r="L939">
        <v>979.51</v>
      </c>
      <c r="M939" t="s">
        <v>62</v>
      </c>
      <c r="N939">
        <v>0.232215926602025</v>
      </c>
      <c r="O939" t="s">
        <v>11351</v>
      </c>
      <c r="P939" t="s">
        <v>11354</v>
      </c>
      <c r="R939" t="s">
        <v>11353</v>
      </c>
      <c r="S939">
        <f>IF(SalesData[[#This Row],[Return Status]]="Returned",1,0)</f>
        <v>0</v>
      </c>
      <c r="U939" s="2">
        <f>EOMONTH(SalesData[[#This Row],[Order Date]],0)</f>
        <v>44985</v>
      </c>
      <c r="V939" s="9" t="str">
        <f>"Q"&amp;INT((MONTH(SalesData[[#This Row],[Order Date]])+2)/3)&amp;"-"&amp;YEAR(SalesData[[#This Row],[Order Date]])</f>
        <v>Q1-2023</v>
      </c>
    </row>
    <row r="940" spans="1:22" x14ac:dyDescent="0.35">
      <c r="A940" t="s">
        <v>1062</v>
      </c>
      <c r="B940" s="1">
        <v>44961</v>
      </c>
      <c r="C940" t="s">
        <v>113</v>
      </c>
      <c r="D940" t="s">
        <v>80</v>
      </c>
      <c r="E940">
        <v>2683848876</v>
      </c>
      <c r="F940" t="s">
        <v>159</v>
      </c>
      <c r="G940" t="s">
        <v>84</v>
      </c>
      <c r="H940" t="s">
        <v>85</v>
      </c>
      <c r="I940" t="s">
        <v>31</v>
      </c>
      <c r="J940" t="s">
        <v>18</v>
      </c>
      <c r="K940">
        <v>414.78</v>
      </c>
      <c r="L940">
        <v>39.07</v>
      </c>
      <c r="M940" t="s">
        <v>19</v>
      </c>
      <c r="N940">
        <v>9.4194512753749002E-2</v>
      </c>
      <c r="O940" t="s">
        <v>11361</v>
      </c>
      <c r="P940" t="s">
        <v>11356</v>
      </c>
      <c r="R940" t="s">
        <v>11353</v>
      </c>
      <c r="S940">
        <f>IF(SalesData[[#This Row],[Return Status]]="Returned",1,0)</f>
        <v>0</v>
      </c>
      <c r="T940">
        <v>847.14</v>
      </c>
      <c r="U940" s="2">
        <f>EOMONTH(SalesData[[#This Row],[Order Date]],0)</f>
        <v>44985</v>
      </c>
      <c r="V940" s="9" t="str">
        <f>"Q"&amp;INT((MONTH(SalesData[[#This Row],[Order Date]])+2)/3)&amp;"-"&amp;YEAR(SalesData[[#This Row],[Order Date]])</f>
        <v>Q1-2023</v>
      </c>
    </row>
    <row r="941" spans="1:22" x14ac:dyDescent="0.35">
      <c r="A941" t="s">
        <v>1063</v>
      </c>
      <c r="B941" s="1">
        <v>44963</v>
      </c>
      <c r="C941" t="s">
        <v>149</v>
      </c>
      <c r="D941" t="s">
        <v>13</v>
      </c>
      <c r="E941">
        <v>8812988618</v>
      </c>
      <c r="F941" t="s">
        <v>129</v>
      </c>
      <c r="G941" t="s">
        <v>505</v>
      </c>
      <c r="H941" t="s">
        <v>11357</v>
      </c>
      <c r="I941" t="s">
        <v>31</v>
      </c>
      <c r="J941" t="s">
        <v>19</v>
      </c>
      <c r="K941">
        <v>1952.36</v>
      </c>
      <c r="L941">
        <v>459.42</v>
      </c>
      <c r="M941" t="s">
        <v>19</v>
      </c>
      <c r="N941">
        <v>0.23531520826077201</v>
      </c>
      <c r="O941" t="s">
        <v>11351</v>
      </c>
      <c r="P941" t="s">
        <v>11354</v>
      </c>
      <c r="R941" t="s">
        <v>11353</v>
      </c>
      <c r="S941">
        <f>IF(SalesData[[#This Row],[Return Status]]="Returned",1,0)</f>
        <v>0</v>
      </c>
      <c r="T941">
        <v>130.44</v>
      </c>
      <c r="U941" s="2">
        <f>EOMONTH(SalesData[[#This Row],[Order Date]],0)</f>
        <v>44985</v>
      </c>
      <c r="V941" s="9" t="str">
        <f>"Q"&amp;INT((MONTH(SalesData[[#This Row],[Order Date]])+2)/3)&amp;"-"&amp;YEAR(SalesData[[#This Row],[Order Date]])</f>
        <v>Q1-2023</v>
      </c>
    </row>
    <row r="942" spans="1:22" x14ac:dyDescent="0.35">
      <c r="A942" t="s">
        <v>1064</v>
      </c>
      <c r="B942" s="1">
        <v>44980</v>
      </c>
      <c r="C942" t="s">
        <v>132</v>
      </c>
      <c r="D942" t="s">
        <v>145</v>
      </c>
      <c r="E942">
        <v>6893348649</v>
      </c>
      <c r="F942" t="s">
        <v>109</v>
      </c>
      <c r="G942" t="s">
        <v>280</v>
      </c>
      <c r="H942" t="s">
        <v>60</v>
      </c>
      <c r="I942" t="s">
        <v>31</v>
      </c>
      <c r="J942" t="s">
        <v>43</v>
      </c>
      <c r="K942">
        <v>1652.96</v>
      </c>
      <c r="L942">
        <v>277.66000000000003</v>
      </c>
      <c r="M942" t="s">
        <v>43</v>
      </c>
      <c r="N942">
        <v>0.16797744652018201</v>
      </c>
      <c r="O942" t="s">
        <v>11351</v>
      </c>
      <c r="P942" t="s">
        <v>11352</v>
      </c>
      <c r="R942" t="s">
        <v>11353</v>
      </c>
      <c r="S942">
        <f>IF(SalesData[[#This Row],[Return Status]]="Returned",1,0)</f>
        <v>0</v>
      </c>
      <c r="U942" s="2">
        <f>EOMONTH(SalesData[[#This Row],[Order Date]],0)</f>
        <v>44985</v>
      </c>
      <c r="V942" s="9" t="str">
        <f>"Q"&amp;INT((MONTH(SalesData[[#This Row],[Order Date]])+2)/3)&amp;"-"&amp;YEAR(SalesData[[#This Row],[Order Date]])</f>
        <v>Q1-2023</v>
      </c>
    </row>
    <row r="943" spans="1:22" x14ac:dyDescent="0.35">
      <c r="A943" t="s">
        <v>1065</v>
      </c>
      <c r="B943" s="1">
        <v>44968</v>
      </c>
      <c r="C943" t="s">
        <v>111</v>
      </c>
      <c r="D943" t="s">
        <v>39</v>
      </c>
      <c r="E943">
        <v>7312315550</v>
      </c>
      <c r="F943" t="s">
        <v>292</v>
      </c>
      <c r="G943" t="s">
        <v>457</v>
      </c>
      <c r="H943" t="s">
        <v>41</v>
      </c>
      <c r="I943" t="s">
        <v>31</v>
      </c>
      <c r="J943" t="s">
        <v>43</v>
      </c>
      <c r="K943">
        <v>3225.66</v>
      </c>
      <c r="L943">
        <v>553.83000000000004</v>
      </c>
      <c r="M943" t="s">
        <v>43</v>
      </c>
      <c r="N943">
        <v>0.171695094957311</v>
      </c>
      <c r="O943" t="s">
        <v>11351</v>
      </c>
      <c r="P943" t="s">
        <v>11352</v>
      </c>
      <c r="R943" t="s">
        <v>11353</v>
      </c>
      <c r="S943">
        <f>IF(SalesData[[#This Row],[Return Status]]="Returned",1,0)</f>
        <v>0</v>
      </c>
      <c r="U943" s="2">
        <f>EOMONTH(SalesData[[#This Row],[Order Date]],0)</f>
        <v>44985</v>
      </c>
      <c r="V943" s="9" t="str">
        <f>"Q"&amp;INT((MONTH(SalesData[[#This Row],[Order Date]])+2)/3)&amp;"-"&amp;YEAR(SalesData[[#This Row],[Order Date]])</f>
        <v>Q1-2023</v>
      </c>
    </row>
    <row r="944" spans="1:22" x14ac:dyDescent="0.35">
      <c r="A944" t="s">
        <v>1066</v>
      </c>
      <c r="B944" s="1">
        <v>44968</v>
      </c>
      <c r="C944" t="s">
        <v>21</v>
      </c>
      <c r="D944" t="s">
        <v>99</v>
      </c>
      <c r="E944">
        <v>1141470123</v>
      </c>
      <c r="F944" t="s">
        <v>140</v>
      </c>
      <c r="G944" t="s">
        <v>141</v>
      </c>
      <c r="H944" t="s">
        <v>121</v>
      </c>
      <c r="I944" t="s">
        <v>17</v>
      </c>
      <c r="J944" t="s">
        <v>65</v>
      </c>
      <c r="K944">
        <v>586.88</v>
      </c>
      <c r="L944">
        <v>117.08</v>
      </c>
      <c r="M944" t="s">
        <v>65</v>
      </c>
      <c r="N944">
        <v>0.19949563794983599</v>
      </c>
      <c r="O944" t="s">
        <v>11355</v>
      </c>
      <c r="P944" t="s">
        <v>11352</v>
      </c>
      <c r="R944" t="s">
        <v>11353</v>
      </c>
      <c r="S944">
        <f>IF(SalesData[[#This Row],[Return Status]]="Returned",1,0)</f>
        <v>0</v>
      </c>
      <c r="T944">
        <v>2793.38</v>
      </c>
      <c r="U944" s="2">
        <f>EOMONTH(SalesData[[#This Row],[Order Date]],0)</f>
        <v>44985</v>
      </c>
      <c r="V944" s="9" t="str">
        <f>"Q"&amp;INT((MONTH(SalesData[[#This Row],[Order Date]])+2)/3)&amp;"-"&amp;YEAR(SalesData[[#This Row],[Order Date]])</f>
        <v>Q1-2023</v>
      </c>
    </row>
    <row r="945" spans="1:22" x14ac:dyDescent="0.35">
      <c r="A945" t="s">
        <v>1067</v>
      </c>
      <c r="B945" s="1">
        <v>44961</v>
      </c>
      <c r="C945" t="s">
        <v>176</v>
      </c>
      <c r="D945" t="s">
        <v>39</v>
      </c>
      <c r="E945">
        <v>8023445684</v>
      </c>
      <c r="F945" t="s">
        <v>292</v>
      </c>
      <c r="G945" t="s">
        <v>69</v>
      </c>
      <c r="H945" t="s">
        <v>41</v>
      </c>
      <c r="I945" t="s">
        <v>31</v>
      </c>
      <c r="J945" t="s">
        <v>19</v>
      </c>
      <c r="K945">
        <v>4100.63</v>
      </c>
      <c r="L945">
        <v>591.64</v>
      </c>
      <c r="M945" t="s">
        <v>19</v>
      </c>
      <c r="N945">
        <v>0.144280269129378</v>
      </c>
      <c r="O945" t="s">
        <v>11351</v>
      </c>
      <c r="P945" t="s">
        <v>11352</v>
      </c>
      <c r="R945" t="s">
        <v>11353</v>
      </c>
      <c r="S945">
        <f>IF(SalesData[[#This Row],[Return Status]]="Returned",1,0)</f>
        <v>0</v>
      </c>
      <c r="T945">
        <v>2081.52</v>
      </c>
      <c r="U945" s="2">
        <f>EOMONTH(SalesData[[#This Row],[Order Date]],0)</f>
        <v>44985</v>
      </c>
      <c r="V945" s="9" t="str">
        <f>"Q"&amp;INT((MONTH(SalesData[[#This Row],[Order Date]])+2)/3)&amp;"-"&amp;YEAR(SalesData[[#This Row],[Order Date]])</f>
        <v>Q1-2023</v>
      </c>
    </row>
    <row r="946" spans="1:22" x14ac:dyDescent="0.35">
      <c r="A946" t="s">
        <v>1068</v>
      </c>
      <c r="B946" s="1">
        <v>44961</v>
      </c>
      <c r="C946" t="s">
        <v>49</v>
      </c>
      <c r="D946" t="s">
        <v>39</v>
      </c>
      <c r="E946">
        <v>8315975729</v>
      </c>
      <c r="F946" t="s">
        <v>129</v>
      </c>
      <c r="G946" t="s">
        <v>54</v>
      </c>
      <c r="H946" t="s">
        <v>55</v>
      </c>
      <c r="I946" t="s">
        <v>31</v>
      </c>
      <c r="J946" t="s">
        <v>18</v>
      </c>
      <c r="K946">
        <v>4809.42</v>
      </c>
      <c r="L946">
        <v>1149.3900000000001</v>
      </c>
      <c r="M946" t="s">
        <v>19</v>
      </c>
      <c r="N946">
        <v>0.23898723754631501</v>
      </c>
      <c r="O946" t="s">
        <v>11351</v>
      </c>
      <c r="P946" t="s">
        <v>11354</v>
      </c>
      <c r="R946" t="s">
        <v>11353</v>
      </c>
      <c r="S946">
        <f>IF(SalesData[[#This Row],[Return Status]]="Returned",1,0)</f>
        <v>0</v>
      </c>
      <c r="U946" s="2">
        <f>EOMONTH(SalesData[[#This Row],[Order Date]],0)</f>
        <v>44985</v>
      </c>
      <c r="V946" s="9" t="str">
        <f>"Q"&amp;INT((MONTH(SalesData[[#This Row],[Order Date]])+2)/3)&amp;"-"&amp;YEAR(SalesData[[#This Row],[Order Date]])</f>
        <v>Q1-2023</v>
      </c>
    </row>
    <row r="947" spans="1:22" x14ac:dyDescent="0.35">
      <c r="A947" t="s">
        <v>1069</v>
      </c>
      <c r="B947" s="1">
        <v>44962</v>
      </c>
      <c r="C947" t="s">
        <v>52</v>
      </c>
      <c r="D947" t="s">
        <v>145</v>
      </c>
      <c r="E947">
        <v>3324165185</v>
      </c>
      <c r="F947" t="s">
        <v>14</v>
      </c>
      <c r="G947" t="s">
        <v>15</v>
      </c>
      <c r="H947" t="s">
        <v>16</v>
      </c>
      <c r="I947" t="s">
        <v>17</v>
      </c>
      <c r="J947" t="s">
        <v>62</v>
      </c>
      <c r="K947">
        <v>139.35</v>
      </c>
      <c r="L947">
        <v>21.73</v>
      </c>
      <c r="M947" t="s">
        <v>62</v>
      </c>
      <c r="N947">
        <v>0.15593828489415101</v>
      </c>
      <c r="O947" t="s">
        <v>11361</v>
      </c>
      <c r="P947" t="s">
        <v>11352</v>
      </c>
      <c r="R947" t="s">
        <v>11353</v>
      </c>
      <c r="S947">
        <f>IF(SalesData[[#This Row],[Return Status]]="Returned",1,0)</f>
        <v>0</v>
      </c>
      <c r="T947">
        <v>2085.91</v>
      </c>
      <c r="U947" s="2">
        <f>EOMONTH(SalesData[[#This Row],[Order Date]],0)</f>
        <v>44985</v>
      </c>
      <c r="V947" s="9" t="str">
        <f>"Q"&amp;INT((MONTH(SalesData[[#This Row],[Order Date]])+2)/3)&amp;"-"&amp;YEAR(SalesData[[#This Row],[Order Date]])</f>
        <v>Q1-2023</v>
      </c>
    </row>
    <row r="948" spans="1:22" x14ac:dyDescent="0.35">
      <c r="A948" t="s">
        <v>1149</v>
      </c>
      <c r="B948" s="1">
        <v>44958</v>
      </c>
      <c r="C948" t="s">
        <v>184</v>
      </c>
      <c r="D948" t="s">
        <v>99</v>
      </c>
      <c r="E948">
        <v>9077372954</v>
      </c>
      <c r="F948" t="s">
        <v>168</v>
      </c>
      <c r="G948" t="s">
        <v>54</v>
      </c>
      <c r="H948" t="s">
        <v>55</v>
      </c>
      <c r="I948" t="s">
        <v>31</v>
      </c>
      <c r="J948" t="s">
        <v>65</v>
      </c>
      <c r="K948">
        <v>2819.9</v>
      </c>
      <c r="L948">
        <v>106.36</v>
      </c>
      <c r="M948" t="s">
        <v>65</v>
      </c>
      <c r="N948">
        <v>3.7717649562041197E-2</v>
      </c>
      <c r="O948" t="s">
        <v>11351</v>
      </c>
      <c r="P948" t="s">
        <v>11356</v>
      </c>
      <c r="Q948" t="s">
        <v>11359</v>
      </c>
      <c r="R948" t="s">
        <v>11360</v>
      </c>
      <c r="S948">
        <f>IF(SalesData[[#This Row],[Return Status]]="Returned",1,0)</f>
        <v>1</v>
      </c>
      <c r="U948" s="2">
        <f>EOMONTH(SalesData[[#This Row],[Order Date]],0)</f>
        <v>44985</v>
      </c>
      <c r="V948" s="9" t="str">
        <f>"Q"&amp;INT((MONTH(SalesData[[#This Row],[Order Date]])+2)/3)&amp;"-"&amp;YEAR(SalesData[[#This Row],[Order Date]])</f>
        <v>Q1-2023</v>
      </c>
    </row>
    <row r="949" spans="1:22" x14ac:dyDescent="0.35">
      <c r="A949" t="s">
        <v>1071</v>
      </c>
      <c r="B949" s="1">
        <v>44971</v>
      </c>
      <c r="C949" t="s">
        <v>49</v>
      </c>
      <c r="D949" t="s">
        <v>80</v>
      </c>
      <c r="E949">
        <v>948377402</v>
      </c>
      <c r="F949" t="s">
        <v>78</v>
      </c>
      <c r="G949" t="s">
        <v>15</v>
      </c>
      <c r="H949" t="s">
        <v>16</v>
      </c>
      <c r="I949" t="s">
        <v>17</v>
      </c>
      <c r="J949" t="s">
        <v>62</v>
      </c>
      <c r="K949">
        <v>4856.05</v>
      </c>
      <c r="L949">
        <v>1156.1099999999999</v>
      </c>
      <c r="M949" t="s">
        <v>62</v>
      </c>
      <c r="N949">
        <v>0.23807621420701999</v>
      </c>
      <c r="O949" t="s">
        <v>11351</v>
      </c>
      <c r="P949" t="s">
        <v>11354</v>
      </c>
      <c r="R949" t="s">
        <v>11353</v>
      </c>
      <c r="S949">
        <f>IF(SalesData[[#This Row],[Return Status]]="Returned",1,0)</f>
        <v>0</v>
      </c>
      <c r="T949">
        <v>2085.91</v>
      </c>
      <c r="U949" s="2">
        <f>EOMONTH(SalesData[[#This Row],[Order Date]],0)</f>
        <v>44985</v>
      </c>
      <c r="V949" s="9" t="str">
        <f>"Q"&amp;INT((MONTH(SalesData[[#This Row],[Order Date]])+2)/3)&amp;"-"&amp;YEAR(SalesData[[#This Row],[Order Date]])</f>
        <v>Q1-2023</v>
      </c>
    </row>
    <row r="950" spans="1:22" x14ac:dyDescent="0.35">
      <c r="A950" t="s">
        <v>1072</v>
      </c>
      <c r="B950" s="1">
        <v>44974</v>
      </c>
      <c r="C950" t="s">
        <v>176</v>
      </c>
      <c r="D950" t="s">
        <v>99</v>
      </c>
      <c r="E950">
        <v>6677196666</v>
      </c>
      <c r="F950" t="s">
        <v>156</v>
      </c>
      <c r="G950" t="s">
        <v>84</v>
      </c>
      <c r="H950" t="s">
        <v>85</v>
      </c>
      <c r="I950" t="s">
        <v>31</v>
      </c>
      <c r="J950" t="s">
        <v>18</v>
      </c>
      <c r="K950">
        <v>1403.87</v>
      </c>
      <c r="L950">
        <v>349.64</v>
      </c>
      <c r="M950" t="s">
        <v>19</v>
      </c>
      <c r="N950">
        <v>0.249054399623897</v>
      </c>
      <c r="O950" t="s">
        <v>11351</v>
      </c>
      <c r="P950" t="s">
        <v>11354</v>
      </c>
      <c r="R950" t="s">
        <v>11353</v>
      </c>
      <c r="S950">
        <f>IF(SalesData[[#This Row],[Return Status]]="Returned",1,0)</f>
        <v>0</v>
      </c>
      <c r="T950">
        <v>847.14</v>
      </c>
      <c r="U950" s="2">
        <f>EOMONTH(SalesData[[#This Row],[Order Date]],0)</f>
        <v>44985</v>
      </c>
      <c r="V950" s="9" t="str">
        <f>"Q"&amp;INT((MONTH(SalesData[[#This Row],[Order Date]])+2)/3)&amp;"-"&amp;YEAR(SalesData[[#This Row],[Order Date]])</f>
        <v>Q1-2023</v>
      </c>
    </row>
    <row r="951" spans="1:22" x14ac:dyDescent="0.35">
      <c r="A951" t="s">
        <v>1073</v>
      </c>
      <c r="B951" s="1">
        <v>44964</v>
      </c>
      <c r="C951" t="s">
        <v>12</v>
      </c>
      <c r="D951" t="s">
        <v>46</v>
      </c>
      <c r="E951">
        <v>1376836759</v>
      </c>
      <c r="F951" t="s">
        <v>152</v>
      </c>
      <c r="G951" t="s">
        <v>23</v>
      </c>
      <c r="H951" t="s">
        <v>24</v>
      </c>
      <c r="I951" t="s">
        <v>17</v>
      </c>
      <c r="J951" t="s">
        <v>19</v>
      </c>
      <c r="K951">
        <v>1650.44</v>
      </c>
      <c r="L951">
        <v>332.78</v>
      </c>
      <c r="M951" t="s">
        <v>19</v>
      </c>
      <c r="N951">
        <v>0.20163108019679599</v>
      </c>
      <c r="O951" t="s">
        <v>11351</v>
      </c>
      <c r="P951" t="s">
        <v>11354</v>
      </c>
      <c r="R951" t="s">
        <v>11353</v>
      </c>
      <c r="S951">
        <f>IF(SalesData[[#This Row],[Return Status]]="Returned",1,0)</f>
        <v>0</v>
      </c>
      <c r="T951">
        <v>2821.33</v>
      </c>
      <c r="U951" s="2">
        <f>EOMONTH(SalesData[[#This Row],[Order Date]],0)</f>
        <v>44985</v>
      </c>
      <c r="V951" s="9" t="str">
        <f>"Q"&amp;INT((MONTH(SalesData[[#This Row],[Order Date]])+2)/3)&amp;"-"&amp;YEAR(SalesData[[#This Row],[Order Date]])</f>
        <v>Q1-2023</v>
      </c>
    </row>
    <row r="952" spans="1:22" x14ac:dyDescent="0.35">
      <c r="A952" t="s">
        <v>1074</v>
      </c>
      <c r="B952" s="1">
        <v>44971</v>
      </c>
      <c r="C952" t="s">
        <v>194</v>
      </c>
      <c r="D952" t="s">
        <v>27</v>
      </c>
      <c r="E952">
        <v>1746564260</v>
      </c>
      <c r="F952" t="s">
        <v>58</v>
      </c>
      <c r="G952" t="s">
        <v>59</v>
      </c>
      <c r="H952" t="s">
        <v>60</v>
      </c>
      <c r="I952" t="s">
        <v>31</v>
      </c>
      <c r="J952" t="s">
        <v>42</v>
      </c>
      <c r="K952">
        <v>351.09</v>
      </c>
      <c r="L952">
        <v>65.95</v>
      </c>
      <c r="M952" t="s">
        <v>43</v>
      </c>
      <c r="N952">
        <v>0.18784357287305201</v>
      </c>
      <c r="O952" t="s">
        <v>11361</v>
      </c>
      <c r="P952" t="s">
        <v>11352</v>
      </c>
      <c r="R952" t="s">
        <v>11353</v>
      </c>
      <c r="S952">
        <f>IF(SalesData[[#This Row],[Return Status]]="Returned",1,0)</f>
        <v>0</v>
      </c>
      <c r="T952">
        <v>2183.56</v>
      </c>
      <c r="U952" s="2">
        <f>EOMONTH(SalesData[[#This Row],[Order Date]],0)</f>
        <v>44985</v>
      </c>
      <c r="V952" s="9" t="str">
        <f>"Q"&amp;INT((MONTH(SalesData[[#This Row],[Order Date]])+2)/3)&amp;"-"&amp;YEAR(SalesData[[#This Row],[Order Date]])</f>
        <v>Q1-2023</v>
      </c>
    </row>
    <row r="953" spans="1:22" x14ac:dyDescent="0.35">
      <c r="A953" t="s">
        <v>1076</v>
      </c>
      <c r="B953" s="1">
        <v>44972</v>
      </c>
      <c r="C953" t="s">
        <v>106</v>
      </c>
      <c r="D953" t="s">
        <v>99</v>
      </c>
      <c r="E953">
        <v>9047331454</v>
      </c>
      <c r="F953" t="s">
        <v>357</v>
      </c>
      <c r="G953" t="s">
        <v>164</v>
      </c>
      <c r="H953" t="s">
        <v>165</v>
      </c>
      <c r="I953" t="s">
        <v>36</v>
      </c>
      <c r="J953" t="s">
        <v>65</v>
      </c>
      <c r="K953">
        <v>761.11</v>
      </c>
      <c r="L953">
        <v>41.9</v>
      </c>
      <c r="M953" t="s">
        <v>65</v>
      </c>
      <c r="N953">
        <v>5.50511752571902E-2</v>
      </c>
      <c r="O953" t="s">
        <v>11355</v>
      </c>
      <c r="P953" t="s">
        <v>11356</v>
      </c>
      <c r="R953" t="s">
        <v>11353</v>
      </c>
      <c r="S953">
        <f>IF(SalesData[[#This Row],[Return Status]]="Returned",1,0)</f>
        <v>0</v>
      </c>
      <c r="U953" s="2">
        <f>EOMONTH(SalesData[[#This Row],[Order Date]],0)</f>
        <v>44985</v>
      </c>
      <c r="V953" s="9" t="str">
        <f>"Q"&amp;INT((MONTH(SalesData[[#This Row],[Order Date]])+2)/3)&amp;"-"&amp;YEAR(SalesData[[#This Row],[Order Date]])</f>
        <v>Q1-2023</v>
      </c>
    </row>
    <row r="954" spans="1:22" x14ac:dyDescent="0.35">
      <c r="A954" t="s">
        <v>1077</v>
      </c>
      <c r="B954" s="1">
        <v>44980</v>
      </c>
      <c r="C954" t="s">
        <v>52</v>
      </c>
      <c r="D954" t="s">
        <v>13</v>
      </c>
      <c r="E954">
        <v>2040954377</v>
      </c>
      <c r="F954" t="s">
        <v>410</v>
      </c>
      <c r="G954" t="s">
        <v>11370</v>
      </c>
      <c r="H954" t="s">
        <v>30</v>
      </c>
      <c r="I954" t="s">
        <v>31</v>
      </c>
      <c r="J954" t="s">
        <v>61</v>
      </c>
      <c r="K954">
        <v>2520.1999999999998</v>
      </c>
      <c r="L954">
        <v>116.28</v>
      </c>
      <c r="M954" t="s">
        <v>62</v>
      </c>
      <c r="N954">
        <v>4.6139195301960201E-2</v>
      </c>
      <c r="O954" t="s">
        <v>11351</v>
      </c>
      <c r="P954" t="s">
        <v>11356</v>
      </c>
      <c r="R954" t="s">
        <v>11353</v>
      </c>
      <c r="S954">
        <f>IF(SalesData[[#This Row],[Return Status]]="Returned",1,0)</f>
        <v>0</v>
      </c>
      <c r="U954" s="2">
        <f>EOMONTH(SalesData[[#This Row],[Order Date]],0)</f>
        <v>44985</v>
      </c>
      <c r="V954" s="9" t="str">
        <f>"Q"&amp;INT((MONTH(SalesData[[#This Row],[Order Date]])+2)/3)&amp;"-"&amp;YEAR(SalesData[[#This Row],[Order Date]])</f>
        <v>Q1-2023</v>
      </c>
    </row>
    <row r="955" spans="1:22" x14ac:dyDescent="0.35">
      <c r="A955" t="s">
        <v>1078</v>
      </c>
      <c r="B955" s="1">
        <v>44969</v>
      </c>
      <c r="C955" t="s">
        <v>106</v>
      </c>
      <c r="D955" t="s">
        <v>13</v>
      </c>
      <c r="E955">
        <v>4367862107</v>
      </c>
      <c r="F955" t="s">
        <v>14</v>
      </c>
      <c r="G955" t="s">
        <v>859</v>
      </c>
      <c r="H955" t="s">
        <v>16</v>
      </c>
      <c r="I955" t="s">
        <v>17</v>
      </c>
      <c r="J955" t="s">
        <v>61</v>
      </c>
      <c r="K955">
        <v>3161.69</v>
      </c>
      <c r="L955">
        <v>368.09</v>
      </c>
      <c r="M955" t="s">
        <v>62</v>
      </c>
      <c r="N955">
        <v>0.11642191359684199</v>
      </c>
      <c r="O955" t="s">
        <v>11351</v>
      </c>
      <c r="P955" t="s">
        <v>11352</v>
      </c>
      <c r="R955" t="s">
        <v>11353</v>
      </c>
      <c r="S955">
        <f>IF(SalesData[[#This Row],[Return Status]]="Returned",1,0)</f>
        <v>0</v>
      </c>
      <c r="U955" s="2">
        <f>EOMONTH(SalesData[[#This Row],[Order Date]],0)</f>
        <v>44985</v>
      </c>
      <c r="V955" s="9" t="str">
        <f>"Q"&amp;INT((MONTH(SalesData[[#This Row],[Order Date]])+2)/3)&amp;"-"&amp;YEAR(SalesData[[#This Row],[Order Date]])</f>
        <v>Q1-2023</v>
      </c>
    </row>
    <row r="956" spans="1:22" x14ac:dyDescent="0.35">
      <c r="A956" t="s">
        <v>1079</v>
      </c>
      <c r="B956" s="1">
        <v>44960</v>
      </c>
      <c r="C956" t="s">
        <v>94</v>
      </c>
      <c r="D956" t="s">
        <v>99</v>
      </c>
      <c r="E956">
        <v>3154230600</v>
      </c>
      <c r="F956" t="s">
        <v>172</v>
      </c>
      <c r="G956" t="s">
        <v>141</v>
      </c>
      <c r="H956" t="s">
        <v>121</v>
      </c>
      <c r="I956" t="s">
        <v>17</v>
      </c>
      <c r="J956" t="s">
        <v>19</v>
      </c>
      <c r="K956">
        <v>4884.5</v>
      </c>
      <c r="L956">
        <v>1058.3399999999999</v>
      </c>
      <c r="M956" t="s">
        <v>19</v>
      </c>
      <c r="N956">
        <v>0.21667314975944299</v>
      </c>
      <c r="O956" t="s">
        <v>11351</v>
      </c>
      <c r="P956" t="s">
        <v>11354</v>
      </c>
      <c r="R956" t="s">
        <v>11353</v>
      </c>
      <c r="S956">
        <f>IF(SalesData[[#This Row],[Return Status]]="Returned",1,0)</f>
        <v>0</v>
      </c>
      <c r="T956">
        <v>2793.38</v>
      </c>
      <c r="U956" s="2">
        <f>EOMONTH(SalesData[[#This Row],[Order Date]],0)</f>
        <v>44985</v>
      </c>
      <c r="V956" s="9" t="str">
        <f>"Q"&amp;INT((MONTH(SalesData[[#This Row],[Order Date]])+2)/3)&amp;"-"&amp;YEAR(SalesData[[#This Row],[Order Date]])</f>
        <v>Q1-2023</v>
      </c>
    </row>
    <row r="957" spans="1:22" x14ac:dyDescent="0.35">
      <c r="A957" t="s">
        <v>1081</v>
      </c>
      <c r="B957" s="1">
        <v>44964</v>
      </c>
      <c r="C957" t="s">
        <v>21</v>
      </c>
      <c r="D957" t="s">
        <v>145</v>
      </c>
      <c r="E957">
        <v>2205620190</v>
      </c>
      <c r="F957" t="s">
        <v>58</v>
      </c>
      <c r="G957" t="s">
        <v>59</v>
      </c>
      <c r="H957" t="s">
        <v>60</v>
      </c>
      <c r="I957" t="s">
        <v>31</v>
      </c>
      <c r="J957" t="s">
        <v>18</v>
      </c>
      <c r="K957">
        <v>2887.86</v>
      </c>
      <c r="L957">
        <v>236.69</v>
      </c>
      <c r="M957" t="s">
        <v>19</v>
      </c>
      <c r="N957">
        <v>8.1960344338021907E-2</v>
      </c>
      <c r="O957" t="s">
        <v>11351</v>
      </c>
      <c r="P957" t="s">
        <v>11356</v>
      </c>
      <c r="R957" t="s">
        <v>11353</v>
      </c>
      <c r="S957">
        <f>IF(SalesData[[#This Row],[Return Status]]="Returned",1,0)</f>
        <v>0</v>
      </c>
      <c r="T957">
        <v>2183.56</v>
      </c>
      <c r="U957" s="2">
        <f>EOMONTH(SalesData[[#This Row],[Order Date]],0)</f>
        <v>44985</v>
      </c>
      <c r="V957" s="9" t="str">
        <f>"Q"&amp;INT((MONTH(SalesData[[#This Row],[Order Date]])+2)/3)&amp;"-"&amp;YEAR(SalesData[[#This Row],[Order Date]])</f>
        <v>Q1-2023</v>
      </c>
    </row>
    <row r="958" spans="1:22" x14ac:dyDescent="0.35">
      <c r="A958" t="s">
        <v>1082</v>
      </c>
      <c r="B958" s="1">
        <v>44983</v>
      </c>
      <c r="C958" t="s">
        <v>139</v>
      </c>
      <c r="D958" t="s">
        <v>72</v>
      </c>
      <c r="E958">
        <v>5645234286</v>
      </c>
      <c r="F958" t="s">
        <v>33</v>
      </c>
      <c r="G958" t="s">
        <v>34</v>
      </c>
      <c r="H958" t="s">
        <v>35</v>
      </c>
      <c r="I958" t="s">
        <v>36</v>
      </c>
      <c r="J958" t="s">
        <v>18</v>
      </c>
      <c r="K958">
        <v>1333.27</v>
      </c>
      <c r="L958">
        <v>224.31</v>
      </c>
      <c r="M958" t="s">
        <v>19</v>
      </c>
      <c r="N958">
        <v>0.16824049142334299</v>
      </c>
      <c r="O958" t="s">
        <v>11351</v>
      </c>
      <c r="P958" t="s">
        <v>11352</v>
      </c>
      <c r="R958" t="s">
        <v>11353</v>
      </c>
      <c r="S958">
        <f>IF(SalesData[[#This Row],[Return Status]]="Returned",1,0)</f>
        <v>0</v>
      </c>
      <c r="U958" s="2">
        <f>EOMONTH(SalesData[[#This Row],[Order Date]],0)</f>
        <v>44985</v>
      </c>
      <c r="V958" s="9" t="str">
        <f>"Q"&amp;INT((MONTH(SalesData[[#This Row],[Order Date]])+2)/3)&amp;"-"&amp;YEAR(SalesData[[#This Row],[Order Date]])</f>
        <v>Q1-2023</v>
      </c>
    </row>
    <row r="959" spans="1:22" x14ac:dyDescent="0.35">
      <c r="A959" t="s">
        <v>1083</v>
      </c>
      <c r="B959" s="1">
        <v>44960</v>
      </c>
      <c r="C959" t="s">
        <v>144</v>
      </c>
      <c r="D959" t="s">
        <v>39</v>
      </c>
      <c r="E959">
        <v>3498529735</v>
      </c>
      <c r="F959" t="s">
        <v>163</v>
      </c>
      <c r="G959" t="s">
        <v>164</v>
      </c>
      <c r="H959" t="s">
        <v>165</v>
      </c>
      <c r="I959" t="s">
        <v>36</v>
      </c>
      <c r="J959" t="s">
        <v>62</v>
      </c>
      <c r="K959">
        <v>1867.21</v>
      </c>
      <c r="L959">
        <v>223.65</v>
      </c>
      <c r="M959" t="s">
        <v>62</v>
      </c>
      <c r="N959">
        <v>0.119777636152334</v>
      </c>
      <c r="O959" t="s">
        <v>11351</v>
      </c>
      <c r="P959" t="s">
        <v>11352</v>
      </c>
      <c r="R959" t="s">
        <v>11353</v>
      </c>
      <c r="S959">
        <f>IF(SalesData[[#This Row],[Return Status]]="Returned",1,0)</f>
        <v>0</v>
      </c>
      <c r="U959" s="2">
        <f>EOMONTH(SalesData[[#This Row],[Order Date]],0)</f>
        <v>44985</v>
      </c>
      <c r="V959" s="9" t="str">
        <f>"Q"&amp;INT((MONTH(SalesData[[#This Row],[Order Date]])+2)/3)&amp;"-"&amp;YEAR(SalesData[[#This Row],[Order Date]])</f>
        <v>Q1-2023</v>
      </c>
    </row>
    <row r="960" spans="1:22" x14ac:dyDescent="0.35">
      <c r="A960" t="s">
        <v>1084</v>
      </c>
      <c r="B960" s="1">
        <v>44965</v>
      </c>
      <c r="C960" t="s">
        <v>149</v>
      </c>
      <c r="D960" t="s">
        <v>80</v>
      </c>
      <c r="E960">
        <v>6414753369</v>
      </c>
      <c r="F960" t="s">
        <v>147</v>
      </c>
      <c r="G960" t="s">
        <v>84</v>
      </c>
      <c r="H960" t="s">
        <v>85</v>
      </c>
      <c r="I960" t="s">
        <v>31</v>
      </c>
      <c r="J960" t="s">
        <v>18</v>
      </c>
      <c r="K960">
        <v>4620.54</v>
      </c>
      <c r="L960">
        <v>629.91</v>
      </c>
      <c r="M960" t="s">
        <v>19</v>
      </c>
      <c r="N960">
        <v>0.13632822137672199</v>
      </c>
      <c r="O960" t="s">
        <v>11351</v>
      </c>
      <c r="P960" t="s">
        <v>11352</v>
      </c>
      <c r="R960" t="s">
        <v>11353</v>
      </c>
      <c r="S960">
        <f>IF(SalesData[[#This Row],[Return Status]]="Returned",1,0)</f>
        <v>0</v>
      </c>
      <c r="T960">
        <v>847.14</v>
      </c>
      <c r="U960" s="2">
        <f>EOMONTH(SalesData[[#This Row],[Order Date]],0)</f>
        <v>44985</v>
      </c>
      <c r="V960" s="9" t="str">
        <f>"Q"&amp;INT((MONTH(SalesData[[#This Row],[Order Date]])+2)/3)&amp;"-"&amp;YEAR(SalesData[[#This Row],[Order Date]])</f>
        <v>Q1-2023</v>
      </c>
    </row>
    <row r="961" spans="1:22" x14ac:dyDescent="0.35">
      <c r="A961" t="s">
        <v>1085</v>
      </c>
      <c r="B961" s="1">
        <v>44974</v>
      </c>
      <c r="C961" t="s">
        <v>45</v>
      </c>
      <c r="D961" t="s">
        <v>27</v>
      </c>
      <c r="E961">
        <v>3243679241</v>
      </c>
      <c r="F961" t="s">
        <v>103</v>
      </c>
      <c r="G961" t="s">
        <v>23</v>
      </c>
      <c r="H961" t="s">
        <v>24</v>
      </c>
      <c r="I961" t="s">
        <v>17</v>
      </c>
      <c r="J961" t="s">
        <v>62</v>
      </c>
      <c r="K961">
        <v>4755.49</v>
      </c>
      <c r="L961">
        <v>1099.1600000000001</v>
      </c>
      <c r="M961" t="s">
        <v>62</v>
      </c>
      <c r="N961">
        <v>0.23113496190718499</v>
      </c>
      <c r="O961" t="s">
        <v>11351</v>
      </c>
      <c r="P961" t="s">
        <v>11354</v>
      </c>
      <c r="R961" t="s">
        <v>11353</v>
      </c>
      <c r="S961">
        <f>IF(SalesData[[#This Row],[Return Status]]="Returned",1,0)</f>
        <v>0</v>
      </c>
      <c r="T961">
        <v>2821.33</v>
      </c>
      <c r="U961" s="2">
        <f>EOMONTH(SalesData[[#This Row],[Order Date]],0)</f>
        <v>44985</v>
      </c>
      <c r="V961" s="9" t="str">
        <f>"Q"&amp;INT((MONTH(SalesData[[#This Row],[Order Date]])+2)/3)&amp;"-"&amp;YEAR(SalesData[[#This Row],[Order Date]])</f>
        <v>Q1-2023</v>
      </c>
    </row>
    <row r="962" spans="1:22" x14ac:dyDescent="0.35">
      <c r="A962" t="s">
        <v>1086</v>
      </c>
      <c r="B962" s="1">
        <v>44971</v>
      </c>
      <c r="C962" t="s">
        <v>77</v>
      </c>
      <c r="D962" t="s">
        <v>80</v>
      </c>
      <c r="E962">
        <v>3906168249</v>
      </c>
      <c r="F962" t="s">
        <v>50</v>
      </c>
      <c r="G962" t="s">
        <v>34</v>
      </c>
      <c r="H962" t="s">
        <v>35</v>
      </c>
      <c r="I962" t="s">
        <v>36</v>
      </c>
      <c r="J962" t="s">
        <v>65</v>
      </c>
      <c r="K962">
        <v>2088.1</v>
      </c>
      <c r="L962">
        <v>262.5</v>
      </c>
      <c r="M962" t="s">
        <v>65</v>
      </c>
      <c r="N962">
        <v>0.125712370097218</v>
      </c>
      <c r="O962" t="s">
        <v>11351</v>
      </c>
      <c r="P962" t="s">
        <v>11352</v>
      </c>
      <c r="R962" t="s">
        <v>11353</v>
      </c>
      <c r="S962">
        <f>IF(SalesData[[#This Row],[Return Status]]="Returned",1,0)</f>
        <v>0</v>
      </c>
      <c r="U962" s="2">
        <f>EOMONTH(SalesData[[#This Row],[Order Date]],0)</f>
        <v>44985</v>
      </c>
      <c r="V962" s="9" t="str">
        <f>"Q"&amp;INT((MONTH(SalesData[[#This Row],[Order Date]])+2)/3)&amp;"-"&amp;YEAR(SalesData[[#This Row],[Order Date]])</f>
        <v>Q1-2023</v>
      </c>
    </row>
    <row r="963" spans="1:22" x14ac:dyDescent="0.35">
      <c r="A963" t="s">
        <v>1087</v>
      </c>
      <c r="B963" s="1">
        <v>44962</v>
      </c>
      <c r="C963" t="s">
        <v>188</v>
      </c>
      <c r="D963" t="s">
        <v>99</v>
      </c>
      <c r="E963">
        <v>737260720</v>
      </c>
      <c r="F963" t="s">
        <v>64</v>
      </c>
      <c r="G963" t="s">
        <v>15</v>
      </c>
      <c r="H963" t="s">
        <v>16</v>
      </c>
      <c r="I963" t="s">
        <v>17</v>
      </c>
      <c r="J963" t="s">
        <v>18</v>
      </c>
      <c r="K963">
        <v>2788.54</v>
      </c>
      <c r="L963">
        <v>189.02</v>
      </c>
      <c r="M963" t="s">
        <v>19</v>
      </c>
      <c r="N963">
        <v>6.7784575440911696E-2</v>
      </c>
      <c r="O963" t="s">
        <v>11351</v>
      </c>
      <c r="P963" t="s">
        <v>11356</v>
      </c>
      <c r="R963" t="s">
        <v>11353</v>
      </c>
      <c r="S963">
        <f>IF(SalesData[[#This Row],[Return Status]]="Returned",1,0)</f>
        <v>0</v>
      </c>
      <c r="T963">
        <v>2085.91</v>
      </c>
      <c r="U963" s="2">
        <f>EOMONTH(SalesData[[#This Row],[Order Date]],0)</f>
        <v>44985</v>
      </c>
      <c r="V963" s="9" t="str">
        <f>"Q"&amp;INT((MONTH(SalesData[[#This Row],[Order Date]])+2)/3)&amp;"-"&amp;YEAR(SalesData[[#This Row],[Order Date]])</f>
        <v>Q1-2023</v>
      </c>
    </row>
    <row r="964" spans="1:22" x14ac:dyDescent="0.35">
      <c r="A964" t="s">
        <v>1088</v>
      </c>
      <c r="B964" s="1">
        <v>44963</v>
      </c>
      <c r="C964" t="s">
        <v>139</v>
      </c>
      <c r="D964" t="s">
        <v>72</v>
      </c>
      <c r="E964">
        <v>7625429264</v>
      </c>
      <c r="F964" t="s">
        <v>95</v>
      </c>
      <c r="G964" t="s">
        <v>59</v>
      </c>
      <c r="H964" t="s">
        <v>60</v>
      </c>
      <c r="I964" t="s">
        <v>31</v>
      </c>
      <c r="J964" t="s">
        <v>65</v>
      </c>
      <c r="K964">
        <v>2310.85</v>
      </c>
      <c r="L964">
        <v>536.05999999999995</v>
      </c>
      <c r="M964" t="s">
        <v>65</v>
      </c>
      <c r="N964">
        <v>0.23197524720341001</v>
      </c>
      <c r="O964" t="s">
        <v>11351</v>
      </c>
      <c r="P964" t="s">
        <v>11354</v>
      </c>
      <c r="R964" t="s">
        <v>11353</v>
      </c>
      <c r="S964">
        <f>IF(SalesData[[#This Row],[Return Status]]="Returned",1,0)</f>
        <v>0</v>
      </c>
      <c r="T964">
        <v>2183.56</v>
      </c>
      <c r="U964" s="2">
        <f>EOMONTH(SalesData[[#This Row],[Order Date]],0)</f>
        <v>44985</v>
      </c>
      <c r="V964" s="9" t="str">
        <f>"Q"&amp;INT((MONTH(SalesData[[#This Row],[Order Date]])+2)/3)&amp;"-"&amp;YEAR(SalesData[[#This Row],[Order Date]])</f>
        <v>Q1-2023</v>
      </c>
    </row>
    <row r="965" spans="1:22" x14ac:dyDescent="0.35">
      <c r="A965" t="s">
        <v>1089</v>
      </c>
      <c r="B965" s="1">
        <v>44972</v>
      </c>
      <c r="C965" t="s">
        <v>49</v>
      </c>
      <c r="D965" t="s">
        <v>13</v>
      </c>
      <c r="E965">
        <v>1266497196</v>
      </c>
      <c r="F965" t="s">
        <v>28</v>
      </c>
      <c r="G965" t="s">
        <v>29</v>
      </c>
      <c r="H965" t="s">
        <v>11357</v>
      </c>
      <c r="I965" t="s">
        <v>31</v>
      </c>
      <c r="J965" t="s">
        <v>19</v>
      </c>
      <c r="K965">
        <v>1656.61</v>
      </c>
      <c r="L965">
        <v>318.11</v>
      </c>
      <c r="M965" t="s">
        <v>19</v>
      </c>
      <c r="N965">
        <v>0.192024676900417</v>
      </c>
      <c r="O965" t="s">
        <v>11351</v>
      </c>
      <c r="P965" t="s">
        <v>11352</v>
      </c>
      <c r="R965" t="s">
        <v>11353</v>
      </c>
      <c r="S965">
        <f>IF(SalesData[[#This Row],[Return Status]]="Returned",1,0)</f>
        <v>0</v>
      </c>
      <c r="T965">
        <v>2788.38</v>
      </c>
      <c r="U965" s="2">
        <f>EOMONTH(SalesData[[#This Row],[Order Date]],0)</f>
        <v>44985</v>
      </c>
      <c r="V965" s="9" t="str">
        <f>"Q"&amp;INT((MONTH(SalesData[[#This Row],[Order Date]])+2)/3)&amp;"-"&amp;YEAR(SalesData[[#This Row],[Order Date]])</f>
        <v>Q1-2023</v>
      </c>
    </row>
    <row r="966" spans="1:22" x14ac:dyDescent="0.35">
      <c r="A966" t="s">
        <v>1090</v>
      </c>
      <c r="B966" s="1">
        <v>44966</v>
      </c>
      <c r="C966" t="s">
        <v>144</v>
      </c>
      <c r="D966" t="s">
        <v>99</v>
      </c>
      <c r="E966">
        <v>9949013334</v>
      </c>
      <c r="F966" t="s">
        <v>170</v>
      </c>
      <c r="G966" t="s">
        <v>69</v>
      </c>
      <c r="H966" t="s">
        <v>41</v>
      </c>
      <c r="I966" t="s">
        <v>31</v>
      </c>
      <c r="J966" t="s">
        <v>19</v>
      </c>
      <c r="K966">
        <v>3290.82</v>
      </c>
      <c r="L966">
        <v>280.98</v>
      </c>
      <c r="M966" t="s">
        <v>19</v>
      </c>
      <c r="N966">
        <v>8.5382974456214594E-2</v>
      </c>
      <c r="O966" t="s">
        <v>11351</v>
      </c>
      <c r="P966" t="s">
        <v>11356</v>
      </c>
      <c r="R966" t="s">
        <v>11353</v>
      </c>
      <c r="S966">
        <f>IF(SalesData[[#This Row],[Return Status]]="Returned",1,0)</f>
        <v>0</v>
      </c>
      <c r="T966">
        <v>2081.52</v>
      </c>
      <c r="U966" s="2">
        <f>EOMONTH(SalesData[[#This Row],[Order Date]],0)</f>
        <v>44985</v>
      </c>
      <c r="V966" s="9" t="str">
        <f>"Q"&amp;INT((MONTH(SalesData[[#This Row],[Order Date]])+2)/3)&amp;"-"&amp;YEAR(SalesData[[#This Row],[Order Date]])</f>
        <v>Q1-2023</v>
      </c>
    </row>
    <row r="967" spans="1:22" x14ac:dyDescent="0.35">
      <c r="A967" t="s">
        <v>1091</v>
      </c>
      <c r="B967" s="1">
        <v>44971</v>
      </c>
      <c r="C967" t="s">
        <v>26</v>
      </c>
      <c r="D967" t="s">
        <v>13</v>
      </c>
      <c r="E967">
        <v>6793014811</v>
      </c>
      <c r="F967" t="s">
        <v>116</v>
      </c>
      <c r="G967" t="s">
        <v>74</v>
      </c>
      <c r="H967" t="s">
        <v>75</v>
      </c>
      <c r="I967" t="s">
        <v>36</v>
      </c>
      <c r="J967" t="s">
        <v>18</v>
      </c>
      <c r="K967">
        <v>3862.86</v>
      </c>
      <c r="L967">
        <v>165.49</v>
      </c>
      <c r="M967" t="s">
        <v>19</v>
      </c>
      <c r="N967">
        <v>4.2841314466483399E-2</v>
      </c>
      <c r="O967" t="s">
        <v>11351</v>
      </c>
      <c r="P967" t="s">
        <v>11356</v>
      </c>
      <c r="R967" t="s">
        <v>11353</v>
      </c>
      <c r="S967">
        <f>IF(SalesData[[#This Row],[Return Status]]="Returned",1,0)</f>
        <v>0</v>
      </c>
      <c r="T967">
        <v>2420.2800000000002</v>
      </c>
      <c r="U967" s="2">
        <f>EOMONTH(SalesData[[#This Row],[Order Date]],0)</f>
        <v>44985</v>
      </c>
      <c r="V967" s="9" t="str">
        <f>"Q"&amp;INT((MONTH(SalesData[[#This Row],[Order Date]])+2)/3)&amp;"-"&amp;YEAR(SalesData[[#This Row],[Order Date]])</f>
        <v>Q1-2023</v>
      </c>
    </row>
    <row r="968" spans="1:22" x14ac:dyDescent="0.35">
      <c r="A968" t="s">
        <v>1092</v>
      </c>
      <c r="B968" s="1">
        <v>44959</v>
      </c>
      <c r="C968" t="s">
        <v>52</v>
      </c>
      <c r="D968" t="s">
        <v>80</v>
      </c>
      <c r="E968">
        <v>8019903421</v>
      </c>
      <c r="F968" t="s">
        <v>107</v>
      </c>
      <c r="G968" t="s">
        <v>15</v>
      </c>
      <c r="H968" t="s">
        <v>16</v>
      </c>
      <c r="I968" t="s">
        <v>17</v>
      </c>
      <c r="J968" t="s">
        <v>18</v>
      </c>
      <c r="K968">
        <v>2776.52</v>
      </c>
      <c r="L968">
        <v>749.11</v>
      </c>
      <c r="M968" t="s">
        <v>19</v>
      </c>
      <c r="N968">
        <v>0.26980176623975299</v>
      </c>
      <c r="O968" t="s">
        <v>11351</v>
      </c>
      <c r="P968" t="s">
        <v>11354</v>
      </c>
      <c r="R968" t="s">
        <v>11353</v>
      </c>
      <c r="S968">
        <f>IF(SalesData[[#This Row],[Return Status]]="Returned",1,0)</f>
        <v>0</v>
      </c>
      <c r="T968">
        <v>2085.91</v>
      </c>
      <c r="U968" s="2">
        <f>EOMONTH(SalesData[[#This Row],[Order Date]],0)</f>
        <v>44985</v>
      </c>
      <c r="V968" s="9" t="str">
        <f>"Q"&amp;INT((MONTH(SalesData[[#This Row],[Order Date]])+2)/3)&amp;"-"&amp;YEAR(SalesData[[#This Row],[Order Date]])</f>
        <v>Q1-2023</v>
      </c>
    </row>
    <row r="969" spans="1:22" x14ac:dyDescent="0.35">
      <c r="A969" t="s">
        <v>1093</v>
      </c>
      <c r="B969" s="1">
        <v>44961</v>
      </c>
      <c r="C969" t="s">
        <v>176</v>
      </c>
      <c r="D969" t="s">
        <v>39</v>
      </c>
      <c r="E969">
        <v>9138601571</v>
      </c>
      <c r="F969" t="s">
        <v>68</v>
      </c>
      <c r="G969" t="s">
        <v>69</v>
      </c>
      <c r="H969" t="s">
        <v>41</v>
      </c>
      <c r="I969" t="s">
        <v>31</v>
      </c>
      <c r="J969" t="s">
        <v>19</v>
      </c>
      <c r="K969">
        <v>2923.17</v>
      </c>
      <c r="L969">
        <v>331.92</v>
      </c>
      <c r="M969" t="s">
        <v>19</v>
      </c>
      <c r="N969">
        <v>0.113547963341167</v>
      </c>
      <c r="O969" t="s">
        <v>11351</v>
      </c>
      <c r="P969" t="s">
        <v>11352</v>
      </c>
      <c r="R969" t="s">
        <v>11353</v>
      </c>
      <c r="S969">
        <f>IF(SalesData[[#This Row],[Return Status]]="Returned",1,0)</f>
        <v>0</v>
      </c>
      <c r="T969">
        <v>2081.52</v>
      </c>
      <c r="U969" s="2">
        <f>EOMONTH(SalesData[[#This Row],[Order Date]],0)</f>
        <v>44985</v>
      </c>
      <c r="V969" s="9" t="str">
        <f>"Q"&amp;INT((MONTH(SalesData[[#This Row],[Order Date]])+2)/3)&amp;"-"&amp;YEAR(SalesData[[#This Row],[Order Date]])</f>
        <v>Q1-2023</v>
      </c>
    </row>
    <row r="970" spans="1:22" x14ac:dyDescent="0.35">
      <c r="A970" t="s">
        <v>1094</v>
      </c>
      <c r="B970" s="1">
        <v>44980</v>
      </c>
      <c r="C970" t="s">
        <v>26</v>
      </c>
      <c r="D970" t="s">
        <v>13</v>
      </c>
      <c r="E970">
        <v>4112874527</v>
      </c>
      <c r="F970" t="s">
        <v>100</v>
      </c>
      <c r="G970" t="s">
        <v>34</v>
      </c>
      <c r="H970" t="s">
        <v>35</v>
      </c>
      <c r="I970" t="s">
        <v>36</v>
      </c>
      <c r="J970" t="s">
        <v>19</v>
      </c>
      <c r="K970">
        <v>2464.48</v>
      </c>
      <c r="L970">
        <v>269.94</v>
      </c>
      <c r="M970" t="s">
        <v>19</v>
      </c>
      <c r="N970">
        <v>0.109532233980393</v>
      </c>
      <c r="O970" t="s">
        <v>11351</v>
      </c>
      <c r="P970" t="s">
        <v>11352</v>
      </c>
      <c r="R970" t="s">
        <v>11353</v>
      </c>
      <c r="S970">
        <f>IF(SalesData[[#This Row],[Return Status]]="Returned",1,0)</f>
        <v>0</v>
      </c>
      <c r="U970" s="2">
        <f>EOMONTH(SalesData[[#This Row],[Order Date]],0)</f>
        <v>44985</v>
      </c>
      <c r="V970" s="9" t="str">
        <f>"Q"&amp;INT((MONTH(SalesData[[#This Row],[Order Date]])+2)/3)&amp;"-"&amp;YEAR(SalesData[[#This Row],[Order Date]])</f>
        <v>Q1-2023</v>
      </c>
    </row>
    <row r="971" spans="1:22" x14ac:dyDescent="0.35">
      <c r="A971" t="s">
        <v>1095</v>
      </c>
      <c r="B971" s="1">
        <v>44969</v>
      </c>
      <c r="C971" t="s">
        <v>144</v>
      </c>
      <c r="D971" t="s">
        <v>72</v>
      </c>
      <c r="E971">
        <v>9161942321</v>
      </c>
      <c r="F971" t="s">
        <v>172</v>
      </c>
      <c r="G971" t="s">
        <v>11367</v>
      </c>
      <c r="H971" t="s">
        <v>121</v>
      </c>
      <c r="I971" t="s">
        <v>17</v>
      </c>
      <c r="J971" t="s">
        <v>42</v>
      </c>
      <c r="K971">
        <v>1104.6199999999999</v>
      </c>
      <c r="L971">
        <v>48.47</v>
      </c>
      <c r="M971" t="s">
        <v>43</v>
      </c>
      <c r="N971">
        <v>4.3879343122521799E-2</v>
      </c>
      <c r="O971" t="s">
        <v>11351</v>
      </c>
      <c r="P971" t="s">
        <v>11356</v>
      </c>
      <c r="R971" t="s">
        <v>11353</v>
      </c>
      <c r="S971">
        <f>IF(SalesData[[#This Row],[Return Status]]="Returned",1,0)</f>
        <v>0</v>
      </c>
      <c r="U971" s="2">
        <f>EOMONTH(SalesData[[#This Row],[Order Date]],0)</f>
        <v>44985</v>
      </c>
      <c r="V971" s="9" t="str">
        <f>"Q"&amp;INT((MONTH(SalesData[[#This Row],[Order Date]])+2)/3)&amp;"-"&amp;YEAR(SalesData[[#This Row],[Order Date]])</f>
        <v>Q1-2023</v>
      </c>
    </row>
    <row r="972" spans="1:22" x14ac:dyDescent="0.35">
      <c r="A972" t="s">
        <v>1096</v>
      </c>
      <c r="B972" s="1">
        <v>44967</v>
      </c>
      <c r="C972" t="s">
        <v>87</v>
      </c>
      <c r="D972" t="s">
        <v>27</v>
      </c>
      <c r="E972">
        <v>2527410254</v>
      </c>
      <c r="F972" t="s">
        <v>206</v>
      </c>
      <c r="G972" t="s">
        <v>89</v>
      </c>
      <c r="H972" t="s">
        <v>90</v>
      </c>
      <c r="I972" t="s">
        <v>31</v>
      </c>
      <c r="J972" t="s">
        <v>65</v>
      </c>
      <c r="K972">
        <v>2612.5700000000002</v>
      </c>
      <c r="L972">
        <v>723.74</v>
      </c>
      <c r="M972" t="s">
        <v>65</v>
      </c>
      <c r="N972">
        <v>0.27702224246623097</v>
      </c>
      <c r="O972" t="s">
        <v>11351</v>
      </c>
      <c r="P972" t="s">
        <v>11354</v>
      </c>
      <c r="R972" t="s">
        <v>11353</v>
      </c>
      <c r="S972">
        <f>IF(SalesData[[#This Row],[Return Status]]="Returned",1,0)</f>
        <v>0</v>
      </c>
      <c r="T972">
        <v>207.68</v>
      </c>
      <c r="U972" s="2">
        <f>EOMONTH(SalesData[[#This Row],[Order Date]],0)</f>
        <v>44985</v>
      </c>
      <c r="V972" s="9" t="str">
        <f>"Q"&amp;INT((MONTH(SalesData[[#This Row],[Order Date]])+2)/3)&amp;"-"&amp;YEAR(SalesData[[#This Row],[Order Date]])</f>
        <v>Q1-2023</v>
      </c>
    </row>
    <row r="973" spans="1:22" x14ac:dyDescent="0.35">
      <c r="A973" t="s">
        <v>1097</v>
      </c>
      <c r="B973" s="1">
        <v>44971</v>
      </c>
      <c r="C973" t="s">
        <v>67</v>
      </c>
      <c r="D973" t="s">
        <v>13</v>
      </c>
      <c r="E973">
        <v>9567563558</v>
      </c>
      <c r="F973" t="s">
        <v>159</v>
      </c>
      <c r="G973" t="s">
        <v>84</v>
      </c>
      <c r="H973" t="s">
        <v>85</v>
      </c>
      <c r="I973" t="s">
        <v>31</v>
      </c>
      <c r="J973" t="s">
        <v>62</v>
      </c>
      <c r="K973">
        <v>797.19</v>
      </c>
      <c r="L973">
        <v>110.92</v>
      </c>
      <c r="M973" t="s">
        <v>62</v>
      </c>
      <c r="N973">
        <v>0.13913872477075701</v>
      </c>
      <c r="O973" t="s">
        <v>11355</v>
      </c>
      <c r="P973" t="s">
        <v>11352</v>
      </c>
      <c r="R973" t="s">
        <v>11353</v>
      </c>
      <c r="S973">
        <f>IF(SalesData[[#This Row],[Return Status]]="Returned",1,0)</f>
        <v>0</v>
      </c>
      <c r="T973">
        <v>847.14</v>
      </c>
      <c r="U973" s="2">
        <f>EOMONTH(SalesData[[#This Row],[Order Date]],0)</f>
        <v>44985</v>
      </c>
      <c r="V973" s="9" t="str">
        <f>"Q"&amp;INT((MONTH(SalesData[[#This Row],[Order Date]])+2)/3)&amp;"-"&amp;YEAR(SalesData[[#This Row],[Order Date]])</f>
        <v>Q1-2023</v>
      </c>
    </row>
    <row r="974" spans="1:22" x14ac:dyDescent="0.35">
      <c r="A974" t="s">
        <v>1098</v>
      </c>
      <c r="B974" s="1">
        <v>44959</v>
      </c>
      <c r="C974" t="s">
        <v>188</v>
      </c>
      <c r="D974" t="s">
        <v>13</v>
      </c>
      <c r="E974">
        <v>4413068624</v>
      </c>
      <c r="F974" t="s">
        <v>103</v>
      </c>
      <c r="G974" t="s">
        <v>212</v>
      </c>
      <c r="H974" t="s">
        <v>24</v>
      </c>
      <c r="I974" t="s">
        <v>17</v>
      </c>
      <c r="J974" t="s">
        <v>19</v>
      </c>
      <c r="K974">
        <v>2057.71</v>
      </c>
      <c r="L974">
        <v>394.81</v>
      </c>
      <c r="M974" t="s">
        <v>19</v>
      </c>
      <c r="N974">
        <v>0.191868630662241</v>
      </c>
      <c r="O974" t="s">
        <v>11351</v>
      </c>
      <c r="P974" t="s">
        <v>11352</v>
      </c>
      <c r="R974" t="s">
        <v>11353</v>
      </c>
      <c r="S974">
        <f>IF(SalesData[[#This Row],[Return Status]]="Returned",1,0)</f>
        <v>0</v>
      </c>
      <c r="U974" s="2">
        <f>EOMONTH(SalesData[[#This Row],[Order Date]],0)</f>
        <v>44985</v>
      </c>
      <c r="V974" s="9" t="str">
        <f>"Q"&amp;INT((MONTH(SalesData[[#This Row],[Order Date]])+2)/3)&amp;"-"&amp;YEAR(SalesData[[#This Row],[Order Date]])</f>
        <v>Q1-2023</v>
      </c>
    </row>
    <row r="975" spans="1:22" x14ac:dyDescent="0.35">
      <c r="A975" t="s">
        <v>1099</v>
      </c>
      <c r="B975" s="1">
        <v>44981</v>
      </c>
      <c r="C975" t="s">
        <v>45</v>
      </c>
      <c r="D975" t="s">
        <v>99</v>
      </c>
      <c r="E975">
        <v>8115223282</v>
      </c>
      <c r="F975" t="s">
        <v>107</v>
      </c>
      <c r="G975" t="s">
        <v>859</v>
      </c>
      <c r="H975" t="s">
        <v>16</v>
      </c>
      <c r="I975" t="s">
        <v>17</v>
      </c>
      <c r="J975" t="s">
        <v>65</v>
      </c>
      <c r="K975">
        <v>2365.79</v>
      </c>
      <c r="L975">
        <v>624.35</v>
      </c>
      <c r="M975" t="s">
        <v>65</v>
      </c>
      <c r="N975">
        <v>0.26390761648328898</v>
      </c>
      <c r="O975" t="s">
        <v>11351</v>
      </c>
      <c r="P975" t="s">
        <v>11354</v>
      </c>
      <c r="R975" t="s">
        <v>11353</v>
      </c>
      <c r="S975">
        <f>IF(SalesData[[#This Row],[Return Status]]="Returned",1,0)</f>
        <v>0</v>
      </c>
      <c r="U975" s="2">
        <f>EOMONTH(SalesData[[#This Row],[Order Date]],0)</f>
        <v>44985</v>
      </c>
      <c r="V975" s="9" t="str">
        <f>"Q"&amp;INT((MONTH(SalesData[[#This Row],[Order Date]])+2)/3)&amp;"-"&amp;YEAR(SalesData[[#This Row],[Order Date]])</f>
        <v>Q1-2023</v>
      </c>
    </row>
    <row r="976" spans="1:22" x14ac:dyDescent="0.35">
      <c r="A976" t="s">
        <v>1100</v>
      </c>
      <c r="B976" s="1">
        <v>44972</v>
      </c>
      <c r="C976" t="s">
        <v>194</v>
      </c>
      <c r="D976" t="s">
        <v>72</v>
      </c>
      <c r="E976">
        <v>7913511350</v>
      </c>
      <c r="F976" t="s">
        <v>357</v>
      </c>
      <c r="G976" t="s">
        <v>164</v>
      </c>
      <c r="H976" t="s">
        <v>165</v>
      </c>
      <c r="I976" t="s">
        <v>36</v>
      </c>
      <c r="J976" t="s">
        <v>19</v>
      </c>
      <c r="K976">
        <v>840.37</v>
      </c>
      <c r="L976">
        <v>171.14</v>
      </c>
      <c r="M976" t="s">
        <v>19</v>
      </c>
      <c r="N976">
        <v>0.203648392969763</v>
      </c>
      <c r="O976" t="s">
        <v>11355</v>
      </c>
      <c r="P976" t="s">
        <v>11354</v>
      </c>
      <c r="R976" t="s">
        <v>11353</v>
      </c>
      <c r="S976">
        <f>IF(SalesData[[#This Row],[Return Status]]="Returned",1,0)</f>
        <v>0</v>
      </c>
      <c r="U976" s="2">
        <f>EOMONTH(SalesData[[#This Row],[Order Date]],0)</f>
        <v>44985</v>
      </c>
      <c r="V976" s="9" t="str">
        <f>"Q"&amp;INT((MONTH(SalesData[[#This Row],[Order Date]])+2)/3)&amp;"-"&amp;YEAR(SalesData[[#This Row],[Order Date]])</f>
        <v>Q1-2023</v>
      </c>
    </row>
    <row r="977" spans="1:22" x14ac:dyDescent="0.35">
      <c r="A977" t="s">
        <v>1101</v>
      </c>
      <c r="B977" s="1">
        <v>44979</v>
      </c>
      <c r="C977" t="s">
        <v>87</v>
      </c>
      <c r="D977" t="s">
        <v>46</v>
      </c>
      <c r="E977">
        <v>9783028010</v>
      </c>
      <c r="F977" t="s">
        <v>100</v>
      </c>
      <c r="G977" t="s">
        <v>34</v>
      </c>
      <c r="H977" t="s">
        <v>35</v>
      </c>
      <c r="I977" t="s">
        <v>36</v>
      </c>
      <c r="J977" t="s">
        <v>18</v>
      </c>
      <c r="K977">
        <v>1228.07</v>
      </c>
      <c r="L977">
        <v>62.44</v>
      </c>
      <c r="M977" t="s">
        <v>19</v>
      </c>
      <c r="N977">
        <v>5.0844007263429601E-2</v>
      </c>
      <c r="O977" t="s">
        <v>11351</v>
      </c>
      <c r="P977" t="s">
        <v>11356</v>
      </c>
      <c r="Q977" t="s">
        <v>11365</v>
      </c>
      <c r="R977" t="s">
        <v>11360</v>
      </c>
      <c r="S977">
        <f>IF(SalesData[[#This Row],[Return Status]]="Returned",1,0)</f>
        <v>1</v>
      </c>
      <c r="U977" s="2">
        <f>EOMONTH(SalesData[[#This Row],[Order Date]],0)</f>
        <v>44985</v>
      </c>
      <c r="V977" s="9" t="str">
        <f>"Q"&amp;INT((MONTH(SalesData[[#This Row],[Order Date]])+2)/3)&amp;"-"&amp;YEAR(SalesData[[#This Row],[Order Date]])</f>
        <v>Q1-2023</v>
      </c>
    </row>
    <row r="978" spans="1:22" x14ac:dyDescent="0.35">
      <c r="A978" t="s">
        <v>1102</v>
      </c>
      <c r="B978" s="1">
        <v>44982</v>
      </c>
      <c r="C978" t="s">
        <v>162</v>
      </c>
      <c r="D978" t="s">
        <v>39</v>
      </c>
      <c r="E978">
        <v>4280218893</v>
      </c>
      <c r="F978" t="s">
        <v>95</v>
      </c>
      <c r="G978" t="s">
        <v>59</v>
      </c>
      <c r="H978" t="s">
        <v>60</v>
      </c>
      <c r="I978" t="s">
        <v>31</v>
      </c>
      <c r="J978" t="s">
        <v>19</v>
      </c>
      <c r="K978">
        <v>3374.97</v>
      </c>
      <c r="L978">
        <v>308.41000000000003</v>
      </c>
      <c r="M978" t="s">
        <v>19</v>
      </c>
      <c r="N978">
        <v>9.1381553021211995E-2</v>
      </c>
      <c r="O978" t="s">
        <v>11351</v>
      </c>
      <c r="P978" t="s">
        <v>11356</v>
      </c>
      <c r="R978" t="s">
        <v>11353</v>
      </c>
      <c r="S978">
        <f>IF(SalesData[[#This Row],[Return Status]]="Returned",1,0)</f>
        <v>0</v>
      </c>
      <c r="T978">
        <v>2183.56</v>
      </c>
      <c r="U978" s="2">
        <f>EOMONTH(SalesData[[#This Row],[Order Date]],0)</f>
        <v>44985</v>
      </c>
      <c r="V978" s="9" t="str">
        <f>"Q"&amp;INT((MONTH(SalesData[[#This Row],[Order Date]])+2)/3)&amp;"-"&amp;YEAR(SalesData[[#This Row],[Order Date]])</f>
        <v>Q1-2023</v>
      </c>
    </row>
    <row r="979" spans="1:22" x14ac:dyDescent="0.35">
      <c r="A979" t="s">
        <v>1103</v>
      </c>
      <c r="B979" s="1">
        <v>44965</v>
      </c>
      <c r="C979" t="s">
        <v>205</v>
      </c>
      <c r="D979" t="s">
        <v>99</v>
      </c>
      <c r="E979">
        <v>6990558557</v>
      </c>
      <c r="F979" t="s">
        <v>206</v>
      </c>
      <c r="G979" t="s">
        <v>89</v>
      </c>
      <c r="H979" t="s">
        <v>90</v>
      </c>
      <c r="I979" t="s">
        <v>31</v>
      </c>
      <c r="J979" t="s">
        <v>65</v>
      </c>
      <c r="K979">
        <v>949.13</v>
      </c>
      <c r="L979">
        <v>257.77999999999997</v>
      </c>
      <c r="M979" t="s">
        <v>65</v>
      </c>
      <c r="N979">
        <v>0.27159609326435802</v>
      </c>
      <c r="O979" t="s">
        <v>11355</v>
      </c>
      <c r="P979" t="s">
        <v>11354</v>
      </c>
      <c r="R979" t="s">
        <v>11353</v>
      </c>
      <c r="S979">
        <f>IF(SalesData[[#This Row],[Return Status]]="Returned",1,0)</f>
        <v>0</v>
      </c>
      <c r="T979">
        <v>207.68</v>
      </c>
      <c r="U979" s="2">
        <f>EOMONTH(SalesData[[#This Row],[Order Date]],0)</f>
        <v>44985</v>
      </c>
      <c r="V979" s="9" t="str">
        <f>"Q"&amp;INT((MONTH(SalesData[[#This Row],[Order Date]])+2)/3)&amp;"-"&amp;YEAR(SalesData[[#This Row],[Order Date]])</f>
        <v>Q1-2023</v>
      </c>
    </row>
    <row r="980" spans="1:22" x14ac:dyDescent="0.35">
      <c r="A980" t="s">
        <v>1104</v>
      </c>
      <c r="B980" s="1">
        <v>44978</v>
      </c>
      <c r="C980" t="s">
        <v>77</v>
      </c>
      <c r="D980" t="s">
        <v>145</v>
      </c>
      <c r="E980">
        <v>8986061065</v>
      </c>
      <c r="F980" t="s">
        <v>114</v>
      </c>
      <c r="G980" t="s">
        <v>59</v>
      </c>
      <c r="H980" t="s">
        <v>60</v>
      </c>
      <c r="I980" t="s">
        <v>31</v>
      </c>
      <c r="J980" t="s">
        <v>61</v>
      </c>
      <c r="K980">
        <v>2231.38</v>
      </c>
      <c r="L980">
        <v>92.99</v>
      </c>
      <c r="M980" t="s">
        <v>62</v>
      </c>
      <c r="N980">
        <v>4.1673762425046397E-2</v>
      </c>
      <c r="O980" t="s">
        <v>11351</v>
      </c>
      <c r="P980" t="s">
        <v>11356</v>
      </c>
      <c r="R980" t="s">
        <v>11353</v>
      </c>
      <c r="S980">
        <f>IF(SalesData[[#This Row],[Return Status]]="Returned",1,0)</f>
        <v>0</v>
      </c>
      <c r="T980">
        <v>2183.56</v>
      </c>
      <c r="U980" s="2">
        <f>EOMONTH(SalesData[[#This Row],[Order Date]],0)</f>
        <v>44985</v>
      </c>
      <c r="V980" s="9" t="str">
        <f>"Q"&amp;INT((MONTH(SalesData[[#This Row],[Order Date]])+2)/3)&amp;"-"&amp;YEAR(SalesData[[#This Row],[Order Date]])</f>
        <v>Q1-2023</v>
      </c>
    </row>
    <row r="981" spans="1:22" x14ac:dyDescent="0.35">
      <c r="A981" t="s">
        <v>1105</v>
      </c>
      <c r="B981" s="1">
        <v>44978</v>
      </c>
      <c r="C981" t="s">
        <v>97</v>
      </c>
      <c r="D981" t="s">
        <v>72</v>
      </c>
      <c r="E981">
        <v>9802530843</v>
      </c>
      <c r="F981" t="s">
        <v>137</v>
      </c>
      <c r="G981" t="s">
        <v>34</v>
      </c>
      <c r="H981" t="s">
        <v>35</v>
      </c>
      <c r="I981" t="s">
        <v>36</v>
      </c>
      <c r="J981" t="s">
        <v>18</v>
      </c>
      <c r="K981">
        <v>1492.89</v>
      </c>
      <c r="L981">
        <v>166.23</v>
      </c>
      <c r="M981" t="s">
        <v>19</v>
      </c>
      <c r="N981">
        <v>0.111347788517573</v>
      </c>
      <c r="O981" t="s">
        <v>11351</v>
      </c>
      <c r="P981" t="s">
        <v>11352</v>
      </c>
      <c r="R981" t="s">
        <v>11353</v>
      </c>
      <c r="S981">
        <f>IF(SalesData[[#This Row],[Return Status]]="Returned",1,0)</f>
        <v>0</v>
      </c>
      <c r="U981" s="2">
        <f>EOMONTH(SalesData[[#This Row],[Order Date]],0)</f>
        <v>44985</v>
      </c>
      <c r="V981" s="9" t="str">
        <f>"Q"&amp;INT((MONTH(SalesData[[#This Row],[Order Date]])+2)/3)&amp;"-"&amp;YEAR(SalesData[[#This Row],[Order Date]])</f>
        <v>Q1-2023</v>
      </c>
    </row>
    <row r="982" spans="1:22" x14ac:dyDescent="0.35">
      <c r="A982" t="s">
        <v>1106</v>
      </c>
      <c r="B982" s="1">
        <v>44973</v>
      </c>
      <c r="C982" t="s">
        <v>52</v>
      </c>
      <c r="D982" t="s">
        <v>145</v>
      </c>
      <c r="E982">
        <v>4234800417</v>
      </c>
      <c r="F982" t="s">
        <v>238</v>
      </c>
      <c r="G982" t="s">
        <v>74</v>
      </c>
      <c r="H982" t="s">
        <v>75</v>
      </c>
      <c r="I982" t="s">
        <v>36</v>
      </c>
      <c r="J982" t="s">
        <v>62</v>
      </c>
      <c r="K982">
        <v>4712.6400000000003</v>
      </c>
      <c r="L982">
        <v>648.21</v>
      </c>
      <c r="M982" t="s">
        <v>62</v>
      </c>
      <c r="N982">
        <v>0.13754710735383999</v>
      </c>
      <c r="O982" t="s">
        <v>11351</v>
      </c>
      <c r="P982" t="s">
        <v>11352</v>
      </c>
      <c r="R982" t="s">
        <v>11353</v>
      </c>
      <c r="S982">
        <f>IF(SalesData[[#This Row],[Return Status]]="Returned",1,0)</f>
        <v>0</v>
      </c>
      <c r="T982">
        <v>2420.2800000000002</v>
      </c>
      <c r="U982" s="2">
        <f>EOMONTH(SalesData[[#This Row],[Order Date]],0)</f>
        <v>44985</v>
      </c>
      <c r="V982" s="9" t="str">
        <f>"Q"&amp;INT((MONTH(SalesData[[#This Row],[Order Date]])+2)/3)&amp;"-"&amp;YEAR(SalesData[[#This Row],[Order Date]])</f>
        <v>Q1-2023</v>
      </c>
    </row>
    <row r="983" spans="1:22" x14ac:dyDescent="0.35">
      <c r="A983" t="s">
        <v>1107</v>
      </c>
      <c r="B983" s="1">
        <v>44973</v>
      </c>
      <c r="C983" t="s">
        <v>21</v>
      </c>
      <c r="D983" t="s">
        <v>80</v>
      </c>
      <c r="E983">
        <v>242570333</v>
      </c>
      <c r="F983" t="s">
        <v>100</v>
      </c>
      <c r="G983" t="s">
        <v>34</v>
      </c>
      <c r="H983" t="s">
        <v>35</v>
      </c>
      <c r="I983" t="s">
        <v>36</v>
      </c>
      <c r="J983" t="s">
        <v>65</v>
      </c>
      <c r="K983">
        <v>1807</v>
      </c>
      <c r="L983">
        <v>508.4</v>
      </c>
      <c r="M983" t="s">
        <v>65</v>
      </c>
      <c r="N983">
        <v>0.28135030437188702</v>
      </c>
      <c r="O983" t="s">
        <v>11351</v>
      </c>
      <c r="P983" t="s">
        <v>11354</v>
      </c>
      <c r="R983" t="s">
        <v>11353</v>
      </c>
      <c r="S983">
        <f>IF(SalesData[[#This Row],[Return Status]]="Returned",1,0)</f>
        <v>0</v>
      </c>
      <c r="U983" s="2">
        <f>EOMONTH(SalesData[[#This Row],[Order Date]],0)</f>
        <v>44985</v>
      </c>
      <c r="V983" s="9" t="str">
        <f>"Q"&amp;INT((MONTH(SalesData[[#This Row],[Order Date]])+2)/3)&amp;"-"&amp;YEAR(SalesData[[#This Row],[Order Date]])</f>
        <v>Q1-2023</v>
      </c>
    </row>
    <row r="984" spans="1:22" x14ac:dyDescent="0.35">
      <c r="A984" t="s">
        <v>1108</v>
      </c>
      <c r="B984" s="1">
        <v>44964</v>
      </c>
      <c r="C984" t="s">
        <v>38</v>
      </c>
      <c r="D984" t="s">
        <v>145</v>
      </c>
      <c r="E984">
        <v>9662991721</v>
      </c>
      <c r="F984" t="s">
        <v>83</v>
      </c>
      <c r="G984" t="s">
        <v>84</v>
      </c>
      <c r="H984" t="s">
        <v>85</v>
      </c>
      <c r="I984" t="s">
        <v>31</v>
      </c>
      <c r="J984" t="s">
        <v>18</v>
      </c>
      <c r="K984">
        <v>1524.14</v>
      </c>
      <c r="L984">
        <v>213.32</v>
      </c>
      <c r="M984" t="s">
        <v>19</v>
      </c>
      <c r="N984">
        <v>0.13996089598068401</v>
      </c>
      <c r="O984" t="s">
        <v>11351</v>
      </c>
      <c r="P984" t="s">
        <v>11352</v>
      </c>
      <c r="R984" t="s">
        <v>11353</v>
      </c>
      <c r="S984">
        <f>IF(SalesData[[#This Row],[Return Status]]="Returned",1,0)</f>
        <v>0</v>
      </c>
      <c r="T984">
        <v>847.14</v>
      </c>
      <c r="U984" s="2">
        <f>EOMONTH(SalesData[[#This Row],[Order Date]],0)</f>
        <v>44985</v>
      </c>
      <c r="V984" s="9" t="str">
        <f>"Q"&amp;INT((MONTH(SalesData[[#This Row],[Order Date]])+2)/3)&amp;"-"&amp;YEAR(SalesData[[#This Row],[Order Date]])</f>
        <v>Q1-2023</v>
      </c>
    </row>
    <row r="985" spans="1:22" x14ac:dyDescent="0.35">
      <c r="A985" t="s">
        <v>1109</v>
      </c>
      <c r="B985" s="1">
        <v>44963</v>
      </c>
      <c r="C985" t="s">
        <v>77</v>
      </c>
      <c r="D985" t="s">
        <v>80</v>
      </c>
      <c r="E985">
        <v>9370632503</v>
      </c>
      <c r="F985" t="s">
        <v>100</v>
      </c>
      <c r="G985" t="s">
        <v>101</v>
      </c>
      <c r="H985" t="s">
        <v>11357</v>
      </c>
      <c r="I985" t="s">
        <v>36</v>
      </c>
      <c r="J985" t="s">
        <v>19</v>
      </c>
      <c r="K985">
        <v>57.8</v>
      </c>
      <c r="L985">
        <v>4.09</v>
      </c>
      <c r="M985" t="s">
        <v>19</v>
      </c>
      <c r="N985">
        <v>7.07612456747405E-2</v>
      </c>
      <c r="O985" t="s">
        <v>11361</v>
      </c>
      <c r="P985" t="s">
        <v>11356</v>
      </c>
      <c r="R985" t="s">
        <v>11353</v>
      </c>
      <c r="S985">
        <f>IF(SalesData[[#This Row],[Return Status]]="Returned",1,0)</f>
        <v>0</v>
      </c>
      <c r="T985">
        <v>1385.87</v>
      </c>
      <c r="U985" s="2">
        <f>EOMONTH(SalesData[[#This Row],[Order Date]],0)</f>
        <v>44985</v>
      </c>
      <c r="V985" s="9" t="str">
        <f>"Q"&amp;INT((MONTH(SalesData[[#This Row],[Order Date]])+2)/3)&amp;"-"&amp;YEAR(SalesData[[#This Row],[Order Date]])</f>
        <v>Q1-2023</v>
      </c>
    </row>
    <row r="986" spans="1:22" x14ac:dyDescent="0.35">
      <c r="A986" t="s">
        <v>1111</v>
      </c>
      <c r="B986" s="1">
        <v>44973</v>
      </c>
      <c r="C986" t="s">
        <v>92</v>
      </c>
      <c r="D986" t="s">
        <v>145</v>
      </c>
      <c r="E986">
        <v>3045323167</v>
      </c>
      <c r="F986" t="s">
        <v>73</v>
      </c>
      <c r="G986" t="s">
        <v>74</v>
      </c>
      <c r="H986" t="s">
        <v>11357</v>
      </c>
      <c r="I986" t="s">
        <v>36</v>
      </c>
      <c r="J986" t="s">
        <v>62</v>
      </c>
      <c r="K986">
        <v>4192.58</v>
      </c>
      <c r="L986">
        <v>628.30999999999995</v>
      </c>
      <c r="M986" t="s">
        <v>62</v>
      </c>
      <c r="N986">
        <v>0.14986237591172999</v>
      </c>
      <c r="O986" t="s">
        <v>11351</v>
      </c>
      <c r="P986" t="s">
        <v>11352</v>
      </c>
      <c r="R986" t="s">
        <v>11353</v>
      </c>
      <c r="S986">
        <f>IF(SalesData[[#This Row],[Return Status]]="Returned",1,0)</f>
        <v>0</v>
      </c>
      <c r="T986">
        <v>2420.2800000000002</v>
      </c>
      <c r="U986" s="2">
        <f>EOMONTH(SalesData[[#This Row],[Order Date]],0)</f>
        <v>44985</v>
      </c>
      <c r="V986" s="9" t="str">
        <f>"Q"&amp;INT((MONTH(SalesData[[#This Row],[Order Date]])+2)/3)&amp;"-"&amp;YEAR(SalesData[[#This Row],[Order Date]])</f>
        <v>Q1-2023</v>
      </c>
    </row>
    <row r="987" spans="1:22" x14ac:dyDescent="0.35">
      <c r="A987" t="s">
        <v>1112</v>
      </c>
      <c r="B987" s="1">
        <v>44967</v>
      </c>
      <c r="C987" t="s">
        <v>67</v>
      </c>
      <c r="D987" t="s">
        <v>39</v>
      </c>
      <c r="E987">
        <v>6665052761</v>
      </c>
      <c r="F987" t="s">
        <v>100</v>
      </c>
      <c r="G987" t="s">
        <v>34</v>
      </c>
      <c r="H987" t="s">
        <v>11357</v>
      </c>
      <c r="I987" t="s">
        <v>36</v>
      </c>
      <c r="J987" t="s">
        <v>18</v>
      </c>
      <c r="K987">
        <v>2394.41</v>
      </c>
      <c r="L987">
        <v>107.35</v>
      </c>
      <c r="M987" t="s">
        <v>19</v>
      </c>
      <c r="N987">
        <v>4.4833591573707102E-2</v>
      </c>
      <c r="O987" t="s">
        <v>11351</v>
      </c>
      <c r="P987" t="s">
        <v>11356</v>
      </c>
      <c r="R987" t="s">
        <v>11353</v>
      </c>
      <c r="S987">
        <f>IF(SalesData[[#This Row],[Return Status]]="Returned",1,0)</f>
        <v>0</v>
      </c>
      <c r="U987" s="2">
        <f>EOMONTH(SalesData[[#This Row],[Order Date]],0)</f>
        <v>44985</v>
      </c>
      <c r="V987" s="9" t="str">
        <f>"Q"&amp;INT((MONTH(SalesData[[#This Row],[Order Date]])+2)/3)&amp;"-"&amp;YEAR(SalesData[[#This Row],[Order Date]])</f>
        <v>Q1-2023</v>
      </c>
    </row>
    <row r="988" spans="1:22" x14ac:dyDescent="0.35">
      <c r="A988" t="s">
        <v>1114</v>
      </c>
      <c r="B988" s="1">
        <v>44982</v>
      </c>
      <c r="C988" t="s">
        <v>188</v>
      </c>
      <c r="D988" t="s">
        <v>72</v>
      </c>
      <c r="E988">
        <v>2943000375</v>
      </c>
      <c r="F988" t="s">
        <v>58</v>
      </c>
      <c r="G988" t="s">
        <v>59</v>
      </c>
      <c r="H988" t="s">
        <v>60</v>
      </c>
      <c r="I988" t="s">
        <v>31</v>
      </c>
      <c r="J988" t="s">
        <v>62</v>
      </c>
      <c r="K988">
        <v>1313.07</v>
      </c>
      <c r="L988">
        <v>161.56</v>
      </c>
      <c r="M988" t="s">
        <v>62</v>
      </c>
      <c r="N988">
        <v>0.12303989886297</v>
      </c>
      <c r="O988" t="s">
        <v>11351</v>
      </c>
      <c r="P988" t="s">
        <v>11352</v>
      </c>
      <c r="R988" t="s">
        <v>11353</v>
      </c>
      <c r="S988">
        <f>IF(SalesData[[#This Row],[Return Status]]="Returned",1,0)</f>
        <v>0</v>
      </c>
      <c r="T988">
        <v>2183.56</v>
      </c>
      <c r="U988" s="2">
        <f>EOMONTH(SalesData[[#This Row],[Order Date]],0)</f>
        <v>44985</v>
      </c>
      <c r="V988" s="9" t="str">
        <f>"Q"&amp;INT((MONTH(SalesData[[#This Row],[Order Date]])+2)/3)&amp;"-"&amp;YEAR(SalesData[[#This Row],[Order Date]])</f>
        <v>Q1-2023</v>
      </c>
    </row>
    <row r="989" spans="1:22" x14ac:dyDescent="0.35">
      <c r="A989" t="s">
        <v>1115</v>
      </c>
      <c r="B989" s="1">
        <v>44976</v>
      </c>
      <c r="C989" t="s">
        <v>49</v>
      </c>
      <c r="D989" t="s">
        <v>72</v>
      </c>
      <c r="E989">
        <v>1783765915</v>
      </c>
      <c r="F989" t="s">
        <v>120</v>
      </c>
      <c r="G989" t="s">
        <v>11367</v>
      </c>
      <c r="H989" t="s">
        <v>121</v>
      </c>
      <c r="I989" t="s">
        <v>17</v>
      </c>
      <c r="J989" t="s">
        <v>62</v>
      </c>
      <c r="K989">
        <v>4076.34</v>
      </c>
      <c r="L989">
        <v>1006.99</v>
      </c>
      <c r="M989" t="s">
        <v>62</v>
      </c>
      <c r="N989">
        <v>0.247032877532296</v>
      </c>
      <c r="O989" t="s">
        <v>11351</v>
      </c>
      <c r="P989" t="s">
        <v>11354</v>
      </c>
      <c r="R989" t="s">
        <v>11353</v>
      </c>
      <c r="S989">
        <f>IF(SalesData[[#This Row],[Return Status]]="Returned",1,0)</f>
        <v>0</v>
      </c>
      <c r="U989" s="2">
        <f>EOMONTH(SalesData[[#This Row],[Order Date]],0)</f>
        <v>44985</v>
      </c>
      <c r="V989" s="9" t="str">
        <f>"Q"&amp;INT((MONTH(SalesData[[#This Row],[Order Date]])+2)/3)&amp;"-"&amp;YEAR(SalesData[[#This Row],[Order Date]])</f>
        <v>Q1-2023</v>
      </c>
    </row>
    <row r="990" spans="1:22" x14ac:dyDescent="0.35">
      <c r="A990" t="s">
        <v>1116</v>
      </c>
      <c r="B990" s="1">
        <v>44972</v>
      </c>
      <c r="C990" t="s">
        <v>188</v>
      </c>
      <c r="D990" t="s">
        <v>27</v>
      </c>
      <c r="E990">
        <v>1272455337</v>
      </c>
      <c r="F990" t="s">
        <v>163</v>
      </c>
      <c r="G990" t="s">
        <v>164</v>
      </c>
      <c r="H990" t="s">
        <v>165</v>
      </c>
      <c r="I990" t="s">
        <v>36</v>
      </c>
      <c r="J990" t="s">
        <v>65</v>
      </c>
      <c r="K990">
        <v>4887.59</v>
      </c>
      <c r="L990">
        <v>489.97</v>
      </c>
      <c r="M990" t="s">
        <v>65</v>
      </c>
      <c r="N990">
        <v>0.10024777037353801</v>
      </c>
      <c r="O990" t="s">
        <v>11351</v>
      </c>
      <c r="P990" t="s">
        <v>11352</v>
      </c>
      <c r="R990" t="s">
        <v>11353</v>
      </c>
      <c r="S990">
        <f>IF(SalesData[[#This Row],[Return Status]]="Returned",1,0)</f>
        <v>0</v>
      </c>
      <c r="U990" s="2">
        <f>EOMONTH(SalesData[[#This Row],[Order Date]],0)</f>
        <v>44985</v>
      </c>
      <c r="V990" s="9" t="str">
        <f>"Q"&amp;INT((MONTH(SalesData[[#This Row],[Order Date]])+2)/3)&amp;"-"&amp;YEAR(SalesData[[#This Row],[Order Date]])</f>
        <v>Q1-2023</v>
      </c>
    </row>
    <row r="991" spans="1:22" x14ac:dyDescent="0.35">
      <c r="A991" t="s">
        <v>1117</v>
      </c>
      <c r="B991" s="1">
        <v>44978</v>
      </c>
      <c r="C991" t="s">
        <v>132</v>
      </c>
      <c r="D991" t="s">
        <v>27</v>
      </c>
      <c r="E991">
        <v>1046250692</v>
      </c>
      <c r="F991" t="s">
        <v>222</v>
      </c>
      <c r="G991" t="s">
        <v>164</v>
      </c>
      <c r="H991" t="s">
        <v>165</v>
      </c>
      <c r="I991" t="s">
        <v>36</v>
      </c>
      <c r="J991" t="s">
        <v>61</v>
      </c>
      <c r="K991">
        <v>732.11</v>
      </c>
      <c r="L991">
        <v>154.83000000000001</v>
      </c>
      <c r="M991" t="s">
        <v>62</v>
      </c>
      <c r="N991">
        <v>0.211484612967997</v>
      </c>
      <c r="O991" t="s">
        <v>11355</v>
      </c>
      <c r="P991" t="s">
        <v>11354</v>
      </c>
      <c r="R991" t="s">
        <v>11353</v>
      </c>
      <c r="S991">
        <f>IF(SalesData[[#This Row],[Return Status]]="Returned",1,0)</f>
        <v>0</v>
      </c>
      <c r="U991" s="2">
        <f>EOMONTH(SalesData[[#This Row],[Order Date]],0)</f>
        <v>44985</v>
      </c>
      <c r="V991" s="9" t="str">
        <f>"Q"&amp;INT((MONTH(SalesData[[#This Row],[Order Date]])+2)/3)&amp;"-"&amp;YEAR(SalesData[[#This Row],[Order Date]])</f>
        <v>Q1-2023</v>
      </c>
    </row>
    <row r="992" spans="1:22" x14ac:dyDescent="0.35">
      <c r="A992" t="s">
        <v>1118</v>
      </c>
      <c r="B992" s="1">
        <v>44978</v>
      </c>
      <c r="C992" t="s">
        <v>113</v>
      </c>
      <c r="D992" t="s">
        <v>27</v>
      </c>
      <c r="E992">
        <v>979344212</v>
      </c>
      <c r="F992" t="s">
        <v>73</v>
      </c>
      <c r="G992" t="s">
        <v>74</v>
      </c>
      <c r="H992" t="s">
        <v>75</v>
      </c>
      <c r="I992" t="s">
        <v>36</v>
      </c>
      <c r="J992" t="s">
        <v>61</v>
      </c>
      <c r="K992">
        <v>4507.1499999999996</v>
      </c>
      <c r="L992">
        <v>361.62</v>
      </c>
      <c r="M992" t="s">
        <v>62</v>
      </c>
      <c r="N992">
        <v>8.0232519441332098E-2</v>
      </c>
      <c r="O992" t="s">
        <v>11351</v>
      </c>
      <c r="P992" t="s">
        <v>11356</v>
      </c>
      <c r="R992" t="s">
        <v>11353</v>
      </c>
      <c r="S992">
        <f>IF(SalesData[[#This Row],[Return Status]]="Returned",1,0)</f>
        <v>0</v>
      </c>
      <c r="T992">
        <v>2420.2800000000002</v>
      </c>
      <c r="U992" s="2">
        <f>EOMONTH(SalesData[[#This Row],[Order Date]],0)</f>
        <v>44985</v>
      </c>
      <c r="V992" s="9" t="str">
        <f>"Q"&amp;INT((MONTH(SalesData[[#This Row],[Order Date]])+2)/3)&amp;"-"&amp;YEAR(SalesData[[#This Row],[Order Date]])</f>
        <v>Q1-2023</v>
      </c>
    </row>
    <row r="993" spans="1:22" x14ac:dyDescent="0.35">
      <c r="A993" t="s">
        <v>1119</v>
      </c>
      <c r="B993" s="1">
        <v>44980</v>
      </c>
      <c r="C993" t="s">
        <v>26</v>
      </c>
      <c r="D993" t="s">
        <v>39</v>
      </c>
      <c r="E993">
        <v>9725184070</v>
      </c>
      <c r="F993" t="s">
        <v>181</v>
      </c>
      <c r="G993" t="s">
        <v>54</v>
      </c>
      <c r="H993" t="s">
        <v>55</v>
      </c>
      <c r="I993" t="s">
        <v>31</v>
      </c>
      <c r="J993" t="s">
        <v>18</v>
      </c>
      <c r="K993">
        <v>2274.86</v>
      </c>
      <c r="L993">
        <v>486.3</v>
      </c>
      <c r="M993" t="s">
        <v>19</v>
      </c>
      <c r="N993">
        <v>0.21377139692112901</v>
      </c>
      <c r="O993" t="s">
        <v>11351</v>
      </c>
      <c r="P993" t="s">
        <v>11354</v>
      </c>
      <c r="R993" t="s">
        <v>11353</v>
      </c>
      <c r="S993">
        <f>IF(SalesData[[#This Row],[Return Status]]="Returned",1,0)</f>
        <v>0</v>
      </c>
      <c r="U993" s="2">
        <f>EOMONTH(SalesData[[#This Row],[Order Date]],0)</f>
        <v>44985</v>
      </c>
      <c r="V993" s="9" t="str">
        <f>"Q"&amp;INT((MONTH(SalesData[[#This Row],[Order Date]])+2)/3)&amp;"-"&amp;YEAR(SalesData[[#This Row],[Order Date]])</f>
        <v>Q1-2023</v>
      </c>
    </row>
    <row r="994" spans="1:22" x14ac:dyDescent="0.35">
      <c r="A994" t="s">
        <v>1120</v>
      </c>
      <c r="B994" s="1">
        <v>44979</v>
      </c>
      <c r="C994" t="s">
        <v>92</v>
      </c>
      <c r="D994" t="s">
        <v>72</v>
      </c>
      <c r="E994">
        <v>5167670636</v>
      </c>
      <c r="F994" t="s">
        <v>129</v>
      </c>
      <c r="G994" t="s">
        <v>54</v>
      </c>
      <c r="H994" t="s">
        <v>55</v>
      </c>
      <c r="I994" t="s">
        <v>31</v>
      </c>
      <c r="J994" t="s">
        <v>18</v>
      </c>
      <c r="K994">
        <v>1018.3</v>
      </c>
      <c r="L994">
        <v>61.57</v>
      </c>
      <c r="M994" t="s">
        <v>19</v>
      </c>
      <c r="N994">
        <v>6.0463517627418202E-2</v>
      </c>
      <c r="O994" t="s">
        <v>11351</v>
      </c>
      <c r="P994" t="s">
        <v>11356</v>
      </c>
      <c r="R994" t="s">
        <v>11353</v>
      </c>
      <c r="S994">
        <f>IF(SalesData[[#This Row],[Return Status]]="Returned",1,0)</f>
        <v>0</v>
      </c>
      <c r="U994" s="2">
        <f>EOMONTH(SalesData[[#This Row],[Order Date]],0)</f>
        <v>44985</v>
      </c>
      <c r="V994" s="9" t="str">
        <f>"Q"&amp;INT((MONTH(SalesData[[#This Row],[Order Date]])+2)/3)&amp;"-"&amp;YEAR(SalesData[[#This Row],[Order Date]])</f>
        <v>Q1-2023</v>
      </c>
    </row>
    <row r="995" spans="1:22" x14ac:dyDescent="0.35">
      <c r="A995" t="s">
        <v>1121</v>
      </c>
      <c r="B995" s="1">
        <v>44959</v>
      </c>
      <c r="C995" t="s">
        <v>97</v>
      </c>
      <c r="D995" t="s">
        <v>80</v>
      </c>
      <c r="E995">
        <v>4833367960</v>
      </c>
      <c r="F995" t="s">
        <v>387</v>
      </c>
      <c r="G995" t="s">
        <v>89</v>
      </c>
      <c r="H995" t="s">
        <v>90</v>
      </c>
      <c r="I995" t="s">
        <v>31</v>
      </c>
      <c r="J995" t="s">
        <v>19</v>
      </c>
      <c r="K995">
        <v>3492.61</v>
      </c>
      <c r="L995">
        <v>464.24</v>
      </c>
      <c r="M995" t="s">
        <v>19</v>
      </c>
      <c r="N995">
        <v>0.132920652463344</v>
      </c>
      <c r="O995" t="s">
        <v>11351</v>
      </c>
      <c r="P995" t="s">
        <v>11352</v>
      </c>
      <c r="R995" t="s">
        <v>11353</v>
      </c>
      <c r="S995">
        <f>IF(SalesData[[#This Row],[Return Status]]="Returned",1,0)</f>
        <v>0</v>
      </c>
      <c r="T995">
        <v>207.68</v>
      </c>
      <c r="U995" s="2">
        <f>EOMONTH(SalesData[[#This Row],[Order Date]],0)</f>
        <v>44985</v>
      </c>
      <c r="V995" s="9" t="str">
        <f>"Q"&amp;INT((MONTH(SalesData[[#This Row],[Order Date]])+2)/3)&amp;"-"&amp;YEAR(SalesData[[#This Row],[Order Date]])</f>
        <v>Q1-2023</v>
      </c>
    </row>
    <row r="996" spans="1:22" x14ac:dyDescent="0.35">
      <c r="A996" t="s">
        <v>1122</v>
      </c>
      <c r="B996" s="1">
        <v>44971</v>
      </c>
      <c r="C996" t="s">
        <v>162</v>
      </c>
      <c r="D996" t="s">
        <v>80</v>
      </c>
      <c r="E996">
        <v>4901324951</v>
      </c>
      <c r="F996" t="s">
        <v>222</v>
      </c>
      <c r="G996" t="s">
        <v>11381</v>
      </c>
      <c r="H996" t="s">
        <v>165</v>
      </c>
      <c r="I996" t="s">
        <v>36</v>
      </c>
      <c r="J996" t="s">
        <v>61</v>
      </c>
      <c r="K996">
        <v>405.68</v>
      </c>
      <c r="L996">
        <v>110.63</v>
      </c>
      <c r="M996" t="s">
        <v>62</v>
      </c>
      <c r="N996">
        <v>0.27270262275685297</v>
      </c>
      <c r="O996" t="s">
        <v>11361</v>
      </c>
      <c r="P996" t="s">
        <v>11354</v>
      </c>
      <c r="R996" t="s">
        <v>11353</v>
      </c>
      <c r="S996">
        <f>IF(SalesData[[#This Row],[Return Status]]="Returned",1,0)</f>
        <v>0</v>
      </c>
      <c r="U996" s="2">
        <f>EOMONTH(SalesData[[#This Row],[Order Date]],0)</f>
        <v>44985</v>
      </c>
      <c r="V996" s="9" t="str">
        <f>"Q"&amp;INT((MONTH(SalesData[[#This Row],[Order Date]])+2)/3)&amp;"-"&amp;YEAR(SalesData[[#This Row],[Order Date]])</f>
        <v>Q1-2023</v>
      </c>
    </row>
    <row r="997" spans="1:22" x14ac:dyDescent="0.35">
      <c r="A997" t="s">
        <v>1123</v>
      </c>
      <c r="B997" s="1">
        <v>44974</v>
      </c>
      <c r="C997" t="s">
        <v>92</v>
      </c>
      <c r="D997" t="s">
        <v>46</v>
      </c>
      <c r="E997">
        <v>4410404315</v>
      </c>
      <c r="F997" t="s">
        <v>107</v>
      </c>
      <c r="G997" t="s">
        <v>15</v>
      </c>
      <c r="H997" t="s">
        <v>16</v>
      </c>
      <c r="I997" t="s">
        <v>17</v>
      </c>
      <c r="J997" t="s">
        <v>42</v>
      </c>
      <c r="K997">
        <v>970.84</v>
      </c>
      <c r="L997">
        <v>195.39</v>
      </c>
      <c r="M997" t="s">
        <v>43</v>
      </c>
      <c r="N997">
        <v>0.20125870380289199</v>
      </c>
      <c r="O997" t="s">
        <v>11355</v>
      </c>
      <c r="P997" t="s">
        <v>11354</v>
      </c>
      <c r="R997" t="s">
        <v>11353</v>
      </c>
      <c r="S997">
        <f>IF(SalesData[[#This Row],[Return Status]]="Returned",1,0)</f>
        <v>0</v>
      </c>
      <c r="T997">
        <v>2085.91</v>
      </c>
      <c r="U997" s="2">
        <f>EOMONTH(SalesData[[#This Row],[Order Date]],0)</f>
        <v>44985</v>
      </c>
      <c r="V997" s="9" t="str">
        <f>"Q"&amp;INT((MONTH(SalesData[[#This Row],[Order Date]])+2)/3)&amp;"-"&amp;YEAR(SalesData[[#This Row],[Order Date]])</f>
        <v>Q1-2023</v>
      </c>
    </row>
    <row r="998" spans="1:22" x14ac:dyDescent="0.35">
      <c r="A998" t="s">
        <v>1124</v>
      </c>
      <c r="B998" s="1">
        <v>44968</v>
      </c>
      <c r="C998" t="s">
        <v>21</v>
      </c>
      <c r="D998" t="s">
        <v>99</v>
      </c>
      <c r="E998">
        <v>901685647</v>
      </c>
      <c r="F998" t="s">
        <v>68</v>
      </c>
      <c r="G998" t="s">
        <v>457</v>
      </c>
      <c r="H998" t="s">
        <v>11357</v>
      </c>
      <c r="I998" t="s">
        <v>31</v>
      </c>
      <c r="J998" t="s">
        <v>61</v>
      </c>
      <c r="K998">
        <v>790.74</v>
      </c>
      <c r="L998">
        <v>122.49</v>
      </c>
      <c r="M998" t="s">
        <v>62</v>
      </c>
      <c r="N998">
        <v>0.15490553152743</v>
      </c>
      <c r="O998" t="s">
        <v>11355</v>
      </c>
      <c r="P998" t="s">
        <v>11352</v>
      </c>
      <c r="R998" t="s">
        <v>11353</v>
      </c>
      <c r="S998">
        <f>IF(SalesData[[#This Row],[Return Status]]="Returned",1,0)</f>
        <v>0</v>
      </c>
      <c r="U998" s="2">
        <f>EOMONTH(SalesData[[#This Row],[Order Date]],0)</f>
        <v>44985</v>
      </c>
      <c r="V998" s="9" t="str">
        <f>"Q"&amp;INT((MONTH(SalesData[[#This Row],[Order Date]])+2)/3)&amp;"-"&amp;YEAR(SalesData[[#This Row],[Order Date]])</f>
        <v>Q1-2023</v>
      </c>
    </row>
    <row r="999" spans="1:22" x14ac:dyDescent="0.35">
      <c r="A999" t="s">
        <v>1125</v>
      </c>
      <c r="B999" s="1">
        <v>44962</v>
      </c>
      <c r="C999" t="s">
        <v>139</v>
      </c>
      <c r="D999" t="s">
        <v>80</v>
      </c>
      <c r="E999">
        <v>8611997675</v>
      </c>
      <c r="F999" t="s">
        <v>129</v>
      </c>
      <c r="G999" t="s">
        <v>54</v>
      </c>
      <c r="H999" t="s">
        <v>55</v>
      </c>
      <c r="I999" t="s">
        <v>31</v>
      </c>
      <c r="J999" t="s">
        <v>65</v>
      </c>
      <c r="K999">
        <v>4351.53</v>
      </c>
      <c r="L999">
        <v>975.8</v>
      </c>
      <c r="M999" t="s">
        <v>65</v>
      </c>
      <c r="N999">
        <v>0.22424296741605801</v>
      </c>
      <c r="O999" t="s">
        <v>11351</v>
      </c>
      <c r="P999" t="s">
        <v>11354</v>
      </c>
      <c r="R999" t="s">
        <v>11353</v>
      </c>
      <c r="S999">
        <f>IF(SalesData[[#This Row],[Return Status]]="Returned",1,0)</f>
        <v>0</v>
      </c>
      <c r="U999" s="2">
        <f>EOMONTH(SalesData[[#This Row],[Order Date]],0)</f>
        <v>44985</v>
      </c>
      <c r="V999" s="9" t="str">
        <f>"Q"&amp;INT((MONTH(SalesData[[#This Row],[Order Date]])+2)/3)&amp;"-"&amp;YEAR(SalesData[[#This Row],[Order Date]])</f>
        <v>Q1-2023</v>
      </c>
    </row>
    <row r="1000" spans="1:22" x14ac:dyDescent="0.35">
      <c r="A1000" t="s">
        <v>1126</v>
      </c>
      <c r="B1000" s="1">
        <v>44968</v>
      </c>
      <c r="C1000" t="s">
        <v>205</v>
      </c>
      <c r="D1000" t="s">
        <v>27</v>
      </c>
      <c r="E1000">
        <v>6572853533</v>
      </c>
      <c r="F1000" t="s">
        <v>238</v>
      </c>
      <c r="G1000" t="s">
        <v>74</v>
      </c>
      <c r="H1000" t="s">
        <v>75</v>
      </c>
      <c r="I1000" t="s">
        <v>36</v>
      </c>
      <c r="J1000" t="s">
        <v>65</v>
      </c>
      <c r="K1000">
        <v>489.44</v>
      </c>
      <c r="L1000">
        <v>134.33000000000001</v>
      </c>
      <c r="M1000" t="s">
        <v>65</v>
      </c>
      <c r="N1000">
        <v>0.27445652173912999</v>
      </c>
      <c r="O1000" t="s">
        <v>11361</v>
      </c>
      <c r="P1000" t="s">
        <v>11354</v>
      </c>
      <c r="R1000" t="s">
        <v>11353</v>
      </c>
      <c r="S1000">
        <f>IF(SalesData[[#This Row],[Return Status]]="Returned",1,0)</f>
        <v>0</v>
      </c>
      <c r="T1000">
        <v>2420.2800000000002</v>
      </c>
      <c r="U1000" s="2">
        <f>EOMONTH(SalesData[[#This Row],[Order Date]],0)</f>
        <v>44985</v>
      </c>
      <c r="V1000" s="9" t="str">
        <f>"Q"&amp;INT((MONTH(SalesData[[#This Row],[Order Date]])+2)/3)&amp;"-"&amp;YEAR(SalesData[[#This Row],[Order Date]])</f>
        <v>Q1-2023</v>
      </c>
    </row>
    <row r="1001" spans="1:22" x14ac:dyDescent="0.35">
      <c r="A1001" t="s">
        <v>1127</v>
      </c>
      <c r="B1001" s="1">
        <v>44960</v>
      </c>
      <c r="C1001" t="s">
        <v>77</v>
      </c>
      <c r="D1001" t="s">
        <v>80</v>
      </c>
      <c r="E1001">
        <v>6879303028</v>
      </c>
      <c r="F1001" t="s">
        <v>159</v>
      </c>
      <c r="G1001" t="s">
        <v>84</v>
      </c>
      <c r="H1001" t="s">
        <v>85</v>
      </c>
      <c r="I1001" t="s">
        <v>31</v>
      </c>
      <c r="J1001" t="s">
        <v>18</v>
      </c>
      <c r="K1001">
        <v>3774.67</v>
      </c>
      <c r="L1001">
        <v>551.48</v>
      </c>
      <c r="M1001" t="s">
        <v>19</v>
      </c>
      <c r="N1001">
        <v>0.14610018889068399</v>
      </c>
      <c r="O1001" t="s">
        <v>11351</v>
      </c>
      <c r="P1001" t="s">
        <v>11352</v>
      </c>
      <c r="R1001" t="s">
        <v>11353</v>
      </c>
      <c r="S1001">
        <f>IF(SalesData[[#This Row],[Return Status]]="Returned",1,0)</f>
        <v>0</v>
      </c>
      <c r="T1001">
        <v>847.14</v>
      </c>
      <c r="U1001" s="2">
        <f>EOMONTH(SalesData[[#This Row],[Order Date]],0)</f>
        <v>44985</v>
      </c>
      <c r="V1001" s="9" t="str">
        <f>"Q"&amp;INT((MONTH(SalesData[[#This Row],[Order Date]])+2)/3)&amp;"-"&amp;YEAR(SalesData[[#This Row],[Order Date]])</f>
        <v>Q1-2023</v>
      </c>
    </row>
    <row r="1002" spans="1:22" x14ac:dyDescent="0.35">
      <c r="A1002" t="s">
        <v>1128</v>
      </c>
      <c r="B1002" s="1">
        <v>44970</v>
      </c>
      <c r="C1002" t="s">
        <v>87</v>
      </c>
      <c r="D1002" t="s">
        <v>145</v>
      </c>
      <c r="E1002">
        <v>5285461308</v>
      </c>
      <c r="F1002" t="s">
        <v>140</v>
      </c>
      <c r="G1002" t="s">
        <v>141</v>
      </c>
      <c r="H1002" t="s">
        <v>121</v>
      </c>
      <c r="I1002" t="s">
        <v>17</v>
      </c>
      <c r="J1002" t="s">
        <v>18</v>
      </c>
      <c r="K1002">
        <v>642.80999999999995</v>
      </c>
      <c r="L1002">
        <v>144.6</v>
      </c>
      <c r="M1002" t="s">
        <v>19</v>
      </c>
      <c r="N1002">
        <v>0.22494982965417501</v>
      </c>
      <c r="O1002" t="s">
        <v>11355</v>
      </c>
      <c r="P1002" t="s">
        <v>11354</v>
      </c>
      <c r="R1002" t="s">
        <v>11353</v>
      </c>
      <c r="S1002">
        <f>IF(SalesData[[#This Row],[Return Status]]="Returned",1,0)</f>
        <v>0</v>
      </c>
      <c r="T1002">
        <v>2793.38</v>
      </c>
      <c r="U1002" s="2">
        <f>EOMONTH(SalesData[[#This Row],[Order Date]],0)</f>
        <v>44985</v>
      </c>
      <c r="V1002" s="9" t="str">
        <f>"Q"&amp;INT((MONTH(SalesData[[#This Row],[Order Date]])+2)/3)&amp;"-"&amp;YEAR(SalesData[[#This Row],[Order Date]])</f>
        <v>Q1-2023</v>
      </c>
    </row>
    <row r="1003" spans="1:22" x14ac:dyDescent="0.35">
      <c r="A1003" t="s">
        <v>1129</v>
      </c>
      <c r="B1003" s="1">
        <v>44984</v>
      </c>
      <c r="C1003" t="s">
        <v>124</v>
      </c>
      <c r="D1003" t="s">
        <v>39</v>
      </c>
      <c r="E1003">
        <v>7118425278</v>
      </c>
      <c r="F1003" t="s">
        <v>140</v>
      </c>
      <c r="G1003" t="s">
        <v>141</v>
      </c>
      <c r="H1003" t="s">
        <v>121</v>
      </c>
      <c r="I1003" t="s">
        <v>17</v>
      </c>
      <c r="J1003" t="s">
        <v>43</v>
      </c>
      <c r="K1003">
        <v>4538.8500000000004</v>
      </c>
      <c r="L1003">
        <v>315.61</v>
      </c>
      <c r="M1003" t="s">
        <v>43</v>
      </c>
      <c r="N1003">
        <v>6.9535234696013304E-2</v>
      </c>
      <c r="O1003" t="s">
        <v>11351</v>
      </c>
      <c r="P1003" t="s">
        <v>11356</v>
      </c>
      <c r="R1003" t="s">
        <v>11353</v>
      </c>
      <c r="S1003">
        <f>IF(SalesData[[#This Row],[Return Status]]="Returned",1,0)</f>
        <v>0</v>
      </c>
      <c r="T1003">
        <v>2793.38</v>
      </c>
      <c r="U1003" s="2">
        <f>EOMONTH(SalesData[[#This Row],[Order Date]],0)</f>
        <v>44985</v>
      </c>
      <c r="V1003" s="9" t="str">
        <f>"Q"&amp;INT((MONTH(SalesData[[#This Row],[Order Date]])+2)/3)&amp;"-"&amp;YEAR(SalesData[[#This Row],[Order Date]])</f>
        <v>Q1-2023</v>
      </c>
    </row>
    <row r="1004" spans="1:22" x14ac:dyDescent="0.35">
      <c r="A1004" t="s">
        <v>1130</v>
      </c>
      <c r="B1004" s="1">
        <v>44971</v>
      </c>
      <c r="C1004" t="s">
        <v>49</v>
      </c>
      <c r="D1004" t="s">
        <v>46</v>
      </c>
      <c r="E1004">
        <v>5777196199</v>
      </c>
      <c r="F1004" t="s">
        <v>103</v>
      </c>
      <c r="G1004" t="s">
        <v>23</v>
      </c>
      <c r="H1004" t="s">
        <v>24</v>
      </c>
      <c r="I1004" t="s">
        <v>17</v>
      </c>
      <c r="J1004" t="s">
        <v>19</v>
      </c>
      <c r="K1004">
        <v>1762.34</v>
      </c>
      <c r="L1004">
        <v>242.61</v>
      </c>
      <c r="M1004" t="s">
        <v>19</v>
      </c>
      <c r="N1004">
        <v>0.137663560947377</v>
      </c>
      <c r="O1004" t="s">
        <v>11351</v>
      </c>
      <c r="P1004" t="s">
        <v>11352</v>
      </c>
      <c r="R1004" t="s">
        <v>11353</v>
      </c>
      <c r="S1004">
        <f>IF(SalesData[[#This Row],[Return Status]]="Returned",1,0)</f>
        <v>0</v>
      </c>
      <c r="T1004">
        <v>2821.33</v>
      </c>
      <c r="U1004" s="2">
        <f>EOMONTH(SalesData[[#This Row],[Order Date]],0)</f>
        <v>44985</v>
      </c>
      <c r="V1004" s="9" t="str">
        <f>"Q"&amp;INT((MONTH(SalesData[[#This Row],[Order Date]])+2)/3)&amp;"-"&amp;YEAR(SalesData[[#This Row],[Order Date]])</f>
        <v>Q1-2023</v>
      </c>
    </row>
    <row r="1005" spans="1:22" x14ac:dyDescent="0.35">
      <c r="A1005" t="s">
        <v>1131</v>
      </c>
      <c r="B1005" s="1">
        <v>44976</v>
      </c>
      <c r="C1005" t="s">
        <v>26</v>
      </c>
      <c r="D1005" t="s">
        <v>46</v>
      </c>
      <c r="E1005">
        <v>952242653</v>
      </c>
      <c r="F1005" t="s">
        <v>387</v>
      </c>
      <c r="G1005" t="s">
        <v>89</v>
      </c>
      <c r="H1005" t="s">
        <v>90</v>
      </c>
      <c r="I1005" t="s">
        <v>31</v>
      </c>
      <c r="J1005" t="s">
        <v>61</v>
      </c>
      <c r="K1005">
        <v>3805.99</v>
      </c>
      <c r="L1005">
        <v>364.79</v>
      </c>
      <c r="M1005" t="s">
        <v>62</v>
      </c>
      <c r="N1005">
        <v>9.5846284409575405E-2</v>
      </c>
      <c r="O1005" t="s">
        <v>11351</v>
      </c>
      <c r="P1005" t="s">
        <v>11356</v>
      </c>
      <c r="R1005" t="s">
        <v>11353</v>
      </c>
      <c r="S1005">
        <f>IF(SalesData[[#This Row],[Return Status]]="Returned",1,0)</f>
        <v>0</v>
      </c>
      <c r="T1005">
        <v>207.68</v>
      </c>
      <c r="U1005" s="2">
        <f>EOMONTH(SalesData[[#This Row],[Order Date]],0)</f>
        <v>44985</v>
      </c>
      <c r="V1005" s="9" t="str">
        <f>"Q"&amp;INT((MONTH(SalesData[[#This Row],[Order Date]])+2)/3)&amp;"-"&amp;YEAR(SalesData[[#This Row],[Order Date]])</f>
        <v>Q1-2023</v>
      </c>
    </row>
    <row r="1006" spans="1:22" x14ac:dyDescent="0.35">
      <c r="A1006" t="s">
        <v>1132</v>
      </c>
      <c r="B1006" s="1">
        <v>44959</v>
      </c>
      <c r="C1006" t="s">
        <v>92</v>
      </c>
      <c r="D1006" t="s">
        <v>46</v>
      </c>
      <c r="E1006">
        <v>1579115010</v>
      </c>
      <c r="F1006" t="s">
        <v>387</v>
      </c>
      <c r="G1006" t="s">
        <v>89</v>
      </c>
      <c r="H1006" t="s">
        <v>90</v>
      </c>
      <c r="I1006" t="s">
        <v>31</v>
      </c>
      <c r="J1006" t="s">
        <v>65</v>
      </c>
      <c r="K1006">
        <v>173.04</v>
      </c>
      <c r="L1006">
        <v>6.72</v>
      </c>
      <c r="M1006" t="s">
        <v>65</v>
      </c>
      <c r="N1006">
        <v>3.8834951456310697E-2</v>
      </c>
      <c r="O1006" t="s">
        <v>11361</v>
      </c>
      <c r="P1006" t="s">
        <v>11356</v>
      </c>
      <c r="R1006" t="s">
        <v>11353</v>
      </c>
      <c r="S1006">
        <f>IF(SalesData[[#This Row],[Return Status]]="Returned",1,0)</f>
        <v>0</v>
      </c>
      <c r="T1006">
        <v>207.68</v>
      </c>
      <c r="U1006" s="2">
        <f>EOMONTH(SalesData[[#This Row],[Order Date]],0)</f>
        <v>44985</v>
      </c>
      <c r="V1006" s="9" t="str">
        <f>"Q"&amp;INT((MONTH(SalesData[[#This Row],[Order Date]])+2)/3)&amp;"-"&amp;YEAR(SalesData[[#This Row],[Order Date]])</f>
        <v>Q1-2023</v>
      </c>
    </row>
    <row r="1007" spans="1:22" x14ac:dyDescent="0.35">
      <c r="A1007" t="s">
        <v>1133</v>
      </c>
      <c r="B1007" s="1">
        <v>44968</v>
      </c>
      <c r="C1007" t="s">
        <v>106</v>
      </c>
      <c r="D1007" t="s">
        <v>99</v>
      </c>
      <c r="E1007">
        <v>3548835719</v>
      </c>
      <c r="F1007" t="s">
        <v>116</v>
      </c>
      <c r="G1007" t="s">
        <v>74</v>
      </c>
      <c r="H1007" t="s">
        <v>75</v>
      </c>
      <c r="I1007" t="s">
        <v>36</v>
      </c>
      <c r="J1007" t="s">
        <v>62</v>
      </c>
      <c r="K1007">
        <v>4094.65</v>
      </c>
      <c r="L1007">
        <v>547.82000000000005</v>
      </c>
      <c r="M1007" t="s">
        <v>62</v>
      </c>
      <c r="N1007">
        <v>0.133789212753227</v>
      </c>
      <c r="O1007" t="s">
        <v>11351</v>
      </c>
      <c r="P1007" t="s">
        <v>11352</v>
      </c>
      <c r="R1007" t="s">
        <v>11353</v>
      </c>
      <c r="S1007">
        <f>IF(SalesData[[#This Row],[Return Status]]="Returned",1,0)</f>
        <v>0</v>
      </c>
      <c r="T1007">
        <v>2420.2800000000002</v>
      </c>
      <c r="U1007" s="2">
        <f>EOMONTH(SalesData[[#This Row],[Order Date]],0)</f>
        <v>44985</v>
      </c>
      <c r="V1007" s="9" t="str">
        <f>"Q"&amp;INT((MONTH(SalesData[[#This Row],[Order Date]])+2)/3)&amp;"-"&amp;YEAR(SalesData[[#This Row],[Order Date]])</f>
        <v>Q1-2023</v>
      </c>
    </row>
    <row r="1008" spans="1:22" x14ac:dyDescent="0.35">
      <c r="A1008" t="s">
        <v>1134</v>
      </c>
      <c r="B1008" s="1">
        <v>44976</v>
      </c>
      <c r="C1008" t="s">
        <v>77</v>
      </c>
      <c r="D1008" t="s">
        <v>99</v>
      </c>
      <c r="E1008">
        <v>1726652824</v>
      </c>
      <c r="F1008" t="s">
        <v>238</v>
      </c>
      <c r="G1008" t="s">
        <v>74</v>
      </c>
      <c r="H1008" t="s">
        <v>75</v>
      </c>
      <c r="I1008" t="s">
        <v>36</v>
      </c>
      <c r="J1008" t="s">
        <v>19</v>
      </c>
      <c r="K1008">
        <v>4942.74</v>
      </c>
      <c r="L1008">
        <v>812.96</v>
      </c>
      <c r="M1008" t="s">
        <v>19</v>
      </c>
      <c r="N1008">
        <v>0.16447557427661599</v>
      </c>
      <c r="O1008" t="s">
        <v>11351</v>
      </c>
      <c r="P1008" t="s">
        <v>11352</v>
      </c>
      <c r="R1008" t="s">
        <v>11353</v>
      </c>
      <c r="S1008">
        <f>IF(SalesData[[#This Row],[Return Status]]="Returned",1,0)</f>
        <v>0</v>
      </c>
      <c r="T1008">
        <v>2420.2800000000002</v>
      </c>
      <c r="U1008" s="2">
        <f>EOMONTH(SalesData[[#This Row],[Order Date]],0)</f>
        <v>44985</v>
      </c>
      <c r="V1008" s="9" t="str">
        <f>"Q"&amp;INT((MONTH(SalesData[[#This Row],[Order Date]])+2)/3)&amp;"-"&amp;YEAR(SalesData[[#This Row],[Order Date]])</f>
        <v>Q1-2023</v>
      </c>
    </row>
    <row r="1009" spans="1:22" x14ac:dyDescent="0.35">
      <c r="A1009" t="s">
        <v>1135</v>
      </c>
      <c r="B1009" s="1">
        <v>44959</v>
      </c>
      <c r="C1009" t="s">
        <v>162</v>
      </c>
      <c r="D1009" t="s">
        <v>46</v>
      </c>
      <c r="E1009">
        <v>1460519085</v>
      </c>
      <c r="F1009" t="s">
        <v>156</v>
      </c>
      <c r="G1009" t="s">
        <v>84</v>
      </c>
      <c r="H1009" t="s">
        <v>85</v>
      </c>
      <c r="I1009" t="s">
        <v>31</v>
      </c>
      <c r="J1009" t="s">
        <v>18</v>
      </c>
      <c r="K1009">
        <v>3653.57</v>
      </c>
      <c r="L1009">
        <v>976.82</v>
      </c>
      <c r="M1009" t="s">
        <v>19</v>
      </c>
      <c r="N1009">
        <v>0.26736041734522697</v>
      </c>
      <c r="O1009" t="s">
        <v>11351</v>
      </c>
      <c r="P1009" t="s">
        <v>11354</v>
      </c>
      <c r="R1009" t="s">
        <v>11353</v>
      </c>
      <c r="S1009">
        <f>IF(SalesData[[#This Row],[Return Status]]="Returned",1,0)</f>
        <v>0</v>
      </c>
      <c r="T1009">
        <v>847.14</v>
      </c>
      <c r="U1009" s="2">
        <f>EOMONTH(SalesData[[#This Row],[Order Date]],0)</f>
        <v>44985</v>
      </c>
      <c r="V1009" s="9" t="str">
        <f>"Q"&amp;INT((MONTH(SalesData[[#This Row],[Order Date]])+2)/3)&amp;"-"&amp;YEAR(SalesData[[#This Row],[Order Date]])</f>
        <v>Q1-2023</v>
      </c>
    </row>
    <row r="1010" spans="1:22" x14ac:dyDescent="0.35">
      <c r="A1010" t="s">
        <v>1136</v>
      </c>
      <c r="B1010" s="1">
        <v>44973</v>
      </c>
      <c r="C1010" t="s">
        <v>26</v>
      </c>
      <c r="D1010" t="s">
        <v>99</v>
      </c>
      <c r="E1010">
        <v>100090899</v>
      </c>
      <c r="F1010" t="s">
        <v>64</v>
      </c>
      <c r="G1010" t="s">
        <v>15</v>
      </c>
      <c r="H1010" t="s">
        <v>16</v>
      </c>
      <c r="I1010" t="s">
        <v>17</v>
      </c>
      <c r="J1010" t="s">
        <v>18</v>
      </c>
      <c r="K1010">
        <v>4051.52</v>
      </c>
      <c r="L1010">
        <v>460.35</v>
      </c>
      <c r="M1010" t="s">
        <v>19</v>
      </c>
      <c r="N1010">
        <v>0.11362402258905301</v>
      </c>
      <c r="O1010" t="s">
        <v>11351</v>
      </c>
      <c r="P1010" t="s">
        <v>11352</v>
      </c>
      <c r="R1010" t="s">
        <v>11353</v>
      </c>
      <c r="S1010">
        <f>IF(SalesData[[#This Row],[Return Status]]="Returned",1,0)</f>
        <v>0</v>
      </c>
      <c r="T1010">
        <v>2085.91</v>
      </c>
      <c r="U1010" s="2">
        <f>EOMONTH(SalesData[[#This Row],[Order Date]],0)</f>
        <v>44985</v>
      </c>
      <c r="V1010" s="9" t="str">
        <f>"Q"&amp;INT((MONTH(SalesData[[#This Row],[Order Date]])+2)/3)&amp;"-"&amp;YEAR(SalesData[[#This Row],[Order Date]])</f>
        <v>Q1-2023</v>
      </c>
    </row>
    <row r="1011" spans="1:22" x14ac:dyDescent="0.35">
      <c r="A1011" t="s">
        <v>1137</v>
      </c>
      <c r="B1011" s="1">
        <v>44983</v>
      </c>
      <c r="C1011" t="s">
        <v>49</v>
      </c>
      <c r="D1011" t="s">
        <v>27</v>
      </c>
      <c r="E1011">
        <v>8929093043</v>
      </c>
      <c r="F1011" t="s">
        <v>127</v>
      </c>
      <c r="G1011" t="s">
        <v>29</v>
      </c>
      <c r="H1011" t="s">
        <v>11357</v>
      </c>
      <c r="I1011" t="s">
        <v>31</v>
      </c>
      <c r="J1011" t="s">
        <v>18</v>
      </c>
      <c r="K1011">
        <v>1981.66</v>
      </c>
      <c r="L1011">
        <v>345.05</v>
      </c>
      <c r="M1011" t="s">
        <v>19</v>
      </c>
      <c r="N1011">
        <v>0.17412169595187901</v>
      </c>
      <c r="O1011" t="s">
        <v>11351</v>
      </c>
      <c r="P1011" t="s">
        <v>11352</v>
      </c>
      <c r="R1011" t="s">
        <v>11353</v>
      </c>
      <c r="S1011">
        <f>IF(SalesData[[#This Row],[Return Status]]="Returned",1,0)</f>
        <v>0</v>
      </c>
      <c r="T1011">
        <v>2788.38</v>
      </c>
      <c r="U1011" s="2">
        <f>EOMONTH(SalesData[[#This Row],[Order Date]],0)</f>
        <v>44985</v>
      </c>
      <c r="V1011" s="9" t="str">
        <f>"Q"&amp;INT((MONTH(SalesData[[#This Row],[Order Date]])+2)/3)&amp;"-"&amp;YEAR(SalesData[[#This Row],[Order Date]])</f>
        <v>Q1-2023</v>
      </c>
    </row>
    <row r="1012" spans="1:22" x14ac:dyDescent="0.35">
      <c r="A1012" t="s">
        <v>1138</v>
      </c>
      <c r="B1012" s="1">
        <v>44964</v>
      </c>
      <c r="C1012" t="s">
        <v>77</v>
      </c>
      <c r="D1012" t="s">
        <v>72</v>
      </c>
      <c r="E1012">
        <v>7470531105</v>
      </c>
      <c r="F1012" t="s">
        <v>129</v>
      </c>
      <c r="G1012" t="s">
        <v>54</v>
      </c>
      <c r="H1012" t="s">
        <v>55</v>
      </c>
      <c r="I1012" t="s">
        <v>31</v>
      </c>
      <c r="J1012" t="s">
        <v>19</v>
      </c>
      <c r="K1012">
        <v>2496.0300000000002</v>
      </c>
      <c r="L1012">
        <v>211.56</v>
      </c>
      <c r="M1012" t="s">
        <v>19</v>
      </c>
      <c r="N1012">
        <v>8.4758596651482596E-2</v>
      </c>
      <c r="O1012" t="s">
        <v>11351</v>
      </c>
      <c r="P1012" t="s">
        <v>11356</v>
      </c>
      <c r="R1012" t="s">
        <v>11353</v>
      </c>
      <c r="S1012">
        <f>IF(SalesData[[#This Row],[Return Status]]="Returned",1,0)</f>
        <v>0</v>
      </c>
      <c r="U1012" s="2">
        <f>EOMONTH(SalesData[[#This Row],[Order Date]],0)</f>
        <v>44985</v>
      </c>
      <c r="V1012" s="9" t="str">
        <f>"Q"&amp;INT((MONTH(SalesData[[#This Row],[Order Date]])+2)/3)&amp;"-"&amp;YEAR(SalesData[[#This Row],[Order Date]])</f>
        <v>Q1-2023</v>
      </c>
    </row>
    <row r="1013" spans="1:22" x14ac:dyDescent="0.35">
      <c r="A1013" t="s">
        <v>1139</v>
      </c>
      <c r="B1013" s="1">
        <v>44964</v>
      </c>
      <c r="C1013" t="s">
        <v>52</v>
      </c>
      <c r="D1013" t="s">
        <v>80</v>
      </c>
      <c r="E1013">
        <v>9376501676</v>
      </c>
      <c r="F1013" t="s">
        <v>78</v>
      </c>
      <c r="G1013" t="s">
        <v>15</v>
      </c>
      <c r="H1013" t="s">
        <v>16</v>
      </c>
      <c r="I1013" t="s">
        <v>17</v>
      </c>
      <c r="J1013" t="s">
        <v>18</v>
      </c>
      <c r="K1013">
        <v>3297.85</v>
      </c>
      <c r="L1013">
        <v>582.16</v>
      </c>
      <c r="M1013" t="s">
        <v>19</v>
      </c>
      <c r="N1013">
        <v>0.17652713131282499</v>
      </c>
      <c r="O1013" t="s">
        <v>11351</v>
      </c>
      <c r="P1013" t="s">
        <v>11352</v>
      </c>
      <c r="R1013" t="s">
        <v>11353</v>
      </c>
      <c r="S1013">
        <f>IF(SalesData[[#This Row],[Return Status]]="Returned",1,0)</f>
        <v>0</v>
      </c>
      <c r="T1013">
        <v>2085.91</v>
      </c>
      <c r="U1013" s="2">
        <f>EOMONTH(SalesData[[#This Row],[Order Date]],0)</f>
        <v>44985</v>
      </c>
      <c r="V1013" s="9" t="str">
        <f>"Q"&amp;INT((MONTH(SalesData[[#This Row],[Order Date]])+2)/3)&amp;"-"&amp;YEAR(SalesData[[#This Row],[Order Date]])</f>
        <v>Q1-2023</v>
      </c>
    </row>
    <row r="1014" spans="1:22" x14ac:dyDescent="0.35">
      <c r="A1014" t="s">
        <v>1140</v>
      </c>
      <c r="B1014" s="1">
        <v>44978</v>
      </c>
      <c r="C1014" t="s">
        <v>45</v>
      </c>
      <c r="D1014" t="s">
        <v>80</v>
      </c>
      <c r="E1014">
        <v>2762922666</v>
      </c>
      <c r="F1014" t="s">
        <v>137</v>
      </c>
      <c r="G1014" t="s">
        <v>34</v>
      </c>
      <c r="H1014" t="s">
        <v>35</v>
      </c>
      <c r="I1014" t="s">
        <v>36</v>
      </c>
      <c r="J1014" t="s">
        <v>65</v>
      </c>
      <c r="K1014">
        <v>446.41</v>
      </c>
      <c r="L1014">
        <v>61.02</v>
      </c>
      <c r="M1014" t="s">
        <v>65</v>
      </c>
      <c r="N1014">
        <v>0.136690486324231</v>
      </c>
      <c r="O1014" t="s">
        <v>11361</v>
      </c>
      <c r="P1014" t="s">
        <v>11352</v>
      </c>
      <c r="R1014" t="s">
        <v>11353</v>
      </c>
      <c r="S1014">
        <f>IF(SalesData[[#This Row],[Return Status]]="Returned",1,0)</f>
        <v>0</v>
      </c>
      <c r="U1014" s="2">
        <f>EOMONTH(SalesData[[#This Row],[Order Date]],0)</f>
        <v>44985</v>
      </c>
      <c r="V1014" s="9" t="str">
        <f>"Q"&amp;INT((MONTH(SalesData[[#This Row],[Order Date]])+2)/3)&amp;"-"&amp;YEAR(SalesData[[#This Row],[Order Date]])</f>
        <v>Q1-2023</v>
      </c>
    </row>
    <row r="1015" spans="1:22" x14ac:dyDescent="0.35">
      <c r="A1015" t="s">
        <v>1141</v>
      </c>
      <c r="B1015" s="1">
        <v>44984</v>
      </c>
      <c r="C1015" t="s">
        <v>194</v>
      </c>
      <c r="D1015" t="s">
        <v>27</v>
      </c>
      <c r="E1015">
        <v>9812559777</v>
      </c>
      <c r="F1015" t="s">
        <v>163</v>
      </c>
      <c r="G1015" t="s">
        <v>164</v>
      </c>
      <c r="H1015" t="s">
        <v>165</v>
      </c>
      <c r="I1015" t="s">
        <v>36</v>
      </c>
      <c r="J1015" t="s">
        <v>62</v>
      </c>
      <c r="K1015">
        <v>1496</v>
      </c>
      <c r="L1015">
        <v>266.64999999999998</v>
      </c>
      <c r="M1015" t="s">
        <v>62</v>
      </c>
      <c r="N1015">
        <v>0.17824197860962601</v>
      </c>
      <c r="O1015" t="s">
        <v>11351</v>
      </c>
      <c r="P1015" t="s">
        <v>11352</v>
      </c>
      <c r="R1015" t="s">
        <v>11353</v>
      </c>
      <c r="S1015">
        <f>IF(SalesData[[#This Row],[Return Status]]="Returned",1,0)</f>
        <v>0</v>
      </c>
      <c r="U1015" s="2">
        <f>EOMONTH(SalesData[[#This Row],[Order Date]],0)</f>
        <v>44985</v>
      </c>
      <c r="V1015" s="9" t="str">
        <f>"Q"&amp;INT((MONTH(SalesData[[#This Row],[Order Date]])+2)/3)&amp;"-"&amp;YEAR(SalesData[[#This Row],[Order Date]])</f>
        <v>Q1-2023</v>
      </c>
    </row>
    <row r="1016" spans="1:22" x14ac:dyDescent="0.35">
      <c r="A1016" t="s">
        <v>1142</v>
      </c>
      <c r="B1016" s="1">
        <v>44983</v>
      </c>
      <c r="C1016" t="s">
        <v>111</v>
      </c>
      <c r="D1016" t="s">
        <v>72</v>
      </c>
      <c r="E1016">
        <v>1716578939</v>
      </c>
      <c r="F1016" t="s">
        <v>137</v>
      </c>
      <c r="G1016" t="s">
        <v>34</v>
      </c>
      <c r="H1016" t="s">
        <v>35</v>
      </c>
      <c r="I1016" t="s">
        <v>36</v>
      </c>
      <c r="J1016" t="s">
        <v>42</v>
      </c>
      <c r="K1016">
        <v>1767.58</v>
      </c>
      <c r="L1016">
        <v>97.32</v>
      </c>
      <c r="M1016" t="s">
        <v>43</v>
      </c>
      <c r="N1016">
        <v>5.5058328335916902E-2</v>
      </c>
      <c r="O1016" t="s">
        <v>11351</v>
      </c>
      <c r="P1016" t="s">
        <v>11356</v>
      </c>
      <c r="R1016" t="s">
        <v>11353</v>
      </c>
      <c r="S1016">
        <f>IF(SalesData[[#This Row],[Return Status]]="Returned",1,0)</f>
        <v>0</v>
      </c>
      <c r="U1016" s="2">
        <f>EOMONTH(SalesData[[#This Row],[Order Date]],0)</f>
        <v>44985</v>
      </c>
      <c r="V1016" s="9" t="str">
        <f>"Q"&amp;INT((MONTH(SalesData[[#This Row],[Order Date]])+2)/3)&amp;"-"&amp;YEAR(SalesData[[#This Row],[Order Date]])</f>
        <v>Q1-2023</v>
      </c>
    </row>
    <row r="1017" spans="1:22" x14ac:dyDescent="0.35">
      <c r="A1017" t="s">
        <v>1143</v>
      </c>
      <c r="B1017" s="1">
        <v>44963</v>
      </c>
      <c r="C1017" t="s">
        <v>45</v>
      </c>
      <c r="D1017" t="s">
        <v>27</v>
      </c>
      <c r="E1017">
        <v>92449287</v>
      </c>
      <c r="F1017" t="s">
        <v>357</v>
      </c>
      <c r="G1017" t="s">
        <v>164</v>
      </c>
      <c r="H1017" t="s">
        <v>165</v>
      </c>
      <c r="I1017" t="s">
        <v>36</v>
      </c>
      <c r="J1017" t="s">
        <v>19</v>
      </c>
      <c r="K1017">
        <v>3219.95</v>
      </c>
      <c r="L1017">
        <v>769.45</v>
      </c>
      <c r="M1017" t="s">
        <v>19</v>
      </c>
      <c r="N1017">
        <v>0.23896333794003</v>
      </c>
      <c r="O1017" t="s">
        <v>11351</v>
      </c>
      <c r="P1017" t="s">
        <v>11354</v>
      </c>
      <c r="R1017" t="s">
        <v>11353</v>
      </c>
      <c r="S1017">
        <f>IF(SalesData[[#This Row],[Return Status]]="Returned",1,0)</f>
        <v>0</v>
      </c>
      <c r="U1017" s="2">
        <f>EOMONTH(SalesData[[#This Row],[Order Date]],0)</f>
        <v>44985</v>
      </c>
      <c r="V1017" s="9" t="str">
        <f>"Q"&amp;INT((MONTH(SalesData[[#This Row],[Order Date]])+2)/3)&amp;"-"&amp;YEAR(SalesData[[#This Row],[Order Date]])</f>
        <v>Q1-2023</v>
      </c>
    </row>
    <row r="1018" spans="1:22" x14ac:dyDescent="0.35">
      <c r="A1018" t="s">
        <v>1144</v>
      </c>
      <c r="B1018" s="1">
        <v>44962</v>
      </c>
      <c r="C1018" t="s">
        <v>162</v>
      </c>
      <c r="D1018" t="s">
        <v>80</v>
      </c>
      <c r="E1018">
        <v>742906952</v>
      </c>
      <c r="F1018" t="s">
        <v>58</v>
      </c>
      <c r="G1018" t="s">
        <v>59</v>
      </c>
      <c r="H1018" t="s">
        <v>60</v>
      </c>
      <c r="I1018" t="s">
        <v>31</v>
      </c>
      <c r="J1018" t="s">
        <v>19</v>
      </c>
      <c r="K1018">
        <v>4107.78</v>
      </c>
      <c r="L1018">
        <v>826.39</v>
      </c>
      <c r="M1018" t="s">
        <v>19</v>
      </c>
      <c r="N1018">
        <v>0.20117679135688901</v>
      </c>
      <c r="O1018" t="s">
        <v>11351</v>
      </c>
      <c r="P1018" t="s">
        <v>11354</v>
      </c>
      <c r="R1018" t="s">
        <v>11353</v>
      </c>
      <c r="S1018">
        <f>IF(SalesData[[#This Row],[Return Status]]="Returned",1,0)</f>
        <v>0</v>
      </c>
      <c r="T1018">
        <v>2183.56</v>
      </c>
      <c r="U1018" s="2">
        <f>EOMONTH(SalesData[[#This Row],[Order Date]],0)</f>
        <v>44985</v>
      </c>
      <c r="V1018" s="9" t="str">
        <f>"Q"&amp;INT((MONTH(SalesData[[#This Row],[Order Date]])+2)/3)&amp;"-"&amp;YEAR(SalesData[[#This Row],[Order Date]])</f>
        <v>Q1-2023</v>
      </c>
    </row>
    <row r="1019" spans="1:22" x14ac:dyDescent="0.35">
      <c r="A1019" t="s">
        <v>1146</v>
      </c>
      <c r="B1019" s="1">
        <v>44975</v>
      </c>
      <c r="C1019" t="s">
        <v>94</v>
      </c>
      <c r="D1019" t="s">
        <v>39</v>
      </c>
      <c r="E1019">
        <v>3544534514</v>
      </c>
      <c r="F1019" t="s">
        <v>14</v>
      </c>
      <c r="G1019" t="s">
        <v>15</v>
      </c>
      <c r="H1019" t="s">
        <v>16</v>
      </c>
      <c r="I1019" t="s">
        <v>17</v>
      </c>
      <c r="J1019" t="s">
        <v>19</v>
      </c>
      <c r="K1019">
        <v>1782.6</v>
      </c>
      <c r="L1019">
        <v>474.14</v>
      </c>
      <c r="M1019" t="s">
        <v>19</v>
      </c>
      <c r="N1019">
        <v>0.26598227308425898</v>
      </c>
      <c r="O1019" t="s">
        <v>11351</v>
      </c>
      <c r="P1019" t="s">
        <v>11354</v>
      </c>
      <c r="R1019" t="s">
        <v>11353</v>
      </c>
      <c r="S1019">
        <f>IF(SalesData[[#This Row],[Return Status]]="Returned",1,0)</f>
        <v>0</v>
      </c>
      <c r="T1019">
        <v>2085.91</v>
      </c>
      <c r="U1019" s="2">
        <f>EOMONTH(SalesData[[#This Row],[Order Date]],0)</f>
        <v>44985</v>
      </c>
      <c r="V1019" s="9" t="str">
        <f>"Q"&amp;INT((MONTH(SalesData[[#This Row],[Order Date]])+2)/3)&amp;"-"&amp;YEAR(SalesData[[#This Row],[Order Date]])</f>
        <v>Q1-2023</v>
      </c>
    </row>
    <row r="1020" spans="1:22" x14ac:dyDescent="0.35">
      <c r="A1020" t="s">
        <v>1211</v>
      </c>
      <c r="B1020" s="1">
        <v>44965</v>
      </c>
      <c r="C1020" t="s">
        <v>97</v>
      </c>
      <c r="D1020" t="s">
        <v>13</v>
      </c>
      <c r="E1020">
        <v>8323530688</v>
      </c>
      <c r="F1020" t="s">
        <v>14</v>
      </c>
      <c r="G1020" t="s">
        <v>15</v>
      </c>
      <c r="H1020" t="s">
        <v>16</v>
      </c>
      <c r="I1020" t="s">
        <v>17</v>
      </c>
      <c r="J1020" t="s">
        <v>65</v>
      </c>
      <c r="K1020">
        <v>2435.09</v>
      </c>
      <c r="L1020">
        <v>342.29</v>
      </c>
      <c r="M1020" t="s">
        <v>65</v>
      </c>
      <c r="N1020">
        <v>0.14056564644427899</v>
      </c>
      <c r="O1020" t="s">
        <v>11351</v>
      </c>
      <c r="P1020" t="s">
        <v>11352</v>
      </c>
      <c r="Q1020" t="s">
        <v>11359</v>
      </c>
      <c r="R1020" t="s">
        <v>11360</v>
      </c>
      <c r="S1020">
        <f>IF(SalesData[[#This Row],[Return Status]]="Returned",1,0)</f>
        <v>1</v>
      </c>
      <c r="T1020">
        <v>2085.91</v>
      </c>
      <c r="U1020" s="2">
        <f>EOMONTH(SalesData[[#This Row],[Order Date]],0)</f>
        <v>44985</v>
      </c>
      <c r="V1020" s="9" t="str">
        <f>"Q"&amp;INT((MONTH(SalesData[[#This Row],[Order Date]])+2)/3)&amp;"-"&amp;YEAR(SalesData[[#This Row],[Order Date]])</f>
        <v>Q1-2023</v>
      </c>
    </row>
    <row r="1021" spans="1:22" x14ac:dyDescent="0.35">
      <c r="A1021" t="s">
        <v>1147</v>
      </c>
      <c r="B1021" s="1">
        <v>44982</v>
      </c>
      <c r="C1021" t="s">
        <v>149</v>
      </c>
      <c r="D1021" t="s">
        <v>27</v>
      </c>
      <c r="E1021">
        <v>8626736648</v>
      </c>
      <c r="F1021" t="s">
        <v>159</v>
      </c>
      <c r="G1021" t="s">
        <v>11375</v>
      </c>
      <c r="H1021" t="s">
        <v>85</v>
      </c>
      <c r="I1021" t="s">
        <v>31</v>
      </c>
      <c r="J1021" t="s">
        <v>65</v>
      </c>
      <c r="K1021">
        <v>2374.36</v>
      </c>
      <c r="L1021">
        <v>407.49</v>
      </c>
      <c r="M1021" t="s">
        <v>65</v>
      </c>
      <c r="N1021">
        <v>0.171620984181</v>
      </c>
      <c r="O1021" t="s">
        <v>11351</v>
      </c>
      <c r="P1021" t="s">
        <v>11352</v>
      </c>
      <c r="R1021" t="s">
        <v>11353</v>
      </c>
      <c r="S1021">
        <f>IF(SalesData[[#This Row],[Return Status]]="Returned",1,0)</f>
        <v>0</v>
      </c>
      <c r="U1021" s="2">
        <f>EOMONTH(SalesData[[#This Row],[Order Date]],0)</f>
        <v>44985</v>
      </c>
      <c r="V1021" s="9" t="str">
        <f>"Q"&amp;INT((MONTH(SalesData[[#This Row],[Order Date]])+2)/3)&amp;"-"&amp;YEAR(SalesData[[#This Row],[Order Date]])</f>
        <v>Q1-2023</v>
      </c>
    </row>
    <row r="1022" spans="1:22" x14ac:dyDescent="0.35">
      <c r="A1022" t="s">
        <v>1148</v>
      </c>
      <c r="B1022" s="1">
        <v>44972</v>
      </c>
      <c r="C1022" t="s">
        <v>132</v>
      </c>
      <c r="D1022" t="s">
        <v>99</v>
      </c>
      <c r="E1022">
        <v>4436958050</v>
      </c>
      <c r="F1022" t="s">
        <v>222</v>
      </c>
      <c r="G1022" t="s">
        <v>164</v>
      </c>
      <c r="H1022" t="s">
        <v>165</v>
      </c>
      <c r="I1022" t="s">
        <v>36</v>
      </c>
      <c r="J1022" t="s">
        <v>43</v>
      </c>
      <c r="K1022">
        <v>2987.49</v>
      </c>
      <c r="L1022">
        <v>518.76</v>
      </c>
      <c r="M1022" t="s">
        <v>43</v>
      </c>
      <c r="N1022">
        <v>0.17364409587981899</v>
      </c>
      <c r="O1022" t="s">
        <v>11351</v>
      </c>
      <c r="P1022" t="s">
        <v>11352</v>
      </c>
      <c r="R1022" t="s">
        <v>11353</v>
      </c>
      <c r="S1022">
        <f>IF(SalesData[[#This Row],[Return Status]]="Returned",1,0)</f>
        <v>0</v>
      </c>
      <c r="U1022" s="2">
        <f>EOMONTH(SalesData[[#This Row],[Order Date]],0)</f>
        <v>44985</v>
      </c>
      <c r="V1022" s="9" t="str">
        <f>"Q"&amp;INT((MONTH(SalesData[[#This Row],[Order Date]])+2)/3)&amp;"-"&amp;YEAR(SalesData[[#This Row],[Order Date]])</f>
        <v>Q1-2023</v>
      </c>
    </row>
    <row r="1023" spans="1:22" x14ac:dyDescent="0.35">
      <c r="A1023" t="s">
        <v>1150</v>
      </c>
      <c r="B1023" s="1">
        <v>44975</v>
      </c>
      <c r="C1023" t="s">
        <v>111</v>
      </c>
      <c r="D1023" t="s">
        <v>46</v>
      </c>
      <c r="E1023">
        <v>4502814353</v>
      </c>
      <c r="F1023" t="s">
        <v>292</v>
      </c>
      <c r="G1023" t="s">
        <v>69</v>
      </c>
      <c r="H1023" t="s">
        <v>41</v>
      </c>
      <c r="I1023" t="s">
        <v>31</v>
      </c>
      <c r="J1023" t="s">
        <v>62</v>
      </c>
      <c r="K1023">
        <v>4125.33</v>
      </c>
      <c r="L1023">
        <v>959.8</v>
      </c>
      <c r="M1023" t="s">
        <v>62</v>
      </c>
      <c r="N1023">
        <v>0.23266017506478301</v>
      </c>
      <c r="O1023" t="s">
        <v>11351</v>
      </c>
      <c r="P1023" t="s">
        <v>11354</v>
      </c>
      <c r="R1023" t="s">
        <v>11353</v>
      </c>
      <c r="S1023">
        <f>IF(SalesData[[#This Row],[Return Status]]="Returned",1,0)</f>
        <v>0</v>
      </c>
      <c r="T1023">
        <v>2081.52</v>
      </c>
      <c r="U1023" s="2">
        <f>EOMONTH(SalesData[[#This Row],[Order Date]],0)</f>
        <v>44985</v>
      </c>
      <c r="V1023" s="9" t="str">
        <f>"Q"&amp;INT((MONTH(SalesData[[#This Row],[Order Date]])+2)/3)&amp;"-"&amp;YEAR(SalesData[[#This Row],[Order Date]])</f>
        <v>Q1-2023</v>
      </c>
    </row>
    <row r="1024" spans="1:22" x14ac:dyDescent="0.35">
      <c r="A1024" t="s">
        <v>1151</v>
      </c>
      <c r="B1024" s="1">
        <v>44967</v>
      </c>
      <c r="C1024" t="s">
        <v>144</v>
      </c>
      <c r="D1024" t="s">
        <v>27</v>
      </c>
      <c r="E1024">
        <v>9042652742</v>
      </c>
      <c r="F1024" t="s">
        <v>181</v>
      </c>
      <c r="G1024" t="s">
        <v>54</v>
      </c>
      <c r="H1024" t="s">
        <v>55</v>
      </c>
      <c r="I1024" t="s">
        <v>31</v>
      </c>
      <c r="J1024" t="s">
        <v>65</v>
      </c>
      <c r="K1024">
        <v>572.83000000000004</v>
      </c>
      <c r="L1024">
        <v>25.09</v>
      </c>
      <c r="M1024" t="s">
        <v>65</v>
      </c>
      <c r="N1024">
        <v>4.38000803030568E-2</v>
      </c>
      <c r="O1024" t="s">
        <v>11355</v>
      </c>
      <c r="P1024" t="s">
        <v>11356</v>
      </c>
      <c r="R1024" t="s">
        <v>11353</v>
      </c>
      <c r="S1024">
        <f>IF(SalesData[[#This Row],[Return Status]]="Returned",1,0)</f>
        <v>0</v>
      </c>
      <c r="U1024" s="2">
        <f>EOMONTH(SalesData[[#This Row],[Order Date]],0)</f>
        <v>44985</v>
      </c>
      <c r="V1024" s="9" t="str">
        <f>"Q"&amp;INT((MONTH(SalesData[[#This Row],[Order Date]])+2)/3)&amp;"-"&amp;YEAR(SalesData[[#This Row],[Order Date]])</f>
        <v>Q1-2023</v>
      </c>
    </row>
    <row r="1025" spans="1:22" x14ac:dyDescent="0.35">
      <c r="A1025" t="s">
        <v>1152</v>
      </c>
      <c r="B1025" s="1">
        <v>44967</v>
      </c>
      <c r="C1025" t="s">
        <v>12</v>
      </c>
      <c r="D1025" t="s">
        <v>13</v>
      </c>
      <c r="E1025">
        <v>4609193511</v>
      </c>
      <c r="F1025" t="s">
        <v>357</v>
      </c>
      <c r="G1025" t="s">
        <v>164</v>
      </c>
      <c r="H1025" t="s">
        <v>165</v>
      </c>
      <c r="I1025" t="s">
        <v>36</v>
      </c>
      <c r="J1025" t="s">
        <v>18</v>
      </c>
      <c r="K1025">
        <v>3449.42</v>
      </c>
      <c r="L1025">
        <v>754.06</v>
      </c>
      <c r="M1025" t="s">
        <v>19</v>
      </c>
      <c r="N1025">
        <v>0.21860486690516101</v>
      </c>
      <c r="O1025" t="s">
        <v>11351</v>
      </c>
      <c r="P1025" t="s">
        <v>11354</v>
      </c>
      <c r="R1025" t="s">
        <v>11353</v>
      </c>
      <c r="S1025">
        <f>IF(SalesData[[#This Row],[Return Status]]="Returned",1,0)</f>
        <v>0</v>
      </c>
      <c r="U1025" s="2">
        <f>EOMONTH(SalesData[[#This Row],[Order Date]],0)</f>
        <v>44985</v>
      </c>
      <c r="V1025" s="9" t="str">
        <f>"Q"&amp;INT((MONTH(SalesData[[#This Row],[Order Date]])+2)/3)&amp;"-"&amp;YEAR(SalesData[[#This Row],[Order Date]])</f>
        <v>Q1-2023</v>
      </c>
    </row>
    <row r="1026" spans="1:22" x14ac:dyDescent="0.35">
      <c r="A1026" t="s">
        <v>1154</v>
      </c>
      <c r="B1026" s="1">
        <v>44960</v>
      </c>
      <c r="C1026" t="s">
        <v>325</v>
      </c>
      <c r="D1026" t="s">
        <v>99</v>
      </c>
      <c r="E1026">
        <v>399516704</v>
      </c>
      <c r="F1026" t="s">
        <v>133</v>
      </c>
      <c r="G1026" t="s">
        <v>89</v>
      </c>
      <c r="H1026" t="s">
        <v>90</v>
      </c>
      <c r="I1026" t="s">
        <v>31</v>
      </c>
      <c r="J1026" t="s">
        <v>62</v>
      </c>
      <c r="K1026">
        <v>4590.07</v>
      </c>
      <c r="L1026">
        <v>292.67</v>
      </c>
      <c r="M1026" t="s">
        <v>62</v>
      </c>
      <c r="N1026">
        <v>6.3761554834675702E-2</v>
      </c>
      <c r="O1026" t="s">
        <v>11351</v>
      </c>
      <c r="P1026" t="s">
        <v>11356</v>
      </c>
      <c r="R1026" t="s">
        <v>11353</v>
      </c>
      <c r="S1026">
        <f>IF(SalesData[[#This Row],[Return Status]]="Returned",1,0)</f>
        <v>0</v>
      </c>
      <c r="T1026">
        <v>207.68</v>
      </c>
      <c r="U1026" s="2">
        <f>EOMONTH(SalesData[[#This Row],[Order Date]],0)</f>
        <v>44985</v>
      </c>
      <c r="V1026" s="9" t="str">
        <f>"Q"&amp;INT((MONTH(SalesData[[#This Row],[Order Date]])+2)/3)&amp;"-"&amp;YEAR(SalesData[[#This Row],[Order Date]])</f>
        <v>Q1-2023</v>
      </c>
    </row>
    <row r="1027" spans="1:22" x14ac:dyDescent="0.35">
      <c r="A1027" t="s">
        <v>1155</v>
      </c>
      <c r="B1027" s="1">
        <v>44979</v>
      </c>
      <c r="C1027" t="s">
        <v>77</v>
      </c>
      <c r="D1027" t="s">
        <v>99</v>
      </c>
      <c r="E1027">
        <v>4388804851</v>
      </c>
      <c r="F1027" t="s">
        <v>168</v>
      </c>
      <c r="G1027" t="s">
        <v>54</v>
      </c>
      <c r="H1027" t="s">
        <v>55</v>
      </c>
      <c r="I1027" t="s">
        <v>31</v>
      </c>
      <c r="J1027" t="s">
        <v>18</v>
      </c>
      <c r="K1027">
        <v>2015.67</v>
      </c>
      <c r="L1027">
        <v>259.8</v>
      </c>
      <c r="M1027" t="s">
        <v>19</v>
      </c>
      <c r="N1027">
        <v>0.12889014570837501</v>
      </c>
      <c r="O1027" t="s">
        <v>11351</v>
      </c>
      <c r="P1027" t="s">
        <v>11352</v>
      </c>
      <c r="R1027" t="s">
        <v>11353</v>
      </c>
      <c r="S1027">
        <f>IF(SalesData[[#This Row],[Return Status]]="Returned",1,0)</f>
        <v>0</v>
      </c>
      <c r="U1027" s="2">
        <f>EOMONTH(SalesData[[#This Row],[Order Date]],0)</f>
        <v>44985</v>
      </c>
      <c r="V1027" s="9" t="str">
        <f>"Q"&amp;INT((MONTH(SalesData[[#This Row],[Order Date]])+2)/3)&amp;"-"&amp;YEAR(SalesData[[#This Row],[Order Date]])</f>
        <v>Q1-2023</v>
      </c>
    </row>
    <row r="1028" spans="1:22" x14ac:dyDescent="0.35">
      <c r="A1028" t="s">
        <v>1156</v>
      </c>
      <c r="B1028" s="1">
        <v>44969</v>
      </c>
      <c r="C1028" t="s">
        <v>205</v>
      </c>
      <c r="D1028" t="s">
        <v>27</v>
      </c>
      <c r="E1028">
        <v>7672991154</v>
      </c>
      <c r="F1028" t="s">
        <v>387</v>
      </c>
      <c r="G1028" t="s">
        <v>89</v>
      </c>
      <c r="H1028" t="s">
        <v>90</v>
      </c>
      <c r="I1028" t="s">
        <v>31</v>
      </c>
      <c r="J1028" t="s">
        <v>62</v>
      </c>
      <c r="K1028">
        <v>2616.2600000000002</v>
      </c>
      <c r="L1028">
        <v>578.08000000000004</v>
      </c>
      <c r="M1028" t="s">
        <v>62</v>
      </c>
      <c r="N1028">
        <v>0.22095663275056801</v>
      </c>
      <c r="O1028" t="s">
        <v>11351</v>
      </c>
      <c r="P1028" t="s">
        <v>11354</v>
      </c>
      <c r="R1028" t="s">
        <v>11353</v>
      </c>
      <c r="S1028">
        <f>IF(SalesData[[#This Row],[Return Status]]="Returned",1,0)</f>
        <v>0</v>
      </c>
      <c r="T1028">
        <v>207.68</v>
      </c>
      <c r="U1028" s="2">
        <f>EOMONTH(SalesData[[#This Row],[Order Date]],0)</f>
        <v>44985</v>
      </c>
      <c r="V1028" s="9" t="str">
        <f>"Q"&amp;INT((MONTH(SalesData[[#This Row],[Order Date]])+2)/3)&amp;"-"&amp;YEAR(SalesData[[#This Row],[Order Date]])</f>
        <v>Q1-2023</v>
      </c>
    </row>
    <row r="1029" spans="1:22" x14ac:dyDescent="0.35">
      <c r="A1029" t="s">
        <v>1157</v>
      </c>
      <c r="B1029" s="1">
        <v>44976</v>
      </c>
      <c r="C1029" t="s">
        <v>97</v>
      </c>
      <c r="D1029" t="s">
        <v>145</v>
      </c>
      <c r="E1029">
        <v>9771150629</v>
      </c>
      <c r="F1029" t="s">
        <v>100</v>
      </c>
      <c r="G1029" t="s">
        <v>34</v>
      </c>
      <c r="H1029" t="s">
        <v>35</v>
      </c>
      <c r="I1029" t="s">
        <v>36</v>
      </c>
      <c r="J1029" t="s">
        <v>65</v>
      </c>
      <c r="K1029">
        <v>4048.31</v>
      </c>
      <c r="L1029">
        <v>1115.79</v>
      </c>
      <c r="M1029" t="s">
        <v>65</v>
      </c>
      <c r="N1029">
        <v>0.27561871496995</v>
      </c>
      <c r="O1029" t="s">
        <v>11351</v>
      </c>
      <c r="P1029" t="s">
        <v>11354</v>
      </c>
      <c r="R1029" t="s">
        <v>11353</v>
      </c>
      <c r="S1029">
        <f>IF(SalesData[[#This Row],[Return Status]]="Returned",1,0)</f>
        <v>0</v>
      </c>
      <c r="U1029" s="2">
        <f>EOMONTH(SalesData[[#This Row],[Order Date]],0)</f>
        <v>44985</v>
      </c>
      <c r="V1029" s="9" t="str">
        <f>"Q"&amp;INT((MONTH(SalesData[[#This Row],[Order Date]])+2)/3)&amp;"-"&amp;YEAR(SalesData[[#This Row],[Order Date]])</f>
        <v>Q1-2023</v>
      </c>
    </row>
    <row r="1030" spans="1:22" x14ac:dyDescent="0.35">
      <c r="A1030" t="s">
        <v>1158</v>
      </c>
      <c r="B1030" s="1">
        <v>44963</v>
      </c>
      <c r="C1030" t="s">
        <v>132</v>
      </c>
      <c r="D1030" t="s">
        <v>39</v>
      </c>
      <c r="E1030">
        <v>3922198369</v>
      </c>
      <c r="F1030" t="s">
        <v>170</v>
      </c>
      <c r="G1030" t="s">
        <v>69</v>
      </c>
      <c r="H1030" t="s">
        <v>41</v>
      </c>
      <c r="I1030" t="s">
        <v>31</v>
      </c>
      <c r="J1030" t="s">
        <v>42</v>
      </c>
      <c r="K1030">
        <v>587.26</v>
      </c>
      <c r="L1030">
        <v>21.88</v>
      </c>
      <c r="M1030" t="s">
        <v>43</v>
      </c>
      <c r="N1030">
        <v>3.72577733882778E-2</v>
      </c>
      <c r="O1030" t="s">
        <v>11355</v>
      </c>
      <c r="P1030" t="s">
        <v>11356</v>
      </c>
      <c r="R1030" t="s">
        <v>11353</v>
      </c>
      <c r="S1030">
        <f>IF(SalesData[[#This Row],[Return Status]]="Returned",1,0)</f>
        <v>0</v>
      </c>
      <c r="T1030">
        <v>2081.52</v>
      </c>
      <c r="U1030" s="2">
        <f>EOMONTH(SalesData[[#This Row],[Order Date]],0)</f>
        <v>44985</v>
      </c>
      <c r="V1030" s="9" t="str">
        <f>"Q"&amp;INT((MONTH(SalesData[[#This Row],[Order Date]])+2)/3)&amp;"-"&amp;YEAR(SalesData[[#This Row],[Order Date]])</f>
        <v>Q1-2023</v>
      </c>
    </row>
    <row r="1031" spans="1:22" x14ac:dyDescent="0.35">
      <c r="A1031" t="s">
        <v>1159</v>
      </c>
      <c r="B1031" s="1">
        <v>44979</v>
      </c>
      <c r="C1031" t="s">
        <v>176</v>
      </c>
      <c r="D1031" t="s">
        <v>13</v>
      </c>
      <c r="E1031">
        <v>5304450020</v>
      </c>
      <c r="F1031" t="s">
        <v>88</v>
      </c>
      <c r="G1031" t="s">
        <v>89</v>
      </c>
      <c r="H1031" t="s">
        <v>90</v>
      </c>
      <c r="I1031" t="s">
        <v>31</v>
      </c>
      <c r="J1031" t="s">
        <v>19</v>
      </c>
      <c r="K1031">
        <v>2783.66</v>
      </c>
      <c r="L1031">
        <v>109.23</v>
      </c>
      <c r="M1031" t="s">
        <v>19</v>
      </c>
      <c r="N1031">
        <v>3.9239705998577401E-2</v>
      </c>
      <c r="O1031" t="s">
        <v>11351</v>
      </c>
      <c r="P1031" t="s">
        <v>11356</v>
      </c>
      <c r="R1031" t="s">
        <v>11353</v>
      </c>
      <c r="S1031">
        <f>IF(SalesData[[#This Row],[Return Status]]="Returned",1,0)</f>
        <v>0</v>
      </c>
      <c r="T1031">
        <v>207.68</v>
      </c>
      <c r="U1031" s="2">
        <f>EOMONTH(SalesData[[#This Row],[Order Date]],0)</f>
        <v>44985</v>
      </c>
      <c r="V1031" s="9" t="str">
        <f>"Q"&amp;INT((MONTH(SalesData[[#This Row],[Order Date]])+2)/3)&amp;"-"&amp;YEAR(SalesData[[#This Row],[Order Date]])</f>
        <v>Q1-2023</v>
      </c>
    </row>
    <row r="1032" spans="1:22" x14ac:dyDescent="0.35">
      <c r="A1032" t="s">
        <v>1160</v>
      </c>
      <c r="B1032" s="1">
        <v>44974</v>
      </c>
      <c r="C1032" t="s">
        <v>132</v>
      </c>
      <c r="D1032" t="s">
        <v>80</v>
      </c>
      <c r="E1032">
        <v>304093467</v>
      </c>
      <c r="F1032" t="s">
        <v>238</v>
      </c>
      <c r="G1032" t="s">
        <v>74</v>
      </c>
      <c r="H1032" t="s">
        <v>11357</v>
      </c>
      <c r="I1032" t="s">
        <v>36</v>
      </c>
      <c r="J1032" t="s">
        <v>18</v>
      </c>
      <c r="K1032">
        <v>1215.67</v>
      </c>
      <c r="L1032">
        <v>175.63</v>
      </c>
      <c r="M1032" t="s">
        <v>19</v>
      </c>
      <c r="N1032">
        <v>0.14447177276728099</v>
      </c>
      <c r="O1032" t="s">
        <v>11351</v>
      </c>
      <c r="P1032" t="s">
        <v>11352</v>
      </c>
      <c r="R1032" t="s">
        <v>11353</v>
      </c>
      <c r="S1032">
        <f>IF(SalesData[[#This Row],[Return Status]]="Returned",1,0)</f>
        <v>0</v>
      </c>
      <c r="T1032">
        <v>2420.2800000000002</v>
      </c>
      <c r="U1032" s="2">
        <f>EOMONTH(SalesData[[#This Row],[Order Date]],0)</f>
        <v>44985</v>
      </c>
      <c r="V1032" s="9" t="str">
        <f>"Q"&amp;INT((MONTH(SalesData[[#This Row],[Order Date]])+2)/3)&amp;"-"&amp;YEAR(SalesData[[#This Row],[Order Date]])</f>
        <v>Q1-2023</v>
      </c>
    </row>
    <row r="1033" spans="1:22" x14ac:dyDescent="0.35">
      <c r="A1033" t="s">
        <v>1161</v>
      </c>
      <c r="B1033" s="1">
        <v>44984</v>
      </c>
      <c r="C1033" t="s">
        <v>57</v>
      </c>
      <c r="D1033" t="s">
        <v>27</v>
      </c>
      <c r="E1033">
        <v>1334601842</v>
      </c>
      <c r="F1033" t="s">
        <v>47</v>
      </c>
      <c r="G1033" t="s">
        <v>23</v>
      </c>
      <c r="H1033" t="s">
        <v>24</v>
      </c>
      <c r="I1033" t="s">
        <v>17</v>
      </c>
      <c r="J1033" t="s">
        <v>43</v>
      </c>
      <c r="K1033">
        <v>1821.08</v>
      </c>
      <c r="L1033">
        <v>170.69</v>
      </c>
      <c r="M1033" t="s">
        <v>43</v>
      </c>
      <c r="N1033">
        <v>9.3730094229797695E-2</v>
      </c>
      <c r="O1033" t="s">
        <v>11351</v>
      </c>
      <c r="P1033" t="s">
        <v>11356</v>
      </c>
      <c r="R1033" t="s">
        <v>11353</v>
      </c>
      <c r="S1033">
        <f>IF(SalesData[[#This Row],[Return Status]]="Returned",1,0)</f>
        <v>0</v>
      </c>
      <c r="T1033">
        <v>2821.33</v>
      </c>
      <c r="U1033" s="2">
        <f>EOMONTH(SalesData[[#This Row],[Order Date]],0)</f>
        <v>44985</v>
      </c>
      <c r="V1033" s="9" t="str">
        <f>"Q"&amp;INT((MONTH(SalesData[[#This Row],[Order Date]])+2)/3)&amp;"-"&amp;YEAR(SalesData[[#This Row],[Order Date]])</f>
        <v>Q1-2023</v>
      </c>
    </row>
    <row r="1034" spans="1:22" x14ac:dyDescent="0.35">
      <c r="A1034" t="s">
        <v>1162</v>
      </c>
      <c r="B1034" s="1">
        <v>44967</v>
      </c>
      <c r="C1034" t="s">
        <v>92</v>
      </c>
      <c r="D1034" t="s">
        <v>13</v>
      </c>
      <c r="E1034">
        <v>6360389173</v>
      </c>
      <c r="F1034" t="s">
        <v>100</v>
      </c>
      <c r="G1034" t="s">
        <v>11382</v>
      </c>
      <c r="H1034" t="s">
        <v>11357</v>
      </c>
      <c r="I1034" t="s">
        <v>36</v>
      </c>
      <c r="J1034" t="s">
        <v>62</v>
      </c>
      <c r="K1034">
        <v>3247.12</v>
      </c>
      <c r="L1034">
        <v>473.01</v>
      </c>
      <c r="M1034" t="s">
        <v>62</v>
      </c>
      <c r="N1034">
        <v>0.14567062504619499</v>
      </c>
      <c r="O1034" t="s">
        <v>11351</v>
      </c>
      <c r="P1034" t="s">
        <v>11352</v>
      </c>
      <c r="R1034" t="s">
        <v>11353</v>
      </c>
      <c r="S1034">
        <f>IF(SalesData[[#This Row],[Return Status]]="Returned",1,0)</f>
        <v>0</v>
      </c>
      <c r="U1034" s="2">
        <f>EOMONTH(SalesData[[#This Row],[Order Date]],0)</f>
        <v>44985</v>
      </c>
      <c r="V1034" s="9" t="str">
        <f>"Q"&amp;INT((MONTH(SalesData[[#This Row],[Order Date]])+2)/3)&amp;"-"&amp;YEAR(SalesData[[#This Row],[Order Date]])</f>
        <v>Q1-2023</v>
      </c>
    </row>
    <row r="1035" spans="1:22" x14ac:dyDescent="0.35">
      <c r="A1035" t="s">
        <v>1163</v>
      </c>
      <c r="B1035" s="1">
        <v>44964</v>
      </c>
      <c r="C1035" t="s">
        <v>106</v>
      </c>
      <c r="D1035" t="s">
        <v>46</v>
      </c>
      <c r="E1035">
        <v>7163485089</v>
      </c>
      <c r="F1035" t="s">
        <v>147</v>
      </c>
      <c r="G1035" t="s">
        <v>251</v>
      </c>
      <c r="H1035" t="s">
        <v>85</v>
      </c>
      <c r="I1035" t="s">
        <v>31</v>
      </c>
      <c r="J1035" t="s">
        <v>65</v>
      </c>
      <c r="K1035">
        <v>423.02</v>
      </c>
      <c r="L1035">
        <v>25.27</v>
      </c>
      <c r="M1035" t="s">
        <v>65</v>
      </c>
      <c r="N1035">
        <v>5.9737128268167003E-2</v>
      </c>
      <c r="O1035" t="s">
        <v>11361</v>
      </c>
      <c r="P1035" t="s">
        <v>11356</v>
      </c>
      <c r="R1035" t="s">
        <v>11353</v>
      </c>
      <c r="S1035">
        <f>IF(SalesData[[#This Row],[Return Status]]="Returned",1,0)</f>
        <v>0</v>
      </c>
      <c r="U1035" s="2">
        <f>EOMONTH(SalesData[[#This Row],[Order Date]],0)</f>
        <v>44985</v>
      </c>
      <c r="V1035" s="9" t="str">
        <f>"Q"&amp;INT((MONTH(SalesData[[#This Row],[Order Date]])+2)/3)&amp;"-"&amp;YEAR(SalesData[[#This Row],[Order Date]])</f>
        <v>Q1-2023</v>
      </c>
    </row>
    <row r="1036" spans="1:22" x14ac:dyDescent="0.35">
      <c r="A1036" t="s">
        <v>1164</v>
      </c>
      <c r="B1036" s="1">
        <v>44970</v>
      </c>
      <c r="C1036" t="s">
        <v>21</v>
      </c>
      <c r="D1036" t="s">
        <v>39</v>
      </c>
      <c r="E1036">
        <v>2965561927</v>
      </c>
      <c r="F1036" t="s">
        <v>152</v>
      </c>
      <c r="G1036" t="s">
        <v>23</v>
      </c>
      <c r="H1036" t="s">
        <v>24</v>
      </c>
      <c r="I1036" t="s">
        <v>17</v>
      </c>
      <c r="J1036" t="s">
        <v>18</v>
      </c>
      <c r="K1036">
        <v>3446.73</v>
      </c>
      <c r="L1036">
        <v>732.25</v>
      </c>
      <c r="M1036" t="s">
        <v>19</v>
      </c>
      <c r="N1036">
        <v>0.21244774032198599</v>
      </c>
      <c r="O1036" t="s">
        <v>11351</v>
      </c>
      <c r="P1036" t="s">
        <v>11354</v>
      </c>
      <c r="R1036" t="s">
        <v>11353</v>
      </c>
      <c r="S1036">
        <f>IF(SalesData[[#This Row],[Return Status]]="Returned",1,0)</f>
        <v>0</v>
      </c>
      <c r="T1036">
        <v>2821.33</v>
      </c>
      <c r="U1036" s="2">
        <f>EOMONTH(SalesData[[#This Row],[Order Date]],0)</f>
        <v>44985</v>
      </c>
      <c r="V1036" s="9" t="str">
        <f>"Q"&amp;INT((MONTH(SalesData[[#This Row],[Order Date]])+2)/3)&amp;"-"&amp;YEAR(SalesData[[#This Row],[Order Date]])</f>
        <v>Q1-2023</v>
      </c>
    </row>
    <row r="1037" spans="1:22" x14ac:dyDescent="0.35">
      <c r="A1037" t="s">
        <v>1166</v>
      </c>
      <c r="B1037" s="1">
        <v>44972</v>
      </c>
      <c r="C1037" t="s">
        <v>38</v>
      </c>
      <c r="D1037" t="s">
        <v>80</v>
      </c>
      <c r="E1037">
        <v>2763304117</v>
      </c>
      <c r="F1037" t="s">
        <v>53</v>
      </c>
      <c r="G1037" t="s">
        <v>54</v>
      </c>
      <c r="H1037" t="s">
        <v>11357</v>
      </c>
      <c r="I1037" t="s">
        <v>31</v>
      </c>
      <c r="J1037" t="s">
        <v>65</v>
      </c>
      <c r="K1037">
        <v>1885.47</v>
      </c>
      <c r="L1037">
        <v>207.01</v>
      </c>
      <c r="M1037" t="s">
        <v>65</v>
      </c>
      <c r="N1037">
        <v>0.109792253390401</v>
      </c>
      <c r="O1037" t="s">
        <v>11351</v>
      </c>
      <c r="P1037" t="s">
        <v>11352</v>
      </c>
      <c r="R1037" t="s">
        <v>11353</v>
      </c>
      <c r="S1037">
        <f>IF(SalesData[[#This Row],[Return Status]]="Returned",1,0)</f>
        <v>0</v>
      </c>
      <c r="U1037" s="2">
        <f>EOMONTH(SalesData[[#This Row],[Order Date]],0)</f>
        <v>44985</v>
      </c>
      <c r="V1037" s="9" t="str">
        <f>"Q"&amp;INT((MONTH(SalesData[[#This Row],[Order Date]])+2)/3)&amp;"-"&amp;YEAR(SalesData[[#This Row],[Order Date]])</f>
        <v>Q1-2023</v>
      </c>
    </row>
    <row r="1038" spans="1:22" x14ac:dyDescent="0.35">
      <c r="A1038" t="s">
        <v>1167</v>
      </c>
      <c r="B1038" s="1">
        <v>44978</v>
      </c>
      <c r="C1038" t="s">
        <v>162</v>
      </c>
      <c r="D1038" t="s">
        <v>72</v>
      </c>
      <c r="E1038">
        <v>6568969870</v>
      </c>
      <c r="F1038" t="s">
        <v>64</v>
      </c>
      <c r="G1038" t="s">
        <v>15</v>
      </c>
      <c r="H1038" t="s">
        <v>16</v>
      </c>
      <c r="I1038" t="s">
        <v>17</v>
      </c>
      <c r="J1038" t="s">
        <v>42</v>
      </c>
      <c r="K1038">
        <v>160.97</v>
      </c>
      <c r="L1038">
        <v>28.35</v>
      </c>
      <c r="M1038" t="s">
        <v>43</v>
      </c>
      <c r="N1038">
        <v>0.17611977387090799</v>
      </c>
      <c r="O1038" t="s">
        <v>11361</v>
      </c>
      <c r="P1038" t="s">
        <v>11352</v>
      </c>
      <c r="R1038" t="s">
        <v>11353</v>
      </c>
      <c r="S1038">
        <f>IF(SalesData[[#This Row],[Return Status]]="Returned",1,0)</f>
        <v>0</v>
      </c>
      <c r="T1038">
        <v>2085.91</v>
      </c>
      <c r="U1038" s="2">
        <f>EOMONTH(SalesData[[#This Row],[Order Date]],0)</f>
        <v>44985</v>
      </c>
      <c r="V1038" s="9" t="str">
        <f>"Q"&amp;INT((MONTH(SalesData[[#This Row],[Order Date]])+2)/3)&amp;"-"&amp;YEAR(SalesData[[#This Row],[Order Date]])</f>
        <v>Q1-2023</v>
      </c>
    </row>
    <row r="1039" spans="1:22" x14ac:dyDescent="0.35">
      <c r="A1039" t="s">
        <v>1168</v>
      </c>
      <c r="B1039" s="1">
        <v>44969</v>
      </c>
      <c r="C1039" t="s">
        <v>92</v>
      </c>
      <c r="D1039" t="s">
        <v>27</v>
      </c>
      <c r="E1039">
        <v>9229127065</v>
      </c>
      <c r="F1039" t="s">
        <v>116</v>
      </c>
      <c r="G1039" t="s">
        <v>11374</v>
      </c>
      <c r="H1039" t="s">
        <v>75</v>
      </c>
      <c r="I1039" t="s">
        <v>36</v>
      </c>
      <c r="J1039" t="s">
        <v>19</v>
      </c>
      <c r="K1039">
        <v>1898.06</v>
      </c>
      <c r="L1039">
        <v>536.95000000000005</v>
      </c>
      <c r="M1039" t="s">
        <v>19</v>
      </c>
      <c r="N1039">
        <v>0.28289411293636701</v>
      </c>
      <c r="O1039" t="s">
        <v>11351</v>
      </c>
      <c r="P1039" t="s">
        <v>11354</v>
      </c>
      <c r="R1039" t="s">
        <v>11353</v>
      </c>
      <c r="S1039">
        <f>IF(SalesData[[#This Row],[Return Status]]="Returned",1,0)</f>
        <v>0</v>
      </c>
      <c r="U1039" s="2">
        <f>EOMONTH(SalesData[[#This Row],[Order Date]],0)</f>
        <v>44985</v>
      </c>
      <c r="V1039" s="9" t="str">
        <f>"Q"&amp;INT((MONTH(SalesData[[#This Row],[Order Date]])+2)/3)&amp;"-"&amp;YEAR(SalesData[[#This Row],[Order Date]])</f>
        <v>Q1-2023</v>
      </c>
    </row>
    <row r="1040" spans="1:22" x14ac:dyDescent="0.35">
      <c r="A1040" t="s">
        <v>1169</v>
      </c>
      <c r="B1040" s="1">
        <v>44984</v>
      </c>
      <c r="C1040" t="s">
        <v>132</v>
      </c>
      <c r="D1040" t="s">
        <v>13</v>
      </c>
      <c r="E1040">
        <v>8301817960</v>
      </c>
      <c r="F1040" t="s">
        <v>181</v>
      </c>
      <c r="G1040" t="s">
        <v>54</v>
      </c>
      <c r="H1040" t="s">
        <v>55</v>
      </c>
      <c r="I1040" t="s">
        <v>31</v>
      </c>
      <c r="J1040" t="s">
        <v>61</v>
      </c>
      <c r="K1040">
        <v>4166.5</v>
      </c>
      <c r="L1040">
        <v>661.67</v>
      </c>
      <c r="M1040" t="s">
        <v>62</v>
      </c>
      <c r="N1040">
        <v>0.15880715228609099</v>
      </c>
      <c r="O1040" t="s">
        <v>11351</v>
      </c>
      <c r="P1040" t="s">
        <v>11352</v>
      </c>
      <c r="R1040" t="s">
        <v>11353</v>
      </c>
      <c r="S1040">
        <f>IF(SalesData[[#This Row],[Return Status]]="Returned",1,0)</f>
        <v>0</v>
      </c>
      <c r="U1040" s="2">
        <f>EOMONTH(SalesData[[#This Row],[Order Date]],0)</f>
        <v>44985</v>
      </c>
      <c r="V1040" s="9" t="str">
        <f>"Q"&amp;INT((MONTH(SalesData[[#This Row],[Order Date]])+2)/3)&amp;"-"&amp;YEAR(SalesData[[#This Row],[Order Date]])</f>
        <v>Q1-2023</v>
      </c>
    </row>
    <row r="1041" spans="1:22" x14ac:dyDescent="0.35">
      <c r="A1041" t="s">
        <v>1170</v>
      </c>
      <c r="B1041" s="1">
        <v>44960</v>
      </c>
      <c r="C1041" t="s">
        <v>57</v>
      </c>
      <c r="D1041" t="s">
        <v>72</v>
      </c>
      <c r="E1041">
        <v>8656581898</v>
      </c>
      <c r="F1041" t="s">
        <v>172</v>
      </c>
      <c r="G1041" t="s">
        <v>141</v>
      </c>
      <c r="H1041" t="s">
        <v>121</v>
      </c>
      <c r="I1041" t="s">
        <v>17</v>
      </c>
      <c r="J1041" t="s">
        <v>19</v>
      </c>
      <c r="K1041">
        <v>2043.78</v>
      </c>
      <c r="L1041">
        <v>195.55</v>
      </c>
      <c r="M1041" t="s">
        <v>19</v>
      </c>
      <c r="N1041">
        <v>9.5680552701367105E-2</v>
      </c>
      <c r="O1041" t="s">
        <v>11351</v>
      </c>
      <c r="P1041" t="s">
        <v>11356</v>
      </c>
      <c r="R1041" t="s">
        <v>11353</v>
      </c>
      <c r="S1041">
        <f>IF(SalesData[[#This Row],[Return Status]]="Returned",1,0)</f>
        <v>0</v>
      </c>
      <c r="T1041">
        <v>2793.38</v>
      </c>
      <c r="U1041" s="2">
        <f>EOMONTH(SalesData[[#This Row],[Order Date]],0)</f>
        <v>44985</v>
      </c>
      <c r="V1041" s="9" t="str">
        <f>"Q"&amp;INT((MONTH(SalesData[[#This Row],[Order Date]])+2)/3)&amp;"-"&amp;YEAR(SalesData[[#This Row],[Order Date]])</f>
        <v>Q1-2023</v>
      </c>
    </row>
    <row r="1042" spans="1:22" x14ac:dyDescent="0.35">
      <c r="A1042" t="s">
        <v>1171</v>
      </c>
      <c r="B1042" s="1">
        <v>44966</v>
      </c>
      <c r="C1042" t="s">
        <v>113</v>
      </c>
      <c r="D1042" t="s">
        <v>145</v>
      </c>
      <c r="E1042">
        <v>6169496378</v>
      </c>
      <c r="F1042" t="s">
        <v>152</v>
      </c>
      <c r="G1042" t="s">
        <v>23</v>
      </c>
      <c r="H1042" t="s">
        <v>24</v>
      </c>
      <c r="I1042" t="s">
        <v>17</v>
      </c>
      <c r="J1042" t="s">
        <v>19</v>
      </c>
      <c r="K1042">
        <v>1971.98</v>
      </c>
      <c r="L1042">
        <v>579.9</v>
      </c>
      <c r="M1042" t="s">
        <v>19</v>
      </c>
      <c r="N1042">
        <v>0.29406991957322098</v>
      </c>
      <c r="O1042" t="s">
        <v>11351</v>
      </c>
      <c r="P1042" t="s">
        <v>11354</v>
      </c>
      <c r="R1042" t="s">
        <v>11353</v>
      </c>
      <c r="S1042">
        <f>IF(SalesData[[#This Row],[Return Status]]="Returned",1,0)</f>
        <v>0</v>
      </c>
      <c r="T1042">
        <v>2821.33</v>
      </c>
      <c r="U1042" s="2">
        <f>EOMONTH(SalesData[[#This Row],[Order Date]],0)</f>
        <v>44985</v>
      </c>
      <c r="V1042" s="9" t="str">
        <f>"Q"&amp;INT((MONTH(SalesData[[#This Row],[Order Date]])+2)/3)&amp;"-"&amp;YEAR(SalesData[[#This Row],[Order Date]])</f>
        <v>Q1-2023</v>
      </c>
    </row>
    <row r="1043" spans="1:22" x14ac:dyDescent="0.35">
      <c r="A1043" t="s">
        <v>1172</v>
      </c>
      <c r="B1043" s="1">
        <v>44968</v>
      </c>
      <c r="C1043" t="s">
        <v>124</v>
      </c>
      <c r="D1043" t="s">
        <v>39</v>
      </c>
      <c r="E1043">
        <v>5321633613</v>
      </c>
      <c r="F1043" t="s">
        <v>50</v>
      </c>
      <c r="G1043" t="s">
        <v>34</v>
      </c>
      <c r="H1043" t="s">
        <v>35</v>
      </c>
      <c r="I1043" t="s">
        <v>36</v>
      </c>
      <c r="J1043" t="s">
        <v>19</v>
      </c>
      <c r="K1043">
        <v>3776.48</v>
      </c>
      <c r="L1043">
        <v>159.6</v>
      </c>
      <c r="M1043" t="s">
        <v>19</v>
      </c>
      <c r="N1043">
        <v>4.2261576918188402E-2</v>
      </c>
      <c r="O1043" t="s">
        <v>11351</v>
      </c>
      <c r="P1043" t="s">
        <v>11356</v>
      </c>
      <c r="R1043" t="s">
        <v>11353</v>
      </c>
      <c r="S1043">
        <f>IF(SalesData[[#This Row],[Return Status]]="Returned",1,0)</f>
        <v>0</v>
      </c>
      <c r="U1043" s="2">
        <f>EOMONTH(SalesData[[#This Row],[Order Date]],0)</f>
        <v>44985</v>
      </c>
      <c r="V1043" s="9" t="str">
        <f>"Q"&amp;INT((MONTH(SalesData[[#This Row],[Order Date]])+2)/3)&amp;"-"&amp;YEAR(SalesData[[#This Row],[Order Date]])</f>
        <v>Q1-2023</v>
      </c>
    </row>
    <row r="1044" spans="1:22" x14ac:dyDescent="0.35">
      <c r="A1044" t="s">
        <v>1173</v>
      </c>
      <c r="B1044" s="1">
        <v>44969</v>
      </c>
      <c r="C1044" t="s">
        <v>77</v>
      </c>
      <c r="D1044" t="s">
        <v>27</v>
      </c>
      <c r="E1044">
        <v>8583563998</v>
      </c>
      <c r="F1044" t="s">
        <v>292</v>
      </c>
      <c r="G1044" t="s">
        <v>69</v>
      </c>
      <c r="H1044" t="s">
        <v>41</v>
      </c>
      <c r="I1044" t="s">
        <v>31</v>
      </c>
      <c r="J1044" t="s">
        <v>62</v>
      </c>
      <c r="K1044">
        <v>3026.71</v>
      </c>
      <c r="L1044">
        <v>216.76</v>
      </c>
      <c r="M1044" t="s">
        <v>62</v>
      </c>
      <c r="N1044">
        <v>7.1615714752982604E-2</v>
      </c>
      <c r="O1044" t="s">
        <v>11351</v>
      </c>
      <c r="P1044" t="s">
        <v>11356</v>
      </c>
      <c r="R1044" t="s">
        <v>11353</v>
      </c>
      <c r="S1044">
        <f>IF(SalesData[[#This Row],[Return Status]]="Returned",1,0)</f>
        <v>0</v>
      </c>
      <c r="T1044">
        <v>2081.52</v>
      </c>
      <c r="U1044" s="2">
        <f>EOMONTH(SalesData[[#This Row],[Order Date]],0)</f>
        <v>44985</v>
      </c>
      <c r="V1044" s="9" t="str">
        <f>"Q"&amp;INT((MONTH(SalesData[[#This Row],[Order Date]])+2)/3)&amp;"-"&amp;YEAR(SalesData[[#This Row],[Order Date]])</f>
        <v>Q1-2023</v>
      </c>
    </row>
    <row r="1045" spans="1:22" x14ac:dyDescent="0.35">
      <c r="A1045" t="s">
        <v>1174</v>
      </c>
      <c r="B1045" s="1">
        <v>44963</v>
      </c>
      <c r="C1045" t="s">
        <v>144</v>
      </c>
      <c r="D1045" t="s">
        <v>145</v>
      </c>
      <c r="E1045">
        <v>5814762123</v>
      </c>
      <c r="F1045" t="s">
        <v>22</v>
      </c>
      <c r="G1045" t="s">
        <v>23</v>
      </c>
      <c r="H1045" t="s">
        <v>24</v>
      </c>
      <c r="I1045" t="s">
        <v>17</v>
      </c>
      <c r="J1045" t="s">
        <v>65</v>
      </c>
      <c r="K1045">
        <v>1802.88</v>
      </c>
      <c r="L1045">
        <v>101.63</v>
      </c>
      <c r="M1045" t="s">
        <v>65</v>
      </c>
      <c r="N1045">
        <v>5.6370917642882497E-2</v>
      </c>
      <c r="O1045" t="s">
        <v>11351</v>
      </c>
      <c r="P1045" t="s">
        <v>11356</v>
      </c>
      <c r="R1045" t="s">
        <v>11353</v>
      </c>
      <c r="S1045">
        <f>IF(SalesData[[#This Row],[Return Status]]="Returned",1,0)</f>
        <v>0</v>
      </c>
      <c r="T1045">
        <v>2821.33</v>
      </c>
      <c r="U1045" s="2">
        <f>EOMONTH(SalesData[[#This Row],[Order Date]],0)</f>
        <v>44985</v>
      </c>
      <c r="V1045" s="9" t="str">
        <f>"Q"&amp;INT((MONTH(SalesData[[#This Row],[Order Date]])+2)/3)&amp;"-"&amp;YEAR(SalesData[[#This Row],[Order Date]])</f>
        <v>Q1-2023</v>
      </c>
    </row>
    <row r="1046" spans="1:22" x14ac:dyDescent="0.35">
      <c r="A1046" t="s">
        <v>1175</v>
      </c>
      <c r="B1046" s="1">
        <v>44970</v>
      </c>
      <c r="C1046" t="s">
        <v>205</v>
      </c>
      <c r="D1046" t="s">
        <v>46</v>
      </c>
      <c r="E1046">
        <v>9307968590</v>
      </c>
      <c r="F1046" t="s">
        <v>88</v>
      </c>
      <c r="G1046" t="s">
        <v>89</v>
      </c>
      <c r="H1046" t="s">
        <v>11357</v>
      </c>
      <c r="I1046" t="s">
        <v>31</v>
      </c>
      <c r="J1046" t="s">
        <v>43</v>
      </c>
      <c r="K1046">
        <v>695.34</v>
      </c>
      <c r="L1046">
        <v>72.97</v>
      </c>
      <c r="M1046" t="s">
        <v>43</v>
      </c>
      <c r="N1046">
        <v>0.104941467483533</v>
      </c>
      <c r="O1046" t="s">
        <v>11355</v>
      </c>
      <c r="P1046" t="s">
        <v>11352</v>
      </c>
      <c r="R1046" t="s">
        <v>11353</v>
      </c>
      <c r="S1046">
        <f>IF(SalesData[[#This Row],[Return Status]]="Returned",1,0)</f>
        <v>0</v>
      </c>
      <c r="T1046">
        <v>207.68</v>
      </c>
      <c r="U1046" s="2">
        <f>EOMONTH(SalesData[[#This Row],[Order Date]],0)</f>
        <v>44985</v>
      </c>
      <c r="V1046" s="9" t="str">
        <f>"Q"&amp;INT((MONTH(SalesData[[#This Row],[Order Date]])+2)/3)&amp;"-"&amp;YEAR(SalesData[[#This Row],[Order Date]])</f>
        <v>Q1-2023</v>
      </c>
    </row>
    <row r="1047" spans="1:22" x14ac:dyDescent="0.35">
      <c r="A1047" t="s">
        <v>1176</v>
      </c>
      <c r="B1047" s="1">
        <v>44963</v>
      </c>
      <c r="C1047" t="s">
        <v>184</v>
      </c>
      <c r="D1047" t="s">
        <v>13</v>
      </c>
      <c r="E1047">
        <v>6681133973</v>
      </c>
      <c r="F1047" t="s">
        <v>140</v>
      </c>
      <c r="G1047" t="s">
        <v>141</v>
      </c>
      <c r="H1047" t="s">
        <v>121</v>
      </c>
      <c r="I1047" t="s">
        <v>17</v>
      </c>
      <c r="J1047" t="s">
        <v>18</v>
      </c>
      <c r="K1047">
        <v>3291.17</v>
      </c>
      <c r="L1047">
        <v>726.64</v>
      </c>
      <c r="M1047" t="s">
        <v>19</v>
      </c>
      <c r="N1047">
        <v>0.22078470574294201</v>
      </c>
      <c r="O1047" t="s">
        <v>11351</v>
      </c>
      <c r="P1047" t="s">
        <v>11354</v>
      </c>
      <c r="R1047" t="s">
        <v>11353</v>
      </c>
      <c r="S1047">
        <f>IF(SalesData[[#This Row],[Return Status]]="Returned",1,0)</f>
        <v>0</v>
      </c>
      <c r="T1047">
        <v>2793.38</v>
      </c>
      <c r="U1047" s="2">
        <f>EOMONTH(SalesData[[#This Row],[Order Date]],0)</f>
        <v>44985</v>
      </c>
      <c r="V1047" s="9" t="str">
        <f>"Q"&amp;INT((MONTH(SalesData[[#This Row],[Order Date]])+2)/3)&amp;"-"&amp;YEAR(SalesData[[#This Row],[Order Date]])</f>
        <v>Q1-2023</v>
      </c>
    </row>
    <row r="1048" spans="1:22" x14ac:dyDescent="0.35">
      <c r="A1048" t="s">
        <v>1177</v>
      </c>
      <c r="B1048" s="1">
        <v>44972</v>
      </c>
      <c r="C1048" t="s">
        <v>77</v>
      </c>
      <c r="D1048" t="s">
        <v>72</v>
      </c>
      <c r="E1048">
        <v>1983063236</v>
      </c>
      <c r="F1048" t="s">
        <v>172</v>
      </c>
      <c r="G1048" t="s">
        <v>11367</v>
      </c>
      <c r="H1048" t="s">
        <v>121</v>
      </c>
      <c r="I1048" t="s">
        <v>17</v>
      </c>
      <c r="J1048" t="s">
        <v>19</v>
      </c>
      <c r="K1048">
        <v>1465.14</v>
      </c>
      <c r="L1048">
        <v>110.49</v>
      </c>
      <c r="M1048" t="s">
        <v>19</v>
      </c>
      <c r="N1048">
        <v>7.5412588558089994E-2</v>
      </c>
      <c r="O1048" t="s">
        <v>11351</v>
      </c>
      <c r="P1048" t="s">
        <v>11356</v>
      </c>
      <c r="R1048" t="s">
        <v>11353</v>
      </c>
      <c r="S1048">
        <f>IF(SalesData[[#This Row],[Return Status]]="Returned",1,0)</f>
        <v>0</v>
      </c>
      <c r="U1048" s="2">
        <f>EOMONTH(SalesData[[#This Row],[Order Date]],0)</f>
        <v>44985</v>
      </c>
      <c r="V1048" s="9" t="str">
        <f>"Q"&amp;INT((MONTH(SalesData[[#This Row],[Order Date]])+2)/3)&amp;"-"&amp;YEAR(SalesData[[#This Row],[Order Date]])</f>
        <v>Q1-2023</v>
      </c>
    </row>
    <row r="1049" spans="1:22" x14ac:dyDescent="0.35">
      <c r="A1049" t="s">
        <v>1178</v>
      </c>
      <c r="B1049" s="1">
        <v>44965</v>
      </c>
      <c r="C1049" t="s">
        <v>94</v>
      </c>
      <c r="D1049" t="s">
        <v>27</v>
      </c>
      <c r="E1049">
        <v>947651186</v>
      </c>
      <c r="F1049" t="s">
        <v>185</v>
      </c>
      <c r="G1049" t="s">
        <v>164</v>
      </c>
      <c r="H1049" t="s">
        <v>165</v>
      </c>
      <c r="I1049" t="s">
        <v>36</v>
      </c>
      <c r="J1049" t="s">
        <v>65</v>
      </c>
      <c r="K1049">
        <v>533.19000000000005</v>
      </c>
      <c r="L1049">
        <v>87.26</v>
      </c>
      <c r="M1049" t="s">
        <v>65</v>
      </c>
      <c r="N1049">
        <v>0.16365648267971999</v>
      </c>
      <c r="O1049" t="s">
        <v>11355</v>
      </c>
      <c r="P1049" t="s">
        <v>11352</v>
      </c>
      <c r="Q1049" t="s">
        <v>11359</v>
      </c>
      <c r="R1049" t="s">
        <v>11360</v>
      </c>
      <c r="S1049">
        <f>IF(SalesData[[#This Row],[Return Status]]="Returned",1,0)</f>
        <v>1</v>
      </c>
      <c r="U1049" s="2">
        <f>EOMONTH(SalesData[[#This Row],[Order Date]],0)</f>
        <v>44985</v>
      </c>
      <c r="V1049" s="9" t="str">
        <f>"Q"&amp;INT((MONTH(SalesData[[#This Row],[Order Date]])+2)/3)&amp;"-"&amp;YEAR(SalesData[[#This Row],[Order Date]])</f>
        <v>Q1-2023</v>
      </c>
    </row>
    <row r="1050" spans="1:22" x14ac:dyDescent="0.35">
      <c r="A1050" t="s">
        <v>1179</v>
      </c>
      <c r="B1050" s="1">
        <v>44961</v>
      </c>
      <c r="C1050" t="s">
        <v>184</v>
      </c>
      <c r="D1050" t="s">
        <v>145</v>
      </c>
      <c r="E1050">
        <v>4519082611</v>
      </c>
      <c r="F1050" t="s">
        <v>357</v>
      </c>
      <c r="G1050" t="s">
        <v>164</v>
      </c>
      <c r="H1050" t="s">
        <v>11357</v>
      </c>
      <c r="I1050" t="s">
        <v>36</v>
      </c>
      <c r="J1050" t="s">
        <v>18</v>
      </c>
      <c r="K1050">
        <v>3751.76</v>
      </c>
      <c r="L1050">
        <v>713.89</v>
      </c>
      <c r="M1050" t="s">
        <v>19</v>
      </c>
      <c r="N1050">
        <v>0.19028136128110501</v>
      </c>
      <c r="O1050" t="s">
        <v>11351</v>
      </c>
      <c r="P1050" t="s">
        <v>11352</v>
      </c>
      <c r="R1050" t="s">
        <v>11353</v>
      </c>
      <c r="S1050">
        <f>IF(SalesData[[#This Row],[Return Status]]="Returned",1,0)</f>
        <v>0</v>
      </c>
      <c r="U1050" s="2">
        <f>EOMONTH(SalesData[[#This Row],[Order Date]],0)</f>
        <v>44985</v>
      </c>
      <c r="V1050" s="9" t="str">
        <f>"Q"&amp;INT((MONTH(SalesData[[#This Row],[Order Date]])+2)/3)&amp;"-"&amp;YEAR(SalesData[[#This Row],[Order Date]])</f>
        <v>Q1-2023</v>
      </c>
    </row>
    <row r="1051" spans="1:22" x14ac:dyDescent="0.35">
      <c r="A1051" t="s">
        <v>1180</v>
      </c>
      <c r="B1051" s="1">
        <v>44981</v>
      </c>
      <c r="C1051" t="s">
        <v>92</v>
      </c>
      <c r="D1051" t="s">
        <v>80</v>
      </c>
      <c r="E1051">
        <v>9229533861</v>
      </c>
      <c r="F1051" t="s">
        <v>47</v>
      </c>
      <c r="G1051" t="s">
        <v>23</v>
      </c>
      <c r="H1051" t="s">
        <v>24</v>
      </c>
      <c r="I1051" t="s">
        <v>17</v>
      </c>
      <c r="J1051" t="s">
        <v>19</v>
      </c>
      <c r="K1051">
        <v>3051.97</v>
      </c>
      <c r="L1051">
        <v>104.94</v>
      </c>
      <c r="M1051" t="s">
        <v>19</v>
      </c>
      <c r="N1051">
        <v>3.43843484700046E-2</v>
      </c>
      <c r="O1051" t="s">
        <v>11351</v>
      </c>
      <c r="P1051" t="s">
        <v>11356</v>
      </c>
      <c r="R1051" t="s">
        <v>11353</v>
      </c>
      <c r="S1051">
        <f>IF(SalesData[[#This Row],[Return Status]]="Returned",1,0)</f>
        <v>0</v>
      </c>
      <c r="T1051">
        <v>2821.33</v>
      </c>
      <c r="U1051" s="2">
        <f>EOMONTH(SalesData[[#This Row],[Order Date]],0)</f>
        <v>44985</v>
      </c>
      <c r="V1051" s="9" t="str">
        <f>"Q"&amp;INT((MONTH(SalesData[[#This Row],[Order Date]])+2)/3)&amp;"-"&amp;YEAR(SalesData[[#This Row],[Order Date]])</f>
        <v>Q1-2023</v>
      </c>
    </row>
    <row r="1052" spans="1:22" x14ac:dyDescent="0.35">
      <c r="A1052" t="s">
        <v>1181</v>
      </c>
      <c r="B1052" s="1">
        <v>44964</v>
      </c>
      <c r="C1052" t="s">
        <v>94</v>
      </c>
      <c r="D1052" t="s">
        <v>145</v>
      </c>
      <c r="E1052">
        <v>8346334889</v>
      </c>
      <c r="F1052" t="s">
        <v>81</v>
      </c>
      <c r="G1052" t="s">
        <v>74</v>
      </c>
      <c r="H1052" t="s">
        <v>11357</v>
      </c>
      <c r="I1052" t="s">
        <v>36</v>
      </c>
      <c r="J1052" t="s">
        <v>62</v>
      </c>
      <c r="K1052">
        <v>2192.1799999999998</v>
      </c>
      <c r="L1052">
        <v>428.18</v>
      </c>
      <c r="M1052" t="s">
        <v>62</v>
      </c>
      <c r="N1052">
        <v>0.19532155206233101</v>
      </c>
      <c r="O1052" t="s">
        <v>11351</v>
      </c>
      <c r="P1052" t="s">
        <v>11352</v>
      </c>
      <c r="R1052" t="s">
        <v>11353</v>
      </c>
      <c r="S1052">
        <f>IF(SalesData[[#This Row],[Return Status]]="Returned",1,0)</f>
        <v>0</v>
      </c>
      <c r="T1052">
        <v>2420.2800000000002</v>
      </c>
      <c r="U1052" s="2">
        <f>EOMONTH(SalesData[[#This Row],[Order Date]],0)</f>
        <v>44985</v>
      </c>
      <c r="V1052" s="9" t="str">
        <f>"Q"&amp;INT((MONTH(SalesData[[#This Row],[Order Date]])+2)/3)&amp;"-"&amp;YEAR(SalesData[[#This Row],[Order Date]])</f>
        <v>Q1-2023</v>
      </c>
    </row>
    <row r="1053" spans="1:22" x14ac:dyDescent="0.35">
      <c r="A1053" t="s">
        <v>1183</v>
      </c>
      <c r="B1053" s="1">
        <v>44970</v>
      </c>
      <c r="C1053" t="s">
        <v>38</v>
      </c>
      <c r="D1053" t="s">
        <v>13</v>
      </c>
      <c r="E1053">
        <v>7650471883</v>
      </c>
      <c r="F1053" t="s">
        <v>33</v>
      </c>
      <c r="G1053" t="s">
        <v>34</v>
      </c>
      <c r="H1053" t="s">
        <v>35</v>
      </c>
      <c r="I1053" t="s">
        <v>36</v>
      </c>
      <c r="J1053" t="s">
        <v>19</v>
      </c>
      <c r="K1053">
        <v>2761.38</v>
      </c>
      <c r="L1053">
        <v>790.79</v>
      </c>
      <c r="M1053" t="s">
        <v>19</v>
      </c>
      <c r="N1053">
        <v>0.28637492847779</v>
      </c>
      <c r="O1053" t="s">
        <v>11351</v>
      </c>
      <c r="P1053" t="s">
        <v>11354</v>
      </c>
      <c r="R1053" t="s">
        <v>11353</v>
      </c>
      <c r="S1053">
        <f>IF(SalesData[[#This Row],[Return Status]]="Returned",1,0)</f>
        <v>0</v>
      </c>
      <c r="U1053" s="2">
        <f>EOMONTH(SalesData[[#This Row],[Order Date]],0)</f>
        <v>44985</v>
      </c>
      <c r="V1053" s="9" t="str">
        <f>"Q"&amp;INT((MONTH(SalesData[[#This Row],[Order Date]])+2)/3)&amp;"-"&amp;YEAR(SalesData[[#This Row],[Order Date]])</f>
        <v>Q1-2023</v>
      </c>
    </row>
    <row r="1054" spans="1:22" x14ac:dyDescent="0.35">
      <c r="A1054" t="s">
        <v>1184</v>
      </c>
      <c r="B1054" s="1">
        <v>44977</v>
      </c>
      <c r="C1054" t="s">
        <v>188</v>
      </c>
      <c r="D1054" t="s">
        <v>72</v>
      </c>
      <c r="E1054">
        <v>7061706901</v>
      </c>
      <c r="F1054" t="s">
        <v>47</v>
      </c>
      <c r="G1054" t="s">
        <v>11368</v>
      </c>
      <c r="H1054" t="s">
        <v>24</v>
      </c>
      <c r="I1054" t="s">
        <v>17</v>
      </c>
      <c r="J1054" t="s">
        <v>61</v>
      </c>
      <c r="K1054">
        <v>3996.14</v>
      </c>
      <c r="L1054">
        <v>401.18</v>
      </c>
      <c r="M1054" t="s">
        <v>62</v>
      </c>
      <c r="N1054">
        <v>0.10039187816242701</v>
      </c>
      <c r="O1054" t="s">
        <v>11351</v>
      </c>
      <c r="P1054" t="s">
        <v>11352</v>
      </c>
      <c r="R1054" t="s">
        <v>11353</v>
      </c>
      <c r="S1054">
        <f>IF(SalesData[[#This Row],[Return Status]]="Returned",1,0)</f>
        <v>0</v>
      </c>
      <c r="U1054" s="2">
        <f>EOMONTH(SalesData[[#This Row],[Order Date]],0)</f>
        <v>44985</v>
      </c>
      <c r="V1054" s="9" t="str">
        <f>"Q"&amp;INT((MONTH(SalesData[[#This Row],[Order Date]])+2)/3)&amp;"-"&amp;YEAR(SalesData[[#This Row],[Order Date]])</f>
        <v>Q1-2023</v>
      </c>
    </row>
    <row r="1055" spans="1:22" x14ac:dyDescent="0.35">
      <c r="A1055" t="s">
        <v>1185</v>
      </c>
      <c r="B1055" s="1">
        <v>44962</v>
      </c>
      <c r="C1055" t="s">
        <v>188</v>
      </c>
      <c r="D1055" t="s">
        <v>27</v>
      </c>
      <c r="E1055">
        <v>518860167</v>
      </c>
      <c r="F1055" t="s">
        <v>238</v>
      </c>
      <c r="G1055" t="s">
        <v>74</v>
      </c>
      <c r="H1055" t="s">
        <v>75</v>
      </c>
      <c r="I1055" t="s">
        <v>36</v>
      </c>
      <c r="J1055" t="s">
        <v>42</v>
      </c>
      <c r="K1055">
        <v>1037.96</v>
      </c>
      <c r="L1055">
        <v>225.71</v>
      </c>
      <c r="M1055" t="s">
        <v>43</v>
      </c>
      <c r="N1055">
        <v>0.217455393271417</v>
      </c>
      <c r="O1055" t="s">
        <v>11351</v>
      </c>
      <c r="P1055" t="s">
        <v>11354</v>
      </c>
      <c r="R1055" t="s">
        <v>11353</v>
      </c>
      <c r="S1055">
        <f>IF(SalesData[[#This Row],[Return Status]]="Returned",1,0)</f>
        <v>0</v>
      </c>
      <c r="T1055">
        <v>2420.2800000000002</v>
      </c>
      <c r="U1055" s="2">
        <f>EOMONTH(SalesData[[#This Row],[Order Date]],0)</f>
        <v>44985</v>
      </c>
      <c r="V1055" s="9" t="str">
        <f>"Q"&amp;INT((MONTH(SalesData[[#This Row],[Order Date]])+2)/3)&amp;"-"&amp;YEAR(SalesData[[#This Row],[Order Date]])</f>
        <v>Q1-2023</v>
      </c>
    </row>
    <row r="1056" spans="1:22" x14ac:dyDescent="0.35">
      <c r="A1056" t="s">
        <v>1186</v>
      </c>
      <c r="B1056" s="1">
        <v>44979</v>
      </c>
      <c r="C1056" t="s">
        <v>45</v>
      </c>
      <c r="D1056" t="s">
        <v>72</v>
      </c>
      <c r="E1056">
        <v>5056693754</v>
      </c>
      <c r="F1056" t="s">
        <v>133</v>
      </c>
      <c r="G1056" t="s">
        <v>89</v>
      </c>
      <c r="H1056" t="s">
        <v>90</v>
      </c>
      <c r="I1056" t="s">
        <v>31</v>
      </c>
      <c r="J1056" t="s">
        <v>65</v>
      </c>
      <c r="K1056">
        <v>3981.12</v>
      </c>
      <c r="L1056">
        <v>586.62</v>
      </c>
      <c r="M1056" t="s">
        <v>65</v>
      </c>
      <c r="N1056">
        <v>0.14735049433325301</v>
      </c>
      <c r="O1056" t="s">
        <v>11351</v>
      </c>
      <c r="P1056" t="s">
        <v>11352</v>
      </c>
      <c r="R1056" t="s">
        <v>11353</v>
      </c>
      <c r="S1056">
        <f>IF(SalesData[[#This Row],[Return Status]]="Returned",1,0)</f>
        <v>0</v>
      </c>
      <c r="T1056">
        <v>207.68</v>
      </c>
      <c r="U1056" s="2">
        <f>EOMONTH(SalesData[[#This Row],[Order Date]],0)</f>
        <v>44985</v>
      </c>
      <c r="V1056" s="9" t="str">
        <f>"Q"&amp;INT((MONTH(SalesData[[#This Row],[Order Date]])+2)/3)&amp;"-"&amp;YEAR(SalesData[[#This Row],[Order Date]])</f>
        <v>Q1-2023</v>
      </c>
    </row>
    <row r="1057" spans="1:22" x14ac:dyDescent="0.35">
      <c r="A1057" t="s">
        <v>1187</v>
      </c>
      <c r="B1057" s="1">
        <v>44966</v>
      </c>
      <c r="C1057" t="s">
        <v>144</v>
      </c>
      <c r="D1057" t="s">
        <v>145</v>
      </c>
      <c r="E1057">
        <v>5038576264</v>
      </c>
      <c r="F1057" t="s">
        <v>181</v>
      </c>
      <c r="G1057" t="s">
        <v>54</v>
      </c>
      <c r="H1057" t="s">
        <v>55</v>
      </c>
      <c r="I1057" t="s">
        <v>31</v>
      </c>
      <c r="J1057" t="s">
        <v>19</v>
      </c>
      <c r="K1057">
        <v>2873.39</v>
      </c>
      <c r="L1057">
        <v>674.84</v>
      </c>
      <c r="M1057" t="s">
        <v>19</v>
      </c>
      <c r="N1057">
        <v>0.23485847726900999</v>
      </c>
      <c r="O1057" t="s">
        <v>11351</v>
      </c>
      <c r="P1057" t="s">
        <v>11354</v>
      </c>
      <c r="R1057" t="s">
        <v>11353</v>
      </c>
      <c r="S1057">
        <f>IF(SalesData[[#This Row],[Return Status]]="Returned",1,0)</f>
        <v>0</v>
      </c>
      <c r="U1057" s="2">
        <f>EOMONTH(SalesData[[#This Row],[Order Date]],0)</f>
        <v>44985</v>
      </c>
      <c r="V1057" s="9" t="str">
        <f>"Q"&amp;INT((MONTH(SalesData[[#This Row],[Order Date]])+2)/3)&amp;"-"&amp;YEAR(SalesData[[#This Row],[Order Date]])</f>
        <v>Q1-2023</v>
      </c>
    </row>
    <row r="1058" spans="1:22" x14ac:dyDescent="0.35">
      <c r="A1058" t="s">
        <v>1188</v>
      </c>
      <c r="B1058" s="1">
        <v>44976</v>
      </c>
      <c r="C1058" t="s">
        <v>71</v>
      </c>
      <c r="D1058" t="s">
        <v>13</v>
      </c>
      <c r="E1058">
        <v>127896951</v>
      </c>
      <c r="F1058" t="s">
        <v>172</v>
      </c>
      <c r="G1058" t="s">
        <v>141</v>
      </c>
      <c r="H1058" t="s">
        <v>121</v>
      </c>
      <c r="I1058" t="s">
        <v>17</v>
      </c>
      <c r="J1058" t="s">
        <v>62</v>
      </c>
      <c r="K1058">
        <v>754.2</v>
      </c>
      <c r="L1058">
        <v>199.43</v>
      </c>
      <c r="M1058" t="s">
        <v>62</v>
      </c>
      <c r="N1058">
        <v>0.26442588172898401</v>
      </c>
      <c r="O1058" t="s">
        <v>11355</v>
      </c>
      <c r="P1058" t="s">
        <v>11354</v>
      </c>
      <c r="R1058" t="s">
        <v>11353</v>
      </c>
      <c r="S1058">
        <f>IF(SalesData[[#This Row],[Return Status]]="Returned",1,0)</f>
        <v>0</v>
      </c>
      <c r="T1058">
        <v>2793.38</v>
      </c>
      <c r="U1058" s="2">
        <f>EOMONTH(SalesData[[#This Row],[Order Date]],0)</f>
        <v>44985</v>
      </c>
      <c r="V1058" s="9" t="str">
        <f>"Q"&amp;INT((MONTH(SalesData[[#This Row],[Order Date]])+2)/3)&amp;"-"&amp;YEAR(SalesData[[#This Row],[Order Date]])</f>
        <v>Q1-2023</v>
      </c>
    </row>
    <row r="1059" spans="1:22" x14ac:dyDescent="0.35">
      <c r="A1059" t="s">
        <v>1189</v>
      </c>
      <c r="B1059" s="1">
        <v>44983</v>
      </c>
      <c r="C1059" t="s">
        <v>144</v>
      </c>
      <c r="D1059" t="s">
        <v>27</v>
      </c>
      <c r="E1059">
        <v>6203634443</v>
      </c>
      <c r="F1059" t="s">
        <v>28</v>
      </c>
      <c r="G1059" t="s">
        <v>29</v>
      </c>
      <c r="H1059" t="s">
        <v>30</v>
      </c>
      <c r="I1059" t="s">
        <v>31</v>
      </c>
      <c r="J1059" t="s">
        <v>18</v>
      </c>
      <c r="K1059">
        <v>1178.49</v>
      </c>
      <c r="L1059">
        <v>206.29</v>
      </c>
      <c r="M1059" t="s">
        <v>19</v>
      </c>
      <c r="N1059">
        <v>0.17504603348352599</v>
      </c>
      <c r="O1059" t="s">
        <v>11351</v>
      </c>
      <c r="P1059" t="s">
        <v>11352</v>
      </c>
      <c r="R1059" t="s">
        <v>11353</v>
      </c>
      <c r="S1059">
        <f>IF(SalesData[[#This Row],[Return Status]]="Returned",1,0)</f>
        <v>0</v>
      </c>
      <c r="T1059">
        <v>2788.38</v>
      </c>
      <c r="U1059" s="2">
        <f>EOMONTH(SalesData[[#This Row],[Order Date]],0)</f>
        <v>44985</v>
      </c>
      <c r="V1059" s="9" t="str">
        <f>"Q"&amp;INT((MONTH(SalesData[[#This Row],[Order Date]])+2)/3)&amp;"-"&amp;YEAR(SalesData[[#This Row],[Order Date]])</f>
        <v>Q1-2023</v>
      </c>
    </row>
    <row r="1060" spans="1:22" x14ac:dyDescent="0.35">
      <c r="A1060" t="s">
        <v>1190</v>
      </c>
      <c r="B1060" s="1">
        <v>44968</v>
      </c>
      <c r="C1060" t="s">
        <v>184</v>
      </c>
      <c r="D1060" t="s">
        <v>46</v>
      </c>
      <c r="E1060">
        <v>7317445776</v>
      </c>
      <c r="F1060" t="s">
        <v>159</v>
      </c>
      <c r="G1060" t="s">
        <v>84</v>
      </c>
      <c r="H1060" t="s">
        <v>85</v>
      </c>
      <c r="I1060" t="s">
        <v>31</v>
      </c>
      <c r="J1060" t="s">
        <v>65</v>
      </c>
      <c r="K1060">
        <v>2700.15</v>
      </c>
      <c r="L1060">
        <v>588.87</v>
      </c>
      <c r="M1060" t="s">
        <v>65</v>
      </c>
      <c r="N1060">
        <v>0.21808788400644399</v>
      </c>
      <c r="O1060" t="s">
        <v>11351</v>
      </c>
      <c r="P1060" t="s">
        <v>11354</v>
      </c>
      <c r="R1060" t="s">
        <v>11353</v>
      </c>
      <c r="S1060">
        <f>IF(SalesData[[#This Row],[Return Status]]="Returned",1,0)</f>
        <v>0</v>
      </c>
      <c r="T1060">
        <v>847.14</v>
      </c>
      <c r="U1060" s="2">
        <f>EOMONTH(SalesData[[#This Row],[Order Date]],0)</f>
        <v>44985</v>
      </c>
      <c r="V1060" s="9" t="str">
        <f>"Q"&amp;INT((MONTH(SalesData[[#This Row],[Order Date]])+2)/3)&amp;"-"&amp;YEAR(SalesData[[#This Row],[Order Date]])</f>
        <v>Q1-2023</v>
      </c>
    </row>
    <row r="1061" spans="1:22" x14ac:dyDescent="0.35">
      <c r="A1061" t="s">
        <v>1191</v>
      </c>
      <c r="B1061" s="1">
        <v>44981</v>
      </c>
      <c r="C1061" t="s">
        <v>106</v>
      </c>
      <c r="D1061" t="s">
        <v>72</v>
      </c>
      <c r="E1061">
        <v>4348529537</v>
      </c>
      <c r="F1061" t="s">
        <v>238</v>
      </c>
      <c r="G1061" t="s">
        <v>74</v>
      </c>
      <c r="H1061" t="s">
        <v>75</v>
      </c>
      <c r="I1061" t="s">
        <v>36</v>
      </c>
      <c r="J1061" t="s">
        <v>19</v>
      </c>
      <c r="K1061">
        <v>2391.4699999999998</v>
      </c>
      <c r="L1061">
        <v>372.47</v>
      </c>
      <c r="M1061" t="s">
        <v>19</v>
      </c>
      <c r="N1061">
        <v>0.15574939263298301</v>
      </c>
      <c r="O1061" t="s">
        <v>11351</v>
      </c>
      <c r="P1061" t="s">
        <v>11352</v>
      </c>
      <c r="R1061" t="s">
        <v>11353</v>
      </c>
      <c r="S1061">
        <f>IF(SalesData[[#This Row],[Return Status]]="Returned",1,0)</f>
        <v>0</v>
      </c>
      <c r="T1061">
        <v>2420.2800000000002</v>
      </c>
      <c r="U1061" s="2">
        <f>EOMONTH(SalesData[[#This Row],[Order Date]],0)</f>
        <v>44985</v>
      </c>
      <c r="V1061" s="9" t="str">
        <f>"Q"&amp;INT((MONTH(SalesData[[#This Row],[Order Date]])+2)/3)&amp;"-"&amp;YEAR(SalesData[[#This Row],[Order Date]])</f>
        <v>Q1-2023</v>
      </c>
    </row>
    <row r="1062" spans="1:22" x14ac:dyDescent="0.35">
      <c r="A1062" t="s">
        <v>1192</v>
      </c>
      <c r="B1062" s="1">
        <v>44970</v>
      </c>
      <c r="C1062" t="s">
        <v>176</v>
      </c>
      <c r="D1062" t="s">
        <v>72</v>
      </c>
      <c r="E1062">
        <v>9753411573</v>
      </c>
      <c r="F1062" t="s">
        <v>120</v>
      </c>
      <c r="G1062" t="s">
        <v>141</v>
      </c>
      <c r="H1062" t="s">
        <v>121</v>
      </c>
      <c r="I1062" t="s">
        <v>17</v>
      </c>
      <c r="J1062" t="s">
        <v>62</v>
      </c>
      <c r="K1062">
        <v>3223.88</v>
      </c>
      <c r="L1062">
        <v>137.19999999999999</v>
      </c>
      <c r="M1062" t="s">
        <v>62</v>
      </c>
      <c r="N1062">
        <v>4.25574152884102E-2</v>
      </c>
      <c r="O1062" t="s">
        <v>11351</v>
      </c>
      <c r="P1062" t="s">
        <v>11356</v>
      </c>
      <c r="R1062" t="s">
        <v>11353</v>
      </c>
      <c r="S1062">
        <f>IF(SalesData[[#This Row],[Return Status]]="Returned",1,0)</f>
        <v>0</v>
      </c>
      <c r="T1062">
        <v>2793.38</v>
      </c>
      <c r="U1062" s="2">
        <f>EOMONTH(SalesData[[#This Row],[Order Date]],0)</f>
        <v>44985</v>
      </c>
      <c r="V1062" s="9" t="str">
        <f>"Q"&amp;INT((MONTH(SalesData[[#This Row],[Order Date]])+2)/3)&amp;"-"&amp;YEAR(SalesData[[#This Row],[Order Date]])</f>
        <v>Q1-2023</v>
      </c>
    </row>
    <row r="1063" spans="1:22" x14ac:dyDescent="0.35">
      <c r="A1063" t="s">
        <v>1193</v>
      </c>
      <c r="B1063" s="1">
        <v>44976</v>
      </c>
      <c r="C1063" t="s">
        <v>71</v>
      </c>
      <c r="D1063" t="s">
        <v>72</v>
      </c>
      <c r="E1063">
        <v>5385653523</v>
      </c>
      <c r="F1063" t="s">
        <v>154</v>
      </c>
      <c r="G1063" t="s">
        <v>1013</v>
      </c>
      <c r="H1063" t="s">
        <v>11357</v>
      </c>
      <c r="I1063" t="s">
        <v>31</v>
      </c>
      <c r="J1063" t="s">
        <v>19</v>
      </c>
      <c r="K1063">
        <v>4311.2700000000004</v>
      </c>
      <c r="L1063">
        <v>172.2</v>
      </c>
      <c r="M1063" t="s">
        <v>19</v>
      </c>
      <c r="N1063">
        <v>3.99418268862771E-2</v>
      </c>
      <c r="O1063" t="s">
        <v>11351</v>
      </c>
      <c r="P1063" t="s">
        <v>11356</v>
      </c>
      <c r="R1063" t="s">
        <v>11353</v>
      </c>
      <c r="S1063">
        <f>IF(SalesData[[#This Row],[Return Status]]="Returned",1,0)</f>
        <v>0</v>
      </c>
      <c r="U1063" s="2">
        <f>EOMONTH(SalesData[[#This Row],[Order Date]],0)</f>
        <v>44985</v>
      </c>
      <c r="V1063" s="9" t="str">
        <f>"Q"&amp;INT((MONTH(SalesData[[#This Row],[Order Date]])+2)/3)&amp;"-"&amp;YEAR(SalesData[[#This Row],[Order Date]])</f>
        <v>Q1-2023</v>
      </c>
    </row>
    <row r="1064" spans="1:22" x14ac:dyDescent="0.35">
      <c r="A1064" t="s">
        <v>1194</v>
      </c>
      <c r="B1064" s="1">
        <v>44960</v>
      </c>
      <c r="C1064" t="s">
        <v>49</v>
      </c>
      <c r="D1064" t="s">
        <v>27</v>
      </c>
      <c r="E1064">
        <v>6119989965</v>
      </c>
      <c r="F1064" t="s">
        <v>78</v>
      </c>
      <c r="G1064" t="s">
        <v>15</v>
      </c>
      <c r="H1064" t="s">
        <v>16</v>
      </c>
      <c r="I1064" t="s">
        <v>17</v>
      </c>
      <c r="J1064" t="s">
        <v>19</v>
      </c>
      <c r="K1064">
        <v>3749.4</v>
      </c>
      <c r="L1064">
        <v>565.83000000000004</v>
      </c>
      <c r="M1064" t="s">
        <v>19</v>
      </c>
      <c r="N1064">
        <v>0.15091214594335101</v>
      </c>
      <c r="O1064" t="s">
        <v>11351</v>
      </c>
      <c r="P1064" t="s">
        <v>11352</v>
      </c>
      <c r="R1064" t="s">
        <v>11353</v>
      </c>
      <c r="S1064">
        <f>IF(SalesData[[#This Row],[Return Status]]="Returned",1,0)</f>
        <v>0</v>
      </c>
      <c r="T1064">
        <v>2085.91</v>
      </c>
      <c r="U1064" s="2">
        <f>EOMONTH(SalesData[[#This Row],[Order Date]],0)</f>
        <v>44985</v>
      </c>
      <c r="V1064" s="9" t="str">
        <f>"Q"&amp;INT((MONTH(SalesData[[#This Row],[Order Date]])+2)/3)&amp;"-"&amp;YEAR(SalesData[[#This Row],[Order Date]])</f>
        <v>Q1-2023</v>
      </c>
    </row>
    <row r="1065" spans="1:22" x14ac:dyDescent="0.35">
      <c r="A1065" t="s">
        <v>1195</v>
      </c>
      <c r="B1065" s="1">
        <v>44973</v>
      </c>
      <c r="C1065" t="s">
        <v>106</v>
      </c>
      <c r="D1065" t="s">
        <v>80</v>
      </c>
      <c r="E1065">
        <v>8704796668</v>
      </c>
      <c r="F1065" t="s">
        <v>88</v>
      </c>
      <c r="G1065" t="s">
        <v>89</v>
      </c>
      <c r="H1065" t="s">
        <v>11357</v>
      </c>
      <c r="I1065" t="s">
        <v>31</v>
      </c>
      <c r="J1065" t="s">
        <v>19</v>
      </c>
      <c r="K1065">
        <v>1728.61</v>
      </c>
      <c r="L1065">
        <v>332.08</v>
      </c>
      <c r="M1065" t="s">
        <v>19</v>
      </c>
      <c r="N1065">
        <v>0.19210810998432301</v>
      </c>
      <c r="O1065" t="s">
        <v>11351</v>
      </c>
      <c r="P1065" t="s">
        <v>11352</v>
      </c>
      <c r="R1065" t="s">
        <v>11353</v>
      </c>
      <c r="S1065">
        <f>IF(SalesData[[#This Row],[Return Status]]="Returned",1,0)</f>
        <v>0</v>
      </c>
      <c r="T1065">
        <v>207.68</v>
      </c>
      <c r="U1065" s="2">
        <f>EOMONTH(SalesData[[#This Row],[Order Date]],0)</f>
        <v>44985</v>
      </c>
      <c r="V1065" s="9" t="str">
        <f>"Q"&amp;INT((MONTH(SalesData[[#This Row],[Order Date]])+2)/3)&amp;"-"&amp;YEAR(SalesData[[#This Row],[Order Date]])</f>
        <v>Q1-2023</v>
      </c>
    </row>
    <row r="1066" spans="1:22" x14ac:dyDescent="0.35">
      <c r="A1066" t="s">
        <v>1197</v>
      </c>
      <c r="B1066" s="1">
        <v>44981</v>
      </c>
      <c r="C1066" t="s">
        <v>184</v>
      </c>
      <c r="D1066" t="s">
        <v>13</v>
      </c>
      <c r="E1066">
        <v>4785247442</v>
      </c>
      <c r="F1066" t="s">
        <v>222</v>
      </c>
      <c r="G1066" t="s">
        <v>164</v>
      </c>
      <c r="H1066" t="s">
        <v>165</v>
      </c>
      <c r="I1066" t="s">
        <v>36</v>
      </c>
      <c r="J1066" t="s">
        <v>43</v>
      </c>
      <c r="K1066">
        <v>4651.51</v>
      </c>
      <c r="L1066">
        <v>1076.83</v>
      </c>
      <c r="M1066" t="s">
        <v>43</v>
      </c>
      <c r="N1066">
        <v>0.23150116843777599</v>
      </c>
      <c r="O1066" t="s">
        <v>11351</v>
      </c>
      <c r="P1066" t="s">
        <v>11354</v>
      </c>
      <c r="R1066" t="s">
        <v>11353</v>
      </c>
      <c r="S1066">
        <f>IF(SalesData[[#This Row],[Return Status]]="Returned",1,0)</f>
        <v>0</v>
      </c>
      <c r="U1066" s="2">
        <f>EOMONTH(SalesData[[#This Row],[Order Date]],0)</f>
        <v>44985</v>
      </c>
      <c r="V1066" s="9" t="str">
        <f>"Q"&amp;INT((MONTH(SalesData[[#This Row],[Order Date]])+2)/3)&amp;"-"&amp;YEAR(SalesData[[#This Row],[Order Date]])</f>
        <v>Q1-2023</v>
      </c>
    </row>
    <row r="1067" spans="1:22" x14ac:dyDescent="0.35">
      <c r="A1067" t="s">
        <v>1198</v>
      </c>
      <c r="B1067" s="1">
        <v>44968</v>
      </c>
      <c r="C1067" t="s">
        <v>113</v>
      </c>
      <c r="D1067" t="s">
        <v>80</v>
      </c>
      <c r="E1067">
        <v>6477413135</v>
      </c>
      <c r="F1067" t="s">
        <v>312</v>
      </c>
      <c r="G1067" t="s">
        <v>141</v>
      </c>
      <c r="H1067" t="s">
        <v>121</v>
      </c>
      <c r="I1067" t="s">
        <v>17</v>
      </c>
      <c r="J1067" t="s">
        <v>65</v>
      </c>
      <c r="K1067">
        <v>1352.33</v>
      </c>
      <c r="L1067">
        <v>385.5</v>
      </c>
      <c r="M1067" t="s">
        <v>65</v>
      </c>
      <c r="N1067">
        <v>0.285063556972041</v>
      </c>
      <c r="O1067" t="s">
        <v>11351</v>
      </c>
      <c r="P1067" t="s">
        <v>11354</v>
      </c>
      <c r="R1067" t="s">
        <v>11353</v>
      </c>
      <c r="S1067">
        <f>IF(SalesData[[#This Row],[Return Status]]="Returned",1,0)</f>
        <v>0</v>
      </c>
      <c r="T1067">
        <v>2793.38</v>
      </c>
      <c r="U1067" s="2">
        <f>EOMONTH(SalesData[[#This Row],[Order Date]],0)</f>
        <v>44985</v>
      </c>
      <c r="V1067" s="9" t="str">
        <f>"Q"&amp;INT((MONTH(SalesData[[#This Row],[Order Date]])+2)/3)&amp;"-"&amp;YEAR(SalesData[[#This Row],[Order Date]])</f>
        <v>Q1-2023</v>
      </c>
    </row>
    <row r="1068" spans="1:22" x14ac:dyDescent="0.35">
      <c r="A1068" t="s">
        <v>1199</v>
      </c>
      <c r="B1068" s="1">
        <v>44961</v>
      </c>
      <c r="C1068" t="s">
        <v>49</v>
      </c>
      <c r="D1068" t="s">
        <v>39</v>
      </c>
      <c r="E1068">
        <v>8955990984</v>
      </c>
      <c r="F1068" t="s">
        <v>159</v>
      </c>
      <c r="G1068" t="s">
        <v>84</v>
      </c>
      <c r="H1068" t="s">
        <v>85</v>
      </c>
      <c r="I1068" t="s">
        <v>31</v>
      </c>
      <c r="J1068" t="s">
        <v>62</v>
      </c>
      <c r="K1068">
        <v>1664.85</v>
      </c>
      <c r="L1068">
        <v>412.99</v>
      </c>
      <c r="M1068" t="s">
        <v>62</v>
      </c>
      <c r="N1068">
        <v>0.24806439018530199</v>
      </c>
      <c r="O1068" t="s">
        <v>11351</v>
      </c>
      <c r="P1068" t="s">
        <v>11354</v>
      </c>
      <c r="R1068" t="s">
        <v>11353</v>
      </c>
      <c r="S1068">
        <f>IF(SalesData[[#This Row],[Return Status]]="Returned",1,0)</f>
        <v>0</v>
      </c>
      <c r="T1068">
        <v>847.14</v>
      </c>
      <c r="U1068" s="2">
        <f>EOMONTH(SalesData[[#This Row],[Order Date]],0)</f>
        <v>44985</v>
      </c>
      <c r="V1068" s="9" t="str">
        <f>"Q"&amp;INT((MONTH(SalesData[[#This Row],[Order Date]])+2)/3)&amp;"-"&amp;YEAR(SalesData[[#This Row],[Order Date]])</f>
        <v>Q1-2023</v>
      </c>
    </row>
    <row r="1069" spans="1:22" x14ac:dyDescent="0.35">
      <c r="A1069" t="s">
        <v>1200</v>
      </c>
      <c r="B1069" s="1">
        <v>44966</v>
      </c>
      <c r="C1069" t="s">
        <v>52</v>
      </c>
      <c r="D1069" t="s">
        <v>99</v>
      </c>
      <c r="E1069">
        <v>4891800381</v>
      </c>
      <c r="F1069" t="s">
        <v>58</v>
      </c>
      <c r="G1069" t="s">
        <v>59</v>
      </c>
      <c r="H1069" t="s">
        <v>60</v>
      </c>
      <c r="I1069" t="s">
        <v>31</v>
      </c>
      <c r="J1069" t="s">
        <v>62</v>
      </c>
      <c r="K1069">
        <v>1572.55</v>
      </c>
      <c r="L1069">
        <v>113.83</v>
      </c>
      <c r="M1069" t="s">
        <v>62</v>
      </c>
      <c r="N1069">
        <v>7.2385615719691002E-2</v>
      </c>
      <c r="O1069" t="s">
        <v>11351</v>
      </c>
      <c r="P1069" t="s">
        <v>11356</v>
      </c>
      <c r="R1069" t="s">
        <v>11353</v>
      </c>
      <c r="S1069">
        <f>IF(SalesData[[#This Row],[Return Status]]="Returned",1,0)</f>
        <v>0</v>
      </c>
      <c r="T1069">
        <v>2183.56</v>
      </c>
      <c r="U1069" s="2">
        <f>EOMONTH(SalesData[[#This Row],[Order Date]],0)</f>
        <v>44985</v>
      </c>
      <c r="V1069" s="9" t="str">
        <f>"Q"&amp;INT((MONTH(SalesData[[#This Row],[Order Date]])+2)/3)&amp;"-"&amp;YEAR(SalesData[[#This Row],[Order Date]])</f>
        <v>Q1-2023</v>
      </c>
    </row>
    <row r="1070" spans="1:22" x14ac:dyDescent="0.35">
      <c r="A1070" t="s">
        <v>1201</v>
      </c>
      <c r="B1070" s="1">
        <v>44980</v>
      </c>
      <c r="C1070" t="s">
        <v>124</v>
      </c>
      <c r="D1070" t="s">
        <v>13</v>
      </c>
      <c r="E1070">
        <v>2185273411</v>
      </c>
      <c r="F1070" t="s">
        <v>22</v>
      </c>
      <c r="G1070" t="s">
        <v>23</v>
      </c>
      <c r="H1070" t="s">
        <v>24</v>
      </c>
      <c r="I1070" t="s">
        <v>17</v>
      </c>
      <c r="J1070" t="s">
        <v>19</v>
      </c>
      <c r="K1070">
        <v>1824.97</v>
      </c>
      <c r="L1070">
        <v>473.07</v>
      </c>
      <c r="M1070" t="s">
        <v>19</v>
      </c>
      <c r="N1070">
        <v>0.25922069951834797</v>
      </c>
      <c r="O1070" t="s">
        <v>11351</v>
      </c>
      <c r="P1070" t="s">
        <v>11354</v>
      </c>
      <c r="R1070" t="s">
        <v>11353</v>
      </c>
      <c r="S1070">
        <f>IF(SalesData[[#This Row],[Return Status]]="Returned",1,0)</f>
        <v>0</v>
      </c>
      <c r="T1070">
        <v>2821.33</v>
      </c>
      <c r="U1070" s="2">
        <f>EOMONTH(SalesData[[#This Row],[Order Date]],0)</f>
        <v>44985</v>
      </c>
      <c r="V1070" s="9" t="str">
        <f>"Q"&amp;INT((MONTH(SalesData[[#This Row],[Order Date]])+2)/3)&amp;"-"&amp;YEAR(SalesData[[#This Row],[Order Date]])</f>
        <v>Q1-2023</v>
      </c>
    </row>
    <row r="1071" spans="1:22" x14ac:dyDescent="0.35">
      <c r="A1071" t="s">
        <v>1202</v>
      </c>
      <c r="B1071" s="1">
        <v>44967</v>
      </c>
      <c r="C1071" t="s">
        <v>144</v>
      </c>
      <c r="D1071" t="s">
        <v>13</v>
      </c>
      <c r="E1071">
        <v>1096598455</v>
      </c>
      <c r="F1071" t="s">
        <v>206</v>
      </c>
      <c r="G1071" t="s">
        <v>89</v>
      </c>
      <c r="H1071" t="s">
        <v>90</v>
      </c>
      <c r="I1071" t="s">
        <v>31</v>
      </c>
      <c r="J1071" t="s">
        <v>43</v>
      </c>
      <c r="K1071">
        <v>1641.17</v>
      </c>
      <c r="L1071">
        <v>441.99</v>
      </c>
      <c r="M1071" t="s">
        <v>43</v>
      </c>
      <c r="N1071">
        <v>0.269313965037138</v>
      </c>
      <c r="O1071" t="s">
        <v>11351</v>
      </c>
      <c r="P1071" t="s">
        <v>11354</v>
      </c>
      <c r="R1071" t="s">
        <v>11353</v>
      </c>
      <c r="S1071">
        <f>IF(SalesData[[#This Row],[Return Status]]="Returned",1,0)</f>
        <v>0</v>
      </c>
      <c r="T1071">
        <v>207.68</v>
      </c>
      <c r="U1071" s="2">
        <f>EOMONTH(SalesData[[#This Row],[Order Date]],0)</f>
        <v>44985</v>
      </c>
      <c r="V1071" s="9" t="str">
        <f>"Q"&amp;INT((MONTH(SalesData[[#This Row],[Order Date]])+2)/3)&amp;"-"&amp;YEAR(SalesData[[#This Row],[Order Date]])</f>
        <v>Q1-2023</v>
      </c>
    </row>
    <row r="1072" spans="1:22" x14ac:dyDescent="0.35">
      <c r="A1072" t="s">
        <v>1203</v>
      </c>
      <c r="B1072" s="1">
        <v>44966</v>
      </c>
      <c r="C1072" t="s">
        <v>325</v>
      </c>
      <c r="D1072" t="s">
        <v>72</v>
      </c>
      <c r="E1072">
        <v>5206419106</v>
      </c>
      <c r="F1072" t="s">
        <v>53</v>
      </c>
      <c r="G1072" t="s">
        <v>54</v>
      </c>
      <c r="H1072" t="s">
        <v>55</v>
      </c>
      <c r="I1072" t="s">
        <v>31</v>
      </c>
      <c r="J1072" t="s">
        <v>42</v>
      </c>
      <c r="K1072">
        <v>313.19</v>
      </c>
      <c r="L1072">
        <v>73.13</v>
      </c>
      <c r="M1072" t="s">
        <v>43</v>
      </c>
      <c r="N1072">
        <v>0.233500431048245</v>
      </c>
      <c r="O1072" t="s">
        <v>11361</v>
      </c>
      <c r="P1072" t="s">
        <v>11354</v>
      </c>
      <c r="R1072" t="s">
        <v>11353</v>
      </c>
      <c r="S1072">
        <f>IF(SalesData[[#This Row],[Return Status]]="Returned",1,0)</f>
        <v>0</v>
      </c>
      <c r="U1072" s="2">
        <f>EOMONTH(SalesData[[#This Row],[Order Date]],0)</f>
        <v>44985</v>
      </c>
      <c r="V1072" s="9" t="str">
        <f>"Q"&amp;INT((MONTH(SalesData[[#This Row],[Order Date]])+2)/3)&amp;"-"&amp;YEAR(SalesData[[#This Row],[Order Date]])</f>
        <v>Q1-2023</v>
      </c>
    </row>
    <row r="1073" spans="1:22" x14ac:dyDescent="0.35">
      <c r="A1073" t="s">
        <v>1204</v>
      </c>
      <c r="B1073" s="1">
        <v>44964</v>
      </c>
      <c r="C1073" t="s">
        <v>94</v>
      </c>
      <c r="D1073" t="s">
        <v>80</v>
      </c>
      <c r="E1073">
        <v>8268221756</v>
      </c>
      <c r="F1073" t="s">
        <v>33</v>
      </c>
      <c r="G1073" t="s">
        <v>34</v>
      </c>
      <c r="H1073" t="s">
        <v>35</v>
      </c>
      <c r="I1073" t="s">
        <v>36</v>
      </c>
      <c r="J1073" t="s">
        <v>43</v>
      </c>
      <c r="K1073">
        <v>171.78</v>
      </c>
      <c r="L1073">
        <v>14.13</v>
      </c>
      <c r="M1073" t="s">
        <v>43</v>
      </c>
      <c r="N1073">
        <v>8.2256374432413598E-2</v>
      </c>
      <c r="O1073" t="s">
        <v>11361</v>
      </c>
      <c r="P1073" t="s">
        <v>11356</v>
      </c>
      <c r="R1073" t="s">
        <v>11353</v>
      </c>
      <c r="S1073">
        <f>IF(SalesData[[#This Row],[Return Status]]="Returned",1,0)</f>
        <v>0</v>
      </c>
      <c r="U1073" s="2">
        <f>EOMONTH(SalesData[[#This Row],[Order Date]],0)</f>
        <v>44985</v>
      </c>
      <c r="V1073" s="9" t="str">
        <f>"Q"&amp;INT((MONTH(SalesData[[#This Row],[Order Date]])+2)/3)&amp;"-"&amp;YEAR(SalesData[[#This Row],[Order Date]])</f>
        <v>Q1-2023</v>
      </c>
    </row>
    <row r="1074" spans="1:22" x14ac:dyDescent="0.35">
      <c r="A1074" t="s">
        <v>1205</v>
      </c>
      <c r="B1074" s="1">
        <v>44962</v>
      </c>
      <c r="C1074" t="s">
        <v>194</v>
      </c>
      <c r="D1074" t="s">
        <v>27</v>
      </c>
      <c r="E1074">
        <v>7228703220</v>
      </c>
      <c r="F1074" t="s">
        <v>238</v>
      </c>
      <c r="G1074" t="s">
        <v>74</v>
      </c>
      <c r="H1074" t="s">
        <v>75</v>
      </c>
      <c r="I1074" t="s">
        <v>36</v>
      </c>
      <c r="J1074" t="s">
        <v>18</v>
      </c>
      <c r="K1074">
        <v>1285.3599999999999</v>
      </c>
      <c r="L1074">
        <v>104.98</v>
      </c>
      <c r="M1074" t="s">
        <v>19</v>
      </c>
      <c r="N1074">
        <v>8.1673616729943402E-2</v>
      </c>
      <c r="O1074" t="s">
        <v>11351</v>
      </c>
      <c r="P1074" t="s">
        <v>11356</v>
      </c>
      <c r="R1074" t="s">
        <v>11353</v>
      </c>
      <c r="S1074">
        <f>IF(SalesData[[#This Row],[Return Status]]="Returned",1,0)</f>
        <v>0</v>
      </c>
      <c r="T1074">
        <v>2420.2800000000002</v>
      </c>
      <c r="U1074" s="2">
        <f>EOMONTH(SalesData[[#This Row],[Order Date]],0)</f>
        <v>44985</v>
      </c>
      <c r="V1074" s="9" t="str">
        <f>"Q"&amp;INT((MONTH(SalesData[[#This Row],[Order Date]])+2)/3)&amp;"-"&amp;YEAR(SalesData[[#This Row],[Order Date]])</f>
        <v>Q1-2023</v>
      </c>
    </row>
    <row r="1075" spans="1:22" x14ac:dyDescent="0.35">
      <c r="A1075" t="s">
        <v>1206</v>
      </c>
      <c r="B1075" s="1">
        <v>44974</v>
      </c>
      <c r="C1075" t="s">
        <v>21</v>
      </c>
      <c r="D1075" t="s">
        <v>46</v>
      </c>
      <c r="E1075">
        <v>5802860604</v>
      </c>
      <c r="F1075" t="s">
        <v>147</v>
      </c>
      <c r="G1075" t="s">
        <v>84</v>
      </c>
      <c r="H1075" t="s">
        <v>85</v>
      </c>
      <c r="I1075" t="s">
        <v>31</v>
      </c>
      <c r="J1075" t="s">
        <v>19</v>
      </c>
      <c r="K1075">
        <v>83.71</v>
      </c>
      <c r="L1075">
        <v>20.21</v>
      </c>
      <c r="M1075" t="s">
        <v>19</v>
      </c>
      <c r="N1075">
        <v>0.241428742085772</v>
      </c>
      <c r="O1075" t="s">
        <v>11361</v>
      </c>
      <c r="P1075" t="s">
        <v>11354</v>
      </c>
      <c r="R1075" t="s">
        <v>11353</v>
      </c>
      <c r="S1075">
        <f>IF(SalesData[[#This Row],[Return Status]]="Returned",1,0)</f>
        <v>0</v>
      </c>
      <c r="T1075">
        <v>847.14</v>
      </c>
      <c r="U1075" s="2">
        <f>EOMONTH(SalesData[[#This Row],[Order Date]],0)</f>
        <v>44985</v>
      </c>
      <c r="V1075" s="9" t="str">
        <f>"Q"&amp;INT((MONTH(SalesData[[#This Row],[Order Date]])+2)/3)&amp;"-"&amp;YEAR(SalesData[[#This Row],[Order Date]])</f>
        <v>Q1-2023</v>
      </c>
    </row>
    <row r="1076" spans="1:22" x14ac:dyDescent="0.35">
      <c r="A1076" t="s">
        <v>1207</v>
      </c>
      <c r="B1076" s="1">
        <v>44979</v>
      </c>
      <c r="C1076" t="s">
        <v>12</v>
      </c>
      <c r="D1076" t="s">
        <v>72</v>
      </c>
      <c r="E1076">
        <v>1898566430</v>
      </c>
      <c r="F1076" t="s">
        <v>357</v>
      </c>
      <c r="G1076" t="s">
        <v>164</v>
      </c>
      <c r="H1076" t="s">
        <v>165</v>
      </c>
      <c r="I1076" t="s">
        <v>36</v>
      </c>
      <c r="J1076" t="s">
        <v>65</v>
      </c>
      <c r="K1076">
        <v>1118.3800000000001</v>
      </c>
      <c r="L1076">
        <v>202.31</v>
      </c>
      <c r="M1076" t="s">
        <v>65</v>
      </c>
      <c r="N1076">
        <v>0.18089558110838899</v>
      </c>
      <c r="O1076" t="s">
        <v>11351</v>
      </c>
      <c r="P1076" t="s">
        <v>11352</v>
      </c>
      <c r="R1076" t="s">
        <v>11353</v>
      </c>
      <c r="S1076">
        <f>IF(SalesData[[#This Row],[Return Status]]="Returned",1,0)</f>
        <v>0</v>
      </c>
      <c r="U1076" s="2">
        <f>EOMONTH(SalesData[[#This Row],[Order Date]],0)</f>
        <v>44985</v>
      </c>
      <c r="V1076" s="9" t="str">
        <f>"Q"&amp;INT((MONTH(SalesData[[#This Row],[Order Date]])+2)/3)&amp;"-"&amp;YEAR(SalesData[[#This Row],[Order Date]])</f>
        <v>Q1-2023</v>
      </c>
    </row>
    <row r="1077" spans="1:22" x14ac:dyDescent="0.35">
      <c r="A1077" t="s">
        <v>1208</v>
      </c>
      <c r="B1077" s="1">
        <v>44979</v>
      </c>
      <c r="C1077" t="s">
        <v>162</v>
      </c>
      <c r="D1077" t="s">
        <v>99</v>
      </c>
      <c r="E1077">
        <v>1360622901</v>
      </c>
      <c r="F1077" t="s">
        <v>14</v>
      </c>
      <c r="G1077" t="s">
        <v>15</v>
      </c>
      <c r="H1077" t="s">
        <v>16</v>
      </c>
      <c r="I1077" t="s">
        <v>17</v>
      </c>
      <c r="J1077" t="s">
        <v>19</v>
      </c>
      <c r="K1077">
        <v>4156.93</v>
      </c>
      <c r="L1077">
        <v>435.71</v>
      </c>
      <c r="M1077" t="s">
        <v>19</v>
      </c>
      <c r="N1077">
        <v>0.104815332468913</v>
      </c>
      <c r="O1077" t="s">
        <v>11351</v>
      </c>
      <c r="P1077" t="s">
        <v>11352</v>
      </c>
      <c r="R1077" t="s">
        <v>11353</v>
      </c>
      <c r="S1077">
        <f>IF(SalesData[[#This Row],[Return Status]]="Returned",1,0)</f>
        <v>0</v>
      </c>
      <c r="T1077">
        <v>2085.91</v>
      </c>
      <c r="U1077" s="2">
        <f>EOMONTH(SalesData[[#This Row],[Order Date]],0)</f>
        <v>44985</v>
      </c>
      <c r="V1077" s="9" t="str">
        <f>"Q"&amp;INT((MONTH(SalesData[[#This Row],[Order Date]])+2)/3)&amp;"-"&amp;YEAR(SalesData[[#This Row],[Order Date]])</f>
        <v>Q1-2023</v>
      </c>
    </row>
    <row r="1078" spans="1:22" x14ac:dyDescent="0.35">
      <c r="A1078" t="s">
        <v>1209</v>
      </c>
      <c r="B1078" s="1">
        <v>44958</v>
      </c>
      <c r="C1078" t="s">
        <v>45</v>
      </c>
      <c r="D1078" t="s">
        <v>72</v>
      </c>
      <c r="E1078">
        <v>8953829441</v>
      </c>
      <c r="F1078" t="s">
        <v>116</v>
      </c>
      <c r="G1078" t="s">
        <v>74</v>
      </c>
      <c r="H1078" t="s">
        <v>75</v>
      </c>
      <c r="I1078" t="s">
        <v>36</v>
      </c>
      <c r="J1078" t="s">
        <v>18</v>
      </c>
      <c r="K1078">
        <v>4786.03</v>
      </c>
      <c r="L1078">
        <v>445.13</v>
      </c>
      <c r="M1078" t="s">
        <v>19</v>
      </c>
      <c r="N1078">
        <v>9.3006103179461896E-2</v>
      </c>
      <c r="O1078" t="s">
        <v>11351</v>
      </c>
      <c r="P1078" t="s">
        <v>11356</v>
      </c>
      <c r="R1078" t="s">
        <v>11353</v>
      </c>
      <c r="S1078">
        <f>IF(SalesData[[#This Row],[Return Status]]="Returned",1,0)</f>
        <v>0</v>
      </c>
      <c r="T1078">
        <v>2420.2800000000002</v>
      </c>
      <c r="U1078" s="2">
        <f>EOMONTH(SalesData[[#This Row],[Order Date]],0)</f>
        <v>44985</v>
      </c>
      <c r="V1078" s="9" t="str">
        <f>"Q"&amp;INT((MONTH(SalesData[[#This Row],[Order Date]])+2)/3)&amp;"-"&amp;YEAR(SalesData[[#This Row],[Order Date]])</f>
        <v>Q1-2023</v>
      </c>
    </row>
    <row r="1079" spans="1:22" x14ac:dyDescent="0.35">
      <c r="A1079" t="s">
        <v>1309</v>
      </c>
      <c r="B1079" s="1">
        <v>44969</v>
      </c>
      <c r="C1079" t="s">
        <v>94</v>
      </c>
      <c r="D1079" t="s">
        <v>13</v>
      </c>
      <c r="E1079">
        <v>3997992715</v>
      </c>
      <c r="F1079" t="s">
        <v>312</v>
      </c>
      <c r="G1079" t="s">
        <v>141</v>
      </c>
      <c r="H1079" t="s">
        <v>121</v>
      </c>
      <c r="I1079" t="s">
        <v>17</v>
      </c>
      <c r="J1079" t="s">
        <v>65</v>
      </c>
      <c r="K1079">
        <v>1071.99</v>
      </c>
      <c r="L1079">
        <v>228.04</v>
      </c>
      <c r="M1079" t="s">
        <v>65</v>
      </c>
      <c r="N1079">
        <v>0.212725864980084</v>
      </c>
      <c r="O1079" t="s">
        <v>11351</v>
      </c>
      <c r="P1079" t="s">
        <v>11354</v>
      </c>
      <c r="Q1079" t="s">
        <v>11365</v>
      </c>
      <c r="R1079" t="s">
        <v>11360</v>
      </c>
      <c r="S1079">
        <f>IF(SalesData[[#This Row],[Return Status]]="Returned",1,0)</f>
        <v>1</v>
      </c>
      <c r="T1079">
        <v>2793.38</v>
      </c>
      <c r="U1079" s="2">
        <f>EOMONTH(SalesData[[#This Row],[Order Date]],0)</f>
        <v>44985</v>
      </c>
      <c r="V1079" s="9" t="str">
        <f>"Q"&amp;INT((MONTH(SalesData[[#This Row],[Order Date]])+2)/3)&amp;"-"&amp;YEAR(SalesData[[#This Row],[Order Date]])</f>
        <v>Q1-2023</v>
      </c>
    </row>
    <row r="1080" spans="1:22" x14ac:dyDescent="0.35">
      <c r="A1080" t="s">
        <v>1210</v>
      </c>
      <c r="B1080" s="1">
        <v>44975</v>
      </c>
      <c r="C1080" t="s">
        <v>92</v>
      </c>
      <c r="D1080" t="s">
        <v>27</v>
      </c>
      <c r="E1080">
        <v>3267084886</v>
      </c>
      <c r="F1080" t="s">
        <v>357</v>
      </c>
      <c r="G1080" t="s">
        <v>164</v>
      </c>
      <c r="H1080" t="s">
        <v>165</v>
      </c>
      <c r="I1080" t="s">
        <v>36</v>
      </c>
      <c r="J1080" t="s">
        <v>18</v>
      </c>
      <c r="K1080">
        <v>1850.45</v>
      </c>
      <c r="L1080">
        <v>387.03</v>
      </c>
      <c r="M1080" t="s">
        <v>19</v>
      </c>
      <c r="N1080">
        <v>0.20915452997919401</v>
      </c>
      <c r="O1080" t="s">
        <v>11351</v>
      </c>
      <c r="P1080" t="s">
        <v>11354</v>
      </c>
      <c r="R1080" t="s">
        <v>11353</v>
      </c>
      <c r="S1080">
        <f>IF(SalesData[[#This Row],[Return Status]]="Returned",1,0)</f>
        <v>0</v>
      </c>
      <c r="U1080" s="2">
        <f>EOMONTH(SalesData[[#This Row],[Order Date]],0)</f>
        <v>44985</v>
      </c>
      <c r="V1080" s="9" t="str">
        <f>"Q"&amp;INT((MONTH(SalesData[[#This Row],[Order Date]])+2)/3)&amp;"-"&amp;YEAR(SalesData[[#This Row],[Order Date]])</f>
        <v>Q1-2023</v>
      </c>
    </row>
    <row r="1081" spans="1:22" x14ac:dyDescent="0.35">
      <c r="A1081" t="s">
        <v>1212</v>
      </c>
      <c r="B1081" s="1">
        <v>44977</v>
      </c>
      <c r="C1081" t="s">
        <v>111</v>
      </c>
      <c r="D1081" t="s">
        <v>72</v>
      </c>
      <c r="E1081">
        <v>9597521353</v>
      </c>
      <c r="F1081" t="s">
        <v>185</v>
      </c>
      <c r="G1081" t="s">
        <v>164</v>
      </c>
      <c r="H1081" t="s">
        <v>165</v>
      </c>
      <c r="I1081" t="s">
        <v>36</v>
      </c>
      <c r="J1081" t="s">
        <v>61</v>
      </c>
      <c r="K1081">
        <v>3006.51</v>
      </c>
      <c r="L1081">
        <v>218.97</v>
      </c>
      <c r="M1081" t="s">
        <v>62</v>
      </c>
      <c r="N1081">
        <v>7.2831954658391304E-2</v>
      </c>
      <c r="O1081" t="s">
        <v>11351</v>
      </c>
      <c r="P1081" t="s">
        <v>11356</v>
      </c>
      <c r="R1081" t="s">
        <v>11353</v>
      </c>
      <c r="S1081">
        <f>IF(SalesData[[#This Row],[Return Status]]="Returned",1,0)</f>
        <v>0</v>
      </c>
      <c r="U1081" s="2">
        <f>EOMONTH(SalesData[[#This Row],[Order Date]],0)</f>
        <v>44985</v>
      </c>
      <c r="V1081" s="9" t="str">
        <f>"Q"&amp;INT((MONTH(SalesData[[#This Row],[Order Date]])+2)/3)&amp;"-"&amp;YEAR(SalesData[[#This Row],[Order Date]])</f>
        <v>Q1-2023</v>
      </c>
    </row>
    <row r="1082" spans="1:22" x14ac:dyDescent="0.35">
      <c r="A1082" t="s">
        <v>1213</v>
      </c>
      <c r="B1082" s="1">
        <v>44971</v>
      </c>
      <c r="C1082" t="s">
        <v>92</v>
      </c>
      <c r="D1082" t="s">
        <v>13</v>
      </c>
      <c r="E1082">
        <v>4862675119</v>
      </c>
      <c r="F1082" t="s">
        <v>127</v>
      </c>
      <c r="G1082" t="s">
        <v>29</v>
      </c>
      <c r="H1082" t="s">
        <v>30</v>
      </c>
      <c r="I1082" t="s">
        <v>31</v>
      </c>
      <c r="J1082" t="s">
        <v>62</v>
      </c>
      <c r="K1082">
        <v>1790.85</v>
      </c>
      <c r="L1082">
        <v>207.63</v>
      </c>
      <c r="M1082" t="s">
        <v>62</v>
      </c>
      <c r="N1082">
        <v>0.115939358405227</v>
      </c>
      <c r="O1082" t="s">
        <v>11351</v>
      </c>
      <c r="P1082" t="s">
        <v>11352</v>
      </c>
      <c r="R1082" t="s">
        <v>11353</v>
      </c>
      <c r="S1082">
        <f>IF(SalesData[[#This Row],[Return Status]]="Returned",1,0)</f>
        <v>0</v>
      </c>
      <c r="T1082">
        <v>2788.38</v>
      </c>
      <c r="U1082" s="2">
        <f>EOMONTH(SalesData[[#This Row],[Order Date]],0)</f>
        <v>44985</v>
      </c>
      <c r="V1082" s="9" t="str">
        <f>"Q"&amp;INT((MONTH(SalesData[[#This Row],[Order Date]])+2)/3)&amp;"-"&amp;YEAR(SalesData[[#This Row],[Order Date]])</f>
        <v>Q1-2023</v>
      </c>
    </row>
    <row r="1083" spans="1:22" x14ac:dyDescent="0.35">
      <c r="A1083" t="s">
        <v>1214</v>
      </c>
      <c r="B1083" s="1">
        <v>44973</v>
      </c>
      <c r="C1083" t="s">
        <v>67</v>
      </c>
      <c r="D1083" t="s">
        <v>99</v>
      </c>
      <c r="E1083">
        <v>93582016</v>
      </c>
      <c r="F1083" t="s">
        <v>103</v>
      </c>
      <c r="G1083" t="s">
        <v>23</v>
      </c>
      <c r="H1083" t="s">
        <v>24</v>
      </c>
      <c r="I1083" t="s">
        <v>17</v>
      </c>
      <c r="J1083" t="s">
        <v>65</v>
      </c>
      <c r="K1083">
        <v>3267.99</v>
      </c>
      <c r="L1083">
        <v>235.01</v>
      </c>
      <c r="M1083" t="s">
        <v>65</v>
      </c>
      <c r="N1083">
        <v>7.1912704751238496E-2</v>
      </c>
      <c r="O1083" t="s">
        <v>11351</v>
      </c>
      <c r="P1083" t="s">
        <v>11356</v>
      </c>
      <c r="R1083" t="s">
        <v>11353</v>
      </c>
      <c r="S1083">
        <f>IF(SalesData[[#This Row],[Return Status]]="Returned",1,0)</f>
        <v>0</v>
      </c>
      <c r="T1083">
        <v>2821.33</v>
      </c>
      <c r="U1083" s="2">
        <f>EOMONTH(SalesData[[#This Row],[Order Date]],0)</f>
        <v>44985</v>
      </c>
      <c r="V1083" s="9" t="str">
        <f>"Q"&amp;INT((MONTH(SalesData[[#This Row],[Order Date]])+2)/3)&amp;"-"&amp;YEAR(SalesData[[#This Row],[Order Date]])</f>
        <v>Q1-2023</v>
      </c>
    </row>
    <row r="1084" spans="1:22" x14ac:dyDescent="0.35">
      <c r="A1084" t="s">
        <v>1215</v>
      </c>
      <c r="B1084" s="1">
        <v>44971</v>
      </c>
      <c r="C1084" t="s">
        <v>144</v>
      </c>
      <c r="D1084" t="s">
        <v>145</v>
      </c>
      <c r="E1084">
        <v>7668098460</v>
      </c>
      <c r="F1084" t="s">
        <v>73</v>
      </c>
      <c r="G1084" t="s">
        <v>11374</v>
      </c>
      <c r="H1084" t="s">
        <v>75</v>
      </c>
      <c r="I1084" t="s">
        <v>36</v>
      </c>
      <c r="J1084" t="s">
        <v>61</v>
      </c>
      <c r="K1084">
        <v>2776.67</v>
      </c>
      <c r="L1084">
        <v>137.27000000000001</v>
      </c>
      <c r="M1084" t="s">
        <v>62</v>
      </c>
      <c r="N1084">
        <v>4.9436915441878199E-2</v>
      </c>
      <c r="O1084" t="s">
        <v>11351</v>
      </c>
      <c r="P1084" t="s">
        <v>11356</v>
      </c>
      <c r="R1084" t="s">
        <v>11353</v>
      </c>
      <c r="S1084">
        <f>IF(SalesData[[#This Row],[Return Status]]="Returned",1,0)</f>
        <v>0</v>
      </c>
      <c r="U1084" s="2">
        <f>EOMONTH(SalesData[[#This Row],[Order Date]],0)</f>
        <v>44985</v>
      </c>
      <c r="V1084" s="9" t="str">
        <f>"Q"&amp;INT((MONTH(SalesData[[#This Row],[Order Date]])+2)/3)&amp;"-"&amp;YEAR(SalesData[[#This Row],[Order Date]])</f>
        <v>Q1-2023</v>
      </c>
    </row>
    <row r="1085" spans="1:22" x14ac:dyDescent="0.35">
      <c r="A1085" t="s">
        <v>1216</v>
      </c>
      <c r="B1085" s="1">
        <v>44969</v>
      </c>
      <c r="C1085" t="s">
        <v>149</v>
      </c>
      <c r="D1085" t="s">
        <v>13</v>
      </c>
      <c r="E1085">
        <v>5544605392</v>
      </c>
      <c r="F1085" t="s">
        <v>100</v>
      </c>
      <c r="G1085" t="s">
        <v>34</v>
      </c>
      <c r="H1085" t="s">
        <v>35</v>
      </c>
      <c r="I1085" t="s">
        <v>36</v>
      </c>
      <c r="J1085" t="s">
        <v>18</v>
      </c>
      <c r="K1085">
        <v>4658.3500000000004</v>
      </c>
      <c r="L1085">
        <v>1177.01</v>
      </c>
      <c r="M1085" t="s">
        <v>19</v>
      </c>
      <c r="N1085">
        <v>0.252666716755933</v>
      </c>
      <c r="O1085" t="s">
        <v>11351</v>
      </c>
      <c r="P1085" t="s">
        <v>11354</v>
      </c>
      <c r="R1085" t="s">
        <v>11353</v>
      </c>
      <c r="S1085">
        <f>IF(SalesData[[#This Row],[Return Status]]="Returned",1,0)</f>
        <v>0</v>
      </c>
      <c r="U1085" s="2">
        <f>EOMONTH(SalesData[[#This Row],[Order Date]],0)</f>
        <v>44985</v>
      </c>
      <c r="V1085" s="9" t="str">
        <f>"Q"&amp;INT((MONTH(SalesData[[#This Row],[Order Date]])+2)/3)&amp;"-"&amp;YEAR(SalesData[[#This Row],[Order Date]])</f>
        <v>Q1-2023</v>
      </c>
    </row>
    <row r="1086" spans="1:22" x14ac:dyDescent="0.35">
      <c r="A1086" t="s">
        <v>1217</v>
      </c>
      <c r="B1086" s="1">
        <v>44982</v>
      </c>
      <c r="C1086" t="s">
        <v>176</v>
      </c>
      <c r="D1086" t="s">
        <v>72</v>
      </c>
      <c r="E1086">
        <v>9911928567</v>
      </c>
      <c r="F1086" t="s">
        <v>64</v>
      </c>
      <c r="G1086" t="s">
        <v>859</v>
      </c>
      <c r="H1086" t="s">
        <v>16</v>
      </c>
      <c r="I1086" t="s">
        <v>17</v>
      </c>
      <c r="J1086" t="s">
        <v>42</v>
      </c>
      <c r="K1086">
        <v>4399.8100000000004</v>
      </c>
      <c r="L1086">
        <v>1259.6600000000001</v>
      </c>
      <c r="M1086" t="s">
        <v>43</v>
      </c>
      <c r="N1086">
        <v>0.28629872653591898</v>
      </c>
      <c r="O1086" t="s">
        <v>11351</v>
      </c>
      <c r="P1086" t="s">
        <v>11354</v>
      </c>
      <c r="R1086" t="s">
        <v>11353</v>
      </c>
      <c r="S1086">
        <f>IF(SalesData[[#This Row],[Return Status]]="Returned",1,0)</f>
        <v>0</v>
      </c>
      <c r="U1086" s="2">
        <f>EOMONTH(SalesData[[#This Row],[Order Date]],0)</f>
        <v>44985</v>
      </c>
      <c r="V1086" s="9" t="str">
        <f>"Q"&amp;INT((MONTH(SalesData[[#This Row],[Order Date]])+2)/3)&amp;"-"&amp;YEAR(SalesData[[#This Row],[Order Date]])</f>
        <v>Q1-2023</v>
      </c>
    </row>
    <row r="1087" spans="1:22" x14ac:dyDescent="0.35">
      <c r="A1087" t="s">
        <v>1218</v>
      </c>
      <c r="B1087" s="1">
        <v>44968</v>
      </c>
      <c r="C1087" t="s">
        <v>49</v>
      </c>
      <c r="D1087" t="s">
        <v>27</v>
      </c>
      <c r="E1087">
        <v>8212626439</v>
      </c>
      <c r="F1087" t="s">
        <v>170</v>
      </c>
      <c r="G1087" t="s">
        <v>69</v>
      </c>
      <c r="H1087" t="s">
        <v>41</v>
      </c>
      <c r="I1087" t="s">
        <v>31</v>
      </c>
      <c r="J1087" t="s">
        <v>62</v>
      </c>
      <c r="K1087">
        <v>32.590000000000003</v>
      </c>
      <c r="L1087">
        <v>5.92</v>
      </c>
      <c r="M1087" t="s">
        <v>62</v>
      </c>
      <c r="N1087">
        <v>0.18165081313286299</v>
      </c>
      <c r="O1087" t="s">
        <v>11361</v>
      </c>
      <c r="P1087" t="s">
        <v>11352</v>
      </c>
      <c r="R1087" t="s">
        <v>11353</v>
      </c>
      <c r="S1087">
        <f>IF(SalesData[[#This Row],[Return Status]]="Returned",1,0)</f>
        <v>0</v>
      </c>
      <c r="T1087">
        <v>2081.52</v>
      </c>
      <c r="U1087" s="2">
        <f>EOMONTH(SalesData[[#This Row],[Order Date]],0)</f>
        <v>44985</v>
      </c>
      <c r="V1087" s="9" t="str">
        <f>"Q"&amp;INT((MONTH(SalesData[[#This Row],[Order Date]])+2)/3)&amp;"-"&amp;YEAR(SalesData[[#This Row],[Order Date]])</f>
        <v>Q1-2023</v>
      </c>
    </row>
    <row r="1088" spans="1:22" x14ac:dyDescent="0.35">
      <c r="A1088" t="s">
        <v>1219</v>
      </c>
      <c r="B1088" s="1">
        <v>44961</v>
      </c>
      <c r="C1088" t="s">
        <v>149</v>
      </c>
      <c r="D1088" t="s">
        <v>39</v>
      </c>
      <c r="E1088">
        <v>5512944149</v>
      </c>
      <c r="F1088" t="s">
        <v>114</v>
      </c>
      <c r="G1088" t="s">
        <v>59</v>
      </c>
      <c r="H1088" t="s">
        <v>60</v>
      </c>
      <c r="I1088" t="s">
        <v>31</v>
      </c>
      <c r="J1088" t="s">
        <v>65</v>
      </c>
      <c r="K1088">
        <v>3107.16</v>
      </c>
      <c r="L1088">
        <v>242.41</v>
      </c>
      <c r="M1088" t="s">
        <v>65</v>
      </c>
      <c r="N1088">
        <v>7.8016581057943596E-2</v>
      </c>
      <c r="O1088" t="s">
        <v>11351</v>
      </c>
      <c r="P1088" t="s">
        <v>11356</v>
      </c>
      <c r="R1088" t="s">
        <v>11353</v>
      </c>
      <c r="S1088">
        <f>IF(SalesData[[#This Row],[Return Status]]="Returned",1,0)</f>
        <v>0</v>
      </c>
      <c r="T1088">
        <v>2183.56</v>
      </c>
      <c r="U1088" s="2">
        <f>EOMONTH(SalesData[[#This Row],[Order Date]],0)</f>
        <v>44985</v>
      </c>
      <c r="V1088" s="9" t="str">
        <f>"Q"&amp;INT((MONTH(SalesData[[#This Row],[Order Date]])+2)/3)&amp;"-"&amp;YEAR(SalesData[[#This Row],[Order Date]])</f>
        <v>Q1-2023</v>
      </c>
    </row>
    <row r="1089" spans="1:22" x14ac:dyDescent="0.35">
      <c r="A1089" t="s">
        <v>1220</v>
      </c>
      <c r="B1089" s="1">
        <v>44974</v>
      </c>
      <c r="C1089" t="s">
        <v>325</v>
      </c>
      <c r="D1089" t="s">
        <v>27</v>
      </c>
      <c r="E1089">
        <v>6590705549</v>
      </c>
      <c r="F1089" t="s">
        <v>129</v>
      </c>
      <c r="G1089" t="s">
        <v>54</v>
      </c>
      <c r="H1089" t="s">
        <v>55</v>
      </c>
      <c r="I1089" t="s">
        <v>31</v>
      </c>
      <c r="J1089" t="s">
        <v>62</v>
      </c>
      <c r="K1089">
        <v>2694.48</v>
      </c>
      <c r="L1089">
        <v>558.98</v>
      </c>
      <c r="M1089" t="s">
        <v>62</v>
      </c>
      <c r="N1089">
        <v>0.20745375731124399</v>
      </c>
      <c r="O1089" t="s">
        <v>11351</v>
      </c>
      <c r="P1089" t="s">
        <v>11354</v>
      </c>
      <c r="R1089" t="s">
        <v>11353</v>
      </c>
      <c r="S1089">
        <f>IF(SalesData[[#This Row],[Return Status]]="Returned",1,0)</f>
        <v>0</v>
      </c>
      <c r="U1089" s="2">
        <f>EOMONTH(SalesData[[#This Row],[Order Date]],0)</f>
        <v>44985</v>
      </c>
      <c r="V1089" s="9" t="str">
        <f>"Q"&amp;INT((MONTH(SalesData[[#This Row],[Order Date]])+2)/3)&amp;"-"&amp;YEAR(SalesData[[#This Row],[Order Date]])</f>
        <v>Q1-2023</v>
      </c>
    </row>
    <row r="1090" spans="1:22" x14ac:dyDescent="0.35">
      <c r="A1090" t="s">
        <v>1222</v>
      </c>
      <c r="B1090" s="1">
        <v>44970</v>
      </c>
      <c r="C1090" t="s">
        <v>77</v>
      </c>
      <c r="D1090" t="s">
        <v>39</v>
      </c>
      <c r="E1090">
        <v>2255785641</v>
      </c>
      <c r="F1090" t="s">
        <v>81</v>
      </c>
      <c r="G1090" t="s">
        <v>74</v>
      </c>
      <c r="H1090" t="s">
        <v>75</v>
      </c>
      <c r="I1090" t="s">
        <v>36</v>
      </c>
      <c r="J1090" t="s">
        <v>62</v>
      </c>
      <c r="K1090">
        <v>1558.92</v>
      </c>
      <c r="L1090">
        <v>212.4</v>
      </c>
      <c r="M1090" t="s">
        <v>62</v>
      </c>
      <c r="N1090">
        <v>0.13624817181125401</v>
      </c>
      <c r="O1090" t="s">
        <v>11351</v>
      </c>
      <c r="P1090" t="s">
        <v>11352</v>
      </c>
      <c r="R1090" t="s">
        <v>11353</v>
      </c>
      <c r="S1090">
        <f>IF(SalesData[[#This Row],[Return Status]]="Returned",1,0)</f>
        <v>0</v>
      </c>
      <c r="T1090">
        <v>2420.2800000000002</v>
      </c>
      <c r="U1090" s="2">
        <f>EOMONTH(SalesData[[#This Row],[Order Date]],0)</f>
        <v>44985</v>
      </c>
      <c r="V1090" s="9" t="str">
        <f>"Q"&amp;INT((MONTH(SalesData[[#This Row],[Order Date]])+2)/3)&amp;"-"&amp;YEAR(SalesData[[#This Row],[Order Date]])</f>
        <v>Q1-2023</v>
      </c>
    </row>
    <row r="1091" spans="1:22" x14ac:dyDescent="0.35">
      <c r="A1091" t="s">
        <v>1223</v>
      </c>
      <c r="B1091" s="1">
        <v>44980</v>
      </c>
      <c r="C1091" t="s">
        <v>325</v>
      </c>
      <c r="D1091" t="s">
        <v>27</v>
      </c>
      <c r="E1091">
        <v>5580957947</v>
      </c>
      <c r="F1091" t="s">
        <v>181</v>
      </c>
      <c r="G1091" t="s">
        <v>505</v>
      </c>
      <c r="H1091" t="s">
        <v>55</v>
      </c>
      <c r="I1091" t="s">
        <v>31</v>
      </c>
      <c r="J1091" t="s">
        <v>18</v>
      </c>
      <c r="K1091">
        <v>3147.79</v>
      </c>
      <c r="L1091">
        <v>194.35</v>
      </c>
      <c r="M1091" t="s">
        <v>19</v>
      </c>
      <c r="N1091">
        <v>6.1741729912097101E-2</v>
      </c>
      <c r="O1091" t="s">
        <v>11351</v>
      </c>
      <c r="P1091" t="s">
        <v>11356</v>
      </c>
      <c r="R1091" t="s">
        <v>11353</v>
      </c>
      <c r="S1091">
        <f>IF(SalesData[[#This Row],[Return Status]]="Returned",1,0)</f>
        <v>0</v>
      </c>
      <c r="T1091">
        <v>130.44</v>
      </c>
      <c r="U1091" s="2">
        <f>EOMONTH(SalesData[[#This Row],[Order Date]],0)</f>
        <v>44985</v>
      </c>
      <c r="V1091" s="9" t="str">
        <f>"Q"&amp;INT((MONTH(SalesData[[#This Row],[Order Date]])+2)/3)&amp;"-"&amp;YEAR(SalesData[[#This Row],[Order Date]])</f>
        <v>Q1-2023</v>
      </c>
    </row>
    <row r="1092" spans="1:22" x14ac:dyDescent="0.35">
      <c r="A1092" t="s">
        <v>1224</v>
      </c>
      <c r="B1092" s="1">
        <v>44968</v>
      </c>
      <c r="C1092" t="s">
        <v>92</v>
      </c>
      <c r="D1092" t="s">
        <v>39</v>
      </c>
      <c r="E1092">
        <v>1469714797</v>
      </c>
      <c r="F1092" t="s">
        <v>73</v>
      </c>
      <c r="G1092" t="s">
        <v>74</v>
      </c>
      <c r="H1092" t="s">
        <v>75</v>
      </c>
      <c r="I1092" t="s">
        <v>36</v>
      </c>
      <c r="J1092" t="s">
        <v>61</v>
      </c>
      <c r="K1092">
        <v>2868.09</v>
      </c>
      <c r="L1092">
        <v>856.32</v>
      </c>
      <c r="M1092" t="s">
        <v>62</v>
      </c>
      <c r="N1092">
        <v>0.29856803656788999</v>
      </c>
      <c r="O1092" t="s">
        <v>11351</v>
      </c>
      <c r="P1092" t="s">
        <v>11354</v>
      </c>
      <c r="R1092" t="s">
        <v>11353</v>
      </c>
      <c r="S1092">
        <f>IF(SalesData[[#This Row],[Return Status]]="Returned",1,0)</f>
        <v>0</v>
      </c>
      <c r="T1092">
        <v>2420.2800000000002</v>
      </c>
      <c r="U1092" s="2">
        <f>EOMONTH(SalesData[[#This Row],[Order Date]],0)</f>
        <v>44985</v>
      </c>
      <c r="V1092" s="9" t="str">
        <f>"Q"&amp;INT((MONTH(SalesData[[#This Row],[Order Date]])+2)/3)&amp;"-"&amp;YEAR(SalesData[[#This Row],[Order Date]])</f>
        <v>Q1-2023</v>
      </c>
    </row>
    <row r="1093" spans="1:22" x14ac:dyDescent="0.35">
      <c r="A1093" t="s">
        <v>1225</v>
      </c>
      <c r="B1093" s="1">
        <v>44971</v>
      </c>
      <c r="C1093" t="s">
        <v>12</v>
      </c>
      <c r="D1093" t="s">
        <v>99</v>
      </c>
      <c r="E1093">
        <v>9610175900</v>
      </c>
      <c r="F1093" t="s">
        <v>206</v>
      </c>
      <c r="G1093" t="s">
        <v>11379</v>
      </c>
      <c r="H1093" t="s">
        <v>90</v>
      </c>
      <c r="I1093" t="s">
        <v>31</v>
      </c>
      <c r="J1093" t="s">
        <v>18</v>
      </c>
      <c r="K1093">
        <v>2881.63</v>
      </c>
      <c r="L1093">
        <v>466.82</v>
      </c>
      <c r="M1093" t="s">
        <v>19</v>
      </c>
      <c r="N1093">
        <v>0.16199859107518999</v>
      </c>
      <c r="O1093" t="s">
        <v>11351</v>
      </c>
      <c r="P1093" t="s">
        <v>11352</v>
      </c>
      <c r="R1093" t="s">
        <v>11353</v>
      </c>
      <c r="S1093">
        <f>IF(SalesData[[#This Row],[Return Status]]="Returned",1,0)</f>
        <v>0</v>
      </c>
      <c r="U1093" s="2">
        <f>EOMONTH(SalesData[[#This Row],[Order Date]],0)</f>
        <v>44985</v>
      </c>
      <c r="V1093" s="9" t="str">
        <f>"Q"&amp;INT((MONTH(SalesData[[#This Row],[Order Date]])+2)/3)&amp;"-"&amp;YEAR(SalesData[[#This Row],[Order Date]])</f>
        <v>Q1-2023</v>
      </c>
    </row>
    <row r="1094" spans="1:22" x14ac:dyDescent="0.35">
      <c r="A1094" t="s">
        <v>1226</v>
      </c>
      <c r="B1094" s="1">
        <v>44983</v>
      </c>
      <c r="C1094" t="s">
        <v>71</v>
      </c>
      <c r="D1094" t="s">
        <v>13</v>
      </c>
      <c r="E1094">
        <v>5938967635</v>
      </c>
      <c r="F1094" t="s">
        <v>40</v>
      </c>
      <c r="G1094" t="s">
        <v>69</v>
      </c>
      <c r="H1094" t="s">
        <v>41</v>
      </c>
      <c r="I1094" t="s">
        <v>31</v>
      </c>
      <c r="J1094" t="s">
        <v>61</v>
      </c>
      <c r="K1094">
        <v>3522.09</v>
      </c>
      <c r="L1094">
        <v>670.86</v>
      </c>
      <c r="M1094" t="s">
        <v>62</v>
      </c>
      <c r="N1094">
        <v>0.19047213444290201</v>
      </c>
      <c r="O1094" t="s">
        <v>11351</v>
      </c>
      <c r="P1094" t="s">
        <v>11352</v>
      </c>
      <c r="R1094" t="s">
        <v>11353</v>
      </c>
      <c r="S1094">
        <f>IF(SalesData[[#This Row],[Return Status]]="Returned",1,0)</f>
        <v>0</v>
      </c>
      <c r="T1094">
        <v>2081.52</v>
      </c>
      <c r="U1094" s="2">
        <f>EOMONTH(SalesData[[#This Row],[Order Date]],0)</f>
        <v>44985</v>
      </c>
      <c r="V1094" s="9" t="str">
        <f>"Q"&amp;INT((MONTH(SalesData[[#This Row],[Order Date]])+2)/3)&amp;"-"&amp;YEAR(SalesData[[#This Row],[Order Date]])</f>
        <v>Q1-2023</v>
      </c>
    </row>
    <row r="1095" spans="1:22" x14ac:dyDescent="0.35">
      <c r="A1095" t="s">
        <v>1227</v>
      </c>
      <c r="B1095" s="1">
        <v>44964</v>
      </c>
      <c r="C1095" t="s">
        <v>45</v>
      </c>
      <c r="D1095" t="s">
        <v>99</v>
      </c>
      <c r="E1095">
        <v>3513901430</v>
      </c>
      <c r="F1095" t="s">
        <v>238</v>
      </c>
      <c r="G1095" t="s">
        <v>74</v>
      </c>
      <c r="H1095" t="s">
        <v>75</v>
      </c>
      <c r="I1095" t="s">
        <v>36</v>
      </c>
      <c r="J1095" t="s">
        <v>43</v>
      </c>
      <c r="K1095">
        <v>2172.42</v>
      </c>
      <c r="L1095">
        <v>564.37</v>
      </c>
      <c r="M1095" t="s">
        <v>43</v>
      </c>
      <c r="N1095">
        <v>0.259788622826157</v>
      </c>
      <c r="O1095" t="s">
        <v>11351</v>
      </c>
      <c r="P1095" t="s">
        <v>11354</v>
      </c>
      <c r="R1095" t="s">
        <v>11353</v>
      </c>
      <c r="S1095">
        <f>IF(SalesData[[#This Row],[Return Status]]="Returned",1,0)</f>
        <v>0</v>
      </c>
      <c r="T1095">
        <v>2420.2800000000002</v>
      </c>
      <c r="U1095" s="2">
        <f>EOMONTH(SalesData[[#This Row],[Order Date]],0)</f>
        <v>44985</v>
      </c>
      <c r="V1095" s="9" t="str">
        <f>"Q"&amp;INT((MONTH(SalesData[[#This Row],[Order Date]])+2)/3)&amp;"-"&amp;YEAR(SalesData[[#This Row],[Order Date]])</f>
        <v>Q1-2023</v>
      </c>
    </row>
    <row r="1096" spans="1:22" x14ac:dyDescent="0.35">
      <c r="A1096" t="s">
        <v>1228</v>
      </c>
      <c r="B1096" s="1">
        <v>44978</v>
      </c>
      <c r="C1096" t="s">
        <v>149</v>
      </c>
      <c r="D1096" t="s">
        <v>46</v>
      </c>
      <c r="E1096">
        <v>3007356582</v>
      </c>
      <c r="F1096" t="s">
        <v>78</v>
      </c>
      <c r="G1096" t="s">
        <v>15</v>
      </c>
      <c r="H1096" t="s">
        <v>16</v>
      </c>
      <c r="I1096" t="s">
        <v>17</v>
      </c>
      <c r="J1096" t="s">
        <v>61</v>
      </c>
      <c r="K1096">
        <v>4743.95</v>
      </c>
      <c r="L1096">
        <v>999.72</v>
      </c>
      <c r="M1096" t="s">
        <v>62</v>
      </c>
      <c r="N1096">
        <v>0.21073577925568401</v>
      </c>
      <c r="O1096" t="s">
        <v>11351</v>
      </c>
      <c r="P1096" t="s">
        <v>11354</v>
      </c>
      <c r="R1096" t="s">
        <v>11353</v>
      </c>
      <c r="S1096">
        <f>IF(SalesData[[#This Row],[Return Status]]="Returned",1,0)</f>
        <v>0</v>
      </c>
      <c r="T1096">
        <v>2085.91</v>
      </c>
      <c r="U1096" s="2">
        <f>EOMONTH(SalesData[[#This Row],[Order Date]],0)</f>
        <v>44985</v>
      </c>
      <c r="V1096" s="9" t="str">
        <f>"Q"&amp;INT((MONTH(SalesData[[#This Row],[Order Date]])+2)/3)&amp;"-"&amp;YEAR(SalesData[[#This Row],[Order Date]])</f>
        <v>Q1-2023</v>
      </c>
    </row>
    <row r="1097" spans="1:22" x14ac:dyDescent="0.35">
      <c r="A1097" t="s">
        <v>1229</v>
      </c>
      <c r="B1097" s="1">
        <v>44970</v>
      </c>
      <c r="C1097" t="s">
        <v>144</v>
      </c>
      <c r="D1097" t="s">
        <v>80</v>
      </c>
      <c r="E1097">
        <v>6911223214</v>
      </c>
      <c r="F1097" t="s">
        <v>222</v>
      </c>
      <c r="G1097" t="s">
        <v>164</v>
      </c>
      <c r="H1097" t="s">
        <v>165</v>
      </c>
      <c r="I1097" t="s">
        <v>36</v>
      </c>
      <c r="J1097" t="s">
        <v>18</v>
      </c>
      <c r="K1097">
        <v>4617.8999999999996</v>
      </c>
      <c r="L1097">
        <v>868.66</v>
      </c>
      <c r="M1097" t="s">
        <v>19</v>
      </c>
      <c r="N1097">
        <v>0.188107148270859</v>
      </c>
      <c r="O1097" t="s">
        <v>11351</v>
      </c>
      <c r="P1097" t="s">
        <v>11352</v>
      </c>
      <c r="R1097" t="s">
        <v>11353</v>
      </c>
      <c r="S1097">
        <f>IF(SalesData[[#This Row],[Return Status]]="Returned",1,0)</f>
        <v>0</v>
      </c>
      <c r="U1097" s="2">
        <f>EOMONTH(SalesData[[#This Row],[Order Date]],0)</f>
        <v>44985</v>
      </c>
      <c r="V1097" s="9" t="str">
        <f>"Q"&amp;INT((MONTH(SalesData[[#This Row],[Order Date]])+2)/3)&amp;"-"&amp;YEAR(SalesData[[#This Row],[Order Date]])</f>
        <v>Q1-2023</v>
      </c>
    </row>
    <row r="1098" spans="1:22" x14ac:dyDescent="0.35">
      <c r="A1098" t="s">
        <v>1230</v>
      </c>
      <c r="B1098" s="1">
        <v>44974</v>
      </c>
      <c r="C1098" t="s">
        <v>26</v>
      </c>
      <c r="D1098" t="s">
        <v>27</v>
      </c>
      <c r="E1098">
        <v>7446532554</v>
      </c>
      <c r="F1098" t="s">
        <v>22</v>
      </c>
      <c r="G1098" t="s">
        <v>23</v>
      </c>
      <c r="H1098" t="s">
        <v>24</v>
      </c>
      <c r="I1098" t="s">
        <v>17</v>
      </c>
      <c r="J1098" t="s">
        <v>19</v>
      </c>
      <c r="K1098">
        <v>444.93</v>
      </c>
      <c r="L1098">
        <v>59.24</v>
      </c>
      <c r="M1098" t="s">
        <v>19</v>
      </c>
      <c r="N1098">
        <v>0.13314453959049699</v>
      </c>
      <c r="O1098" t="s">
        <v>11361</v>
      </c>
      <c r="P1098" t="s">
        <v>11352</v>
      </c>
      <c r="R1098" t="s">
        <v>11353</v>
      </c>
      <c r="S1098">
        <f>IF(SalesData[[#This Row],[Return Status]]="Returned",1,0)</f>
        <v>0</v>
      </c>
      <c r="T1098">
        <v>2821.33</v>
      </c>
      <c r="U1098" s="2">
        <f>EOMONTH(SalesData[[#This Row],[Order Date]],0)</f>
        <v>44985</v>
      </c>
      <c r="V1098" s="9" t="str">
        <f>"Q"&amp;INT((MONTH(SalesData[[#This Row],[Order Date]])+2)/3)&amp;"-"&amp;YEAR(SalesData[[#This Row],[Order Date]])</f>
        <v>Q1-2023</v>
      </c>
    </row>
    <row r="1099" spans="1:22" x14ac:dyDescent="0.35">
      <c r="A1099" t="s">
        <v>1231</v>
      </c>
      <c r="B1099" s="1">
        <v>44974</v>
      </c>
      <c r="C1099" t="s">
        <v>176</v>
      </c>
      <c r="D1099" t="s">
        <v>13</v>
      </c>
      <c r="E1099">
        <v>9376841847</v>
      </c>
      <c r="F1099" t="s">
        <v>154</v>
      </c>
      <c r="G1099" t="s">
        <v>29</v>
      </c>
      <c r="H1099" t="s">
        <v>30</v>
      </c>
      <c r="I1099" t="s">
        <v>31</v>
      </c>
      <c r="J1099" t="s">
        <v>19</v>
      </c>
      <c r="K1099">
        <v>1319.96</v>
      </c>
      <c r="L1099">
        <v>225.72</v>
      </c>
      <c r="M1099" t="s">
        <v>19</v>
      </c>
      <c r="N1099">
        <v>0.171005181975211</v>
      </c>
      <c r="O1099" t="s">
        <v>11351</v>
      </c>
      <c r="P1099" t="s">
        <v>11352</v>
      </c>
      <c r="R1099" t="s">
        <v>11353</v>
      </c>
      <c r="S1099">
        <f>IF(SalesData[[#This Row],[Return Status]]="Returned",1,0)</f>
        <v>0</v>
      </c>
      <c r="T1099">
        <v>2788.38</v>
      </c>
      <c r="U1099" s="2">
        <f>EOMONTH(SalesData[[#This Row],[Order Date]],0)</f>
        <v>44985</v>
      </c>
      <c r="V1099" s="9" t="str">
        <f>"Q"&amp;INT((MONTH(SalesData[[#This Row],[Order Date]])+2)/3)&amp;"-"&amp;YEAR(SalesData[[#This Row],[Order Date]])</f>
        <v>Q1-2023</v>
      </c>
    </row>
    <row r="1100" spans="1:22" x14ac:dyDescent="0.35">
      <c r="A1100" t="s">
        <v>1232</v>
      </c>
      <c r="B1100" s="1">
        <v>44960</v>
      </c>
      <c r="C1100" t="s">
        <v>87</v>
      </c>
      <c r="D1100" t="s">
        <v>80</v>
      </c>
      <c r="E1100">
        <v>308764770</v>
      </c>
      <c r="F1100" t="s">
        <v>154</v>
      </c>
      <c r="G1100" t="s">
        <v>29</v>
      </c>
      <c r="H1100" t="s">
        <v>30</v>
      </c>
      <c r="I1100" t="s">
        <v>31</v>
      </c>
      <c r="J1100" t="s">
        <v>43</v>
      </c>
      <c r="K1100">
        <v>4857.1899999999996</v>
      </c>
      <c r="L1100">
        <v>456.84</v>
      </c>
      <c r="M1100" t="s">
        <v>43</v>
      </c>
      <c r="N1100">
        <v>9.4054381236888002E-2</v>
      </c>
      <c r="O1100" t="s">
        <v>11351</v>
      </c>
      <c r="P1100" t="s">
        <v>11356</v>
      </c>
      <c r="R1100" t="s">
        <v>11353</v>
      </c>
      <c r="S1100">
        <f>IF(SalesData[[#This Row],[Return Status]]="Returned",1,0)</f>
        <v>0</v>
      </c>
      <c r="T1100">
        <v>2788.38</v>
      </c>
      <c r="U1100" s="2">
        <f>EOMONTH(SalesData[[#This Row],[Order Date]],0)</f>
        <v>44985</v>
      </c>
      <c r="V1100" s="9" t="str">
        <f>"Q"&amp;INT((MONTH(SalesData[[#This Row],[Order Date]])+2)/3)&amp;"-"&amp;YEAR(SalesData[[#This Row],[Order Date]])</f>
        <v>Q1-2023</v>
      </c>
    </row>
    <row r="1101" spans="1:22" x14ac:dyDescent="0.35">
      <c r="A1101" t="s">
        <v>1233</v>
      </c>
      <c r="B1101" s="1">
        <v>44976</v>
      </c>
      <c r="C1101" t="s">
        <v>113</v>
      </c>
      <c r="D1101" t="s">
        <v>13</v>
      </c>
      <c r="E1101">
        <v>6217204888</v>
      </c>
      <c r="F1101" t="s">
        <v>168</v>
      </c>
      <c r="G1101" t="s">
        <v>54</v>
      </c>
      <c r="H1101" t="s">
        <v>55</v>
      </c>
      <c r="I1101" t="s">
        <v>31</v>
      </c>
      <c r="J1101" t="s">
        <v>19</v>
      </c>
      <c r="K1101">
        <v>242.69</v>
      </c>
      <c r="L1101">
        <v>65.34</v>
      </c>
      <c r="M1101" t="s">
        <v>19</v>
      </c>
      <c r="N1101">
        <v>0.269232354031893</v>
      </c>
      <c r="O1101" t="s">
        <v>11361</v>
      </c>
      <c r="P1101" t="s">
        <v>11354</v>
      </c>
      <c r="R1101" t="s">
        <v>11353</v>
      </c>
      <c r="S1101">
        <f>IF(SalesData[[#This Row],[Return Status]]="Returned",1,0)</f>
        <v>0</v>
      </c>
      <c r="U1101" s="2">
        <f>EOMONTH(SalesData[[#This Row],[Order Date]],0)</f>
        <v>44985</v>
      </c>
      <c r="V1101" s="9" t="str">
        <f>"Q"&amp;INT((MONTH(SalesData[[#This Row],[Order Date]])+2)/3)&amp;"-"&amp;YEAR(SalesData[[#This Row],[Order Date]])</f>
        <v>Q1-2023</v>
      </c>
    </row>
    <row r="1102" spans="1:22" x14ac:dyDescent="0.35">
      <c r="A1102" t="s">
        <v>1234</v>
      </c>
      <c r="B1102" s="1">
        <v>44973</v>
      </c>
      <c r="C1102" t="s">
        <v>106</v>
      </c>
      <c r="D1102" t="s">
        <v>13</v>
      </c>
      <c r="E1102">
        <v>6053906490</v>
      </c>
      <c r="F1102" t="s">
        <v>181</v>
      </c>
      <c r="G1102" t="s">
        <v>11371</v>
      </c>
      <c r="H1102" t="s">
        <v>55</v>
      </c>
      <c r="I1102" t="s">
        <v>31</v>
      </c>
      <c r="J1102" t="s">
        <v>61</v>
      </c>
      <c r="K1102">
        <v>4075.47</v>
      </c>
      <c r="L1102">
        <v>1220.49</v>
      </c>
      <c r="M1102" t="s">
        <v>62</v>
      </c>
      <c r="N1102">
        <v>0.29947220811342001</v>
      </c>
      <c r="O1102" t="s">
        <v>11351</v>
      </c>
      <c r="P1102" t="s">
        <v>11354</v>
      </c>
      <c r="R1102" t="s">
        <v>11353</v>
      </c>
      <c r="S1102">
        <f>IF(SalesData[[#This Row],[Return Status]]="Returned",1,0)</f>
        <v>0</v>
      </c>
      <c r="U1102" s="2">
        <f>EOMONTH(SalesData[[#This Row],[Order Date]],0)</f>
        <v>44985</v>
      </c>
      <c r="V1102" s="9" t="str">
        <f>"Q"&amp;INT((MONTH(SalesData[[#This Row],[Order Date]])+2)/3)&amp;"-"&amp;YEAR(SalesData[[#This Row],[Order Date]])</f>
        <v>Q1-2023</v>
      </c>
    </row>
    <row r="1103" spans="1:22" x14ac:dyDescent="0.35">
      <c r="A1103" t="s">
        <v>1235</v>
      </c>
      <c r="B1103" s="1">
        <v>44960</v>
      </c>
      <c r="C1103" t="s">
        <v>52</v>
      </c>
      <c r="D1103" t="s">
        <v>13</v>
      </c>
      <c r="E1103">
        <v>3682967074</v>
      </c>
      <c r="F1103" t="s">
        <v>357</v>
      </c>
      <c r="G1103" t="s">
        <v>164</v>
      </c>
      <c r="H1103" t="s">
        <v>165</v>
      </c>
      <c r="I1103" t="s">
        <v>36</v>
      </c>
      <c r="J1103" t="s">
        <v>62</v>
      </c>
      <c r="K1103">
        <v>3195.33</v>
      </c>
      <c r="L1103">
        <v>439.21</v>
      </c>
      <c r="M1103" t="s">
        <v>62</v>
      </c>
      <c r="N1103">
        <v>0.13745372152485</v>
      </c>
      <c r="O1103" t="s">
        <v>11351</v>
      </c>
      <c r="P1103" t="s">
        <v>11352</v>
      </c>
      <c r="R1103" t="s">
        <v>11353</v>
      </c>
      <c r="S1103">
        <f>IF(SalesData[[#This Row],[Return Status]]="Returned",1,0)</f>
        <v>0</v>
      </c>
      <c r="U1103" s="2">
        <f>EOMONTH(SalesData[[#This Row],[Order Date]],0)</f>
        <v>44985</v>
      </c>
      <c r="V1103" s="9" t="str">
        <f>"Q"&amp;INT((MONTH(SalesData[[#This Row],[Order Date]])+2)/3)&amp;"-"&amp;YEAR(SalesData[[#This Row],[Order Date]])</f>
        <v>Q1-2023</v>
      </c>
    </row>
    <row r="1104" spans="1:22" x14ac:dyDescent="0.35">
      <c r="A1104" t="s">
        <v>1236</v>
      </c>
      <c r="B1104" s="1">
        <v>44966</v>
      </c>
      <c r="C1104" t="s">
        <v>144</v>
      </c>
      <c r="D1104" t="s">
        <v>46</v>
      </c>
      <c r="E1104">
        <v>8875480293</v>
      </c>
      <c r="F1104" t="s">
        <v>107</v>
      </c>
      <c r="G1104" t="s">
        <v>15</v>
      </c>
      <c r="H1104" t="s">
        <v>11357</v>
      </c>
      <c r="I1104" t="s">
        <v>17</v>
      </c>
      <c r="J1104" t="s">
        <v>62</v>
      </c>
      <c r="K1104">
        <v>976.78</v>
      </c>
      <c r="L1104">
        <v>250.63</v>
      </c>
      <c r="M1104" t="s">
        <v>62</v>
      </c>
      <c r="N1104">
        <v>0.25658797272671402</v>
      </c>
      <c r="O1104" t="s">
        <v>11355</v>
      </c>
      <c r="P1104" t="s">
        <v>11354</v>
      </c>
      <c r="R1104" t="s">
        <v>11353</v>
      </c>
      <c r="S1104">
        <f>IF(SalesData[[#This Row],[Return Status]]="Returned",1,0)</f>
        <v>0</v>
      </c>
      <c r="T1104">
        <v>2085.91</v>
      </c>
      <c r="U1104" s="2">
        <f>EOMONTH(SalesData[[#This Row],[Order Date]],0)</f>
        <v>44985</v>
      </c>
      <c r="V1104" s="9" t="str">
        <f>"Q"&amp;INT((MONTH(SalesData[[#This Row],[Order Date]])+2)/3)&amp;"-"&amp;YEAR(SalesData[[#This Row],[Order Date]])</f>
        <v>Q1-2023</v>
      </c>
    </row>
    <row r="1105" spans="1:22" x14ac:dyDescent="0.35">
      <c r="A1105" t="s">
        <v>1237</v>
      </c>
      <c r="B1105" s="1">
        <v>44979</v>
      </c>
      <c r="C1105" t="s">
        <v>97</v>
      </c>
      <c r="D1105" t="s">
        <v>27</v>
      </c>
      <c r="E1105">
        <v>4693510214</v>
      </c>
      <c r="F1105" t="s">
        <v>83</v>
      </c>
      <c r="G1105" t="s">
        <v>84</v>
      </c>
      <c r="H1105" t="s">
        <v>85</v>
      </c>
      <c r="I1105" t="s">
        <v>31</v>
      </c>
      <c r="J1105" t="s">
        <v>61</v>
      </c>
      <c r="K1105">
        <v>2865.36</v>
      </c>
      <c r="L1105">
        <v>370.39</v>
      </c>
      <c r="M1105" t="s">
        <v>62</v>
      </c>
      <c r="N1105">
        <v>0.12926473462322399</v>
      </c>
      <c r="O1105" t="s">
        <v>11351</v>
      </c>
      <c r="P1105" t="s">
        <v>11352</v>
      </c>
      <c r="R1105" t="s">
        <v>11353</v>
      </c>
      <c r="S1105">
        <f>IF(SalesData[[#This Row],[Return Status]]="Returned",1,0)</f>
        <v>0</v>
      </c>
      <c r="T1105">
        <v>847.14</v>
      </c>
      <c r="U1105" s="2">
        <f>EOMONTH(SalesData[[#This Row],[Order Date]],0)</f>
        <v>44985</v>
      </c>
      <c r="V1105" s="9" t="str">
        <f>"Q"&amp;INT((MONTH(SalesData[[#This Row],[Order Date]])+2)/3)&amp;"-"&amp;YEAR(SalesData[[#This Row],[Order Date]])</f>
        <v>Q1-2023</v>
      </c>
    </row>
    <row r="1106" spans="1:22" x14ac:dyDescent="0.35">
      <c r="A1106" t="s">
        <v>1238</v>
      </c>
      <c r="B1106" s="1">
        <v>44958</v>
      </c>
      <c r="C1106" t="s">
        <v>71</v>
      </c>
      <c r="D1106" t="s">
        <v>13</v>
      </c>
      <c r="E1106">
        <v>7030568709</v>
      </c>
      <c r="F1106" t="s">
        <v>159</v>
      </c>
      <c r="G1106" t="s">
        <v>84</v>
      </c>
      <c r="H1106" t="s">
        <v>85</v>
      </c>
      <c r="I1106" t="s">
        <v>31</v>
      </c>
      <c r="J1106" t="s">
        <v>18</v>
      </c>
      <c r="K1106">
        <v>43.97</v>
      </c>
      <c r="L1106">
        <v>2.4300000000000002</v>
      </c>
      <c r="M1106" t="s">
        <v>19</v>
      </c>
      <c r="N1106">
        <v>5.5264953377302702E-2</v>
      </c>
      <c r="O1106" t="s">
        <v>11361</v>
      </c>
      <c r="P1106" t="s">
        <v>11356</v>
      </c>
      <c r="R1106" t="s">
        <v>11353</v>
      </c>
      <c r="S1106">
        <f>IF(SalesData[[#This Row],[Return Status]]="Returned",1,0)</f>
        <v>0</v>
      </c>
      <c r="T1106">
        <v>847.14</v>
      </c>
      <c r="U1106" s="2">
        <f>EOMONTH(SalesData[[#This Row],[Order Date]],0)</f>
        <v>44985</v>
      </c>
      <c r="V1106" s="9" t="str">
        <f>"Q"&amp;INT((MONTH(SalesData[[#This Row],[Order Date]])+2)/3)&amp;"-"&amp;YEAR(SalesData[[#This Row],[Order Date]])</f>
        <v>Q1-2023</v>
      </c>
    </row>
    <row r="1107" spans="1:22" x14ac:dyDescent="0.35">
      <c r="A1107" t="s">
        <v>1239</v>
      </c>
      <c r="B1107" s="1">
        <v>44984</v>
      </c>
      <c r="C1107" t="s">
        <v>71</v>
      </c>
      <c r="D1107" t="s">
        <v>72</v>
      </c>
      <c r="E1107">
        <v>1876776006</v>
      </c>
      <c r="F1107" t="s">
        <v>81</v>
      </c>
      <c r="G1107" t="s">
        <v>74</v>
      </c>
      <c r="H1107" t="s">
        <v>75</v>
      </c>
      <c r="I1107" t="s">
        <v>36</v>
      </c>
      <c r="J1107" t="s">
        <v>42</v>
      </c>
      <c r="K1107">
        <v>3388.09</v>
      </c>
      <c r="L1107">
        <v>712.99</v>
      </c>
      <c r="M1107" t="s">
        <v>43</v>
      </c>
      <c r="N1107">
        <v>0.210440100469586</v>
      </c>
      <c r="O1107" t="s">
        <v>11351</v>
      </c>
      <c r="P1107" t="s">
        <v>11354</v>
      </c>
      <c r="R1107" t="s">
        <v>11353</v>
      </c>
      <c r="S1107">
        <f>IF(SalesData[[#This Row],[Return Status]]="Returned",1,0)</f>
        <v>0</v>
      </c>
      <c r="T1107">
        <v>2420.2800000000002</v>
      </c>
      <c r="U1107" s="2">
        <f>EOMONTH(SalesData[[#This Row],[Order Date]],0)</f>
        <v>44985</v>
      </c>
      <c r="V1107" s="9" t="str">
        <f>"Q"&amp;INT((MONTH(SalesData[[#This Row],[Order Date]])+2)/3)&amp;"-"&amp;YEAR(SalesData[[#This Row],[Order Date]])</f>
        <v>Q1-2023</v>
      </c>
    </row>
    <row r="1108" spans="1:22" x14ac:dyDescent="0.35">
      <c r="A1108" t="s">
        <v>1240</v>
      </c>
      <c r="B1108" s="1">
        <v>44980</v>
      </c>
      <c r="C1108" t="s">
        <v>194</v>
      </c>
      <c r="D1108" t="s">
        <v>80</v>
      </c>
      <c r="E1108">
        <v>7574510484</v>
      </c>
      <c r="F1108" t="s">
        <v>137</v>
      </c>
      <c r="G1108" t="s">
        <v>34</v>
      </c>
      <c r="H1108" t="s">
        <v>35</v>
      </c>
      <c r="I1108" t="s">
        <v>36</v>
      </c>
      <c r="J1108" t="s">
        <v>62</v>
      </c>
      <c r="K1108">
        <v>3632.3</v>
      </c>
      <c r="L1108">
        <v>322</v>
      </c>
      <c r="M1108" t="s">
        <v>62</v>
      </c>
      <c r="N1108">
        <v>8.8649065330506802E-2</v>
      </c>
      <c r="O1108" t="s">
        <v>11351</v>
      </c>
      <c r="P1108" t="s">
        <v>11356</v>
      </c>
      <c r="R1108" t="s">
        <v>11353</v>
      </c>
      <c r="S1108">
        <f>IF(SalesData[[#This Row],[Return Status]]="Returned",1,0)</f>
        <v>0</v>
      </c>
      <c r="U1108" s="2">
        <f>EOMONTH(SalesData[[#This Row],[Order Date]],0)</f>
        <v>44985</v>
      </c>
      <c r="V1108" s="9" t="str">
        <f>"Q"&amp;INT((MONTH(SalesData[[#This Row],[Order Date]])+2)/3)&amp;"-"&amp;YEAR(SalesData[[#This Row],[Order Date]])</f>
        <v>Q1-2023</v>
      </c>
    </row>
    <row r="1109" spans="1:22" x14ac:dyDescent="0.35">
      <c r="A1109" t="s">
        <v>1241</v>
      </c>
      <c r="B1109" s="1">
        <v>44976</v>
      </c>
      <c r="C1109" t="s">
        <v>124</v>
      </c>
      <c r="D1109" t="s">
        <v>46</v>
      </c>
      <c r="E1109">
        <v>7995947611</v>
      </c>
      <c r="F1109" t="s">
        <v>170</v>
      </c>
      <c r="G1109" t="s">
        <v>69</v>
      </c>
      <c r="H1109" t="s">
        <v>41</v>
      </c>
      <c r="I1109" t="s">
        <v>31</v>
      </c>
      <c r="J1109" t="s">
        <v>62</v>
      </c>
      <c r="K1109">
        <v>1547.23</v>
      </c>
      <c r="L1109">
        <v>234.23</v>
      </c>
      <c r="M1109" t="s">
        <v>62</v>
      </c>
      <c r="N1109">
        <v>0.15138667166484601</v>
      </c>
      <c r="O1109" t="s">
        <v>11351</v>
      </c>
      <c r="P1109" t="s">
        <v>11352</v>
      </c>
      <c r="R1109" t="s">
        <v>11353</v>
      </c>
      <c r="S1109">
        <f>IF(SalesData[[#This Row],[Return Status]]="Returned",1,0)</f>
        <v>0</v>
      </c>
      <c r="T1109">
        <v>2081.52</v>
      </c>
      <c r="U1109" s="2">
        <f>EOMONTH(SalesData[[#This Row],[Order Date]],0)</f>
        <v>44985</v>
      </c>
      <c r="V1109" s="9" t="str">
        <f>"Q"&amp;INT((MONTH(SalesData[[#This Row],[Order Date]])+2)/3)&amp;"-"&amp;YEAR(SalesData[[#This Row],[Order Date]])</f>
        <v>Q1-2023</v>
      </c>
    </row>
    <row r="1110" spans="1:22" x14ac:dyDescent="0.35">
      <c r="A1110" t="s">
        <v>1242</v>
      </c>
      <c r="B1110" s="1">
        <v>44978</v>
      </c>
      <c r="C1110" t="s">
        <v>113</v>
      </c>
      <c r="D1110" t="s">
        <v>145</v>
      </c>
      <c r="E1110">
        <v>2693485403</v>
      </c>
      <c r="F1110" t="s">
        <v>137</v>
      </c>
      <c r="G1110" t="s">
        <v>34</v>
      </c>
      <c r="H1110" t="s">
        <v>11357</v>
      </c>
      <c r="I1110" t="s">
        <v>36</v>
      </c>
      <c r="J1110" t="s">
        <v>62</v>
      </c>
      <c r="K1110">
        <v>2651.56</v>
      </c>
      <c r="L1110">
        <v>329.31</v>
      </c>
      <c r="M1110" t="s">
        <v>62</v>
      </c>
      <c r="N1110">
        <v>0.12419481361915299</v>
      </c>
      <c r="O1110" t="s">
        <v>11351</v>
      </c>
      <c r="P1110" t="s">
        <v>11352</v>
      </c>
      <c r="R1110" t="s">
        <v>11353</v>
      </c>
      <c r="S1110">
        <f>IF(SalesData[[#This Row],[Return Status]]="Returned",1,0)</f>
        <v>0</v>
      </c>
      <c r="U1110" s="2">
        <f>EOMONTH(SalesData[[#This Row],[Order Date]],0)</f>
        <v>44985</v>
      </c>
      <c r="V1110" s="9" t="str">
        <f>"Q"&amp;INT((MONTH(SalesData[[#This Row],[Order Date]])+2)/3)&amp;"-"&amp;YEAR(SalesData[[#This Row],[Order Date]])</f>
        <v>Q1-2023</v>
      </c>
    </row>
    <row r="1111" spans="1:22" x14ac:dyDescent="0.35">
      <c r="A1111" t="s">
        <v>1243</v>
      </c>
      <c r="B1111" s="1">
        <v>44966</v>
      </c>
      <c r="C1111" t="s">
        <v>12</v>
      </c>
      <c r="D1111" t="s">
        <v>80</v>
      </c>
      <c r="E1111">
        <v>8709777795</v>
      </c>
      <c r="F1111" t="s">
        <v>129</v>
      </c>
      <c r="G1111" t="s">
        <v>54</v>
      </c>
      <c r="H1111" t="s">
        <v>55</v>
      </c>
      <c r="I1111" t="s">
        <v>31</v>
      </c>
      <c r="J1111" t="s">
        <v>43</v>
      </c>
      <c r="K1111">
        <v>738.69</v>
      </c>
      <c r="L1111">
        <v>66.599999999999994</v>
      </c>
      <c r="M1111" t="s">
        <v>43</v>
      </c>
      <c r="N1111">
        <v>9.0159606871624096E-2</v>
      </c>
      <c r="O1111" t="s">
        <v>11355</v>
      </c>
      <c r="P1111" t="s">
        <v>11356</v>
      </c>
      <c r="R1111" t="s">
        <v>11353</v>
      </c>
      <c r="S1111">
        <f>IF(SalesData[[#This Row],[Return Status]]="Returned",1,0)</f>
        <v>0</v>
      </c>
      <c r="U1111" s="2">
        <f>EOMONTH(SalesData[[#This Row],[Order Date]],0)</f>
        <v>44985</v>
      </c>
      <c r="V1111" s="9" t="str">
        <f>"Q"&amp;INT((MONTH(SalesData[[#This Row],[Order Date]])+2)/3)&amp;"-"&amp;YEAR(SalesData[[#This Row],[Order Date]])</f>
        <v>Q1-2023</v>
      </c>
    </row>
    <row r="1112" spans="1:22" x14ac:dyDescent="0.35">
      <c r="A1112" t="s">
        <v>1244</v>
      </c>
      <c r="B1112" s="1">
        <v>44979</v>
      </c>
      <c r="C1112" t="s">
        <v>94</v>
      </c>
      <c r="D1112" t="s">
        <v>99</v>
      </c>
      <c r="E1112">
        <v>5128962206</v>
      </c>
      <c r="F1112" t="s">
        <v>238</v>
      </c>
      <c r="G1112" t="s">
        <v>74</v>
      </c>
      <c r="H1112" t="s">
        <v>75</v>
      </c>
      <c r="I1112" t="s">
        <v>36</v>
      </c>
      <c r="J1112" t="s">
        <v>18</v>
      </c>
      <c r="K1112">
        <v>278.39</v>
      </c>
      <c r="L1112">
        <v>19.11</v>
      </c>
      <c r="M1112" t="s">
        <v>19</v>
      </c>
      <c r="N1112">
        <v>6.8644707065627406E-2</v>
      </c>
      <c r="O1112" t="s">
        <v>11361</v>
      </c>
      <c r="P1112" t="s">
        <v>11356</v>
      </c>
      <c r="R1112" t="s">
        <v>11353</v>
      </c>
      <c r="S1112">
        <f>IF(SalesData[[#This Row],[Return Status]]="Returned",1,0)</f>
        <v>0</v>
      </c>
      <c r="T1112">
        <v>2420.2800000000002</v>
      </c>
      <c r="U1112" s="2">
        <f>EOMONTH(SalesData[[#This Row],[Order Date]],0)</f>
        <v>44985</v>
      </c>
      <c r="V1112" s="9" t="str">
        <f>"Q"&amp;INT((MONTH(SalesData[[#This Row],[Order Date]])+2)/3)&amp;"-"&amp;YEAR(SalesData[[#This Row],[Order Date]])</f>
        <v>Q1-2023</v>
      </c>
    </row>
    <row r="1113" spans="1:22" x14ac:dyDescent="0.35">
      <c r="A1113" t="s">
        <v>1245</v>
      </c>
      <c r="B1113" s="1">
        <v>44970</v>
      </c>
      <c r="C1113" t="s">
        <v>188</v>
      </c>
      <c r="D1113" t="s">
        <v>46</v>
      </c>
      <c r="E1113">
        <v>6943069523</v>
      </c>
      <c r="F1113" t="s">
        <v>78</v>
      </c>
      <c r="G1113" t="s">
        <v>15</v>
      </c>
      <c r="H1113" t="s">
        <v>16</v>
      </c>
      <c r="I1113" t="s">
        <v>17</v>
      </c>
      <c r="J1113" t="s">
        <v>61</v>
      </c>
      <c r="K1113">
        <v>3001.95</v>
      </c>
      <c r="L1113">
        <v>163.28</v>
      </c>
      <c r="M1113" t="s">
        <v>62</v>
      </c>
      <c r="N1113">
        <v>5.4391312313662801E-2</v>
      </c>
      <c r="O1113" t="s">
        <v>11351</v>
      </c>
      <c r="P1113" t="s">
        <v>11356</v>
      </c>
      <c r="R1113" t="s">
        <v>11353</v>
      </c>
      <c r="S1113">
        <f>IF(SalesData[[#This Row],[Return Status]]="Returned",1,0)</f>
        <v>0</v>
      </c>
      <c r="T1113">
        <v>2085.91</v>
      </c>
      <c r="U1113" s="2">
        <f>EOMONTH(SalesData[[#This Row],[Order Date]],0)</f>
        <v>44985</v>
      </c>
      <c r="V1113" s="9" t="str">
        <f>"Q"&amp;INT((MONTH(SalesData[[#This Row],[Order Date]])+2)/3)&amp;"-"&amp;YEAR(SalesData[[#This Row],[Order Date]])</f>
        <v>Q1-2023</v>
      </c>
    </row>
    <row r="1114" spans="1:22" x14ac:dyDescent="0.35">
      <c r="A1114" t="s">
        <v>1246</v>
      </c>
      <c r="B1114" s="1">
        <v>44960</v>
      </c>
      <c r="C1114" t="s">
        <v>149</v>
      </c>
      <c r="D1114" t="s">
        <v>27</v>
      </c>
      <c r="E1114">
        <v>4875311980</v>
      </c>
      <c r="F1114" t="s">
        <v>357</v>
      </c>
      <c r="G1114" t="s">
        <v>164</v>
      </c>
      <c r="H1114" t="s">
        <v>165</v>
      </c>
      <c r="I1114" t="s">
        <v>36</v>
      </c>
      <c r="J1114" t="s">
        <v>62</v>
      </c>
      <c r="K1114">
        <v>2656.45</v>
      </c>
      <c r="L1114">
        <v>84.33</v>
      </c>
      <c r="M1114" t="s">
        <v>62</v>
      </c>
      <c r="N1114">
        <v>3.1745374465922599E-2</v>
      </c>
      <c r="O1114" t="s">
        <v>11351</v>
      </c>
      <c r="P1114" t="s">
        <v>11356</v>
      </c>
      <c r="R1114" t="s">
        <v>11353</v>
      </c>
      <c r="S1114">
        <f>IF(SalesData[[#This Row],[Return Status]]="Returned",1,0)</f>
        <v>0</v>
      </c>
      <c r="U1114" s="2">
        <f>EOMONTH(SalesData[[#This Row],[Order Date]],0)</f>
        <v>44985</v>
      </c>
      <c r="V1114" s="9" t="str">
        <f>"Q"&amp;INT((MONTH(SalesData[[#This Row],[Order Date]])+2)/3)&amp;"-"&amp;YEAR(SalesData[[#This Row],[Order Date]])</f>
        <v>Q1-2023</v>
      </c>
    </row>
    <row r="1115" spans="1:22" x14ac:dyDescent="0.35">
      <c r="A1115" t="s">
        <v>1247</v>
      </c>
      <c r="B1115" s="1">
        <v>44972</v>
      </c>
      <c r="C1115" t="s">
        <v>111</v>
      </c>
      <c r="D1115" t="s">
        <v>80</v>
      </c>
      <c r="E1115">
        <v>8878602039</v>
      </c>
      <c r="F1115" t="s">
        <v>103</v>
      </c>
      <c r="G1115" t="s">
        <v>23</v>
      </c>
      <c r="H1115" t="s">
        <v>24</v>
      </c>
      <c r="I1115" t="s">
        <v>17</v>
      </c>
      <c r="J1115" t="s">
        <v>62</v>
      </c>
      <c r="K1115">
        <v>190.23</v>
      </c>
      <c r="L1115">
        <v>51.9</v>
      </c>
      <c r="M1115" t="s">
        <v>62</v>
      </c>
      <c r="N1115">
        <v>0.27282762971140201</v>
      </c>
      <c r="O1115" t="s">
        <v>11361</v>
      </c>
      <c r="P1115" t="s">
        <v>11354</v>
      </c>
      <c r="R1115" t="s">
        <v>11353</v>
      </c>
      <c r="S1115">
        <f>IF(SalesData[[#This Row],[Return Status]]="Returned",1,0)</f>
        <v>0</v>
      </c>
      <c r="T1115">
        <v>2821.33</v>
      </c>
      <c r="U1115" s="2">
        <f>EOMONTH(SalesData[[#This Row],[Order Date]],0)</f>
        <v>44985</v>
      </c>
      <c r="V1115" s="9" t="str">
        <f>"Q"&amp;INT((MONTH(SalesData[[#This Row],[Order Date]])+2)/3)&amp;"-"&amp;YEAR(SalesData[[#This Row],[Order Date]])</f>
        <v>Q1-2023</v>
      </c>
    </row>
    <row r="1116" spans="1:22" x14ac:dyDescent="0.35">
      <c r="A1116" t="s">
        <v>1248</v>
      </c>
      <c r="B1116" s="1">
        <v>44977</v>
      </c>
      <c r="C1116" t="s">
        <v>97</v>
      </c>
      <c r="D1116" t="s">
        <v>145</v>
      </c>
      <c r="E1116">
        <v>8798728731</v>
      </c>
      <c r="F1116" t="s">
        <v>238</v>
      </c>
      <c r="G1116" t="s">
        <v>74</v>
      </c>
      <c r="H1116" t="s">
        <v>75</v>
      </c>
      <c r="I1116" t="s">
        <v>36</v>
      </c>
      <c r="J1116" t="s">
        <v>19</v>
      </c>
      <c r="K1116">
        <v>2889.86</v>
      </c>
      <c r="L1116">
        <v>174.94</v>
      </c>
      <c r="M1116" t="s">
        <v>19</v>
      </c>
      <c r="N1116">
        <v>6.0535804502640303E-2</v>
      </c>
      <c r="O1116" t="s">
        <v>11351</v>
      </c>
      <c r="P1116" t="s">
        <v>11356</v>
      </c>
      <c r="R1116" t="s">
        <v>11353</v>
      </c>
      <c r="S1116">
        <f>IF(SalesData[[#This Row],[Return Status]]="Returned",1,0)</f>
        <v>0</v>
      </c>
      <c r="T1116">
        <v>2420.2800000000002</v>
      </c>
      <c r="U1116" s="2">
        <f>EOMONTH(SalesData[[#This Row],[Order Date]],0)</f>
        <v>44985</v>
      </c>
      <c r="V1116" s="9" t="str">
        <f>"Q"&amp;INT((MONTH(SalesData[[#This Row],[Order Date]])+2)/3)&amp;"-"&amp;YEAR(SalesData[[#This Row],[Order Date]])</f>
        <v>Q1-2023</v>
      </c>
    </row>
    <row r="1117" spans="1:22" x14ac:dyDescent="0.35">
      <c r="A1117" t="s">
        <v>1249</v>
      </c>
      <c r="B1117" s="1">
        <v>44972</v>
      </c>
      <c r="C1117" t="s">
        <v>38</v>
      </c>
      <c r="D1117" t="s">
        <v>46</v>
      </c>
      <c r="E1117">
        <v>7005102874</v>
      </c>
      <c r="F1117" t="s">
        <v>156</v>
      </c>
      <c r="G1117" t="s">
        <v>84</v>
      </c>
      <c r="H1117" t="s">
        <v>11357</v>
      </c>
      <c r="I1117" t="s">
        <v>31</v>
      </c>
      <c r="J1117" t="s">
        <v>62</v>
      </c>
      <c r="K1117">
        <v>3658.5</v>
      </c>
      <c r="L1117">
        <v>757.83</v>
      </c>
      <c r="M1117" t="s">
        <v>62</v>
      </c>
      <c r="N1117">
        <v>0.20714227142271399</v>
      </c>
      <c r="O1117" t="s">
        <v>11351</v>
      </c>
      <c r="P1117" t="s">
        <v>11354</v>
      </c>
      <c r="R1117" t="s">
        <v>11353</v>
      </c>
      <c r="S1117">
        <f>IF(SalesData[[#This Row],[Return Status]]="Returned",1,0)</f>
        <v>0</v>
      </c>
      <c r="T1117">
        <v>847.14</v>
      </c>
      <c r="U1117" s="2">
        <f>EOMONTH(SalesData[[#This Row],[Order Date]],0)</f>
        <v>44985</v>
      </c>
      <c r="V1117" s="9" t="str">
        <f>"Q"&amp;INT((MONTH(SalesData[[#This Row],[Order Date]])+2)/3)&amp;"-"&amp;YEAR(SalesData[[#This Row],[Order Date]])</f>
        <v>Q1-2023</v>
      </c>
    </row>
    <row r="1118" spans="1:22" x14ac:dyDescent="0.35">
      <c r="A1118" t="s">
        <v>1285</v>
      </c>
      <c r="B1118" s="1">
        <v>44963</v>
      </c>
      <c r="C1118" t="s">
        <v>113</v>
      </c>
      <c r="D1118" t="s">
        <v>46</v>
      </c>
      <c r="E1118">
        <v>490214441</v>
      </c>
      <c r="F1118" t="s">
        <v>33</v>
      </c>
      <c r="G1118" t="s">
        <v>34</v>
      </c>
      <c r="H1118" t="s">
        <v>35</v>
      </c>
      <c r="I1118" t="s">
        <v>36</v>
      </c>
      <c r="J1118" t="s">
        <v>43</v>
      </c>
      <c r="K1118">
        <v>1181.8</v>
      </c>
      <c r="L1118">
        <v>246.68</v>
      </c>
      <c r="M1118" t="s">
        <v>43</v>
      </c>
      <c r="N1118">
        <v>0.20873244203756999</v>
      </c>
      <c r="O1118" t="s">
        <v>11351</v>
      </c>
      <c r="P1118" t="s">
        <v>11354</v>
      </c>
      <c r="Q1118" t="s">
        <v>11359</v>
      </c>
      <c r="R1118" t="s">
        <v>11360</v>
      </c>
      <c r="S1118">
        <f>IF(SalesData[[#This Row],[Return Status]]="Returned",1,0)</f>
        <v>1</v>
      </c>
      <c r="U1118" s="2">
        <f>EOMONTH(SalesData[[#This Row],[Order Date]],0)</f>
        <v>44985</v>
      </c>
      <c r="V1118" s="9" t="str">
        <f>"Q"&amp;INT((MONTH(SalesData[[#This Row],[Order Date]])+2)/3)&amp;"-"&amp;YEAR(SalesData[[#This Row],[Order Date]])</f>
        <v>Q1-2023</v>
      </c>
    </row>
    <row r="1119" spans="1:22" x14ac:dyDescent="0.35">
      <c r="A1119" t="s">
        <v>1250</v>
      </c>
      <c r="B1119" s="1">
        <v>44972</v>
      </c>
      <c r="C1119" t="s">
        <v>21</v>
      </c>
      <c r="D1119" t="s">
        <v>145</v>
      </c>
      <c r="E1119">
        <v>1046627501</v>
      </c>
      <c r="F1119" t="s">
        <v>410</v>
      </c>
      <c r="G1119" t="s">
        <v>29</v>
      </c>
      <c r="H1119" t="s">
        <v>30</v>
      </c>
      <c r="I1119" t="s">
        <v>31</v>
      </c>
      <c r="J1119" t="s">
        <v>62</v>
      </c>
      <c r="K1119">
        <v>1393.36</v>
      </c>
      <c r="L1119">
        <v>352.26</v>
      </c>
      <c r="M1119" t="s">
        <v>62</v>
      </c>
      <c r="N1119">
        <v>0.25281334328529598</v>
      </c>
      <c r="O1119" t="s">
        <v>11351</v>
      </c>
      <c r="P1119" t="s">
        <v>11354</v>
      </c>
      <c r="R1119" t="s">
        <v>11353</v>
      </c>
      <c r="S1119">
        <f>IF(SalesData[[#This Row],[Return Status]]="Returned",1,0)</f>
        <v>0</v>
      </c>
      <c r="T1119">
        <v>2788.38</v>
      </c>
      <c r="U1119" s="2">
        <f>EOMONTH(SalesData[[#This Row],[Order Date]],0)</f>
        <v>44985</v>
      </c>
      <c r="V1119" s="9" t="str">
        <f>"Q"&amp;INT((MONTH(SalesData[[#This Row],[Order Date]])+2)/3)&amp;"-"&amp;YEAR(SalesData[[#This Row],[Order Date]])</f>
        <v>Q1-2023</v>
      </c>
    </row>
    <row r="1120" spans="1:22" x14ac:dyDescent="0.35">
      <c r="A1120" t="s">
        <v>1251</v>
      </c>
      <c r="B1120" s="1">
        <v>44960</v>
      </c>
      <c r="C1120" t="s">
        <v>45</v>
      </c>
      <c r="D1120" t="s">
        <v>99</v>
      </c>
      <c r="E1120">
        <v>3095872383</v>
      </c>
      <c r="F1120" t="s">
        <v>410</v>
      </c>
      <c r="G1120" t="s">
        <v>11370</v>
      </c>
      <c r="H1120" t="s">
        <v>30</v>
      </c>
      <c r="I1120" t="s">
        <v>31</v>
      </c>
      <c r="J1120" t="s">
        <v>62</v>
      </c>
      <c r="K1120">
        <v>1691.15</v>
      </c>
      <c r="L1120">
        <v>497.22</v>
      </c>
      <c r="M1120" t="s">
        <v>62</v>
      </c>
      <c r="N1120">
        <v>0.29401294976790898</v>
      </c>
      <c r="O1120" t="s">
        <v>11351</v>
      </c>
      <c r="P1120" t="s">
        <v>11354</v>
      </c>
      <c r="R1120" t="s">
        <v>11353</v>
      </c>
      <c r="S1120">
        <f>IF(SalesData[[#This Row],[Return Status]]="Returned",1,0)</f>
        <v>0</v>
      </c>
      <c r="U1120" s="2">
        <f>EOMONTH(SalesData[[#This Row],[Order Date]],0)</f>
        <v>44985</v>
      </c>
      <c r="V1120" s="9" t="str">
        <f>"Q"&amp;INT((MONTH(SalesData[[#This Row],[Order Date]])+2)/3)&amp;"-"&amp;YEAR(SalesData[[#This Row],[Order Date]])</f>
        <v>Q1-2023</v>
      </c>
    </row>
    <row r="1121" spans="1:22" x14ac:dyDescent="0.35">
      <c r="A1121" t="s">
        <v>1252</v>
      </c>
      <c r="B1121" s="1">
        <v>44981</v>
      </c>
      <c r="C1121" t="s">
        <v>106</v>
      </c>
      <c r="D1121" t="s">
        <v>39</v>
      </c>
      <c r="E1121">
        <v>150196797</v>
      </c>
      <c r="F1121" t="s">
        <v>312</v>
      </c>
      <c r="G1121" t="s">
        <v>141</v>
      </c>
      <c r="H1121" t="s">
        <v>121</v>
      </c>
      <c r="I1121" t="s">
        <v>17</v>
      </c>
      <c r="J1121" t="s">
        <v>43</v>
      </c>
      <c r="K1121">
        <v>250.18</v>
      </c>
      <c r="L1121">
        <v>64.81</v>
      </c>
      <c r="M1121" t="s">
        <v>43</v>
      </c>
      <c r="N1121">
        <v>0.25905348149332502</v>
      </c>
      <c r="O1121" t="s">
        <v>11361</v>
      </c>
      <c r="P1121" t="s">
        <v>11354</v>
      </c>
      <c r="R1121" t="s">
        <v>11353</v>
      </c>
      <c r="S1121">
        <f>IF(SalesData[[#This Row],[Return Status]]="Returned",1,0)</f>
        <v>0</v>
      </c>
      <c r="T1121">
        <v>2793.38</v>
      </c>
      <c r="U1121" s="2">
        <f>EOMONTH(SalesData[[#This Row],[Order Date]],0)</f>
        <v>44985</v>
      </c>
      <c r="V1121" s="9" t="str">
        <f>"Q"&amp;INT((MONTH(SalesData[[#This Row],[Order Date]])+2)/3)&amp;"-"&amp;YEAR(SalesData[[#This Row],[Order Date]])</f>
        <v>Q1-2023</v>
      </c>
    </row>
    <row r="1122" spans="1:22" x14ac:dyDescent="0.35">
      <c r="A1122" t="s">
        <v>1253</v>
      </c>
      <c r="B1122" s="1">
        <v>44975</v>
      </c>
      <c r="C1122" t="s">
        <v>49</v>
      </c>
      <c r="D1122" t="s">
        <v>39</v>
      </c>
      <c r="E1122">
        <v>493795829</v>
      </c>
      <c r="F1122" t="s">
        <v>107</v>
      </c>
      <c r="G1122" t="s">
        <v>15</v>
      </c>
      <c r="H1122" t="s">
        <v>16</v>
      </c>
      <c r="I1122" t="s">
        <v>17</v>
      </c>
      <c r="J1122" t="s">
        <v>18</v>
      </c>
      <c r="K1122">
        <v>4574.1400000000003</v>
      </c>
      <c r="L1122">
        <v>1138.27</v>
      </c>
      <c r="M1122" t="s">
        <v>19</v>
      </c>
      <c r="N1122">
        <v>0.24884896395825201</v>
      </c>
      <c r="O1122" t="s">
        <v>11351</v>
      </c>
      <c r="P1122" t="s">
        <v>11354</v>
      </c>
      <c r="R1122" t="s">
        <v>11353</v>
      </c>
      <c r="S1122">
        <f>IF(SalesData[[#This Row],[Return Status]]="Returned",1,0)</f>
        <v>0</v>
      </c>
      <c r="T1122">
        <v>2085.91</v>
      </c>
      <c r="U1122" s="2">
        <f>EOMONTH(SalesData[[#This Row],[Order Date]],0)</f>
        <v>44985</v>
      </c>
      <c r="V1122" s="9" t="str">
        <f>"Q"&amp;INT((MONTH(SalesData[[#This Row],[Order Date]])+2)/3)&amp;"-"&amp;YEAR(SalesData[[#This Row],[Order Date]])</f>
        <v>Q1-2023</v>
      </c>
    </row>
    <row r="1123" spans="1:22" x14ac:dyDescent="0.35">
      <c r="A1123" t="s">
        <v>1255</v>
      </c>
      <c r="B1123" s="1">
        <v>44980</v>
      </c>
      <c r="C1123" t="s">
        <v>113</v>
      </c>
      <c r="D1123" t="s">
        <v>39</v>
      </c>
      <c r="E1123">
        <v>7244343549</v>
      </c>
      <c r="F1123" t="s">
        <v>147</v>
      </c>
      <c r="G1123" t="s">
        <v>84</v>
      </c>
      <c r="H1123" t="s">
        <v>85</v>
      </c>
      <c r="I1123" t="s">
        <v>31</v>
      </c>
      <c r="J1123" t="s">
        <v>19</v>
      </c>
      <c r="K1123">
        <v>2393.23</v>
      </c>
      <c r="L1123">
        <v>289.92</v>
      </c>
      <c r="M1123" t="s">
        <v>19</v>
      </c>
      <c r="N1123">
        <v>0.12114172060353599</v>
      </c>
      <c r="O1123" t="s">
        <v>11351</v>
      </c>
      <c r="P1123" t="s">
        <v>11352</v>
      </c>
      <c r="R1123" t="s">
        <v>11353</v>
      </c>
      <c r="S1123">
        <f>IF(SalesData[[#This Row],[Return Status]]="Returned",1,0)</f>
        <v>0</v>
      </c>
      <c r="T1123">
        <v>847.14</v>
      </c>
      <c r="U1123" s="2">
        <f>EOMONTH(SalesData[[#This Row],[Order Date]],0)</f>
        <v>44985</v>
      </c>
      <c r="V1123" s="9" t="str">
        <f>"Q"&amp;INT((MONTH(SalesData[[#This Row],[Order Date]])+2)/3)&amp;"-"&amp;YEAR(SalesData[[#This Row],[Order Date]])</f>
        <v>Q1-2023</v>
      </c>
    </row>
    <row r="1124" spans="1:22" x14ac:dyDescent="0.35">
      <c r="A1124" t="s">
        <v>1256</v>
      </c>
      <c r="B1124" s="1">
        <v>44968</v>
      </c>
      <c r="C1124" t="s">
        <v>124</v>
      </c>
      <c r="D1124" t="s">
        <v>46</v>
      </c>
      <c r="E1124">
        <v>3480424796</v>
      </c>
      <c r="F1124" t="s">
        <v>387</v>
      </c>
      <c r="G1124" t="s">
        <v>11379</v>
      </c>
      <c r="H1124" t="s">
        <v>90</v>
      </c>
      <c r="I1124" t="s">
        <v>31</v>
      </c>
      <c r="J1124" t="s">
        <v>18</v>
      </c>
      <c r="K1124">
        <v>2106.37</v>
      </c>
      <c r="L1124">
        <v>264.70999999999998</v>
      </c>
      <c r="M1124" t="s">
        <v>19</v>
      </c>
      <c r="N1124">
        <v>0.12567117837796801</v>
      </c>
      <c r="O1124" t="s">
        <v>11351</v>
      </c>
      <c r="P1124" t="s">
        <v>11352</v>
      </c>
      <c r="R1124" t="s">
        <v>11353</v>
      </c>
      <c r="S1124">
        <f>IF(SalesData[[#This Row],[Return Status]]="Returned",1,0)</f>
        <v>0</v>
      </c>
      <c r="U1124" s="2">
        <f>EOMONTH(SalesData[[#This Row],[Order Date]],0)</f>
        <v>44985</v>
      </c>
      <c r="V1124" s="9" t="str">
        <f>"Q"&amp;INT((MONTH(SalesData[[#This Row],[Order Date]])+2)/3)&amp;"-"&amp;YEAR(SalesData[[#This Row],[Order Date]])</f>
        <v>Q1-2023</v>
      </c>
    </row>
    <row r="1125" spans="1:22" x14ac:dyDescent="0.35">
      <c r="A1125" t="s">
        <v>1257</v>
      </c>
      <c r="B1125" s="1">
        <v>44971</v>
      </c>
      <c r="C1125" t="s">
        <v>188</v>
      </c>
      <c r="D1125" t="s">
        <v>145</v>
      </c>
      <c r="E1125">
        <v>2549203693</v>
      </c>
      <c r="F1125" t="s">
        <v>387</v>
      </c>
      <c r="G1125" t="s">
        <v>89</v>
      </c>
      <c r="H1125" t="s">
        <v>90</v>
      </c>
      <c r="I1125" t="s">
        <v>31</v>
      </c>
      <c r="J1125" t="s">
        <v>19</v>
      </c>
      <c r="K1125">
        <v>4563.6099999999997</v>
      </c>
      <c r="L1125">
        <v>973.27</v>
      </c>
      <c r="M1125" t="s">
        <v>19</v>
      </c>
      <c r="N1125">
        <v>0.21326756668514599</v>
      </c>
      <c r="O1125" t="s">
        <v>11351</v>
      </c>
      <c r="P1125" t="s">
        <v>11354</v>
      </c>
      <c r="R1125" t="s">
        <v>11353</v>
      </c>
      <c r="S1125">
        <f>IF(SalesData[[#This Row],[Return Status]]="Returned",1,0)</f>
        <v>0</v>
      </c>
      <c r="T1125">
        <v>207.68</v>
      </c>
      <c r="U1125" s="2">
        <f>EOMONTH(SalesData[[#This Row],[Order Date]],0)</f>
        <v>44985</v>
      </c>
      <c r="V1125" s="9" t="str">
        <f>"Q"&amp;INT((MONTH(SalesData[[#This Row],[Order Date]])+2)/3)&amp;"-"&amp;YEAR(SalesData[[#This Row],[Order Date]])</f>
        <v>Q1-2023</v>
      </c>
    </row>
    <row r="1126" spans="1:22" x14ac:dyDescent="0.35">
      <c r="A1126" t="s">
        <v>1258</v>
      </c>
      <c r="B1126" s="1">
        <v>44963</v>
      </c>
      <c r="C1126" t="s">
        <v>57</v>
      </c>
      <c r="D1126" t="s">
        <v>72</v>
      </c>
      <c r="E1126">
        <v>7569001842</v>
      </c>
      <c r="F1126" t="s">
        <v>114</v>
      </c>
      <c r="G1126" t="s">
        <v>59</v>
      </c>
      <c r="H1126" t="s">
        <v>60</v>
      </c>
      <c r="I1126" t="s">
        <v>31</v>
      </c>
      <c r="J1126" t="s">
        <v>42</v>
      </c>
      <c r="K1126">
        <v>2252.91</v>
      </c>
      <c r="L1126">
        <v>253.83</v>
      </c>
      <c r="M1126" t="s">
        <v>43</v>
      </c>
      <c r="N1126">
        <v>0.11266761654926299</v>
      </c>
      <c r="O1126" t="s">
        <v>11351</v>
      </c>
      <c r="P1126" t="s">
        <v>11352</v>
      </c>
      <c r="R1126" t="s">
        <v>11353</v>
      </c>
      <c r="S1126">
        <f>IF(SalesData[[#This Row],[Return Status]]="Returned",1,0)</f>
        <v>0</v>
      </c>
      <c r="T1126">
        <v>2183.56</v>
      </c>
      <c r="U1126" s="2">
        <f>EOMONTH(SalesData[[#This Row],[Order Date]],0)</f>
        <v>44985</v>
      </c>
      <c r="V1126" s="9" t="str">
        <f>"Q"&amp;INT((MONTH(SalesData[[#This Row],[Order Date]])+2)/3)&amp;"-"&amp;YEAR(SalesData[[#This Row],[Order Date]])</f>
        <v>Q1-2023</v>
      </c>
    </row>
    <row r="1127" spans="1:22" x14ac:dyDescent="0.35">
      <c r="A1127" t="s">
        <v>1259</v>
      </c>
      <c r="B1127" s="1">
        <v>44969</v>
      </c>
      <c r="C1127" t="s">
        <v>149</v>
      </c>
      <c r="D1127" t="s">
        <v>39</v>
      </c>
      <c r="E1127">
        <v>7153902262</v>
      </c>
      <c r="F1127" t="s">
        <v>40</v>
      </c>
      <c r="G1127" t="s">
        <v>69</v>
      </c>
      <c r="H1127" t="s">
        <v>41</v>
      </c>
      <c r="I1127" t="s">
        <v>31</v>
      </c>
      <c r="J1127" t="s">
        <v>19</v>
      </c>
      <c r="K1127">
        <v>72.78</v>
      </c>
      <c r="L1127">
        <v>16.329999999999998</v>
      </c>
      <c r="M1127" t="s">
        <v>19</v>
      </c>
      <c r="N1127">
        <v>0.22437482824951899</v>
      </c>
      <c r="O1127" t="s">
        <v>11361</v>
      </c>
      <c r="P1127" t="s">
        <v>11354</v>
      </c>
      <c r="R1127" t="s">
        <v>11353</v>
      </c>
      <c r="S1127">
        <f>IF(SalesData[[#This Row],[Return Status]]="Returned",1,0)</f>
        <v>0</v>
      </c>
      <c r="T1127">
        <v>2081.52</v>
      </c>
      <c r="U1127" s="2">
        <f>EOMONTH(SalesData[[#This Row],[Order Date]],0)</f>
        <v>44985</v>
      </c>
      <c r="V1127" s="9" t="str">
        <f>"Q"&amp;INT((MONTH(SalesData[[#This Row],[Order Date]])+2)/3)&amp;"-"&amp;YEAR(SalesData[[#This Row],[Order Date]])</f>
        <v>Q1-2023</v>
      </c>
    </row>
    <row r="1128" spans="1:22" x14ac:dyDescent="0.35">
      <c r="A1128" t="s">
        <v>1260</v>
      </c>
      <c r="B1128" s="1">
        <v>44959</v>
      </c>
      <c r="C1128" t="s">
        <v>77</v>
      </c>
      <c r="D1128" t="s">
        <v>80</v>
      </c>
      <c r="E1128">
        <v>1442787355</v>
      </c>
      <c r="F1128" t="s">
        <v>133</v>
      </c>
      <c r="G1128" t="s">
        <v>89</v>
      </c>
      <c r="H1128" t="s">
        <v>90</v>
      </c>
      <c r="I1128" t="s">
        <v>31</v>
      </c>
      <c r="J1128" t="s">
        <v>43</v>
      </c>
      <c r="K1128">
        <v>642.21</v>
      </c>
      <c r="L1128">
        <v>126.64</v>
      </c>
      <c r="M1128" t="s">
        <v>43</v>
      </c>
      <c r="N1128">
        <v>0.19719406424689701</v>
      </c>
      <c r="O1128" t="s">
        <v>11355</v>
      </c>
      <c r="P1128" t="s">
        <v>11352</v>
      </c>
      <c r="R1128" t="s">
        <v>11353</v>
      </c>
      <c r="S1128">
        <f>IF(SalesData[[#This Row],[Return Status]]="Returned",1,0)</f>
        <v>0</v>
      </c>
      <c r="T1128">
        <v>207.68</v>
      </c>
      <c r="U1128" s="2">
        <f>EOMONTH(SalesData[[#This Row],[Order Date]],0)</f>
        <v>44985</v>
      </c>
      <c r="V1128" s="9" t="str">
        <f>"Q"&amp;INT((MONTH(SalesData[[#This Row],[Order Date]])+2)/3)&amp;"-"&amp;YEAR(SalesData[[#This Row],[Order Date]])</f>
        <v>Q1-2023</v>
      </c>
    </row>
    <row r="1129" spans="1:22" x14ac:dyDescent="0.35">
      <c r="A1129" t="s">
        <v>1261</v>
      </c>
      <c r="B1129" s="1">
        <v>44960</v>
      </c>
      <c r="C1129" t="s">
        <v>188</v>
      </c>
      <c r="D1129" t="s">
        <v>72</v>
      </c>
      <c r="E1129">
        <v>9393439690</v>
      </c>
      <c r="F1129" t="s">
        <v>58</v>
      </c>
      <c r="G1129" t="s">
        <v>59</v>
      </c>
      <c r="H1129" t="s">
        <v>60</v>
      </c>
      <c r="I1129" t="s">
        <v>31</v>
      </c>
      <c r="J1129" t="s">
        <v>65</v>
      </c>
      <c r="K1129">
        <v>3960.1</v>
      </c>
      <c r="L1129">
        <v>855.38</v>
      </c>
      <c r="M1129" t="s">
        <v>65</v>
      </c>
      <c r="N1129">
        <v>0.21599959596979901</v>
      </c>
      <c r="O1129" t="s">
        <v>11351</v>
      </c>
      <c r="P1129" t="s">
        <v>11354</v>
      </c>
      <c r="R1129" t="s">
        <v>11353</v>
      </c>
      <c r="S1129">
        <f>IF(SalesData[[#This Row],[Return Status]]="Returned",1,0)</f>
        <v>0</v>
      </c>
      <c r="T1129">
        <v>2183.56</v>
      </c>
      <c r="U1129" s="2">
        <f>EOMONTH(SalesData[[#This Row],[Order Date]],0)</f>
        <v>44985</v>
      </c>
      <c r="V1129" s="9" t="str">
        <f>"Q"&amp;INT((MONTH(SalesData[[#This Row],[Order Date]])+2)/3)&amp;"-"&amp;YEAR(SalesData[[#This Row],[Order Date]])</f>
        <v>Q1-2023</v>
      </c>
    </row>
    <row r="1130" spans="1:22" x14ac:dyDescent="0.35">
      <c r="A1130" t="s">
        <v>1262</v>
      </c>
      <c r="B1130" s="1">
        <v>44968</v>
      </c>
      <c r="C1130" t="s">
        <v>184</v>
      </c>
      <c r="D1130" t="s">
        <v>13</v>
      </c>
      <c r="E1130">
        <v>3307345330</v>
      </c>
      <c r="F1130" t="s">
        <v>28</v>
      </c>
      <c r="G1130" t="s">
        <v>29</v>
      </c>
      <c r="H1130" t="s">
        <v>11357</v>
      </c>
      <c r="I1130" t="s">
        <v>31</v>
      </c>
      <c r="J1130" t="s">
        <v>18</v>
      </c>
      <c r="K1130">
        <v>1479.74</v>
      </c>
      <c r="L1130">
        <v>234.43</v>
      </c>
      <c r="M1130" t="s">
        <v>19</v>
      </c>
      <c r="N1130">
        <v>0.15842648032762499</v>
      </c>
      <c r="O1130" t="s">
        <v>11351</v>
      </c>
      <c r="P1130" t="s">
        <v>11352</v>
      </c>
      <c r="R1130" t="s">
        <v>11353</v>
      </c>
      <c r="S1130">
        <f>IF(SalesData[[#This Row],[Return Status]]="Returned",1,0)</f>
        <v>0</v>
      </c>
      <c r="T1130">
        <v>2788.38</v>
      </c>
      <c r="U1130" s="2">
        <f>EOMONTH(SalesData[[#This Row],[Order Date]],0)</f>
        <v>44985</v>
      </c>
      <c r="V1130" s="9" t="str">
        <f>"Q"&amp;INT((MONTH(SalesData[[#This Row],[Order Date]])+2)/3)&amp;"-"&amp;YEAR(SalesData[[#This Row],[Order Date]])</f>
        <v>Q1-2023</v>
      </c>
    </row>
    <row r="1131" spans="1:22" x14ac:dyDescent="0.35">
      <c r="A1131" t="s">
        <v>1263</v>
      </c>
      <c r="B1131" s="1">
        <v>44980</v>
      </c>
      <c r="C1131" t="s">
        <v>194</v>
      </c>
      <c r="D1131" t="s">
        <v>13</v>
      </c>
      <c r="E1131">
        <v>6023251071</v>
      </c>
      <c r="F1131" t="s">
        <v>185</v>
      </c>
      <c r="G1131" t="s">
        <v>164</v>
      </c>
      <c r="H1131" t="s">
        <v>165</v>
      </c>
      <c r="I1131" t="s">
        <v>36</v>
      </c>
      <c r="J1131" t="s">
        <v>42</v>
      </c>
      <c r="K1131">
        <v>3177.57</v>
      </c>
      <c r="L1131">
        <v>694.4</v>
      </c>
      <c r="M1131" t="s">
        <v>43</v>
      </c>
      <c r="N1131">
        <v>0.21853177113328701</v>
      </c>
      <c r="O1131" t="s">
        <v>11351</v>
      </c>
      <c r="P1131" t="s">
        <v>11354</v>
      </c>
      <c r="R1131" t="s">
        <v>11353</v>
      </c>
      <c r="S1131">
        <f>IF(SalesData[[#This Row],[Return Status]]="Returned",1,0)</f>
        <v>0</v>
      </c>
      <c r="U1131" s="2">
        <f>EOMONTH(SalesData[[#This Row],[Order Date]],0)</f>
        <v>44985</v>
      </c>
      <c r="V1131" s="9" t="str">
        <f>"Q"&amp;INT((MONTH(SalesData[[#This Row],[Order Date]])+2)/3)&amp;"-"&amp;YEAR(SalesData[[#This Row],[Order Date]])</f>
        <v>Q1-2023</v>
      </c>
    </row>
    <row r="1132" spans="1:22" x14ac:dyDescent="0.35">
      <c r="A1132" t="s">
        <v>1265</v>
      </c>
      <c r="B1132" s="1">
        <v>44973</v>
      </c>
      <c r="C1132" t="s">
        <v>106</v>
      </c>
      <c r="D1132" t="s">
        <v>13</v>
      </c>
      <c r="E1132">
        <v>5755716632</v>
      </c>
      <c r="F1132" t="s">
        <v>81</v>
      </c>
      <c r="G1132" t="s">
        <v>545</v>
      </c>
      <c r="H1132" t="s">
        <v>75</v>
      </c>
      <c r="I1132" t="s">
        <v>36</v>
      </c>
      <c r="J1132" t="s">
        <v>65</v>
      </c>
      <c r="K1132">
        <v>619.22</v>
      </c>
      <c r="L1132">
        <v>87.21</v>
      </c>
      <c r="M1132" t="s">
        <v>65</v>
      </c>
      <c r="N1132">
        <v>0.140838474209489</v>
      </c>
      <c r="O1132" t="s">
        <v>11355</v>
      </c>
      <c r="P1132" t="s">
        <v>11352</v>
      </c>
      <c r="R1132" t="s">
        <v>11353</v>
      </c>
      <c r="S1132">
        <f>IF(SalesData[[#This Row],[Return Status]]="Returned",1,0)</f>
        <v>0</v>
      </c>
      <c r="U1132" s="2">
        <f>EOMONTH(SalesData[[#This Row],[Order Date]],0)</f>
        <v>44985</v>
      </c>
      <c r="V1132" s="9" t="str">
        <f>"Q"&amp;INT((MONTH(SalesData[[#This Row],[Order Date]])+2)/3)&amp;"-"&amp;YEAR(SalesData[[#This Row],[Order Date]])</f>
        <v>Q1-2023</v>
      </c>
    </row>
    <row r="1133" spans="1:22" x14ac:dyDescent="0.35">
      <c r="A1133" t="s">
        <v>1266</v>
      </c>
      <c r="B1133" s="1">
        <v>44975</v>
      </c>
      <c r="C1133" t="s">
        <v>38</v>
      </c>
      <c r="D1133" t="s">
        <v>46</v>
      </c>
      <c r="E1133">
        <v>7615042059</v>
      </c>
      <c r="F1133" t="s">
        <v>14</v>
      </c>
      <c r="G1133" t="s">
        <v>15</v>
      </c>
      <c r="H1133" t="s">
        <v>16</v>
      </c>
      <c r="I1133" t="s">
        <v>17</v>
      </c>
      <c r="J1133" t="s">
        <v>42</v>
      </c>
      <c r="K1133">
        <v>2986.32</v>
      </c>
      <c r="L1133">
        <v>460.96</v>
      </c>
      <c r="M1133" t="s">
        <v>43</v>
      </c>
      <c r="N1133">
        <v>0.15435720217525201</v>
      </c>
      <c r="O1133" t="s">
        <v>11351</v>
      </c>
      <c r="P1133" t="s">
        <v>11352</v>
      </c>
      <c r="R1133" t="s">
        <v>11353</v>
      </c>
      <c r="S1133">
        <f>IF(SalesData[[#This Row],[Return Status]]="Returned",1,0)</f>
        <v>0</v>
      </c>
      <c r="T1133">
        <v>2085.91</v>
      </c>
      <c r="U1133" s="2">
        <f>EOMONTH(SalesData[[#This Row],[Order Date]],0)</f>
        <v>44985</v>
      </c>
      <c r="V1133" s="9" t="str">
        <f>"Q"&amp;INT((MONTH(SalesData[[#This Row],[Order Date]])+2)/3)&amp;"-"&amp;YEAR(SalesData[[#This Row],[Order Date]])</f>
        <v>Q1-2023</v>
      </c>
    </row>
    <row r="1134" spans="1:22" x14ac:dyDescent="0.35">
      <c r="A1134" t="s">
        <v>1267</v>
      </c>
      <c r="B1134" s="1">
        <v>44968</v>
      </c>
      <c r="C1134" t="s">
        <v>188</v>
      </c>
      <c r="D1134" t="s">
        <v>46</v>
      </c>
      <c r="E1134">
        <v>1014610392</v>
      </c>
      <c r="F1134" t="s">
        <v>14</v>
      </c>
      <c r="G1134" t="s">
        <v>859</v>
      </c>
      <c r="H1134" t="s">
        <v>16</v>
      </c>
      <c r="I1134" t="s">
        <v>17</v>
      </c>
      <c r="J1134" t="s">
        <v>19</v>
      </c>
      <c r="K1134">
        <v>3289.09</v>
      </c>
      <c r="L1134">
        <v>441.35</v>
      </c>
      <c r="M1134" t="s">
        <v>19</v>
      </c>
      <c r="N1134">
        <v>0.13418605146104201</v>
      </c>
      <c r="O1134" t="s">
        <v>11351</v>
      </c>
      <c r="P1134" t="s">
        <v>11352</v>
      </c>
      <c r="R1134" t="s">
        <v>11353</v>
      </c>
      <c r="S1134">
        <f>IF(SalesData[[#This Row],[Return Status]]="Returned",1,0)</f>
        <v>0</v>
      </c>
      <c r="U1134" s="2">
        <f>EOMONTH(SalesData[[#This Row],[Order Date]],0)</f>
        <v>44985</v>
      </c>
      <c r="V1134" s="9" t="str">
        <f>"Q"&amp;INT((MONTH(SalesData[[#This Row],[Order Date]])+2)/3)&amp;"-"&amp;YEAR(SalesData[[#This Row],[Order Date]])</f>
        <v>Q1-2023</v>
      </c>
    </row>
    <row r="1135" spans="1:22" x14ac:dyDescent="0.35">
      <c r="A1135" t="s">
        <v>1268</v>
      </c>
      <c r="B1135" s="1">
        <v>44977</v>
      </c>
      <c r="C1135" t="s">
        <v>184</v>
      </c>
      <c r="D1135" t="s">
        <v>27</v>
      </c>
      <c r="E1135">
        <v>6905096568</v>
      </c>
      <c r="F1135" t="s">
        <v>154</v>
      </c>
      <c r="G1135" t="s">
        <v>29</v>
      </c>
      <c r="H1135" t="s">
        <v>30</v>
      </c>
      <c r="I1135" t="s">
        <v>31</v>
      </c>
      <c r="J1135" t="s">
        <v>19</v>
      </c>
      <c r="K1135">
        <v>2406.25</v>
      </c>
      <c r="L1135">
        <v>173.59</v>
      </c>
      <c r="M1135" t="s">
        <v>19</v>
      </c>
      <c r="N1135">
        <v>7.2141298701298706E-2</v>
      </c>
      <c r="O1135" t="s">
        <v>11351</v>
      </c>
      <c r="P1135" t="s">
        <v>11356</v>
      </c>
      <c r="R1135" t="s">
        <v>11353</v>
      </c>
      <c r="S1135">
        <f>IF(SalesData[[#This Row],[Return Status]]="Returned",1,0)</f>
        <v>0</v>
      </c>
      <c r="T1135">
        <v>2788.38</v>
      </c>
      <c r="U1135" s="2">
        <f>EOMONTH(SalesData[[#This Row],[Order Date]],0)</f>
        <v>44985</v>
      </c>
      <c r="V1135" s="9" t="str">
        <f>"Q"&amp;INT((MONTH(SalesData[[#This Row],[Order Date]])+2)/3)&amp;"-"&amp;YEAR(SalesData[[#This Row],[Order Date]])</f>
        <v>Q1-2023</v>
      </c>
    </row>
    <row r="1136" spans="1:22" x14ac:dyDescent="0.35">
      <c r="A1136" t="s">
        <v>1269</v>
      </c>
      <c r="B1136" s="1">
        <v>44984</v>
      </c>
      <c r="C1136" t="s">
        <v>77</v>
      </c>
      <c r="D1136" t="s">
        <v>39</v>
      </c>
      <c r="E1136">
        <v>3564078308</v>
      </c>
      <c r="F1136" t="s">
        <v>410</v>
      </c>
      <c r="G1136" t="s">
        <v>29</v>
      </c>
      <c r="H1136" t="s">
        <v>30</v>
      </c>
      <c r="I1136" t="s">
        <v>31</v>
      </c>
      <c r="J1136" t="s">
        <v>18</v>
      </c>
      <c r="K1136">
        <v>534.14</v>
      </c>
      <c r="L1136">
        <v>52.84</v>
      </c>
      <c r="M1136" t="s">
        <v>19</v>
      </c>
      <c r="N1136">
        <v>9.8925375369753196E-2</v>
      </c>
      <c r="O1136" t="s">
        <v>11355</v>
      </c>
      <c r="P1136" t="s">
        <v>11356</v>
      </c>
      <c r="R1136" t="s">
        <v>11353</v>
      </c>
      <c r="S1136">
        <f>IF(SalesData[[#This Row],[Return Status]]="Returned",1,0)</f>
        <v>0</v>
      </c>
      <c r="T1136">
        <v>2788.38</v>
      </c>
      <c r="U1136" s="2">
        <f>EOMONTH(SalesData[[#This Row],[Order Date]],0)</f>
        <v>44985</v>
      </c>
      <c r="V1136" s="9" t="str">
        <f>"Q"&amp;INT((MONTH(SalesData[[#This Row],[Order Date]])+2)/3)&amp;"-"&amp;YEAR(SalesData[[#This Row],[Order Date]])</f>
        <v>Q1-2023</v>
      </c>
    </row>
    <row r="1137" spans="1:22" x14ac:dyDescent="0.35">
      <c r="A1137" t="s">
        <v>1270</v>
      </c>
      <c r="B1137" s="1">
        <v>44977</v>
      </c>
      <c r="C1137" t="s">
        <v>162</v>
      </c>
      <c r="D1137" t="s">
        <v>46</v>
      </c>
      <c r="E1137">
        <v>6688675185</v>
      </c>
      <c r="F1137" t="s">
        <v>152</v>
      </c>
      <c r="G1137" t="s">
        <v>23</v>
      </c>
      <c r="H1137" t="s">
        <v>24</v>
      </c>
      <c r="I1137" t="s">
        <v>17</v>
      </c>
      <c r="J1137" t="s">
        <v>18</v>
      </c>
      <c r="K1137">
        <v>1768.45</v>
      </c>
      <c r="L1137">
        <v>343.18</v>
      </c>
      <c r="M1137" t="s">
        <v>19</v>
      </c>
      <c r="N1137">
        <v>0.19405694252028599</v>
      </c>
      <c r="O1137" t="s">
        <v>11351</v>
      </c>
      <c r="P1137" t="s">
        <v>11352</v>
      </c>
      <c r="R1137" t="s">
        <v>11353</v>
      </c>
      <c r="S1137">
        <f>IF(SalesData[[#This Row],[Return Status]]="Returned",1,0)</f>
        <v>0</v>
      </c>
      <c r="T1137">
        <v>2821.33</v>
      </c>
      <c r="U1137" s="2">
        <f>EOMONTH(SalesData[[#This Row],[Order Date]],0)</f>
        <v>44985</v>
      </c>
      <c r="V1137" s="9" t="str">
        <f>"Q"&amp;INT((MONTH(SalesData[[#This Row],[Order Date]])+2)/3)&amp;"-"&amp;YEAR(SalesData[[#This Row],[Order Date]])</f>
        <v>Q1-2023</v>
      </c>
    </row>
    <row r="1138" spans="1:22" x14ac:dyDescent="0.35">
      <c r="A1138" t="s">
        <v>1271</v>
      </c>
      <c r="B1138" s="1">
        <v>44972</v>
      </c>
      <c r="C1138" t="s">
        <v>97</v>
      </c>
      <c r="D1138" t="s">
        <v>39</v>
      </c>
      <c r="E1138">
        <v>3920025856</v>
      </c>
      <c r="F1138" t="s">
        <v>109</v>
      </c>
      <c r="G1138" t="s">
        <v>59</v>
      </c>
      <c r="H1138" t="s">
        <v>11357</v>
      </c>
      <c r="I1138" t="s">
        <v>31</v>
      </c>
      <c r="J1138" t="s">
        <v>43</v>
      </c>
      <c r="K1138">
        <v>3977.12</v>
      </c>
      <c r="L1138">
        <v>139.1</v>
      </c>
      <c r="M1138" t="s">
        <v>43</v>
      </c>
      <c r="N1138">
        <v>3.4975057327915698E-2</v>
      </c>
      <c r="O1138" t="s">
        <v>11351</v>
      </c>
      <c r="P1138" t="s">
        <v>11356</v>
      </c>
      <c r="R1138" t="s">
        <v>11353</v>
      </c>
      <c r="S1138">
        <f>IF(SalesData[[#This Row],[Return Status]]="Returned",1,0)</f>
        <v>0</v>
      </c>
      <c r="T1138">
        <v>2183.56</v>
      </c>
      <c r="U1138" s="2">
        <f>EOMONTH(SalesData[[#This Row],[Order Date]],0)</f>
        <v>44985</v>
      </c>
      <c r="V1138" s="9" t="str">
        <f>"Q"&amp;INT((MONTH(SalesData[[#This Row],[Order Date]])+2)/3)&amp;"-"&amp;YEAR(SalesData[[#This Row],[Order Date]])</f>
        <v>Q1-2023</v>
      </c>
    </row>
    <row r="1139" spans="1:22" x14ac:dyDescent="0.35">
      <c r="A1139" t="s">
        <v>1272</v>
      </c>
      <c r="B1139" s="1">
        <v>44981</v>
      </c>
      <c r="C1139" t="s">
        <v>67</v>
      </c>
      <c r="D1139" t="s">
        <v>72</v>
      </c>
      <c r="E1139">
        <v>8720124025</v>
      </c>
      <c r="F1139" t="s">
        <v>185</v>
      </c>
      <c r="G1139" t="s">
        <v>11381</v>
      </c>
      <c r="H1139" t="s">
        <v>165</v>
      </c>
      <c r="I1139" t="s">
        <v>36</v>
      </c>
      <c r="J1139" t="s">
        <v>43</v>
      </c>
      <c r="K1139">
        <v>1493.02</v>
      </c>
      <c r="L1139">
        <v>444.9</v>
      </c>
      <c r="M1139" t="s">
        <v>43</v>
      </c>
      <c r="N1139">
        <v>0.29798663112349499</v>
      </c>
      <c r="O1139" t="s">
        <v>11351</v>
      </c>
      <c r="P1139" t="s">
        <v>11354</v>
      </c>
      <c r="R1139" t="s">
        <v>11353</v>
      </c>
      <c r="S1139">
        <f>IF(SalesData[[#This Row],[Return Status]]="Returned",1,0)</f>
        <v>0</v>
      </c>
      <c r="U1139" s="2">
        <f>EOMONTH(SalesData[[#This Row],[Order Date]],0)</f>
        <v>44985</v>
      </c>
      <c r="V1139" s="9" t="str">
        <f>"Q"&amp;INT((MONTH(SalesData[[#This Row],[Order Date]])+2)/3)&amp;"-"&amp;YEAR(SalesData[[#This Row],[Order Date]])</f>
        <v>Q1-2023</v>
      </c>
    </row>
    <row r="1140" spans="1:22" x14ac:dyDescent="0.35">
      <c r="A1140" t="s">
        <v>1273</v>
      </c>
      <c r="B1140" s="1">
        <v>44959</v>
      </c>
      <c r="C1140" t="s">
        <v>67</v>
      </c>
      <c r="D1140" t="s">
        <v>39</v>
      </c>
      <c r="E1140">
        <v>3887246163</v>
      </c>
      <c r="F1140" t="s">
        <v>116</v>
      </c>
      <c r="G1140" t="s">
        <v>74</v>
      </c>
      <c r="H1140" t="s">
        <v>75</v>
      </c>
      <c r="I1140" t="s">
        <v>36</v>
      </c>
      <c r="J1140" t="s">
        <v>18</v>
      </c>
      <c r="K1140">
        <v>156.94</v>
      </c>
      <c r="L1140">
        <v>29.3</v>
      </c>
      <c r="M1140" t="s">
        <v>19</v>
      </c>
      <c r="N1140">
        <v>0.18669555244042299</v>
      </c>
      <c r="O1140" t="s">
        <v>11361</v>
      </c>
      <c r="P1140" t="s">
        <v>11352</v>
      </c>
      <c r="R1140" t="s">
        <v>11353</v>
      </c>
      <c r="S1140">
        <f>IF(SalesData[[#This Row],[Return Status]]="Returned",1,0)</f>
        <v>0</v>
      </c>
      <c r="T1140">
        <v>2420.2800000000002</v>
      </c>
      <c r="U1140" s="2">
        <f>EOMONTH(SalesData[[#This Row],[Order Date]],0)</f>
        <v>44985</v>
      </c>
      <c r="V1140" s="9" t="str">
        <f>"Q"&amp;INT((MONTH(SalesData[[#This Row],[Order Date]])+2)/3)&amp;"-"&amp;YEAR(SalesData[[#This Row],[Order Date]])</f>
        <v>Q1-2023</v>
      </c>
    </row>
    <row r="1141" spans="1:22" x14ac:dyDescent="0.35">
      <c r="A1141" t="s">
        <v>1274</v>
      </c>
      <c r="B1141" s="1">
        <v>44972</v>
      </c>
      <c r="C1141" t="s">
        <v>97</v>
      </c>
      <c r="D1141" t="s">
        <v>72</v>
      </c>
      <c r="E1141">
        <v>1799654662</v>
      </c>
      <c r="F1141" t="s">
        <v>88</v>
      </c>
      <c r="G1141" t="s">
        <v>89</v>
      </c>
      <c r="H1141" t="s">
        <v>90</v>
      </c>
      <c r="I1141" t="s">
        <v>31</v>
      </c>
      <c r="J1141" t="s">
        <v>42</v>
      </c>
      <c r="K1141">
        <v>800.68</v>
      </c>
      <c r="L1141">
        <v>96.84</v>
      </c>
      <c r="M1141" t="s">
        <v>43</v>
      </c>
      <c r="N1141">
        <v>0.12094719488434801</v>
      </c>
      <c r="O1141" t="s">
        <v>11355</v>
      </c>
      <c r="P1141" t="s">
        <v>11352</v>
      </c>
      <c r="R1141" t="s">
        <v>11353</v>
      </c>
      <c r="S1141">
        <f>IF(SalesData[[#This Row],[Return Status]]="Returned",1,0)</f>
        <v>0</v>
      </c>
      <c r="T1141">
        <v>207.68</v>
      </c>
      <c r="U1141" s="2">
        <f>EOMONTH(SalesData[[#This Row],[Order Date]],0)</f>
        <v>44985</v>
      </c>
      <c r="V1141" s="9" t="str">
        <f>"Q"&amp;INT((MONTH(SalesData[[#This Row],[Order Date]])+2)/3)&amp;"-"&amp;YEAR(SalesData[[#This Row],[Order Date]])</f>
        <v>Q1-2023</v>
      </c>
    </row>
    <row r="1142" spans="1:22" x14ac:dyDescent="0.35">
      <c r="A1142" t="s">
        <v>1275</v>
      </c>
      <c r="B1142" s="1">
        <v>44977</v>
      </c>
      <c r="C1142" t="s">
        <v>194</v>
      </c>
      <c r="D1142" t="s">
        <v>99</v>
      </c>
      <c r="E1142">
        <v>4056771251</v>
      </c>
      <c r="F1142" t="s">
        <v>107</v>
      </c>
      <c r="G1142" t="s">
        <v>859</v>
      </c>
      <c r="H1142" t="s">
        <v>16</v>
      </c>
      <c r="I1142" t="s">
        <v>17</v>
      </c>
      <c r="J1142" t="s">
        <v>65</v>
      </c>
      <c r="K1142">
        <v>529.4</v>
      </c>
      <c r="L1142">
        <v>89.72</v>
      </c>
      <c r="M1142" t="s">
        <v>65</v>
      </c>
      <c r="N1142">
        <v>0.169474877219494</v>
      </c>
      <c r="O1142" t="s">
        <v>11355</v>
      </c>
      <c r="P1142" t="s">
        <v>11352</v>
      </c>
      <c r="R1142" t="s">
        <v>11353</v>
      </c>
      <c r="S1142">
        <f>IF(SalesData[[#This Row],[Return Status]]="Returned",1,0)</f>
        <v>0</v>
      </c>
      <c r="U1142" s="2">
        <f>EOMONTH(SalesData[[#This Row],[Order Date]],0)</f>
        <v>44985</v>
      </c>
      <c r="V1142" s="9" t="str">
        <f>"Q"&amp;INT((MONTH(SalesData[[#This Row],[Order Date]])+2)/3)&amp;"-"&amp;YEAR(SalesData[[#This Row],[Order Date]])</f>
        <v>Q1-2023</v>
      </c>
    </row>
    <row r="1143" spans="1:22" x14ac:dyDescent="0.35">
      <c r="A1143" t="s">
        <v>1276</v>
      </c>
      <c r="B1143" s="1">
        <v>44958</v>
      </c>
      <c r="C1143" t="s">
        <v>87</v>
      </c>
      <c r="D1143" t="s">
        <v>13</v>
      </c>
      <c r="E1143">
        <v>2392788447</v>
      </c>
      <c r="F1143" t="s">
        <v>137</v>
      </c>
      <c r="G1143" t="s">
        <v>34</v>
      </c>
      <c r="H1143" t="s">
        <v>35</v>
      </c>
      <c r="I1143" t="s">
        <v>36</v>
      </c>
      <c r="J1143" t="s">
        <v>65</v>
      </c>
      <c r="K1143">
        <v>432.83</v>
      </c>
      <c r="L1143">
        <v>29.41</v>
      </c>
      <c r="M1143" t="s">
        <v>65</v>
      </c>
      <c r="N1143">
        <v>6.79481551648453E-2</v>
      </c>
      <c r="O1143" t="s">
        <v>11361</v>
      </c>
      <c r="P1143" t="s">
        <v>11356</v>
      </c>
      <c r="R1143" t="s">
        <v>11353</v>
      </c>
      <c r="S1143">
        <f>IF(SalesData[[#This Row],[Return Status]]="Returned",1,0)</f>
        <v>0</v>
      </c>
      <c r="U1143" s="2">
        <f>EOMONTH(SalesData[[#This Row],[Order Date]],0)</f>
        <v>44985</v>
      </c>
      <c r="V1143" s="9" t="str">
        <f>"Q"&amp;INT((MONTH(SalesData[[#This Row],[Order Date]])+2)/3)&amp;"-"&amp;YEAR(SalesData[[#This Row],[Order Date]])</f>
        <v>Q1-2023</v>
      </c>
    </row>
    <row r="1144" spans="1:22" x14ac:dyDescent="0.35">
      <c r="A1144" t="s">
        <v>1277</v>
      </c>
      <c r="B1144" s="1">
        <v>44971</v>
      </c>
      <c r="C1144" t="s">
        <v>21</v>
      </c>
      <c r="D1144" t="s">
        <v>72</v>
      </c>
      <c r="E1144">
        <v>8248863137</v>
      </c>
      <c r="F1144" t="s">
        <v>152</v>
      </c>
      <c r="G1144" t="s">
        <v>212</v>
      </c>
      <c r="H1144" t="s">
        <v>11357</v>
      </c>
      <c r="I1144" t="s">
        <v>17</v>
      </c>
      <c r="J1144" t="s">
        <v>62</v>
      </c>
      <c r="K1144">
        <v>4191.24</v>
      </c>
      <c r="L1144">
        <v>1111.94</v>
      </c>
      <c r="M1144" t="s">
        <v>62</v>
      </c>
      <c r="N1144">
        <v>0.26530096105209899</v>
      </c>
      <c r="O1144" t="s">
        <v>11351</v>
      </c>
      <c r="P1144" t="s">
        <v>11354</v>
      </c>
      <c r="R1144" t="s">
        <v>11353</v>
      </c>
      <c r="S1144">
        <f>IF(SalesData[[#This Row],[Return Status]]="Returned",1,0)</f>
        <v>0</v>
      </c>
      <c r="U1144" s="2">
        <f>EOMONTH(SalesData[[#This Row],[Order Date]],0)</f>
        <v>44985</v>
      </c>
      <c r="V1144" s="9" t="str">
        <f>"Q"&amp;INT((MONTH(SalesData[[#This Row],[Order Date]])+2)/3)&amp;"-"&amp;YEAR(SalesData[[#This Row],[Order Date]])</f>
        <v>Q1-2023</v>
      </c>
    </row>
    <row r="1145" spans="1:22" x14ac:dyDescent="0.35">
      <c r="A1145" t="s">
        <v>1278</v>
      </c>
      <c r="B1145" s="1">
        <v>44976</v>
      </c>
      <c r="C1145" t="s">
        <v>67</v>
      </c>
      <c r="D1145" t="s">
        <v>99</v>
      </c>
      <c r="E1145">
        <v>9606104718</v>
      </c>
      <c r="F1145" t="s">
        <v>47</v>
      </c>
      <c r="G1145" t="s">
        <v>23</v>
      </c>
      <c r="H1145" t="s">
        <v>24</v>
      </c>
      <c r="I1145" t="s">
        <v>17</v>
      </c>
      <c r="J1145" t="s">
        <v>42</v>
      </c>
      <c r="K1145">
        <v>3673.52</v>
      </c>
      <c r="L1145">
        <v>950.3</v>
      </c>
      <c r="M1145" t="s">
        <v>43</v>
      </c>
      <c r="N1145">
        <v>0.25868921361527902</v>
      </c>
      <c r="O1145" t="s">
        <v>11351</v>
      </c>
      <c r="P1145" t="s">
        <v>11354</v>
      </c>
      <c r="R1145" t="s">
        <v>11353</v>
      </c>
      <c r="S1145">
        <f>IF(SalesData[[#This Row],[Return Status]]="Returned",1,0)</f>
        <v>0</v>
      </c>
      <c r="T1145">
        <v>2821.33</v>
      </c>
      <c r="U1145" s="2">
        <f>EOMONTH(SalesData[[#This Row],[Order Date]],0)</f>
        <v>44985</v>
      </c>
      <c r="V1145" s="9" t="str">
        <f>"Q"&amp;INT((MONTH(SalesData[[#This Row],[Order Date]])+2)/3)&amp;"-"&amp;YEAR(SalesData[[#This Row],[Order Date]])</f>
        <v>Q1-2023</v>
      </c>
    </row>
    <row r="1146" spans="1:22" x14ac:dyDescent="0.35">
      <c r="A1146" t="s">
        <v>1279</v>
      </c>
      <c r="B1146" s="1">
        <v>44964</v>
      </c>
      <c r="C1146" t="s">
        <v>92</v>
      </c>
      <c r="D1146" t="s">
        <v>99</v>
      </c>
      <c r="E1146">
        <v>4103414131</v>
      </c>
      <c r="F1146" t="s">
        <v>152</v>
      </c>
      <c r="G1146" t="s">
        <v>23</v>
      </c>
      <c r="H1146" t="s">
        <v>24</v>
      </c>
      <c r="I1146" t="s">
        <v>17</v>
      </c>
      <c r="J1146" t="s">
        <v>43</v>
      </c>
      <c r="K1146">
        <v>1574.01</v>
      </c>
      <c r="L1146">
        <v>450.43</v>
      </c>
      <c r="M1146" t="s">
        <v>43</v>
      </c>
      <c r="N1146">
        <v>0.28616717809925002</v>
      </c>
      <c r="O1146" t="s">
        <v>11351</v>
      </c>
      <c r="P1146" t="s">
        <v>11354</v>
      </c>
      <c r="R1146" t="s">
        <v>11353</v>
      </c>
      <c r="S1146">
        <f>IF(SalesData[[#This Row],[Return Status]]="Returned",1,0)</f>
        <v>0</v>
      </c>
      <c r="T1146">
        <v>2821.33</v>
      </c>
      <c r="U1146" s="2">
        <f>EOMONTH(SalesData[[#This Row],[Order Date]],0)</f>
        <v>44985</v>
      </c>
      <c r="V1146" s="9" t="str">
        <f>"Q"&amp;INT((MONTH(SalesData[[#This Row],[Order Date]])+2)/3)&amp;"-"&amp;YEAR(SalesData[[#This Row],[Order Date]])</f>
        <v>Q1-2023</v>
      </c>
    </row>
    <row r="1147" spans="1:22" x14ac:dyDescent="0.35">
      <c r="A1147" t="s">
        <v>1280</v>
      </c>
      <c r="B1147" s="1">
        <v>44969</v>
      </c>
      <c r="C1147" t="s">
        <v>111</v>
      </c>
      <c r="D1147" t="s">
        <v>46</v>
      </c>
      <c r="E1147">
        <v>4470856094</v>
      </c>
      <c r="F1147" t="s">
        <v>170</v>
      </c>
      <c r="G1147" t="s">
        <v>69</v>
      </c>
      <c r="H1147" t="s">
        <v>11357</v>
      </c>
      <c r="I1147" t="s">
        <v>31</v>
      </c>
      <c r="J1147" t="s">
        <v>62</v>
      </c>
      <c r="K1147">
        <v>2642.3</v>
      </c>
      <c r="L1147">
        <v>128.63999999999999</v>
      </c>
      <c r="M1147" t="s">
        <v>62</v>
      </c>
      <c r="N1147">
        <v>4.8684857888960403E-2</v>
      </c>
      <c r="O1147" t="s">
        <v>11351</v>
      </c>
      <c r="P1147" t="s">
        <v>11356</v>
      </c>
      <c r="R1147" t="s">
        <v>11353</v>
      </c>
      <c r="S1147">
        <f>IF(SalesData[[#This Row],[Return Status]]="Returned",1,0)</f>
        <v>0</v>
      </c>
      <c r="T1147">
        <v>2081.52</v>
      </c>
      <c r="U1147" s="2">
        <f>EOMONTH(SalesData[[#This Row],[Order Date]],0)</f>
        <v>44985</v>
      </c>
      <c r="V1147" s="9" t="str">
        <f>"Q"&amp;INT((MONTH(SalesData[[#This Row],[Order Date]])+2)/3)&amp;"-"&amp;YEAR(SalesData[[#This Row],[Order Date]])</f>
        <v>Q1-2023</v>
      </c>
    </row>
    <row r="1148" spans="1:22" x14ac:dyDescent="0.35">
      <c r="A1148" t="s">
        <v>1281</v>
      </c>
      <c r="B1148" s="1">
        <v>44971</v>
      </c>
      <c r="C1148" t="s">
        <v>113</v>
      </c>
      <c r="D1148" t="s">
        <v>27</v>
      </c>
      <c r="E1148">
        <v>7940740337</v>
      </c>
      <c r="F1148" t="s">
        <v>137</v>
      </c>
      <c r="G1148" t="s">
        <v>34</v>
      </c>
      <c r="H1148" t="s">
        <v>35</v>
      </c>
      <c r="I1148" t="s">
        <v>36</v>
      </c>
      <c r="J1148" t="s">
        <v>43</v>
      </c>
      <c r="K1148">
        <v>38.479999999999997</v>
      </c>
      <c r="L1148">
        <v>10.95</v>
      </c>
      <c r="M1148" t="s">
        <v>43</v>
      </c>
      <c r="N1148">
        <v>0.28456340956340997</v>
      </c>
      <c r="O1148" t="s">
        <v>11361</v>
      </c>
      <c r="P1148" t="s">
        <v>11354</v>
      </c>
      <c r="R1148" t="s">
        <v>11353</v>
      </c>
      <c r="S1148">
        <f>IF(SalesData[[#This Row],[Return Status]]="Returned",1,0)</f>
        <v>0</v>
      </c>
      <c r="U1148" s="2">
        <f>EOMONTH(SalesData[[#This Row],[Order Date]],0)</f>
        <v>44985</v>
      </c>
      <c r="V1148" s="9" t="str">
        <f>"Q"&amp;INT((MONTH(SalesData[[#This Row],[Order Date]])+2)/3)&amp;"-"&amp;YEAR(SalesData[[#This Row],[Order Date]])</f>
        <v>Q1-2023</v>
      </c>
    </row>
    <row r="1149" spans="1:22" x14ac:dyDescent="0.35">
      <c r="A1149" t="s">
        <v>1283</v>
      </c>
      <c r="B1149" s="1">
        <v>44961</v>
      </c>
      <c r="C1149" t="s">
        <v>52</v>
      </c>
      <c r="D1149" t="s">
        <v>13</v>
      </c>
      <c r="E1149">
        <v>2536064004</v>
      </c>
      <c r="F1149" t="s">
        <v>14</v>
      </c>
      <c r="G1149" t="s">
        <v>15</v>
      </c>
      <c r="H1149" t="s">
        <v>16</v>
      </c>
      <c r="I1149" t="s">
        <v>17</v>
      </c>
      <c r="J1149" t="s">
        <v>65</v>
      </c>
      <c r="K1149">
        <v>3878.99</v>
      </c>
      <c r="L1149">
        <v>782.63</v>
      </c>
      <c r="M1149" t="s">
        <v>65</v>
      </c>
      <c r="N1149">
        <v>0.201761283220632</v>
      </c>
      <c r="O1149" t="s">
        <v>11351</v>
      </c>
      <c r="P1149" t="s">
        <v>11354</v>
      </c>
      <c r="R1149" t="s">
        <v>11353</v>
      </c>
      <c r="S1149">
        <f>IF(SalesData[[#This Row],[Return Status]]="Returned",1,0)</f>
        <v>0</v>
      </c>
      <c r="T1149">
        <v>2085.91</v>
      </c>
      <c r="U1149" s="2">
        <f>EOMONTH(SalesData[[#This Row],[Order Date]],0)</f>
        <v>44985</v>
      </c>
      <c r="V1149" s="9" t="str">
        <f>"Q"&amp;INT((MONTH(SalesData[[#This Row],[Order Date]])+2)/3)&amp;"-"&amp;YEAR(SalesData[[#This Row],[Order Date]])</f>
        <v>Q1-2023</v>
      </c>
    </row>
    <row r="1150" spans="1:22" x14ac:dyDescent="0.35">
      <c r="A1150" t="s">
        <v>1284</v>
      </c>
      <c r="B1150" s="1">
        <v>44970</v>
      </c>
      <c r="C1150" t="s">
        <v>139</v>
      </c>
      <c r="D1150" t="s">
        <v>80</v>
      </c>
      <c r="E1150">
        <v>1007701773</v>
      </c>
      <c r="F1150" t="s">
        <v>357</v>
      </c>
      <c r="G1150" t="s">
        <v>164</v>
      </c>
      <c r="H1150" t="s">
        <v>165</v>
      </c>
      <c r="I1150" t="s">
        <v>36</v>
      </c>
      <c r="J1150" t="s">
        <v>19</v>
      </c>
      <c r="K1150">
        <v>4048.54</v>
      </c>
      <c r="L1150">
        <v>1013.29</v>
      </c>
      <c r="M1150" t="s">
        <v>19</v>
      </c>
      <c r="N1150">
        <v>0.25028528802975902</v>
      </c>
      <c r="O1150" t="s">
        <v>11351</v>
      </c>
      <c r="P1150" t="s">
        <v>11354</v>
      </c>
      <c r="R1150" t="s">
        <v>11353</v>
      </c>
      <c r="S1150">
        <f>IF(SalesData[[#This Row],[Return Status]]="Returned",1,0)</f>
        <v>0</v>
      </c>
      <c r="U1150" s="2">
        <f>EOMONTH(SalesData[[#This Row],[Order Date]],0)</f>
        <v>44985</v>
      </c>
      <c r="V1150" s="9" t="str">
        <f>"Q"&amp;INT((MONTH(SalesData[[#This Row],[Order Date]])+2)/3)&amp;"-"&amp;YEAR(SalesData[[#This Row],[Order Date]])</f>
        <v>Q1-2023</v>
      </c>
    </row>
    <row r="1151" spans="1:22" x14ac:dyDescent="0.35">
      <c r="A1151" t="s">
        <v>1286</v>
      </c>
      <c r="B1151" s="1">
        <v>44977</v>
      </c>
      <c r="C1151" t="s">
        <v>162</v>
      </c>
      <c r="D1151" t="s">
        <v>13</v>
      </c>
      <c r="E1151">
        <v>7033530049</v>
      </c>
      <c r="F1151" t="s">
        <v>28</v>
      </c>
      <c r="G1151" t="s">
        <v>29</v>
      </c>
      <c r="H1151" t="s">
        <v>30</v>
      </c>
      <c r="I1151" t="s">
        <v>31</v>
      </c>
      <c r="J1151" t="s">
        <v>42</v>
      </c>
      <c r="K1151">
        <v>3602.32</v>
      </c>
      <c r="L1151">
        <v>806.06</v>
      </c>
      <c r="M1151" t="s">
        <v>43</v>
      </c>
      <c r="N1151">
        <v>0.22376135379422099</v>
      </c>
      <c r="O1151" t="s">
        <v>11351</v>
      </c>
      <c r="P1151" t="s">
        <v>11354</v>
      </c>
      <c r="R1151" t="s">
        <v>11353</v>
      </c>
      <c r="S1151">
        <f>IF(SalesData[[#This Row],[Return Status]]="Returned",1,0)</f>
        <v>0</v>
      </c>
      <c r="T1151">
        <v>2788.38</v>
      </c>
      <c r="U1151" s="2">
        <f>EOMONTH(SalesData[[#This Row],[Order Date]],0)</f>
        <v>44985</v>
      </c>
      <c r="V1151" s="9" t="str">
        <f>"Q"&amp;INT((MONTH(SalesData[[#This Row],[Order Date]])+2)/3)&amp;"-"&amp;YEAR(SalesData[[#This Row],[Order Date]])</f>
        <v>Q1-2023</v>
      </c>
    </row>
    <row r="1152" spans="1:22" x14ac:dyDescent="0.35">
      <c r="A1152" t="s">
        <v>1287</v>
      </c>
      <c r="B1152" s="1">
        <v>44980</v>
      </c>
      <c r="C1152" t="s">
        <v>139</v>
      </c>
      <c r="D1152" t="s">
        <v>72</v>
      </c>
      <c r="E1152">
        <v>6248723858</v>
      </c>
      <c r="F1152" t="s">
        <v>129</v>
      </c>
      <c r="G1152" t="s">
        <v>54</v>
      </c>
      <c r="H1152" t="s">
        <v>55</v>
      </c>
      <c r="I1152" t="s">
        <v>31</v>
      </c>
      <c r="J1152" t="s">
        <v>19</v>
      </c>
      <c r="K1152">
        <v>3301.09</v>
      </c>
      <c r="L1152">
        <v>444.87</v>
      </c>
      <c r="M1152" t="s">
        <v>19</v>
      </c>
      <c r="N1152">
        <v>0.13476457776067899</v>
      </c>
      <c r="O1152" t="s">
        <v>11351</v>
      </c>
      <c r="P1152" t="s">
        <v>11352</v>
      </c>
      <c r="R1152" t="s">
        <v>11353</v>
      </c>
      <c r="S1152">
        <f>IF(SalesData[[#This Row],[Return Status]]="Returned",1,0)</f>
        <v>0</v>
      </c>
      <c r="U1152" s="2">
        <f>EOMONTH(SalesData[[#This Row],[Order Date]],0)</f>
        <v>44985</v>
      </c>
      <c r="V1152" s="9" t="str">
        <f>"Q"&amp;INT((MONTH(SalesData[[#This Row],[Order Date]])+2)/3)&amp;"-"&amp;YEAR(SalesData[[#This Row],[Order Date]])</f>
        <v>Q1-2023</v>
      </c>
    </row>
    <row r="1153" spans="1:22" x14ac:dyDescent="0.35">
      <c r="A1153" t="s">
        <v>1288</v>
      </c>
      <c r="B1153" s="1">
        <v>44961</v>
      </c>
      <c r="C1153" t="s">
        <v>106</v>
      </c>
      <c r="D1153" t="s">
        <v>39</v>
      </c>
      <c r="E1153">
        <v>9670605581</v>
      </c>
      <c r="F1153" t="s">
        <v>222</v>
      </c>
      <c r="G1153" t="s">
        <v>164</v>
      </c>
      <c r="H1153" t="s">
        <v>165</v>
      </c>
      <c r="I1153" t="s">
        <v>36</v>
      </c>
      <c r="J1153" t="s">
        <v>65</v>
      </c>
      <c r="K1153">
        <v>1955.13</v>
      </c>
      <c r="L1153">
        <v>237.61</v>
      </c>
      <c r="M1153" t="s">
        <v>65</v>
      </c>
      <c r="N1153">
        <v>0.12153156056118999</v>
      </c>
      <c r="O1153" t="s">
        <v>11351</v>
      </c>
      <c r="P1153" t="s">
        <v>11352</v>
      </c>
      <c r="R1153" t="s">
        <v>11353</v>
      </c>
      <c r="S1153">
        <f>IF(SalesData[[#This Row],[Return Status]]="Returned",1,0)</f>
        <v>0</v>
      </c>
      <c r="U1153" s="2">
        <f>EOMONTH(SalesData[[#This Row],[Order Date]],0)</f>
        <v>44985</v>
      </c>
      <c r="V1153" s="9" t="str">
        <f>"Q"&amp;INT((MONTH(SalesData[[#This Row],[Order Date]])+2)/3)&amp;"-"&amp;YEAR(SalesData[[#This Row],[Order Date]])</f>
        <v>Q1-2023</v>
      </c>
    </row>
    <row r="1154" spans="1:22" x14ac:dyDescent="0.35">
      <c r="A1154" t="s">
        <v>1289</v>
      </c>
      <c r="B1154" s="1">
        <v>44967</v>
      </c>
      <c r="C1154" t="s">
        <v>144</v>
      </c>
      <c r="D1154" t="s">
        <v>39</v>
      </c>
      <c r="E1154">
        <v>145570393</v>
      </c>
      <c r="F1154" t="s">
        <v>170</v>
      </c>
      <c r="G1154" t="s">
        <v>69</v>
      </c>
      <c r="H1154" t="s">
        <v>41</v>
      </c>
      <c r="I1154" t="s">
        <v>31</v>
      </c>
      <c r="J1154" t="s">
        <v>18</v>
      </c>
      <c r="K1154">
        <v>1999.71</v>
      </c>
      <c r="L1154">
        <v>463.51</v>
      </c>
      <c r="M1154" t="s">
        <v>19</v>
      </c>
      <c r="N1154">
        <v>0.23178860934835599</v>
      </c>
      <c r="O1154" t="s">
        <v>11351</v>
      </c>
      <c r="P1154" t="s">
        <v>11354</v>
      </c>
      <c r="R1154" t="s">
        <v>11353</v>
      </c>
      <c r="S1154">
        <f>IF(SalesData[[#This Row],[Return Status]]="Returned",1,0)</f>
        <v>0</v>
      </c>
      <c r="T1154">
        <v>2081.52</v>
      </c>
      <c r="U1154" s="2">
        <f>EOMONTH(SalesData[[#This Row],[Order Date]],0)</f>
        <v>44985</v>
      </c>
      <c r="V1154" s="9" t="str">
        <f>"Q"&amp;INT((MONTH(SalesData[[#This Row],[Order Date]])+2)/3)&amp;"-"&amp;YEAR(SalesData[[#This Row],[Order Date]])</f>
        <v>Q1-2023</v>
      </c>
    </row>
    <row r="1155" spans="1:22" x14ac:dyDescent="0.35">
      <c r="A1155" t="s">
        <v>1290</v>
      </c>
      <c r="B1155" s="1">
        <v>44960</v>
      </c>
      <c r="C1155" t="s">
        <v>194</v>
      </c>
      <c r="D1155" t="s">
        <v>46</v>
      </c>
      <c r="E1155">
        <v>1101561619</v>
      </c>
      <c r="F1155" t="s">
        <v>64</v>
      </c>
      <c r="G1155" t="s">
        <v>15</v>
      </c>
      <c r="H1155" t="s">
        <v>11357</v>
      </c>
      <c r="I1155" t="s">
        <v>17</v>
      </c>
      <c r="J1155" t="s">
        <v>42</v>
      </c>
      <c r="K1155">
        <v>713.79</v>
      </c>
      <c r="L1155">
        <v>38.32</v>
      </c>
      <c r="M1155" t="s">
        <v>43</v>
      </c>
      <c r="N1155">
        <v>5.3685257568752698E-2</v>
      </c>
      <c r="O1155" t="s">
        <v>11355</v>
      </c>
      <c r="P1155" t="s">
        <v>11356</v>
      </c>
      <c r="R1155" t="s">
        <v>11353</v>
      </c>
      <c r="S1155">
        <f>IF(SalesData[[#This Row],[Return Status]]="Returned",1,0)</f>
        <v>0</v>
      </c>
      <c r="T1155">
        <v>2085.91</v>
      </c>
      <c r="U1155" s="2">
        <f>EOMONTH(SalesData[[#This Row],[Order Date]],0)</f>
        <v>44985</v>
      </c>
      <c r="V1155" s="9" t="str">
        <f>"Q"&amp;INT((MONTH(SalesData[[#This Row],[Order Date]])+2)/3)&amp;"-"&amp;YEAR(SalesData[[#This Row],[Order Date]])</f>
        <v>Q1-2023</v>
      </c>
    </row>
    <row r="1156" spans="1:22" x14ac:dyDescent="0.35">
      <c r="A1156" t="s">
        <v>1291</v>
      </c>
      <c r="B1156" s="1">
        <v>44967</v>
      </c>
      <c r="C1156" t="s">
        <v>124</v>
      </c>
      <c r="D1156" t="s">
        <v>46</v>
      </c>
      <c r="E1156">
        <v>8672331044</v>
      </c>
      <c r="F1156" t="s">
        <v>170</v>
      </c>
      <c r="G1156" t="s">
        <v>69</v>
      </c>
      <c r="H1156" t="s">
        <v>41</v>
      </c>
      <c r="I1156" t="s">
        <v>31</v>
      </c>
      <c r="J1156" t="s">
        <v>62</v>
      </c>
      <c r="K1156">
        <v>4744.46</v>
      </c>
      <c r="L1156">
        <v>456.2</v>
      </c>
      <c r="M1156" t="s">
        <v>62</v>
      </c>
      <c r="N1156">
        <v>9.6154251484889694E-2</v>
      </c>
      <c r="O1156" t="s">
        <v>11351</v>
      </c>
      <c r="P1156" t="s">
        <v>11356</v>
      </c>
      <c r="R1156" t="s">
        <v>11353</v>
      </c>
      <c r="S1156">
        <f>IF(SalesData[[#This Row],[Return Status]]="Returned",1,0)</f>
        <v>0</v>
      </c>
      <c r="T1156">
        <v>2081.52</v>
      </c>
      <c r="U1156" s="2">
        <f>EOMONTH(SalesData[[#This Row],[Order Date]],0)</f>
        <v>44985</v>
      </c>
      <c r="V1156" s="9" t="str">
        <f>"Q"&amp;INT((MONTH(SalesData[[#This Row],[Order Date]])+2)/3)&amp;"-"&amp;YEAR(SalesData[[#This Row],[Order Date]])</f>
        <v>Q1-2023</v>
      </c>
    </row>
    <row r="1157" spans="1:22" x14ac:dyDescent="0.35">
      <c r="A1157" t="s">
        <v>1292</v>
      </c>
      <c r="B1157" s="1">
        <v>44973</v>
      </c>
      <c r="C1157" t="s">
        <v>188</v>
      </c>
      <c r="D1157" t="s">
        <v>13</v>
      </c>
      <c r="E1157">
        <v>8822063186</v>
      </c>
      <c r="F1157" t="s">
        <v>292</v>
      </c>
      <c r="G1157" t="s">
        <v>69</v>
      </c>
      <c r="H1157" t="s">
        <v>41</v>
      </c>
      <c r="I1157" t="s">
        <v>31</v>
      </c>
      <c r="J1157" t="s">
        <v>19</v>
      </c>
      <c r="K1157">
        <v>4145.78</v>
      </c>
      <c r="L1157">
        <v>298.48</v>
      </c>
      <c r="M1157" t="s">
        <v>19</v>
      </c>
      <c r="N1157">
        <v>7.1996102060408407E-2</v>
      </c>
      <c r="O1157" t="s">
        <v>11351</v>
      </c>
      <c r="P1157" t="s">
        <v>11356</v>
      </c>
      <c r="R1157" t="s">
        <v>11353</v>
      </c>
      <c r="S1157">
        <f>IF(SalesData[[#This Row],[Return Status]]="Returned",1,0)</f>
        <v>0</v>
      </c>
      <c r="T1157">
        <v>2081.52</v>
      </c>
      <c r="U1157" s="2">
        <f>EOMONTH(SalesData[[#This Row],[Order Date]],0)</f>
        <v>44985</v>
      </c>
      <c r="V1157" s="9" t="str">
        <f>"Q"&amp;INT((MONTH(SalesData[[#This Row],[Order Date]])+2)/3)&amp;"-"&amp;YEAR(SalesData[[#This Row],[Order Date]])</f>
        <v>Q1-2023</v>
      </c>
    </row>
    <row r="1158" spans="1:22" x14ac:dyDescent="0.35">
      <c r="A1158" t="s">
        <v>1293</v>
      </c>
      <c r="B1158" s="1">
        <v>44979</v>
      </c>
      <c r="C1158" t="s">
        <v>49</v>
      </c>
      <c r="D1158" t="s">
        <v>13</v>
      </c>
      <c r="E1158">
        <v>6764032391</v>
      </c>
      <c r="F1158" t="s">
        <v>168</v>
      </c>
      <c r="G1158" t="s">
        <v>54</v>
      </c>
      <c r="H1158" t="s">
        <v>55</v>
      </c>
      <c r="I1158" t="s">
        <v>31</v>
      </c>
      <c r="J1158" t="s">
        <v>19</v>
      </c>
      <c r="K1158">
        <v>4429.8500000000004</v>
      </c>
      <c r="L1158">
        <v>892.47</v>
      </c>
      <c r="M1158" t="s">
        <v>19</v>
      </c>
      <c r="N1158">
        <v>0.20146731830648901</v>
      </c>
      <c r="O1158" t="s">
        <v>11351</v>
      </c>
      <c r="P1158" t="s">
        <v>11354</v>
      </c>
      <c r="R1158" t="s">
        <v>11353</v>
      </c>
      <c r="S1158">
        <f>IF(SalesData[[#This Row],[Return Status]]="Returned",1,0)</f>
        <v>0</v>
      </c>
      <c r="U1158" s="2">
        <f>EOMONTH(SalesData[[#This Row],[Order Date]],0)</f>
        <v>44985</v>
      </c>
      <c r="V1158" s="9" t="str">
        <f>"Q"&amp;INT((MONTH(SalesData[[#This Row],[Order Date]])+2)/3)&amp;"-"&amp;YEAR(SalesData[[#This Row],[Order Date]])</f>
        <v>Q1-2023</v>
      </c>
    </row>
    <row r="1159" spans="1:22" x14ac:dyDescent="0.35">
      <c r="A1159" t="s">
        <v>1294</v>
      </c>
      <c r="B1159" s="1">
        <v>44966</v>
      </c>
      <c r="C1159" t="s">
        <v>97</v>
      </c>
      <c r="D1159" t="s">
        <v>27</v>
      </c>
      <c r="E1159">
        <v>2252964448</v>
      </c>
      <c r="F1159" t="s">
        <v>88</v>
      </c>
      <c r="G1159" t="s">
        <v>89</v>
      </c>
      <c r="H1159" t="s">
        <v>11357</v>
      </c>
      <c r="I1159" t="s">
        <v>31</v>
      </c>
      <c r="J1159" t="s">
        <v>18</v>
      </c>
      <c r="K1159">
        <v>2546.33</v>
      </c>
      <c r="L1159">
        <v>675.97</v>
      </c>
      <c r="M1159" t="s">
        <v>19</v>
      </c>
      <c r="N1159">
        <v>0.265468340709963</v>
      </c>
      <c r="O1159" t="s">
        <v>11351</v>
      </c>
      <c r="P1159" t="s">
        <v>11354</v>
      </c>
      <c r="R1159" t="s">
        <v>11353</v>
      </c>
      <c r="S1159">
        <f>IF(SalesData[[#This Row],[Return Status]]="Returned",1,0)</f>
        <v>0</v>
      </c>
      <c r="T1159">
        <v>207.68</v>
      </c>
      <c r="U1159" s="2">
        <f>EOMONTH(SalesData[[#This Row],[Order Date]],0)</f>
        <v>44985</v>
      </c>
      <c r="V1159" s="9" t="str">
        <f>"Q"&amp;INT((MONTH(SalesData[[#This Row],[Order Date]])+2)/3)&amp;"-"&amp;YEAR(SalesData[[#This Row],[Order Date]])</f>
        <v>Q1-2023</v>
      </c>
    </row>
    <row r="1160" spans="1:22" x14ac:dyDescent="0.35">
      <c r="A1160" t="s">
        <v>1295</v>
      </c>
      <c r="B1160" s="1">
        <v>44960</v>
      </c>
      <c r="C1160" t="s">
        <v>106</v>
      </c>
      <c r="D1160" t="s">
        <v>27</v>
      </c>
      <c r="E1160">
        <v>8771555906</v>
      </c>
      <c r="F1160" t="s">
        <v>68</v>
      </c>
      <c r="G1160" t="s">
        <v>69</v>
      </c>
      <c r="H1160" t="s">
        <v>41</v>
      </c>
      <c r="I1160" t="s">
        <v>31</v>
      </c>
      <c r="J1160" t="s">
        <v>19</v>
      </c>
      <c r="K1160">
        <v>875.22</v>
      </c>
      <c r="L1160">
        <v>110.46</v>
      </c>
      <c r="M1160" t="s">
        <v>19</v>
      </c>
      <c r="N1160">
        <v>0.126208267635566</v>
      </c>
      <c r="O1160" t="s">
        <v>11355</v>
      </c>
      <c r="P1160" t="s">
        <v>11352</v>
      </c>
      <c r="R1160" t="s">
        <v>11353</v>
      </c>
      <c r="S1160">
        <f>IF(SalesData[[#This Row],[Return Status]]="Returned",1,0)</f>
        <v>0</v>
      </c>
      <c r="T1160">
        <v>2081.52</v>
      </c>
      <c r="U1160" s="2">
        <f>EOMONTH(SalesData[[#This Row],[Order Date]],0)</f>
        <v>44985</v>
      </c>
      <c r="V1160" s="9" t="str">
        <f>"Q"&amp;INT((MONTH(SalesData[[#This Row],[Order Date]])+2)/3)&amp;"-"&amp;YEAR(SalesData[[#This Row],[Order Date]])</f>
        <v>Q1-2023</v>
      </c>
    </row>
    <row r="1161" spans="1:22" x14ac:dyDescent="0.35">
      <c r="A1161" t="s">
        <v>1296</v>
      </c>
      <c r="B1161" s="1">
        <v>44970</v>
      </c>
      <c r="C1161" t="s">
        <v>205</v>
      </c>
      <c r="D1161" t="s">
        <v>80</v>
      </c>
      <c r="E1161">
        <v>6032358418</v>
      </c>
      <c r="F1161" t="s">
        <v>137</v>
      </c>
      <c r="G1161" t="s">
        <v>34</v>
      </c>
      <c r="H1161" t="s">
        <v>35</v>
      </c>
      <c r="I1161" t="s">
        <v>36</v>
      </c>
      <c r="J1161" t="s">
        <v>65</v>
      </c>
      <c r="K1161">
        <v>2352.67</v>
      </c>
      <c r="L1161">
        <v>215.02</v>
      </c>
      <c r="M1161" t="s">
        <v>65</v>
      </c>
      <c r="N1161">
        <v>9.1394033162322003E-2</v>
      </c>
      <c r="O1161" t="s">
        <v>11351</v>
      </c>
      <c r="P1161" t="s">
        <v>11356</v>
      </c>
      <c r="R1161" t="s">
        <v>11353</v>
      </c>
      <c r="S1161">
        <f>IF(SalesData[[#This Row],[Return Status]]="Returned",1,0)</f>
        <v>0</v>
      </c>
      <c r="U1161" s="2">
        <f>EOMONTH(SalesData[[#This Row],[Order Date]],0)</f>
        <v>44985</v>
      </c>
      <c r="V1161" s="9" t="str">
        <f>"Q"&amp;INT((MONTH(SalesData[[#This Row],[Order Date]])+2)/3)&amp;"-"&amp;YEAR(SalesData[[#This Row],[Order Date]])</f>
        <v>Q1-2023</v>
      </c>
    </row>
    <row r="1162" spans="1:22" x14ac:dyDescent="0.35">
      <c r="A1162" t="s">
        <v>1297</v>
      </c>
      <c r="B1162" s="1">
        <v>44967</v>
      </c>
      <c r="C1162" t="s">
        <v>124</v>
      </c>
      <c r="D1162" t="s">
        <v>27</v>
      </c>
      <c r="E1162">
        <v>5192474111</v>
      </c>
      <c r="F1162" t="s">
        <v>28</v>
      </c>
      <c r="G1162" t="s">
        <v>29</v>
      </c>
      <c r="H1162" t="s">
        <v>30</v>
      </c>
      <c r="I1162" t="s">
        <v>31</v>
      </c>
      <c r="J1162" t="s">
        <v>42</v>
      </c>
      <c r="K1162">
        <v>3558.21</v>
      </c>
      <c r="L1162">
        <v>515.72</v>
      </c>
      <c r="M1162" t="s">
        <v>43</v>
      </c>
      <c r="N1162">
        <v>0.14493804469100999</v>
      </c>
      <c r="O1162" t="s">
        <v>11351</v>
      </c>
      <c r="P1162" t="s">
        <v>11352</v>
      </c>
      <c r="R1162" t="s">
        <v>11353</v>
      </c>
      <c r="S1162">
        <f>IF(SalesData[[#This Row],[Return Status]]="Returned",1,0)</f>
        <v>0</v>
      </c>
      <c r="T1162">
        <v>2788.38</v>
      </c>
      <c r="U1162" s="2">
        <f>EOMONTH(SalesData[[#This Row],[Order Date]],0)</f>
        <v>44985</v>
      </c>
      <c r="V1162" s="9" t="str">
        <f>"Q"&amp;INT((MONTH(SalesData[[#This Row],[Order Date]])+2)/3)&amp;"-"&amp;YEAR(SalesData[[#This Row],[Order Date]])</f>
        <v>Q1-2023</v>
      </c>
    </row>
    <row r="1163" spans="1:22" x14ac:dyDescent="0.35">
      <c r="A1163" t="s">
        <v>1298</v>
      </c>
      <c r="B1163" s="1">
        <v>44980</v>
      </c>
      <c r="C1163" t="s">
        <v>139</v>
      </c>
      <c r="D1163" t="s">
        <v>72</v>
      </c>
      <c r="E1163">
        <v>2330080563</v>
      </c>
      <c r="F1163" t="s">
        <v>33</v>
      </c>
      <c r="G1163" t="s">
        <v>34</v>
      </c>
      <c r="H1163" t="s">
        <v>35</v>
      </c>
      <c r="I1163" t="s">
        <v>36</v>
      </c>
      <c r="J1163" t="s">
        <v>19</v>
      </c>
      <c r="K1163">
        <v>2566.16</v>
      </c>
      <c r="L1163">
        <v>231.61</v>
      </c>
      <c r="M1163" t="s">
        <v>19</v>
      </c>
      <c r="N1163">
        <v>9.0255479003647499E-2</v>
      </c>
      <c r="O1163" t="s">
        <v>11351</v>
      </c>
      <c r="P1163" t="s">
        <v>11356</v>
      </c>
      <c r="R1163" t="s">
        <v>11353</v>
      </c>
      <c r="S1163">
        <f>IF(SalesData[[#This Row],[Return Status]]="Returned",1,0)</f>
        <v>0</v>
      </c>
      <c r="U1163" s="2">
        <f>EOMONTH(SalesData[[#This Row],[Order Date]],0)</f>
        <v>44985</v>
      </c>
      <c r="V1163" s="9" t="str">
        <f>"Q"&amp;INT((MONTH(SalesData[[#This Row],[Order Date]])+2)/3)&amp;"-"&amp;YEAR(SalesData[[#This Row],[Order Date]])</f>
        <v>Q1-2023</v>
      </c>
    </row>
    <row r="1164" spans="1:22" x14ac:dyDescent="0.35">
      <c r="A1164" t="s">
        <v>1299</v>
      </c>
      <c r="B1164" s="1">
        <v>44980</v>
      </c>
      <c r="C1164" t="s">
        <v>12</v>
      </c>
      <c r="D1164" t="s">
        <v>99</v>
      </c>
      <c r="E1164">
        <v>6548522072</v>
      </c>
      <c r="F1164" t="s">
        <v>100</v>
      </c>
      <c r="G1164" t="s">
        <v>101</v>
      </c>
      <c r="H1164" t="s">
        <v>11357</v>
      </c>
      <c r="I1164" t="s">
        <v>36</v>
      </c>
      <c r="J1164" t="s">
        <v>61</v>
      </c>
      <c r="K1164">
        <v>705.88</v>
      </c>
      <c r="L1164">
        <v>110.75</v>
      </c>
      <c r="M1164" t="s">
        <v>62</v>
      </c>
      <c r="N1164">
        <v>0.15689635632118801</v>
      </c>
      <c r="O1164" t="s">
        <v>11355</v>
      </c>
      <c r="P1164" t="s">
        <v>11352</v>
      </c>
      <c r="R1164" t="s">
        <v>11353</v>
      </c>
      <c r="S1164">
        <f>IF(SalesData[[#This Row],[Return Status]]="Returned",1,0)</f>
        <v>0</v>
      </c>
      <c r="T1164">
        <v>1385.87</v>
      </c>
      <c r="U1164" s="2">
        <f>EOMONTH(SalesData[[#This Row],[Order Date]],0)</f>
        <v>44985</v>
      </c>
      <c r="V1164" s="9" t="str">
        <f>"Q"&amp;INT((MONTH(SalesData[[#This Row],[Order Date]])+2)/3)&amp;"-"&amp;YEAR(SalesData[[#This Row],[Order Date]])</f>
        <v>Q1-2023</v>
      </c>
    </row>
    <row r="1165" spans="1:22" x14ac:dyDescent="0.35">
      <c r="A1165" t="s">
        <v>1301</v>
      </c>
      <c r="B1165" s="1">
        <v>44968</v>
      </c>
      <c r="C1165" t="s">
        <v>194</v>
      </c>
      <c r="D1165" t="s">
        <v>46</v>
      </c>
      <c r="E1165">
        <v>2830342437</v>
      </c>
      <c r="F1165" t="s">
        <v>33</v>
      </c>
      <c r="G1165" t="s">
        <v>34</v>
      </c>
      <c r="H1165" t="s">
        <v>11357</v>
      </c>
      <c r="I1165" t="s">
        <v>36</v>
      </c>
      <c r="J1165" t="s">
        <v>43</v>
      </c>
      <c r="K1165">
        <v>4250.12</v>
      </c>
      <c r="L1165">
        <v>770.41</v>
      </c>
      <c r="M1165" t="s">
        <v>43</v>
      </c>
      <c r="N1165">
        <v>0.181267823026173</v>
      </c>
      <c r="O1165" t="s">
        <v>11351</v>
      </c>
      <c r="P1165" t="s">
        <v>11352</v>
      </c>
      <c r="R1165" t="s">
        <v>11353</v>
      </c>
      <c r="S1165">
        <f>IF(SalesData[[#This Row],[Return Status]]="Returned",1,0)</f>
        <v>0</v>
      </c>
      <c r="U1165" s="2">
        <f>EOMONTH(SalesData[[#This Row],[Order Date]],0)</f>
        <v>44985</v>
      </c>
      <c r="V1165" s="9" t="str">
        <f>"Q"&amp;INT((MONTH(SalesData[[#This Row],[Order Date]])+2)/3)&amp;"-"&amp;YEAR(SalesData[[#This Row],[Order Date]])</f>
        <v>Q1-2023</v>
      </c>
    </row>
    <row r="1166" spans="1:22" x14ac:dyDescent="0.35">
      <c r="A1166" t="s">
        <v>1302</v>
      </c>
      <c r="B1166" s="1">
        <v>44977</v>
      </c>
      <c r="C1166" t="s">
        <v>87</v>
      </c>
      <c r="D1166" t="s">
        <v>80</v>
      </c>
      <c r="E1166">
        <v>8740330454</v>
      </c>
      <c r="F1166" t="s">
        <v>172</v>
      </c>
      <c r="G1166" t="s">
        <v>141</v>
      </c>
      <c r="H1166" t="s">
        <v>121</v>
      </c>
      <c r="I1166" t="s">
        <v>17</v>
      </c>
      <c r="J1166" t="s">
        <v>19</v>
      </c>
      <c r="K1166">
        <v>2909.82</v>
      </c>
      <c r="L1166">
        <v>90.66</v>
      </c>
      <c r="M1166" t="s">
        <v>19</v>
      </c>
      <c r="N1166">
        <v>3.1156566385549599E-2</v>
      </c>
      <c r="O1166" t="s">
        <v>11351</v>
      </c>
      <c r="P1166" t="s">
        <v>11356</v>
      </c>
      <c r="R1166" t="s">
        <v>11353</v>
      </c>
      <c r="S1166">
        <f>IF(SalesData[[#This Row],[Return Status]]="Returned",1,0)</f>
        <v>0</v>
      </c>
      <c r="T1166">
        <v>2793.38</v>
      </c>
      <c r="U1166" s="2">
        <f>EOMONTH(SalesData[[#This Row],[Order Date]],0)</f>
        <v>44985</v>
      </c>
      <c r="V1166" s="9" t="str">
        <f>"Q"&amp;INT((MONTH(SalesData[[#This Row],[Order Date]])+2)/3)&amp;"-"&amp;YEAR(SalesData[[#This Row],[Order Date]])</f>
        <v>Q1-2023</v>
      </c>
    </row>
    <row r="1167" spans="1:22" x14ac:dyDescent="0.35">
      <c r="A1167" t="s">
        <v>1303</v>
      </c>
      <c r="B1167" s="1">
        <v>44974</v>
      </c>
      <c r="C1167" t="s">
        <v>194</v>
      </c>
      <c r="D1167" t="s">
        <v>39</v>
      </c>
      <c r="E1167">
        <v>6429628092</v>
      </c>
      <c r="F1167" t="s">
        <v>152</v>
      </c>
      <c r="G1167" t="s">
        <v>23</v>
      </c>
      <c r="H1167" t="s">
        <v>24</v>
      </c>
      <c r="I1167" t="s">
        <v>17</v>
      </c>
      <c r="J1167" t="s">
        <v>43</v>
      </c>
      <c r="K1167">
        <v>3277.9</v>
      </c>
      <c r="L1167">
        <v>951.8</v>
      </c>
      <c r="M1167" t="s">
        <v>43</v>
      </c>
      <c r="N1167">
        <v>0.290368833704506</v>
      </c>
      <c r="O1167" t="s">
        <v>11351</v>
      </c>
      <c r="P1167" t="s">
        <v>11354</v>
      </c>
      <c r="R1167" t="s">
        <v>11353</v>
      </c>
      <c r="S1167">
        <f>IF(SalesData[[#This Row],[Return Status]]="Returned",1,0)</f>
        <v>0</v>
      </c>
      <c r="T1167">
        <v>2821.33</v>
      </c>
      <c r="U1167" s="2">
        <f>EOMONTH(SalesData[[#This Row],[Order Date]],0)</f>
        <v>44985</v>
      </c>
      <c r="V1167" s="9" t="str">
        <f>"Q"&amp;INT((MONTH(SalesData[[#This Row],[Order Date]])+2)/3)&amp;"-"&amp;YEAR(SalesData[[#This Row],[Order Date]])</f>
        <v>Q1-2023</v>
      </c>
    </row>
    <row r="1168" spans="1:22" x14ac:dyDescent="0.35">
      <c r="A1168" t="s">
        <v>1304</v>
      </c>
      <c r="B1168" s="1">
        <v>44978</v>
      </c>
      <c r="C1168" t="s">
        <v>12</v>
      </c>
      <c r="D1168" t="s">
        <v>27</v>
      </c>
      <c r="E1168">
        <v>5232280588</v>
      </c>
      <c r="F1168" t="s">
        <v>181</v>
      </c>
      <c r="G1168" t="s">
        <v>54</v>
      </c>
      <c r="H1168" t="s">
        <v>55</v>
      </c>
      <c r="I1168" t="s">
        <v>31</v>
      </c>
      <c r="J1168" t="s">
        <v>19</v>
      </c>
      <c r="K1168">
        <v>4607.74</v>
      </c>
      <c r="L1168">
        <v>1059.07</v>
      </c>
      <c r="M1168" t="s">
        <v>19</v>
      </c>
      <c r="N1168">
        <v>0.229845868039429</v>
      </c>
      <c r="O1168" t="s">
        <v>11351</v>
      </c>
      <c r="P1168" t="s">
        <v>11354</v>
      </c>
      <c r="R1168" t="s">
        <v>11353</v>
      </c>
      <c r="S1168">
        <f>IF(SalesData[[#This Row],[Return Status]]="Returned",1,0)</f>
        <v>0</v>
      </c>
      <c r="U1168" s="2">
        <f>EOMONTH(SalesData[[#This Row],[Order Date]],0)</f>
        <v>44985</v>
      </c>
      <c r="V1168" s="9" t="str">
        <f>"Q"&amp;INT((MONTH(SalesData[[#This Row],[Order Date]])+2)/3)&amp;"-"&amp;YEAR(SalesData[[#This Row],[Order Date]])</f>
        <v>Q1-2023</v>
      </c>
    </row>
    <row r="1169" spans="1:22" x14ac:dyDescent="0.35">
      <c r="A1169" t="s">
        <v>1305</v>
      </c>
      <c r="B1169" s="1">
        <v>44982</v>
      </c>
      <c r="C1169" t="s">
        <v>132</v>
      </c>
      <c r="D1169" t="s">
        <v>27</v>
      </c>
      <c r="E1169">
        <v>111525586</v>
      </c>
      <c r="F1169" t="s">
        <v>292</v>
      </c>
      <c r="G1169" t="s">
        <v>69</v>
      </c>
      <c r="H1169" t="s">
        <v>41</v>
      </c>
      <c r="I1169" t="s">
        <v>31</v>
      </c>
      <c r="J1169" t="s">
        <v>65</v>
      </c>
      <c r="K1169">
        <v>2021.29</v>
      </c>
      <c r="L1169">
        <v>181.28</v>
      </c>
      <c r="M1169" t="s">
        <v>65</v>
      </c>
      <c r="N1169">
        <v>8.9685299981694902E-2</v>
      </c>
      <c r="O1169" t="s">
        <v>11351</v>
      </c>
      <c r="P1169" t="s">
        <v>11356</v>
      </c>
      <c r="R1169" t="s">
        <v>11353</v>
      </c>
      <c r="S1169">
        <f>IF(SalesData[[#This Row],[Return Status]]="Returned",1,0)</f>
        <v>0</v>
      </c>
      <c r="T1169">
        <v>2081.52</v>
      </c>
      <c r="U1169" s="2">
        <f>EOMONTH(SalesData[[#This Row],[Order Date]],0)</f>
        <v>44985</v>
      </c>
      <c r="V1169" s="9" t="str">
        <f>"Q"&amp;INT((MONTH(SalesData[[#This Row],[Order Date]])+2)/3)&amp;"-"&amp;YEAR(SalesData[[#This Row],[Order Date]])</f>
        <v>Q1-2023</v>
      </c>
    </row>
    <row r="1170" spans="1:22" x14ac:dyDescent="0.35">
      <c r="A1170" t="s">
        <v>1306</v>
      </c>
      <c r="B1170" s="1">
        <v>44958</v>
      </c>
      <c r="C1170" t="s">
        <v>176</v>
      </c>
      <c r="D1170" t="s">
        <v>46</v>
      </c>
      <c r="E1170">
        <v>9718614229</v>
      </c>
      <c r="F1170" t="s">
        <v>206</v>
      </c>
      <c r="G1170" t="s">
        <v>89</v>
      </c>
      <c r="H1170" t="s">
        <v>11357</v>
      </c>
      <c r="I1170" t="s">
        <v>31</v>
      </c>
      <c r="J1170" t="s">
        <v>65</v>
      </c>
      <c r="K1170">
        <v>3310.54</v>
      </c>
      <c r="L1170">
        <v>425.09</v>
      </c>
      <c r="M1170" t="s">
        <v>65</v>
      </c>
      <c r="N1170">
        <v>0.128405033619893</v>
      </c>
      <c r="O1170" t="s">
        <v>11351</v>
      </c>
      <c r="P1170" t="s">
        <v>11352</v>
      </c>
      <c r="R1170" t="s">
        <v>11353</v>
      </c>
      <c r="S1170">
        <f>IF(SalesData[[#This Row],[Return Status]]="Returned",1,0)</f>
        <v>0</v>
      </c>
      <c r="T1170">
        <v>207.68</v>
      </c>
      <c r="U1170" s="2">
        <f>EOMONTH(SalesData[[#This Row],[Order Date]],0)</f>
        <v>44985</v>
      </c>
      <c r="V1170" s="9" t="str">
        <f>"Q"&amp;INT((MONTH(SalesData[[#This Row],[Order Date]])+2)/3)&amp;"-"&amp;YEAR(SalesData[[#This Row],[Order Date]])</f>
        <v>Q1-2023</v>
      </c>
    </row>
    <row r="1171" spans="1:22" x14ac:dyDescent="0.35">
      <c r="A1171" t="s">
        <v>1307</v>
      </c>
      <c r="B1171" s="1">
        <v>44977</v>
      </c>
      <c r="C1171" t="s">
        <v>111</v>
      </c>
      <c r="D1171" t="s">
        <v>13</v>
      </c>
      <c r="E1171">
        <v>1379830457</v>
      </c>
      <c r="F1171" t="s">
        <v>68</v>
      </c>
      <c r="G1171" t="s">
        <v>69</v>
      </c>
      <c r="H1171" t="s">
        <v>41</v>
      </c>
      <c r="I1171" t="s">
        <v>31</v>
      </c>
      <c r="J1171" t="s">
        <v>62</v>
      </c>
      <c r="K1171">
        <v>457.06</v>
      </c>
      <c r="L1171">
        <v>61.72</v>
      </c>
      <c r="M1171" t="s">
        <v>62</v>
      </c>
      <c r="N1171">
        <v>0.13503697545180099</v>
      </c>
      <c r="O1171" t="s">
        <v>11361</v>
      </c>
      <c r="P1171" t="s">
        <v>11352</v>
      </c>
      <c r="R1171" t="s">
        <v>11353</v>
      </c>
      <c r="S1171">
        <f>IF(SalesData[[#This Row],[Return Status]]="Returned",1,0)</f>
        <v>0</v>
      </c>
      <c r="T1171">
        <v>2081.52</v>
      </c>
      <c r="U1171" s="2">
        <f>EOMONTH(SalesData[[#This Row],[Order Date]],0)</f>
        <v>44985</v>
      </c>
      <c r="V1171" s="9" t="str">
        <f>"Q"&amp;INT((MONTH(SalesData[[#This Row],[Order Date]])+2)/3)&amp;"-"&amp;YEAR(SalesData[[#This Row],[Order Date]])</f>
        <v>Q1-2023</v>
      </c>
    </row>
    <row r="1172" spans="1:22" x14ac:dyDescent="0.35">
      <c r="A1172" t="s">
        <v>1308</v>
      </c>
      <c r="B1172" s="1">
        <v>44983</v>
      </c>
      <c r="C1172" t="s">
        <v>113</v>
      </c>
      <c r="D1172" t="s">
        <v>27</v>
      </c>
      <c r="E1172">
        <v>2213368960</v>
      </c>
      <c r="F1172" t="s">
        <v>116</v>
      </c>
      <c r="G1172" t="s">
        <v>74</v>
      </c>
      <c r="H1172" t="s">
        <v>75</v>
      </c>
      <c r="I1172" t="s">
        <v>36</v>
      </c>
      <c r="J1172" t="s">
        <v>65</v>
      </c>
      <c r="K1172">
        <v>666.93</v>
      </c>
      <c r="L1172">
        <v>111.41</v>
      </c>
      <c r="M1172" t="s">
        <v>65</v>
      </c>
      <c r="N1172">
        <v>0.16704901563882299</v>
      </c>
      <c r="O1172" t="s">
        <v>11355</v>
      </c>
      <c r="P1172" t="s">
        <v>11352</v>
      </c>
      <c r="R1172" t="s">
        <v>11353</v>
      </c>
      <c r="S1172">
        <f>IF(SalesData[[#This Row],[Return Status]]="Returned",1,0)</f>
        <v>0</v>
      </c>
      <c r="T1172">
        <v>2420.2800000000002</v>
      </c>
      <c r="U1172" s="2">
        <f>EOMONTH(SalesData[[#This Row],[Order Date]],0)</f>
        <v>44985</v>
      </c>
      <c r="V1172" s="9" t="str">
        <f>"Q"&amp;INT((MONTH(SalesData[[#This Row],[Order Date]])+2)/3)&amp;"-"&amp;YEAR(SalesData[[#This Row],[Order Date]])</f>
        <v>Q1-2023</v>
      </c>
    </row>
    <row r="1173" spans="1:22" x14ac:dyDescent="0.35">
      <c r="A1173" t="s">
        <v>1310</v>
      </c>
      <c r="B1173" s="1">
        <v>44975</v>
      </c>
      <c r="C1173" t="s">
        <v>52</v>
      </c>
      <c r="D1173" t="s">
        <v>80</v>
      </c>
      <c r="E1173">
        <v>8184397630</v>
      </c>
      <c r="F1173" t="s">
        <v>181</v>
      </c>
      <c r="G1173" t="s">
        <v>11371</v>
      </c>
      <c r="H1173" t="s">
        <v>55</v>
      </c>
      <c r="I1173" t="s">
        <v>31</v>
      </c>
      <c r="J1173" t="s">
        <v>19</v>
      </c>
      <c r="K1173">
        <v>3085.07</v>
      </c>
      <c r="L1173">
        <v>909.04</v>
      </c>
      <c r="M1173" t="s">
        <v>19</v>
      </c>
      <c r="N1173">
        <v>0.29465781975773597</v>
      </c>
      <c r="O1173" t="s">
        <v>11351</v>
      </c>
      <c r="P1173" t="s">
        <v>11354</v>
      </c>
      <c r="R1173" t="s">
        <v>11353</v>
      </c>
      <c r="S1173">
        <f>IF(SalesData[[#This Row],[Return Status]]="Returned",1,0)</f>
        <v>0</v>
      </c>
      <c r="U1173" s="2">
        <f>EOMONTH(SalesData[[#This Row],[Order Date]],0)</f>
        <v>44985</v>
      </c>
      <c r="V1173" s="9" t="str">
        <f>"Q"&amp;INT((MONTH(SalesData[[#This Row],[Order Date]])+2)/3)&amp;"-"&amp;YEAR(SalesData[[#This Row],[Order Date]])</f>
        <v>Q1-2023</v>
      </c>
    </row>
    <row r="1174" spans="1:22" x14ac:dyDescent="0.35">
      <c r="A1174" t="s">
        <v>1311</v>
      </c>
      <c r="B1174" s="1">
        <v>44971</v>
      </c>
      <c r="C1174" t="s">
        <v>113</v>
      </c>
      <c r="D1174" t="s">
        <v>13</v>
      </c>
      <c r="E1174">
        <v>769262654</v>
      </c>
      <c r="F1174" t="s">
        <v>116</v>
      </c>
      <c r="G1174" t="s">
        <v>74</v>
      </c>
      <c r="H1174" t="s">
        <v>75</v>
      </c>
      <c r="I1174" t="s">
        <v>36</v>
      </c>
      <c r="J1174" t="s">
        <v>62</v>
      </c>
      <c r="K1174">
        <v>3453.06</v>
      </c>
      <c r="L1174">
        <v>132.49</v>
      </c>
      <c r="M1174" t="s">
        <v>62</v>
      </c>
      <c r="N1174">
        <v>3.8368867033877201E-2</v>
      </c>
      <c r="O1174" t="s">
        <v>11351</v>
      </c>
      <c r="P1174" t="s">
        <v>11356</v>
      </c>
      <c r="R1174" t="s">
        <v>11353</v>
      </c>
      <c r="S1174">
        <f>IF(SalesData[[#This Row],[Return Status]]="Returned",1,0)</f>
        <v>0</v>
      </c>
      <c r="T1174">
        <v>2420.2800000000002</v>
      </c>
      <c r="U1174" s="2">
        <f>EOMONTH(SalesData[[#This Row],[Order Date]],0)</f>
        <v>44985</v>
      </c>
      <c r="V1174" s="9" t="str">
        <f>"Q"&amp;INT((MONTH(SalesData[[#This Row],[Order Date]])+2)/3)&amp;"-"&amp;YEAR(SalesData[[#This Row],[Order Date]])</f>
        <v>Q1-2023</v>
      </c>
    </row>
    <row r="1175" spans="1:22" x14ac:dyDescent="0.35">
      <c r="A1175" t="s">
        <v>1312</v>
      </c>
      <c r="B1175" s="1">
        <v>44983</v>
      </c>
      <c r="C1175" t="s">
        <v>97</v>
      </c>
      <c r="D1175" t="s">
        <v>46</v>
      </c>
      <c r="E1175">
        <v>7996585783</v>
      </c>
      <c r="F1175" t="s">
        <v>222</v>
      </c>
      <c r="G1175" t="s">
        <v>164</v>
      </c>
      <c r="H1175" t="s">
        <v>165</v>
      </c>
      <c r="I1175" t="s">
        <v>36</v>
      </c>
      <c r="J1175" t="s">
        <v>42</v>
      </c>
      <c r="K1175">
        <v>1904.52</v>
      </c>
      <c r="L1175">
        <v>327.74</v>
      </c>
      <c r="M1175" t="s">
        <v>43</v>
      </c>
      <c r="N1175">
        <v>0.17208535484006501</v>
      </c>
      <c r="O1175" t="s">
        <v>11351</v>
      </c>
      <c r="P1175" t="s">
        <v>11352</v>
      </c>
      <c r="R1175" t="s">
        <v>11353</v>
      </c>
      <c r="S1175">
        <f>IF(SalesData[[#This Row],[Return Status]]="Returned",1,0)</f>
        <v>0</v>
      </c>
      <c r="U1175" s="2">
        <f>EOMONTH(SalesData[[#This Row],[Order Date]],0)</f>
        <v>44985</v>
      </c>
      <c r="V1175" s="9" t="str">
        <f>"Q"&amp;INT((MONTH(SalesData[[#This Row],[Order Date]])+2)/3)&amp;"-"&amp;YEAR(SalesData[[#This Row],[Order Date]])</f>
        <v>Q1-2023</v>
      </c>
    </row>
    <row r="1176" spans="1:22" x14ac:dyDescent="0.35">
      <c r="A1176" t="s">
        <v>1313</v>
      </c>
      <c r="B1176" s="1">
        <v>44959</v>
      </c>
      <c r="C1176" t="s">
        <v>26</v>
      </c>
      <c r="D1176" t="s">
        <v>13</v>
      </c>
      <c r="E1176">
        <v>7761350078</v>
      </c>
      <c r="F1176" t="s">
        <v>28</v>
      </c>
      <c r="G1176" t="s">
        <v>29</v>
      </c>
      <c r="H1176" t="s">
        <v>11357</v>
      </c>
      <c r="I1176" t="s">
        <v>31</v>
      </c>
      <c r="J1176" t="s">
        <v>62</v>
      </c>
      <c r="K1176">
        <v>3583.17</v>
      </c>
      <c r="L1176">
        <v>592.24</v>
      </c>
      <c r="M1176" t="s">
        <v>62</v>
      </c>
      <c r="N1176">
        <v>0.16528381293659</v>
      </c>
      <c r="O1176" t="s">
        <v>11351</v>
      </c>
      <c r="P1176" t="s">
        <v>11352</v>
      </c>
      <c r="R1176" t="s">
        <v>11353</v>
      </c>
      <c r="S1176">
        <f>IF(SalesData[[#This Row],[Return Status]]="Returned",1,0)</f>
        <v>0</v>
      </c>
      <c r="T1176">
        <v>2788.38</v>
      </c>
      <c r="U1176" s="2">
        <f>EOMONTH(SalesData[[#This Row],[Order Date]],0)</f>
        <v>44985</v>
      </c>
      <c r="V1176" s="9" t="str">
        <f>"Q"&amp;INT((MONTH(SalesData[[#This Row],[Order Date]])+2)/3)&amp;"-"&amp;YEAR(SalesData[[#This Row],[Order Date]])</f>
        <v>Q1-2023</v>
      </c>
    </row>
    <row r="1177" spans="1:22" x14ac:dyDescent="0.35">
      <c r="A1177" t="s">
        <v>1314</v>
      </c>
      <c r="B1177" s="1">
        <v>44974</v>
      </c>
      <c r="C1177" t="s">
        <v>52</v>
      </c>
      <c r="D1177" t="s">
        <v>145</v>
      </c>
      <c r="E1177">
        <v>3126532735</v>
      </c>
      <c r="F1177" t="s">
        <v>22</v>
      </c>
      <c r="G1177" t="s">
        <v>23</v>
      </c>
      <c r="H1177" t="s">
        <v>24</v>
      </c>
      <c r="I1177" t="s">
        <v>17</v>
      </c>
      <c r="J1177" t="s">
        <v>18</v>
      </c>
      <c r="K1177">
        <v>2979.29</v>
      </c>
      <c r="L1177">
        <v>132.52000000000001</v>
      </c>
      <c r="M1177" t="s">
        <v>19</v>
      </c>
      <c r="N1177">
        <v>4.4480396336039799E-2</v>
      </c>
      <c r="O1177" t="s">
        <v>11351</v>
      </c>
      <c r="P1177" t="s">
        <v>11356</v>
      </c>
      <c r="R1177" t="s">
        <v>11353</v>
      </c>
      <c r="S1177">
        <f>IF(SalesData[[#This Row],[Return Status]]="Returned",1,0)</f>
        <v>0</v>
      </c>
      <c r="T1177">
        <v>2821.33</v>
      </c>
      <c r="U1177" s="2">
        <f>EOMONTH(SalesData[[#This Row],[Order Date]],0)</f>
        <v>44985</v>
      </c>
      <c r="V1177" s="9" t="str">
        <f>"Q"&amp;INT((MONTH(SalesData[[#This Row],[Order Date]])+2)/3)&amp;"-"&amp;YEAR(SalesData[[#This Row],[Order Date]])</f>
        <v>Q1-2023</v>
      </c>
    </row>
    <row r="1178" spans="1:22" x14ac:dyDescent="0.35">
      <c r="A1178" t="s">
        <v>1315</v>
      </c>
      <c r="B1178" s="1">
        <v>44971</v>
      </c>
      <c r="C1178" t="s">
        <v>184</v>
      </c>
      <c r="D1178" t="s">
        <v>27</v>
      </c>
      <c r="E1178">
        <v>935555702</v>
      </c>
      <c r="F1178" t="s">
        <v>28</v>
      </c>
      <c r="G1178" t="s">
        <v>29</v>
      </c>
      <c r="H1178" t="s">
        <v>30</v>
      </c>
      <c r="I1178" t="s">
        <v>31</v>
      </c>
      <c r="J1178" t="s">
        <v>61</v>
      </c>
      <c r="K1178">
        <v>2102.12</v>
      </c>
      <c r="L1178">
        <v>238.54</v>
      </c>
      <c r="M1178" t="s">
        <v>62</v>
      </c>
      <c r="N1178">
        <v>0.113475919547885</v>
      </c>
      <c r="O1178" t="s">
        <v>11351</v>
      </c>
      <c r="P1178" t="s">
        <v>11352</v>
      </c>
      <c r="R1178" t="s">
        <v>11353</v>
      </c>
      <c r="S1178">
        <f>IF(SalesData[[#This Row],[Return Status]]="Returned",1,0)</f>
        <v>0</v>
      </c>
      <c r="T1178">
        <v>2788.38</v>
      </c>
      <c r="U1178" s="2">
        <f>EOMONTH(SalesData[[#This Row],[Order Date]],0)</f>
        <v>44985</v>
      </c>
      <c r="V1178" s="9" t="str">
        <f>"Q"&amp;INT((MONTH(SalesData[[#This Row],[Order Date]])+2)/3)&amp;"-"&amp;YEAR(SalesData[[#This Row],[Order Date]])</f>
        <v>Q1-2023</v>
      </c>
    </row>
    <row r="1179" spans="1:22" x14ac:dyDescent="0.35">
      <c r="A1179" t="s">
        <v>1316</v>
      </c>
      <c r="B1179" s="1">
        <v>44977</v>
      </c>
      <c r="C1179" t="s">
        <v>144</v>
      </c>
      <c r="D1179" t="s">
        <v>13</v>
      </c>
      <c r="E1179">
        <v>2706507612</v>
      </c>
      <c r="F1179" t="s">
        <v>64</v>
      </c>
      <c r="G1179" t="s">
        <v>15</v>
      </c>
      <c r="H1179" t="s">
        <v>16</v>
      </c>
      <c r="I1179" t="s">
        <v>17</v>
      </c>
      <c r="J1179" t="s">
        <v>62</v>
      </c>
      <c r="K1179">
        <v>1836.1</v>
      </c>
      <c r="L1179">
        <v>201.84</v>
      </c>
      <c r="M1179" t="s">
        <v>62</v>
      </c>
      <c r="N1179">
        <v>0.109928653123468</v>
      </c>
      <c r="O1179" t="s">
        <v>11351</v>
      </c>
      <c r="P1179" t="s">
        <v>11352</v>
      </c>
      <c r="R1179" t="s">
        <v>11353</v>
      </c>
      <c r="S1179">
        <f>IF(SalesData[[#This Row],[Return Status]]="Returned",1,0)</f>
        <v>0</v>
      </c>
      <c r="T1179">
        <v>2085.91</v>
      </c>
      <c r="U1179" s="2">
        <f>EOMONTH(SalesData[[#This Row],[Order Date]],0)</f>
        <v>44985</v>
      </c>
      <c r="V1179" s="9" t="str">
        <f>"Q"&amp;INT((MONTH(SalesData[[#This Row],[Order Date]])+2)/3)&amp;"-"&amp;YEAR(SalesData[[#This Row],[Order Date]])</f>
        <v>Q1-2023</v>
      </c>
    </row>
    <row r="1180" spans="1:22" x14ac:dyDescent="0.35">
      <c r="A1180" t="s">
        <v>1317</v>
      </c>
      <c r="B1180" s="1">
        <v>44970</v>
      </c>
      <c r="C1180" t="s">
        <v>194</v>
      </c>
      <c r="D1180" t="s">
        <v>27</v>
      </c>
      <c r="E1180">
        <v>9502635607</v>
      </c>
      <c r="F1180" t="s">
        <v>78</v>
      </c>
      <c r="G1180" t="s">
        <v>15</v>
      </c>
      <c r="H1180" t="s">
        <v>16</v>
      </c>
      <c r="I1180" t="s">
        <v>17</v>
      </c>
      <c r="J1180" t="s">
        <v>18</v>
      </c>
      <c r="K1180">
        <v>1175.79</v>
      </c>
      <c r="L1180">
        <v>78.73</v>
      </c>
      <c r="M1180" t="s">
        <v>19</v>
      </c>
      <c r="N1180">
        <v>6.6959235917978602E-2</v>
      </c>
      <c r="O1180" t="s">
        <v>11351</v>
      </c>
      <c r="P1180" t="s">
        <v>11356</v>
      </c>
      <c r="R1180" t="s">
        <v>11353</v>
      </c>
      <c r="S1180">
        <f>IF(SalesData[[#This Row],[Return Status]]="Returned",1,0)</f>
        <v>0</v>
      </c>
      <c r="T1180">
        <v>2085.91</v>
      </c>
      <c r="U1180" s="2">
        <f>EOMONTH(SalesData[[#This Row],[Order Date]],0)</f>
        <v>44985</v>
      </c>
      <c r="V1180" s="9" t="str">
        <f>"Q"&amp;INT((MONTH(SalesData[[#This Row],[Order Date]])+2)/3)&amp;"-"&amp;YEAR(SalesData[[#This Row],[Order Date]])</f>
        <v>Q1-2023</v>
      </c>
    </row>
    <row r="1181" spans="1:22" x14ac:dyDescent="0.35">
      <c r="A1181" t="s">
        <v>1319</v>
      </c>
      <c r="B1181" s="1">
        <v>44959</v>
      </c>
      <c r="C1181" t="s">
        <v>87</v>
      </c>
      <c r="D1181" t="s">
        <v>46</v>
      </c>
      <c r="E1181">
        <v>3934490769</v>
      </c>
      <c r="F1181" t="s">
        <v>47</v>
      </c>
      <c r="G1181" t="s">
        <v>23</v>
      </c>
      <c r="H1181" t="s">
        <v>24</v>
      </c>
      <c r="I1181" t="s">
        <v>17</v>
      </c>
      <c r="J1181" t="s">
        <v>42</v>
      </c>
      <c r="K1181">
        <v>3435.62</v>
      </c>
      <c r="L1181">
        <v>803.34</v>
      </c>
      <c r="M1181" t="s">
        <v>43</v>
      </c>
      <c r="N1181">
        <v>0.23382679108865401</v>
      </c>
      <c r="O1181" t="s">
        <v>11351</v>
      </c>
      <c r="P1181" t="s">
        <v>11354</v>
      </c>
      <c r="R1181" t="s">
        <v>11353</v>
      </c>
      <c r="S1181">
        <f>IF(SalesData[[#This Row],[Return Status]]="Returned",1,0)</f>
        <v>0</v>
      </c>
      <c r="T1181">
        <v>2821.33</v>
      </c>
      <c r="U1181" s="2">
        <f>EOMONTH(SalesData[[#This Row],[Order Date]],0)</f>
        <v>44985</v>
      </c>
      <c r="V1181" s="9" t="str">
        <f>"Q"&amp;INT((MONTH(SalesData[[#This Row],[Order Date]])+2)/3)&amp;"-"&amp;YEAR(SalesData[[#This Row],[Order Date]])</f>
        <v>Q1-2023</v>
      </c>
    </row>
    <row r="1182" spans="1:22" x14ac:dyDescent="0.35">
      <c r="A1182" t="s">
        <v>1320</v>
      </c>
      <c r="B1182" s="1">
        <v>44961</v>
      </c>
      <c r="C1182" t="s">
        <v>67</v>
      </c>
      <c r="D1182" t="s">
        <v>145</v>
      </c>
      <c r="E1182">
        <v>1053071226</v>
      </c>
      <c r="F1182" t="s">
        <v>78</v>
      </c>
      <c r="G1182" t="s">
        <v>15</v>
      </c>
      <c r="H1182" t="s">
        <v>16</v>
      </c>
      <c r="I1182" t="s">
        <v>17</v>
      </c>
      <c r="J1182" t="s">
        <v>19</v>
      </c>
      <c r="K1182">
        <v>3268.79</v>
      </c>
      <c r="L1182">
        <v>490.34</v>
      </c>
      <c r="M1182" t="s">
        <v>19</v>
      </c>
      <c r="N1182">
        <v>0.150006577357371</v>
      </c>
      <c r="O1182" t="s">
        <v>11351</v>
      </c>
      <c r="P1182" t="s">
        <v>11352</v>
      </c>
      <c r="R1182" t="s">
        <v>11353</v>
      </c>
      <c r="S1182">
        <f>IF(SalesData[[#This Row],[Return Status]]="Returned",1,0)</f>
        <v>0</v>
      </c>
      <c r="T1182">
        <v>2085.91</v>
      </c>
      <c r="U1182" s="2">
        <f>EOMONTH(SalesData[[#This Row],[Order Date]],0)</f>
        <v>44985</v>
      </c>
      <c r="V1182" s="9" t="str">
        <f>"Q"&amp;INT((MONTH(SalesData[[#This Row],[Order Date]])+2)/3)&amp;"-"&amp;YEAR(SalesData[[#This Row],[Order Date]])</f>
        <v>Q1-2023</v>
      </c>
    </row>
    <row r="1183" spans="1:22" x14ac:dyDescent="0.35">
      <c r="A1183" t="s">
        <v>1322</v>
      </c>
      <c r="B1183" s="1">
        <v>44964</v>
      </c>
      <c r="C1183" t="s">
        <v>97</v>
      </c>
      <c r="D1183" t="s">
        <v>80</v>
      </c>
      <c r="E1183">
        <v>647245257</v>
      </c>
      <c r="F1183" t="s">
        <v>14</v>
      </c>
      <c r="G1183" t="s">
        <v>15</v>
      </c>
      <c r="H1183" t="s">
        <v>16</v>
      </c>
      <c r="I1183" t="s">
        <v>17</v>
      </c>
      <c r="J1183" t="s">
        <v>43</v>
      </c>
      <c r="K1183">
        <v>2746.33</v>
      </c>
      <c r="L1183">
        <v>480.09</v>
      </c>
      <c r="M1183" t="s">
        <v>43</v>
      </c>
      <c r="N1183">
        <v>0.17481147567845101</v>
      </c>
      <c r="O1183" t="s">
        <v>11351</v>
      </c>
      <c r="P1183" t="s">
        <v>11352</v>
      </c>
      <c r="R1183" t="s">
        <v>11353</v>
      </c>
      <c r="S1183">
        <f>IF(SalesData[[#This Row],[Return Status]]="Returned",1,0)</f>
        <v>0</v>
      </c>
      <c r="T1183">
        <v>2085.91</v>
      </c>
      <c r="U1183" s="2">
        <f>EOMONTH(SalesData[[#This Row],[Order Date]],0)</f>
        <v>44985</v>
      </c>
      <c r="V1183" s="9" t="str">
        <f>"Q"&amp;INT((MONTH(SalesData[[#This Row],[Order Date]])+2)/3)&amp;"-"&amp;YEAR(SalesData[[#This Row],[Order Date]])</f>
        <v>Q1-2023</v>
      </c>
    </row>
    <row r="1184" spans="1:22" x14ac:dyDescent="0.35">
      <c r="A1184" t="s">
        <v>1323</v>
      </c>
      <c r="B1184" s="1">
        <v>44971</v>
      </c>
      <c r="C1184" t="s">
        <v>111</v>
      </c>
      <c r="D1184" t="s">
        <v>46</v>
      </c>
      <c r="E1184">
        <v>6129889728</v>
      </c>
      <c r="F1184" t="s">
        <v>28</v>
      </c>
      <c r="G1184" t="s">
        <v>29</v>
      </c>
      <c r="H1184" t="s">
        <v>30</v>
      </c>
      <c r="I1184" t="s">
        <v>31</v>
      </c>
      <c r="J1184" t="s">
        <v>19</v>
      </c>
      <c r="K1184">
        <v>2572.9899999999998</v>
      </c>
      <c r="L1184">
        <v>764.19</v>
      </c>
      <c r="M1184" t="s">
        <v>19</v>
      </c>
      <c r="N1184">
        <v>0.29700465217509597</v>
      </c>
      <c r="O1184" t="s">
        <v>11351</v>
      </c>
      <c r="P1184" t="s">
        <v>11354</v>
      </c>
      <c r="R1184" t="s">
        <v>11353</v>
      </c>
      <c r="S1184">
        <f>IF(SalesData[[#This Row],[Return Status]]="Returned",1,0)</f>
        <v>0</v>
      </c>
      <c r="T1184">
        <v>2788.38</v>
      </c>
      <c r="U1184" s="2">
        <f>EOMONTH(SalesData[[#This Row],[Order Date]],0)</f>
        <v>44985</v>
      </c>
      <c r="V1184" s="9" t="str">
        <f>"Q"&amp;INT((MONTH(SalesData[[#This Row],[Order Date]])+2)/3)&amp;"-"&amp;YEAR(SalesData[[#This Row],[Order Date]])</f>
        <v>Q1-2023</v>
      </c>
    </row>
    <row r="1185" spans="1:22" x14ac:dyDescent="0.35">
      <c r="A1185" t="s">
        <v>1324</v>
      </c>
      <c r="B1185" s="1">
        <v>44976</v>
      </c>
      <c r="C1185" t="s">
        <v>139</v>
      </c>
      <c r="D1185" t="s">
        <v>39</v>
      </c>
      <c r="E1185">
        <v>1860566880</v>
      </c>
      <c r="F1185" t="s">
        <v>88</v>
      </c>
      <c r="G1185" t="s">
        <v>89</v>
      </c>
      <c r="H1185" t="s">
        <v>90</v>
      </c>
      <c r="I1185" t="s">
        <v>31</v>
      </c>
      <c r="J1185" t="s">
        <v>42</v>
      </c>
      <c r="K1185">
        <v>1541.96</v>
      </c>
      <c r="L1185">
        <v>242.75</v>
      </c>
      <c r="M1185" t="s">
        <v>43</v>
      </c>
      <c r="N1185">
        <v>0.15742950530493699</v>
      </c>
      <c r="O1185" t="s">
        <v>11351</v>
      </c>
      <c r="P1185" t="s">
        <v>11352</v>
      </c>
      <c r="R1185" t="s">
        <v>11353</v>
      </c>
      <c r="S1185">
        <f>IF(SalesData[[#This Row],[Return Status]]="Returned",1,0)</f>
        <v>0</v>
      </c>
      <c r="T1185">
        <v>207.68</v>
      </c>
      <c r="U1185" s="2">
        <f>EOMONTH(SalesData[[#This Row],[Order Date]],0)</f>
        <v>44985</v>
      </c>
      <c r="V1185" s="9" t="str">
        <f>"Q"&amp;INT((MONTH(SalesData[[#This Row],[Order Date]])+2)/3)&amp;"-"&amp;YEAR(SalesData[[#This Row],[Order Date]])</f>
        <v>Q1-2023</v>
      </c>
    </row>
    <row r="1186" spans="1:22" x14ac:dyDescent="0.35">
      <c r="A1186" t="s">
        <v>1325</v>
      </c>
      <c r="B1186" s="1">
        <v>44961</v>
      </c>
      <c r="C1186" t="s">
        <v>113</v>
      </c>
      <c r="D1186" t="s">
        <v>72</v>
      </c>
      <c r="E1186">
        <v>2853541601</v>
      </c>
      <c r="F1186" t="s">
        <v>50</v>
      </c>
      <c r="G1186" t="s">
        <v>34</v>
      </c>
      <c r="H1186" t="s">
        <v>11357</v>
      </c>
      <c r="I1186" t="s">
        <v>36</v>
      </c>
      <c r="J1186" t="s">
        <v>43</v>
      </c>
      <c r="K1186">
        <v>2621.0500000000002</v>
      </c>
      <c r="L1186">
        <v>80.59</v>
      </c>
      <c r="M1186" t="s">
        <v>43</v>
      </c>
      <c r="N1186">
        <v>3.0747219625722501E-2</v>
      </c>
      <c r="O1186" t="s">
        <v>11351</v>
      </c>
      <c r="P1186" t="s">
        <v>11356</v>
      </c>
      <c r="R1186" t="s">
        <v>11353</v>
      </c>
      <c r="S1186">
        <f>IF(SalesData[[#This Row],[Return Status]]="Returned",1,0)</f>
        <v>0</v>
      </c>
      <c r="U1186" s="2">
        <f>EOMONTH(SalesData[[#This Row],[Order Date]],0)</f>
        <v>44985</v>
      </c>
      <c r="V1186" s="9" t="str">
        <f>"Q"&amp;INT((MONTH(SalesData[[#This Row],[Order Date]])+2)/3)&amp;"-"&amp;YEAR(SalesData[[#This Row],[Order Date]])</f>
        <v>Q1-2023</v>
      </c>
    </row>
    <row r="1187" spans="1:22" x14ac:dyDescent="0.35">
      <c r="A1187" t="s">
        <v>1326</v>
      </c>
      <c r="B1187" s="1">
        <v>44982</v>
      </c>
      <c r="C1187" t="s">
        <v>77</v>
      </c>
      <c r="D1187" t="s">
        <v>27</v>
      </c>
      <c r="E1187">
        <v>2077107404</v>
      </c>
      <c r="F1187" t="s">
        <v>127</v>
      </c>
      <c r="G1187" t="s">
        <v>29</v>
      </c>
      <c r="H1187" t="s">
        <v>30</v>
      </c>
      <c r="I1187" t="s">
        <v>31</v>
      </c>
      <c r="J1187" t="s">
        <v>19</v>
      </c>
      <c r="K1187">
        <v>2993.57</v>
      </c>
      <c r="L1187">
        <v>455.96</v>
      </c>
      <c r="M1187" t="s">
        <v>19</v>
      </c>
      <c r="N1187">
        <v>0.15231312446343301</v>
      </c>
      <c r="O1187" t="s">
        <v>11351</v>
      </c>
      <c r="P1187" t="s">
        <v>11352</v>
      </c>
      <c r="R1187" t="s">
        <v>11353</v>
      </c>
      <c r="S1187">
        <f>IF(SalesData[[#This Row],[Return Status]]="Returned",1,0)</f>
        <v>0</v>
      </c>
      <c r="T1187">
        <v>2788.38</v>
      </c>
      <c r="U1187" s="2">
        <f>EOMONTH(SalesData[[#This Row],[Order Date]],0)</f>
        <v>44985</v>
      </c>
      <c r="V1187" s="9" t="str">
        <f>"Q"&amp;INT((MONTH(SalesData[[#This Row],[Order Date]])+2)/3)&amp;"-"&amp;YEAR(SalesData[[#This Row],[Order Date]])</f>
        <v>Q1-2023</v>
      </c>
    </row>
    <row r="1188" spans="1:22" x14ac:dyDescent="0.35">
      <c r="A1188" t="s">
        <v>1327</v>
      </c>
      <c r="B1188" s="1">
        <v>44978</v>
      </c>
      <c r="C1188" t="s">
        <v>94</v>
      </c>
      <c r="D1188" t="s">
        <v>46</v>
      </c>
      <c r="E1188">
        <v>9007017850</v>
      </c>
      <c r="F1188" t="s">
        <v>172</v>
      </c>
      <c r="G1188" t="s">
        <v>141</v>
      </c>
      <c r="H1188" t="s">
        <v>121</v>
      </c>
      <c r="I1188" t="s">
        <v>17</v>
      </c>
      <c r="J1188" t="s">
        <v>42</v>
      </c>
      <c r="K1188">
        <v>2835.42</v>
      </c>
      <c r="L1188">
        <v>210.21</v>
      </c>
      <c r="M1188" t="s">
        <v>43</v>
      </c>
      <c r="N1188">
        <v>7.4137164864464505E-2</v>
      </c>
      <c r="O1188" t="s">
        <v>11351</v>
      </c>
      <c r="P1188" t="s">
        <v>11356</v>
      </c>
      <c r="R1188" t="s">
        <v>11353</v>
      </c>
      <c r="S1188">
        <f>IF(SalesData[[#This Row],[Return Status]]="Returned",1,0)</f>
        <v>0</v>
      </c>
      <c r="T1188">
        <v>2793.38</v>
      </c>
      <c r="U1188" s="2">
        <f>EOMONTH(SalesData[[#This Row],[Order Date]],0)</f>
        <v>44985</v>
      </c>
      <c r="V1188" s="9" t="str">
        <f>"Q"&amp;INT((MONTH(SalesData[[#This Row],[Order Date]])+2)/3)&amp;"-"&amp;YEAR(SalesData[[#This Row],[Order Date]])</f>
        <v>Q1-2023</v>
      </c>
    </row>
    <row r="1189" spans="1:22" x14ac:dyDescent="0.35">
      <c r="A1189" t="s">
        <v>1328</v>
      </c>
      <c r="B1189" s="1">
        <v>44966</v>
      </c>
      <c r="C1189" t="s">
        <v>87</v>
      </c>
      <c r="D1189" t="s">
        <v>39</v>
      </c>
      <c r="E1189">
        <v>5997475396</v>
      </c>
      <c r="F1189" t="s">
        <v>133</v>
      </c>
      <c r="G1189" t="s">
        <v>89</v>
      </c>
      <c r="H1189" t="s">
        <v>90</v>
      </c>
      <c r="I1189" t="s">
        <v>31</v>
      </c>
      <c r="J1189" t="s">
        <v>43</v>
      </c>
      <c r="K1189">
        <v>1745.81</v>
      </c>
      <c r="L1189">
        <v>233.18</v>
      </c>
      <c r="M1189" t="s">
        <v>43</v>
      </c>
      <c r="N1189">
        <v>0.133565508274096</v>
      </c>
      <c r="O1189" t="s">
        <v>11351</v>
      </c>
      <c r="P1189" t="s">
        <v>11352</v>
      </c>
      <c r="R1189" t="s">
        <v>11353</v>
      </c>
      <c r="S1189">
        <f>IF(SalesData[[#This Row],[Return Status]]="Returned",1,0)</f>
        <v>0</v>
      </c>
      <c r="T1189">
        <v>207.68</v>
      </c>
      <c r="U1189" s="2">
        <f>EOMONTH(SalesData[[#This Row],[Order Date]],0)</f>
        <v>44985</v>
      </c>
      <c r="V1189" s="9" t="str">
        <f>"Q"&amp;INT((MONTH(SalesData[[#This Row],[Order Date]])+2)/3)&amp;"-"&amp;YEAR(SalesData[[#This Row],[Order Date]])</f>
        <v>Q1-2023</v>
      </c>
    </row>
    <row r="1190" spans="1:22" x14ac:dyDescent="0.35">
      <c r="A1190" t="s">
        <v>1329</v>
      </c>
      <c r="B1190" s="1">
        <v>44970</v>
      </c>
      <c r="C1190" t="s">
        <v>94</v>
      </c>
      <c r="D1190" t="s">
        <v>72</v>
      </c>
      <c r="E1190">
        <v>1537405133</v>
      </c>
      <c r="F1190" t="s">
        <v>170</v>
      </c>
      <c r="G1190" t="s">
        <v>69</v>
      </c>
      <c r="H1190" t="s">
        <v>41</v>
      </c>
      <c r="I1190" t="s">
        <v>31</v>
      </c>
      <c r="J1190" t="s">
        <v>62</v>
      </c>
      <c r="K1190">
        <v>3712.96</v>
      </c>
      <c r="L1190">
        <v>884.76</v>
      </c>
      <c r="M1190" t="s">
        <v>62</v>
      </c>
      <c r="N1190">
        <v>0.23828966646556901</v>
      </c>
      <c r="O1190" t="s">
        <v>11351</v>
      </c>
      <c r="P1190" t="s">
        <v>11354</v>
      </c>
      <c r="R1190" t="s">
        <v>11353</v>
      </c>
      <c r="S1190">
        <f>IF(SalesData[[#This Row],[Return Status]]="Returned",1,0)</f>
        <v>0</v>
      </c>
      <c r="T1190">
        <v>2081.52</v>
      </c>
      <c r="U1190" s="2">
        <f>EOMONTH(SalesData[[#This Row],[Order Date]],0)</f>
        <v>44985</v>
      </c>
      <c r="V1190" s="9" t="str">
        <f>"Q"&amp;INT((MONTH(SalesData[[#This Row],[Order Date]])+2)/3)&amp;"-"&amp;YEAR(SalesData[[#This Row],[Order Date]])</f>
        <v>Q1-2023</v>
      </c>
    </row>
    <row r="1191" spans="1:22" x14ac:dyDescent="0.35">
      <c r="A1191" t="s">
        <v>1330</v>
      </c>
      <c r="B1191" s="1">
        <v>44983</v>
      </c>
      <c r="C1191" t="s">
        <v>92</v>
      </c>
      <c r="D1191" t="s">
        <v>27</v>
      </c>
      <c r="E1191">
        <v>5717490584</v>
      </c>
      <c r="F1191" t="s">
        <v>64</v>
      </c>
      <c r="G1191" t="s">
        <v>15</v>
      </c>
      <c r="H1191" t="s">
        <v>16</v>
      </c>
      <c r="I1191" t="s">
        <v>17</v>
      </c>
      <c r="J1191" t="s">
        <v>18</v>
      </c>
      <c r="K1191">
        <v>2587.23</v>
      </c>
      <c r="L1191">
        <v>225.32</v>
      </c>
      <c r="M1191" t="s">
        <v>19</v>
      </c>
      <c r="N1191">
        <v>8.70892808138434E-2</v>
      </c>
      <c r="O1191" t="s">
        <v>11351</v>
      </c>
      <c r="P1191" t="s">
        <v>11356</v>
      </c>
      <c r="R1191" t="s">
        <v>11353</v>
      </c>
      <c r="S1191">
        <f>IF(SalesData[[#This Row],[Return Status]]="Returned",1,0)</f>
        <v>0</v>
      </c>
      <c r="T1191">
        <v>2085.91</v>
      </c>
      <c r="U1191" s="2">
        <f>EOMONTH(SalesData[[#This Row],[Order Date]],0)</f>
        <v>44985</v>
      </c>
      <c r="V1191" s="9" t="str">
        <f>"Q"&amp;INT((MONTH(SalesData[[#This Row],[Order Date]])+2)/3)&amp;"-"&amp;YEAR(SalesData[[#This Row],[Order Date]])</f>
        <v>Q1-2023</v>
      </c>
    </row>
    <row r="1192" spans="1:22" x14ac:dyDescent="0.35">
      <c r="A1192" t="s">
        <v>1332</v>
      </c>
      <c r="B1192" s="1">
        <v>44961</v>
      </c>
      <c r="C1192" t="s">
        <v>106</v>
      </c>
      <c r="D1192" t="s">
        <v>27</v>
      </c>
      <c r="E1192">
        <v>9321359618</v>
      </c>
      <c r="F1192" t="s">
        <v>312</v>
      </c>
      <c r="G1192" t="s">
        <v>141</v>
      </c>
      <c r="H1192" t="s">
        <v>11357</v>
      </c>
      <c r="I1192" t="s">
        <v>17</v>
      </c>
      <c r="J1192" t="s">
        <v>18</v>
      </c>
      <c r="K1192">
        <v>3261.16</v>
      </c>
      <c r="L1192">
        <v>708.19</v>
      </c>
      <c r="M1192" t="s">
        <v>19</v>
      </c>
      <c r="N1192">
        <v>0.217158925045076</v>
      </c>
      <c r="O1192" t="s">
        <v>11351</v>
      </c>
      <c r="P1192" t="s">
        <v>11354</v>
      </c>
      <c r="R1192" t="s">
        <v>11353</v>
      </c>
      <c r="S1192">
        <f>IF(SalesData[[#This Row],[Return Status]]="Returned",1,0)</f>
        <v>0</v>
      </c>
      <c r="T1192">
        <v>2793.38</v>
      </c>
      <c r="U1192" s="2">
        <f>EOMONTH(SalesData[[#This Row],[Order Date]],0)</f>
        <v>44985</v>
      </c>
      <c r="V1192" s="9" t="str">
        <f>"Q"&amp;INT((MONTH(SalesData[[#This Row],[Order Date]])+2)/3)&amp;"-"&amp;YEAR(SalesData[[#This Row],[Order Date]])</f>
        <v>Q1-2023</v>
      </c>
    </row>
    <row r="1193" spans="1:22" x14ac:dyDescent="0.35">
      <c r="A1193" t="s">
        <v>1333</v>
      </c>
      <c r="B1193" s="1">
        <v>44965</v>
      </c>
      <c r="C1193" t="s">
        <v>26</v>
      </c>
      <c r="D1193" t="s">
        <v>39</v>
      </c>
      <c r="E1193">
        <v>2055482987</v>
      </c>
      <c r="F1193" t="s">
        <v>206</v>
      </c>
      <c r="G1193" t="s">
        <v>89</v>
      </c>
      <c r="H1193" t="s">
        <v>90</v>
      </c>
      <c r="I1193" t="s">
        <v>31</v>
      </c>
      <c r="J1193" t="s">
        <v>19</v>
      </c>
      <c r="K1193">
        <v>2362.9899999999998</v>
      </c>
      <c r="L1193">
        <v>506.71</v>
      </c>
      <c r="M1193" t="s">
        <v>19</v>
      </c>
      <c r="N1193">
        <v>0.21443594767646099</v>
      </c>
      <c r="O1193" t="s">
        <v>11351</v>
      </c>
      <c r="P1193" t="s">
        <v>11354</v>
      </c>
      <c r="R1193" t="s">
        <v>11353</v>
      </c>
      <c r="S1193">
        <f>IF(SalesData[[#This Row],[Return Status]]="Returned",1,0)</f>
        <v>0</v>
      </c>
      <c r="T1193">
        <v>207.68</v>
      </c>
      <c r="U1193" s="2">
        <f>EOMONTH(SalesData[[#This Row],[Order Date]],0)</f>
        <v>44985</v>
      </c>
      <c r="V1193" s="9" t="str">
        <f>"Q"&amp;INT((MONTH(SalesData[[#This Row],[Order Date]])+2)/3)&amp;"-"&amp;YEAR(SalesData[[#This Row],[Order Date]])</f>
        <v>Q1-2023</v>
      </c>
    </row>
    <row r="1194" spans="1:22" x14ac:dyDescent="0.35">
      <c r="A1194" t="s">
        <v>1334</v>
      </c>
      <c r="B1194" s="1">
        <v>44979</v>
      </c>
      <c r="C1194" t="s">
        <v>38</v>
      </c>
      <c r="D1194" t="s">
        <v>39</v>
      </c>
      <c r="E1194">
        <v>1784721461</v>
      </c>
      <c r="F1194" t="s">
        <v>40</v>
      </c>
      <c r="G1194" t="s">
        <v>457</v>
      </c>
      <c r="H1194" t="s">
        <v>41</v>
      </c>
      <c r="I1194" t="s">
        <v>31</v>
      </c>
      <c r="J1194" t="s">
        <v>62</v>
      </c>
      <c r="K1194">
        <v>1733.8</v>
      </c>
      <c r="L1194">
        <v>119.45</v>
      </c>
      <c r="M1194" t="s">
        <v>62</v>
      </c>
      <c r="N1194">
        <v>6.8894912908063197E-2</v>
      </c>
      <c r="O1194" t="s">
        <v>11351</v>
      </c>
      <c r="P1194" t="s">
        <v>11356</v>
      </c>
      <c r="R1194" t="s">
        <v>11353</v>
      </c>
      <c r="S1194">
        <f>IF(SalesData[[#This Row],[Return Status]]="Returned",1,0)</f>
        <v>0</v>
      </c>
      <c r="U1194" s="2">
        <f>EOMONTH(SalesData[[#This Row],[Order Date]],0)</f>
        <v>44985</v>
      </c>
      <c r="V1194" s="9" t="str">
        <f>"Q"&amp;INT((MONTH(SalesData[[#This Row],[Order Date]])+2)/3)&amp;"-"&amp;YEAR(SalesData[[#This Row],[Order Date]])</f>
        <v>Q1-2023</v>
      </c>
    </row>
    <row r="1195" spans="1:22" x14ac:dyDescent="0.35">
      <c r="A1195" t="s">
        <v>1335</v>
      </c>
      <c r="B1195" s="1">
        <v>44982</v>
      </c>
      <c r="C1195" t="s">
        <v>77</v>
      </c>
      <c r="D1195" t="s">
        <v>39</v>
      </c>
      <c r="E1195">
        <v>7544584741</v>
      </c>
      <c r="F1195" t="s">
        <v>312</v>
      </c>
      <c r="G1195" t="s">
        <v>141</v>
      </c>
      <c r="H1195" t="s">
        <v>121</v>
      </c>
      <c r="I1195" t="s">
        <v>17</v>
      </c>
      <c r="J1195" t="s">
        <v>62</v>
      </c>
      <c r="K1195">
        <v>3615.78</v>
      </c>
      <c r="L1195">
        <v>675.92</v>
      </c>
      <c r="M1195" t="s">
        <v>62</v>
      </c>
      <c r="N1195">
        <v>0.18693615208889899</v>
      </c>
      <c r="O1195" t="s">
        <v>11351</v>
      </c>
      <c r="P1195" t="s">
        <v>11352</v>
      </c>
      <c r="R1195" t="s">
        <v>11353</v>
      </c>
      <c r="S1195">
        <f>IF(SalesData[[#This Row],[Return Status]]="Returned",1,0)</f>
        <v>0</v>
      </c>
      <c r="T1195">
        <v>2793.38</v>
      </c>
      <c r="U1195" s="2">
        <f>EOMONTH(SalesData[[#This Row],[Order Date]],0)</f>
        <v>44985</v>
      </c>
      <c r="V1195" s="9" t="str">
        <f>"Q"&amp;INT((MONTH(SalesData[[#This Row],[Order Date]])+2)/3)&amp;"-"&amp;YEAR(SalesData[[#This Row],[Order Date]])</f>
        <v>Q1-2023</v>
      </c>
    </row>
    <row r="1196" spans="1:22" x14ac:dyDescent="0.35">
      <c r="A1196" t="s">
        <v>1336</v>
      </c>
      <c r="B1196" s="1">
        <v>44958</v>
      </c>
      <c r="C1196" t="s">
        <v>71</v>
      </c>
      <c r="D1196" t="s">
        <v>13</v>
      </c>
      <c r="E1196">
        <v>9346389012</v>
      </c>
      <c r="F1196" t="s">
        <v>73</v>
      </c>
      <c r="G1196" t="s">
        <v>74</v>
      </c>
      <c r="H1196" t="s">
        <v>75</v>
      </c>
      <c r="I1196" t="s">
        <v>36</v>
      </c>
      <c r="J1196" t="s">
        <v>62</v>
      </c>
      <c r="K1196">
        <v>2047.48</v>
      </c>
      <c r="L1196">
        <v>570.64</v>
      </c>
      <c r="M1196" t="s">
        <v>62</v>
      </c>
      <c r="N1196">
        <v>0.278703577080118</v>
      </c>
      <c r="O1196" t="s">
        <v>11351</v>
      </c>
      <c r="P1196" t="s">
        <v>11354</v>
      </c>
      <c r="R1196" t="s">
        <v>11353</v>
      </c>
      <c r="S1196">
        <f>IF(SalesData[[#This Row],[Return Status]]="Returned",1,0)</f>
        <v>0</v>
      </c>
      <c r="T1196">
        <v>2420.2800000000002</v>
      </c>
      <c r="U1196" s="2">
        <f>EOMONTH(SalesData[[#This Row],[Order Date]],0)</f>
        <v>44985</v>
      </c>
      <c r="V1196" s="9" t="str">
        <f>"Q"&amp;INT((MONTH(SalesData[[#This Row],[Order Date]])+2)/3)&amp;"-"&amp;YEAR(SalesData[[#This Row],[Order Date]])</f>
        <v>Q1-2023</v>
      </c>
    </row>
    <row r="1197" spans="1:22" x14ac:dyDescent="0.35">
      <c r="A1197" t="s">
        <v>1337</v>
      </c>
      <c r="B1197" s="1">
        <v>44984</v>
      </c>
      <c r="C1197" t="s">
        <v>132</v>
      </c>
      <c r="D1197" t="s">
        <v>46</v>
      </c>
      <c r="E1197">
        <v>7065948053</v>
      </c>
      <c r="F1197" t="s">
        <v>172</v>
      </c>
      <c r="G1197" t="s">
        <v>141</v>
      </c>
      <c r="H1197" t="s">
        <v>121</v>
      </c>
      <c r="I1197" t="s">
        <v>17</v>
      </c>
      <c r="J1197" t="s">
        <v>18</v>
      </c>
      <c r="K1197">
        <v>1221.54</v>
      </c>
      <c r="L1197">
        <v>54.08</v>
      </c>
      <c r="M1197" t="s">
        <v>19</v>
      </c>
      <c r="N1197">
        <v>4.4271984544100099E-2</v>
      </c>
      <c r="O1197" t="s">
        <v>11351</v>
      </c>
      <c r="P1197" t="s">
        <v>11356</v>
      </c>
      <c r="R1197" t="s">
        <v>11353</v>
      </c>
      <c r="S1197">
        <f>IF(SalesData[[#This Row],[Return Status]]="Returned",1,0)</f>
        <v>0</v>
      </c>
      <c r="T1197">
        <v>2793.38</v>
      </c>
      <c r="U1197" s="2">
        <f>EOMONTH(SalesData[[#This Row],[Order Date]],0)</f>
        <v>44985</v>
      </c>
      <c r="V1197" s="9" t="str">
        <f>"Q"&amp;INT((MONTH(SalesData[[#This Row],[Order Date]])+2)/3)&amp;"-"&amp;YEAR(SalesData[[#This Row],[Order Date]])</f>
        <v>Q1-2023</v>
      </c>
    </row>
    <row r="1198" spans="1:22" x14ac:dyDescent="0.35">
      <c r="A1198" t="s">
        <v>1338</v>
      </c>
      <c r="B1198" s="1">
        <v>44981</v>
      </c>
      <c r="C1198" t="s">
        <v>52</v>
      </c>
      <c r="D1198" t="s">
        <v>72</v>
      </c>
      <c r="E1198">
        <v>7563112138</v>
      </c>
      <c r="F1198" t="s">
        <v>170</v>
      </c>
      <c r="G1198" t="s">
        <v>69</v>
      </c>
      <c r="H1198" t="s">
        <v>41</v>
      </c>
      <c r="I1198" t="s">
        <v>31</v>
      </c>
      <c r="J1198" t="s">
        <v>62</v>
      </c>
      <c r="K1198">
        <v>2707.14</v>
      </c>
      <c r="L1198">
        <v>664.46</v>
      </c>
      <c r="M1198" t="s">
        <v>62</v>
      </c>
      <c r="N1198">
        <v>0.24544722474641101</v>
      </c>
      <c r="O1198" t="s">
        <v>11351</v>
      </c>
      <c r="P1198" t="s">
        <v>11354</v>
      </c>
      <c r="R1198" t="s">
        <v>11353</v>
      </c>
      <c r="S1198">
        <f>IF(SalesData[[#This Row],[Return Status]]="Returned",1,0)</f>
        <v>0</v>
      </c>
      <c r="T1198">
        <v>2081.52</v>
      </c>
      <c r="U1198" s="2">
        <f>EOMONTH(SalesData[[#This Row],[Order Date]],0)</f>
        <v>44985</v>
      </c>
      <c r="V1198" s="9" t="str">
        <f>"Q"&amp;INT((MONTH(SalesData[[#This Row],[Order Date]])+2)/3)&amp;"-"&amp;YEAR(SalesData[[#This Row],[Order Date]])</f>
        <v>Q1-2023</v>
      </c>
    </row>
    <row r="1199" spans="1:22" x14ac:dyDescent="0.35">
      <c r="A1199" t="s">
        <v>1339</v>
      </c>
      <c r="B1199" s="1">
        <v>44972</v>
      </c>
      <c r="C1199" t="s">
        <v>67</v>
      </c>
      <c r="D1199" t="s">
        <v>27</v>
      </c>
      <c r="E1199">
        <v>6541802882</v>
      </c>
      <c r="F1199" t="s">
        <v>103</v>
      </c>
      <c r="G1199" t="s">
        <v>23</v>
      </c>
      <c r="H1199" t="s">
        <v>24</v>
      </c>
      <c r="I1199" t="s">
        <v>17</v>
      </c>
      <c r="J1199" t="s">
        <v>65</v>
      </c>
      <c r="K1199">
        <v>2175.3000000000002</v>
      </c>
      <c r="L1199">
        <v>89.64</v>
      </c>
      <c r="M1199" t="s">
        <v>65</v>
      </c>
      <c r="N1199">
        <v>4.12081092263136E-2</v>
      </c>
      <c r="O1199" t="s">
        <v>11351</v>
      </c>
      <c r="P1199" t="s">
        <v>11356</v>
      </c>
      <c r="R1199" t="s">
        <v>11353</v>
      </c>
      <c r="S1199">
        <f>IF(SalesData[[#This Row],[Return Status]]="Returned",1,0)</f>
        <v>0</v>
      </c>
      <c r="T1199">
        <v>2821.33</v>
      </c>
      <c r="U1199" s="2">
        <f>EOMONTH(SalesData[[#This Row],[Order Date]],0)</f>
        <v>44985</v>
      </c>
      <c r="V1199" s="9" t="str">
        <f>"Q"&amp;INT((MONTH(SalesData[[#This Row],[Order Date]])+2)/3)&amp;"-"&amp;YEAR(SalesData[[#This Row],[Order Date]])</f>
        <v>Q1-2023</v>
      </c>
    </row>
    <row r="1200" spans="1:22" x14ac:dyDescent="0.35">
      <c r="A1200" t="s">
        <v>1341</v>
      </c>
      <c r="B1200" s="1">
        <v>44958</v>
      </c>
      <c r="C1200" t="s">
        <v>124</v>
      </c>
      <c r="D1200" t="s">
        <v>72</v>
      </c>
      <c r="E1200">
        <v>2778626852</v>
      </c>
      <c r="F1200" t="s">
        <v>64</v>
      </c>
      <c r="G1200" t="s">
        <v>15</v>
      </c>
      <c r="H1200" t="s">
        <v>16</v>
      </c>
      <c r="I1200" t="s">
        <v>17</v>
      </c>
      <c r="J1200" t="s">
        <v>61</v>
      </c>
      <c r="K1200">
        <v>3617.43</v>
      </c>
      <c r="L1200">
        <v>254.58</v>
      </c>
      <c r="M1200" t="s">
        <v>62</v>
      </c>
      <c r="N1200">
        <v>7.0375929872865603E-2</v>
      </c>
      <c r="O1200" t="s">
        <v>11351</v>
      </c>
      <c r="P1200" t="s">
        <v>11356</v>
      </c>
      <c r="R1200" t="s">
        <v>11353</v>
      </c>
      <c r="S1200">
        <f>IF(SalesData[[#This Row],[Return Status]]="Returned",1,0)</f>
        <v>0</v>
      </c>
      <c r="T1200">
        <v>2085.91</v>
      </c>
      <c r="U1200" s="2">
        <f>EOMONTH(SalesData[[#This Row],[Order Date]],0)</f>
        <v>44985</v>
      </c>
      <c r="V1200" s="9" t="str">
        <f>"Q"&amp;INT((MONTH(SalesData[[#This Row],[Order Date]])+2)/3)&amp;"-"&amp;YEAR(SalesData[[#This Row],[Order Date]])</f>
        <v>Q1-2023</v>
      </c>
    </row>
    <row r="1201" spans="1:22" x14ac:dyDescent="0.35">
      <c r="A1201" t="s">
        <v>1342</v>
      </c>
      <c r="B1201" s="1">
        <v>44979</v>
      </c>
      <c r="C1201" t="s">
        <v>49</v>
      </c>
      <c r="D1201" t="s">
        <v>46</v>
      </c>
      <c r="E1201">
        <v>6283345573</v>
      </c>
      <c r="F1201" t="s">
        <v>159</v>
      </c>
      <c r="G1201" t="s">
        <v>84</v>
      </c>
      <c r="H1201" t="s">
        <v>11357</v>
      </c>
      <c r="I1201" t="s">
        <v>31</v>
      </c>
      <c r="J1201" t="s">
        <v>18</v>
      </c>
      <c r="K1201">
        <v>2508.5300000000002</v>
      </c>
      <c r="L1201">
        <v>558.74</v>
      </c>
      <c r="M1201" t="s">
        <v>19</v>
      </c>
      <c r="N1201">
        <v>0.22273602468377901</v>
      </c>
      <c r="O1201" t="s">
        <v>11351</v>
      </c>
      <c r="P1201" t="s">
        <v>11354</v>
      </c>
      <c r="R1201" t="s">
        <v>11353</v>
      </c>
      <c r="S1201">
        <f>IF(SalesData[[#This Row],[Return Status]]="Returned",1,0)</f>
        <v>0</v>
      </c>
      <c r="T1201">
        <v>847.14</v>
      </c>
      <c r="U1201" s="2">
        <f>EOMONTH(SalesData[[#This Row],[Order Date]],0)</f>
        <v>44985</v>
      </c>
      <c r="V1201" s="9" t="str">
        <f>"Q"&amp;INT((MONTH(SalesData[[#This Row],[Order Date]])+2)/3)&amp;"-"&amp;YEAR(SalesData[[#This Row],[Order Date]])</f>
        <v>Q1-2023</v>
      </c>
    </row>
    <row r="1202" spans="1:22" x14ac:dyDescent="0.35">
      <c r="A1202" t="s">
        <v>1343</v>
      </c>
      <c r="B1202" s="1">
        <v>44974</v>
      </c>
      <c r="C1202" t="s">
        <v>71</v>
      </c>
      <c r="D1202" t="s">
        <v>39</v>
      </c>
      <c r="E1202">
        <v>3228570424</v>
      </c>
      <c r="F1202" t="s">
        <v>163</v>
      </c>
      <c r="G1202" t="s">
        <v>164</v>
      </c>
      <c r="H1202" t="s">
        <v>165</v>
      </c>
      <c r="I1202" t="s">
        <v>36</v>
      </c>
      <c r="J1202" t="s">
        <v>65</v>
      </c>
      <c r="K1202">
        <v>2615.61</v>
      </c>
      <c r="L1202">
        <v>591.49</v>
      </c>
      <c r="M1202" t="s">
        <v>65</v>
      </c>
      <c r="N1202">
        <v>0.226138453362696</v>
      </c>
      <c r="O1202" t="s">
        <v>11351</v>
      </c>
      <c r="P1202" t="s">
        <v>11354</v>
      </c>
      <c r="R1202" t="s">
        <v>11353</v>
      </c>
      <c r="S1202">
        <f>IF(SalesData[[#This Row],[Return Status]]="Returned",1,0)</f>
        <v>0</v>
      </c>
      <c r="U1202" s="2">
        <f>EOMONTH(SalesData[[#This Row],[Order Date]],0)</f>
        <v>44985</v>
      </c>
      <c r="V1202" s="9" t="str">
        <f>"Q"&amp;INT((MONTH(SalesData[[#This Row],[Order Date]])+2)/3)&amp;"-"&amp;YEAR(SalesData[[#This Row],[Order Date]])</f>
        <v>Q1-2023</v>
      </c>
    </row>
    <row r="1203" spans="1:22" x14ac:dyDescent="0.35">
      <c r="A1203" t="s">
        <v>1344</v>
      </c>
      <c r="B1203" s="1">
        <v>44979</v>
      </c>
      <c r="C1203" t="s">
        <v>94</v>
      </c>
      <c r="D1203" t="s">
        <v>39</v>
      </c>
      <c r="E1203">
        <v>8815964673</v>
      </c>
      <c r="F1203" t="s">
        <v>185</v>
      </c>
      <c r="G1203" t="s">
        <v>266</v>
      </c>
      <c r="H1203" t="s">
        <v>165</v>
      </c>
      <c r="I1203" t="s">
        <v>36</v>
      </c>
      <c r="J1203" t="s">
        <v>62</v>
      </c>
      <c r="K1203">
        <v>2584.1999999999998</v>
      </c>
      <c r="L1203">
        <v>724.63</v>
      </c>
      <c r="M1203" t="s">
        <v>62</v>
      </c>
      <c r="N1203">
        <v>0.28040786316848498</v>
      </c>
      <c r="O1203" t="s">
        <v>11351</v>
      </c>
      <c r="P1203" t="s">
        <v>11354</v>
      </c>
      <c r="R1203" t="s">
        <v>11353</v>
      </c>
      <c r="S1203">
        <f>IF(SalesData[[#This Row],[Return Status]]="Returned",1,0)</f>
        <v>0</v>
      </c>
      <c r="U1203" s="2">
        <f>EOMONTH(SalesData[[#This Row],[Order Date]],0)</f>
        <v>44985</v>
      </c>
      <c r="V1203" s="9" t="str">
        <f>"Q"&amp;INT((MONTH(SalesData[[#This Row],[Order Date]])+2)/3)&amp;"-"&amp;YEAR(SalesData[[#This Row],[Order Date]])</f>
        <v>Q1-2023</v>
      </c>
    </row>
    <row r="1204" spans="1:22" x14ac:dyDescent="0.35">
      <c r="A1204" t="s">
        <v>1345</v>
      </c>
      <c r="B1204" s="1">
        <v>44982</v>
      </c>
      <c r="C1204" t="s">
        <v>205</v>
      </c>
      <c r="D1204" t="s">
        <v>13</v>
      </c>
      <c r="E1204">
        <v>2489558770</v>
      </c>
      <c r="F1204" t="s">
        <v>147</v>
      </c>
      <c r="G1204" t="s">
        <v>84</v>
      </c>
      <c r="H1204" t="s">
        <v>85</v>
      </c>
      <c r="I1204" t="s">
        <v>31</v>
      </c>
      <c r="J1204" t="s">
        <v>62</v>
      </c>
      <c r="K1204">
        <v>2921.77</v>
      </c>
      <c r="L1204">
        <v>555.32000000000005</v>
      </c>
      <c r="M1204" t="s">
        <v>62</v>
      </c>
      <c r="N1204">
        <v>0.19006287284762299</v>
      </c>
      <c r="O1204" t="s">
        <v>11351</v>
      </c>
      <c r="P1204" t="s">
        <v>11352</v>
      </c>
      <c r="R1204" t="s">
        <v>11353</v>
      </c>
      <c r="S1204">
        <f>IF(SalesData[[#This Row],[Return Status]]="Returned",1,0)</f>
        <v>0</v>
      </c>
      <c r="T1204">
        <v>847.14</v>
      </c>
      <c r="U1204" s="2">
        <f>EOMONTH(SalesData[[#This Row],[Order Date]],0)</f>
        <v>44985</v>
      </c>
      <c r="V1204" s="9" t="str">
        <f>"Q"&amp;INT((MONTH(SalesData[[#This Row],[Order Date]])+2)/3)&amp;"-"&amp;YEAR(SalesData[[#This Row],[Order Date]])</f>
        <v>Q1-2023</v>
      </c>
    </row>
    <row r="1205" spans="1:22" x14ac:dyDescent="0.35">
      <c r="A1205" t="s">
        <v>1346</v>
      </c>
      <c r="B1205" s="1">
        <v>44971</v>
      </c>
      <c r="C1205" t="s">
        <v>184</v>
      </c>
      <c r="D1205" t="s">
        <v>27</v>
      </c>
      <c r="E1205">
        <v>3012033980</v>
      </c>
      <c r="F1205" t="s">
        <v>95</v>
      </c>
      <c r="G1205" t="s">
        <v>59</v>
      </c>
      <c r="H1205" t="s">
        <v>60</v>
      </c>
      <c r="I1205" t="s">
        <v>31</v>
      </c>
      <c r="J1205" t="s">
        <v>62</v>
      </c>
      <c r="K1205">
        <v>4338.38</v>
      </c>
      <c r="L1205">
        <v>570.49</v>
      </c>
      <c r="M1205" t="s">
        <v>62</v>
      </c>
      <c r="N1205">
        <v>0.13149839340952199</v>
      </c>
      <c r="O1205" t="s">
        <v>11351</v>
      </c>
      <c r="P1205" t="s">
        <v>11352</v>
      </c>
      <c r="R1205" t="s">
        <v>11353</v>
      </c>
      <c r="S1205">
        <f>IF(SalesData[[#This Row],[Return Status]]="Returned",1,0)</f>
        <v>0</v>
      </c>
      <c r="T1205">
        <v>2183.56</v>
      </c>
      <c r="U1205" s="2">
        <f>EOMONTH(SalesData[[#This Row],[Order Date]],0)</f>
        <v>44985</v>
      </c>
      <c r="V1205" s="9" t="str">
        <f>"Q"&amp;INT((MONTH(SalesData[[#This Row],[Order Date]])+2)/3)&amp;"-"&amp;YEAR(SalesData[[#This Row],[Order Date]])</f>
        <v>Q1-2023</v>
      </c>
    </row>
    <row r="1206" spans="1:22" x14ac:dyDescent="0.35">
      <c r="A1206" t="s">
        <v>1347</v>
      </c>
      <c r="B1206" s="1">
        <v>44978</v>
      </c>
      <c r="C1206" t="s">
        <v>325</v>
      </c>
      <c r="D1206" t="s">
        <v>13</v>
      </c>
      <c r="E1206">
        <v>801533743</v>
      </c>
      <c r="F1206" t="s">
        <v>170</v>
      </c>
      <c r="G1206" t="s">
        <v>11358</v>
      </c>
      <c r="H1206" t="s">
        <v>11357</v>
      </c>
      <c r="I1206" t="s">
        <v>31</v>
      </c>
      <c r="J1206" t="s">
        <v>62</v>
      </c>
      <c r="K1206">
        <v>2465.19</v>
      </c>
      <c r="L1206">
        <v>414.41</v>
      </c>
      <c r="M1206" t="s">
        <v>62</v>
      </c>
      <c r="N1206">
        <v>0.168104689699374</v>
      </c>
      <c r="O1206" t="s">
        <v>11351</v>
      </c>
      <c r="P1206" t="s">
        <v>11352</v>
      </c>
      <c r="R1206" t="s">
        <v>11353</v>
      </c>
      <c r="S1206">
        <f>IF(SalesData[[#This Row],[Return Status]]="Returned",1,0)</f>
        <v>0</v>
      </c>
      <c r="U1206" s="2">
        <f>EOMONTH(SalesData[[#This Row],[Order Date]],0)</f>
        <v>44985</v>
      </c>
      <c r="V1206" s="9" t="str">
        <f>"Q"&amp;INT((MONTH(SalesData[[#This Row],[Order Date]])+2)/3)&amp;"-"&amp;YEAR(SalesData[[#This Row],[Order Date]])</f>
        <v>Q1-2023</v>
      </c>
    </row>
    <row r="1207" spans="1:22" x14ac:dyDescent="0.35">
      <c r="A1207" t="s">
        <v>1348</v>
      </c>
      <c r="B1207" s="1">
        <v>44975</v>
      </c>
      <c r="C1207" t="s">
        <v>188</v>
      </c>
      <c r="D1207" t="s">
        <v>72</v>
      </c>
      <c r="E1207">
        <v>5759599550</v>
      </c>
      <c r="F1207" t="s">
        <v>168</v>
      </c>
      <c r="G1207" t="s">
        <v>54</v>
      </c>
      <c r="H1207" t="s">
        <v>11357</v>
      </c>
      <c r="I1207" t="s">
        <v>31</v>
      </c>
      <c r="J1207" t="s">
        <v>19</v>
      </c>
      <c r="K1207">
        <v>2824.46</v>
      </c>
      <c r="L1207">
        <v>566.35</v>
      </c>
      <c r="M1207" t="s">
        <v>19</v>
      </c>
      <c r="N1207">
        <v>0.20051620486747901</v>
      </c>
      <c r="O1207" t="s">
        <v>11351</v>
      </c>
      <c r="P1207" t="s">
        <v>11354</v>
      </c>
      <c r="R1207" t="s">
        <v>11353</v>
      </c>
      <c r="S1207">
        <f>IF(SalesData[[#This Row],[Return Status]]="Returned",1,0)</f>
        <v>0</v>
      </c>
      <c r="U1207" s="2">
        <f>EOMONTH(SalesData[[#This Row],[Order Date]],0)</f>
        <v>44985</v>
      </c>
      <c r="V1207" s="9" t="str">
        <f>"Q"&amp;INT((MONTH(SalesData[[#This Row],[Order Date]])+2)/3)&amp;"-"&amp;YEAR(SalesData[[#This Row],[Order Date]])</f>
        <v>Q1-2023</v>
      </c>
    </row>
    <row r="1208" spans="1:22" x14ac:dyDescent="0.35">
      <c r="A1208" t="s">
        <v>1349</v>
      </c>
      <c r="B1208" s="1">
        <v>44961</v>
      </c>
      <c r="C1208" t="s">
        <v>49</v>
      </c>
      <c r="D1208" t="s">
        <v>145</v>
      </c>
      <c r="E1208">
        <v>5207882165</v>
      </c>
      <c r="F1208" t="s">
        <v>100</v>
      </c>
      <c r="G1208" t="s">
        <v>34</v>
      </c>
      <c r="H1208" t="s">
        <v>35</v>
      </c>
      <c r="I1208" t="s">
        <v>36</v>
      </c>
      <c r="J1208" t="s">
        <v>62</v>
      </c>
      <c r="K1208">
        <v>4164.51</v>
      </c>
      <c r="L1208">
        <v>545.76</v>
      </c>
      <c r="M1208" t="s">
        <v>62</v>
      </c>
      <c r="N1208">
        <v>0.131050231599876</v>
      </c>
      <c r="O1208" t="s">
        <v>11351</v>
      </c>
      <c r="P1208" t="s">
        <v>11352</v>
      </c>
      <c r="R1208" t="s">
        <v>11353</v>
      </c>
      <c r="S1208">
        <f>IF(SalesData[[#This Row],[Return Status]]="Returned",1,0)</f>
        <v>0</v>
      </c>
      <c r="U1208" s="2">
        <f>EOMONTH(SalesData[[#This Row],[Order Date]],0)</f>
        <v>44985</v>
      </c>
      <c r="V1208" s="9" t="str">
        <f>"Q"&amp;INT((MONTH(SalesData[[#This Row],[Order Date]])+2)/3)&amp;"-"&amp;YEAR(SalesData[[#This Row],[Order Date]])</f>
        <v>Q1-2023</v>
      </c>
    </row>
    <row r="1209" spans="1:22" x14ac:dyDescent="0.35">
      <c r="A1209" t="s">
        <v>1350</v>
      </c>
      <c r="B1209" s="1">
        <v>44965</v>
      </c>
      <c r="C1209" t="s">
        <v>144</v>
      </c>
      <c r="D1209" t="s">
        <v>145</v>
      </c>
      <c r="E1209">
        <v>7694730882</v>
      </c>
      <c r="F1209" t="s">
        <v>58</v>
      </c>
      <c r="G1209" t="s">
        <v>59</v>
      </c>
      <c r="H1209" t="s">
        <v>60</v>
      </c>
      <c r="I1209" t="s">
        <v>31</v>
      </c>
      <c r="J1209" t="s">
        <v>19</v>
      </c>
      <c r="K1209">
        <v>878.07</v>
      </c>
      <c r="L1209">
        <v>248.53</v>
      </c>
      <c r="M1209" t="s">
        <v>19</v>
      </c>
      <c r="N1209">
        <v>0.28304121539284999</v>
      </c>
      <c r="O1209" t="s">
        <v>11355</v>
      </c>
      <c r="P1209" t="s">
        <v>11354</v>
      </c>
      <c r="R1209" t="s">
        <v>11353</v>
      </c>
      <c r="S1209">
        <f>IF(SalesData[[#This Row],[Return Status]]="Returned",1,0)</f>
        <v>0</v>
      </c>
      <c r="T1209">
        <v>2183.56</v>
      </c>
      <c r="U1209" s="2">
        <f>EOMONTH(SalesData[[#This Row],[Order Date]],0)</f>
        <v>44985</v>
      </c>
      <c r="V1209" s="9" t="str">
        <f>"Q"&amp;INT((MONTH(SalesData[[#This Row],[Order Date]])+2)/3)&amp;"-"&amp;YEAR(SalesData[[#This Row],[Order Date]])</f>
        <v>Q1-2023</v>
      </c>
    </row>
    <row r="1210" spans="1:22" x14ac:dyDescent="0.35">
      <c r="A1210" t="s">
        <v>1351</v>
      </c>
      <c r="B1210" s="1">
        <v>44971</v>
      </c>
      <c r="C1210" t="s">
        <v>92</v>
      </c>
      <c r="D1210" t="s">
        <v>80</v>
      </c>
      <c r="E1210">
        <v>3409412180</v>
      </c>
      <c r="F1210" t="s">
        <v>222</v>
      </c>
      <c r="G1210" t="s">
        <v>164</v>
      </c>
      <c r="H1210" t="s">
        <v>165</v>
      </c>
      <c r="I1210" t="s">
        <v>36</v>
      </c>
      <c r="J1210" t="s">
        <v>19</v>
      </c>
      <c r="K1210">
        <v>3542.86</v>
      </c>
      <c r="L1210">
        <v>376.34</v>
      </c>
      <c r="M1210" t="s">
        <v>19</v>
      </c>
      <c r="N1210">
        <v>0.106224914334746</v>
      </c>
      <c r="O1210" t="s">
        <v>11351</v>
      </c>
      <c r="P1210" t="s">
        <v>11352</v>
      </c>
      <c r="Q1210" t="s">
        <v>11364</v>
      </c>
      <c r="R1210" t="s">
        <v>11360</v>
      </c>
      <c r="S1210">
        <f>IF(SalesData[[#This Row],[Return Status]]="Returned",1,0)</f>
        <v>1</v>
      </c>
      <c r="U1210" s="2">
        <f>EOMONTH(SalesData[[#This Row],[Order Date]],0)</f>
        <v>44985</v>
      </c>
      <c r="V1210" s="9" t="str">
        <f>"Q"&amp;INT((MONTH(SalesData[[#This Row],[Order Date]])+2)/3)&amp;"-"&amp;YEAR(SalesData[[#This Row],[Order Date]])</f>
        <v>Q1-2023</v>
      </c>
    </row>
    <row r="1211" spans="1:22" x14ac:dyDescent="0.35">
      <c r="A1211" t="s">
        <v>1352</v>
      </c>
      <c r="B1211" s="1">
        <v>44962</v>
      </c>
      <c r="C1211" t="s">
        <v>149</v>
      </c>
      <c r="D1211" t="s">
        <v>80</v>
      </c>
      <c r="E1211">
        <v>189113434</v>
      </c>
      <c r="F1211" t="s">
        <v>170</v>
      </c>
      <c r="G1211" t="s">
        <v>11358</v>
      </c>
      <c r="H1211" t="s">
        <v>41</v>
      </c>
      <c r="I1211" t="s">
        <v>31</v>
      </c>
      <c r="J1211" t="s">
        <v>19</v>
      </c>
      <c r="K1211">
        <v>3465.68</v>
      </c>
      <c r="L1211">
        <v>939.11</v>
      </c>
      <c r="M1211" t="s">
        <v>19</v>
      </c>
      <c r="N1211">
        <v>0.27097423882181898</v>
      </c>
      <c r="O1211" t="s">
        <v>11351</v>
      </c>
      <c r="P1211" t="s">
        <v>11354</v>
      </c>
      <c r="R1211" t="s">
        <v>11353</v>
      </c>
      <c r="S1211">
        <f>IF(SalesData[[#This Row],[Return Status]]="Returned",1,0)</f>
        <v>0</v>
      </c>
      <c r="U1211" s="2">
        <f>EOMONTH(SalesData[[#This Row],[Order Date]],0)</f>
        <v>44985</v>
      </c>
      <c r="V1211" s="9" t="str">
        <f>"Q"&amp;INT((MONTH(SalesData[[#This Row],[Order Date]])+2)/3)&amp;"-"&amp;YEAR(SalesData[[#This Row],[Order Date]])</f>
        <v>Q1-2023</v>
      </c>
    </row>
    <row r="1212" spans="1:22" x14ac:dyDescent="0.35">
      <c r="A1212" t="s">
        <v>1353</v>
      </c>
      <c r="B1212" s="1">
        <v>44967</v>
      </c>
      <c r="C1212" t="s">
        <v>49</v>
      </c>
      <c r="D1212" t="s">
        <v>13</v>
      </c>
      <c r="E1212">
        <v>2029138130</v>
      </c>
      <c r="F1212" t="s">
        <v>33</v>
      </c>
      <c r="G1212" t="s">
        <v>34</v>
      </c>
      <c r="H1212" t="s">
        <v>35</v>
      </c>
      <c r="I1212" t="s">
        <v>36</v>
      </c>
      <c r="J1212" t="s">
        <v>42</v>
      </c>
      <c r="K1212">
        <v>3097.98</v>
      </c>
      <c r="L1212">
        <v>888.23</v>
      </c>
      <c r="M1212" t="s">
        <v>43</v>
      </c>
      <c r="N1212">
        <v>0.28671263210220899</v>
      </c>
      <c r="O1212" t="s">
        <v>11351</v>
      </c>
      <c r="P1212" t="s">
        <v>11354</v>
      </c>
      <c r="Q1212" t="s">
        <v>11365</v>
      </c>
      <c r="R1212" t="s">
        <v>11360</v>
      </c>
      <c r="S1212">
        <f>IF(SalesData[[#This Row],[Return Status]]="Returned",1,0)</f>
        <v>1</v>
      </c>
      <c r="U1212" s="2">
        <f>EOMONTH(SalesData[[#This Row],[Order Date]],0)</f>
        <v>44985</v>
      </c>
      <c r="V1212" s="9" t="str">
        <f>"Q"&amp;INT((MONTH(SalesData[[#This Row],[Order Date]])+2)/3)&amp;"-"&amp;YEAR(SalesData[[#This Row],[Order Date]])</f>
        <v>Q1-2023</v>
      </c>
    </row>
    <row r="1213" spans="1:22" x14ac:dyDescent="0.35">
      <c r="A1213" t="s">
        <v>1354</v>
      </c>
      <c r="B1213" s="1">
        <v>44983</v>
      </c>
      <c r="C1213" t="s">
        <v>87</v>
      </c>
      <c r="D1213" t="s">
        <v>27</v>
      </c>
      <c r="E1213">
        <v>2319199082</v>
      </c>
      <c r="F1213" t="s">
        <v>58</v>
      </c>
      <c r="G1213" t="s">
        <v>59</v>
      </c>
      <c r="H1213" t="s">
        <v>60</v>
      </c>
      <c r="I1213" t="s">
        <v>31</v>
      </c>
      <c r="J1213" t="s">
        <v>42</v>
      </c>
      <c r="K1213">
        <v>488.62</v>
      </c>
      <c r="L1213">
        <v>141.19</v>
      </c>
      <c r="M1213" t="s">
        <v>43</v>
      </c>
      <c r="N1213">
        <v>0.28895665343211502</v>
      </c>
      <c r="O1213" t="s">
        <v>11361</v>
      </c>
      <c r="P1213" t="s">
        <v>11354</v>
      </c>
      <c r="R1213" t="s">
        <v>11353</v>
      </c>
      <c r="S1213">
        <f>IF(SalesData[[#This Row],[Return Status]]="Returned",1,0)</f>
        <v>0</v>
      </c>
      <c r="T1213">
        <v>2183.56</v>
      </c>
      <c r="U1213" s="2">
        <f>EOMONTH(SalesData[[#This Row],[Order Date]],0)</f>
        <v>44985</v>
      </c>
      <c r="V1213" s="9" t="str">
        <f>"Q"&amp;INT((MONTH(SalesData[[#This Row],[Order Date]])+2)/3)&amp;"-"&amp;YEAR(SalesData[[#This Row],[Order Date]])</f>
        <v>Q1-2023</v>
      </c>
    </row>
    <row r="1214" spans="1:22" x14ac:dyDescent="0.35">
      <c r="A1214" t="s">
        <v>1355</v>
      </c>
      <c r="B1214" s="1">
        <v>44977</v>
      </c>
      <c r="C1214" t="s">
        <v>176</v>
      </c>
      <c r="D1214" t="s">
        <v>13</v>
      </c>
      <c r="E1214">
        <v>7103891918</v>
      </c>
      <c r="F1214" t="s">
        <v>120</v>
      </c>
      <c r="G1214" t="s">
        <v>141</v>
      </c>
      <c r="H1214" t="s">
        <v>11357</v>
      </c>
      <c r="I1214" t="s">
        <v>17</v>
      </c>
      <c r="J1214" t="s">
        <v>19</v>
      </c>
      <c r="K1214">
        <v>1211.1099999999999</v>
      </c>
      <c r="L1214">
        <v>103.68</v>
      </c>
      <c r="M1214" t="s">
        <v>19</v>
      </c>
      <c r="N1214">
        <v>8.5607417988456905E-2</v>
      </c>
      <c r="O1214" t="s">
        <v>11351</v>
      </c>
      <c r="P1214" t="s">
        <v>11356</v>
      </c>
      <c r="R1214" t="s">
        <v>11353</v>
      </c>
      <c r="S1214">
        <f>IF(SalesData[[#This Row],[Return Status]]="Returned",1,0)</f>
        <v>0</v>
      </c>
      <c r="T1214">
        <v>2793.38</v>
      </c>
      <c r="U1214" s="2">
        <f>EOMONTH(SalesData[[#This Row],[Order Date]],0)</f>
        <v>44985</v>
      </c>
      <c r="V1214" s="9" t="str">
        <f>"Q"&amp;INT((MONTH(SalesData[[#This Row],[Order Date]])+2)/3)&amp;"-"&amp;YEAR(SalesData[[#This Row],[Order Date]])</f>
        <v>Q1-2023</v>
      </c>
    </row>
    <row r="1215" spans="1:22" x14ac:dyDescent="0.35">
      <c r="A1215" t="s">
        <v>1356</v>
      </c>
      <c r="B1215" s="1">
        <v>44970</v>
      </c>
      <c r="C1215" t="s">
        <v>71</v>
      </c>
      <c r="D1215" t="s">
        <v>72</v>
      </c>
      <c r="E1215">
        <v>8765077525</v>
      </c>
      <c r="F1215" t="s">
        <v>156</v>
      </c>
      <c r="G1215" t="s">
        <v>84</v>
      </c>
      <c r="H1215" t="s">
        <v>85</v>
      </c>
      <c r="I1215" t="s">
        <v>31</v>
      </c>
      <c r="J1215" t="s">
        <v>42</v>
      </c>
      <c r="K1215">
        <v>606.01</v>
      </c>
      <c r="L1215">
        <v>22.45</v>
      </c>
      <c r="M1215" t="s">
        <v>43</v>
      </c>
      <c r="N1215">
        <v>3.7045593307041103E-2</v>
      </c>
      <c r="O1215" t="s">
        <v>11355</v>
      </c>
      <c r="P1215" t="s">
        <v>11356</v>
      </c>
      <c r="Q1215" t="s">
        <v>11365</v>
      </c>
      <c r="R1215" t="s">
        <v>11360</v>
      </c>
      <c r="S1215">
        <f>IF(SalesData[[#This Row],[Return Status]]="Returned",1,0)</f>
        <v>1</v>
      </c>
      <c r="T1215">
        <v>847.14</v>
      </c>
      <c r="U1215" s="2">
        <f>EOMONTH(SalesData[[#This Row],[Order Date]],0)</f>
        <v>44985</v>
      </c>
      <c r="V1215" s="9" t="str">
        <f>"Q"&amp;INT((MONTH(SalesData[[#This Row],[Order Date]])+2)/3)&amp;"-"&amp;YEAR(SalesData[[#This Row],[Order Date]])</f>
        <v>Q1-2023</v>
      </c>
    </row>
    <row r="1216" spans="1:22" x14ac:dyDescent="0.35">
      <c r="A1216" t="s">
        <v>1357</v>
      </c>
      <c r="B1216" s="1">
        <v>44982</v>
      </c>
      <c r="C1216" t="s">
        <v>87</v>
      </c>
      <c r="D1216" t="s">
        <v>46</v>
      </c>
      <c r="E1216">
        <v>5703996306</v>
      </c>
      <c r="F1216" t="s">
        <v>172</v>
      </c>
      <c r="G1216" t="s">
        <v>11367</v>
      </c>
      <c r="H1216" t="s">
        <v>121</v>
      </c>
      <c r="I1216" t="s">
        <v>17</v>
      </c>
      <c r="J1216" t="s">
        <v>65</v>
      </c>
      <c r="K1216">
        <v>2024.92</v>
      </c>
      <c r="L1216">
        <v>387.25</v>
      </c>
      <c r="M1216" t="s">
        <v>65</v>
      </c>
      <c r="N1216">
        <v>0.19124212314560601</v>
      </c>
      <c r="O1216" t="s">
        <v>11351</v>
      </c>
      <c r="P1216" t="s">
        <v>11352</v>
      </c>
      <c r="R1216" t="s">
        <v>11353</v>
      </c>
      <c r="S1216">
        <f>IF(SalesData[[#This Row],[Return Status]]="Returned",1,0)</f>
        <v>0</v>
      </c>
      <c r="U1216" s="2">
        <f>EOMONTH(SalesData[[#This Row],[Order Date]],0)</f>
        <v>44985</v>
      </c>
      <c r="V1216" s="9" t="str">
        <f>"Q"&amp;INT((MONTH(SalesData[[#This Row],[Order Date]])+2)/3)&amp;"-"&amp;YEAR(SalesData[[#This Row],[Order Date]])</f>
        <v>Q1-2023</v>
      </c>
    </row>
    <row r="1217" spans="1:22" x14ac:dyDescent="0.35">
      <c r="A1217" t="s">
        <v>1358</v>
      </c>
      <c r="B1217" s="1">
        <v>44969</v>
      </c>
      <c r="C1217" t="s">
        <v>57</v>
      </c>
      <c r="D1217" t="s">
        <v>46</v>
      </c>
      <c r="E1217">
        <v>7158009714</v>
      </c>
      <c r="F1217" t="s">
        <v>78</v>
      </c>
      <c r="G1217" t="s">
        <v>15</v>
      </c>
      <c r="H1217" t="s">
        <v>16</v>
      </c>
      <c r="I1217" t="s">
        <v>17</v>
      </c>
      <c r="J1217" t="s">
        <v>65</v>
      </c>
      <c r="K1217">
        <v>1505.26</v>
      </c>
      <c r="L1217">
        <v>388.33</v>
      </c>
      <c r="M1217" t="s">
        <v>65</v>
      </c>
      <c r="N1217">
        <v>0.25798200975246799</v>
      </c>
      <c r="O1217" t="s">
        <v>11351</v>
      </c>
      <c r="P1217" t="s">
        <v>11354</v>
      </c>
      <c r="R1217" t="s">
        <v>11353</v>
      </c>
      <c r="S1217">
        <f>IF(SalesData[[#This Row],[Return Status]]="Returned",1,0)</f>
        <v>0</v>
      </c>
      <c r="T1217">
        <v>2085.91</v>
      </c>
      <c r="U1217" s="2">
        <f>EOMONTH(SalesData[[#This Row],[Order Date]],0)</f>
        <v>44985</v>
      </c>
      <c r="V1217" s="9" t="str">
        <f>"Q"&amp;INT((MONTH(SalesData[[#This Row],[Order Date]])+2)/3)&amp;"-"&amp;YEAR(SalesData[[#This Row],[Order Date]])</f>
        <v>Q1-2023</v>
      </c>
    </row>
    <row r="1218" spans="1:22" x14ac:dyDescent="0.35">
      <c r="A1218" t="s">
        <v>1359</v>
      </c>
      <c r="B1218" s="1">
        <v>44981</v>
      </c>
      <c r="C1218" t="s">
        <v>106</v>
      </c>
      <c r="D1218" t="s">
        <v>99</v>
      </c>
      <c r="E1218">
        <v>7590972285</v>
      </c>
      <c r="F1218" t="s">
        <v>181</v>
      </c>
      <c r="G1218" t="s">
        <v>54</v>
      </c>
      <c r="H1218" t="s">
        <v>55</v>
      </c>
      <c r="I1218" t="s">
        <v>31</v>
      </c>
      <c r="J1218" t="s">
        <v>19</v>
      </c>
      <c r="K1218">
        <v>1793.23</v>
      </c>
      <c r="L1218">
        <v>537.45000000000005</v>
      </c>
      <c r="M1218" t="s">
        <v>19</v>
      </c>
      <c r="N1218">
        <v>0.29971057811881402</v>
      </c>
      <c r="O1218" t="s">
        <v>11351</v>
      </c>
      <c r="P1218" t="s">
        <v>11354</v>
      </c>
      <c r="R1218" t="s">
        <v>11353</v>
      </c>
      <c r="S1218">
        <f>IF(SalesData[[#This Row],[Return Status]]="Returned",1,0)</f>
        <v>0</v>
      </c>
      <c r="U1218" s="2">
        <f>EOMONTH(SalesData[[#This Row],[Order Date]],0)</f>
        <v>44985</v>
      </c>
      <c r="V1218" s="9" t="str">
        <f>"Q"&amp;INT((MONTH(SalesData[[#This Row],[Order Date]])+2)/3)&amp;"-"&amp;YEAR(SalesData[[#This Row],[Order Date]])</f>
        <v>Q1-2023</v>
      </c>
    </row>
    <row r="1219" spans="1:22" x14ac:dyDescent="0.35">
      <c r="A1219" t="s">
        <v>1360</v>
      </c>
      <c r="B1219" s="1">
        <v>44978</v>
      </c>
      <c r="C1219" t="s">
        <v>49</v>
      </c>
      <c r="D1219" t="s">
        <v>99</v>
      </c>
      <c r="E1219">
        <v>6788387369</v>
      </c>
      <c r="F1219" t="s">
        <v>83</v>
      </c>
      <c r="G1219" t="s">
        <v>84</v>
      </c>
      <c r="H1219" t="s">
        <v>85</v>
      </c>
      <c r="I1219" t="s">
        <v>31</v>
      </c>
      <c r="J1219" t="s">
        <v>65</v>
      </c>
      <c r="K1219">
        <v>1305.33</v>
      </c>
      <c r="L1219">
        <v>122.12</v>
      </c>
      <c r="M1219" t="s">
        <v>65</v>
      </c>
      <c r="N1219">
        <v>9.3554886503795995E-2</v>
      </c>
      <c r="O1219" t="s">
        <v>11351</v>
      </c>
      <c r="P1219" t="s">
        <v>11356</v>
      </c>
      <c r="Q1219" t="s">
        <v>11365</v>
      </c>
      <c r="R1219" t="s">
        <v>11360</v>
      </c>
      <c r="S1219">
        <f>IF(SalesData[[#This Row],[Return Status]]="Returned",1,0)</f>
        <v>1</v>
      </c>
      <c r="T1219">
        <v>847.14</v>
      </c>
      <c r="U1219" s="2">
        <f>EOMONTH(SalesData[[#This Row],[Order Date]],0)</f>
        <v>44985</v>
      </c>
      <c r="V1219" s="9" t="str">
        <f>"Q"&amp;INT((MONTH(SalesData[[#This Row],[Order Date]])+2)/3)&amp;"-"&amp;YEAR(SalesData[[#This Row],[Order Date]])</f>
        <v>Q1-2023</v>
      </c>
    </row>
    <row r="1220" spans="1:22" x14ac:dyDescent="0.35">
      <c r="A1220" t="s">
        <v>1361</v>
      </c>
      <c r="B1220" s="1">
        <v>44973</v>
      </c>
      <c r="C1220" t="s">
        <v>188</v>
      </c>
      <c r="D1220" t="s">
        <v>72</v>
      </c>
      <c r="E1220">
        <v>1637120631</v>
      </c>
      <c r="F1220" t="s">
        <v>163</v>
      </c>
      <c r="G1220" t="s">
        <v>164</v>
      </c>
      <c r="H1220" t="s">
        <v>165</v>
      </c>
      <c r="I1220" t="s">
        <v>36</v>
      </c>
      <c r="J1220" t="s">
        <v>19</v>
      </c>
      <c r="K1220">
        <v>2010.19</v>
      </c>
      <c r="L1220">
        <v>126.43</v>
      </c>
      <c r="M1220" t="s">
        <v>19</v>
      </c>
      <c r="N1220">
        <v>6.2894552256254399E-2</v>
      </c>
      <c r="O1220" t="s">
        <v>11351</v>
      </c>
      <c r="P1220" t="s">
        <v>11356</v>
      </c>
      <c r="R1220" t="s">
        <v>11353</v>
      </c>
      <c r="S1220">
        <f>IF(SalesData[[#This Row],[Return Status]]="Returned",1,0)</f>
        <v>0</v>
      </c>
      <c r="U1220" s="2">
        <f>EOMONTH(SalesData[[#This Row],[Order Date]],0)</f>
        <v>44985</v>
      </c>
      <c r="V1220" s="9" t="str">
        <f>"Q"&amp;INT((MONTH(SalesData[[#This Row],[Order Date]])+2)/3)&amp;"-"&amp;YEAR(SalesData[[#This Row],[Order Date]])</f>
        <v>Q1-2023</v>
      </c>
    </row>
    <row r="1221" spans="1:22" x14ac:dyDescent="0.35">
      <c r="A1221" t="s">
        <v>1362</v>
      </c>
      <c r="B1221" s="1">
        <v>44982</v>
      </c>
      <c r="C1221" t="s">
        <v>139</v>
      </c>
      <c r="D1221" t="s">
        <v>39</v>
      </c>
      <c r="E1221">
        <v>2814361168</v>
      </c>
      <c r="F1221" t="s">
        <v>47</v>
      </c>
      <c r="G1221" t="s">
        <v>23</v>
      </c>
      <c r="H1221" t="s">
        <v>24</v>
      </c>
      <c r="I1221" t="s">
        <v>17</v>
      </c>
      <c r="J1221" t="s">
        <v>62</v>
      </c>
      <c r="K1221">
        <v>4389.7</v>
      </c>
      <c r="L1221">
        <v>221.92</v>
      </c>
      <c r="M1221" t="s">
        <v>62</v>
      </c>
      <c r="N1221">
        <v>5.0554707610998499E-2</v>
      </c>
      <c r="O1221" t="s">
        <v>11351</v>
      </c>
      <c r="P1221" t="s">
        <v>11356</v>
      </c>
      <c r="Q1221" t="s">
        <v>11366</v>
      </c>
      <c r="R1221" t="s">
        <v>11360</v>
      </c>
      <c r="S1221">
        <f>IF(SalesData[[#This Row],[Return Status]]="Returned",1,0)</f>
        <v>1</v>
      </c>
      <c r="T1221">
        <v>2821.33</v>
      </c>
      <c r="U1221" s="2">
        <f>EOMONTH(SalesData[[#This Row],[Order Date]],0)</f>
        <v>44985</v>
      </c>
      <c r="V1221" s="9" t="str">
        <f>"Q"&amp;INT((MONTH(SalesData[[#This Row],[Order Date]])+2)/3)&amp;"-"&amp;YEAR(SalesData[[#This Row],[Order Date]])</f>
        <v>Q1-2023</v>
      </c>
    </row>
    <row r="1222" spans="1:22" x14ac:dyDescent="0.35">
      <c r="A1222" t="s">
        <v>1363</v>
      </c>
      <c r="B1222" s="1">
        <v>44959</v>
      </c>
      <c r="C1222" t="s">
        <v>111</v>
      </c>
      <c r="D1222" t="s">
        <v>27</v>
      </c>
      <c r="E1222">
        <v>4268368437</v>
      </c>
      <c r="F1222" t="s">
        <v>73</v>
      </c>
      <c r="G1222" t="s">
        <v>74</v>
      </c>
      <c r="H1222" t="s">
        <v>75</v>
      </c>
      <c r="I1222" t="s">
        <v>36</v>
      </c>
      <c r="J1222" t="s">
        <v>62</v>
      </c>
      <c r="K1222">
        <v>3166.78</v>
      </c>
      <c r="L1222">
        <v>364.13</v>
      </c>
      <c r="M1222" t="s">
        <v>62</v>
      </c>
      <c r="N1222">
        <v>0.11498430582484399</v>
      </c>
      <c r="O1222" t="s">
        <v>11351</v>
      </c>
      <c r="P1222" t="s">
        <v>11352</v>
      </c>
      <c r="R1222" t="s">
        <v>11353</v>
      </c>
      <c r="S1222">
        <f>IF(SalesData[[#This Row],[Return Status]]="Returned",1,0)</f>
        <v>0</v>
      </c>
      <c r="T1222">
        <v>2420.2800000000002</v>
      </c>
      <c r="U1222" s="2">
        <f>EOMONTH(SalesData[[#This Row],[Order Date]],0)</f>
        <v>44985</v>
      </c>
      <c r="V1222" s="9" t="str">
        <f>"Q"&amp;INT((MONTH(SalesData[[#This Row],[Order Date]])+2)/3)&amp;"-"&amp;YEAR(SalesData[[#This Row],[Order Date]])</f>
        <v>Q1-2023</v>
      </c>
    </row>
    <row r="1223" spans="1:22" x14ac:dyDescent="0.35">
      <c r="A1223" t="s">
        <v>1364</v>
      </c>
      <c r="B1223" s="1">
        <v>44977</v>
      </c>
      <c r="C1223" t="s">
        <v>194</v>
      </c>
      <c r="D1223" t="s">
        <v>13</v>
      </c>
      <c r="E1223">
        <v>1962272386</v>
      </c>
      <c r="F1223" t="s">
        <v>81</v>
      </c>
      <c r="G1223" t="s">
        <v>74</v>
      </c>
      <c r="H1223" t="s">
        <v>75</v>
      </c>
      <c r="I1223" t="s">
        <v>36</v>
      </c>
      <c r="J1223" t="s">
        <v>18</v>
      </c>
      <c r="K1223">
        <v>3723.85</v>
      </c>
      <c r="L1223">
        <v>919</v>
      </c>
      <c r="M1223" t="s">
        <v>19</v>
      </c>
      <c r="N1223">
        <v>0.246787598856023</v>
      </c>
      <c r="O1223" t="s">
        <v>11351</v>
      </c>
      <c r="P1223" t="s">
        <v>11354</v>
      </c>
      <c r="R1223" t="s">
        <v>11353</v>
      </c>
      <c r="S1223">
        <f>IF(SalesData[[#This Row],[Return Status]]="Returned",1,0)</f>
        <v>0</v>
      </c>
      <c r="T1223">
        <v>2420.2800000000002</v>
      </c>
      <c r="U1223" s="2">
        <f>EOMONTH(SalesData[[#This Row],[Order Date]],0)</f>
        <v>44985</v>
      </c>
      <c r="V1223" s="9" t="str">
        <f>"Q"&amp;INT((MONTH(SalesData[[#This Row],[Order Date]])+2)/3)&amp;"-"&amp;YEAR(SalesData[[#This Row],[Order Date]])</f>
        <v>Q1-2023</v>
      </c>
    </row>
    <row r="1224" spans="1:22" x14ac:dyDescent="0.35">
      <c r="A1224" t="s">
        <v>1365</v>
      </c>
      <c r="B1224" s="1">
        <v>44983</v>
      </c>
      <c r="C1224" t="s">
        <v>77</v>
      </c>
      <c r="D1224" t="s">
        <v>39</v>
      </c>
      <c r="E1224">
        <v>934099165</v>
      </c>
      <c r="F1224" t="s">
        <v>22</v>
      </c>
      <c r="G1224" t="s">
        <v>23</v>
      </c>
      <c r="H1224" t="s">
        <v>24</v>
      </c>
      <c r="I1224" t="s">
        <v>17</v>
      </c>
      <c r="J1224" t="s">
        <v>65</v>
      </c>
      <c r="K1224">
        <v>4283.54</v>
      </c>
      <c r="L1224">
        <v>1000.11</v>
      </c>
      <c r="M1224" t="s">
        <v>65</v>
      </c>
      <c r="N1224">
        <v>0.23347745089342001</v>
      </c>
      <c r="O1224" t="s">
        <v>11351</v>
      </c>
      <c r="P1224" t="s">
        <v>11354</v>
      </c>
      <c r="R1224" t="s">
        <v>11353</v>
      </c>
      <c r="S1224">
        <f>IF(SalesData[[#This Row],[Return Status]]="Returned",1,0)</f>
        <v>0</v>
      </c>
      <c r="T1224">
        <v>2821.33</v>
      </c>
      <c r="U1224" s="2">
        <f>EOMONTH(SalesData[[#This Row],[Order Date]],0)</f>
        <v>44985</v>
      </c>
      <c r="V1224" s="9" t="str">
        <f>"Q"&amp;INT((MONTH(SalesData[[#This Row],[Order Date]])+2)/3)&amp;"-"&amp;YEAR(SalesData[[#This Row],[Order Date]])</f>
        <v>Q1-2023</v>
      </c>
    </row>
    <row r="1225" spans="1:22" x14ac:dyDescent="0.35">
      <c r="A1225" t="s">
        <v>1366</v>
      </c>
      <c r="B1225" s="1">
        <v>44970</v>
      </c>
      <c r="C1225" t="s">
        <v>106</v>
      </c>
      <c r="D1225" t="s">
        <v>39</v>
      </c>
      <c r="E1225">
        <v>62795951</v>
      </c>
      <c r="F1225" t="s">
        <v>137</v>
      </c>
      <c r="G1225" t="s">
        <v>34</v>
      </c>
      <c r="H1225" t="s">
        <v>35</v>
      </c>
      <c r="I1225" t="s">
        <v>36</v>
      </c>
      <c r="J1225" t="s">
        <v>43</v>
      </c>
      <c r="K1225">
        <v>2150.1799999999998</v>
      </c>
      <c r="L1225">
        <v>255.68</v>
      </c>
      <c r="M1225" t="s">
        <v>43</v>
      </c>
      <c r="N1225">
        <v>0.118910974895125</v>
      </c>
      <c r="O1225" t="s">
        <v>11351</v>
      </c>
      <c r="P1225" t="s">
        <v>11352</v>
      </c>
      <c r="R1225" t="s">
        <v>11353</v>
      </c>
      <c r="S1225">
        <f>IF(SalesData[[#This Row],[Return Status]]="Returned",1,0)</f>
        <v>0</v>
      </c>
      <c r="U1225" s="2">
        <f>EOMONTH(SalesData[[#This Row],[Order Date]],0)</f>
        <v>44985</v>
      </c>
      <c r="V1225" s="9" t="str">
        <f>"Q"&amp;INT((MONTH(SalesData[[#This Row],[Order Date]])+2)/3)&amp;"-"&amp;YEAR(SalesData[[#This Row],[Order Date]])</f>
        <v>Q1-2023</v>
      </c>
    </row>
    <row r="1226" spans="1:22" x14ac:dyDescent="0.35">
      <c r="A1226" t="s">
        <v>1367</v>
      </c>
      <c r="B1226" s="1">
        <v>44981</v>
      </c>
      <c r="C1226" t="s">
        <v>92</v>
      </c>
      <c r="D1226" t="s">
        <v>27</v>
      </c>
      <c r="E1226">
        <v>2800161734</v>
      </c>
      <c r="F1226" t="s">
        <v>100</v>
      </c>
      <c r="G1226" t="s">
        <v>34</v>
      </c>
      <c r="H1226" t="s">
        <v>11357</v>
      </c>
      <c r="I1226" t="s">
        <v>36</v>
      </c>
      <c r="J1226" t="s">
        <v>43</v>
      </c>
      <c r="K1226">
        <v>2933.68</v>
      </c>
      <c r="L1226">
        <v>273.55</v>
      </c>
      <c r="M1226" t="s">
        <v>43</v>
      </c>
      <c r="N1226">
        <v>9.3244661994491607E-2</v>
      </c>
      <c r="O1226" t="s">
        <v>11351</v>
      </c>
      <c r="P1226" t="s">
        <v>11356</v>
      </c>
      <c r="R1226" t="s">
        <v>11353</v>
      </c>
      <c r="S1226">
        <f>IF(SalesData[[#This Row],[Return Status]]="Returned",1,0)</f>
        <v>0</v>
      </c>
      <c r="U1226" s="2">
        <f>EOMONTH(SalesData[[#This Row],[Order Date]],0)</f>
        <v>44985</v>
      </c>
      <c r="V1226" s="9" t="str">
        <f>"Q"&amp;INT((MONTH(SalesData[[#This Row],[Order Date]])+2)/3)&amp;"-"&amp;YEAR(SalesData[[#This Row],[Order Date]])</f>
        <v>Q1-2023</v>
      </c>
    </row>
    <row r="1227" spans="1:22" x14ac:dyDescent="0.35">
      <c r="A1227" t="s">
        <v>1368</v>
      </c>
      <c r="B1227" s="1">
        <v>44968</v>
      </c>
      <c r="C1227" t="s">
        <v>49</v>
      </c>
      <c r="D1227" t="s">
        <v>39</v>
      </c>
      <c r="E1227">
        <v>1001707812</v>
      </c>
      <c r="F1227" t="s">
        <v>53</v>
      </c>
      <c r="G1227" t="s">
        <v>54</v>
      </c>
      <c r="H1227" t="s">
        <v>55</v>
      </c>
      <c r="I1227" t="s">
        <v>31</v>
      </c>
      <c r="J1227" t="s">
        <v>65</v>
      </c>
      <c r="K1227">
        <v>3693.58</v>
      </c>
      <c r="L1227">
        <v>349.56</v>
      </c>
      <c r="M1227" t="s">
        <v>65</v>
      </c>
      <c r="N1227">
        <v>9.4639888671695205E-2</v>
      </c>
      <c r="O1227" t="s">
        <v>11351</v>
      </c>
      <c r="P1227" t="s">
        <v>11356</v>
      </c>
      <c r="R1227" t="s">
        <v>11353</v>
      </c>
      <c r="S1227">
        <f>IF(SalesData[[#This Row],[Return Status]]="Returned",1,0)</f>
        <v>0</v>
      </c>
      <c r="U1227" s="2">
        <f>EOMONTH(SalesData[[#This Row],[Order Date]],0)</f>
        <v>44985</v>
      </c>
      <c r="V1227" s="9" t="str">
        <f>"Q"&amp;INT((MONTH(SalesData[[#This Row],[Order Date]])+2)/3)&amp;"-"&amp;YEAR(SalesData[[#This Row],[Order Date]])</f>
        <v>Q1-2023</v>
      </c>
    </row>
    <row r="1228" spans="1:22" x14ac:dyDescent="0.35">
      <c r="A1228" t="s">
        <v>1369</v>
      </c>
      <c r="B1228" s="1">
        <v>44972</v>
      </c>
      <c r="C1228" t="s">
        <v>106</v>
      </c>
      <c r="D1228" t="s">
        <v>145</v>
      </c>
      <c r="E1228">
        <v>3552833728</v>
      </c>
      <c r="F1228" t="s">
        <v>154</v>
      </c>
      <c r="G1228" t="s">
        <v>29</v>
      </c>
      <c r="H1228" t="s">
        <v>30</v>
      </c>
      <c r="I1228" t="s">
        <v>31</v>
      </c>
      <c r="J1228" t="s">
        <v>62</v>
      </c>
      <c r="K1228">
        <v>3304.53</v>
      </c>
      <c r="L1228">
        <v>142.21</v>
      </c>
      <c r="M1228" t="s">
        <v>62</v>
      </c>
      <c r="N1228">
        <v>4.3034864262088697E-2</v>
      </c>
      <c r="O1228" t="s">
        <v>11351</v>
      </c>
      <c r="P1228" t="s">
        <v>11356</v>
      </c>
      <c r="R1228" t="s">
        <v>11353</v>
      </c>
      <c r="S1228">
        <f>IF(SalesData[[#This Row],[Return Status]]="Returned",1,0)</f>
        <v>0</v>
      </c>
      <c r="T1228">
        <v>2788.38</v>
      </c>
      <c r="U1228" s="2">
        <f>EOMONTH(SalesData[[#This Row],[Order Date]],0)</f>
        <v>44985</v>
      </c>
      <c r="V1228" s="9" t="str">
        <f>"Q"&amp;INT((MONTH(SalesData[[#This Row],[Order Date]])+2)/3)&amp;"-"&amp;YEAR(SalesData[[#This Row],[Order Date]])</f>
        <v>Q1-2023</v>
      </c>
    </row>
    <row r="1229" spans="1:22" x14ac:dyDescent="0.35">
      <c r="A1229" t="s">
        <v>1370</v>
      </c>
      <c r="B1229" s="1">
        <v>44976</v>
      </c>
      <c r="C1229" t="s">
        <v>77</v>
      </c>
      <c r="D1229" t="s">
        <v>13</v>
      </c>
      <c r="E1229">
        <v>5882187089</v>
      </c>
      <c r="F1229" t="s">
        <v>387</v>
      </c>
      <c r="G1229" t="s">
        <v>89</v>
      </c>
      <c r="H1229" t="s">
        <v>90</v>
      </c>
      <c r="I1229" t="s">
        <v>31</v>
      </c>
      <c r="J1229" t="s">
        <v>62</v>
      </c>
      <c r="K1229">
        <v>597.65</v>
      </c>
      <c r="L1229">
        <v>85.14</v>
      </c>
      <c r="M1229" t="s">
        <v>62</v>
      </c>
      <c r="N1229">
        <v>0.142457960344683</v>
      </c>
      <c r="O1229" t="s">
        <v>11355</v>
      </c>
      <c r="P1229" t="s">
        <v>11352</v>
      </c>
      <c r="R1229" t="s">
        <v>11353</v>
      </c>
      <c r="S1229">
        <f>IF(SalesData[[#This Row],[Return Status]]="Returned",1,0)</f>
        <v>0</v>
      </c>
      <c r="T1229">
        <v>207.68</v>
      </c>
      <c r="U1229" s="2">
        <f>EOMONTH(SalesData[[#This Row],[Order Date]],0)</f>
        <v>44985</v>
      </c>
      <c r="V1229" s="9" t="str">
        <f>"Q"&amp;INT((MONTH(SalesData[[#This Row],[Order Date]])+2)/3)&amp;"-"&amp;YEAR(SalesData[[#This Row],[Order Date]])</f>
        <v>Q1-2023</v>
      </c>
    </row>
    <row r="1230" spans="1:22" x14ac:dyDescent="0.35">
      <c r="A1230" t="s">
        <v>1371</v>
      </c>
      <c r="B1230" s="1">
        <v>44970</v>
      </c>
      <c r="C1230" t="s">
        <v>188</v>
      </c>
      <c r="D1230" t="s">
        <v>99</v>
      </c>
      <c r="E1230">
        <v>975424738</v>
      </c>
      <c r="F1230" t="s">
        <v>88</v>
      </c>
      <c r="G1230" t="s">
        <v>89</v>
      </c>
      <c r="H1230" t="s">
        <v>90</v>
      </c>
      <c r="I1230" t="s">
        <v>31</v>
      </c>
      <c r="J1230" t="s">
        <v>19</v>
      </c>
      <c r="K1230">
        <v>4853.03</v>
      </c>
      <c r="L1230">
        <v>878.8</v>
      </c>
      <c r="M1230" t="s">
        <v>19</v>
      </c>
      <c r="N1230">
        <v>0.181082746243069</v>
      </c>
      <c r="O1230" t="s">
        <v>11351</v>
      </c>
      <c r="P1230" t="s">
        <v>11352</v>
      </c>
      <c r="R1230" t="s">
        <v>11353</v>
      </c>
      <c r="S1230">
        <f>IF(SalesData[[#This Row],[Return Status]]="Returned",1,0)</f>
        <v>0</v>
      </c>
      <c r="T1230">
        <v>207.68</v>
      </c>
      <c r="U1230" s="2">
        <f>EOMONTH(SalesData[[#This Row],[Order Date]],0)</f>
        <v>44985</v>
      </c>
      <c r="V1230" s="9" t="str">
        <f>"Q"&amp;INT((MONTH(SalesData[[#This Row],[Order Date]])+2)/3)&amp;"-"&amp;YEAR(SalesData[[#This Row],[Order Date]])</f>
        <v>Q1-2023</v>
      </c>
    </row>
    <row r="1231" spans="1:22" x14ac:dyDescent="0.35">
      <c r="A1231" t="s">
        <v>1372</v>
      </c>
      <c r="B1231" s="1">
        <v>44960</v>
      </c>
      <c r="C1231" t="s">
        <v>52</v>
      </c>
      <c r="D1231" t="s">
        <v>145</v>
      </c>
      <c r="E1231">
        <v>5121808226</v>
      </c>
      <c r="F1231" t="s">
        <v>50</v>
      </c>
      <c r="G1231" t="s">
        <v>34</v>
      </c>
      <c r="H1231" t="s">
        <v>35</v>
      </c>
      <c r="I1231" t="s">
        <v>36</v>
      </c>
      <c r="J1231" t="s">
        <v>65</v>
      </c>
      <c r="K1231">
        <v>759.04</v>
      </c>
      <c r="L1231">
        <v>110.97</v>
      </c>
      <c r="M1231" t="s">
        <v>65</v>
      </c>
      <c r="N1231">
        <v>0.14619782883642499</v>
      </c>
      <c r="O1231" t="s">
        <v>11355</v>
      </c>
      <c r="P1231" t="s">
        <v>11352</v>
      </c>
      <c r="R1231" t="s">
        <v>11353</v>
      </c>
      <c r="S1231">
        <f>IF(SalesData[[#This Row],[Return Status]]="Returned",1,0)</f>
        <v>0</v>
      </c>
      <c r="U1231" s="2">
        <f>EOMONTH(SalesData[[#This Row],[Order Date]],0)</f>
        <v>44985</v>
      </c>
      <c r="V1231" s="9" t="str">
        <f>"Q"&amp;INT((MONTH(SalesData[[#This Row],[Order Date]])+2)/3)&amp;"-"&amp;YEAR(SalesData[[#This Row],[Order Date]])</f>
        <v>Q1-2023</v>
      </c>
    </row>
    <row r="1232" spans="1:22" x14ac:dyDescent="0.35">
      <c r="A1232" t="s">
        <v>1373</v>
      </c>
      <c r="B1232" s="1">
        <v>44968</v>
      </c>
      <c r="C1232" t="s">
        <v>77</v>
      </c>
      <c r="D1232" t="s">
        <v>80</v>
      </c>
      <c r="E1232">
        <v>8210037090</v>
      </c>
      <c r="F1232" t="s">
        <v>109</v>
      </c>
      <c r="G1232" t="s">
        <v>59</v>
      </c>
      <c r="H1232" t="s">
        <v>60</v>
      </c>
      <c r="I1232" t="s">
        <v>31</v>
      </c>
      <c r="J1232" t="s">
        <v>65</v>
      </c>
      <c r="K1232">
        <v>4596.8599999999997</v>
      </c>
      <c r="L1232">
        <v>1012.98</v>
      </c>
      <c r="M1232" t="s">
        <v>65</v>
      </c>
      <c r="N1232">
        <v>0.22036346549601299</v>
      </c>
      <c r="O1232" t="s">
        <v>11351</v>
      </c>
      <c r="P1232" t="s">
        <v>11354</v>
      </c>
      <c r="R1232" t="s">
        <v>11353</v>
      </c>
      <c r="S1232">
        <f>IF(SalesData[[#This Row],[Return Status]]="Returned",1,0)</f>
        <v>0</v>
      </c>
      <c r="T1232">
        <v>2183.56</v>
      </c>
      <c r="U1232" s="2">
        <f>EOMONTH(SalesData[[#This Row],[Order Date]],0)</f>
        <v>44985</v>
      </c>
      <c r="V1232" s="9" t="str">
        <f>"Q"&amp;INT((MONTH(SalesData[[#This Row],[Order Date]])+2)/3)&amp;"-"&amp;YEAR(SalesData[[#This Row],[Order Date]])</f>
        <v>Q1-2023</v>
      </c>
    </row>
    <row r="1233" spans="1:22" x14ac:dyDescent="0.35">
      <c r="A1233" t="s">
        <v>1374</v>
      </c>
      <c r="B1233" s="1">
        <v>44968</v>
      </c>
      <c r="C1233" t="s">
        <v>176</v>
      </c>
      <c r="D1233" t="s">
        <v>46</v>
      </c>
      <c r="E1233">
        <v>9834849267</v>
      </c>
      <c r="F1233" t="s">
        <v>78</v>
      </c>
      <c r="G1233" t="s">
        <v>15</v>
      </c>
      <c r="H1233" t="s">
        <v>16</v>
      </c>
      <c r="I1233" t="s">
        <v>17</v>
      </c>
      <c r="J1233" t="s">
        <v>42</v>
      </c>
      <c r="K1233">
        <v>3086.14</v>
      </c>
      <c r="L1233">
        <v>382.24</v>
      </c>
      <c r="M1233" t="s">
        <v>43</v>
      </c>
      <c r="N1233">
        <v>0.123856986397247</v>
      </c>
      <c r="O1233" t="s">
        <v>11351</v>
      </c>
      <c r="P1233" t="s">
        <v>11352</v>
      </c>
      <c r="R1233" t="s">
        <v>11353</v>
      </c>
      <c r="S1233">
        <f>IF(SalesData[[#This Row],[Return Status]]="Returned",1,0)</f>
        <v>0</v>
      </c>
      <c r="T1233">
        <v>2085.91</v>
      </c>
      <c r="U1233" s="2">
        <f>EOMONTH(SalesData[[#This Row],[Order Date]],0)</f>
        <v>44985</v>
      </c>
      <c r="V1233" s="9" t="str">
        <f>"Q"&amp;INT((MONTH(SalesData[[#This Row],[Order Date]])+2)/3)&amp;"-"&amp;YEAR(SalesData[[#This Row],[Order Date]])</f>
        <v>Q1-2023</v>
      </c>
    </row>
    <row r="1234" spans="1:22" x14ac:dyDescent="0.35">
      <c r="A1234" t="s">
        <v>1375</v>
      </c>
      <c r="B1234" s="1">
        <v>44971</v>
      </c>
      <c r="C1234" t="s">
        <v>188</v>
      </c>
      <c r="D1234" t="s">
        <v>80</v>
      </c>
      <c r="E1234">
        <v>5419828179</v>
      </c>
      <c r="F1234" t="s">
        <v>68</v>
      </c>
      <c r="G1234" t="s">
        <v>457</v>
      </c>
      <c r="H1234" t="s">
        <v>41</v>
      </c>
      <c r="I1234" t="s">
        <v>31</v>
      </c>
      <c r="J1234" t="s">
        <v>19</v>
      </c>
      <c r="K1234">
        <v>985.28</v>
      </c>
      <c r="L1234">
        <v>118.37</v>
      </c>
      <c r="M1234" t="s">
        <v>19</v>
      </c>
      <c r="N1234">
        <v>0.120138437804482</v>
      </c>
      <c r="O1234" t="s">
        <v>11355</v>
      </c>
      <c r="P1234" t="s">
        <v>11352</v>
      </c>
      <c r="R1234" t="s">
        <v>11353</v>
      </c>
      <c r="S1234">
        <f>IF(SalesData[[#This Row],[Return Status]]="Returned",1,0)</f>
        <v>0</v>
      </c>
      <c r="U1234" s="2">
        <f>EOMONTH(SalesData[[#This Row],[Order Date]],0)</f>
        <v>44985</v>
      </c>
      <c r="V1234" s="9" t="str">
        <f>"Q"&amp;INT((MONTH(SalesData[[#This Row],[Order Date]])+2)/3)&amp;"-"&amp;YEAR(SalesData[[#This Row],[Order Date]])</f>
        <v>Q1-2023</v>
      </c>
    </row>
    <row r="1235" spans="1:22" x14ac:dyDescent="0.35">
      <c r="A1235" t="s">
        <v>1376</v>
      </c>
      <c r="B1235" s="1">
        <v>44967</v>
      </c>
      <c r="C1235" t="s">
        <v>132</v>
      </c>
      <c r="D1235" t="s">
        <v>46</v>
      </c>
      <c r="E1235">
        <v>3264525733</v>
      </c>
      <c r="F1235" t="s">
        <v>68</v>
      </c>
      <c r="G1235" t="s">
        <v>69</v>
      </c>
      <c r="H1235" t="s">
        <v>41</v>
      </c>
      <c r="I1235" t="s">
        <v>31</v>
      </c>
      <c r="J1235" t="s">
        <v>62</v>
      </c>
      <c r="K1235">
        <v>3667.56</v>
      </c>
      <c r="L1235">
        <v>334.91</v>
      </c>
      <c r="M1235" t="s">
        <v>62</v>
      </c>
      <c r="N1235">
        <v>9.1316842805570994E-2</v>
      </c>
      <c r="O1235" t="s">
        <v>11351</v>
      </c>
      <c r="P1235" t="s">
        <v>11356</v>
      </c>
      <c r="R1235" t="s">
        <v>11353</v>
      </c>
      <c r="S1235">
        <f>IF(SalesData[[#This Row],[Return Status]]="Returned",1,0)</f>
        <v>0</v>
      </c>
      <c r="T1235">
        <v>2081.52</v>
      </c>
      <c r="U1235" s="2">
        <f>EOMONTH(SalesData[[#This Row],[Order Date]],0)</f>
        <v>44985</v>
      </c>
      <c r="V1235" s="9" t="str">
        <f>"Q"&amp;INT((MONTH(SalesData[[#This Row],[Order Date]])+2)/3)&amp;"-"&amp;YEAR(SalesData[[#This Row],[Order Date]])</f>
        <v>Q1-2023</v>
      </c>
    </row>
    <row r="1236" spans="1:22" x14ac:dyDescent="0.35">
      <c r="A1236" t="s">
        <v>1377</v>
      </c>
      <c r="B1236" s="1">
        <v>44965</v>
      </c>
      <c r="C1236" t="s">
        <v>132</v>
      </c>
      <c r="D1236" t="s">
        <v>27</v>
      </c>
      <c r="E1236">
        <v>1258379900</v>
      </c>
      <c r="F1236" t="s">
        <v>109</v>
      </c>
      <c r="G1236" t="s">
        <v>59</v>
      </c>
      <c r="H1236" t="s">
        <v>60</v>
      </c>
      <c r="I1236" t="s">
        <v>31</v>
      </c>
      <c r="J1236" t="s">
        <v>18</v>
      </c>
      <c r="K1236">
        <v>3010.39</v>
      </c>
      <c r="L1236">
        <v>260.08</v>
      </c>
      <c r="M1236" t="s">
        <v>19</v>
      </c>
      <c r="N1236">
        <v>8.6394121691873799E-2</v>
      </c>
      <c r="O1236" t="s">
        <v>11351</v>
      </c>
      <c r="P1236" t="s">
        <v>11356</v>
      </c>
      <c r="R1236" t="s">
        <v>11353</v>
      </c>
      <c r="S1236">
        <f>IF(SalesData[[#This Row],[Return Status]]="Returned",1,0)</f>
        <v>0</v>
      </c>
      <c r="T1236">
        <v>2183.56</v>
      </c>
      <c r="U1236" s="2">
        <f>EOMONTH(SalesData[[#This Row],[Order Date]],0)</f>
        <v>44985</v>
      </c>
      <c r="V1236" s="9" t="str">
        <f>"Q"&amp;INT((MONTH(SalesData[[#This Row],[Order Date]])+2)/3)&amp;"-"&amp;YEAR(SalesData[[#This Row],[Order Date]])</f>
        <v>Q1-2023</v>
      </c>
    </row>
    <row r="1237" spans="1:22" x14ac:dyDescent="0.35">
      <c r="A1237" t="s">
        <v>1378</v>
      </c>
      <c r="B1237" s="1">
        <v>44968</v>
      </c>
      <c r="C1237" t="s">
        <v>132</v>
      </c>
      <c r="D1237" t="s">
        <v>80</v>
      </c>
      <c r="E1237">
        <v>2837237225</v>
      </c>
      <c r="F1237" t="s">
        <v>103</v>
      </c>
      <c r="G1237" t="s">
        <v>11368</v>
      </c>
      <c r="H1237" t="s">
        <v>24</v>
      </c>
      <c r="I1237" t="s">
        <v>17</v>
      </c>
      <c r="J1237" t="s">
        <v>19</v>
      </c>
      <c r="K1237">
        <v>4126.2700000000004</v>
      </c>
      <c r="L1237">
        <v>940.81</v>
      </c>
      <c r="M1237" t="s">
        <v>19</v>
      </c>
      <c r="N1237">
        <v>0.228004953626399</v>
      </c>
      <c r="O1237" t="s">
        <v>11351</v>
      </c>
      <c r="P1237" t="s">
        <v>11354</v>
      </c>
      <c r="R1237" t="s">
        <v>11353</v>
      </c>
      <c r="S1237">
        <f>IF(SalesData[[#This Row],[Return Status]]="Returned",1,0)</f>
        <v>0</v>
      </c>
      <c r="U1237" s="2">
        <f>EOMONTH(SalesData[[#This Row],[Order Date]],0)</f>
        <v>44985</v>
      </c>
      <c r="V1237" s="9" t="str">
        <f>"Q"&amp;INT((MONTH(SalesData[[#This Row],[Order Date]])+2)/3)&amp;"-"&amp;YEAR(SalesData[[#This Row],[Order Date]])</f>
        <v>Q1-2023</v>
      </c>
    </row>
    <row r="1238" spans="1:22" x14ac:dyDescent="0.35">
      <c r="A1238" t="s">
        <v>1379</v>
      </c>
      <c r="B1238" s="1">
        <v>44984</v>
      </c>
      <c r="C1238" t="s">
        <v>325</v>
      </c>
      <c r="D1238" t="s">
        <v>46</v>
      </c>
      <c r="E1238">
        <v>3704333318</v>
      </c>
      <c r="F1238" t="s">
        <v>64</v>
      </c>
      <c r="G1238" t="s">
        <v>15</v>
      </c>
      <c r="H1238" t="s">
        <v>16</v>
      </c>
      <c r="I1238" t="s">
        <v>17</v>
      </c>
      <c r="J1238" t="s">
        <v>19</v>
      </c>
      <c r="K1238">
        <v>656.86</v>
      </c>
      <c r="L1238">
        <v>134.22</v>
      </c>
      <c r="M1238" t="s">
        <v>19</v>
      </c>
      <c r="N1238">
        <v>0.204335779313705</v>
      </c>
      <c r="O1238" t="s">
        <v>11355</v>
      </c>
      <c r="P1238" t="s">
        <v>11354</v>
      </c>
      <c r="R1238" t="s">
        <v>11353</v>
      </c>
      <c r="S1238">
        <f>IF(SalesData[[#This Row],[Return Status]]="Returned",1,0)</f>
        <v>0</v>
      </c>
      <c r="T1238">
        <v>2085.91</v>
      </c>
      <c r="U1238" s="2">
        <f>EOMONTH(SalesData[[#This Row],[Order Date]],0)</f>
        <v>44985</v>
      </c>
      <c r="V1238" s="9" t="str">
        <f>"Q"&amp;INT((MONTH(SalesData[[#This Row],[Order Date]])+2)/3)&amp;"-"&amp;YEAR(SalesData[[#This Row],[Order Date]])</f>
        <v>Q1-2023</v>
      </c>
    </row>
    <row r="1239" spans="1:22" x14ac:dyDescent="0.35">
      <c r="A1239" t="s">
        <v>1380</v>
      </c>
      <c r="B1239" s="1">
        <v>44971</v>
      </c>
      <c r="C1239" t="s">
        <v>205</v>
      </c>
      <c r="D1239" t="s">
        <v>27</v>
      </c>
      <c r="E1239">
        <v>1769680645</v>
      </c>
      <c r="F1239" t="s">
        <v>238</v>
      </c>
      <c r="G1239" t="s">
        <v>74</v>
      </c>
      <c r="H1239" t="s">
        <v>75</v>
      </c>
      <c r="I1239" t="s">
        <v>36</v>
      </c>
      <c r="J1239" t="s">
        <v>18</v>
      </c>
      <c r="K1239">
        <v>497.38</v>
      </c>
      <c r="L1239">
        <v>80.650000000000006</v>
      </c>
      <c r="M1239" t="s">
        <v>19</v>
      </c>
      <c r="N1239">
        <v>0.16214966424062099</v>
      </c>
      <c r="O1239" t="s">
        <v>11361</v>
      </c>
      <c r="P1239" t="s">
        <v>11352</v>
      </c>
      <c r="R1239" t="s">
        <v>11353</v>
      </c>
      <c r="S1239">
        <f>IF(SalesData[[#This Row],[Return Status]]="Returned",1,0)</f>
        <v>0</v>
      </c>
      <c r="T1239">
        <v>2420.2800000000002</v>
      </c>
      <c r="U1239" s="2">
        <f>EOMONTH(SalesData[[#This Row],[Order Date]],0)</f>
        <v>44985</v>
      </c>
      <c r="V1239" s="9" t="str">
        <f>"Q"&amp;INT((MONTH(SalesData[[#This Row],[Order Date]])+2)/3)&amp;"-"&amp;YEAR(SalesData[[#This Row],[Order Date]])</f>
        <v>Q1-2023</v>
      </c>
    </row>
    <row r="1240" spans="1:22" x14ac:dyDescent="0.35">
      <c r="A1240" t="s">
        <v>1381</v>
      </c>
      <c r="B1240" s="1">
        <v>44980</v>
      </c>
      <c r="C1240" t="s">
        <v>77</v>
      </c>
      <c r="D1240" t="s">
        <v>99</v>
      </c>
      <c r="E1240">
        <v>2739688593</v>
      </c>
      <c r="F1240" t="s">
        <v>64</v>
      </c>
      <c r="G1240" t="s">
        <v>15</v>
      </c>
      <c r="H1240" t="s">
        <v>16</v>
      </c>
      <c r="I1240" t="s">
        <v>17</v>
      </c>
      <c r="J1240" t="s">
        <v>42</v>
      </c>
      <c r="K1240">
        <v>1120.32</v>
      </c>
      <c r="L1240">
        <v>171.79</v>
      </c>
      <c r="M1240" t="s">
        <v>43</v>
      </c>
      <c r="N1240">
        <v>0.15334011710939699</v>
      </c>
      <c r="O1240" t="s">
        <v>11351</v>
      </c>
      <c r="P1240" t="s">
        <v>11352</v>
      </c>
      <c r="R1240" t="s">
        <v>11353</v>
      </c>
      <c r="S1240">
        <f>IF(SalesData[[#This Row],[Return Status]]="Returned",1,0)</f>
        <v>0</v>
      </c>
      <c r="T1240">
        <v>2085.91</v>
      </c>
      <c r="U1240" s="2">
        <f>EOMONTH(SalesData[[#This Row],[Order Date]],0)</f>
        <v>44985</v>
      </c>
      <c r="V1240" s="9" t="str">
        <f>"Q"&amp;INT((MONTH(SalesData[[#This Row],[Order Date]])+2)/3)&amp;"-"&amp;YEAR(SalesData[[#This Row],[Order Date]])</f>
        <v>Q1-2023</v>
      </c>
    </row>
    <row r="1241" spans="1:22" x14ac:dyDescent="0.35">
      <c r="A1241" t="s">
        <v>1382</v>
      </c>
      <c r="B1241" s="1">
        <v>44983</v>
      </c>
      <c r="C1241" t="s">
        <v>94</v>
      </c>
      <c r="D1241" t="s">
        <v>99</v>
      </c>
      <c r="E1241">
        <v>2198596551</v>
      </c>
      <c r="F1241" t="s">
        <v>159</v>
      </c>
      <c r="G1241" t="s">
        <v>84</v>
      </c>
      <c r="H1241" t="s">
        <v>85</v>
      </c>
      <c r="I1241" t="s">
        <v>31</v>
      </c>
      <c r="J1241" t="s">
        <v>42</v>
      </c>
      <c r="K1241">
        <v>4387.22</v>
      </c>
      <c r="L1241">
        <v>1003.97</v>
      </c>
      <c r="M1241" t="s">
        <v>43</v>
      </c>
      <c r="N1241">
        <v>0.22883967523853399</v>
      </c>
      <c r="O1241" t="s">
        <v>11351</v>
      </c>
      <c r="P1241" t="s">
        <v>11354</v>
      </c>
      <c r="R1241" t="s">
        <v>11353</v>
      </c>
      <c r="S1241">
        <f>IF(SalesData[[#This Row],[Return Status]]="Returned",1,0)</f>
        <v>0</v>
      </c>
      <c r="T1241">
        <v>847.14</v>
      </c>
      <c r="U1241" s="2">
        <f>EOMONTH(SalesData[[#This Row],[Order Date]],0)</f>
        <v>44985</v>
      </c>
      <c r="V1241" s="9" t="str">
        <f>"Q"&amp;INT((MONTH(SalesData[[#This Row],[Order Date]])+2)/3)&amp;"-"&amp;YEAR(SalesData[[#This Row],[Order Date]])</f>
        <v>Q1-2023</v>
      </c>
    </row>
    <row r="1242" spans="1:22" x14ac:dyDescent="0.35">
      <c r="A1242" t="s">
        <v>1383</v>
      </c>
      <c r="B1242" s="1">
        <v>44959</v>
      </c>
      <c r="C1242" t="s">
        <v>94</v>
      </c>
      <c r="D1242" t="s">
        <v>80</v>
      </c>
      <c r="E1242">
        <v>7149986328</v>
      </c>
      <c r="F1242" t="s">
        <v>387</v>
      </c>
      <c r="G1242" t="s">
        <v>89</v>
      </c>
      <c r="H1242" t="s">
        <v>90</v>
      </c>
      <c r="I1242" t="s">
        <v>31</v>
      </c>
      <c r="J1242" t="s">
        <v>61</v>
      </c>
      <c r="K1242">
        <v>1170.93</v>
      </c>
      <c r="L1242">
        <v>141.02000000000001</v>
      </c>
      <c r="M1242" t="s">
        <v>62</v>
      </c>
      <c r="N1242">
        <v>0.12043418479328399</v>
      </c>
      <c r="O1242" t="s">
        <v>11351</v>
      </c>
      <c r="P1242" t="s">
        <v>11352</v>
      </c>
      <c r="R1242" t="s">
        <v>11353</v>
      </c>
      <c r="S1242">
        <f>IF(SalesData[[#This Row],[Return Status]]="Returned",1,0)</f>
        <v>0</v>
      </c>
      <c r="T1242">
        <v>207.68</v>
      </c>
      <c r="U1242" s="2">
        <f>EOMONTH(SalesData[[#This Row],[Order Date]],0)</f>
        <v>44985</v>
      </c>
      <c r="V1242" s="9" t="str">
        <f>"Q"&amp;INT((MONTH(SalesData[[#This Row],[Order Date]])+2)/3)&amp;"-"&amp;YEAR(SalesData[[#This Row],[Order Date]])</f>
        <v>Q1-2023</v>
      </c>
    </row>
    <row r="1243" spans="1:22" x14ac:dyDescent="0.35">
      <c r="A1243" t="s">
        <v>1384</v>
      </c>
      <c r="B1243" s="1">
        <v>44976</v>
      </c>
      <c r="C1243" t="s">
        <v>57</v>
      </c>
      <c r="D1243" t="s">
        <v>80</v>
      </c>
      <c r="E1243">
        <v>3743963994</v>
      </c>
      <c r="F1243" t="s">
        <v>100</v>
      </c>
      <c r="G1243" t="s">
        <v>34</v>
      </c>
      <c r="H1243" t="s">
        <v>35</v>
      </c>
      <c r="I1243" t="s">
        <v>36</v>
      </c>
      <c r="J1243" t="s">
        <v>42</v>
      </c>
      <c r="K1243">
        <v>1615.52</v>
      </c>
      <c r="L1243">
        <v>373.03</v>
      </c>
      <c r="M1243" t="s">
        <v>43</v>
      </c>
      <c r="N1243">
        <v>0.230903981380608</v>
      </c>
      <c r="O1243" t="s">
        <v>11351</v>
      </c>
      <c r="P1243" t="s">
        <v>11354</v>
      </c>
      <c r="R1243" t="s">
        <v>11353</v>
      </c>
      <c r="S1243">
        <f>IF(SalesData[[#This Row],[Return Status]]="Returned",1,0)</f>
        <v>0</v>
      </c>
      <c r="U1243" s="2">
        <f>EOMONTH(SalesData[[#This Row],[Order Date]],0)</f>
        <v>44985</v>
      </c>
      <c r="V1243" s="9" t="str">
        <f>"Q"&amp;INT((MONTH(SalesData[[#This Row],[Order Date]])+2)/3)&amp;"-"&amp;YEAR(SalesData[[#This Row],[Order Date]])</f>
        <v>Q1-2023</v>
      </c>
    </row>
    <row r="1244" spans="1:22" x14ac:dyDescent="0.35">
      <c r="A1244" t="s">
        <v>1385</v>
      </c>
      <c r="B1244" s="1">
        <v>44975</v>
      </c>
      <c r="C1244" t="s">
        <v>139</v>
      </c>
      <c r="D1244" t="s">
        <v>46</v>
      </c>
      <c r="E1244">
        <v>210273663</v>
      </c>
      <c r="F1244" t="s">
        <v>163</v>
      </c>
      <c r="G1244" t="s">
        <v>164</v>
      </c>
      <c r="H1244" t="s">
        <v>165</v>
      </c>
      <c r="I1244" t="s">
        <v>36</v>
      </c>
      <c r="J1244" t="s">
        <v>43</v>
      </c>
      <c r="K1244">
        <v>1040.3399999999999</v>
      </c>
      <c r="L1244">
        <v>229.09</v>
      </c>
      <c r="M1244" t="s">
        <v>43</v>
      </c>
      <c r="N1244">
        <v>0.220206855451103</v>
      </c>
      <c r="O1244" t="s">
        <v>11351</v>
      </c>
      <c r="P1244" t="s">
        <v>11354</v>
      </c>
      <c r="R1244" t="s">
        <v>11353</v>
      </c>
      <c r="S1244">
        <f>IF(SalesData[[#This Row],[Return Status]]="Returned",1,0)</f>
        <v>0</v>
      </c>
      <c r="U1244" s="2">
        <f>EOMONTH(SalesData[[#This Row],[Order Date]],0)</f>
        <v>44985</v>
      </c>
      <c r="V1244" s="9" t="str">
        <f>"Q"&amp;INT((MONTH(SalesData[[#This Row],[Order Date]])+2)/3)&amp;"-"&amp;YEAR(SalesData[[#This Row],[Order Date]])</f>
        <v>Q1-2023</v>
      </c>
    </row>
    <row r="1245" spans="1:22" x14ac:dyDescent="0.35">
      <c r="A1245" t="s">
        <v>1386</v>
      </c>
      <c r="B1245" s="1">
        <v>44967</v>
      </c>
      <c r="C1245" t="s">
        <v>162</v>
      </c>
      <c r="D1245" t="s">
        <v>13</v>
      </c>
      <c r="E1245">
        <v>6601910904</v>
      </c>
      <c r="F1245" t="s">
        <v>127</v>
      </c>
      <c r="G1245" t="s">
        <v>29</v>
      </c>
      <c r="H1245" t="s">
        <v>30</v>
      </c>
      <c r="I1245" t="s">
        <v>31</v>
      </c>
      <c r="J1245" t="s">
        <v>19</v>
      </c>
      <c r="K1245">
        <v>1055.21</v>
      </c>
      <c r="L1245">
        <v>276.35000000000002</v>
      </c>
      <c r="M1245" t="s">
        <v>19</v>
      </c>
      <c r="N1245">
        <v>0.261890998000398</v>
      </c>
      <c r="O1245" t="s">
        <v>11351</v>
      </c>
      <c r="P1245" t="s">
        <v>11354</v>
      </c>
      <c r="R1245" t="s">
        <v>11353</v>
      </c>
      <c r="S1245">
        <f>IF(SalesData[[#This Row],[Return Status]]="Returned",1,0)</f>
        <v>0</v>
      </c>
      <c r="T1245">
        <v>2788.38</v>
      </c>
      <c r="U1245" s="2">
        <f>EOMONTH(SalesData[[#This Row],[Order Date]],0)</f>
        <v>44985</v>
      </c>
      <c r="V1245" s="9" t="str">
        <f>"Q"&amp;INT((MONTH(SalesData[[#This Row],[Order Date]])+2)/3)&amp;"-"&amp;YEAR(SalesData[[#This Row],[Order Date]])</f>
        <v>Q1-2023</v>
      </c>
    </row>
    <row r="1246" spans="1:22" x14ac:dyDescent="0.35">
      <c r="A1246" t="s">
        <v>1387</v>
      </c>
      <c r="B1246" s="1">
        <v>44979</v>
      </c>
      <c r="C1246" t="s">
        <v>97</v>
      </c>
      <c r="D1246" t="s">
        <v>27</v>
      </c>
      <c r="E1246">
        <v>4176090937</v>
      </c>
      <c r="F1246" t="s">
        <v>73</v>
      </c>
      <c r="G1246" t="s">
        <v>74</v>
      </c>
      <c r="H1246" t="s">
        <v>75</v>
      </c>
      <c r="I1246" t="s">
        <v>36</v>
      </c>
      <c r="J1246" t="s">
        <v>61</v>
      </c>
      <c r="K1246">
        <v>3199.73</v>
      </c>
      <c r="L1246">
        <v>579.12</v>
      </c>
      <c r="M1246" t="s">
        <v>62</v>
      </c>
      <c r="N1246">
        <v>0.18099027105411999</v>
      </c>
      <c r="O1246" t="s">
        <v>11351</v>
      </c>
      <c r="P1246" t="s">
        <v>11352</v>
      </c>
      <c r="R1246" t="s">
        <v>11353</v>
      </c>
      <c r="S1246">
        <f>IF(SalesData[[#This Row],[Return Status]]="Returned",1,0)</f>
        <v>0</v>
      </c>
      <c r="T1246">
        <v>2420.2800000000002</v>
      </c>
      <c r="U1246" s="2">
        <f>EOMONTH(SalesData[[#This Row],[Order Date]],0)</f>
        <v>44985</v>
      </c>
      <c r="V1246" s="9" t="str">
        <f>"Q"&amp;INT((MONTH(SalesData[[#This Row],[Order Date]])+2)/3)&amp;"-"&amp;YEAR(SalesData[[#This Row],[Order Date]])</f>
        <v>Q1-2023</v>
      </c>
    </row>
    <row r="1247" spans="1:22" x14ac:dyDescent="0.35">
      <c r="A1247" t="s">
        <v>1388</v>
      </c>
      <c r="B1247" s="1">
        <v>44969</v>
      </c>
      <c r="C1247" t="s">
        <v>106</v>
      </c>
      <c r="D1247" t="s">
        <v>72</v>
      </c>
      <c r="E1247">
        <v>4733878052</v>
      </c>
      <c r="F1247" t="s">
        <v>53</v>
      </c>
      <c r="G1247" t="s">
        <v>54</v>
      </c>
      <c r="H1247" t="s">
        <v>55</v>
      </c>
      <c r="I1247" t="s">
        <v>31</v>
      </c>
      <c r="J1247" t="s">
        <v>61</v>
      </c>
      <c r="K1247">
        <v>2774.57</v>
      </c>
      <c r="L1247">
        <v>414.73</v>
      </c>
      <c r="M1247" t="s">
        <v>62</v>
      </c>
      <c r="N1247">
        <v>0.14947541420832799</v>
      </c>
      <c r="O1247" t="s">
        <v>11351</v>
      </c>
      <c r="P1247" t="s">
        <v>11352</v>
      </c>
      <c r="R1247" t="s">
        <v>11353</v>
      </c>
      <c r="S1247">
        <f>IF(SalesData[[#This Row],[Return Status]]="Returned",1,0)</f>
        <v>0</v>
      </c>
      <c r="U1247" s="2">
        <f>EOMONTH(SalesData[[#This Row],[Order Date]],0)</f>
        <v>44985</v>
      </c>
      <c r="V1247" s="9" t="str">
        <f>"Q"&amp;INT((MONTH(SalesData[[#This Row],[Order Date]])+2)/3)&amp;"-"&amp;YEAR(SalesData[[#This Row],[Order Date]])</f>
        <v>Q1-2023</v>
      </c>
    </row>
    <row r="1248" spans="1:22" x14ac:dyDescent="0.35">
      <c r="A1248" t="s">
        <v>1389</v>
      </c>
      <c r="B1248" s="1">
        <v>44962</v>
      </c>
      <c r="C1248" t="s">
        <v>52</v>
      </c>
      <c r="D1248" t="s">
        <v>72</v>
      </c>
      <c r="E1248">
        <v>5096859380</v>
      </c>
      <c r="F1248" t="s">
        <v>387</v>
      </c>
      <c r="G1248" t="s">
        <v>89</v>
      </c>
      <c r="H1248" t="s">
        <v>90</v>
      </c>
      <c r="I1248" t="s">
        <v>31</v>
      </c>
      <c r="J1248" t="s">
        <v>62</v>
      </c>
      <c r="K1248">
        <v>2567.29</v>
      </c>
      <c r="L1248">
        <v>472.57</v>
      </c>
      <c r="M1248" t="s">
        <v>62</v>
      </c>
      <c r="N1248">
        <v>0.184073478259176</v>
      </c>
      <c r="O1248" t="s">
        <v>11351</v>
      </c>
      <c r="P1248" t="s">
        <v>11352</v>
      </c>
      <c r="R1248" t="s">
        <v>11353</v>
      </c>
      <c r="S1248">
        <f>IF(SalesData[[#This Row],[Return Status]]="Returned",1,0)</f>
        <v>0</v>
      </c>
      <c r="T1248">
        <v>207.68</v>
      </c>
      <c r="U1248" s="2">
        <f>EOMONTH(SalesData[[#This Row],[Order Date]],0)</f>
        <v>44985</v>
      </c>
      <c r="V1248" s="9" t="str">
        <f>"Q"&amp;INT((MONTH(SalesData[[#This Row],[Order Date]])+2)/3)&amp;"-"&amp;YEAR(SalesData[[#This Row],[Order Date]])</f>
        <v>Q1-2023</v>
      </c>
    </row>
    <row r="1249" spans="1:22" x14ac:dyDescent="0.35">
      <c r="A1249" t="s">
        <v>1390</v>
      </c>
      <c r="B1249" s="1">
        <v>44971</v>
      </c>
      <c r="C1249" t="s">
        <v>144</v>
      </c>
      <c r="D1249" t="s">
        <v>99</v>
      </c>
      <c r="E1249">
        <v>5486952121</v>
      </c>
      <c r="F1249" t="s">
        <v>127</v>
      </c>
      <c r="G1249" t="s">
        <v>11370</v>
      </c>
      <c r="H1249" t="s">
        <v>30</v>
      </c>
      <c r="I1249" t="s">
        <v>31</v>
      </c>
      <c r="J1249" t="s">
        <v>19</v>
      </c>
      <c r="K1249">
        <v>336.22</v>
      </c>
      <c r="L1249">
        <v>57.39</v>
      </c>
      <c r="M1249" t="s">
        <v>19</v>
      </c>
      <c r="N1249">
        <v>0.17069180893462599</v>
      </c>
      <c r="O1249" t="s">
        <v>11361</v>
      </c>
      <c r="P1249" t="s">
        <v>11352</v>
      </c>
      <c r="R1249" t="s">
        <v>11353</v>
      </c>
      <c r="S1249">
        <f>IF(SalesData[[#This Row],[Return Status]]="Returned",1,0)</f>
        <v>0</v>
      </c>
      <c r="U1249" s="2">
        <f>EOMONTH(SalesData[[#This Row],[Order Date]],0)</f>
        <v>44985</v>
      </c>
      <c r="V1249" s="9" t="str">
        <f>"Q"&amp;INT((MONTH(SalesData[[#This Row],[Order Date]])+2)/3)&amp;"-"&amp;YEAR(SalesData[[#This Row],[Order Date]])</f>
        <v>Q1-2023</v>
      </c>
    </row>
    <row r="1250" spans="1:22" x14ac:dyDescent="0.35">
      <c r="A1250" t="s">
        <v>1391</v>
      </c>
      <c r="B1250" s="1">
        <v>44978</v>
      </c>
      <c r="C1250" t="s">
        <v>106</v>
      </c>
      <c r="D1250" t="s">
        <v>46</v>
      </c>
      <c r="E1250">
        <v>3764747691</v>
      </c>
      <c r="F1250" t="s">
        <v>410</v>
      </c>
      <c r="G1250" t="s">
        <v>11370</v>
      </c>
      <c r="H1250" t="s">
        <v>30</v>
      </c>
      <c r="I1250" t="s">
        <v>31</v>
      </c>
      <c r="J1250" t="s">
        <v>42</v>
      </c>
      <c r="K1250">
        <v>240.51</v>
      </c>
      <c r="L1250">
        <v>56.21</v>
      </c>
      <c r="M1250" t="s">
        <v>43</v>
      </c>
      <c r="N1250">
        <v>0.23371169597937699</v>
      </c>
      <c r="O1250" t="s">
        <v>11361</v>
      </c>
      <c r="P1250" t="s">
        <v>11354</v>
      </c>
      <c r="R1250" t="s">
        <v>11353</v>
      </c>
      <c r="S1250">
        <f>IF(SalesData[[#This Row],[Return Status]]="Returned",1,0)</f>
        <v>0</v>
      </c>
      <c r="U1250" s="2">
        <f>EOMONTH(SalesData[[#This Row],[Order Date]],0)</f>
        <v>44985</v>
      </c>
      <c r="V1250" s="9" t="str">
        <f>"Q"&amp;INT((MONTH(SalesData[[#This Row],[Order Date]])+2)/3)&amp;"-"&amp;YEAR(SalesData[[#This Row],[Order Date]])</f>
        <v>Q1-2023</v>
      </c>
    </row>
    <row r="1251" spans="1:22" x14ac:dyDescent="0.35">
      <c r="A1251" t="s">
        <v>1392</v>
      </c>
      <c r="B1251" s="1">
        <v>44977</v>
      </c>
      <c r="C1251" t="s">
        <v>111</v>
      </c>
      <c r="D1251" t="s">
        <v>13</v>
      </c>
      <c r="E1251">
        <v>9004158933</v>
      </c>
      <c r="F1251" t="s">
        <v>159</v>
      </c>
      <c r="G1251" t="s">
        <v>84</v>
      </c>
      <c r="H1251" t="s">
        <v>85</v>
      </c>
      <c r="I1251" t="s">
        <v>31</v>
      </c>
      <c r="J1251" t="s">
        <v>43</v>
      </c>
      <c r="K1251">
        <v>26.32</v>
      </c>
      <c r="L1251">
        <v>6.58</v>
      </c>
      <c r="M1251" t="s">
        <v>43</v>
      </c>
      <c r="N1251">
        <v>0.25</v>
      </c>
      <c r="O1251" t="s">
        <v>11361</v>
      </c>
      <c r="P1251" t="s">
        <v>11354</v>
      </c>
      <c r="R1251" t="s">
        <v>11353</v>
      </c>
      <c r="S1251">
        <f>IF(SalesData[[#This Row],[Return Status]]="Returned",1,0)</f>
        <v>0</v>
      </c>
      <c r="T1251">
        <v>847.14</v>
      </c>
      <c r="U1251" s="2">
        <f>EOMONTH(SalesData[[#This Row],[Order Date]],0)</f>
        <v>44985</v>
      </c>
      <c r="V1251" s="9" t="str">
        <f>"Q"&amp;INT((MONTH(SalesData[[#This Row],[Order Date]])+2)/3)&amp;"-"&amp;YEAR(SalesData[[#This Row],[Order Date]])</f>
        <v>Q1-2023</v>
      </c>
    </row>
    <row r="1252" spans="1:22" x14ac:dyDescent="0.35">
      <c r="A1252" t="s">
        <v>1393</v>
      </c>
      <c r="B1252" s="1">
        <v>44958</v>
      </c>
      <c r="C1252" t="s">
        <v>132</v>
      </c>
      <c r="D1252" t="s">
        <v>46</v>
      </c>
      <c r="E1252">
        <v>1012457181</v>
      </c>
      <c r="F1252" t="s">
        <v>154</v>
      </c>
      <c r="G1252" t="s">
        <v>29</v>
      </c>
      <c r="H1252" t="s">
        <v>11357</v>
      </c>
      <c r="I1252" t="s">
        <v>31</v>
      </c>
      <c r="J1252" t="s">
        <v>42</v>
      </c>
      <c r="K1252">
        <v>2996.73</v>
      </c>
      <c r="L1252">
        <v>581.51</v>
      </c>
      <c r="M1252" t="s">
        <v>43</v>
      </c>
      <c r="N1252">
        <v>0.19404817918197501</v>
      </c>
      <c r="O1252" t="s">
        <v>11351</v>
      </c>
      <c r="P1252" t="s">
        <v>11352</v>
      </c>
      <c r="R1252" t="s">
        <v>11353</v>
      </c>
      <c r="S1252">
        <f>IF(SalesData[[#This Row],[Return Status]]="Returned",1,0)</f>
        <v>0</v>
      </c>
      <c r="T1252">
        <v>2788.38</v>
      </c>
      <c r="U1252" s="2">
        <f>EOMONTH(SalesData[[#This Row],[Order Date]],0)</f>
        <v>44985</v>
      </c>
      <c r="V1252" s="9" t="str">
        <f>"Q"&amp;INT((MONTH(SalesData[[#This Row],[Order Date]])+2)/3)&amp;"-"&amp;YEAR(SalesData[[#This Row],[Order Date]])</f>
        <v>Q1-2023</v>
      </c>
    </row>
    <row r="1253" spans="1:22" x14ac:dyDescent="0.35">
      <c r="A1253" t="s">
        <v>1394</v>
      </c>
      <c r="B1253" s="1">
        <v>44976</v>
      </c>
      <c r="C1253" t="s">
        <v>162</v>
      </c>
      <c r="D1253" t="s">
        <v>99</v>
      </c>
      <c r="E1253">
        <v>9687186717</v>
      </c>
      <c r="F1253" t="s">
        <v>168</v>
      </c>
      <c r="G1253" t="s">
        <v>54</v>
      </c>
      <c r="H1253" t="s">
        <v>55</v>
      </c>
      <c r="I1253" t="s">
        <v>31</v>
      </c>
      <c r="J1253" t="s">
        <v>62</v>
      </c>
      <c r="K1253">
        <v>3541.53</v>
      </c>
      <c r="L1253">
        <v>824.57</v>
      </c>
      <c r="M1253" t="s">
        <v>62</v>
      </c>
      <c r="N1253">
        <v>0.232828749156438</v>
      </c>
      <c r="O1253" t="s">
        <v>11351</v>
      </c>
      <c r="P1253" t="s">
        <v>11354</v>
      </c>
      <c r="R1253" t="s">
        <v>11353</v>
      </c>
      <c r="S1253">
        <f>IF(SalesData[[#This Row],[Return Status]]="Returned",1,0)</f>
        <v>0</v>
      </c>
      <c r="U1253" s="2">
        <f>EOMONTH(SalesData[[#This Row],[Order Date]],0)</f>
        <v>44985</v>
      </c>
      <c r="V1253" s="9" t="str">
        <f>"Q"&amp;INT((MONTH(SalesData[[#This Row],[Order Date]])+2)/3)&amp;"-"&amp;YEAR(SalesData[[#This Row],[Order Date]])</f>
        <v>Q1-2023</v>
      </c>
    </row>
    <row r="1254" spans="1:22" x14ac:dyDescent="0.35">
      <c r="A1254" t="s">
        <v>1395</v>
      </c>
      <c r="B1254" s="1">
        <v>44958</v>
      </c>
      <c r="C1254" t="s">
        <v>97</v>
      </c>
      <c r="D1254" t="s">
        <v>99</v>
      </c>
      <c r="E1254">
        <v>3213495220</v>
      </c>
      <c r="F1254" t="s">
        <v>312</v>
      </c>
      <c r="G1254" t="s">
        <v>141</v>
      </c>
      <c r="H1254" t="s">
        <v>121</v>
      </c>
      <c r="I1254" t="s">
        <v>17</v>
      </c>
      <c r="J1254" t="s">
        <v>65</v>
      </c>
      <c r="K1254">
        <v>2400.44</v>
      </c>
      <c r="L1254">
        <v>510.29</v>
      </c>
      <c r="M1254" t="s">
        <v>65</v>
      </c>
      <c r="N1254">
        <v>0.212581859992335</v>
      </c>
      <c r="O1254" t="s">
        <v>11351</v>
      </c>
      <c r="P1254" t="s">
        <v>11354</v>
      </c>
      <c r="R1254" t="s">
        <v>11353</v>
      </c>
      <c r="S1254">
        <f>IF(SalesData[[#This Row],[Return Status]]="Returned",1,0)</f>
        <v>0</v>
      </c>
      <c r="T1254">
        <v>2793.38</v>
      </c>
      <c r="U1254" s="2">
        <f>EOMONTH(SalesData[[#This Row],[Order Date]],0)</f>
        <v>44985</v>
      </c>
      <c r="V1254" s="9" t="str">
        <f>"Q"&amp;INT((MONTH(SalesData[[#This Row],[Order Date]])+2)/3)&amp;"-"&amp;YEAR(SalesData[[#This Row],[Order Date]])</f>
        <v>Q1-2023</v>
      </c>
    </row>
    <row r="1255" spans="1:22" x14ac:dyDescent="0.35">
      <c r="A1255" t="s">
        <v>1396</v>
      </c>
      <c r="B1255" s="1">
        <v>44984</v>
      </c>
      <c r="C1255" t="s">
        <v>188</v>
      </c>
      <c r="D1255" t="s">
        <v>46</v>
      </c>
      <c r="E1255">
        <v>6611262030</v>
      </c>
      <c r="F1255" t="s">
        <v>152</v>
      </c>
      <c r="G1255" t="s">
        <v>23</v>
      </c>
      <c r="H1255" t="s">
        <v>11357</v>
      </c>
      <c r="I1255" t="s">
        <v>17</v>
      </c>
      <c r="J1255" t="s">
        <v>65</v>
      </c>
      <c r="K1255">
        <v>856.73</v>
      </c>
      <c r="L1255">
        <v>52.97</v>
      </c>
      <c r="M1255" t="s">
        <v>65</v>
      </c>
      <c r="N1255">
        <v>6.1828113874849697E-2</v>
      </c>
      <c r="O1255" t="s">
        <v>11355</v>
      </c>
      <c r="P1255" t="s">
        <v>11356</v>
      </c>
      <c r="R1255" t="s">
        <v>11353</v>
      </c>
      <c r="S1255">
        <f>IF(SalesData[[#This Row],[Return Status]]="Returned",1,0)</f>
        <v>0</v>
      </c>
      <c r="T1255">
        <v>2821.33</v>
      </c>
      <c r="U1255" s="2">
        <f>EOMONTH(SalesData[[#This Row],[Order Date]],0)</f>
        <v>44985</v>
      </c>
      <c r="V1255" s="9" t="str">
        <f>"Q"&amp;INT((MONTH(SalesData[[#This Row],[Order Date]])+2)/3)&amp;"-"&amp;YEAR(SalesData[[#This Row],[Order Date]])</f>
        <v>Q1-2023</v>
      </c>
    </row>
    <row r="1256" spans="1:22" x14ac:dyDescent="0.35">
      <c r="A1256" t="s">
        <v>1397</v>
      </c>
      <c r="B1256" s="1">
        <v>44961</v>
      </c>
      <c r="C1256" t="s">
        <v>77</v>
      </c>
      <c r="D1256" t="s">
        <v>99</v>
      </c>
      <c r="E1256">
        <v>9933025598</v>
      </c>
      <c r="F1256" t="s">
        <v>120</v>
      </c>
      <c r="G1256" t="s">
        <v>141</v>
      </c>
      <c r="H1256" t="s">
        <v>121</v>
      </c>
      <c r="I1256" t="s">
        <v>17</v>
      </c>
      <c r="J1256" t="s">
        <v>65</v>
      </c>
      <c r="K1256">
        <v>3957.75</v>
      </c>
      <c r="L1256">
        <v>990.7</v>
      </c>
      <c r="M1256" t="s">
        <v>65</v>
      </c>
      <c r="N1256">
        <v>0.250318994378119</v>
      </c>
      <c r="O1256" t="s">
        <v>11351</v>
      </c>
      <c r="P1256" t="s">
        <v>11354</v>
      </c>
      <c r="R1256" t="s">
        <v>11353</v>
      </c>
      <c r="S1256">
        <f>IF(SalesData[[#This Row],[Return Status]]="Returned",1,0)</f>
        <v>0</v>
      </c>
      <c r="T1256">
        <v>2793.38</v>
      </c>
      <c r="U1256" s="2">
        <f>EOMONTH(SalesData[[#This Row],[Order Date]],0)</f>
        <v>44985</v>
      </c>
      <c r="V1256" s="9" t="str">
        <f>"Q"&amp;INT((MONTH(SalesData[[#This Row],[Order Date]])+2)/3)&amp;"-"&amp;YEAR(SalesData[[#This Row],[Order Date]])</f>
        <v>Q1-2023</v>
      </c>
    </row>
    <row r="1257" spans="1:22" x14ac:dyDescent="0.35">
      <c r="A1257" t="s">
        <v>1398</v>
      </c>
      <c r="B1257" s="1">
        <v>44982</v>
      </c>
      <c r="C1257" t="s">
        <v>67</v>
      </c>
      <c r="D1257" t="s">
        <v>80</v>
      </c>
      <c r="E1257">
        <v>1968045052</v>
      </c>
      <c r="F1257" t="s">
        <v>159</v>
      </c>
      <c r="G1257" t="s">
        <v>84</v>
      </c>
      <c r="H1257" t="s">
        <v>85</v>
      </c>
      <c r="I1257" t="s">
        <v>31</v>
      </c>
      <c r="J1257" t="s">
        <v>43</v>
      </c>
      <c r="K1257">
        <v>49.31</v>
      </c>
      <c r="L1257">
        <v>3.11</v>
      </c>
      <c r="M1257" t="s">
        <v>43</v>
      </c>
      <c r="N1257">
        <v>6.3070371121476398E-2</v>
      </c>
      <c r="O1257" t="s">
        <v>11361</v>
      </c>
      <c r="P1257" t="s">
        <v>11356</v>
      </c>
      <c r="R1257" t="s">
        <v>11353</v>
      </c>
      <c r="S1257">
        <f>IF(SalesData[[#This Row],[Return Status]]="Returned",1,0)</f>
        <v>0</v>
      </c>
      <c r="T1257">
        <v>847.14</v>
      </c>
      <c r="U1257" s="2">
        <f>EOMONTH(SalesData[[#This Row],[Order Date]],0)</f>
        <v>44985</v>
      </c>
      <c r="V1257" s="9" t="str">
        <f>"Q"&amp;INT((MONTH(SalesData[[#This Row],[Order Date]])+2)/3)&amp;"-"&amp;YEAR(SalesData[[#This Row],[Order Date]])</f>
        <v>Q1-2023</v>
      </c>
    </row>
    <row r="1258" spans="1:22" x14ac:dyDescent="0.35">
      <c r="A1258" t="s">
        <v>1399</v>
      </c>
      <c r="B1258" s="1">
        <v>44958</v>
      </c>
      <c r="C1258" t="s">
        <v>106</v>
      </c>
      <c r="D1258" t="s">
        <v>13</v>
      </c>
      <c r="E1258">
        <v>9714083469</v>
      </c>
      <c r="F1258" t="s">
        <v>81</v>
      </c>
      <c r="G1258" t="s">
        <v>74</v>
      </c>
      <c r="H1258" t="s">
        <v>75</v>
      </c>
      <c r="I1258" t="s">
        <v>36</v>
      </c>
      <c r="J1258" t="s">
        <v>65</v>
      </c>
      <c r="K1258">
        <v>77.540000000000006</v>
      </c>
      <c r="L1258">
        <v>16.559999999999999</v>
      </c>
      <c r="M1258" t="s">
        <v>65</v>
      </c>
      <c r="N1258">
        <v>0.21356719112715999</v>
      </c>
      <c r="O1258" t="s">
        <v>11361</v>
      </c>
      <c r="P1258" t="s">
        <v>11354</v>
      </c>
      <c r="R1258" t="s">
        <v>11353</v>
      </c>
      <c r="S1258">
        <f>IF(SalesData[[#This Row],[Return Status]]="Returned",1,0)</f>
        <v>0</v>
      </c>
      <c r="T1258">
        <v>2420.2800000000002</v>
      </c>
      <c r="U1258" s="2">
        <f>EOMONTH(SalesData[[#This Row],[Order Date]],0)</f>
        <v>44985</v>
      </c>
      <c r="V1258" s="9" t="str">
        <f>"Q"&amp;INT((MONTH(SalesData[[#This Row],[Order Date]])+2)/3)&amp;"-"&amp;YEAR(SalesData[[#This Row],[Order Date]])</f>
        <v>Q1-2023</v>
      </c>
    </row>
    <row r="1259" spans="1:22" x14ac:dyDescent="0.35">
      <c r="A1259" t="s">
        <v>1400</v>
      </c>
      <c r="B1259" s="1">
        <v>44959</v>
      </c>
      <c r="C1259" t="s">
        <v>124</v>
      </c>
      <c r="D1259" t="s">
        <v>27</v>
      </c>
      <c r="E1259">
        <v>6698398590</v>
      </c>
      <c r="F1259" t="s">
        <v>147</v>
      </c>
      <c r="G1259" t="s">
        <v>84</v>
      </c>
      <c r="H1259" t="s">
        <v>85</v>
      </c>
      <c r="I1259" t="s">
        <v>31</v>
      </c>
      <c r="J1259" t="s">
        <v>62</v>
      </c>
      <c r="K1259">
        <v>732.51</v>
      </c>
      <c r="L1259">
        <v>144.33000000000001</v>
      </c>
      <c r="M1259" t="s">
        <v>62</v>
      </c>
      <c r="N1259">
        <v>0.197034852766515</v>
      </c>
      <c r="O1259" t="s">
        <v>11355</v>
      </c>
      <c r="P1259" t="s">
        <v>11352</v>
      </c>
      <c r="R1259" t="s">
        <v>11353</v>
      </c>
      <c r="S1259">
        <f>IF(SalesData[[#This Row],[Return Status]]="Returned",1,0)</f>
        <v>0</v>
      </c>
      <c r="T1259">
        <v>847.14</v>
      </c>
      <c r="U1259" s="2">
        <f>EOMONTH(SalesData[[#This Row],[Order Date]],0)</f>
        <v>44985</v>
      </c>
      <c r="V1259" s="9" t="str">
        <f>"Q"&amp;INT((MONTH(SalesData[[#This Row],[Order Date]])+2)/3)&amp;"-"&amp;YEAR(SalesData[[#This Row],[Order Date]])</f>
        <v>Q1-2023</v>
      </c>
    </row>
    <row r="1260" spans="1:22" x14ac:dyDescent="0.35">
      <c r="A1260" t="s">
        <v>1401</v>
      </c>
      <c r="B1260" s="1">
        <v>44980</v>
      </c>
      <c r="C1260" t="s">
        <v>184</v>
      </c>
      <c r="D1260" t="s">
        <v>72</v>
      </c>
      <c r="E1260">
        <v>7669195301</v>
      </c>
      <c r="F1260" t="s">
        <v>170</v>
      </c>
      <c r="G1260" t="s">
        <v>69</v>
      </c>
      <c r="H1260" t="s">
        <v>41</v>
      </c>
      <c r="I1260" t="s">
        <v>31</v>
      </c>
      <c r="J1260" t="s">
        <v>65</v>
      </c>
      <c r="K1260">
        <v>634.84</v>
      </c>
      <c r="L1260">
        <v>188.61</v>
      </c>
      <c r="M1260" t="s">
        <v>65</v>
      </c>
      <c r="N1260">
        <v>0.29709848150715101</v>
      </c>
      <c r="O1260" t="s">
        <v>11355</v>
      </c>
      <c r="P1260" t="s">
        <v>11354</v>
      </c>
      <c r="R1260" t="s">
        <v>11353</v>
      </c>
      <c r="S1260">
        <f>IF(SalesData[[#This Row],[Return Status]]="Returned",1,0)</f>
        <v>0</v>
      </c>
      <c r="T1260">
        <v>2081.52</v>
      </c>
      <c r="U1260" s="2">
        <f>EOMONTH(SalesData[[#This Row],[Order Date]],0)</f>
        <v>44985</v>
      </c>
      <c r="V1260" s="9" t="str">
        <f>"Q"&amp;INT((MONTH(SalesData[[#This Row],[Order Date]])+2)/3)&amp;"-"&amp;YEAR(SalesData[[#This Row],[Order Date]])</f>
        <v>Q1-2023</v>
      </c>
    </row>
    <row r="1261" spans="1:22" x14ac:dyDescent="0.35">
      <c r="A1261" t="s">
        <v>1402</v>
      </c>
      <c r="B1261" s="1">
        <v>44973</v>
      </c>
      <c r="C1261" t="s">
        <v>162</v>
      </c>
      <c r="D1261" t="s">
        <v>80</v>
      </c>
      <c r="E1261">
        <v>2976116628</v>
      </c>
      <c r="F1261" t="s">
        <v>312</v>
      </c>
      <c r="G1261" t="s">
        <v>141</v>
      </c>
      <c r="H1261" t="s">
        <v>121</v>
      </c>
      <c r="I1261" t="s">
        <v>17</v>
      </c>
      <c r="J1261" t="s">
        <v>42</v>
      </c>
      <c r="K1261">
        <v>1364.94</v>
      </c>
      <c r="L1261">
        <v>387.82</v>
      </c>
      <c r="M1261" t="s">
        <v>43</v>
      </c>
      <c r="N1261">
        <v>0.28412970533503301</v>
      </c>
      <c r="O1261" t="s">
        <v>11351</v>
      </c>
      <c r="P1261" t="s">
        <v>11354</v>
      </c>
      <c r="R1261" t="s">
        <v>11353</v>
      </c>
      <c r="S1261">
        <f>IF(SalesData[[#This Row],[Return Status]]="Returned",1,0)</f>
        <v>0</v>
      </c>
      <c r="T1261">
        <v>2793.38</v>
      </c>
      <c r="U1261" s="2">
        <f>EOMONTH(SalesData[[#This Row],[Order Date]],0)</f>
        <v>44985</v>
      </c>
      <c r="V1261" s="9" t="str">
        <f>"Q"&amp;INT((MONTH(SalesData[[#This Row],[Order Date]])+2)/3)&amp;"-"&amp;YEAR(SalesData[[#This Row],[Order Date]])</f>
        <v>Q1-2023</v>
      </c>
    </row>
    <row r="1262" spans="1:22" x14ac:dyDescent="0.35">
      <c r="A1262" t="s">
        <v>1403</v>
      </c>
      <c r="B1262" s="1">
        <v>44978</v>
      </c>
      <c r="C1262" t="s">
        <v>94</v>
      </c>
      <c r="D1262" t="s">
        <v>145</v>
      </c>
      <c r="E1262">
        <v>7740215723</v>
      </c>
      <c r="F1262" t="s">
        <v>357</v>
      </c>
      <c r="G1262" t="s">
        <v>164</v>
      </c>
      <c r="H1262" t="s">
        <v>165</v>
      </c>
      <c r="I1262" t="s">
        <v>36</v>
      </c>
      <c r="J1262" t="s">
        <v>19</v>
      </c>
      <c r="K1262">
        <v>1714.21</v>
      </c>
      <c r="L1262">
        <v>209.52</v>
      </c>
      <c r="M1262" t="s">
        <v>19</v>
      </c>
      <c r="N1262">
        <v>0.12222539828842401</v>
      </c>
      <c r="O1262" t="s">
        <v>11351</v>
      </c>
      <c r="P1262" t="s">
        <v>11352</v>
      </c>
      <c r="R1262" t="s">
        <v>11353</v>
      </c>
      <c r="S1262">
        <f>IF(SalesData[[#This Row],[Return Status]]="Returned",1,0)</f>
        <v>0</v>
      </c>
      <c r="U1262" s="2">
        <f>EOMONTH(SalesData[[#This Row],[Order Date]],0)</f>
        <v>44985</v>
      </c>
      <c r="V1262" s="9" t="str">
        <f>"Q"&amp;INT((MONTH(SalesData[[#This Row],[Order Date]])+2)/3)&amp;"-"&amp;YEAR(SalesData[[#This Row],[Order Date]])</f>
        <v>Q1-2023</v>
      </c>
    </row>
    <row r="1263" spans="1:22" x14ac:dyDescent="0.35">
      <c r="A1263" t="s">
        <v>1404</v>
      </c>
      <c r="B1263" s="1">
        <v>44958</v>
      </c>
      <c r="C1263" t="s">
        <v>111</v>
      </c>
      <c r="D1263" t="s">
        <v>39</v>
      </c>
      <c r="E1263">
        <v>2150520535</v>
      </c>
      <c r="F1263" t="s">
        <v>114</v>
      </c>
      <c r="G1263" t="s">
        <v>59</v>
      </c>
      <c r="H1263" t="s">
        <v>60</v>
      </c>
      <c r="I1263" t="s">
        <v>31</v>
      </c>
      <c r="J1263" t="s">
        <v>65</v>
      </c>
      <c r="K1263">
        <v>4594.34</v>
      </c>
      <c r="L1263">
        <v>158.49</v>
      </c>
      <c r="M1263" t="s">
        <v>65</v>
      </c>
      <c r="N1263">
        <v>3.4496793881166797E-2</v>
      </c>
      <c r="O1263" t="s">
        <v>11351</v>
      </c>
      <c r="P1263" t="s">
        <v>11356</v>
      </c>
      <c r="Q1263" t="s">
        <v>11372</v>
      </c>
      <c r="R1263" t="s">
        <v>11360</v>
      </c>
      <c r="S1263">
        <f>IF(SalesData[[#This Row],[Return Status]]="Returned",1,0)</f>
        <v>1</v>
      </c>
      <c r="T1263">
        <v>2183.56</v>
      </c>
      <c r="U1263" s="2">
        <f>EOMONTH(SalesData[[#This Row],[Order Date]],0)</f>
        <v>44985</v>
      </c>
      <c r="V1263" s="9" t="str">
        <f>"Q"&amp;INT((MONTH(SalesData[[#This Row],[Order Date]])+2)/3)&amp;"-"&amp;YEAR(SalesData[[#This Row],[Order Date]])</f>
        <v>Q1-2023</v>
      </c>
    </row>
    <row r="1264" spans="1:22" x14ac:dyDescent="0.35">
      <c r="A1264" t="s">
        <v>1405</v>
      </c>
      <c r="B1264" s="1">
        <v>44969</v>
      </c>
      <c r="C1264" t="s">
        <v>94</v>
      </c>
      <c r="D1264" t="s">
        <v>13</v>
      </c>
      <c r="E1264">
        <v>912944314</v>
      </c>
      <c r="F1264" t="s">
        <v>81</v>
      </c>
      <c r="G1264" t="s">
        <v>74</v>
      </c>
      <c r="H1264" t="s">
        <v>75</v>
      </c>
      <c r="I1264" t="s">
        <v>36</v>
      </c>
      <c r="J1264" t="s">
        <v>42</v>
      </c>
      <c r="K1264">
        <v>2569.73</v>
      </c>
      <c r="L1264">
        <v>261.12</v>
      </c>
      <c r="M1264" t="s">
        <v>43</v>
      </c>
      <c r="N1264">
        <v>0.101613788218996</v>
      </c>
      <c r="O1264" t="s">
        <v>11351</v>
      </c>
      <c r="P1264" t="s">
        <v>11352</v>
      </c>
      <c r="R1264" t="s">
        <v>11353</v>
      </c>
      <c r="S1264">
        <f>IF(SalesData[[#This Row],[Return Status]]="Returned",1,0)</f>
        <v>0</v>
      </c>
      <c r="T1264">
        <v>2420.2800000000002</v>
      </c>
      <c r="U1264" s="2">
        <f>EOMONTH(SalesData[[#This Row],[Order Date]],0)</f>
        <v>44985</v>
      </c>
      <c r="V1264" s="9" t="str">
        <f>"Q"&amp;INT((MONTH(SalesData[[#This Row],[Order Date]])+2)/3)&amp;"-"&amp;YEAR(SalesData[[#This Row],[Order Date]])</f>
        <v>Q1-2023</v>
      </c>
    </row>
    <row r="1265" spans="1:22" x14ac:dyDescent="0.35">
      <c r="A1265" t="s">
        <v>1406</v>
      </c>
      <c r="B1265" s="1">
        <v>44980</v>
      </c>
      <c r="C1265" t="s">
        <v>67</v>
      </c>
      <c r="D1265" t="s">
        <v>145</v>
      </c>
      <c r="E1265">
        <v>1168231379</v>
      </c>
      <c r="F1265" t="s">
        <v>64</v>
      </c>
      <c r="G1265" t="s">
        <v>859</v>
      </c>
      <c r="H1265" t="s">
        <v>16</v>
      </c>
      <c r="I1265" t="s">
        <v>17</v>
      </c>
      <c r="J1265" t="s">
        <v>18</v>
      </c>
      <c r="K1265">
        <v>4024.01</v>
      </c>
      <c r="L1265">
        <v>736.61</v>
      </c>
      <c r="M1265" t="s">
        <v>19</v>
      </c>
      <c r="N1265">
        <v>0.183053720045427</v>
      </c>
      <c r="O1265" t="s">
        <v>11351</v>
      </c>
      <c r="P1265" t="s">
        <v>11352</v>
      </c>
      <c r="R1265" t="s">
        <v>11353</v>
      </c>
      <c r="S1265">
        <f>IF(SalesData[[#This Row],[Return Status]]="Returned",1,0)</f>
        <v>0</v>
      </c>
      <c r="U1265" s="2">
        <f>EOMONTH(SalesData[[#This Row],[Order Date]],0)</f>
        <v>44985</v>
      </c>
      <c r="V1265" s="9" t="str">
        <f>"Q"&amp;INT((MONTH(SalesData[[#This Row],[Order Date]])+2)/3)&amp;"-"&amp;YEAR(SalesData[[#This Row],[Order Date]])</f>
        <v>Q1-2023</v>
      </c>
    </row>
    <row r="1266" spans="1:22" x14ac:dyDescent="0.35">
      <c r="A1266" t="s">
        <v>1407</v>
      </c>
      <c r="B1266" s="1">
        <v>44977</v>
      </c>
      <c r="C1266" t="s">
        <v>113</v>
      </c>
      <c r="D1266" t="s">
        <v>27</v>
      </c>
      <c r="E1266">
        <v>8774526348</v>
      </c>
      <c r="F1266" t="s">
        <v>58</v>
      </c>
      <c r="G1266" t="s">
        <v>59</v>
      </c>
      <c r="H1266" t="s">
        <v>60</v>
      </c>
      <c r="I1266" t="s">
        <v>31</v>
      </c>
      <c r="J1266" t="s">
        <v>62</v>
      </c>
      <c r="K1266">
        <v>1586.54</v>
      </c>
      <c r="L1266">
        <v>174.15</v>
      </c>
      <c r="M1266" t="s">
        <v>62</v>
      </c>
      <c r="N1266">
        <v>0.109767166286384</v>
      </c>
      <c r="O1266" t="s">
        <v>11351</v>
      </c>
      <c r="P1266" t="s">
        <v>11352</v>
      </c>
      <c r="R1266" t="s">
        <v>11353</v>
      </c>
      <c r="S1266">
        <f>IF(SalesData[[#This Row],[Return Status]]="Returned",1,0)</f>
        <v>0</v>
      </c>
      <c r="T1266">
        <v>2183.56</v>
      </c>
      <c r="U1266" s="2">
        <f>EOMONTH(SalesData[[#This Row],[Order Date]],0)</f>
        <v>44985</v>
      </c>
      <c r="V1266" s="9" t="str">
        <f>"Q"&amp;INT((MONTH(SalesData[[#This Row],[Order Date]])+2)/3)&amp;"-"&amp;YEAR(SalesData[[#This Row],[Order Date]])</f>
        <v>Q1-2023</v>
      </c>
    </row>
    <row r="1267" spans="1:22" x14ac:dyDescent="0.35">
      <c r="A1267" t="s">
        <v>1408</v>
      </c>
      <c r="B1267" s="1">
        <v>44967</v>
      </c>
      <c r="C1267" t="s">
        <v>87</v>
      </c>
      <c r="D1267" t="s">
        <v>145</v>
      </c>
      <c r="E1267">
        <v>8050345538</v>
      </c>
      <c r="F1267" t="s">
        <v>107</v>
      </c>
      <c r="G1267" t="s">
        <v>15</v>
      </c>
      <c r="H1267" t="s">
        <v>16</v>
      </c>
      <c r="I1267" t="s">
        <v>17</v>
      </c>
      <c r="J1267" t="s">
        <v>43</v>
      </c>
      <c r="K1267">
        <v>2218.08</v>
      </c>
      <c r="L1267">
        <v>349.7</v>
      </c>
      <c r="M1267" t="s">
        <v>43</v>
      </c>
      <c r="N1267">
        <v>0.15765887614513499</v>
      </c>
      <c r="O1267" t="s">
        <v>11351</v>
      </c>
      <c r="P1267" t="s">
        <v>11352</v>
      </c>
      <c r="R1267" t="s">
        <v>11353</v>
      </c>
      <c r="S1267">
        <f>IF(SalesData[[#This Row],[Return Status]]="Returned",1,0)</f>
        <v>0</v>
      </c>
      <c r="T1267">
        <v>2085.91</v>
      </c>
      <c r="U1267" s="2">
        <f>EOMONTH(SalesData[[#This Row],[Order Date]],0)</f>
        <v>44985</v>
      </c>
      <c r="V1267" s="9" t="str">
        <f>"Q"&amp;INT((MONTH(SalesData[[#This Row],[Order Date]])+2)/3)&amp;"-"&amp;YEAR(SalesData[[#This Row],[Order Date]])</f>
        <v>Q1-2023</v>
      </c>
    </row>
    <row r="1268" spans="1:22" x14ac:dyDescent="0.35">
      <c r="A1268" t="s">
        <v>1409</v>
      </c>
      <c r="B1268" s="1">
        <v>44960</v>
      </c>
      <c r="C1268" t="s">
        <v>57</v>
      </c>
      <c r="D1268" t="s">
        <v>39</v>
      </c>
      <c r="E1268">
        <v>1207531368</v>
      </c>
      <c r="F1268" t="s">
        <v>47</v>
      </c>
      <c r="G1268" t="s">
        <v>23</v>
      </c>
      <c r="H1268" t="s">
        <v>11357</v>
      </c>
      <c r="I1268" t="s">
        <v>17</v>
      </c>
      <c r="J1268" t="s">
        <v>43</v>
      </c>
      <c r="K1268">
        <v>1992.74</v>
      </c>
      <c r="L1268">
        <v>111.05</v>
      </c>
      <c r="M1268" t="s">
        <v>43</v>
      </c>
      <c r="N1268">
        <v>5.5727290062928397E-2</v>
      </c>
      <c r="O1268" t="s">
        <v>11351</v>
      </c>
      <c r="P1268" t="s">
        <v>11356</v>
      </c>
      <c r="R1268" t="s">
        <v>11353</v>
      </c>
      <c r="S1268">
        <f>IF(SalesData[[#This Row],[Return Status]]="Returned",1,0)</f>
        <v>0</v>
      </c>
      <c r="T1268">
        <v>2821.33</v>
      </c>
      <c r="U1268" s="2">
        <f>EOMONTH(SalesData[[#This Row],[Order Date]],0)</f>
        <v>44985</v>
      </c>
      <c r="V1268" s="9" t="str">
        <f>"Q"&amp;INT((MONTH(SalesData[[#This Row],[Order Date]])+2)/3)&amp;"-"&amp;YEAR(SalesData[[#This Row],[Order Date]])</f>
        <v>Q1-2023</v>
      </c>
    </row>
    <row r="1269" spans="1:22" x14ac:dyDescent="0.35">
      <c r="A1269" t="s">
        <v>1410</v>
      </c>
      <c r="B1269" s="1">
        <v>44961</v>
      </c>
      <c r="C1269" t="s">
        <v>144</v>
      </c>
      <c r="D1269" t="s">
        <v>13</v>
      </c>
      <c r="E1269">
        <v>614452996</v>
      </c>
      <c r="F1269" t="s">
        <v>133</v>
      </c>
      <c r="G1269" t="s">
        <v>89</v>
      </c>
      <c r="H1269" t="s">
        <v>90</v>
      </c>
      <c r="I1269" t="s">
        <v>31</v>
      </c>
      <c r="J1269" t="s">
        <v>19</v>
      </c>
      <c r="K1269">
        <v>1083.4000000000001</v>
      </c>
      <c r="L1269">
        <v>206.6</v>
      </c>
      <c r="M1269" t="s">
        <v>19</v>
      </c>
      <c r="N1269">
        <v>0.19069595717186599</v>
      </c>
      <c r="O1269" t="s">
        <v>11351</v>
      </c>
      <c r="P1269" t="s">
        <v>11352</v>
      </c>
      <c r="R1269" t="s">
        <v>11353</v>
      </c>
      <c r="S1269">
        <f>IF(SalesData[[#This Row],[Return Status]]="Returned",1,0)</f>
        <v>0</v>
      </c>
      <c r="T1269">
        <v>207.68</v>
      </c>
      <c r="U1269" s="2">
        <f>EOMONTH(SalesData[[#This Row],[Order Date]],0)</f>
        <v>44985</v>
      </c>
      <c r="V1269" s="9" t="str">
        <f>"Q"&amp;INT((MONTH(SalesData[[#This Row],[Order Date]])+2)/3)&amp;"-"&amp;YEAR(SalesData[[#This Row],[Order Date]])</f>
        <v>Q1-2023</v>
      </c>
    </row>
    <row r="1270" spans="1:22" x14ac:dyDescent="0.35">
      <c r="A1270" t="s">
        <v>1411</v>
      </c>
      <c r="B1270" s="1">
        <v>44963</v>
      </c>
      <c r="C1270" t="s">
        <v>26</v>
      </c>
      <c r="D1270" t="s">
        <v>72</v>
      </c>
      <c r="E1270">
        <v>9729697010</v>
      </c>
      <c r="F1270" t="s">
        <v>129</v>
      </c>
      <c r="G1270" t="s">
        <v>54</v>
      </c>
      <c r="H1270" t="s">
        <v>55</v>
      </c>
      <c r="I1270" t="s">
        <v>31</v>
      </c>
      <c r="J1270" t="s">
        <v>65</v>
      </c>
      <c r="K1270">
        <v>1834.2</v>
      </c>
      <c r="L1270">
        <v>407.35</v>
      </c>
      <c r="M1270" t="s">
        <v>65</v>
      </c>
      <c r="N1270">
        <v>0.22208592301821001</v>
      </c>
      <c r="O1270" t="s">
        <v>11351</v>
      </c>
      <c r="P1270" t="s">
        <v>11354</v>
      </c>
      <c r="R1270" t="s">
        <v>11353</v>
      </c>
      <c r="S1270">
        <f>IF(SalesData[[#This Row],[Return Status]]="Returned",1,0)</f>
        <v>0</v>
      </c>
      <c r="U1270" s="2">
        <f>EOMONTH(SalesData[[#This Row],[Order Date]],0)</f>
        <v>44985</v>
      </c>
      <c r="V1270" s="9" t="str">
        <f>"Q"&amp;INT((MONTH(SalesData[[#This Row],[Order Date]])+2)/3)&amp;"-"&amp;YEAR(SalesData[[#This Row],[Order Date]])</f>
        <v>Q1-2023</v>
      </c>
    </row>
    <row r="1271" spans="1:22" x14ac:dyDescent="0.35">
      <c r="A1271" t="s">
        <v>1412</v>
      </c>
      <c r="B1271" s="1">
        <v>44978</v>
      </c>
      <c r="C1271" t="s">
        <v>87</v>
      </c>
      <c r="D1271" t="s">
        <v>80</v>
      </c>
      <c r="E1271">
        <v>215992794</v>
      </c>
      <c r="F1271" t="s">
        <v>28</v>
      </c>
      <c r="G1271" t="s">
        <v>29</v>
      </c>
      <c r="H1271" t="s">
        <v>30</v>
      </c>
      <c r="I1271" t="s">
        <v>31</v>
      </c>
      <c r="J1271" t="s">
        <v>18</v>
      </c>
      <c r="K1271">
        <v>2465.4</v>
      </c>
      <c r="L1271">
        <v>265.98</v>
      </c>
      <c r="M1271" t="s">
        <v>19</v>
      </c>
      <c r="N1271">
        <v>0.107885130201996</v>
      </c>
      <c r="O1271" t="s">
        <v>11351</v>
      </c>
      <c r="P1271" t="s">
        <v>11352</v>
      </c>
      <c r="R1271" t="s">
        <v>11353</v>
      </c>
      <c r="S1271">
        <f>IF(SalesData[[#This Row],[Return Status]]="Returned",1,0)</f>
        <v>0</v>
      </c>
      <c r="T1271">
        <v>2788.38</v>
      </c>
      <c r="U1271" s="2">
        <f>EOMONTH(SalesData[[#This Row],[Order Date]],0)</f>
        <v>44985</v>
      </c>
      <c r="V1271" s="9" t="str">
        <f>"Q"&amp;INT((MONTH(SalesData[[#This Row],[Order Date]])+2)/3)&amp;"-"&amp;YEAR(SalesData[[#This Row],[Order Date]])</f>
        <v>Q1-2023</v>
      </c>
    </row>
    <row r="1272" spans="1:22" x14ac:dyDescent="0.35">
      <c r="A1272" t="s">
        <v>1413</v>
      </c>
      <c r="B1272" s="1">
        <v>44968</v>
      </c>
      <c r="C1272" t="s">
        <v>57</v>
      </c>
      <c r="D1272" t="s">
        <v>27</v>
      </c>
      <c r="E1272">
        <v>4807047314</v>
      </c>
      <c r="F1272" t="s">
        <v>127</v>
      </c>
      <c r="G1272" t="s">
        <v>29</v>
      </c>
      <c r="H1272" t="s">
        <v>30</v>
      </c>
      <c r="I1272" t="s">
        <v>31</v>
      </c>
      <c r="J1272" t="s">
        <v>18</v>
      </c>
      <c r="K1272">
        <v>3620.82</v>
      </c>
      <c r="L1272">
        <v>593.89</v>
      </c>
      <c r="M1272" t="s">
        <v>19</v>
      </c>
      <c r="N1272">
        <v>0.16402085715390399</v>
      </c>
      <c r="O1272" t="s">
        <v>11351</v>
      </c>
      <c r="P1272" t="s">
        <v>11352</v>
      </c>
      <c r="R1272" t="s">
        <v>11353</v>
      </c>
      <c r="S1272">
        <f>IF(SalesData[[#This Row],[Return Status]]="Returned",1,0)</f>
        <v>0</v>
      </c>
      <c r="T1272">
        <v>2788.38</v>
      </c>
      <c r="U1272" s="2">
        <f>EOMONTH(SalesData[[#This Row],[Order Date]],0)</f>
        <v>44985</v>
      </c>
      <c r="V1272" s="9" t="str">
        <f>"Q"&amp;INT((MONTH(SalesData[[#This Row],[Order Date]])+2)/3)&amp;"-"&amp;YEAR(SalesData[[#This Row],[Order Date]])</f>
        <v>Q1-2023</v>
      </c>
    </row>
    <row r="1273" spans="1:22" x14ac:dyDescent="0.35">
      <c r="A1273" t="s">
        <v>1414</v>
      </c>
      <c r="B1273" s="1">
        <v>44977</v>
      </c>
      <c r="C1273" t="s">
        <v>188</v>
      </c>
      <c r="D1273" t="s">
        <v>39</v>
      </c>
      <c r="E1273">
        <v>6228212821</v>
      </c>
      <c r="F1273" t="s">
        <v>78</v>
      </c>
      <c r="G1273" t="s">
        <v>15</v>
      </c>
      <c r="H1273" t="s">
        <v>16</v>
      </c>
      <c r="I1273" t="s">
        <v>17</v>
      </c>
      <c r="J1273" t="s">
        <v>19</v>
      </c>
      <c r="K1273">
        <v>2414.19</v>
      </c>
      <c r="L1273">
        <v>587.46</v>
      </c>
      <c r="M1273" t="s">
        <v>19</v>
      </c>
      <c r="N1273">
        <v>0.24333627427832899</v>
      </c>
      <c r="O1273" t="s">
        <v>11351</v>
      </c>
      <c r="P1273" t="s">
        <v>11354</v>
      </c>
      <c r="R1273" t="s">
        <v>11353</v>
      </c>
      <c r="S1273">
        <f>IF(SalesData[[#This Row],[Return Status]]="Returned",1,0)</f>
        <v>0</v>
      </c>
      <c r="T1273">
        <v>2085.91</v>
      </c>
      <c r="U1273" s="2">
        <f>EOMONTH(SalesData[[#This Row],[Order Date]],0)</f>
        <v>44985</v>
      </c>
      <c r="V1273" s="9" t="str">
        <f>"Q"&amp;INT((MONTH(SalesData[[#This Row],[Order Date]])+2)/3)&amp;"-"&amp;YEAR(SalesData[[#This Row],[Order Date]])</f>
        <v>Q1-2023</v>
      </c>
    </row>
    <row r="1274" spans="1:22" x14ac:dyDescent="0.35">
      <c r="A1274" t="s">
        <v>1415</v>
      </c>
      <c r="B1274" s="1">
        <v>44968</v>
      </c>
      <c r="C1274" t="s">
        <v>49</v>
      </c>
      <c r="D1274" t="s">
        <v>27</v>
      </c>
      <c r="E1274">
        <v>9692066604</v>
      </c>
      <c r="F1274" t="s">
        <v>114</v>
      </c>
      <c r="G1274" t="s">
        <v>11378</v>
      </c>
      <c r="H1274" t="s">
        <v>60</v>
      </c>
      <c r="I1274" t="s">
        <v>31</v>
      </c>
      <c r="J1274" t="s">
        <v>65</v>
      </c>
      <c r="K1274">
        <v>1043.81</v>
      </c>
      <c r="L1274">
        <v>127.15</v>
      </c>
      <c r="M1274" t="s">
        <v>65</v>
      </c>
      <c r="N1274">
        <v>0.121813356836972</v>
      </c>
      <c r="O1274" t="s">
        <v>11351</v>
      </c>
      <c r="P1274" t="s">
        <v>11352</v>
      </c>
      <c r="R1274" t="s">
        <v>11353</v>
      </c>
      <c r="S1274">
        <f>IF(SalesData[[#This Row],[Return Status]]="Returned",1,0)</f>
        <v>0</v>
      </c>
      <c r="U1274" s="2">
        <f>EOMONTH(SalesData[[#This Row],[Order Date]],0)</f>
        <v>44985</v>
      </c>
      <c r="V1274" s="9" t="str">
        <f>"Q"&amp;INT((MONTH(SalesData[[#This Row],[Order Date]])+2)/3)&amp;"-"&amp;YEAR(SalesData[[#This Row],[Order Date]])</f>
        <v>Q1-2023</v>
      </c>
    </row>
    <row r="1275" spans="1:22" x14ac:dyDescent="0.35">
      <c r="A1275" t="s">
        <v>1416</v>
      </c>
      <c r="B1275" s="1">
        <v>44962</v>
      </c>
      <c r="C1275" t="s">
        <v>52</v>
      </c>
      <c r="D1275" t="s">
        <v>27</v>
      </c>
      <c r="E1275">
        <v>1242106378</v>
      </c>
      <c r="F1275" t="s">
        <v>292</v>
      </c>
      <c r="G1275" t="s">
        <v>457</v>
      </c>
      <c r="H1275" t="s">
        <v>11357</v>
      </c>
      <c r="I1275" t="s">
        <v>31</v>
      </c>
      <c r="J1275" t="s">
        <v>43</v>
      </c>
      <c r="K1275">
        <v>3950.64</v>
      </c>
      <c r="L1275">
        <v>387.77</v>
      </c>
      <c r="M1275" t="s">
        <v>43</v>
      </c>
      <c r="N1275">
        <v>9.8153716866128005E-2</v>
      </c>
      <c r="O1275" t="s">
        <v>11351</v>
      </c>
      <c r="P1275" t="s">
        <v>11356</v>
      </c>
      <c r="R1275" t="s">
        <v>11353</v>
      </c>
      <c r="S1275">
        <f>IF(SalesData[[#This Row],[Return Status]]="Returned",1,0)</f>
        <v>0</v>
      </c>
      <c r="U1275" s="2">
        <f>EOMONTH(SalesData[[#This Row],[Order Date]],0)</f>
        <v>44985</v>
      </c>
      <c r="V1275" s="9" t="str">
        <f>"Q"&amp;INT((MONTH(SalesData[[#This Row],[Order Date]])+2)/3)&amp;"-"&amp;YEAR(SalesData[[#This Row],[Order Date]])</f>
        <v>Q1-2023</v>
      </c>
    </row>
    <row r="1276" spans="1:22" x14ac:dyDescent="0.35">
      <c r="A1276" t="s">
        <v>1417</v>
      </c>
      <c r="B1276" s="1">
        <v>44974</v>
      </c>
      <c r="C1276" t="s">
        <v>111</v>
      </c>
      <c r="D1276" t="s">
        <v>27</v>
      </c>
      <c r="E1276">
        <v>9421937931</v>
      </c>
      <c r="F1276" t="s">
        <v>109</v>
      </c>
      <c r="G1276" t="s">
        <v>59</v>
      </c>
      <c r="H1276" t="s">
        <v>60</v>
      </c>
      <c r="I1276" t="s">
        <v>31</v>
      </c>
      <c r="J1276" t="s">
        <v>61</v>
      </c>
      <c r="K1276">
        <v>902.79</v>
      </c>
      <c r="L1276">
        <v>124.52</v>
      </c>
      <c r="M1276" t="s">
        <v>62</v>
      </c>
      <c r="N1276">
        <v>0.13792797882121</v>
      </c>
      <c r="O1276" t="s">
        <v>11355</v>
      </c>
      <c r="P1276" t="s">
        <v>11352</v>
      </c>
      <c r="R1276" t="s">
        <v>11353</v>
      </c>
      <c r="S1276">
        <f>IF(SalesData[[#This Row],[Return Status]]="Returned",1,0)</f>
        <v>0</v>
      </c>
      <c r="T1276">
        <v>2183.56</v>
      </c>
      <c r="U1276" s="2">
        <f>EOMONTH(SalesData[[#This Row],[Order Date]],0)</f>
        <v>44985</v>
      </c>
      <c r="V1276" s="9" t="str">
        <f>"Q"&amp;INT((MONTH(SalesData[[#This Row],[Order Date]])+2)/3)&amp;"-"&amp;YEAR(SalesData[[#This Row],[Order Date]])</f>
        <v>Q1-2023</v>
      </c>
    </row>
    <row r="1277" spans="1:22" x14ac:dyDescent="0.35">
      <c r="A1277" t="s">
        <v>1418</v>
      </c>
      <c r="B1277" s="1">
        <v>44981</v>
      </c>
      <c r="C1277" t="s">
        <v>325</v>
      </c>
      <c r="D1277" t="s">
        <v>13</v>
      </c>
      <c r="E1277">
        <v>3417491953</v>
      </c>
      <c r="F1277" t="s">
        <v>78</v>
      </c>
      <c r="G1277" t="s">
        <v>15</v>
      </c>
      <c r="H1277" t="s">
        <v>16</v>
      </c>
      <c r="I1277" t="s">
        <v>17</v>
      </c>
      <c r="J1277" t="s">
        <v>65</v>
      </c>
      <c r="K1277">
        <v>2173.12</v>
      </c>
      <c r="L1277">
        <v>353.51</v>
      </c>
      <c r="M1277" t="s">
        <v>65</v>
      </c>
      <c r="N1277">
        <v>0.16267394345457201</v>
      </c>
      <c r="O1277" t="s">
        <v>11351</v>
      </c>
      <c r="P1277" t="s">
        <v>11352</v>
      </c>
      <c r="Q1277" t="s">
        <v>11366</v>
      </c>
      <c r="R1277" t="s">
        <v>11360</v>
      </c>
      <c r="S1277">
        <f>IF(SalesData[[#This Row],[Return Status]]="Returned",1,0)</f>
        <v>1</v>
      </c>
      <c r="T1277">
        <v>2085.91</v>
      </c>
      <c r="U1277" s="2">
        <f>EOMONTH(SalesData[[#This Row],[Order Date]],0)</f>
        <v>44985</v>
      </c>
      <c r="V1277" s="9" t="str">
        <f>"Q"&amp;INT((MONTH(SalesData[[#This Row],[Order Date]])+2)/3)&amp;"-"&amp;YEAR(SalesData[[#This Row],[Order Date]])</f>
        <v>Q1-2023</v>
      </c>
    </row>
    <row r="1278" spans="1:22" x14ac:dyDescent="0.35">
      <c r="A1278" t="s">
        <v>1419</v>
      </c>
      <c r="B1278" s="1">
        <v>44958</v>
      </c>
      <c r="C1278" t="s">
        <v>149</v>
      </c>
      <c r="D1278" t="s">
        <v>46</v>
      </c>
      <c r="E1278">
        <v>111391548</v>
      </c>
      <c r="F1278" t="s">
        <v>73</v>
      </c>
      <c r="G1278" t="s">
        <v>74</v>
      </c>
      <c r="H1278" t="s">
        <v>75</v>
      </c>
      <c r="I1278" t="s">
        <v>36</v>
      </c>
      <c r="J1278" t="s">
        <v>65</v>
      </c>
      <c r="K1278">
        <v>2506.9699999999998</v>
      </c>
      <c r="L1278">
        <v>180.99</v>
      </c>
      <c r="M1278" t="s">
        <v>65</v>
      </c>
      <c r="N1278">
        <v>7.2194721117524396E-2</v>
      </c>
      <c r="O1278" t="s">
        <v>11351</v>
      </c>
      <c r="P1278" t="s">
        <v>11356</v>
      </c>
      <c r="R1278" t="s">
        <v>11353</v>
      </c>
      <c r="S1278">
        <f>IF(SalesData[[#This Row],[Return Status]]="Returned",1,0)</f>
        <v>0</v>
      </c>
      <c r="T1278">
        <v>2420.2800000000002</v>
      </c>
      <c r="U1278" s="2">
        <f>EOMONTH(SalesData[[#This Row],[Order Date]],0)</f>
        <v>44985</v>
      </c>
      <c r="V1278" s="9" t="str">
        <f>"Q"&amp;INT((MONTH(SalesData[[#This Row],[Order Date]])+2)/3)&amp;"-"&amp;YEAR(SalesData[[#This Row],[Order Date]])</f>
        <v>Q1-2023</v>
      </c>
    </row>
    <row r="1279" spans="1:22" x14ac:dyDescent="0.35">
      <c r="A1279" t="s">
        <v>1420</v>
      </c>
      <c r="B1279" s="1">
        <v>44958</v>
      </c>
      <c r="C1279" t="s">
        <v>194</v>
      </c>
      <c r="D1279" t="s">
        <v>72</v>
      </c>
      <c r="E1279">
        <v>7904991573</v>
      </c>
      <c r="F1279" t="s">
        <v>127</v>
      </c>
      <c r="G1279" t="s">
        <v>29</v>
      </c>
      <c r="H1279" t="s">
        <v>30</v>
      </c>
      <c r="I1279" t="s">
        <v>31</v>
      </c>
      <c r="J1279" t="s">
        <v>19</v>
      </c>
      <c r="K1279">
        <v>2319.71</v>
      </c>
      <c r="L1279">
        <v>214.38</v>
      </c>
      <c r="M1279" t="s">
        <v>19</v>
      </c>
      <c r="N1279">
        <v>9.2416724504356104E-2</v>
      </c>
      <c r="O1279" t="s">
        <v>11351</v>
      </c>
      <c r="P1279" t="s">
        <v>11356</v>
      </c>
      <c r="Q1279" t="s">
        <v>11363</v>
      </c>
      <c r="R1279" t="s">
        <v>11360</v>
      </c>
      <c r="S1279">
        <f>IF(SalesData[[#This Row],[Return Status]]="Returned",1,0)</f>
        <v>1</v>
      </c>
      <c r="T1279">
        <v>2788.38</v>
      </c>
      <c r="U1279" s="2">
        <f>EOMONTH(SalesData[[#This Row],[Order Date]],0)</f>
        <v>44985</v>
      </c>
      <c r="V1279" s="9" t="str">
        <f>"Q"&amp;INT((MONTH(SalesData[[#This Row],[Order Date]])+2)/3)&amp;"-"&amp;YEAR(SalesData[[#This Row],[Order Date]])</f>
        <v>Q1-2023</v>
      </c>
    </row>
    <row r="1280" spans="1:22" x14ac:dyDescent="0.35">
      <c r="A1280" t="s">
        <v>1421</v>
      </c>
      <c r="B1280" s="1">
        <v>44977</v>
      </c>
      <c r="C1280" t="s">
        <v>176</v>
      </c>
      <c r="D1280" t="s">
        <v>80</v>
      </c>
      <c r="E1280">
        <v>4320586997</v>
      </c>
      <c r="F1280" t="s">
        <v>185</v>
      </c>
      <c r="G1280" t="s">
        <v>164</v>
      </c>
      <c r="H1280" t="s">
        <v>165</v>
      </c>
      <c r="I1280" t="s">
        <v>36</v>
      </c>
      <c r="J1280" t="s">
        <v>61</v>
      </c>
      <c r="K1280">
        <v>1822.32</v>
      </c>
      <c r="L1280">
        <v>390.24</v>
      </c>
      <c r="M1280" t="s">
        <v>62</v>
      </c>
      <c r="N1280">
        <v>0.21414460687475301</v>
      </c>
      <c r="O1280" t="s">
        <v>11351</v>
      </c>
      <c r="P1280" t="s">
        <v>11354</v>
      </c>
      <c r="R1280" t="s">
        <v>11353</v>
      </c>
      <c r="S1280">
        <f>IF(SalesData[[#This Row],[Return Status]]="Returned",1,0)</f>
        <v>0</v>
      </c>
      <c r="U1280" s="2">
        <f>EOMONTH(SalesData[[#This Row],[Order Date]],0)</f>
        <v>44985</v>
      </c>
      <c r="V1280" s="9" t="str">
        <f>"Q"&amp;INT((MONTH(SalesData[[#This Row],[Order Date]])+2)/3)&amp;"-"&amp;YEAR(SalesData[[#This Row],[Order Date]])</f>
        <v>Q1-2023</v>
      </c>
    </row>
    <row r="1281" spans="1:22" x14ac:dyDescent="0.35">
      <c r="A1281" t="s">
        <v>1422</v>
      </c>
      <c r="B1281" s="1">
        <v>44980</v>
      </c>
      <c r="C1281" t="s">
        <v>87</v>
      </c>
      <c r="D1281" t="s">
        <v>13</v>
      </c>
      <c r="E1281">
        <v>7732609685</v>
      </c>
      <c r="F1281" t="s">
        <v>22</v>
      </c>
      <c r="G1281" t="s">
        <v>11368</v>
      </c>
      <c r="H1281" t="s">
        <v>24</v>
      </c>
      <c r="I1281" t="s">
        <v>17</v>
      </c>
      <c r="J1281" t="s">
        <v>61</v>
      </c>
      <c r="K1281">
        <v>3374.28</v>
      </c>
      <c r="L1281">
        <v>533.33000000000004</v>
      </c>
      <c r="M1281" t="s">
        <v>62</v>
      </c>
      <c r="N1281">
        <v>0.15805742262052899</v>
      </c>
      <c r="O1281" t="s">
        <v>11351</v>
      </c>
      <c r="P1281" t="s">
        <v>11352</v>
      </c>
      <c r="R1281" t="s">
        <v>11353</v>
      </c>
      <c r="S1281">
        <f>IF(SalesData[[#This Row],[Return Status]]="Returned",1,0)</f>
        <v>0</v>
      </c>
      <c r="U1281" s="2">
        <f>EOMONTH(SalesData[[#This Row],[Order Date]],0)</f>
        <v>44985</v>
      </c>
      <c r="V1281" s="9" t="str">
        <f>"Q"&amp;INT((MONTH(SalesData[[#This Row],[Order Date]])+2)/3)&amp;"-"&amp;YEAR(SalesData[[#This Row],[Order Date]])</f>
        <v>Q1-2023</v>
      </c>
    </row>
    <row r="1282" spans="1:22" x14ac:dyDescent="0.35">
      <c r="A1282" t="s">
        <v>1423</v>
      </c>
      <c r="B1282" s="1">
        <v>44972</v>
      </c>
      <c r="C1282" t="s">
        <v>92</v>
      </c>
      <c r="D1282" t="s">
        <v>72</v>
      </c>
      <c r="E1282">
        <v>7026327676</v>
      </c>
      <c r="F1282" t="s">
        <v>81</v>
      </c>
      <c r="G1282" t="s">
        <v>74</v>
      </c>
      <c r="H1282" t="s">
        <v>75</v>
      </c>
      <c r="I1282" t="s">
        <v>36</v>
      </c>
      <c r="J1282" t="s">
        <v>61</v>
      </c>
      <c r="K1282">
        <v>1937.35</v>
      </c>
      <c r="L1282">
        <v>193.75</v>
      </c>
      <c r="M1282" t="s">
        <v>62</v>
      </c>
      <c r="N1282">
        <v>0.10000774253490601</v>
      </c>
      <c r="O1282" t="s">
        <v>11351</v>
      </c>
      <c r="P1282" t="s">
        <v>11352</v>
      </c>
      <c r="R1282" t="s">
        <v>11353</v>
      </c>
      <c r="S1282">
        <f>IF(SalesData[[#This Row],[Return Status]]="Returned",1,0)</f>
        <v>0</v>
      </c>
      <c r="T1282">
        <v>2420.2800000000002</v>
      </c>
      <c r="U1282" s="2">
        <f>EOMONTH(SalesData[[#This Row],[Order Date]],0)</f>
        <v>44985</v>
      </c>
      <c r="V1282" s="9" t="str">
        <f>"Q"&amp;INT((MONTH(SalesData[[#This Row],[Order Date]])+2)/3)&amp;"-"&amp;YEAR(SalesData[[#This Row],[Order Date]])</f>
        <v>Q1-2023</v>
      </c>
    </row>
    <row r="1283" spans="1:22" x14ac:dyDescent="0.35">
      <c r="A1283" t="s">
        <v>1424</v>
      </c>
      <c r="B1283" s="1">
        <v>44961</v>
      </c>
      <c r="C1283" t="s">
        <v>71</v>
      </c>
      <c r="D1283" t="s">
        <v>72</v>
      </c>
      <c r="E1283">
        <v>5024053772</v>
      </c>
      <c r="F1283" t="s">
        <v>14</v>
      </c>
      <c r="G1283" t="s">
        <v>15</v>
      </c>
      <c r="H1283" t="s">
        <v>16</v>
      </c>
      <c r="I1283" t="s">
        <v>17</v>
      </c>
      <c r="J1283" t="s">
        <v>19</v>
      </c>
      <c r="K1283">
        <v>1587.81</v>
      </c>
      <c r="L1283">
        <v>144.94999999999999</v>
      </c>
      <c r="M1283" t="s">
        <v>19</v>
      </c>
      <c r="N1283">
        <v>9.1289260050005996E-2</v>
      </c>
      <c r="O1283" t="s">
        <v>11351</v>
      </c>
      <c r="P1283" t="s">
        <v>11356</v>
      </c>
      <c r="R1283" t="s">
        <v>11353</v>
      </c>
      <c r="S1283">
        <f>IF(SalesData[[#This Row],[Return Status]]="Returned",1,0)</f>
        <v>0</v>
      </c>
      <c r="T1283">
        <v>2085.91</v>
      </c>
      <c r="U1283" s="2">
        <f>EOMONTH(SalesData[[#This Row],[Order Date]],0)</f>
        <v>44985</v>
      </c>
      <c r="V1283" s="9" t="str">
        <f>"Q"&amp;INT((MONTH(SalesData[[#This Row],[Order Date]])+2)/3)&amp;"-"&amp;YEAR(SalesData[[#This Row],[Order Date]])</f>
        <v>Q1-2023</v>
      </c>
    </row>
    <row r="1284" spans="1:22" x14ac:dyDescent="0.35">
      <c r="A1284" t="s">
        <v>1425</v>
      </c>
      <c r="B1284" s="1">
        <v>44969</v>
      </c>
      <c r="C1284" t="s">
        <v>144</v>
      </c>
      <c r="D1284" t="s">
        <v>46</v>
      </c>
      <c r="E1284">
        <v>7805383385</v>
      </c>
      <c r="F1284" t="s">
        <v>159</v>
      </c>
      <c r="G1284" t="s">
        <v>84</v>
      </c>
      <c r="H1284" t="s">
        <v>85</v>
      </c>
      <c r="I1284" t="s">
        <v>31</v>
      </c>
      <c r="J1284" t="s">
        <v>43</v>
      </c>
      <c r="K1284">
        <v>3012.16</v>
      </c>
      <c r="L1284">
        <v>336.74</v>
      </c>
      <c r="M1284" t="s">
        <v>43</v>
      </c>
      <c r="N1284">
        <v>0.111793530224158</v>
      </c>
      <c r="O1284" t="s">
        <v>11351</v>
      </c>
      <c r="P1284" t="s">
        <v>11352</v>
      </c>
      <c r="Q1284" t="s">
        <v>11365</v>
      </c>
      <c r="R1284" t="s">
        <v>11360</v>
      </c>
      <c r="S1284">
        <f>IF(SalesData[[#This Row],[Return Status]]="Returned",1,0)</f>
        <v>1</v>
      </c>
      <c r="T1284">
        <v>847.14</v>
      </c>
      <c r="U1284" s="2">
        <f>EOMONTH(SalesData[[#This Row],[Order Date]],0)</f>
        <v>44985</v>
      </c>
      <c r="V1284" s="9" t="str">
        <f>"Q"&amp;INT((MONTH(SalesData[[#This Row],[Order Date]])+2)/3)&amp;"-"&amp;YEAR(SalesData[[#This Row],[Order Date]])</f>
        <v>Q1-2023</v>
      </c>
    </row>
    <row r="1285" spans="1:22" x14ac:dyDescent="0.35">
      <c r="A1285" t="s">
        <v>1426</v>
      </c>
      <c r="B1285" s="1">
        <v>44971</v>
      </c>
      <c r="C1285" t="s">
        <v>113</v>
      </c>
      <c r="D1285" t="s">
        <v>72</v>
      </c>
      <c r="E1285">
        <v>1506324051</v>
      </c>
      <c r="F1285" t="s">
        <v>127</v>
      </c>
      <c r="G1285" t="s">
        <v>29</v>
      </c>
      <c r="H1285" t="s">
        <v>30</v>
      </c>
      <c r="I1285" t="s">
        <v>31</v>
      </c>
      <c r="J1285" t="s">
        <v>62</v>
      </c>
      <c r="K1285">
        <v>3165.57</v>
      </c>
      <c r="L1285">
        <v>464.1</v>
      </c>
      <c r="M1285" t="s">
        <v>62</v>
      </c>
      <c r="N1285">
        <v>0.14660866763331701</v>
      </c>
      <c r="O1285" t="s">
        <v>11351</v>
      </c>
      <c r="P1285" t="s">
        <v>11352</v>
      </c>
      <c r="R1285" t="s">
        <v>11353</v>
      </c>
      <c r="S1285">
        <f>IF(SalesData[[#This Row],[Return Status]]="Returned",1,0)</f>
        <v>0</v>
      </c>
      <c r="T1285">
        <v>2788.38</v>
      </c>
      <c r="U1285" s="2">
        <f>EOMONTH(SalesData[[#This Row],[Order Date]],0)</f>
        <v>44985</v>
      </c>
      <c r="V1285" s="9" t="str">
        <f>"Q"&amp;INT((MONTH(SalesData[[#This Row],[Order Date]])+2)/3)&amp;"-"&amp;YEAR(SalesData[[#This Row],[Order Date]])</f>
        <v>Q1-2023</v>
      </c>
    </row>
    <row r="1286" spans="1:22" x14ac:dyDescent="0.35">
      <c r="A1286" t="s">
        <v>1427</v>
      </c>
      <c r="B1286" s="1">
        <v>44980</v>
      </c>
      <c r="C1286" t="s">
        <v>94</v>
      </c>
      <c r="D1286" t="s">
        <v>80</v>
      </c>
      <c r="E1286">
        <v>6033273997</v>
      </c>
      <c r="F1286" t="s">
        <v>185</v>
      </c>
      <c r="G1286" t="s">
        <v>164</v>
      </c>
      <c r="H1286" t="s">
        <v>11357</v>
      </c>
      <c r="I1286" t="s">
        <v>36</v>
      </c>
      <c r="J1286" t="s">
        <v>62</v>
      </c>
      <c r="K1286">
        <v>4094.45</v>
      </c>
      <c r="L1286">
        <v>200.01</v>
      </c>
      <c r="M1286" t="s">
        <v>62</v>
      </c>
      <c r="N1286">
        <v>4.8849051765194398E-2</v>
      </c>
      <c r="O1286" t="s">
        <v>11351</v>
      </c>
      <c r="P1286" t="s">
        <v>11356</v>
      </c>
      <c r="R1286" t="s">
        <v>11353</v>
      </c>
      <c r="S1286">
        <f>IF(SalesData[[#This Row],[Return Status]]="Returned",1,0)</f>
        <v>0</v>
      </c>
      <c r="U1286" s="2">
        <f>EOMONTH(SalesData[[#This Row],[Order Date]],0)</f>
        <v>44985</v>
      </c>
      <c r="V1286" s="9" t="str">
        <f>"Q"&amp;INT((MONTH(SalesData[[#This Row],[Order Date]])+2)/3)&amp;"-"&amp;YEAR(SalesData[[#This Row],[Order Date]])</f>
        <v>Q1-2023</v>
      </c>
    </row>
    <row r="1287" spans="1:22" x14ac:dyDescent="0.35">
      <c r="A1287" t="s">
        <v>1428</v>
      </c>
      <c r="B1287" s="1">
        <v>44960</v>
      </c>
      <c r="C1287" t="s">
        <v>149</v>
      </c>
      <c r="D1287" t="s">
        <v>13</v>
      </c>
      <c r="E1287">
        <v>6484977973</v>
      </c>
      <c r="F1287" t="s">
        <v>95</v>
      </c>
      <c r="G1287" t="s">
        <v>280</v>
      </c>
      <c r="H1287" t="s">
        <v>60</v>
      </c>
      <c r="I1287" t="s">
        <v>31</v>
      </c>
      <c r="J1287" t="s">
        <v>42</v>
      </c>
      <c r="K1287">
        <v>1332.66</v>
      </c>
      <c r="L1287">
        <v>117.33</v>
      </c>
      <c r="M1287" t="s">
        <v>43</v>
      </c>
      <c r="N1287">
        <v>8.80419611904011E-2</v>
      </c>
      <c r="O1287" t="s">
        <v>11351</v>
      </c>
      <c r="P1287" t="s">
        <v>11356</v>
      </c>
      <c r="R1287" t="s">
        <v>11353</v>
      </c>
      <c r="S1287">
        <f>IF(SalesData[[#This Row],[Return Status]]="Returned",1,0)</f>
        <v>0</v>
      </c>
      <c r="U1287" s="2">
        <f>EOMONTH(SalesData[[#This Row],[Order Date]],0)</f>
        <v>44985</v>
      </c>
      <c r="V1287" s="9" t="str">
        <f>"Q"&amp;INT((MONTH(SalesData[[#This Row],[Order Date]])+2)/3)&amp;"-"&amp;YEAR(SalesData[[#This Row],[Order Date]])</f>
        <v>Q1-2023</v>
      </c>
    </row>
    <row r="1288" spans="1:22" x14ac:dyDescent="0.35">
      <c r="A1288" t="s">
        <v>1429</v>
      </c>
      <c r="B1288" s="1">
        <v>44976</v>
      </c>
      <c r="C1288" t="s">
        <v>92</v>
      </c>
      <c r="D1288" t="s">
        <v>27</v>
      </c>
      <c r="E1288">
        <v>526027068</v>
      </c>
      <c r="F1288" t="s">
        <v>154</v>
      </c>
      <c r="G1288" t="s">
        <v>29</v>
      </c>
      <c r="H1288" t="s">
        <v>30</v>
      </c>
      <c r="I1288" t="s">
        <v>31</v>
      </c>
      <c r="J1288" t="s">
        <v>19</v>
      </c>
      <c r="K1288">
        <v>3189.81</v>
      </c>
      <c r="L1288">
        <v>883.14</v>
      </c>
      <c r="M1288" t="s">
        <v>19</v>
      </c>
      <c r="N1288">
        <v>0.27686288525021902</v>
      </c>
      <c r="O1288" t="s">
        <v>11351</v>
      </c>
      <c r="P1288" t="s">
        <v>11354</v>
      </c>
      <c r="R1288" t="s">
        <v>11353</v>
      </c>
      <c r="S1288">
        <f>IF(SalesData[[#This Row],[Return Status]]="Returned",1,0)</f>
        <v>0</v>
      </c>
      <c r="T1288">
        <v>2788.38</v>
      </c>
      <c r="U1288" s="2">
        <f>EOMONTH(SalesData[[#This Row],[Order Date]],0)</f>
        <v>44985</v>
      </c>
      <c r="V1288" s="9" t="str">
        <f>"Q"&amp;INT((MONTH(SalesData[[#This Row],[Order Date]])+2)/3)&amp;"-"&amp;YEAR(SalesData[[#This Row],[Order Date]])</f>
        <v>Q1-2023</v>
      </c>
    </row>
    <row r="1289" spans="1:22" x14ac:dyDescent="0.35">
      <c r="A1289" t="s">
        <v>1430</v>
      </c>
      <c r="B1289" s="1">
        <v>44965</v>
      </c>
      <c r="C1289" t="s">
        <v>132</v>
      </c>
      <c r="D1289" t="s">
        <v>13</v>
      </c>
      <c r="E1289">
        <v>3912377459</v>
      </c>
      <c r="F1289" t="s">
        <v>168</v>
      </c>
      <c r="G1289" t="s">
        <v>54</v>
      </c>
      <c r="H1289" t="s">
        <v>55</v>
      </c>
      <c r="I1289" t="s">
        <v>31</v>
      </c>
      <c r="J1289" t="s">
        <v>61</v>
      </c>
      <c r="K1289">
        <v>4547.95</v>
      </c>
      <c r="L1289">
        <v>441.53</v>
      </c>
      <c r="M1289" t="s">
        <v>62</v>
      </c>
      <c r="N1289">
        <v>9.7083301267604102E-2</v>
      </c>
      <c r="O1289" t="s">
        <v>11351</v>
      </c>
      <c r="P1289" t="s">
        <v>11356</v>
      </c>
      <c r="R1289" t="s">
        <v>11353</v>
      </c>
      <c r="S1289">
        <f>IF(SalesData[[#This Row],[Return Status]]="Returned",1,0)</f>
        <v>0</v>
      </c>
      <c r="U1289" s="2">
        <f>EOMONTH(SalesData[[#This Row],[Order Date]],0)</f>
        <v>44985</v>
      </c>
      <c r="V1289" s="9" t="str">
        <f>"Q"&amp;INT((MONTH(SalesData[[#This Row],[Order Date]])+2)/3)&amp;"-"&amp;YEAR(SalesData[[#This Row],[Order Date]])</f>
        <v>Q1-2023</v>
      </c>
    </row>
    <row r="1290" spans="1:22" x14ac:dyDescent="0.35">
      <c r="A1290" t="s">
        <v>1431</v>
      </c>
      <c r="B1290" s="1">
        <v>44958</v>
      </c>
      <c r="C1290" t="s">
        <v>97</v>
      </c>
      <c r="D1290" t="s">
        <v>46</v>
      </c>
      <c r="E1290">
        <v>6510640707</v>
      </c>
      <c r="F1290" t="s">
        <v>107</v>
      </c>
      <c r="G1290" t="s">
        <v>15</v>
      </c>
      <c r="H1290" t="s">
        <v>16</v>
      </c>
      <c r="I1290" t="s">
        <v>17</v>
      </c>
      <c r="J1290" t="s">
        <v>65</v>
      </c>
      <c r="K1290">
        <v>2571.21</v>
      </c>
      <c r="L1290">
        <v>213.4</v>
      </c>
      <c r="M1290" t="s">
        <v>65</v>
      </c>
      <c r="N1290">
        <v>8.2995943544090095E-2</v>
      </c>
      <c r="O1290" t="s">
        <v>11351</v>
      </c>
      <c r="P1290" t="s">
        <v>11356</v>
      </c>
      <c r="R1290" t="s">
        <v>11353</v>
      </c>
      <c r="S1290">
        <f>IF(SalesData[[#This Row],[Return Status]]="Returned",1,0)</f>
        <v>0</v>
      </c>
      <c r="T1290">
        <v>2085.91</v>
      </c>
      <c r="U1290" s="2">
        <f>EOMONTH(SalesData[[#This Row],[Order Date]],0)</f>
        <v>44985</v>
      </c>
      <c r="V1290" s="9" t="str">
        <f>"Q"&amp;INT((MONTH(SalesData[[#This Row],[Order Date]])+2)/3)&amp;"-"&amp;YEAR(SalesData[[#This Row],[Order Date]])</f>
        <v>Q1-2023</v>
      </c>
    </row>
    <row r="1291" spans="1:22" x14ac:dyDescent="0.35">
      <c r="A1291" t="s">
        <v>1432</v>
      </c>
      <c r="B1291" s="1">
        <v>44975</v>
      </c>
      <c r="C1291" t="s">
        <v>49</v>
      </c>
      <c r="D1291" t="s">
        <v>72</v>
      </c>
      <c r="E1291">
        <v>449272809</v>
      </c>
      <c r="F1291" t="s">
        <v>47</v>
      </c>
      <c r="G1291" t="s">
        <v>23</v>
      </c>
      <c r="H1291" t="s">
        <v>24</v>
      </c>
      <c r="I1291" t="s">
        <v>17</v>
      </c>
      <c r="J1291" t="s">
        <v>19</v>
      </c>
      <c r="K1291">
        <v>3963.47</v>
      </c>
      <c r="L1291">
        <v>959.9</v>
      </c>
      <c r="M1291" t="s">
        <v>19</v>
      </c>
      <c r="N1291">
        <v>0.242186770683265</v>
      </c>
      <c r="O1291" t="s">
        <v>11351</v>
      </c>
      <c r="P1291" t="s">
        <v>11354</v>
      </c>
      <c r="R1291" t="s">
        <v>11353</v>
      </c>
      <c r="S1291">
        <f>IF(SalesData[[#This Row],[Return Status]]="Returned",1,0)</f>
        <v>0</v>
      </c>
      <c r="T1291">
        <v>2821.33</v>
      </c>
      <c r="U1291" s="2">
        <f>EOMONTH(SalesData[[#This Row],[Order Date]],0)</f>
        <v>44985</v>
      </c>
      <c r="V1291" s="9" t="str">
        <f>"Q"&amp;INT((MONTH(SalesData[[#This Row],[Order Date]])+2)/3)&amp;"-"&amp;YEAR(SalesData[[#This Row],[Order Date]])</f>
        <v>Q1-2023</v>
      </c>
    </row>
    <row r="1292" spans="1:22" x14ac:dyDescent="0.35">
      <c r="A1292" t="s">
        <v>1433</v>
      </c>
      <c r="B1292" s="1">
        <v>44978</v>
      </c>
      <c r="C1292" t="s">
        <v>92</v>
      </c>
      <c r="D1292" t="s">
        <v>72</v>
      </c>
      <c r="E1292">
        <v>4408895930</v>
      </c>
      <c r="F1292" t="s">
        <v>181</v>
      </c>
      <c r="G1292" t="s">
        <v>11371</v>
      </c>
      <c r="H1292" t="s">
        <v>55</v>
      </c>
      <c r="I1292" t="s">
        <v>31</v>
      </c>
      <c r="J1292" t="s">
        <v>65</v>
      </c>
      <c r="K1292">
        <v>2189.85</v>
      </c>
      <c r="L1292">
        <v>565.16</v>
      </c>
      <c r="M1292" t="s">
        <v>65</v>
      </c>
      <c r="N1292">
        <v>0.25808160376281503</v>
      </c>
      <c r="O1292" t="s">
        <v>11351</v>
      </c>
      <c r="P1292" t="s">
        <v>11354</v>
      </c>
      <c r="R1292" t="s">
        <v>11353</v>
      </c>
      <c r="S1292">
        <f>IF(SalesData[[#This Row],[Return Status]]="Returned",1,0)</f>
        <v>0</v>
      </c>
      <c r="U1292" s="2">
        <f>EOMONTH(SalesData[[#This Row],[Order Date]],0)</f>
        <v>44985</v>
      </c>
      <c r="V1292" s="9" t="str">
        <f>"Q"&amp;INT((MONTH(SalesData[[#This Row],[Order Date]])+2)/3)&amp;"-"&amp;YEAR(SalesData[[#This Row],[Order Date]])</f>
        <v>Q1-2023</v>
      </c>
    </row>
    <row r="1293" spans="1:22" x14ac:dyDescent="0.35">
      <c r="A1293" t="s">
        <v>1434</v>
      </c>
      <c r="B1293" s="1">
        <v>44960</v>
      </c>
      <c r="C1293" t="s">
        <v>12</v>
      </c>
      <c r="D1293" t="s">
        <v>46</v>
      </c>
      <c r="E1293">
        <v>2999663309</v>
      </c>
      <c r="F1293" t="s">
        <v>185</v>
      </c>
      <c r="G1293" t="s">
        <v>164</v>
      </c>
      <c r="H1293" t="s">
        <v>165</v>
      </c>
      <c r="I1293" t="s">
        <v>36</v>
      </c>
      <c r="J1293" t="s">
        <v>42</v>
      </c>
      <c r="K1293">
        <v>4845.88</v>
      </c>
      <c r="L1293">
        <v>1425.6</v>
      </c>
      <c r="M1293" t="s">
        <v>43</v>
      </c>
      <c r="N1293">
        <v>0.29418805253122199</v>
      </c>
      <c r="O1293" t="s">
        <v>11351</v>
      </c>
      <c r="P1293" t="s">
        <v>11354</v>
      </c>
      <c r="R1293" t="s">
        <v>11353</v>
      </c>
      <c r="S1293">
        <f>IF(SalesData[[#This Row],[Return Status]]="Returned",1,0)</f>
        <v>0</v>
      </c>
      <c r="U1293" s="2">
        <f>EOMONTH(SalesData[[#This Row],[Order Date]],0)</f>
        <v>44985</v>
      </c>
      <c r="V1293" s="9" t="str">
        <f>"Q"&amp;INT((MONTH(SalesData[[#This Row],[Order Date]])+2)/3)&amp;"-"&amp;YEAR(SalesData[[#This Row],[Order Date]])</f>
        <v>Q1-2023</v>
      </c>
    </row>
    <row r="1294" spans="1:22" x14ac:dyDescent="0.35">
      <c r="A1294" t="s">
        <v>1435</v>
      </c>
      <c r="B1294" s="1">
        <v>44963</v>
      </c>
      <c r="C1294" t="s">
        <v>106</v>
      </c>
      <c r="D1294" t="s">
        <v>99</v>
      </c>
      <c r="E1294">
        <v>2012953185</v>
      </c>
      <c r="F1294" t="s">
        <v>238</v>
      </c>
      <c r="G1294" t="s">
        <v>74</v>
      </c>
      <c r="H1294" t="s">
        <v>75</v>
      </c>
      <c r="I1294" t="s">
        <v>36</v>
      </c>
      <c r="J1294" t="s">
        <v>65</v>
      </c>
      <c r="K1294">
        <v>3504.92</v>
      </c>
      <c r="L1294">
        <v>822.52</v>
      </c>
      <c r="M1294" t="s">
        <v>65</v>
      </c>
      <c r="N1294">
        <v>0.23467582712301599</v>
      </c>
      <c r="O1294" t="s">
        <v>11351</v>
      </c>
      <c r="P1294" t="s">
        <v>11354</v>
      </c>
      <c r="R1294" t="s">
        <v>11353</v>
      </c>
      <c r="S1294">
        <f>IF(SalesData[[#This Row],[Return Status]]="Returned",1,0)</f>
        <v>0</v>
      </c>
      <c r="T1294">
        <v>2420.2800000000002</v>
      </c>
      <c r="U1294" s="2">
        <f>EOMONTH(SalesData[[#This Row],[Order Date]],0)</f>
        <v>44985</v>
      </c>
      <c r="V1294" s="9" t="str">
        <f>"Q"&amp;INT((MONTH(SalesData[[#This Row],[Order Date]])+2)/3)&amp;"-"&amp;YEAR(SalesData[[#This Row],[Order Date]])</f>
        <v>Q1-2023</v>
      </c>
    </row>
    <row r="1295" spans="1:22" x14ac:dyDescent="0.35">
      <c r="A1295" t="s">
        <v>1436</v>
      </c>
      <c r="B1295" s="1">
        <v>44964</v>
      </c>
      <c r="C1295" t="s">
        <v>106</v>
      </c>
      <c r="D1295" t="s">
        <v>99</v>
      </c>
      <c r="E1295">
        <v>548473857</v>
      </c>
      <c r="F1295" t="s">
        <v>58</v>
      </c>
      <c r="G1295" t="s">
        <v>59</v>
      </c>
      <c r="H1295" t="s">
        <v>60</v>
      </c>
      <c r="I1295" t="s">
        <v>31</v>
      </c>
      <c r="J1295" t="s">
        <v>18</v>
      </c>
      <c r="K1295">
        <v>1369.06</v>
      </c>
      <c r="L1295">
        <v>305.99</v>
      </c>
      <c r="M1295" t="s">
        <v>19</v>
      </c>
      <c r="N1295">
        <v>0.223503717879421</v>
      </c>
      <c r="O1295" t="s">
        <v>11351</v>
      </c>
      <c r="P1295" t="s">
        <v>11354</v>
      </c>
      <c r="R1295" t="s">
        <v>11353</v>
      </c>
      <c r="S1295">
        <f>IF(SalesData[[#This Row],[Return Status]]="Returned",1,0)</f>
        <v>0</v>
      </c>
      <c r="T1295">
        <v>2183.56</v>
      </c>
      <c r="U1295" s="2">
        <f>EOMONTH(SalesData[[#This Row],[Order Date]],0)</f>
        <v>44985</v>
      </c>
      <c r="V1295" s="9" t="str">
        <f>"Q"&amp;INT((MONTH(SalesData[[#This Row],[Order Date]])+2)/3)&amp;"-"&amp;YEAR(SalesData[[#This Row],[Order Date]])</f>
        <v>Q1-2023</v>
      </c>
    </row>
    <row r="1296" spans="1:22" x14ac:dyDescent="0.35">
      <c r="A1296" t="s">
        <v>1437</v>
      </c>
      <c r="B1296" s="1">
        <v>44983</v>
      </c>
      <c r="C1296" t="s">
        <v>111</v>
      </c>
      <c r="D1296" t="s">
        <v>99</v>
      </c>
      <c r="E1296">
        <v>8264295185</v>
      </c>
      <c r="F1296" t="s">
        <v>222</v>
      </c>
      <c r="G1296" t="s">
        <v>164</v>
      </c>
      <c r="H1296" t="s">
        <v>165</v>
      </c>
      <c r="I1296" t="s">
        <v>36</v>
      </c>
      <c r="J1296" t="s">
        <v>65</v>
      </c>
      <c r="K1296">
        <v>1695.99</v>
      </c>
      <c r="L1296">
        <v>205.86</v>
      </c>
      <c r="M1296" t="s">
        <v>65</v>
      </c>
      <c r="N1296">
        <v>0.12138043266764501</v>
      </c>
      <c r="O1296" t="s">
        <v>11351</v>
      </c>
      <c r="P1296" t="s">
        <v>11352</v>
      </c>
      <c r="R1296" t="s">
        <v>11353</v>
      </c>
      <c r="S1296">
        <f>IF(SalesData[[#This Row],[Return Status]]="Returned",1,0)</f>
        <v>0</v>
      </c>
      <c r="U1296" s="2">
        <f>EOMONTH(SalesData[[#This Row],[Order Date]],0)</f>
        <v>44985</v>
      </c>
      <c r="V1296" s="9" t="str">
        <f>"Q"&amp;INT((MONTH(SalesData[[#This Row],[Order Date]])+2)/3)&amp;"-"&amp;YEAR(SalesData[[#This Row],[Order Date]])</f>
        <v>Q1-2023</v>
      </c>
    </row>
    <row r="1297" spans="1:22" x14ac:dyDescent="0.35">
      <c r="A1297" t="s">
        <v>1438</v>
      </c>
      <c r="B1297" s="1">
        <v>44964</v>
      </c>
      <c r="C1297" t="s">
        <v>188</v>
      </c>
      <c r="D1297" t="s">
        <v>39</v>
      </c>
      <c r="E1297">
        <v>6150488491</v>
      </c>
      <c r="F1297" t="s">
        <v>206</v>
      </c>
      <c r="G1297" t="s">
        <v>11379</v>
      </c>
      <c r="H1297" t="s">
        <v>90</v>
      </c>
      <c r="I1297" t="s">
        <v>31</v>
      </c>
      <c r="J1297" t="s">
        <v>62</v>
      </c>
      <c r="K1297">
        <v>1454.77</v>
      </c>
      <c r="L1297">
        <v>323.25</v>
      </c>
      <c r="M1297" t="s">
        <v>62</v>
      </c>
      <c r="N1297">
        <v>0.22220007286375201</v>
      </c>
      <c r="O1297" t="s">
        <v>11351</v>
      </c>
      <c r="P1297" t="s">
        <v>11354</v>
      </c>
      <c r="R1297" t="s">
        <v>11353</v>
      </c>
      <c r="S1297">
        <f>IF(SalesData[[#This Row],[Return Status]]="Returned",1,0)</f>
        <v>0</v>
      </c>
      <c r="U1297" s="2">
        <f>EOMONTH(SalesData[[#This Row],[Order Date]],0)</f>
        <v>44985</v>
      </c>
      <c r="V1297" s="9" t="str">
        <f>"Q"&amp;INT((MONTH(SalesData[[#This Row],[Order Date]])+2)/3)&amp;"-"&amp;YEAR(SalesData[[#This Row],[Order Date]])</f>
        <v>Q1-2023</v>
      </c>
    </row>
    <row r="1298" spans="1:22" x14ac:dyDescent="0.35">
      <c r="A1298" t="s">
        <v>1439</v>
      </c>
      <c r="B1298" s="1">
        <v>44959</v>
      </c>
      <c r="C1298" t="s">
        <v>97</v>
      </c>
      <c r="D1298" t="s">
        <v>27</v>
      </c>
      <c r="E1298">
        <v>9355881082</v>
      </c>
      <c r="F1298" t="s">
        <v>170</v>
      </c>
      <c r="G1298" t="s">
        <v>69</v>
      </c>
      <c r="H1298" t="s">
        <v>41</v>
      </c>
      <c r="I1298" t="s">
        <v>31</v>
      </c>
      <c r="J1298" t="s">
        <v>19</v>
      </c>
      <c r="K1298">
        <v>3842.84</v>
      </c>
      <c r="L1298">
        <v>584.29</v>
      </c>
      <c r="M1298" t="s">
        <v>19</v>
      </c>
      <c r="N1298">
        <v>0.152046403180981</v>
      </c>
      <c r="O1298" t="s">
        <v>11351</v>
      </c>
      <c r="P1298" t="s">
        <v>11352</v>
      </c>
      <c r="R1298" t="s">
        <v>11353</v>
      </c>
      <c r="S1298">
        <f>IF(SalesData[[#This Row],[Return Status]]="Returned",1,0)</f>
        <v>0</v>
      </c>
      <c r="T1298">
        <v>2081.52</v>
      </c>
      <c r="U1298" s="2">
        <f>EOMONTH(SalesData[[#This Row],[Order Date]],0)</f>
        <v>44985</v>
      </c>
      <c r="V1298" s="9" t="str">
        <f>"Q"&amp;INT((MONTH(SalesData[[#This Row],[Order Date]])+2)/3)&amp;"-"&amp;YEAR(SalesData[[#This Row],[Order Date]])</f>
        <v>Q1-2023</v>
      </c>
    </row>
    <row r="1299" spans="1:22" x14ac:dyDescent="0.35">
      <c r="A1299" t="s">
        <v>1440</v>
      </c>
      <c r="B1299" s="1">
        <v>44976</v>
      </c>
      <c r="C1299" t="s">
        <v>26</v>
      </c>
      <c r="D1299" t="s">
        <v>13</v>
      </c>
      <c r="E1299">
        <v>2387249379</v>
      </c>
      <c r="F1299" t="s">
        <v>172</v>
      </c>
      <c r="G1299" t="s">
        <v>141</v>
      </c>
      <c r="H1299" t="s">
        <v>121</v>
      </c>
      <c r="I1299" t="s">
        <v>17</v>
      </c>
      <c r="J1299" t="s">
        <v>19</v>
      </c>
      <c r="K1299">
        <v>4465.68</v>
      </c>
      <c r="L1299">
        <v>857.22</v>
      </c>
      <c r="M1299" t="s">
        <v>19</v>
      </c>
      <c r="N1299">
        <v>0.19195732788735401</v>
      </c>
      <c r="O1299" t="s">
        <v>11351</v>
      </c>
      <c r="P1299" t="s">
        <v>11352</v>
      </c>
      <c r="R1299" t="s">
        <v>11353</v>
      </c>
      <c r="S1299">
        <f>IF(SalesData[[#This Row],[Return Status]]="Returned",1,0)</f>
        <v>0</v>
      </c>
      <c r="T1299">
        <v>2793.38</v>
      </c>
      <c r="U1299" s="2">
        <f>EOMONTH(SalesData[[#This Row],[Order Date]],0)</f>
        <v>44985</v>
      </c>
      <c r="V1299" s="9" t="str">
        <f>"Q"&amp;INT((MONTH(SalesData[[#This Row],[Order Date]])+2)/3)&amp;"-"&amp;YEAR(SalesData[[#This Row],[Order Date]])</f>
        <v>Q1-2023</v>
      </c>
    </row>
    <row r="1300" spans="1:22" x14ac:dyDescent="0.35">
      <c r="A1300" t="s">
        <v>1441</v>
      </c>
      <c r="B1300" s="1">
        <v>44978</v>
      </c>
      <c r="C1300" t="s">
        <v>97</v>
      </c>
      <c r="D1300" t="s">
        <v>13</v>
      </c>
      <c r="E1300">
        <v>6623956712</v>
      </c>
      <c r="F1300" t="s">
        <v>33</v>
      </c>
      <c r="G1300" t="s">
        <v>34</v>
      </c>
      <c r="H1300" t="s">
        <v>35</v>
      </c>
      <c r="I1300" t="s">
        <v>36</v>
      </c>
      <c r="J1300" t="s">
        <v>19</v>
      </c>
      <c r="K1300">
        <v>3887.09</v>
      </c>
      <c r="L1300">
        <v>568.88</v>
      </c>
      <c r="M1300" t="s">
        <v>19</v>
      </c>
      <c r="N1300">
        <v>0.14635112642105</v>
      </c>
      <c r="O1300" t="s">
        <v>11351</v>
      </c>
      <c r="P1300" t="s">
        <v>11352</v>
      </c>
      <c r="R1300" t="s">
        <v>11353</v>
      </c>
      <c r="S1300">
        <f>IF(SalesData[[#This Row],[Return Status]]="Returned",1,0)</f>
        <v>0</v>
      </c>
      <c r="U1300" s="2">
        <f>EOMONTH(SalesData[[#This Row],[Order Date]],0)</f>
        <v>44985</v>
      </c>
      <c r="V1300" s="9" t="str">
        <f>"Q"&amp;INT((MONTH(SalesData[[#This Row],[Order Date]])+2)/3)&amp;"-"&amp;YEAR(SalesData[[#This Row],[Order Date]])</f>
        <v>Q1-2023</v>
      </c>
    </row>
    <row r="1301" spans="1:22" x14ac:dyDescent="0.35">
      <c r="A1301" t="s">
        <v>1442</v>
      </c>
      <c r="B1301" s="1">
        <v>44976</v>
      </c>
      <c r="C1301" t="s">
        <v>87</v>
      </c>
      <c r="D1301" t="s">
        <v>39</v>
      </c>
      <c r="E1301">
        <v>2765314513</v>
      </c>
      <c r="F1301" t="s">
        <v>68</v>
      </c>
      <c r="G1301" t="s">
        <v>69</v>
      </c>
      <c r="H1301" t="s">
        <v>41</v>
      </c>
      <c r="I1301" t="s">
        <v>31</v>
      </c>
      <c r="J1301" t="s">
        <v>18</v>
      </c>
      <c r="K1301">
        <v>298.29000000000002</v>
      </c>
      <c r="L1301">
        <v>31.73</v>
      </c>
      <c r="M1301" t="s">
        <v>19</v>
      </c>
      <c r="N1301">
        <v>0.1063729927252</v>
      </c>
      <c r="O1301" t="s">
        <v>11361</v>
      </c>
      <c r="P1301" t="s">
        <v>11352</v>
      </c>
      <c r="R1301" t="s">
        <v>11353</v>
      </c>
      <c r="S1301">
        <f>IF(SalesData[[#This Row],[Return Status]]="Returned",1,0)</f>
        <v>0</v>
      </c>
      <c r="T1301">
        <v>2081.52</v>
      </c>
      <c r="U1301" s="2">
        <f>EOMONTH(SalesData[[#This Row],[Order Date]],0)</f>
        <v>44985</v>
      </c>
      <c r="V1301" s="9" t="str">
        <f>"Q"&amp;INT((MONTH(SalesData[[#This Row],[Order Date]])+2)/3)&amp;"-"&amp;YEAR(SalesData[[#This Row],[Order Date]])</f>
        <v>Q1-2023</v>
      </c>
    </row>
    <row r="1302" spans="1:22" x14ac:dyDescent="0.35">
      <c r="A1302" t="s">
        <v>1443</v>
      </c>
      <c r="B1302" s="1">
        <v>44972</v>
      </c>
      <c r="C1302" t="s">
        <v>111</v>
      </c>
      <c r="D1302" t="s">
        <v>80</v>
      </c>
      <c r="E1302">
        <v>2168335766</v>
      </c>
      <c r="F1302" t="s">
        <v>64</v>
      </c>
      <c r="G1302" t="s">
        <v>15</v>
      </c>
      <c r="H1302" t="s">
        <v>11357</v>
      </c>
      <c r="I1302" t="s">
        <v>17</v>
      </c>
      <c r="J1302" t="s">
        <v>43</v>
      </c>
      <c r="K1302">
        <v>1521.58</v>
      </c>
      <c r="L1302">
        <v>375.76</v>
      </c>
      <c r="M1302" t="s">
        <v>43</v>
      </c>
      <c r="N1302">
        <v>0.24695382431419999</v>
      </c>
      <c r="O1302" t="s">
        <v>11351</v>
      </c>
      <c r="P1302" t="s">
        <v>11354</v>
      </c>
      <c r="R1302" t="s">
        <v>11353</v>
      </c>
      <c r="S1302">
        <f>IF(SalesData[[#This Row],[Return Status]]="Returned",1,0)</f>
        <v>0</v>
      </c>
      <c r="T1302">
        <v>2085.91</v>
      </c>
      <c r="U1302" s="2">
        <f>EOMONTH(SalesData[[#This Row],[Order Date]],0)</f>
        <v>44985</v>
      </c>
      <c r="V1302" s="9" t="str">
        <f>"Q"&amp;INT((MONTH(SalesData[[#This Row],[Order Date]])+2)/3)&amp;"-"&amp;YEAR(SalesData[[#This Row],[Order Date]])</f>
        <v>Q1-2023</v>
      </c>
    </row>
    <row r="1303" spans="1:22" x14ac:dyDescent="0.35">
      <c r="A1303" t="s">
        <v>1444</v>
      </c>
      <c r="B1303" s="1">
        <v>44960</v>
      </c>
      <c r="C1303" t="s">
        <v>49</v>
      </c>
      <c r="D1303" t="s">
        <v>27</v>
      </c>
      <c r="E1303">
        <v>7852197933</v>
      </c>
      <c r="F1303" t="s">
        <v>312</v>
      </c>
      <c r="G1303" t="s">
        <v>141</v>
      </c>
      <c r="H1303" t="s">
        <v>11357</v>
      </c>
      <c r="I1303" t="s">
        <v>17</v>
      </c>
      <c r="J1303" t="s">
        <v>42</v>
      </c>
      <c r="K1303">
        <v>4354.3</v>
      </c>
      <c r="L1303">
        <v>916.24</v>
      </c>
      <c r="M1303" t="s">
        <v>43</v>
      </c>
      <c r="N1303">
        <v>0.210421881817973</v>
      </c>
      <c r="O1303" t="s">
        <v>11351</v>
      </c>
      <c r="P1303" t="s">
        <v>11354</v>
      </c>
      <c r="R1303" t="s">
        <v>11353</v>
      </c>
      <c r="S1303">
        <f>IF(SalesData[[#This Row],[Return Status]]="Returned",1,0)</f>
        <v>0</v>
      </c>
      <c r="T1303">
        <v>2793.38</v>
      </c>
      <c r="U1303" s="2">
        <f>EOMONTH(SalesData[[#This Row],[Order Date]],0)</f>
        <v>44985</v>
      </c>
      <c r="V1303" s="9" t="str">
        <f>"Q"&amp;INT((MONTH(SalesData[[#This Row],[Order Date]])+2)/3)&amp;"-"&amp;YEAR(SalesData[[#This Row],[Order Date]])</f>
        <v>Q1-2023</v>
      </c>
    </row>
    <row r="1304" spans="1:22" x14ac:dyDescent="0.35">
      <c r="A1304" t="s">
        <v>1445</v>
      </c>
      <c r="B1304" s="1">
        <v>44959</v>
      </c>
      <c r="C1304" t="s">
        <v>194</v>
      </c>
      <c r="D1304" t="s">
        <v>99</v>
      </c>
      <c r="E1304">
        <v>9111532026</v>
      </c>
      <c r="F1304" t="s">
        <v>312</v>
      </c>
      <c r="G1304" t="s">
        <v>141</v>
      </c>
      <c r="H1304" t="s">
        <v>121</v>
      </c>
      <c r="I1304" t="s">
        <v>17</v>
      </c>
      <c r="J1304" t="s">
        <v>65</v>
      </c>
      <c r="K1304">
        <v>3543.92</v>
      </c>
      <c r="L1304">
        <v>1006.18</v>
      </c>
      <c r="M1304" t="s">
        <v>65</v>
      </c>
      <c r="N1304">
        <v>0.28391724418158398</v>
      </c>
      <c r="O1304" t="s">
        <v>11351</v>
      </c>
      <c r="P1304" t="s">
        <v>11354</v>
      </c>
      <c r="R1304" t="s">
        <v>11353</v>
      </c>
      <c r="S1304">
        <f>IF(SalesData[[#This Row],[Return Status]]="Returned",1,0)</f>
        <v>0</v>
      </c>
      <c r="T1304">
        <v>2793.38</v>
      </c>
      <c r="U1304" s="2">
        <f>EOMONTH(SalesData[[#This Row],[Order Date]],0)</f>
        <v>44985</v>
      </c>
      <c r="V1304" s="9" t="str">
        <f>"Q"&amp;INT((MONTH(SalesData[[#This Row],[Order Date]])+2)/3)&amp;"-"&amp;YEAR(SalesData[[#This Row],[Order Date]])</f>
        <v>Q1-2023</v>
      </c>
    </row>
    <row r="1305" spans="1:22" x14ac:dyDescent="0.35">
      <c r="A1305" t="s">
        <v>1446</v>
      </c>
      <c r="B1305" s="1">
        <v>44960</v>
      </c>
      <c r="C1305" t="s">
        <v>97</v>
      </c>
      <c r="D1305" t="s">
        <v>39</v>
      </c>
      <c r="E1305">
        <v>8218893844</v>
      </c>
      <c r="F1305" t="s">
        <v>28</v>
      </c>
      <c r="G1305" t="s">
        <v>29</v>
      </c>
      <c r="H1305" t="s">
        <v>30</v>
      </c>
      <c r="I1305" t="s">
        <v>31</v>
      </c>
      <c r="J1305" t="s">
        <v>65</v>
      </c>
      <c r="K1305">
        <v>3743.7</v>
      </c>
      <c r="L1305">
        <v>388.23</v>
      </c>
      <c r="M1305" t="s">
        <v>65</v>
      </c>
      <c r="N1305">
        <v>0.10370221972914501</v>
      </c>
      <c r="O1305" t="s">
        <v>11351</v>
      </c>
      <c r="P1305" t="s">
        <v>11352</v>
      </c>
      <c r="R1305" t="s">
        <v>11353</v>
      </c>
      <c r="S1305">
        <f>IF(SalesData[[#This Row],[Return Status]]="Returned",1,0)</f>
        <v>0</v>
      </c>
      <c r="T1305">
        <v>2788.38</v>
      </c>
      <c r="U1305" s="2">
        <f>EOMONTH(SalesData[[#This Row],[Order Date]],0)</f>
        <v>44985</v>
      </c>
      <c r="V1305" s="9" t="str">
        <f>"Q"&amp;INT((MONTH(SalesData[[#This Row],[Order Date]])+2)/3)&amp;"-"&amp;YEAR(SalesData[[#This Row],[Order Date]])</f>
        <v>Q1-2023</v>
      </c>
    </row>
    <row r="1306" spans="1:22" x14ac:dyDescent="0.35">
      <c r="A1306" t="s">
        <v>1447</v>
      </c>
      <c r="B1306" s="1">
        <v>44969</v>
      </c>
      <c r="C1306" t="s">
        <v>45</v>
      </c>
      <c r="D1306" t="s">
        <v>80</v>
      </c>
      <c r="E1306">
        <v>6474264404</v>
      </c>
      <c r="F1306" t="s">
        <v>129</v>
      </c>
      <c r="G1306" t="s">
        <v>54</v>
      </c>
      <c r="H1306" t="s">
        <v>55</v>
      </c>
      <c r="I1306" t="s">
        <v>31</v>
      </c>
      <c r="J1306" t="s">
        <v>19</v>
      </c>
      <c r="K1306">
        <v>2044.2</v>
      </c>
      <c r="L1306">
        <v>305.47000000000003</v>
      </c>
      <c r="M1306" t="s">
        <v>19</v>
      </c>
      <c r="N1306">
        <v>0.149432540847275</v>
      </c>
      <c r="O1306" t="s">
        <v>11351</v>
      </c>
      <c r="P1306" t="s">
        <v>11352</v>
      </c>
      <c r="R1306" t="s">
        <v>11353</v>
      </c>
      <c r="S1306">
        <f>IF(SalesData[[#This Row],[Return Status]]="Returned",1,0)</f>
        <v>0</v>
      </c>
      <c r="U1306" s="2">
        <f>EOMONTH(SalesData[[#This Row],[Order Date]],0)</f>
        <v>44985</v>
      </c>
      <c r="V1306" s="9" t="str">
        <f>"Q"&amp;INT((MONTH(SalesData[[#This Row],[Order Date]])+2)/3)&amp;"-"&amp;YEAR(SalesData[[#This Row],[Order Date]])</f>
        <v>Q1-2023</v>
      </c>
    </row>
    <row r="1307" spans="1:22" x14ac:dyDescent="0.35">
      <c r="A1307" t="s">
        <v>1448</v>
      </c>
      <c r="B1307" s="1">
        <v>44984</v>
      </c>
      <c r="C1307" t="s">
        <v>184</v>
      </c>
      <c r="D1307" t="s">
        <v>72</v>
      </c>
      <c r="E1307">
        <v>6871446939</v>
      </c>
      <c r="F1307" t="s">
        <v>109</v>
      </c>
      <c r="G1307" t="s">
        <v>11378</v>
      </c>
      <c r="H1307" t="s">
        <v>60</v>
      </c>
      <c r="I1307" t="s">
        <v>31</v>
      </c>
      <c r="J1307" t="s">
        <v>19</v>
      </c>
      <c r="K1307">
        <v>2028.81</v>
      </c>
      <c r="L1307">
        <v>418.89</v>
      </c>
      <c r="M1307" t="s">
        <v>19</v>
      </c>
      <c r="N1307">
        <v>0.20647078829461599</v>
      </c>
      <c r="O1307" t="s">
        <v>11351</v>
      </c>
      <c r="P1307" t="s">
        <v>11354</v>
      </c>
      <c r="R1307" t="s">
        <v>11353</v>
      </c>
      <c r="S1307">
        <f>IF(SalesData[[#This Row],[Return Status]]="Returned",1,0)</f>
        <v>0</v>
      </c>
      <c r="U1307" s="2">
        <f>EOMONTH(SalesData[[#This Row],[Order Date]],0)</f>
        <v>44985</v>
      </c>
      <c r="V1307" s="9" t="str">
        <f>"Q"&amp;INT((MONTH(SalesData[[#This Row],[Order Date]])+2)/3)&amp;"-"&amp;YEAR(SalesData[[#This Row],[Order Date]])</f>
        <v>Q1-2023</v>
      </c>
    </row>
    <row r="1308" spans="1:22" x14ac:dyDescent="0.35">
      <c r="A1308" t="s">
        <v>1449</v>
      </c>
      <c r="B1308" s="1">
        <v>44965</v>
      </c>
      <c r="C1308" t="s">
        <v>188</v>
      </c>
      <c r="D1308" t="s">
        <v>80</v>
      </c>
      <c r="E1308">
        <v>4966681182</v>
      </c>
      <c r="F1308" t="s">
        <v>58</v>
      </c>
      <c r="G1308" t="s">
        <v>59</v>
      </c>
      <c r="H1308" t="s">
        <v>60</v>
      </c>
      <c r="I1308" t="s">
        <v>31</v>
      </c>
      <c r="J1308" t="s">
        <v>19</v>
      </c>
      <c r="K1308">
        <v>1346.12</v>
      </c>
      <c r="L1308">
        <v>243.98</v>
      </c>
      <c r="M1308" t="s">
        <v>19</v>
      </c>
      <c r="N1308">
        <v>0.18124684277776101</v>
      </c>
      <c r="O1308" t="s">
        <v>11351</v>
      </c>
      <c r="P1308" t="s">
        <v>11352</v>
      </c>
      <c r="R1308" t="s">
        <v>11353</v>
      </c>
      <c r="S1308">
        <f>IF(SalesData[[#This Row],[Return Status]]="Returned",1,0)</f>
        <v>0</v>
      </c>
      <c r="T1308">
        <v>2183.56</v>
      </c>
      <c r="U1308" s="2">
        <f>EOMONTH(SalesData[[#This Row],[Order Date]],0)</f>
        <v>44985</v>
      </c>
      <c r="V1308" s="9" t="str">
        <f>"Q"&amp;INT((MONTH(SalesData[[#This Row],[Order Date]])+2)/3)&amp;"-"&amp;YEAR(SalesData[[#This Row],[Order Date]])</f>
        <v>Q1-2023</v>
      </c>
    </row>
    <row r="1309" spans="1:22" x14ac:dyDescent="0.35">
      <c r="A1309" t="s">
        <v>1450</v>
      </c>
      <c r="B1309" s="1">
        <v>44968</v>
      </c>
      <c r="C1309" t="s">
        <v>49</v>
      </c>
      <c r="D1309" t="s">
        <v>72</v>
      </c>
      <c r="E1309">
        <v>613867485</v>
      </c>
      <c r="F1309" t="s">
        <v>172</v>
      </c>
      <c r="G1309" t="s">
        <v>141</v>
      </c>
      <c r="H1309" t="s">
        <v>121</v>
      </c>
      <c r="I1309" t="s">
        <v>17</v>
      </c>
      <c r="J1309" t="s">
        <v>61</v>
      </c>
      <c r="K1309">
        <v>2928.93</v>
      </c>
      <c r="L1309">
        <v>630.75</v>
      </c>
      <c r="M1309" t="s">
        <v>62</v>
      </c>
      <c r="N1309">
        <v>0.21535168133072499</v>
      </c>
      <c r="O1309" t="s">
        <v>11351</v>
      </c>
      <c r="P1309" t="s">
        <v>11354</v>
      </c>
      <c r="R1309" t="s">
        <v>11353</v>
      </c>
      <c r="S1309">
        <f>IF(SalesData[[#This Row],[Return Status]]="Returned",1,0)</f>
        <v>0</v>
      </c>
      <c r="T1309">
        <v>2793.38</v>
      </c>
      <c r="U1309" s="2">
        <f>EOMONTH(SalesData[[#This Row],[Order Date]],0)</f>
        <v>44985</v>
      </c>
      <c r="V1309" s="9" t="str">
        <f>"Q"&amp;INT((MONTH(SalesData[[#This Row],[Order Date]])+2)/3)&amp;"-"&amp;YEAR(SalesData[[#This Row],[Order Date]])</f>
        <v>Q1-2023</v>
      </c>
    </row>
    <row r="1310" spans="1:22" x14ac:dyDescent="0.35">
      <c r="A1310" t="s">
        <v>1451</v>
      </c>
      <c r="B1310" s="1">
        <v>44977</v>
      </c>
      <c r="C1310" t="s">
        <v>124</v>
      </c>
      <c r="D1310" t="s">
        <v>80</v>
      </c>
      <c r="E1310">
        <v>8005512676</v>
      </c>
      <c r="F1310" t="s">
        <v>33</v>
      </c>
      <c r="G1310" t="s">
        <v>34</v>
      </c>
      <c r="H1310" t="s">
        <v>11357</v>
      </c>
      <c r="I1310" t="s">
        <v>36</v>
      </c>
      <c r="J1310" t="s">
        <v>62</v>
      </c>
      <c r="K1310">
        <v>844.73</v>
      </c>
      <c r="L1310">
        <v>33.65</v>
      </c>
      <c r="M1310" t="s">
        <v>62</v>
      </c>
      <c r="N1310">
        <v>3.9835213618552703E-2</v>
      </c>
      <c r="O1310" t="s">
        <v>11355</v>
      </c>
      <c r="P1310" t="s">
        <v>11356</v>
      </c>
      <c r="R1310" t="s">
        <v>11353</v>
      </c>
      <c r="S1310">
        <f>IF(SalesData[[#This Row],[Return Status]]="Returned",1,0)</f>
        <v>0</v>
      </c>
      <c r="U1310" s="2">
        <f>EOMONTH(SalesData[[#This Row],[Order Date]],0)</f>
        <v>44985</v>
      </c>
      <c r="V1310" s="9" t="str">
        <f>"Q"&amp;INT((MONTH(SalesData[[#This Row],[Order Date]])+2)/3)&amp;"-"&amp;YEAR(SalesData[[#This Row],[Order Date]])</f>
        <v>Q1-2023</v>
      </c>
    </row>
    <row r="1311" spans="1:22" x14ac:dyDescent="0.35">
      <c r="A1311" t="s">
        <v>1452</v>
      </c>
      <c r="B1311" s="1">
        <v>44967</v>
      </c>
      <c r="C1311" t="s">
        <v>144</v>
      </c>
      <c r="D1311" t="s">
        <v>145</v>
      </c>
      <c r="E1311">
        <v>1867471520</v>
      </c>
      <c r="F1311" t="s">
        <v>22</v>
      </c>
      <c r="G1311" t="s">
        <v>23</v>
      </c>
      <c r="H1311" t="s">
        <v>24</v>
      </c>
      <c r="I1311" t="s">
        <v>17</v>
      </c>
      <c r="J1311" t="s">
        <v>42</v>
      </c>
      <c r="K1311">
        <v>3359.94</v>
      </c>
      <c r="L1311">
        <v>697.18</v>
      </c>
      <c r="M1311" t="s">
        <v>43</v>
      </c>
      <c r="N1311">
        <v>0.20749775293606401</v>
      </c>
      <c r="O1311" t="s">
        <v>11351</v>
      </c>
      <c r="P1311" t="s">
        <v>11354</v>
      </c>
      <c r="R1311" t="s">
        <v>11353</v>
      </c>
      <c r="S1311">
        <f>IF(SalesData[[#This Row],[Return Status]]="Returned",1,0)</f>
        <v>0</v>
      </c>
      <c r="T1311">
        <v>2821.33</v>
      </c>
      <c r="U1311" s="2">
        <f>EOMONTH(SalesData[[#This Row],[Order Date]],0)</f>
        <v>44985</v>
      </c>
      <c r="V1311" s="9" t="str">
        <f>"Q"&amp;INT((MONTH(SalesData[[#This Row],[Order Date]])+2)/3)&amp;"-"&amp;YEAR(SalesData[[#This Row],[Order Date]])</f>
        <v>Q1-2023</v>
      </c>
    </row>
    <row r="1312" spans="1:22" x14ac:dyDescent="0.35">
      <c r="A1312" t="s">
        <v>1453</v>
      </c>
      <c r="B1312" s="1">
        <v>44962</v>
      </c>
      <c r="C1312" t="s">
        <v>49</v>
      </c>
      <c r="D1312" t="s">
        <v>46</v>
      </c>
      <c r="E1312">
        <v>8143229876</v>
      </c>
      <c r="F1312" t="s">
        <v>83</v>
      </c>
      <c r="G1312" t="s">
        <v>84</v>
      </c>
      <c r="H1312" t="s">
        <v>85</v>
      </c>
      <c r="I1312" t="s">
        <v>31</v>
      </c>
      <c r="J1312" t="s">
        <v>19</v>
      </c>
      <c r="K1312">
        <v>3901.49</v>
      </c>
      <c r="L1312">
        <v>252.78</v>
      </c>
      <c r="M1312" t="s">
        <v>19</v>
      </c>
      <c r="N1312">
        <v>6.4790631271642404E-2</v>
      </c>
      <c r="O1312" t="s">
        <v>11351</v>
      </c>
      <c r="P1312" t="s">
        <v>11356</v>
      </c>
      <c r="R1312" t="s">
        <v>11353</v>
      </c>
      <c r="S1312">
        <f>IF(SalesData[[#This Row],[Return Status]]="Returned",1,0)</f>
        <v>0</v>
      </c>
      <c r="T1312">
        <v>847.14</v>
      </c>
      <c r="U1312" s="2">
        <f>EOMONTH(SalesData[[#This Row],[Order Date]],0)</f>
        <v>44985</v>
      </c>
      <c r="V1312" s="9" t="str">
        <f>"Q"&amp;INT((MONTH(SalesData[[#This Row],[Order Date]])+2)/3)&amp;"-"&amp;YEAR(SalesData[[#This Row],[Order Date]])</f>
        <v>Q1-2023</v>
      </c>
    </row>
    <row r="1313" spans="1:22" x14ac:dyDescent="0.35">
      <c r="A1313" t="s">
        <v>1454</v>
      </c>
      <c r="B1313" s="1">
        <v>44977</v>
      </c>
      <c r="C1313" t="s">
        <v>97</v>
      </c>
      <c r="D1313" t="s">
        <v>46</v>
      </c>
      <c r="E1313">
        <v>5229184574</v>
      </c>
      <c r="F1313" t="s">
        <v>357</v>
      </c>
      <c r="G1313" t="s">
        <v>266</v>
      </c>
      <c r="H1313" t="s">
        <v>165</v>
      </c>
      <c r="I1313" t="s">
        <v>36</v>
      </c>
      <c r="J1313" t="s">
        <v>62</v>
      </c>
      <c r="K1313">
        <v>2375.9499999999998</v>
      </c>
      <c r="L1313">
        <v>522.44000000000005</v>
      </c>
      <c r="M1313" t="s">
        <v>62</v>
      </c>
      <c r="N1313">
        <v>0.219886782129254</v>
      </c>
      <c r="O1313" t="s">
        <v>11351</v>
      </c>
      <c r="P1313" t="s">
        <v>11354</v>
      </c>
      <c r="R1313" t="s">
        <v>11353</v>
      </c>
      <c r="S1313">
        <f>IF(SalesData[[#This Row],[Return Status]]="Returned",1,0)</f>
        <v>0</v>
      </c>
      <c r="U1313" s="2">
        <f>EOMONTH(SalesData[[#This Row],[Order Date]],0)</f>
        <v>44985</v>
      </c>
      <c r="V1313" s="9" t="str">
        <f>"Q"&amp;INT((MONTH(SalesData[[#This Row],[Order Date]])+2)/3)&amp;"-"&amp;YEAR(SalesData[[#This Row],[Order Date]])</f>
        <v>Q1-2023</v>
      </c>
    </row>
    <row r="1314" spans="1:22" x14ac:dyDescent="0.35">
      <c r="A1314" t="s">
        <v>1455</v>
      </c>
      <c r="B1314" s="1">
        <v>44962</v>
      </c>
      <c r="C1314" t="s">
        <v>144</v>
      </c>
      <c r="D1314" t="s">
        <v>99</v>
      </c>
      <c r="E1314">
        <v>407751306</v>
      </c>
      <c r="F1314" t="s">
        <v>33</v>
      </c>
      <c r="G1314" t="s">
        <v>34</v>
      </c>
      <c r="H1314" t="s">
        <v>35</v>
      </c>
      <c r="I1314" t="s">
        <v>36</v>
      </c>
      <c r="J1314" t="s">
        <v>18</v>
      </c>
      <c r="K1314">
        <v>561.5</v>
      </c>
      <c r="L1314">
        <v>100.19</v>
      </c>
      <c r="M1314" t="s">
        <v>19</v>
      </c>
      <c r="N1314">
        <v>0.178432769367765</v>
      </c>
      <c r="O1314" t="s">
        <v>11355</v>
      </c>
      <c r="P1314" t="s">
        <v>11352</v>
      </c>
      <c r="R1314" t="s">
        <v>11353</v>
      </c>
      <c r="S1314">
        <f>IF(SalesData[[#This Row],[Return Status]]="Returned",1,0)</f>
        <v>0</v>
      </c>
      <c r="U1314" s="2">
        <f>EOMONTH(SalesData[[#This Row],[Order Date]],0)</f>
        <v>44985</v>
      </c>
      <c r="V1314" s="9" t="str">
        <f>"Q"&amp;INT((MONTH(SalesData[[#This Row],[Order Date]])+2)/3)&amp;"-"&amp;YEAR(SalesData[[#This Row],[Order Date]])</f>
        <v>Q1-2023</v>
      </c>
    </row>
    <row r="1315" spans="1:22" x14ac:dyDescent="0.35">
      <c r="A1315" t="s">
        <v>1456</v>
      </c>
      <c r="B1315" s="1">
        <v>44980</v>
      </c>
      <c r="C1315" t="s">
        <v>21</v>
      </c>
      <c r="D1315" t="s">
        <v>46</v>
      </c>
      <c r="E1315">
        <v>4319274312</v>
      </c>
      <c r="F1315" t="s">
        <v>28</v>
      </c>
      <c r="G1315" t="s">
        <v>29</v>
      </c>
      <c r="H1315" t="s">
        <v>30</v>
      </c>
      <c r="I1315" t="s">
        <v>31</v>
      </c>
      <c r="J1315" t="s">
        <v>62</v>
      </c>
      <c r="K1315">
        <v>1123.8900000000001</v>
      </c>
      <c r="L1315">
        <v>155.61000000000001</v>
      </c>
      <c r="M1315" t="s">
        <v>62</v>
      </c>
      <c r="N1315">
        <v>0.13845661052238201</v>
      </c>
      <c r="O1315" t="s">
        <v>11351</v>
      </c>
      <c r="P1315" t="s">
        <v>11352</v>
      </c>
      <c r="R1315" t="s">
        <v>11353</v>
      </c>
      <c r="S1315">
        <f>IF(SalesData[[#This Row],[Return Status]]="Returned",1,0)</f>
        <v>0</v>
      </c>
      <c r="T1315">
        <v>2788.38</v>
      </c>
      <c r="U1315" s="2">
        <f>EOMONTH(SalesData[[#This Row],[Order Date]],0)</f>
        <v>44985</v>
      </c>
      <c r="V1315" s="9" t="str">
        <f>"Q"&amp;INT((MONTH(SalesData[[#This Row],[Order Date]])+2)/3)&amp;"-"&amp;YEAR(SalesData[[#This Row],[Order Date]])</f>
        <v>Q1-2023</v>
      </c>
    </row>
    <row r="1316" spans="1:22" x14ac:dyDescent="0.35">
      <c r="A1316" t="s">
        <v>1457</v>
      </c>
      <c r="B1316" s="1">
        <v>44982</v>
      </c>
      <c r="C1316" t="s">
        <v>38</v>
      </c>
      <c r="D1316" t="s">
        <v>27</v>
      </c>
      <c r="E1316">
        <v>2672036702</v>
      </c>
      <c r="F1316" t="s">
        <v>22</v>
      </c>
      <c r="G1316" t="s">
        <v>11368</v>
      </c>
      <c r="H1316" t="s">
        <v>24</v>
      </c>
      <c r="I1316" t="s">
        <v>17</v>
      </c>
      <c r="J1316" t="s">
        <v>65</v>
      </c>
      <c r="K1316">
        <v>4519.03</v>
      </c>
      <c r="L1316">
        <v>1167.1500000000001</v>
      </c>
      <c r="M1316" t="s">
        <v>65</v>
      </c>
      <c r="N1316">
        <v>0.25827445270334598</v>
      </c>
      <c r="O1316" t="s">
        <v>11351</v>
      </c>
      <c r="P1316" t="s">
        <v>11354</v>
      </c>
      <c r="R1316" t="s">
        <v>11353</v>
      </c>
      <c r="S1316">
        <f>IF(SalesData[[#This Row],[Return Status]]="Returned",1,0)</f>
        <v>0</v>
      </c>
      <c r="U1316" s="2">
        <f>EOMONTH(SalesData[[#This Row],[Order Date]],0)</f>
        <v>44985</v>
      </c>
      <c r="V1316" s="9" t="str">
        <f>"Q"&amp;INT((MONTH(SalesData[[#This Row],[Order Date]])+2)/3)&amp;"-"&amp;YEAR(SalesData[[#This Row],[Order Date]])</f>
        <v>Q1-2023</v>
      </c>
    </row>
    <row r="1317" spans="1:22" x14ac:dyDescent="0.35">
      <c r="A1317" t="s">
        <v>1458</v>
      </c>
      <c r="B1317" s="1">
        <v>44981</v>
      </c>
      <c r="C1317" t="s">
        <v>38</v>
      </c>
      <c r="D1317" t="s">
        <v>13</v>
      </c>
      <c r="E1317">
        <v>2181679323</v>
      </c>
      <c r="F1317" t="s">
        <v>33</v>
      </c>
      <c r="G1317" t="s">
        <v>34</v>
      </c>
      <c r="H1317" t="s">
        <v>35</v>
      </c>
      <c r="I1317" t="s">
        <v>36</v>
      </c>
      <c r="J1317" t="s">
        <v>43</v>
      </c>
      <c r="K1317">
        <v>103.16</v>
      </c>
      <c r="L1317">
        <v>27.19</v>
      </c>
      <c r="M1317" t="s">
        <v>43</v>
      </c>
      <c r="N1317">
        <v>0.26357115160915101</v>
      </c>
      <c r="O1317" t="s">
        <v>11361</v>
      </c>
      <c r="P1317" t="s">
        <v>11354</v>
      </c>
      <c r="R1317" t="s">
        <v>11353</v>
      </c>
      <c r="S1317">
        <f>IF(SalesData[[#This Row],[Return Status]]="Returned",1,0)</f>
        <v>0</v>
      </c>
      <c r="U1317" s="2">
        <f>EOMONTH(SalesData[[#This Row],[Order Date]],0)</f>
        <v>44985</v>
      </c>
      <c r="V1317" s="9" t="str">
        <f>"Q"&amp;INT((MONTH(SalesData[[#This Row],[Order Date]])+2)/3)&amp;"-"&amp;YEAR(SalesData[[#This Row],[Order Date]])</f>
        <v>Q1-2023</v>
      </c>
    </row>
    <row r="1318" spans="1:22" x14ac:dyDescent="0.35">
      <c r="A1318" t="s">
        <v>1459</v>
      </c>
      <c r="B1318" s="1">
        <v>44973</v>
      </c>
      <c r="C1318" t="s">
        <v>26</v>
      </c>
      <c r="D1318" t="s">
        <v>39</v>
      </c>
      <c r="E1318">
        <v>9432183024</v>
      </c>
      <c r="F1318" t="s">
        <v>181</v>
      </c>
      <c r="G1318" t="s">
        <v>54</v>
      </c>
      <c r="H1318" t="s">
        <v>11357</v>
      </c>
      <c r="I1318" t="s">
        <v>31</v>
      </c>
      <c r="J1318" t="s">
        <v>18</v>
      </c>
      <c r="K1318">
        <v>3147.84</v>
      </c>
      <c r="L1318">
        <v>675.87</v>
      </c>
      <c r="M1318" t="s">
        <v>19</v>
      </c>
      <c r="N1318">
        <v>0.21470913388228099</v>
      </c>
      <c r="O1318" t="s">
        <v>11351</v>
      </c>
      <c r="P1318" t="s">
        <v>11354</v>
      </c>
      <c r="R1318" t="s">
        <v>11353</v>
      </c>
      <c r="S1318">
        <f>IF(SalesData[[#This Row],[Return Status]]="Returned",1,0)</f>
        <v>0</v>
      </c>
      <c r="U1318" s="2">
        <f>EOMONTH(SalesData[[#This Row],[Order Date]],0)</f>
        <v>44985</v>
      </c>
      <c r="V1318" s="9" t="str">
        <f>"Q"&amp;INT((MONTH(SalesData[[#This Row],[Order Date]])+2)/3)&amp;"-"&amp;YEAR(SalesData[[#This Row],[Order Date]])</f>
        <v>Q1-2023</v>
      </c>
    </row>
    <row r="1319" spans="1:22" x14ac:dyDescent="0.35">
      <c r="A1319" t="s">
        <v>1460</v>
      </c>
      <c r="B1319" s="1">
        <v>44959</v>
      </c>
      <c r="C1319" t="s">
        <v>139</v>
      </c>
      <c r="D1319" t="s">
        <v>46</v>
      </c>
      <c r="E1319">
        <v>5109334653</v>
      </c>
      <c r="F1319" t="s">
        <v>109</v>
      </c>
      <c r="G1319" t="s">
        <v>280</v>
      </c>
      <c r="H1319" t="s">
        <v>60</v>
      </c>
      <c r="I1319" t="s">
        <v>31</v>
      </c>
      <c r="J1319" t="s">
        <v>43</v>
      </c>
      <c r="K1319">
        <v>3549.17</v>
      </c>
      <c r="L1319">
        <v>459.41</v>
      </c>
      <c r="M1319" t="s">
        <v>43</v>
      </c>
      <c r="N1319">
        <v>0.12944153140029899</v>
      </c>
      <c r="O1319" t="s">
        <v>11351</v>
      </c>
      <c r="P1319" t="s">
        <v>11352</v>
      </c>
      <c r="R1319" t="s">
        <v>11353</v>
      </c>
      <c r="S1319">
        <f>IF(SalesData[[#This Row],[Return Status]]="Returned",1,0)</f>
        <v>0</v>
      </c>
      <c r="U1319" s="2">
        <f>EOMONTH(SalesData[[#This Row],[Order Date]],0)</f>
        <v>44985</v>
      </c>
      <c r="V1319" s="9" t="str">
        <f>"Q"&amp;INT((MONTH(SalesData[[#This Row],[Order Date]])+2)/3)&amp;"-"&amp;YEAR(SalesData[[#This Row],[Order Date]])</f>
        <v>Q1-2023</v>
      </c>
    </row>
    <row r="1320" spans="1:22" x14ac:dyDescent="0.35">
      <c r="A1320" t="s">
        <v>1461</v>
      </c>
      <c r="B1320" s="1">
        <v>44960</v>
      </c>
      <c r="C1320" t="s">
        <v>325</v>
      </c>
      <c r="D1320" t="s">
        <v>72</v>
      </c>
      <c r="E1320">
        <v>3770217047</v>
      </c>
      <c r="F1320" t="s">
        <v>156</v>
      </c>
      <c r="G1320" t="s">
        <v>84</v>
      </c>
      <c r="H1320" t="s">
        <v>85</v>
      </c>
      <c r="I1320" t="s">
        <v>31</v>
      </c>
      <c r="J1320" t="s">
        <v>42</v>
      </c>
      <c r="K1320">
        <v>2767.96</v>
      </c>
      <c r="L1320">
        <v>591.21</v>
      </c>
      <c r="M1320" t="s">
        <v>43</v>
      </c>
      <c r="N1320">
        <v>0.213590514313791</v>
      </c>
      <c r="O1320" t="s">
        <v>11351</v>
      </c>
      <c r="P1320" t="s">
        <v>11354</v>
      </c>
      <c r="R1320" t="s">
        <v>11353</v>
      </c>
      <c r="S1320">
        <f>IF(SalesData[[#This Row],[Return Status]]="Returned",1,0)</f>
        <v>0</v>
      </c>
      <c r="T1320">
        <v>847.14</v>
      </c>
      <c r="U1320" s="2">
        <f>EOMONTH(SalesData[[#This Row],[Order Date]],0)</f>
        <v>44985</v>
      </c>
      <c r="V1320" s="9" t="str">
        <f>"Q"&amp;INT((MONTH(SalesData[[#This Row],[Order Date]])+2)/3)&amp;"-"&amp;YEAR(SalesData[[#This Row],[Order Date]])</f>
        <v>Q1-2023</v>
      </c>
    </row>
    <row r="1321" spans="1:22" x14ac:dyDescent="0.35">
      <c r="A1321" t="s">
        <v>1462</v>
      </c>
      <c r="B1321" s="1">
        <v>44980</v>
      </c>
      <c r="C1321" t="s">
        <v>184</v>
      </c>
      <c r="D1321" t="s">
        <v>80</v>
      </c>
      <c r="E1321">
        <v>9750591739</v>
      </c>
      <c r="F1321" t="s">
        <v>206</v>
      </c>
      <c r="G1321" t="s">
        <v>11379</v>
      </c>
      <c r="H1321" t="s">
        <v>11357</v>
      </c>
      <c r="I1321" t="s">
        <v>31</v>
      </c>
      <c r="J1321" t="s">
        <v>65</v>
      </c>
      <c r="K1321">
        <v>3611.12</v>
      </c>
      <c r="L1321">
        <v>978.5</v>
      </c>
      <c r="M1321" t="s">
        <v>65</v>
      </c>
      <c r="N1321">
        <v>0.27096856376968897</v>
      </c>
      <c r="O1321" t="s">
        <v>11351</v>
      </c>
      <c r="P1321" t="s">
        <v>11354</v>
      </c>
      <c r="R1321" t="s">
        <v>11353</v>
      </c>
      <c r="S1321">
        <f>IF(SalesData[[#This Row],[Return Status]]="Returned",1,0)</f>
        <v>0</v>
      </c>
      <c r="U1321" s="2">
        <f>EOMONTH(SalesData[[#This Row],[Order Date]],0)</f>
        <v>44985</v>
      </c>
      <c r="V1321" s="9" t="str">
        <f>"Q"&amp;INT((MONTH(SalesData[[#This Row],[Order Date]])+2)/3)&amp;"-"&amp;YEAR(SalesData[[#This Row],[Order Date]])</f>
        <v>Q1-2023</v>
      </c>
    </row>
    <row r="1322" spans="1:22" x14ac:dyDescent="0.35">
      <c r="A1322" t="s">
        <v>1463</v>
      </c>
      <c r="B1322" s="1">
        <v>44984</v>
      </c>
      <c r="C1322" t="s">
        <v>49</v>
      </c>
      <c r="D1322" t="s">
        <v>80</v>
      </c>
      <c r="E1322">
        <v>4708944065</v>
      </c>
      <c r="F1322" t="s">
        <v>185</v>
      </c>
      <c r="G1322" t="s">
        <v>164</v>
      </c>
      <c r="H1322" t="s">
        <v>165</v>
      </c>
      <c r="I1322" t="s">
        <v>36</v>
      </c>
      <c r="J1322" t="s">
        <v>42</v>
      </c>
      <c r="K1322">
        <v>2863.25</v>
      </c>
      <c r="L1322">
        <v>805.94</v>
      </c>
      <c r="M1322" t="s">
        <v>43</v>
      </c>
      <c r="N1322">
        <v>0.281477342181088</v>
      </c>
      <c r="O1322" t="s">
        <v>11351</v>
      </c>
      <c r="P1322" t="s">
        <v>11354</v>
      </c>
      <c r="Q1322" t="s">
        <v>11365</v>
      </c>
      <c r="R1322" t="s">
        <v>11360</v>
      </c>
      <c r="S1322">
        <f>IF(SalesData[[#This Row],[Return Status]]="Returned",1,0)</f>
        <v>1</v>
      </c>
      <c r="U1322" s="2">
        <f>EOMONTH(SalesData[[#This Row],[Order Date]],0)</f>
        <v>44985</v>
      </c>
      <c r="V1322" s="9" t="str">
        <f>"Q"&amp;INT((MONTH(SalesData[[#This Row],[Order Date]])+2)/3)&amp;"-"&amp;YEAR(SalesData[[#This Row],[Order Date]])</f>
        <v>Q1-2023</v>
      </c>
    </row>
    <row r="1323" spans="1:22" x14ac:dyDescent="0.35">
      <c r="A1323" t="s">
        <v>1464</v>
      </c>
      <c r="B1323" s="1">
        <v>44982</v>
      </c>
      <c r="C1323" t="s">
        <v>26</v>
      </c>
      <c r="D1323" t="s">
        <v>145</v>
      </c>
      <c r="E1323">
        <v>785622719</v>
      </c>
      <c r="F1323" t="s">
        <v>127</v>
      </c>
      <c r="G1323" t="s">
        <v>11370</v>
      </c>
      <c r="H1323" t="s">
        <v>30</v>
      </c>
      <c r="I1323" t="s">
        <v>31</v>
      </c>
      <c r="J1323" t="s">
        <v>62</v>
      </c>
      <c r="K1323">
        <v>3942.43</v>
      </c>
      <c r="L1323">
        <v>990.15</v>
      </c>
      <c r="M1323" t="s">
        <v>62</v>
      </c>
      <c r="N1323">
        <v>0.25115220815588402</v>
      </c>
      <c r="O1323" t="s">
        <v>11351</v>
      </c>
      <c r="P1323" t="s">
        <v>11354</v>
      </c>
      <c r="R1323" t="s">
        <v>11353</v>
      </c>
      <c r="S1323">
        <f>IF(SalesData[[#This Row],[Return Status]]="Returned",1,0)</f>
        <v>0</v>
      </c>
      <c r="U1323" s="2">
        <f>EOMONTH(SalesData[[#This Row],[Order Date]],0)</f>
        <v>44985</v>
      </c>
      <c r="V1323" s="9" t="str">
        <f>"Q"&amp;INT((MONTH(SalesData[[#This Row],[Order Date]])+2)/3)&amp;"-"&amp;YEAR(SalesData[[#This Row],[Order Date]])</f>
        <v>Q1-2023</v>
      </c>
    </row>
    <row r="1324" spans="1:22" x14ac:dyDescent="0.35">
      <c r="A1324" t="s">
        <v>1465</v>
      </c>
      <c r="B1324" s="1">
        <v>44982</v>
      </c>
      <c r="C1324" t="s">
        <v>12</v>
      </c>
      <c r="D1324" t="s">
        <v>99</v>
      </c>
      <c r="E1324">
        <v>6091949081</v>
      </c>
      <c r="F1324" t="s">
        <v>312</v>
      </c>
      <c r="G1324" t="s">
        <v>11367</v>
      </c>
      <c r="H1324" t="s">
        <v>121</v>
      </c>
      <c r="I1324" t="s">
        <v>17</v>
      </c>
      <c r="J1324" t="s">
        <v>62</v>
      </c>
      <c r="K1324">
        <v>2507.98</v>
      </c>
      <c r="L1324">
        <v>350.31</v>
      </c>
      <c r="M1324" t="s">
        <v>62</v>
      </c>
      <c r="N1324">
        <v>0.139678147353647</v>
      </c>
      <c r="O1324" t="s">
        <v>11351</v>
      </c>
      <c r="P1324" t="s">
        <v>11352</v>
      </c>
      <c r="R1324" t="s">
        <v>11353</v>
      </c>
      <c r="S1324">
        <f>IF(SalesData[[#This Row],[Return Status]]="Returned",1,0)</f>
        <v>0</v>
      </c>
      <c r="U1324" s="2">
        <f>EOMONTH(SalesData[[#This Row],[Order Date]],0)</f>
        <v>44985</v>
      </c>
      <c r="V1324" s="9" t="str">
        <f>"Q"&amp;INT((MONTH(SalesData[[#This Row],[Order Date]])+2)/3)&amp;"-"&amp;YEAR(SalesData[[#This Row],[Order Date]])</f>
        <v>Q1-2023</v>
      </c>
    </row>
    <row r="1325" spans="1:22" x14ac:dyDescent="0.35">
      <c r="A1325" t="s">
        <v>1466</v>
      </c>
      <c r="B1325" s="1">
        <v>44983</v>
      </c>
      <c r="C1325" t="s">
        <v>113</v>
      </c>
      <c r="D1325" t="s">
        <v>13</v>
      </c>
      <c r="E1325">
        <v>4972682119</v>
      </c>
      <c r="F1325" t="s">
        <v>129</v>
      </c>
      <c r="G1325" t="s">
        <v>54</v>
      </c>
      <c r="H1325" t="s">
        <v>55</v>
      </c>
      <c r="I1325" t="s">
        <v>31</v>
      </c>
      <c r="J1325" t="s">
        <v>42</v>
      </c>
      <c r="K1325">
        <v>1543.43</v>
      </c>
      <c r="L1325">
        <v>58.04</v>
      </c>
      <c r="M1325" t="s">
        <v>43</v>
      </c>
      <c r="N1325">
        <v>3.76045560861199E-2</v>
      </c>
      <c r="O1325" t="s">
        <v>11351</v>
      </c>
      <c r="P1325" t="s">
        <v>11356</v>
      </c>
      <c r="R1325" t="s">
        <v>11353</v>
      </c>
      <c r="S1325">
        <f>IF(SalesData[[#This Row],[Return Status]]="Returned",1,0)</f>
        <v>0</v>
      </c>
      <c r="U1325" s="2">
        <f>EOMONTH(SalesData[[#This Row],[Order Date]],0)</f>
        <v>44985</v>
      </c>
      <c r="V1325" s="9" t="str">
        <f>"Q"&amp;INT((MONTH(SalesData[[#This Row],[Order Date]])+2)/3)&amp;"-"&amp;YEAR(SalesData[[#This Row],[Order Date]])</f>
        <v>Q1-2023</v>
      </c>
    </row>
    <row r="1326" spans="1:22" x14ac:dyDescent="0.35">
      <c r="A1326" t="s">
        <v>1467</v>
      </c>
      <c r="B1326" s="1">
        <v>44973</v>
      </c>
      <c r="C1326" t="s">
        <v>111</v>
      </c>
      <c r="D1326" t="s">
        <v>13</v>
      </c>
      <c r="E1326">
        <v>9220513563</v>
      </c>
      <c r="F1326" t="s">
        <v>238</v>
      </c>
      <c r="G1326" t="s">
        <v>74</v>
      </c>
      <c r="H1326" t="s">
        <v>11357</v>
      </c>
      <c r="I1326" t="s">
        <v>36</v>
      </c>
      <c r="J1326" t="s">
        <v>43</v>
      </c>
      <c r="K1326">
        <v>1771.5</v>
      </c>
      <c r="L1326">
        <v>76.44</v>
      </c>
      <c r="M1326" t="s">
        <v>43</v>
      </c>
      <c r="N1326">
        <v>4.3149872988992401E-2</v>
      </c>
      <c r="O1326" t="s">
        <v>11351</v>
      </c>
      <c r="P1326" t="s">
        <v>11356</v>
      </c>
      <c r="R1326" t="s">
        <v>11353</v>
      </c>
      <c r="S1326">
        <f>IF(SalesData[[#This Row],[Return Status]]="Returned",1,0)</f>
        <v>0</v>
      </c>
      <c r="T1326">
        <v>2420.2800000000002</v>
      </c>
      <c r="U1326" s="2">
        <f>EOMONTH(SalesData[[#This Row],[Order Date]],0)</f>
        <v>44985</v>
      </c>
      <c r="V1326" s="9" t="str">
        <f>"Q"&amp;INT((MONTH(SalesData[[#This Row],[Order Date]])+2)/3)&amp;"-"&amp;YEAR(SalesData[[#This Row],[Order Date]])</f>
        <v>Q1-2023</v>
      </c>
    </row>
    <row r="1327" spans="1:22" x14ac:dyDescent="0.35">
      <c r="A1327" t="s">
        <v>1468</v>
      </c>
      <c r="B1327" s="1">
        <v>44970</v>
      </c>
      <c r="C1327" t="s">
        <v>52</v>
      </c>
      <c r="D1327" t="s">
        <v>13</v>
      </c>
      <c r="E1327">
        <v>8217748747</v>
      </c>
      <c r="F1327" t="s">
        <v>185</v>
      </c>
      <c r="G1327" t="s">
        <v>164</v>
      </c>
      <c r="H1327" t="s">
        <v>165</v>
      </c>
      <c r="I1327" t="s">
        <v>36</v>
      </c>
      <c r="J1327" t="s">
        <v>62</v>
      </c>
      <c r="K1327">
        <v>3279.93</v>
      </c>
      <c r="L1327">
        <v>370.18</v>
      </c>
      <c r="M1327" t="s">
        <v>62</v>
      </c>
      <c r="N1327">
        <v>0.11286216474132101</v>
      </c>
      <c r="O1327" t="s">
        <v>11351</v>
      </c>
      <c r="P1327" t="s">
        <v>11352</v>
      </c>
      <c r="R1327" t="s">
        <v>11353</v>
      </c>
      <c r="S1327">
        <f>IF(SalesData[[#This Row],[Return Status]]="Returned",1,0)</f>
        <v>0</v>
      </c>
      <c r="U1327" s="2">
        <f>EOMONTH(SalesData[[#This Row],[Order Date]],0)</f>
        <v>44985</v>
      </c>
      <c r="V1327" s="9" t="str">
        <f>"Q"&amp;INT((MONTH(SalesData[[#This Row],[Order Date]])+2)/3)&amp;"-"&amp;YEAR(SalesData[[#This Row],[Order Date]])</f>
        <v>Q1-2023</v>
      </c>
    </row>
    <row r="1328" spans="1:22" x14ac:dyDescent="0.35">
      <c r="A1328" t="s">
        <v>1469</v>
      </c>
      <c r="B1328" s="1">
        <v>44980</v>
      </c>
      <c r="C1328" t="s">
        <v>57</v>
      </c>
      <c r="D1328" t="s">
        <v>13</v>
      </c>
      <c r="E1328">
        <v>9306469126</v>
      </c>
      <c r="F1328" t="s">
        <v>33</v>
      </c>
      <c r="G1328" t="s">
        <v>11382</v>
      </c>
      <c r="H1328" t="s">
        <v>35</v>
      </c>
      <c r="I1328" t="s">
        <v>36</v>
      </c>
      <c r="J1328" t="s">
        <v>19</v>
      </c>
      <c r="K1328">
        <v>1069.8800000000001</v>
      </c>
      <c r="L1328">
        <v>101.13</v>
      </c>
      <c r="M1328" t="s">
        <v>19</v>
      </c>
      <c r="N1328">
        <v>9.4524619583504693E-2</v>
      </c>
      <c r="O1328" t="s">
        <v>11351</v>
      </c>
      <c r="P1328" t="s">
        <v>11356</v>
      </c>
      <c r="R1328" t="s">
        <v>11353</v>
      </c>
      <c r="S1328">
        <f>IF(SalesData[[#This Row],[Return Status]]="Returned",1,0)</f>
        <v>0</v>
      </c>
      <c r="U1328" s="2">
        <f>EOMONTH(SalesData[[#This Row],[Order Date]],0)</f>
        <v>44985</v>
      </c>
      <c r="V1328" s="9" t="str">
        <f>"Q"&amp;INT((MONTH(SalesData[[#This Row],[Order Date]])+2)/3)&amp;"-"&amp;YEAR(SalesData[[#This Row],[Order Date]])</f>
        <v>Q1-2023</v>
      </c>
    </row>
    <row r="1329" spans="1:22" x14ac:dyDescent="0.35">
      <c r="A1329" t="s">
        <v>1470</v>
      </c>
      <c r="B1329" s="1">
        <v>44969</v>
      </c>
      <c r="C1329" t="s">
        <v>184</v>
      </c>
      <c r="D1329" t="s">
        <v>145</v>
      </c>
      <c r="E1329">
        <v>8753355262</v>
      </c>
      <c r="F1329" t="s">
        <v>137</v>
      </c>
      <c r="G1329" t="s">
        <v>34</v>
      </c>
      <c r="H1329" t="s">
        <v>35</v>
      </c>
      <c r="I1329" t="s">
        <v>36</v>
      </c>
      <c r="J1329" t="s">
        <v>18</v>
      </c>
      <c r="K1329">
        <v>1282.83</v>
      </c>
      <c r="L1329">
        <v>213.12</v>
      </c>
      <c r="M1329" t="s">
        <v>19</v>
      </c>
      <c r="N1329">
        <v>0.16613269100348399</v>
      </c>
      <c r="O1329" t="s">
        <v>11351</v>
      </c>
      <c r="P1329" t="s">
        <v>11352</v>
      </c>
      <c r="R1329" t="s">
        <v>11353</v>
      </c>
      <c r="S1329">
        <f>IF(SalesData[[#This Row],[Return Status]]="Returned",1,0)</f>
        <v>0</v>
      </c>
      <c r="U1329" s="2">
        <f>EOMONTH(SalesData[[#This Row],[Order Date]],0)</f>
        <v>44985</v>
      </c>
      <c r="V1329" s="9" t="str">
        <f>"Q"&amp;INT((MONTH(SalesData[[#This Row],[Order Date]])+2)/3)&amp;"-"&amp;YEAR(SalesData[[#This Row],[Order Date]])</f>
        <v>Q1-2023</v>
      </c>
    </row>
    <row r="1330" spans="1:22" x14ac:dyDescent="0.35">
      <c r="A1330" t="s">
        <v>1471</v>
      </c>
      <c r="B1330" s="1">
        <v>44977</v>
      </c>
      <c r="C1330" t="s">
        <v>26</v>
      </c>
      <c r="D1330" t="s">
        <v>39</v>
      </c>
      <c r="E1330">
        <v>3922293177</v>
      </c>
      <c r="F1330" t="s">
        <v>357</v>
      </c>
      <c r="G1330" t="s">
        <v>266</v>
      </c>
      <c r="H1330" t="s">
        <v>165</v>
      </c>
      <c r="I1330" t="s">
        <v>36</v>
      </c>
      <c r="J1330" t="s">
        <v>61</v>
      </c>
      <c r="K1330">
        <v>2846.94</v>
      </c>
      <c r="L1330">
        <v>298.26</v>
      </c>
      <c r="M1330" t="s">
        <v>62</v>
      </c>
      <c r="N1330">
        <v>0.10476511623005801</v>
      </c>
      <c r="O1330" t="s">
        <v>11351</v>
      </c>
      <c r="P1330" t="s">
        <v>11352</v>
      </c>
      <c r="R1330" t="s">
        <v>11353</v>
      </c>
      <c r="S1330">
        <f>IF(SalesData[[#This Row],[Return Status]]="Returned",1,0)</f>
        <v>0</v>
      </c>
      <c r="U1330" s="2">
        <f>EOMONTH(SalesData[[#This Row],[Order Date]],0)</f>
        <v>44985</v>
      </c>
      <c r="V1330" s="9" t="str">
        <f>"Q"&amp;INT((MONTH(SalesData[[#This Row],[Order Date]])+2)/3)&amp;"-"&amp;YEAR(SalesData[[#This Row],[Order Date]])</f>
        <v>Q1-2023</v>
      </c>
    </row>
    <row r="1331" spans="1:22" x14ac:dyDescent="0.35">
      <c r="A1331" t="s">
        <v>1472</v>
      </c>
      <c r="B1331" s="1">
        <v>44976</v>
      </c>
      <c r="C1331" t="s">
        <v>94</v>
      </c>
      <c r="D1331" t="s">
        <v>39</v>
      </c>
      <c r="E1331">
        <v>7917431243</v>
      </c>
      <c r="F1331" t="s">
        <v>95</v>
      </c>
      <c r="G1331" t="s">
        <v>59</v>
      </c>
      <c r="H1331" t="s">
        <v>11357</v>
      </c>
      <c r="I1331" t="s">
        <v>31</v>
      </c>
      <c r="J1331" t="s">
        <v>61</v>
      </c>
      <c r="K1331">
        <v>362.17</v>
      </c>
      <c r="L1331">
        <v>43.18</v>
      </c>
      <c r="M1331" t="s">
        <v>62</v>
      </c>
      <c r="N1331">
        <v>0.119225777949582</v>
      </c>
      <c r="O1331" t="s">
        <v>11361</v>
      </c>
      <c r="P1331" t="s">
        <v>11352</v>
      </c>
      <c r="R1331" t="s">
        <v>11353</v>
      </c>
      <c r="S1331">
        <f>IF(SalesData[[#This Row],[Return Status]]="Returned",1,0)</f>
        <v>0</v>
      </c>
      <c r="T1331">
        <v>2183.56</v>
      </c>
      <c r="U1331" s="2">
        <f>EOMONTH(SalesData[[#This Row],[Order Date]],0)</f>
        <v>44985</v>
      </c>
      <c r="V1331" s="9" t="str">
        <f>"Q"&amp;INT((MONTH(SalesData[[#This Row],[Order Date]])+2)/3)&amp;"-"&amp;YEAR(SalesData[[#This Row],[Order Date]])</f>
        <v>Q1-2023</v>
      </c>
    </row>
    <row r="1332" spans="1:22" x14ac:dyDescent="0.35">
      <c r="A1332" t="s">
        <v>1473</v>
      </c>
      <c r="B1332" s="1">
        <v>44965</v>
      </c>
      <c r="C1332" t="s">
        <v>67</v>
      </c>
      <c r="D1332" t="s">
        <v>99</v>
      </c>
      <c r="E1332">
        <v>6957562943</v>
      </c>
      <c r="F1332" t="s">
        <v>127</v>
      </c>
      <c r="G1332" t="s">
        <v>29</v>
      </c>
      <c r="H1332" t="s">
        <v>30</v>
      </c>
      <c r="I1332" t="s">
        <v>31</v>
      </c>
      <c r="J1332" t="s">
        <v>19</v>
      </c>
      <c r="K1332">
        <v>4882.87</v>
      </c>
      <c r="L1332">
        <v>1209.8699999999999</v>
      </c>
      <c r="M1332" t="s">
        <v>19</v>
      </c>
      <c r="N1332">
        <v>0.24777845816087701</v>
      </c>
      <c r="O1332" t="s">
        <v>11351</v>
      </c>
      <c r="P1332" t="s">
        <v>11354</v>
      </c>
      <c r="R1332" t="s">
        <v>11353</v>
      </c>
      <c r="S1332">
        <f>IF(SalesData[[#This Row],[Return Status]]="Returned",1,0)</f>
        <v>0</v>
      </c>
      <c r="T1332">
        <v>2788.38</v>
      </c>
      <c r="U1332" s="2">
        <f>EOMONTH(SalesData[[#This Row],[Order Date]],0)</f>
        <v>44985</v>
      </c>
      <c r="V1332" s="9" t="str">
        <f>"Q"&amp;INT((MONTH(SalesData[[#This Row],[Order Date]])+2)/3)&amp;"-"&amp;YEAR(SalesData[[#This Row],[Order Date]])</f>
        <v>Q1-2023</v>
      </c>
    </row>
    <row r="1333" spans="1:22" x14ac:dyDescent="0.35">
      <c r="A1333" t="s">
        <v>1474</v>
      </c>
      <c r="B1333" s="1">
        <v>44977</v>
      </c>
      <c r="C1333" t="s">
        <v>144</v>
      </c>
      <c r="D1333" t="s">
        <v>72</v>
      </c>
      <c r="E1333">
        <v>4101042797</v>
      </c>
      <c r="F1333" t="s">
        <v>222</v>
      </c>
      <c r="G1333" t="s">
        <v>164</v>
      </c>
      <c r="H1333" t="s">
        <v>165</v>
      </c>
      <c r="I1333" t="s">
        <v>36</v>
      </c>
      <c r="J1333" t="s">
        <v>65</v>
      </c>
      <c r="K1333">
        <v>4605.7</v>
      </c>
      <c r="L1333">
        <v>139.91</v>
      </c>
      <c r="M1333" t="s">
        <v>65</v>
      </c>
      <c r="N1333">
        <v>3.0377575612827602E-2</v>
      </c>
      <c r="O1333" t="s">
        <v>11351</v>
      </c>
      <c r="P1333" t="s">
        <v>11356</v>
      </c>
      <c r="R1333" t="s">
        <v>11353</v>
      </c>
      <c r="S1333">
        <f>IF(SalesData[[#This Row],[Return Status]]="Returned",1,0)</f>
        <v>0</v>
      </c>
      <c r="U1333" s="2">
        <f>EOMONTH(SalesData[[#This Row],[Order Date]],0)</f>
        <v>44985</v>
      </c>
      <c r="V1333" s="9" t="str">
        <f>"Q"&amp;INT((MONTH(SalesData[[#This Row],[Order Date]])+2)/3)&amp;"-"&amp;YEAR(SalesData[[#This Row],[Order Date]])</f>
        <v>Q1-2023</v>
      </c>
    </row>
    <row r="1334" spans="1:22" x14ac:dyDescent="0.35">
      <c r="A1334" t="s">
        <v>1475</v>
      </c>
      <c r="B1334" s="1">
        <v>44984</v>
      </c>
      <c r="C1334" t="s">
        <v>67</v>
      </c>
      <c r="D1334" t="s">
        <v>13</v>
      </c>
      <c r="E1334">
        <v>3293575384</v>
      </c>
      <c r="F1334" t="s">
        <v>152</v>
      </c>
      <c r="G1334" t="s">
        <v>11368</v>
      </c>
      <c r="H1334" t="s">
        <v>24</v>
      </c>
      <c r="I1334" t="s">
        <v>17</v>
      </c>
      <c r="J1334" t="s">
        <v>42</v>
      </c>
      <c r="K1334">
        <v>4278.3500000000004</v>
      </c>
      <c r="L1334">
        <v>474.4</v>
      </c>
      <c r="M1334" t="s">
        <v>43</v>
      </c>
      <c r="N1334">
        <v>0.110883868781189</v>
      </c>
      <c r="O1334" t="s">
        <v>11351</v>
      </c>
      <c r="P1334" t="s">
        <v>11352</v>
      </c>
      <c r="R1334" t="s">
        <v>11353</v>
      </c>
      <c r="S1334">
        <f>IF(SalesData[[#This Row],[Return Status]]="Returned",1,0)</f>
        <v>0</v>
      </c>
      <c r="U1334" s="2">
        <f>EOMONTH(SalesData[[#This Row],[Order Date]],0)</f>
        <v>44985</v>
      </c>
      <c r="V1334" s="9" t="str">
        <f>"Q"&amp;INT((MONTH(SalesData[[#This Row],[Order Date]])+2)/3)&amp;"-"&amp;YEAR(SalesData[[#This Row],[Order Date]])</f>
        <v>Q1-2023</v>
      </c>
    </row>
    <row r="1335" spans="1:22" x14ac:dyDescent="0.35">
      <c r="A1335" t="s">
        <v>1476</v>
      </c>
      <c r="B1335" s="1">
        <v>44962</v>
      </c>
      <c r="C1335" t="s">
        <v>21</v>
      </c>
      <c r="D1335" t="s">
        <v>27</v>
      </c>
      <c r="E1335">
        <v>5462021354</v>
      </c>
      <c r="F1335" t="s">
        <v>83</v>
      </c>
      <c r="G1335" t="s">
        <v>84</v>
      </c>
      <c r="H1335" t="s">
        <v>85</v>
      </c>
      <c r="I1335" t="s">
        <v>31</v>
      </c>
      <c r="J1335" t="s">
        <v>19</v>
      </c>
      <c r="K1335">
        <v>2461.15</v>
      </c>
      <c r="L1335">
        <v>645.38</v>
      </c>
      <c r="M1335" t="s">
        <v>19</v>
      </c>
      <c r="N1335">
        <v>0.26222700769965301</v>
      </c>
      <c r="O1335" t="s">
        <v>11351</v>
      </c>
      <c r="P1335" t="s">
        <v>11354</v>
      </c>
      <c r="R1335" t="s">
        <v>11353</v>
      </c>
      <c r="S1335">
        <f>IF(SalesData[[#This Row],[Return Status]]="Returned",1,0)</f>
        <v>0</v>
      </c>
      <c r="T1335">
        <v>847.14</v>
      </c>
      <c r="U1335" s="2">
        <f>EOMONTH(SalesData[[#This Row],[Order Date]],0)</f>
        <v>44985</v>
      </c>
      <c r="V1335" s="9" t="str">
        <f>"Q"&amp;INT((MONTH(SalesData[[#This Row],[Order Date]])+2)/3)&amp;"-"&amp;YEAR(SalesData[[#This Row],[Order Date]])</f>
        <v>Q1-2023</v>
      </c>
    </row>
    <row r="1336" spans="1:22" x14ac:dyDescent="0.35">
      <c r="A1336" t="s">
        <v>1477</v>
      </c>
      <c r="B1336" s="1">
        <v>44969</v>
      </c>
      <c r="C1336" t="s">
        <v>188</v>
      </c>
      <c r="D1336" t="s">
        <v>27</v>
      </c>
      <c r="E1336">
        <v>4700603981</v>
      </c>
      <c r="F1336" t="s">
        <v>137</v>
      </c>
      <c r="G1336" t="s">
        <v>34</v>
      </c>
      <c r="H1336" t="s">
        <v>35</v>
      </c>
      <c r="I1336" t="s">
        <v>36</v>
      </c>
      <c r="J1336" t="s">
        <v>43</v>
      </c>
      <c r="K1336">
        <v>965.63</v>
      </c>
      <c r="L1336">
        <v>63.77</v>
      </c>
      <c r="M1336" t="s">
        <v>43</v>
      </c>
      <c r="N1336">
        <v>6.6039787496246005E-2</v>
      </c>
      <c r="O1336" t="s">
        <v>11355</v>
      </c>
      <c r="P1336" t="s">
        <v>11356</v>
      </c>
      <c r="R1336" t="s">
        <v>11353</v>
      </c>
      <c r="S1336">
        <f>IF(SalesData[[#This Row],[Return Status]]="Returned",1,0)</f>
        <v>0</v>
      </c>
      <c r="U1336" s="2">
        <f>EOMONTH(SalesData[[#This Row],[Order Date]],0)</f>
        <v>44985</v>
      </c>
      <c r="V1336" s="9" t="str">
        <f>"Q"&amp;INT((MONTH(SalesData[[#This Row],[Order Date]])+2)/3)&amp;"-"&amp;YEAR(SalesData[[#This Row],[Order Date]])</f>
        <v>Q1-2023</v>
      </c>
    </row>
    <row r="1337" spans="1:22" x14ac:dyDescent="0.35">
      <c r="A1337" t="s">
        <v>1478</v>
      </c>
      <c r="B1337" s="1">
        <v>44962</v>
      </c>
      <c r="C1337" t="s">
        <v>132</v>
      </c>
      <c r="D1337" t="s">
        <v>13</v>
      </c>
      <c r="E1337">
        <v>7561680956</v>
      </c>
      <c r="F1337" t="s">
        <v>107</v>
      </c>
      <c r="G1337" t="s">
        <v>15</v>
      </c>
      <c r="H1337" t="s">
        <v>16</v>
      </c>
      <c r="I1337" t="s">
        <v>17</v>
      </c>
      <c r="J1337" t="s">
        <v>62</v>
      </c>
      <c r="K1337">
        <v>626.79999999999995</v>
      </c>
      <c r="L1337">
        <v>55.75</v>
      </c>
      <c r="M1337" t="s">
        <v>62</v>
      </c>
      <c r="N1337">
        <v>8.8943841735800902E-2</v>
      </c>
      <c r="O1337" t="s">
        <v>11355</v>
      </c>
      <c r="P1337" t="s">
        <v>11356</v>
      </c>
      <c r="R1337" t="s">
        <v>11353</v>
      </c>
      <c r="S1337">
        <f>IF(SalesData[[#This Row],[Return Status]]="Returned",1,0)</f>
        <v>0</v>
      </c>
      <c r="T1337">
        <v>2085.91</v>
      </c>
      <c r="U1337" s="2">
        <f>EOMONTH(SalesData[[#This Row],[Order Date]],0)</f>
        <v>44985</v>
      </c>
      <c r="V1337" s="9" t="str">
        <f>"Q"&amp;INT((MONTH(SalesData[[#This Row],[Order Date]])+2)/3)&amp;"-"&amp;YEAR(SalesData[[#This Row],[Order Date]])</f>
        <v>Q1-2023</v>
      </c>
    </row>
    <row r="1338" spans="1:22" x14ac:dyDescent="0.35">
      <c r="A1338" t="s">
        <v>1479</v>
      </c>
      <c r="B1338" s="1">
        <v>44958</v>
      </c>
      <c r="C1338" t="s">
        <v>52</v>
      </c>
      <c r="D1338" t="s">
        <v>13</v>
      </c>
      <c r="E1338">
        <v>5658179157</v>
      </c>
      <c r="F1338" t="s">
        <v>100</v>
      </c>
      <c r="G1338" t="s">
        <v>11382</v>
      </c>
      <c r="H1338" t="s">
        <v>35</v>
      </c>
      <c r="I1338" t="s">
        <v>36</v>
      </c>
      <c r="J1338" t="s">
        <v>42</v>
      </c>
      <c r="K1338">
        <v>2971.39</v>
      </c>
      <c r="L1338">
        <v>225.68</v>
      </c>
      <c r="M1338" t="s">
        <v>43</v>
      </c>
      <c r="N1338">
        <v>7.5950985902220894E-2</v>
      </c>
      <c r="O1338" t="s">
        <v>11351</v>
      </c>
      <c r="P1338" t="s">
        <v>11356</v>
      </c>
      <c r="R1338" t="s">
        <v>11353</v>
      </c>
      <c r="S1338">
        <f>IF(SalesData[[#This Row],[Return Status]]="Returned",1,0)</f>
        <v>0</v>
      </c>
      <c r="U1338" s="2">
        <f>EOMONTH(SalesData[[#This Row],[Order Date]],0)</f>
        <v>44985</v>
      </c>
      <c r="V1338" s="9" t="str">
        <f>"Q"&amp;INT((MONTH(SalesData[[#This Row],[Order Date]])+2)/3)&amp;"-"&amp;YEAR(SalesData[[#This Row],[Order Date]])</f>
        <v>Q1-2023</v>
      </c>
    </row>
    <row r="1339" spans="1:22" x14ac:dyDescent="0.35">
      <c r="A1339" t="s">
        <v>1480</v>
      </c>
      <c r="B1339" s="1">
        <v>44962</v>
      </c>
      <c r="C1339" t="s">
        <v>106</v>
      </c>
      <c r="D1339" t="s">
        <v>72</v>
      </c>
      <c r="E1339">
        <v>8141401385</v>
      </c>
      <c r="F1339" t="s">
        <v>100</v>
      </c>
      <c r="G1339" t="s">
        <v>34</v>
      </c>
      <c r="H1339" t="s">
        <v>11357</v>
      </c>
      <c r="I1339" t="s">
        <v>36</v>
      </c>
      <c r="J1339" t="s">
        <v>18</v>
      </c>
      <c r="K1339">
        <v>4276.51</v>
      </c>
      <c r="L1339">
        <v>604.23</v>
      </c>
      <c r="M1339" t="s">
        <v>19</v>
      </c>
      <c r="N1339">
        <v>0.141290444778569</v>
      </c>
      <c r="O1339" t="s">
        <v>11351</v>
      </c>
      <c r="P1339" t="s">
        <v>11352</v>
      </c>
      <c r="R1339" t="s">
        <v>11353</v>
      </c>
      <c r="S1339">
        <f>IF(SalesData[[#This Row],[Return Status]]="Returned",1,0)</f>
        <v>0</v>
      </c>
      <c r="U1339" s="2">
        <f>EOMONTH(SalesData[[#This Row],[Order Date]],0)</f>
        <v>44985</v>
      </c>
      <c r="V1339" s="9" t="str">
        <f>"Q"&amp;INT((MONTH(SalesData[[#This Row],[Order Date]])+2)/3)&amp;"-"&amp;YEAR(SalesData[[#This Row],[Order Date]])</f>
        <v>Q1-2023</v>
      </c>
    </row>
    <row r="1340" spans="1:22" x14ac:dyDescent="0.35">
      <c r="A1340" t="s">
        <v>1481</v>
      </c>
      <c r="B1340" s="1">
        <v>44959</v>
      </c>
      <c r="C1340" t="s">
        <v>113</v>
      </c>
      <c r="D1340" t="s">
        <v>72</v>
      </c>
      <c r="E1340">
        <v>4698886659</v>
      </c>
      <c r="F1340" t="s">
        <v>387</v>
      </c>
      <c r="G1340" t="s">
        <v>89</v>
      </c>
      <c r="H1340" t="s">
        <v>90</v>
      </c>
      <c r="I1340" t="s">
        <v>31</v>
      </c>
      <c r="J1340" t="s">
        <v>65</v>
      </c>
      <c r="K1340">
        <v>1251.52</v>
      </c>
      <c r="L1340">
        <v>167.84</v>
      </c>
      <c r="M1340" t="s">
        <v>65</v>
      </c>
      <c r="N1340">
        <v>0.134108923548964</v>
      </c>
      <c r="O1340" t="s">
        <v>11351</v>
      </c>
      <c r="P1340" t="s">
        <v>11352</v>
      </c>
      <c r="R1340" t="s">
        <v>11353</v>
      </c>
      <c r="S1340">
        <f>IF(SalesData[[#This Row],[Return Status]]="Returned",1,0)</f>
        <v>0</v>
      </c>
      <c r="T1340">
        <v>207.68</v>
      </c>
      <c r="U1340" s="2">
        <f>EOMONTH(SalesData[[#This Row],[Order Date]],0)</f>
        <v>44985</v>
      </c>
      <c r="V1340" s="9" t="str">
        <f>"Q"&amp;INT((MONTH(SalesData[[#This Row],[Order Date]])+2)/3)&amp;"-"&amp;YEAR(SalesData[[#This Row],[Order Date]])</f>
        <v>Q1-2023</v>
      </c>
    </row>
    <row r="1341" spans="1:22" x14ac:dyDescent="0.35">
      <c r="A1341" t="s">
        <v>1482</v>
      </c>
      <c r="B1341" s="1">
        <v>44962</v>
      </c>
      <c r="C1341" t="s">
        <v>106</v>
      </c>
      <c r="D1341" t="s">
        <v>27</v>
      </c>
      <c r="E1341">
        <v>3218011308</v>
      </c>
      <c r="F1341" t="s">
        <v>58</v>
      </c>
      <c r="G1341" t="s">
        <v>59</v>
      </c>
      <c r="H1341" t="s">
        <v>60</v>
      </c>
      <c r="I1341" t="s">
        <v>31</v>
      </c>
      <c r="J1341" t="s">
        <v>43</v>
      </c>
      <c r="K1341">
        <v>4438.3100000000004</v>
      </c>
      <c r="L1341">
        <v>415.75</v>
      </c>
      <c r="M1341" t="s">
        <v>43</v>
      </c>
      <c r="N1341">
        <v>9.3673042216519398E-2</v>
      </c>
      <c r="O1341" t="s">
        <v>11351</v>
      </c>
      <c r="P1341" t="s">
        <v>11356</v>
      </c>
      <c r="R1341" t="s">
        <v>11353</v>
      </c>
      <c r="S1341">
        <f>IF(SalesData[[#This Row],[Return Status]]="Returned",1,0)</f>
        <v>0</v>
      </c>
      <c r="T1341">
        <v>2183.56</v>
      </c>
      <c r="U1341" s="2">
        <f>EOMONTH(SalesData[[#This Row],[Order Date]],0)</f>
        <v>44985</v>
      </c>
      <c r="V1341" s="9" t="str">
        <f>"Q"&amp;INT((MONTH(SalesData[[#This Row],[Order Date]])+2)/3)&amp;"-"&amp;YEAR(SalesData[[#This Row],[Order Date]])</f>
        <v>Q1-2023</v>
      </c>
    </row>
    <row r="1342" spans="1:22" x14ac:dyDescent="0.35">
      <c r="A1342" t="s">
        <v>1483</v>
      </c>
      <c r="B1342" s="1">
        <v>44958</v>
      </c>
      <c r="C1342" t="s">
        <v>132</v>
      </c>
      <c r="D1342" t="s">
        <v>72</v>
      </c>
      <c r="E1342">
        <v>6267132025</v>
      </c>
      <c r="F1342" t="s">
        <v>83</v>
      </c>
      <c r="G1342" t="s">
        <v>84</v>
      </c>
      <c r="H1342" t="s">
        <v>85</v>
      </c>
      <c r="I1342" t="s">
        <v>31</v>
      </c>
      <c r="J1342" t="s">
        <v>18</v>
      </c>
      <c r="K1342">
        <v>4071.44</v>
      </c>
      <c r="L1342">
        <v>643.29999999999995</v>
      </c>
      <c r="M1342" t="s">
        <v>19</v>
      </c>
      <c r="N1342">
        <v>0.15800306525455399</v>
      </c>
      <c r="O1342" t="s">
        <v>11351</v>
      </c>
      <c r="P1342" t="s">
        <v>11352</v>
      </c>
      <c r="R1342" t="s">
        <v>11353</v>
      </c>
      <c r="S1342">
        <f>IF(SalesData[[#This Row],[Return Status]]="Returned",1,0)</f>
        <v>0</v>
      </c>
      <c r="T1342">
        <v>847.14</v>
      </c>
      <c r="U1342" s="2">
        <f>EOMONTH(SalesData[[#This Row],[Order Date]],0)</f>
        <v>44985</v>
      </c>
      <c r="V1342" s="9" t="str">
        <f>"Q"&amp;INT((MONTH(SalesData[[#This Row],[Order Date]])+2)/3)&amp;"-"&amp;YEAR(SalesData[[#This Row],[Order Date]])</f>
        <v>Q1-2023</v>
      </c>
    </row>
    <row r="1343" spans="1:22" x14ac:dyDescent="0.35">
      <c r="A1343" t="s">
        <v>1484</v>
      </c>
      <c r="B1343" s="1">
        <v>44967</v>
      </c>
      <c r="C1343" t="s">
        <v>77</v>
      </c>
      <c r="D1343" t="s">
        <v>80</v>
      </c>
      <c r="E1343">
        <v>6740877210</v>
      </c>
      <c r="F1343" t="s">
        <v>83</v>
      </c>
      <c r="G1343" t="s">
        <v>84</v>
      </c>
      <c r="H1343" t="s">
        <v>11357</v>
      </c>
      <c r="I1343" t="s">
        <v>31</v>
      </c>
      <c r="J1343" t="s">
        <v>19</v>
      </c>
      <c r="K1343">
        <v>121.91</v>
      </c>
      <c r="L1343">
        <v>31.06</v>
      </c>
      <c r="M1343" t="s">
        <v>19</v>
      </c>
      <c r="N1343">
        <v>0.25477811500287101</v>
      </c>
      <c r="O1343" t="s">
        <v>11361</v>
      </c>
      <c r="P1343" t="s">
        <v>11354</v>
      </c>
      <c r="R1343" t="s">
        <v>11353</v>
      </c>
      <c r="S1343">
        <f>IF(SalesData[[#This Row],[Return Status]]="Returned",1,0)</f>
        <v>0</v>
      </c>
      <c r="T1343">
        <v>847.14</v>
      </c>
      <c r="U1343" s="2">
        <f>EOMONTH(SalesData[[#This Row],[Order Date]],0)</f>
        <v>44985</v>
      </c>
      <c r="V1343" s="9" t="str">
        <f>"Q"&amp;INT((MONTH(SalesData[[#This Row],[Order Date]])+2)/3)&amp;"-"&amp;YEAR(SalesData[[#This Row],[Order Date]])</f>
        <v>Q1-2023</v>
      </c>
    </row>
    <row r="1344" spans="1:22" x14ac:dyDescent="0.35">
      <c r="A1344" t="s">
        <v>1485</v>
      </c>
      <c r="B1344" s="1">
        <v>44958</v>
      </c>
      <c r="C1344" t="s">
        <v>77</v>
      </c>
      <c r="D1344" t="s">
        <v>39</v>
      </c>
      <c r="E1344">
        <v>2542654168</v>
      </c>
      <c r="F1344" t="s">
        <v>137</v>
      </c>
      <c r="G1344" t="s">
        <v>34</v>
      </c>
      <c r="H1344" t="s">
        <v>35</v>
      </c>
      <c r="I1344" t="s">
        <v>36</v>
      </c>
      <c r="J1344" t="s">
        <v>65</v>
      </c>
      <c r="K1344">
        <v>3767.23</v>
      </c>
      <c r="L1344">
        <v>1082.8699999999999</v>
      </c>
      <c r="M1344" t="s">
        <v>65</v>
      </c>
      <c r="N1344">
        <v>0.287444621114187</v>
      </c>
      <c r="O1344" t="s">
        <v>11351</v>
      </c>
      <c r="P1344" t="s">
        <v>11354</v>
      </c>
      <c r="R1344" t="s">
        <v>11353</v>
      </c>
      <c r="S1344">
        <f>IF(SalesData[[#This Row],[Return Status]]="Returned",1,0)</f>
        <v>0</v>
      </c>
      <c r="U1344" s="2">
        <f>EOMONTH(SalesData[[#This Row],[Order Date]],0)</f>
        <v>44985</v>
      </c>
      <c r="V1344" s="9" t="str">
        <f>"Q"&amp;INT((MONTH(SalesData[[#This Row],[Order Date]])+2)/3)&amp;"-"&amp;YEAR(SalesData[[#This Row],[Order Date]])</f>
        <v>Q1-2023</v>
      </c>
    </row>
    <row r="1345" spans="1:22" x14ac:dyDescent="0.35">
      <c r="A1345" t="s">
        <v>1486</v>
      </c>
      <c r="B1345" s="1">
        <v>44984</v>
      </c>
      <c r="C1345" t="s">
        <v>12</v>
      </c>
      <c r="D1345" t="s">
        <v>145</v>
      </c>
      <c r="E1345">
        <v>8936327868</v>
      </c>
      <c r="F1345" t="s">
        <v>133</v>
      </c>
      <c r="G1345" t="s">
        <v>89</v>
      </c>
      <c r="H1345" t="s">
        <v>90</v>
      </c>
      <c r="I1345" t="s">
        <v>31</v>
      </c>
      <c r="J1345" t="s">
        <v>65</v>
      </c>
      <c r="K1345">
        <v>1774.36</v>
      </c>
      <c r="L1345">
        <v>491.15</v>
      </c>
      <c r="M1345" t="s">
        <v>65</v>
      </c>
      <c r="N1345">
        <v>0.27680403074911503</v>
      </c>
      <c r="O1345" t="s">
        <v>11351</v>
      </c>
      <c r="P1345" t="s">
        <v>11354</v>
      </c>
      <c r="R1345" t="s">
        <v>11353</v>
      </c>
      <c r="S1345">
        <f>IF(SalesData[[#This Row],[Return Status]]="Returned",1,0)</f>
        <v>0</v>
      </c>
      <c r="T1345">
        <v>207.68</v>
      </c>
      <c r="U1345" s="2">
        <f>EOMONTH(SalesData[[#This Row],[Order Date]],0)</f>
        <v>44985</v>
      </c>
      <c r="V1345" s="9" t="str">
        <f>"Q"&amp;INT((MONTH(SalesData[[#This Row],[Order Date]])+2)/3)&amp;"-"&amp;YEAR(SalesData[[#This Row],[Order Date]])</f>
        <v>Q1-2023</v>
      </c>
    </row>
    <row r="1346" spans="1:22" x14ac:dyDescent="0.35">
      <c r="A1346" t="s">
        <v>1487</v>
      </c>
      <c r="B1346" s="1">
        <v>44975</v>
      </c>
      <c r="C1346" t="s">
        <v>49</v>
      </c>
      <c r="D1346" t="s">
        <v>145</v>
      </c>
      <c r="E1346">
        <v>1353470507</v>
      </c>
      <c r="F1346" t="s">
        <v>40</v>
      </c>
      <c r="G1346" t="s">
        <v>457</v>
      </c>
      <c r="H1346" t="s">
        <v>41</v>
      </c>
      <c r="I1346" t="s">
        <v>31</v>
      </c>
      <c r="J1346" t="s">
        <v>62</v>
      </c>
      <c r="K1346">
        <v>2840.39</v>
      </c>
      <c r="L1346">
        <v>590.30999999999995</v>
      </c>
      <c r="M1346" t="s">
        <v>62</v>
      </c>
      <c r="N1346">
        <v>0.20782709416664599</v>
      </c>
      <c r="O1346" t="s">
        <v>11351</v>
      </c>
      <c r="P1346" t="s">
        <v>11354</v>
      </c>
      <c r="R1346" t="s">
        <v>11353</v>
      </c>
      <c r="S1346">
        <f>IF(SalesData[[#This Row],[Return Status]]="Returned",1,0)</f>
        <v>0</v>
      </c>
      <c r="U1346" s="2">
        <f>EOMONTH(SalesData[[#This Row],[Order Date]],0)</f>
        <v>44985</v>
      </c>
      <c r="V1346" s="9" t="str">
        <f>"Q"&amp;INT((MONTH(SalesData[[#This Row],[Order Date]])+2)/3)&amp;"-"&amp;YEAR(SalesData[[#This Row],[Order Date]])</f>
        <v>Q1-2023</v>
      </c>
    </row>
    <row r="1347" spans="1:22" x14ac:dyDescent="0.35">
      <c r="A1347" t="s">
        <v>1488</v>
      </c>
      <c r="B1347" s="1">
        <v>44967</v>
      </c>
      <c r="C1347" t="s">
        <v>113</v>
      </c>
      <c r="D1347" t="s">
        <v>80</v>
      </c>
      <c r="E1347">
        <v>2138059519</v>
      </c>
      <c r="F1347" t="s">
        <v>133</v>
      </c>
      <c r="G1347" t="s">
        <v>89</v>
      </c>
      <c r="H1347" t="s">
        <v>11357</v>
      </c>
      <c r="I1347" t="s">
        <v>31</v>
      </c>
      <c r="J1347" t="s">
        <v>43</v>
      </c>
      <c r="K1347">
        <v>4503.12</v>
      </c>
      <c r="L1347">
        <v>843.56</v>
      </c>
      <c r="M1347" t="s">
        <v>43</v>
      </c>
      <c r="N1347">
        <v>0.18732789710245301</v>
      </c>
      <c r="O1347" t="s">
        <v>11351</v>
      </c>
      <c r="P1347" t="s">
        <v>11352</v>
      </c>
      <c r="R1347" t="s">
        <v>11353</v>
      </c>
      <c r="S1347">
        <f>IF(SalesData[[#This Row],[Return Status]]="Returned",1,0)</f>
        <v>0</v>
      </c>
      <c r="T1347">
        <v>207.68</v>
      </c>
      <c r="U1347" s="2">
        <f>EOMONTH(SalesData[[#This Row],[Order Date]],0)</f>
        <v>44985</v>
      </c>
      <c r="V1347" s="9" t="str">
        <f>"Q"&amp;INT((MONTH(SalesData[[#This Row],[Order Date]])+2)/3)&amp;"-"&amp;YEAR(SalesData[[#This Row],[Order Date]])</f>
        <v>Q1-2023</v>
      </c>
    </row>
    <row r="1348" spans="1:22" x14ac:dyDescent="0.35">
      <c r="A1348" t="s">
        <v>1489</v>
      </c>
      <c r="B1348" s="1">
        <v>44959</v>
      </c>
      <c r="C1348" t="s">
        <v>71</v>
      </c>
      <c r="D1348" t="s">
        <v>80</v>
      </c>
      <c r="E1348">
        <v>3511096745</v>
      </c>
      <c r="F1348" t="s">
        <v>154</v>
      </c>
      <c r="G1348" t="s">
        <v>29</v>
      </c>
      <c r="H1348" t="s">
        <v>30</v>
      </c>
      <c r="I1348" t="s">
        <v>31</v>
      </c>
      <c r="J1348" t="s">
        <v>61</v>
      </c>
      <c r="K1348">
        <v>4715.05</v>
      </c>
      <c r="L1348">
        <v>568.15</v>
      </c>
      <c r="M1348" t="s">
        <v>62</v>
      </c>
      <c r="N1348">
        <v>0.12049713152564701</v>
      </c>
      <c r="O1348" t="s">
        <v>11351</v>
      </c>
      <c r="P1348" t="s">
        <v>11352</v>
      </c>
      <c r="R1348" t="s">
        <v>11353</v>
      </c>
      <c r="S1348">
        <f>IF(SalesData[[#This Row],[Return Status]]="Returned",1,0)</f>
        <v>0</v>
      </c>
      <c r="T1348">
        <v>2788.38</v>
      </c>
      <c r="U1348" s="2">
        <f>EOMONTH(SalesData[[#This Row],[Order Date]],0)</f>
        <v>44985</v>
      </c>
      <c r="V1348" s="9" t="str">
        <f>"Q"&amp;INT((MONTH(SalesData[[#This Row],[Order Date]])+2)/3)&amp;"-"&amp;YEAR(SalesData[[#This Row],[Order Date]])</f>
        <v>Q1-2023</v>
      </c>
    </row>
    <row r="1349" spans="1:22" x14ac:dyDescent="0.35">
      <c r="A1349" t="s">
        <v>1490</v>
      </c>
      <c r="B1349" s="1">
        <v>44969</v>
      </c>
      <c r="C1349" t="s">
        <v>162</v>
      </c>
      <c r="D1349" t="s">
        <v>80</v>
      </c>
      <c r="E1349">
        <v>7870323812</v>
      </c>
      <c r="F1349" t="s">
        <v>292</v>
      </c>
      <c r="G1349" t="s">
        <v>11358</v>
      </c>
      <c r="H1349" t="s">
        <v>41</v>
      </c>
      <c r="I1349" t="s">
        <v>31</v>
      </c>
      <c r="J1349" t="s">
        <v>42</v>
      </c>
      <c r="K1349">
        <v>1779.46</v>
      </c>
      <c r="L1349">
        <v>466.92</v>
      </c>
      <c r="M1349" t="s">
        <v>43</v>
      </c>
      <c r="N1349">
        <v>0.26239420947927999</v>
      </c>
      <c r="O1349" t="s">
        <v>11351</v>
      </c>
      <c r="P1349" t="s">
        <v>11354</v>
      </c>
      <c r="Q1349" t="s">
        <v>11366</v>
      </c>
      <c r="R1349" t="s">
        <v>11360</v>
      </c>
      <c r="S1349">
        <f>IF(SalesData[[#This Row],[Return Status]]="Returned",1,0)</f>
        <v>1</v>
      </c>
      <c r="U1349" s="2">
        <f>EOMONTH(SalesData[[#This Row],[Order Date]],0)</f>
        <v>44985</v>
      </c>
      <c r="V1349" s="9" t="str">
        <f>"Q"&amp;INT((MONTH(SalesData[[#This Row],[Order Date]])+2)/3)&amp;"-"&amp;YEAR(SalesData[[#This Row],[Order Date]])</f>
        <v>Q1-2023</v>
      </c>
    </row>
    <row r="1350" spans="1:22" x14ac:dyDescent="0.35">
      <c r="A1350" t="s">
        <v>1491</v>
      </c>
      <c r="B1350" s="1">
        <v>44973</v>
      </c>
      <c r="C1350" t="s">
        <v>26</v>
      </c>
      <c r="D1350" t="s">
        <v>27</v>
      </c>
      <c r="E1350">
        <v>9637311493</v>
      </c>
      <c r="F1350" t="s">
        <v>312</v>
      </c>
      <c r="G1350" t="s">
        <v>141</v>
      </c>
      <c r="H1350" t="s">
        <v>121</v>
      </c>
      <c r="I1350" t="s">
        <v>17</v>
      </c>
      <c r="J1350" t="s">
        <v>62</v>
      </c>
      <c r="K1350">
        <v>4870.47</v>
      </c>
      <c r="L1350">
        <v>216.91</v>
      </c>
      <c r="M1350" t="s">
        <v>62</v>
      </c>
      <c r="N1350">
        <v>4.4535742957045203E-2</v>
      </c>
      <c r="O1350" t="s">
        <v>11351</v>
      </c>
      <c r="P1350" t="s">
        <v>11356</v>
      </c>
      <c r="R1350" t="s">
        <v>11353</v>
      </c>
      <c r="S1350">
        <f>IF(SalesData[[#This Row],[Return Status]]="Returned",1,0)</f>
        <v>0</v>
      </c>
      <c r="T1350">
        <v>2793.38</v>
      </c>
      <c r="U1350" s="2">
        <f>EOMONTH(SalesData[[#This Row],[Order Date]],0)</f>
        <v>44985</v>
      </c>
      <c r="V1350" s="9" t="str">
        <f>"Q"&amp;INT((MONTH(SalesData[[#This Row],[Order Date]])+2)/3)&amp;"-"&amp;YEAR(SalesData[[#This Row],[Order Date]])</f>
        <v>Q1-2023</v>
      </c>
    </row>
    <row r="1351" spans="1:22" x14ac:dyDescent="0.35">
      <c r="A1351" t="s">
        <v>1492</v>
      </c>
      <c r="B1351" s="1">
        <v>44970</v>
      </c>
      <c r="C1351" t="s">
        <v>26</v>
      </c>
      <c r="D1351" t="s">
        <v>13</v>
      </c>
      <c r="E1351">
        <v>8036485100</v>
      </c>
      <c r="F1351" t="s">
        <v>107</v>
      </c>
      <c r="G1351" t="s">
        <v>15</v>
      </c>
      <c r="H1351" t="s">
        <v>16</v>
      </c>
      <c r="I1351" t="s">
        <v>17</v>
      </c>
      <c r="J1351" t="s">
        <v>19</v>
      </c>
      <c r="K1351">
        <v>138.19999999999999</v>
      </c>
      <c r="L1351">
        <v>7.4</v>
      </c>
      <c r="M1351" t="s">
        <v>19</v>
      </c>
      <c r="N1351">
        <v>5.3545586107091203E-2</v>
      </c>
      <c r="O1351" t="s">
        <v>11361</v>
      </c>
      <c r="P1351" t="s">
        <v>11356</v>
      </c>
      <c r="R1351" t="s">
        <v>11353</v>
      </c>
      <c r="S1351">
        <f>IF(SalesData[[#This Row],[Return Status]]="Returned",1,0)</f>
        <v>0</v>
      </c>
      <c r="T1351">
        <v>2085.91</v>
      </c>
      <c r="U1351" s="2">
        <f>EOMONTH(SalesData[[#This Row],[Order Date]],0)</f>
        <v>44985</v>
      </c>
      <c r="V1351" s="9" t="str">
        <f>"Q"&amp;INT((MONTH(SalesData[[#This Row],[Order Date]])+2)/3)&amp;"-"&amp;YEAR(SalesData[[#This Row],[Order Date]])</f>
        <v>Q1-2023</v>
      </c>
    </row>
    <row r="1352" spans="1:22" x14ac:dyDescent="0.35">
      <c r="A1352" t="s">
        <v>1493</v>
      </c>
      <c r="B1352" s="1">
        <v>44978</v>
      </c>
      <c r="C1352" t="s">
        <v>188</v>
      </c>
      <c r="D1352" t="s">
        <v>99</v>
      </c>
      <c r="E1352">
        <v>2149997032</v>
      </c>
      <c r="F1352" t="s">
        <v>114</v>
      </c>
      <c r="G1352" t="s">
        <v>59</v>
      </c>
      <c r="H1352" t="s">
        <v>60</v>
      </c>
      <c r="I1352" t="s">
        <v>31</v>
      </c>
      <c r="J1352" t="s">
        <v>19</v>
      </c>
      <c r="K1352">
        <v>1080.96</v>
      </c>
      <c r="L1352">
        <v>92.24</v>
      </c>
      <c r="M1352" t="s">
        <v>19</v>
      </c>
      <c r="N1352">
        <v>8.5331557134398994E-2</v>
      </c>
      <c r="O1352" t="s">
        <v>11351</v>
      </c>
      <c r="P1352" t="s">
        <v>11356</v>
      </c>
      <c r="R1352" t="s">
        <v>11353</v>
      </c>
      <c r="S1352">
        <f>IF(SalesData[[#This Row],[Return Status]]="Returned",1,0)</f>
        <v>0</v>
      </c>
      <c r="T1352">
        <v>2183.56</v>
      </c>
      <c r="U1352" s="2">
        <f>EOMONTH(SalesData[[#This Row],[Order Date]],0)</f>
        <v>44985</v>
      </c>
      <c r="V1352" s="9" t="str">
        <f>"Q"&amp;INT((MONTH(SalesData[[#This Row],[Order Date]])+2)/3)&amp;"-"&amp;YEAR(SalesData[[#This Row],[Order Date]])</f>
        <v>Q1-2023</v>
      </c>
    </row>
    <row r="1353" spans="1:22" x14ac:dyDescent="0.35">
      <c r="A1353" t="s">
        <v>1494</v>
      </c>
      <c r="B1353" s="1">
        <v>44977</v>
      </c>
      <c r="C1353" t="s">
        <v>87</v>
      </c>
      <c r="D1353" t="s">
        <v>80</v>
      </c>
      <c r="E1353">
        <v>104131355</v>
      </c>
      <c r="F1353" t="s">
        <v>137</v>
      </c>
      <c r="G1353" t="s">
        <v>101</v>
      </c>
      <c r="H1353" t="s">
        <v>35</v>
      </c>
      <c r="I1353" t="s">
        <v>36</v>
      </c>
      <c r="J1353" t="s">
        <v>42</v>
      </c>
      <c r="K1353">
        <v>3804</v>
      </c>
      <c r="L1353">
        <v>1139.67</v>
      </c>
      <c r="M1353" t="s">
        <v>43</v>
      </c>
      <c r="N1353">
        <v>0.29959779179810703</v>
      </c>
      <c r="O1353" t="s">
        <v>11351</v>
      </c>
      <c r="P1353" t="s">
        <v>11354</v>
      </c>
      <c r="Q1353" t="s">
        <v>11366</v>
      </c>
      <c r="R1353" t="s">
        <v>11360</v>
      </c>
      <c r="S1353">
        <f>IF(SalesData[[#This Row],[Return Status]]="Returned",1,0)</f>
        <v>1</v>
      </c>
      <c r="T1353">
        <v>1385.87</v>
      </c>
      <c r="U1353" s="2">
        <f>EOMONTH(SalesData[[#This Row],[Order Date]],0)</f>
        <v>44985</v>
      </c>
      <c r="V1353" s="9" t="str">
        <f>"Q"&amp;INT((MONTH(SalesData[[#This Row],[Order Date]])+2)/3)&amp;"-"&amp;YEAR(SalesData[[#This Row],[Order Date]])</f>
        <v>Q1-2023</v>
      </c>
    </row>
    <row r="1354" spans="1:22" x14ac:dyDescent="0.35">
      <c r="A1354" t="s">
        <v>1495</v>
      </c>
      <c r="B1354" s="1">
        <v>44969</v>
      </c>
      <c r="C1354" t="s">
        <v>111</v>
      </c>
      <c r="D1354" t="s">
        <v>39</v>
      </c>
      <c r="E1354">
        <v>2176189898</v>
      </c>
      <c r="F1354" t="s">
        <v>40</v>
      </c>
      <c r="G1354" t="s">
        <v>69</v>
      </c>
      <c r="H1354" t="s">
        <v>41</v>
      </c>
      <c r="I1354" t="s">
        <v>31</v>
      </c>
      <c r="J1354" t="s">
        <v>19</v>
      </c>
      <c r="K1354">
        <v>4326.55</v>
      </c>
      <c r="L1354">
        <v>384.15</v>
      </c>
      <c r="M1354" t="s">
        <v>19</v>
      </c>
      <c r="N1354">
        <v>8.8788988917266595E-2</v>
      </c>
      <c r="O1354" t="s">
        <v>11351</v>
      </c>
      <c r="P1354" t="s">
        <v>11356</v>
      </c>
      <c r="R1354" t="s">
        <v>11353</v>
      </c>
      <c r="S1354">
        <f>IF(SalesData[[#This Row],[Return Status]]="Returned",1,0)</f>
        <v>0</v>
      </c>
      <c r="T1354">
        <v>2081.52</v>
      </c>
      <c r="U1354" s="2">
        <f>EOMONTH(SalesData[[#This Row],[Order Date]],0)</f>
        <v>44985</v>
      </c>
      <c r="V1354" s="9" t="str">
        <f>"Q"&amp;INT((MONTH(SalesData[[#This Row],[Order Date]])+2)/3)&amp;"-"&amp;YEAR(SalesData[[#This Row],[Order Date]])</f>
        <v>Q1-2023</v>
      </c>
    </row>
    <row r="1355" spans="1:22" x14ac:dyDescent="0.35">
      <c r="A1355" t="s">
        <v>1496</v>
      </c>
      <c r="B1355" s="1">
        <v>44964</v>
      </c>
      <c r="C1355" t="s">
        <v>67</v>
      </c>
      <c r="D1355" t="s">
        <v>39</v>
      </c>
      <c r="E1355">
        <v>2048730451</v>
      </c>
      <c r="F1355" t="s">
        <v>222</v>
      </c>
      <c r="G1355" t="s">
        <v>164</v>
      </c>
      <c r="H1355" t="s">
        <v>165</v>
      </c>
      <c r="I1355" t="s">
        <v>36</v>
      </c>
      <c r="J1355" t="s">
        <v>19</v>
      </c>
      <c r="K1355">
        <v>3233.1</v>
      </c>
      <c r="L1355">
        <v>786.93</v>
      </c>
      <c r="M1355" t="s">
        <v>19</v>
      </c>
      <c r="N1355">
        <v>0.24339797717361</v>
      </c>
      <c r="O1355" t="s">
        <v>11351</v>
      </c>
      <c r="P1355" t="s">
        <v>11354</v>
      </c>
      <c r="R1355" t="s">
        <v>11353</v>
      </c>
      <c r="S1355">
        <f>IF(SalesData[[#This Row],[Return Status]]="Returned",1,0)</f>
        <v>0</v>
      </c>
      <c r="U1355" s="2">
        <f>EOMONTH(SalesData[[#This Row],[Order Date]],0)</f>
        <v>44985</v>
      </c>
      <c r="V1355" s="9" t="str">
        <f>"Q"&amp;INT((MONTH(SalesData[[#This Row],[Order Date]])+2)/3)&amp;"-"&amp;YEAR(SalesData[[#This Row],[Order Date]])</f>
        <v>Q1-2023</v>
      </c>
    </row>
    <row r="1356" spans="1:22" x14ac:dyDescent="0.35">
      <c r="A1356" t="s">
        <v>1497</v>
      </c>
      <c r="B1356" s="1">
        <v>44984</v>
      </c>
      <c r="C1356" t="s">
        <v>97</v>
      </c>
      <c r="D1356" t="s">
        <v>80</v>
      </c>
      <c r="E1356">
        <v>4031575859</v>
      </c>
      <c r="F1356" t="s">
        <v>14</v>
      </c>
      <c r="G1356" t="s">
        <v>15</v>
      </c>
      <c r="H1356" t="s">
        <v>16</v>
      </c>
      <c r="I1356" t="s">
        <v>17</v>
      </c>
      <c r="J1356" t="s">
        <v>65</v>
      </c>
      <c r="K1356">
        <v>3607.06</v>
      </c>
      <c r="L1356">
        <v>140.32</v>
      </c>
      <c r="M1356" t="s">
        <v>65</v>
      </c>
      <c r="N1356">
        <v>3.89014876381319E-2</v>
      </c>
      <c r="O1356" t="s">
        <v>11351</v>
      </c>
      <c r="P1356" t="s">
        <v>11356</v>
      </c>
      <c r="R1356" t="s">
        <v>11353</v>
      </c>
      <c r="S1356">
        <f>IF(SalesData[[#This Row],[Return Status]]="Returned",1,0)</f>
        <v>0</v>
      </c>
      <c r="T1356">
        <v>2085.91</v>
      </c>
      <c r="U1356" s="2">
        <f>EOMONTH(SalesData[[#This Row],[Order Date]],0)</f>
        <v>44985</v>
      </c>
      <c r="V1356" s="9" t="str">
        <f>"Q"&amp;INT((MONTH(SalesData[[#This Row],[Order Date]])+2)/3)&amp;"-"&amp;YEAR(SalesData[[#This Row],[Order Date]])</f>
        <v>Q1-2023</v>
      </c>
    </row>
    <row r="1357" spans="1:22" x14ac:dyDescent="0.35">
      <c r="A1357" t="s">
        <v>1498</v>
      </c>
      <c r="B1357" s="1">
        <v>44967</v>
      </c>
      <c r="C1357" t="s">
        <v>67</v>
      </c>
      <c r="D1357" t="s">
        <v>27</v>
      </c>
      <c r="E1357">
        <v>4063856702</v>
      </c>
      <c r="F1357" t="s">
        <v>129</v>
      </c>
      <c r="G1357" t="s">
        <v>11371</v>
      </c>
      <c r="H1357" t="s">
        <v>55</v>
      </c>
      <c r="I1357" t="s">
        <v>31</v>
      </c>
      <c r="J1357" t="s">
        <v>62</v>
      </c>
      <c r="K1357">
        <v>2803.43</v>
      </c>
      <c r="L1357">
        <v>295.36</v>
      </c>
      <c r="M1357" t="s">
        <v>62</v>
      </c>
      <c r="N1357">
        <v>0.105356652386541</v>
      </c>
      <c r="O1357" t="s">
        <v>11351</v>
      </c>
      <c r="P1357" t="s">
        <v>11352</v>
      </c>
      <c r="R1357" t="s">
        <v>11353</v>
      </c>
      <c r="S1357">
        <f>IF(SalesData[[#This Row],[Return Status]]="Returned",1,0)</f>
        <v>0</v>
      </c>
      <c r="U1357" s="2">
        <f>EOMONTH(SalesData[[#This Row],[Order Date]],0)</f>
        <v>44985</v>
      </c>
      <c r="V1357" s="9" t="str">
        <f>"Q"&amp;INT((MONTH(SalesData[[#This Row],[Order Date]])+2)/3)&amp;"-"&amp;YEAR(SalesData[[#This Row],[Order Date]])</f>
        <v>Q1-2023</v>
      </c>
    </row>
    <row r="1358" spans="1:22" x14ac:dyDescent="0.35">
      <c r="A1358" t="s">
        <v>1499</v>
      </c>
      <c r="B1358" s="1">
        <v>44975</v>
      </c>
      <c r="C1358" t="s">
        <v>77</v>
      </c>
      <c r="D1358" t="s">
        <v>27</v>
      </c>
      <c r="E1358">
        <v>4407896778</v>
      </c>
      <c r="F1358" t="s">
        <v>53</v>
      </c>
      <c r="G1358" t="s">
        <v>54</v>
      </c>
      <c r="H1358" t="s">
        <v>55</v>
      </c>
      <c r="I1358" t="s">
        <v>31</v>
      </c>
      <c r="J1358" t="s">
        <v>18</v>
      </c>
      <c r="K1358">
        <v>3816.18</v>
      </c>
      <c r="L1358">
        <v>146.72</v>
      </c>
      <c r="M1358" t="s">
        <v>19</v>
      </c>
      <c r="N1358">
        <v>3.8446823787137901E-2</v>
      </c>
      <c r="O1358" t="s">
        <v>11351</v>
      </c>
      <c r="P1358" t="s">
        <v>11356</v>
      </c>
      <c r="R1358" t="s">
        <v>11353</v>
      </c>
      <c r="S1358">
        <f>IF(SalesData[[#This Row],[Return Status]]="Returned",1,0)</f>
        <v>0</v>
      </c>
      <c r="U1358" s="2">
        <f>EOMONTH(SalesData[[#This Row],[Order Date]],0)</f>
        <v>44985</v>
      </c>
      <c r="V1358" s="9" t="str">
        <f>"Q"&amp;INT((MONTH(SalesData[[#This Row],[Order Date]])+2)/3)&amp;"-"&amp;YEAR(SalesData[[#This Row],[Order Date]])</f>
        <v>Q1-2023</v>
      </c>
    </row>
    <row r="1359" spans="1:22" x14ac:dyDescent="0.35">
      <c r="A1359" t="s">
        <v>1500</v>
      </c>
      <c r="B1359" s="1">
        <v>44958</v>
      </c>
      <c r="C1359" t="s">
        <v>176</v>
      </c>
      <c r="D1359" t="s">
        <v>13</v>
      </c>
      <c r="E1359">
        <v>2461757804</v>
      </c>
      <c r="F1359" t="s">
        <v>88</v>
      </c>
      <c r="G1359" t="s">
        <v>89</v>
      </c>
      <c r="H1359" t="s">
        <v>90</v>
      </c>
      <c r="I1359" t="s">
        <v>31</v>
      </c>
      <c r="J1359" t="s">
        <v>18</v>
      </c>
      <c r="K1359">
        <v>2427.71</v>
      </c>
      <c r="L1359">
        <v>414.87</v>
      </c>
      <c r="M1359" t="s">
        <v>19</v>
      </c>
      <c r="N1359">
        <v>0.17088943901866399</v>
      </c>
      <c r="O1359" t="s">
        <v>11351</v>
      </c>
      <c r="P1359" t="s">
        <v>11352</v>
      </c>
      <c r="R1359" t="s">
        <v>11353</v>
      </c>
      <c r="S1359">
        <f>IF(SalesData[[#This Row],[Return Status]]="Returned",1,0)</f>
        <v>0</v>
      </c>
      <c r="T1359">
        <v>207.68</v>
      </c>
      <c r="U1359" s="2">
        <f>EOMONTH(SalesData[[#This Row],[Order Date]],0)</f>
        <v>44985</v>
      </c>
      <c r="V1359" s="9" t="str">
        <f>"Q"&amp;INT((MONTH(SalesData[[#This Row],[Order Date]])+2)/3)&amp;"-"&amp;YEAR(SalesData[[#This Row],[Order Date]])</f>
        <v>Q1-2023</v>
      </c>
    </row>
    <row r="1360" spans="1:22" x14ac:dyDescent="0.35">
      <c r="A1360" t="s">
        <v>1501</v>
      </c>
      <c r="B1360" s="1">
        <v>44979</v>
      </c>
      <c r="C1360" t="s">
        <v>144</v>
      </c>
      <c r="D1360" t="s">
        <v>39</v>
      </c>
      <c r="E1360">
        <v>498671101</v>
      </c>
      <c r="F1360" t="s">
        <v>292</v>
      </c>
      <c r="G1360" t="s">
        <v>69</v>
      </c>
      <c r="H1360" t="s">
        <v>41</v>
      </c>
      <c r="I1360" t="s">
        <v>31</v>
      </c>
      <c r="J1360" t="s">
        <v>19</v>
      </c>
      <c r="K1360">
        <v>1644.97</v>
      </c>
      <c r="L1360">
        <v>394.25</v>
      </c>
      <c r="M1360" t="s">
        <v>19</v>
      </c>
      <c r="N1360">
        <v>0.239670024377344</v>
      </c>
      <c r="O1360" t="s">
        <v>11351</v>
      </c>
      <c r="P1360" t="s">
        <v>11354</v>
      </c>
      <c r="R1360" t="s">
        <v>11353</v>
      </c>
      <c r="S1360">
        <f>IF(SalesData[[#This Row],[Return Status]]="Returned",1,0)</f>
        <v>0</v>
      </c>
      <c r="T1360">
        <v>2081.52</v>
      </c>
      <c r="U1360" s="2">
        <f>EOMONTH(SalesData[[#This Row],[Order Date]],0)</f>
        <v>44985</v>
      </c>
      <c r="V1360" s="9" t="str">
        <f>"Q"&amp;INT((MONTH(SalesData[[#This Row],[Order Date]])+2)/3)&amp;"-"&amp;YEAR(SalesData[[#This Row],[Order Date]])</f>
        <v>Q1-2023</v>
      </c>
    </row>
    <row r="1361" spans="1:22" x14ac:dyDescent="0.35">
      <c r="A1361" t="s">
        <v>1502</v>
      </c>
      <c r="B1361" s="1">
        <v>44968</v>
      </c>
      <c r="C1361" t="s">
        <v>184</v>
      </c>
      <c r="D1361" t="s">
        <v>80</v>
      </c>
      <c r="E1361">
        <v>8997490304</v>
      </c>
      <c r="F1361" t="s">
        <v>292</v>
      </c>
      <c r="G1361" t="s">
        <v>69</v>
      </c>
      <c r="H1361" t="s">
        <v>41</v>
      </c>
      <c r="I1361" t="s">
        <v>31</v>
      </c>
      <c r="J1361" t="s">
        <v>19</v>
      </c>
      <c r="K1361">
        <v>1320.39</v>
      </c>
      <c r="L1361">
        <v>339.6</v>
      </c>
      <c r="M1361" t="s">
        <v>19</v>
      </c>
      <c r="N1361">
        <v>0.257196737327608</v>
      </c>
      <c r="O1361" t="s">
        <v>11351</v>
      </c>
      <c r="P1361" t="s">
        <v>11354</v>
      </c>
      <c r="R1361" t="s">
        <v>11353</v>
      </c>
      <c r="S1361">
        <f>IF(SalesData[[#This Row],[Return Status]]="Returned",1,0)</f>
        <v>0</v>
      </c>
      <c r="T1361">
        <v>2081.52</v>
      </c>
      <c r="U1361" s="2">
        <f>EOMONTH(SalesData[[#This Row],[Order Date]],0)</f>
        <v>44985</v>
      </c>
      <c r="V1361" s="9" t="str">
        <f>"Q"&amp;INT((MONTH(SalesData[[#This Row],[Order Date]])+2)/3)&amp;"-"&amp;YEAR(SalesData[[#This Row],[Order Date]])</f>
        <v>Q1-2023</v>
      </c>
    </row>
    <row r="1362" spans="1:22" x14ac:dyDescent="0.35">
      <c r="A1362" t="s">
        <v>1503</v>
      </c>
      <c r="B1362" s="1">
        <v>44971</v>
      </c>
      <c r="C1362" t="s">
        <v>87</v>
      </c>
      <c r="D1362" t="s">
        <v>46</v>
      </c>
      <c r="E1362">
        <v>1864323145</v>
      </c>
      <c r="F1362" t="s">
        <v>357</v>
      </c>
      <c r="G1362" t="s">
        <v>11381</v>
      </c>
      <c r="H1362" t="s">
        <v>11357</v>
      </c>
      <c r="I1362" t="s">
        <v>36</v>
      </c>
      <c r="J1362" t="s">
        <v>19</v>
      </c>
      <c r="K1362">
        <v>2329.31</v>
      </c>
      <c r="L1362">
        <v>443.88</v>
      </c>
      <c r="M1362" t="s">
        <v>19</v>
      </c>
      <c r="N1362">
        <v>0.19056287054964799</v>
      </c>
      <c r="O1362" t="s">
        <v>11351</v>
      </c>
      <c r="P1362" t="s">
        <v>11352</v>
      </c>
      <c r="R1362" t="s">
        <v>11353</v>
      </c>
      <c r="S1362">
        <f>IF(SalesData[[#This Row],[Return Status]]="Returned",1,0)</f>
        <v>0</v>
      </c>
      <c r="U1362" s="2">
        <f>EOMONTH(SalesData[[#This Row],[Order Date]],0)</f>
        <v>44985</v>
      </c>
      <c r="V1362" s="9" t="str">
        <f>"Q"&amp;INT((MONTH(SalesData[[#This Row],[Order Date]])+2)/3)&amp;"-"&amp;YEAR(SalesData[[#This Row],[Order Date]])</f>
        <v>Q1-2023</v>
      </c>
    </row>
    <row r="1363" spans="1:22" x14ac:dyDescent="0.35">
      <c r="A1363" t="s">
        <v>1504</v>
      </c>
      <c r="B1363" s="1">
        <v>44969</v>
      </c>
      <c r="C1363" t="s">
        <v>106</v>
      </c>
      <c r="D1363" t="s">
        <v>80</v>
      </c>
      <c r="E1363">
        <v>7405362512</v>
      </c>
      <c r="F1363" t="s">
        <v>152</v>
      </c>
      <c r="G1363" t="s">
        <v>23</v>
      </c>
      <c r="H1363" t="s">
        <v>24</v>
      </c>
      <c r="I1363" t="s">
        <v>17</v>
      </c>
      <c r="J1363" t="s">
        <v>19</v>
      </c>
      <c r="K1363">
        <v>585.44000000000005</v>
      </c>
      <c r="L1363">
        <v>149.69999999999999</v>
      </c>
      <c r="M1363" t="s">
        <v>19</v>
      </c>
      <c r="N1363">
        <v>0.25570511068598001</v>
      </c>
      <c r="O1363" t="s">
        <v>11355</v>
      </c>
      <c r="P1363" t="s">
        <v>11354</v>
      </c>
      <c r="R1363" t="s">
        <v>11353</v>
      </c>
      <c r="S1363">
        <f>IF(SalesData[[#This Row],[Return Status]]="Returned",1,0)</f>
        <v>0</v>
      </c>
      <c r="T1363">
        <v>2821.33</v>
      </c>
      <c r="U1363" s="2">
        <f>EOMONTH(SalesData[[#This Row],[Order Date]],0)</f>
        <v>44985</v>
      </c>
      <c r="V1363" s="9" t="str">
        <f>"Q"&amp;INT((MONTH(SalesData[[#This Row],[Order Date]])+2)/3)&amp;"-"&amp;YEAR(SalesData[[#This Row],[Order Date]])</f>
        <v>Q1-2023</v>
      </c>
    </row>
    <row r="1364" spans="1:22" x14ac:dyDescent="0.35">
      <c r="A1364" t="s">
        <v>1505</v>
      </c>
      <c r="B1364" s="1">
        <v>44976</v>
      </c>
      <c r="C1364" t="s">
        <v>184</v>
      </c>
      <c r="D1364" t="s">
        <v>99</v>
      </c>
      <c r="E1364">
        <v>52214426</v>
      </c>
      <c r="F1364" t="s">
        <v>206</v>
      </c>
      <c r="G1364" t="s">
        <v>89</v>
      </c>
      <c r="H1364" t="s">
        <v>11357</v>
      </c>
      <c r="I1364" t="s">
        <v>31</v>
      </c>
      <c r="J1364" t="s">
        <v>19</v>
      </c>
      <c r="K1364">
        <v>3355.48</v>
      </c>
      <c r="L1364">
        <v>386.92</v>
      </c>
      <c r="M1364" t="s">
        <v>19</v>
      </c>
      <c r="N1364">
        <v>0.115309881149642</v>
      </c>
      <c r="O1364" t="s">
        <v>11351</v>
      </c>
      <c r="P1364" t="s">
        <v>11352</v>
      </c>
      <c r="R1364" t="s">
        <v>11353</v>
      </c>
      <c r="S1364">
        <f>IF(SalesData[[#This Row],[Return Status]]="Returned",1,0)</f>
        <v>0</v>
      </c>
      <c r="T1364">
        <v>207.68</v>
      </c>
      <c r="U1364" s="2">
        <f>EOMONTH(SalesData[[#This Row],[Order Date]],0)</f>
        <v>44985</v>
      </c>
      <c r="V1364" s="9" t="str">
        <f>"Q"&amp;INT((MONTH(SalesData[[#This Row],[Order Date]])+2)/3)&amp;"-"&amp;YEAR(SalesData[[#This Row],[Order Date]])</f>
        <v>Q1-2023</v>
      </c>
    </row>
    <row r="1365" spans="1:22" x14ac:dyDescent="0.35">
      <c r="A1365" t="s">
        <v>1506</v>
      </c>
      <c r="B1365" s="1">
        <v>44973</v>
      </c>
      <c r="C1365" t="s">
        <v>144</v>
      </c>
      <c r="D1365" t="s">
        <v>13</v>
      </c>
      <c r="E1365">
        <v>8455375826</v>
      </c>
      <c r="F1365" t="s">
        <v>387</v>
      </c>
      <c r="G1365" t="s">
        <v>89</v>
      </c>
      <c r="H1365" t="s">
        <v>90</v>
      </c>
      <c r="I1365" t="s">
        <v>31</v>
      </c>
      <c r="J1365" t="s">
        <v>19</v>
      </c>
      <c r="K1365">
        <v>1363.16</v>
      </c>
      <c r="L1365">
        <v>266.16000000000003</v>
      </c>
      <c r="M1365" t="s">
        <v>19</v>
      </c>
      <c r="N1365">
        <v>0.19525220810469801</v>
      </c>
      <c r="O1365" t="s">
        <v>11351</v>
      </c>
      <c r="P1365" t="s">
        <v>11352</v>
      </c>
      <c r="R1365" t="s">
        <v>11353</v>
      </c>
      <c r="S1365">
        <f>IF(SalesData[[#This Row],[Return Status]]="Returned",1,0)</f>
        <v>0</v>
      </c>
      <c r="T1365">
        <v>207.68</v>
      </c>
      <c r="U1365" s="2">
        <f>EOMONTH(SalesData[[#This Row],[Order Date]],0)</f>
        <v>44985</v>
      </c>
      <c r="V1365" s="9" t="str">
        <f>"Q"&amp;INT((MONTH(SalesData[[#This Row],[Order Date]])+2)/3)&amp;"-"&amp;YEAR(SalesData[[#This Row],[Order Date]])</f>
        <v>Q1-2023</v>
      </c>
    </row>
    <row r="1366" spans="1:22" x14ac:dyDescent="0.35">
      <c r="A1366" t="s">
        <v>1507</v>
      </c>
      <c r="B1366" s="1">
        <v>44966</v>
      </c>
      <c r="C1366" t="s">
        <v>57</v>
      </c>
      <c r="D1366" t="s">
        <v>99</v>
      </c>
      <c r="E1366">
        <v>5803528805</v>
      </c>
      <c r="F1366" t="s">
        <v>222</v>
      </c>
      <c r="G1366" t="s">
        <v>11381</v>
      </c>
      <c r="H1366" t="s">
        <v>165</v>
      </c>
      <c r="I1366" t="s">
        <v>36</v>
      </c>
      <c r="J1366" t="s">
        <v>18</v>
      </c>
      <c r="K1366">
        <v>2937.83</v>
      </c>
      <c r="L1366">
        <v>788.16</v>
      </c>
      <c r="M1366" t="s">
        <v>19</v>
      </c>
      <c r="N1366">
        <v>0.26827964858415898</v>
      </c>
      <c r="O1366" t="s">
        <v>11351</v>
      </c>
      <c r="P1366" t="s">
        <v>11354</v>
      </c>
      <c r="R1366" t="s">
        <v>11353</v>
      </c>
      <c r="S1366">
        <f>IF(SalesData[[#This Row],[Return Status]]="Returned",1,0)</f>
        <v>0</v>
      </c>
      <c r="U1366" s="2">
        <f>EOMONTH(SalesData[[#This Row],[Order Date]],0)</f>
        <v>44985</v>
      </c>
      <c r="V1366" s="9" t="str">
        <f>"Q"&amp;INT((MONTH(SalesData[[#This Row],[Order Date]])+2)/3)&amp;"-"&amp;YEAR(SalesData[[#This Row],[Order Date]])</f>
        <v>Q1-2023</v>
      </c>
    </row>
    <row r="1367" spans="1:22" x14ac:dyDescent="0.35">
      <c r="A1367" t="s">
        <v>1508</v>
      </c>
      <c r="B1367" s="1">
        <v>44975</v>
      </c>
      <c r="C1367" t="s">
        <v>149</v>
      </c>
      <c r="D1367" t="s">
        <v>72</v>
      </c>
      <c r="E1367">
        <v>7777444964</v>
      </c>
      <c r="F1367" t="s">
        <v>120</v>
      </c>
      <c r="G1367" t="s">
        <v>141</v>
      </c>
      <c r="H1367" t="s">
        <v>121</v>
      </c>
      <c r="I1367" t="s">
        <v>17</v>
      </c>
      <c r="J1367" t="s">
        <v>65</v>
      </c>
      <c r="K1367">
        <v>263.07</v>
      </c>
      <c r="L1367">
        <v>8.51</v>
      </c>
      <c r="M1367" t="s">
        <v>65</v>
      </c>
      <c r="N1367">
        <v>3.2348804500703203E-2</v>
      </c>
      <c r="O1367" t="s">
        <v>11361</v>
      </c>
      <c r="P1367" t="s">
        <v>11356</v>
      </c>
      <c r="R1367" t="s">
        <v>11353</v>
      </c>
      <c r="S1367">
        <f>IF(SalesData[[#This Row],[Return Status]]="Returned",1,0)</f>
        <v>0</v>
      </c>
      <c r="T1367">
        <v>2793.38</v>
      </c>
      <c r="U1367" s="2">
        <f>EOMONTH(SalesData[[#This Row],[Order Date]],0)</f>
        <v>44985</v>
      </c>
      <c r="V1367" s="9" t="str">
        <f>"Q"&amp;INT((MONTH(SalesData[[#This Row],[Order Date]])+2)/3)&amp;"-"&amp;YEAR(SalesData[[#This Row],[Order Date]])</f>
        <v>Q1-2023</v>
      </c>
    </row>
    <row r="1368" spans="1:22" x14ac:dyDescent="0.35">
      <c r="A1368" t="s">
        <v>1509</v>
      </c>
      <c r="B1368" s="1">
        <v>44964</v>
      </c>
      <c r="C1368" t="s">
        <v>21</v>
      </c>
      <c r="D1368" t="s">
        <v>39</v>
      </c>
      <c r="E1368">
        <v>5537793854</v>
      </c>
      <c r="F1368" t="s">
        <v>120</v>
      </c>
      <c r="G1368" t="s">
        <v>141</v>
      </c>
      <c r="H1368" t="s">
        <v>121</v>
      </c>
      <c r="I1368" t="s">
        <v>17</v>
      </c>
      <c r="J1368" t="s">
        <v>62</v>
      </c>
      <c r="K1368">
        <v>4432.05</v>
      </c>
      <c r="L1368">
        <v>437.11</v>
      </c>
      <c r="M1368" t="s">
        <v>62</v>
      </c>
      <c r="N1368">
        <v>9.8624789882785599E-2</v>
      </c>
      <c r="O1368" t="s">
        <v>11351</v>
      </c>
      <c r="P1368" t="s">
        <v>11356</v>
      </c>
      <c r="R1368" t="s">
        <v>11353</v>
      </c>
      <c r="S1368">
        <f>IF(SalesData[[#This Row],[Return Status]]="Returned",1,0)</f>
        <v>0</v>
      </c>
      <c r="T1368">
        <v>2793.38</v>
      </c>
      <c r="U1368" s="2">
        <f>EOMONTH(SalesData[[#This Row],[Order Date]],0)</f>
        <v>44985</v>
      </c>
      <c r="V1368" s="9" t="str">
        <f>"Q"&amp;INT((MONTH(SalesData[[#This Row],[Order Date]])+2)/3)&amp;"-"&amp;YEAR(SalesData[[#This Row],[Order Date]])</f>
        <v>Q1-2023</v>
      </c>
    </row>
    <row r="1369" spans="1:22" x14ac:dyDescent="0.35">
      <c r="A1369" t="s">
        <v>1510</v>
      </c>
      <c r="B1369" s="1">
        <v>44970</v>
      </c>
      <c r="C1369" t="s">
        <v>92</v>
      </c>
      <c r="D1369" t="s">
        <v>80</v>
      </c>
      <c r="E1369">
        <v>993247079</v>
      </c>
      <c r="F1369" t="s">
        <v>83</v>
      </c>
      <c r="G1369" t="s">
        <v>84</v>
      </c>
      <c r="H1369" t="s">
        <v>85</v>
      </c>
      <c r="I1369" t="s">
        <v>31</v>
      </c>
      <c r="J1369" t="s">
        <v>19</v>
      </c>
      <c r="K1369">
        <v>3539.17</v>
      </c>
      <c r="L1369">
        <v>389.65</v>
      </c>
      <c r="M1369" t="s">
        <v>19</v>
      </c>
      <c r="N1369">
        <v>0.110096435039854</v>
      </c>
      <c r="O1369" t="s">
        <v>11351</v>
      </c>
      <c r="P1369" t="s">
        <v>11352</v>
      </c>
      <c r="R1369" t="s">
        <v>11353</v>
      </c>
      <c r="S1369">
        <f>IF(SalesData[[#This Row],[Return Status]]="Returned",1,0)</f>
        <v>0</v>
      </c>
      <c r="T1369">
        <v>847.14</v>
      </c>
      <c r="U1369" s="2">
        <f>EOMONTH(SalesData[[#This Row],[Order Date]],0)</f>
        <v>44985</v>
      </c>
      <c r="V1369" s="9" t="str">
        <f>"Q"&amp;INT((MONTH(SalesData[[#This Row],[Order Date]])+2)/3)&amp;"-"&amp;YEAR(SalesData[[#This Row],[Order Date]])</f>
        <v>Q1-2023</v>
      </c>
    </row>
    <row r="1370" spans="1:22" x14ac:dyDescent="0.35">
      <c r="A1370" t="s">
        <v>1511</v>
      </c>
      <c r="B1370" s="1">
        <v>44968</v>
      </c>
      <c r="C1370" t="s">
        <v>111</v>
      </c>
      <c r="D1370" t="s">
        <v>72</v>
      </c>
      <c r="E1370">
        <v>3988442789</v>
      </c>
      <c r="F1370" t="s">
        <v>129</v>
      </c>
      <c r="G1370" t="s">
        <v>54</v>
      </c>
      <c r="H1370" t="s">
        <v>55</v>
      </c>
      <c r="I1370" t="s">
        <v>31</v>
      </c>
      <c r="J1370" t="s">
        <v>62</v>
      </c>
      <c r="K1370">
        <v>2965.82</v>
      </c>
      <c r="L1370">
        <v>300.85000000000002</v>
      </c>
      <c r="M1370" t="s">
        <v>62</v>
      </c>
      <c r="N1370">
        <v>0.101439062384096</v>
      </c>
      <c r="O1370" t="s">
        <v>11351</v>
      </c>
      <c r="P1370" t="s">
        <v>11352</v>
      </c>
      <c r="Q1370" t="s">
        <v>11366</v>
      </c>
      <c r="R1370" t="s">
        <v>11360</v>
      </c>
      <c r="S1370">
        <f>IF(SalesData[[#This Row],[Return Status]]="Returned",1,0)</f>
        <v>1</v>
      </c>
      <c r="U1370" s="2">
        <f>EOMONTH(SalesData[[#This Row],[Order Date]],0)</f>
        <v>44985</v>
      </c>
      <c r="V1370" s="9" t="str">
        <f>"Q"&amp;INT((MONTH(SalesData[[#This Row],[Order Date]])+2)/3)&amp;"-"&amp;YEAR(SalesData[[#This Row],[Order Date]])</f>
        <v>Q1-2023</v>
      </c>
    </row>
    <row r="1371" spans="1:22" x14ac:dyDescent="0.35">
      <c r="A1371" t="s">
        <v>1512</v>
      </c>
      <c r="B1371" s="1">
        <v>44972</v>
      </c>
      <c r="C1371" t="s">
        <v>92</v>
      </c>
      <c r="D1371" t="s">
        <v>39</v>
      </c>
      <c r="E1371">
        <v>8127317427</v>
      </c>
      <c r="F1371" t="s">
        <v>107</v>
      </c>
      <c r="G1371" t="s">
        <v>15</v>
      </c>
      <c r="H1371" t="s">
        <v>16</v>
      </c>
      <c r="I1371" t="s">
        <v>17</v>
      </c>
      <c r="J1371" t="s">
        <v>62</v>
      </c>
      <c r="K1371">
        <v>4513.13</v>
      </c>
      <c r="L1371">
        <v>332.07</v>
      </c>
      <c r="M1371" t="s">
        <v>62</v>
      </c>
      <c r="N1371">
        <v>7.3578647191638605E-2</v>
      </c>
      <c r="O1371" t="s">
        <v>11351</v>
      </c>
      <c r="P1371" t="s">
        <v>11356</v>
      </c>
      <c r="Q1371" t="s">
        <v>11372</v>
      </c>
      <c r="R1371" t="s">
        <v>11360</v>
      </c>
      <c r="S1371">
        <f>IF(SalesData[[#This Row],[Return Status]]="Returned",1,0)</f>
        <v>1</v>
      </c>
      <c r="T1371">
        <v>2085.91</v>
      </c>
      <c r="U1371" s="2">
        <f>EOMONTH(SalesData[[#This Row],[Order Date]],0)</f>
        <v>44985</v>
      </c>
      <c r="V1371" s="9" t="str">
        <f>"Q"&amp;INT((MONTH(SalesData[[#This Row],[Order Date]])+2)/3)&amp;"-"&amp;YEAR(SalesData[[#This Row],[Order Date]])</f>
        <v>Q1-2023</v>
      </c>
    </row>
    <row r="1372" spans="1:22" x14ac:dyDescent="0.35">
      <c r="A1372" t="s">
        <v>1513</v>
      </c>
      <c r="B1372" s="1">
        <v>44964</v>
      </c>
      <c r="C1372" t="s">
        <v>188</v>
      </c>
      <c r="D1372" t="s">
        <v>72</v>
      </c>
      <c r="E1372">
        <v>404655112</v>
      </c>
      <c r="F1372" t="s">
        <v>95</v>
      </c>
      <c r="G1372" t="s">
        <v>59</v>
      </c>
      <c r="H1372" t="s">
        <v>60</v>
      </c>
      <c r="I1372" t="s">
        <v>31</v>
      </c>
      <c r="J1372" t="s">
        <v>18</v>
      </c>
      <c r="K1372">
        <v>1764.07</v>
      </c>
      <c r="L1372">
        <v>499.56</v>
      </c>
      <c r="M1372" t="s">
        <v>19</v>
      </c>
      <c r="N1372">
        <v>0.28318604137024</v>
      </c>
      <c r="O1372" t="s">
        <v>11351</v>
      </c>
      <c r="P1372" t="s">
        <v>11354</v>
      </c>
      <c r="R1372" t="s">
        <v>11353</v>
      </c>
      <c r="S1372">
        <f>IF(SalesData[[#This Row],[Return Status]]="Returned",1,0)</f>
        <v>0</v>
      </c>
      <c r="T1372">
        <v>2183.56</v>
      </c>
      <c r="U1372" s="2">
        <f>EOMONTH(SalesData[[#This Row],[Order Date]],0)</f>
        <v>44985</v>
      </c>
      <c r="V1372" s="9" t="str">
        <f>"Q"&amp;INT((MONTH(SalesData[[#This Row],[Order Date]])+2)/3)&amp;"-"&amp;YEAR(SalesData[[#This Row],[Order Date]])</f>
        <v>Q1-2023</v>
      </c>
    </row>
    <row r="1373" spans="1:22" x14ac:dyDescent="0.35">
      <c r="A1373" t="s">
        <v>1514</v>
      </c>
      <c r="B1373" s="1">
        <v>44983</v>
      </c>
      <c r="C1373" t="s">
        <v>325</v>
      </c>
      <c r="D1373" t="s">
        <v>72</v>
      </c>
      <c r="E1373">
        <v>5952827677</v>
      </c>
      <c r="F1373" t="s">
        <v>114</v>
      </c>
      <c r="G1373" t="s">
        <v>59</v>
      </c>
      <c r="H1373" t="s">
        <v>60</v>
      </c>
      <c r="I1373" t="s">
        <v>31</v>
      </c>
      <c r="J1373" t="s">
        <v>61</v>
      </c>
      <c r="K1373">
        <v>1100.77</v>
      </c>
      <c r="L1373">
        <v>256.52999999999997</v>
      </c>
      <c r="M1373" t="s">
        <v>62</v>
      </c>
      <c r="N1373">
        <v>0.23304595873797401</v>
      </c>
      <c r="O1373" t="s">
        <v>11351</v>
      </c>
      <c r="P1373" t="s">
        <v>11354</v>
      </c>
      <c r="R1373" t="s">
        <v>11353</v>
      </c>
      <c r="S1373">
        <f>IF(SalesData[[#This Row],[Return Status]]="Returned",1,0)</f>
        <v>0</v>
      </c>
      <c r="T1373">
        <v>2183.56</v>
      </c>
      <c r="U1373" s="2">
        <f>EOMONTH(SalesData[[#This Row],[Order Date]],0)</f>
        <v>44985</v>
      </c>
      <c r="V1373" s="9" t="str">
        <f>"Q"&amp;INT((MONTH(SalesData[[#This Row],[Order Date]])+2)/3)&amp;"-"&amp;YEAR(SalesData[[#This Row],[Order Date]])</f>
        <v>Q1-2023</v>
      </c>
    </row>
    <row r="1374" spans="1:22" x14ac:dyDescent="0.35">
      <c r="A1374" t="s">
        <v>1515</v>
      </c>
      <c r="B1374" s="1">
        <v>44967</v>
      </c>
      <c r="C1374" t="s">
        <v>149</v>
      </c>
      <c r="D1374" t="s">
        <v>99</v>
      </c>
      <c r="E1374">
        <v>9692151002</v>
      </c>
      <c r="F1374" t="s">
        <v>40</v>
      </c>
      <c r="G1374" t="s">
        <v>69</v>
      </c>
      <c r="H1374" t="s">
        <v>41</v>
      </c>
      <c r="I1374" t="s">
        <v>31</v>
      </c>
      <c r="J1374" t="s">
        <v>43</v>
      </c>
      <c r="K1374">
        <v>984.68</v>
      </c>
      <c r="L1374">
        <v>196.51</v>
      </c>
      <c r="M1374" t="s">
        <v>43</v>
      </c>
      <c r="N1374">
        <v>0.19956737214120299</v>
      </c>
      <c r="O1374" t="s">
        <v>11355</v>
      </c>
      <c r="P1374" t="s">
        <v>11352</v>
      </c>
      <c r="R1374" t="s">
        <v>11353</v>
      </c>
      <c r="S1374">
        <f>IF(SalesData[[#This Row],[Return Status]]="Returned",1,0)</f>
        <v>0</v>
      </c>
      <c r="T1374">
        <v>2081.52</v>
      </c>
      <c r="U1374" s="2">
        <f>EOMONTH(SalesData[[#This Row],[Order Date]],0)</f>
        <v>44985</v>
      </c>
      <c r="V1374" s="9" t="str">
        <f>"Q"&amp;INT((MONTH(SalesData[[#This Row],[Order Date]])+2)/3)&amp;"-"&amp;YEAR(SalesData[[#This Row],[Order Date]])</f>
        <v>Q1-2023</v>
      </c>
    </row>
    <row r="1375" spans="1:22" x14ac:dyDescent="0.35">
      <c r="A1375" t="s">
        <v>1516</v>
      </c>
      <c r="B1375" s="1">
        <v>44983</v>
      </c>
      <c r="C1375" t="s">
        <v>97</v>
      </c>
      <c r="D1375" t="s">
        <v>27</v>
      </c>
      <c r="E1375">
        <v>3715573105</v>
      </c>
      <c r="F1375" t="s">
        <v>14</v>
      </c>
      <c r="G1375" t="s">
        <v>15</v>
      </c>
      <c r="H1375" t="s">
        <v>16</v>
      </c>
      <c r="I1375" t="s">
        <v>17</v>
      </c>
      <c r="J1375" t="s">
        <v>19</v>
      </c>
      <c r="K1375">
        <v>1125.47</v>
      </c>
      <c r="L1375">
        <v>235.92</v>
      </c>
      <c r="M1375" t="s">
        <v>19</v>
      </c>
      <c r="N1375">
        <v>0.20961909246803601</v>
      </c>
      <c r="O1375" t="s">
        <v>11351</v>
      </c>
      <c r="P1375" t="s">
        <v>11354</v>
      </c>
      <c r="Q1375" t="s">
        <v>11366</v>
      </c>
      <c r="R1375" t="s">
        <v>11360</v>
      </c>
      <c r="S1375">
        <f>IF(SalesData[[#This Row],[Return Status]]="Returned",1,0)</f>
        <v>1</v>
      </c>
      <c r="T1375">
        <v>2085.91</v>
      </c>
      <c r="U1375" s="2">
        <f>EOMONTH(SalesData[[#This Row],[Order Date]],0)</f>
        <v>44985</v>
      </c>
      <c r="V1375" s="9" t="str">
        <f>"Q"&amp;INT((MONTH(SalesData[[#This Row],[Order Date]])+2)/3)&amp;"-"&amp;YEAR(SalesData[[#This Row],[Order Date]])</f>
        <v>Q1-2023</v>
      </c>
    </row>
    <row r="1376" spans="1:22" x14ac:dyDescent="0.35">
      <c r="A1376" t="s">
        <v>1517</v>
      </c>
      <c r="B1376" s="1">
        <v>44981</v>
      </c>
      <c r="C1376" t="s">
        <v>49</v>
      </c>
      <c r="D1376" t="s">
        <v>99</v>
      </c>
      <c r="E1376">
        <v>1297341485</v>
      </c>
      <c r="F1376" t="s">
        <v>181</v>
      </c>
      <c r="G1376" t="s">
        <v>54</v>
      </c>
      <c r="H1376" t="s">
        <v>11357</v>
      </c>
      <c r="I1376" t="s">
        <v>31</v>
      </c>
      <c r="J1376" t="s">
        <v>62</v>
      </c>
      <c r="K1376">
        <v>3040.56</v>
      </c>
      <c r="L1376">
        <v>772.16</v>
      </c>
      <c r="M1376" t="s">
        <v>62</v>
      </c>
      <c r="N1376">
        <v>0.253953219143842</v>
      </c>
      <c r="O1376" t="s">
        <v>11351</v>
      </c>
      <c r="P1376" t="s">
        <v>11354</v>
      </c>
      <c r="R1376" t="s">
        <v>11353</v>
      </c>
      <c r="S1376">
        <f>IF(SalesData[[#This Row],[Return Status]]="Returned",1,0)</f>
        <v>0</v>
      </c>
      <c r="U1376" s="2">
        <f>EOMONTH(SalesData[[#This Row],[Order Date]],0)</f>
        <v>44985</v>
      </c>
      <c r="V1376" s="9" t="str">
        <f>"Q"&amp;INT((MONTH(SalesData[[#This Row],[Order Date]])+2)/3)&amp;"-"&amp;YEAR(SalesData[[#This Row],[Order Date]])</f>
        <v>Q1-2023</v>
      </c>
    </row>
    <row r="1377" spans="1:22" x14ac:dyDescent="0.35">
      <c r="A1377" t="s">
        <v>1518</v>
      </c>
      <c r="B1377" s="1">
        <v>44984</v>
      </c>
      <c r="C1377" t="s">
        <v>176</v>
      </c>
      <c r="D1377" t="s">
        <v>145</v>
      </c>
      <c r="E1377">
        <v>871218945</v>
      </c>
      <c r="F1377" t="s">
        <v>137</v>
      </c>
      <c r="G1377" t="s">
        <v>34</v>
      </c>
      <c r="H1377" t="s">
        <v>11357</v>
      </c>
      <c r="I1377" t="s">
        <v>36</v>
      </c>
      <c r="J1377" t="s">
        <v>65</v>
      </c>
      <c r="K1377">
        <v>3866.68</v>
      </c>
      <c r="L1377">
        <v>253.19</v>
      </c>
      <c r="M1377" t="s">
        <v>65</v>
      </c>
      <c r="N1377">
        <v>6.5479946620873697E-2</v>
      </c>
      <c r="O1377" t="s">
        <v>11351</v>
      </c>
      <c r="P1377" t="s">
        <v>11356</v>
      </c>
      <c r="R1377" t="s">
        <v>11353</v>
      </c>
      <c r="S1377">
        <f>IF(SalesData[[#This Row],[Return Status]]="Returned",1,0)</f>
        <v>0</v>
      </c>
      <c r="U1377" s="2">
        <f>EOMONTH(SalesData[[#This Row],[Order Date]],0)</f>
        <v>44985</v>
      </c>
      <c r="V1377" s="9" t="str">
        <f>"Q"&amp;INT((MONTH(SalesData[[#This Row],[Order Date]])+2)/3)&amp;"-"&amp;YEAR(SalesData[[#This Row],[Order Date]])</f>
        <v>Q1-2023</v>
      </c>
    </row>
    <row r="1378" spans="1:22" x14ac:dyDescent="0.35">
      <c r="A1378" t="s">
        <v>1519</v>
      </c>
      <c r="B1378" s="1">
        <v>44983</v>
      </c>
      <c r="C1378" t="s">
        <v>184</v>
      </c>
      <c r="D1378" t="s">
        <v>46</v>
      </c>
      <c r="E1378">
        <v>3230888060</v>
      </c>
      <c r="F1378" t="s">
        <v>22</v>
      </c>
      <c r="G1378" t="s">
        <v>212</v>
      </c>
      <c r="H1378" t="s">
        <v>11357</v>
      </c>
      <c r="I1378" t="s">
        <v>17</v>
      </c>
      <c r="J1378" t="s">
        <v>61</v>
      </c>
      <c r="K1378">
        <v>626.38</v>
      </c>
      <c r="L1378">
        <v>56.17</v>
      </c>
      <c r="M1378" t="s">
        <v>62</v>
      </c>
      <c r="N1378">
        <v>8.9673999808422999E-2</v>
      </c>
      <c r="O1378" t="s">
        <v>11355</v>
      </c>
      <c r="P1378" t="s">
        <v>11356</v>
      </c>
      <c r="R1378" t="s">
        <v>11353</v>
      </c>
      <c r="S1378">
        <f>IF(SalesData[[#This Row],[Return Status]]="Returned",1,0)</f>
        <v>0</v>
      </c>
      <c r="U1378" s="2">
        <f>EOMONTH(SalesData[[#This Row],[Order Date]],0)</f>
        <v>44985</v>
      </c>
      <c r="V1378" s="9" t="str">
        <f>"Q"&amp;INT((MONTH(SalesData[[#This Row],[Order Date]])+2)/3)&amp;"-"&amp;YEAR(SalesData[[#This Row],[Order Date]])</f>
        <v>Q1-2023</v>
      </c>
    </row>
    <row r="1379" spans="1:22" x14ac:dyDescent="0.35">
      <c r="A1379" t="s">
        <v>1520</v>
      </c>
      <c r="B1379" s="1">
        <v>44974</v>
      </c>
      <c r="C1379" t="s">
        <v>12</v>
      </c>
      <c r="D1379" t="s">
        <v>27</v>
      </c>
      <c r="E1379">
        <v>959145049</v>
      </c>
      <c r="F1379" t="s">
        <v>109</v>
      </c>
      <c r="G1379" t="s">
        <v>59</v>
      </c>
      <c r="H1379" t="s">
        <v>60</v>
      </c>
      <c r="I1379" t="s">
        <v>31</v>
      </c>
      <c r="J1379" t="s">
        <v>19</v>
      </c>
      <c r="K1379">
        <v>657.12</v>
      </c>
      <c r="L1379">
        <v>51.29</v>
      </c>
      <c r="M1379" t="s">
        <v>19</v>
      </c>
      <c r="N1379">
        <v>7.80527148770392E-2</v>
      </c>
      <c r="O1379" t="s">
        <v>11355</v>
      </c>
      <c r="P1379" t="s">
        <v>11356</v>
      </c>
      <c r="R1379" t="s">
        <v>11353</v>
      </c>
      <c r="S1379">
        <f>IF(SalesData[[#This Row],[Return Status]]="Returned",1,0)</f>
        <v>0</v>
      </c>
      <c r="T1379">
        <v>2183.56</v>
      </c>
      <c r="U1379" s="2">
        <f>EOMONTH(SalesData[[#This Row],[Order Date]],0)</f>
        <v>44985</v>
      </c>
      <c r="V1379" s="9" t="str">
        <f>"Q"&amp;INT((MONTH(SalesData[[#This Row],[Order Date]])+2)/3)&amp;"-"&amp;YEAR(SalesData[[#This Row],[Order Date]])</f>
        <v>Q1-2023</v>
      </c>
    </row>
    <row r="1380" spans="1:22" x14ac:dyDescent="0.35">
      <c r="A1380" t="s">
        <v>1521</v>
      </c>
      <c r="B1380" s="1">
        <v>44984</v>
      </c>
      <c r="C1380" t="s">
        <v>21</v>
      </c>
      <c r="D1380" t="s">
        <v>99</v>
      </c>
      <c r="E1380">
        <v>8450462176</v>
      </c>
      <c r="F1380" t="s">
        <v>73</v>
      </c>
      <c r="G1380" t="s">
        <v>74</v>
      </c>
      <c r="H1380" t="s">
        <v>75</v>
      </c>
      <c r="I1380" t="s">
        <v>36</v>
      </c>
      <c r="J1380" t="s">
        <v>62</v>
      </c>
      <c r="K1380">
        <v>550.96</v>
      </c>
      <c r="L1380">
        <v>133.16999999999999</v>
      </c>
      <c r="M1380" t="s">
        <v>62</v>
      </c>
      <c r="N1380">
        <v>0.24170538696094099</v>
      </c>
      <c r="O1380" t="s">
        <v>11355</v>
      </c>
      <c r="P1380" t="s">
        <v>11354</v>
      </c>
      <c r="R1380" t="s">
        <v>11353</v>
      </c>
      <c r="S1380">
        <f>IF(SalesData[[#This Row],[Return Status]]="Returned",1,0)</f>
        <v>0</v>
      </c>
      <c r="T1380">
        <v>2420.2800000000002</v>
      </c>
      <c r="U1380" s="2">
        <f>EOMONTH(SalesData[[#This Row],[Order Date]],0)</f>
        <v>44985</v>
      </c>
      <c r="V1380" s="9" t="str">
        <f>"Q"&amp;INT((MONTH(SalesData[[#This Row],[Order Date]])+2)/3)&amp;"-"&amp;YEAR(SalesData[[#This Row],[Order Date]])</f>
        <v>Q1-2023</v>
      </c>
    </row>
    <row r="1381" spans="1:22" x14ac:dyDescent="0.35">
      <c r="A1381" t="s">
        <v>1522</v>
      </c>
      <c r="B1381" s="1">
        <v>44979</v>
      </c>
      <c r="C1381" t="s">
        <v>176</v>
      </c>
      <c r="D1381" t="s">
        <v>80</v>
      </c>
      <c r="E1381">
        <v>9858574911</v>
      </c>
      <c r="F1381" t="s">
        <v>168</v>
      </c>
      <c r="G1381" t="s">
        <v>54</v>
      </c>
      <c r="H1381" t="s">
        <v>55</v>
      </c>
      <c r="I1381" t="s">
        <v>31</v>
      </c>
      <c r="J1381" t="s">
        <v>65</v>
      </c>
      <c r="K1381">
        <v>4892.12</v>
      </c>
      <c r="L1381">
        <v>529.41999999999996</v>
      </c>
      <c r="M1381" t="s">
        <v>65</v>
      </c>
      <c r="N1381">
        <v>0.108218931669706</v>
      </c>
      <c r="O1381" t="s">
        <v>11351</v>
      </c>
      <c r="P1381" t="s">
        <v>11352</v>
      </c>
      <c r="R1381" t="s">
        <v>11353</v>
      </c>
      <c r="S1381">
        <f>IF(SalesData[[#This Row],[Return Status]]="Returned",1,0)</f>
        <v>0</v>
      </c>
      <c r="U1381" s="2">
        <f>EOMONTH(SalesData[[#This Row],[Order Date]],0)</f>
        <v>44985</v>
      </c>
      <c r="V1381" s="9" t="str">
        <f>"Q"&amp;INT((MONTH(SalesData[[#This Row],[Order Date]])+2)/3)&amp;"-"&amp;YEAR(SalesData[[#This Row],[Order Date]])</f>
        <v>Q1-2023</v>
      </c>
    </row>
    <row r="1382" spans="1:22" x14ac:dyDescent="0.35">
      <c r="A1382" t="s">
        <v>1523</v>
      </c>
      <c r="B1382" s="1">
        <v>44969</v>
      </c>
      <c r="C1382" t="s">
        <v>67</v>
      </c>
      <c r="D1382" t="s">
        <v>99</v>
      </c>
      <c r="E1382">
        <v>7701249316</v>
      </c>
      <c r="F1382" t="s">
        <v>357</v>
      </c>
      <c r="G1382" t="s">
        <v>164</v>
      </c>
      <c r="H1382" t="s">
        <v>165</v>
      </c>
      <c r="I1382" t="s">
        <v>36</v>
      </c>
      <c r="J1382" t="s">
        <v>61</v>
      </c>
      <c r="K1382">
        <v>4632.9799999999996</v>
      </c>
      <c r="L1382">
        <v>462.57</v>
      </c>
      <c r="M1382" t="s">
        <v>62</v>
      </c>
      <c r="N1382">
        <v>9.9842865714939402E-2</v>
      </c>
      <c r="O1382" t="s">
        <v>11351</v>
      </c>
      <c r="P1382" t="s">
        <v>11356</v>
      </c>
      <c r="R1382" t="s">
        <v>11353</v>
      </c>
      <c r="S1382">
        <f>IF(SalesData[[#This Row],[Return Status]]="Returned",1,0)</f>
        <v>0</v>
      </c>
      <c r="U1382" s="2">
        <f>EOMONTH(SalesData[[#This Row],[Order Date]],0)</f>
        <v>44985</v>
      </c>
      <c r="V1382" s="9" t="str">
        <f>"Q"&amp;INT((MONTH(SalesData[[#This Row],[Order Date]])+2)/3)&amp;"-"&amp;YEAR(SalesData[[#This Row],[Order Date]])</f>
        <v>Q1-2023</v>
      </c>
    </row>
    <row r="1383" spans="1:22" x14ac:dyDescent="0.35">
      <c r="A1383" t="s">
        <v>1524</v>
      </c>
      <c r="B1383" s="1">
        <v>44984</v>
      </c>
      <c r="C1383" t="s">
        <v>21</v>
      </c>
      <c r="D1383" t="s">
        <v>99</v>
      </c>
      <c r="E1383">
        <v>6518756926</v>
      </c>
      <c r="F1383" t="s">
        <v>312</v>
      </c>
      <c r="G1383" t="s">
        <v>141</v>
      </c>
      <c r="H1383" t="s">
        <v>121</v>
      </c>
      <c r="I1383" t="s">
        <v>17</v>
      </c>
      <c r="J1383" t="s">
        <v>18</v>
      </c>
      <c r="K1383">
        <v>3347.79</v>
      </c>
      <c r="L1383">
        <v>957.83</v>
      </c>
      <c r="M1383" t="s">
        <v>19</v>
      </c>
      <c r="N1383">
        <v>0.28610814895796899</v>
      </c>
      <c r="O1383" t="s">
        <v>11351</v>
      </c>
      <c r="P1383" t="s">
        <v>11354</v>
      </c>
      <c r="R1383" t="s">
        <v>11353</v>
      </c>
      <c r="S1383">
        <f>IF(SalesData[[#This Row],[Return Status]]="Returned",1,0)</f>
        <v>0</v>
      </c>
      <c r="T1383">
        <v>2793.38</v>
      </c>
      <c r="U1383" s="2">
        <f>EOMONTH(SalesData[[#This Row],[Order Date]],0)</f>
        <v>44985</v>
      </c>
      <c r="V1383" s="9" t="str">
        <f>"Q"&amp;INT((MONTH(SalesData[[#This Row],[Order Date]])+2)/3)&amp;"-"&amp;YEAR(SalesData[[#This Row],[Order Date]])</f>
        <v>Q1-2023</v>
      </c>
    </row>
    <row r="1384" spans="1:22" x14ac:dyDescent="0.35">
      <c r="A1384" t="s">
        <v>1525</v>
      </c>
      <c r="B1384" s="1">
        <v>44974</v>
      </c>
      <c r="C1384" t="s">
        <v>139</v>
      </c>
      <c r="D1384" t="s">
        <v>145</v>
      </c>
      <c r="E1384">
        <v>1230085789</v>
      </c>
      <c r="F1384" t="s">
        <v>357</v>
      </c>
      <c r="G1384" t="s">
        <v>164</v>
      </c>
      <c r="H1384" t="s">
        <v>11357</v>
      </c>
      <c r="I1384" t="s">
        <v>36</v>
      </c>
      <c r="J1384" t="s">
        <v>62</v>
      </c>
      <c r="K1384">
        <v>1715.29</v>
      </c>
      <c r="L1384">
        <v>231.32</v>
      </c>
      <c r="M1384" t="s">
        <v>62</v>
      </c>
      <c r="N1384">
        <v>0.134857662552688</v>
      </c>
      <c r="O1384" t="s">
        <v>11351</v>
      </c>
      <c r="P1384" t="s">
        <v>11352</v>
      </c>
      <c r="R1384" t="s">
        <v>11353</v>
      </c>
      <c r="S1384">
        <f>IF(SalesData[[#This Row],[Return Status]]="Returned",1,0)</f>
        <v>0</v>
      </c>
      <c r="U1384" s="2">
        <f>EOMONTH(SalesData[[#This Row],[Order Date]],0)</f>
        <v>44985</v>
      </c>
      <c r="V1384" s="9" t="str">
        <f>"Q"&amp;INT((MONTH(SalesData[[#This Row],[Order Date]])+2)/3)&amp;"-"&amp;YEAR(SalesData[[#This Row],[Order Date]])</f>
        <v>Q1-2023</v>
      </c>
    </row>
    <row r="1385" spans="1:22" x14ac:dyDescent="0.35">
      <c r="A1385" t="s">
        <v>1526</v>
      </c>
      <c r="B1385" s="1">
        <v>44981</v>
      </c>
      <c r="C1385" t="s">
        <v>49</v>
      </c>
      <c r="D1385" t="s">
        <v>99</v>
      </c>
      <c r="E1385">
        <v>341365329</v>
      </c>
      <c r="F1385" t="s">
        <v>127</v>
      </c>
      <c r="G1385" t="s">
        <v>29</v>
      </c>
      <c r="H1385" t="s">
        <v>30</v>
      </c>
      <c r="I1385" t="s">
        <v>31</v>
      </c>
      <c r="J1385" t="s">
        <v>19</v>
      </c>
      <c r="K1385">
        <v>4331.3999999999996</v>
      </c>
      <c r="L1385">
        <v>1068.68</v>
      </c>
      <c r="M1385" t="s">
        <v>19</v>
      </c>
      <c r="N1385">
        <v>0.246728540425728</v>
      </c>
      <c r="O1385" t="s">
        <v>11351</v>
      </c>
      <c r="P1385" t="s">
        <v>11354</v>
      </c>
      <c r="Q1385" t="s">
        <v>11365</v>
      </c>
      <c r="R1385" t="s">
        <v>11360</v>
      </c>
      <c r="S1385">
        <f>IF(SalesData[[#This Row],[Return Status]]="Returned",1,0)</f>
        <v>1</v>
      </c>
      <c r="T1385">
        <v>2788.38</v>
      </c>
      <c r="U1385" s="2">
        <f>EOMONTH(SalesData[[#This Row],[Order Date]],0)</f>
        <v>44985</v>
      </c>
      <c r="V1385" s="9" t="str">
        <f>"Q"&amp;INT((MONTH(SalesData[[#This Row],[Order Date]])+2)/3)&amp;"-"&amp;YEAR(SalesData[[#This Row],[Order Date]])</f>
        <v>Q1-2023</v>
      </c>
    </row>
    <row r="1386" spans="1:22" x14ac:dyDescent="0.35">
      <c r="A1386" t="s">
        <v>1527</v>
      </c>
      <c r="B1386" s="1">
        <v>44978</v>
      </c>
      <c r="C1386" t="s">
        <v>194</v>
      </c>
      <c r="D1386" t="s">
        <v>72</v>
      </c>
      <c r="E1386">
        <v>3370049174</v>
      </c>
      <c r="F1386" t="s">
        <v>127</v>
      </c>
      <c r="G1386" t="s">
        <v>29</v>
      </c>
      <c r="H1386" t="s">
        <v>30</v>
      </c>
      <c r="I1386" t="s">
        <v>31</v>
      </c>
      <c r="J1386" t="s">
        <v>19</v>
      </c>
      <c r="K1386">
        <v>1207.04</v>
      </c>
      <c r="L1386">
        <v>332.92</v>
      </c>
      <c r="M1386" t="s">
        <v>19</v>
      </c>
      <c r="N1386">
        <v>0.27581521739130399</v>
      </c>
      <c r="O1386" t="s">
        <v>11351</v>
      </c>
      <c r="P1386" t="s">
        <v>11354</v>
      </c>
      <c r="R1386" t="s">
        <v>11353</v>
      </c>
      <c r="S1386">
        <f>IF(SalesData[[#This Row],[Return Status]]="Returned",1,0)</f>
        <v>0</v>
      </c>
      <c r="T1386">
        <v>2788.38</v>
      </c>
      <c r="U1386" s="2">
        <f>EOMONTH(SalesData[[#This Row],[Order Date]],0)</f>
        <v>44985</v>
      </c>
      <c r="V1386" s="9" t="str">
        <f>"Q"&amp;INT((MONTH(SalesData[[#This Row],[Order Date]])+2)/3)&amp;"-"&amp;YEAR(SalesData[[#This Row],[Order Date]])</f>
        <v>Q1-2023</v>
      </c>
    </row>
    <row r="1387" spans="1:22" x14ac:dyDescent="0.35">
      <c r="A1387" t="s">
        <v>1528</v>
      </c>
      <c r="B1387" s="1">
        <v>44975</v>
      </c>
      <c r="C1387" t="s">
        <v>92</v>
      </c>
      <c r="D1387" t="s">
        <v>27</v>
      </c>
      <c r="E1387">
        <v>4586618248</v>
      </c>
      <c r="F1387" t="s">
        <v>73</v>
      </c>
      <c r="G1387" t="s">
        <v>11374</v>
      </c>
      <c r="H1387" t="s">
        <v>11357</v>
      </c>
      <c r="I1387" t="s">
        <v>36</v>
      </c>
      <c r="J1387" t="s">
        <v>18</v>
      </c>
      <c r="K1387">
        <v>4414.25</v>
      </c>
      <c r="L1387">
        <v>880.63</v>
      </c>
      <c r="M1387" t="s">
        <v>19</v>
      </c>
      <c r="N1387">
        <v>0.19949708330973601</v>
      </c>
      <c r="O1387" t="s">
        <v>11351</v>
      </c>
      <c r="P1387" t="s">
        <v>11352</v>
      </c>
      <c r="R1387" t="s">
        <v>11353</v>
      </c>
      <c r="S1387">
        <f>IF(SalesData[[#This Row],[Return Status]]="Returned",1,0)</f>
        <v>0</v>
      </c>
      <c r="U1387" s="2">
        <f>EOMONTH(SalesData[[#This Row],[Order Date]],0)</f>
        <v>44985</v>
      </c>
      <c r="V1387" s="9" t="str">
        <f>"Q"&amp;INT((MONTH(SalesData[[#This Row],[Order Date]])+2)/3)&amp;"-"&amp;YEAR(SalesData[[#This Row],[Order Date]])</f>
        <v>Q1-2023</v>
      </c>
    </row>
    <row r="1388" spans="1:22" x14ac:dyDescent="0.35">
      <c r="A1388" t="s">
        <v>1529</v>
      </c>
      <c r="B1388" s="1">
        <v>44978</v>
      </c>
      <c r="C1388" t="s">
        <v>92</v>
      </c>
      <c r="D1388" t="s">
        <v>145</v>
      </c>
      <c r="E1388">
        <v>2339982159</v>
      </c>
      <c r="F1388" t="s">
        <v>292</v>
      </c>
      <c r="G1388" t="s">
        <v>69</v>
      </c>
      <c r="H1388" t="s">
        <v>41</v>
      </c>
      <c r="I1388" t="s">
        <v>31</v>
      </c>
      <c r="J1388" t="s">
        <v>65</v>
      </c>
      <c r="K1388">
        <v>3315.85</v>
      </c>
      <c r="L1388">
        <v>105.49</v>
      </c>
      <c r="M1388" t="s">
        <v>65</v>
      </c>
      <c r="N1388">
        <v>3.18138637151862E-2</v>
      </c>
      <c r="O1388" t="s">
        <v>11351</v>
      </c>
      <c r="P1388" t="s">
        <v>11356</v>
      </c>
      <c r="R1388" t="s">
        <v>11353</v>
      </c>
      <c r="S1388">
        <f>IF(SalesData[[#This Row],[Return Status]]="Returned",1,0)</f>
        <v>0</v>
      </c>
      <c r="T1388">
        <v>2081.52</v>
      </c>
      <c r="U1388" s="2">
        <f>EOMONTH(SalesData[[#This Row],[Order Date]],0)</f>
        <v>44985</v>
      </c>
      <c r="V1388" s="9" t="str">
        <f>"Q"&amp;INT((MONTH(SalesData[[#This Row],[Order Date]])+2)/3)&amp;"-"&amp;YEAR(SalesData[[#This Row],[Order Date]])</f>
        <v>Q1-2023</v>
      </c>
    </row>
    <row r="1389" spans="1:22" x14ac:dyDescent="0.35">
      <c r="A1389" t="s">
        <v>1530</v>
      </c>
      <c r="B1389" s="1">
        <v>44970</v>
      </c>
      <c r="C1389" t="s">
        <v>188</v>
      </c>
      <c r="D1389" t="s">
        <v>27</v>
      </c>
      <c r="E1389">
        <v>4176604568</v>
      </c>
      <c r="F1389" t="s">
        <v>100</v>
      </c>
      <c r="G1389" t="s">
        <v>11382</v>
      </c>
      <c r="H1389" t="s">
        <v>35</v>
      </c>
      <c r="I1389" t="s">
        <v>36</v>
      </c>
      <c r="J1389" t="s">
        <v>42</v>
      </c>
      <c r="K1389">
        <v>1865.5</v>
      </c>
      <c r="L1389">
        <v>384.82</v>
      </c>
      <c r="M1389" t="s">
        <v>43</v>
      </c>
      <c r="N1389">
        <v>0.20628249798981499</v>
      </c>
      <c r="O1389" t="s">
        <v>11351</v>
      </c>
      <c r="P1389" t="s">
        <v>11354</v>
      </c>
      <c r="R1389" t="s">
        <v>11353</v>
      </c>
      <c r="S1389">
        <f>IF(SalesData[[#This Row],[Return Status]]="Returned",1,0)</f>
        <v>0</v>
      </c>
      <c r="U1389" s="2">
        <f>EOMONTH(SalesData[[#This Row],[Order Date]],0)</f>
        <v>44985</v>
      </c>
      <c r="V1389" s="9" t="str">
        <f>"Q"&amp;INT((MONTH(SalesData[[#This Row],[Order Date]])+2)/3)&amp;"-"&amp;YEAR(SalesData[[#This Row],[Order Date]])</f>
        <v>Q1-2023</v>
      </c>
    </row>
    <row r="1390" spans="1:22" x14ac:dyDescent="0.35">
      <c r="A1390" t="s">
        <v>1531</v>
      </c>
      <c r="B1390" s="1">
        <v>44979</v>
      </c>
      <c r="C1390" t="s">
        <v>97</v>
      </c>
      <c r="D1390" t="s">
        <v>80</v>
      </c>
      <c r="E1390">
        <v>6476085208</v>
      </c>
      <c r="F1390" t="s">
        <v>181</v>
      </c>
      <c r="G1390" t="s">
        <v>54</v>
      </c>
      <c r="H1390" t="s">
        <v>55</v>
      </c>
      <c r="I1390" t="s">
        <v>31</v>
      </c>
      <c r="J1390" t="s">
        <v>19</v>
      </c>
      <c r="K1390">
        <v>4404.71</v>
      </c>
      <c r="L1390">
        <v>1234.0899999999999</v>
      </c>
      <c r="M1390" t="s">
        <v>19</v>
      </c>
      <c r="N1390">
        <v>0.280175085306411</v>
      </c>
      <c r="O1390" t="s">
        <v>11351</v>
      </c>
      <c r="P1390" t="s">
        <v>11354</v>
      </c>
      <c r="R1390" t="s">
        <v>11353</v>
      </c>
      <c r="S1390">
        <f>IF(SalesData[[#This Row],[Return Status]]="Returned",1,0)</f>
        <v>0</v>
      </c>
      <c r="U1390" s="2">
        <f>EOMONTH(SalesData[[#This Row],[Order Date]],0)</f>
        <v>44985</v>
      </c>
      <c r="V1390" s="9" t="str">
        <f>"Q"&amp;INT((MONTH(SalesData[[#This Row],[Order Date]])+2)/3)&amp;"-"&amp;YEAR(SalesData[[#This Row],[Order Date]])</f>
        <v>Q1-2023</v>
      </c>
    </row>
    <row r="1391" spans="1:22" x14ac:dyDescent="0.35">
      <c r="A1391" t="s">
        <v>1532</v>
      </c>
      <c r="B1391" s="1">
        <v>44971</v>
      </c>
      <c r="C1391" t="s">
        <v>67</v>
      </c>
      <c r="D1391" t="s">
        <v>39</v>
      </c>
      <c r="E1391">
        <v>2754422061</v>
      </c>
      <c r="F1391" t="s">
        <v>133</v>
      </c>
      <c r="G1391" t="s">
        <v>11379</v>
      </c>
      <c r="H1391" t="s">
        <v>90</v>
      </c>
      <c r="I1391" t="s">
        <v>31</v>
      </c>
      <c r="J1391" t="s">
        <v>65</v>
      </c>
      <c r="K1391">
        <v>2982.66</v>
      </c>
      <c r="L1391">
        <v>521.29999999999995</v>
      </c>
      <c r="M1391" t="s">
        <v>65</v>
      </c>
      <c r="N1391">
        <v>0.17477687701581801</v>
      </c>
      <c r="O1391" t="s">
        <v>11351</v>
      </c>
      <c r="P1391" t="s">
        <v>11352</v>
      </c>
      <c r="R1391" t="s">
        <v>11353</v>
      </c>
      <c r="S1391">
        <f>IF(SalesData[[#This Row],[Return Status]]="Returned",1,0)</f>
        <v>0</v>
      </c>
      <c r="U1391" s="2">
        <f>EOMONTH(SalesData[[#This Row],[Order Date]],0)</f>
        <v>44985</v>
      </c>
      <c r="V1391" s="9" t="str">
        <f>"Q"&amp;INT((MONTH(SalesData[[#This Row],[Order Date]])+2)/3)&amp;"-"&amp;YEAR(SalesData[[#This Row],[Order Date]])</f>
        <v>Q1-2023</v>
      </c>
    </row>
    <row r="1392" spans="1:22" x14ac:dyDescent="0.35">
      <c r="A1392" t="s">
        <v>1533</v>
      </c>
      <c r="B1392" s="1">
        <v>44978</v>
      </c>
      <c r="C1392" t="s">
        <v>21</v>
      </c>
      <c r="D1392" t="s">
        <v>145</v>
      </c>
      <c r="E1392">
        <v>4663903214</v>
      </c>
      <c r="F1392" t="s">
        <v>58</v>
      </c>
      <c r="G1392" t="s">
        <v>11378</v>
      </c>
      <c r="H1392" t="s">
        <v>11357</v>
      </c>
      <c r="I1392" t="s">
        <v>31</v>
      </c>
      <c r="J1392" t="s">
        <v>65</v>
      </c>
      <c r="K1392">
        <v>1224.24</v>
      </c>
      <c r="L1392">
        <v>43.28</v>
      </c>
      <c r="M1392" t="s">
        <v>65</v>
      </c>
      <c r="N1392">
        <v>3.5352545252564899E-2</v>
      </c>
      <c r="O1392" t="s">
        <v>11351</v>
      </c>
      <c r="P1392" t="s">
        <v>11356</v>
      </c>
      <c r="R1392" t="s">
        <v>11353</v>
      </c>
      <c r="S1392">
        <f>IF(SalesData[[#This Row],[Return Status]]="Returned",1,0)</f>
        <v>0</v>
      </c>
      <c r="U1392" s="2">
        <f>EOMONTH(SalesData[[#This Row],[Order Date]],0)</f>
        <v>44985</v>
      </c>
      <c r="V1392" s="9" t="str">
        <f>"Q"&amp;INT((MONTH(SalesData[[#This Row],[Order Date]])+2)/3)&amp;"-"&amp;YEAR(SalesData[[#This Row],[Order Date]])</f>
        <v>Q1-2023</v>
      </c>
    </row>
    <row r="1393" spans="1:22" x14ac:dyDescent="0.35">
      <c r="A1393" t="s">
        <v>1534</v>
      </c>
      <c r="B1393" s="1">
        <v>44970</v>
      </c>
      <c r="C1393" t="s">
        <v>194</v>
      </c>
      <c r="D1393" t="s">
        <v>27</v>
      </c>
      <c r="E1393">
        <v>5875524529</v>
      </c>
      <c r="F1393" t="s">
        <v>163</v>
      </c>
      <c r="G1393" t="s">
        <v>11381</v>
      </c>
      <c r="H1393" t="s">
        <v>165</v>
      </c>
      <c r="I1393" t="s">
        <v>36</v>
      </c>
      <c r="J1393" t="s">
        <v>18</v>
      </c>
      <c r="K1393">
        <v>4683.29</v>
      </c>
      <c r="L1393">
        <v>578.57000000000005</v>
      </c>
      <c r="M1393" t="s">
        <v>19</v>
      </c>
      <c r="N1393">
        <v>0.123539221359344</v>
      </c>
      <c r="O1393" t="s">
        <v>11351</v>
      </c>
      <c r="P1393" t="s">
        <v>11352</v>
      </c>
      <c r="R1393" t="s">
        <v>11353</v>
      </c>
      <c r="S1393">
        <f>IF(SalesData[[#This Row],[Return Status]]="Returned",1,0)</f>
        <v>0</v>
      </c>
      <c r="U1393" s="2">
        <f>EOMONTH(SalesData[[#This Row],[Order Date]],0)</f>
        <v>44985</v>
      </c>
      <c r="V1393" s="9" t="str">
        <f>"Q"&amp;INT((MONTH(SalesData[[#This Row],[Order Date]])+2)/3)&amp;"-"&amp;YEAR(SalesData[[#This Row],[Order Date]])</f>
        <v>Q1-2023</v>
      </c>
    </row>
    <row r="1394" spans="1:22" x14ac:dyDescent="0.35">
      <c r="A1394" t="s">
        <v>1535</v>
      </c>
      <c r="B1394" s="1">
        <v>44973</v>
      </c>
      <c r="C1394" t="s">
        <v>97</v>
      </c>
      <c r="D1394" t="s">
        <v>99</v>
      </c>
      <c r="E1394">
        <v>8713556696</v>
      </c>
      <c r="F1394" t="s">
        <v>14</v>
      </c>
      <c r="G1394" t="s">
        <v>15</v>
      </c>
      <c r="H1394" t="s">
        <v>16</v>
      </c>
      <c r="I1394" t="s">
        <v>17</v>
      </c>
      <c r="J1394" t="s">
        <v>18</v>
      </c>
      <c r="K1394">
        <v>3328.19</v>
      </c>
      <c r="L1394">
        <v>161.21</v>
      </c>
      <c r="M1394" t="s">
        <v>19</v>
      </c>
      <c r="N1394">
        <v>4.8437739431943502E-2</v>
      </c>
      <c r="O1394" t="s">
        <v>11351</v>
      </c>
      <c r="P1394" t="s">
        <v>11356</v>
      </c>
      <c r="R1394" t="s">
        <v>11353</v>
      </c>
      <c r="S1394">
        <f>IF(SalesData[[#This Row],[Return Status]]="Returned",1,0)</f>
        <v>0</v>
      </c>
      <c r="T1394">
        <v>2085.91</v>
      </c>
      <c r="U1394" s="2">
        <f>EOMONTH(SalesData[[#This Row],[Order Date]],0)</f>
        <v>44985</v>
      </c>
      <c r="V1394" s="9" t="str">
        <f>"Q"&amp;INT((MONTH(SalesData[[#This Row],[Order Date]])+2)/3)&amp;"-"&amp;YEAR(SalesData[[#This Row],[Order Date]])</f>
        <v>Q1-2023</v>
      </c>
    </row>
    <row r="1395" spans="1:22" x14ac:dyDescent="0.35">
      <c r="A1395" t="s">
        <v>1536</v>
      </c>
      <c r="B1395" s="1">
        <v>44973</v>
      </c>
      <c r="C1395" t="s">
        <v>188</v>
      </c>
      <c r="D1395" t="s">
        <v>13</v>
      </c>
      <c r="E1395">
        <v>6246947629</v>
      </c>
      <c r="F1395" t="s">
        <v>129</v>
      </c>
      <c r="G1395" t="s">
        <v>54</v>
      </c>
      <c r="H1395" t="s">
        <v>55</v>
      </c>
      <c r="I1395" t="s">
        <v>31</v>
      </c>
      <c r="J1395" t="s">
        <v>65</v>
      </c>
      <c r="K1395">
        <v>2635.55</v>
      </c>
      <c r="L1395">
        <v>336.59</v>
      </c>
      <c r="M1395" t="s">
        <v>65</v>
      </c>
      <c r="N1395">
        <v>0.12771148337159199</v>
      </c>
      <c r="O1395" t="s">
        <v>11351</v>
      </c>
      <c r="P1395" t="s">
        <v>11352</v>
      </c>
      <c r="R1395" t="s">
        <v>11353</v>
      </c>
      <c r="S1395">
        <f>IF(SalesData[[#This Row],[Return Status]]="Returned",1,0)</f>
        <v>0</v>
      </c>
      <c r="U1395" s="2">
        <f>EOMONTH(SalesData[[#This Row],[Order Date]],0)</f>
        <v>44985</v>
      </c>
      <c r="V1395" s="9" t="str">
        <f>"Q"&amp;INT((MONTH(SalesData[[#This Row],[Order Date]])+2)/3)&amp;"-"&amp;YEAR(SalesData[[#This Row],[Order Date]])</f>
        <v>Q1-2023</v>
      </c>
    </row>
    <row r="1396" spans="1:22" x14ac:dyDescent="0.35">
      <c r="A1396" t="s">
        <v>1537</v>
      </c>
      <c r="B1396" s="1">
        <v>44980</v>
      </c>
      <c r="C1396" t="s">
        <v>188</v>
      </c>
      <c r="D1396" t="s">
        <v>46</v>
      </c>
      <c r="E1396">
        <v>1027190952</v>
      </c>
      <c r="F1396" t="s">
        <v>64</v>
      </c>
      <c r="G1396" t="s">
        <v>15</v>
      </c>
      <c r="H1396" t="s">
        <v>16</v>
      </c>
      <c r="I1396" t="s">
        <v>17</v>
      </c>
      <c r="J1396" t="s">
        <v>65</v>
      </c>
      <c r="K1396">
        <v>4577.2299999999996</v>
      </c>
      <c r="L1396">
        <v>290.81</v>
      </c>
      <c r="M1396" t="s">
        <v>65</v>
      </c>
      <c r="N1396">
        <v>6.3534058808493402E-2</v>
      </c>
      <c r="O1396" t="s">
        <v>11351</v>
      </c>
      <c r="P1396" t="s">
        <v>11356</v>
      </c>
      <c r="R1396" t="s">
        <v>11353</v>
      </c>
      <c r="S1396">
        <f>IF(SalesData[[#This Row],[Return Status]]="Returned",1,0)</f>
        <v>0</v>
      </c>
      <c r="T1396">
        <v>2085.91</v>
      </c>
      <c r="U1396" s="2">
        <f>EOMONTH(SalesData[[#This Row],[Order Date]],0)</f>
        <v>44985</v>
      </c>
      <c r="V1396" s="9" t="str">
        <f>"Q"&amp;INT((MONTH(SalesData[[#This Row],[Order Date]])+2)/3)&amp;"-"&amp;YEAR(SalesData[[#This Row],[Order Date]])</f>
        <v>Q1-2023</v>
      </c>
    </row>
    <row r="1397" spans="1:22" x14ac:dyDescent="0.35">
      <c r="A1397" t="s">
        <v>1538</v>
      </c>
      <c r="B1397" s="1">
        <v>44960</v>
      </c>
      <c r="C1397" t="s">
        <v>106</v>
      </c>
      <c r="D1397" t="s">
        <v>72</v>
      </c>
      <c r="E1397">
        <v>4622016566</v>
      </c>
      <c r="F1397" t="s">
        <v>50</v>
      </c>
      <c r="G1397" t="s">
        <v>34</v>
      </c>
      <c r="H1397" t="s">
        <v>35</v>
      </c>
      <c r="I1397" t="s">
        <v>36</v>
      </c>
      <c r="J1397" t="s">
        <v>18</v>
      </c>
      <c r="K1397">
        <v>2619.1799999999998</v>
      </c>
      <c r="L1397">
        <v>282.20999999999998</v>
      </c>
      <c r="M1397" t="s">
        <v>19</v>
      </c>
      <c r="N1397">
        <v>0.107747462946418</v>
      </c>
      <c r="O1397" t="s">
        <v>11351</v>
      </c>
      <c r="P1397" t="s">
        <v>11352</v>
      </c>
      <c r="R1397" t="s">
        <v>11353</v>
      </c>
      <c r="S1397">
        <f>IF(SalesData[[#This Row],[Return Status]]="Returned",1,0)</f>
        <v>0</v>
      </c>
      <c r="U1397" s="2">
        <f>EOMONTH(SalesData[[#This Row],[Order Date]],0)</f>
        <v>44985</v>
      </c>
      <c r="V1397" s="9" t="str">
        <f>"Q"&amp;INT((MONTH(SalesData[[#This Row],[Order Date]])+2)/3)&amp;"-"&amp;YEAR(SalesData[[#This Row],[Order Date]])</f>
        <v>Q1-2023</v>
      </c>
    </row>
    <row r="1398" spans="1:22" x14ac:dyDescent="0.35">
      <c r="A1398" t="s">
        <v>1539</v>
      </c>
      <c r="B1398" s="1">
        <v>44973</v>
      </c>
      <c r="C1398" t="s">
        <v>77</v>
      </c>
      <c r="D1398" t="s">
        <v>46</v>
      </c>
      <c r="E1398">
        <v>7559841420</v>
      </c>
      <c r="F1398" t="s">
        <v>107</v>
      </c>
      <c r="G1398" t="s">
        <v>15</v>
      </c>
      <c r="H1398" t="s">
        <v>16</v>
      </c>
      <c r="I1398" t="s">
        <v>17</v>
      </c>
      <c r="J1398" t="s">
        <v>43</v>
      </c>
      <c r="K1398">
        <v>265.37</v>
      </c>
      <c r="L1398">
        <v>28.02</v>
      </c>
      <c r="M1398" t="s">
        <v>43</v>
      </c>
      <c r="N1398">
        <v>0.10558842371029099</v>
      </c>
      <c r="O1398" t="s">
        <v>11361</v>
      </c>
      <c r="P1398" t="s">
        <v>11352</v>
      </c>
      <c r="R1398" t="s">
        <v>11353</v>
      </c>
      <c r="S1398">
        <f>IF(SalesData[[#This Row],[Return Status]]="Returned",1,0)</f>
        <v>0</v>
      </c>
      <c r="T1398">
        <v>2085.91</v>
      </c>
      <c r="U1398" s="2">
        <f>EOMONTH(SalesData[[#This Row],[Order Date]],0)</f>
        <v>44985</v>
      </c>
      <c r="V1398" s="9" t="str">
        <f>"Q"&amp;INT((MONTH(SalesData[[#This Row],[Order Date]])+2)/3)&amp;"-"&amp;YEAR(SalesData[[#This Row],[Order Date]])</f>
        <v>Q1-2023</v>
      </c>
    </row>
    <row r="1399" spans="1:22" x14ac:dyDescent="0.35">
      <c r="A1399" t="s">
        <v>1540</v>
      </c>
      <c r="B1399" s="1">
        <v>44968</v>
      </c>
      <c r="C1399" t="s">
        <v>124</v>
      </c>
      <c r="D1399" t="s">
        <v>39</v>
      </c>
      <c r="E1399">
        <v>244043109</v>
      </c>
      <c r="F1399" t="s">
        <v>292</v>
      </c>
      <c r="G1399" t="s">
        <v>11358</v>
      </c>
      <c r="H1399" t="s">
        <v>41</v>
      </c>
      <c r="I1399" t="s">
        <v>31</v>
      </c>
      <c r="J1399" t="s">
        <v>18</v>
      </c>
      <c r="K1399">
        <v>3394.84</v>
      </c>
      <c r="L1399">
        <v>745.86</v>
      </c>
      <c r="M1399" t="s">
        <v>19</v>
      </c>
      <c r="N1399">
        <v>0.21970402139717901</v>
      </c>
      <c r="O1399" t="s">
        <v>11351</v>
      </c>
      <c r="P1399" t="s">
        <v>11354</v>
      </c>
      <c r="R1399" t="s">
        <v>11353</v>
      </c>
      <c r="S1399">
        <f>IF(SalesData[[#This Row],[Return Status]]="Returned",1,0)</f>
        <v>0</v>
      </c>
      <c r="U1399" s="2">
        <f>EOMONTH(SalesData[[#This Row],[Order Date]],0)</f>
        <v>44985</v>
      </c>
      <c r="V1399" s="9" t="str">
        <f>"Q"&amp;INT((MONTH(SalesData[[#This Row],[Order Date]])+2)/3)&amp;"-"&amp;YEAR(SalesData[[#This Row],[Order Date]])</f>
        <v>Q1-2023</v>
      </c>
    </row>
    <row r="1400" spans="1:22" x14ac:dyDescent="0.35">
      <c r="A1400" t="s">
        <v>1541</v>
      </c>
      <c r="B1400" s="1">
        <v>44981</v>
      </c>
      <c r="C1400" t="s">
        <v>77</v>
      </c>
      <c r="D1400" t="s">
        <v>72</v>
      </c>
      <c r="E1400">
        <v>7617275735</v>
      </c>
      <c r="F1400" t="s">
        <v>64</v>
      </c>
      <c r="G1400" t="s">
        <v>15</v>
      </c>
      <c r="H1400" t="s">
        <v>11357</v>
      </c>
      <c r="I1400" t="s">
        <v>17</v>
      </c>
      <c r="J1400" t="s">
        <v>65</v>
      </c>
      <c r="K1400">
        <v>915.03</v>
      </c>
      <c r="L1400">
        <v>123.71</v>
      </c>
      <c r="M1400" t="s">
        <v>65</v>
      </c>
      <c r="N1400">
        <v>0.13519775307913401</v>
      </c>
      <c r="O1400" t="s">
        <v>11355</v>
      </c>
      <c r="P1400" t="s">
        <v>11352</v>
      </c>
      <c r="R1400" t="s">
        <v>11353</v>
      </c>
      <c r="S1400">
        <f>IF(SalesData[[#This Row],[Return Status]]="Returned",1,0)</f>
        <v>0</v>
      </c>
      <c r="T1400">
        <v>2085.91</v>
      </c>
      <c r="U1400" s="2">
        <f>EOMONTH(SalesData[[#This Row],[Order Date]],0)</f>
        <v>44985</v>
      </c>
      <c r="V1400" s="9" t="str">
        <f>"Q"&amp;INT((MONTH(SalesData[[#This Row],[Order Date]])+2)/3)&amp;"-"&amp;YEAR(SalesData[[#This Row],[Order Date]])</f>
        <v>Q1-2023</v>
      </c>
    </row>
    <row r="1401" spans="1:22" x14ac:dyDescent="0.35">
      <c r="A1401" t="s">
        <v>1542</v>
      </c>
      <c r="B1401" s="1">
        <v>44968</v>
      </c>
      <c r="C1401" t="s">
        <v>92</v>
      </c>
      <c r="D1401" t="s">
        <v>46</v>
      </c>
      <c r="E1401">
        <v>2150134339</v>
      </c>
      <c r="F1401" t="s">
        <v>147</v>
      </c>
      <c r="G1401" t="s">
        <v>84</v>
      </c>
      <c r="H1401" t="s">
        <v>85</v>
      </c>
      <c r="I1401" t="s">
        <v>31</v>
      </c>
      <c r="J1401" t="s">
        <v>18</v>
      </c>
      <c r="K1401">
        <v>2531.15</v>
      </c>
      <c r="L1401">
        <v>685.29</v>
      </c>
      <c r="M1401" t="s">
        <v>19</v>
      </c>
      <c r="N1401">
        <v>0.27074254785374202</v>
      </c>
      <c r="O1401" t="s">
        <v>11351</v>
      </c>
      <c r="P1401" t="s">
        <v>11354</v>
      </c>
      <c r="Q1401" t="s">
        <v>11364</v>
      </c>
      <c r="R1401" t="s">
        <v>11360</v>
      </c>
      <c r="S1401">
        <f>IF(SalesData[[#This Row],[Return Status]]="Returned",1,0)</f>
        <v>1</v>
      </c>
      <c r="T1401">
        <v>847.14</v>
      </c>
      <c r="U1401" s="2">
        <f>EOMONTH(SalesData[[#This Row],[Order Date]],0)</f>
        <v>44985</v>
      </c>
      <c r="V1401" s="9" t="str">
        <f>"Q"&amp;INT((MONTH(SalesData[[#This Row],[Order Date]])+2)/3)&amp;"-"&amp;YEAR(SalesData[[#This Row],[Order Date]])</f>
        <v>Q1-2023</v>
      </c>
    </row>
    <row r="1402" spans="1:22" x14ac:dyDescent="0.35">
      <c r="A1402" t="s">
        <v>1543</v>
      </c>
      <c r="B1402" s="1">
        <v>44961</v>
      </c>
      <c r="C1402" t="s">
        <v>325</v>
      </c>
      <c r="D1402" t="s">
        <v>13</v>
      </c>
      <c r="E1402">
        <v>2759395571</v>
      </c>
      <c r="F1402" t="s">
        <v>47</v>
      </c>
      <c r="G1402" t="s">
        <v>23</v>
      </c>
      <c r="H1402" t="s">
        <v>24</v>
      </c>
      <c r="I1402" t="s">
        <v>17</v>
      </c>
      <c r="J1402" t="s">
        <v>42</v>
      </c>
      <c r="K1402">
        <v>4915.46</v>
      </c>
      <c r="L1402">
        <v>192.05</v>
      </c>
      <c r="M1402" t="s">
        <v>43</v>
      </c>
      <c r="N1402">
        <v>3.9070605802915701E-2</v>
      </c>
      <c r="O1402" t="s">
        <v>11351</v>
      </c>
      <c r="P1402" t="s">
        <v>11356</v>
      </c>
      <c r="R1402" t="s">
        <v>11353</v>
      </c>
      <c r="S1402">
        <f>IF(SalesData[[#This Row],[Return Status]]="Returned",1,0)</f>
        <v>0</v>
      </c>
      <c r="T1402">
        <v>2821.33</v>
      </c>
      <c r="U1402" s="2">
        <f>EOMONTH(SalesData[[#This Row],[Order Date]],0)</f>
        <v>44985</v>
      </c>
      <c r="V1402" s="9" t="str">
        <f>"Q"&amp;INT((MONTH(SalesData[[#This Row],[Order Date]])+2)/3)&amp;"-"&amp;YEAR(SalesData[[#This Row],[Order Date]])</f>
        <v>Q1-2023</v>
      </c>
    </row>
    <row r="1403" spans="1:22" x14ac:dyDescent="0.35">
      <c r="A1403" t="s">
        <v>1544</v>
      </c>
      <c r="B1403" s="1">
        <v>44973</v>
      </c>
      <c r="C1403" t="s">
        <v>139</v>
      </c>
      <c r="D1403" t="s">
        <v>72</v>
      </c>
      <c r="E1403">
        <v>3643644432</v>
      </c>
      <c r="F1403" t="s">
        <v>50</v>
      </c>
      <c r="G1403" t="s">
        <v>11382</v>
      </c>
      <c r="H1403" t="s">
        <v>35</v>
      </c>
      <c r="I1403" t="s">
        <v>36</v>
      </c>
      <c r="J1403" t="s">
        <v>61</v>
      </c>
      <c r="K1403">
        <v>3165.07</v>
      </c>
      <c r="L1403">
        <v>490.95</v>
      </c>
      <c r="M1403" t="s">
        <v>62</v>
      </c>
      <c r="N1403">
        <v>0.155115052747649</v>
      </c>
      <c r="O1403" t="s">
        <v>11351</v>
      </c>
      <c r="P1403" t="s">
        <v>11352</v>
      </c>
      <c r="R1403" t="s">
        <v>11353</v>
      </c>
      <c r="S1403">
        <f>IF(SalesData[[#This Row],[Return Status]]="Returned",1,0)</f>
        <v>0</v>
      </c>
      <c r="U1403" s="2">
        <f>EOMONTH(SalesData[[#This Row],[Order Date]],0)</f>
        <v>44985</v>
      </c>
      <c r="V1403" s="9" t="str">
        <f>"Q"&amp;INT((MONTH(SalesData[[#This Row],[Order Date]])+2)/3)&amp;"-"&amp;YEAR(SalesData[[#This Row],[Order Date]])</f>
        <v>Q1-2023</v>
      </c>
    </row>
    <row r="1404" spans="1:22" x14ac:dyDescent="0.35">
      <c r="A1404" t="s">
        <v>1545</v>
      </c>
      <c r="B1404" s="1">
        <v>44977</v>
      </c>
      <c r="C1404" t="s">
        <v>45</v>
      </c>
      <c r="D1404" t="s">
        <v>46</v>
      </c>
      <c r="E1404">
        <v>8785710933</v>
      </c>
      <c r="F1404" t="s">
        <v>95</v>
      </c>
      <c r="G1404" t="s">
        <v>11380</v>
      </c>
      <c r="H1404" t="s">
        <v>60</v>
      </c>
      <c r="I1404" t="s">
        <v>31</v>
      </c>
      <c r="J1404" t="s">
        <v>18</v>
      </c>
      <c r="K1404">
        <v>4499.57</v>
      </c>
      <c r="L1404">
        <v>943.62</v>
      </c>
      <c r="M1404" t="s">
        <v>19</v>
      </c>
      <c r="N1404">
        <v>0.20971337261116099</v>
      </c>
      <c r="O1404" t="s">
        <v>11351</v>
      </c>
      <c r="P1404" t="s">
        <v>11354</v>
      </c>
      <c r="Q1404" t="s">
        <v>11369</v>
      </c>
      <c r="R1404" t="s">
        <v>11360</v>
      </c>
      <c r="S1404">
        <f>IF(SalesData[[#This Row],[Return Status]]="Returned",1,0)</f>
        <v>1</v>
      </c>
      <c r="U1404" s="2">
        <f>EOMONTH(SalesData[[#This Row],[Order Date]],0)</f>
        <v>44985</v>
      </c>
      <c r="V1404" s="9" t="str">
        <f>"Q"&amp;INT((MONTH(SalesData[[#This Row],[Order Date]])+2)/3)&amp;"-"&amp;YEAR(SalesData[[#This Row],[Order Date]])</f>
        <v>Q1-2023</v>
      </c>
    </row>
    <row r="1405" spans="1:22" x14ac:dyDescent="0.35">
      <c r="A1405" t="s">
        <v>1546</v>
      </c>
      <c r="B1405" s="1">
        <v>44974</v>
      </c>
      <c r="C1405" t="s">
        <v>92</v>
      </c>
      <c r="D1405" t="s">
        <v>39</v>
      </c>
      <c r="E1405">
        <v>5465861728</v>
      </c>
      <c r="F1405" t="s">
        <v>40</v>
      </c>
      <c r="G1405" t="s">
        <v>69</v>
      </c>
      <c r="H1405" t="s">
        <v>41</v>
      </c>
      <c r="I1405" t="s">
        <v>31</v>
      </c>
      <c r="J1405" t="s">
        <v>19</v>
      </c>
      <c r="K1405">
        <v>4021.06</v>
      </c>
      <c r="L1405">
        <v>813</v>
      </c>
      <c r="M1405" t="s">
        <v>19</v>
      </c>
      <c r="N1405">
        <v>0.20218549337736799</v>
      </c>
      <c r="O1405" t="s">
        <v>11351</v>
      </c>
      <c r="P1405" t="s">
        <v>11354</v>
      </c>
      <c r="R1405" t="s">
        <v>11353</v>
      </c>
      <c r="S1405">
        <f>IF(SalesData[[#This Row],[Return Status]]="Returned",1,0)</f>
        <v>0</v>
      </c>
      <c r="T1405">
        <v>2081.52</v>
      </c>
      <c r="U1405" s="2">
        <f>EOMONTH(SalesData[[#This Row],[Order Date]],0)</f>
        <v>44985</v>
      </c>
      <c r="V1405" s="9" t="str">
        <f>"Q"&amp;INT((MONTH(SalesData[[#This Row],[Order Date]])+2)/3)&amp;"-"&amp;YEAR(SalesData[[#This Row],[Order Date]])</f>
        <v>Q1-2023</v>
      </c>
    </row>
    <row r="1406" spans="1:22" x14ac:dyDescent="0.35">
      <c r="A1406" t="s">
        <v>1547</v>
      </c>
      <c r="B1406" s="1">
        <v>44976</v>
      </c>
      <c r="C1406" t="s">
        <v>77</v>
      </c>
      <c r="D1406" t="s">
        <v>13</v>
      </c>
      <c r="E1406">
        <v>5463517573</v>
      </c>
      <c r="F1406" t="s">
        <v>14</v>
      </c>
      <c r="G1406" t="s">
        <v>15</v>
      </c>
      <c r="H1406" t="s">
        <v>16</v>
      </c>
      <c r="I1406" t="s">
        <v>17</v>
      </c>
      <c r="J1406" t="s">
        <v>65</v>
      </c>
      <c r="K1406">
        <v>1991.5</v>
      </c>
      <c r="L1406">
        <v>422.49</v>
      </c>
      <c r="M1406" t="s">
        <v>65</v>
      </c>
      <c r="N1406">
        <v>0.21214662314838101</v>
      </c>
      <c r="O1406" t="s">
        <v>11351</v>
      </c>
      <c r="P1406" t="s">
        <v>11354</v>
      </c>
      <c r="R1406" t="s">
        <v>11353</v>
      </c>
      <c r="S1406">
        <f>IF(SalesData[[#This Row],[Return Status]]="Returned",1,0)</f>
        <v>0</v>
      </c>
      <c r="T1406">
        <v>2085.91</v>
      </c>
      <c r="U1406" s="2">
        <f>EOMONTH(SalesData[[#This Row],[Order Date]],0)</f>
        <v>44985</v>
      </c>
      <c r="V1406" s="9" t="str">
        <f>"Q"&amp;INT((MONTH(SalesData[[#This Row],[Order Date]])+2)/3)&amp;"-"&amp;YEAR(SalesData[[#This Row],[Order Date]])</f>
        <v>Q1-2023</v>
      </c>
    </row>
    <row r="1407" spans="1:22" x14ac:dyDescent="0.35">
      <c r="A1407" t="s">
        <v>1548</v>
      </c>
      <c r="B1407" s="1">
        <v>44975</v>
      </c>
      <c r="C1407" t="s">
        <v>188</v>
      </c>
      <c r="D1407" t="s">
        <v>99</v>
      </c>
      <c r="E1407">
        <v>3752296484</v>
      </c>
      <c r="F1407" t="s">
        <v>47</v>
      </c>
      <c r="G1407" t="s">
        <v>11368</v>
      </c>
      <c r="H1407" t="s">
        <v>24</v>
      </c>
      <c r="I1407" t="s">
        <v>17</v>
      </c>
      <c r="J1407" t="s">
        <v>65</v>
      </c>
      <c r="K1407">
        <v>1643.82</v>
      </c>
      <c r="L1407">
        <v>374.36</v>
      </c>
      <c r="M1407" t="s">
        <v>65</v>
      </c>
      <c r="N1407">
        <v>0.22773783017605301</v>
      </c>
      <c r="O1407" t="s">
        <v>11351</v>
      </c>
      <c r="P1407" t="s">
        <v>11354</v>
      </c>
      <c r="R1407" t="s">
        <v>11353</v>
      </c>
      <c r="S1407">
        <f>IF(SalesData[[#This Row],[Return Status]]="Returned",1,0)</f>
        <v>0</v>
      </c>
      <c r="U1407" s="2">
        <f>EOMONTH(SalesData[[#This Row],[Order Date]],0)</f>
        <v>44985</v>
      </c>
      <c r="V1407" s="9" t="str">
        <f>"Q"&amp;INT((MONTH(SalesData[[#This Row],[Order Date]])+2)/3)&amp;"-"&amp;YEAR(SalesData[[#This Row],[Order Date]])</f>
        <v>Q1-2023</v>
      </c>
    </row>
    <row r="1408" spans="1:22" x14ac:dyDescent="0.35">
      <c r="A1408" t="s">
        <v>1549</v>
      </c>
      <c r="B1408" s="1">
        <v>44975</v>
      </c>
      <c r="C1408" t="s">
        <v>49</v>
      </c>
      <c r="D1408" t="s">
        <v>80</v>
      </c>
      <c r="E1408">
        <v>6041426430</v>
      </c>
      <c r="F1408" t="s">
        <v>140</v>
      </c>
      <c r="G1408" t="s">
        <v>141</v>
      </c>
      <c r="H1408" t="s">
        <v>121</v>
      </c>
      <c r="I1408" t="s">
        <v>17</v>
      </c>
      <c r="J1408" t="s">
        <v>65</v>
      </c>
      <c r="K1408">
        <v>793.17</v>
      </c>
      <c r="L1408">
        <v>150.22</v>
      </c>
      <c r="M1408" t="s">
        <v>65</v>
      </c>
      <c r="N1408">
        <v>0.18939193363339499</v>
      </c>
      <c r="O1408" t="s">
        <v>11355</v>
      </c>
      <c r="P1408" t="s">
        <v>11352</v>
      </c>
      <c r="R1408" t="s">
        <v>11353</v>
      </c>
      <c r="S1408">
        <f>IF(SalesData[[#This Row],[Return Status]]="Returned",1,0)</f>
        <v>0</v>
      </c>
      <c r="T1408">
        <v>2793.38</v>
      </c>
      <c r="U1408" s="2">
        <f>EOMONTH(SalesData[[#This Row],[Order Date]],0)</f>
        <v>44985</v>
      </c>
      <c r="V1408" s="9" t="str">
        <f>"Q"&amp;INT((MONTH(SalesData[[#This Row],[Order Date]])+2)/3)&amp;"-"&amp;YEAR(SalesData[[#This Row],[Order Date]])</f>
        <v>Q1-2023</v>
      </c>
    </row>
    <row r="1409" spans="1:22" x14ac:dyDescent="0.35">
      <c r="A1409" t="s">
        <v>1550</v>
      </c>
      <c r="B1409" s="1">
        <v>44967</v>
      </c>
      <c r="C1409" t="s">
        <v>94</v>
      </c>
      <c r="D1409" t="s">
        <v>99</v>
      </c>
      <c r="E1409">
        <v>9229501496</v>
      </c>
      <c r="F1409" t="s">
        <v>172</v>
      </c>
      <c r="G1409" t="s">
        <v>141</v>
      </c>
      <c r="H1409" t="s">
        <v>121</v>
      </c>
      <c r="I1409" t="s">
        <v>17</v>
      </c>
      <c r="J1409" t="s">
        <v>18</v>
      </c>
      <c r="K1409">
        <v>1006.72</v>
      </c>
      <c r="L1409">
        <v>45</v>
      </c>
      <c r="M1409" t="s">
        <v>19</v>
      </c>
      <c r="N1409">
        <v>4.4699618563254898E-2</v>
      </c>
      <c r="O1409" t="s">
        <v>11351</v>
      </c>
      <c r="P1409" t="s">
        <v>11356</v>
      </c>
      <c r="R1409" t="s">
        <v>11353</v>
      </c>
      <c r="S1409">
        <f>IF(SalesData[[#This Row],[Return Status]]="Returned",1,0)</f>
        <v>0</v>
      </c>
      <c r="T1409">
        <v>2793.38</v>
      </c>
      <c r="U1409" s="2">
        <f>EOMONTH(SalesData[[#This Row],[Order Date]],0)</f>
        <v>44985</v>
      </c>
      <c r="V1409" s="9" t="str">
        <f>"Q"&amp;INT((MONTH(SalesData[[#This Row],[Order Date]])+2)/3)&amp;"-"&amp;YEAR(SalesData[[#This Row],[Order Date]])</f>
        <v>Q1-2023</v>
      </c>
    </row>
    <row r="1410" spans="1:22" x14ac:dyDescent="0.35">
      <c r="A1410" t="s">
        <v>1551</v>
      </c>
      <c r="B1410" s="1">
        <v>44972</v>
      </c>
      <c r="C1410" t="s">
        <v>188</v>
      </c>
      <c r="D1410" t="s">
        <v>39</v>
      </c>
      <c r="E1410">
        <v>8244666694</v>
      </c>
      <c r="F1410" t="s">
        <v>410</v>
      </c>
      <c r="G1410" t="s">
        <v>29</v>
      </c>
      <c r="H1410" t="s">
        <v>30</v>
      </c>
      <c r="I1410" t="s">
        <v>31</v>
      </c>
      <c r="J1410" t="s">
        <v>43</v>
      </c>
      <c r="K1410">
        <v>1067.5999999999999</v>
      </c>
      <c r="L1410">
        <v>149.77000000000001</v>
      </c>
      <c r="M1410" t="s">
        <v>43</v>
      </c>
      <c r="N1410">
        <v>0.14028662420382201</v>
      </c>
      <c r="O1410" t="s">
        <v>11351</v>
      </c>
      <c r="P1410" t="s">
        <v>11352</v>
      </c>
      <c r="Q1410" t="s">
        <v>11372</v>
      </c>
      <c r="R1410" t="s">
        <v>11360</v>
      </c>
      <c r="S1410">
        <f>IF(SalesData[[#This Row],[Return Status]]="Returned",1,0)</f>
        <v>1</v>
      </c>
      <c r="T1410">
        <v>2788.38</v>
      </c>
      <c r="U1410" s="2">
        <f>EOMONTH(SalesData[[#This Row],[Order Date]],0)</f>
        <v>44985</v>
      </c>
      <c r="V1410" s="9" t="str">
        <f>"Q"&amp;INT((MONTH(SalesData[[#This Row],[Order Date]])+2)/3)&amp;"-"&amp;YEAR(SalesData[[#This Row],[Order Date]])</f>
        <v>Q1-2023</v>
      </c>
    </row>
    <row r="1411" spans="1:22" x14ac:dyDescent="0.35">
      <c r="A1411" t="s">
        <v>1552</v>
      </c>
      <c r="B1411" s="1">
        <v>44975</v>
      </c>
      <c r="C1411" t="s">
        <v>194</v>
      </c>
      <c r="D1411" t="s">
        <v>80</v>
      </c>
      <c r="E1411">
        <v>2972669232</v>
      </c>
      <c r="F1411" t="s">
        <v>206</v>
      </c>
      <c r="G1411" t="s">
        <v>89</v>
      </c>
      <c r="H1411" t="s">
        <v>90</v>
      </c>
      <c r="I1411" t="s">
        <v>31</v>
      </c>
      <c r="J1411" t="s">
        <v>65</v>
      </c>
      <c r="K1411">
        <v>3594.84</v>
      </c>
      <c r="L1411">
        <v>963.89</v>
      </c>
      <c r="M1411" t="s">
        <v>65</v>
      </c>
      <c r="N1411">
        <v>0.26813154410210199</v>
      </c>
      <c r="O1411" t="s">
        <v>11351</v>
      </c>
      <c r="P1411" t="s">
        <v>11354</v>
      </c>
      <c r="R1411" t="s">
        <v>11353</v>
      </c>
      <c r="S1411">
        <f>IF(SalesData[[#This Row],[Return Status]]="Returned",1,0)</f>
        <v>0</v>
      </c>
      <c r="T1411">
        <v>207.68</v>
      </c>
      <c r="U1411" s="2">
        <f>EOMONTH(SalesData[[#This Row],[Order Date]],0)</f>
        <v>44985</v>
      </c>
      <c r="V1411" s="9" t="str">
        <f>"Q"&amp;INT((MONTH(SalesData[[#This Row],[Order Date]])+2)/3)&amp;"-"&amp;YEAR(SalesData[[#This Row],[Order Date]])</f>
        <v>Q1-2023</v>
      </c>
    </row>
    <row r="1412" spans="1:22" x14ac:dyDescent="0.35">
      <c r="A1412" t="s">
        <v>1553</v>
      </c>
      <c r="B1412" s="1">
        <v>44966</v>
      </c>
      <c r="C1412" t="s">
        <v>176</v>
      </c>
      <c r="D1412" t="s">
        <v>99</v>
      </c>
      <c r="E1412">
        <v>4466610514</v>
      </c>
      <c r="F1412" t="s">
        <v>103</v>
      </c>
      <c r="G1412" t="s">
        <v>23</v>
      </c>
      <c r="H1412" t="s">
        <v>24</v>
      </c>
      <c r="I1412" t="s">
        <v>17</v>
      </c>
      <c r="J1412" t="s">
        <v>43</v>
      </c>
      <c r="K1412">
        <v>860.66</v>
      </c>
      <c r="L1412">
        <v>214.92</v>
      </c>
      <c r="M1412" t="s">
        <v>43</v>
      </c>
      <c r="N1412">
        <v>0.24971533474310401</v>
      </c>
      <c r="O1412" t="s">
        <v>11355</v>
      </c>
      <c r="P1412" t="s">
        <v>11354</v>
      </c>
      <c r="R1412" t="s">
        <v>11353</v>
      </c>
      <c r="S1412">
        <f>IF(SalesData[[#This Row],[Return Status]]="Returned",1,0)</f>
        <v>0</v>
      </c>
      <c r="T1412">
        <v>2821.33</v>
      </c>
      <c r="U1412" s="2">
        <f>EOMONTH(SalesData[[#This Row],[Order Date]],0)</f>
        <v>44985</v>
      </c>
      <c r="V1412" s="9" t="str">
        <f>"Q"&amp;INT((MONTH(SalesData[[#This Row],[Order Date]])+2)/3)&amp;"-"&amp;YEAR(SalesData[[#This Row],[Order Date]])</f>
        <v>Q1-2023</v>
      </c>
    </row>
    <row r="1413" spans="1:22" x14ac:dyDescent="0.35">
      <c r="A1413" t="s">
        <v>1554</v>
      </c>
      <c r="B1413" s="1">
        <v>44983</v>
      </c>
      <c r="C1413" t="s">
        <v>52</v>
      </c>
      <c r="D1413" t="s">
        <v>145</v>
      </c>
      <c r="E1413">
        <v>4494039518</v>
      </c>
      <c r="F1413" t="s">
        <v>410</v>
      </c>
      <c r="G1413" t="s">
        <v>29</v>
      </c>
      <c r="H1413" t="s">
        <v>30</v>
      </c>
      <c r="I1413" t="s">
        <v>31</v>
      </c>
      <c r="J1413" t="s">
        <v>42</v>
      </c>
      <c r="K1413">
        <v>1379.9</v>
      </c>
      <c r="L1413">
        <v>358.12</v>
      </c>
      <c r="M1413" t="s">
        <v>43</v>
      </c>
      <c r="N1413">
        <v>0.259526052612508</v>
      </c>
      <c r="O1413" t="s">
        <v>11351</v>
      </c>
      <c r="P1413" t="s">
        <v>11354</v>
      </c>
      <c r="R1413" t="s">
        <v>11353</v>
      </c>
      <c r="S1413">
        <f>IF(SalesData[[#This Row],[Return Status]]="Returned",1,0)</f>
        <v>0</v>
      </c>
      <c r="T1413">
        <v>2788.38</v>
      </c>
      <c r="U1413" s="2">
        <f>EOMONTH(SalesData[[#This Row],[Order Date]],0)</f>
        <v>44985</v>
      </c>
      <c r="V1413" s="9" t="str">
        <f>"Q"&amp;INT((MONTH(SalesData[[#This Row],[Order Date]])+2)/3)&amp;"-"&amp;YEAR(SalesData[[#This Row],[Order Date]])</f>
        <v>Q1-2023</v>
      </c>
    </row>
    <row r="1414" spans="1:22" x14ac:dyDescent="0.35">
      <c r="A1414" t="s">
        <v>1555</v>
      </c>
      <c r="B1414" s="1">
        <v>44969</v>
      </c>
      <c r="C1414" t="s">
        <v>52</v>
      </c>
      <c r="D1414" t="s">
        <v>99</v>
      </c>
      <c r="E1414">
        <v>4769123779</v>
      </c>
      <c r="F1414" t="s">
        <v>47</v>
      </c>
      <c r="G1414" t="s">
        <v>23</v>
      </c>
      <c r="H1414" t="s">
        <v>24</v>
      </c>
      <c r="I1414" t="s">
        <v>17</v>
      </c>
      <c r="J1414" t="s">
        <v>65</v>
      </c>
      <c r="K1414">
        <v>4653.29</v>
      </c>
      <c r="L1414">
        <v>174.53</v>
      </c>
      <c r="M1414" t="s">
        <v>65</v>
      </c>
      <c r="N1414">
        <v>3.7506796266727399E-2</v>
      </c>
      <c r="O1414" t="s">
        <v>11351</v>
      </c>
      <c r="P1414" t="s">
        <v>11356</v>
      </c>
      <c r="R1414" t="s">
        <v>11353</v>
      </c>
      <c r="S1414">
        <f>IF(SalesData[[#This Row],[Return Status]]="Returned",1,0)</f>
        <v>0</v>
      </c>
      <c r="T1414">
        <v>2821.33</v>
      </c>
      <c r="U1414" s="2">
        <f>EOMONTH(SalesData[[#This Row],[Order Date]],0)</f>
        <v>44985</v>
      </c>
      <c r="V1414" s="9" t="str">
        <f>"Q"&amp;INT((MONTH(SalesData[[#This Row],[Order Date]])+2)/3)&amp;"-"&amp;YEAR(SalesData[[#This Row],[Order Date]])</f>
        <v>Q1-2023</v>
      </c>
    </row>
    <row r="1415" spans="1:22" x14ac:dyDescent="0.35">
      <c r="A1415" t="s">
        <v>1556</v>
      </c>
      <c r="B1415" s="1">
        <v>44975</v>
      </c>
      <c r="C1415" t="s">
        <v>176</v>
      </c>
      <c r="D1415" t="s">
        <v>13</v>
      </c>
      <c r="E1415">
        <v>5231336314</v>
      </c>
      <c r="F1415" t="s">
        <v>47</v>
      </c>
      <c r="G1415" t="s">
        <v>212</v>
      </c>
      <c r="H1415" t="s">
        <v>24</v>
      </c>
      <c r="I1415" t="s">
        <v>17</v>
      </c>
      <c r="J1415" t="s">
        <v>19</v>
      </c>
      <c r="K1415">
        <v>628.52</v>
      </c>
      <c r="L1415">
        <v>119.79</v>
      </c>
      <c r="M1415" t="s">
        <v>19</v>
      </c>
      <c r="N1415">
        <v>0.19059059377585399</v>
      </c>
      <c r="O1415" t="s">
        <v>11355</v>
      </c>
      <c r="P1415" t="s">
        <v>11352</v>
      </c>
      <c r="Q1415" t="s">
        <v>11364</v>
      </c>
      <c r="R1415" t="s">
        <v>11360</v>
      </c>
      <c r="S1415">
        <f>IF(SalesData[[#This Row],[Return Status]]="Returned",1,0)</f>
        <v>1</v>
      </c>
      <c r="U1415" s="2">
        <f>EOMONTH(SalesData[[#This Row],[Order Date]],0)</f>
        <v>44985</v>
      </c>
      <c r="V1415" s="9" t="str">
        <f>"Q"&amp;INT((MONTH(SalesData[[#This Row],[Order Date]])+2)/3)&amp;"-"&amp;YEAR(SalesData[[#This Row],[Order Date]])</f>
        <v>Q1-2023</v>
      </c>
    </row>
    <row r="1416" spans="1:22" x14ac:dyDescent="0.35">
      <c r="A1416" t="s">
        <v>1557</v>
      </c>
      <c r="B1416" s="1">
        <v>44963</v>
      </c>
      <c r="C1416" t="s">
        <v>67</v>
      </c>
      <c r="D1416" t="s">
        <v>99</v>
      </c>
      <c r="E1416">
        <v>1775690001</v>
      </c>
      <c r="F1416" t="s">
        <v>292</v>
      </c>
      <c r="G1416" t="s">
        <v>69</v>
      </c>
      <c r="H1416" t="s">
        <v>41</v>
      </c>
      <c r="I1416" t="s">
        <v>31</v>
      </c>
      <c r="J1416" t="s">
        <v>65</v>
      </c>
      <c r="K1416">
        <v>4107.7299999999996</v>
      </c>
      <c r="L1416">
        <v>316.39</v>
      </c>
      <c r="M1416" t="s">
        <v>65</v>
      </c>
      <c r="N1416">
        <v>7.7023076005482402E-2</v>
      </c>
      <c r="O1416" t="s">
        <v>11351</v>
      </c>
      <c r="P1416" t="s">
        <v>11356</v>
      </c>
      <c r="Q1416" t="s">
        <v>11376</v>
      </c>
      <c r="R1416" t="s">
        <v>11360</v>
      </c>
      <c r="S1416">
        <f>IF(SalesData[[#This Row],[Return Status]]="Returned",1,0)</f>
        <v>1</v>
      </c>
      <c r="T1416">
        <v>2081.52</v>
      </c>
      <c r="U1416" s="2">
        <f>EOMONTH(SalesData[[#This Row],[Order Date]],0)</f>
        <v>44985</v>
      </c>
      <c r="V1416" s="9" t="str">
        <f>"Q"&amp;INT((MONTH(SalesData[[#This Row],[Order Date]])+2)/3)&amp;"-"&amp;YEAR(SalesData[[#This Row],[Order Date]])</f>
        <v>Q1-2023</v>
      </c>
    </row>
    <row r="1417" spans="1:22" x14ac:dyDescent="0.35">
      <c r="A1417" t="s">
        <v>1558</v>
      </c>
      <c r="B1417" s="1">
        <v>44969</v>
      </c>
      <c r="C1417" t="s">
        <v>205</v>
      </c>
      <c r="D1417" t="s">
        <v>27</v>
      </c>
      <c r="E1417">
        <v>4746911708</v>
      </c>
      <c r="F1417" t="s">
        <v>156</v>
      </c>
      <c r="G1417" t="s">
        <v>84</v>
      </c>
      <c r="H1417" t="s">
        <v>11357</v>
      </c>
      <c r="I1417" t="s">
        <v>31</v>
      </c>
      <c r="J1417" t="s">
        <v>42</v>
      </c>
      <c r="K1417">
        <v>4532.45</v>
      </c>
      <c r="L1417">
        <v>1168.54</v>
      </c>
      <c r="M1417" t="s">
        <v>43</v>
      </c>
      <c r="N1417">
        <v>0.25781641275689698</v>
      </c>
      <c r="O1417" t="s">
        <v>11351</v>
      </c>
      <c r="P1417" t="s">
        <v>11354</v>
      </c>
      <c r="R1417" t="s">
        <v>11353</v>
      </c>
      <c r="S1417">
        <f>IF(SalesData[[#This Row],[Return Status]]="Returned",1,0)</f>
        <v>0</v>
      </c>
      <c r="T1417">
        <v>847.14</v>
      </c>
      <c r="U1417" s="2">
        <f>EOMONTH(SalesData[[#This Row],[Order Date]],0)</f>
        <v>44985</v>
      </c>
      <c r="V1417" s="9" t="str">
        <f>"Q"&amp;INT((MONTH(SalesData[[#This Row],[Order Date]])+2)/3)&amp;"-"&amp;YEAR(SalesData[[#This Row],[Order Date]])</f>
        <v>Q1-2023</v>
      </c>
    </row>
    <row r="1418" spans="1:22" x14ac:dyDescent="0.35">
      <c r="A1418" t="s">
        <v>1559</v>
      </c>
      <c r="B1418" s="1">
        <v>44983</v>
      </c>
      <c r="C1418" t="s">
        <v>26</v>
      </c>
      <c r="D1418" t="s">
        <v>13</v>
      </c>
      <c r="E1418">
        <v>2321600593</v>
      </c>
      <c r="F1418" t="s">
        <v>206</v>
      </c>
      <c r="G1418" t="s">
        <v>11379</v>
      </c>
      <c r="H1418" t="s">
        <v>90</v>
      </c>
      <c r="I1418" t="s">
        <v>31</v>
      </c>
      <c r="J1418" t="s">
        <v>42</v>
      </c>
      <c r="K1418">
        <v>950.77</v>
      </c>
      <c r="L1418">
        <v>144.26</v>
      </c>
      <c r="M1418" t="s">
        <v>43</v>
      </c>
      <c r="N1418">
        <v>0.151729650704166</v>
      </c>
      <c r="O1418" t="s">
        <v>11355</v>
      </c>
      <c r="P1418" t="s">
        <v>11352</v>
      </c>
      <c r="R1418" t="s">
        <v>11353</v>
      </c>
      <c r="S1418">
        <f>IF(SalesData[[#This Row],[Return Status]]="Returned",1,0)</f>
        <v>0</v>
      </c>
      <c r="U1418" s="2">
        <f>EOMONTH(SalesData[[#This Row],[Order Date]],0)</f>
        <v>44985</v>
      </c>
      <c r="V1418" s="9" t="str">
        <f>"Q"&amp;INT((MONTH(SalesData[[#This Row],[Order Date]])+2)/3)&amp;"-"&amp;YEAR(SalesData[[#This Row],[Order Date]])</f>
        <v>Q1-2023</v>
      </c>
    </row>
    <row r="1419" spans="1:22" x14ac:dyDescent="0.35">
      <c r="A1419" t="s">
        <v>1560</v>
      </c>
      <c r="B1419" s="1">
        <v>44960</v>
      </c>
      <c r="C1419" t="s">
        <v>139</v>
      </c>
      <c r="D1419" t="s">
        <v>27</v>
      </c>
      <c r="E1419">
        <v>4283267011</v>
      </c>
      <c r="F1419" t="s">
        <v>14</v>
      </c>
      <c r="G1419" t="s">
        <v>15</v>
      </c>
      <c r="H1419" t="s">
        <v>16</v>
      </c>
      <c r="I1419" t="s">
        <v>17</v>
      </c>
      <c r="J1419" t="s">
        <v>65</v>
      </c>
      <c r="K1419">
        <v>3977.43</v>
      </c>
      <c r="L1419">
        <v>916.13</v>
      </c>
      <c r="M1419" t="s">
        <v>65</v>
      </c>
      <c r="N1419">
        <v>0.23033214915158801</v>
      </c>
      <c r="O1419" t="s">
        <v>11351</v>
      </c>
      <c r="P1419" t="s">
        <v>11354</v>
      </c>
      <c r="R1419" t="s">
        <v>11353</v>
      </c>
      <c r="S1419">
        <f>IF(SalesData[[#This Row],[Return Status]]="Returned",1,0)</f>
        <v>0</v>
      </c>
      <c r="T1419">
        <v>2085.91</v>
      </c>
      <c r="U1419" s="2">
        <f>EOMONTH(SalesData[[#This Row],[Order Date]],0)</f>
        <v>44985</v>
      </c>
      <c r="V1419" s="9" t="str">
        <f>"Q"&amp;INT((MONTH(SalesData[[#This Row],[Order Date]])+2)/3)&amp;"-"&amp;YEAR(SalesData[[#This Row],[Order Date]])</f>
        <v>Q1-2023</v>
      </c>
    </row>
    <row r="1420" spans="1:22" x14ac:dyDescent="0.35">
      <c r="A1420" t="s">
        <v>1561</v>
      </c>
      <c r="B1420" s="1">
        <v>44958</v>
      </c>
      <c r="C1420" t="s">
        <v>71</v>
      </c>
      <c r="D1420" t="s">
        <v>72</v>
      </c>
      <c r="E1420">
        <v>2673022099</v>
      </c>
      <c r="F1420" t="s">
        <v>40</v>
      </c>
      <c r="G1420" t="s">
        <v>69</v>
      </c>
      <c r="H1420" t="s">
        <v>41</v>
      </c>
      <c r="I1420" t="s">
        <v>31</v>
      </c>
      <c r="J1420" t="s">
        <v>19</v>
      </c>
      <c r="K1420">
        <v>1059.4000000000001</v>
      </c>
      <c r="L1420">
        <v>276.95</v>
      </c>
      <c r="M1420" t="s">
        <v>19</v>
      </c>
      <c r="N1420">
        <v>0.26142155937322997</v>
      </c>
      <c r="O1420" t="s">
        <v>11351</v>
      </c>
      <c r="P1420" t="s">
        <v>11354</v>
      </c>
      <c r="Q1420" t="s">
        <v>11376</v>
      </c>
      <c r="R1420" t="s">
        <v>11360</v>
      </c>
      <c r="S1420">
        <f>IF(SalesData[[#This Row],[Return Status]]="Returned",1,0)</f>
        <v>1</v>
      </c>
      <c r="T1420">
        <v>2081.52</v>
      </c>
      <c r="U1420" s="2">
        <f>EOMONTH(SalesData[[#This Row],[Order Date]],0)</f>
        <v>44985</v>
      </c>
      <c r="V1420" s="9" t="str">
        <f>"Q"&amp;INT((MONTH(SalesData[[#This Row],[Order Date]])+2)/3)&amp;"-"&amp;YEAR(SalesData[[#This Row],[Order Date]])</f>
        <v>Q1-2023</v>
      </c>
    </row>
    <row r="1421" spans="1:22" x14ac:dyDescent="0.35">
      <c r="A1421" t="s">
        <v>1562</v>
      </c>
      <c r="B1421" s="1">
        <v>44975</v>
      </c>
      <c r="C1421" t="s">
        <v>87</v>
      </c>
      <c r="D1421" t="s">
        <v>27</v>
      </c>
      <c r="E1421">
        <v>755084852</v>
      </c>
      <c r="F1421" t="s">
        <v>28</v>
      </c>
      <c r="G1421" t="s">
        <v>29</v>
      </c>
      <c r="H1421" t="s">
        <v>30</v>
      </c>
      <c r="I1421" t="s">
        <v>31</v>
      </c>
      <c r="J1421" t="s">
        <v>61</v>
      </c>
      <c r="K1421">
        <v>3912.71</v>
      </c>
      <c r="L1421">
        <v>650.04</v>
      </c>
      <c r="M1421" t="s">
        <v>62</v>
      </c>
      <c r="N1421">
        <v>0.166135491769132</v>
      </c>
      <c r="O1421" t="s">
        <v>11351</v>
      </c>
      <c r="P1421" t="s">
        <v>11352</v>
      </c>
      <c r="R1421" t="s">
        <v>11353</v>
      </c>
      <c r="S1421">
        <f>IF(SalesData[[#This Row],[Return Status]]="Returned",1,0)</f>
        <v>0</v>
      </c>
      <c r="T1421">
        <v>2788.38</v>
      </c>
      <c r="U1421" s="2">
        <f>EOMONTH(SalesData[[#This Row],[Order Date]],0)</f>
        <v>44985</v>
      </c>
      <c r="V1421" s="9" t="str">
        <f>"Q"&amp;INT((MONTH(SalesData[[#This Row],[Order Date]])+2)/3)&amp;"-"&amp;YEAR(SalesData[[#This Row],[Order Date]])</f>
        <v>Q1-2023</v>
      </c>
    </row>
    <row r="1422" spans="1:22" x14ac:dyDescent="0.35">
      <c r="A1422" t="s">
        <v>1563</v>
      </c>
      <c r="B1422" s="1">
        <v>44960</v>
      </c>
      <c r="C1422" t="s">
        <v>176</v>
      </c>
      <c r="D1422" t="s">
        <v>80</v>
      </c>
      <c r="E1422">
        <v>4405835501</v>
      </c>
      <c r="F1422" t="s">
        <v>170</v>
      </c>
      <c r="G1422" t="s">
        <v>69</v>
      </c>
      <c r="H1422" t="s">
        <v>41</v>
      </c>
      <c r="I1422" t="s">
        <v>31</v>
      </c>
      <c r="J1422" t="s">
        <v>19</v>
      </c>
      <c r="K1422">
        <v>1227.03</v>
      </c>
      <c r="L1422">
        <v>277.02999999999997</v>
      </c>
      <c r="M1422" t="s">
        <v>19</v>
      </c>
      <c r="N1422">
        <v>0.22577280099101099</v>
      </c>
      <c r="O1422" t="s">
        <v>11351</v>
      </c>
      <c r="P1422" t="s">
        <v>11354</v>
      </c>
      <c r="R1422" t="s">
        <v>11353</v>
      </c>
      <c r="S1422">
        <f>IF(SalesData[[#This Row],[Return Status]]="Returned",1,0)</f>
        <v>0</v>
      </c>
      <c r="T1422">
        <v>2081.52</v>
      </c>
      <c r="U1422" s="2">
        <f>EOMONTH(SalesData[[#This Row],[Order Date]],0)</f>
        <v>44985</v>
      </c>
      <c r="V1422" s="9" t="str">
        <f>"Q"&amp;INT((MONTH(SalesData[[#This Row],[Order Date]])+2)/3)&amp;"-"&amp;YEAR(SalesData[[#This Row],[Order Date]])</f>
        <v>Q1-2023</v>
      </c>
    </row>
    <row r="1423" spans="1:22" x14ac:dyDescent="0.35">
      <c r="A1423" t="s">
        <v>1564</v>
      </c>
      <c r="B1423" s="1">
        <v>44963</v>
      </c>
      <c r="C1423" t="s">
        <v>45</v>
      </c>
      <c r="D1423" t="s">
        <v>13</v>
      </c>
      <c r="E1423">
        <v>2134063680</v>
      </c>
      <c r="F1423" t="s">
        <v>163</v>
      </c>
      <c r="G1423" t="s">
        <v>11381</v>
      </c>
      <c r="H1423" t="s">
        <v>165</v>
      </c>
      <c r="I1423" t="s">
        <v>36</v>
      </c>
      <c r="J1423" t="s">
        <v>19</v>
      </c>
      <c r="K1423">
        <v>1587.69</v>
      </c>
      <c r="L1423">
        <v>75.98</v>
      </c>
      <c r="M1423" t="s">
        <v>19</v>
      </c>
      <c r="N1423">
        <v>4.7855689712727301E-2</v>
      </c>
      <c r="O1423" t="s">
        <v>11351</v>
      </c>
      <c r="P1423" t="s">
        <v>11356</v>
      </c>
      <c r="Q1423" t="s">
        <v>11376</v>
      </c>
      <c r="R1423" t="s">
        <v>11360</v>
      </c>
      <c r="S1423">
        <f>IF(SalesData[[#This Row],[Return Status]]="Returned",1,0)</f>
        <v>1</v>
      </c>
      <c r="U1423" s="2">
        <f>EOMONTH(SalesData[[#This Row],[Order Date]],0)</f>
        <v>44985</v>
      </c>
      <c r="V1423" s="9" t="str">
        <f>"Q"&amp;INT((MONTH(SalesData[[#This Row],[Order Date]])+2)/3)&amp;"-"&amp;YEAR(SalesData[[#This Row],[Order Date]])</f>
        <v>Q1-2023</v>
      </c>
    </row>
    <row r="1424" spans="1:22" x14ac:dyDescent="0.35">
      <c r="A1424" t="s">
        <v>1565</v>
      </c>
      <c r="B1424" s="1">
        <v>44981</v>
      </c>
      <c r="C1424" t="s">
        <v>92</v>
      </c>
      <c r="D1424" t="s">
        <v>72</v>
      </c>
      <c r="E1424">
        <v>8579688631</v>
      </c>
      <c r="F1424" t="s">
        <v>120</v>
      </c>
      <c r="G1424" t="s">
        <v>141</v>
      </c>
      <c r="H1424" t="s">
        <v>11357</v>
      </c>
      <c r="I1424" t="s">
        <v>17</v>
      </c>
      <c r="J1424" t="s">
        <v>65</v>
      </c>
      <c r="K1424">
        <v>1553.37</v>
      </c>
      <c r="L1424">
        <v>171.49</v>
      </c>
      <c r="M1424" t="s">
        <v>65</v>
      </c>
      <c r="N1424">
        <v>0.110398681576186</v>
      </c>
      <c r="O1424" t="s">
        <v>11351</v>
      </c>
      <c r="P1424" t="s">
        <v>11352</v>
      </c>
      <c r="R1424" t="s">
        <v>11353</v>
      </c>
      <c r="S1424">
        <f>IF(SalesData[[#This Row],[Return Status]]="Returned",1,0)</f>
        <v>0</v>
      </c>
      <c r="T1424">
        <v>2793.38</v>
      </c>
      <c r="U1424" s="2">
        <f>EOMONTH(SalesData[[#This Row],[Order Date]],0)</f>
        <v>44985</v>
      </c>
      <c r="V1424" s="9" t="str">
        <f>"Q"&amp;INT((MONTH(SalesData[[#This Row],[Order Date]])+2)/3)&amp;"-"&amp;YEAR(SalesData[[#This Row],[Order Date]])</f>
        <v>Q1-2023</v>
      </c>
    </row>
    <row r="1425" spans="1:22" x14ac:dyDescent="0.35">
      <c r="A1425" t="s">
        <v>1566</v>
      </c>
      <c r="B1425" s="1">
        <v>44983</v>
      </c>
      <c r="C1425" t="s">
        <v>67</v>
      </c>
      <c r="D1425" t="s">
        <v>72</v>
      </c>
      <c r="E1425">
        <v>5676776195</v>
      </c>
      <c r="F1425" t="s">
        <v>137</v>
      </c>
      <c r="G1425" t="s">
        <v>101</v>
      </c>
      <c r="H1425" t="s">
        <v>35</v>
      </c>
      <c r="I1425" t="s">
        <v>36</v>
      </c>
      <c r="J1425" t="s">
        <v>19</v>
      </c>
      <c r="K1425">
        <v>214.27</v>
      </c>
      <c r="L1425">
        <v>15.3</v>
      </c>
      <c r="M1425" t="s">
        <v>19</v>
      </c>
      <c r="N1425">
        <v>7.1405236384001494E-2</v>
      </c>
      <c r="O1425" t="s">
        <v>11361</v>
      </c>
      <c r="P1425" t="s">
        <v>11356</v>
      </c>
      <c r="R1425" t="s">
        <v>11353</v>
      </c>
      <c r="S1425">
        <f>IF(SalesData[[#This Row],[Return Status]]="Returned",1,0)</f>
        <v>0</v>
      </c>
      <c r="T1425">
        <v>1385.87</v>
      </c>
      <c r="U1425" s="2">
        <f>EOMONTH(SalesData[[#This Row],[Order Date]],0)</f>
        <v>44985</v>
      </c>
      <c r="V1425" s="9" t="str">
        <f>"Q"&amp;INT((MONTH(SalesData[[#This Row],[Order Date]])+2)/3)&amp;"-"&amp;YEAR(SalesData[[#This Row],[Order Date]])</f>
        <v>Q1-2023</v>
      </c>
    </row>
    <row r="1426" spans="1:22" x14ac:dyDescent="0.35">
      <c r="A1426" t="s">
        <v>1567</v>
      </c>
      <c r="B1426" s="1">
        <v>44974</v>
      </c>
      <c r="C1426" t="s">
        <v>97</v>
      </c>
      <c r="D1426" t="s">
        <v>46</v>
      </c>
      <c r="E1426">
        <v>2238045347</v>
      </c>
      <c r="F1426" t="s">
        <v>292</v>
      </c>
      <c r="G1426" t="s">
        <v>69</v>
      </c>
      <c r="H1426" t="s">
        <v>41</v>
      </c>
      <c r="I1426" t="s">
        <v>31</v>
      </c>
      <c r="J1426" t="s">
        <v>42</v>
      </c>
      <c r="K1426">
        <v>3648.07</v>
      </c>
      <c r="L1426">
        <v>167.87</v>
      </c>
      <c r="M1426" t="s">
        <v>43</v>
      </c>
      <c r="N1426">
        <v>4.6016112629417703E-2</v>
      </c>
      <c r="O1426" t="s">
        <v>11351</v>
      </c>
      <c r="P1426" t="s">
        <v>11356</v>
      </c>
      <c r="R1426" t="s">
        <v>11353</v>
      </c>
      <c r="S1426">
        <f>IF(SalesData[[#This Row],[Return Status]]="Returned",1,0)</f>
        <v>0</v>
      </c>
      <c r="T1426">
        <v>2081.52</v>
      </c>
      <c r="U1426" s="2">
        <f>EOMONTH(SalesData[[#This Row],[Order Date]],0)</f>
        <v>44985</v>
      </c>
      <c r="V1426" s="9" t="str">
        <f>"Q"&amp;INT((MONTH(SalesData[[#This Row],[Order Date]])+2)/3)&amp;"-"&amp;YEAR(SalesData[[#This Row],[Order Date]])</f>
        <v>Q1-2023</v>
      </c>
    </row>
    <row r="1427" spans="1:22" x14ac:dyDescent="0.35">
      <c r="A1427" t="s">
        <v>1568</v>
      </c>
      <c r="B1427" s="1">
        <v>44966</v>
      </c>
      <c r="C1427" t="s">
        <v>106</v>
      </c>
      <c r="D1427" t="s">
        <v>39</v>
      </c>
      <c r="E1427">
        <v>2729933570</v>
      </c>
      <c r="F1427" t="s">
        <v>140</v>
      </c>
      <c r="G1427" t="s">
        <v>141</v>
      </c>
      <c r="H1427" t="s">
        <v>121</v>
      </c>
      <c r="I1427" t="s">
        <v>17</v>
      </c>
      <c r="J1427" t="s">
        <v>19</v>
      </c>
      <c r="K1427">
        <v>3336.57</v>
      </c>
      <c r="L1427">
        <v>276.17</v>
      </c>
      <c r="M1427" t="s">
        <v>19</v>
      </c>
      <c r="N1427">
        <v>8.2770629718543307E-2</v>
      </c>
      <c r="O1427" t="s">
        <v>11351</v>
      </c>
      <c r="P1427" t="s">
        <v>11356</v>
      </c>
      <c r="R1427" t="s">
        <v>11353</v>
      </c>
      <c r="S1427">
        <f>IF(SalesData[[#This Row],[Return Status]]="Returned",1,0)</f>
        <v>0</v>
      </c>
      <c r="T1427">
        <v>2793.38</v>
      </c>
      <c r="U1427" s="2">
        <f>EOMONTH(SalesData[[#This Row],[Order Date]],0)</f>
        <v>44985</v>
      </c>
      <c r="V1427" s="9" t="str">
        <f>"Q"&amp;INT((MONTH(SalesData[[#This Row],[Order Date]])+2)/3)&amp;"-"&amp;YEAR(SalesData[[#This Row],[Order Date]])</f>
        <v>Q1-2023</v>
      </c>
    </row>
    <row r="1428" spans="1:22" x14ac:dyDescent="0.35">
      <c r="A1428" t="s">
        <v>1569</v>
      </c>
      <c r="B1428" s="1">
        <v>44976</v>
      </c>
      <c r="C1428" t="s">
        <v>45</v>
      </c>
      <c r="D1428" t="s">
        <v>99</v>
      </c>
      <c r="E1428">
        <v>9835652391</v>
      </c>
      <c r="F1428" t="s">
        <v>168</v>
      </c>
      <c r="G1428" t="s">
        <v>54</v>
      </c>
      <c r="H1428" t="s">
        <v>55</v>
      </c>
      <c r="I1428" t="s">
        <v>31</v>
      </c>
      <c r="J1428" t="s">
        <v>19</v>
      </c>
      <c r="K1428">
        <v>2377.14</v>
      </c>
      <c r="L1428">
        <v>285.36</v>
      </c>
      <c r="M1428" t="s">
        <v>19</v>
      </c>
      <c r="N1428">
        <v>0.120043413513718</v>
      </c>
      <c r="O1428" t="s">
        <v>11351</v>
      </c>
      <c r="P1428" t="s">
        <v>11352</v>
      </c>
      <c r="R1428" t="s">
        <v>11353</v>
      </c>
      <c r="S1428">
        <f>IF(SalesData[[#This Row],[Return Status]]="Returned",1,0)</f>
        <v>0</v>
      </c>
      <c r="U1428" s="2">
        <f>EOMONTH(SalesData[[#This Row],[Order Date]],0)</f>
        <v>44985</v>
      </c>
      <c r="V1428" s="9" t="str">
        <f>"Q"&amp;INT((MONTH(SalesData[[#This Row],[Order Date]])+2)/3)&amp;"-"&amp;YEAR(SalesData[[#This Row],[Order Date]])</f>
        <v>Q1-2023</v>
      </c>
    </row>
    <row r="1429" spans="1:22" x14ac:dyDescent="0.35">
      <c r="A1429" t="s">
        <v>1570</v>
      </c>
      <c r="B1429" s="1">
        <v>44958</v>
      </c>
      <c r="C1429" t="s">
        <v>94</v>
      </c>
      <c r="D1429" t="s">
        <v>80</v>
      </c>
      <c r="E1429">
        <v>3340142156</v>
      </c>
      <c r="F1429" t="s">
        <v>238</v>
      </c>
      <c r="G1429" t="s">
        <v>74</v>
      </c>
      <c r="H1429" t="s">
        <v>75</v>
      </c>
      <c r="I1429" t="s">
        <v>36</v>
      </c>
      <c r="J1429" t="s">
        <v>65</v>
      </c>
      <c r="K1429">
        <v>4862.0200000000004</v>
      </c>
      <c r="L1429">
        <v>691.44</v>
      </c>
      <c r="M1429" t="s">
        <v>65</v>
      </c>
      <c r="N1429">
        <v>0.14221249604073999</v>
      </c>
      <c r="O1429" t="s">
        <v>11351</v>
      </c>
      <c r="P1429" t="s">
        <v>11352</v>
      </c>
      <c r="Q1429" t="s">
        <v>11369</v>
      </c>
      <c r="R1429" t="s">
        <v>11360</v>
      </c>
      <c r="S1429">
        <f>IF(SalesData[[#This Row],[Return Status]]="Returned",1,0)</f>
        <v>1</v>
      </c>
      <c r="T1429">
        <v>2420.2800000000002</v>
      </c>
      <c r="U1429" s="2">
        <f>EOMONTH(SalesData[[#This Row],[Order Date]],0)</f>
        <v>44985</v>
      </c>
      <c r="V1429" s="9" t="str">
        <f>"Q"&amp;INT((MONTH(SalesData[[#This Row],[Order Date]])+2)/3)&amp;"-"&amp;YEAR(SalesData[[#This Row],[Order Date]])</f>
        <v>Q1-2023</v>
      </c>
    </row>
    <row r="1430" spans="1:22" x14ac:dyDescent="0.35">
      <c r="A1430" t="s">
        <v>1571</v>
      </c>
      <c r="B1430" s="1">
        <v>44978</v>
      </c>
      <c r="C1430" t="s">
        <v>162</v>
      </c>
      <c r="D1430" t="s">
        <v>72</v>
      </c>
      <c r="E1430">
        <v>4455143442</v>
      </c>
      <c r="F1430" t="s">
        <v>22</v>
      </c>
      <c r="G1430" t="s">
        <v>23</v>
      </c>
      <c r="H1430" t="s">
        <v>24</v>
      </c>
      <c r="I1430" t="s">
        <v>17</v>
      </c>
      <c r="J1430" t="s">
        <v>18</v>
      </c>
      <c r="K1430">
        <v>1479.28</v>
      </c>
      <c r="L1430">
        <v>271.08999999999997</v>
      </c>
      <c r="M1430" t="s">
        <v>19</v>
      </c>
      <c r="N1430">
        <v>0.18325807149424</v>
      </c>
      <c r="O1430" t="s">
        <v>11351</v>
      </c>
      <c r="P1430" t="s">
        <v>11352</v>
      </c>
      <c r="R1430" t="s">
        <v>11353</v>
      </c>
      <c r="S1430">
        <f>IF(SalesData[[#This Row],[Return Status]]="Returned",1,0)</f>
        <v>0</v>
      </c>
      <c r="T1430">
        <v>2821.33</v>
      </c>
      <c r="U1430" s="2">
        <f>EOMONTH(SalesData[[#This Row],[Order Date]],0)</f>
        <v>44985</v>
      </c>
      <c r="V1430" s="9" t="str">
        <f>"Q"&amp;INT((MONTH(SalesData[[#This Row],[Order Date]])+2)/3)&amp;"-"&amp;YEAR(SalesData[[#This Row],[Order Date]])</f>
        <v>Q1-2023</v>
      </c>
    </row>
    <row r="1431" spans="1:22" x14ac:dyDescent="0.35">
      <c r="A1431" t="s">
        <v>1572</v>
      </c>
      <c r="B1431" s="1">
        <v>44961</v>
      </c>
      <c r="C1431" t="s">
        <v>45</v>
      </c>
      <c r="D1431" t="s">
        <v>72</v>
      </c>
      <c r="E1431">
        <v>6381512911</v>
      </c>
      <c r="F1431" t="s">
        <v>40</v>
      </c>
      <c r="G1431" t="s">
        <v>69</v>
      </c>
      <c r="H1431" t="s">
        <v>41</v>
      </c>
      <c r="I1431" t="s">
        <v>31</v>
      </c>
      <c r="J1431" t="s">
        <v>65</v>
      </c>
      <c r="K1431">
        <v>3309.93</v>
      </c>
      <c r="L1431">
        <v>356.92</v>
      </c>
      <c r="M1431" t="s">
        <v>65</v>
      </c>
      <c r="N1431">
        <v>0.107833096168197</v>
      </c>
      <c r="O1431" t="s">
        <v>11351</v>
      </c>
      <c r="P1431" t="s">
        <v>11352</v>
      </c>
      <c r="R1431" t="s">
        <v>11353</v>
      </c>
      <c r="S1431">
        <f>IF(SalesData[[#This Row],[Return Status]]="Returned",1,0)</f>
        <v>0</v>
      </c>
      <c r="T1431">
        <v>2081.52</v>
      </c>
      <c r="U1431" s="2">
        <f>EOMONTH(SalesData[[#This Row],[Order Date]],0)</f>
        <v>44985</v>
      </c>
      <c r="V1431" s="9" t="str">
        <f>"Q"&amp;INT((MONTH(SalesData[[#This Row],[Order Date]])+2)/3)&amp;"-"&amp;YEAR(SalesData[[#This Row],[Order Date]])</f>
        <v>Q1-2023</v>
      </c>
    </row>
    <row r="1432" spans="1:22" x14ac:dyDescent="0.35">
      <c r="A1432" t="s">
        <v>1573</v>
      </c>
      <c r="B1432" s="1">
        <v>44979</v>
      </c>
      <c r="C1432" t="s">
        <v>106</v>
      </c>
      <c r="D1432" t="s">
        <v>39</v>
      </c>
      <c r="E1432">
        <v>5915300751</v>
      </c>
      <c r="F1432" t="s">
        <v>181</v>
      </c>
      <c r="G1432" t="s">
        <v>11371</v>
      </c>
      <c r="H1432" t="s">
        <v>55</v>
      </c>
      <c r="I1432" t="s">
        <v>31</v>
      </c>
      <c r="J1432" t="s">
        <v>19</v>
      </c>
      <c r="K1432">
        <v>2410.9299999999998</v>
      </c>
      <c r="L1432">
        <v>442.61</v>
      </c>
      <c r="M1432" t="s">
        <v>19</v>
      </c>
      <c r="N1432">
        <v>0.183584757749084</v>
      </c>
      <c r="O1432" t="s">
        <v>11351</v>
      </c>
      <c r="P1432" t="s">
        <v>11352</v>
      </c>
      <c r="Q1432" t="s">
        <v>11372</v>
      </c>
      <c r="R1432" t="s">
        <v>11360</v>
      </c>
      <c r="S1432">
        <f>IF(SalesData[[#This Row],[Return Status]]="Returned",1,0)</f>
        <v>1</v>
      </c>
      <c r="U1432" s="2">
        <f>EOMONTH(SalesData[[#This Row],[Order Date]],0)</f>
        <v>44985</v>
      </c>
      <c r="V1432" s="9" t="str">
        <f>"Q"&amp;INT((MONTH(SalesData[[#This Row],[Order Date]])+2)/3)&amp;"-"&amp;YEAR(SalesData[[#This Row],[Order Date]])</f>
        <v>Q1-2023</v>
      </c>
    </row>
    <row r="1433" spans="1:22" x14ac:dyDescent="0.35">
      <c r="A1433" t="s">
        <v>1574</v>
      </c>
      <c r="B1433" s="1">
        <v>44974</v>
      </c>
      <c r="C1433" t="s">
        <v>26</v>
      </c>
      <c r="D1433" t="s">
        <v>13</v>
      </c>
      <c r="E1433">
        <v>812464378</v>
      </c>
      <c r="F1433" t="s">
        <v>83</v>
      </c>
      <c r="G1433" t="s">
        <v>84</v>
      </c>
      <c r="H1433" t="s">
        <v>85</v>
      </c>
      <c r="I1433" t="s">
        <v>31</v>
      </c>
      <c r="J1433" t="s">
        <v>43</v>
      </c>
      <c r="K1433">
        <v>4606.16</v>
      </c>
      <c r="L1433">
        <v>924.06</v>
      </c>
      <c r="M1433" t="s">
        <v>43</v>
      </c>
      <c r="N1433">
        <v>0.20061396043559099</v>
      </c>
      <c r="O1433" t="s">
        <v>11351</v>
      </c>
      <c r="P1433" t="s">
        <v>11354</v>
      </c>
      <c r="R1433" t="s">
        <v>11353</v>
      </c>
      <c r="S1433">
        <f>IF(SalesData[[#This Row],[Return Status]]="Returned",1,0)</f>
        <v>0</v>
      </c>
      <c r="T1433">
        <v>847.14</v>
      </c>
      <c r="U1433" s="2">
        <f>EOMONTH(SalesData[[#This Row],[Order Date]],0)</f>
        <v>44985</v>
      </c>
      <c r="V1433" s="9" t="str">
        <f>"Q"&amp;INT((MONTH(SalesData[[#This Row],[Order Date]])+2)/3)&amp;"-"&amp;YEAR(SalesData[[#This Row],[Order Date]])</f>
        <v>Q1-2023</v>
      </c>
    </row>
    <row r="1434" spans="1:22" x14ac:dyDescent="0.35">
      <c r="A1434" t="s">
        <v>1575</v>
      </c>
      <c r="B1434" s="1">
        <v>44976</v>
      </c>
      <c r="C1434" t="s">
        <v>12</v>
      </c>
      <c r="D1434" t="s">
        <v>80</v>
      </c>
      <c r="E1434">
        <v>3749121879</v>
      </c>
      <c r="F1434" t="s">
        <v>410</v>
      </c>
      <c r="G1434" t="s">
        <v>29</v>
      </c>
      <c r="H1434" t="s">
        <v>11357</v>
      </c>
      <c r="I1434" t="s">
        <v>31</v>
      </c>
      <c r="J1434" t="s">
        <v>62</v>
      </c>
      <c r="K1434">
        <v>2200.1</v>
      </c>
      <c r="L1434">
        <v>273.91000000000003</v>
      </c>
      <c r="M1434" t="s">
        <v>62</v>
      </c>
      <c r="N1434">
        <v>0.124498886414254</v>
      </c>
      <c r="O1434" t="s">
        <v>11351</v>
      </c>
      <c r="P1434" t="s">
        <v>11352</v>
      </c>
      <c r="Q1434" t="s">
        <v>11363</v>
      </c>
      <c r="R1434" t="s">
        <v>11360</v>
      </c>
      <c r="S1434">
        <f>IF(SalesData[[#This Row],[Return Status]]="Returned",1,0)</f>
        <v>1</v>
      </c>
      <c r="T1434">
        <v>2788.38</v>
      </c>
      <c r="U1434" s="2">
        <f>EOMONTH(SalesData[[#This Row],[Order Date]],0)</f>
        <v>44985</v>
      </c>
      <c r="V1434" s="9" t="str">
        <f>"Q"&amp;INT((MONTH(SalesData[[#This Row],[Order Date]])+2)/3)&amp;"-"&amp;YEAR(SalesData[[#This Row],[Order Date]])</f>
        <v>Q1-2023</v>
      </c>
    </row>
    <row r="1435" spans="1:22" x14ac:dyDescent="0.35">
      <c r="A1435" t="s">
        <v>1576</v>
      </c>
      <c r="B1435" s="1">
        <v>44958</v>
      </c>
      <c r="C1435" t="s">
        <v>12</v>
      </c>
      <c r="D1435" t="s">
        <v>72</v>
      </c>
      <c r="E1435">
        <v>272898683</v>
      </c>
      <c r="F1435" t="s">
        <v>103</v>
      </c>
      <c r="G1435" t="s">
        <v>23</v>
      </c>
      <c r="H1435" t="s">
        <v>24</v>
      </c>
      <c r="I1435" t="s">
        <v>17</v>
      </c>
      <c r="J1435" t="s">
        <v>19</v>
      </c>
      <c r="K1435">
        <v>4445.05</v>
      </c>
      <c r="L1435">
        <v>450.52</v>
      </c>
      <c r="M1435" t="s">
        <v>19</v>
      </c>
      <c r="N1435">
        <v>0.10135319062777701</v>
      </c>
      <c r="O1435" t="s">
        <v>11351</v>
      </c>
      <c r="P1435" t="s">
        <v>11352</v>
      </c>
      <c r="Q1435" t="s">
        <v>11372</v>
      </c>
      <c r="R1435" t="s">
        <v>11360</v>
      </c>
      <c r="S1435">
        <f>IF(SalesData[[#This Row],[Return Status]]="Returned",1,0)</f>
        <v>1</v>
      </c>
      <c r="T1435">
        <v>2821.33</v>
      </c>
      <c r="U1435" s="2">
        <f>EOMONTH(SalesData[[#This Row],[Order Date]],0)</f>
        <v>44985</v>
      </c>
      <c r="V1435" s="9" t="str">
        <f>"Q"&amp;INT((MONTH(SalesData[[#This Row],[Order Date]])+2)/3)&amp;"-"&amp;YEAR(SalesData[[#This Row],[Order Date]])</f>
        <v>Q1-2023</v>
      </c>
    </row>
    <row r="1436" spans="1:22" x14ac:dyDescent="0.35">
      <c r="A1436" t="s">
        <v>1577</v>
      </c>
      <c r="B1436" s="1">
        <v>44964</v>
      </c>
      <c r="C1436" t="s">
        <v>176</v>
      </c>
      <c r="D1436" t="s">
        <v>39</v>
      </c>
      <c r="E1436">
        <v>8420014144</v>
      </c>
      <c r="F1436" t="s">
        <v>127</v>
      </c>
      <c r="G1436" t="s">
        <v>11370</v>
      </c>
      <c r="H1436" t="s">
        <v>30</v>
      </c>
      <c r="I1436" t="s">
        <v>31</v>
      </c>
      <c r="J1436" t="s">
        <v>19</v>
      </c>
      <c r="K1436">
        <v>864.51</v>
      </c>
      <c r="L1436">
        <v>190.62</v>
      </c>
      <c r="M1436" t="s">
        <v>19</v>
      </c>
      <c r="N1436">
        <v>0.22049484679182399</v>
      </c>
      <c r="O1436" t="s">
        <v>11355</v>
      </c>
      <c r="P1436" t="s">
        <v>11354</v>
      </c>
      <c r="Q1436" t="s">
        <v>11359</v>
      </c>
      <c r="R1436" t="s">
        <v>11360</v>
      </c>
      <c r="S1436">
        <f>IF(SalesData[[#This Row],[Return Status]]="Returned",1,0)</f>
        <v>1</v>
      </c>
      <c r="U1436" s="2">
        <f>EOMONTH(SalesData[[#This Row],[Order Date]],0)</f>
        <v>44985</v>
      </c>
      <c r="V1436" s="9" t="str">
        <f>"Q"&amp;INT((MONTH(SalesData[[#This Row],[Order Date]])+2)/3)&amp;"-"&amp;YEAR(SalesData[[#This Row],[Order Date]])</f>
        <v>Q1-2023</v>
      </c>
    </row>
    <row r="1437" spans="1:22" x14ac:dyDescent="0.35">
      <c r="A1437" t="s">
        <v>1578</v>
      </c>
      <c r="B1437" s="1">
        <v>44975</v>
      </c>
      <c r="C1437" t="s">
        <v>111</v>
      </c>
      <c r="D1437" t="s">
        <v>27</v>
      </c>
      <c r="E1437">
        <v>9947576379</v>
      </c>
      <c r="F1437" t="s">
        <v>137</v>
      </c>
      <c r="G1437" t="s">
        <v>34</v>
      </c>
      <c r="H1437" t="s">
        <v>35</v>
      </c>
      <c r="I1437" t="s">
        <v>36</v>
      </c>
      <c r="J1437" t="s">
        <v>18</v>
      </c>
      <c r="K1437">
        <v>2399.75</v>
      </c>
      <c r="L1437">
        <v>376.02</v>
      </c>
      <c r="M1437" t="s">
        <v>19</v>
      </c>
      <c r="N1437">
        <v>0.15669132201270999</v>
      </c>
      <c r="O1437" t="s">
        <v>11351</v>
      </c>
      <c r="P1437" t="s">
        <v>11352</v>
      </c>
      <c r="R1437" t="s">
        <v>11353</v>
      </c>
      <c r="S1437">
        <f>IF(SalesData[[#This Row],[Return Status]]="Returned",1,0)</f>
        <v>0</v>
      </c>
      <c r="U1437" s="2">
        <f>EOMONTH(SalesData[[#This Row],[Order Date]],0)</f>
        <v>44985</v>
      </c>
      <c r="V1437" s="9" t="str">
        <f>"Q"&amp;INT((MONTH(SalesData[[#This Row],[Order Date]])+2)/3)&amp;"-"&amp;YEAR(SalesData[[#This Row],[Order Date]])</f>
        <v>Q1-2023</v>
      </c>
    </row>
    <row r="1438" spans="1:22" x14ac:dyDescent="0.35">
      <c r="A1438" t="s">
        <v>1579</v>
      </c>
      <c r="B1438" s="1">
        <v>44976</v>
      </c>
      <c r="C1438" t="s">
        <v>188</v>
      </c>
      <c r="D1438" t="s">
        <v>13</v>
      </c>
      <c r="E1438">
        <v>593948150</v>
      </c>
      <c r="F1438" t="s">
        <v>137</v>
      </c>
      <c r="G1438" t="s">
        <v>11382</v>
      </c>
      <c r="H1438" t="s">
        <v>35</v>
      </c>
      <c r="I1438" t="s">
        <v>36</v>
      </c>
      <c r="J1438" t="s">
        <v>65</v>
      </c>
      <c r="K1438">
        <v>3715.53</v>
      </c>
      <c r="L1438">
        <v>988.83</v>
      </c>
      <c r="M1438" t="s">
        <v>65</v>
      </c>
      <c r="N1438">
        <v>0.26613430654576897</v>
      </c>
      <c r="O1438" t="s">
        <v>11351</v>
      </c>
      <c r="P1438" t="s">
        <v>11354</v>
      </c>
      <c r="R1438" t="s">
        <v>11353</v>
      </c>
      <c r="S1438">
        <f>IF(SalesData[[#This Row],[Return Status]]="Returned",1,0)</f>
        <v>0</v>
      </c>
      <c r="U1438" s="2">
        <f>EOMONTH(SalesData[[#This Row],[Order Date]],0)</f>
        <v>44985</v>
      </c>
      <c r="V1438" s="9" t="str">
        <f>"Q"&amp;INT((MONTH(SalesData[[#This Row],[Order Date]])+2)/3)&amp;"-"&amp;YEAR(SalesData[[#This Row],[Order Date]])</f>
        <v>Q1-2023</v>
      </c>
    </row>
    <row r="1439" spans="1:22" x14ac:dyDescent="0.35">
      <c r="A1439" t="s">
        <v>1580</v>
      </c>
      <c r="B1439" s="1">
        <v>44977</v>
      </c>
      <c r="C1439" t="s">
        <v>77</v>
      </c>
      <c r="D1439" t="s">
        <v>80</v>
      </c>
      <c r="E1439">
        <v>3547607512</v>
      </c>
      <c r="F1439" t="s">
        <v>47</v>
      </c>
      <c r="G1439" t="s">
        <v>23</v>
      </c>
      <c r="H1439" t="s">
        <v>24</v>
      </c>
      <c r="I1439" t="s">
        <v>17</v>
      </c>
      <c r="J1439" t="s">
        <v>19</v>
      </c>
      <c r="K1439">
        <v>3323.16</v>
      </c>
      <c r="L1439">
        <v>440.37</v>
      </c>
      <c r="M1439" t="s">
        <v>19</v>
      </c>
      <c r="N1439">
        <v>0.13251543711407199</v>
      </c>
      <c r="O1439" t="s">
        <v>11351</v>
      </c>
      <c r="P1439" t="s">
        <v>11352</v>
      </c>
      <c r="R1439" t="s">
        <v>11353</v>
      </c>
      <c r="S1439">
        <f>IF(SalesData[[#This Row],[Return Status]]="Returned",1,0)</f>
        <v>0</v>
      </c>
      <c r="T1439">
        <v>2821.33</v>
      </c>
      <c r="U1439" s="2">
        <f>EOMONTH(SalesData[[#This Row],[Order Date]],0)</f>
        <v>44985</v>
      </c>
      <c r="V1439" s="9" t="str">
        <f>"Q"&amp;INT((MONTH(SalesData[[#This Row],[Order Date]])+2)/3)&amp;"-"&amp;YEAR(SalesData[[#This Row],[Order Date]])</f>
        <v>Q1-2023</v>
      </c>
    </row>
    <row r="1440" spans="1:22" x14ac:dyDescent="0.35">
      <c r="A1440" t="s">
        <v>1581</v>
      </c>
      <c r="B1440" s="1">
        <v>44983</v>
      </c>
      <c r="C1440" t="s">
        <v>97</v>
      </c>
      <c r="D1440" t="s">
        <v>72</v>
      </c>
      <c r="E1440">
        <v>859356535</v>
      </c>
      <c r="F1440" t="s">
        <v>181</v>
      </c>
      <c r="G1440" t="s">
        <v>54</v>
      </c>
      <c r="H1440" t="s">
        <v>55</v>
      </c>
      <c r="I1440" t="s">
        <v>31</v>
      </c>
      <c r="J1440" t="s">
        <v>62</v>
      </c>
      <c r="K1440">
        <v>209.58</v>
      </c>
      <c r="L1440">
        <v>31.6</v>
      </c>
      <c r="M1440" t="s">
        <v>62</v>
      </c>
      <c r="N1440">
        <v>0.15077774596812701</v>
      </c>
      <c r="O1440" t="s">
        <v>11361</v>
      </c>
      <c r="P1440" t="s">
        <v>11352</v>
      </c>
      <c r="R1440" t="s">
        <v>11353</v>
      </c>
      <c r="S1440">
        <f>IF(SalesData[[#This Row],[Return Status]]="Returned",1,0)</f>
        <v>0</v>
      </c>
      <c r="U1440" s="2">
        <f>EOMONTH(SalesData[[#This Row],[Order Date]],0)</f>
        <v>44985</v>
      </c>
      <c r="V1440" s="9" t="str">
        <f>"Q"&amp;INT((MONTH(SalesData[[#This Row],[Order Date]])+2)/3)&amp;"-"&amp;YEAR(SalesData[[#This Row],[Order Date]])</f>
        <v>Q1-2023</v>
      </c>
    </row>
    <row r="1441" spans="1:22" x14ac:dyDescent="0.35">
      <c r="A1441" t="s">
        <v>1582</v>
      </c>
      <c r="B1441" s="1">
        <v>44973</v>
      </c>
      <c r="C1441" t="s">
        <v>97</v>
      </c>
      <c r="D1441" t="s">
        <v>27</v>
      </c>
      <c r="E1441">
        <v>2512258467</v>
      </c>
      <c r="F1441" t="s">
        <v>47</v>
      </c>
      <c r="G1441" t="s">
        <v>23</v>
      </c>
      <c r="H1441" t="s">
        <v>24</v>
      </c>
      <c r="I1441" t="s">
        <v>17</v>
      </c>
      <c r="J1441" t="s">
        <v>18</v>
      </c>
      <c r="K1441">
        <v>4263.46</v>
      </c>
      <c r="L1441">
        <v>1108.58</v>
      </c>
      <c r="M1441" t="s">
        <v>19</v>
      </c>
      <c r="N1441">
        <v>0.26001885792290802</v>
      </c>
      <c r="O1441" t="s">
        <v>11351</v>
      </c>
      <c r="P1441" t="s">
        <v>11354</v>
      </c>
      <c r="R1441" t="s">
        <v>11353</v>
      </c>
      <c r="S1441">
        <f>IF(SalesData[[#This Row],[Return Status]]="Returned",1,0)</f>
        <v>0</v>
      </c>
      <c r="T1441">
        <v>2821.33</v>
      </c>
      <c r="U1441" s="2">
        <f>EOMONTH(SalesData[[#This Row],[Order Date]],0)</f>
        <v>44985</v>
      </c>
      <c r="V1441" s="9" t="str">
        <f>"Q"&amp;INT((MONTH(SalesData[[#This Row],[Order Date]])+2)/3)&amp;"-"&amp;YEAR(SalesData[[#This Row],[Order Date]])</f>
        <v>Q1-2023</v>
      </c>
    </row>
    <row r="1442" spans="1:22" x14ac:dyDescent="0.35">
      <c r="A1442" t="s">
        <v>1583</v>
      </c>
      <c r="B1442" s="1">
        <v>44971</v>
      </c>
      <c r="C1442" t="s">
        <v>94</v>
      </c>
      <c r="D1442" t="s">
        <v>80</v>
      </c>
      <c r="E1442">
        <v>7499902038</v>
      </c>
      <c r="F1442" t="s">
        <v>172</v>
      </c>
      <c r="G1442" t="s">
        <v>141</v>
      </c>
      <c r="H1442" t="s">
        <v>11357</v>
      </c>
      <c r="I1442" t="s">
        <v>17</v>
      </c>
      <c r="J1442" t="s">
        <v>19</v>
      </c>
      <c r="K1442">
        <v>3802.85</v>
      </c>
      <c r="L1442">
        <v>465.74</v>
      </c>
      <c r="M1442" t="s">
        <v>19</v>
      </c>
      <c r="N1442">
        <v>0.12247130441642499</v>
      </c>
      <c r="O1442" t="s">
        <v>11351</v>
      </c>
      <c r="P1442" t="s">
        <v>11352</v>
      </c>
      <c r="R1442" t="s">
        <v>11353</v>
      </c>
      <c r="S1442">
        <f>IF(SalesData[[#This Row],[Return Status]]="Returned",1,0)</f>
        <v>0</v>
      </c>
      <c r="T1442">
        <v>2793.38</v>
      </c>
      <c r="U1442" s="2">
        <f>EOMONTH(SalesData[[#This Row],[Order Date]],0)</f>
        <v>44985</v>
      </c>
      <c r="V1442" s="9" t="str">
        <f>"Q"&amp;INT((MONTH(SalesData[[#This Row],[Order Date]])+2)/3)&amp;"-"&amp;YEAR(SalesData[[#This Row],[Order Date]])</f>
        <v>Q1-2023</v>
      </c>
    </row>
    <row r="1443" spans="1:22" x14ac:dyDescent="0.35">
      <c r="A1443" t="s">
        <v>1584</v>
      </c>
      <c r="B1443" s="1">
        <v>44964</v>
      </c>
      <c r="C1443" t="s">
        <v>67</v>
      </c>
      <c r="D1443" t="s">
        <v>27</v>
      </c>
      <c r="E1443">
        <v>1397635294</v>
      </c>
      <c r="F1443" t="s">
        <v>238</v>
      </c>
      <c r="G1443" t="s">
        <v>74</v>
      </c>
      <c r="H1443" t="s">
        <v>75</v>
      </c>
      <c r="I1443" t="s">
        <v>36</v>
      </c>
      <c r="J1443" t="s">
        <v>62</v>
      </c>
      <c r="K1443">
        <v>128.38999999999999</v>
      </c>
      <c r="L1443">
        <v>5.92</v>
      </c>
      <c r="M1443" t="s">
        <v>62</v>
      </c>
      <c r="N1443">
        <v>4.6109510086455301E-2</v>
      </c>
      <c r="O1443" t="s">
        <v>11361</v>
      </c>
      <c r="P1443" t="s">
        <v>11356</v>
      </c>
      <c r="R1443" t="s">
        <v>11353</v>
      </c>
      <c r="S1443">
        <f>IF(SalesData[[#This Row],[Return Status]]="Returned",1,0)</f>
        <v>0</v>
      </c>
      <c r="T1443">
        <v>2420.2800000000002</v>
      </c>
      <c r="U1443" s="2">
        <f>EOMONTH(SalesData[[#This Row],[Order Date]],0)</f>
        <v>44985</v>
      </c>
      <c r="V1443" s="9" t="str">
        <f>"Q"&amp;INT((MONTH(SalesData[[#This Row],[Order Date]])+2)/3)&amp;"-"&amp;YEAR(SalesData[[#This Row],[Order Date]])</f>
        <v>Q1-2023</v>
      </c>
    </row>
    <row r="1444" spans="1:22" x14ac:dyDescent="0.35">
      <c r="A1444" t="s">
        <v>1585</v>
      </c>
      <c r="B1444" s="1">
        <v>44969</v>
      </c>
      <c r="C1444" t="s">
        <v>21</v>
      </c>
      <c r="D1444" t="s">
        <v>39</v>
      </c>
      <c r="E1444">
        <v>8737282659</v>
      </c>
      <c r="F1444" t="s">
        <v>387</v>
      </c>
      <c r="G1444" t="s">
        <v>89</v>
      </c>
      <c r="H1444" t="s">
        <v>11357</v>
      </c>
      <c r="I1444" t="s">
        <v>31</v>
      </c>
      <c r="J1444" t="s">
        <v>18</v>
      </c>
      <c r="K1444">
        <v>2415.1999999999998</v>
      </c>
      <c r="L1444">
        <v>597.04</v>
      </c>
      <c r="M1444" t="s">
        <v>19</v>
      </c>
      <c r="N1444">
        <v>0.24720105995362701</v>
      </c>
      <c r="O1444" t="s">
        <v>11351</v>
      </c>
      <c r="P1444" t="s">
        <v>11354</v>
      </c>
      <c r="R1444" t="s">
        <v>11353</v>
      </c>
      <c r="S1444">
        <f>IF(SalesData[[#This Row],[Return Status]]="Returned",1,0)</f>
        <v>0</v>
      </c>
      <c r="T1444">
        <v>207.68</v>
      </c>
      <c r="U1444" s="2">
        <f>EOMONTH(SalesData[[#This Row],[Order Date]],0)</f>
        <v>44985</v>
      </c>
      <c r="V1444" s="9" t="str">
        <f>"Q"&amp;INT((MONTH(SalesData[[#This Row],[Order Date]])+2)/3)&amp;"-"&amp;YEAR(SalesData[[#This Row],[Order Date]])</f>
        <v>Q1-2023</v>
      </c>
    </row>
    <row r="1445" spans="1:22" x14ac:dyDescent="0.35">
      <c r="A1445" t="s">
        <v>1586</v>
      </c>
      <c r="B1445" s="1">
        <v>44969</v>
      </c>
      <c r="C1445" t="s">
        <v>45</v>
      </c>
      <c r="D1445" t="s">
        <v>72</v>
      </c>
      <c r="E1445">
        <v>3660209313</v>
      </c>
      <c r="F1445" t="s">
        <v>387</v>
      </c>
      <c r="G1445" t="s">
        <v>89</v>
      </c>
      <c r="H1445" t="s">
        <v>90</v>
      </c>
      <c r="I1445" t="s">
        <v>31</v>
      </c>
      <c r="J1445" t="s">
        <v>43</v>
      </c>
      <c r="K1445">
        <v>2910.15</v>
      </c>
      <c r="L1445">
        <v>817.89</v>
      </c>
      <c r="M1445" t="s">
        <v>43</v>
      </c>
      <c r="N1445">
        <v>0.28104736869233499</v>
      </c>
      <c r="O1445" t="s">
        <v>11351</v>
      </c>
      <c r="P1445" t="s">
        <v>11354</v>
      </c>
      <c r="R1445" t="s">
        <v>11353</v>
      </c>
      <c r="S1445">
        <f>IF(SalesData[[#This Row],[Return Status]]="Returned",1,0)</f>
        <v>0</v>
      </c>
      <c r="T1445">
        <v>207.68</v>
      </c>
      <c r="U1445" s="2">
        <f>EOMONTH(SalesData[[#This Row],[Order Date]],0)</f>
        <v>44985</v>
      </c>
      <c r="V1445" s="9" t="str">
        <f>"Q"&amp;INT((MONTH(SalesData[[#This Row],[Order Date]])+2)/3)&amp;"-"&amp;YEAR(SalesData[[#This Row],[Order Date]])</f>
        <v>Q1-2023</v>
      </c>
    </row>
    <row r="1446" spans="1:22" x14ac:dyDescent="0.35">
      <c r="A1446" t="s">
        <v>1587</v>
      </c>
      <c r="B1446" s="1">
        <v>44978</v>
      </c>
      <c r="C1446" t="s">
        <v>113</v>
      </c>
      <c r="D1446" t="s">
        <v>27</v>
      </c>
      <c r="E1446">
        <v>7645545903</v>
      </c>
      <c r="F1446" t="s">
        <v>100</v>
      </c>
      <c r="G1446" t="s">
        <v>34</v>
      </c>
      <c r="H1446" t="s">
        <v>11357</v>
      </c>
      <c r="I1446" t="s">
        <v>36</v>
      </c>
      <c r="J1446" t="s">
        <v>18</v>
      </c>
      <c r="K1446">
        <v>1026.17</v>
      </c>
      <c r="L1446">
        <v>244.55</v>
      </c>
      <c r="M1446" t="s">
        <v>19</v>
      </c>
      <c r="N1446">
        <v>0.23831333989494899</v>
      </c>
      <c r="O1446" t="s">
        <v>11351</v>
      </c>
      <c r="P1446" t="s">
        <v>11354</v>
      </c>
      <c r="R1446" t="s">
        <v>11353</v>
      </c>
      <c r="S1446">
        <f>IF(SalesData[[#This Row],[Return Status]]="Returned",1,0)</f>
        <v>0</v>
      </c>
      <c r="U1446" s="2">
        <f>EOMONTH(SalesData[[#This Row],[Order Date]],0)</f>
        <v>44985</v>
      </c>
      <c r="V1446" s="9" t="str">
        <f>"Q"&amp;INT((MONTH(SalesData[[#This Row],[Order Date]])+2)/3)&amp;"-"&amp;YEAR(SalesData[[#This Row],[Order Date]])</f>
        <v>Q1-2023</v>
      </c>
    </row>
    <row r="1447" spans="1:22" x14ac:dyDescent="0.35">
      <c r="A1447" t="s">
        <v>1588</v>
      </c>
      <c r="B1447" s="1">
        <v>44976</v>
      </c>
      <c r="C1447" t="s">
        <v>205</v>
      </c>
      <c r="D1447" t="s">
        <v>46</v>
      </c>
      <c r="E1447">
        <v>8923331351</v>
      </c>
      <c r="F1447" t="s">
        <v>222</v>
      </c>
      <c r="G1447" t="s">
        <v>266</v>
      </c>
      <c r="H1447" t="s">
        <v>165</v>
      </c>
      <c r="I1447" t="s">
        <v>36</v>
      </c>
      <c r="J1447" t="s">
        <v>62</v>
      </c>
      <c r="K1447">
        <v>733.42</v>
      </c>
      <c r="L1447">
        <v>71.59</v>
      </c>
      <c r="M1447" t="s">
        <v>62</v>
      </c>
      <c r="N1447">
        <v>9.7611191404652201E-2</v>
      </c>
      <c r="O1447" t="s">
        <v>11355</v>
      </c>
      <c r="P1447" t="s">
        <v>11356</v>
      </c>
      <c r="R1447" t="s">
        <v>11353</v>
      </c>
      <c r="S1447">
        <f>IF(SalesData[[#This Row],[Return Status]]="Returned",1,0)</f>
        <v>0</v>
      </c>
      <c r="U1447" s="2">
        <f>EOMONTH(SalesData[[#This Row],[Order Date]],0)</f>
        <v>44985</v>
      </c>
      <c r="V1447" s="9" t="str">
        <f>"Q"&amp;INT((MONTH(SalesData[[#This Row],[Order Date]])+2)/3)&amp;"-"&amp;YEAR(SalesData[[#This Row],[Order Date]])</f>
        <v>Q1-2023</v>
      </c>
    </row>
    <row r="1448" spans="1:22" x14ac:dyDescent="0.35">
      <c r="A1448" t="s">
        <v>1589</v>
      </c>
      <c r="B1448" s="1">
        <v>44958</v>
      </c>
      <c r="C1448" t="s">
        <v>113</v>
      </c>
      <c r="D1448" t="s">
        <v>13</v>
      </c>
      <c r="E1448">
        <v>4487621648</v>
      </c>
      <c r="F1448" t="s">
        <v>129</v>
      </c>
      <c r="G1448" t="s">
        <v>54</v>
      </c>
      <c r="H1448" t="s">
        <v>11357</v>
      </c>
      <c r="I1448" t="s">
        <v>31</v>
      </c>
      <c r="J1448" t="s">
        <v>61</v>
      </c>
      <c r="K1448">
        <v>1261.26</v>
      </c>
      <c r="L1448">
        <v>97.18</v>
      </c>
      <c r="M1448" t="s">
        <v>62</v>
      </c>
      <c r="N1448">
        <v>7.7049934192791394E-2</v>
      </c>
      <c r="O1448" t="s">
        <v>11351</v>
      </c>
      <c r="P1448" t="s">
        <v>11356</v>
      </c>
      <c r="R1448" t="s">
        <v>11353</v>
      </c>
      <c r="S1448">
        <f>IF(SalesData[[#This Row],[Return Status]]="Returned",1,0)</f>
        <v>0</v>
      </c>
      <c r="U1448" s="2">
        <f>EOMONTH(SalesData[[#This Row],[Order Date]],0)</f>
        <v>44985</v>
      </c>
      <c r="V1448" s="9" t="str">
        <f>"Q"&amp;INT((MONTH(SalesData[[#This Row],[Order Date]])+2)/3)&amp;"-"&amp;YEAR(SalesData[[#This Row],[Order Date]])</f>
        <v>Q1-2023</v>
      </c>
    </row>
    <row r="1449" spans="1:22" x14ac:dyDescent="0.35">
      <c r="A1449" t="s">
        <v>1590</v>
      </c>
      <c r="B1449" s="1">
        <v>44966</v>
      </c>
      <c r="C1449" t="s">
        <v>57</v>
      </c>
      <c r="D1449" t="s">
        <v>27</v>
      </c>
      <c r="E1449">
        <v>8937712582</v>
      </c>
      <c r="F1449" t="s">
        <v>64</v>
      </c>
      <c r="G1449" t="s">
        <v>15</v>
      </c>
      <c r="H1449" t="s">
        <v>16</v>
      </c>
      <c r="I1449" t="s">
        <v>17</v>
      </c>
      <c r="J1449" t="s">
        <v>19</v>
      </c>
      <c r="K1449">
        <v>2966.87</v>
      </c>
      <c r="L1449">
        <v>802.22</v>
      </c>
      <c r="M1449" t="s">
        <v>19</v>
      </c>
      <c r="N1449">
        <v>0.270392703421451</v>
      </c>
      <c r="O1449" t="s">
        <v>11351</v>
      </c>
      <c r="P1449" t="s">
        <v>11354</v>
      </c>
      <c r="R1449" t="s">
        <v>11353</v>
      </c>
      <c r="S1449">
        <f>IF(SalesData[[#This Row],[Return Status]]="Returned",1,0)</f>
        <v>0</v>
      </c>
      <c r="T1449">
        <v>2085.91</v>
      </c>
      <c r="U1449" s="2">
        <f>EOMONTH(SalesData[[#This Row],[Order Date]],0)</f>
        <v>44985</v>
      </c>
      <c r="V1449" s="9" t="str">
        <f>"Q"&amp;INT((MONTH(SalesData[[#This Row],[Order Date]])+2)/3)&amp;"-"&amp;YEAR(SalesData[[#This Row],[Order Date]])</f>
        <v>Q1-2023</v>
      </c>
    </row>
    <row r="1450" spans="1:22" x14ac:dyDescent="0.35">
      <c r="A1450" t="s">
        <v>1591</v>
      </c>
      <c r="B1450" s="1">
        <v>44975</v>
      </c>
      <c r="C1450" t="s">
        <v>188</v>
      </c>
      <c r="D1450" t="s">
        <v>72</v>
      </c>
      <c r="E1450">
        <v>5644645239</v>
      </c>
      <c r="F1450" t="s">
        <v>73</v>
      </c>
      <c r="G1450" t="s">
        <v>11374</v>
      </c>
      <c r="H1450" t="s">
        <v>75</v>
      </c>
      <c r="I1450" t="s">
        <v>36</v>
      </c>
      <c r="J1450" t="s">
        <v>61</v>
      </c>
      <c r="K1450">
        <v>4367.6499999999996</v>
      </c>
      <c r="L1450">
        <v>1284.7</v>
      </c>
      <c r="M1450" t="s">
        <v>62</v>
      </c>
      <c r="N1450">
        <v>0.29413986926608099</v>
      </c>
      <c r="O1450" t="s">
        <v>11351</v>
      </c>
      <c r="P1450" t="s">
        <v>11354</v>
      </c>
      <c r="R1450" t="s">
        <v>11353</v>
      </c>
      <c r="S1450">
        <f>IF(SalesData[[#This Row],[Return Status]]="Returned",1,0)</f>
        <v>0</v>
      </c>
      <c r="U1450" s="2">
        <f>EOMONTH(SalesData[[#This Row],[Order Date]],0)</f>
        <v>44985</v>
      </c>
      <c r="V1450" s="9" t="str">
        <f>"Q"&amp;INT((MONTH(SalesData[[#This Row],[Order Date]])+2)/3)&amp;"-"&amp;YEAR(SalesData[[#This Row],[Order Date]])</f>
        <v>Q1-2023</v>
      </c>
    </row>
    <row r="1451" spans="1:22" x14ac:dyDescent="0.35">
      <c r="A1451" t="s">
        <v>1592</v>
      </c>
      <c r="B1451" s="1">
        <v>44984</v>
      </c>
      <c r="C1451" t="s">
        <v>111</v>
      </c>
      <c r="D1451" t="s">
        <v>13</v>
      </c>
      <c r="E1451">
        <v>8977950146</v>
      </c>
      <c r="F1451" t="s">
        <v>133</v>
      </c>
      <c r="G1451" t="s">
        <v>89</v>
      </c>
      <c r="H1451" t="s">
        <v>90</v>
      </c>
      <c r="I1451" t="s">
        <v>31</v>
      </c>
      <c r="J1451" t="s">
        <v>19</v>
      </c>
      <c r="K1451">
        <v>2129.12</v>
      </c>
      <c r="L1451">
        <v>146.22</v>
      </c>
      <c r="M1451" t="s">
        <v>19</v>
      </c>
      <c r="N1451">
        <v>6.8676260614714102E-2</v>
      </c>
      <c r="O1451" t="s">
        <v>11351</v>
      </c>
      <c r="P1451" t="s">
        <v>11356</v>
      </c>
      <c r="R1451" t="s">
        <v>11353</v>
      </c>
      <c r="S1451">
        <f>IF(SalesData[[#This Row],[Return Status]]="Returned",1,0)</f>
        <v>0</v>
      </c>
      <c r="T1451">
        <v>207.68</v>
      </c>
      <c r="U1451" s="2">
        <f>EOMONTH(SalesData[[#This Row],[Order Date]],0)</f>
        <v>44985</v>
      </c>
      <c r="V1451" s="9" t="str">
        <f>"Q"&amp;INT((MONTH(SalesData[[#This Row],[Order Date]])+2)/3)&amp;"-"&amp;YEAR(SalesData[[#This Row],[Order Date]])</f>
        <v>Q1-2023</v>
      </c>
    </row>
    <row r="1452" spans="1:22" x14ac:dyDescent="0.35">
      <c r="A1452" t="s">
        <v>1593</v>
      </c>
      <c r="B1452" s="1">
        <v>44964</v>
      </c>
      <c r="C1452" t="s">
        <v>12</v>
      </c>
      <c r="D1452" t="s">
        <v>13</v>
      </c>
      <c r="E1452">
        <v>7707346031</v>
      </c>
      <c r="F1452" t="s">
        <v>109</v>
      </c>
      <c r="G1452" t="s">
        <v>280</v>
      </c>
      <c r="H1452" t="s">
        <v>60</v>
      </c>
      <c r="I1452" t="s">
        <v>31</v>
      </c>
      <c r="J1452" t="s">
        <v>62</v>
      </c>
      <c r="K1452">
        <v>2945.28</v>
      </c>
      <c r="L1452">
        <v>189.75</v>
      </c>
      <c r="M1452" t="s">
        <v>62</v>
      </c>
      <c r="N1452">
        <v>6.44251140808344E-2</v>
      </c>
      <c r="O1452" t="s">
        <v>11351</v>
      </c>
      <c r="P1452" t="s">
        <v>11356</v>
      </c>
      <c r="R1452" t="s">
        <v>11353</v>
      </c>
      <c r="S1452">
        <f>IF(SalesData[[#This Row],[Return Status]]="Returned",1,0)</f>
        <v>0</v>
      </c>
      <c r="U1452" s="2">
        <f>EOMONTH(SalesData[[#This Row],[Order Date]],0)</f>
        <v>44985</v>
      </c>
      <c r="V1452" s="9" t="str">
        <f>"Q"&amp;INT((MONTH(SalesData[[#This Row],[Order Date]])+2)/3)&amp;"-"&amp;YEAR(SalesData[[#This Row],[Order Date]])</f>
        <v>Q1-2023</v>
      </c>
    </row>
    <row r="1453" spans="1:22" x14ac:dyDescent="0.35">
      <c r="A1453" t="s">
        <v>1594</v>
      </c>
      <c r="B1453" s="1">
        <v>44971</v>
      </c>
      <c r="C1453" t="s">
        <v>113</v>
      </c>
      <c r="D1453" t="s">
        <v>72</v>
      </c>
      <c r="E1453">
        <v>2832867851</v>
      </c>
      <c r="F1453" t="s">
        <v>154</v>
      </c>
      <c r="G1453" t="s">
        <v>29</v>
      </c>
      <c r="H1453" t="s">
        <v>30</v>
      </c>
      <c r="I1453" t="s">
        <v>31</v>
      </c>
      <c r="J1453" t="s">
        <v>62</v>
      </c>
      <c r="K1453">
        <v>1750.68</v>
      </c>
      <c r="L1453">
        <v>403.59</v>
      </c>
      <c r="M1453" t="s">
        <v>62</v>
      </c>
      <c r="N1453">
        <v>0.230533278497498</v>
      </c>
      <c r="O1453" t="s">
        <v>11351</v>
      </c>
      <c r="P1453" t="s">
        <v>11354</v>
      </c>
      <c r="R1453" t="s">
        <v>11353</v>
      </c>
      <c r="S1453">
        <f>IF(SalesData[[#This Row],[Return Status]]="Returned",1,0)</f>
        <v>0</v>
      </c>
      <c r="T1453">
        <v>2788.38</v>
      </c>
      <c r="U1453" s="2">
        <f>EOMONTH(SalesData[[#This Row],[Order Date]],0)</f>
        <v>44985</v>
      </c>
      <c r="V1453" s="9" t="str">
        <f>"Q"&amp;INT((MONTH(SalesData[[#This Row],[Order Date]])+2)/3)&amp;"-"&amp;YEAR(SalesData[[#This Row],[Order Date]])</f>
        <v>Q1-2023</v>
      </c>
    </row>
    <row r="1454" spans="1:22" x14ac:dyDescent="0.35">
      <c r="A1454" t="s">
        <v>1595</v>
      </c>
      <c r="B1454" s="1">
        <v>44978</v>
      </c>
      <c r="C1454" t="s">
        <v>188</v>
      </c>
      <c r="D1454" t="s">
        <v>72</v>
      </c>
      <c r="E1454">
        <v>936364605</v>
      </c>
      <c r="F1454" t="s">
        <v>222</v>
      </c>
      <c r="G1454" t="s">
        <v>164</v>
      </c>
      <c r="H1454" t="s">
        <v>165</v>
      </c>
      <c r="I1454" t="s">
        <v>36</v>
      </c>
      <c r="J1454" t="s">
        <v>18</v>
      </c>
      <c r="K1454">
        <v>1111.04</v>
      </c>
      <c r="L1454">
        <v>209.42</v>
      </c>
      <c r="M1454" t="s">
        <v>19</v>
      </c>
      <c r="N1454">
        <v>0.18849006336405499</v>
      </c>
      <c r="O1454" t="s">
        <v>11351</v>
      </c>
      <c r="P1454" t="s">
        <v>11352</v>
      </c>
      <c r="R1454" t="s">
        <v>11353</v>
      </c>
      <c r="S1454">
        <f>IF(SalesData[[#This Row],[Return Status]]="Returned",1,0)</f>
        <v>0</v>
      </c>
      <c r="U1454" s="2">
        <f>EOMONTH(SalesData[[#This Row],[Order Date]],0)</f>
        <v>44985</v>
      </c>
      <c r="V1454" s="9" t="str">
        <f>"Q"&amp;INT((MONTH(SalesData[[#This Row],[Order Date]])+2)/3)&amp;"-"&amp;YEAR(SalesData[[#This Row],[Order Date]])</f>
        <v>Q1-2023</v>
      </c>
    </row>
    <row r="1455" spans="1:22" x14ac:dyDescent="0.35">
      <c r="A1455" t="s">
        <v>1596</v>
      </c>
      <c r="B1455" s="1">
        <v>44964</v>
      </c>
      <c r="C1455" t="s">
        <v>97</v>
      </c>
      <c r="D1455" t="s">
        <v>27</v>
      </c>
      <c r="E1455">
        <v>6961921269</v>
      </c>
      <c r="F1455" t="s">
        <v>14</v>
      </c>
      <c r="G1455" t="s">
        <v>15</v>
      </c>
      <c r="H1455" t="s">
        <v>16</v>
      </c>
      <c r="I1455" t="s">
        <v>17</v>
      </c>
      <c r="J1455" t="s">
        <v>65</v>
      </c>
      <c r="K1455">
        <v>2907.07</v>
      </c>
      <c r="L1455">
        <v>521.62</v>
      </c>
      <c r="M1455" t="s">
        <v>65</v>
      </c>
      <c r="N1455">
        <v>0.17943152383671501</v>
      </c>
      <c r="O1455" t="s">
        <v>11351</v>
      </c>
      <c r="P1455" t="s">
        <v>11352</v>
      </c>
      <c r="Q1455" t="s">
        <v>11359</v>
      </c>
      <c r="R1455" t="s">
        <v>11360</v>
      </c>
      <c r="S1455">
        <f>IF(SalesData[[#This Row],[Return Status]]="Returned",1,0)</f>
        <v>1</v>
      </c>
      <c r="T1455">
        <v>2085.91</v>
      </c>
      <c r="U1455" s="2">
        <f>EOMONTH(SalesData[[#This Row],[Order Date]],0)</f>
        <v>44985</v>
      </c>
      <c r="V1455" s="9" t="str">
        <f>"Q"&amp;INT((MONTH(SalesData[[#This Row],[Order Date]])+2)/3)&amp;"-"&amp;YEAR(SalesData[[#This Row],[Order Date]])</f>
        <v>Q1-2023</v>
      </c>
    </row>
    <row r="1456" spans="1:22" x14ac:dyDescent="0.35">
      <c r="A1456" t="s">
        <v>1597</v>
      </c>
      <c r="B1456" s="1">
        <v>44977</v>
      </c>
      <c r="C1456" t="s">
        <v>49</v>
      </c>
      <c r="D1456" t="s">
        <v>46</v>
      </c>
      <c r="E1456">
        <v>5270436922</v>
      </c>
      <c r="F1456" t="s">
        <v>154</v>
      </c>
      <c r="G1456" t="s">
        <v>29</v>
      </c>
      <c r="H1456" t="s">
        <v>30</v>
      </c>
      <c r="I1456" t="s">
        <v>31</v>
      </c>
      <c r="J1456" t="s">
        <v>19</v>
      </c>
      <c r="K1456">
        <v>688.03</v>
      </c>
      <c r="L1456">
        <v>72.95</v>
      </c>
      <c r="M1456" t="s">
        <v>19</v>
      </c>
      <c r="N1456">
        <v>0.106027353458425</v>
      </c>
      <c r="O1456" t="s">
        <v>11355</v>
      </c>
      <c r="P1456" t="s">
        <v>11352</v>
      </c>
      <c r="R1456" t="s">
        <v>11353</v>
      </c>
      <c r="S1456">
        <f>IF(SalesData[[#This Row],[Return Status]]="Returned",1,0)</f>
        <v>0</v>
      </c>
      <c r="T1456">
        <v>2788.38</v>
      </c>
      <c r="U1456" s="2">
        <f>EOMONTH(SalesData[[#This Row],[Order Date]],0)</f>
        <v>44985</v>
      </c>
      <c r="V1456" s="9" t="str">
        <f>"Q"&amp;INT((MONTH(SalesData[[#This Row],[Order Date]])+2)/3)&amp;"-"&amp;YEAR(SalesData[[#This Row],[Order Date]])</f>
        <v>Q1-2023</v>
      </c>
    </row>
    <row r="1457" spans="1:22" x14ac:dyDescent="0.35">
      <c r="A1457" t="s">
        <v>1598</v>
      </c>
      <c r="B1457" s="1">
        <v>44963</v>
      </c>
      <c r="C1457" t="s">
        <v>188</v>
      </c>
      <c r="D1457" t="s">
        <v>13</v>
      </c>
      <c r="E1457">
        <v>9863708553</v>
      </c>
      <c r="F1457" t="s">
        <v>154</v>
      </c>
      <c r="G1457" t="s">
        <v>29</v>
      </c>
      <c r="H1457" t="s">
        <v>30</v>
      </c>
      <c r="I1457" t="s">
        <v>31</v>
      </c>
      <c r="J1457" t="s">
        <v>43</v>
      </c>
      <c r="K1457">
        <v>2077.88</v>
      </c>
      <c r="L1457">
        <v>257.74</v>
      </c>
      <c r="M1457" t="s">
        <v>43</v>
      </c>
      <c r="N1457">
        <v>0.124039886807708</v>
      </c>
      <c r="O1457" t="s">
        <v>11351</v>
      </c>
      <c r="P1457" t="s">
        <v>11352</v>
      </c>
      <c r="R1457" t="s">
        <v>11353</v>
      </c>
      <c r="S1457">
        <f>IF(SalesData[[#This Row],[Return Status]]="Returned",1,0)</f>
        <v>0</v>
      </c>
      <c r="T1457">
        <v>2788.38</v>
      </c>
      <c r="U1457" s="2">
        <f>EOMONTH(SalesData[[#This Row],[Order Date]],0)</f>
        <v>44985</v>
      </c>
      <c r="V1457" s="9" t="str">
        <f>"Q"&amp;INT((MONTH(SalesData[[#This Row],[Order Date]])+2)/3)&amp;"-"&amp;YEAR(SalesData[[#This Row],[Order Date]])</f>
        <v>Q1-2023</v>
      </c>
    </row>
    <row r="1458" spans="1:22" x14ac:dyDescent="0.35">
      <c r="A1458" t="s">
        <v>1599</v>
      </c>
      <c r="B1458" s="1">
        <v>44975</v>
      </c>
      <c r="C1458" t="s">
        <v>184</v>
      </c>
      <c r="D1458" t="s">
        <v>145</v>
      </c>
      <c r="E1458">
        <v>9841040032</v>
      </c>
      <c r="F1458" t="s">
        <v>312</v>
      </c>
      <c r="G1458" t="s">
        <v>141</v>
      </c>
      <c r="H1458" t="s">
        <v>121</v>
      </c>
      <c r="I1458" t="s">
        <v>17</v>
      </c>
      <c r="J1458" t="s">
        <v>18</v>
      </c>
      <c r="K1458">
        <v>3553.05</v>
      </c>
      <c r="L1458">
        <v>398.81</v>
      </c>
      <c r="M1458" t="s">
        <v>19</v>
      </c>
      <c r="N1458">
        <v>0.11224440973248299</v>
      </c>
      <c r="O1458" t="s">
        <v>11351</v>
      </c>
      <c r="P1458" t="s">
        <v>11352</v>
      </c>
      <c r="R1458" t="s">
        <v>11353</v>
      </c>
      <c r="S1458">
        <f>IF(SalesData[[#This Row],[Return Status]]="Returned",1,0)</f>
        <v>0</v>
      </c>
      <c r="T1458">
        <v>2793.38</v>
      </c>
      <c r="U1458" s="2">
        <f>EOMONTH(SalesData[[#This Row],[Order Date]],0)</f>
        <v>44985</v>
      </c>
      <c r="V1458" s="9" t="str">
        <f>"Q"&amp;INT((MONTH(SalesData[[#This Row],[Order Date]])+2)/3)&amp;"-"&amp;YEAR(SalesData[[#This Row],[Order Date]])</f>
        <v>Q1-2023</v>
      </c>
    </row>
    <row r="1459" spans="1:22" x14ac:dyDescent="0.35">
      <c r="A1459" t="s">
        <v>1600</v>
      </c>
      <c r="B1459" s="1">
        <v>44973</v>
      </c>
      <c r="C1459" t="s">
        <v>77</v>
      </c>
      <c r="D1459" t="s">
        <v>13</v>
      </c>
      <c r="E1459">
        <v>1882038069</v>
      </c>
      <c r="F1459" t="s">
        <v>156</v>
      </c>
      <c r="G1459" t="s">
        <v>84</v>
      </c>
      <c r="H1459" t="s">
        <v>85</v>
      </c>
      <c r="I1459" t="s">
        <v>31</v>
      </c>
      <c r="J1459" t="s">
        <v>19</v>
      </c>
      <c r="K1459">
        <v>4594.0200000000004</v>
      </c>
      <c r="L1459">
        <v>1338.23</v>
      </c>
      <c r="M1459" t="s">
        <v>19</v>
      </c>
      <c r="N1459">
        <v>0.29129825294622103</v>
      </c>
      <c r="O1459" t="s">
        <v>11351</v>
      </c>
      <c r="P1459" t="s">
        <v>11354</v>
      </c>
      <c r="R1459" t="s">
        <v>11353</v>
      </c>
      <c r="S1459">
        <f>IF(SalesData[[#This Row],[Return Status]]="Returned",1,0)</f>
        <v>0</v>
      </c>
      <c r="T1459">
        <v>847.14</v>
      </c>
      <c r="U1459" s="2">
        <f>EOMONTH(SalesData[[#This Row],[Order Date]],0)</f>
        <v>44985</v>
      </c>
      <c r="V1459" s="9" t="str">
        <f>"Q"&amp;INT((MONTH(SalesData[[#This Row],[Order Date]])+2)/3)&amp;"-"&amp;YEAR(SalesData[[#This Row],[Order Date]])</f>
        <v>Q1-2023</v>
      </c>
    </row>
    <row r="1460" spans="1:22" x14ac:dyDescent="0.35">
      <c r="A1460" t="s">
        <v>1601</v>
      </c>
      <c r="B1460" s="1">
        <v>44965</v>
      </c>
      <c r="C1460" t="s">
        <v>149</v>
      </c>
      <c r="D1460" t="s">
        <v>46</v>
      </c>
      <c r="E1460">
        <v>3666636947</v>
      </c>
      <c r="F1460" t="s">
        <v>181</v>
      </c>
      <c r="G1460" t="s">
        <v>54</v>
      </c>
      <c r="H1460" t="s">
        <v>55</v>
      </c>
      <c r="I1460" t="s">
        <v>31</v>
      </c>
      <c r="J1460" t="s">
        <v>42</v>
      </c>
      <c r="K1460">
        <v>2915.93</v>
      </c>
      <c r="L1460">
        <v>307.83</v>
      </c>
      <c r="M1460" t="s">
        <v>43</v>
      </c>
      <c r="N1460">
        <v>0.10556837784171801</v>
      </c>
      <c r="O1460" t="s">
        <v>11351</v>
      </c>
      <c r="P1460" t="s">
        <v>11352</v>
      </c>
      <c r="R1460" t="s">
        <v>11353</v>
      </c>
      <c r="S1460">
        <f>IF(SalesData[[#This Row],[Return Status]]="Returned",1,0)</f>
        <v>0</v>
      </c>
      <c r="U1460" s="2">
        <f>EOMONTH(SalesData[[#This Row],[Order Date]],0)</f>
        <v>44985</v>
      </c>
      <c r="V1460" s="9" t="str">
        <f>"Q"&amp;INT((MONTH(SalesData[[#This Row],[Order Date]])+2)/3)&amp;"-"&amp;YEAR(SalesData[[#This Row],[Order Date]])</f>
        <v>Q1-2023</v>
      </c>
    </row>
    <row r="1461" spans="1:22" x14ac:dyDescent="0.35">
      <c r="A1461" t="s">
        <v>1602</v>
      </c>
      <c r="B1461" s="1">
        <v>44981</v>
      </c>
      <c r="C1461" t="s">
        <v>176</v>
      </c>
      <c r="D1461" t="s">
        <v>46</v>
      </c>
      <c r="E1461">
        <v>3753531324</v>
      </c>
      <c r="F1461" t="s">
        <v>147</v>
      </c>
      <c r="G1461" t="s">
        <v>84</v>
      </c>
      <c r="H1461" t="s">
        <v>85</v>
      </c>
      <c r="I1461" t="s">
        <v>31</v>
      </c>
      <c r="J1461" t="s">
        <v>19</v>
      </c>
      <c r="K1461">
        <v>2084.46</v>
      </c>
      <c r="L1461">
        <v>529.91999999999996</v>
      </c>
      <c r="M1461" t="s">
        <v>19</v>
      </c>
      <c r="N1461">
        <v>0.25422411559828401</v>
      </c>
      <c r="O1461" t="s">
        <v>11351</v>
      </c>
      <c r="P1461" t="s">
        <v>11354</v>
      </c>
      <c r="R1461" t="s">
        <v>11353</v>
      </c>
      <c r="S1461">
        <f>IF(SalesData[[#This Row],[Return Status]]="Returned",1,0)</f>
        <v>0</v>
      </c>
      <c r="T1461">
        <v>847.14</v>
      </c>
      <c r="U1461" s="2">
        <f>EOMONTH(SalesData[[#This Row],[Order Date]],0)</f>
        <v>44985</v>
      </c>
      <c r="V1461" s="9" t="str">
        <f>"Q"&amp;INT((MONTH(SalesData[[#This Row],[Order Date]])+2)/3)&amp;"-"&amp;YEAR(SalesData[[#This Row],[Order Date]])</f>
        <v>Q1-2023</v>
      </c>
    </row>
    <row r="1462" spans="1:22" x14ac:dyDescent="0.35">
      <c r="A1462" t="s">
        <v>1603</v>
      </c>
      <c r="B1462" s="1">
        <v>44970</v>
      </c>
      <c r="C1462" t="s">
        <v>111</v>
      </c>
      <c r="D1462" t="s">
        <v>39</v>
      </c>
      <c r="E1462">
        <v>1265249489</v>
      </c>
      <c r="F1462" t="s">
        <v>156</v>
      </c>
      <c r="G1462" t="s">
        <v>84</v>
      </c>
      <c r="H1462" t="s">
        <v>85</v>
      </c>
      <c r="I1462" t="s">
        <v>31</v>
      </c>
      <c r="J1462" t="s">
        <v>19</v>
      </c>
      <c r="K1462">
        <v>2548.2399999999998</v>
      </c>
      <c r="L1462">
        <v>695.3</v>
      </c>
      <c r="M1462" t="s">
        <v>19</v>
      </c>
      <c r="N1462">
        <v>0.27285499011082198</v>
      </c>
      <c r="O1462" t="s">
        <v>11351</v>
      </c>
      <c r="P1462" t="s">
        <v>11354</v>
      </c>
      <c r="R1462" t="s">
        <v>11353</v>
      </c>
      <c r="S1462">
        <f>IF(SalesData[[#This Row],[Return Status]]="Returned",1,0)</f>
        <v>0</v>
      </c>
      <c r="T1462">
        <v>847.14</v>
      </c>
      <c r="U1462" s="2">
        <f>EOMONTH(SalesData[[#This Row],[Order Date]],0)</f>
        <v>44985</v>
      </c>
      <c r="V1462" s="9" t="str">
        <f>"Q"&amp;INT((MONTH(SalesData[[#This Row],[Order Date]])+2)/3)&amp;"-"&amp;YEAR(SalesData[[#This Row],[Order Date]])</f>
        <v>Q1-2023</v>
      </c>
    </row>
    <row r="1463" spans="1:22" x14ac:dyDescent="0.35">
      <c r="A1463" t="s">
        <v>1604</v>
      </c>
      <c r="B1463" s="1">
        <v>44973</v>
      </c>
      <c r="C1463" t="s">
        <v>106</v>
      </c>
      <c r="D1463" t="s">
        <v>13</v>
      </c>
      <c r="E1463">
        <v>3616576528</v>
      </c>
      <c r="F1463" t="s">
        <v>387</v>
      </c>
      <c r="G1463" t="s">
        <v>89</v>
      </c>
      <c r="H1463" t="s">
        <v>90</v>
      </c>
      <c r="I1463" t="s">
        <v>31</v>
      </c>
      <c r="J1463" t="s">
        <v>65</v>
      </c>
      <c r="K1463">
        <v>4201.6099999999997</v>
      </c>
      <c r="L1463">
        <v>869.68</v>
      </c>
      <c r="M1463" t="s">
        <v>65</v>
      </c>
      <c r="N1463">
        <v>0.20698732152674801</v>
      </c>
      <c r="O1463" t="s">
        <v>11351</v>
      </c>
      <c r="P1463" t="s">
        <v>11354</v>
      </c>
      <c r="R1463" t="s">
        <v>11353</v>
      </c>
      <c r="S1463">
        <f>IF(SalesData[[#This Row],[Return Status]]="Returned",1,0)</f>
        <v>0</v>
      </c>
      <c r="T1463">
        <v>207.68</v>
      </c>
      <c r="U1463" s="2">
        <f>EOMONTH(SalesData[[#This Row],[Order Date]],0)</f>
        <v>44985</v>
      </c>
      <c r="V1463" s="9" t="str">
        <f>"Q"&amp;INT((MONTH(SalesData[[#This Row],[Order Date]])+2)/3)&amp;"-"&amp;YEAR(SalesData[[#This Row],[Order Date]])</f>
        <v>Q1-2023</v>
      </c>
    </row>
    <row r="1464" spans="1:22" x14ac:dyDescent="0.35">
      <c r="A1464" t="s">
        <v>1605</v>
      </c>
      <c r="B1464" s="1">
        <v>44959</v>
      </c>
      <c r="C1464" t="s">
        <v>67</v>
      </c>
      <c r="D1464" t="s">
        <v>72</v>
      </c>
      <c r="E1464">
        <v>3457766138</v>
      </c>
      <c r="F1464" t="s">
        <v>222</v>
      </c>
      <c r="G1464" t="s">
        <v>266</v>
      </c>
      <c r="H1464" t="s">
        <v>165</v>
      </c>
      <c r="I1464" t="s">
        <v>36</v>
      </c>
      <c r="J1464" t="s">
        <v>65</v>
      </c>
      <c r="K1464">
        <v>3541.03</v>
      </c>
      <c r="L1464">
        <v>663.26</v>
      </c>
      <c r="M1464" t="s">
        <v>65</v>
      </c>
      <c r="N1464">
        <v>0.18730708296738499</v>
      </c>
      <c r="O1464" t="s">
        <v>11351</v>
      </c>
      <c r="P1464" t="s">
        <v>11352</v>
      </c>
      <c r="R1464" t="s">
        <v>11353</v>
      </c>
      <c r="S1464">
        <f>IF(SalesData[[#This Row],[Return Status]]="Returned",1,0)</f>
        <v>0</v>
      </c>
      <c r="U1464" s="2">
        <f>EOMONTH(SalesData[[#This Row],[Order Date]],0)</f>
        <v>44985</v>
      </c>
      <c r="V1464" s="9" t="str">
        <f>"Q"&amp;INT((MONTH(SalesData[[#This Row],[Order Date]])+2)/3)&amp;"-"&amp;YEAR(SalesData[[#This Row],[Order Date]])</f>
        <v>Q1-2023</v>
      </c>
    </row>
    <row r="1465" spans="1:22" x14ac:dyDescent="0.35">
      <c r="A1465" t="s">
        <v>1606</v>
      </c>
      <c r="B1465" s="1">
        <v>44974</v>
      </c>
      <c r="C1465" t="s">
        <v>188</v>
      </c>
      <c r="D1465" t="s">
        <v>99</v>
      </c>
      <c r="E1465">
        <v>9593601941</v>
      </c>
      <c r="F1465" t="s">
        <v>172</v>
      </c>
      <c r="G1465" t="s">
        <v>141</v>
      </c>
      <c r="H1465" t="s">
        <v>121</v>
      </c>
      <c r="I1465" t="s">
        <v>17</v>
      </c>
      <c r="J1465" t="s">
        <v>65</v>
      </c>
      <c r="K1465">
        <v>3363.35</v>
      </c>
      <c r="L1465">
        <v>473.01</v>
      </c>
      <c r="M1465" t="s">
        <v>65</v>
      </c>
      <c r="N1465">
        <v>0.14063656770779101</v>
      </c>
      <c r="O1465" t="s">
        <v>11351</v>
      </c>
      <c r="P1465" t="s">
        <v>11352</v>
      </c>
      <c r="R1465" t="s">
        <v>11353</v>
      </c>
      <c r="S1465">
        <f>IF(SalesData[[#This Row],[Return Status]]="Returned",1,0)</f>
        <v>0</v>
      </c>
      <c r="T1465">
        <v>2793.38</v>
      </c>
      <c r="U1465" s="2">
        <f>EOMONTH(SalesData[[#This Row],[Order Date]],0)</f>
        <v>44985</v>
      </c>
      <c r="V1465" s="9" t="str">
        <f>"Q"&amp;INT((MONTH(SalesData[[#This Row],[Order Date]])+2)/3)&amp;"-"&amp;YEAR(SalesData[[#This Row],[Order Date]])</f>
        <v>Q1-2023</v>
      </c>
    </row>
    <row r="1466" spans="1:22" x14ac:dyDescent="0.35">
      <c r="A1466" t="s">
        <v>1607</v>
      </c>
      <c r="B1466" s="1">
        <v>44960</v>
      </c>
      <c r="C1466" t="s">
        <v>132</v>
      </c>
      <c r="D1466" t="s">
        <v>99</v>
      </c>
      <c r="E1466">
        <v>3881120996</v>
      </c>
      <c r="F1466" t="s">
        <v>154</v>
      </c>
      <c r="G1466" t="s">
        <v>29</v>
      </c>
      <c r="H1466" t="s">
        <v>30</v>
      </c>
      <c r="I1466" t="s">
        <v>31</v>
      </c>
      <c r="J1466" t="s">
        <v>65</v>
      </c>
      <c r="K1466">
        <v>1012.72</v>
      </c>
      <c r="L1466">
        <v>151.72999999999999</v>
      </c>
      <c r="M1466" t="s">
        <v>65</v>
      </c>
      <c r="N1466">
        <v>0.14982423572162101</v>
      </c>
      <c r="O1466" t="s">
        <v>11351</v>
      </c>
      <c r="P1466" t="s">
        <v>11352</v>
      </c>
      <c r="R1466" t="s">
        <v>11353</v>
      </c>
      <c r="S1466">
        <f>IF(SalesData[[#This Row],[Return Status]]="Returned",1,0)</f>
        <v>0</v>
      </c>
      <c r="T1466">
        <v>2788.38</v>
      </c>
      <c r="U1466" s="2">
        <f>EOMONTH(SalesData[[#This Row],[Order Date]],0)</f>
        <v>44985</v>
      </c>
      <c r="V1466" s="9" t="str">
        <f>"Q"&amp;INT((MONTH(SalesData[[#This Row],[Order Date]])+2)/3)&amp;"-"&amp;YEAR(SalesData[[#This Row],[Order Date]])</f>
        <v>Q1-2023</v>
      </c>
    </row>
    <row r="1467" spans="1:22" x14ac:dyDescent="0.35">
      <c r="A1467" t="s">
        <v>1608</v>
      </c>
      <c r="B1467" s="1">
        <v>44968</v>
      </c>
      <c r="C1467" t="s">
        <v>111</v>
      </c>
      <c r="D1467" t="s">
        <v>13</v>
      </c>
      <c r="E1467">
        <v>9056574396</v>
      </c>
      <c r="F1467" t="s">
        <v>140</v>
      </c>
      <c r="G1467" t="s">
        <v>141</v>
      </c>
      <c r="H1467" t="s">
        <v>121</v>
      </c>
      <c r="I1467" t="s">
        <v>17</v>
      </c>
      <c r="J1467" t="s">
        <v>65</v>
      </c>
      <c r="K1467">
        <v>1022.11</v>
      </c>
      <c r="L1467">
        <v>98</v>
      </c>
      <c r="M1467" t="s">
        <v>65</v>
      </c>
      <c r="N1467">
        <v>9.5880091183923405E-2</v>
      </c>
      <c r="O1467" t="s">
        <v>11351</v>
      </c>
      <c r="P1467" t="s">
        <v>11356</v>
      </c>
      <c r="R1467" t="s">
        <v>11353</v>
      </c>
      <c r="S1467">
        <f>IF(SalesData[[#This Row],[Return Status]]="Returned",1,0)</f>
        <v>0</v>
      </c>
      <c r="T1467">
        <v>2793.38</v>
      </c>
      <c r="U1467" s="2">
        <f>EOMONTH(SalesData[[#This Row],[Order Date]],0)</f>
        <v>44985</v>
      </c>
      <c r="V1467" s="9" t="str">
        <f>"Q"&amp;INT((MONTH(SalesData[[#This Row],[Order Date]])+2)/3)&amp;"-"&amp;YEAR(SalesData[[#This Row],[Order Date]])</f>
        <v>Q1-2023</v>
      </c>
    </row>
    <row r="1468" spans="1:22" x14ac:dyDescent="0.35">
      <c r="A1468" t="s">
        <v>1609</v>
      </c>
      <c r="B1468" s="1">
        <v>44958</v>
      </c>
      <c r="C1468" t="s">
        <v>12</v>
      </c>
      <c r="D1468" t="s">
        <v>39</v>
      </c>
      <c r="E1468">
        <v>3058868102</v>
      </c>
      <c r="F1468" t="s">
        <v>47</v>
      </c>
      <c r="G1468" t="s">
        <v>23</v>
      </c>
      <c r="H1468" t="s">
        <v>24</v>
      </c>
      <c r="I1468" t="s">
        <v>17</v>
      </c>
      <c r="J1468" t="s">
        <v>61</v>
      </c>
      <c r="K1468">
        <v>2123.66</v>
      </c>
      <c r="L1468">
        <v>569.54999999999995</v>
      </c>
      <c r="M1468" t="s">
        <v>62</v>
      </c>
      <c r="N1468">
        <v>0.268192648540727</v>
      </c>
      <c r="O1468" t="s">
        <v>11351</v>
      </c>
      <c r="P1468" t="s">
        <v>11354</v>
      </c>
      <c r="R1468" t="s">
        <v>11353</v>
      </c>
      <c r="S1468">
        <f>IF(SalesData[[#This Row],[Return Status]]="Returned",1,0)</f>
        <v>0</v>
      </c>
      <c r="T1468">
        <v>2821.33</v>
      </c>
      <c r="U1468" s="2">
        <f>EOMONTH(SalesData[[#This Row],[Order Date]],0)</f>
        <v>44985</v>
      </c>
      <c r="V1468" s="9" t="str">
        <f>"Q"&amp;INT((MONTH(SalesData[[#This Row],[Order Date]])+2)/3)&amp;"-"&amp;YEAR(SalesData[[#This Row],[Order Date]])</f>
        <v>Q1-2023</v>
      </c>
    </row>
    <row r="1469" spans="1:22" x14ac:dyDescent="0.35">
      <c r="A1469" t="s">
        <v>1610</v>
      </c>
      <c r="B1469" s="1">
        <v>44982</v>
      </c>
      <c r="C1469" t="s">
        <v>77</v>
      </c>
      <c r="D1469" t="s">
        <v>72</v>
      </c>
      <c r="E1469">
        <v>146159700</v>
      </c>
      <c r="F1469" t="s">
        <v>50</v>
      </c>
      <c r="G1469" t="s">
        <v>34</v>
      </c>
      <c r="H1469" t="s">
        <v>35</v>
      </c>
      <c r="I1469" t="s">
        <v>36</v>
      </c>
      <c r="J1469" t="s">
        <v>61</v>
      </c>
      <c r="K1469">
        <v>2264.71</v>
      </c>
      <c r="L1469">
        <v>385.33</v>
      </c>
      <c r="M1469" t="s">
        <v>62</v>
      </c>
      <c r="N1469">
        <v>0.17014540493043301</v>
      </c>
      <c r="O1469" t="s">
        <v>11351</v>
      </c>
      <c r="P1469" t="s">
        <v>11352</v>
      </c>
      <c r="R1469" t="s">
        <v>11353</v>
      </c>
      <c r="S1469">
        <f>IF(SalesData[[#This Row],[Return Status]]="Returned",1,0)</f>
        <v>0</v>
      </c>
      <c r="U1469" s="2">
        <f>EOMONTH(SalesData[[#This Row],[Order Date]],0)</f>
        <v>44985</v>
      </c>
      <c r="V1469" s="9" t="str">
        <f>"Q"&amp;INT((MONTH(SalesData[[#This Row],[Order Date]])+2)/3)&amp;"-"&amp;YEAR(SalesData[[#This Row],[Order Date]])</f>
        <v>Q1-2023</v>
      </c>
    </row>
    <row r="1470" spans="1:22" x14ac:dyDescent="0.35">
      <c r="A1470" t="s">
        <v>1611</v>
      </c>
      <c r="B1470" s="1">
        <v>44969</v>
      </c>
      <c r="C1470" t="s">
        <v>21</v>
      </c>
      <c r="D1470" t="s">
        <v>99</v>
      </c>
      <c r="E1470">
        <v>9089413198</v>
      </c>
      <c r="F1470" t="s">
        <v>68</v>
      </c>
      <c r="G1470" t="s">
        <v>11358</v>
      </c>
      <c r="H1470" t="s">
        <v>41</v>
      </c>
      <c r="I1470" t="s">
        <v>31</v>
      </c>
      <c r="J1470" t="s">
        <v>42</v>
      </c>
      <c r="K1470">
        <v>1021.62</v>
      </c>
      <c r="L1470">
        <v>34.31</v>
      </c>
      <c r="M1470" t="s">
        <v>43</v>
      </c>
      <c r="N1470">
        <v>3.35839157416652E-2</v>
      </c>
      <c r="O1470" t="s">
        <v>11351</v>
      </c>
      <c r="P1470" t="s">
        <v>11356</v>
      </c>
      <c r="R1470" t="s">
        <v>11353</v>
      </c>
      <c r="S1470">
        <f>IF(SalesData[[#This Row],[Return Status]]="Returned",1,0)</f>
        <v>0</v>
      </c>
      <c r="U1470" s="2">
        <f>EOMONTH(SalesData[[#This Row],[Order Date]],0)</f>
        <v>44985</v>
      </c>
      <c r="V1470" s="9" t="str">
        <f>"Q"&amp;INT((MONTH(SalesData[[#This Row],[Order Date]])+2)/3)&amp;"-"&amp;YEAR(SalesData[[#This Row],[Order Date]])</f>
        <v>Q1-2023</v>
      </c>
    </row>
    <row r="1471" spans="1:22" x14ac:dyDescent="0.35">
      <c r="A1471" t="s">
        <v>1612</v>
      </c>
      <c r="B1471" s="1">
        <v>44984</v>
      </c>
      <c r="C1471" t="s">
        <v>21</v>
      </c>
      <c r="D1471" t="s">
        <v>13</v>
      </c>
      <c r="E1471">
        <v>9035940942</v>
      </c>
      <c r="F1471" t="s">
        <v>103</v>
      </c>
      <c r="G1471" t="s">
        <v>23</v>
      </c>
      <c r="H1471" t="s">
        <v>11357</v>
      </c>
      <c r="I1471" t="s">
        <v>17</v>
      </c>
      <c r="J1471" t="s">
        <v>18</v>
      </c>
      <c r="K1471">
        <v>3114.81</v>
      </c>
      <c r="L1471">
        <v>714.38</v>
      </c>
      <c r="M1471" t="s">
        <v>19</v>
      </c>
      <c r="N1471">
        <v>0.229349462728064</v>
      </c>
      <c r="O1471" t="s">
        <v>11351</v>
      </c>
      <c r="P1471" t="s">
        <v>11354</v>
      </c>
      <c r="R1471" t="s">
        <v>11353</v>
      </c>
      <c r="S1471">
        <f>IF(SalesData[[#This Row],[Return Status]]="Returned",1,0)</f>
        <v>0</v>
      </c>
      <c r="T1471">
        <v>2821.33</v>
      </c>
      <c r="U1471" s="2">
        <f>EOMONTH(SalesData[[#This Row],[Order Date]],0)</f>
        <v>44985</v>
      </c>
      <c r="V1471" s="9" t="str">
        <f>"Q"&amp;INT((MONTH(SalesData[[#This Row],[Order Date]])+2)/3)&amp;"-"&amp;YEAR(SalesData[[#This Row],[Order Date]])</f>
        <v>Q1-2023</v>
      </c>
    </row>
    <row r="1472" spans="1:22" x14ac:dyDescent="0.35">
      <c r="A1472" t="s">
        <v>1613</v>
      </c>
      <c r="B1472" s="1">
        <v>44969</v>
      </c>
      <c r="C1472" t="s">
        <v>52</v>
      </c>
      <c r="D1472" t="s">
        <v>80</v>
      </c>
      <c r="E1472">
        <v>6062895134</v>
      </c>
      <c r="F1472" t="s">
        <v>33</v>
      </c>
      <c r="G1472" t="s">
        <v>34</v>
      </c>
      <c r="H1472" t="s">
        <v>35</v>
      </c>
      <c r="I1472" t="s">
        <v>36</v>
      </c>
      <c r="J1472" t="s">
        <v>18</v>
      </c>
      <c r="K1472">
        <v>2678.09</v>
      </c>
      <c r="L1472">
        <v>287.7</v>
      </c>
      <c r="M1472" t="s">
        <v>19</v>
      </c>
      <c r="N1472">
        <v>0.107427308268206</v>
      </c>
      <c r="O1472" t="s">
        <v>11351</v>
      </c>
      <c r="P1472" t="s">
        <v>11352</v>
      </c>
      <c r="Q1472" t="s">
        <v>11363</v>
      </c>
      <c r="R1472" t="s">
        <v>11360</v>
      </c>
      <c r="S1472">
        <f>IF(SalesData[[#This Row],[Return Status]]="Returned",1,0)</f>
        <v>1</v>
      </c>
      <c r="U1472" s="2">
        <f>EOMONTH(SalesData[[#This Row],[Order Date]],0)</f>
        <v>44985</v>
      </c>
      <c r="V1472" s="9" t="str">
        <f>"Q"&amp;INT((MONTH(SalesData[[#This Row],[Order Date]])+2)/3)&amp;"-"&amp;YEAR(SalesData[[#This Row],[Order Date]])</f>
        <v>Q1-2023</v>
      </c>
    </row>
    <row r="1473" spans="1:22" x14ac:dyDescent="0.35">
      <c r="A1473" t="s">
        <v>1614</v>
      </c>
      <c r="B1473" s="1">
        <v>44959</v>
      </c>
      <c r="C1473" t="s">
        <v>87</v>
      </c>
      <c r="D1473" t="s">
        <v>99</v>
      </c>
      <c r="E1473">
        <v>9702663820</v>
      </c>
      <c r="F1473" t="s">
        <v>185</v>
      </c>
      <c r="G1473" t="s">
        <v>164</v>
      </c>
      <c r="H1473" t="s">
        <v>11357</v>
      </c>
      <c r="I1473" t="s">
        <v>36</v>
      </c>
      <c r="J1473" t="s">
        <v>65</v>
      </c>
      <c r="K1473">
        <v>603.75</v>
      </c>
      <c r="L1473">
        <v>54.51</v>
      </c>
      <c r="M1473" t="s">
        <v>65</v>
      </c>
      <c r="N1473">
        <v>9.0285714285714302E-2</v>
      </c>
      <c r="O1473" t="s">
        <v>11355</v>
      </c>
      <c r="P1473" t="s">
        <v>11356</v>
      </c>
      <c r="R1473" t="s">
        <v>11353</v>
      </c>
      <c r="S1473">
        <f>IF(SalesData[[#This Row],[Return Status]]="Returned",1,0)</f>
        <v>0</v>
      </c>
      <c r="U1473" s="2">
        <f>EOMONTH(SalesData[[#This Row],[Order Date]],0)</f>
        <v>44985</v>
      </c>
      <c r="V1473" s="9" t="str">
        <f>"Q"&amp;INT((MONTH(SalesData[[#This Row],[Order Date]])+2)/3)&amp;"-"&amp;YEAR(SalesData[[#This Row],[Order Date]])</f>
        <v>Q1-2023</v>
      </c>
    </row>
    <row r="1474" spans="1:22" x14ac:dyDescent="0.35">
      <c r="A1474" t="s">
        <v>1615</v>
      </c>
      <c r="B1474" s="1">
        <v>44978</v>
      </c>
      <c r="C1474" t="s">
        <v>111</v>
      </c>
      <c r="D1474" t="s">
        <v>39</v>
      </c>
      <c r="E1474">
        <v>7192889203</v>
      </c>
      <c r="F1474" t="s">
        <v>107</v>
      </c>
      <c r="G1474" t="s">
        <v>15</v>
      </c>
      <c r="H1474" t="s">
        <v>16</v>
      </c>
      <c r="I1474" t="s">
        <v>17</v>
      </c>
      <c r="J1474" t="s">
        <v>18</v>
      </c>
      <c r="K1474">
        <v>4023.06</v>
      </c>
      <c r="L1474">
        <v>413.77</v>
      </c>
      <c r="M1474" t="s">
        <v>19</v>
      </c>
      <c r="N1474">
        <v>0.102849572216174</v>
      </c>
      <c r="O1474" t="s">
        <v>11351</v>
      </c>
      <c r="P1474" t="s">
        <v>11352</v>
      </c>
      <c r="R1474" t="s">
        <v>11353</v>
      </c>
      <c r="S1474">
        <f>IF(SalesData[[#This Row],[Return Status]]="Returned",1,0)</f>
        <v>0</v>
      </c>
      <c r="T1474">
        <v>2085.91</v>
      </c>
      <c r="U1474" s="2">
        <f>EOMONTH(SalesData[[#This Row],[Order Date]],0)</f>
        <v>44985</v>
      </c>
      <c r="V1474" s="9" t="str">
        <f>"Q"&amp;INT((MONTH(SalesData[[#This Row],[Order Date]])+2)/3)&amp;"-"&amp;YEAR(SalesData[[#This Row],[Order Date]])</f>
        <v>Q1-2023</v>
      </c>
    </row>
    <row r="1475" spans="1:22" x14ac:dyDescent="0.35">
      <c r="A1475" t="s">
        <v>1616</v>
      </c>
      <c r="B1475" s="1">
        <v>44969</v>
      </c>
      <c r="C1475" t="s">
        <v>26</v>
      </c>
      <c r="D1475" t="s">
        <v>39</v>
      </c>
      <c r="E1475">
        <v>7871924972</v>
      </c>
      <c r="F1475" t="s">
        <v>357</v>
      </c>
      <c r="G1475" t="s">
        <v>164</v>
      </c>
      <c r="H1475" t="s">
        <v>165</v>
      </c>
      <c r="I1475" t="s">
        <v>36</v>
      </c>
      <c r="J1475" t="s">
        <v>19</v>
      </c>
      <c r="K1475">
        <v>4618.67</v>
      </c>
      <c r="L1475">
        <v>489.98</v>
      </c>
      <c r="M1475" t="s">
        <v>19</v>
      </c>
      <c r="N1475">
        <v>0.106086817200623</v>
      </c>
      <c r="O1475" t="s">
        <v>11351</v>
      </c>
      <c r="P1475" t="s">
        <v>11352</v>
      </c>
      <c r="R1475" t="s">
        <v>11353</v>
      </c>
      <c r="S1475">
        <f>IF(SalesData[[#This Row],[Return Status]]="Returned",1,0)</f>
        <v>0</v>
      </c>
      <c r="U1475" s="2">
        <f>EOMONTH(SalesData[[#This Row],[Order Date]],0)</f>
        <v>44985</v>
      </c>
      <c r="V1475" s="9" t="str">
        <f>"Q"&amp;INT((MONTH(SalesData[[#This Row],[Order Date]])+2)/3)&amp;"-"&amp;YEAR(SalesData[[#This Row],[Order Date]])</f>
        <v>Q1-2023</v>
      </c>
    </row>
    <row r="1476" spans="1:22" x14ac:dyDescent="0.35">
      <c r="A1476" t="s">
        <v>1617</v>
      </c>
      <c r="B1476" s="1">
        <v>44975</v>
      </c>
      <c r="C1476" t="s">
        <v>12</v>
      </c>
      <c r="D1476" t="s">
        <v>145</v>
      </c>
      <c r="E1476">
        <v>5744882526</v>
      </c>
      <c r="F1476" t="s">
        <v>387</v>
      </c>
      <c r="G1476" t="s">
        <v>89</v>
      </c>
      <c r="H1476" t="s">
        <v>90</v>
      </c>
      <c r="I1476" t="s">
        <v>31</v>
      </c>
      <c r="J1476" t="s">
        <v>62</v>
      </c>
      <c r="K1476">
        <v>3814.25</v>
      </c>
      <c r="L1476">
        <v>220.53</v>
      </c>
      <c r="M1476" t="s">
        <v>62</v>
      </c>
      <c r="N1476">
        <v>5.7817395293963403E-2</v>
      </c>
      <c r="O1476" t="s">
        <v>11351</v>
      </c>
      <c r="P1476" t="s">
        <v>11356</v>
      </c>
      <c r="R1476" t="s">
        <v>11353</v>
      </c>
      <c r="S1476">
        <f>IF(SalesData[[#This Row],[Return Status]]="Returned",1,0)</f>
        <v>0</v>
      </c>
      <c r="T1476">
        <v>207.68</v>
      </c>
      <c r="U1476" s="2">
        <f>EOMONTH(SalesData[[#This Row],[Order Date]],0)</f>
        <v>44985</v>
      </c>
      <c r="V1476" s="9" t="str">
        <f>"Q"&amp;INT((MONTH(SalesData[[#This Row],[Order Date]])+2)/3)&amp;"-"&amp;YEAR(SalesData[[#This Row],[Order Date]])</f>
        <v>Q1-2023</v>
      </c>
    </row>
    <row r="1477" spans="1:22" x14ac:dyDescent="0.35">
      <c r="A1477" t="s">
        <v>1618</v>
      </c>
      <c r="B1477" s="1">
        <v>44981</v>
      </c>
      <c r="C1477" t="s">
        <v>149</v>
      </c>
      <c r="D1477" t="s">
        <v>27</v>
      </c>
      <c r="E1477">
        <v>7646705068</v>
      </c>
      <c r="F1477" t="s">
        <v>78</v>
      </c>
      <c r="G1477" t="s">
        <v>15</v>
      </c>
      <c r="H1477" t="s">
        <v>16</v>
      </c>
      <c r="I1477" t="s">
        <v>17</v>
      </c>
      <c r="J1477" t="s">
        <v>61</v>
      </c>
      <c r="K1477">
        <v>1310.7</v>
      </c>
      <c r="L1477">
        <v>153.84</v>
      </c>
      <c r="M1477" t="s">
        <v>62</v>
      </c>
      <c r="N1477">
        <v>0.117372396429389</v>
      </c>
      <c r="O1477" t="s">
        <v>11351</v>
      </c>
      <c r="P1477" t="s">
        <v>11352</v>
      </c>
      <c r="R1477" t="s">
        <v>11353</v>
      </c>
      <c r="S1477">
        <f>IF(SalesData[[#This Row],[Return Status]]="Returned",1,0)</f>
        <v>0</v>
      </c>
      <c r="T1477">
        <v>2085.91</v>
      </c>
      <c r="U1477" s="2">
        <f>EOMONTH(SalesData[[#This Row],[Order Date]],0)</f>
        <v>44985</v>
      </c>
      <c r="V1477" s="9" t="str">
        <f>"Q"&amp;INT((MONTH(SalesData[[#This Row],[Order Date]])+2)/3)&amp;"-"&amp;YEAR(SalesData[[#This Row],[Order Date]])</f>
        <v>Q1-2023</v>
      </c>
    </row>
    <row r="1478" spans="1:22" x14ac:dyDescent="0.35">
      <c r="A1478" t="s">
        <v>1619</v>
      </c>
      <c r="B1478" s="1">
        <v>44973</v>
      </c>
      <c r="C1478" t="s">
        <v>38</v>
      </c>
      <c r="D1478" t="s">
        <v>27</v>
      </c>
      <c r="E1478">
        <v>6333892349</v>
      </c>
      <c r="F1478" t="s">
        <v>73</v>
      </c>
      <c r="G1478" t="s">
        <v>74</v>
      </c>
      <c r="H1478" t="s">
        <v>75</v>
      </c>
      <c r="I1478" t="s">
        <v>36</v>
      </c>
      <c r="J1478" t="s">
        <v>65</v>
      </c>
      <c r="K1478">
        <v>404.11</v>
      </c>
      <c r="L1478">
        <v>106.35</v>
      </c>
      <c r="M1478" t="s">
        <v>65</v>
      </c>
      <c r="N1478">
        <v>0.26317091880923499</v>
      </c>
      <c r="O1478" t="s">
        <v>11361</v>
      </c>
      <c r="P1478" t="s">
        <v>11354</v>
      </c>
      <c r="R1478" t="s">
        <v>11353</v>
      </c>
      <c r="S1478">
        <f>IF(SalesData[[#This Row],[Return Status]]="Returned",1,0)</f>
        <v>0</v>
      </c>
      <c r="T1478">
        <v>2420.2800000000002</v>
      </c>
      <c r="U1478" s="2">
        <f>EOMONTH(SalesData[[#This Row],[Order Date]],0)</f>
        <v>44985</v>
      </c>
      <c r="V1478" s="9" t="str">
        <f>"Q"&amp;INT((MONTH(SalesData[[#This Row],[Order Date]])+2)/3)&amp;"-"&amp;YEAR(SalesData[[#This Row],[Order Date]])</f>
        <v>Q1-2023</v>
      </c>
    </row>
    <row r="1479" spans="1:22" x14ac:dyDescent="0.35">
      <c r="A1479" t="s">
        <v>1620</v>
      </c>
      <c r="B1479" s="1">
        <v>44964</v>
      </c>
      <c r="C1479" t="s">
        <v>49</v>
      </c>
      <c r="D1479" t="s">
        <v>145</v>
      </c>
      <c r="E1479">
        <v>4271618628</v>
      </c>
      <c r="F1479" t="s">
        <v>100</v>
      </c>
      <c r="G1479" t="s">
        <v>34</v>
      </c>
      <c r="H1479" t="s">
        <v>35</v>
      </c>
      <c r="I1479" t="s">
        <v>36</v>
      </c>
      <c r="J1479" t="s">
        <v>18</v>
      </c>
      <c r="K1479">
        <v>2417.38</v>
      </c>
      <c r="L1479">
        <v>544.64</v>
      </c>
      <c r="M1479" t="s">
        <v>19</v>
      </c>
      <c r="N1479">
        <v>0.225301772993902</v>
      </c>
      <c r="O1479" t="s">
        <v>11351</v>
      </c>
      <c r="P1479" t="s">
        <v>11354</v>
      </c>
      <c r="R1479" t="s">
        <v>11353</v>
      </c>
      <c r="S1479">
        <f>IF(SalesData[[#This Row],[Return Status]]="Returned",1,0)</f>
        <v>0</v>
      </c>
      <c r="U1479" s="2">
        <f>EOMONTH(SalesData[[#This Row],[Order Date]],0)</f>
        <v>44985</v>
      </c>
      <c r="V1479" s="9" t="str">
        <f>"Q"&amp;INT((MONTH(SalesData[[#This Row],[Order Date]])+2)/3)&amp;"-"&amp;YEAR(SalesData[[#This Row],[Order Date]])</f>
        <v>Q1-2023</v>
      </c>
    </row>
    <row r="1480" spans="1:22" x14ac:dyDescent="0.35">
      <c r="A1480" t="s">
        <v>1621</v>
      </c>
      <c r="B1480" s="1">
        <v>44980</v>
      </c>
      <c r="C1480" t="s">
        <v>49</v>
      </c>
      <c r="D1480" t="s">
        <v>39</v>
      </c>
      <c r="E1480">
        <v>2681931922</v>
      </c>
      <c r="F1480" t="s">
        <v>47</v>
      </c>
      <c r="G1480" t="s">
        <v>23</v>
      </c>
      <c r="H1480" t="s">
        <v>24</v>
      </c>
      <c r="I1480" t="s">
        <v>17</v>
      </c>
      <c r="J1480" t="s">
        <v>43</v>
      </c>
      <c r="K1480">
        <v>4667.13</v>
      </c>
      <c r="L1480">
        <v>1024.24</v>
      </c>
      <c r="M1480" t="s">
        <v>43</v>
      </c>
      <c r="N1480">
        <v>0.219458210934771</v>
      </c>
      <c r="O1480" t="s">
        <v>11351</v>
      </c>
      <c r="P1480" t="s">
        <v>11354</v>
      </c>
      <c r="R1480" t="s">
        <v>11353</v>
      </c>
      <c r="S1480">
        <f>IF(SalesData[[#This Row],[Return Status]]="Returned",1,0)</f>
        <v>0</v>
      </c>
      <c r="T1480">
        <v>2821.33</v>
      </c>
      <c r="U1480" s="2">
        <f>EOMONTH(SalesData[[#This Row],[Order Date]],0)</f>
        <v>44985</v>
      </c>
      <c r="V1480" s="9" t="str">
        <f>"Q"&amp;INT((MONTH(SalesData[[#This Row],[Order Date]])+2)/3)&amp;"-"&amp;YEAR(SalesData[[#This Row],[Order Date]])</f>
        <v>Q1-2023</v>
      </c>
    </row>
    <row r="1481" spans="1:22" x14ac:dyDescent="0.35">
      <c r="A1481" t="s">
        <v>1622</v>
      </c>
      <c r="B1481" s="1">
        <v>44958</v>
      </c>
      <c r="C1481" t="s">
        <v>57</v>
      </c>
      <c r="D1481" t="s">
        <v>13</v>
      </c>
      <c r="E1481">
        <v>8545541892</v>
      </c>
      <c r="F1481" t="s">
        <v>47</v>
      </c>
      <c r="G1481" t="s">
        <v>212</v>
      </c>
      <c r="H1481" t="s">
        <v>24</v>
      </c>
      <c r="I1481" t="s">
        <v>17</v>
      </c>
      <c r="J1481" t="s">
        <v>18</v>
      </c>
      <c r="K1481">
        <v>1748.84</v>
      </c>
      <c r="L1481">
        <v>158.55000000000001</v>
      </c>
      <c r="M1481" t="s">
        <v>19</v>
      </c>
      <c r="N1481">
        <v>9.0660094691338303E-2</v>
      </c>
      <c r="O1481" t="s">
        <v>11351</v>
      </c>
      <c r="P1481" t="s">
        <v>11356</v>
      </c>
      <c r="Q1481" t="s">
        <v>11366</v>
      </c>
      <c r="R1481" t="s">
        <v>11360</v>
      </c>
      <c r="S1481">
        <f>IF(SalesData[[#This Row],[Return Status]]="Returned",1,0)</f>
        <v>1</v>
      </c>
      <c r="U1481" s="2">
        <f>EOMONTH(SalesData[[#This Row],[Order Date]],0)</f>
        <v>44985</v>
      </c>
      <c r="V1481" s="9" t="str">
        <f>"Q"&amp;INT((MONTH(SalesData[[#This Row],[Order Date]])+2)/3)&amp;"-"&amp;YEAR(SalesData[[#This Row],[Order Date]])</f>
        <v>Q1-2023</v>
      </c>
    </row>
    <row r="1482" spans="1:22" x14ac:dyDescent="0.35">
      <c r="A1482" t="s">
        <v>1623</v>
      </c>
      <c r="B1482" s="1">
        <v>44982</v>
      </c>
      <c r="C1482" t="s">
        <v>38</v>
      </c>
      <c r="D1482" t="s">
        <v>46</v>
      </c>
      <c r="E1482">
        <v>4798657168</v>
      </c>
      <c r="F1482" t="s">
        <v>181</v>
      </c>
      <c r="G1482" t="s">
        <v>54</v>
      </c>
      <c r="H1482" t="s">
        <v>55</v>
      </c>
      <c r="I1482" t="s">
        <v>31</v>
      </c>
      <c r="J1482" t="s">
        <v>65</v>
      </c>
      <c r="K1482">
        <v>317.22000000000003</v>
      </c>
      <c r="L1482">
        <v>45.3</v>
      </c>
      <c r="M1482" t="s">
        <v>65</v>
      </c>
      <c r="N1482">
        <v>0.142803101948175</v>
      </c>
      <c r="O1482" t="s">
        <v>11361</v>
      </c>
      <c r="P1482" t="s">
        <v>11352</v>
      </c>
      <c r="R1482" t="s">
        <v>11353</v>
      </c>
      <c r="S1482">
        <f>IF(SalesData[[#This Row],[Return Status]]="Returned",1,0)</f>
        <v>0</v>
      </c>
      <c r="U1482" s="2">
        <f>EOMONTH(SalesData[[#This Row],[Order Date]],0)</f>
        <v>44985</v>
      </c>
      <c r="V1482" s="9" t="str">
        <f>"Q"&amp;INT((MONTH(SalesData[[#This Row],[Order Date]])+2)/3)&amp;"-"&amp;YEAR(SalesData[[#This Row],[Order Date]])</f>
        <v>Q1-2023</v>
      </c>
    </row>
    <row r="1483" spans="1:22" x14ac:dyDescent="0.35">
      <c r="A1483" t="s">
        <v>1624</v>
      </c>
      <c r="B1483" s="1">
        <v>44973</v>
      </c>
      <c r="C1483" t="s">
        <v>21</v>
      </c>
      <c r="D1483" t="s">
        <v>145</v>
      </c>
      <c r="E1483">
        <v>3092587289</v>
      </c>
      <c r="F1483" t="s">
        <v>28</v>
      </c>
      <c r="G1483" t="s">
        <v>29</v>
      </c>
      <c r="H1483" t="s">
        <v>30</v>
      </c>
      <c r="I1483" t="s">
        <v>31</v>
      </c>
      <c r="J1483" t="s">
        <v>65</v>
      </c>
      <c r="K1483">
        <v>1976.8</v>
      </c>
      <c r="L1483">
        <v>100.95</v>
      </c>
      <c r="M1483" t="s">
        <v>65</v>
      </c>
      <c r="N1483">
        <v>5.1067381626871702E-2</v>
      </c>
      <c r="O1483" t="s">
        <v>11351</v>
      </c>
      <c r="P1483" t="s">
        <v>11356</v>
      </c>
      <c r="R1483" t="s">
        <v>11353</v>
      </c>
      <c r="S1483">
        <f>IF(SalesData[[#This Row],[Return Status]]="Returned",1,0)</f>
        <v>0</v>
      </c>
      <c r="T1483">
        <v>2788.38</v>
      </c>
      <c r="U1483" s="2">
        <f>EOMONTH(SalesData[[#This Row],[Order Date]],0)</f>
        <v>44985</v>
      </c>
      <c r="V1483" s="9" t="str">
        <f>"Q"&amp;INT((MONTH(SalesData[[#This Row],[Order Date]])+2)/3)&amp;"-"&amp;YEAR(SalesData[[#This Row],[Order Date]])</f>
        <v>Q1-2023</v>
      </c>
    </row>
    <row r="1484" spans="1:22" x14ac:dyDescent="0.35">
      <c r="A1484" t="s">
        <v>1625</v>
      </c>
      <c r="B1484" s="1">
        <v>44972</v>
      </c>
      <c r="C1484" t="s">
        <v>176</v>
      </c>
      <c r="D1484" t="s">
        <v>145</v>
      </c>
      <c r="E1484">
        <v>8033649084</v>
      </c>
      <c r="F1484" t="s">
        <v>81</v>
      </c>
      <c r="G1484" t="s">
        <v>74</v>
      </c>
      <c r="H1484" t="s">
        <v>75</v>
      </c>
      <c r="I1484" t="s">
        <v>36</v>
      </c>
      <c r="J1484" t="s">
        <v>42</v>
      </c>
      <c r="K1484">
        <v>4038.93</v>
      </c>
      <c r="L1484">
        <v>382.39</v>
      </c>
      <c r="M1484" t="s">
        <v>43</v>
      </c>
      <c r="N1484">
        <v>9.4676065195484896E-2</v>
      </c>
      <c r="O1484" t="s">
        <v>11351</v>
      </c>
      <c r="P1484" t="s">
        <v>11356</v>
      </c>
      <c r="R1484" t="s">
        <v>11353</v>
      </c>
      <c r="S1484">
        <f>IF(SalesData[[#This Row],[Return Status]]="Returned",1,0)</f>
        <v>0</v>
      </c>
      <c r="T1484">
        <v>2420.2800000000002</v>
      </c>
      <c r="U1484" s="2">
        <f>EOMONTH(SalesData[[#This Row],[Order Date]],0)</f>
        <v>44985</v>
      </c>
      <c r="V1484" s="9" t="str">
        <f>"Q"&amp;INT((MONTH(SalesData[[#This Row],[Order Date]])+2)/3)&amp;"-"&amp;YEAR(SalesData[[#This Row],[Order Date]])</f>
        <v>Q1-2023</v>
      </c>
    </row>
    <row r="1485" spans="1:22" x14ac:dyDescent="0.35">
      <c r="A1485" t="s">
        <v>1626</v>
      </c>
      <c r="B1485" s="1">
        <v>44959</v>
      </c>
      <c r="C1485" t="s">
        <v>87</v>
      </c>
      <c r="D1485" t="s">
        <v>80</v>
      </c>
      <c r="E1485">
        <v>6366228455</v>
      </c>
      <c r="F1485" t="s">
        <v>73</v>
      </c>
      <c r="G1485" t="s">
        <v>74</v>
      </c>
      <c r="H1485" t="s">
        <v>75</v>
      </c>
      <c r="I1485" t="s">
        <v>36</v>
      </c>
      <c r="J1485" t="s">
        <v>65</v>
      </c>
      <c r="K1485">
        <v>2279.5</v>
      </c>
      <c r="L1485">
        <v>630.79</v>
      </c>
      <c r="M1485" t="s">
        <v>65</v>
      </c>
      <c r="N1485">
        <v>0.27672296556262299</v>
      </c>
      <c r="O1485" t="s">
        <v>11351</v>
      </c>
      <c r="P1485" t="s">
        <v>11354</v>
      </c>
      <c r="Q1485" t="s">
        <v>11359</v>
      </c>
      <c r="R1485" t="s">
        <v>11360</v>
      </c>
      <c r="S1485">
        <f>IF(SalesData[[#This Row],[Return Status]]="Returned",1,0)</f>
        <v>1</v>
      </c>
      <c r="T1485">
        <v>2420.2800000000002</v>
      </c>
      <c r="U1485" s="2">
        <f>EOMONTH(SalesData[[#This Row],[Order Date]],0)</f>
        <v>44985</v>
      </c>
      <c r="V1485" s="9" t="str">
        <f>"Q"&amp;INT((MONTH(SalesData[[#This Row],[Order Date]])+2)/3)&amp;"-"&amp;YEAR(SalesData[[#This Row],[Order Date]])</f>
        <v>Q1-2023</v>
      </c>
    </row>
    <row r="1486" spans="1:22" x14ac:dyDescent="0.35">
      <c r="A1486" t="s">
        <v>1627</v>
      </c>
      <c r="B1486" s="1">
        <v>44975</v>
      </c>
      <c r="C1486" t="s">
        <v>149</v>
      </c>
      <c r="D1486" t="s">
        <v>80</v>
      </c>
      <c r="E1486">
        <v>1066002604</v>
      </c>
      <c r="F1486" t="s">
        <v>181</v>
      </c>
      <c r="G1486" t="s">
        <v>54</v>
      </c>
      <c r="H1486" t="s">
        <v>11357</v>
      </c>
      <c r="I1486" t="s">
        <v>31</v>
      </c>
      <c r="J1486" t="s">
        <v>18</v>
      </c>
      <c r="K1486">
        <v>1012.27</v>
      </c>
      <c r="L1486">
        <v>257.02999999999997</v>
      </c>
      <c r="M1486" t="s">
        <v>19</v>
      </c>
      <c r="N1486">
        <v>0.25391446945972901</v>
      </c>
      <c r="O1486" t="s">
        <v>11351</v>
      </c>
      <c r="P1486" t="s">
        <v>11354</v>
      </c>
      <c r="R1486" t="s">
        <v>11353</v>
      </c>
      <c r="S1486">
        <f>IF(SalesData[[#This Row],[Return Status]]="Returned",1,0)</f>
        <v>0</v>
      </c>
      <c r="U1486" s="2">
        <f>EOMONTH(SalesData[[#This Row],[Order Date]],0)</f>
        <v>44985</v>
      </c>
      <c r="V1486" s="9" t="str">
        <f>"Q"&amp;INT((MONTH(SalesData[[#This Row],[Order Date]])+2)/3)&amp;"-"&amp;YEAR(SalesData[[#This Row],[Order Date]])</f>
        <v>Q1-2023</v>
      </c>
    </row>
    <row r="1487" spans="1:22" x14ac:dyDescent="0.35">
      <c r="A1487" t="s">
        <v>1628</v>
      </c>
      <c r="B1487" s="1">
        <v>44973</v>
      </c>
      <c r="C1487" t="s">
        <v>87</v>
      </c>
      <c r="D1487" t="s">
        <v>72</v>
      </c>
      <c r="E1487">
        <v>5732165024</v>
      </c>
      <c r="F1487" t="s">
        <v>107</v>
      </c>
      <c r="G1487" t="s">
        <v>15</v>
      </c>
      <c r="H1487" t="s">
        <v>16</v>
      </c>
      <c r="I1487" t="s">
        <v>17</v>
      </c>
      <c r="J1487" t="s">
        <v>42</v>
      </c>
      <c r="K1487">
        <v>4238.75</v>
      </c>
      <c r="L1487">
        <v>143.16999999999999</v>
      </c>
      <c r="M1487" t="s">
        <v>43</v>
      </c>
      <c r="N1487">
        <v>3.3776467118844002E-2</v>
      </c>
      <c r="O1487" t="s">
        <v>11351</v>
      </c>
      <c r="P1487" t="s">
        <v>11356</v>
      </c>
      <c r="R1487" t="s">
        <v>11353</v>
      </c>
      <c r="S1487">
        <f>IF(SalesData[[#This Row],[Return Status]]="Returned",1,0)</f>
        <v>0</v>
      </c>
      <c r="T1487">
        <v>2085.91</v>
      </c>
      <c r="U1487" s="2">
        <f>EOMONTH(SalesData[[#This Row],[Order Date]],0)</f>
        <v>44985</v>
      </c>
      <c r="V1487" s="9" t="str">
        <f>"Q"&amp;INT((MONTH(SalesData[[#This Row],[Order Date]])+2)/3)&amp;"-"&amp;YEAR(SalesData[[#This Row],[Order Date]])</f>
        <v>Q1-2023</v>
      </c>
    </row>
    <row r="1488" spans="1:22" x14ac:dyDescent="0.35">
      <c r="A1488" t="s">
        <v>1629</v>
      </c>
      <c r="B1488" s="1">
        <v>44958</v>
      </c>
      <c r="C1488" t="s">
        <v>113</v>
      </c>
      <c r="D1488" t="s">
        <v>145</v>
      </c>
      <c r="E1488">
        <v>3050667148</v>
      </c>
      <c r="F1488" t="s">
        <v>109</v>
      </c>
      <c r="G1488" t="s">
        <v>59</v>
      </c>
      <c r="H1488" t="s">
        <v>60</v>
      </c>
      <c r="I1488" t="s">
        <v>31</v>
      </c>
      <c r="J1488" t="s">
        <v>62</v>
      </c>
      <c r="K1488">
        <v>3824.52</v>
      </c>
      <c r="L1488">
        <v>377.77</v>
      </c>
      <c r="M1488" t="s">
        <v>62</v>
      </c>
      <c r="N1488">
        <v>9.8775794086578203E-2</v>
      </c>
      <c r="O1488" t="s">
        <v>11351</v>
      </c>
      <c r="P1488" t="s">
        <v>11356</v>
      </c>
      <c r="R1488" t="s">
        <v>11353</v>
      </c>
      <c r="S1488">
        <f>IF(SalesData[[#This Row],[Return Status]]="Returned",1,0)</f>
        <v>0</v>
      </c>
      <c r="T1488">
        <v>2183.56</v>
      </c>
      <c r="U1488" s="2">
        <f>EOMONTH(SalesData[[#This Row],[Order Date]],0)</f>
        <v>44985</v>
      </c>
      <c r="V1488" s="9" t="str">
        <f>"Q"&amp;INT((MONTH(SalesData[[#This Row],[Order Date]])+2)/3)&amp;"-"&amp;YEAR(SalesData[[#This Row],[Order Date]])</f>
        <v>Q1-2023</v>
      </c>
    </row>
    <row r="1489" spans="1:22" x14ac:dyDescent="0.35">
      <c r="A1489" t="s">
        <v>1630</v>
      </c>
      <c r="B1489" s="1">
        <v>44970</v>
      </c>
      <c r="C1489" t="s">
        <v>144</v>
      </c>
      <c r="D1489" t="s">
        <v>145</v>
      </c>
      <c r="E1489">
        <v>4922028815</v>
      </c>
      <c r="F1489" t="s">
        <v>172</v>
      </c>
      <c r="G1489" t="s">
        <v>141</v>
      </c>
      <c r="H1489" t="s">
        <v>121</v>
      </c>
      <c r="I1489" t="s">
        <v>17</v>
      </c>
      <c r="J1489" t="s">
        <v>19</v>
      </c>
      <c r="K1489">
        <v>710.68</v>
      </c>
      <c r="L1489">
        <v>183.41</v>
      </c>
      <c r="M1489" t="s">
        <v>19</v>
      </c>
      <c r="N1489">
        <v>0.258076771542748</v>
      </c>
      <c r="O1489" t="s">
        <v>11355</v>
      </c>
      <c r="P1489" t="s">
        <v>11354</v>
      </c>
      <c r="R1489" t="s">
        <v>11353</v>
      </c>
      <c r="S1489">
        <f>IF(SalesData[[#This Row],[Return Status]]="Returned",1,0)</f>
        <v>0</v>
      </c>
      <c r="T1489">
        <v>2793.38</v>
      </c>
      <c r="U1489" s="2">
        <f>EOMONTH(SalesData[[#This Row],[Order Date]],0)</f>
        <v>44985</v>
      </c>
      <c r="V1489" s="9" t="str">
        <f>"Q"&amp;INT((MONTH(SalesData[[#This Row],[Order Date]])+2)/3)&amp;"-"&amp;YEAR(SalesData[[#This Row],[Order Date]])</f>
        <v>Q1-2023</v>
      </c>
    </row>
    <row r="1490" spans="1:22" x14ac:dyDescent="0.35">
      <c r="A1490" t="s">
        <v>1631</v>
      </c>
      <c r="B1490" s="1">
        <v>44965</v>
      </c>
      <c r="C1490" t="s">
        <v>325</v>
      </c>
      <c r="D1490" t="s">
        <v>27</v>
      </c>
      <c r="E1490">
        <v>732491394</v>
      </c>
      <c r="F1490" t="s">
        <v>58</v>
      </c>
      <c r="G1490" t="s">
        <v>59</v>
      </c>
      <c r="H1490" t="s">
        <v>60</v>
      </c>
      <c r="I1490" t="s">
        <v>31</v>
      </c>
      <c r="J1490" t="s">
        <v>65</v>
      </c>
      <c r="K1490">
        <v>1839.57</v>
      </c>
      <c r="L1490">
        <v>423.66</v>
      </c>
      <c r="M1490" t="s">
        <v>65</v>
      </c>
      <c r="N1490">
        <v>0.23030382100164701</v>
      </c>
      <c r="O1490" t="s">
        <v>11351</v>
      </c>
      <c r="P1490" t="s">
        <v>11354</v>
      </c>
      <c r="R1490" t="s">
        <v>11353</v>
      </c>
      <c r="S1490">
        <f>IF(SalesData[[#This Row],[Return Status]]="Returned",1,0)</f>
        <v>0</v>
      </c>
      <c r="T1490">
        <v>2183.56</v>
      </c>
      <c r="U1490" s="2">
        <f>EOMONTH(SalesData[[#This Row],[Order Date]],0)</f>
        <v>44985</v>
      </c>
      <c r="V1490" s="9" t="str">
        <f>"Q"&amp;INT((MONTH(SalesData[[#This Row],[Order Date]])+2)/3)&amp;"-"&amp;YEAR(SalesData[[#This Row],[Order Date]])</f>
        <v>Q1-2023</v>
      </c>
    </row>
    <row r="1491" spans="1:22" x14ac:dyDescent="0.35">
      <c r="A1491" t="s">
        <v>1632</v>
      </c>
      <c r="B1491" s="1">
        <v>44977</v>
      </c>
      <c r="C1491" t="s">
        <v>149</v>
      </c>
      <c r="D1491" t="s">
        <v>72</v>
      </c>
      <c r="E1491">
        <v>4037654399</v>
      </c>
      <c r="F1491" t="s">
        <v>147</v>
      </c>
      <c r="G1491" t="s">
        <v>84</v>
      </c>
      <c r="H1491" t="s">
        <v>85</v>
      </c>
      <c r="I1491" t="s">
        <v>31</v>
      </c>
      <c r="J1491" t="s">
        <v>65</v>
      </c>
      <c r="K1491">
        <v>3692.14</v>
      </c>
      <c r="L1491">
        <v>129.86000000000001</v>
      </c>
      <c r="M1491" t="s">
        <v>65</v>
      </c>
      <c r="N1491">
        <v>3.5172014062305301E-2</v>
      </c>
      <c r="O1491" t="s">
        <v>11351</v>
      </c>
      <c r="P1491" t="s">
        <v>11356</v>
      </c>
      <c r="R1491" t="s">
        <v>11353</v>
      </c>
      <c r="S1491">
        <f>IF(SalesData[[#This Row],[Return Status]]="Returned",1,0)</f>
        <v>0</v>
      </c>
      <c r="T1491">
        <v>847.14</v>
      </c>
      <c r="U1491" s="2">
        <f>EOMONTH(SalesData[[#This Row],[Order Date]],0)</f>
        <v>44985</v>
      </c>
      <c r="V1491" s="9" t="str">
        <f>"Q"&amp;INT((MONTH(SalesData[[#This Row],[Order Date]])+2)/3)&amp;"-"&amp;YEAR(SalesData[[#This Row],[Order Date]])</f>
        <v>Q1-2023</v>
      </c>
    </row>
    <row r="1492" spans="1:22" x14ac:dyDescent="0.35">
      <c r="A1492" t="s">
        <v>1633</v>
      </c>
      <c r="B1492" s="1">
        <v>44977</v>
      </c>
      <c r="C1492" t="s">
        <v>21</v>
      </c>
      <c r="D1492" t="s">
        <v>99</v>
      </c>
      <c r="E1492">
        <v>2908505048</v>
      </c>
      <c r="F1492" t="s">
        <v>222</v>
      </c>
      <c r="G1492" t="s">
        <v>164</v>
      </c>
      <c r="H1492" t="s">
        <v>165</v>
      </c>
      <c r="I1492" t="s">
        <v>36</v>
      </c>
      <c r="J1492" t="s">
        <v>19</v>
      </c>
      <c r="K1492">
        <v>2794.33</v>
      </c>
      <c r="L1492">
        <v>771.38</v>
      </c>
      <c r="M1492" t="s">
        <v>19</v>
      </c>
      <c r="N1492">
        <v>0.276051862163739</v>
      </c>
      <c r="O1492" t="s">
        <v>11351</v>
      </c>
      <c r="P1492" t="s">
        <v>11354</v>
      </c>
      <c r="R1492" t="s">
        <v>11353</v>
      </c>
      <c r="S1492">
        <f>IF(SalesData[[#This Row],[Return Status]]="Returned",1,0)</f>
        <v>0</v>
      </c>
      <c r="U1492" s="2">
        <f>EOMONTH(SalesData[[#This Row],[Order Date]],0)</f>
        <v>44985</v>
      </c>
      <c r="V1492" s="9" t="str">
        <f>"Q"&amp;INT((MONTH(SalesData[[#This Row],[Order Date]])+2)/3)&amp;"-"&amp;YEAR(SalesData[[#This Row],[Order Date]])</f>
        <v>Q1-2023</v>
      </c>
    </row>
    <row r="1493" spans="1:22" x14ac:dyDescent="0.35">
      <c r="A1493" t="s">
        <v>1634</v>
      </c>
      <c r="B1493" s="1">
        <v>44960</v>
      </c>
      <c r="C1493" t="s">
        <v>194</v>
      </c>
      <c r="D1493" t="s">
        <v>99</v>
      </c>
      <c r="E1493">
        <v>9117174003</v>
      </c>
      <c r="F1493" t="s">
        <v>185</v>
      </c>
      <c r="G1493" t="s">
        <v>164</v>
      </c>
      <c r="H1493" t="s">
        <v>165</v>
      </c>
      <c r="I1493" t="s">
        <v>36</v>
      </c>
      <c r="J1493" t="s">
        <v>61</v>
      </c>
      <c r="K1493">
        <v>4578.4799999999996</v>
      </c>
      <c r="L1493">
        <v>792.48</v>
      </c>
      <c r="M1493" t="s">
        <v>62</v>
      </c>
      <c r="N1493">
        <v>0.17308801174188801</v>
      </c>
      <c r="O1493" t="s">
        <v>11351</v>
      </c>
      <c r="P1493" t="s">
        <v>11352</v>
      </c>
      <c r="Q1493" t="s">
        <v>11372</v>
      </c>
      <c r="R1493" t="s">
        <v>11360</v>
      </c>
      <c r="S1493">
        <f>IF(SalesData[[#This Row],[Return Status]]="Returned",1,0)</f>
        <v>1</v>
      </c>
      <c r="U1493" s="2">
        <f>EOMONTH(SalesData[[#This Row],[Order Date]],0)</f>
        <v>44985</v>
      </c>
      <c r="V1493" s="9" t="str">
        <f>"Q"&amp;INT((MONTH(SalesData[[#This Row],[Order Date]])+2)/3)&amp;"-"&amp;YEAR(SalesData[[#This Row],[Order Date]])</f>
        <v>Q1-2023</v>
      </c>
    </row>
    <row r="1494" spans="1:22" x14ac:dyDescent="0.35">
      <c r="A1494" t="s">
        <v>1635</v>
      </c>
      <c r="B1494" s="1">
        <v>44968</v>
      </c>
      <c r="C1494" t="s">
        <v>106</v>
      </c>
      <c r="D1494" t="s">
        <v>46</v>
      </c>
      <c r="E1494">
        <v>7236604741</v>
      </c>
      <c r="F1494" t="s">
        <v>14</v>
      </c>
      <c r="G1494" t="s">
        <v>859</v>
      </c>
      <c r="H1494" t="s">
        <v>16</v>
      </c>
      <c r="I1494" t="s">
        <v>17</v>
      </c>
      <c r="J1494" t="s">
        <v>18</v>
      </c>
      <c r="K1494">
        <v>2593.4499999999998</v>
      </c>
      <c r="L1494">
        <v>225.35</v>
      </c>
      <c r="M1494" t="s">
        <v>19</v>
      </c>
      <c r="N1494">
        <v>8.68919778673196E-2</v>
      </c>
      <c r="O1494" t="s">
        <v>11351</v>
      </c>
      <c r="P1494" t="s">
        <v>11356</v>
      </c>
      <c r="R1494" t="s">
        <v>11353</v>
      </c>
      <c r="S1494">
        <f>IF(SalesData[[#This Row],[Return Status]]="Returned",1,0)</f>
        <v>0</v>
      </c>
      <c r="U1494" s="2">
        <f>EOMONTH(SalesData[[#This Row],[Order Date]],0)</f>
        <v>44985</v>
      </c>
      <c r="V1494" s="9" t="str">
        <f>"Q"&amp;INT((MONTH(SalesData[[#This Row],[Order Date]])+2)/3)&amp;"-"&amp;YEAR(SalesData[[#This Row],[Order Date]])</f>
        <v>Q1-2023</v>
      </c>
    </row>
    <row r="1495" spans="1:22" x14ac:dyDescent="0.35">
      <c r="A1495" t="s">
        <v>1636</v>
      </c>
      <c r="B1495" s="1">
        <v>44983</v>
      </c>
      <c r="C1495" t="s">
        <v>325</v>
      </c>
      <c r="D1495" t="s">
        <v>99</v>
      </c>
      <c r="E1495">
        <v>5160269577</v>
      </c>
      <c r="F1495" t="s">
        <v>206</v>
      </c>
      <c r="G1495" t="s">
        <v>89</v>
      </c>
      <c r="H1495" t="s">
        <v>90</v>
      </c>
      <c r="I1495" t="s">
        <v>31</v>
      </c>
      <c r="J1495" t="s">
        <v>19</v>
      </c>
      <c r="K1495">
        <v>4736.8</v>
      </c>
      <c r="L1495">
        <v>1338.32</v>
      </c>
      <c r="M1495" t="s">
        <v>19</v>
      </c>
      <c r="N1495">
        <v>0.28253673365985499</v>
      </c>
      <c r="O1495" t="s">
        <v>11351</v>
      </c>
      <c r="P1495" t="s">
        <v>11354</v>
      </c>
      <c r="R1495" t="s">
        <v>11353</v>
      </c>
      <c r="S1495">
        <f>IF(SalesData[[#This Row],[Return Status]]="Returned",1,0)</f>
        <v>0</v>
      </c>
      <c r="T1495">
        <v>207.68</v>
      </c>
      <c r="U1495" s="2">
        <f>EOMONTH(SalesData[[#This Row],[Order Date]],0)</f>
        <v>44985</v>
      </c>
      <c r="V1495" s="9" t="str">
        <f>"Q"&amp;INT((MONTH(SalesData[[#This Row],[Order Date]])+2)/3)&amp;"-"&amp;YEAR(SalesData[[#This Row],[Order Date]])</f>
        <v>Q1-2023</v>
      </c>
    </row>
    <row r="1496" spans="1:22" x14ac:dyDescent="0.35">
      <c r="A1496" t="s">
        <v>1637</v>
      </c>
      <c r="B1496" s="1">
        <v>44978</v>
      </c>
      <c r="C1496" t="s">
        <v>188</v>
      </c>
      <c r="D1496" t="s">
        <v>145</v>
      </c>
      <c r="E1496">
        <v>4813537642</v>
      </c>
      <c r="F1496" t="s">
        <v>100</v>
      </c>
      <c r="G1496" t="s">
        <v>34</v>
      </c>
      <c r="H1496" t="s">
        <v>35</v>
      </c>
      <c r="I1496" t="s">
        <v>36</v>
      </c>
      <c r="J1496" t="s">
        <v>62</v>
      </c>
      <c r="K1496">
        <v>1216.8399999999999</v>
      </c>
      <c r="L1496">
        <v>156.97999999999999</v>
      </c>
      <c r="M1496" t="s">
        <v>62</v>
      </c>
      <c r="N1496">
        <v>0.12900627855757499</v>
      </c>
      <c r="O1496" t="s">
        <v>11351</v>
      </c>
      <c r="P1496" t="s">
        <v>11352</v>
      </c>
      <c r="R1496" t="s">
        <v>11353</v>
      </c>
      <c r="S1496">
        <f>IF(SalesData[[#This Row],[Return Status]]="Returned",1,0)</f>
        <v>0</v>
      </c>
      <c r="U1496" s="2">
        <f>EOMONTH(SalesData[[#This Row],[Order Date]],0)</f>
        <v>44985</v>
      </c>
      <c r="V1496" s="9" t="str">
        <f>"Q"&amp;INT((MONTH(SalesData[[#This Row],[Order Date]])+2)/3)&amp;"-"&amp;YEAR(SalesData[[#This Row],[Order Date]])</f>
        <v>Q1-2023</v>
      </c>
    </row>
    <row r="1497" spans="1:22" x14ac:dyDescent="0.35">
      <c r="A1497" t="s">
        <v>1638</v>
      </c>
      <c r="B1497" s="1">
        <v>44960</v>
      </c>
      <c r="C1497" t="s">
        <v>94</v>
      </c>
      <c r="D1497" t="s">
        <v>39</v>
      </c>
      <c r="E1497">
        <v>3401149974</v>
      </c>
      <c r="F1497" t="s">
        <v>81</v>
      </c>
      <c r="G1497" t="s">
        <v>74</v>
      </c>
      <c r="H1497" t="s">
        <v>75</v>
      </c>
      <c r="I1497" t="s">
        <v>36</v>
      </c>
      <c r="J1497" t="s">
        <v>19</v>
      </c>
      <c r="K1497">
        <v>4283.9399999999996</v>
      </c>
      <c r="L1497">
        <v>171.25</v>
      </c>
      <c r="M1497" t="s">
        <v>19</v>
      </c>
      <c r="N1497">
        <v>3.9974882934868401E-2</v>
      </c>
      <c r="O1497" t="s">
        <v>11351</v>
      </c>
      <c r="P1497" t="s">
        <v>11356</v>
      </c>
      <c r="R1497" t="s">
        <v>11353</v>
      </c>
      <c r="S1497">
        <f>IF(SalesData[[#This Row],[Return Status]]="Returned",1,0)</f>
        <v>0</v>
      </c>
      <c r="T1497">
        <v>2420.2800000000002</v>
      </c>
      <c r="U1497" s="2">
        <f>EOMONTH(SalesData[[#This Row],[Order Date]],0)</f>
        <v>44985</v>
      </c>
      <c r="V1497" s="9" t="str">
        <f>"Q"&amp;INT((MONTH(SalesData[[#This Row],[Order Date]])+2)/3)&amp;"-"&amp;YEAR(SalesData[[#This Row],[Order Date]])</f>
        <v>Q1-2023</v>
      </c>
    </row>
    <row r="1498" spans="1:22" x14ac:dyDescent="0.35">
      <c r="A1498" t="s">
        <v>1639</v>
      </c>
      <c r="B1498" s="1">
        <v>44978</v>
      </c>
      <c r="C1498" t="s">
        <v>52</v>
      </c>
      <c r="D1498" t="s">
        <v>80</v>
      </c>
      <c r="E1498">
        <v>5977396103</v>
      </c>
      <c r="F1498" t="s">
        <v>140</v>
      </c>
      <c r="G1498" t="s">
        <v>141</v>
      </c>
      <c r="H1498" t="s">
        <v>11357</v>
      </c>
      <c r="I1498" t="s">
        <v>17</v>
      </c>
      <c r="J1498" t="s">
        <v>65</v>
      </c>
      <c r="K1498">
        <v>2716.35</v>
      </c>
      <c r="L1498">
        <v>704.1</v>
      </c>
      <c r="M1498" t="s">
        <v>65</v>
      </c>
      <c r="N1498">
        <v>0.25920812855486203</v>
      </c>
      <c r="O1498" t="s">
        <v>11351</v>
      </c>
      <c r="P1498" t="s">
        <v>11354</v>
      </c>
      <c r="Q1498" t="s">
        <v>11364</v>
      </c>
      <c r="R1498" t="s">
        <v>11360</v>
      </c>
      <c r="S1498">
        <f>IF(SalesData[[#This Row],[Return Status]]="Returned",1,0)</f>
        <v>1</v>
      </c>
      <c r="T1498">
        <v>2793.38</v>
      </c>
      <c r="U1498" s="2">
        <f>EOMONTH(SalesData[[#This Row],[Order Date]],0)</f>
        <v>44985</v>
      </c>
      <c r="V1498" s="9" t="str">
        <f>"Q"&amp;INT((MONTH(SalesData[[#This Row],[Order Date]])+2)/3)&amp;"-"&amp;YEAR(SalesData[[#This Row],[Order Date]])</f>
        <v>Q1-2023</v>
      </c>
    </row>
    <row r="1499" spans="1:22" x14ac:dyDescent="0.35">
      <c r="A1499" t="s">
        <v>1640</v>
      </c>
      <c r="B1499" s="1">
        <v>44958</v>
      </c>
      <c r="C1499" t="s">
        <v>149</v>
      </c>
      <c r="D1499" t="s">
        <v>27</v>
      </c>
      <c r="E1499">
        <v>6943072188</v>
      </c>
      <c r="F1499" t="s">
        <v>152</v>
      </c>
      <c r="G1499" t="s">
        <v>23</v>
      </c>
      <c r="H1499" t="s">
        <v>24</v>
      </c>
      <c r="I1499" t="s">
        <v>17</v>
      </c>
      <c r="J1499" t="s">
        <v>18</v>
      </c>
      <c r="K1499">
        <v>1948.28</v>
      </c>
      <c r="L1499">
        <v>324.77999999999997</v>
      </c>
      <c r="M1499" t="s">
        <v>19</v>
      </c>
      <c r="N1499">
        <v>0.16670088488307599</v>
      </c>
      <c r="O1499" t="s">
        <v>11351</v>
      </c>
      <c r="P1499" t="s">
        <v>11352</v>
      </c>
      <c r="R1499" t="s">
        <v>11353</v>
      </c>
      <c r="S1499">
        <f>IF(SalesData[[#This Row],[Return Status]]="Returned",1,0)</f>
        <v>0</v>
      </c>
      <c r="T1499">
        <v>2821.33</v>
      </c>
      <c r="U1499" s="2">
        <f>EOMONTH(SalesData[[#This Row],[Order Date]],0)</f>
        <v>44985</v>
      </c>
      <c r="V1499" s="9" t="str">
        <f>"Q"&amp;INT((MONTH(SalesData[[#This Row],[Order Date]])+2)/3)&amp;"-"&amp;YEAR(SalesData[[#This Row],[Order Date]])</f>
        <v>Q1-2023</v>
      </c>
    </row>
    <row r="1500" spans="1:22" x14ac:dyDescent="0.35">
      <c r="A1500" t="s">
        <v>1641</v>
      </c>
      <c r="B1500" s="1">
        <v>44972</v>
      </c>
      <c r="C1500" t="s">
        <v>139</v>
      </c>
      <c r="D1500" t="s">
        <v>39</v>
      </c>
      <c r="E1500">
        <v>8671265728</v>
      </c>
      <c r="F1500" t="s">
        <v>137</v>
      </c>
      <c r="G1500" t="s">
        <v>34</v>
      </c>
      <c r="H1500" t="s">
        <v>35</v>
      </c>
      <c r="I1500" t="s">
        <v>36</v>
      </c>
      <c r="J1500" t="s">
        <v>42</v>
      </c>
      <c r="K1500">
        <v>3795.54</v>
      </c>
      <c r="L1500">
        <v>753.13</v>
      </c>
      <c r="M1500" t="s">
        <v>43</v>
      </c>
      <c r="N1500">
        <v>0.19842499354505599</v>
      </c>
      <c r="O1500" t="s">
        <v>11351</v>
      </c>
      <c r="P1500" t="s">
        <v>11352</v>
      </c>
      <c r="Q1500" t="s">
        <v>11373</v>
      </c>
      <c r="R1500" t="s">
        <v>11360</v>
      </c>
      <c r="S1500">
        <f>IF(SalesData[[#This Row],[Return Status]]="Returned",1,0)</f>
        <v>1</v>
      </c>
      <c r="U1500" s="2">
        <f>EOMONTH(SalesData[[#This Row],[Order Date]],0)</f>
        <v>44985</v>
      </c>
      <c r="V1500" s="9" t="str">
        <f>"Q"&amp;INT((MONTH(SalesData[[#This Row],[Order Date]])+2)/3)&amp;"-"&amp;YEAR(SalesData[[#This Row],[Order Date]])</f>
        <v>Q1-2023</v>
      </c>
    </row>
    <row r="1501" spans="1:22" x14ac:dyDescent="0.35">
      <c r="A1501" t="s">
        <v>1642</v>
      </c>
      <c r="B1501" s="1">
        <v>44965</v>
      </c>
      <c r="C1501" t="s">
        <v>67</v>
      </c>
      <c r="D1501" t="s">
        <v>72</v>
      </c>
      <c r="E1501">
        <v>1585537304</v>
      </c>
      <c r="F1501" t="s">
        <v>410</v>
      </c>
      <c r="G1501" t="s">
        <v>29</v>
      </c>
      <c r="H1501" t="s">
        <v>30</v>
      </c>
      <c r="I1501" t="s">
        <v>31</v>
      </c>
      <c r="J1501" t="s">
        <v>19</v>
      </c>
      <c r="K1501">
        <v>2836.12</v>
      </c>
      <c r="L1501">
        <v>828.59</v>
      </c>
      <c r="M1501" t="s">
        <v>19</v>
      </c>
      <c r="N1501">
        <v>0.29215618521078102</v>
      </c>
      <c r="O1501" t="s">
        <v>11351</v>
      </c>
      <c r="P1501" t="s">
        <v>11354</v>
      </c>
      <c r="R1501" t="s">
        <v>11353</v>
      </c>
      <c r="S1501">
        <f>IF(SalesData[[#This Row],[Return Status]]="Returned",1,0)</f>
        <v>0</v>
      </c>
      <c r="T1501">
        <v>2788.38</v>
      </c>
      <c r="U1501" s="2">
        <f>EOMONTH(SalesData[[#This Row],[Order Date]],0)</f>
        <v>44985</v>
      </c>
      <c r="V1501" s="9" t="str">
        <f>"Q"&amp;INT((MONTH(SalesData[[#This Row],[Order Date]])+2)/3)&amp;"-"&amp;YEAR(SalesData[[#This Row],[Order Date]])</f>
        <v>Q1-2023</v>
      </c>
    </row>
    <row r="1502" spans="1:22" x14ac:dyDescent="0.35">
      <c r="A1502" t="s">
        <v>1643</v>
      </c>
      <c r="B1502" s="1">
        <v>44979</v>
      </c>
      <c r="C1502" t="s">
        <v>26</v>
      </c>
      <c r="D1502" t="s">
        <v>13</v>
      </c>
      <c r="E1502">
        <v>4400040756</v>
      </c>
      <c r="F1502" t="s">
        <v>95</v>
      </c>
      <c r="G1502" t="s">
        <v>59</v>
      </c>
      <c r="H1502" t="s">
        <v>60</v>
      </c>
      <c r="I1502" t="s">
        <v>31</v>
      </c>
      <c r="J1502" t="s">
        <v>65</v>
      </c>
      <c r="K1502">
        <v>3638.39</v>
      </c>
      <c r="L1502">
        <v>415.99</v>
      </c>
      <c r="M1502" t="s">
        <v>65</v>
      </c>
      <c r="N1502">
        <v>0.11433353763615201</v>
      </c>
      <c r="O1502" t="s">
        <v>11351</v>
      </c>
      <c r="P1502" t="s">
        <v>11352</v>
      </c>
      <c r="R1502" t="s">
        <v>11353</v>
      </c>
      <c r="S1502">
        <f>IF(SalesData[[#This Row],[Return Status]]="Returned",1,0)</f>
        <v>0</v>
      </c>
      <c r="T1502">
        <v>2183.56</v>
      </c>
      <c r="U1502" s="2">
        <f>EOMONTH(SalesData[[#This Row],[Order Date]],0)</f>
        <v>44985</v>
      </c>
      <c r="V1502" s="9" t="str">
        <f>"Q"&amp;INT((MONTH(SalesData[[#This Row],[Order Date]])+2)/3)&amp;"-"&amp;YEAR(SalesData[[#This Row],[Order Date]])</f>
        <v>Q1-2023</v>
      </c>
    </row>
    <row r="1503" spans="1:22" x14ac:dyDescent="0.35">
      <c r="A1503" t="s">
        <v>1644</v>
      </c>
      <c r="B1503" s="1">
        <v>44981</v>
      </c>
      <c r="C1503" t="s">
        <v>67</v>
      </c>
      <c r="D1503" t="s">
        <v>27</v>
      </c>
      <c r="E1503">
        <v>4273449799</v>
      </c>
      <c r="F1503" t="s">
        <v>103</v>
      </c>
      <c r="G1503" t="s">
        <v>23</v>
      </c>
      <c r="H1503" t="s">
        <v>24</v>
      </c>
      <c r="I1503" t="s">
        <v>17</v>
      </c>
      <c r="J1503" t="s">
        <v>62</v>
      </c>
      <c r="K1503">
        <v>3454.47</v>
      </c>
      <c r="L1503">
        <v>861.41</v>
      </c>
      <c r="M1503" t="s">
        <v>62</v>
      </c>
      <c r="N1503">
        <v>0.24936097288440801</v>
      </c>
      <c r="O1503" t="s">
        <v>11351</v>
      </c>
      <c r="P1503" t="s">
        <v>11354</v>
      </c>
      <c r="Q1503" t="s">
        <v>11376</v>
      </c>
      <c r="R1503" t="s">
        <v>11360</v>
      </c>
      <c r="S1503">
        <f>IF(SalesData[[#This Row],[Return Status]]="Returned",1,0)</f>
        <v>1</v>
      </c>
      <c r="T1503">
        <v>2821.33</v>
      </c>
      <c r="U1503" s="2">
        <f>EOMONTH(SalesData[[#This Row],[Order Date]],0)</f>
        <v>44985</v>
      </c>
      <c r="V1503" s="9" t="str">
        <f>"Q"&amp;INT((MONTH(SalesData[[#This Row],[Order Date]])+2)/3)&amp;"-"&amp;YEAR(SalesData[[#This Row],[Order Date]])</f>
        <v>Q1-2023</v>
      </c>
    </row>
    <row r="1504" spans="1:22" x14ac:dyDescent="0.35">
      <c r="A1504" t="s">
        <v>1645</v>
      </c>
      <c r="B1504" s="1">
        <v>44971</v>
      </c>
      <c r="C1504" t="s">
        <v>92</v>
      </c>
      <c r="D1504" t="s">
        <v>99</v>
      </c>
      <c r="E1504">
        <v>7105392590</v>
      </c>
      <c r="F1504" t="s">
        <v>170</v>
      </c>
      <c r="G1504" t="s">
        <v>69</v>
      </c>
      <c r="H1504" t="s">
        <v>41</v>
      </c>
      <c r="I1504" t="s">
        <v>31</v>
      </c>
      <c r="J1504" t="s">
        <v>18</v>
      </c>
      <c r="K1504">
        <v>30.07</v>
      </c>
      <c r="L1504">
        <v>6.06</v>
      </c>
      <c r="M1504" t="s">
        <v>19</v>
      </c>
      <c r="N1504">
        <v>0.20152976388426999</v>
      </c>
      <c r="O1504" t="s">
        <v>11361</v>
      </c>
      <c r="P1504" t="s">
        <v>11354</v>
      </c>
      <c r="R1504" t="s">
        <v>11353</v>
      </c>
      <c r="S1504">
        <f>IF(SalesData[[#This Row],[Return Status]]="Returned",1,0)</f>
        <v>0</v>
      </c>
      <c r="T1504">
        <v>2081.52</v>
      </c>
      <c r="U1504" s="2">
        <f>EOMONTH(SalesData[[#This Row],[Order Date]],0)</f>
        <v>44985</v>
      </c>
      <c r="V1504" s="9" t="str">
        <f>"Q"&amp;INT((MONTH(SalesData[[#This Row],[Order Date]])+2)/3)&amp;"-"&amp;YEAR(SalesData[[#This Row],[Order Date]])</f>
        <v>Q1-2023</v>
      </c>
    </row>
    <row r="1505" spans="1:22" x14ac:dyDescent="0.35">
      <c r="A1505" t="s">
        <v>1646</v>
      </c>
      <c r="B1505" s="1">
        <v>44958</v>
      </c>
      <c r="C1505" t="s">
        <v>194</v>
      </c>
      <c r="D1505" t="s">
        <v>46</v>
      </c>
      <c r="E1505">
        <v>413166775</v>
      </c>
      <c r="F1505" t="s">
        <v>140</v>
      </c>
      <c r="G1505" t="s">
        <v>141</v>
      </c>
      <c r="H1505" t="s">
        <v>121</v>
      </c>
      <c r="I1505" t="s">
        <v>17</v>
      </c>
      <c r="J1505" t="s">
        <v>61</v>
      </c>
      <c r="K1505">
        <v>2886.75</v>
      </c>
      <c r="L1505">
        <v>637.36</v>
      </c>
      <c r="M1505" t="s">
        <v>62</v>
      </c>
      <c r="N1505">
        <v>0.22078808348488799</v>
      </c>
      <c r="O1505" t="s">
        <v>11351</v>
      </c>
      <c r="P1505" t="s">
        <v>11354</v>
      </c>
      <c r="R1505" t="s">
        <v>11353</v>
      </c>
      <c r="S1505">
        <f>IF(SalesData[[#This Row],[Return Status]]="Returned",1,0)</f>
        <v>0</v>
      </c>
      <c r="T1505">
        <v>2793.38</v>
      </c>
      <c r="U1505" s="2">
        <f>EOMONTH(SalesData[[#This Row],[Order Date]],0)</f>
        <v>44985</v>
      </c>
      <c r="V1505" s="9" t="str">
        <f>"Q"&amp;INT((MONTH(SalesData[[#This Row],[Order Date]])+2)/3)&amp;"-"&amp;YEAR(SalesData[[#This Row],[Order Date]])</f>
        <v>Q1-2023</v>
      </c>
    </row>
    <row r="1506" spans="1:22" x14ac:dyDescent="0.35">
      <c r="A1506" t="s">
        <v>1647</v>
      </c>
      <c r="B1506" s="1">
        <v>44978</v>
      </c>
      <c r="C1506" t="s">
        <v>12</v>
      </c>
      <c r="D1506" t="s">
        <v>72</v>
      </c>
      <c r="E1506">
        <v>2729904388</v>
      </c>
      <c r="F1506" t="s">
        <v>170</v>
      </c>
      <c r="G1506" t="s">
        <v>69</v>
      </c>
      <c r="H1506" t="s">
        <v>11357</v>
      </c>
      <c r="I1506" t="s">
        <v>31</v>
      </c>
      <c r="J1506" t="s">
        <v>19</v>
      </c>
      <c r="K1506">
        <v>694.76</v>
      </c>
      <c r="L1506">
        <v>183.03</v>
      </c>
      <c r="M1506" t="s">
        <v>19</v>
      </c>
      <c r="N1506">
        <v>0.263443491277564</v>
      </c>
      <c r="O1506" t="s">
        <v>11355</v>
      </c>
      <c r="P1506" t="s">
        <v>11354</v>
      </c>
      <c r="R1506" t="s">
        <v>11353</v>
      </c>
      <c r="S1506">
        <f>IF(SalesData[[#This Row],[Return Status]]="Returned",1,0)</f>
        <v>0</v>
      </c>
      <c r="T1506">
        <v>2081.52</v>
      </c>
      <c r="U1506" s="2">
        <f>EOMONTH(SalesData[[#This Row],[Order Date]],0)</f>
        <v>44985</v>
      </c>
      <c r="V1506" s="9" t="str">
        <f>"Q"&amp;INT((MONTH(SalesData[[#This Row],[Order Date]])+2)/3)&amp;"-"&amp;YEAR(SalesData[[#This Row],[Order Date]])</f>
        <v>Q1-2023</v>
      </c>
    </row>
    <row r="1507" spans="1:22" x14ac:dyDescent="0.35">
      <c r="A1507" t="s">
        <v>1648</v>
      </c>
      <c r="B1507" s="1">
        <v>44969</v>
      </c>
      <c r="C1507" t="s">
        <v>188</v>
      </c>
      <c r="D1507" t="s">
        <v>72</v>
      </c>
      <c r="E1507">
        <v>6472560467</v>
      </c>
      <c r="F1507" t="s">
        <v>53</v>
      </c>
      <c r="G1507" t="s">
        <v>11371</v>
      </c>
      <c r="H1507" t="s">
        <v>55</v>
      </c>
      <c r="I1507" t="s">
        <v>31</v>
      </c>
      <c r="J1507" t="s">
        <v>43</v>
      </c>
      <c r="K1507">
        <v>1966.09</v>
      </c>
      <c r="L1507">
        <v>541.01</v>
      </c>
      <c r="M1507" t="s">
        <v>43</v>
      </c>
      <c r="N1507">
        <v>0.27517051610048399</v>
      </c>
      <c r="O1507" t="s">
        <v>11351</v>
      </c>
      <c r="P1507" t="s">
        <v>11354</v>
      </c>
      <c r="R1507" t="s">
        <v>11353</v>
      </c>
      <c r="S1507">
        <f>IF(SalesData[[#This Row],[Return Status]]="Returned",1,0)</f>
        <v>0</v>
      </c>
      <c r="U1507" s="2">
        <f>EOMONTH(SalesData[[#This Row],[Order Date]],0)</f>
        <v>44985</v>
      </c>
      <c r="V1507" s="9" t="str">
        <f>"Q"&amp;INT((MONTH(SalesData[[#This Row],[Order Date]])+2)/3)&amp;"-"&amp;YEAR(SalesData[[#This Row],[Order Date]])</f>
        <v>Q1-2023</v>
      </c>
    </row>
    <row r="1508" spans="1:22" x14ac:dyDescent="0.35">
      <c r="A1508" t="s">
        <v>1649</v>
      </c>
      <c r="B1508" s="1">
        <v>44975</v>
      </c>
      <c r="C1508" t="s">
        <v>94</v>
      </c>
      <c r="D1508" t="s">
        <v>72</v>
      </c>
      <c r="E1508">
        <v>973122066</v>
      </c>
      <c r="F1508" t="s">
        <v>154</v>
      </c>
      <c r="G1508" t="s">
        <v>29</v>
      </c>
      <c r="H1508" t="s">
        <v>30</v>
      </c>
      <c r="I1508" t="s">
        <v>31</v>
      </c>
      <c r="J1508" t="s">
        <v>42</v>
      </c>
      <c r="K1508">
        <v>1635.12</v>
      </c>
      <c r="L1508">
        <v>373.93</v>
      </c>
      <c r="M1508" t="s">
        <v>43</v>
      </c>
      <c r="N1508">
        <v>0.228686579578257</v>
      </c>
      <c r="O1508" t="s">
        <v>11351</v>
      </c>
      <c r="P1508" t="s">
        <v>11354</v>
      </c>
      <c r="R1508" t="s">
        <v>11353</v>
      </c>
      <c r="S1508">
        <f>IF(SalesData[[#This Row],[Return Status]]="Returned",1,0)</f>
        <v>0</v>
      </c>
      <c r="T1508">
        <v>2788.38</v>
      </c>
      <c r="U1508" s="2">
        <f>EOMONTH(SalesData[[#This Row],[Order Date]],0)</f>
        <v>44985</v>
      </c>
      <c r="V1508" s="9" t="str">
        <f>"Q"&amp;INT((MONTH(SalesData[[#This Row],[Order Date]])+2)/3)&amp;"-"&amp;YEAR(SalesData[[#This Row],[Order Date]])</f>
        <v>Q1-2023</v>
      </c>
    </row>
    <row r="1509" spans="1:22" x14ac:dyDescent="0.35">
      <c r="A1509" t="s">
        <v>1650</v>
      </c>
      <c r="B1509" s="1">
        <v>44963</v>
      </c>
      <c r="C1509" t="s">
        <v>124</v>
      </c>
      <c r="D1509" t="s">
        <v>27</v>
      </c>
      <c r="E1509">
        <v>3286178058</v>
      </c>
      <c r="F1509" t="s">
        <v>78</v>
      </c>
      <c r="G1509" t="s">
        <v>11362</v>
      </c>
      <c r="H1509" t="s">
        <v>16</v>
      </c>
      <c r="I1509" t="s">
        <v>17</v>
      </c>
      <c r="J1509" t="s">
        <v>42</v>
      </c>
      <c r="K1509">
        <v>950.22</v>
      </c>
      <c r="L1509">
        <v>85.87</v>
      </c>
      <c r="M1509" t="s">
        <v>43</v>
      </c>
      <c r="N1509">
        <v>9.0368546231399005E-2</v>
      </c>
      <c r="O1509" t="s">
        <v>11355</v>
      </c>
      <c r="P1509" t="s">
        <v>11356</v>
      </c>
      <c r="R1509" t="s">
        <v>11353</v>
      </c>
      <c r="S1509">
        <f>IF(SalesData[[#This Row],[Return Status]]="Returned",1,0)</f>
        <v>0</v>
      </c>
      <c r="U1509" s="2">
        <f>EOMONTH(SalesData[[#This Row],[Order Date]],0)</f>
        <v>44985</v>
      </c>
      <c r="V1509" s="9" t="str">
        <f>"Q"&amp;INT((MONTH(SalesData[[#This Row],[Order Date]])+2)/3)&amp;"-"&amp;YEAR(SalesData[[#This Row],[Order Date]])</f>
        <v>Q1-2023</v>
      </c>
    </row>
    <row r="1510" spans="1:22" x14ac:dyDescent="0.35">
      <c r="A1510" t="s">
        <v>1651</v>
      </c>
      <c r="B1510" s="1">
        <v>44976</v>
      </c>
      <c r="C1510" t="s">
        <v>111</v>
      </c>
      <c r="D1510" t="s">
        <v>13</v>
      </c>
      <c r="E1510">
        <v>5107055705</v>
      </c>
      <c r="F1510" t="s">
        <v>172</v>
      </c>
      <c r="G1510" t="s">
        <v>141</v>
      </c>
      <c r="H1510" t="s">
        <v>121</v>
      </c>
      <c r="I1510" t="s">
        <v>17</v>
      </c>
      <c r="J1510" t="s">
        <v>42</v>
      </c>
      <c r="K1510">
        <v>1460.68</v>
      </c>
      <c r="L1510">
        <v>93.79</v>
      </c>
      <c r="M1510" t="s">
        <v>43</v>
      </c>
      <c r="N1510">
        <v>6.4209820083796595E-2</v>
      </c>
      <c r="O1510" t="s">
        <v>11351</v>
      </c>
      <c r="P1510" t="s">
        <v>11356</v>
      </c>
      <c r="R1510" t="s">
        <v>11353</v>
      </c>
      <c r="S1510">
        <f>IF(SalesData[[#This Row],[Return Status]]="Returned",1,0)</f>
        <v>0</v>
      </c>
      <c r="T1510">
        <v>2793.38</v>
      </c>
      <c r="U1510" s="2">
        <f>EOMONTH(SalesData[[#This Row],[Order Date]],0)</f>
        <v>44985</v>
      </c>
      <c r="V1510" s="9" t="str">
        <f>"Q"&amp;INT((MONTH(SalesData[[#This Row],[Order Date]])+2)/3)&amp;"-"&amp;YEAR(SalesData[[#This Row],[Order Date]])</f>
        <v>Q1-2023</v>
      </c>
    </row>
    <row r="1511" spans="1:22" x14ac:dyDescent="0.35">
      <c r="A1511" t="s">
        <v>1652</v>
      </c>
      <c r="B1511" s="1">
        <v>44984</v>
      </c>
      <c r="C1511" t="s">
        <v>188</v>
      </c>
      <c r="D1511" t="s">
        <v>80</v>
      </c>
      <c r="E1511">
        <v>9263560062</v>
      </c>
      <c r="F1511" t="s">
        <v>103</v>
      </c>
      <c r="G1511" t="s">
        <v>23</v>
      </c>
      <c r="H1511" t="s">
        <v>24</v>
      </c>
      <c r="I1511" t="s">
        <v>17</v>
      </c>
      <c r="J1511" t="s">
        <v>65</v>
      </c>
      <c r="K1511">
        <v>3480.04</v>
      </c>
      <c r="L1511">
        <v>445.7</v>
      </c>
      <c r="M1511" t="s">
        <v>65</v>
      </c>
      <c r="N1511">
        <v>0.12807324053746499</v>
      </c>
      <c r="O1511" t="s">
        <v>11351</v>
      </c>
      <c r="P1511" t="s">
        <v>11352</v>
      </c>
      <c r="R1511" t="s">
        <v>11353</v>
      </c>
      <c r="S1511">
        <f>IF(SalesData[[#This Row],[Return Status]]="Returned",1,0)</f>
        <v>0</v>
      </c>
      <c r="T1511">
        <v>2821.33</v>
      </c>
      <c r="U1511" s="2">
        <f>EOMONTH(SalesData[[#This Row],[Order Date]],0)</f>
        <v>44985</v>
      </c>
      <c r="V1511" s="9" t="str">
        <f>"Q"&amp;INT((MONTH(SalesData[[#This Row],[Order Date]])+2)/3)&amp;"-"&amp;YEAR(SalesData[[#This Row],[Order Date]])</f>
        <v>Q1-2023</v>
      </c>
    </row>
    <row r="1512" spans="1:22" x14ac:dyDescent="0.35">
      <c r="A1512" t="s">
        <v>1653</v>
      </c>
      <c r="B1512" s="1">
        <v>44970</v>
      </c>
      <c r="C1512" t="s">
        <v>71</v>
      </c>
      <c r="D1512" t="s">
        <v>39</v>
      </c>
      <c r="E1512">
        <v>3445801976</v>
      </c>
      <c r="F1512" t="s">
        <v>152</v>
      </c>
      <c r="G1512" t="s">
        <v>23</v>
      </c>
      <c r="H1512" t="s">
        <v>24</v>
      </c>
      <c r="I1512" t="s">
        <v>17</v>
      </c>
      <c r="J1512" t="s">
        <v>43</v>
      </c>
      <c r="K1512">
        <v>1995.62</v>
      </c>
      <c r="L1512">
        <v>428.01</v>
      </c>
      <c r="M1512" t="s">
        <v>43</v>
      </c>
      <c r="N1512">
        <v>0.21447469959210699</v>
      </c>
      <c r="O1512" t="s">
        <v>11351</v>
      </c>
      <c r="P1512" t="s">
        <v>11354</v>
      </c>
      <c r="R1512" t="s">
        <v>11353</v>
      </c>
      <c r="S1512">
        <f>IF(SalesData[[#This Row],[Return Status]]="Returned",1,0)</f>
        <v>0</v>
      </c>
      <c r="T1512">
        <v>2821.33</v>
      </c>
      <c r="U1512" s="2">
        <f>EOMONTH(SalesData[[#This Row],[Order Date]],0)</f>
        <v>44985</v>
      </c>
      <c r="V1512" s="9" t="str">
        <f>"Q"&amp;INT((MONTH(SalesData[[#This Row],[Order Date]])+2)/3)&amp;"-"&amp;YEAR(SalesData[[#This Row],[Order Date]])</f>
        <v>Q1-2023</v>
      </c>
    </row>
    <row r="1513" spans="1:22" x14ac:dyDescent="0.35">
      <c r="A1513" t="s">
        <v>1654</v>
      </c>
      <c r="B1513" s="1">
        <v>44978</v>
      </c>
      <c r="C1513" t="s">
        <v>49</v>
      </c>
      <c r="D1513" t="s">
        <v>72</v>
      </c>
      <c r="E1513">
        <v>7081014812</v>
      </c>
      <c r="F1513" t="s">
        <v>152</v>
      </c>
      <c r="G1513" t="s">
        <v>23</v>
      </c>
      <c r="H1513" t="s">
        <v>24</v>
      </c>
      <c r="I1513" t="s">
        <v>17</v>
      </c>
      <c r="J1513" t="s">
        <v>61</v>
      </c>
      <c r="K1513">
        <v>3876.48</v>
      </c>
      <c r="L1513">
        <v>697.77</v>
      </c>
      <c r="M1513" t="s">
        <v>62</v>
      </c>
      <c r="N1513">
        <v>0.18000092867756301</v>
      </c>
      <c r="O1513" t="s">
        <v>11351</v>
      </c>
      <c r="P1513" t="s">
        <v>11352</v>
      </c>
      <c r="R1513" t="s">
        <v>11353</v>
      </c>
      <c r="S1513">
        <f>IF(SalesData[[#This Row],[Return Status]]="Returned",1,0)</f>
        <v>0</v>
      </c>
      <c r="T1513">
        <v>2821.33</v>
      </c>
      <c r="U1513" s="2">
        <f>EOMONTH(SalesData[[#This Row],[Order Date]],0)</f>
        <v>44985</v>
      </c>
      <c r="V1513" s="9" t="str">
        <f>"Q"&amp;INT((MONTH(SalesData[[#This Row],[Order Date]])+2)/3)&amp;"-"&amp;YEAR(SalesData[[#This Row],[Order Date]])</f>
        <v>Q1-2023</v>
      </c>
    </row>
    <row r="1514" spans="1:22" x14ac:dyDescent="0.35">
      <c r="A1514" t="s">
        <v>1655</v>
      </c>
      <c r="B1514" s="1">
        <v>44972</v>
      </c>
      <c r="C1514" t="s">
        <v>77</v>
      </c>
      <c r="D1514" t="s">
        <v>13</v>
      </c>
      <c r="E1514">
        <v>7930080588</v>
      </c>
      <c r="F1514" t="s">
        <v>222</v>
      </c>
      <c r="G1514" t="s">
        <v>164</v>
      </c>
      <c r="H1514" t="s">
        <v>165</v>
      </c>
      <c r="I1514" t="s">
        <v>36</v>
      </c>
      <c r="J1514" t="s">
        <v>43</v>
      </c>
      <c r="K1514">
        <v>2741.6</v>
      </c>
      <c r="L1514">
        <v>280.45999999999998</v>
      </c>
      <c r="M1514" t="s">
        <v>43</v>
      </c>
      <c r="N1514">
        <v>0.1022979282171</v>
      </c>
      <c r="O1514" t="s">
        <v>11351</v>
      </c>
      <c r="P1514" t="s">
        <v>11352</v>
      </c>
      <c r="Q1514" t="s">
        <v>11373</v>
      </c>
      <c r="R1514" t="s">
        <v>11360</v>
      </c>
      <c r="S1514">
        <f>IF(SalesData[[#This Row],[Return Status]]="Returned",1,0)</f>
        <v>1</v>
      </c>
      <c r="U1514" s="2">
        <f>EOMONTH(SalesData[[#This Row],[Order Date]],0)</f>
        <v>44985</v>
      </c>
      <c r="V1514" s="9" t="str">
        <f>"Q"&amp;INT((MONTH(SalesData[[#This Row],[Order Date]])+2)/3)&amp;"-"&amp;YEAR(SalesData[[#This Row],[Order Date]])</f>
        <v>Q1-2023</v>
      </c>
    </row>
    <row r="1515" spans="1:22" x14ac:dyDescent="0.35">
      <c r="A1515" t="s">
        <v>1656</v>
      </c>
      <c r="B1515" s="1">
        <v>44959</v>
      </c>
      <c r="C1515" t="s">
        <v>176</v>
      </c>
      <c r="D1515" t="s">
        <v>27</v>
      </c>
      <c r="E1515">
        <v>6358699021</v>
      </c>
      <c r="F1515" t="s">
        <v>22</v>
      </c>
      <c r="G1515" t="s">
        <v>23</v>
      </c>
      <c r="H1515" t="s">
        <v>11357</v>
      </c>
      <c r="I1515" t="s">
        <v>17</v>
      </c>
      <c r="J1515" t="s">
        <v>62</v>
      </c>
      <c r="K1515">
        <v>2101.7399999999998</v>
      </c>
      <c r="L1515">
        <v>567.92999999999995</v>
      </c>
      <c r="M1515" t="s">
        <v>62</v>
      </c>
      <c r="N1515">
        <v>0.27021896143195601</v>
      </c>
      <c r="O1515" t="s">
        <v>11351</v>
      </c>
      <c r="P1515" t="s">
        <v>11354</v>
      </c>
      <c r="R1515" t="s">
        <v>11353</v>
      </c>
      <c r="S1515">
        <f>IF(SalesData[[#This Row],[Return Status]]="Returned",1,0)</f>
        <v>0</v>
      </c>
      <c r="T1515">
        <v>2821.33</v>
      </c>
      <c r="U1515" s="2">
        <f>EOMONTH(SalesData[[#This Row],[Order Date]],0)</f>
        <v>44985</v>
      </c>
      <c r="V1515" s="9" t="str">
        <f>"Q"&amp;INT((MONTH(SalesData[[#This Row],[Order Date]])+2)/3)&amp;"-"&amp;YEAR(SalesData[[#This Row],[Order Date]])</f>
        <v>Q1-2023</v>
      </c>
    </row>
    <row r="1516" spans="1:22" x14ac:dyDescent="0.35">
      <c r="A1516" t="s">
        <v>1657</v>
      </c>
      <c r="B1516" s="1">
        <v>44979</v>
      </c>
      <c r="C1516" t="s">
        <v>144</v>
      </c>
      <c r="D1516" t="s">
        <v>27</v>
      </c>
      <c r="E1516">
        <v>9836207498</v>
      </c>
      <c r="F1516" t="s">
        <v>50</v>
      </c>
      <c r="G1516" t="s">
        <v>34</v>
      </c>
      <c r="H1516" t="s">
        <v>35</v>
      </c>
      <c r="I1516" t="s">
        <v>36</v>
      </c>
      <c r="J1516" t="s">
        <v>18</v>
      </c>
      <c r="K1516">
        <v>4239.2299999999996</v>
      </c>
      <c r="L1516">
        <v>572.19000000000005</v>
      </c>
      <c r="M1516" t="s">
        <v>19</v>
      </c>
      <c r="N1516">
        <v>0.13497498366448599</v>
      </c>
      <c r="O1516" t="s">
        <v>11351</v>
      </c>
      <c r="P1516" t="s">
        <v>11352</v>
      </c>
      <c r="R1516" t="s">
        <v>11353</v>
      </c>
      <c r="S1516">
        <f>IF(SalesData[[#This Row],[Return Status]]="Returned",1,0)</f>
        <v>0</v>
      </c>
      <c r="U1516" s="2">
        <f>EOMONTH(SalesData[[#This Row],[Order Date]],0)</f>
        <v>44985</v>
      </c>
      <c r="V1516" s="9" t="str">
        <f>"Q"&amp;INT((MONTH(SalesData[[#This Row],[Order Date]])+2)/3)&amp;"-"&amp;YEAR(SalesData[[#This Row],[Order Date]])</f>
        <v>Q1-2023</v>
      </c>
    </row>
    <row r="1517" spans="1:22" x14ac:dyDescent="0.35">
      <c r="A1517" t="s">
        <v>1658</v>
      </c>
      <c r="B1517" s="1">
        <v>44968</v>
      </c>
      <c r="C1517" t="s">
        <v>92</v>
      </c>
      <c r="D1517" t="s">
        <v>27</v>
      </c>
      <c r="E1517">
        <v>7166578130</v>
      </c>
      <c r="F1517" t="s">
        <v>140</v>
      </c>
      <c r="G1517" t="s">
        <v>141</v>
      </c>
      <c r="H1517" t="s">
        <v>121</v>
      </c>
      <c r="I1517" t="s">
        <v>17</v>
      </c>
      <c r="J1517" t="s">
        <v>65</v>
      </c>
      <c r="K1517">
        <v>1467.69</v>
      </c>
      <c r="L1517">
        <v>83.83</v>
      </c>
      <c r="M1517" t="s">
        <v>65</v>
      </c>
      <c r="N1517">
        <v>5.7116966116823001E-2</v>
      </c>
      <c r="O1517" t="s">
        <v>11351</v>
      </c>
      <c r="P1517" t="s">
        <v>11356</v>
      </c>
      <c r="R1517" t="s">
        <v>11353</v>
      </c>
      <c r="S1517">
        <f>IF(SalesData[[#This Row],[Return Status]]="Returned",1,0)</f>
        <v>0</v>
      </c>
      <c r="T1517">
        <v>2793.38</v>
      </c>
      <c r="U1517" s="2">
        <f>EOMONTH(SalesData[[#This Row],[Order Date]],0)</f>
        <v>44985</v>
      </c>
      <c r="V1517" s="9" t="str">
        <f>"Q"&amp;INT((MONTH(SalesData[[#This Row],[Order Date]])+2)/3)&amp;"-"&amp;YEAR(SalesData[[#This Row],[Order Date]])</f>
        <v>Q1-2023</v>
      </c>
    </row>
    <row r="1518" spans="1:22" x14ac:dyDescent="0.35">
      <c r="A1518" t="s">
        <v>1659</v>
      </c>
      <c r="B1518" s="1">
        <v>44976</v>
      </c>
      <c r="C1518" t="s">
        <v>162</v>
      </c>
      <c r="D1518" t="s">
        <v>145</v>
      </c>
      <c r="E1518">
        <v>3072487641</v>
      </c>
      <c r="F1518" t="s">
        <v>22</v>
      </c>
      <c r="G1518" t="s">
        <v>23</v>
      </c>
      <c r="H1518" t="s">
        <v>24</v>
      </c>
      <c r="I1518" t="s">
        <v>17</v>
      </c>
      <c r="J1518" t="s">
        <v>62</v>
      </c>
      <c r="K1518">
        <v>4077.42</v>
      </c>
      <c r="L1518">
        <v>1148.8499999999999</v>
      </c>
      <c r="M1518" t="s">
        <v>62</v>
      </c>
      <c r="N1518">
        <v>0.28175905351913699</v>
      </c>
      <c r="O1518" t="s">
        <v>11351</v>
      </c>
      <c r="P1518" t="s">
        <v>11354</v>
      </c>
      <c r="R1518" t="s">
        <v>11353</v>
      </c>
      <c r="S1518">
        <f>IF(SalesData[[#This Row],[Return Status]]="Returned",1,0)</f>
        <v>0</v>
      </c>
      <c r="T1518">
        <v>2821.33</v>
      </c>
      <c r="U1518" s="2">
        <f>EOMONTH(SalesData[[#This Row],[Order Date]],0)</f>
        <v>44985</v>
      </c>
      <c r="V1518" s="9" t="str">
        <f>"Q"&amp;INT((MONTH(SalesData[[#This Row],[Order Date]])+2)/3)&amp;"-"&amp;YEAR(SalesData[[#This Row],[Order Date]])</f>
        <v>Q1-2023</v>
      </c>
    </row>
    <row r="1519" spans="1:22" x14ac:dyDescent="0.35">
      <c r="A1519" t="s">
        <v>1660</v>
      </c>
      <c r="B1519" s="1">
        <v>44984</v>
      </c>
      <c r="C1519" t="s">
        <v>87</v>
      </c>
      <c r="D1519" t="s">
        <v>99</v>
      </c>
      <c r="E1519">
        <v>9340835442</v>
      </c>
      <c r="F1519" t="s">
        <v>64</v>
      </c>
      <c r="G1519" t="s">
        <v>15</v>
      </c>
      <c r="H1519" t="s">
        <v>16</v>
      </c>
      <c r="I1519" t="s">
        <v>17</v>
      </c>
      <c r="J1519" t="s">
        <v>62</v>
      </c>
      <c r="K1519">
        <v>2955.77</v>
      </c>
      <c r="L1519">
        <v>100.79</v>
      </c>
      <c r="M1519" t="s">
        <v>62</v>
      </c>
      <c r="N1519">
        <v>3.4099405569445497E-2</v>
      </c>
      <c r="O1519" t="s">
        <v>11351</v>
      </c>
      <c r="P1519" t="s">
        <v>11356</v>
      </c>
      <c r="R1519" t="s">
        <v>11353</v>
      </c>
      <c r="S1519">
        <f>IF(SalesData[[#This Row],[Return Status]]="Returned",1,0)</f>
        <v>0</v>
      </c>
      <c r="T1519">
        <v>2085.91</v>
      </c>
      <c r="U1519" s="2">
        <f>EOMONTH(SalesData[[#This Row],[Order Date]],0)</f>
        <v>44985</v>
      </c>
      <c r="V1519" s="9" t="str">
        <f>"Q"&amp;INT((MONTH(SalesData[[#This Row],[Order Date]])+2)/3)&amp;"-"&amp;YEAR(SalesData[[#This Row],[Order Date]])</f>
        <v>Q1-2023</v>
      </c>
    </row>
    <row r="1520" spans="1:22" x14ac:dyDescent="0.35">
      <c r="A1520" t="s">
        <v>1661</v>
      </c>
      <c r="B1520" s="1">
        <v>44967</v>
      </c>
      <c r="C1520" t="s">
        <v>111</v>
      </c>
      <c r="D1520" t="s">
        <v>80</v>
      </c>
      <c r="E1520">
        <v>2236831275</v>
      </c>
      <c r="F1520" t="s">
        <v>22</v>
      </c>
      <c r="G1520" t="s">
        <v>23</v>
      </c>
      <c r="H1520" t="s">
        <v>24</v>
      </c>
      <c r="I1520" t="s">
        <v>17</v>
      </c>
      <c r="J1520" t="s">
        <v>43</v>
      </c>
      <c r="K1520">
        <v>4826.95</v>
      </c>
      <c r="L1520">
        <v>972.1</v>
      </c>
      <c r="M1520" t="s">
        <v>43</v>
      </c>
      <c r="N1520">
        <v>0.20139011176830099</v>
      </c>
      <c r="O1520" t="s">
        <v>11351</v>
      </c>
      <c r="P1520" t="s">
        <v>11354</v>
      </c>
      <c r="R1520" t="s">
        <v>11353</v>
      </c>
      <c r="S1520">
        <f>IF(SalesData[[#This Row],[Return Status]]="Returned",1,0)</f>
        <v>0</v>
      </c>
      <c r="T1520">
        <v>2821.33</v>
      </c>
      <c r="U1520" s="2">
        <f>EOMONTH(SalesData[[#This Row],[Order Date]],0)</f>
        <v>44985</v>
      </c>
      <c r="V1520" s="9" t="str">
        <f>"Q"&amp;INT((MONTH(SalesData[[#This Row],[Order Date]])+2)/3)&amp;"-"&amp;YEAR(SalesData[[#This Row],[Order Date]])</f>
        <v>Q1-2023</v>
      </c>
    </row>
    <row r="1521" spans="1:22" x14ac:dyDescent="0.35">
      <c r="A1521" t="s">
        <v>1662</v>
      </c>
      <c r="B1521" s="1">
        <v>44959</v>
      </c>
      <c r="C1521" t="s">
        <v>97</v>
      </c>
      <c r="D1521" t="s">
        <v>39</v>
      </c>
      <c r="E1521">
        <v>7106294502</v>
      </c>
      <c r="F1521" t="s">
        <v>129</v>
      </c>
      <c r="G1521" t="s">
        <v>54</v>
      </c>
      <c r="H1521" t="s">
        <v>55</v>
      </c>
      <c r="I1521" t="s">
        <v>31</v>
      </c>
      <c r="J1521" t="s">
        <v>42</v>
      </c>
      <c r="K1521">
        <v>1131.58</v>
      </c>
      <c r="L1521">
        <v>145.38999999999999</v>
      </c>
      <c r="M1521" t="s">
        <v>43</v>
      </c>
      <c r="N1521">
        <v>0.12848406652645</v>
      </c>
      <c r="O1521" t="s">
        <v>11351</v>
      </c>
      <c r="P1521" t="s">
        <v>11352</v>
      </c>
      <c r="R1521" t="s">
        <v>11353</v>
      </c>
      <c r="S1521">
        <f>IF(SalesData[[#This Row],[Return Status]]="Returned",1,0)</f>
        <v>0</v>
      </c>
      <c r="U1521" s="2">
        <f>EOMONTH(SalesData[[#This Row],[Order Date]],0)</f>
        <v>44985</v>
      </c>
      <c r="V1521" s="9" t="str">
        <f>"Q"&amp;INT((MONTH(SalesData[[#This Row],[Order Date]])+2)/3)&amp;"-"&amp;YEAR(SalesData[[#This Row],[Order Date]])</f>
        <v>Q1-2023</v>
      </c>
    </row>
    <row r="1522" spans="1:22" x14ac:dyDescent="0.35">
      <c r="A1522" t="s">
        <v>1663</v>
      </c>
      <c r="B1522" s="1">
        <v>44971</v>
      </c>
      <c r="C1522" t="s">
        <v>205</v>
      </c>
      <c r="D1522" t="s">
        <v>99</v>
      </c>
      <c r="E1522">
        <v>1866790667</v>
      </c>
      <c r="F1522" t="s">
        <v>68</v>
      </c>
      <c r="G1522" t="s">
        <v>69</v>
      </c>
      <c r="H1522" t="s">
        <v>41</v>
      </c>
      <c r="I1522" t="s">
        <v>31</v>
      </c>
      <c r="J1522" t="s">
        <v>19</v>
      </c>
      <c r="K1522">
        <v>3567.9</v>
      </c>
      <c r="L1522">
        <v>201.05</v>
      </c>
      <c r="M1522" t="s">
        <v>19</v>
      </c>
      <c r="N1522">
        <v>5.6349673477395702E-2</v>
      </c>
      <c r="O1522" t="s">
        <v>11351</v>
      </c>
      <c r="P1522" t="s">
        <v>11356</v>
      </c>
      <c r="R1522" t="s">
        <v>11353</v>
      </c>
      <c r="S1522">
        <f>IF(SalesData[[#This Row],[Return Status]]="Returned",1,0)</f>
        <v>0</v>
      </c>
      <c r="T1522">
        <v>2081.52</v>
      </c>
      <c r="U1522" s="2">
        <f>EOMONTH(SalesData[[#This Row],[Order Date]],0)</f>
        <v>44985</v>
      </c>
      <c r="V1522" s="9" t="str">
        <f>"Q"&amp;INT((MONTH(SalesData[[#This Row],[Order Date]])+2)/3)&amp;"-"&amp;YEAR(SalesData[[#This Row],[Order Date]])</f>
        <v>Q1-2023</v>
      </c>
    </row>
    <row r="1523" spans="1:22" x14ac:dyDescent="0.35">
      <c r="A1523" t="s">
        <v>1664</v>
      </c>
      <c r="B1523" s="1">
        <v>44958</v>
      </c>
      <c r="C1523" t="s">
        <v>205</v>
      </c>
      <c r="D1523" t="s">
        <v>145</v>
      </c>
      <c r="E1523">
        <v>6018777953</v>
      </c>
      <c r="F1523" t="s">
        <v>156</v>
      </c>
      <c r="G1523" t="s">
        <v>84</v>
      </c>
      <c r="H1523" t="s">
        <v>85</v>
      </c>
      <c r="I1523" t="s">
        <v>31</v>
      </c>
      <c r="J1523" t="s">
        <v>61</v>
      </c>
      <c r="K1523">
        <v>4707.0600000000004</v>
      </c>
      <c r="L1523">
        <v>306.01</v>
      </c>
      <c r="M1523" t="s">
        <v>62</v>
      </c>
      <c r="N1523">
        <v>6.5010856033277706E-2</v>
      </c>
      <c r="O1523" t="s">
        <v>11351</v>
      </c>
      <c r="P1523" t="s">
        <v>11356</v>
      </c>
      <c r="R1523" t="s">
        <v>11353</v>
      </c>
      <c r="S1523">
        <f>IF(SalesData[[#This Row],[Return Status]]="Returned",1,0)</f>
        <v>0</v>
      </c>
      <c r="T1523">
        <v>847.14</v>
      </c>
      <c r="U1523" s="2">
        <f>EOMONTH(SalesData[[#This Row],[Order Date]],0)</f>
        <v>44985</v>
      </c>
      <c r="V1523" s="9" t="str">
        <f>"Q"&amp;INT((MONTH(SalesData[[#This Row],[Order Date]])+2)/3)&amp;"-"&amp;YEAR(SalesData[[#This Row],[Order Date]])</f>
        <v>Q1-2023</v>
      </c>
    </row>
    <row r="1524" spans="1:22" x14ac:dyDescent="0.35">
      <c r="A1524" t="s">
        <v>1665</v>
      </c>
      <c r="B1524" s="1">
        <v>44981</v>
      </c>
      <c r="C1524" t="s">
        <v>149</v>
      </c>
      <c r="D1524" t="s">
        <v>39</v>
      </c>
      <c r="E1524">
        <v>5021885211</v>
      </c>
      <c r="F1524" t="s">
        <v>127</v>
      </c>
      <c r="G1524" t="s">
        <v>29</v>
      </c>
      <c r="H1524" t="s">
        <v>30</v>
      </c>
      <c r="I1524" t="s">
        <v>31</v>
      </c>
      <c r="J1524" t="s">
        <v>65</v>
      </c>
      <c r="K1524">
        <v>964.23</v>
      </c>
      <c r="L1524">
        <v>88.88</v>
      </c>
      <c r="M1524" t="s">
        <v>65</v>
      </c>
      <c r="N1524">
        <v>9.2177177644337999E-2</v>
      </c>
      <c r="O1524" t="s">
        <v>11355</v>
      </c>
      <c r="P1524" t="s">
        <v>11356</v>
      </c>
      <c r="R1524" t="s">
        <v>11353</v>
      </c>
      <c r="S1524">
        <f>IF(SalesData[[#This Row],[Return Status]]="Returned",1,0)</f>
        <v>0</v>
      </c>
      <c r="T1524">
        <v>2788.38</v>
      </c>
      <c r="U1524" s="2">
        <f>EOMONTH(SalesData[[#This Row],[Order Date]],0)</f>
        <v>44985</v>
      </c>
      <c r="V1524" s="9" t="str">
        <f>"Q"&amp;INT((MONTH(SalesData[[#This Row],[Order Date]])+2)/3)&amp;"-"&amp;YEAR(SalesData[[#This Row],[Order Date]])</f>
        <v>Q1-2023</v>
      </c>
    </row>
    <row r="1525" spans="1:22" x14ac:dyDescent="0.35">
      <c r="A1525" t="s">
        <v>1666</v>
      </c>
      <c r="B1525" s="1">
        <v>44981</v>
      </c>
      <c r="C1525" t="s">
        <v>26</v>
      </c>
      <c r="D1525" t="s">
        <v>72</v>
      </c>
      <c r="E1525">
        <v>7598358947</v>
      </c>
      <c r="F1525" t="s">
        <v>28</v>
      </c>
      <c r="G1525" t="s">
        <v>29</v>
      </c>
      <c r="H1525" t="s">
        <v>30</v>
      </c>
      <c r="I1525" t="s">
        <v>31</v>
      </c>
      <c r="J1525" t="s">
        <v>42</v>
      </c>
      <c r="K1525">
        <v>3418.7</v>
      </c>
      <c r="L1525">
        <v>266.55</v>
      </c>
      <c r="M1525" t="s">
        <v>43</v>
      </c>
      <c r="N1525">
        <v>7.7968233539064596E-2</v>
      </c>
      <c r="O1525" t="s">
        <v>11351</v>
      </c>
      <c r="P1525" t="s">
        <v>11356</v>
      </c>
      <c r="R1525" t="s">
        <v>11353</v>
      </c>
      <c r="S1525">
        <f>IF(SalesData[[#This Row],[Return Status]]="Returned",1,0)</f>
        <v>0</v>
      </c>
      <c r="T1525">
        <v>2788.38</v>
      </c>
      <c r="U1525" s="2">
        <f>EOMONTH(SalesData[[#This Row],[Order Date]],0)</f>
        <v>44985</v>
      </c>
      <c r="V1525" s="9" t="str">
        <f>"Q"&amp;INT((MONTH(SalesData[[#This Row],[Order Date]])+2)/3)&amp;"-"&amp;YEAR(SalesData[[#This Row],[Order Date]])</f>
        <v>Q1-2023</v>
      </c>
    </row>
    <row r="1526" spans="1:22" x14ac:dyDescent="0.35">
      <c r="A1526" t="s">
        <v>1667</v>
      </c>
      <c r="B1526" s="1">
        <v>44960</v>
      </c>
      <c r="C1526" t="s">
        <v>162</v>
      </c>
      <c r="D1526" t="s">
        <v>80</v>
      </c>
      <c r="E1526">
        <v>7946778189</v>
      </c>
      <c r="F1526" t="s">
        <v>95</v>
      </c>
      <c r="G1526" t="s">
        <v>59</v>
      </c>
      <c r="H1526" t="s">
        <v>60</v>
      </c>
      <c r="I1526" t="s">
        <v>31</v>
      </c>
      <c r="J1526" t="s">
        <v>19</v>
      </c>
      <c r="K1526">
        <v>4368.08</v>
      </c>
      <c r="L1526">
        <v>1156.78</v>
      </c>
      <c r="M1526" t="s">
        <v>19</v>
      </c>
      <c r="N1526">
        <v>0.264825735792385</v>
      </c>
      <c r="O1526" t="s">
        <v>11351</v>
      </c>
      <c r="P1526" t="s">
        <v>11354</v>
      </c>
      <c r="R1526" t="s">
        <v>11353</v>
      </c>
      <c r="S1526">
        <f>IF(SalesData[[#This Row],[Return Status]]="Returned",1,0)</f>
        <v>0</v>
      </c>
      <c r="T1526">
        <v>2183.56</v>
      </c>
      <c r="U1526" s="2">
        <f>EOMONTH(SalesData[[#This Row],[Order Date]],0)</f>
        <v>44985</v>
      </c>
      <c r="V1526" s="9" t="str">
        <f>"Q"&amp;INT((MONTH(SalesData[[#This Row],[Order Date]])+2)/3)&amp;"-"&amp;YEAR(SalesData[[#This Row],[Order Date]])</f>
        <v>Q1-2023</v>
      </c>
    </row>
    <row r="1527" spans="1:22" x14ac:dyDescent="0.35">
      <c r="A1527" t="s">
        <v>1668</v>
      </c>
      <c r="B1527" s="1">
        <v>44973</v>
      </c>
      <c r="C1527" t="s">
        <v>57</v>
      </c>
      <c r="D1527" t="s">
        <v>39</v>
      </c>
      <c r="E1527">
        <v>2350194737</v>
      </c>
      <c r="F1527" t="s">
        <v>159</v>
      </c>
      <c r="G1527" t="s">
        <v>84</v>
      </c>
      <c r="H1527" t="s">
        <v>85</v>
      </c>
      <c r="I1527" t="s">
        <v>31</v>
      </c>
      <c r="J1527" t="s">
        <v>61</v>
      </c>
      <c r="K1527">
        <v>4419.04</v>
      </c>
      <c r="L1527">
        <v>553.84</v>
      </c>
      <c r="M1527" t="s">
        <v>62</v>
      </c>
      <c r="N1527">
        <v>0.12533038850066999</v>
      </c>
      <c r="O1527" t="s">
        <v>11351</v>
      </c>
      <c r="P1527" t="s">
        <v>11352</v>
      </c>
      <c r="R1527" t="s">
        <v>11353</v>
      </c>
      <c r="S1527">
        <f>IF(SalesData[[#This Row],[Return Status]]="Returned",1,0)</f>
        <v>0</v>
      </c>
      <c r="T1527">
        <v>847.14</v>
      </c>
      <c r="U1527" s="2">
        <f>EOMONTH(SalesData[[#This Row],[Order Date]],0)</f>
        <v>44985</v>
      </c>
      <c r="V1527" s="9" t="str">
        <f>"Q"&amp;INT((MONTH(SalesData[[#This Row],[Order Date]])+2)/3)&amp;"-"&amp;YEAR(SalesData[[#This Row],[Order Date]])</f>
        <v>Q1-2023</v>
      </c>
    </row>
    <row r="1528" spans="1:22" x14ac:dyDescent="0.35">
      <c r="A1528" t="s">
        <v>1669</v>
      </c>
      <c r="B1528" s="1">
        <v>44980</v>
      </c>
      <c r="C1528" t="s">
        <v>87</v>
      </c>
      <c r="D1528" t="s">
        <v>145</v>
      </c>
      <c r="E1528">
        <v>81001428</v>
      </c>
      <c r="F1528" t="s">
        <v>50</v>
      </c>
      <c r="G1528" t="s">
        <v>11382</v>
      </c>
      <c r="H1528" t="s">
        <v>11357</v>
      </c>
      <c r="I1528" t="s">
        <v>36</v>
      </c>
      <c r="J1528" t="s">
        <v>65</v>
      </c>
      <c r="K1528">
        <v>1622.62</v>
      </c>
      <c r="L1528">
        <v>190.35</v>
      </c>
      <c r="M1528" t="s">
        <v>65</v>
      </c>
      <c r="N1528">
        <v>0.117310275973426</v>
      </c>
      <c r="O1528" t="s">
        <v>11351</v>
      </c>
      <c r="P1528" t="s">
        <v>11352</v>
      </c>
      <c r="R1528" t="s">
        <v>11353</v>
      </c>
      <c r="S1528">
        <f>IF(SalesData[[#This Row],[Return Status]]="Returned",1,0)</f>
        <v>0</v>
      </c>
      <c r="U1528" s="2">
        <f>EOMONTH(SalesData[[#This Row],[Order Date]],0)</f>
        <v>44985</v>
      </c>
      <c r="V1528" s="9" t="str">
        <f>"Q"&amp;INT((MONTH(SalesData[[#This Row],[Order Date]])+2)/3)&amp;"-"&amp;YEAR(SalesData[[#This Row],[Order Date]])</f>
        <v>Q1-2023</v>
      </c>
    </row>
    <row r="1529" spans="1:22" x14ac:dyDescent="0.35">
      <c r="A1529" t="s">
        <v>1670</v>
      </c>
      <c r="B1529" s="1">
        <v>44977</v>
      </c>
      <c r="C1529" t="s">
        <v>87</v>
      </c>
      <c r="D1529" t="s">
        <v>72</v>
      </c>
      <c r="E1529">
        <v>5872422749</v>
      </c>
      <c r="F1529" t="s">
        <v>185</v>
      </c>
      <c r="G1529" t="s">
        <v>164</v>
      </c>
      <c r="H1529" t="s">
        <v>165</v>
      </c>
      <c r="I1529" t="s">
        <v>36</v>
      </c>
      <c r="J1529" t="s">
        <v>62</v>
      </c>
      <c r="K1529">
        <v>4084.24</v>
      </c>
      <c r="L1529">
        <v>341.28</v>
      </c>
      <c r="M1529" t="s">
        <v>62</v>
      </c>
      <c r="N1529">
        <v>8.3560221730358597E-2</v>
      </c>
      <c r="O1529" t="s">
        <v>11351</v>
      </c>
      <c r="P1529" t="s">
        <v>11356</v>
      </c>
      <c r="R1529" t="s">
        <v>11353</v>
      </c>
      <c r="S1529">
        <f>IF(SalesData[[#This Row],[Return Status]]="Returned",1,0)</f>
        <v>0</v>
      </c>
      <c r="U1529" s="2">
        <f>EOMONTH(SalesData[[#This Row],[Order Date]],0)</f>
        <v>44985</v>
      </c>
      <c r="V1529" s="9" t="str">
        <f>"Q"&amp;INT((MONTH(SalesData[[#This Row],[Order Date]])+2)/3)&amp;"-"&amp;YEAR(SalesData[[#This Row],[Order Date]])</f>
        <v>Q1-2023</v>
      </c>
    </row>
    <row r="1530" spans="1:22" x14ac:dyDescent="0.35">
      <c r="A1530" t="s">
        <v>1671</v>
      </c>
      <c r="B1530" s="1">
        <v>44963</v>
      </c>
      <c r="C1530" t="s">
        <v>139</v>
      </c>
      <c r="D1530" t="s">
        <v>145</v>
      </c>
      <c r="E1530">
        <v>3433536757</v>
      </c>
      <c r="F1530" t="s">
        <v>292</v>
      </c>
      <c r="G1530" t="s">
        <v>69</v>
      </c>
      <c r="H1530" t="s">
        <v>41</v>
      </c>
      <c r="I1530" t="s">
        <v>31</v>
      </c>
      <c r="J1530" t="s">
        <v>61</v>
      </c>
      <c r="K1530">
        <v>1952.25</v>
      </c>
      <c r="L1530">
        <v>497.64</v>
      </c>
      <c r="M1530" t="s">
        <v>62</v>
      </c>
      <c r="N1530">
        <v>0.25490587783326901</v>
      </c>
      <c r="O1530" t="s">
        <v>11351</v>
      </c>
      <c r="P1530" t="s">
        <v>11354</v>
      </c>
      <c r="R1530" t="s">
        <v>11353</v>
      </c>
      <c r="S1530">
        <f>IF(SalesData[[#This Row],[Return Status]]="Returned",1,0)</f>
        <v>0</v>
      </c>
      <c r="T1530">
        <v>2081.52</v>
      </c>
      <c r="U1530" s="2">
        <f>EOMONTH(SalesData[[#This Row],[Order Date]],0)</f>
        <v>44985</v>
      </c>
      <c r="V1530" s="9" t="str">
        <f>"Q"&amp;INT((MONTH(SalesData[[#This Row],[Order Date]])+2)/3)&amp;"-"&amp;YEAR(SalesData[[#This Row],[Order Date]])</f>
        <v>Q1-2023</v>
      </c>
    </row>
    <row r="1531" spans="1:22" x14ac:dyDescent="0.35">
      <c r="A1531" t="s">
        <v>1672</v>
      </c>
      <c r="B1531" s="1">
        <v>44973</v>
      </c>
      <c r="C1531" t="s">
        <v>205</v>
      </c>
      <c r="D1531" t="s">
        <v>39</v>
      </c>
      <c r="E1531">
        <v>9140771280</v>
      </c>
      <c r="F1531" t="s">
        <v>129</v>
      </c>
      <c r="G1531" t="s">
        <v>54</v>
      </c>
      <c r="H1531" t="s">
        <v>55</v>
      </c>
      <c r="I1531" t="s">
        <v>31</v>
      </c>
      <c r="J1531" t="s">
        <v>62</v>
      </c>
      <c r="K1531">
        <v>4215</v>
      </c>
      <c r="L1531">
        <v>1260.46</v>
      </c>
      <c r="M1531" t="s">
        <v>62</v>
      </c>
      <c r="N1531">
        <v>0.299041518386714</v>
      </c>
      <c r="O1531" t="s">
        <v>11351</v>
      </c>
      <c r="P1531" t="s">
        <v>11354</v>
      </c>
      <c r="R1531" t="s">
        <v>11353</v>
      </c>
      <c r="S1531">
        <f>IF(SalesData[[#This Row],[Return Status]]="Returned",1,0)</f>
        <v>0</v>
      </c>
      <c r="U1531" s="2">
        <f>EOMONTH(SalesData[[#This Row],[Order Date]],0)</f>
        <v>44985</v>
      </c>
      <c r="V1531" s="9" t="str">
        <f>"Q"&amp;INT((MONTH(SalesData[[#This Row],[Order Date]])+2)/3)&amp;"-"&amp;YEAR(SalesData[[#This Row],[Order Date]])</f>
        <v>Q1-2023</v>
      </c>
    </row>
    <row r="1532" spans="1:22" x14ac:dyDescent="0.35">
      <c r="A1532" t="s">
        <v>1673</v>
      </c>
      <c r="B1532" s="1">
        <v>44982</v>
      </c>
      <c r="C1532" t="s">
        <v>21</v>
      </c>
      <c r="D1532" t="s">
        <v>13</v>
      </c>
      <c r="E1532">
        <v>7124356683</v>
      </c>
      <c r="F1532" t="s">
        <v>109</v>
      </c>
      <c r="G1532" t="s">
        <v>59</v>
      </c>
      <c r="H1532" t="s">
        <v>60</v>
      </c>
      <c r="I1532" t="s">
        <v>31</v>
      </c>
      <c r="J1532" t="s">
        <v>18</v>
      </c>
      <c r="K1532">
        <v>4652.57</v>
      </c>
      <c r="L1532">
        <v>1204.29</v>
      </c>
      <c r="M1532" t="s">
        <v>19</v>
      </c>
      <c r="N1532">
        <v>0.25884403673668499</v>
      </c>
      <c r="O1532" t="s">
        <v>11351</v>
      </c>
      <c r="P1532" t="s">
        <v>11354</v>
      </c>
      <c r="R1532" t="s">
        <v>11353</v>
      </c>
      <c r="S1532">
        <f>IF(SalesData[[#This Row],[Return Status]]="Returned",1,0)</f>
        <v>0</v>
      </c>
      <c r="T1532">
        <v>2183.56</v>
      </c>
      <c r="U1532" s="2">
        <f>EOMONTH(SalesData[[#This Row],[Order Date]],0)</f>
        <v>44985</v>
      </c>
      <c r="V1532" s="9" t="str">
        <f>"Q"&amp;INT((MONTH(SalesData[[#This Row],[Order Date]])+2)/3)&amp;"-"&amp;YEAR(SalesData[[#This Row],[Order Date]])</f>
        <v>Q1-2023</v>
      </c>
    </row>
    <row r="1533" spans="1:22" x14ac:dyDescent="0.35">
      <c r="A1533" t="s">
        <v>1674</v>
      </c>
      <c r="B1533" s="1">
        <v>44975</v>
      </c>
      <c r="C1533" t="s">
        <v>52</v>
      </c>
      <c r="D1533" t="s">
        <v>39</v>
      </c>
      <c r="E1533">
        <v>3507810728</v>
      </c>
      <c r="F1533" t="s">
        <v>129</v>
      </c>
      <c r="G1533" t="s">
        <v>54</v>
      </c>
      <c r="H1533" t="s">
        <v>55</v>
      </c>
      <c r="I1533" t="s">
        <v>31</v>
      </c>
      <c r="J1533" t="s">
        <v>19</v>
      </c>
      <c r="K1533">
        <v>1354.79</v>
      </c>
      <c r="L1533">
        <v>306.22000000000003</v>
      </c>
      <c r="M1533" t="s">
        <v>19</v>
      </c>
      <c r="N1533">
        <v>0.226027650041704</v>
      </c>
      <c r="O1533" t="s">
        <v>11351</v>
      </c>
      <c r="P1533" t="s">
        <v>11354</v>
      </c>
      <c r="R1533" t="s">
        <v>11353</v>
      </c>
      <c r="S1533">
        <f>IF(SalesData[[#This Row],[Return Status]]="Returned",1,0)</f>
        <v>0</v>
      </c>
      <c r="U1533" s="2">
        <f>EOMONTH(SalesData[[#This Row],[Order Date]],0)</f>
        <v>44985</v>
      </c>
      <c r="V1533" s="9" t="str">
        <f>"Q"&amp;INT((MONTH(SalesData[[#This Row],[Order Date]])+2)/3)&amp;"-"&amp;YEAR(SalesData[[#This Row],[Order Date]])</f>
        <v>Q1-2023</v>
      </c>
    </row>
    <row r="1534" spans="1:22" x14ac:dyDescent="0.35">
      <c r="A1534" t="s">
        <v>1675</v>
      </c>
      <c r="B1534" s="1">
        <v>44966</v>
      </c>
      <c r="C1534" t="s">
        <v>38</v>
      </c>
      <c r="D1534" t="s">
        <v>99</v>
      </c>
      <c r="E1534">
        <v>6319627564</v>
      </c>
      <c r="F1534" t="s">
        <v>100</v>
      </c>
      <c r="G1534" t="s">
        <v>101</v>
      </c>
      <c r="H1534" t="s">
        <v>35</v>
      </c>
      <c r="I1534" t="s">
        <v>36</v>
      </c>
      <c r="J1534" t="s">
        <v>62</v>
      </c>
      <c r="K1534">
        <v>336.89</v>
      </c>
      <c r="L1534">
        <v>65.150000000000006</v>
      </c>
      <c r="M1534" t="s">
        <v>62</v>
      </c>
      <c r="N1534">
        <v>0.19338656534774001</v>
      </c>
      <c r="O1534" t="s">
        <v>11361</v>
      </c>
      <c r="P1534" t="s">
        <v>11352</v>
      </c>
      <c r="R1534" t="s">
        <v>11353</v>
      </c>
      <c r="S1534">
        <f>IF(SalesData[[#This Row],[Return Status]]="Returned",1,0)</f>
        <v>0</v>
      </c>
      <c r="T1534">
        <v>1385.87</v>
      </c>
      <c r="U1534" s="2">
        <f>EOMONTH(SalesData[[#This Row],[Order Date]],0)</f>
        <v>44985</v>
      </c>
      <c r="V1534" s="9" t="str">
        <f>"Q"&amp;INT((MONTH(SalesData[[#This Row],[Order Date]])+2)/3)&amp;"-"&amp;YEAR(SalesData[[#This Row],[Order Date]])</f>
        <v>Q1-2023</v>
      </c>
    </row>
    <row r="1535" spans="1:22" x14ac:dyDescent="0.35">
      <c r="A1535" t="s">
        <v>1676</v>
      </c>
      <c r="B1535" s="1">
        <v>44968</v>
      </c>
      <c r="C1535" t="s">
        <v>194</v>
      </c>
      <c r="D1535" t="s">
        <v>13</v>
      </c>
      <c r="E1535">
        <v>516407870</v>
      </c>
      <c r="F1535" t="s">
        <v>47</v>
      </c>
      <c r="G1535" t="s">
        <v>23</v>
      </c>
      <c r="H1535" t="s">
        <v>24</v>
      </c>
      <c r="I1535" t="s">
        <v>17</v>
      </c>
      <c r="J1535" t="s">
        <v>42</v>
      </c>
      <c r="K1535">
        <v>4370.75</v>
      </c>
      <c r="L1535">
        <v>942.83</v>
      </c>
      <c r="M1535" t="s">
        <v>43</v>
      </c>
      <c r="N1535">
        <v>0.215713550306012</v>
      </c>
      <c r="O1535" t="s">
        <v>11351</v>
      </c>
      <c r="P1535" t="s">
        <v>11354</v>
      </c>
      <c r="R1535" t="s">
        <v>11353</v>
      </c>
      <c r="S1535">
        <f>IF(SalesData[[#This Row],[Return Status]]="Returned",1,0)</f>
        <v>0</v>
      </c>
      <c r="T1535">
        <v>2821.33</v>
      </c>
      <c r="U1535" s="2">
        <f>EOMONTH(SalesData[[#This Row],[Order Date]],0)</f>
        <v>44985</v>
      </c>
      <c r="V1535" s="9" t="str">
        <f>"Q"&amp;INT((MONTH(SalesData[[#This Row],[Order Date]])+2)/3)&amp;"-"&amp;YEAR(SalesData[[#This Row],[Order Date]])</f>
        <v>Q1-2023</v>
      </c>
    </row>
    <row r="1536" spans="1:22" x14ac:dyDescent="0.35">
      <c r="A1536" t="s">
        <v>1677</v>
      </c>
      <c r="B1536" s="1">
        <v>44969</v>
      </c>
      <c r="C1536" t="s">
        <v>188</v>
      </c>
      <c r="D1536" t="s">
        <v>145</v>
      </c>
      <c r="E1536">
        <v>9598677705</v>
      </c>
      <c r="F1536" t="s">
        <v>64</v>
      </c>
      <c r="G1536" t="s">
        <v>15</v>
      </c>
      <c r="H1536" t="s">
        <v>16</v>
      </c>
      <c r="I1536" t="s">
        <v>17</v>
      </c>
      <c r="J1536" t="s">
        <v>65</v>
      </c>
      <c r="K1536">
        <v>2381.5300000000002</v>
      </c>
      <c r="L1536">
        <v>705.26</v>
      </c>
      <c r="M1536" t="s">
        <v>65</v>
      </c>
      <c r="N1536">
        <v>0.29613735707717298</v>
      </c>
      <c r="O1536" t="s">
        <v>11351</v>
      </c>
      <c r="P1536" t="s">
        <v>11354</v>
      </c>
      <c r="R1536" t="s">
        <v>11353</v>
      </c>
      <c r="S1536">
        <f>IF(SalesData[[#This Row],[Return Status]]="Returned",1,0)</f>
        <v>0</v>
      </c>
      <c r="T1536">
        <v>2085.91</v>
      </c>
      <c r="U1536" s="2">
        <f>EOMONTH(SalesData[[#This Row],[Order Date]],0)</f>
        <v>44985</v>
      </c>
      <c r="V1536" s="9" t="str">
        <f>"Q"&amp;INT((MONTH(SalesData[[#This Row],[Order Date]])+2)/3)&amp;"-"&amp;YEAR(SalesData[[#This Row],[Order Date]])</f>
        <v>Q1-2023</v>
      </c>
    </row>
    <row r="1537" spans="1:22" x14ac:dyDescent="0.35">
      <c r="A1537" t="s">
        <v>1678</v>
      </c>
      <c r="B1537" s="1">
        <v>44976</v>
      </c>
      <c r="C1537" t="s">
        <v>144</v>
      </c>
      <c r="D1537" t="s">
        <v>145</v>
      </c>
      <c r="E1537">
        <v>7002933132</v>
      </c>
      <c r="F1537" t="s">
        <v>292</v>
      </c>
      <c r="G1537" t="s">
        <v>69</v>
      </c>
      <c r="H1537" t="s">
        <v>41</v>
      </c>
      <c r="I1537" t="s">
        <v>31</v>
      </c>
      <c r="J1537" t="s">
        <v>19</v>
      </c>
      <c r="K1537">
        <v>340.41</v>
      </c>
      <c r="L1537">
        <v>50.15</v>
      </c>
      <c r="M1537" t="s">
        <v>19</v>
      </c>
      <c r="N1537">
        <v>0.147322346582063</v>
      </c>
      <c r="O1537" t="s">
        <v>11361</v>
      </c>
      <c r="P1537" t="s">
        <v>11352</v>
      </c>
      <c r="R1537" t="s">
        <v>11353</v>
      </c>
      <c r="S1537">
        <f>IF(SalesData[[#This Row],[Return Status]]="Returned",1,0)</f>
        <v>0</v>
      </c>
      <c r="T1537">
        <v>2081.52</v>
      </c>
      <c r="U1537" s="2">
        <f>EOMONTH(SalesData[[#This Row],[Order Date]],0)</f>
        <v>44985</v>
      </c>
      <c r="V1537" s="9" t="str">
        <f>"Q"&amp;INT((MONTH(SalesData[[#This Row],[Order Date]])+2)/3)&amp;"-"&amp;YEAR(SalesData[[#This Row],[Order Date]])</f>
        <v>Q1-2023</v>
      </c>
    </row>
    <row r="1538" spans="1:22" x14ac:dyDescent="0.35">
      <c r="A1538" t="s">
        <v>1679</v>
      </c>
      <c r="B1538" s="1">
        <v>44961</v>
      </c>
      <c r="C1538" t="s">
        <v>184</v>
      </c>
      <c r="D1538" t="s">
        <v>13</v>
      </c>
      <c r="E1538">
        <v>8425195617</v>
      </c>
      <c r="F1538" t="s">
        <v>357</v>
      </c>
      <c r="G1538" t="s">
        <v>164</v>
      </c>
      <c r="H1538" t="s">
        <v>165</v>
      </c>
      <c r="I1538" t="s">
        <v>36</v>
      </c>
      <c r="J1538" t="s">
        <v>62</v>
      </c>
      <c r="K1538">
        <v>3469.75</v>
      </c>
      <c r="L1538">
        <v>442.79</v>
      </c>
      <c r="M1538" t="s">
        <v>62</v>
      </c>
      <c r="N1538">
        <v>0.12761438143958501</v>
      </c>
      <c r="O1538" t="s">
        <v>11351</v>
      </c>
      <c r="P1538" t="s">
        <v>11352</v>
      </c>
      <c r="R1538" t="s">
        <v>11353</v>
      </c>
      <c r="S1538">
        <f>IF(SalesData[[#This Row],[Return Status]]="Returned",1,0)</f>
        <v>0</v>
      </c>
      <c r="U1538" s="2">
        <f>EOMONTH(SalesData[[#This Row],[Order Date]],0)</f>
        <v>44985</v>
      </c>
      <c r="V1538" s="9" t="str">
        <f>"Q"&amp;INT((MONTH(SalesData[[#This Row],[Order Date]])+2)/3)&amp;"-"&amp;YEAR(SalesData[[#This Row],[Order Date]])</f>
        <v>Q1-2023</v>
      </c>
    </row>
    <row r="1539" spans="1:22" x14ac:dyDescent="0.35">
      <c r="A1539" t="s">
        <v>1680</v>
      </c>
      <c r="B1539" s="1">
        <v>44981</v>
      </c>
      <c r="C1539" t="s">
        <v>194</v>
      </c>
      <c r="D1539" t="s">
        <v>145</v>
      </c>
      <c r="E1539">
        <v>2829335287</v>
      </c>
      <c r="F1539" t="s">
        <v>22</v>
      </c>
      <c r="G1539" t="s">
        <v>23</v>
      </c>
      <c r="H1539" t="s">
        <v>24</v>
      </c>
      <c r="I1539" t="s">
        <v>17</v>
      </c>
      <c r="J1539" t="s">
        <v>18</v>
      </c>
      <c r="K1539">
        <v>4018.09</v>
      </c>
      <c r="L1539">
        <v>769.98</v>
      </c>
      <c r="M1539" t="s">
        <v>19</v>
      </c>
      <c r="N1539">
        <v>0.19162836073855999</v>
      </c>
      <c r="O1539" t="s">
        <v>11351</v>
      </c>
      <c r="P1539" t="s">
        <v>11352</v>
      </c>
      <c r="R1539" t="s">
        <v>11353</v>
      </c>
      <c r="S1539">
        <f>IF(SalesData[[#This Row],[Return Status]]="Returned",1,0)</f>
        <v>0</v>
      </c>
      <c r="T1539">
        <v>2821.33</v>
      </c>
      <c r="U1539" s="2">
        <f>EOMONTH(SalesData[[#This Row],[Order Date]],0)</f>
        <v>44985</v>
      </c>
      <c r="V1539" s="9" t="str">
        <f>"Q"&amp;INT((MONTH(SalesData[[#This Row],[Order Date]])+2)/3)&amp;"-"&amp;YEAR(SalesData[[#This Row],[Order Date]])</f>
        <v>Q1-2023</v>
      </c>
    </row>
    <row r="1540" spans="1:22" x14ac:dyDescent="0.35">
      <c r="A1540" t="s">
        <v>1681</v>
      </c>
      <c r="B1540" s="1">
        <v>44977</v>
      </c>
      <c r="C1540" t="s">
        <v>77</v>
      </c>
      <c r="D1540" t="s">
        <v>80</v>
      </c>
      <c r="E1540">
        <v>4550728310</v>
      </c>
      <c r="F1540" t="s">
        <v>387</v>
      </c>
      <c r="G1540" t="s">
        <v>89</v>
      </c>
      <c r="H1540" t="s">
        <v>90</v>
      </c>
      <c r="I1540" t="s">
        <v>31</v>
      </c>
      <c r="J1540" t="s">
        <v>62</v>
      </c>
      <c r="K1540">
        <v>4674.46</v>
      </c>
      <c r="L1540">
        <v>746.27</v>
      </c>
      <c r="M1540" t="s">
        <v>62</v>
      </c>
      <c r="N1540">
        <v>0.159648387193387</v>
      </c>
      <c r="O1540" t="s">
        <v>11351</v>
      </c>
      <c r="P1540" t="s">
        <v>11352</v>
      </c>
      <c r="R1540" t="s">
        <v>11353</v>
      </c>
      <c r="S1540">
        <f>IF(SalesData[[#This Row],[Return Status]]="Returned",1,0)</f>
        <v>0</v>
      </c>
      <c r="T1540">
        <v>207.68</v>
      </c>
      <c r="U1540" s="2">
        <f>EOMONTH(SalesData[[#This Row],[Order Date]],0)</f>
        <v>44985</v>
      </c>
      <c r="V1540" s="9" t="str">
        <f>"Q"&amp;INT((MONTH(SalesData[[#This Row],[Order Date]])+2)/3)&amp;"-"&amp;YEAR(SalesData[[#This Row],[Order Date]])</f>
        <v>Q1-2023</v>
      </c>
    </row>
    <row r="1541" spans="1:22" x14ac:dyDescent="0.35">
      <c r="A1541" t="s">
        <v>1682</v>
      </c>
      <c r="B1541" s="1">
        <v>44959</v>
      </c>
      <c r="C1541" t="s">
        <v>77</v>
      </c>
      <c r="D1541" t="s">
        <v>27</v>
      </c>
      <c r="E1541">
        <v>8010886797</v>
      </c>
      <c r="F1541" t="s">
        <v>170</v>
      </c>
      <c r="G1541" t="s">
        <v>69</v>
      </c>
      <c r="H1541" t="s">
        <v>41</v>
      </c>
      <c r="I1541" t="s">
        <v>31</v>
      </c>
      <c r="J1541" t="s">
        <v>62</v>
      </c>
      <c r="K1541">
        <v>2666.33</v>
      </c>
      <c r="L1541">
        <v>635.72</v>
      </c>
      <c r="M1541" t="s">
        <v>62</v>
      </c>
      <c r="N1541">
        <v>0.23842510116902299</v>
      </c>
      <c r="O1541" t="s">
        <v>11351</v>
      </c>
      <c r="P1541" t="s">
        <v>11354</v>
      </c>
      <c r="R1541" t="s">
        <v>11353</v>
      </c>
      <c r="S1541">
        <f>IF(SalesData[[#This Row],[Return Status]]="Returned",1,0)</f>
        <v>0</v>
      </c>
      <c r="T1541">
        <v>2081.52</v>
      </c>
      <c r="U1541" s="2">
        <f>EOMONTH(SalesData[[#This Row],[Order Date]],0)</f>
        <v>44985</v>
      </c>
      <c r="V1541" s="9" t="str">
        <f>"Q"&amp;INT((MONTH(SalesData[[#This Row],[Order Date]])+2)/3)&amp;"-"&amp;YEAR(SalesData[[#This Row],[Order Date]])</f>
        <v>Q1-2023</v>
      </c>
    </row>
    <row r="1542" spans="1:22" x14ac:dyDescent="0.35">
      <c r="A1542" t="s">
        <v>1683</v>
      </c>
      <c r="B1542" s="1">
        <v>44967</v>
      </c>
      <c r="C1542" t="s">
        <v>144</v>
      </c>
      <c r="D1542" t="s">
        <v>99</v>
      </c>
      <c r="E1542">
        <v>3477496337</v>
      </c>
      <c r="F1542" t="s">
        <v>159</v>
      </c>
      <c r="G1542" t="s">
        <v>84</v>
      </c>
      <c r="H1542" t="s">
        <v>85</v>
      </c>
      <c r="I1542" t="s">
        <v>31</v>
      </c>
      <c r="J1542" t="s">
        <v>19</v>
      </c>
      <c r="K1542">
        <v>4600.99</v>
      </c>
      <c r="L1542">
        <v>349.55</v>
      </c>
      <c r="M1542" t="s">
        <v>19</v>
      </c>
      <c r="N1542">
        <v>7.5972779771310103E-2</v>
      </c>
      <c r="O1542" t="s">
        <v>11351</v>
      </c>
      <c r="P1542" t="s">
        <v>11356</v>
      </c>
      <c r="R1542" t="s">
        <v>11353</v>
      </c>
      <c r="S1542">
        <f>IF(SalesData[[#This Row],[Return Status]]="Returned",1,0)</f>
        <v>0</v>
      </c>
      <c r="T1542">
        <v>847.14</v>
      </c>
      <c r="U1542" s="2">
        <f>EOMONTH(SalesData[[#This Row],[Order Date]],0)</f>
        <v>44985</v>
      </c>
      <c r="V1542" s="9" t="str">
        <f>"Q"&amp;INT((MONTH(SalesData[[#This Row],[Order Date]])+2)/3)&amp;"-"&amp;YEAR(SalesData[[#This Row],[Order Date]])</f>
        <v>Q1-2023</v>
      </c>
    </row>
    <row r="1543" spans="1:22" x14ac:dyDescent="0.35">
      <c r="A1543" t="s">
        <v>1684</v>
      </c>
      <c r="B1543" s="1">
        <v>44974</v>
      </c>
      <c r="C1543" t="s">
        <v>132</v>
      </c>
      <c r="D1543" t="s">
        <v>39</v>
      </c>
      <c r="E1543">
        <v>3450521940</v>
      </c>
      <c r="F1543" t="s">
        <v>116</v>
      </c>
      <c r="G1543" t="s">
        <v>74</v>
      </c>
      <c r="H1543" t="s">
        <v>75</v>
      </c>
      <c r="I1543" t="s">
        <v>36</v>
      </c>
      <c r="J1543" t="s">
        <v>18</v>
      </c>
      <c r="K1543">
        <v>3129.08</v>
      </c>
      <c r="L1543">
        <v>824.08</v>
      </c>
      <c r="M1543" t="s">
        <v>19</v>
      </c>
      <c r="N1543">
        <v>0.26336175489281199</v>
      </c>
      <c r="O1543" t="s">
        <v>11351</v>
      </c>
      <c r="P1543" t="s">
        <v>11354</v>
      </c>
      <c r="R1543" t="s">
        <v>11353</v>
      </c>
      <c r="S1543">
        <f>IF(SalesData[[#This Row],[Return Status]]="Returned",1,0)</f>
        <v>0</v>
      </c>
      <c r="T1543">
        <v>2420.2800000000002</v>
      </c>
      <c r="U1543" s="2">
        <f>EOMONTH(SalesData[[#This Row],[Order Date]],0)</f>
        <v>44985</v>
      </c>
      <c r="V1543" s="9" t="str">
        <f>"Q"&amp;INT((MONTH(SalesData[[#This Row],[Order Date]])+2)/3)&amp;"-"&amp;YEAR(SalesData[[#This Row],[Order Date]])</f>
        <v>Q1-2023</v>
      </c>
    </row>
    <row r="1544" spans="1:22" x14ac:dyDescent="0.35">
      <c r="A1544" t="s">
        <v>1685</v>
      </c>
      <c r="B1544" s="1">
        <v>44961</v>
      </c>
      <c r="C1544" t="s">
        <v>111</v>
      </c>
      <c r="D1544" t="s">
        <v>80</v>
      </c>
      <c r="E1544">
        <v>6098591981</v>
      </c>
      <c r="F1544" t="s">
        <v>170</v>
      </c>
      <c r="G1544" t="s">
        <v>69</v>
      </c>
      <c r="H1544" t="s">
        <v>41</v>
      </c>
      <c r="I1544" t="s">
        <v>31</v>
      </c>
      <c r="J1544" t="s">
        <v>62</v>
      </c>
      <c r="K1544">
        <v>1836.9</v>
      </c>
      <c r="L1544">
        <v>359.63</v>
      </c>
      <c r="M1544" t="s">
        <v>62</v>
      </c>
      <c r="N1544">
        <v>0.19578093527138099</v>
      </c>
      <c r="O1544" t="s">
        <v>11351</v>
      </c>
      <c r="P1544" t="s">
        <v>11352</v>
      </c>
      <c r="R1544" t="s">
        <v>11353</v>
      </c>
      <c r="S1544">
        <f>IF(SalesData[[#This Row],[Return Status]]="Returned",1,0)</f>
        <v>0</v>
      </c>
      <c r="T1544">
        <v>2081.52</v>
      </c>
      <c r="U1544" s="2">
        <f>EOMONTH(SalesData[[#This Row],[Order Date]],0)</f>
        <v>44985</v>
      </c>
      <c r="V1544" s="9" t="str">
        <f>"Q"&amp;INT((MONTH(SalesData[[#This Row],[Order Date]])+2)/3)&amp;"-"&amp;YEAR(SalesData[[#This Row],[Order Date]])</f>
        <v>Q1-2023</v>
      </c>
    </row>
    <row r="1545" spans="1:22" x14ac:dyDescent="0.35">
      <c r="A1545" t="s">
        <v>1686</v>
      </c>
      <c r="B1545" s="1">
        <v>44983</v>
      </c>
      <c r="C1545" t="s">
        <v>149</v>
      </c>
      <c r="D1545" t="s">
        <v>27</v>
      </c>
      <c r="E1545">
        <v>5713198444</v>
      </c>
      <c r="F1545" t="s">
        <v>22</v>
      </c>
      <c r="G1545" t="s">
        <v>23</v>
      </c>
      <c r="H1545" t="s">
        <v>24</v>
      </c>
      <c r="I1545" t="s">
        <v>17</v>
      </c>
      <c r="J1545" t="s">
        <v>19</v>
      </c>
      <c r="K1545">
        <v>921.83</v>
      </c>
      <c r="L1545">
        <v>146.85</v>
      </c>
      <c r="M1545" t="s">
        <v>19</v>
      </c>
      <c r="N1545">
        <v>0.15930269138561301</v>
      </c>
      <c r="O1545" t="s">
        <v>11355</v>
      </c>
      <c r="P1545" t="s">
        <v>11352</v>
      </c>
      <c r="R1545" t="s">
        <v>11353</v>
      </c>
      <c r="S1545">
        <f>IF(SalesData[[#This Row],[Return Status]]="Returned",1,0)</f>
        <v>0</v>
      </c>
      <c r="T1545">
        <v>2821.33</v>
      </c>
      <c r="U1545" s="2">
        <f>EOMONTH(SalesData[[#This Row],[Order Date]],0)</f>
        <v>44985</v>
      </c>
      <c r="V1545" s="9" t="str">
        <f>"Q"&amp;INT((MONTH(SalesData[[#This Row],[Order Date]])+2)/3)&amp;"-"&amp;YEAR(SalesData[[#This Row],[Order Date]])</f>
        <v>Q1-2023</v>
      </c>
    </row>
    <row r="1546" spans="1:22" x14ac:dyDescent="0.35">
      <c r="A1546" t="s">
        <v>1687</v>
      </c>
      <c r="B1546" s="1">
        <v>44969</v>
      </c>
      <c r="C1546" t="s">
        <v>94</v>
      </c>
      <c r="D1546" t="s">
        <v>72</v>
      </c>
      <c r="E1546">
        <v>8775619189</v>
      </c>
      <c r="F1546" t="s">
        <v>357</v>
      </c>
      <c r="G1546" t="s">
        <v>164</v>
      </c>
      <c r="H1546" t="s">
        <v>11357</v>
      </c>
      <c r="I1546" t="s">
        <v>36</v>
      </c>
      <c r="J1546" t="s">
        <v>19</v>
      </c>
      <c r="K1546">
        <v>651.63</v>
      </c>
      <c r="L1546">
        <v>52.52</v>
      </c>
      <c r="M1546" t="s">
        <v>19</v>
      </c>
      <c r="N1546">
        <v>8.0597885303009403E-2</v>
      </c>
      <c r="O1546" t="s">
        <v>11355</v>
      </c>
      <c r="P1546" t="s">
        <v>11356</v>
      </c>
      <c r="R1546" t="s">
        <v>11353</v>
      </c>
      <c r="S1546">
        <f>IF(SalesData[[#This Row],[Return Status]]="Returned",1,0)</f>
        <v>0</v>
      </c>
      <c r="U1546" s="2">
        <f>EOMONTH(SalesData[[#This Row],[Order Date]],0)</f>
        <v>44985</v>
      </c>
      <c r="V1546" s="9" t="str">
        <f>"Q"&amp;INT((MONTH(SalesData[[#This Row],[Order Date]])+2)/3)&amp;"-"&amp;YEAR(SalesData[[#This Row],[Order Date]])</f>
        <v>Q1-2023</v>
      </c>
    </row>
    <row r="1547" spans="1:22" x14ac:dyDescent="0.35">
      <c r="A1547" t="s">
        <v>1688</v>
      </c>
      <c r="B1547" s="1">
        <v>44973</v>
      </c>
      <c r="C1547" t="s">
        <v>194</v>
      </c>
      <c r="D1547" t="s">
        <v>39</v>
      </c>
      <c r="E1547">
        <v>3658540591</v>
      </c>
      <c r="F1547" t="s">
        <v>81</v>
      </c>
      <c r="G1547" t="s">
        <v>74</v>
      </c>
      <c r="H1547" t="s">
        <v>11357</v>
      </c>
      <c r="I1547" t="s">
        <v>36</v>
      </c>
      <c r="J1547" t="s">
        <v>18</v>
      </c>
      <c r="K1547">
        <v>645.91</v>
      </c>
      <c r="L1547">
        <v>134.08000000000001</v>
      </c>
      <c r="M1547" t="s">
        <v>19</v>
      </c>
      <c r="N1547">
        <v>0.20758309981266701</v>
      </c>
      <c r="O1547" t="s">
        <v>11355</v>
      </c>
      <c r="P1547" t="s">
        <v>11354</v>
      </c>
      <c r="R1547" t="s">
        <v>11353</v>
      </c>
      <c r="S1547">
        <f>IF(SalesData[[#This Row],[Return Status]]="Returned",1,0)</f>
        <v>0</v>
      </c>
      <c r="T1547">
        <v>2420.2800000000002</v>
      </c>
      <c r="U1547" s="2">
        <f>EOMONTH(SalesData[[#This Row],[Order Date]],0)</f>
        <v>44985</v>
      </c>
      <c r="V1547" s="9" t="str">
        <f>"Q"&amp;INT((MONTH(SalesData[[#This Row],[Order Date]])+2)/3)&amp;"-"&amp;YEAR(SalesData[[#This Row],[Order Date]])</f>
        <v>Q1-2023</v>
      </c>
    </row>
    <row r="1548" spans="1:22" x14ac:dyDescent="0.35">
      <c r="A1548" t="s">
        <v>1689</v>
      </c>
      <c r="B1548" s="1">
        <v>44969</v>
      </c>
      <c r="C1548" t="s">
        <v>97</v>
      </c>
      <c r="D1548" t="s">
        <v>27</v>
      </c>
      <c r="E1548">
        <v>3353597598</v>
      </c>
      <c r="F1548" t="s">
        <v>83</v>
      </c>
      <c r="G1548" t="s">
        <v>84</v>
      </c>
      <c r="H1548" t="s">
        <v>85</v>
      </c>
      <c r="I1548" t="s">
        <v>31</v>
      </c>
      <c r="J1548" t="s">
        <v>61</v>
      </c>
      <c r="K1548">
        <v>2980.17</v>
      </c>
      <c r="L1548">
        <v>826.64</v>
      </c>
      <c r="M1548" t="s">
        <v>62</v>
      </c>
      <c r="N1548">
        <v>0.27738014945456102</v>
      </c>
      <c r="O1548" t="s">
        <v>11351</v>
      </c>
      <c r="P1548" t="s">
        <v>11354</v>
      </c>
      <c r="R1548" t="s">
        <v>11353</v>
      </c>
      <c r="S1548">
        <f>IF(SalesData[[#This Row],[Return Status]]="Returned",1,0)</f>
        <v>0</v>
      </c>
      <c r="T1548">
        <v>847.14</v>
      </c>
      <c r="U1548" s="2">
        <f>EOMONTH(SalesData[[#This Row],[Order Date]],0)</f>
        <v>44985</v>
      </c>
      <c r="V1548" s="9" t="str">
        <f>"Q"&amp;INT((MONTH(SalesData[[#This Row],[Order Date]])+2)/3)&amp;"-"&amp;YEAR(SalesData[[#This Row],[Order Date]])</f>
        <v>Q1-2023</v>
      </c>
    </row>
    <row r="1549" spans="1:22" x14ac:dyDescent="0.35">
      <c r="A1549" t="s">
        <v>1690</v>
      </c>
      <c r="B1549" s="1">
        <v>44973</v>
      </c>
      <c r="C1549" t="s">
        <v>113</v>
      </c>
      <c r="D1549" t="s">
        <v>99</v>
      </c>
      <c r="E1549">
        <v>7630977398</v>
      </c>
      <c r="F1549" t="s">
        <v>127</v>
      </c>
      <c r="G1549" t="s">
        <v>29</v>
      </c>
      <c r="H1549" t="s">
        <v>30</v>
      </c>
      <c r="I1549" t="s">
        <v>31</v>
      </c>
      <c r="J1549" t="s">
        <v>62</v>
      </c>
      <c r="K1549">
        <v>3293.59</v>
      </c>
      <c r="L1549">
        <v>984.31</v>
      </c>
      <c r="M1549" t="s">
        <v>62</v>
      </c>
      <c r="N1549">
        <v>0.29885626322644898</v>
      </c>
      <c r="O1549" t="s">
        <v>11351</v>
      </c>
      <c r="P1549" t="s">
        <v>11354</v>
      </c>
      <c r="R1549" t="s">
        <v>11353</v>
      </c>
      <c r="S1549">
        <f>IF(SalesData[[#This Row],[Return Status]]="Returned",1,0)</f>
        <v>0</v>
      </c>
      <c r="T1549">
        <v>2788.38</v>
      </c>
      <c r="U1549" s="2">
        <f>EOMONTH(SalesData[[#This Row],[Order Date]],0)</f>
        <v>44985</v>
      </c>
      <c r="V1549" s="9" t="str">
        <f>"Q"&amp;INT((MONTH(SalesData[[#This Row],[Order Date]])+2)/3)&amp;"-"&amp;YEAR(SalesData[[#This Row],[Order Date]])</f>
        <v>Q1-2023</v>
      </c>
    </row>
    <row r="1550" spans="1:22" x14ac:dyDescent="0.35">
      <c r="A1550" t="s">
        <v>1691</v>
      </c>
      <c r="B1550" s="1">
        <v>44958</v>
      </c>
      <c r="C1550" t="s">
        <v>94</v>
      </c>
      <c r="D1550" t="s">
        <v>46</v>
      </c>
      <c r="E1550">
        <v>7296290107</v>
      </c>
      <c r="F1550" t="s">
        <v>88</v>
      </c>
      <c r="G1550" t="s">
        <v>89</v>
      </c>
      <c r="H1550" t="s">
        <v>90</v>
      </c>
      <c r="I1550" t="s">
        <v>31</v>
      </c>
      <c r="J1550" t="s">
        <v>62</v>
      </c>
      <c r="K1550">
        <v>1791.35</v>
      </c>
      <c r="L1550">
        <v>270.73</v>
      </c>
      <c r="M1550" t="s">
        <v>62</v>
      </c>
      <c r="N1550">
        <v>0.15113182795098701</v>
      </c>
      <c r="O1550" t="s">
        <v>11351</v>
      </c>
      <c r="P1550" t="s">
        <v>11352</v>
      </c>
      <c r="R1550" t="s">
        <v>11353</v>
      </c>
      <c r="S1550">
        <f>IF(SalesData[[#This Row],[Return Status]]="Returned",1,0)</f>
        <v>0</v>
      </c>
      <c r="T1550">
        <v>207.68</v>
      </c>
      <c r="U1550" s="2">
        <f>EOMONTH(SalesData[[#This Row],[Order Date]],0)</f>
        <v>44985</v>
      </c>
      <c r="V1550" s="9" t="str">
        <f>"Q"&amp;INT((MONTH(SalesData[[#This Row],[Order Date]])+2)/3)&amp;"-"&amp;YEAR(SalesData[[#This Row],[Order Date]])</f>
        <v>Q1-2023</v>
      </c>
    </row>
    <row r="1551" spans="1:22" x14ac:dyDescent="0.35">
      <c r="A1551" t="s">
        <v>1692</v>
      </c>
      <c r="B1551" s="1">
        <v>44969</v>
      </c>
      <c r="C1551" t="s">
        <v>111</v>
      </c>
      <c r="D1551" t="s">
        <v>80</v>
      </c>
      <c r="E1551">
        <v>7117753987</v>
      </c>
      <c r="F1551" t="s">
        <v>129</v>
      </c>
      <c r="G1551" t="s">
        <v>54</v>
      </c>
      <c r="H1551" t="s">
        <v>55</v>
      </c>
      <c r="I1551" t="s">
        <v>31</v>
      </c>
      <c r="J1551" t="s">
        <v>19</v>
      </c>
      <c r="K1551">
        <v>3359.57</v>
      </c>
      <c r="L1551">
        <v>991.74</v>
      </c>
      <c r="M1551" t="s">
        <v>19</v>
      </c>
      <c r="N1551">
        <v>0.29519849266423998</v>
      </c>
      <c r="O1551" t="s">
        <v>11351</v>
      </c>
      <c r="P1551" t="s">
        <v>11354</v>
      </c>
      <c r="R1551" t="s">
        <v>11353</v>
      </c>
      <c r="S1551">
        <f>IF(SalesData[[#This Row],[Return Status]]="Returned",1,0)</f>
        <v>0</v>
      </c>
      <c r="U1551" s="2">
        <f>EOMONTH(SalesData[[#This Row],[Order Date]],0)</f>
        <v>44985</v>
      </c>
      <c r="V1551" s="9" t="str">
        <f>"Q"&amp;INT((MONTH(SalesData[[#This Row],[Order Date]])+2)/3)&amp;"-"&amp;YEAR(SalesData[[#This Row],[Order Date]])</f>
        <v>Q1-2023</v>
      </c>
    </row>
    <row r="1552" spans="1:22" x14ac:dyDescent="0.35">
      <c r="A1552" t="s">
        <v>1693</v>
      </c>
      <c r="B1552" s="1">
        <v>44982</v>
      </c>
      <c r="C1552" t="s">
        <v>92</v>
      </c>
      <c r="D1552" t="s">
        <v>46</v>
      </c>
      <c r="E1552">
        <v>5365972683</v>
      </c>
      <c r="F1552" t="s">
        <v>120</v>
      </c>
      <c r="G1552" t="s">
        <v>141</v>
      </c>
      <c r="H1552" t="s">
        <v>121</v>
      </c>
      <c r="I1552" t="s">
        <v>17</v>
      </c>
      <c r="J1552" t="s">
        <v>62</v>
      </c>
      <c r="K1552">
        <v>1759.02</v>
      </c>
      <c r="L1552">
        <v>431.53</v>
      </c>
      <c r="M1552" t="s">
        <v>62</v>
      </c>
      <c r="N1552">
        <v>0.24532410091983001</v>
      </c>
      <c r="O1552" t="s">
        <v>11351</v>
      </c>
      <c r="P1552" t="s">
        <v>11354</v>
      </c>
      <c r="R1552" t="s">
        <v>11353</v>
      </c>
      <c r="S1552">
        <f>IF(SalesData[[#This Row],[Return Status]]="Returned",1,0)</f>
        <v>0</v>
      </c>
      <c r="T1552">
        <v>2793.38</v>
      </c>
      <c r="U1552" s="2">
        <f>EOMONTH(SalesData[[#This Row],[Order Date]],0)</f>
        <v>44985</v>
      </c>
      <c r="V1552" s="9" t="str">
        <f>"Q"&amp;INT((MONTH(SalesData[[#This Row],[Order Date]])+2)/3)&amp;"-"&amp;YEAR(SalesData[[#This Row],[Order Date]])</f>
        <v>Q1-2023</v>
      </c>
    </row>
    <row r="1553" spans="1:22" x14ac:dyDescent="0.35">
      <c r="A1553" t="s">
        <v>1694</v>
      </c>
      <c r="B1553" s="1">
        <v>44979</v>
      </c>
      <c r="C1553" t="s">
        <v>87</v>
      </c>
      <c r="D1553" t="s">
        <v>99</v>
      </c>
      <c r="E1553">
        <v>8702785379</v>
      </c>
      <c r="F1553" t="s">
        <v>47</v>
      </c>
      <c r="G1553" t="s">
        <v>23</v>
      </c>
      <c r="H1553" t="s">
        <v>24</v>
      </c>
      <c r="I1553" t="s">
        <v>17</v>
      </c>
      <c r="J1553" t="s">
        <v>19</v>
      </c>
      <c r="K1553">
        <v>1564.7</v>
      </c>
      <c r="L1553">
        <v>141.02000000000001</v>
      </c>
      <c r="M1553" t="s">
        <v>19</v>
      </c>
      <c r="N1553">
        <v>9.0125902728957596E-2</v>
      </c>
      <c r="O1553" t="s">
        <v>11351</v>
      </c>
      <c r="P1553" t="s">
        <v>11356</v>
      </c>
      <c r="R1553" t="s">
        <v>11353</v>
      </c>
      <c r="S1553">
        <f>IF(SalesData[[#This Row],[Return Status]]="Returned",1,0)</f>
        <v>0</v>
      </c>
      <c r="T1553">
        <v>2821.33</v>
      </c>
      <c r="U1553" s="2">
        <f>EOMONTH(SalesData[[#This Row],[Order Date]],0)</f>
        <v>44985</v>
      </c>
      <c r="V1553" s="9" t="str">
        <f>"Q"&amp;INT((MONTH(SalesData[[#This Row],[Order Date]])+2)/3)&amp;"-"&amp;YEAR(SalesData[[#This Row],[Order Date]])</f>
        <v>Q1-2023</v>
      </c>
    </row>
    <row r="1554" spans="1:22" x14ac:dyDescent="0.35">
      <c r="A1554" t="s">
        <v>1695</v>
      </c>
      <c r="B1554" s="1">
        <v>44978</v>
      </c>
      <c r="C1554" t="s">
        <v>49</v>
      </c>
      <c r="D1554" t="s">
        <v>99</v>
      </c>
      <c r="E1554">
        <v>684836816</v>
      </c>
      <c r="F1554" t="s">
        <v>109</v>
      </c>
      <c r="G1554" t="s">
        <v>59</v>
      </c>
      <c r="H1554" t="s">
        <v>60</v>
      </c>
      <c r="I1554" t="s">
        <v>31</v>
      </c>
      <c r="J1554" t="s">
        <v>62</v>
      </c>
      <c r="K1554">
        <v>248.72</v>
      </c>
      <c r="L1554">
        <v>34.26</v>
      </c>
      <c r="M1554" t="s">
        <v>62</v>
      </c>
      <c r="N1554">
        <v>0.13774525570923099</v>
      </c>
      <c r="O1554" t="s">
        <v>11361</v>
      </c>
      <c r="P1554" t="s">
        <v>11352</v>
      </c>
      <c r="R1554" t="s">
        <v>11353</v>
      </c>
      <c r="S1554">
        <f>IF(SalesData[[#This Row],[Return Status]]="Returned",1,0)</f>
        <v>0</v>
      </c>
      <c r="T1554">
        <v>2183.56</v>
      </c>
      <c r="U1554" s="2">
        <f>EOMONTH(SalesData[[#This Row],[Order Date]],0)</f>
        <v>44985</v>
      </c>
      <c r="V1554" s="9" t="str">
        <f>"Q"&amp;INT((MONTH(SalesData[[#This Row],[Order Date]])+2)/3)&amp;"-"&amp;YEAR(SalesData[[#This Row],[Order Date]])</f>
        <v>Q1-2023</v>
      </c>
    </row>
    <row r="1555" spans="1:22" x14ac:dyDescent="0.35">
      <c r="A1555" t="s">
        <v>1696</v>
      </c>
      <c r="B1555" s="1">
        <v>44975</v>
      </c>
      <c r="C1555" t="s">
        <v>149</v>
      </c>
      <c r="D1555" t="s">
        <v>27</v>
      </c>
      <c r="E1555">
        <v>4105772504</v>
      </c>
      <c r="F1555" t="s">
        <v>222</v>
      </c>
      <c r="G1555" t="s">
        <v>164</v>
      </c>
      <c r="H1555" t="s">
        <v>165</v>
      </c>
      <c r="I1555" t="s">
        <v>36</v>
      </c>
      <c r="J1555" t="s">
        <v>65</v>
      </c>
      <c r="K1555">
        <v>148.44</v>
      </c>
      <c r="L1555">
        <v>26.12</v>
      </c>
      <c r="M1555" t="s">
        <v>65</v>
      </c>
      <c r="N1555">
        <v>0.17596335219617401</v>
      </c>
      <c r="O1555" t="s">
        <v>11361</v>
      </c>
      <c r="P1555" t="s">
        <v>11352</v>
      </c>
      <c r="R1555" t="s">
        <v>11353</v>
      </c>
      <c r="S1555">
        <f>IF(SalesData[[#This Row],[Return Status]]="Returned",1,0)</f>
        <v>0</v>
      </c>
      <c r="U1555" s="2">
        <f>EOMONTH(SalesData[[#This Row],[Order Date]],0)</f>
        <v>44985</v>
      </c>
      <c r="V1555" s="9" t="str">
        <f>"Q"&amp;INT((MONTH(SalesData[[#This Row],[Order Date]])+2)/3)&amp;"-"&amp;YEAR(SalesData[[#This Row],[Order Date]])</f>
        <v>Q1-2023</v>
      </c>
    </row>
    <row r="1556" spans="1:22" x14ac:dyDescent="0.35">
      <c r="A1556" t="s">
        <v>1697</v>
      </c>
      <c r="B1556" s="1">
        <v>44979</v>
      </c>
      <c r="C1556" t="s">
        <v>49</v>
      </c>
      <c r="D1556" t="s">
        <v>27</v>
      </c>
      <c r="E1556">
        <v>7208024104</v>
      </c>
      <c r="F1556" t="s">
        <v>172</v>
      </c>
      <c r="G1556" t="s">
        <v>141</v>
      </c>
      <c r="H1556" t="s">
        <v>11357</v>
      </c>
      <c r="I1556" t="s">
        <v>17</v>
      </c>
      <c r="J1556" t="s">
        <v>62</v>
      </c>
      <c r="K1556">
        <v>2907.67</v>
      </c>
      <c r="L1556">
        <v>179.04</v>
      </c>
      <c r="M1556" t="s">
        <v>62</v>
      </c>
      <c r="N1556">
        <v>6.15750755759766E-2</v>
      </c>
      <c r="O1556" t="s">
        <v>11351</v>
      </c>
      <c r="P1556" t="s">
        <v>11356</v>
      </c>
      <c r="R1556" t="s">
        <v>11353</v>
      </c>
      <c r="S1556">
        <f>IF(SalesData[[#This Row],[Return Status]]="Returned",1,0)</f>
        <v>0</v>
      </c>
      <c r="T1556">
        <v>2793.38</v>
      </c>
      <c r="U1556" s="2">
        <f>EOMONTH(SalesData[[#This Row],[Order Date]],0)</f>
        <v>44985</v>
      </c>
      <c r="V1556" s="9" t="str">
        <f>"Q"&amp;INT((MONTH(SalesData[[#This Row],[Order Date]])+2)/3)&amp;"-"&amp;YEAR(SalesData[[#This Row],[Order Date]])</f>
        <v>Q1-2023</v>
      </c>
    </row>
    <row r="1557" spans="1:22" x14ac:dyDescent="0.35">
      <c r="A1557" t="s">
        <v>1698</v>
      </c>
      <c r="B1557" s="1">
        <v>44963</v>
      </c>
      <c r="C1557" t="s">
        <v>111</v>
      </c>
      <c r="D1557" t="s">
        <v>13</v>
      </c>
      <c r="E1557">
        <v>3404750004</v>
      </c>
      <c r="F1557" t="s">
        <v>312</v>
      </c>
      <c r="G1557" t="s">
        <v>141</v>
      </c>
      <c r="H1557" t="s">
        <v>121</v>
      </c>
      <c r="I1557" t="s">
        <v>17</v>
      </c>
      <c r="J1557" t="s">
        <v>65</v>
      </c>
      <c r="K1557">
        <v>668.01</v>
      </c>
      <c r="L1557">
        <v>106.17</v>
      </c>
      <c r="M1557" t="s">
        <v>65</v>
      </c>
      <c r="N1557">
        <v>0.158934746485831</v>
      </c>
      <c r="O1557" t="s">
        <v>11355</v>
      </c>
      <c r="P1557" t="s">
        <v>11352</v>
      </c>
      <c r="R1557" t="s">
        <v>11353</v>
      </c>
      <c r="S1557">
        <f>IF(SalesData[[#This Row],[Return Status]]="Returned",1,0)</f>
        <v>0</v>
      </c>
      <c r="T1557">
        <v>2793.38</v>
      </c>
      <c r="U1557" s="2">
        <f>EOMONTH(SalesData[[#This Row],[Order Date]],0)</f>
        <v>44985</v>
      </c>
      <c r="V1557" s="9" t="str">
        <f>"Q"&amp;INT((MONTH(SalesData[[#This Row],[Order Date]])+2)/3)&amp;"-"&amp;YEAR(SalesData[[#This Row],[Order Date]])</f>
        <v>Q1-2023</v>
      </c>
    </row>
    <row r="1558" spans="1:22" x14ac:dyDescent="0.35">
      <c r="A1558" t="s">
        <v>1699</v>
      </c>
      <c r="B1558" s="1">
        <v>44959</v>
      </c>
      <c r="C1558" t="s">
        <v>188</v>
      </c>
      <c r="D1558" t="s">
        <v>99</v>
      </c>
      <c r="E1558">
        <v>5658036383</v>
      </c>
      <c r="F1558" t="s">
        <v>40</v>
      </c>
      <c r="G1558" t="s">
        <v>69</v>
      </c>
      <c r="H1558" t="s">
        <v>11357</v>
      </c>
      <c r="I1558" t="s">
        <v>31</v>
      </c>
      <c r="J1558" t="s">
        <v>65</v>
      </c>
      <c r="K1558">
        <v>1639.53</v>
      </c>
      <c r="L1558">
        <v>274.94</v>
      </c>
      <c r="M1558" t="s">
        <v>65</v>
      </c>
      <c r="N1558">
        <v>0.167694400224455</v>
      </c>
      <c r="O1558" t="s">
        <v>11351</v>
      </c>
      <c r="P1558" t="s">
        <v>11352</v>
      </c>
      <c r="R1558" t="s">
        <v>11353</v>
      </c>
      <c r="S1558">
        <f>IF(SalesData[[#This Row],[Return Status]]="Returned",1,0)</f>
        <v>0</v>
      </c>
      <c r="T1558">
        <v>2081.52</v>
      </c>
      <c r="U1558" s="2">
        <f>EOMONTH(SalesData[[#This Row],[Order Date]],0)</f>
        <v>44985</v>
      </c>
      <c r="V1558" s="9" t="str">
        <f>"Q"&amp;INT((MONTH(SalesData[[#This Row],[Order Date]])+2)/3)&amp;"-"&amp;YEAR(SalesData[[#This Row],[Order Date]])</f>
        <v>Q1-2023</v>
      </c>
    </row>
    <row r="1559" spans="1:22" x14ac:dyDescent="0.35">
      <c r="A1559" t="s">
        <v>1700</v>
      </c>
      <c r="B1559" s="1">
        <v>44968</v>
      </c>
      <c r="C1559" t="s">
        <v>111</v>
      </c>
      <c r="D1559" t="s">
        <v>145</v>
      </c>
      <c r="E1559">
        <v>4496639000</v>
      </c>
      <c r="F1559" t="s">
        <v>95</v>
      </c>
      <c r="G1559" t="s">
        <v>59</v>
      </c>
      <c r="H1559" t="s">
        <v>60</v>
      </c>
      <c r="I1559" t="s">
        <v>31</v>
      </c>
      <c r="J1559" t="s">
        <v>65</v>
      </c>
      <c r="K1559">
        <v>1380.66</v>
      </c>
      <c r="L1559">
        <v>404.09</v>
      </c>
      <c r="M1559" t="s">
        <v>65</v>
      </c>
      <c r="N1559">
        <v>0.29267886373183799</v>
      </c>
      <c r="O1559" t="s">
        <v>11351</v>
      </c>
      <c r="P1559" t="s">
        <v>11354</v>
      </c>
      <c r="R1559" t="s">
        <v>11353</v>
      </c>
      <c r="S1559">
        <f>IF(SalesData[[#This Row],[Return Status]]="Returned",1,0)</f>
        <v>0</v>
      </c>
      <c r="T1559">
        <v>2183.56</v>
      </c>
      <c r="U1559" s="2">
        <f>EOMONTH(SalesData[[#This Row],[Order Date]],0)</f>
        <v>44985</v>
      </c>
      <c r="V1559" s="9" t="str">
        <f>"Q"&amp;INT((MONTH(SalesData[[#This Row],[Order Date]])+2)/3)&amp;"-"&amp;YEAR(SalesData[[#This Row],[Order Date]])</f>
        <v>Q1-2023</v>
      </c>
    </row>
    <row r="1560" spans="1:22" x14ac:dyDescent="0.35">
      <c r="A1560" t="s">
        <v>1701</v>
      </c>
      <c r="B1560" s="1">
        <v>44978</v>
      </c>
      <c r="C1560" t="s">
        <v>77</v>
      </c>
      <c r="D1560" t="s">
        <v>46</v>
      </c>
      <c r="E1560">
        <v>9617099873</v>
      </c>
      <c r="F1560" t="s">
        <v>120</v>
      </c>
      <c r="G1560" t="s">
        <v>141</v>
      </c>
      <c r="H1560" t="s">
        <v>121</v>
      </c>
      <c r="I1560" t="s">
        <v>17</v>
      </c>
      <c r="J1560" t="s">
        <v>19</v>
      </c>
      <c r="K1560">
        <v>4439.95</v>
      </c>
      <c r="L1560">
        <v>1295.58</v>
      </c>
      <c r="M1560" t="s">
        <v>19</v>
      </c>
      <c r="N1560">
        <v>0.291800583339902</v>
      </c>
      <c r="O1560" t="s">
        <v>11351</v>
      </c>
      <c r="P1560" t="s">
        <v>11354</v>
      </c>
      <c r="R1560" t="s">
        <v>11353</v>
      </c>
      <c r="S1560">
        <f>IF(SalesData[[#This Row],[Return Status]]="Returned",1,0)</f>
        <v>0</v>
      </c>
      <c r="T1560">
        <v>2793.38</v>
      </c>
      <c r="U1560" s="2">
        <f>EOMONTH(SalesData[[#This Row],[Order Date]],0)</f>
        <v>44985</v>
      </c>
      <c r="V1560" s="9" t="str">
        <f>"Q"&amp;INT((MONTH(SalesData[[#This Row],[Order Date]])+2)/3)&amp;"-"&amp;YEAR(SalesData[[#This Row],[Order Date]])</f>
        <v>Q1-2023</v>
      </c>
    </row>
    <row r="1561" spans="1:22" x14ac:dyDescent="0.35">
      <c r="A1561" t="s">
        <v>1702</v>
      </c>
      <c r="B1561" s="1">
        <v>44968</v>
      </c>
      <c r="C1561" t="s">
        <v>205</v>
      </c>
      <c r="D1561" t="s">
        <v>145</v>
      </c>
      <c r="E1561">
        <v>8150164546</v>
      </c>
      <c r="F1561" t="s">
        <v>185</v>
      </c>
      <c r="G1561" t="s">
        <v>164</v>
      </c>
      <c r="H1561" t="s">
        <v>165</v>
      </c>
      <c r="I1561" t="s">
        <v>36</v>
      </c>
      <c r="J1561" t="s">
        <v>65</v>
      </c>
      <c r="K1561">
        <v>1110.8</v>
      </c>
      <c r="L1561">
        <v>65.72</v>
      </c>
      <c r="M1561" t="s">
        <v>65</v>
      </c>
      <c r="N1561">
        <v>5.9164566078501998E-2</v>
      </c>
      <c r="O1561" t="s">
        <v>11351</v>
      </c>
      <c r="P1561" t="s">
        <v>11356</v>
      </c>
      <c r="R1561" t="s">
        <v>11353</v>
      </c>
      <c r="S1561">
        <f>IF(SalesData[[#This Row],[Return Status]]="Returned",1,0)</f>
        <v>0</v>
      </c>
      <c r="U1561" s="2">
        <f>EOMONTH(SalesData[[#This Row],[Order Date]],0)</f>
        <v>44985</v>
      </c>
      <c r="V1561" s="9" t="str">
        <f>"Q"&amp;INT((MONTH(SalesData[[#This Row],[Order Date]])+2)/3)&amp;"-"&amp;YEAR(SalesData[[#This Row],[Order Date]])</f>
        <v>Q1-2023</v>
      </c>
    </row>
    <row r="1562" spans="1:22" x14ac:dyDescent="0.35">
      <c r="A1562" t="s">
        <v>1703</v>
      </c>
      <c r="B1562" s="1">
        <v>44979</v>
      </c>
      <c r="C1562" t="s">
        <v>132</v>
      </c>
      <c r="D1562" t="s">
        <v>27</v>
      </c>
      <c r="E1562">
        <v>7947450809</v>
      </c>
      <c r="F1562" t="s">
        <v>47</v>
      </c>
      <c r="G1562" t="s">
        <v>23</v>
      </c>
      <c r="H1562" t="s">
        <v>11357</v>
      </c>
      <c r="I1562" t="s">
        <v>17</v>
      </c>
      <c r="J1562" t="s">
        <v>19</v>
      </c>
      <c r="K1562">
        <v>465.97</v>
      </c>
      <c r="L1562">
        <v>56.36</v>
      </c>
      <c r="M1562" t="s">
        <v>19</v>
      </c>
      <c r="N1562">
        <v>0.12095199261755001</v>
      </c>
      <c r="O1562" t="s">
        <v>11361</v>
      </c>
      <c r="P1562" t="s">
        <v>11352</v>
      </c>
      <c r="R1562" t="s">
        <v>11353</v>
      </c>
      <c r="S1562">
        <f>IF(SalesData[[#This Row],[Return Status]]="Returned",1,0)</f>
        <v>0</v>
      </c>
      <c r="T1562">
        <v>2821.33</v>
      </c>
      <c r="U1562" s="2">
        <f>EOMONTH(SalesData[[#This Row],[Order Date]],0)</f>
        <v>44985</v>
      </c>
      <c r="V1562" s="9" t="str">
        <f>"Q"&amp;INT((MONTH(SalesData[[#This Row],[Order Date]])+2)/3)&amp;"-"&amp;YEAR(SalesData[[#This Row],[Order Date]])</f>
        <v>Q1-2023</v>
      </c>
    </row>
    <row r="1563" spans="1:22" x14ac:dyDescent="0.35">
      <c r="A1563" t="s">
        <v>1704</v>
      </c>
      <c r="B1563" s="1">
        <v>44971</v>
      </c>
      <c r="C1563" t="s">
        <v>38</v>
      </c>
      <c r="D1563" t="s">
        <v>72</v>
      </c>
      <c r="E1563">
        <v>7165044152</v>
      </c>
      <c r="F1563" t="s">
        <v>238</v>
      </c>
      <c r="G1563" t="s">
        <v>74</v>
      </c>
      <c r="H1563" t="s">
        <v>75</v>
      </c>
      <c r="I1563" t="s">
        <v>36</v>
      </c>
      <c r="J1563" t="s">
        <v>43</v>
      </c>
      <c r="K1563">
        <v>3005.98</v>
      </c>
      <c r="L1563">
        <v>732.61</v>
      </c>
      <c r="M1563" t="s">
        <v>43</v>
      </c>
      <c r="N1563">
        <v>0.24371752307067901</v>
      </c>
      <c r="O1563" t="s">
        <v>11351</v>
      </c>
      <c r="P1563" t="s">
        <v>11354</v>
      </c>
      <c r="R1563" t="s">
        <v>11353</v>
      </c>
      <c r="S1563">
        <f>IF(SalesData[[#This Row],[Return Status]]="Returned",1,0)</f>
        <v>0</v>
      </c>
      <c r="T1563">
        <v>2420.2800000000002</v>
      </c>
      <c r="U1563" s="2">
        <f>EOMONTH(SalesData[[#This Row],[Order Date]],0)</f>
        <v>44985</v>
      </c>
      <c r="V1563" s="9" t="str">
        <f>"Q"&amp;INT((MONTH(SalesData[[#This Row],[Order Date]])+2)/3)&amp;"-"&amp;YEAR(SalesData[[#This Row],[Order Date]])</f>
        <v>Q1-2023</v>
      </c>
    </row>
    <row r="1564" spans="1:22" x14ac:dyDescent="0.35">
      <c r="A1564" t="s">
        <v>1705</v>
      </c>
      <c r="B1564" s="1">
        <v>44975</v>
      </c>
      <c r="C1564" t="s">
        <v>87</v>
      </c>
      <c r="D1564" t="s">
        <v>39</v>
      </c>
      <c r="E1564">
        <v>8049876209</v>
      </c>
      <c r="F1564" t="s">
        <v>40</v>
      </c>
      <c r="G1564" t="s">
        <v>69</v>
      </c>
      <c r="H1564" t="s">
        <v>41</v>
      </c>
      <c r="I1564" t="s">
        <v>31</v>
      </c>
      <c r="J1564" t="s">
        <v>42</v>
      </c>
      <c r="K1564">
        <v>3684.99</v>
      </c>
      <c r="L1564">
        <v>421.43</v>
      </c>
      <c r="M1564" t="s">
        <v>43</v>
      </c>
      <c r="N1564">
        <v>0.11436394671356</v>
      </c>
      <c r="O1564" t="s">
        <v>11351</v>
      </c>
      <c r="P1564" t="s">
        <v>11352</v>
      </c>
      <c r="R1564" t="s">
        <v>11353</v>
      </c>
      <c r="S1564">
        <f>IF(SalesData[[#This Row],[Return Status]]="Returned",1,0)</f>
        <v>0</v>
      </c>
      <c r="T1564">
        <v>2081.52</v>
      </c>
      <c r="U1564" s="2">
        <f>EOMONTH(SalesData[[#This Row],[Order Date]],0)</f>
        <v>44985</v>
      </c>
      <c r="V1564" s="9" t="str">
        <f>"Q"&amp;INT((MONTH(SalesData[[#This Row],[Order Date]])+2)/3)&amp;"-"&amp;YEAR(SalesData[[#This Row],[Order Date]])</f>
        <v>Q1-2023</v>
      </c>
    </row>
    <row r="1565" spans="1:22" x14ac:dyDescent="0.35">
      <c r="A1565" t="s">
        <v>1706</v>
      </c>
      <c r="B1565" s="1">
        <v>44978</v>
      </c>
      <c r="C1565" t="s">
        <v>12</v>
      </c>
      <c r="D1565" t="s">
        <v>72</v>
      </c>
      <c r="E1565">
        <v>6440261353</v>
      </c>
      <c r="F1565" t="s">
        <v>357</v>
      </c>
      <c r="G1565" t="s">
        <v>164</v>
      </c>
      <c r="H1565" t="s">
        <v>165</v>
      </c>
      <c r="I1565" t="s">
        <v>36</v>
      </c>
      <c r="J1565" t="s">
        <v>19</v>
      </c>
      <c r="K1565">
        <v>734.02</v>
      </c>
      <c r="L1565">
        <v>209.24</v>
      </c>
      <c r="M1565" t="s">
        <v>19</v>
      </c>
      <c r="N1565">
        <v>0.28506035257894902</v>
      </c>
      <c r="O1565" t="s">
        <v>11355</v>
      </c>
      <c r="P1565" t="s">
        <v>11354</v>
      </c>
      <c r="R1565" t="s">
        <v>11353</v>
      </c>
      <c r="S1565">
        <f>IF(SalesData[[#This Row],[Return Status]]="Returned",1,0)</f>
        <v>0</v>
      </c>
      <c r="U1565" s="2">
        <f>EOMONTH(SalesData[[#This Row],[Order Date]],0)</f>
        <v>44985</v>
      </c>
      <c r="V1565" s="9" t="str">
        <f>"Q"&amp;INT((MONTH(SalesData[[#This Row],[Order Date]])+2)/3)&amp;"-"&amp;YEAR(SalesData[[#This Row],[Order Date]])</f>
        <v>Q1-2023</v>
      </c>
    </row>
    <row r="1566" spans="1:22" x14ac:dyDescent="0.35">
      <c r="A1566" t="s">
        <v>1707</v>
      </c>
      <c r="B1566" s="1">
        <v>44968</v>
      </c>
      <c r="C1566" t="s">
        <v>106</v>
      </c>
      <c r="D1566" t="s">
        <v>13</v>
      </c>
      <c r="E1566">
        <v>954252750</v>
      </c>
      <c r="F1566" t="s">
        <v>107</v>
      </c>
      <c r="G1566" t="s">
        <v>15</v>
      </c>
      <c r="H1566" t="s">
        <v>16</v>
      </c>
      <c r="I1566" t="s">
        <v>17</v>
      </c>
      <c r="J1566" t="s">
        <v>61</v>
      </c>
      <c r="K1566">
        <v>3243.21</v>
      </c>
      <c r="L1566">
        <v>557.54</v>
      </c>
      <c r="M1566" t="s">
        <v>62</v>
      </c>
      <c r="N1566">
        <v>0.171909928743436</v>
      </c>
      <c r="O1566" t="s">
        <v>11351</v>
      </c>
      <c r="P1566" t="s">
        <v>11352</v>
      </c>
      <c r="R1566" t="s">
        <v>11353</v>
      </c>
      <c r="S1566">
        <f>IF(SalesData[[#This Row],[Return Status]]="Returned",1,0)</f>
        <v>0</v>
      </c>
      <c r="T1566">
        <v>2085.91</v>
      </c>
      <c r="U1566" s="2">
        <f>EOMONTH(SalesData[[#This Row],[Order Date]],0)</f>
        <v>44985</v>
      </c>
      <c r="V1566" s="9" t="str">
        <f>"Q"&amp;INT((MONTH(SalesData[[#This Row],[Order Date]])+2)/3)&amp;"-"&amp;YEAR(SalesData[[#This Row],[Order Date]])</f>
        <v>Q1-2023</v>
      </c>
    </row>
    <row r="1567" spans="1:22" x14ac:dyDescent="0.35">
      <c r="A1567" t="s">
        <v>1708</v>
      </c>
      <c r="B1567" s="1">
        <v>44965</v>
      </c>
      <c r="C1567" t="s">
        <v>139</v>
      </c>
      <c r="D1567" t="s">
        <v>46</v>
      </c>
      <c r="E1567">
        <v>2937813267</v>
      </c>
      <c r="F1567" t="s">
        <v>58</v>
      </c>
      <c r="G1567" t="s">
        <v>59</v>
      </c>
      <c r="H1567" t="s">
        <v>60</v>
      </c>
      <c r="I1567" t="s">
        <v>31</v>
      </c>
      <c r="J1567" t="s">
        <v>62</v>
      </c>
      <c r="K1567">
        <v>2255.15</v>
      </c>
      <c r="L1567">
        <v>625.33000000000004</v>
      </c>
      <c r="M1567" t="s">
        <v>62</v>
      </c>
      <c r="N1567">
        <v>0.277289758996076</v>
      </c>
      <c r="O1567" t="s">
        <v>11351</v>
      </c>
      <c r="P1567" t="s">
        <v>11354</v>
      </c>
      <c r="R1567" t="s">
        <v>11353</v>
      </c>
      <c r="S1567">
        <f>IF(SalesData[[#This Row],[Return Status]]="Returned",1,0)</f>
        <v>0</v>
      </c>
      <c r="T1567">
        <v>2183.56</v>
      </c>
      <c r="U1567" s="2">
        <f>EOMONTH(SalesData[[#This Row],[Order Date]],0)</f>
        <v>44985</v>
      </c>
      <c r="V1567" s="9" t="str">
        <f>"Q"&amp;INT((MONTH(SalesData[[#This Row],[Order Date]])+2)/3)&amp;"-"&amp;YEAR(SalesData[[#This Row],[Order Date]])</f>
        <v>Q1-2023</v>
      </c>
    </row>
    <row r="1568" spans="1:22" x14ac:dyDescent="0.35">
      <c r="A1568" t="s">
        <v>1709</v>
      </c>
      <c r="B1568" s="1">
        <v>44974</v>
      </c>
      <c r="C1568" t="s">
        <v>149</v>
      </c>
      <c r="D1568" t="s">
        <v>80</v>
      </c>
      <c r="E1568">
        <v>8774929449</v>
      </c>
      <c r="F1568" t="s">
        <v>103</v>
      </c>
      <c r="G1568" t="s">
        <v>23</v>
      </c>
      <c r="H1568" t="s">
        <v>24</v>
      </c>
      <c r="I1568" t="s">
        <v>17</v>
      </c>
      <c r="J1568" t="s">
        <v>62</v>
      </c>
      <c r="K1568">
        <v>801.78</v>
      </c>
      <c r="L1568">
        <v>211.6</v>
      </c>
      <c r="M1568" t="s">
        <v>62</v>
      </c>
      <c r="N1568">
        <v>0.263912794033276</v>
      </c>
      <c r="O1568" t="s">
        <v>11355</v>
      </c>
      <c r="P1568" t="s">
        <v>11354</v>
      </c>
      <c r="R1568" t="s">
        <v>11353</v>
      </c>
      <c r="S1568">
        <f>IF(SalesData[[#This Row],[Return Status]]="Returned",1,0)</f>
        <v>0</v>
      </c>
      <c r="T1568">
        <v>2821.33</v>
      </c>
      <c r="U1568" s="2">
        <f>EOMONTH(SalesData[[#This Row],[Order Date]],0)</f>
        <v>44985</v>
      </c>
      <c r="V1568" s="9" t="str">
        <f>"Q"&amp;INT((MONTH(SalesData[[#This Row],[Order Date]])+2)/3)&amp;"-"&amp;YEAR(SalesData[[#This Row],[Order Date]])</f>
        <v>Q1-2023</v>
      </c>
    </row>
    <row r="1569" spans="1:22" x14ac:dyDescent="0.35">
      <c r="A1569" t="s">
        <v>1710</v>
      </c>
      <c r="B1569" s="1">
        <v>44977</v>
      </c>
      <c r="C1569" t="s">
        <v>106</v>
      </c>
      <c r="D1569" t="s">
        <v>80</v>
      </c>
      <c r="E1569">
        <v>6783203161</v>
      </c>
      <c r="F1569" t="s">
        <v>22</v>
      </c>
      <c r="G1569" t="s">
        <v>23</v>
      </c>
      <c r="H1569" t="s">
        <v>24</v>
      </c>
      <c r="I1569" t="s">
        <v>17</v>
      </c>
      <c r="J1569" t="s">
        <v>65</v>
      </c>
      <c r="K1569">
        <v>1231.76</v>
      </c>
      <c r="L1569">
        <v>50.67</v>
      </c>
      <c r="M1569" t="s">
        <v>65</v>
      </c>
      <c r="N1569">
        <v>4.1136260310450097E-2</v>
      </c>
      <c r="O1569" t="s">
        <v>11351</v>
      </c>
      <c r="P1569" t="s">
        <v>11356</v>
      </c>
      <c r="R1569" t="s">
        <v>11353</v>
      </c>
      <c r="S1569">
        <f>IF(SalesData[[#This Row],[Return Status]]="Returned",1,0)</f>
        <v>0</v>
      </c>
      <c r="T1569">
        <v>2821.33</v>
      </c>
      <c r="U1569" s="2">
        <f>EOMONTH(SalesData[[#This Row],[Order Date]],0)</f>
        <v>44985</v>
      </c>
      <c r="V1569" s="9" t="str">
        <f>"Q"&amp;INT((MONTH(SalesData[[#This Row],[Order Date]])+2)/3)&amp;"-"&amp;YEAR(SalesData[[#This Row],[Order Date]])</f>
        <v>Q1-2023</v>
      </c>
    </row>
    <row r="1570" spans="1:22" x14ac:dyDescent="0.35">
      <c r="A1570" t="s">
        <v>1711</v>
      </c>
      <c r="B1570" s="1">
        <v>44968</v>
      </c>
      <c r="C1570" t="s">
        <v>49</v>
      </c>
      <c r="D1570" t="s">
        <v>13</v>
      </c>
      <c r="E1570">
        <v>8016648023</v>
      </c>
      <c r="F1570" t="s">
        <v>78</v>
      </c>
      <c r="G1570" t="s">
        <v>11362</v>
      </c>
      <c r="H1570" t="s">
        <v>16</v>
      </c>
      <c r="I1570" t="s">
        <v>17</v>
      </c>
      <c r="J1570" t="s">
        <v>42</v>
      </c>
      <c r="K1570">
        <v>2513.65</v>
      </c>
      <c r="L1570">
        <v>643.16</v>
      </c>
      <c r="M1570" t="s">
        <v>43</v>
      </c>
      <c r="N1570">
        <v>0.25586696636365402</v>
      </c>
      <c r="O1570" t="s">
        <v>11351</v>
      </c>
      <c r="P1570" t="s">
        <v>11354</v>
      </c>
      <c r="R1570" t="s">
        <v>11353</v>
      </c>
      <c r="S1570">
        <f>IF(SalesData[[#This Row],[Return Status]]="Returned",1,0)</f>
        <v>0</v>
      </c>
      <c r="U1570" s="2">
        <f>EOMONTH(SalesData[[#This Row],[Order Date]],0)</f>
        <v>44985</v>
      </c>
      <c r="V1570" s="9" t="str">
        <f>"Q"&amp;INT((MONTH(SalesData[[#This Row],[Order Date]])+2)/3)&amp;"-"&amp;YEAR(SalesData[[#This Row],[Order Date]])</f>
        <v>Q1-2023</v>
      </c>
    </row>
    <row r="1571" spans="1:22" x14ac:dyDescent="0.35">
      <c r="A1571" t="s">
        <v>1712</v>
      </c>
      <c r="B1571" s="1">
        <v>44975</v>
      </c>
      <c r="C1571" t="s">
        <v>139</v>
      </c>
      <c r="D1571" t="s">
        <v>99</v>
      </c>
      <c r="E1571">
        <v>9781573415</v>
      </c>
      <c r="F1571" t="s">
        <v>120</v>
      </c>
      <c r="G1571" t="s">
        <v>141</v>
      </c>
      <c r="H1571" t="s">
        <v>121</v>
      </c>
      <c r="I1571" t="s">
        <v>17</v>
      </c>
      <c r="J1571" t="s">
        <v>62</v>
      </c>
      <c r="K1571">
        <v>2510.54</v>
      </c>
      <c r="L1571">
        <v>648.79999999999995</v>
      </c>
      <c r="M1571" t="s">
        <v>62</v>
      </c>
      <c r="N1571">
        <v>0.25843045719247598</v>
      </c>
      <c r="O1571" t="s">
        <v>11351</v>
      </c>
      <c r="P1571" t="s">
        <v>11354</v>
      </c>
      <c r="R1571" t="s">
        <v>11353</v>
      </c>
      <c r="S1571">
        <f>IF(SalesData[[#This Row],[Return Status]]="Returned",1,0)</f>
        <v>0</v>
      </c>
      <c r="T1571">
        <v>2793.38</v>
      </c>
      <c r="U1571" s="2">
        <f>EOMONTH(SalesData[[#This Row],[Order Date]],0)</f>
        <v>44985</v>
      </c>
      <c r="V1571" s="9" t="str">
        <f>"Q"&amp;INT((MONTH(SalesData[[#This Row],[Order Date]])+2)/3)&amp;"-"&amp;YEAR(SalesData[[#This Row],[Order Date]])</f>
        <v>Q1-2023</v>
      </c>
    </row>
    <row r="1572" spans="1:22" x14ac:dyDescent="0.35">
      <c r="A1572" t="s">
        <v>1713</v>
      </c>
      <c r="B1572" s="1">
        <v>44960</v>
      </c>
      <c r="C1572" t="s">
        <v>188</v>
      </c>
      <c r="D1572" t="s">
        <v>145</v>
      </c>
      <c r="E1572">
        <v>2478922518</v>
      </c>
      <c r="F1572" t="s">
        <v>28</v>
      </c>
      <c r="G1572" t="s">
        <v>29</v>
      </c>
      <c r="H1572" t="s">
        <v>11357</v>
      </c>
      <c r="I1572" t="s">
        <v>31</v>
      </c>
      <c r="J1572" t="s">
        <v>19</v>
      </c>
      <c r="K1572">
        <v>1700.01</v>
      </c>
      <c r="L1572">
        <v>489.56</v>
      </c>
      <c r="M1572" t="s">
        <v>19</v>
      </c>
      <c r="N1572">
        <v>0.28797477661896098</v>
      </c>
      <c r="O1572" t="s">
        <v>11351</v>
      </c>
      <c r="P1572" t="s">
        <v>11354</v>
      </c>
      <c r="Q1572" t="s">
        <v>11373</v>
      </c>
      <c r="R1572" t="s">
        <v>11360</v>
      </c>
      <c r="S1572">
        <f>IF(SalesData[[#This Row],[Return Status]]="Returned",1,0)</f>
        <v>1</v>
      </c>
      <c r="T1572">
        <v>2788.38</v>
      </c>
      <c r="U1572" s="2">
        <f>EOMONTH(SalesData[[#This Row],[Order Date]],0)</f>
        <v>44985</v>
      </c>
      <c r="V1572" s="9" t="str">
        <f>"Q"&amp;INT((MONTH(SalesData[[#This Row],[Order Date]])+2)/3)&amp;"-"&amp;YEAR(SalesData[[#This Row],[Order Date]])</f>
        <v>Q1-2023</v>
      </c>
    </row>
    <row r="1573" spans="1:22" x14ac:dyDescent="0.35">
      <c r="A1573" t="s">
        <v>1714</v>
      </c>
      <c r="B1573" s="1">
        <v>44961</v>
      </c>
      <c r="C1573" t="s">
        <v>124</v>
      </c>
      <c r="D1573" t="s">
        <v>39</v>
      </c>
      <c r="E1573">
        <v>629810997</v>
      </c>
      <c r="F1573" t="s">
        <v>159</v>
      </c>
      <c r="G1573" t="s">
        <v>84</v>
      </c>
      <c r="H1573" t="s">
        <v>85</v>
      </c>
      <c r="I1573" t="s">
        <v>31</v>
      </c>
      <c r="J1573" t="s">
        <v>65</v>
      </c>
      <c r="K1573">
        <v>2103.63</v>
      </c>
      <c r="L1573">
        <v>275.63</v>
      </c>
      <c r="M1573" t="s">
        <v>65</v>
      </c>
      <c r="N1573">
        <v>0.13102589333675599</v>
      </c>
      <c r="O1573" t="s">
        <v>11351</v>
      </c>
      <c r="P1573" t="s">
        <v>11352</v>
      </c>
      <c r="R1573" t="s">
        <v>11353</v>
      </c>
      <c r="S1573">
        <f>IF(SalesData[[#This Row],[Return Status]]="Returned",1,0)</f>
        <v>0</v>
      </c>
      <c r="T1573">
        <v>847.14</v>
      </c>
      <c r="U1573" s="2">
        <f>EOMONTH(SalesData[[#This Row],[Order Date]],0)</f>
        <v>44985</v>
      </c>
      <c r="V1573" s="9" t="str">
        <f>"Q"&amp;INT((MONTH(SalesData[[#This Row],[Order Date]])+2)/3)&amp;"-"&amp;YEAR(SalesData[[#This Row],[Order Date]])</f>
        <v>Q1-2023</v>
      </c>
    </row>
    <row r="1574" spans="1:22" x14ac:dyDescent="0.35">
      <c r="A1574" t="s">
        <v>1715</v>
      </c>
      <c r="B1574" s="1">
        <v>44962</v>
      </c>
      <c r="C1574" t="s">
        <v>45</v>
      </c>
      <c r="D1574" t="s">
        <v>99</v>
      </c>
      <c r="E1574">
        <v>7308714390</v>
      </c>
      <c r="F1574" t="s">
        <v>50</v>
      </c>
      <c r="G1574" t="s">
        <v>34</v>
      </c>
      <c r="H1574" t="s">
        <v>35</v>
      </c>
      <c r="I1574" t="s">
        <v>36</v>
      </c>
      <c r="J1574" t="s">
        <v>62</v>
      </c>
      <c r="K1574">
        <v>1719.62</v>
      </c>
      <c r="L1574">
        <v>418.6</v>
      </c>
      <c r="M1574" t="s">
        <v>62</v>
      </c>
      <c r="N1574">
        <v>0.243425873158023</v>
      </c>
      <c r="O1574" t="s">
        <v>11351</v>
      </c>
      <c r="P1574" t="s">
        <v>11354</v>
      </c>
      <c r="R1574" t="s">
        <v>11353</v>
      </c>
      <c r="S1574">
        <f>IF(SalesData[[#This Row],[Return Status]]="Returned",1,0)</f>
        <v>0</v>
      </c>
      <c r="U1574" s="2">
        <f>EOMONTH(SalesData[[#This Row],[Order Date]],0)</f>
        <v>44985</v>
      </c>
      <c r="V1574" s="9" t="str">
        <f>"Q"&amp;INT((MONTH(SalesData[[#This Row],[Order Date]])+2)/3)&amp;"-"&amp;YEAR(SalesData[[#This Row],[Order Date]])</f>
        <v>Q1-2023</v>
      </c>
    </row>
    <row r="1575" spans="1:22" x14ac:dyDescent="0.35">
      <c r="A1575" t="s">
        <v>1716</v>
      </c>
      <c r="B1575" s="1">
        <v>44959</v>
      </c>
      <c r="C1575" t="s">
        <v>176</v>
      </c>
      <c r="D1575" t="s">
        <v>39</v>
      </c>
      <c r="E1575">
        <v>4857988892</v>
      </c>
      <c r="F1575" t="s">
        <v>147</v>
      </c>
      <c r="G1575" t="s">
        <v>84</v>
      </c>
      <c r="H1575" t="s">
        <v>85</v>
      </c>
      <c r="I1575" t="s">
        <v>31</v>
      </c>
      <c r="J1575" t="s">
        <v>65</v>
      </c>
      <c r="K1575">
        <v>4697.6400000000003</v>
      </c>
      <c r="L1575">
        <v>334.58</v>
      </c>
      <c r="M1575" t="s">
        <v>65</v>
      </c>
      <c r="N1575">
        <v>7.1222997079384495E-2</v>
      </c>
      <c r="O1575" t="s">
        <v>11351</v>
      </c>
      <c r="P1575" t="s">
        <v>11356</v>
      </c>
      <c r="R1575" t="s">
        <v>11353</v>
      </c>
      <c r="S1575">
        <f>IF(SalesData[[#This Row],[Return Status]]="Returned",1,0)</f>
        <v>0</v>
      </c>
      <c r="T1575">
        <v>847.14</v>
      </c>
      <c r="U1575" s="2">
        <f>EOMONTH(SalesData[[#This Row],[Order Date]],0)</f>
        <v>44985</v>
      </c>
      <c r="V1575" s="9" t="str">
        <f>"Q"&amp;INT((MONTH(SalesData[[#This Row],[Order Date]])+2)/3)&amp;"-"&amp;YEAR(SalesData[[#This Row],[Order Date]])</f>
        <v>Q1-2023</v>
      </c>
    </row>
    <row r="1576" spans="1:22" x14ac:dyDescent="0.35">
      <c r="A1576" t="s">
        <v>1717</v>
      </c>
      <c r="B1576" s="1">
        <v>44980</v>
      </c>
      <c r="C1576" t="s">
        <v>77</v>
      </c>
      <c r="D1576" t="s">
        <v>46</v>
      </c>
      <c r="E1576">
        <v>1493847543</v>
      </c>
      <c r="F1576" t="s">
        <v>107</v>
      </c>
      <c r="G1576" t="s">
        <v>15</v>
      </c>
      <c r="H1576" t="s">
        <v>11357</v>
      </c>
      <c r="I1576" t="s">
        <v>17</v>
      </c>
      <c r="J1576" t="s">
        <v>43</v>
      </c>
      <c r="K1576">
        <v>3008.77</v>
      </c>
      <c r="L1576">
        <v>459.5</v>
      </c>
      <c r="M1576" t="s">
        <v>43</v>
      </c>
      <c r="N1576">
        <v>0.15272021457273199</v>
      </c>
      <c r="O1576" t="s">
        <v>11351</v>
      </c>
      <c r="P1576" t="s">
        <v>11352</v>
      </c>
      <c r="R1576" t="s">
        <v>11353</v>
      </c>
      <c r="S1576">
        <f>IF(SalesData[[#This Row],[Return Status]]="Returned",1,0)</f>
        <v>0</v>
      </c>
      <c r="T1576">
        <v>2085.91</v>
      </c>
      <c r="U1576" s="2">
        <f>EOMONTH(SalesData[[#This Row],[Order Date]],0)</f>
        <v>44985</v>
      </c>
      <c r="V1576" s="9" t="str">
        <f>"Q"&amp;INT((MONTH(SalesData[[#This Row],[Order Date]])+2)/3)&amp;"-"&amp;YEAR(SalesData[[#This Row],[Order Date]])</f>
        <v>Q1-2023</v>
      </c>
    </row>
    <row r="1577" spans="1:22" x14ac:dyDescent="0.35">
      <c r="A1577" t="s">
        <v>1718</v>
      </c>
      <c r="B1577" s="1">
        <v>44971</v>
      </c>
      <c r="C1577" t="s">
        <v>49</v>
      </c>
      <c r="D1577" t="s">
        <v>99</v>
      </c>
      <c r="E1577">
        <v>7555045838</v>
      </c>
      <c r="F1577" t="s">
        <v>140</v>
      </c>
      <c r="G1577" t="s">
        <v>11367</v>
      </c>
      <c r="H1577" t="s">
        <v>121</v>
      </c>
      <c r="I1577" t="s">
        <v>17</v>
      </c>
      <c r="J1577" t="s">
        <v>19</v>
      </c>
      <c r="K1577">
        <v>4847.1499999999996</v>
      </c>
      <c r="L1577">
        <v>953</v>
      </c>
      <c r="M1577" t="s">
        <v>19</v>
      </c>
      <c r="N1577">
        <v>0.19661037929504999</v>
      </c>
      <c r="O1577" t="s">
        <v>11351</v>
      </c>
      <c r="P1577" t="s">
        <v>11352</v>
      </c>
      <c r="R1577" t="s">
        <v>11353</v>
      </c>
      <c r="S1577">
        <f>IF(SalesData[[#This Row],[Return Status]]="Returned",1,0)</f>
        <v>0</v>
      </c>
      <c r="U1577" s="2">
        <f>EOMONTH(SalesData[[#This Row],[Order Date]],0)</f>
        <v>44985</v>
      </c>
      <c r="V1577" s="9" t="str">
        <f>"Q"&amp;INT((MONTH(SalesData[[#This Row],[Order Date]])+2)/3)&amp;"-"&amp;YEAR(SalesData[[#This Row],[Order Date]])</f>
        <v>Q1-2023</v>
      </c>
    </row>
    <row r="1578" spans="1:22" x14ac:dyDescent="0.35">
      <c r="A1578" t="s">
        <v>1719</v>
      </c>
      <c r="B1578" s="1">
        <v>44979</v>
      </c>
      <c r="C1578" t="s">
        <v>87</v>
      </c>
      <c r="D1578" t="s">
        <v>46</v>
      </c>
      <c r="E1578">
        <v>4333156964</v>
      </c>
      <c r="F1578" t="s">
        <v>120</v>
      </c>
      <c r="G1578" t="s">
        <v>11367</v>
      </c>
      <c r="H1578" t="s">
        <v>121</v>
      </c>
      <c r="I1578" t="s">
        <v>17</v>
      </c>
      <c r="J1578" t="s">
        <v>19</v>
      </c>
      <c r="K1578">
        <v>4435.55</v>
      </c>
      <c r="L1578">
        <v>944.05</v>
      </c>
      <c r="M1578" t="s">
        <v>19</v>
      </c>
      <c r="N1578">
        <v>0.212837190427343</v>
      </c>
      <c r="O1578" t="s">
        <v>11351</v>
      </c>
      <c r="P1578" t="s">
        <v>11354</v>
      </c>
      <c r="R1578" t="s">
        <v>11353</v>
      </c>
      <c r="S1578">
        <f>IF(SalesData[[#This Row],[Return Status]]="Returned",1,0)</f>
        <v>0</v>
      </c>
      <c r="U1578" s="2">
        <f>EOMONTH(SalesData[[#This Row],[Order Date]],0)</f>
        <v>44985</v>
      </c>
      <c r="V1578" s="9" t="str">
        <f>"Q"&amp;INT((MONTH(SalesData[[#This Row],[Order Date]])+2)/3)&amp;"-"&amp;YEAR(SalesData[[#This Row],[Order Date]])</f>
        <v>Q1-2023</v>
      </c>
    </row>
    <row r="1579" spans="1:22" x14ac:dyDescent="0.35">
      <c r="A1579" t="s">
        <v>1720</v>
      </c>
      <c r="B1579" s="1">
        <v>44979</v>
      </c>
      <c r="C1579" t="s">
        <v>57</v>
      </c>
      <c r="D1579" t="s">
        <v>13</v>
      </c>
      <c r="E1579">
        <v>6426633161</v>
      </c>
      <c r="F1579" t="s">
        <v>64</v>
      </c>
      <c r="G1579" t="s">
        <v>15</v>
      </c>
      <c r="H1579" t="s">
        <v>16</v>
      </c>
      <c r="I1579" t="s">
        <v>17</v>
      </c>
      <c r="J1579" t="s">
        <v>65</v>
      </c>
      <c r="K1579">
        <v>337.76</v>
      </c>
      <c r="L1579">
        <v>17.95</v>
      </c>
      <c r="M1579" t="s">
        <v>65</v>
      </c>
      <c r="N1579">
        <v>5.3144244433917603E-2</v>
      </c>
      <c r="O1579" t="s">
        <v>11361</v>
      </c>
      <c r="P1579" t="s">
        <v>11356</v>
      </c>
      <c r="R1579" t="s">
        <v>11353</v>
      </c>
      <c r="S1579">
        <f>IF(SalesData[[#This Row],[Return Status]]="Returned",1,0)</f>
        <v>0</v>
      </c>
      <c r="T1579">
        <v>2085.91</v>
      </c>
      <c r="U1579" s="2">
        <f>EOMONTH(SalesData[[#This Row],[Order Date]],0)</f>
        <v>44985</v>
      </c>
      <c r="V1579" s="9" t="str">
        <f>"Q"&amp;INT((MONTH(SalesData[[#This Row],[Order Date]])+2)/3)&amp;"-"&amp;YEAR(SalesData[[#This Row],[Order Date]])</f>
        <v>Q1-2023</v>
      </c>
    </row>
    <row r="1580" spans="1:22" x14ac:dyDescent="0.35">
      <c r="A1580" t="s">
        <v>1721</v>
      </c>
      <c r="B1580" s="1">
        <v>44972</v>
      </c>
      <c r="C1580" t="s">
        <v>184</v>
      </c>
      <c r="D1580" t="s">
        <v>27</v>
      </c>
      <c r="E1580">
        <v>819005673</v>
      </c>
      <c r="F1580" t="s">
        <v>147</v>
      </c>
      <c r="G1580" t="s">
        <v>84</v>
      </c>
      <c r="H1580" t="s">
        <v>85</v>
      </c>
      <c r="I1580" t="s">
        <v>31</v>
      </c>
      <c r="J1580" t="s">
        <v>18</v>
      </c>
      <c r="K1580">
        <v>2998.54</v>
      </c>
      <c r="L1580">
        <v>160.41</v>
      </c>
      <c r="M1580" t="s">
        <v>19</v>
      </c>
      <c r="N1580">
        <v>5.3496034736905299E-2</v>
      </c>
      <c r="O1580" t="s">
        <v>11351</v>
      </c>
      <c r="P1580" t="s">
        <v>11356</v>
      </c>
      <c r="R1580" t="s">
        <v>11353</v>
      </c>
      <c r="S1580">
        <f>IF(SalesData[[#This Row],[Return Status]]="Returned",1,0)</f>
        <v>0</v>
      </c>
      <c r="T1580">
        <v>847.14</v>
      </c>
      <c r="U1580" s="2">
        <f>EOMONTH(SalesData[[#This Row],[Order Date]],0)</f>
        <v>44985</v>
      </c>
      <c r="V1580" s="9" t="str">
        <f>"Q"&amp;INT((MONTH(SalesData[[#This Row],[Order Date]])+2)/3)&amp;"-"&amp;YEAR(SalesData[[#This Row],[Order Date]])</f>
        <v>Q1-2023</v>
      </c>
    </row>
    <row r="1581" spans="1:22" x14ac:dyDescent="0.35">
      <c r="A1581" t="s">
        <v>1722</v>
      </c>
      <c r="B1581" s="1">
        <v>44970</v>
      </c>
      <c r="C1581" t="s">
        <v>205</v>
      </c>
      <c r="D1581" t="s">
        <v>80</v>
      </c>
      <c r="E1581">
        <v>7106656024</v>
      </c>
      <c r="F1581" t="s">
        <v>109</v>
      </c>
      <c r="G1581" t="s">
        <v>59</v>
      </c>
      <c r="H1581" t="s">
        <v>11357</v>
      </c>
      <c r="I1581" t="s">
        <v>31</v>
      </c>
      <c r="J1581" t="s">
        <v>19</v>
      </c>
      <c r="K1581">
        <v>1451.99</v>
      </c>
      <c r="L1581">
        <v>303.99</v>
      </c>
      <c r="M1581" t="s">
        <v>19</v>
      </c>
      <c r="N1581">
        <v>0.20936094601202501</v>
      </c>
      <c r="O1581" t="s">
        <v>11351</v>
      </c>
      <c r="P1581" t="s">
        <v>11354</v>
      </c>
      <c r="R1581" t="s">
        <v>11353</v>
      </c>
      <c r="S1581">
        <f>IF(SalesData[[#This Row],[Return Status]]="Returned",1,0)</f>
        <v>0</v>
      </c>
      <c r="T1581">
        <v>2183.56</v>
      </c>
      <c r="U1581" s="2">
        <f>EOMONTH(SalesData[[#This Row],[Order Date]],0)</f>
        <v>44985</v>
      </c>
      <c r="V1581" s="9" t="str">
        <f>"Q"&amp;INT((MONTH(SalesData[[#This Row],[Order Date]])+2)/3)&amp;"-"&amp;YEAR(SalesData[[#This Row],[Order Date]])</f>
        <v>Q1-2023</v>
      </c>
    </row>
    <row r="1582" spans="1:22" x14ac:dyDescent="0.35">
      <c r="A1582" t="s">
        <v>1723</v>
      </c>
      <c r="B1582" s="1">
        <v>44982</v>
      </c>
      <c r="C1582" t="s">
        <v>205</v>
      </c>
      <c r="D1582" t="s">
        <v>39</v>
      </c>
      <c r="E1582">
        <v>5261587898</v>
      </c>
      <c r="F1582" t="s">
        <v>28</v>
      </c>
      <c r="G1582" t="s">
        <v>29</v>
      </c>
      <c r="H1582" t="s">
        <v>30</v>
      </c>
      <c r="I1582" t="s">
        <v>31</v>
      </c>
      <c r="J1582" t="s">
        <v>19</v>
      </c>
      <c r="K1582">
        <v>511.2</v>
      </c>
      <c r="L1582">
        <v>149.33000000000001</v>
      </c>
      <c r="M1582" t="s">
        <v>19</v>
      </c>
      <c r="N1582">
        <v>0.29211658841940502</v>
      </c>
      <c r="O1582" t="s">
        <v>11355</v>
      </c>
      <c r="P1582" t="s">
        <v>11354</v>
      </c>
      <c r="R1582" t="s">
        <v>11353</v>
      </c>
      <c r="S1582">
        <f>IF(SalesData[[#This Row],[Return Status]]="Returned",1,0)</f>
        <v>0</v>
      </c>
      <c r="T1582">
        <v>2788.38</v>
      </c>
      <c r="U1582" s="2">
        <f>EOMONTH(SalesData[[#This Row],[Order Date]],0)</f>
        <v>44985</v>
      </c>
      <c r="V1582" s="9" t="str">
        <f>"Q"&amp;INT((MONTH(SalesData[[#This Row],[Order Date]])+2)/3)&amp;"-"&amp;YEAR(SalesData[[#This Row],[Order Date]])</f>
        <v>Q1-2023</v>
      </c>
    </row>
    <row r="1583" spans="1:22" x14ac:dyDescent="0.35">
      <c r="A1583" t="s">
        <v>1724</v>
      </c>
      <c r="B1583" s="1">
        <v>44962</v>
      </c>
      <c r="C1583" t="s">
        <v>106</v>
      </c>
      <c r="D1583" t="s">
        <v>72</v>
      </c>
      <c r="E1583">
        <v>8454673137</v>
      </c>
      <c r="F1583" t="s">
        <v>387</v>
      </c>
      <c r="G1583" t="s">
        <v>89</v>
      </c>
      <c r="H1583" t="s">
        <v>90</v>
      </c>
      <c r="I1583" t="s">
        <v>31</v>
      </c>
      <c r="J1583" t="s">
        <v>62</v>
      </c>
      <c r="K1583">
        <v>3418.32</v>
      </c>
      <c r="L1583">
        <v>473.84</v>
      </c>
      <c r="M1583" t="s">
        <v>62</v>
      </c>
      <c r="N1583">
        <v>0.13861780055699899</v>
      </c>
      <c r="O1583" t="s">
        <v>11351</v>
      </c>
      <c r="P1583" t="s">
        <v>11352</v>
      </c>
      <c r="R1583" t="s">
        <v>11353</v>
      </c>
      <c r="S1583">
        <f>IF(SalesData[[#This Row],[Return Status]]="Returned",1,0)</f>
        <v>0</v>
      </c>
      <c r="T1583">
        <v>207.68</v>
      </c>
      <c r="U1583" s="2">
        <f>EOMONTH(SalesData[[#This Row],[Order Date]],0)</f>
        <v>44985</v>
      </c>
      <c r="V1583" s="9" t="str">
        <f>"Q"&amp;INT((MONTH(SalesData[[#This Row],[Order Date]])+2)/3)&amp;"-"&amp;YEAR(SalesData[[#This Row],[Order Date]])</f>
        <v>Q1-2023</v>
      </c>
    </row>
    <row r="1584" spans="1:22" x14ac:dyDescent="0.35">
      <c r="A1584" t="s">
        <v>1725</v>
      </c>
      <c r="B1584" s="1">
        <v>44960</v>
      </c>
      <c r="C1584" t="s">
        <v>111</v>
      </c>
      <c r="D1584" t="s">
        <v>72</v>
      </c>
      <c r="E1584">
        <v>117617061</v>
      </c>
      <c r="F1584" t="s">
        <v>47</v>
      </c>
      <c r="G1584" t="s">
        <v>23</v>
      </c>
      <c r="H1584" t="s">
        <v>24</v>
      </c>
      <c r="I1584" t="s">
        <v>17</v>
      </c>
      <c r="J1584" t="s">
        <v>42</v>
      </c>
      <c r="K1584">
        <v>2670.64</v>
      </c>
      <c r="L1584">
        <v>698.14</v>
      </c>
      <c r="M1584" t="s">
        <v>43</v>
      </c>
      <c r="N1584">
        <v>0.261412994637989</v>
      </c>
      <c r="O1584" t="s">
        <v>11351</v>
      </c>
      <c r="P1584" t="s">
        <v>11354</v>
      </c>
      <c r="R1584" t="s">
        <v>11353</v>
      </c>
      <c r="S1584">
        <f>IF(SalesData[[#This Row],[Return Status]]="Returned",1,0)</f>
        <v>0</v>
      </c>
      <c r="T1584">
        <v>2821.33</v>
      </c>
      <c r="U1584" s="2">
        <f>EOMONTH(SalesData[[#This Row],[Order Date]],0)</f>
        <v>44985</v>
      </c>
      <c r="V1584" s="9" t="str">
        <f>"Q"&amp;INT((MONTH(SalesData[[#This Row],[Order Date]])+2)/3)&amp;"-"&amp;YEAR(SalesData[[#This Row],[Order Date]])</f>
        <v>Q1-2023</v>
      </c>
    </row>
    <row r="1585" spans="1:22" x14ac:dyDescent="0.35">
      <c r="A1585" t="s">
        <v>1726</v>
      </c>
      <c r="B1585" s="1">
        <v>44962</v>
      </c>
      <c r="C1585" t="s">
        <v>132</v>
      </c>
      <c r="D1585" t="s">
        <v>39</v>
      </c>
      <c r="E1585">
        <v>9656400191</v>
      </c>
      <c r="F1585" t="s">
        <v>116</v>
      </c>
      <c r="G1585" t="s">
        <v>74</v>
      </c>
      <c r="H1585" t="s">
        <v>75</v>
      </c>
      <c r="I1585" t="s">
        <v>36</v>
      </c>
      <c r="J1585" t="s">
        <v>18</v>
      </c>
      <c r="K1585">
        <v>3553.85</v>
      </c>
      <c r="L1585">
        <v>944.44</v>
      </c>
      <c r="M1585" t="s">
        <v>19</v>
      </c>
      <c r="N1585">
        <v>0.26575122754196201</v>
      </c>
      <c r="O1585" t="s">
        <v>11351</v>
      </c>
      <c r="P1585" t="s">
        <v>11354</v>
      </c>
      <c r="R1585" t="s">
        <v>11353</v>
      </c>
      <c r="S1585">
        <f>IF(SalesData[[#This Row],[Return Status]]="Returned",1,0)</f>
        <v>0</v>
      </c>
      <c r="T1585">
        <v>2420.2800000000002</v>
      </c>
      <c r="U1585" s="2">
        <f>EOMONTH(SalesData[[#This Row],[Order Date]],0)</f>
        <v>44985</v>
      </c>
      <c r="V1585" s="9" t="str">
        <f>"Q"&amp;INT((MONTH(SalesData[[#This Row],[Order Date]])+2)/3)&amp;"-"&amp;YEAR(SalesData[[#This Row],[Order Date]])</f>
        <v>Q1-2023</v>
      </c>
    </row>
    <row r="1586" spans="1:22" x14ac:dyDescent="0.35">
      <c r="A1586" t="s">
        <v>1727</v>
      </c>
      <c r="B1586" s="1">
        <v>44972</v>
      </c>
      <c r="C1586" t="s">
        <v>87</v>
      </c>
      <c r="D1586" t="s">
        <v>145</v>
      </c>
      <c r="E1586">
        <v>4114754662</v>
      </c>
      <c r="F1586" t="s">
        <v>159</v>
      </c>
      <c r="G1586" t="s">
        <v>84</v>
      </c>
      <c r="H1586" t="s">
        <v>85</v>
      </c>
      <c r="I1586" t="s">
        <v>31</v>
      </c>
      <c r="J1586" t="s">
        <v>19</v>
      </c>
      <c r="K1586">
        <v>4474.8900000000003</v>
      </c>
      <c r="L1586">
        <v>1200.27</v>
      </c>
      <c r="M1586" t="s">
        <v>19</v>
      </c>
      <c r="N1586">
        <v>0.26822335297627398</v>
      </c>
      <c r="O1586" t="s">
        <v>11351</v>
      </c>
      <c r="P1586" t="s">
        <v>11354</v>
      </c>
      <c r="R1586" t="s">
        <v>11353</v>
      </c>
      <c r="S1586">
        <f>IF(SalesData[[#This Row],[Return Status]]="Returned",1,0)</f>
        <v>0</v>
      </c>
      <c r="T1586">
        <v>847.14</v>
      </c>
      <c r="U1586" s="2">
        <f>EOMONTH(SalesData[[#This Row],[Order Date]],0)</f>
        <v>44985</v>
      </c>
      <c r="V1586" s="9" t="str">
        <f>"Q"&amp;INT((MONTH(SalesData[[#This Row],[Order Date]])+2)/3)&amp;"-"&amp;YEAR(SalesData[[#This Row],[Order Date]])</f>
        <v>Q1-2023</v>
      </c>
    </row>
    <row r="1587" spans="1:22" x14ac:dyDescent="0.35">
      <c r="A1587" t="s">
        <v>1728</v>
      </c>
      <c r="B1587" s="1">
        <v>44978</v>
      </c>
      <c r="C1587" t="s">
        <v>21</v>
      </c>
      <c r="D1587" t="s">
        <v>27</v>
      </c>
      <c r="E1587">
        <v>1592346652</v>
      </c>
      <c r="F1587" t="s">
        <v>238</v>
      </c>
      <c r="G1587" t="s">
        <v>74</v>
      </c>
      <c r="H1587" t="s">
        <v>75</v>
      </c>
      <c r="I1587" t="s">
        <v>36</v>
      </c>
      <c r="J1587" t="s">
        <v>62</v>
      </c>
      <c r="K1587">
        <v>510.78</v>
      </c>
      <c r="L1587">
        <v>75.06</v>
      </c>
      <c r="M1587" t="s">
        <v>62</v>
      </c>
      <c r="N1587">
        <v>0.14695172089745101</v>
      </c>
      <c r="O1587" t="s">
        <v>11355</v>
      </c>
      <c r="P1587" t="s">
        <v>11352</v>
      </c>
      <c r="R1587" t="s">
        <v>11353</v>
      </c>
      <c r="S1587">
        <f>IF(SalesData[[#This Row],[Return Status]]="Returned",1,0)</f>
        <v>0</v>
      </c>
      <c r="T1587">
        <v>2420.2800000000002</v>
      </c>
      <c r="U1587" s="2">
        <f>EOMONTH(SalesData[[#This Row],[Order Date]],0)</f>
        <v>44985</v>
      </c>
      <c r="V1587" s="9" t="str">
        <f>"Q"&amp;INT((MONTH(SalesData[[#This Row],[Order Date]])+2)/3)&amp;"-"&amp;YEAR(SalesData[[#This Row],[Order Date]])</f>
        <v>Q1-2023</v>
      </c>
    </row>
    <row r="1588" spans="1:22" x14ac:dyDescent="0.35">
      <c r="A1588" t="s">
        <v>1729</v>
      </c>
      <c r="B1588" s="1">
        <v>44958</v>
      </c>
      <c r="C1588" t="s">
        <v>176</v>
      </c>
      <c r="D1588" t="s">
        <v>13</v>
      </c>
      <c r="E1588">
        <v>3713463107</v>
      </c>
      <c r="F1588" t="s">
        <v>181</v>
      </c>
      <c r="G1588" t="s">
        <v>54</v>
      </c>
      <c r="H1588" t="s">
        <v>55</v>
      </c>
      <c r="I1588" t="s">
        <v>31</v>
      </c>
      <c r="J1588" t="s">
        <v>65</v>
      </c>
      <c r="K1588">
        <v>2275.29</v>
      </c>
      <c r="L1588">
        <v>299.08999999999997</v>
      </c>
      <c r="M1588" t="s">
        <v>65</v>
      </c>
      <c r="N1588">
        <v>0.13145137542906599</v>
      </c>
      <c r="O1588" t="s">
        <v>11351</v>
      </c>
      <c r="P1588" t="s">
        <v>11352</v>
      </c>
      <c r="Q1588" t="s">
        <v>11369</v>
      </c>
      <c r="R1588" t="s">
        <v>11360</v>
      </c>
      <c r="S1588">
        <f>IF(SalesData[[#This Row],[Return Status]]="Returned",1,0)</f>
        <v>1</v>
      </c>
      <c r="U1588" s="2">
        <f>EOMONTH(SalesData[[#This Row],[Order Date]],0)</f>
        <v>44985</v>
      </c>
      <c r="V1588" s="9" t="str">
        <f>"Q"&amp;INT((MONTH(SalesData[[#This Row],[Order Date]])+2)/3)&amp;"-"&amp;YEAR(SalesData[[#This Row],[Order Date]])</f>
        <v>Q1-2023</v>
      </c>
    </row>
    <row r="1589" spans="1:22" x14ac:dyDescent="0.35">
      <c r="A1589" t="s">
        <v>1730</v>
      </c>
      <c r="B1589" s="1">
        <v>44969</v>
      </c>
      <c r="C1589" t="s">
        <v>106</v>
      </c>
      <c r="D1589" t="s">
        <v>72</v>
      </c>
      <c r="E1589">
        <v>4747334359</v>
      </c>
      <c r="F1589" t="s">
        <v>154</v>
      </c>
      <c r="G1589" t="s">
        <v>29</v>
      </c>
      <c r="H1589" t="s">
        <v>30</v>
      </c>
      <c r="I1589" t="s">
        <v>31</v>
      </c>
      <c r="J1589" t="s">
        <v>62</v>
      </c>
      <c r="K1589">
        <v>3330.97</v>
      </c>
      <c r="L1589">
        <v>551.38</v>
      </c>
      <c r="M1589" t="s">
        <v>62</v>
      </c>
      <c r="N1589">
        <v>0.16553136173547001</v>
      </c>
      <c r="O1589" t="s">
        <v>11351</v>
      </c>
      <c r="P1589" t="s">
        <v>11352</v>
      </c>
      <c r="R1589" t="s">
        <v>11353</v>
      </c>
      <c r="S1589">
        <f>IF(SalesData[[#This Row],[Return Status]]="Returned",1,0)</f>
        <v>0</v>
      </c>
      <c r="T1589">
        <v>2788.38</v>
      </c>
      <c r="U1589" s="2">
        <f>EOMONTH(SalesData[[#This Row],[Order Date]],0)</f>
        <v>44985</v>
      </c>
      <c r="V1589" s="9" t="str">
        <f>"Q"&amp;INT((MONTH(SalesData[[#This Row],[Order Date]])+2)/3)&amp;"-"&amp;YEAR(SalesData[[#This Row],[Order Date]])</f>
        <v>Q1-2023</v>
      </c>
    </row>
    <row r="1590" spans="1:22" x14ac:dyDescent="0.35">
      <c r="A1590" t="s">
        <v>1731</v>
      </c>
      <c r="B1590" s="1">
        <v>44969</v>
      </c>
      <c r="C1590" t="s">
        <v>77</v>
      </c>
      <c r="D1590" t="s">
        <v>72</v>
      </c>
      <c r="E1590">
        <v>937011859</v>
      </c>
      <c r="F1590" t="s">
        <v>73</v>
      </c>
      <c r="G1590" t="s">
        <v>74</v>
      </c>
      <c r="H1590" t="s">
        <v>75</v>
      </c>
      <c r="I1590" t="s">
        <v>36</v>
      </c>
      <c r="J1590" t="s">
        <v>62</v>
      </c>
      <c r="K1590">
        <v>862.38</v>
      </c>
      <c r="L1590">
        <v>30.82</v>
      </c>
      <c r="M1590" t="s">
        <v>62</v>
      </c>
      <c r="N1590">
        <v>3.5738305619332597E-2</v>
      </c>
      <c r="O1590" t="s">
        <v>11355</v>
      </c>
      <c r="P1590" t="s">
        <v>11356</v>
      </c>
      <c r="R1590" t="s">
        <v>11353</v>
      </c>
      <c r="S1590">
        <f>IF(SalesData[[#This Row],[Return Status]]="Returned",1,0)</f>
        <v>0</v>
      </c>
      <c r="T1590">
        <v>2420.2800000000002</v>
      </c>
      <c r="U1590" s="2">
        <f>EOMONTH(SalesData[[#This Row],[Order Date]],0)</f>
        <v>44985</v>
      </c>
      <c r="V1590" s="9" t="str">
        <f>"Q"&amp;INT((MONTH(SalesData[[#This Row],[Order Date]])+2)/3)&amp;"-"&amp;YEAR(SalesData[[#This Row],[Order Date]])</f>
        <v>Q1-2023</v>
      </c>
    </row>
    <row r="1591" spans="1:22" x14ac:dyDescent="0.35">
      <c r="A1591" t="s">
        <v>1732</v>
      </c>
      <c r="B1591" s="1">
        <v>44959</v>
      </c>
      <c r="C1591" t="s">
        <v>111</v>
      </c>
      <c r="D1591" t="s">
        <v>13</v>
      </c>
      <c r="E1591">
        <v>8472668063</v>
      </c>
      <c r="F1591" t="s">
        <v>116</v>
      </c>
      <c r="G1591" t="s">
        <v>11374</v>
      </c>
      <c r="H1591" t="s">
        <v>11357</v>
      </c>
      <c r="I1591" t="s">
        <v>36</v>
      </c>
      <c r="J1591" t="s">
        <v>18</v>
      </c>
      <c r="K1591">
        <v>470.12</v>
      </c>
      <c r="L1591">
        <v>58.06</v>
      </c>
      <c r="M1591" t="s">
        <v>19</v>
      </c>
      <c r="N1591">
        <v>0.123500382880967</v>
      </c>
      <c r="O1591" t="s">
        <v>11361</v>
      </c>
      <c r="P1591" t="s">
        <v>11352</v>
      </c>
      <c r="R1591" t="s">
        <v>11353</v>
      </c>
      <c r="S1591">
        <f>IF(SalesData[[#This Row],[Return Status]]="Returned",1,0)</f>
        <v>0</v>
      </c>
      <c r="U1591" s="2">
        <f>EOMONTH(SalesData[[#This Row],[Order Date]],0)</f>
        <v>44985</v>
      </c>
      <c r="V1591" s="9" t="str">
        <f>"Q"&amp;INT((MONTH(SalesData[[#This Row],[Order Date]])+2)/3)&amp;"-"&amp;YEAR(SalesData[[#This Row],[Order Date]])</f>
        <v>Q1-2023</v>
      </c>
    </row>
    <row r="1592" spans="1:22" x14ac:dyDescent="0.35">
      <c r="A1592" t="s">
        <v>1733</v>
      </c>
      <c r="B1592" s="1">
        <v>44981</v>
      </c>
      <c r="C1592" t="s">
        <v>77</v>
      </c>
      <c r="D1592" t="s">
        <v>46</v>
      </c>
      <c r="E1592">
        <v>6831121795</v>
      </c>
      <c r="F1592" t="s">
        <v>78</v>
      </c>
      <c r="G1592" t="s">
        <v>15</v>
      </c>
      <c r="H1592" t="s">
        <v>16</v>
      </c>
      <c r="I1592" t="s">
        <v>17</v>
      </c>
      <c r="J1592" t="s">
        <v>61</v>
      </c>
      <c r="K1592">
        <v>1064.1400000000001</v>
      </c>
      <c r="L1592">
        <v>306.48</v>
      </c>
      <c r="M1592" t="s">
        <v>62</v>
      </c>
      <c r="N1592">
        <v>0.28800721709549498</v>
      </c>
      <c r="O1592" t="s">
        <v>11351</v>
      </c>
      <c r="P1592" t="s">
        <v>11354</v>
      </c>
      <c r="R1592" t="s">
        <v>11353</v>
      </c>
      <c r="S1592">
        <f>IF(SalesData[[#This Row],[Return Status]]="Returned",1,0)</f>
        <v>0</v>
      </c>
      <c r="T1592">
        <v>2085.91</v>
      </c>
      <c r="U1592" s="2">
        <f>EOMONTH(SalesData[[#This Row],[Order Date]],0)</f>
        <v>44985</v>
      </c>
      <c r="V1592" s="9" t="str">
        <f>"Q"&amp;INT((MONTH(SalesData[[#This Row],[Order Date]])+2)/3)&amp;"-"&amp;YEAR(SalesData[[#This Row],[Order Date]])</f>
        <v>Q1-2023</v>
      </c>
    </row>
    <row r="1593" spans="1:22" x14ac:dyDescent="0.35">
      <c r="A1593" t="s">
        <v>1734</v>
      </c>
      <c r="B1593" s="1">
        <v>44982</v>
      </c>
      <c r="C1593" t="s">
        <v>111</v>
      </c>
      <c r="D1593" t="s">
        <v>99</v>
      </c>
      <c r="E1593">
        <v>8561627141</v>
      </c>
      <c r="F1593" t="s">
        <v>156</v>
      </c>
      <c r="G1593" t="s">
        <v>84</v>
      </c>
      <c r="H1593" t="s">
        <v>85</v>
      </c>
      <c r="I1593" t="s">
        <v>31</v>
      </c>
      <c r="J1593" t="s">
        <v>61</v>
      </c>
      <c r="K1593">
        <v>736.99</v>
      </c>
      <c r="L1593">
        <v>84.9</v>
      </c>
      <c r="M1593" t="s">
        <v>62</v>
      </c>
      <c r="N1593">
        <v>0.115198306625599</v>
      </c>
      <c r="O1593" t="s">
        <v>11355</v>
      </c>
      <c r="P1593" t="s">
        <v>11352</v>
      </c>
      <c r="R1593" t="s">
        <v>11353</v>
      </c>
      <c r="S1593">
        <f>IF(SalesData[[#This Row],[Return Status]]="Returned",1,0)</f>
        <v>0</v>
      </c>
      <c r="T1593">
        <v>847.14</v>
      </c>
      <c r="U1593" s="2">
        <f>EOMONTH(SalesData[[#This Row],[Order Date]],0)</f>
        <v>44985</v>
      </c>
      <c r="V1593" s="9" t="str">
        <f>"Q"&amp;INT((MONTH(SalesData[[#This Row],[Order Date]])+2)/3)&amp;"-"&amp;YEAR(SalesData[[#This Row],[Order Date]])</f>
        <v>Q1-2023</v>
      </c>
    </row>
    <row r="1594" spans="1:22" x14ac:dyDescent="0.35">
      <c r="A1594" t="s">
        <v>1735</v>
      </c>
      <c r="B1594" s="1">
        <v>44970</v>
      </c>
      <c r="C1594" t="s">
        <v>97</v>
      </c>
      <c r="D1594" t="s">
        <v>145</v>
      </c>
      <c r="E1594">
        <v>942079374</v>
      </c>
      <c r="F1594" t="s">
        <v>181</v>
      </c>
      <c r="G1594" t="s">
        <v>54</v>
      </c>
      <c r="H1594" t="s">
        <v>55</v>
      </c>
      <c r="I1594" t="s">
        <v>31</v>
      </c>
      <c r="J1594" t="s">
        <v>65</v>
      </c>
      <c r="K1594">
        <v>734.5</v>
      </c>
      <c r="L1594">
        <v>32.03</v>
      </c>
      <c r="M1594" t="s">
        <v>65</v>
      </c>
      <c r="N1594">
        <v>4.3607896528250499E-2</v>
      </c>
      <c r="O1594" t="s">
        <v>11355</v>
      </c>
      <c r="P1594" t="s">
        <v>11356</v>
      </c>
      <c r="R1594" t="s">
        <v>11353</v>
      </c>
      <c r="S1594">
        <f>IF(SalesData[[#This Row],[Return Status]]="Returned",1,0)</f>
        <v>0</v>
      </c>
      <c r="U1594" s="2">
        <f>EOMONTH(SalesData[[#This Row],[Order Date]],0)</f>
        <v>44985</v>
      </c>
      <c r="V1594" s="9" t="str">
        <f>"Q"&amp;INT((MONTH(SalesData[[#This Row],[Order Date]])+2)/3)&amp;"-"&amp;YEAR(SalesData[[#This Row],[Order Date]])</f>
        <v>Q1-2023</v>
      </c>
    </row>
    <row r="1595" spans="1:22" x14ac:dyDescent="0.35">
      <c r="A1595" t="s">
        <v>1736</v>
      </c>
      <c r="B1595" s="1">
        <v>44964</v>
      </c>
      <c r="C1595" t="s">
        <v>26</v>
      </c>
      <c r="D1595" t="s">
        <v>46</v>
      </c>
      <c r="E1595">
        <v>9558779936</v>
      </c>
      <c r="F1595" t="s">
        <v>170</v>
      </c>
      <c r="G1595" t="s">
        <v>69</v>
      </c>
      <c r="H1595" t="s">
        <v>11357</v>
      </c>
      <c r="I1595" t="s">
        <v>31</v>
      </c>
      <c r="J1595" t="s">
        <v>18</v>
      </c>
      <c r="K1595">
        <v>761.83</v>
      </c>
      <c r="L1595">
        <v>129.93</v>
      </c>
      <c r="M1595" t="s">
        <v>19</v>
      </c>
      <c r="N1595">
        <v>0.17054986020503299</v>
      </c>
      <c r="O1595" t="s">
        <v>11355</v>
      </c>
      <c r="P1595" t="s">
        <v>11352</v>
      </c>
      <c r="R1595" t="s">
        <v>11353</v>
      </c>
      <c r="S1595">
        <f>IF(SalesData[[#This Row],[Return Status]]="Returned",1,0)</f>
        <v>0</v>
      </c>
      <c r="T1595">
        <v>2081.52</v>
      </c>
      <c r="U1595" s="2">
        <f>EOMONTH(SalesData[[#This Row],[Order Date]],0)</f>
        <v>44985</v>
      </c>
      <c r="V1595" s="9" t="str">
        <f>"Q"&amp;INT((MONTH(SalesData[[#This Row],[Order Date]])+2)/3)&amp;"-"&amp;YEAR(SalesData[[#This Row],[Order Date]])</f>
        <v>Q1-2023</v>
      </c>
    </row>
    <row r="1596" spans="1:22" x14ac:dyDescent="0.35">
      <c r="A1596" t="s">
        <v>1737</v>
      </c>
      <c r="B1596" s="1">
        <v>44965</v>
      </c>
      <c r="C1596" t="s">
        <v>205</v>
      </c>
      <c r="D1596" t="s">
        <v>13</v>
      </c>
      <c r="E1596">
        <v>3301075350</v>
      </c>
      <c r="F1596" t="s">
        <v>410</v>
      </c>
      <c r="G1596" t="s">
        <v>29</v>
      </c>
      <c r="H1596" t="s">
        <v>30</v>
      </c>
      <c r="I1596" t="s">
        <v>31</v>
      </c>
      <c r="J1596" t="s">
        <v>43</v>
      </c>
      <c r="K1596">
        <v>3563.1</v>
      </c>
      <c r="L1596">
        <v>950.46</v>
      </c>
      <c r="M1596" t="s">
        <v>43</v>
      </c>
      <c r="N1596">
        <v>0.26675086301254503</v>
      </c>
      <c r="O1596" t="s">
        <v>11351</v>
      </c>
      <c r="P1596" t="s">
        <v>11354</v>
      </c>
      <c r="R1596" t="s">
        <v>11353</v>
      </c>
      <c r="S1596">
        <f>IF(SalesData[[#This Row],[Return Status]]="Returned",1,0)</f>
        <v>0</v>
      </c>
      <c r="T1596">
        <v>2788.38</v>
      </c>
      <c r="U1596" s="2">
        <f>EOMONTH(SalesData[[#This Row],[Order Date]],0)</f>
        <v>44985</v>
      </c>
      <c r="V1596" s="9" t="str">
        <f>"Q"&amp;INT((MONTH(SalesData[[#This Row],[Order Date]])+2)/3)&amp;"-"&amp;YEAR(SalesData[[#This Row],[Order Date]])</f>
        <v>Q1-2023</v>
      </c>
    </row>
    <row r="1597" spans="1:22" x14ac:dyDescent="0.35">
      <c r="A1597" t="s">
        <v>1738</v>
      </c>
      <c r="B1597" s="1">
        <v>44964</v>
      </c>
      <c r="C1597" t="s">
        <v>49</v>
      </c>
      <c r="D1597" t="s">
        <v>99</v>
      </c>
      <c r="E1597">
        <v>8570943913</v>
      </c>
      <c r="F1597" t="s">
        <v>14</v>
      </c>
      <c r="G1597" t="s">
        <v>15</v>
      </c>
      <c r="H1597" t="s">
        <v>16</v>
      </c>
      <c r="I1597" t="s">
        <v>17</v>
      </c>
      <c r="J1597" t="s">
        <v>18</v>
      </c>
      <c r="K1597">
        <v>4794.7700000000004</v>
      </c>
      <c r="L1597">
        <v>409.37</v>
      </c>
      <c r="M1597" t="s">
        <v>19</v>
      </c>
      <c r="N1597">
        <v>8.5378443595834602E-2</v>
      </c>
      <c r="O1597" t="s">
        <v>11351</v>
      </c>
      <c r="P1597" t="s">
        <v>11356</v>
      </c>
      <c r="R1597" t="s">
        <v>11353</v>
      </c>
      <c r="S1597">
        <f>IF(SalesData[[#This Row],[Return Status]]="Returned",1,0)</f>
        <v>0</v>
      </c>
      <c r="T1597">
        <v>2085.91</v>
      </c>
      <c r="U1597" s="2">
        <f>EOMONTH(SalesData[[#This Row],[Order Date]],0)</f>
        <v>44985</v>
      </c>
      <c r="V1597" s="9" t="str">
        <f>"Q"&amp;INT((MONTH(SalesData[[#This Row],[Order Date]])+2)/3)&amp;"-"&amp;YEAR(SalesData[[#This Row],[Order Date]])</f>
        <v>Q1-2023</v>
      </c>
    </row>
    <row r="1598" spans="1:22" x14ac:dyDescent="0.35">
      <c r="A1598" t="s">
        <v>1739</v>
      </c>
      <c r="B1598" s="1">
        <v>44963</v>
      </c>
      <c r="C1598" t="s">
        <v>26</v>
      </c>
      <c r="D1598" t="s">
        <v>46</v>
      </c>
      <c r="E1598">
        <v>9937151931</v>
      </c>
      <c r="F1598" t="s">
        <v>238</v>
      </c>
      <c r="G1598" t="s">
        <v>74</v>
      </c>
      <c r="H1598" t="s">
        <v>75</v>
      </c>
      <c r="I1598" t="s">
        <v>36</v>
      </c>
      <c r="J1598" t="s">
        <v>42</v>
      </c>
      <c r="K1598">
        <v>2710.76</v>
      </c>
      <c r="L1598">
        <v>225.76</v>
      </c>
      <c r="M1598" t="s">
        <v>43</v>
      </c>
      <c r="N1598">
        <v>8.3282916967935203E-2</v>
      </c>
      <c r="O1598" t="s">
        <v>11351</v>
      </c>
      <c r="P1598" t="s">
        <v>11356</v>
      </c>
      <c r="R1598" t="s">
        <v>11353</v>
      </c>
      <c r="S1598">
        <f>IF(SalesData[[#This Row],[Return Status]]="Returned",1,0)</f>
        <v>0</v>
      </c>
      <c r="T1598">
        <v>2420.2800000000002</v>
      </c>
      <c r="U1598" s="2">
        <f>EOMONTH(SalesData[[#This Row],[Order Date]],0)</f>
        <v>44985</v>
      </c>
      <c r="V1598" s="9" t="str">
        <f>"Q"&amp;INT((MONTH(SalesData[[#This Row],[Order Date]])+2)/3)&amp;"-"&amp;YEAR(SalesData[[#This Row],[Order Date]])</f>
        <v>Q1-2023</v>
      </c>
    </row>
    <row r="1599" spans="1:22" x14ac:dyDescent="0.35">
      <c r="A1599" t="s">
        <v>1740</v>
      </c>
      <c r="B1599" s="1">
        <v>44979</v>
      </c>
      <c r="C1599" t="s">
        <v>149</v>
      </c>
      <c r="D1599" t="s">
        <v>99</v>
      </c>
      <c r="E1599">
        <v>7049462455</v>
      </c>
      <c r="F1599" t="s">
        <v>68</v>
      </c>
      <c r="G1599" t="s">
        <v>69</v>
      </c>
      <c r="H1599" t="s">
        <v>41</v>
      </c>
      <c r="I1599" t="s">
        <v>31</v>
      </c>
      <c r="J1599" t="s">
        <v>65</v>
      </c>
      <c r="K1599">
        <v>97.26</v>
      </c>
      <c r="L1599">
        <v>26.91</v>
      </c>
      <c r="M1599" t="s">
        <v>65</v>
      </c>
      <c r="N1599">
        <v>0.27668106107341101</v>
      </c>
      <c r="O1599" t="s">
        <v>11361</v>
      </c>
      <c r="P1599" t="s">
        <v>11354</v>
      </c>
      <c r="R1599" t="s">
        <v>11353</v>
      </c>
      <c r="S1599">
        <f>IF(SalesData[[#This Row],[Return Status]]="Returned",1,0)</f>
        <v>0</v>
      </c>
      <c r="T1599">
        <v>2081.52</v>
      </c>
      <c r="U1599" s="2">
        <f>EOMONTH(SalesData[[#This Row],[Order Date]],0)</f>
        <v>44985</v>
      </c>
      <c r="V1599" s="9" t="str">
        <f>"Q"&amp;INT((MONTH(SalesData[[#This Row],[Order Date]])+2)/3)&amp;"-"&amp;YEAR(SalesData[[#This Row],[Order Date]])</f>
        <v>Q1-2023</v>
      </c>
    </row>
    <row r="1600" spans="1:22" x14ac:dyDescent="0.35">
      <c r="A1600" t="s">
        <v>1741</v>
      </c>
      <c r="B1600" s="1">
        <v>44983</v>
      </c>
      <c r="C1600" t="s">
        <v>124</v>
      </c>
      <c r="D1600" t="s">
        <v>13</v>
      </c>
      <c r="E1600">
        <v>1808293850</v>
      </c>
      <c r="F1600" t="s">
        <v>292</v>
      </c>
      <c r="G1600" t="s">
        <v>69</v>
      </c>
      <c r="H1600" t="s">
        <v>41</v>
      </c>
      <c r="I1600" t="s">
        <v>31</v>
      </c>
      <c r="J1600" t="s">
        <v>61</v>
      </c>
      <c r="K1600">
        <v>4808.41</v>
      </c>
      <c r="L1600">
        <v>813.44</v>
      </c>
      <c r="M1600" t="s">
        <v>62</v>
      </c>
      <c r="N1600">
        <v>0.169170266262652</v>
      </c>
      <c r="O1600" t="s">
        <v>11351</v>
      </c>
      <c r="P1600" t="s">
        <v>11352</v>
      </c>
      <c r="R1600" t="s">
        <v>11353</v>
      </c>
      <c r="S1600">
        <f>IF(SalesData[[#This Row],[Return Status]]="Returned",1,0)</f>
        <v>0</v>
      </c>
      <c r="T1600">
        <v>2081.52</v>
      </c>
      <c r="U1600" s="2">
        <f>EOMONTH(SalesData[[#This Row],[Order Date]],0)</f>
        <v>44985</v>
      </c>
      <c r="V1600" s="9" t="str">
        <f>"Q"&amp;INT((MONTH(SalesData[[#This Row],[Order Date]])+2)/3)&amp;"-"&amp;YEAR(SalesData[[#This Row],[Order Date]])</f>
        <v>Q1-2023</v>
      </c>
    </row>
    <row r="1601" spans="1:22" x14ac:dyDescent="0.35">
      <c r="A1601" t="s">
        <v>1742</v>
      </c>
      <c r="B1601" s="1">
        <v>44961</v>
      </c>
      <c r="C1601" t="s">
        <v>38</v>
      </c>
      <c r="D1601" t="s">
        <v>99</v>
      </c>
      <c r="E1601">
        <v>3070666706</v>
      </c>
      <c r="F1601" t="s">
        <v>152</v>
      </c>
      <c r="G1601" t="s">
        <v>11368</v>
      </c>
      <c r="H1601" t="s">
        <v>24</v>
      </c>
      <c r="I1601" t="s">
        <v>17</v>
      </c>
      <c r="J1601" t="s">
        <v>65</v>
      </c>
      <c r="K1601">
        <v>3598.8</v>
      </c>
      <c r="L1601">
        <v>785.19</v>
      </c>
      <c r="M1601" t="s">
        <v>65</v>
      </c>
      <c r="N1601">
        <v>0.218181060353451</v>
      </c>
      <c r="O1601" t="s">
        <v>11351</v>
      </c>
      <c r="P1601" t="s">
        <v>11354</v>
      </c>
      <c r="R1601" t="s">
        <v>11353</v>
      </c>
      <c r="S1601">
        <f>IF(SalesData[[#This Row],[Return Status]]="Returned",1,0)</f>
        <v>0</v>
      </c>
      <c r="U1601" s="2">
        <f>EOMONTH(SalesData[[#This Row],[Order Date]],0)</f>
        <v>44985</v>
      </c>
      <c r="V1601" s="9" t="str">
        <f>"Q"&amp;INT((MONTH(SalesData[[#This Row],[Order Date]])+2)/3)&amp;"-"&amp;YEAR(SalesData[[#This Row],[Order Date]])</f>
        <v>Q1-2023</v>
      </c>
    </row>
    <row r="1602" spans="1:22" x14ac:dyDescent="0.35">
      <c r="A1602" t="s">
        <v>1743</v>
      </c>
      <c r="B1602" s="1">
        <v>45002</v>
      </c>
      <c r="C1602" t="s">
        <v>12</v>
      </c>
      <c r="D1602" t="s">
        <v>99</v>
      </c>
      <c r="E1602">
        <v>1340377917</v>
      </c>
      <c r="F1602" t="s">
        <v>68</v>
      </c>
      <c r="G1602" t="s">
        <v>69</v>
      </c>
      <c r="H1602" t="s">
        <v>41</v>
      </c>
      <c r="I1602" t="s">
        <v>31</v>
      </c>
      <c r="J1602" t="s">
        <v>19</v>
      </c>
      <c r="K1602">
        <v>2082.56</v>
      </c>
      <c r="L1602">
        <v>518.35</v>
      </c>
      <c r="M1602" t="s">
        <v>19</v>
      </c>
      <c r="N1602">
        <v>0.24890039182544599</v>
      </c>
      <c r="O1602" t="s">
        <v>11351</v>
      </c>
      <c r="P1602" t="s">
        <v>11354</v>
      </c>
      <c r="R1602" t="s">
        <v>11353</v>
      </c>
      <c r="S1602">
        <f>IF(SalesData[[#This Row],[Return Status]]="Returned",1,0)</f>
        <v>0</v>
      </c>
      <c r="T1602">
        <v>2081.52</v>
      </c>
      <c r="U1602" s="2">
        <f>EOMONTH(SalesData[[#This Row],[Order Date]],0)</f>
        <v>45016</v>
      </c>
      <c r="V1602" s="9" t="str">
        <f>"Q"&amp;INT((MONTH(SalesData[[#This Row],[Order Date]])+2)/3)&amp;"-"&amp;YEAR(SalesData[[#This Row],[Order Date]])</f>
        <v>Q1-2023</v>
      </c>
    </row>
    <row r="1603" spans="1:22" x14ac:dyDescent="0.35">
      <c r="A1603" t="s">
        <v>1744</v>
      </c>
      <c r="B1603" s="1">
        <v>44986</v>
      </c>
      <c r="C1603" t="s">
        <v>97</v>
      </c>
      <c r="D1603" t="s">
        <v>145</v>
      </c>
      <c r="E1603">
        <v>1624742468</v>
      </c>
      <c r="F1603" t="s">
        <v>114</v>
      </c>
      <c r="G1603" t="s">
        <v>59</v>
      </c>
      <c r="H1603" t="s">
        <v>60</v>
      </c>
      <c r="I1603" t="s">
        <v>31</v>
      </c>
      <c r="J1603" t="s">
        <v>65</v>
      </c>
      <c r="K1603">
        <v>321.89</v>
      </c>
      <c r="L1603">
        <v>46.56</v>
      </c>
      <c r="M1603" t="s">
        <v>65</v>
      </c>
      <c r="N1603">
        <v>0.14464568641461401</v>
      </c>
      <c r="O1603" t="s">
        <v>11361</v>
      </c>
      <c r="P1603" t="s">
        <v>11352</v>
      </c>
      <c r="R1603" t="s">
        <v>11353</v>
      </c>
      <c r="S1603">
        <f>IF(SalesData[[#This Row],[Return Status]]="Returned",1,0)</f>
        <v>0</v>
      </c>
      <c r="T1603">
        <v>2183.56</v>
      </c>
      <c r="U1603" s="2">
        <f>EOMONTH(SalesData[[#This Row],[Order Date]],0)</f>
        <v>45016</v>
      </c>
      <c r="V1603" s="9" t="str">
        <f>"Q"&amp;INT((MONTH(SalesData[[#This Row],[Order Date]])+2)/3)&amp;"-"&amp;YEAR(SalesData[[#This Row],[Order Date]])</f>
        <v>Q1-2023</v>
      </c>
    </row>
    <row r="1604" spans="1:22" x14ac:dyDescent="0.35">
      <c r="A1604" t="s">
        <v>1745</v>
      </c>
      <c r="B1604" s="1">
        <v>45015</v>
      </c>
      <c r="C1604" t="s">
        <v>71</v>
      </c>
      <c r="D1604" t="s">
        <v>39</v>
      </c>
      <c r="E1604">
        <v>9120720957</v>
      </c>
      <c r="F1604" t="s">
        <v>114</v>
      </c>
      <c r="G1604" t="s">
        <v>59</v>
      </c>
      <c r="H1604" t="s">
        <v>60</v>
      </c>
      <c r="I1604" t="s">
        <v>31</v>
      </c>
      <c r="J1604" t="s">
        <v>62</v>
      </c>
      <c r="K1604">
        <v>75.650000000000006</v>
      </c>
      <c r="L1604">
        <v>22.26</v>
      </c>
      <c r="M1604" t="s">
        <v>62</v>
      </c>
      <c r="N1604">
        <v>0.29424983476536698</v>
      </c>
      <c r="O1604" t="s">
        <v>11361</v>
      </c>
      <c r="P1604" t="s">
        <v>11354</v>
      </c>
      <c r="Q1604" t="s">
        <v>11363</v>
      </c>
      <c r="R1604" t="s">
        <v>11360</v>
      </c>
      <c r="S1604">
        <f>IF(SalesData[[#This Row],[Return Status]]="Returned",1,0)</f>
        <v>1</v>
      </c>
      <c r="T1604">
        <v>2183.56</v>
      </c>
      <c r="U1604" s="2">
        <f>EOMONTH(SalesData[[#This Row],[Order Date]],0)</f>
        <v>45016</v>
      </c>
      <c r="V1604" s="9" t="str">
        <f>"Q"&amp;INT((MONTH(SalesData[[#This Row],[Order Date]])+2)/3)&amp;"-"&amp;YEAR(SalesData[[#This Row],[Order Date]])</f>
        <v>Q1-2023</v>
      </c>
    </row>
    <row r="1605" spans="1:22" x14ac:dyDescent="0.35">
      <c r="A1605" t="s">
        <v>1746</v>
      </c>
      <c r="B1605" s="1">
        <v>45012</v>
      </c>
      <c r="C1605" t="s">
        <v>21</v>
      </c>
      <c r="D1605" t="s">
        <v>39</v>
      </c>
      <c r="E1605">
        <v>8174420540</v>
      </c>
      <c r="F1605" t="s">
        <v>22</v>
      </c>
      <c r="G1605" t="s">
        <v>23</v>
      </c>
      <c r="H1605" t="s">
        <v>11357</v>
      </c>
      <c r="I1605" t="s">
        <v>17</v>
      </c>
      <c r="J1605" t="s">
        <v>19</v>
      </c>
      <c r="K1605">
        <v>2110.7399999999998</v>
      </c>
      <c r="L1605">
        <v>517.85</v>
      </c>
      <c r="M1605" t="s">
        <v>19</v>
      </c>
      <c r="N1605">
        <v>0.245340496697841</v>
      </c>
      <c r="O1605" t="s">
        <v>11351</v>
      </c>
      <c r="P1605" t="s">
        <v>11354</v>
      </c>
      <c r="R1605" t="s">
        <v>11353</v>
      </c>
      <c r="S1605">
        <f>IF(SalesData[[#This Row],[Return Status]]="Returned",1,0)</f>
        <v>0</v>
      </c>
      <c r="T1605">
        <v>2821.33</v>
      </c>
      <c r="U1605" s="2">
        <f>EOMONTH(SalesData[[#This Row],[Order Date]],0)</f>
        <v>45016</v>
      </c>
      <c r="V1605" s="9" t="str">
        <f>"Q"&amp;INT((MONTH(SalesData[[#This Row],[Order Date]])+2)/3)&amp;"-"&amp;YEAR(SalesData[[#This Row],[Order Date]])</f>
        <v>Q1-2023</v>
      </c>
    </row>
    <row r="1606" spans="1:22" x14ac:dyDescent="0.35">
      <c r="A1606" t="s">
        <v>1747</v>
      </c>
      <c r="B1606" s="1">
        <v>44991</v>
      </c>
      <c r="C1606" t="s">
        <v>188</v>
      </c>
      <c r="D1606" t="s">
        <v>99</v>
      </c>
      <c r="E1606">
        <v>13414058</v>
      </c>
      <c r="F1606" t="s">
        <v>181</v>
      </c>
      <c r="G1606" t="s">
        <v>54</v>
      </c>
      <c r="H1606" t="s">
        <v>55</v>
      </c>
      <c r="I1606" t="s">
        <v>31</v>
      </c>
      <c r="J1606" t="s">
        <v>65</v>
      </c>
      <c r="K1606">
        <v>3921.47</v>
      </c>
      <c r="L1606">
        <v>405.39</v>
      </c>
      <c r="M1606" t="s">
        <v>65</v>
      </c>
      <c r="N1606">
        <v>0.103377049932806</v>
      </c>
      <c r="O1606" t="s">
        <v>11351</v>
      </c>
      <c r="P1606" t="s">
        <v>11352</v>
      </c>
      <c r="R1606" t="s">
        <v>11353</v>
      </c>
      <c r="S1606">
        <f>IF(SalesData[[#This Row],[Return Status]]="Returned",1,0)</f>
        <v>0</v>
      </c>
      <c r="U1606" s="2">
        <f>EOMONTH(SalesData[[#This Row],[Order Date]],0)</f>
        <v>45016</v>
      </c>
      <c r="V1606" s="9" t="str">
        <f>"Q"&amp;INT((MONTH(SalesData[[#This Row],[Order Date]])+2)/3)&amp;"-"&amp;YEAR(SalesData[[#This Row],[Order Date]])</f>
        <v>Q1-2023</v>
      </c>
    </row>
    <row r="1607" spans="1:22" x14ac:dyDescent="0.35">
      <c r="A1607" t="s">
        <v>1748</v>
      </c>
      <c r="B1607" s="1">
        <v>44998</v>
      </c>
      <c r="C1607" t="s">
        <v>194</v>
      </c>
      <c r="D1607" t="s">
        <v>46</v>
      </c>
      <c r="E1607">
        <v>4645497683</v>
      </c>
      <c r="F1607" t="s">
        <v>185</v>
      </c>
      <c r="G1607" t="s">
        <v>164</v>
      </c>
      <c r="H1607" t="s">
        <v>165</v>
      </c>
      <c r="I1607" t="s">
        <v>36</v>
      </c>
      <c r="J1607" t="s">
        <v>19</v>
      </c>
      <c r="K1607">
        <v>4967.75</v>
      </c>
      <c r="L1607">
        <v>888.89</v>
      </c>
      <c r="M1607" t="s">
        <v>19</v>
      </c>
      <c r="N1607">
        <v>0.17893211212319499</v>
      </c>
      <c r="O1607" t="s">
        <v>11351</v>
      </c>
      <c r="P1607" t="s">
        <v>11352</v>
      </c>
      <c r="R1607" t="s">
        <v>11353</v>
      </c>
      <c r="S1607">
        <f>IF(SalesData[[#This Row],[Return Status]]="Returned",1,0)</f>
        <v>0</v>
      </c>
      <c r="U1607" s="2">
        <f>EOMONTH(SalesData[[#This Row],[Order Date]],0)</f>
        <v>45016</v>
      </c>
      <c r="V1607" s="9" t="str">
        <f>"Q"&amp;INT((MONTH(SalesData[[#This Row],[Order Date]])+2)/3)&amp;"-"&amp;YEAR(SalesData[[#This Row],[Order Date]])</f>
        <v>Q1-2023</v>
      </c>
    </row>
    <row r="1608" spans="1:22" x14ac:dyDescent="0.35">
      <c r="A1608" t="s">
        <v>1749</v>
      </c>
      <c r="B1608" s="1">
        <v>45005</v>
      </c>
      <c r="C1608" t="s">
        <v>132</v>
      </c>
      <c r="D1608" t="s">
        <v>99</v>
      </c>
      <c r="E1608">
        <v>8079511812</v>
      </c>
      <c r="F1608" t="s">
        <v>410</v>
      </c>
      <c r="G1608" t="s">
        <v>29</v>
      </c>
      <c r="H1608" t="s">
        <v>30</v>
      </c>
      <c r="I1608" t="s">
        <v>31</v>
      </c>
      <c r="J1608" t="s">
        <v>65</v>
      </c>
      <c r="K1608">
        <v>318.19</v>
      </c>
      <c r="L1608">
        <v>67.540000000000006</v>
      </c>
      <c r="M1608" t="s">
        <v>65</v>
      </c>
      <c r="N1608">
        <v>0.212263113234231</v>
      </c>
      <c r="O1608" t="s">
        <v>11361</v>
      </c>
      <c r="P1608" t="s">
        <v>11354</v>
      </c>
      <c r="R1608" t="s">
        <v>11353</v>
      </c>
      <c r="S1608">
        <f>IF(SalesData[[#This Row],[Return Status]]="Returned",1,0)</f>
        <v>0</v>
      </c>
      <c r="T1608">
        <v>2788.38</v>
      </c>
      <c r="U1608" s="2">
        <f>EOMONTH(SalesData[[#This Row],[Order Date]],0)</f>
        <v>45016</v>
      </c>
      <c r="V1608" s="9" t="str">
        <f>"Q"&amp;INT((MONTH(SalesData[[#This Row],[Order Date]])+2)/3)&amp;"-"&amp;YEAR(SalesData[[#This Row],[Order Date]])</f>
        <v>Q1-2023</v>
      </c>
    </row>
    <row r="1609" spans="1:22" x14ac:dyDescent="0.35">
      <c r="A1609" t="s">
        <v>1750</v>
      </c>
      <c r="B1609" s="1">
        <v>44987</v>
      </c>
      <c r="C1609" t="s">
        <v>205</v>
      </c>
      <c r="D1609" t="s">
        <v>13</v>
      </c>
      <c r="E1609">
        <v>7416477631</v>
      </c>
      <c r="F1609" t="s">
        <v>133</v>
      </c>
      <c r="G1609" t="s">
        <v>89</v>
      </c>
      <c r="H1609" t="s">
        <v>90</v>
      </c>
      <c r="I1609" t="s">
        <v>31</v>
      </c>
      <c r="J1609" t="s">
        <v>19</v>
      </c>
      <c r="K1609">
        <v>3508.93</v>
      </c>
      <c r="L1609">
        <v>220.51</v>
      </c>
      <c r="M1609" t="s">
        <v>19</v>
      </c>
      <c r="N1609">
        <v>6.28425189445216E-2</v>
      </c>
      <c r="O1609" t="s">
        <v>11351</v>
      </c>
      <c r="P1609" t="s">
        <v>11356</v>
      </c>
      <c r="R1609" t="s">
        <v>11353</v>
      </c>
      <c r="S1609">
        <f>IF(SalesData[[#This Row],[Return Status]]="Returned",1,0)</f>
        <v>0</v>
      </c>
      <c r="T1609">
        <v>207.68</v>
      </c>
      <c r="U1609" s="2">
        <f>EOMONTH(SalesData[[#This Row],[Order Date]],0)</f>
        <v>45016</v>
      </c>
      <c r="V1609" s="9" t="str">
        <f>"Q"&amp;INT((MONTH(SalesData[[#This Row],[Order Date]])+2)/3)&amp;"-"&amp;YEAR(SalesData[[#This Row],[Order Date]])</f>
        <v>Q1-2023</v>
      </c>
    </row>
    <row r="1610" spans="1:22" x14ac:dyDescent="0.35">
      <c r="A1610" t="s">
        <v>1751</v>
      </c>
      <c r="B1610" s="1">
        <v>44993</v>
      </c>
      <c r="C1610" t="s">
        <v>21</v>
      </c>
      <c r="D1610" t="s">
        <v>72</v>
      </c>
      <c r="E1610">
        <v>4696458924</v>
      </c>
      <c r="F1610" t="s">
        <v>47</v>
      </c>
      <c r="G1610" t="s">
        <v>23</v>
      </c>
      <c r="H1610" t="s">
        <v>24</v>
      </c>
      <c r="I1610" t="s">
        <v>17</v>
      </c>
      <c r="J1610" t="s">
        <v>18</v>
      </c>
      <c r="K1610">
        <v>2552.27</v>
      </c>
      <c r="L1610">
        <v>609.01</v>
      </c>
      <c r="M1610" t="s">
        <v>19</v>
      </c>
      <c r="N1610">
        <v>0.238615036810369</v>
      </c>
      <c r="O1610" t="s">
        <v>11351</v>
      </c>
      <c r="P1610" t="s">
        <v>11354</v>
      </c>
      <c r="Q1610" t="s">
        <v>11359</v>
      </c>
      <c r="R1610" t="s">
        <v>11360</v>
      </c>
      <c r="S1610">
        <f>IF(SalesData[[#This Row],[Return Status]]="Returned",1,0)</f>
        <v>1</v>
      </c>
      <c r="T1610">
        <v>2821.33</v>
      </c>
      <c r="U1610" s="2">
        <f>EOMONTH(SalesData[[#This Row],[Order Date]],0)</f>
        <v>45016</v>
      </c>
      <c r="V1610" s="9" t="str">
        <f>"Q"&amp;INT((MONTH(SalesData[[#This Row],[Order Date]])+2)/3)&amp;"-"&amp;YEAR(SalesData[[#This Row],[Order Date]])</f>
        <v>Q1-2023</v>
      </c>
    </row>
    <row r="1611" spans="1:22" x14ac:dyDescent="0.35">
      <c r="A1611" t="s">
        <v>1752</v>
      </c>
      <c r="B1611" s="1">
        <v>45007</v>
      </c>
      <c r="C1611" t="s">
        <v>132</v>
      </c>
      <c r="D1611" t="s">
        <v>72</v>
      </c>
      <c r="E1611">
        <v>7929759144</v>
      </c>
      <c r="F1611" t="s">
        <v>172</v>
      </c>
      <c r="G1611" t="s">
        <v>141</v>
      </c>
      <c r="H1611" t="s">
        <v>121</v>
      </c>
      <c r="I1611" t="s">
        <v>17</v>
      </c>
      <c r="J1611" t="s">
        <v>62</v>
      </c>
      <c r="K1611">
        <v>1934.76</v>
      </c>
      <c r="L1611">
        <v>502.45</v>
      </c>
      <c r="M1611" t="s">
        <v>62</v>
      </c>
      <c r="N1611">
        <v>0.25969629308027897</v>
      </c>
      <c r="O1611" t="s">
        <v>11351</v>
      </c>
      <c r="P1611" t="s">
        <v>11354</v>
      </c>
      <c r="R1611" t="s">
        <v>11353</v>
      </c>
      <c r="S1611">
        <f>IF(SalesData[[#This Row],[Return Status]]="Returned",1,0)</f>
        <v>0</v>
      </c>
      <c r="T1611">
        <v>2793.38</v>
      </c>
      <c r="U1611" s="2">
        <f>EOMONTH(SalesData[[#This Row],[Order Date]],0)</f>
        <v>45016</v>
      </c>
      <c r="V1611" s="9" t="str">
        <f>"Q"&amp;INT((MONTH(SalesData[[#This Row],[Order Date]])+2)/3)&amp;"-"&amp;YEAR(SalesData[[#This Row],[Order Date]])</f>
        <v>Q1-2023</v>
      </c>
    </row>
    <row r="1612" spans="1:22" x14ac:dyDescent="0.35">
      <c r="A1612" t="s">
        <v>1753</v>
      </c>
      <c r="B1612" s="1">
        <v>44997</v>
      </c>
      <c r="C1612" t="s">
        <v>132</v>
      </c>
      <c r="D1612" t="s">
        <v>39</v>
      </c>
      <c r="E1612">
        <v>8073767649</v>
      </c>
      <c r="F1612" t="s">
        <v>40</v>
      </c>
      <c r="G1612" t="s">
        <v>69</v>
      </c>
      <c r="H1612" t="s">
        <v>11357</v>
      </c>
      <c r="I1612" t="s">
        <v>31</v>
      </c>
      <c r="J1612" t="s">
        <v>19</v>
      </c>
      <c r="K1612">
        <v>4285.22</v>
      </c>
      <c r="L1612">
        <v>534.22</v>
      </c>
      <c r="M1612" t="s">
        <v>19</v>
      </c>
      <c r="N1612">
        <v>0.124665711445387</v>
      </c>
      <c r="O1612" t="s">
        <v>11351</v>
      </c>
      <c r="P1612" t="s">
        <v>11352</v>
      </c>
      <c r="R1612" t="s">
        <v>11353</v>
      </c>
      <c r="S1612">
        <f>IF(SalesData[[#This Row],[Return Status]]="Returned",1,0)</f>
        <v>0</v>
      </c>
      <c r="T1612">
        <v>2081.52</v>
      </c>
      <c r="U1612" s="2">
        <f>EOMONTH(SalesData[[#This Row],[Order Date]],0)</f>
        <v>45016</v>
      </c>
      <c r="V1612" s="9" t="str">
        <f>"Q"&amp;INT((MONTH(SalesData[[#This Row],[Order Date]])+2)/3)&amp;"-"&amp;YEAR(SalesData[[#This Row],[Order Date]])</f>
        <v>Q1-2023</v>
      </c>
    </row>
    <row r="1613" spans="1:22" x14ac:dyDescent="0.35">
      <c r="A1613" t="s">
        <v>1754</v>
      </c>
      <c r="B1613" s="1">
        <v>45006</v>
      </c>
      <c r="C1613" t="s">
        <v>26</v>
      </c>
      <c r="D1613" t="s">
        <v>39</v>
      </c>
      <c r="E1613">
        <v>6660919193</v>
      </c>
      <c r="F1613" t="s">
        <v>28</v>
      </c>
      <c r="G1613" t="s">
        <v>29</v>
      </c>
      <c r="H1613" t="s">
        <v>30</v>
      </c>
      <c r="I1613" t="s">
        <v>31</v>
      </c>
      <c r="J1613" t="s">
        <v>19</v>
      </c>
      <c r="K1613">
        <v>583.86</v>
      </c>
      <c r="L1613">
        <v>86.13</v>
      </c>
      <c r="M1613" t="s">
        <v>19</v>
      </c>
      <c r="N1613">
        <v>0.14751824067413399</v>
      </c>
      <c r="O1613" t="s">
        <v>11355</v>
      </c>
      <c r="P1613" t="s">
        <v>11352</v>
      </c>
      <c r="R1613" t="s">
        <v>11353</v>
      </c>
      <c r="S1613">
        <f>IF(SalesData[[#This Row],[Return Status]]="Returned",1,0)</f>
        <v>0</v>
      </c>
      <c r="T1613">
        <v>2788.38</v>
      </c>
      <c r="U1613" s="2">
        <f>EOMONTH(SalesData[[#This Row],[Order Date]],0)</f>
        <v>45016</v>
      </c>
      <c r="V1613" s="9" t="str">
        <f>"Q"&amp;INT((MONTH(SalesData[[#This Row],[Order Date]])+2)/3)&amp;"-"&amp;YEAR(SalesData[[#This Row],[Order Date]])</f>
        <v>Q1-2023</v>
      </c>
    </row>
    <row r="1614" spans="1:22" x14ac:dyDescent="0.35">
      <c r="A1614" t="s">
        <v>1755</v>
      </c>
      <c r="B1614" s="1">
        <v>45011</v>
      </c>
      <c r="C1614" t="s">
        <v>38</v>
      </c>
      <c r="D1614" t="s">
        <v>27</v>
      </c>
      <c r="E1614">
        <v>6396704477</v>
      </c>
      <c r="F1614" t="s">
        <v>81</v>
      </c>
      <c r="G1614" t="s">
        <v>11374</v>
      </c>
      <c r="H1614" t="s">
        <v>75</v>
      </c>
      <c r="I1614" t="s">
        <v>36</v>
      </c>
      <c r="J1614" t="s">
        <v>43</v>
      </c>
      <c r="K1614">
        <v>4724.3100000000004</v>
      </c>
      <c r="L1614">
        <v>212.4</v>
      </c>
      <c r="M1614" t="s">
        <v>43</v>
      </c>
      <c r="N1614">
        <v>4.4958946385821402E-2</v>
      </c>
      <c r="O1614" t="s">
        <v>11351</v>
      </c>
      <c r="P1614" t="s">
        <v>11356</v>
      </c>
      <c r="R1614" t="s">
        <v>11353</v>
      </c>
      <c r="S1614">
        <f>IF(SalesData[[#This Row],[Return Status]]="Returned",1,0)</f>
        <v>0</v>
      </c>
      <c r="U1614" s="2">
        <f>EOMONTH(SalesData[[#This Row],[Order Date]],0)</f>
        <v>45016</v>
      </c>
      <c r="V1614" s="9" t="str">
        <f>"Q"&amp;INT((MONTH(SalesData[[#This Row],[Order Date]])+2)/3)&amp;"-"&amp;YEAR(SalesData[[#This Row],[Order Date]])</f>
        <v>Q1-2023</v>
      </c>
    </row>
    <row r="1615" spans="1:22" x14ac:dyDescent="0.35">
      <c r="A1615" t="s">
        <v>1756</v>
      </c>
      <c r="B1615" s="1">
        <v>44986</v>
      </c>
      <c r="C1615" t="s">
        <v>139</v>
      </c>
      <c r="D1615" t="s">
        <v>72</v>
      </c>
      <c r="E1615">
        <v>998575256</v>
      </c>
      <c r="F1615" t="s">
        <v>40</v>
      </c>
      <c r="G1615" t="s">
        <v>69</v>
      </c>
      <c r="H1615" t="s">
        <v>41</v>
      </c>
      <c r="I1615" t="s">
        <v>31</v>
      </c>
      <c r="J1615" t="s">
        <v>61</v>
      </c>
      <c r="K1615">
        <v>1797.54</v>
      </c>
      <c r="L1615">
        <v>409.47</v>
      </c>
      <c r="M1615" t="s">
        <v>62</v>
      </c>
      <c r="N1615">
        <v>0.22779465269201199</v>
      </c>
      <c r="O1615" t="s">
        <v>11351</v>
      </c>
      <c r="P1615" t="s">
        <v>11354</v>
      </c>
      <c r="R1615" t="s">
        <v>11353</v>
      </c>
      <c r="S1615">
        <f>IF(SalesData[[#This Row],[Return Status]]="Returned",1,0)</f>
        <v>0</v>
      </c>
      <c r="T1615">
        <v>2081.52</v>
      </c>
      <c r="U1615" s="2">
        <f>EOMONTH(SalesData[[#This Row],[Order Date]],0)</f>
        <v>45016</v>
      </c>
      <c r="V1615" s="9" t="str">
        <f>"Q"&amp;INT((MONTH(SalesData[[#This Row],[Order Date]])+2)/3)&amp;"-"&amp;YEAR(SalesData[[#This Row],[Order Date]])</f>
        <v>Q1-2023</v>
      </c>
    </row>
    <row r="1616" spans="1:22" x14ac:dyDescent="0.35">
      <c r="A1616" t="s">
        <v>1757</v>
      </c>
      <c r="B1616" s="1">
        <v>45004</v>
      </c>
      <c r="C1616" t="s">
        <v>38</v>
      </c>
      <c r="D1616" t="s">
        <v>72</v>
      </c>
      <c r="E1616">
        <v>2050953072</v>
      </c>
      <c r="F1616" t="s">
        <v>156</v>
      </c>
      <c r="G1616" t="s">
        <v>84</v>
      </c>
      <c r="H1616" t="s">
        <v>85</v>
      </c>
      <c r="I1616" t="s">
        <v>31</v>
      </c>
      <c r="J1616" t="s">
        <v>65</v>
      </c>
      <c r="K1616">
        <v>2384.52</v>
      </c>
      <c r="L1616">
        <v>439.66</v>
      </c>
      <c r="M1616" t="s">
        <v>65</v>
      </c>
      <c r="N1616">
        <v>0.18438092362404199</v>
      </c>
      <c r="O1616" t="s">
        <v>11351</v>
      </c>
      <c r="P1616" t="s">
        <v>11352</v>
      </c>
      <c r="Q1616" t="s">
        <v>11372</v>
      </c>
      <c r="R1616" t="s">
        <v>11360</v>
      </c>
      <c r="S1616">
        <f>IF(SalesData[[#This Row],[Return Status]]="Returned",1,0)</f>
        <v>1</v>
      </c>
      <c r="T1616">
        <v>847.14</v>
      </c>
      <c r="U1616" s="2">
        <f>EOMONTH(SalesData[[#This Row],[Order Date]],0)</f>
        <v>45016</v>
      </c>
      <c r="V1616" s="9" t="str">
        <f>"Q"&amp;INT((MONTH(SalesData[[#This Row],[Order Date]])+2)/3)&amp;"-"&amp;YEAR(SalesData[[#This Row],[Order Date]])</f>
        <v>Q1-2023</v>
      </c>
    </row>
    <row r="1617" spans="1:22" x14ac:dyDescent="0.35">
      <c r="A1617" t="s">
        <v>1758</v>
      </c>
      <c r="B1617" s="1">
        <v>45010</v>
      </c>
      <c r="C1617" t="s">
        <v>92</v>
      </c>
      <c r="D1617" t="s">
        <v>80</v>
      </c>
      <c r="E1617">
        <v>6036698027</v>
      </c>
      <c r="F1617" t="s">
        <v>73</v>
      </c>
      <c r="G1617" t="s">
        <v>74</v>
      </c>
      <c r="H1617" t="s">
        <v>75</v>
      </c>
      <c r="I1617" t="s">
        <v>36</v>
      </c>
      <c r="J1617" t="s">
        <v>65</v>
      </c>
      <c r="K1617">
        <v>998.8</v>
      </c>
      <c r="L1617">
        <v>127.14</v>
      </c>
      <c r="M1617" t="s">
        <v>65</v>
      </c>
      <c r="N1617">
        <v>0.12729275130156201</v>
      </c>
      <c r="O1617" t="s">
        <v>11355</v>
      </c>
      <c r="P1617" t="s">
        <v>11352</v>
      </c>
      <c r="R1617" t="s">
        <v>11353</v>
      </c>
      <c r="S1617">
        <f>IF(SalesData[[#This Row],[Return Status]]="Returned",1,0)</f>
        <v>0</v>
      </c>
      <c r="T1617">
        <v>2420.2800000000002</v>
      </c>
      <c r="U1617" s="2">
        <f>EOMONTH(SalesData[[#This Row],[Order Date]],0)</f>
        <v>45016</v>
      </c>
      <c r="V1617" s="9" t="str">
        <f>"Q"&amp;INT((MONTH(SalesData[[#This Row],[Order Date]])+2)/3)&amp;"-"&amp;YEAR(SalesData[[#This Row],[Order Date]])</f>
        <v>Q1-2023</v>
      </c>
    </row>
    <row r="1618" spans="1:22" x14ac:dyDescent="0.35">
      <c r="A1618" t="s">
        <v>1759</v>
      </c>
      <c r="B1618" s="1">
        <v>45005</v>
      </c>
      <c r="C1618" t="s">
        <v>38</v>
      </c>
      <c r="D1618" t="s">
        <v>39</v>
      </c>
      <c r="E1618">
        <v>8424716491</v>
      </c>
      <c r="F1618" t="s">
        <v>410</v>
      </c>
      <c r="G1618" t="s">
        <v>29</v>
      </c>
      <c r="H1618" t="s">
        <v>30</v>
      </c>
      <c r="I1618" t="s">
        <v>31</v>
      </c>
      <c r="J1618" t="s">
        <v>62</v>
      </c>
      <c r="K1618">
        <v>128.1</v>
      </c>
      <c r="L1618">
        <v>32.770000000000003</v>
      </c>
      <c r="M1618" t="s">
        <v>62</v>
      </c>
      <c r="N1618">
        <v>0.25581576893052299</v>
      </c>
      <c r="O1618" t="s">
        <v>11361</v>
      </c>
      <c r="P1618" t="s">
        <v>11354</v>
      </c>
      <c r="R1618" t="s">
        <v>11353</v>
      </c>
      <c r="S1618">
        <f>IF(SalesData[[#This Row],[Return Status]]="Returned",1,0)</f>
        <v>0</v>
      </c>
      <c r="T1618">
        <v>2788.38</v>
      </c>
      <c r="U1618" s="2">
        <f>EOMONTH(SalesData[[#This Row],[Order Date]],0)</f>
        <v>45016</v>
      </c>
      <c r="V1618" s="9" t="str">
        <f>"Q"&amp;INT((MONTH(SalesData[[#This Row],[Order Date]])+2)/3)&amp;"-"&amp;YEAR(SalesData[[#This Row],[Order Date]])</f>
        <v>Q1-2023</v>
      </c>
    </row>
    <row r="1619" spans="1:22" x14ac:dyDescent="0.35">
      <c r="A1619" t="s">
        <v>1760</v>
      </c>
      <c r="B1619" s="1">
        <v>45015</v>
      </c>
      <c r="C1619" t="s">
        <v>71</v>
      </c>
      <c r="D1619" t="s">
        <v>27</v>
      </c>
      <c r="E1619">
        <v>6978079823</v>
      </c>
      <c r="F1619" t="s">
        <v>168</v>
      </c>
      <c r="G1619" t="s">
        <v>11371</v>
      </c>
      <c r="H1619" t="s">
        <v>55</v>
      </c>
      <c r="I1619" t="s">
        <v>31</v>
      </c>
      <c r="J1619" t="s">
        <v>65</v>
      </c>
      <c r="K1619">
        <v>1094.48</v>
      </c>
      <c r="L1619">
        <v>284.01</v>
      </c>
      <c r="M1619" t="s">
        <v>65</v>
      </c>
      <c r="N1619">
        <v>0.25949309261018899</v>
      </c>
      <c r="O1619" t="s">
        <v>11351</v>
      </c>
      <c r="P1619" t="s">
        <v>11354</v>
      </c>
      <c r="R1619" t="s">
        <v>11353</v>
      </c>
      <c r="S1619">
        <f>IF(SalesData[[#This Row],[Return Status]]="Returned",1,0)</f>
        <v>0</v>
      </c>
      <c r="U1619" s="2">
        <f>EOMONTH(SalesData[[#This Row],[Order Date]],0)</f>
        <v>45016</v>
      </c>
      <c r="V1619" s="9" t="str">
        <f>"Q"&amp;INT((MONTH(SalesData[[#This Row],[Order Date]])+2)/3)&amp;"-"&amp;YEAR(SalesData[[#This Row],[Order Date]])</f>
        <v>Q1-2023</v>
      </c>
    </row>
    <row r="1620" spans="1:22" x14ac:dyDescent="0.35">
      <c r="A1620" t="s">
        <v>1761</v>
      </c>
      <c r="B1620" s="1">
        <v>44986</v>
      </c>
      <c r="C1620" t="s">
        <v>205</v>
      </c>
      <c r="D1620" t="s">
        <v>80</v>
      </c>
      <c r="E1620">
        <v>9249418016</v>
      </c>
      <c r="F1620" t="s">
        <v>33</v>
      </c>
      <c r="G1620" t="s">
        <v>34</v>
      </c>
      <c r="H1620" t="s">
        <v>11357</v>
      </c>
      <c r="I1620" t="s">
        <v>36</v>
      </c>
      <c r="J1620" t="s">
        <v>19</v>
      </c>
      <c r="K1620">
        <v>2870.37</v>
      </c>
      <c r="L1620">
        <v>319.02</v>
      </c>
      <c r="M1620" t="s">
        <v>19</v>
      </c>
      <c r="N1620">
        <v>0.111142465953867</v>
      </c>
      <c r="O1620" t="s">
        <v>11351</v>
      </c>
      <c r="P1620" t="s">
        <v>11352</v>
      </c>
      <c r="R1620" t="s">
        <v>11353</v>
      </c>
      <c r="S1620">
        <f>IF(SalesData[[#This Row],[Return Status]]="Returned",1,0)</f>
        <v>0</v>
      </c>
      <c r="U1620" s="2">
        <f>EOMONTH(SalesData[[#This Row],[Order Date]],0)</f>
        <v>45016</v>
      </c>
      <c r="V1620" s="9" t="str">
        <f>"Q"&amp;INT((MONTH(SalesData[[#This Row],[Order Date]])+2)/3)&amp;"-"&amp;YEAR(SalesData[[#This Row],[Order Date]])</f>
        <v>Q1-2023</v>
      </c>
    </row>
    <row r="1621" spans="1:22" x14ac:dyDescent="0.35">
      <c r="A1621" t="s">
        <v>1762</v>
      </c>
      <c r="B1621" s="1">
        <v>45012</v>
      </c>
      <c r="C1621" t="s">
        <v>52</v>
      </c>
      <c r="D1621" t="s">
        <v>72</v>
      </c>
      <c r="E1621">
        <v>6595112033</v>
      </c>
      <c r="F1621" t="s">
        <v>163</v>
      </c>
      <c r="G1621" t="s">
        <v>164</v>
      </c>
      <c r="H1621" t="s">
        <v>165</v>
      </c>
      <c r="I1621" t="s">
        <v>36</v>
      </c>
      <c r="J1621" t="s">
        <v>65</v>
      </c>
      <c r="K1621">
        <v>3406.28</v>
      </c>
      <c r="L1621">
        <v>696.59</v>
      </c>
      <c r="M1621" t="s">
        <v>65</v>
      </c>
      <c r="N1621">
        <v>0.204501685122773</v>
      </c>
      <c r="O1621" t="s">
        <v>11351</v>
      </c>
      <c r="P1621" t="s">
        <v>11354</v>
      </c>
      <c r="R1621" t="s">
        <v>11353</v>
      </c>
      <c r="S1621">
        <f>IF(SalesData[[#This Row],[Return Status]]="Returned",1,0)</f>
        <v>0</v>
      </c>
      <c r="U1621" s="2">
        <f>EOMONTH(SalesData[[#This Row],[Order Date]],0)</f>
        <v>45016</v>
      </c>
      <c r="V1621" s="9" t="str">
        <f>"Q"&amp;INT((MONTH(SalesData[[#This Row],[Order Date]])+2)/3)&amp;"-"&amp;YEAR(SalesData[[#This Row],[Order Date]])</f>
        <v>Q1-2023</v>
      </c>
    </row>
    <row r="1622" spans="1:22" x14ac:dyDescent="0.35">
      <c r="A1622" t="s">
        <v>1763</v>
      </c>
      <c r="B1622" s="1">
        <v>45000</v>
      </c>
      <c r="C1622" t="s">
        <v>52</v>
      </c>
      <c r="D1622" t="s">
        <v>72</v>
      </c>
      <c r="E1622">
        <v>2884637734</v>
      </c>
      <c r="F1622" t="s">
        <v>312</v>
      </c>
      <c r="G1622" t="s">
        <v>236</v>
      </c>
      <c r="H1622" t="s">
        <v>121</v>
      </c>
      <c r="I1622" t="s">
        <v>17</v>
      </c>
      <c r="J1622" t="s">
        <v>19</v>
      </c>
      <c r="K1622">
        <v>4373.5200000000004</v>
      </c>
      <c r="L1622">
        <v>691.99</v>
      </c>
      <c r="M1622" t="s">
        <v>19</v>
      </c>
      <c r="N1622">
        <v>0.15822266732517501</v>
      </c>
      <c r="O1622" t="s">
        <v>11351</v>
      </c>
      <c r="P1622" t="s">
        <v>11352</v>
      </c>
      <c r="R1622" t="s">
        <v>11353</v>
      </c>
      <c r="S1622">
        <f>IF(SalesData[[#This Row],[Return Status]]="Returned",1,0)</f>
        <v>0</v>
      </c>
      <c r="U1622" s="2">
        <f>EOMONTH(SalesData[[#This Row],[Order Date]],0)</f>
        <v>45016</v>
      </c>
      <c r="V1622" s="9" t="str">
        <f>"Q"&amp;INT((MONTH(SalesData[[#This Row],[Order Date]])+2)/3)&amp;"-"&amp;YEAR(SalesData[[#This Row],[Order Date]])</f>
        <v>Q1-2023</v>
      </c>
    </row>
    <row r="1623" spans="1:22" x14ac:dyDescent="0.35">
      <c r="A1623" t="s">
        <v>1764</v>
      </c>
      <c r="B1623" s="1">
        <v>45008</v>
      </c>
      <c r="C1623" t="s">
        <v>49</v>
      </c>
      <c r="D1623" t="s">
        <v>27</v>
      </c>
      <c r="E1623">
        <v>5326799244</v>
      </c>
      <c r="F1623" t="s">
        <v>88</v>
      </c>
      <c r="G1623" t="s">
        <v>89</v>
      </c>
      <c r="H1623" t="s">
        <v>90</v>
      </c>
      <c r="I1623" t="s">
        <v>31</v>
      </c>
      <c r="J1623" t="s">
        <v>42</v>
      </c>
      <c r="K1623">
        <v>3816.24</v>
      </c>
      <c r="L1623">
        <v>616.71</v>
      </c>
      <c r="M1623" t="s">
        <v>43</v>
      </c>
      <c r="N1623">
        <v>0.16160147160555899</v>
      </c>
      <c r="O1623" t="s">
        <v>11351</v>
      </c>
      <c r="P1623" t="s">
        <v>11352</v>
      </c>
      <c r="R1623" t="s">
        <v>11353</v>
      </c>
      <c r="S1623">
        <f>IF(SalesData[[#This Row],[Return Status]]="Returned",1,0)</f>
        <v>0</v>
      </c>
      <c r="T1623">
        <v>207.68</v>
      </c>
      <c r="U1623" s="2">
        <f>EOMONTH(SalesData[[#This Row],[Order Date]],0)</f>
        <v>45016</v>
      </c>
      <c r="V1623" s="9" t="str">
        <f>"Q"&amp;INT((MONTH(SalesData[[#This Row],[Order Date]])+2)/3)&amp;"-"&amp;YEAR(SalesData[[#This Row],[Order Date]])</f>
        <v>Q1-2023</v>
      </c>
    </row>
    <row r="1624" spans="1:22" x14ac:dyDescent="0.35">
      <c r="A1624" t="s">
        <v>1765</v>
      </c>
      <c r="B1624" s="1">
        <v>45011</v>
      </c>
      <c r="C1624" t="s">
        <v>124</v>
      </c>
      <c r="D1624" t="s">
        <v>145</v>
      </c>
      <c r="E1624">
        <v>8672877478</v>
      </c>
      <c r="F1624" t="s">
        <v>312</v>
      </c>
      <c r="G1624" t="s">
        <v>141</v>
      </c>
      <c r="H1624" t="s">
        <v>121</v>
      </c>
      <c r="I1624" t="s">
        <v>17</v>
      </c>
      <c r="J1624" t="s">
        <v>43</v>
      </c>
      <c r="K1624">
        <v>2992.11</v>
      </c>
      <c r="L1624">
        <v>789.54</v>
      </c>
      <c r="M1624" t="s">
        <v>43</v>
      </c>
      <c r="N1624">
        <v>0.263873988589992</v>
      </c>
      <c r="O1624" t="s">
        <v>11351</v>
      </c>
      <c r="P1624" t="s">
        <v>11354</v>
      </c>
      <c r="R1624" t="s">
        <v>11353</v>
      </c>
      <c r="S1624">
        <f>IF(SalesData[[#This Row],[Return Status]]="Returned",1,0)</f>
        <v>0</v>
      </c>
      <c r="T1624">
        <v>2793.38</v>
      </c>
      <c r="U1624" s="2">
        <f>EOMONTH(SalesData[[#This Row],[Order Date]],0)</f>
        <v>45016</v>
      </c>
      <c r="V1624" s="9" t="str">
        <f>"Q"&amp;INT((MONTH(SalesData[[#This Row],[Order Date]])+2)/3)&amp;"-"&amp;YEAR(SalesData[[#This Row],[Order Date]])</f>
        <v>Q1-2023</v>
      </c>
    </row>
    <row r="1625" spans="1:22" x14ac:dyDescent="0.35">
      <c r="A1625" t="s">
        <v>1766</v>
      </c>
      <c r="B1625" s="1">
        <v>44999</v>
      </c>
      <c r="C1625" t="s">
        <v>92</v>
      </c>
      <c r="D1625" t="s">
        <v>46</v>
      </c>
      <c r="E1625">
        <v>2040410719</v>
      </c>
      <c r="F1625" t="s">
        <v>33</v>
      </c>
      <c r="G1625" t="s">
        <v>34</v>
      </c>
      <c r="H1625" t="s">
        <v>35</v>
      </c>
      <c r="I1625" t="s">
        <v>36</v>
      </c>
      <c r="J1625" t="s">
        <v>61</v>
      </c>
      <c r="K1625">
        <v>2292.83</v>
      </c>
      <c r="L1625">
        <v>680.65</v>
      </c>
      <c r="M1625" t="s">
        <v>62</v>
      </c>
      <c r="N1625">
        <v>0.29686021205235402</v>
      </c>
      <c r="O1625" t="s">
        <v>11351</v>
      </c>
      <c r="P1625" t="s">
        <v>11354</v>
      </c>
      <c r="Q1625" t="s">
        <v>11376</v>
      </c>
      <c r="R1625" t="s">
        <v>11360</v>
      </c>
      <c r="S1625">
        <f>IF(SalesData[[#This Row],[Return Status]]="Returned",1,0)</f>
        <v>1</v>
      </c>
      <c r="U1625" s="2">
        <f>EOMONTH(SalesData[[#This Row],[Order Date]],0)</f>
        <v>45016</v>
      </c>
      <c r="V1625" s="9" t="str">
        <f>"Q"&amp;INT((MONTH(SalesData[[#This Row],[Order Date]])+2)/3)&amp;"-"&amp;YEAR(SalesData[[#This Row],[Order Date]])</f>
        <v>Q1-2023</v>
      </c>
    </row>
    <row r="1626" spans="1:22" x14ac:dyDescent="0.35">
      <c r="A1626" t="s">
        <v>1767</v>
      </c>
      <c r="B1626" s="1">
        <v>45011</v>
      </c>
      <c r="C1626" t="s">
        <v>21</v>
      </c>
      <c r="D1626" t="s">
        <v>46</v>
      </c>
      <c r="E1626">
        <v>1935311015</v>
      </c>
      <c r="F1626" t="s">
        <v>222</v>
      </c>
      <c r="G1626" t="s">
        <v>164</v>
      </c>
      <c r="H1626" t="s">
        <v>11357</v>
      </c>
      <c r="I1626" t="s">
        <v>36</v>
      </c>
      <c r="J1626" t="s">
        <v>42</v>
      </c>
      <c r="K1626">
        <v>4066.81</v>
      </c>
      <c r="L1626">
        <v>645.92999999999995</v>
      </c>
      <c r="M1626" t="s">
        <v>43</v>
      </c>
      <c r="N1626">
        <v>0.15882964780749501</v>
      </c>
      <c r="O1626" t="s">
        <v>11351</v>
      </c>
      <c r="P1626" t="s">
        <v>11352</v>
      </c>
      <c r="R1626" t="s">
        <v>11353</v>
      </c>
      <c r="S1626">
        <f>IF(SalesData[[#This Row],[Return Status]]="Returned",1,0)</f>
        <v>0</v>
      </c>
      <c r="U1626" s="2">
        <f>EOMONTH(SalesData[[#This Row],[Order Date]],0)</f>
        <v>45016</v>
      </c>
      <c r="V1626" s="9" t="str">
        <f>"Q"&amp;INT((MONTH(SalesData[[#This Row],[Order Date]])+2)/3)&amp;"-"&amp;YEAR(SalesData[[#This Row],[Order Date]])</f>
        <v>Q1-2023</v>
      </c>
    </row>
    <row r="1627" spans="1:22" x14ac:dyDescent="0.35">
      <c r="A1627" t="s">
        <v>1768</v>
      </c>
      <c r="B1627" s="1">
        <v>45008</v>
      </c>
      <c r="C1627" t="s">
        <v>325</v>
      </c>
      <c r="D1627" t="s">
        <v>27</v>
      </c>
      <c r="E1627">
        <v>6073021737</v>
      </c>
      <c r="F1627" t="s">
        <v>50</v>
      </c>
      <c r="G1627" t="s">
        <v>34</v>
      </c>
      <c r="H1627" t="s">
        <v>11357</v>
      </c>
      <c r="I1627" t="s">
        <v>36</v>
      </c>
      <c r="J1627" t="s">
        <v>65</v>
      </c>
      <c r="K1627">
        <v>435.47</v>
      </c>
      <c r="L1627">
        <v>117.2</v>
      </c>
      <c r="M1627" t="s">
        <v>65</v>
      </c>
      <c r="N1627">
        <v>0.269134498358096</v>
      </c>
      <c r="O1627" t="s">
        <v>11361</v>
      </c>
      <c r="P1627" t="s">
        <v>11354</v>
      </c>
      <c r="R1627" t="s">
        <v>11353</v>
      </c>
      <c r="S1627">
        <f>IF(SalesData[[#This Row],[Return Status]]="Returned",1,0)</f>
        <v>0</v>
      </c>
      <c r="U1627" s="2">
        <f>EOMONTH(SalesData[[#This Row],[Order Date]],0)</f>
        <v>45016</v>
      </c>
      <c r="V1627" s="9" t="str">
        <f>"Q"&amp;INT((MONTH(SalesData[[#This Row],[Order Date]])+2)/3)&amp;"-"&amp;YEAR(SalesData[[#This Row],[Order Date]])</f>
        <v>Q1-2023</v>
      </c>
    </row>
    <row r="1628" spans="1:22" x14ac:dyDescent="0.35">
      <c r="A1628" t="s">
        <v>1769</v>
      </c>
      <c r="B1628" s="1">
        <v>44994</v>
      </c>
      <c r="C1628" t="s">
        <v>132</v>
      </c>
      <c r="D1628" t="s">
        <v>145</v>
      </c>
      <c r="E1628">
        <v>2400613865</v>
      </c>
      <c r="F1628" t="s">
        <v>410</v>
      </c>
      <c r="G1628" t="s">
        <v>11370</v>
      </c>
      <c r="H1628" t="s">
        <v>30</v>
      </c>
      <c r="I1628" t="s">
        <v>31</v>
      </c>
      <c r="J1628" t="s">
        <v>65</v>
      </c>
      <c r="K1628">
        <v>4278.76</v>
      </c>
      <c r="L1628">
        <v>1255.73</v>
      </c>
      <c r="M1628" t="s">
        <v>65</v>
      </c>
      <c r="N1628">
        <v>0.293479886696146</v>
      </c>
      <c r="O1628" t="s">
        <v>11351</v>
      </c>
      <c r="P1628" t="s">
        <v>11354</v>
      </c>
      <c r="R1628" t="s">
        <v>11353</v>
      </c>
      <c r="S1628">
        <f>IF(SalesData[[#This Row],[Return Status]]="Returned",1,0)</f>
        <v>0</v>
      </c>
      <c r="U1628" s="2">
        <f>EOMONTH(SalesData[[#This Row],[Order Date]],0)</f>
        <v>45016</v>
      </c>
      <c r="V1628" s="9" t="str">
        <f>"Q"&amp;INT((MONTH(SalesData[[#This Row],[Order Date]])+2)/3)&amp;"-"&amp;YEAR(SalesData[[#This Row],[Order Date]])</f>
        <v>Q1-2023</v>
      </c>
    </row>
    <row r="1629" spans="1:22" x14ac:dyDescent="0.35">
      <c r="A1629" t="s">
        <v>1770</v>
      </c>
      <c r="B1629" s="1">
        <v>44988</v>
      </c>
      <c r="C1629" t="s">
        <v>26</v>
      </c>
      <c r="D1629" t="s">
        <v>46</v>
      </c>
      <c r="E1629">
        <v>450153119</v>
      </c>
      <c r="F1629" t="s">
        <v>140</v>
      </c>
      <c r="G1629" t="s">
        <v>141</v>
      </c>
      <c r="H1629" t="s">
        <v>121</v>
      </c>
      <c r="I1629" t="s">
        <v>17</v>
      </c>
      <c r="J1629" t="s">
        <v>61</v>
      </c>
      <c r="K1629">
        <v>3010.12</v>
      </c>
      <c r="L1629">
        <v>245.16</v>
      </c>
      <c r="M1629" t="s">
        <v>62</v>
      </c>
      <c r="N1629">
        <v>8.1445257996359002E-2</v>
      </c>
      <c r="O1629" t="s">
        <v>11351</v>
      </c>
      <c r="P1629" t="s">
        <v>11356</v>
      </c>
      <c r="R1629" t="s">
        <v>11353</v>
      </c>
      <c r="S1629">
        <f>IF(SalesData[[#This Row],[Return Status]]="Returned",1,0)</f>
        <v>0</v>
      </c>
      <c r="T1629">
        <v>2793.38</v>
      </c>
      <c r="U1629" s="2">
        <f>EOMONTH(SalesData[[#This Row],[Order Date]],0)</f>
        <v>45016</v>
      </c>
      <c r="V1629" s="9" t="str">
        <f>"Q"&amp;INT((MONTH(SalesData[[#This Row],[Order Date]])+2)/3)&amp;"-"&amp;YEAR(SalesData[[#This Row],[Order Date]])</f>
        <v>Q1-2023</v>
      </c>
    </row>
    <row r="1630" spans="1:22" x14ac:dyDescent="0.35">
      <c r="A1630" t="s">
        <v>1771</v>
      </c>
      <c r="B1630" s="1">
        <v>45009</v>
      </c>
      <c r="C1630" t="s">
        <v>38</v>
      </c>
      <c r="D1630" t="s">
        <v>27</v>
      </c>
      <c r="E1630">
        <v>6257504224</v>
      </c>
      <c r="F1630" t="s">
        <v>140</v>
      </c>
      <c r="G1630" t="s">
        <v>141</v>
      </c>
      <c r="H1630" t="s">
        <v>121</v>
      </c>
      <c r="I1630" t="s">
        <v>17</v>
      </c>
      <c r="J1630" t="s">
        <v>19</v>
      </c>
      <c r="K1630">
        <v>3789.22</v>
      </c>
      <c r="L1630">
        <v>912.06</v>
      </c>
      <c r="M1630" t="s">
        <v>19</v>
      </c>
      <c r="N1630">
        <v>0.24069861343495499</v>
      </c>
      <c r="O1630" t="s">
        <v>11351</v>
      </c>
      <c r="P1630" t="s">
        <v>11354</v>
      </c>
      <c r="R1630" t="s">
        <v>11353</v>
      </c>
      <c r="S1630">
        <f>IF(SalesData[[#This Row],[Return Status]]="Returned",1,0)</f>
        <v>0</v>
      </c>
      <c r="T1630">
        <v>2793.38</v>
      </c>
      <c r="U1630" s="2">
        <f>EOMONTH(SalesData[[#This Row],[Order Date]],0)</f>
        <v>45016</v>
      </c>
      <c r="V1630" s="9" t="str">
        <f>"Q"&amp;INT((MONTH(SalesData[[#This Row],[Order Date]])+2)/3)&amp;"-"&amp;YEAR(SalesData[[#This Row],[Order Date]])</f>
        <v>Q1-2023</v>
      </c>
    </row>
    <row r="1631" spans="1:22" x14ac:dyDescent="0.35">
      <c r="A1631" t="s">
        <v>1772</v>
      </c>
      <c r="B1631" s="1">
        <v>44991</v>
      </c>
      <c r="C1631" t="s">
        <v>52</v>
      </c>
      <c r="D1631" t="s">
        <v>13</v>
      </c>
      <c r="E1631">
        <v>4881605801</v>
      </c>
      <c r="F1631" t="s">
        <v>129</v>
      </c>
      <c r="G1631" t="s">
        <v>54</v>
      </c>
      <c r="H1631" t="s">
        <v>55</v>
      </c>
      <c r="I1631" t="s">
        <v>31</v>
      </c>
      <c r="J1631" t="s">
        <v>62</v>
      </c>
      <c r="K1631">
        <v>229.35</v>
      </c>
      <c r="L1631">
        <v>17.43</v>
      </c>
      <c r="M1631" t="s">
        <v>62</v>
      </c>
      <c r="N1631">
        <v>7.5997383911052999E-2</v>
      </c>
      <c r="O1631" t="s">
        <v>11361</v>
      </c>
      <c r="P1631" t="s">
        <v>11356</v>
      </c>
      <c r="R1631" t="s">
        <v>11353</v>
      </c>
      <c r="S1631">
        <f>IF(SalesData[[#This Row],[Return Status]]="Returned",1,0)</f>
        <v>0</v>
      </c>
      <c r="U1631" s="2">
        <f>EOMONTH(SalesData[[#This Row],[Order Date]],0)</f>
        <v>45016</v>
      </c>
      <c r="V1631" s="9" t="str">
        <f>"Q"&amp;INT((MONTH(SalesData[[#This Row],[Order Date]])+2)/3)&amp;"-"&amp;YEAR(SalesData[[#This Row],[Order Date]])</f>
        <v>Q1-2023</v>
      </c>
    </row>
    <row r="1632" spans="1:22" x14ac:dyDescent="0.35">
      <c r="A1632" t="s">
        <v>1773</v>
      </c>
      <c r="B1632" s="1">
        <v>45001</v>
      </c>
      <c r="C1632" t="s">
        <v>106</v>
      </c>
      <c r="D1632" t="s">
        <v>72</v>
      </c>
      <c r="E1632">
        <v>4294267088</v>
      </c>
      <c r="F1632" t="s">
        <v>312</v>
      </c>
      <c r="G1632" t="s">
        <v>11367</v>
      </c>
      <c r="H1632" t="s">
        <v>121</v>
      </c>
      <c r="I1632" t="s">
        <v>17</v>
      </c>
      <c r="J1632" t="s">
        <v>18</v>
      </c>
      <c r="K1632">
        <v>2202.5100000000002</v>
      </c>
      <c r="L1632">
        <v>370.43</v>
      </c>
      <c r="M1632" t="s">
        <v>19</v>
      </c>
      <c r="N1632">
        <v>0.16818538848858799</v>
      </c>
      <c r="O1632" t="s">
        <v>11351</v>
      </c>
      <c r="P1632" t="s">
        <v>11352</v>
      </c>
      <c r="R1632" t="s">
        <v>11353</v>
      </c>
      <c r="S1632">
        <f>IF(SalesData[[#This Row],[Return Status]]="Returned",1,0)</f>
        <v>0</v>
      </c>
      <c r="U1632" s="2">
        <f>EOMONTH(SalesData[[#This Row],[Order Date]],0)</f>
        <v>45016</v>
      </c>
      <c r="V1632" s="9" t="str">
        <f>"Q"&amp;INT((MONTH(SalesData[[#This Row],[Order Date]])+2)/3)&amp;"-"&amp;YEAR(SalesData[[#This Row],[Order Date]])</f>
        <v>Q1-2023</v>
      </c>
    </row>
    <row r="1633" spans="1:22" x14ac:dyDescent="0.35">
      <c r="A1633" t="s">
        <v>1774</v>
      </c>
      <c r="B1633" s="1">
        <v>45005</v>
      </c>
      <c r="C1633" t="s">
        <v>21</v>
      </c>
      <c r="D1633" t="s">
        <v>13</v>
      </c>
      <c r="E1633">
        <v>6981420768</v>
      </c>
      <c r="F1633" t="s">
        <v>53</v>
      </c>
      <c r="G1633" t="s">
        <v>11371</v>
      </c>
      <c r="H1633" t="s">
        <v>55</v>
      </c>
      <c r="I1633" t="s">
        <v>31</v>
      </c>
      <c r="J1633" t="s">
        <v>18</v>
      </c>
      <c r="K1633">
        <v>4510.34</v>
      </c>
      <c r="L1633">
        <v>403.18</v>
      </c>
      <c r="M1633" t="s">
        <v>19</v>
      </c>
      <c r="N1633">
        <v>8.9390156839617402E-2</v>
      </c>
      <c r="O1633" t="s">
        <v>11351</v>
      </c>
      <c r="P1633" t="s">
        <v>11356</v>
      </c>
      <c r="R1633" t="s">
        <v>11353</v>
      </c>
      <c r="S1633">
        <f>IF(SalesData[[#This Row],[Return Status]]="Returned",1,0)</f>
        <v>0</v>
      </c>
      <c r="U1633" s="2">
        <f>EOMONTH(SalesData[[#This Row],[Order Date]],0)</f>
        <v>45016</v>
      </c>
      <c r="V1633" s="9" t="str">
        <f>"Q"&amp;INT((MONTH(SalesData[[#This Row],[Order Date]])+2)/3)&amp;"-"&amp;YEAR(SalesData[[#This Row],[Order Date]])</f>
        <v>Q1-2023</v>
      </c>
    </row>
    <row r="1634" spans="1:22" x14ac:dyDescent="0.35">
      <c r="A1634" t="s">
        <v>1775</v>
      </c>
      <c r="B1634" s="1">
        <v>44996</v>
      </c>
      <c r="C1634" t="s">
        <v>12</v>
      </c>
      <c r="D1634" t="s">
        <v>46</v>
      </c>
      <c r="E1634">
        <v>5417150076</v>
      </c>
      <c r="F1634" t="s">
        <v>387</v>
      </c>
      <c r="G1634" t="s">
        <v>89</v>
      </c>
      <c r="H1634" t="s">
        <v>11357</v>
      </c>
      <c r="I1634" t="s">
        <v>31</v>
      </c>
      <c r="J1634" t="s">
        <v>61</v>
      </c>
      <c r="K1634">
        <v>3557.59</v>
      </c>
      <c r="L1634">
        <v>622.42999999999995</v>
      </c>
      <c r="M1634" t="s">
        <v>62</v>
      </c>
      <c r="N1634">
        <v>0.17495832853139301</v>
      </c>
      <c r="O1634" t="s">
        <v>11351</v>
      </c>
      <c r="P1634" t="s">
        <v>11352</v>
      </c>
      <c r="R1634" t="s">
        <v>11353</v>
      </c>
      <c r="S1634">
        <f>IF(SalesData[[#This Row],[Return Status]]="Returned",1,0)</f>
        <v>0</v>
      </c>
      <c r="T1634">
        <v>207.68</v>
      </c>
      <c r="U1634" s="2">
        <f>EOMONTH(SalesData[[#This Row],[Order Date]],0)</f>
        <v>45016</v>
      </c>
      <c r="V1634" s="9" t="str">
        <f>"Q"&amp;INT((MONTH(SalesData[[#This Row],[Order Date]])+2)/3)&amp;"-"&amp;YEAR(SalesData[[#This Row],[Order Date]])</f>
        <v>Q1-2023</v>
      </c>
    </row>
    <row r="1635" spans="1:22" x14ac:dyDescent="0.35">
      <c r="A1635" t="s">
        <v>1776</v>
      </c>
      <c r="B1635" s="1">
        <v>45012</v>
      </c>
      <c r="C1635" t="s">
        <v>132</v>
      </c>
      <c r="D1635" t="s">
        <v>80</v>
      </c>
      <c r="E1635">
        <v>1867706672</v>
      </c>
      <c r="F1635" t="s">
        <v>33</v>
      </c>
      <c r="G1635" t="s">
        <v>34</v>
      </c>
      <c r="H1635" t="s">
        <v>35</v>
      </c>
      <c r="I1635" t="s">
        <v>36</v>
      </c>
      <c r="J1635" t="s">
        <v>19</v>
      </c>
      <c r="K1635">
        <v>2775.1</v>
      </c>
      <c r="L1635">
        <v>257.5</v>
      </c>
      <c r="M1635" t="s">
        <v>19</v>
      </c>
      <c r="N1635">
        <v>9.2789449028863796E-2</v>
      </c>
      <c r="O1635" t="s">
        <v>11351</v>
      </c>
      <c r="P1635" t="s">
        <v>11356</v>
      </c>
      <c r="R1635" t="s">
        <v>11353</v>
      </c>
      <c r="S1635">
        <f>IF(SalesData[[#This Row],[Return Status]]="Returned",1,0)</f>
        <v>0</v>
      </c>
      <c r="U1635" s="2">
        <f>EOMONTH(SalesData[[#This Row],[Order Date]],0)</f>
        <v>45016</v>
      </c>
      <c r="V1635" s="9" t="str">
        <f>"Q"&amp;INT((MONTH(SalesData[[#This Row],[Order Date]])+2)/3)&amp;"-"&amp;YEAR(SalesData[[#This Row],[Order Date]])</f>
        <v>Q1-2023</v>
      </c>
    </row>
    <row r="1636" spans="1:22" x14ac:dyDescent="0.35">
      <c r="A1636" t="s">
        <v>1777</v>
      </c>
      <c r="B1636" s="1">
        <v>44995</v>
      </c>
      <c r="C1636" t="s">
        <v>94</v>
      </c>
      <c r="D1636" t="s">
        <v>145</v>
      </c>
      <c r="E1636">
        <v>5978336740</v>
      </c>
      <c r="F1636" t="s">
        <v>147</v>
      </c>
      <c r="G1636" t="s">
        <v>251</v>
      </c>
      <c r="H1636" t="s">
        <v>85</v>
      </c>
      <c r="I1636" t="s">
        <v>31</v>
      </c>
      <c r="J1636" t="s">
        <v>62</v>
      </c>
      <c r="K1636">
        <v>4044.5</v>
      </c>
      <c r="L1636">
        <v>872.72</v>
      </c>
      <c r="M1636" t="s">
        <v>62</v>
      </c>
      <c r="N1636">
        <v>0.21577945357893399</v>
      </c>
      <c r="O1636" t="s">
        <v>11351</v>
      </c>
      <c r="P1636" t="s">
        <v>11354</v>
      </c>
      <c r="Q1636" t="s">
        <v>11363</v>
      </c>
      <c r="R1636" t="s">
        <v>11360</v>
      </c>
      <c r="S1636">
        <f>IF(SalesData[[#This Row],[Return Status]]="Returned",1,0)</f>
        <v>1</v>
      </c>
      <c r="U1636" s="2">
        <f>EOMONTH(SalesData[[#This Row],[Order Date]],0)</f>
        <v>45016</v>
      </c>
      <c r="V1636" s="9" t="str">
        <f>"Q"&amp;INT((MONTH(SalesData[[#This Row],[Order Date]])+2)/3)&amp;"-"&amp;YEAR(SalesData[[#This Row],[Order Date]])</f>
        <v>Q1-2023</v>
      </c>
    </row>
    <row r="1637" spans="1:22" x14ac:dyDescent="0.35">
      <c r="A1637" t="s">
        <v>1778</v>
      </c>
      <c r="B1637" s="1">
        <v>45014</v>
      </c>
      <c r="C1637" t="s">
        <v>26</v>
      </c>
      <c r="D1637" t="s">
        <v>145</v>
      </c>
      <c r="E1637">
        <v>5620836108</v>
      </c>
      <c r="F1637" t="s">
        <v>83</v>
      </c>
      <c r="G1637" t="s">
        <v>84</v>
      </c>
      <c r="H1637" t="s">
        <v>85</v>
      </c>
      <c r="I1637" t="s">
        <v>31</v>
      </c>
      <c r="J1637" t="s">
        <v>19</v>
      </c>
      <c r="K1637">
        <v>3964.79</v>
      </c>
      <c r="L1637">
        <v>1028.76</v>
      </c>
      <c r="M1637" t="s">
        <v>19</v>
      </c>
      <c r="N1637">
        <v>0.25947402006159198</v>
      </c>
      <c r="O1637" t="s">
        <v>11351</v>
      </c>
      <c r="P1637" t="s">
        <v>11354</v>
      </c>
      <c r="R1637" t="s">
        <v>11353</v>
      </c>
      <c r="S1637">
        <f>IF(SalesData[[#This Row],[Return Status]]="Returned",1,0)</f>
        <v>0</v>
      </c>
      <c r="T1637">
        <v>847.14</v>
      </c>
      <c r="U1637" s="2">
        <f>EOMONTH(SalesData[[#This Row],[Order Date]],0)</f>
        <v>45016</v>
      </c>
      <c r="V1637" s="9" t="str">
        <f>"Q"&amp;INT((MONTH(SalesData[[#This Row],[Order Date]])+2)/3)&amp;"-"&amp;YEAR(SalesData[[#This Row],[Order Date]])</f>
        <v>Q1-2023</v>
      </c>
    </row>
    <row r="1638" spans="1:22" x14ac:dyDescent="0.35">
      <c r="A1638" t="s">
        <v>1779</v>
      </c>
      <c r="B1638" s="1">
        <v>45005</v>
      </c>
      <c r="C1638" t="s">
        <v>205</v>
      </c>
      <c r="D1638" t="s">
        <v>27</v>
      </c>
      <c r="E1638">
        <v>9591516761</v>
      </c>
      <c r="F1638" t="s">
        <v>147</v>
      </c>
      <c r="G1638" t="s">
        <v>84</v>
      </c>
      <c r="H1638" t="s">
        <v>85</v>
      </c>
      <c r="I1638" t="s">
        <v>31</v>
      </c>
      <c r="J1638" t="s">
        <v>19</v>
      </c>
      <c r="K1638">
        <v>2717.6</v>
      </c>
      <c r="L1638">
        <v>372.51</v>
      </c>
      <c r="M1638" t="s">
        <v>19</v>
      </c>
      <c r="N1638">
        <v>0.13707315278186599</v>
      </c>
      <c r="O1638" t="s">
        <v>11351</v>
      </c>
      <c r="P1638" t="s">
        <v>11352</v>
      </c>
      <c r="R1638" t="s">
        <v>11353</v>
      </c>
      <c r="S1638">
        <f>IF(SalesData[[#This Row],[Return Status]]="Returned",1,0)</f>
        <v>0</v>
      </c>
      <c r="T1638">
        <v>847.14</v>
      </c>
      <c r="U1638" s="2">
        <f>EOMONTH(SalesData[[#This Row],[Order Date]],0)</f>
        <v>45016</v>
      </c>
      <c r="V1638" s="9" t="str">
        <f>"Q"&amp;INT((MONTH(SalesData[[#This Row],[Order Date]])+2)/3)&amp;"-"&amp;YEAR(SalesData[[#This Row],[Order Date]])</f>
        <v>Q1-2023</v>
      </c>
    </row>
    <row r="1639" spans="1:22" x14ac:dyDescent="0.35">
      <c r="A1639" t="s">
        <v>1780</v>
      </c>
      <c r="B1639" s="1">
        <v>44992</v>
      </c>
      <c r="C1639" t="s">
        <v>49</v>
      </c>
      <c r="D1639" t="s">
        <v>145</v>
      </c>
      <c r="E1639">
        <v>922545080</v>
      </c>
      <c r="F1639" t="s">
        <v>140</v>
      </c>
      <c r="G1639" t="s">
        <v>141</v>
      </c>
      <c r="H1639" t="s">
        <v>121</v>
      </c>
      <c r="I1639" t="s">
        <v>17</v>
      </c>
      <c r="J1639" t="s">
        <v>61</v>
      </c>
      <c r="K1639">
        <v>4100.5200000000004</v>
      </c>
      <c r="L1639">
        <v>1033.48</v>
      </c>
      <c r="M1639" t="s">
        <v>62</v>
      </c>
      <c r="N1639">
        <v>0.25203632709997797</v>
      </c>
      <c r="O1639" t="s">
        <v>11351</v>
      </c>
      <c r="P1639" t="s">
        <v>11354</v>
      </c>
      <c r="R1639" t="s">
        <v>11353</v>
      </c>
      <c r="S1639">
        <f>IF(SalesData[[#This Row],[Return Status]]="Returned",1,0)</f>
        <v>0</v>
      </c>
      <c r="T1639">
        <v>2793.38</v>
      </c>
      <c r="U1639" s="2">
        <f>EOMONTH(SalesData[[#This Row],[Order Date]],0)</f>
        <v>45016</v>
      </c>
      <c r="V1639" s="9" t="str">
        <f>"Q"&amp;INT((MONTH(SalesData[[#This Row],[Order Date]])+2)/3)&amp;"-"&amp;YEAR(SalesData[[#This Row],[Order Date]])</f>
        <v>Q1-2023</v>
      </c>
    </row>
    <row r="1640" spans="1:22" x14ac:dyDescent="0.35">
      <c r="A1640" t="s">
        <v>1781</v>
      </c>
      <c r="B1640" s="1">
        <v>44990</v>
      </c>
      <c r="C1640" t="s">
        <v>97</v>
      </c>
      <c r="D1640" t="s">
        <v>13</v>
      </c>
      <c r="E1640">
        <v>6658484</v>
      </c>
      <c r="F1640" t="s">
        <v>120</v>
      </c>
      <c r="G1640" t="s">
        <v>141</v>
      </c>
      <c r="H1640" t="s">
        <v>121</v>
      </c>
      <c r="I1640" t="s">
        <v>17</v>
      </c>
      <c r="J1640" t="s">
        <v>19</v>
      </c>
      <c r="K1640">
        <v>1141.22</v>
      </c>
      <c r="L1640">
        <v>284.42</v>
      </c>
      <c r="M1640" t="s">
        <v>19</v>
      </c>
      <c r="N1640">
        <v>0.24922451411647201</v>
      </c>
      <c r="O1640" t="s">
        <v>11351</v>
      </c>
      <c r="P1640" t="s">
        <v>11354</v>
      </c>
      <c r="R1640" t="s">
        <v>11353</v>
      </c>
      <c r="S1640">
        <f>IF(SalesData[[#This Row],[Return Status]]="Returned",1,0)</f>
        <v>0</v>
      </c>
      <c r="T1640">
        <v>2793.38</v>
      </c>
      <c r="U1640" s="2">
        <f>EOMONTH(SalesData[[#This Row],[Order Date]],0)</f>
        <v>45016</v>
      </c>
      <c r="V1640" s="9" t="str">
        <f>"Q"&amp;INT((MONTH(SalesData[[#This Row],[Order Date]])+2)/3)&amp;"-"&amp;YEAR(SalesData[[#This Row],[Order Date]])</f>
        <v>Q1-2023</v>
      </c>
    </row>
    <row r="1641" spans="1:22" x14ac:dyDescent="0.35">
      <c r="A1641" t="s">
        <v>1782</v>
      </c>
      <c r="B1641" s="1">
        <v>45011</v>
      </c>
      <c r="C1641" t="s">
        <v>92</v>
      </c>
      <c r="D1641" t="s">
        <v>99</v>
      </c>
      <c r="E1641">
        <v>7590447905</v>
      </c>
      <c r="F1641" t="s">
        <v>140</v>
      </c>
      <c r="G1641" t="s">
        <v>236</v>
      </c>
      <c r="H1641" t="s">
        <v>121</v>
      </c>
      <c r="I1641" t="s">
        <v>17</v>
      </c>
      <c r="J1641" t="s">
        <v>62</v>
      </c>
      <c r="K1641">
        <v>3281.17</v>
      </c>
      <c r="L1641">
        <v>609.55999999999995</v>
      </c>
      <c r="M1641" t="s">
        <v>62</v>
      </c>
      <c r="N1641">
        <v>0.18577519604287501</v>
      </c>
      <c r="O1641" t="s">
        <v>11351</v>
      </c>
      <c r="P1641" t="s">
        <v>11352</v>
      </c>
      <c r="R1641" t="s">
        <v>11353</v>
      </c>
      <c r="S1641">
        <f>IF(SalesData[[#This Row],[Return Status]]="Returned",1,0)</f>
        <v>0</v>
      </c>
      <c r="U1641" s="2">
        <f>EOMONTH(SalesData[[#This Row],[Order Date]],0)</f>
        <v>45016</v>
      </c>
      <c r="V1641" s="9" t="str">
        <f>"Q"&amp;INT((MONTH(SalesData[[#This Row],[Order Date]])+2)/3)&amp;"-"&amp;YEAR(SalesData[[#This Row],[Order Date]])</f>
        <v>Q1-2023</v>
      </c>
    </row>
    <row r="1642" spans="1:22" x14ac:dyDescent="0.35">
      <c r="A1642" t="s">
        <v>1783</v>
      </c>
      <c r="B1642" s="1">
        <v>44998</v>
      </c>
      <c r="C1642" t="s">
        <v>139</v>
      </c>
      <c r="D1642" t="s">
        <v>46</v>
      </c>
      <c r="E1642">
        <v>5019857547</v>
      </c>
      <c r="F1642" t="s">
        <v>64</v>
      </c>
      <c r="G1642" t="s">
        <v>15</v>
      </c>
      <c r="H1642" t="s">
        <v>16</v>
      </c>
      <c r="I1642" t="s">
        <v>17</v>
      </c>
      <c r="J1642" t="s">
        <v>19</v>
      </c>
      <c r="K1642">
        <v>1926.39</v>
      </c>
      <c r="L1642">
        <v>323.33</v>
      </c>
      <c r="M1642" t="s">
        <v>19</v>
      </c>
      <c r="N1642">
        <v>0.16784244104257201</v>
      </c>
      <c r="O1642" t="s">
        <v>11351</v>
      </c>
      <c r="P1642" t="s">
        <v>11352</v>
      </c>
      <c r="R1642" t="s">
        <v>11353</v>
      </c>
      <c r="S1642">
        <f>IF(SalesData[[#This Row],[Return Status]]="Returned",1,0)</f>
        <v>0</v>
      </c>
      <c r="T1642">
        <v>2085.91</v>
      </c>
      <c r="U1642" s="2">
        <f>EOMONTH(SalesData[[#This Row],[Order Date]],0)</f>
        <v>45016</v>
      </c>
      <c r="V1642" s="9" t="str">
        <f>"Q"&amp;INT((MONTH(SalesData[[#This Row],[Order Date]])+2)/3)&amp;"-"&amp;YEAR(SalesData[[#This Row],[Order Date]])</f>
        <v>Q1-2023</v>
      </c>
    </row>
    <row r="1643" spans="1:22" x14ac:dyDescent="0.35">
      <c r="A1643" t="s">
        <v>1784</v>
      </c>
      <c r="B1643" s="1">
        <v>45007</v>
      </c>
      <c r="C1643" t="s">
        <v>71</v>
      </c>
      <c r="D1643" t="s">
        <v>145</v>
      </c>
      <c r="E1643">
        <v>8515501352</v>
      </c>
      <c r="F1643" t="s">
        <v>103</v>
      </c>
      <c r="G1643" t="s">
        <v>11368</v>
      </c>
      <c r="H1643" t="s">
        <v>11357</v>
      </c>
      <c r="I1643" t="s">
        <v>17</v>
      </c>
      <c r="J1643" t="s">
        <v>19</v>
      </c>
      <c r="K1643">
        <v>3368.98</v>
      </c>
      <c r="L1643">
        <v>992.77</v>
      </c>
      <c r="M1643" t="s">
        <v>19</v>
      </c>
      <c r="N1643">
        <v>0.29467969533805499</v>
      </c>
      <c r="O1643" t="s">
        <v>11351</v>
      </c>
      <c r="P1643" t="s">
        <v>11354</v>
      </c>
      <c r="R1643" t="s">
        <v>11353</v>
      </c>
      <c r="S1643">
        <f>IF(SalesData[[#This Row],[Return Status]]="Returned",1,0)</f>
        <v>0</v>
      </c>
      <c r="U1643" s="2">
        <f>EOMONTH(SalesData[[#This Row],[Order Date]],0)</f>
        <v>45016</v>
      </c>
      <c r="V1643" s="9" t="str">
        <f>"Q"&amp;INT((MONTH(SalesData[[#This Row],[Order Date]])+2)/3)&amp;"-"&amp;YEAR(SalesData[[#This Row],[Order Date]])</f>
        <v>Q1-2023</v>
      </c>
    </row>
    <row r="1644" spans="1:22" x14ac:dyDescent="0.35">
      <c r="A1644" t="s">
        <v>1785</v>
      </c>
      <c r="B1644" s="1">
        <v>44996</v>
      </c>
      <c r="C1644" t="s">
        <v>92</v>
      </c>
      <c r="D1644" t="s">
        <v>13</v>
      </c>
      <c r="E1644">
        <v>8051412007</v>
      </c>
      <c r="F1644" t="s">
        <v>73</v>
      </c>
      <c r="G1644" t="s">
        <v>74</v>
      </c>
      <c r="H1644" t="s">
        <v>75</v>
      </c>
      <c r="I1644" t="s">
        <v>36</v>
      </c>
      <c r="J1644" t="s">
        <v>18</v>
      </c>
      <c r="K1644">
        <v>2150.5500000000002</v>
      </c>
      <c r="L1644">
        <v>415.06</v>
      </c>
      <c r="M1644" t="s">
        <v>19</v>
      </c>
      <c r="N1644">
        <v>0.19300179023970601</v>
      </c>
      <c r="O1644" t="s">
        <v>11351</v>
      </c>
      <c r="P1644" t="s">
        <v>11352</v>
      </c>
      <c r="R1644" t="s">
        <v>11353</v>
      </c>
      <c r="S1644">
        <f>IF(SalesData[[#This Row],[Return Status]]="Returned",1,0)</f>
        <v>0</v>
      </c>
      <c r="T1644">
        <v>2420.2800000000002</v>
      </c>
      <c r="U1644" s="2">
        <f>EOMONTH(SalesData[[#This Row],[Order Date]],0)</f>
        <v>45016</v>
      </c>
      <c r="V1644" s="9" t="str">
        <f>"Q"&amp;INT((MONTH(SalesData[[#This Row],[Order Date]])+2)/3)&amp;"-"&amp;YEAR(SalesData[[#This Row],[Order Date]])</f>
        <v>Q1-2023</v>
      </c>
    </row>
    <row r="1645" spans="1:22" x14ac:dyDescent="0.35">
      <c r="A1645" t="s">
        <v>1786</v>
      </c>
      <c r="B1645" s="1">
        <v>45008</v>
      </c>
      <c r="C1645" t="s">
        <v>92</v>
      </c>
      <c r="D1645" t="s">
        <v>72</v>
      </c>
      <c r="E1645">
        <v>7387930925</v>
      </c>
      <c r="F1645" t="s">
        <v>100</v>
      </c>
      <c r="G1645" t="s">
        <v>11382</v>
      </c>
      <c r="H1645" t="s">
        <v>35</v>
      </c>
      <c r="I1645" t="s">
        <v>36</v>
      </c>
      <c r="J1645" t="s">
        <v>18</v>
      </c>
      <c r="K1645">
        <v>2075.62</v>
      </c>
      <c r="L1645">
        <v>292.86</v>
      </c>
      <c r="M1645" t="s">
        <v>19</v>
      </c>
      <c r="N1645">
        <v>0.141095190834546</v>
      </c>
      <c r="O1645" t="s">
        <v>11351</v>
      </c>
      <c r="P1645" t="s">
        <v>11352</v>
      </c>
      <c r="Q1645" t="s">
        <v>11372</v>
      </c>
      <c r="R1645" t="s">
        <v>11360</v>
      </c>
      <c r="S1645">
        <f>IF(SalesData[[#This Row],[Return Status]]="Returned",1,0)</f>
        <v>1</v>
      </c>
      <c r="U1645" s="2">
        <f>EOMONTH(SalesData[[#This Row],[Order Date]],0)</f>
        <v>45016</v>
      </c>
      <c r="V1645" s="9" t="str">
        <f>"Q"&amp;INT((MONTH(SalesData[[#This Row],[Order Date]])+2)/3)&amp;"-"&amp;YEAR(SalesData[[#This Row],[Order Date]])</f>
        <v>Q1-2023</v>
      </c>
    </row>
    <row r="1646" spans="1:22" x14ac:dyDescent="0.35">
      <c r="A1646" t="s">
        <v>1787</v>
      </c>
      <c r="B1646" s="1">
        <v>45000</v>
      </c>
      <c r="C1646" t="s">
        <v>205</v>
      </c>
      <c r="D1646" t="s">
        <v>13</v>
      </c>
      <c r="E1646">
        <v>2581936694</v>
      </c>
      <c r="F1646" t="s">
        <v>238</v>
      </c>
      <c r="G1646" t="s">
        <v>74</v>
      </c>
      <c r="H1646" t="s">
        <v>75</v>
      </c>
      <c r="I1646" t="s">
        <v>36</v>
      </c>
      <c r="J1646" t="s">
        <v>43</v>
      </c>
      <c r="K1646">
        <v>438.51</v>
      </c>
      <c r="L1646">
        <v>49.41</v>
      </c>
      <c r="M1646" t="s">
        <v>43</v>
      </c>
      <c r="N1646">
        <v>0.112677019908326</v>
      </c>
      <c r="O1646" t="s">
        <v>11361</v>
      </c>
      <c r="P1646" t="s">
        <v>11352</v>
      </c>
      <c r="R1646" t="s">
        <v>11353</v>
      </c>
      <c r="S1646">
        <f>IF(SalesData[[#This Row],[Return Status]]="Returned",1,0)</f>
        <v>0</v>
      </c>
      <c r="T1646">
        <v>2420.2800000000002</v>
      </c>
      <c r="U1646" s="2">
        <f>EOMONTH(SalesData[[#This Row],[Order Date]],0)</f>
        <v>45016</v>
      </c>
      <c r="V1646" s="9" t="str">
        <f>"Q"&amp;INT((MONTH(SalesData[[#This Row],[Order Date]])+2)/3)&amp;"-"&amp;YEAR(SalesData[[#This Row],[Order Date]])</f>
        <v>Q1-2023</v>
      </c>
    </row>
    <row r="1647" spans="1:22" x14ac:dyDescent="0.35">
      <c r="A1647" t="s">
        <v>1788</v>
      </c>
      <c r="B1647" s="1">
        <v>45014</v>
      </c>
      <c r="C1647" t="s">
        <v>111</v>
      </c>
      <c r="D1647" t="s">
        <v>46</v>
      </c>
      <c r="E1647">
        <v>8951463187</v>
      </c>
      <c r="F1647" t="s">
        <v>154</v>
      </c>
      <c r="G1647" t="s">
        <v>29</v>
      </c>
      <c r="H1647" t="s">
        <v>30</v>
      </c>
      <c r="I1647" t="s">
        <v>31</v>
      </c>
      <c r="J1647" t="s">
        <v>18</v>
      </c>
      <c r="K1647">
        <v>661.06</v>
      </c>
      <c r="L1647">
        <v>21.23</v>
      </c>
      <c r="M1647" t="s">
        <v>19</v>
      </c>
      <c r="N1647">
        <v>3.21150878891477E-2</v>
      </c>
      <c r="O1647" t="s">
        <v>11355</v>
      </c>
      <c r="P1647" t="s">
        <v>11356</v>
      </c>
      <c r="R1647" t="s">
        <v>11353</v>
      </c>
      <c r="S1647">
        <f>IF(SalesData[[#This Row],[Return Status]]="Returned",1,0)</f>
        <v>0</v>
      </c>
      <c r="T1647">
        <v>2788.38</v>
      </c>
      <c r="U1647" s="2">
        <f>EOMONTH(SalesData[[#This Row],[Order Date]],0)</f>
        <v>45016</v>
      </c>
      <c r="V1647" s="9" t="str">
        <f>"Q"&amp;INT((MONTH(SalesData[[#This Row],[Order Date]])+2)/3)&amp;"-"&amp;YEAR(SalesData[[#This Row],[Order Date]])</f>
        <v>Q1-2023</v>
      </c>
    </row>
    <row r="1648" spans="1:22" x14ac:dyDescent="0.35">
      <c r="A1648" t="s">
        <v>1789</v>
      </c>
      <c r="B1648" s="1">
        <v>44997</v>
      </c>
      <c r="C1648" t="s">
        <v>12</v>
      </c>
      <c r="D1648" t="s">
        <v>46</v>
      </c>
      <c r="E1648">
        <v>2509270400</v>
      </c>
      <c r="F1648" t="s">
        <v>14</v>
      </c>
      <c r="G1648" t="s">
        <v>15</v>
      </c>
      <c r="H1648" t="s">
        <v>16</v>
      </c>
      <c r="I1648" t="s">
        <v>17</v>
      </c>
      <c r="J1648" t="s">
        <v>62</v>
      </c>
      <c r="K1648">
        <v>2585.1799999999998</v>
      </c>
      <c r="L1648">
        <v>403.73</v>
      </c>
      <c r="M1648" t="s">
        <v>62</v>
      </c>
      <c r="N1648">
        <v>0.156170943609342</v>
      </c>
      <c r="O1648" t="s">
        <v>11351</v>
      </c>
      <c r="P1648" t="s">
        <v>11352</v>
      </c>
      <c r="R1648" t="s">
        <v>11353</v>
      </c>
      <c r="S1648">
        <f>IF(SalesData[[#This Row],[Return Status]]="Returned",1,0)</f>
        <v>0</v>
      </c>
      <c r="T1648">
        <v>2085.91</v>
      </c>
      <c r="U1648" s="2">
        <f>EOMONTH(SalesData[[#This Row],[Order Date]],0)</f>
        <v>45016</v>
      </c>
      <c r="V1648" s="9" t="str">
        <f>"Q"&amp;INT((MONTH(SalesData[[#This Row],[Order Date]])+2)/3)&amp;"-"&amp;YEAR(SalesData[[#This Row],[Order Date]])</f>
        <v>Q1-2023</v>
      </c>
    </row>
    <row r="1649" spans="1:22" x14ac:dyDescent="0.35">
      <c r="A1649" t="s">
        <v>1790</v>
      </c>
      <c r="B1649" s="1">
        <v>44988</v>
      </c>
      <c r="C1649" t="s">
        <v>57</v>
      </c>
      <c r="D1649" t="s">
        <v>80</v>
      </c>
      <c r="E1649">
        <v>6368053738</v>
      </c>
      <c r="F1649" t="s">
        <v>109</v>
      </c>
      <c r="G1649" t="s">
        <v>59</v>
      </c>
      <c r="H1649" t="s">
        <v>60</v>
      </c>
      <c r="I1649" t="s">
        <v>31</v>
      </c>
      <c r="J1649" t="s">
        <v>19</v>
      </c>
      <c r="K1649">
        <v>167.12</v>
      </c>
      <c r="L1649">
        <v>32.479999999999997</v>
      </c>
      <c r="M1649" t="s">
        <v>19</v>
      </c>
      <c r="N1649">
        <v>0.19435136428913399</v>
      </c>
      <c r="O1649" t="s">
        <v>11361</v>
      </c>
      <c r="P1649" t="s">
        <v>11352</v>
      </c>
      <c r="R1649" t="s">
        <v>11353</v>
      </c>
      <c r="S1649">
        <f>IF(SalesData[[#This Row],[Return Status]]="Returned",1,0)</f>
        <v>0</v>
      </c>
      <c r="T1649">
        <v>2183.56</v>
      </c>
      <c r="U1649" s="2">
        <f>EOMONTH(SalesData[[#This Row],[Order Date]],0)</f>
        <v>45016</v>
      </c>
      <c r="V1649" s="9" t="str">
        <f>"Q"&amp;INT((MONTH(SalesData[[#This Row],[Order Date]])+2)/3)&amp;"-"&amp;YEAR(SalesData[[#This Row],[Order Date]])</f>
        <v>Q1-2023</v>
      </c>
    </row>
    <row r="1650" spans="1:22" x14ac:dyDescent="0.35">
      <c r="A1650" t="s">
        <v>1791</v>
      </c>
      <c r="B1650" s="1">
        <v>45008</v>
      </c>
      <c r="C1650" t="s">
        <v>194</v>
      </c>
      <c r="D1650" t="s">
        <v>80</v>
      </c>
      <c r="E1650">
        <v>2109863678</v>
      </c>
      <c r="F1650" t="s">
        <v>14</v>
      </c>
      <c r="G1650" t="s">
        <v>15</v>
      </c>
      <c r="H1650" t="s">
        <v>11357</v>
      </c>
      <c r="I1650" t="s">
        <v>17</v>
      </c>
      <c r="J1650" t="s">
        <v>65</v>
      </c>
      <c r="K1650">
        <v>2731.33</v>
      </c>
      <c r="L1650">
        <v>505.23</v>
      </c>
      <c r="M1650" t="s">
        <v>65</v>
      </c>
      <c r="N1650">
        <v>0.184975817641955</v>
      </c>
      <c r="O1650" t="s">
        <v>11351</v>
      </c>
      <c r="P1650" t="s">
        <v>11352</v>
      </c>
      <c r="R1650" t="s">
        <v>11353</v>
      </c>
      <c r="S1650">
        <f>IF(SalesData[[#This Row],[Return Status]]="Returned",1,0)</f>
        <v>0</v>
      </c>
      <c r="T1650">
        <v>2085.91</v>
      </c>
      <c r="U1650" s="2">
        <f>EOMONTH(SalesData[[#This Row],[Order Date]],0)</f>
        <v>45016</v>
      </c>
      <c r="V1650" s="9" t="str">
        <f>"Q"&amp;INT((MONTH(SalesData[[#This Row],[Order Date]])+2)/3)&amp;"-"&amp;YEAR(SalesData[[#This Row],[Order Date]])</f>
        <v>Q1-2023</v>
      </c>
    </row>
    <row r="1651" spans="1:22" x14ac:dyDescent="0.35">
      <c r="A1651" t="s">
        <v>1792</v>
      </c>
      <c r="B1651" s="1">
        <v>45011</v>
      </c>
      <c r="C1651" t="s">
        <v>97</v>
      </c>
      <c r="D1651" t="s">
        <v>145</v>
      </c>
      <c r="E1651">
        <v>5284658068</v>
      </c>
      <c r="F1651" t="s">
        <v>50</v>
      </c>
      <c r="G1651" t="s">
        <v>34</v>
      </c>
      <c r="H1651" t="s">
        <v>35</v>
      </c>
      <c r="I1651" t="s">
        <v>36</v>
      </c>
      <c r="J1651" t="s">
        <v>61</v>
      </c>
      <c r="K1651">
        <v>3335.82</v>
      </c>
      <c r="L1651">
        <v>649.16</v>
      </c>
      <c r="M1651" t="s">
        <v>62</v>
      </c>
      <c r="N1651">
        <v>0.19460282629158601</v>
      </c>
      <c r="O1651" t="s">
        <v>11351</v>
      </c>
      <c r="P1651" t="s">
        <v>11352</v>
      </c>
      <c r="R1651" t="s">
        <v>11353</v>
      </c>
      <c r="S1651">
        <f>IF(SalesData[[#This Row],[Return Status]]="Returned",1,0)</f>
        <v>0</v>
      </c>
      <c r="U1651" s="2">
        <f>EOMONTH(SalesData[[#This Row],[Order Date]],0)</f>
        <v>45016</v>
      </c>
      <c r="V1651" s="9" t="str">
        <f>"Q"&amp;INT((MONTH(SalesData[[#This Row],[Order Date]])+2)/3)&amp;"-"&amp;YEAR(SalesData[[#This Row],[Order Date]])</f>
        <v>Q1-2023</v>
      </c>
    </row>
    <row r="1652" spans="1:22" x14ac:dyDescent="0.35">
      <c r="A1652" t="s">
        <v>1793</v>
      </c>
      <c r="B1652" s="1">
        <v>44986</v>
      </c>
      <c r="C1652" t="s">
        <v>87</v>
      </c>
      <c r="D1652" t="s">
        <v>72</v>
      </c>
      <c r="E1652">
        <v>8098544878</v>
      </c>
      <c r="F1652" t="s">
        <v>238</v>
      </c>
      <c r="G1652" t="s">
        <v>74</v>
      </c>
      <c r="H1652" t="s">
        <v>75</v>
      </c>
      <c r="I1652" t="s">
        <v>36</v>
      </c>
      <c r="J1652" t="s">
        <v>43</v>
      </c>
      <c r="K1652">
        <v>1289.79</v>
      </c>
      <c r="L1652">
        <v>352.14</v>
      </c>
      <c r="M1652" t="s">
        <v>43</v>
      </c>
      <c r="N1652">
        <v>0.27302118949596399</v>
      </c>
      <c r="O1652" t="s">
        <v>11351</v>
      </c>
      <c r="P1652" t="s">
        <v>11354</v>
      </c>
      <c r="Q1652" t="s">
        <v>11369</v>
      </c>
      <c r="R1652" t="s">
        <v>11360</v>
      </c>
      <c r="S1652">
        <f>IF(SalesData[[#This Row],[Return Status]]="Returned",1,0)</f>
        <v>1</v>
      </c>
      <c r="T1652">
        <v>2420.2800000000002</v>
      </c>
      <c r="U1652" s="2">
        <f>EOMONTH(SalesData[[#This Row],[Order Date]],0)</f>
        <v>45016</v>
      </c>
      <c r="V1652" s="9" t="str">
        <f>"Q"&amp;INT((MONTH(SalesData[[#This Row],[Order Date]])+2)/3)&amp;"-"&amp;YEAR(SalesData[[#This Row],[Order Date]])</f>
        <v>Q1-2023</v>
      </c>
    </row>
    <row r="1653" spans="1:22" x14ac:dyDescent="0.35">
      <c r="A1653" t="s">
        <v>1794</v>
      </c>
      <c r="B1653" s="1">
        <v>45008</v>
      </c>
      <c r="C1653" t="s">
        <v>94</v>
      </c>
      <c r="D1653" t="s">
        <v>99</v>
      </c>
      <c r="E1653">
        <v>1806664059</v>
      </c>
      <c r="F1653" t="s">
        <v>53</v>
      </c>
      <c r="G1653" t="s">
        <v>54</v>
      </c>
      <c r="H1653" t="s">
        <v>55</v>
      </c>
      <c r="I1653" t="s">
        <v>31</v>
      </c>
      <c r="J1653" t="s">
        <v>18</v>
      </c>
      <c r="K1653">
        <v>2665.4</v>
      </c>
      <c r="L1653">
        <v>601.57000000000005</v>
      </c>
      <c r="M1653" t="s">
        <v>19</v>
      </c>
      <c r="N1653">
        <v>0.22569595557889999</v>
      </c>
      <c r="O1653" t="s">
        <v>11351</v>
      </c>
      <c r="P1653" t="s">
        <v>11354</v>
      </c>
      <c r="R1653" t="s">
        <v>11353</v>
      </c>
      <c r="S1653">
        <f>IF(SalesData[[#This Row],[Return Status]]="Returned",1,0)</f>
        <v>0</v>
      </c>
      <c r="U1653" s="2">
        <f>EOMONTH(SalesData[[#This Row],[Order Date]],0)</f>
        <v>45016</v>
      </c>
      <c r="V1653" s="9" t="str">
        <f>"Q"&amp;INT((MONTH(SalesData[[#This Row],[Order Date]])+2)/3)&amp;"-"&amp;YEAR(SalesData[[#This Row],[Order Date]])</f>
        <v>Q1-2023</v>
      </c>
    </row>
    <row r="1654" spans="1:22" x14ac:dyDescent="0.35">
      <c r="A1654" t="s">
        <v>1795</v>
      </c>
      <c r="B1654" s="1">
        <v>45007</v>
      </c>
      <c r="C1654" t="s">
        <v>132</v>
      </c>
      <c r="D1654" t="s">
        <v>39</v>
      </c>
      <c r="E1654">
        <v>1268870415</v>
      </c>
      <c r="F1654" t="s">
        <v>14</v>
      </c>
      <c r="G1654" t="s">
        <v>15</v>
      </c>
      <c r="H1654" t="s">
        <v>16</v>
      </c>
      <c r="I1654" t="s">
        <v>17</v>
      </c>
      <c r="J1654" t="s">
        <v>19</v>
      </c>
      <c r="K1654">
        <v>1017.43</v>
      </c>
      <c r="L1654">
        <v>51.9</v>
      </c>
      <c r="M1654" t="s">
        <v>19</v>
      </c>
      <c r="N1654">
        <v>5.1010880355405297E-2</v>
      </c>
      <c r="O1654" t="s">
        <v>11351</v>
      </c>
      <c r="P1654" t="s">
        <v>11356</v>
      </c>
      <c r="R1654" t="s">
        <v>11353</v>
      </c>
      <c r="S1654">
        <f>IF(SalesData[[#This Row],[Return Status]]="Returned",1,0)</f>
        <v>0</v>
      </c>
      <c r="T1654">
        <v>2085.91</v>
      </c>
      <c r="U1654" s="2">
        <f>EOMONTH(SalesData[[#This Row],[Order Date]],0)</f>
        <v>45016</v>
      </c>
      <c r="V1654" s="9" t="str">
        <f>"Q"&amp;INT((MONTH(SalesData[[#This Row],[Order Date]])+2)/3)&amp;"-"&amp;YEAR(SalesData[[#This Row],[Order Date]])</f>
        <v>Q1-2023</v>
      </c>
    </row>
    <row r="1655" spans="1:22" x14ac:dyDescent="0.35">
      <c r="A1655" t="s">
        <v>1796</v>
      </c>
      <c r="B1655" s="1">
        <v>45009</v>
      </c>
      <c r="C1655" t="s">
        <v>111</v>
      </c>
      <c r="D1655" t="s">
        <v>72</v>
      </c>
      <c r="E1655">
        <v>4331782730</v>
      </c>
      <c r="F1655" t="s">
        <v>410</v>
      </c>
      <c r="G1655" t="s">
        <v>1013</v>
      </c>
      <c r="H1655" t="s">
        <v>30</v>
      </c>
      <c r="I1655" t="s">
        <v>31</v>
      </c>
      <c r="J1655" t="s">
        <v>43</v>
      </c>
      <c r="K1655">
        <v>4128.07</v>
      </c>
      <c r="L1655">
        <v>1151.02</v>
      </c>
      <c r="M1655" t="s">
        <v>43</v>
      </c>
      <c r="N1655">
        <v>0.27882763615927098</v>
      </c>
      <c r="O1655" t="s">
        <v>11351</v>
      </c>
      <c r="P1655" t="s">
        <v>11354</v>
      </c>
      <c r="R1655" t="s">
        <v>11353</v>
      </c>
      <c r="S1655">
        <f>IF(SalesData[[#This Row],[Return Status]]="Returned",1,0)</f>
        <v>0</v>
      </c>
      <c r="U1655" s="2">
        <f>EOMONTH(SalesData[[#This Row],[Order Date]],0)</f>
        <v>45016</v>
      </c>
      <c r="V1655" s="9" t="str">
        <f>"Q"&amp;INT((MONTH(SalesData[[#This Row],[Order Date]])+2)/3)&amp;"-"&amp;YEAR(SalesData[[#This Row],[Order Date]])</f>
        <v>Q1-2023</v>
      </c>
    </row>
    <row r="1656" spans="1:22" x14ac:dyDescent="0.35">
      <c r="A1656" t="s">
        <v>1797</v>
      </c>
      <c r="B1656" s="1">
        <v>45005</v>
      </c>
      <c r="C1656" t="s">
        <v>97</v>
      </c>
      <c r="D1656" t="s">
        <v>39</v>
      </c>
      <c r="E1656">
        <v>4662199785</v>
      </c>
      <c r="F1656" t="s">
        <v>181</v>
      </c>
      <c r="G1656" t="s">
        <v>54</v>
      </c>
      <c r="H1656" t="s">
        <v>55</v>
      </c>
      <c r="I1656" t="s">
        <v>31</v>
      </c>
      <c r="J1656" t="s">
        <v>18</v>
      </c>
      <c r="K1656">
        <v>765.45</v>
      </c>
      <c r="L1656">
        <v>92.01</v>
      </c>
      <c r="M1656" t="s">
        <v>19</v>
      </c>
      <c r="N1656">
        <v>0.120203801685283</v>
      </c>
      <c r="O1656" t="s">
        <v>11355</v>
      </c>
      <c r="P1656" t="s">
        <v>11352</v>
      </c>
      <c r="R1656" t="s">
        <v>11353</v>
      </c>
      <c r="S1656">
        <f>IF(SalesData[[#This Row],[Return Status]]="Returned",1,0)</f>
        <v>0</v>
      </c>
      <c r="U1656" s="2">
        <f>EOMONTH(SalesData[[#This Row],[Order Date]],0)</f>
        <v>45016</v>
      </c>
      <c r="V1656" s="9" t="str">
        <f>"Q"&amp;INT((MONTH(SalesData[[#This Row],[Order Date]])+2)/3)&amp;"-"&amp;YEAR(SalesData[[#This Row],[Order Date]])</f>
        <v>Q1-2023</v>
      </c>
    </row>
    <row r="1657" spans="1:22" x14ac:dyDescent="0.35">
      <c r="A1657" t="s">
        <v>1798</v>
      </c>
      <c r="B1657" s="1">
        <v>45015</v>
      </c>
      <c r="C1657" t="s">
        <v>67</v>
      </c>
      <c r="D1657" t="s">
        <v>80</v>
      </c>
      <c r="E1657">
        <v>7940601541</v>
      </c>
      <c r="F1657" t="s">
        <v>170</v>
      </c>
      <c r="G1657" t="s">
        <v>69</v>
      </c>
      <c r="H1657" t="s">
        <v>41</v>
      </c>
      <c r="I1657" t="s">
        <v>31</v>
      </c>
      <c r="J1657" t="s">
        <v>18</v>
      </c>
      <c r="K1657">
        <v>3361.18</v>
      </c>
      <c r="L1657">
        <v>577.84</v>
      </c>
      <c r="M1657" t="s">
        <v>19</v>
      </c>
      <c r="N1657">
        <v>0.171915815279158</v>
      </c>
      <c r="O1657" t="s">
        <v>11351</v>
      </c>
      <c r="P1657" t="s">
        <v>11352</v>
      </c>
      <c r="Q1657" t="s">
        <v>11366</v>
      </c>
      <c r="R1657" t="s">
        <v>11360</v>
      </c>
      <c r="S1657">
        <f>IF(SalesData[[#This Row],[Return Status]]="Returned",1,0)</f>
        <v>1</v>
      </c>
      <c r="T1657">
        <v>2081.52</v>
      </c>
      <c r="U1657" s="2">
        <f>EOMONTH(SalesData[[#This Row],[Order Date]],0)</f>
        <v>45016</v>
      </c>
      <c r="V1657" s="9" t="str">
        <f>"Q"&amp;INT((MONTH(SalesData[[#This Row],[Order Date]])+2)/3)&amp;"-"&amp;YEAR(SalesData[[#This Row],[Order Date]])</f>
        <v>Q1-2023</v>
      </c>
    </row>
    <row r="1658" spans="1:22" x14ac:dyDescent="0.35">
      <c r="A1658" t="s">
        <v>1799</v>
      </c>
      <c r="B1658" s="1">
        <v>45012</v>
      </c>
      <c r="C1658" t="s">
        <v>144</v>
      </c>
      <c r="D1658" t="s">
        <v>72</v>
      </c>
      <c r="E1658">
        <v>6862966103</v>
      </c>
      <c r="F1658" t="s">
        <v>222</v>
      </c>
      <c r="G1658" t="s">
        <v>164</v>
      </c>
      <c r="H1658" t="s">
        <v>165</v>
      </c>
      <c r="I1658" t="s">
        <v>36</v>
      </c>
      <c r="J1658" t="s">
        <v>19</v>
      </c>
      <c r="K1658">
        <v>2806.61</v>
      </c>
      <c r="L1658">
        <v>320.75</v>
      </c>
      <c r="M1658" t="s">
        <v>19</v>
      </c>
      <c r="N1658">
        <v>0.11428378007631999</v>
      </c>
      <c r="O1658" t="s">
        <v>11351</v>
      </c>
      <c r="P1658" t="s">
        <v>11352</v>
      </c>
      <c r="R1658" t="s">
        <v>11353</v>
      </c>
      <c r="S1658">
        <f>IF(SalesData[[#This Row],[Return Status]]="Returned",1,0)</f>
        <v>0</v>
      </c>
      <c r="U1658" s="2">
        <f>EOMONTH(SalesData[[#This Row],[Order Date]],0)</f>
        <v>45016</v>
      </c>
      <c r="V1658" s="9" t="str">
        <f>"Q"&amp;INT((MONTH(SalesData[[#This Row],[Order Date]])+2)/3)&amp;"-"&amp;YEAR(SalesData[[#This Row],[Order Date]])</f>
        <v>Q1-2023</v>
      </c>
    </row>
    <row r="1659" spans="1:22" x14ac:dyDescent="0.35">
      <c r="A1659" t="s">
        <v>1800</v>
      </c>
      <c r="B1659" s="1">
        <v>45000</v>
      </c>
      <c r="C1659" t="s">
        <v>57</v>
      </c>
      <c r="D1659" t="s">
        <v>27</v>
      </c>
      <c r="E1659">
        <v>600126646</v>
      </c>
      <c r="F1659" t="s">
        <v>50</v>
      </c>
      <c r="G1659" t="s">
        <v>34</v>
      </c>
      <c r="H1659" t="s">
        <v>11357</v>
      </c>
      <c r="I1659" t="s">
        <v>36</v>
      </c>
      <c r="J1659" t="s">
        <v>62</v>
      </c>
      <c r="K1659">
        <v>2841.5</v>
      </c>
      <c r="L1659">
        <v>742.85</v>
      </c>
      <c r="M1659" t="s">
        <v>62</v>
      </c>
      <c r="N1659">
        <v>0.26142882280485702</v>
      </c>
      <c r="O1659" t="s">
        <v>11351</v>
      </c>
      <c r="P1659" t="s">
        <v>11354</v>
      </c>
      <c r="R1659" t="s">
        <v>11353</v>
      </c>
      <c r="S1659">
        <f>IF(SalesData[[#This Row],[Return Status]]="Returned",1,0)</f>
        <v>0</v>
      </c>
      <c r="U1659" s="2">
        <f>EOMONTH(SalesData[[#This Row],[Order Date]],0)</f>
        <v>45016</v>
      </c>
      <c r="V1659" s="9" t="str">
        <f>"Q"&amp;INT((MONTH(SalesData[[#This Row],[Order Date]])+2)/3)&amp;"-"&amp;YEAR(SalesData[[#This Row],[Order Date]])</f>
        <v>Q1-2023</v>
      </c>
    </row>
    <row r="1660" spans="1:22" x14ac:dyDescent="0.35">
      <c r="A1660" t="s">
        <v>1801</v>
      </c>
      <c r="B1660" s="1">
        <v>45005</v>
      </c>
      <c r="C1660" t="s">
        <v>26</v>
      </c>
      <c r="D1660" t="s">
        <v>99</v>
      </c>
      <c r="E1660">
        <v>17846274</v>
      </c>
      <c r="F1660" t="s">
        <v>312</v>
      </c>
      <c r="G1660" t="s">
        <v>141</v>
      </c>
      <c r="H1660" t="s">
        <v>121</v>
      </c>
      <c r="I1660" t="s">
        <v>17</v>
      </c>
      <c r="J1660" t="s">
        <v>61</v>
      </c>
      <c r="K1660">
        <v>1712.58</v>
      </c>
      <c r="L1660">
        <v>363.39</v>
      </c>
      <c r="M1660" t="s">
        <v>62</v>
      </c>
      <c r="N1660">
        <v>0.21218862768454599</v>
      </c>
      <c r="O1660" t="s">
        <v>11351</v>
      </c>
      <c r="P1660" t="s">
        <v>11354</v>
      </c>
      <c r="R1660" t="s">
        <v>11353</v>
      </c>
      <c r="S1660">
        <f>IF(SalesData[[#This Row],[Return Status]]="Returned",1,0)</f>
        <v>0</v>
      </c>
      <c r="T1660">
        <v>2793.38</v>
      </c>
      <c r="U1660" s="2">
        <f>EOMONTH(SalesData[[#This Row],[Order Date]],0)</f>
        <v>45016</v>
      </c>
      <c r="V1660" s="9" t="str">
        <f>"Q"&amp;INT((MONTH(SalesData[[#This Row],[Order Date]])+2)/3)&amp;"-"&amp;YEAR(SalesData[[#This Row],[Order Date]])</f>
        <v>Q1-2023</v>
      </c>
    </row>
    <row r="1661" spans="1:22" x14ac:dyDescent="0.35">
      <c r="A1661" t="s">
        <v>1802</v>
      </c>
      <c r="B1661" s="1">
        <v>44995</v>
      </c>
      <c r="C1661" t="s">
        <v>184</v>
      </c>
      <c r="D1661" t="s">
        <v>80</v>
      </c>
      <c r="E1661">
        <v>5691070861</v>
      </c>
      <c r="F1661" t="s">
        <v>152</v>
      </c>
      <c r="G1661" t="s">
        <v>23</v>
      </c>
      <c r="H1661" t="s">
        <v>24</v>
      </c>
      <c r="I1661" t="s">
        <v>17</v>
      </c>
      <c r="J1661" t="s">
        <v>18</v>
      </c>
      <c r="K1661">
        <v>3203.86</v>
      </c>
      <c r="L1661">
        <v>405.45</v>
      </c>
      <c r="M1661" t="s">
        <v>19</v>
      </c>
      <c r="N1661">
        <v>0.12655047349135101</v>
      </c>
      <c r="O1661" t="s">
        <v>11351</v>
      </c>
      <c r="P1661" t="s">
        <v>11352</v>
      </c>
      <c r="R1661" t="s">
        <v>11353</v>
      </c>
      <c r="S1661">
        <f>IF(SalesData[[#This Row],[Return Status]]="Returned",1,0)</f>
        <v>0</v>
      </c>
      <c r="T1661">
        <v>2821.33</v>
      </c>
      <c r="U1661" s="2">
        <f>EOMONTH(SalesData[[#This Row],[Order Date]],0)</f>
        <v>45016</v>
      </c>
      <c r="V1661" s="9" t="str">
        <f>"Q"&amp;INT((MONTH(SalesData[[#This Row],[Order Date]])+2)/3)&amp;"-"&amp;YEAR(SalesData[[#This Row],[Order Date]])</f>
        <v>Q1-2023</v>
      </c>
    </row>
    <row r="1662" spans="1:22" x14ac:dyDescent="0.35">
      <c r="A1662" t="s">
        <v>1803</v>
      </c>
      <c r="B1662" s="1">
        <v>44993</v>
      </c>
      <c r="C1662" t="s">
        <v>38</v>
      </c>
      <c r="D1662" t="s">
        <v>72</v>
      </c>
      <c r="E1662">
        <v>6526505347</v>
      </c>
      <c r="F1662" t="s">
        <v>47</v>
      </c>
      <c r="G1662" t="s">
        <v>11368</v>
      </c>
      <c r="H1662" t="s">
        <v>24</v>
      </c>
      <c r="I1662" t="s">
        <v>17</v>
      </c>
      <c r="J1662" t="s">
        <v>65</v>
      </c>
      <c r="K1662">
        <v>2551.56</v>
      </c>
      <c r="L1662">
        <v>559.55999999999995</v>
      </c>
      <c r="M1662" t="s">
        <v>65</v>
      </c>
      <c r="N1662">
        <v>0.219301133424258</v>
      </c>
      <c r="O1662" t="s">
        <v>11351</v>
      </c>
      <c r="P1662" t="s">
        <v>11354</v>
      </c>
      <c r="R1662" t="s">
        <v>11353</v>
      </c>
      <c r="S1662">
        <f>IF(SalesData[[#This Row],[Return Status]]="Returned",1,0)</f>
        <v>0</v>
      </c>
      <c r="U1662" s="2">
        <f>EOMONTH(SalesData[[#This Row],[Order Date]],0)</f>
        <v>45016</v>
      </c>
      <c r="V1662" s="9" t="str">
        <f>"Q"&amp;INT((MONTH(SalesData[[#This Row],[Order Date]])+2)/3)&amp;"-"&amp;YEAR(SalesData[[#This Row],[Order Date]])</f>
        <v>Q1-2023</v>
      </c>
    </row>
    <row r="1663" spans="1:22" x14ac:dyDescent="0.35">
      <c r="A1663" t="s">
        <v>1804</v>
      </c>
      <c r="B1663" s="1">
        <v>45012</v>
      </c>
      <c r="C1663" t="s">
        <v>184</v>
      </c>
      <c r="D1663" t="s">
        <v>39</v>
      </c>
      <c r="E1663">
        <v>5920415528</v>
      </c>
      <c r="F1663" t="s">
        <v>109</v>
      </c>
      <c r="G1663" t="s">
        <v>11378</v>
      </c>
      <c r="H1663" t="s">
        <v>11357</v>
      </c>
      <c r="I1663" t="s">
        <v>31</v>
      </c>
      <c r="J1663" t="s">
        <v>42</v>
      </c>
      <c r="K1663">
        <v>4619.6899999999996</v>
      </c>
      <c r="L1663">
        <v>480.08</v>
      </c>
      <c r="M1663" t="s">
        <v>43</v>
      </c>
      <c r="N1663">
        <v>0.103920392926798</v>
      </c>
      <c r="O1663" t="s">
        <v>11351</v>
      </c>
      <c r="P1663" t="s">
        <v>11352</v>
      </c>
      <c r="R1663" t="s">
        <v>11353</v>
      </c>
      <c r="S1663">
        <f>IF(SalesData[[#This Row],[Return Status]]="Returned",1,0)</f>
        <v>0</v>
      </c>
      <c r="U1663" s="2">
        <f>EOMONTH(SalesData[[#This Row],[Order Date]],0)</f>
        <v>45016</v>
      </c>
      <c r="V1663" s="9" t="str">
        <f>"Q"&amp;INT((MONTH(SalesData[[#This Row],[Order Date]])+2)/3)&amp;"-"&amp;YEAR(SalesData[[#This Row],[Order Date]])</f>
        <v>Q1-2023</v>
      </c>
    </row>
    <row r="1664" spans="1:22" x14ac:dyDescent="0.35">
      <c r="A1664" t="s">
        <v>1805</v>
      </c>
      <c r="B1664" s="1">
        <v>44992</v>
      </c>
      <c r="C1664" t="s">
        <v>113</v>
      </c>
      <c r="D1664" t="s">
        <v>72</v>
      </c>
      <c r="E1664">
        <v>3329457867</v>
      </c>
      <c r="F1664" t="s">
        <v>88</v>
      </c>
      <c r="G1664" t="s">
        <v>11379</v>
      </c>
      <c r="H1664" t="s">
        <v>90</v>
      </c>
      <c r="I1664" t="s">
        <v>31</v>
      </c>
      <c r="J1664" t="s">
        <v>62</v>
      </c>
      <c r="K1664">
        <v>4716.6000000000004</v>
      </c>
      <c r="L1664">
        <v>306.39</v>
      </c>
      <c r="M1664" t="s">
        <v>62</v>
      </c>
      <c r="N1664">
        <v>6.4959928762244004E-2</v>
      </c>
      <c r="O1664" t="s">
        <v>11351</v>
      </c>
      <c r="P1664" t="s">
        <v>11356</v>
      </c>
      <c r="Q1664" t="s">
        <v>11359</v>
      </c>
      <c r="R1664" t="s">
        <v>11360</v>
      </c>
      <c r="S1664">
        <f>IF(SalesData[[#This Row],[Return Status]]="Returned",1,0)</f>
        <v>1</v>
      </c>
      <c r="U1664" s="2">
        <f>EOMONTH(SalesData[[#This Row],[Order Date]],0)</f>
        <v>45016</v>
      </c>
      <c r="V1664" s="9" t="str">
        <f>"Q"&amp;INT((MONTH(SalesData[[#This Row],[Order Date]])+2)/3)&amp;"-"&amp;YEAR(SalesData[[#This Row],[Order Date]])</f>
        <v>Q1-2023</v>
      </c>
    </row>
    <row r="1665" spans="1:22" x14ac:dyDescent="0.35">
      <c r="A1665" t="s">
        <v>1806</v>
      </c>
      <c r="B1665" s="1">
        <v>44999</v>
      </c>
      <c r="C1665" t="s">
        <v>113</v>
      </c>
      <c r="D1665" t="s">
        <v>99</v>
      </c>
      <c r="E1665">
        <v>4190671009</v>
      </c>
      <c r="F1665" t="s">
        <v>78</v>
      </c>
      <c r="G1665" t="s">
        <v>15</v>
      </c>
      <c r="H1665" t="s">
        <v>16</v>
      </c>
      <c r="I1665" t="s">
        <v>17</v>
      </c>
      <c r="J1665" t="s">
        <v>18</v>
      </c>
      <c r="K1665">
        <v>2903.12</v>
      </c>
      <c r="L1665">
        <v>281.2</v>
      </c>
      <c r="M1665" t="s">
        <v>19</v>
      </c>
      <c r="N1665">
        <v>9.6861307834330002E-2</v>
      </c>
      <c r="O1665" t="s">
        <v>11351</v>
      </c>
      <c r="P1665" t="s">
        <v>11356</v>
      </c>
      <c r="R1665" t="s">
        <v>11353</v>
      </c>
      <c r="S1665">
        <f>IF(SalesData[[#This Row],[Return Status]]="Returned",1,0)</f>
        <v>0</v>
      </c>
      <c r="T1665">
        <v>2085.91</v>
      </c>
      <c r="U1665" s="2">
        <f>EOMONTH(SalesData[[#This Row],[Order Date]],0)</f>
        <v>45016</v>
      </c>
      <c r="V1665" s="9" t="str">
        <f>"Q"&amp;INT((MONTH(SalesData[[#This Row],[Order Date]])+2)/3)&amp;"-"&amp;YEAR(SalesData[[#This Row],[Order Date]])</f>
        <v>Q1-2023</v>
      </c>
    </row>
    <row r="1666" spans="1:22" x14ac:dyDescent="0.35">
      <c r="A1666" t="s">
        <v>1807</v>
      </c>
      <c r="B1666" s="1">
        <v>44991</v>
      </c>
      <c r="C1666" t="s">
        <v>52</v>
      </c>
      <c r="D1666" t="s">
        <v>39</v>
      </c>
      <c r="E1666">
        <v>248910557</v>
      </c>
      <c r="F1666" t="s">
        <v>185</v>
      </c>
      <c r="G1666" t="s">
        <v>164</v>
      </c>
      <c r="H1666" t="s">
        <v>165</v>
      </c>
      <c r="I1666" t="s">
        <v>36</v>
      </c>
      <c r="J1666" t="s">
        <v>62</v>
      </c>
      <c r="K1666">
        <v>1158.4000000000001</v>
      </c>
      <c r="L1666">
        <v>246.98</v>
      </c>
      <c r="M1666" t="s">
        <v>62</v>
      </c>
      <c r="N1666">
        <v>0.213207872928177</v>
      </c>
      <c r="O1666" t="s">
        <v>11351</v>
      </c>
      <c r="P1666" t="s">
        <v>11354</v>
      </c>
      <c r="R1666" t="s">
        <v>11353</v>
      </c>
      <c r="S1666">
        <f>IF(SalesData[[#This Row],[Return Status]]="Returned",1,0)</f>
        <v>0</v>
      </c>
      <c r="U1666" s="2">
        <f>EOMONTH(SalesData[[#This Row],[Order Date]],0)</f>
        <v>45016</v>
      </c>
      <c r="V1666" s="9" t="str">
        <f>"Q"&amp;INT((MONTH(SalesData[[#This Row],[Order Date]])+2)/3)&amp;"-"&amp;YEAR(SalesData[[#This Row],[Order Date]])</f>
        <v>Q1-2023</v>
      </c>
    </row>
    <row r="1667" spans="1:22" x14ac:dyDescent="0.35">
      <c r="A1667" t="s">
        <v>1808</v>
      </c>
      <c r="B1667" s="1">
        <v>44991</v>
      </c>
      <c r="C1667" t="s">
        <v>57</v>
      </c>
      <c r="D1667" t="s">
        <v>72</v>
      </c>
      <c r="E1667">
        <v>708063139</v>
      </c>
      <c r="F1667" t="s">
        <v>114</v>
      </c>
      <c r="G1667" t="s">
        <v>59</v>
      </c>
      <c r="H1667" t="s">
        <v>60</v>
      </c>
      <c r="I1667" t="s">
        <v>31</v>
      </c>
      <c r="J1667" t="s">
        <v>43</v>
      </c>
      <c r="K1667">
        <v>4287.28</v>
      </c>
      <c r="L1667">
        <v>845.59</v>
      </c>
      <c r="M1667" t="s">
        <v>43</v>
      </c>
      <c r="N1667">
        <v>0.197232277807841</v>
      </c>
      <c r="O1667" t="s">
        <v>11351</v>
      </c>
      <c r="P1667" t="s">
        <v>11352</v>
      </c>
      <c r="Q1667" t="s">
        <v>11372</v>
      </c>
      <c r="R1667" t="s">
        <v>11360</v>
      </c>
      <c r="S1667">
        <f>IF(SalesData[[#This Row],[Return Status]]="Returned",1,0)</f>
        <v>1</v>
      </c>
      <c r="T1667">
        <v>2183.56</v>
      </c>
      <c r="U1667" s="2">
        <f>EOMONTH(SalesData[[#This Row],[Order Date]],0)</f>
        <v>45016</v>
      </c>
      <c r="V1667" s="9" t="str">
        <f>"Q"&amp;INT((MONTH(SalesData[[#This Row],[Order Date]])+2)/3)&amp;"-"&amp;YEAR(SalesData[[#This Row],[Order Date]])</f>
        <v>Q1-2023</v>
      </c>
    </row>
    <row r="1668" spans="1:22" x14ac:dyDescent="0.35">
      <c r="A1668" t="s">
        <v>1809</v>
      </c>
      <c r="B1668" s="1">
        <v>44991</v>
      </c>
      <c r="C1668" t="s">
        <v>45</v>
      </c>
      <c r="D1668" t="s">
        <v>13</v>
      </c>
      <c r="E1668">
        <v>2642181544</v>
      </c>
      <c r="F1668" t="s">
        <v>170</v>
      </c>
      <c r="G1668" t="s">
        <v>69</v>
      </c>
      <c r="H1668" t="s">
        <v>11357</v>
      </c>
      <c r="I1668" t="s">
        <v>31</v>
      </c>
      <c r="J1668" t="s">
        <v>42</v>
      </c>
      <c r="K1668">
        <v>310.02999999999997</v>
      </c>
      <c r="L1668">
        <v>80.930000000000007</v>
      </c>
      <c r="M1668" t="s">
        <v>43</v>
      </c>
      <c r="N1668">
        <v>0.261039254265716</v>
      </c>
      <c r="O1668" t="s">
        <v>11361</v>
      </c>
      <c r="P1668" t="s">
        <v>11354</v>
      </c>
      <c r="R1668" t="s">
        <v>11353</v>
      </c>
      <c r="S1668">
        <f>IF(SalesData[[#This Row],[Return Status]]="Returned",1,0)</f>
        <v>0</v>
      </c>
      <c r="T1668">
        <v>2081.52</v>
      </c>
      <c r="U1668" s="2">
        <f>EOMONTH(SalesData[[#This Row],[Order Date]],0)</f>
        <v>45016</v>
      </c>
      <c r="V1668" s="9" t="str">
        <f>"Q"&amp;INT((MONTH(SalesData[[#This Row],[Order Date]])+2)/3)&amp;"-"&amp;YEAR(SalesData[[#This Row],[Order Date]])</f>
        <v>Q1-2023</v>
      </c>
    </row>
    <row r="1669" spans="1:22" x14ac:dyDescent="0.35">
      <c r="A1669" t="s">
        <v>1810</v>
      </c>
      <c r="B1669" s="1">
        <v>44986</v>
      </c>
      <c r="C1669" t="s">
        <v>38</v>
      </c>
      <c r="D1669" t="s">
        <v>39</v>
      </c>
      <c r="E1669">
        <v>6243265720</v>
      </c>
      <c r="F1669" t="s">
        <v>238</v>
      </c>
      <c r="G1669" t="s">
        <v>545</v>
      </c>
      <c r="H1669" t="s">
        <v>75</v>
      </c>
      <c r="I1669" t="s">
        <v>36</v>
      </c>
      <c r="J1669" t="s">
        <v>62</v>
      </c>
      <c r="K1669">
        <v>2215.83</v>
      </c>
      <c r="L1669">
        <v>619.64</v>
      </c>
      <c r="M1669" t="s">
        <v>62</v>
      </c>
      <c r="N1669">
        <v>0.27964239133868601</v>
      </c>
      <c r="O1669" t="s">
        <v>11351</v>
      </c>
      <c r="P1669" t="s">
        <v>11354</v>
      </c>
      <c r="R1669" t="s">
        <v>11353</v>
      </c>
      <c r="S1669">
        <f>IF(SalesData[[#This Row],[Return Status]]="Returned",1,0)</f>
        <v>0</v>
      </c>
      <c r="U1669" s="2">
        <f>EOMONTH(SalesData[[#This Row],[Order Date]],0)</f>
        <v>45016</v>
      </c>
      <c r="V1669" s="9" t="str">
        <f>"Q"&amp;INT((MONTH(SalesData[[#This Row],[Order Date]])+2)/3)&amp;"-"&amp;YEAR(SalesData[[#This Row],[Order Date]])</f>
        <v>Q1-2023</v>
      </c>
    </row>
    <row r="1670" spans="1:22" x14ac:dyDescent="0.35">
      <c r="A1670" t="s">
        <v>1811</v>
      </c>
      <c r="B1670" s="1">
        <v>44993</v>
      </c>
      <c r="C1670" t="s">
        <v>77</v>
      </c>
      <c r="D1670" t="s">
        <v>99</v>
      </c>
      <c r="E1670">
        <v>6918454419</v>
      </c>
      <c r="F1670" t="s">
        <v>78</v>
      </c>
      <c r="G1670" t="s">
        <v>15</v>
      </c>
      <c r="H1670" t="s">
        <v>16</v>
      </c>
      <c r="I1670" t="s">
        <v>17</v>
      </c>
      <c r="J1670" t="s">
        <v>19</v>
      </c>
      <c r="K1670">
        <v>2645.99</v>
      </c>
      <c r="L1670">
        <v>364.98</v>
      </c>
      <c r="M1670" t="s">
        <v>19</v>
      </c>
      <c r="N1670">
        <v>0.13793702924047299</v>
      </c>
      <c r="O1670" t="s">
        <v>11351</v>
      </c>
      <c r="P1670" t="s">
        <v>11352</v>
      </c>
      <c r="R1670" t="s">
        <v>11353</v>
      </c>
      <c r="S1670">
        <f>IF(SalesData[[#This Row],[Return Status]]="Returned",1,0)</f>
        <v>0</v>
      </c>
      <c r="T1670">
        <v>2085.91</v>
      </c>
      <c r="U1670" s="2">
        <f>EOMONTH(SalesData[[#This Row],[Order Date]],0)</f>
        <v>45016</v>
      </c>
      <c r="V1670" s="9" t="str">
        <f>"Q"&amp;INT((MONTH(SalesData[[#This Row],[Order Date]])+2)/3)&amp;"-"&amp;YEAR(SalesData[[#This Row],[Order Date]])</f>
        <v>Q1-2023</v>
      </c>
    </row>
    <row r="1671" spans="1:22" x14ac:dyDescent="0.35">
      <c r="A1671" t="s">
        <v>1812</v>
      </c>
      <c r="B1671" s="1">
        <v>44990</v>
      </c>
      <c r="C1671" t="s">
        <v>144</v>
      </c>
      <c r="D1671" t="s">
        <v>27</v>
      </c>
      <c r="E1671">
        <v>2747871553</v>
      </c>
      <c r="F1671" t="s">
        <v>47</v>
      </c>
      <c r="G1671" t="s">
        <v>23</v>
      </c>
      <c r="H1671" t="s">
        <v>24</v>
      </c>
      <c r="I1671" t="s">
        <v>17</v>
      </c>
      <c r="J1671" t="s">
        <v>61</v>
      </c>
      <c r="K1671">
        <v>374.74</v>
      </c>
      <c r="L1671">
        <v>78.540000000000006</v>
      </c>
      <c r="M1671" t="s">
        <v>62</v>
      </c>
      <c r="N1671">
        <v>0.20958531248332199</v>
      </c>
      <c r="O1671" t="s">
        <v>11361</v>
      </c>
      <c r="P1671" t="s">
        <v>11354</v>
      </c>
      <c r="Q1671" t="s">
        <v>11359</v>
      </c>
      <c r="R1671" t="s">
        <v>11360</v>
      </c>
      <c r="S1671">
        <f>IF(SalesData[[#This Row],[Return Status]]="Returned",1,0)</f>
        <v>1</v>
      </c>
      <c r="T1671">
        <v>2821.33</v>
      </c>
      <c r="U1671" s="2">
        <f>EOMONTH(SalesData[[#This Row],[Order Date]],0)</f>
        <v>45016</v>
      </c>
      <c r="V1671" s="9" t="str">
        <f>"Q"&amp;INT((MONTH(SalesData[[#This Row],[Order Date]])+2)/3)&amp;"-"&amp;YEAR(SalesData[[#This Row],[Order Date]])</f>
        <v>Q1-2023</v>
      </c>
    </row>
    <row r="1672" spans="1:22" x14ac:dyDescent="0.35">
      <c r="A1672" t="s">
        <v>1813</v>
      </c>
      <c r="B1672" s="1">
        <v>45001</v>
      </c>
      <c r="C1672" t="s">
        <v>97</v>
      </c>
      <c r="D1672" t="s">
        <v>13</v>
      </c>
      <c r="E1672">
        <v>7650210002</v>
      </c>
      <c r="F1672" t="s">
        <v>73</v>
      </c>
      <c r="G1672" t="s">
        <v>74</v>
      </c>
      <c r="H1672" t="s">
        <v>75</v>
      </c>
      <c r="I1672" t="s">
        <v>36</v>
      </c>
      <c r="J1672" t="s">
        <v>61</v>
      </c>
      <c r="K1672">
        <v>4441.2700000000004</v>
      </c>
      <c r="L1672">
        <v>1118.56</v>
      </c>
      <c r="M1672" t="s">
        <v>62</v>
      </c>
      <c r="N1672">
        <v>0.25185588806805298</v>
      </c>
      <c r="O1672" t="s">
        <v>11351</v>
      </c>
      <c r="P1672" t="s">
        <v>11354</v>
      </c>
      <c r="Q1672" t="s">
        <v>11363</v>
      </c>
      <c r="R1672" t="s">
        <v>11360</v>
      </c>
      <c r="S1672">
        <f>IF(SalesData[[#This Row],[Return Status]]="Returned",1,0)</f>
        <v>1</v>
      </c>
      <c r="T1672">
        <v>2420.2800000000002</v>
      </c>
      <c r="U1672" s="2">
        <f>EOMONTH(SalesData[[#This Row],[Order Date]],0)</f>
        <v>45016</v>
      </c>
      <c r="V1672" s="9" t="str">
        <f>"Q"&amp;INT((MONTH(SalesData[[#This Row],[Order Date]])+2)/3)&amp;"-"&amp;YEAR(SalesData[[#This Row],[Order Date]])</f>
        <v>Q1-2023</v>
      </c>
    </row>
    <row r="1673" spans="1:22" x14ac:dyDescent="0.35">
      <c r="A1673" t="s">
        <v>1814</v>
      </c>
      <c r="B1673" s="1">
        <v>44988</v>
      </c>
      <c r="C1673" t="s">
        <v>111</v>
      </c>
      <c r="D1673" t="s">
        <v>99</v>
      </c>
      <c r="E1673">
        <v>8063190537</v>
      </c>
      <c r="F1673" t="s">
        <v>156</v>
      </c>
      <c r="G1673" t="s">
        <v>84</v>
      </c>
      <c r="H1673" t="s">
        <v>85</v>
      </c>
      <c r="I1673" t="s">
        <v>31</v>
      </c>
      <c r="J1673" t="s">
        <v>62</v>
      </c>
      <c r="K1673">
        <v>3550.41</v>
      </c>
      <c r="L1673">
        <v>993.73</v>
      </c>
      <c r="M1673" t="s">
        <v>62</v>
      </c>
      <c r="N1673">
        <v>0.279891618151143</v>
      </c>
      <c r="O1673" t="s">
        <v>11351</v>
      </c>
      <c r="P1673" t="s">
        <v>11354</v>
      </c>
      <c r="R1673" t="s">
        <v>11353</v>
      </c>
      <c r="S1673">
        <f>IF(SalesData[[#This Row],[Return Status]]="Returned",1,0)</f>
        <v>0</v>
      </c>
      <c r="T1673">
        <v>847.14</v>
      </c>
      <c r="U1673" s="2">
        <f>EOMONTH(SalesData[[#This Row],[Order Date]],0)</f>
        <v>45016</v>
      </c>
      <c r="V1673" s="9" t="str">
        <f>"Q"&amp;INT((MONTH(SalesData[[#This Row],[Order Date]])+2)/3)&amp;"-"&amp;YEAR(SalesData[[#This Row],[Order Date]])</f>
        <v>Q1-2023</v>
      </c>
    </row>
    <row r="1674" spans="1:22" x14ac:dyDescent="0.35">
      <c r="A1674" t="s">
        <v>1815</v>
      </c>
      <c r="B1674" s="1">
        <v>44995</v>
      </c>
      <c r="C1674" t="s">
        <v>38</v>
      </c>
      <c r="D1674" t="s">
        <v>27</v>
      </c>
      <c r="E1674">
        <v>2438720757</v>
      </c>
      <c r="F1674" t="s">
        <v>206</v>
      </c>
      <c r="G1674" t="s">
        <v>11379</v>
      </c>
      <c r="H1674" t="s">
        <v>90</v>
      </c>
      <c r="I1674" t="s">
        <v>31</v>
      </c>
      <c r="J1674" t="s">
        <v>65</v>
      </c>
      <c r="K1674">
        <v>1270.46</v>
      </c>
      <c r="L1674">
        <v>246.92</v>
      </c>
      <c r="M1674" t="s">
        <v>65</v>
      </c>
      <c r="N1674">
        <v>0.194354800623396</v>
      </c>
      <c r="O1674" t="s">
        <v>11351</v>
      </c>
      <c r="P1674" t="s">
        <v>11352</v>
      </c>
      <c r="R1674" t="s">
        <v>11353</v>
      </c>
      <c r="S1674">
        <f>IF(SalesData[[#This Row],[Return Status]]="Returned",1,0)</f>
        <v>0</v>
      </c>
      <c r="U1674" s="2">
        <f>EOMONTH(SalesData[[#This Row],[Order Date]],0)</f>
        <v>45016</v>
      </c>
      <c r="V1674" s="9" t="str">
        <f>"Q"&amp;INT((MONTH(SalesData[[#This Row],[Order Date]])+2)/3)&amp;"-"&amp;YEAR(SalesData[[#This Row],[Order Date]])</f>
        <v>Q1-2023</v>
      </c>
    </row>
    <row r="1675" spans="1:22" x14ac:dyDescent="0.35">
      <c r="A1675" t="s">
        <v>1816</v>
      </c>
      <c r="B1675" s="1">
        <v>45004</v>
      </c>
      <c r="C1675" t="s">
        <v>106</v>
      </c>
      <c r="D1675" t="s">
        <v>80</v>
      </c>
      <c r="E1675">
        <v>2438409277</v>
      </c>
      <c r="F1675" t="s">
        <v>163</v>
      </c>
      <c r="G1675" t="s">
        <v>164</v>
      </c>
      <c r="H1675" t="s">
        <v>11357</v>
      </c>
      <c r="I1675" t="s">
        <v>36</v>
      </c>
      <c r="J1675" t="s">
        <v>65</v>
      </c>
      <c r="K1675">
        <v>2649.15</v>
      </c>
      <c r="L1675">
        <v>83.44</v>
      </c>
      <c r="M1675" t="s">
        <v>65</v>
      </c>
      <c r="N1675">
        <v>3.14968952305456E-2</v>
      </c>
      <c r="O1675" t="s">
        <v>11351</v>
      </c>
      <c r="P1675" t="s">
        <v>11356</v>
      </c>
      <c r="R1675" t="s">
        <v>11353</v>
      </c>
      <c r="S1675">
        <f>IF(SalesData[[#This Row],[Return Status]]="Returned",1,0)</f>
        <v>0</v>
      </c>
      <c r="U1675" s="2">
        <f>EOMONTH(SalesData[[#This Row],[Order Date]],0)</f>
        <v>45016</v>
      </c>
      <c r="V1675" s="9" t="str">
        <f>"Q"&amp;INT((MONTH(SalesData[[#This Row],[Order Date]])+2)/3)&amp;"-"&amp;YEAR(SalesData[[#This Row],[Order Date]])</f>
        <v>Q1-2023</v>
      </c>
    </row>
    <row r="1676" spans="1:22" x14ac:dyDescent="0.35">
      <c r="A1676" t="s">
        <v>1817</v>
      </c>
      <c r="B1676" s="1">
        <v>44993</v>
      </c>
      <c r="C1676" t="s">
        <v>87</v>
      </c>
      <c r="D1676" t="s">
        <v>13</v>
      </c>
      <c r="E1676">
        <v>8672075914</v>
      </c>
      <c r="F1676" t="s">
        <v>127</v>
      </c>
      <c r="G1676" t="s">
        <v>29</v>
      </c>
      <c r="H1676" t="s">
        <v>30</v>
      </c>
      <c r="I1676" t="s">
        <v>31</v>
      </c>
      <c r="J1676" t="s">
        <v>19</v>
      </c>
      <c r="K1676">
        <v>4033.98</v>
      </c>
      <c r="L1676">
        <v>914.15</v>
      </c>
      <c r="M1676" t="s">
        <v>19</v>
      </c>
      <c r="N1676">
        <v>0.22661242742899099</v>
      </c>
      <c r="O1676" t="s">
        <v>11351</v>
      </c>
      <c r="P1676" t="s">
        <v>11354</v>
      </c>
      <c r="R1676" t="s">
        <v>11353</v>
      </c>
      <c r="S1676">
        <f>IF(SalesData[[#This Row],[Return Status]]="Returned",1,0)</f>
        <v>0</v>
      </c>
      <c r="T1676">
        <v>2788.38</v>
      </c>
      <c r="U1676" s="2">
        <f>EOMONTH(SalesData[[#This Row],[Order Date]],0)</f>
        <v>45016</v>
      </c>
      <c r="V1676" s="9" t="str">
        <f>"Q"&amp;INT((MONTH(SalesData[[#This Row],[Order Date]])+2)/3)&amp;"-"&amp;YEAR(SalesData[[#This Row],[Order Date]])</f>
        <v>Q1-2023</v>
      </c>
    </row>
    <row r="1677" spans="1:22" x14ac:dyDescent="0.35">
      <c r="A1677" t="s">
        <v>1818</v>
      </c>
      <c r="B1677" s="1">
        <v>44990</v>
      </c>
      <c r="C1677" t="s">
        <v>111</v>
      </c>
      <c r="D1677" t="s">
        <v>46</v>
      </c>
      <c r="E1677">
        <v>1026557647</v>
      </c>
      <c r="F1677" t="s">
        <v>129</v>
      </c>
      <c r="G1677" t="s">
        <v>54</v>
      </c>
      <c r="H1677" t="s">
        <v>55</v>
      </c>
      <c r="I1677" t="s">
        <v>31</v>
      </c>
      <c r="J1677" t="s">
        <v>65</v>
      </c>
      <c r="K1677">
        <v>1826.51</v>
      </c>
      <c r="L1677">
        <v>280.64999999999998</v>
      </c>
      <c r="M1677" t="s">
        <v>65</v>
      </c>
      <c r="N1677">
        <v>0.15365368927626999</v>
      </c>
      <c r="O1677" t="s">
        <v>11351</v>
      </c>
      <c r="P1677" t="s">
        <v>11352</v>
      </c>
      <c r="R1677" t="s">
        <v>11353</v>
      </c>
      <c r="S1677">
        <f>IF(SalesData[[#This Row],[Return Status]]="Returned",1,0)</f>
        <v>0</v>
      </c>
      <c r="U1677" s="2">
        <f>EOMONTH(SalesData[[#This Row],[Order Date]],0)</f>
        <v>45016</v>
      </c>
      <c r="V1677" s="9" t="str">
        <f>"Q"&amp;INT((MONTH(SalesData[[#This Row],[Order Date]])+2)/3)&amp;"-"&amp;YEAR(SalesData[[#This Row],[Order Date]])</f>
        <v>Q1-2023</v>
      </c>
    </row>
    <row r="1678" spans="1:22" x14ac:dyDescent="0.35">
      <c r="A1678" t="s">
        <v>1819</v>
      </c>
      <c r="B1678" s="1">
        <v>45009</v>
      </c>
      <c r="C1678" t="s">
        <v>106</v>
      </c>
      <c r="D1678" t="s">
        <v>80</v>
      </c>
      <c r="E1678">
        <v>8590233094</v>
      </c>
      <c r="F1678" t="s">
        <v>152</v>
      </c>
      <c r="G1678" t="s">
        <v>23</v>
      </c>
      <c r="H1678" t="s">
        <v>24</v>
      </c>
      <c r="I1678" t="s">
        <v>17</v>
      </c>
      <c r="J1678" t="s">
        <v>62</v>
      </c>
      <c r="K1678">
        <v>4321.8</v>
      </c>
      <c r="L1678">
        <v>1107.3399999999999</v>
      </c>
      <c r="M1678" t="s">
        <v>62</v>
      </c>
      <c r="N1678">
        <v>0.25622194456013703</v>
      </c>
      <c r="O1678" t="s">
        <v>11351</v>
      </c>
      <c r="P1678" t="s">
        <v>11354</v>
      </c>
      <c r="R1678" t="s">
        <v>11353</v>
      </c>
      <c r="S1678">
        <f>IF(SalesData[[#This Row],[Return Status]]="Returned",1,0)</f>
        <v>0</v>
      </c>
      <c r="T1678">
        <v>2821.33</v>
      </c>
      <c r="U1678" s="2">
        <f>EOMONTH(SalesData[[#This Row],[Order Date]],0)</f>
        <v>45016</v>
      </c>
      <c r="V1678" s="9" t="str">
        <f>"Q"&amp;INT((MONTH(SalesData[[#This Row],[Order Date]])+2)/3)&amp;"-"&amp;YEAR(SalesData[[#This Row],[Order Date]])</f>
        <v>Q1-2023</v>
      </c>
    </row>
    <row r="1679" spans="1:22" x14ac:dyDescent="0.35">
      <c r="A1679" t="s">
        <v>1820</v>
      </c>
      <c r="B1679" s="1">
        <v>44996</v>
      </c>
      <c r="C1679" t="s">
        <v>205</v>
      </c>
      <c r="D1679" t="s">
        <v>72</v>
      </c>
      <c r="E1679">
        <v>2890781629</v>
      </c>
      <c r="F1679" t="s">
        <v>100</v>
      </c>
      <c r="G1679" t="s">
        <v>34</v>
      </c>
      <c r="H1679" t="s">
        <v>35</v>
      </c>
      <c r="I1679" t="s">
        <v>36</v>
      </c>
      <c r="J1679" t="s">
        <v>19</v>
      </c>
      <c r="K1679">
        <v>4340.93</v>
      </c>
      <c r="L1679">
        <v>691.64</v>
      </c>
      <c r="M1679" t="s">
        <v>19</v>
      </c>
      <c r="N1679">
        <v>0.159329913175287</v>
      </c>
      <c r="O1679" t="s">
        <v>11351</v>
      </c>
      <c r="P1679" t="s">
        <v>11352</v>
      </c>
      <c r="R1679" t="s">
        <v>11353</v>
      </c>
      <c r="S1679">
        <f>IF(SalesData[[#This Row],[Return Status]]="Returned",1,0)</f>
        <v>0</v>
      </c>
      <c r="U1679" s="2">
        <f>EOMONTH(SalesData[[#This Row],[Order Date]],0)</f>
        <v>45016</v>
      </c>
      <c r="V1679" s="9" t="str">
        <f>"Q"&amp;INT((MONTH(SalesData[[#This Row],[Order Date]])+2)/3)&amp;"-"&amp;YEAR(SalesData[[#This Row],[Order Date]])</f>
        <v>Q1-2023</v>
      </c>
    </row>
    <row r="1680" spans="1:22" x14ac:dyDescent="0.35">
      <c r="A1680" t="s">
        <v>1821</v>
      </c>
      <c r="B1680" s="1">
        <v>45005</v>
      </c>
      <c r="C1680" t="s">
        <v>176</v>
      </c>
      <c r="D1680" t="s">
        <v>46</v>
      </c>
      <c r="E1680">
        <v>5904117977</v>
      </c>
      <c r="F1680" t="s">
        <v>181</v>
      </c>
      <c r="G1680" t="s">
        <v>54</v>
      </c>
      <c r="H1680" t="s">
        <v>55</v>
      </c>
      <c r="I1680" t="s">
        <v>31</v>
      </c>
      <c r="J1680" t="s">
        <v>19</v>
      </c>
      <c r="K1680">
        <v>2073.79</v>
      </c>
      <c r="L1680">
        <v>80.290000000000006</v>
      </c>
      <c r="M1680" t="s">
        <v>19</v>
      </c>
      <c r="N1680">
        <v>3.8716552784997499E-2</v>
      </c>
      <c r="O1680" t="s">
        <v>11351</v>
      </c>
      <c r="P1680" t="s">
        <v>11356</v>
      </c>
      <c r="R1680" t="s">
        <v>11353</v>
      </c>
      <c r="S1680">
        <f>IF(SalesData[[#This Row],[Return Status]]="Returned",1,0)</f>
        <v>0</v>
      </c>
      <c r="U1680" s="2">
        <f>EOMONTH(SalesData[[#This Row],[Order Date]],0)</f>
        <v>45016</v>
      </c>
      <c r="V1680" s="9" t="str">
        <f>"Q"&amp;INT((MONTH(SalesData[[#This Row],[Order Date]])+2)/3)&amp;"-"&amp;YEAR(SalesData[[#This Row],[Order Date]])</f>
        <v>Q1-2023</v>
      </c>
    </row>
    <row r="1681" spans="1:22" x14ac:dyDescent="0.35">
      <c r="A1681" t="s">
        <v>1822</v>
      </c>
      <c r="B1681" s="1">
        <v>45012</v>
      </c>
      <c r="C1681" t="s">
        <v>106</v>
      </c>
      <c r="D1681" t="s">
        <v>145</v>
      </c>
      <c r="E1681">
        <v>9830878847</v>
      </c>
      <c r="F1681" t="s">
        <v>81</v>
      </c>
      <c r="G1681" t="s">
        <v>74</v>
      </c>
      <c r="H1681" t="s">
        <v>75</v>
      </c>
      <c r="I1681" t="s">
        <v>36</v>
      </c>
      <c r="J1681" t="s">
        <v>18</v>
      </c>
      <c r="K1681">
        <v>4931.32</v>
      </c>
      <c r="L1681">
        <v>1134.3</v>
      </c>
      <c r="M1681" t="s">
        <v>19</v>
      </c>
      <c r="N1681">
        <v>0.230019548518449</v>
      </c>
      <c r="O1681" t="s">
        <v>11351</v>
      </c>
      <c r="P1681" t="s">
        <v>11354</v>
      </c>
      <c r="R1681" t="s">
        <v>11353</v>
      </c>
      <c r="S1681">
        <f>IF(SalesData[[#This Row],[Return Status]]="Returned",1,0)</f>
        <v>0</v>
      </c>
      <c r="T1681">
        <v>2420.2800000000002</v>
      </c>
      <c r="U1681" s="2">
        <f>EOMONTH(SalesData[[#This Row],[Order Date]],0)</f>
        <v>45016</v>
      </c>
      <c r="V1681" s="9" t="str">
        <f>"Q"&amp;INT((MONTH(SalesData[[#This Row],[Order Date]])+2)/3)&amp;"-"&amp;YEAR(SalesData[[#This Row],[Order Date]])</f>
        <v>Q1-2023</v>
      </c>
    </row>
    <row r="1682" spans="1:22" x14ac:dyDescent="0.35">
      <c r="A1682" t="s">
        <v>1823</v>
      </c>
      <c r="B1682" s="1">
        <v>45007</v>
      </c>
      <c r="C1682" t="s">
        <v>97</v>
      </c>
      <c r="D1682" t="s">
        <v>46</v>
      </c>
      <c r="E1682">
        <v>9715475950</v>
      </c>
      <c r="F1682" t="s">
        <v>95</v>
      </c>
      <c r="G1682" t="s">
        <v>59</v>
      </c>
      <c r="H1682" t="s">
        <v>60</v>
      </c>
      <c r="I1682" t="s">
        <v>31</v>
      </c>
      <c r="J1682" t="s">
        <v>65</v>
      </c>
      <c r="K1682">
        <v>346.87</v>
      </c>
      <c r="L1682">
        <v>41.08</v>
      </c>
      <c r="M1682" t="s">
        <v>65</v>
      </c>
      <c r="N1682">
        <v>0.118430535935653</v>
      </c>
      <c r="O1682" t="s">
        <v>11361</v>
      </c>
      <c r="P1682" t="s">
        <v>11352</v>
      </c>
      <c r="R1682" t="s">
        <v>11353</v>
      </c>
      <c r="S1682">
        <f>IF(SalesData[[#This Row],[Return Status]]="Returned",1,0)</f>
        <v>0</v>
      </c>
      <c r="T1682">
        <v>2183.56</v>
      </c>
      <c r="U1682" s="2">
        <f>EOMONTH(SalesData[[#This Row],[Order Date]],0)</f>
        <v>45016</v>
      </c>
      <c r="V1682" s="9" t="str">
        <f>"Q"&amp;INT((MONTH(SalesData[[#This Row],[Order Date]])+2)/3)&amp;"-"&amp;YEAR(SalesData[[#This Row],[Order Date]])</f>
        <v>Q1-2023</v>
      </c>
    </row>
    <row r="1683" spans="1:22" x14ac:dyDescent="0.35">
      <c r="A1683" t="s">
        <v>1824</v>
      </c>
      <c r="B1683" s="1">
        <v>44989</v>
      </c>
      <c r="C1683" t="s">
        <v>176</v>
      </c>
      <c r="D1683" t="s">
        <v>72</v>
      </c>
      <c r="E1683">
        <v>6491371650</v>
      </c>
      <c r="F1683" t="s">
        <v>168</v>
      </c>
      <c r="G1683" t="s">
        <v>54</v>
      </c>
      <c r="H1683" t="s">
        <v>55</v>
      </c>
      <c r="I1683" t="s">
        <v>31</v>
      </c>
      <c r="J1683" t="s">
        <v>18</v>
      </c>
      <c r="K1683">
        <v>3310.1</v>
      </c>
      <c r="L1683">
        <v>433.29</v>
      </c>
      <c r="M1683" t="s">
        <v>19</v>
      </c>
      <c r="N1683">
        <v>0.13089936859913601</v>
      </c>
      <c r="O1683" t="s">
        <v>11351</v>
      </c>
      <c r="P1683" t="s">
        <v>11352</v>
      </c>
      <c r="R1683" t="s">
        <v>11353</v>
      </c>
      <c r="S1683">
        <f>IF(SalesData[[#This Row],[Return Status]]="Returned",1,0)</f>
        <v>0</v>
      </c>
      <c r="U1683" s="2">
        <f>EOMONTH(SalesData[[#This Row],[Order Date]],0)</f>
        <v>45016</v>
      </c>
      <c r="V1683" s="9" t="str">
        <f>"Q"&amp;INT((MONTH(SalesData[[#This Row],[Order Date]])+2)/3)&amp;"-"&amp;YEAR(SalesData[[#This Row],[Order Date]])</f>
        <v>Q1-2023</v>
      </c>
    </row>
    <row r="1684" spans="1:22" x14ac:dyDescent="0.35">
      <c r="A1684" t="s">
        <v>1825</v>
      </c>
      <c r="B1684" s="1">
        <v>45008</v>
      </c>
      <c r="C1684" t="s">
        <v>139</v>
      </c>
      <c r="D1684" t="s">
        <v>13</v>
      </c>
      <c r="E1684">
        <v>5181369004</v>
      </c>
      <c r="F1684" t="s">
        <v>73</v>
      </c>
      <c r="G1684" t="s">
        <v>74</v>
      </c>
      <c r="H1684" t="s">
        <v>11357</v>
      </c>
      <c r="I1684" t="s">
        <v>36</v>
      </c>
      <c r="J1684" t="s">
        <v>65</v>
      </c>
      <c r="K1684">
        <v>318.72000000000003</v>
      </c>
      <c r="L1684">
        <v>39.43</v>
      </c>
      <c r="M1684" t="s">
        <v>65</v>
      </c>
      <c r="N1684">
        <v>0.123713604417671</v>
      </c>
      <c r="O1684" t="s">
        <v>11361</v>
      </c>
      <c r="P1684" t="s">
        <v>11352</v>
      </c>
      <c r="R1684" t="s">
        <v>11353</v>
      </c>
      <c r="S1684">
        <f>IF(SalesData[[#This Row],[Return Status]]="Returned",1,0)</f>
        <v>0</v>
      </c>
      <c r="T1684">
        <v>2420.2800000000002</v>
      </c>
      <c r="U1684" s="2">
        <f>EOMONTH(SalesData[[#This Row],[Order Date]],0)</f>
        <v>45016</v>
      </c>
      <c r="V1684" s="9" t="str">
        <f>"Q"&amp;INT((MONTH(SalesData[[#This Row],[Order Date]])+2)/3)&amp;"-"&amp;YEAR(SalesData[[#This Row],[Order Date]])</f>
        <v>Q1-2023</v>
      </c>
    </row>
    <row r="1685" spans="1:22" x14ac:dyDescent="0.35">
      <c r="A1685" t="s">
        <v>1826</v>
      </c>
      <c r="B1685" s="1">
        <v>44996</v>
      </c>
      <c r="C1685" t="s">
        <v>106</v>
      </c>
      <c r="D1685" t="s">
        <v>13</v>
      </c>
      <c r="E1685">
        <v>1926890098</v>
      </c>
      <c r="F1685" t="s">
        <v>53</v>
      </c>
      <c r="G1685" t="s">
        <v>54</v>
      </c>
      <c r="H1685" t="s">
        <v>55</v>
      </c>
      <c r="I1685" t="s">
        <v>31</v>
      </c>
      <c r="J1685" t="s">
        <v>62</v>
      </c>
      <c r="K1685">
        <v>4464.84</v>
      </c>
      <c r="L1685">
        <v>1137.6400000000001</v>
      </c>
      <c r="M1685" t="s">
        <v>62</v>
      </c>
      <c r="N1685">
        <v>0.25479972406626</v>
      </c>
      <c r="O1685" t="s">
        <v>11351</v>
      </c>
      <c r="P1685" t="s">
        <v>11354</v>
      </c>
      <c r="Q1685" t="s">
        <v>11376</v>
      </c>
      <c r="R1685" t="s">
        <v>11360</v>
      </c>
      <c r="S1685">
        <f>IF(SalesData[[#This Row],[Return Status]]="Returned",1,0)</f>
        <v>1</v>
      </c>
      <c r="U1685" s="2">
        <f>EOMONTH(SalesData[[#This Row],[Order Date]],0)</f>
        <v>45016</v>
      </c>
      <c r="V1685" s="9" t="str">
        <f>"Q"&amp;INT((MONTH(SalesData[[#This Row],[Order Date]])+2)/3)&amp;"-"&amp;YEAR(SalesData[[#This Row],[Order Date]])</f>
        <v>Q1-2023</v>
      </c>
    </row>
    <row r="1686" spans="1:22" x14ac:dyDescent="0.35">
      <c r="A1686" t="s">
        <v>1827</v>
      </c>
      <c r="B1686" s="1">
        <v>45006</v>
      </c>
      <c r="C1686" t="s">
        <v>38</v>
      </c>
      <c r="D1686" t="s">
        <v>145</v>
      </c>
      <c r="E1686">
        <v>9420670805</v>
      </c>
      <c r="F1686" t="s">
        <v>64</v>
      </c>
      <c r="G1686" t="s">
        <v>15</v>
      </c>
      <c r="H1686" t="s">
        <v>16</v>
      </c>
      <c r="I1686" t="s">
        <v>17</v>
      </c>
      <c r="J1686" t="s">
        <v>65</v>
      </c>
      <c r="K1686">
        <v>1289.6300000000001</v>
      </c>
      <c r="L1686">
        <v>264.16000000000003</v>
      </c>
      <c r="M1686" t="s">
        <v>65</v>
      </c>
      <c r="N1686">
        <v>0.204833944619775</v>
      </c>
      <c r="O1686" t="s">
        <v>11351</v>
      </c>
      <c r="P1686" t="s">
        <v>11354</v>
      </c>
      <c r="R1686" t="s">
        <v>11353</v>
      </c>
      <c r="S1686">
        <f>IF(SalesData[[#This Row],[Return Status]]="Returned",1,0)</f>
        <v>0</v>
      </c>
      <c r="T1686">
        <v>2085.91</v>
      </c>
      <c r="U1686" s="2">
        <f>EOMONTH(SalesData[[#This Row],[Order Date]],0)</f>
        <v>45016</v>
      </c>
      <c r="V1686" s="9" t="str">
        <f>"Q"&amp;INT((MONTH(SalesData[[#This Row],[Order Date]])+2)/3)&amp;"-"&amp;YEAR(SalesData[[#This Row],[Order Date]])</f>
        <v>Q1-2023</v>
      </c>
    </row>
    <row r="1687" spans="1:22" x14ac:dyDescent="0.35">
      <c r="A1687" t="s">
        <v>1828</v>
      </c>
      <c r="B1687" s="1">
        <v>45001</v>
      </c>
      <c r="C1687" t="s">
        <v>184</v>
      </c>
      <c r="D1687" t="s">
        <v>99</v>
      </c>
      <c r="E1687">
        <v>315186175</v>
      </c>
      <c r="F1687" t="s">
        <v>147</v>
      </c>
      <c r="G1687" t="s">
        <v>84</v>
      </c>
      <c r="H1687" t="s">
        <v>85</v>
      </c>
      <c r="I1687" t="s">
        <v>31</v>
      </c>
      <c r="J1687" t="s">
        <v>19</v>
      </c>
      <c r="K1687">
        <v>3175.67</v>
      </c>
      <c r="L1687">
        <v>496.76</v>
      </c>
      <c r="M1687" t="s">
        <v>19</v>
      </c>
      <c r="N1687">
        <v>0.15642683276284999</v>
      </c>
      <c r="O1687" t="s">
        <v>11351</v>
      </c>
      <c r="P1687" t="s">
        <v>11352</v>
      </c>
      <c r="R1687" t="s">
        <v>11353</v>
      </c>
      <c r="S1687">
        <f>IF(SalesData[[#This Row],[Return Status]]="Returned",1,0)</f>
        <v>0</v>
      </c>
      <c r="T1687">
        <v>847.14</v>
      </c>
      <c r="U1687" s="2">
        <f>EOMONTH(SalesData[[#This Row],[Order Date]],0)</f>
        <v>45016</v>
      </c>
      <c r="V1687" s="9" t="str">
        <f>"Q"&amp;INT((MONTH(SalesData[[#This Row],[Order Date]])+2)/3)&amp;"-"&amp;YEAR(SalesData[[#This Row],[Order Date]])</f>
        <v>Q1-2023</v>
      </c>
    </row>
    <row r="1688" spans="1:22" x14ac:dyDescent="0.35">
      <c r="A1688" t="s">
        <v>1829</v>
      </c>
      <c r="B1688" s="1">
        <v>45015</v>
      </c>
      <c r="C1688" t="s">
        <v>67</v>
      </c>
      <c r="D1688" t="s">
        <v>145</v>
      </c>
      <c r="E1688">
        <v>5199010263</v>
      </c>
      <c r="F1688" t="s">
        <v>137</v>
      </c>
      <c r="G1688" t="s">
        <v>34</v>
      </c>
      <c r="H1688" t="s">
        <v>11357</v>
      </c>
      <c r="I1688" t="s">
        <v>36</v>
      </c>
      <c r="J1688" t="s">
        <v>65</v>
      </c>
      <c r="K1688">
        <v>4598.33</v>
      </c>
      <c r="L1688">
        <v>741.75</v>
      </c>
      <c r="M1688" t="s">
        <v>65</v>
      </c>
      <c r="N1688">
        <v>0.16130856202143001</v>
      </c>
      <c r="O1688" t="s">
        <v>11351</v>
      </c>
      <c r="P1688" t="s">
        <v>11352</v>
      </c>
      <c r="R1688" t="s">
        <v>11353</v>
      </c>
      <c r="S1688">
        <f>IF(SalesData[[#This Row],[Return Status]]="Returned",1,0)</f>
        <v>0</v>
      </c>
      <c r="U1688" s="2">
        <f>EOMONTH(SalesData[[#This Row],[Order Date]],0)</f>
        <v>45016</v>
      </c>
      <c r="V1688" s="9" t="str">
        <f>"Q"&amp;INT((MONTH(SalesData[[#This Row],[Order Date]])+2)/3)&amp;"-"&amp;YEAR(SalesData[[#This Row],[Order Date]])</f>
        <v>Q1-2023</v>
      </c>
    </row>
    <row r="1689" spans="1:22" x14ac:dyDescent="0.35">
      <c r="A1689" t="s">
        <v>1830</v>
      </c>
      <c r="B1689" s="1">
        <v>45000</v>
      </c>
      <c r="C1689" t="s">
        <v>132</v>
      </c>
      <c r="D1689" t="s">
        <v>27</v>
      </c>
      <c r="E1689">
        <v>5434482138</v>
      </c>
      <c r="F1689" t="s">
        <v>22</v>
      </c>
      <c r="G1689" t="s">
        <v>23</v>
      </c>
      <c r="H1689" t="s">
        <v>24</v>
      </c>
      <c r="I1689" t="s">
        <v>17</v>
      </c>
      <c r="J1689" t="s">
        <v>62</v>
      </c>
      <c r="K1689">
        <v>2396.89</v>
      </c>
      <c r="L1689">
        <v>461.51</v>
      </c>
      <c r="M1689" t="s">
        <v>62</v>
      </c>
      <c r="N1689">
        <v>0.19254534000308701</v>
      </c>
      <c r="O1689" t="s">
        <v>11351</v>
      </c>
      <c r="P1689" t="s">
        <v>11352</v>
      </c>
      <c r="R1689" t="s">
        <v>11353</v>
      </c>
      <c r="S1689">
        <f>IF(SalesData[[#This Row],[Return Status]]="Returned",1,0)</f>
        <v>0</v>
      </c>
      <c r="T1689">
        <v>2821.33</v>
      </c>
      <c r="U1689" s="2">
        <f>EOMONTH(SalesData[[#This Row],[Order Date]],0)</f>
        <v>45016</v>
      </c>
      <c r="V1689" s="9" t="str">
        <f>"Q"&amp;INT((MONTH(SalesData[[#This Row],[Order Date]])+2)/3)&amp;"-"&amp;YEAR(SalesData[[#This Row],[Order Date]])</f>
        <v>Q1-2023</v>
      </c>
    </row>
    <row r="1690" spans="1:22" x14ac:dyDescent="0.35">
      <c r="A1690" t="s">
        <v>1831</v>
      </c>
      <c r="B1690" s="1">
        <v>44990</v>
      </c>
      <c r="C1690" t="s">
        <v>67</v>
      </c>
      <c r="D1690" t="s">
        <v>99</v>
      </c>
      <c r="E1690">
        <v>2375083973</v>
      </c>
      <c r="F1690" t="s">
        <v>357</v>
      </c>
      <c r="G1690" t="s">
        <v>164</v>
      </c>
      <c r="H1690" t="s">
        <v>165</v>
      </c>
      <c r="I1690" t="s">
        <v>36</v>
      </c>
      <c r="J1690" t="s">
        <v>19</v>
      </c>
      <c r="K1690">
        <v>3413.51</v>
      </c>
      <c r="L1690">
        <v>763.57</v>
      </c>
      <c r="M1690" t="s">
        <v>19</v>
      </c>
      <c r="N1690">
        <v>0.22369057070288401</v>
      </c>
      <c r="O1690" t="s">
        <v>11351</v>
      </c>
      <c r="P1690" t="s">
        <v>11354</v>
      </c>
      <c r="R1690" t="s">
        <v>11353</v>
      </c>
      <c r="S1690">
        <f>IF(SalesData[[#This Row],[Return Status]]="Returned",1,0)</f>
        <v>0</v>
      </c>
      <c r="U1690" s="2">
        <f>EOMONTH(SalesData[[#This Row],[Order Date]],0)</f>
        <v>45016</v>
      </c>
      <c r="V1690" s="9" t="str">
        <f>"Q"&amp;INT((MONTH(SalesData[[#This Row],[Order Date]])+2)/3)&amp;"-"&amp;YEAR(SalesData[[#This Row],[Order Date]])</f>
        <v>Q1-2023</v>
      </c>
    </row>
    <row r="1691" spans="1:22" x14ac:dyDescent="0.35">
      <c r="A1691" t="s">
        <v>1832</v>
      </c>
      <c r="B1691" s="1">
        <v>44993</v>
      </c>
      <c r="C1691" t="s">
        <v>92</v>
      </c>
      <c r="D1691" t="s">
        <v>39</v>
      </c>
      <c r="E1691">
        <v>9656280733</v>
      </c>
      <c r="F1691" t="s">
        <v>172</v>
      </c>
      <c r="G1691" t="s">
        <v>141</v>
      </c>
      <c r="H1691" t="s">
        <v>121</v>
      </c>
      <c r="I1691" t="s">
        <v>17</v>
      </c>
      <c r="J1691" t="s">
        <v>19</v>
      </c>
      <c r="K1691">
        <v>3861.06</v>
      </c>
      <c r="L1691">
        <v>866.87</v>
      </c>
      <c r="M1691" t="s">
        <v>19</v>
      </c>
      <c r="N1691">
        <v>0.22451606553640699</v>
      </c>
      <c r="O1691" t="s">
        <v>11351</v>
      </c>
      <c r="P1691" t="s">
        <v>11354</v>
      </c>
      <c r="R1691" t="s">
        <v>11353</v>
      </c>
      <c r="S1691">
        <f>IF(SalesData[[#This Row],[Return Status]]="Returned",1,0)</f>
        <v>0</v>
      </c>
      <c r="T1691">
        <v>2793.38</v>
      </c>
      <c r="U1691" s="2">
        <f>EOMONTH(SalesData[[#This Row],[Order Date]],0)</f>
        <v>45016</v>
      </c>
      <c r="V1691" s="9" t="str">
        <f>"Q"&amp;INT((MONTH(SalesData[[#This Row],[Order Date]])+2)/3)&amp;"-"&amp;YEAR(SalesData[[#This Row],[Order Date]])</f>
        <v>Q1-2023</v>
      </c>
    </row>
    <row r="1692" spans="1:22" x14ac:dyDescent="0.35">
      <c r="A1692" t="s">
        <v>1833</v>
      </c>
      <c r="B1692" s="1">
        <v>45011</v>
      </c>
      <c r="C1692" t="s">
        <v>325</v>
      </c>
      <c r="D1692" t="s">
        <v>145</v>
      </c>
      <c r="E1692">
        <v>8625587293</v>
      </c>
      <c r="F1692" t="s">
        <v>312</v>
      </c>
      <c r="G1692" t="s">
        <v>141</v>
      </c>
      <c r="H1692" t="s">
        <v>121</v>
      </c>
      <c r="I1692" t="s">
        <v>17</v>
      </c>
      <c r="J1692" t="s">
        <v>43</v>
      </c>
      <c r="K1692">
        <v>3157.58</v>
      </c>
      <c r="L1692">
        <v>402.67</v>
      </c>
      <c r="M1692" t="s">
        <v>43</v>
      </c>
      <c r="N1692">
        <v>0.12752487664603901</v>
      </c>
      <c r="O1692" t="s">
        <v>11351</v>
      </c>
      <c r="P1692" t="s">
        <v>11352</v>
      </c>
      <c r="R1692" t="s">
        <v>11353</v>
      </c>
      <c r="S1692">
        <f>IF(SalesData[[#This Row],[Return Status]]="Returned",1,0)</f>
        <v>0</v>
      </c>
      <c r="T1692">
        <v>2793.38</v>
      </c>
      <c r="U1692" s="2">
        <f>EOMONTH(SalesData[[#This Row],[Order Date]],0)</f>
        <v>45016</v>
      </c>
      <c r="V1692" s="9" t="str">
        <f>"Q"&amp;INT((MONTH(SalesData[[#This Row],[Order Date]])+2)/3)&amp;"-"&amp;YEAR(SalesData[[#This Row],[Order Date]])</f>
        <v>Q1-2023</v>
      </c>
    </row>
    <row r="1693" spans="1:22" x14ac:dyDescent="0.35">
      <c r="A1693" t="s">
        <v>1834</v>
      </c>
      <c r="B1693" s="1">
        <v>44996</v>
      </c>
      <c r="C1693" t="s">
        <v>194</v>
      </c>
      <c r="D1693" t="s">
        <v>145</v>
      </c>
      <c r="E1693">
        <v>6231675011</v>
      </c>
      <c r="F1693" t="s">
        <v>83</v>
      </c>
      <c r="G1693" t="s">
        <v>84</v>
      </c>
      <c r="H1693" t="s">
        <v>85</v>
      </c>
      <c r="I1693" t="s">
        <v>31</v>
      </c>
      <c r="J1693" t="s">
        <v>19</v>
      </c>
      <c r="K1693">
        <v>4941.26</v>
      </c>
      <c r="L1693">
        <v>435.11</v>
      </c>
      <c r="M1693" t="s">
        <v>19</v>
      </c>
      <c r="N1693">
        <v>8.8056487616518894E-2</v>
      </c>
      <c r="O1693" t="s">
        <v>11351</v>
      </c>
      <c r="P1693" t="s">
        <v>11356</v>
      </c>
      <c r="R1693" t="s">
        <v>11353</v>
      </c>
      <c r="S1693">
        <f>IF(SalesData[[#This Row],[Return Status]]="Returned",1,0)</f>
        <v>0</v>
      </c>
      <c r="T1693">
        <v>847.14</v>
      </c>
      <c r="U1693" s="2">
        <f>EOMONTH(SalesData[[#This Row],[Order Date]],0)</f>
        <v>45016</v>
      </c>
      <c r="V1693" s="9" t="str">
        <f>"Q"&amp;INT((MONTH(SalesData[[#This Row],[Order Date]])+2)/3)&amp;"-"&amp;YEAR(SalesData[[#This Row],[Order Date]])</f>
        <v>Q1-2023</v>
      </c>
    </row>
    <row r="1694" spans="1:22" x14ac:dyDescent="0.35">
      <c r="A1694" t="s">
        <v>1835</v>
      </c>
      <c r="B1694" s="1">
        <v>45007</v>
      </c>
      <c r="C1694" t="s">
        <v>97</v>
      </c>
      <c r="D1694" t="s">
        <v>80</v>
      </c>
      <c r="E1694">
        <v>3713799870</v>
      </c>
      <c r="F1694" t="s">
        <v>133</v>
      </c>
      <c r="G1694" t="s">
        <v>89</v>
      </c>
      <c r="H1694" t="s">
        <v>90</v>
      </c>
      <c r="I1694" t="s">
        <v>31</v>
      </c>
      <c r="J1694" t="s">
        <v>18</v>
      </c>
      <c r="K1694">
        <v>2707.33</v>
      </c>
      <c r="L1694">
        <v>507.62</v>
      </c>
      <c r="M1694" t="s">
        <v>19</v>
      </c>
      <c r="N1694">
        <v>0.187498384016725</v>
      </c>
      <c r="O1694" t="s">
        <v>11351</v>
      </c>
      <c r="P1694" t="s">
        <v>11352</v>
      </c>
      <c r="Q1694" t="s">
        <v>11376</v>
      </c>
      <c r="R1694" t="s">
        <v>11360</v>
      </c>
      <c r="S1694">
        <f>IF(SalesData[[#This Row],[Return Status]]="Returned",1,0)</f>
        <v>1</v>
      </c>
      <c r="T1694">
        <v>207.68</v>
      </c>
      <c r="U1694" s="2">
        <f>EOMONTH(SalesData[[#This Row],[Order Date]],0)</f>
        <v>45016</v>
      </c>
      <c r="V1694" s="9" t="str">
        <f>"Q"&amp;INT((MONTH(SalesData[[#This Row],[Order Date]])+2)/3)&amp;"-"&amp;YEAR(SalesData[[#This Row],[Order Date]])</f>
        <v>Q1-2023</v>
      </c>
    </row>
    <row r="1695" spans="1:22" x14ac:dyDescent="0.35">
      <c r="A1695" t="s">
        <v>1836</v>
      </c>
      <c r="B1695" s="1">
        <v>44993</v>
      </c>
      <c r="C1695" t="s">
        <v>149</v>
      </c>
      <c r="D1695" t="s">
        <v>80</v>
      </c>
      <c r="E1695">
        <v>5753764451</v>
      </c>
      <c r="F1695" t="s">
        <v>154</v>
      </c>
      <c r="G1695" t="s">
        <v>29</v>
      </c>
      <c r="H1695" t="s">
        <v>30</v>
      </c>
      <c r="I1695" t="s">
        <v>31</v>
      </c>
      <c r="J1695" t="s">
        <v>62</v>
      </c>
      <c r="K1695">
        <v>2717.43</v>
      </c>
      <c r="L1695">
        <v>724.82</v>
      </c>
      <c r="M1695" t="s">
        <v>62</v>
      </c>
      <c r="N1695">
        <v>0.26672996176534403</v>
      </c>
      <c r="O1695" t="s">
        <v>11351</v>
      </c>
      <c r="P1695" t="s">
        <v>11354</v>
      </c>
      <c r="R1695" t="s">
        <v>11353</v>
      </c>
      <c r="S1695">
        <f>IF(SalesData[[#This Row],[Return Status]]="Returned",1,0)</f>
        <v>0</v>
      </c>
      <c r="T1695">
        <v>2788.38</v>
      </c>
      <c r="U1695" s="2">
        <f>EOMONTH(SalesData[[#This Row],[Order Date]],0)</f>
        <v>45016</v>
      </c>
      <c r="V1695" s="9" t="str">
        <f>"Q"&amp;INT((MONTH(SalesData[[#This Row],[Order Date]])+2)/3)&amp;"-"&amp;YEAR(SalesData[[#This Row],[Order Date]])</f>
        <v>Q1-2023</v>
      </c>
    </row>
    <row r="1696" spans="1:22" x14ac:dyDescent="0.35">
      <c r="A1696" t="s">
        <v>1837</v>
      </c>
      <c r="B1696" s="1">
        <v>44998</v>
      </c>
      <c r="C1696" t="s">
        <v>106</v>
      </c>
      <c r="D1696" t="s">
        <v>80</v>
      </c>
      <c r="E1696">
        <v>1380718606</v>
      </c>
      <c r="F1696" t="s">
        <v>50</v>
      </c>
      <c r="G1696" t="s">
        <v>34</v>
      </c>
      <c r="H1696" t="s">
        <v>35</v>
      </c>
      <c r="I1696" t="s">
        <v>36</v>
      </c>
      <c r="J1696" t="s">
        <v>43</v>
      </c>
      <c r="K1696">
        <v>4756.8100000000004</v>
      </c>
      <c r="L1696">
        <v>987.83</v>
      </c>
      <c r="M1696" t="s">
        <v>43</v>
      </c>
      <c r="N1696">
        <v>0.20766648236948701</v>
      </c>
      <c r="O1696" t="s">
        <v>11351</v>
      </c>
      <c r="P1696" t="s">
        <v>11354</v>
      </c>
      <c r="R1696" t="s">
        <v>11353</v>
      </c>
      <c r="S1696">
        <f>IF(SalesData[[#This Row],[Return Status]]="Returned",1,0)</f>
        <v>0</v>
      </c>
      <c r="U1696" s="2">
        <f>EOMONTH(SalesData[[#This Row],[Order Date]],0)</f>
        <v>45016</v>
      </c>
      <c r="V1696" s="9" t="str">
        <f>"Q"&amp;INT((MONTH(SalesData[[#This Row],[Order Date]])+2)/3)&amp;"-"&amp;YEAR(SalesData[[#This Row],[Order Date]])</f>
        <v>Q1-2023</v>
      </c>
    </row>
    <row r="1697" spans="1:22" x14ac:dyDescent="0.35">
      <c r="A1697" t="s">
        <v>1838</v>
      </c>
      <c r="B1697" s="1">
        <v>44993</v>
      </c>
      <c r="C1697" t="s">
        <v>57</v>
      </c>
      <c r="D1697" t="s">
        <v>80</v>
      </c>
      <c r="E1697">
        <v>427857103</v>
      </c>
      <c r="F1697" t="s">
        <v>181</v>
      </c>
      <c r="G1697" t="s">
        <v>11371</v>
      </c>
      <c r="H1697" t="s">
        <v>55</v>
      </c>
      <c r="I1697" t="s">
        <v>31</v>
      </c>
      <c r="J1697" t="s">
        <v>62</v>
      </c>
      <c r="K1697">
        <v>3263.68</v>
      </c>
      <c r="L1697">
        <v>671.13</v>
      </c>
      <c r="M1697" t="s">
        <v>62</v>
      </c>
      <c r="N1697">
        <v>0.205635969212668</v>
      </c>
      <c r="O1697" t="s">
        <v>11351</v>
      </c>
      <c r="P1697" t="s">
        <v>11354</v>
      </c>
      <c r="R1697" t="s">
        <v>11353</v>
      </c>
      <c r="S1697">
        <f>IF(SalesData[[#This Row],[Return Status]]="Returned",1,0)</f>
        <v>0</v>
      </c>
      <c r="U1697" s="2">
        <f>EOMONTH(SalesData[[#This Row],[Order Date]],0)</f>
        <v>45016</v>
      </c>
      <c r="V1697" s="9" t="str">
        <f>"Q"&amp;INT((MONTH(SalesData[[#This Row],[Order Date]])+2)/3)&amp;"-"&amp;YEAR(SalesData[[#This Row],[Order Date]])</f>
        <v>Q1-2023</v>
      </c>
    </row>
    <row r="1698" spans="1:22" x14ac:dyDescent="0.35">
      <c r="A1698" t="s">
        <v>1839</v>
      </c>
      <c r="B1698" s="1">
        <v>44987</v>
      </c>
      <c r="C1698" t="s">
        <v>67</v>
      </c>
      <c r="D1698" t="s">
        <v>99</v>
      </c>
      <c r="E1698">
        <v>5288899088</v>
      </c>
      <c r="F1698" t="s">
        <v>120</v>
      </c>
      <c r="G1698" t="s">
        <v>141</v>
      </c>
      <c r="H1698" t="s">
        <v>121</v>
      </c>
      <c r="I1698" t="s">
        <v>17</v>
      </c>
      <c r="J1698" t="s">
        <v>18</v>
      </c>
      <c r="K1698">
        <v>2312.7399999999998</v>
      </c>
      <c r="L1698">
        <v>245.69</v>
      </c>
      <c r="M1698" t="s">
        <v>19</v>
      </c>
      <c r="N1698">
        <v>0.10623329903058699</v>
      </c>
      <c r="O1698" t="s">
        <v>11351</v>
      </c>
      <c r="P1698" t="s">
        <v>11352</v>
      </c>
      <c r="R1698" t="s">
        <v>11353</v>
      </c>
      <c r="S1698">
        <f>IF(SalesData[[#This Row],[Return Status]]="Returned",1,0)</f>
        <v>0</v>
      </c>
      <c r="T1698">
        <v>2793.38</v>
      </c>
      <c r="U1698" s="2">
        <f>EOMONTH(SalesData[[#This Row],[Order Date]],0)</f>
        <v>45016</v>
      </c>
      <c r="V1698" s="9" t="str">
        <f>"Q"&amp;INT((MONTH(SalesData[[#This Row],[Order Date]])+2)/3)&amp;"-"&amp;YEAR(SalesData[[#This Row],[Order Date]])</f>
        <v>Q1-2023</v>
      </c>
    </row>
    <row r="1699" spans="1:22" x14ac:dyDescent="0.35">
      <c r="A1699" t="s">
        <v>1840</v>
      </c>
      <c r="B1699" s="1">
        <v>45005</v>
      </c>
      <c r="C1699" t="s">
        <v>49</v>
      </c>
      <c r="D1699" t="s">
        <v>27</v>
      </c>
      <c r="E1699">
        <v>8844437213</v>
      </c>
      <c r="F1699" t="s">
        <v>88</v>
      </c>
      <c r="G1699" t="s">
        <v>89</v>
      </c>
      <c r="H1699" t="s">
        <v>90</v>
      </c>
      <c r="I1699" t="s">
        <v>31</v>
      </c>
      <c r="J1699" t="s">
        <v>19</v>
      </c>
      <c r="K1699">
        <v>1077.82</v>
      </c>
      <c r="L1699">
        <v>195.03</v>
      </c>
      <c r="M1699" t="s">
        <v>19</v>
      </c>
      <c r="N1699">
        <v>0.18094858139577999</v>
      </c>
      <c r="O1699" t="s">
        <v>11351</v>
      </c>
      <c r="P1699" t="s">
        <v>11352</v>
      </c>
      <c r="Q1699" t="s">
        <v>11369</v>
      </c>
      <c r="R1699" t="s">
        <v>11360</v>
      </c>
      <c r="S1699">
        <f>IF(SalesData[[#This Row],[Return Status]]="Returned",1,0)</f>
        <v>1</v>
      </c>
      <c r="T1699">
        <v>207.68</v>
      </c>
      <c r="U1699" s="2">
        <f>EOMONTH(SalesData[[#This Row],[Order Date]],0)</f>
        <v>45016</v>
      </c>
      <c r="V1699" s="9" t="str">
        <f>"Q"&amp;INT((MONTH(SalesData[[#This Row],[Order Date]])+2)/3)&amp;"-"&amp;YEAR(SalesData[[#This Row],[Order Date]])</f>
        <v>Q1-2023</v>
      </c>
    </row>
    <row r="1700" spans="1:22" x14ac:dyDescent="0.35">
      <c r="A1700" t="s">
        <v>1841</v>
      </c>
      <c r="B1700" s="1">
        <v>45014</v>
      </c>
      <c r="C1700" t="s">
        <v>77</v>
      </c>
      <c r="D1700" t="s">
        <v>72</v>
      </c>
      <c r="E1700">
        <v>3097975684</v>
      </c>
      <c r="F1700" t="s">
        <v>64</v>
      </c>
      <c r="G1700" t="s">
        <v>15</v>
      </c>
      <c r="H1700" t="s">
        <v>16</v>
      </c>
      <c r="I1700" t="s">
        <v>17</v>
      </c>
      <c r="J1700" t="s">
        <v>61</v>
      </c>
      <c r="K1700">
        <v>347.22</v>
      </c>
      <c r="L1700">
        <v>59.69</v>
      </c>
      <c r="M1700" t="s">
        <v>62</v>
      </c>
      <c r="N1700">
        <v>0.17190830021312101</v>
      </c>
      <c r="O1700" t="s">
        <v>11361</v>
      </c>
      <c r="P1700" t="s">
        <v>11352</v>
      </c>
      <c r="R1700" t="s">
        <v>11353</v>
      </c>
      <c r="S1700">
        <f>IF(SalesData[[#This Row],[Return Status]]="Returned",1,0)</f>
        <v>0</v>
      </c>
      <c r="T1700">
        <v>2085.91</v>
      </c>
      <c r="U1700" s="2">
        <f>EOMONTH(SalesData[[#This Row],[Order Date]],0)</f>
        <v>45016</v>
      </c>
      <c r="V1700" s="9" t="str">
        <f>"Q"&amp;INT((MONTH(SalesData[[#This Row],[Order Date]])+2)/3)&amp;"-"&amp;YEAR(SalesData[[#This Row],[Order Date]])</f>
        <v>Q1-2023</v>
      </c>
    </row>
    <row r="1701" spans="1:22" x14ac:dyDescent="0.35">
      <c r="A1701" t="s">
        <v>1842</v>
      </c>
      <c r="B1701" s="1">
        <v>44994</v>
      </c>
      <c r="C1701" t="s">
        <v>139</v>
      </c>
      <c r="D1701" t="s">
        <v>80</v>
      </c>
      <c r="E1701">
        <v>5974603023</v>
      </c>
      <c r="F1701" t="s">
        <v>152</v>
      </c>
      <c r="G1701" t="s">
        <v>23</v>
      </c>
      <c r="H1701" t="s">
        <v>24</v>
      </c>
      <c r="I1701" t="s">
        <v>17</v>
      </c>
      <c r="J1701" t="s">
        <v>62</v>
      </c>
      <c r="K1701">
        <v>1555.93</v>
      </c>
      <c r="L1701">
        <v>342.11</v>
      </c>
      <c r="M1701" t="s">
        <v>62</v>
      </c>
      <c r="N1701">
        <v>0.21987493010611001</v>
      </c>
      <c r="O1701" t="s">
        <v>11351</v>
      </c>
      <c r="P1701" t="s">
        <v>11354</v>
      </c>
      <c r="R1701" t="s">
        <v>11353</v>
      </c>
      <c r="S1701">
        <f>IF(SalesData[[#This Row],[Return Status]]="Returned",1,0)</f>
        <v>0</v>
      </c>
      <c r="T1701">
        <v>2821.33</v>
      </c>
      <c r="U1701" s="2">
        <f>EOMONTH(SalesData[[#This Row],[Order Date]],0)</f>
        <v>45016</v>
      </c>
      <c r="V1701" s="9" t="str">
        <f>"Q"&amp;INT((MONTH(SalesData[[#This Row],[Order Date]])+2)/3)&amp;"-"&amp;YEAR(SalesData[[#This Row],[Order Date]])</f>
        <v>Q1-2023</v>
      </c>
    </row>
    <row r="1702" spans="1:22" x14ac:dyDescent="0.35">
      <c r="A1702" t="s">
        <v>1843</v>
      </c>
      <c r="B1702" s="1">
        <v>45011</v>
      </c>
      <c r="C1702" t="s">
        <v>52</v>
      </c>
      <c r="D1702" t="s">
        <v>145</v>
      </c>
      <c r="E1702">
        <v>630416527</v>
      </c>
      <c r="F1702" t="s">
        <v>152</v>
      </c>
      <c r="G1702" t="s">
        <v>23</v>
      </c>
      <c r="H1702" t="s">
        <v>11357</v>
      </c>
      <c r="I1702" t="s">
        <v>17</v>
      </c>
      <c r="J1702" t="s">
        <v>61</v>
      </c>
      <c r="K1702">
        <v>2882.48</v>
      </c>
      <c r="L1702">
        <v>261.77999999999997</v>
      </c>
      <c r="M1702" t="s">
        <v>62</v>
      </c>
      <c r="N1702">
        <v>9.0817629263689595E-2</v>
      </c>
      <c r="O1702" t="s">
        <v>11351</v>
      </c>
      <c r="P1702" t="s">
        <v>11356</v>
      </c>
      <c r="R1702" t="s">
        <v>11353</v>
      </c>
      <c r="S1702">
        <f>IF(SalesData[[#This Row],[Return Status]]="Returned",1,0)</f>
        <v>0</v>
      </c>
      <c r="T1702">
        <v>2821.33</v>
      </c>
      <c r="U1702" s="2">
        <f>EOMONTH(SalesData[[#This Row],[Order Date]],0)</f>
        <v>45016</v>
      </c>
      <c r="V1702" s="9" t="str">
        <f>"Q"&amp;INT((MONTH(SalesData[[#This Row],[Order Date]])+2)/3)&amp;"-"&amp;YEAR(SalesData[[#This Row],[Order Date]])</f>
        <v>Q1-2023</v>
      </c>
    </row>
    <row r="1703" spans="1:22" x14ac:dyDescent="0.35">
      <c r="A1703" t="s">
        <v>1844</v>
      </c>
      <c r="B1703" s="1">
        <v>45015</v>
      </c>
      <c r="C1703" t="s">
        <v>124</v>
      </c>
      <c r="D1703" t="s">
        <v>80</v>
      </c>
      <c r="E1703">
        <v>2238013702</v>
      </c>
      <c r="F1703" t="s">
        <v>100</v>
      </c>
      <c r="G1703" t="s">
        <v>34</v>
      </c>
      <c r="H1703" t="s">
        <v>35</v>
      </c>
      <c r="I1703" t="s">
        <v>36</v>
      </c>
      <c r="J1703" t="s">
        <v>62</v>
      </c>
      <c r="K1703">
        <v>1953.07</v>
      </c>
      <c r="L1703">
        <v>262.94</v>
      </c>
      <c r="M1703" t="s">
        <v>62</v>
      </c>
      <c r="N1703">
        <v>0.13462907115464401</v>
      </c>
      <c r="O1703" t="s">
        <v>11351</v>
      </c>
      <c r="P1703" t="s">
        <v>11352</v>
      </c>
      <c r="Q1703" t="s">
        <v>11366</v>
      </c>
      <c r="R1703" t="s">
        <v>11360</v>
      </c>
      <c r="S1703">
        <f>IF(SalesData[[#This Row],[Return Status]]="Returned",1,0)</f>
        <v>1</v>
      </c>
      <c r="U1703" s="2">
        <f>EOMONTH(SalesData[[#This Row],[Order Date]],0)</f>
        <v>45016</v>
      </c>
      <c r="V1703" s="9" t="str">
        <f>"Q"&amp;INT((MONTH(SalesData[[#This Row],[Order Date]])+2)/3)&amp;"-"&amp;YEAR(SalesData[[#This Row],[Order Date]])</f>
        <v>Q1-2023</v>
      </c>
    </row>
    <row r="1704" spans="1:22" x14ac:dyDescent="0.35">
      <c r="A1704" t="s">
        <v>1845</v>
      </c>
      <c r="B1704" s="1">
        <v>44987</v>
      </c>
      <c r="C1704" t="s">
        <v>113</v>
      </c>
      <c r="D1704" t="s">
        <v>72</v>
      </c>
      <c r="E1704">
        <v>5098063533</v>
      </c>
      <c r="F1704" t="s">
        <v>312</v>
      </c>
      <c r="G1704" t="s">
        <v>141</v>
      </c>
      <c r="H1704" t="s">
        <v>11357</v>
      </c>
      <c r="I1704" t="s">
        <v>17</v>
      </c>
      <c r="J1704" t="s">
        <v>62</v>
      </c>
      <c r="K1704">
        <v>2117.64</v>
      </c>
      <c r="L1704">
        <v>249.61</v>
      </c>
      <c r="M1704" t="s">
        <v>62</v>
      </c>
      <c r="N1704">
        <v>0.117871781794828</v>
      </c>
      <c r="O1704" t="s">
        <v>11351</v>
      </c>
      <c r="P1704" t="s">
        <v>11352</v>
      </c>
      <c r="R1704" t="s">
        <v>11353</v>
      </c>
      <c r="S1704">
        <f>IF(SalesData[[#This Row],[Return Status]]="Returned",1,0)</f>
        <v>0</v>
      </c>
      <c r="T1704">
        <v>2793.38</v>
      </c>
      <c r="U1704" s="2">
        <f>EOMONTH(SalesData[[#This Row],[Order Date]],0)</f>
        <v>45016</v>
      </c>
      <c r="V1704" s="9" t="str">
        <f>"Q"&amp;INT((MONTH(SalesData[[#This Row],[Order Date]])+2)/3)&amp;"-"&amp;YEAR(SalesData[[#This Row],[Order Date]])</f>
        <v>Q1-2023</v>
      </c>
    </row>
    <row r="1705" spans="1:22" x14ac:dyDescent="0.35">
      <c r="A1705" t="s">
        <v>1846</v>
      </c>
      <c r="B1705" s="1">
        <v>44991</v>
      </c>
      <c r="C1705" t="s">
        <v>49</v>
      </c>
      <c r="D1705" t="s">
        <v>13</v>
      </c>
      <c r="E1705">
        <v>5133209673</v>
      </c>
      <c r="F1705" t="s">
        <v>116</v>
      </c>
      <c r="G1705" t="s">
        <v>74</v>
      </c>
      <c r="H1705" t="s">
        <v>75</v>
      </c>
      <c r="I1705" t="s">
        <v>36</v>
      </c>
      <c r="J1705" t="s">
        <v>62</v>
      </c>
      <c r="K1705">
        <v>3195.87</v>
      </c>
      <c r="L1705">
        <v>269.77999999999997</v>
      </c>
      <c r="M1705" t="s">
        <v>62</v>
      </c>
      <c r="N1705">
        <v>8.4415198365390298E-2</v>
      </c>
      <c r="O1705" t="s">
        <v>11351</v>
      </c>
      <c r="P1705" t="s">
        <v>11356</v>
      </c>
      <c r="R1705" t="s">
        <v>11353</v>
      </c>
      <c r="S1705">
        <f>IF(SalesData[[#This Row],[Return Status]]="Returned",1,0)</f>
        <v>0</v>
      </c>
      <c r="T1705">
        <v>2420.2800000000002</v>
      </c>
      <c r="U1705" s="2">
        <f>EOMONTH(SalesData[[#This Row],[Order Date]],0)</f>
        <v>45016</v>
      </c>
      <c r="V1705" s="9" t="str">
        <f>"Q"&amp;INT((MONTH(SalesData[[#This Row],[Order Date]])+2)/3)&amp;"-"&amp;YEAR(SalesData[[#This Row],[Order Date]])</f>
        <v>Q1-2023</v>
      </c>
    </row>
    <row r="1706" spans="1:22" x14ac:dyDescent="0.35">
      <c r="A1706" t="s">
        <v>1847</v>
      </c>
      <c r="B1706" s="1">
        <v>45006</v>
      </c>
      <c r="C1706" t="s">
        <v>49</v>
      </c>
      <c r="D1706" t="s">
        <v>80</v>
      </c>
      <c r="E1706">
        <v>3857433919</v>
      </c>
      <c r="F1706" t="s">
        <v>206</v>
      </c>
      <c r="G1706" t="s">
        <v>11379</v>
      </c>
      <c r="H1706" t="s">
        <v>90</v>
      </c>
      <c r="I1706" t="s">
        <v>31</v>
      </c>
      <c r="J1706" t="s">
        <v>19</v>
      </c>
      <c r="K1706">
        <v>527.82000000000005</v>
      </c>
      <c r="L1706">
        <v>36.020000000000003</v>
      </c>
      <c r="M1706" t="s">
        <v>19</v>
      </c>
      <c r="N1706">
        <v>6.8242961615702299E-2</v>
      </c>
      <c r="O1706" t="s">
        <v>11355</v>
      </c>
      <c r="P1706" t="s">
        <v>11356</v>
      </c>
      <c r="R1706" t="s">
        <v>11353</v>
      </c>
      <c r="S1706">
        <f>IF(SalesData[[#This Row],[Return Status]]="Returned",1,0)</f>
        <v>0</v>
      </c>
      <c r="U1706" s="2">
        <f>EOMONTH(SalesData[[#This Row],[Order Date]],0)</f>
        <v>45016</v>
      </c>
      <c r="V1706" s="9" t="str">
        <f>"Q"&amp;INT((MONTH(SalesData[[#This Row],[Order Date]])+2)/3)&amp;"-"&amp;YEAR(SalesData[[#This Row],[Order Date]])</f>
        <v>Q1-2023</v>
      </c>
    </row>
    <row r="1707" spans="1:22" x14ac:dyDescent="0.35">
      <c r="A1707" t="s">
        <v>1848</v>
      </c>
      <c r="B1707" s="1">
        <v>44990</v>
      </c>
      <c r="C1707" t="s">
        <v>106</v>
      </c>
      <c r="D1707" t="s">
        <v>72</v>
      </c>
      <c r="E1707">
        <v>6500394558</v>
      </c>
      <c r="F1707" t="s">
        <v>28</v>
      </c>
      <c r="G1707" t="s">
        <v>29</v>
      </c>
      <c r="H1707" t="s">
        <v>30</v>
      </c>
      <c r="I1707" t="s">
        <v>31</v>
      </c>
      <c r="J1707" t="s">
        <v>19</v>
      </c>
      <c r="K1707">
        <v>312.10000000000002</v>
      </c>
      <c r="L1707">
        <v>51.67</v>
      </c>
      <c r="M1707" t="s">
        <v>19</v>
      </c>
      <c r="N1707">
        <v>0.16555591156680599</v>
      </c>
      <c r="O1707" t="s">
        <v>11361</v>
      </c>
      <c r="P1707" t="s">
        <v>11352</v>
      </c>
      <c r="R1707" t="s">
        <v>11353</v>
      </c>
      <c r="S1707">
        <f>IF(SalesData[[#This Row],[Return Status]]="Returned",1,0)</f>
        <v>0</v>
      </c>
      <c r="T1707">
        <v>2788.38</v>
      </c>
      <c r="U1707" s="2">
        <f>EOMONTH(SalesData[[#This Row],[Order Date]],0)</f>
        <v>45016</v>
      </c>
      <c r="V1707" s="9" t="str">
        <f>"Q"&amp;INT((MONTH(SalesData[[#This Row],[Order Date]])+2)/3)&amp;"-"&amp;YEAR(SalesData[[#This Row],[Order Date]])</f>
        <v>Q1-2023</v>
      </c>
    </row>
    <row r="1708" spans="1:22" x14ac:dyDescent="0.35">
      <c r="A1708" t="s">
        <v>1849</v>
      </c>
      <c r="B1708" s="1">
        <v>44992</v>
      </c>
      <c r="C1708" t="s">
        <v>57</v>
      </c>
      <c r="D1708" t="s">
        <v>13</v>
      </c>
      <c r="E1708">
        <v>9889060917</v>
      </c>
      <c r="F1708" t="s">
        <v>292</v>
      </c>
      <c r="G1708" t="s">
        <v>69</v>
      </c>
      <c r="H1708" t="s">
        <v>41</v>
      </c>
      <c r="I1708" t="s">
        <v>31</v>
      </c>
      <c r="J1708" t="s">
        <v>19</v>
      </c>
      <c r="K1708">
        <v>1961.62</v>
      </c>
      <c r="L1708">
        <v>537.42999999999995</v>
      </c>
      <c r="M1708" t="s">
        <v>19</v>
      </c>
      <c r="N1708">
        <v>0.273972532906475</v>
      </c>
      <c r="O1708" t="s">
        <v>11351</v>
      </c>
      <c r="P1708" t="s">
        <v>11354</v>
      </c>
      <c r="R1708" t="s">
        <v>11353</v>
      </c>
      <c r="S1708">
        <f>IF(SalesData[[#This Row],[Return Status]]="Returned",1,0)</f>
        <v>0</v>
      </c>
      <c r="T1708">
        <v>2081.52</v>
      </c>
      <c r="U1708" s="2">
        <f>EOMONTH(SalesData[[#This Row],[Order Date]],0)</f>
        <v>45016</v>
      </c>
      <c r="V1708" s="9" t="str">
        <f>"Q"&amp;INT((MONTH(SalesData[[#This Row],[Order Date]])+2)/3)&amp;"-"&amp;YEAR(SalesData[[#This Row],[Order Date]])</f>
        <v>Q1-2023</v>
      </c>
    </row>
    <row r="1709" spans="1:22" x14ac:dyDescent="0.35">
      <c r="A1709" t="s">
        <v>1850</v>
      </c>
      <c r="B1709" s="1">
        <v>44999</v>
      </c>
      <c r="C1709" t="s">
        <v>87</v>
      </c>
      <c r="D1709" t="s">
        <v>72</v>
      </c>
      <c r="E1709">
        <v>3965688720</v>
      </c>
      <c r="F1709" t="s">
        <v>81</v>
      </c>
      <c r="G1709" t="s">
        <v>74</v>
      </c>
      <c r="H1709" t="s">
        <v>75</v>
      </c>
      <c r="I1709" t="s">
        <v>36</v>
      </c>
      <c r="J1709" t="s">
        <v>42</v>
      </c>
      <c r="K1709">
        <v>420.06</v>
      </c>
      <c r="L1709">
        <v>15.99</v>
      </c>
      <c r="M1709" t="s">
        <v>43</v>
      </c>
      <c r="N1709">
        <v>3.80659905727753E-2</v>
      </c>
      <c r="O1709" t="s">
        <v>11361</v>
      </c>
      <c r="P1709" t="s">
        <v>11356</v>
      </c>
      <c r="R1709" t="s">
        <v>11353</v>
      </c>
      <c r="S1709">
        <f>IF(SalesData[[#This Row],[Return Status]]="Returned",1,0)</f>
        <v>0</v>
      </c>
      <c r="T1709">
        <v>2420.2800000000002</v>
      </c>
      <c r="U1709" s="2">
        <f>EOMONTH(SalesData[[#This Row],[Order Date]],0)</f>
        <v>45016</v>
      </c>
      <c r="V1709" s="9" t="str">
        <f>"Q"&amp;INT((MONTH(SalesData[[#This Row],[Order Date]])+2)/3)&amp;"-"&amp;YEAR(SalesData[[#This Row],[Order Date]])</f>
        <v>Q1-2023</v>
      </c>
    </row>
    <row r="1710" spans="1:22" x14ac:dyDescent="0.35">
      <c r="A1710" t="s">
        <v>1851</v>
      </c>
      <c r="B1710" s="1">
        <v>45002</v>
      </c>
      <c r="C1710" t="s">
        <v>21</v>
      </c>
      <c r="D1710" t="s">
        <v>72</v>
      </c>
      <c r="E1710">
        <v>4271974531</v>
      </c>
      <c r="F1710" t="s">
        <v>50</v>
      </c>
      <c r="G1710" t="s">
        <v>101</v>
      </c>
      <c r="H1710" t="s">
        <v>35</v>
      </c>
      <c r="I1710" t="s">
        <v>36</v>
      </c>
      <c r="J1710" t="s">
        <v>43</v>
      </c>
      <c r="K1710">
        <v>267.70999999999998</v>
      </c>
      <c r="L1710">
        <v>53.43</v>
      </c>
      <c r="M1710" t="s">
        <v>43</v>
      </c>
      <c r="N1710">
        <v>0.19958163684584099</v>
      </c>
      <c r="O1710" t="s">
        <v>11361</v>
      </c>
      <c r="P1710" t="s">
        <v>11352</v>
      </c>
      <c r="R1710" t="s">
        <v>11353</v>
      </c>
      <c r="S1710">
        <f>IF(SalesData[[#This Row],[Return Status]]="Returned",1,0)</f>
        <v>0</v>
      </c>
      <c r="T1710">
        <v>1385.87</v>
      </c>
      <c r="U1710" s="2">
        <f>EOMONTH(SalesData[[#This Row],[Order Date]],0)</f>
        <v>45016</v>
      </c>
      <c r="V1710" s="9" t="str">
        <f>"Q"&amp;INT((MONTH(SalesData[[#This Row],[Order Date]])+2)/3)&amp;"-"&amp;YEAR(SalesData[[#This Row],[Order Date]])</f>
        <v>Q1-2023</v>
      </c>
    </row>
    <row r="1711" spans="1:22" x14ac:dyDescent="0.35">
      <c r="A1711" t="s">
        <v>1852</v>
      </c>
      <c r="B1711" s="1">
        <v>45014</v>
      </c>
      <c r="C1711" t="s">
        <v>21</v>
      </c>
      <c r="D1711" t="s">
        <v>72</v>
      </c>
      <c r="E1711">
        <v>2729436109</v>
      </c>
      <c r="F1711" t="s">
        <v>116</v>
      </c>
      <c r="G1711" t="s">
        <v>74</v>
      </c>
      <c r="H1711" t="s">
        <v>75</v>
      </c>
      <c r="I1711" t="s">
        <v>36</v>
      </c>
      <c r="J1711" t="s">
        <v>18</v>
      </c>
      <c r="K1711">
        <v>1335.3</v>
      </c>
      <c r="L1711">
        <v>195.31</v>
      </c>
      <c r="M1711" t="s">
        <v>19</v>
      </c>
      <c r="N1711">
        <v>0.146266756534112</v>
      </c>
      <c r="O1711" t="s">
        <v>11351</v>
      </c>
      <c r="P1711" t="s">
        <v>11352</v>
      </c>
      <c r="R1711" t="s">
        <v>11353</v>
      </c>
      <c r="S1711">
        <f>IF(SalesData[[#This Row],[Return Status]]="Returned",1,0)</f>
        <v>0</v>
      </c>
      <c r="T1711">
        <v>2420.2800000000002</v>
      </c>
      <c r="U1711" s="2">
        <f>EOMONTH(SalesData[[#This Row],[Order Date]],0)</f>
        <v>45016</v>
      </c>
      <c r="V1711" s="9" t="str">
        <f>"Q"&amp;INT((MONTH(SalesData[[#This Row],[Order Date]])+2)/3)&amp;"-"&amp;YEAR(SalesData[[#This Row],[Order Date]])</f>
        <v>Q1-2023</v>
      </c>
    </row>
    <row r="1712" spans="1:22" x14ac:dyDescent="0.35">
      <c r="A1712" t="s">
        <v>1853</v>
      </c>
      <c r="B1712" s="1">
        <v>44995</v>
      </c>
      <c r="C1712" t="s">
        <v>194</v>
      </c>
      <c r="D1712" t="s">
        <v>80</v>
      </c>
      <c r="E1712">
        <v>225255313</v>
      </c>
      <c r="F1712" t="s">
        <v>68</v>
      </c>
      <c r="G1712" t="s">
        <v>69</v>
      </c>
      <c r="H1712" t="s">
        <v>41</v>
      </c>
      <c r="I1712" t="s">
        <v>31</v>
      </c>
      <c r="J1712" t="s">
        <v>19</v>
      </c>
      <c r="K1712">
        <v>4539.25</v>
      </c>
      <c r="L1712">
        <v>560.76</v>
      </c>
      <c r="M1712" t="s">
        <v>19</v>
      </c>
      <c r="N1712">
        <v>0.12353582640304001</v>
      </c>
      <c r="O1712" t="s">
        <v>11351</v>
      </c>
      <c r="P1712" t="s">
        <v>11352</v>
      </c>
      <c r="R1712" t="s">
        <v>11353</v>
      </c>
      <c r="S1712">
        <f>IF(SalesData[[#This Row],[Return Status]]="Returned",1,0)</f>
        <v>0</v>
      </c>
      <c r="T1712">
        <v>2081.52</v>
      </c>
      <c r="U1712" s="2">
        <f>EOMONTH(SalesData[[#This Row],[Order Date]],0)</f>
        <v>45016</v>
      </c>
      <c r="V1712" s="9" t="str">
        <f>"Q"&amp;INT((MONTH(SalesData[[#This Row],[Order Date]])+2)/3)&amp;"-"&amp;YEAR(SalesData[[#This Row],[Order Date]])</f>
        <v>Q1-2023</v>
      </c>
    </row>
    <row r="1713" spans="1:22" x14ac:dyDescent="0.35">
      <c r="A1713" t="s">
        <v>1854</v>
      </c>
      <c r="B1713" s="1">
        <v>44987</v>
      </c>
      <c r="C1713" t="s">
        <v>188</v>
      </c>
      <c r="D1713" t="s">
        <v>46</v>
      </c>
      <c r="E1713">
        <v>5848281739</v>
      </c>
      <c r="F1713" t="s">
        <v>50</v>
      </c>
      <c r="G1713" t="s">
        <v>34</v>
      </c>
      <c r="H1713" t="s">
        <v>35</v>
      </c>
      <c r="I1713" t="s">
        <v>36</v>
      </c>
      <c r="J1713" t="s">
        <v>65</v>
      </c>
      <c r="K1713">
        <v>150.97999999999999</v>
      </c>
      <c r="L1713">
        <v>41.92</v>
      </c>
      <c r="M1713" t="s">
        <v>65</v>
      </c>
      <c r="N1713">
        <v>0.27765266922771198</v>
      </c>
      <c r="O1713" t="s">
        <v>11361</v>
      </c>
      <c r="P1713" t="s">
        <v>11354</v>
      </c>
      <c r="R1713" t="s">
        <v>11353</v>
      </c>
      <c r="S1713">
        <f>IF(SalesData[[#This Row],[Return Status]]="Returned",1,0)</f>
        <v>0</v>
      </c>
      <c r="U1713" s="2">
        <f>EOMONTH(SalesData[[#This Row],[Order Date]],0)</f>
        <v>45016</v>
      </c>
      <c r="V1713" s="9" t="str">
        <f>"Q"&amp;INT((MONTH(SalesData[[#This Row],[Order Date]])+2)/3)&amp;"-"&amp;YEAR(SalesData[[#This Row],[Order Date]])</f>
        <v>Q1-2023</v>
      </c>
    </row>
    <row r="1714" spans="1:22" x14ac:dyDescent="0.35">
      <c r="A1714" t="s">
        <v>1855</v>
      </c>
      <c r="B1714" s="1">
        <v>45006</v>
      </c>
      <c r="C1714" t="s">
        <v>77</v>
      </c>
      <c r="D1714" t="s">
        <v>46</v>
      </c>
      <c r="E1714">
        <v>6464676478</v>
      </c>
      <c r="F1714" t="s">
        <v>147</v>
      </c>
      <c r="G1714" t="s">
        <v>251</v>
      </c>
      <c r="H1714" t="s">
        <v>11357</v>
      </c>
      <c r="I1714" t="s">
        <v>31</v>
      </c>
      <c r="J1714" t="s">
        <v>18</v>
      </c>
      <c r="K1714">
        <v>4610.04</v>
      </c>
      <c r="L1714">
        <v>210.46</v>
      </c>
      <c r="M1714" t="s">
        <v>19</v>
      </c>
      <c r="N1714">
        <v>4.5652532299069001E-2</v>
      </c>
      <c r="O1714" t="s">
        <v>11351</v>
      </c>
      <c r="P1714" t="s">
        <v>11356</v>
      </c>
      <c r="R1714" t="s">
        <v>11353</v>
      </c>
      <c r="S1714">
        <f>IF(SalesData[[#This Row],[Return Status]]="Returned",1,0)</f>
        <v>0</v>
      </c>
      <c r="U1714" s="2">
        <f>EOMONTH(SalesData[[#This Row],[Order Date]],0)</f>
        <v>45016</v>
      </c>
      <c r="V1714" s="9" t="str">
        <f>"Q"&amp;INT((MONTH(SalesData[[#This Row],[Order Date]])+2)/3)&amp;"-"&amp;YEAR(SalesData[[#This Row],[Order Date]])</f>
        <v>Q1-2023</v>
      </c>
    </row>
    <row r="1715" spans="1:22" x14ac:dyDescent="0.35">
      <c r="A1715" t="s">
        <v>1856</v>
      </c>
      <c r="B1715" s="1">
        <v>45013</v>
      </c>
      <c r="C1715" t="s">
        <v>325</v>
      </c>
      <c r="D1715" t="s">
        <v>145</v>
      </c>
      <c r="E1715">
        <v>8610285514</v>
      </c>
      <c r="F1715" t="s">
        <v>357</v>
      </c>
      <c r="G1715" t="s">
        <v>164</v>
      </c>
      <c r="H1715" t="s">
        <v>165</v>
      </c>
      <c r="I1715" t="s">
        <v>36</v>
      </c>
      <c r="J1715" t="s">
        <v>62</v>
      </c>
      <c r="K1715">
        <v>944.58</v>
      </c>
      <c r="L1715">
        <v>264.37</v>
      </c>
      <c r="M1715" t="s">
        <v>62</v>
      </c>
      <c r="N1715">
        <v>0.27988100531453097</v>
      </c>
      <c r="O1715" t="s">
        <v>11355</v>
      </c>
      <c r="P1715" t="s">
        <v>11354</v>
      </c>
      <c r="R1715" t="s">
        <v>11353</v>
      </c>
      <c r="S1715">
        <f>IF(SalesData[[#This Row],[Return Status]]="Returned",1,0)</f>
        <v>0</v>
      </c>
      <c r="U1715" s="2">
        <f>EOMONTH(SalesData[[#This Row],[Order Date]],0)</f>
        <v>45016</v>
      </c>
      <c r="V1715" s="9" t="str">
        <f>"Q"&amp;INT((MONTH(SalesData[[#This Row],[Order Date]])+2)/3)&amp;"-"&amp;YEAR(SalesData[[#This Row],[Order Date]])</f>
        <v>Q1-2023</v>
      </c>
    </row>
    <row r="1716" spans="1:22" x14ac:dyDescent="0.35">
      <c r="A1716" t="s">
        <v>1857</v>
      </c>
      <c r="B1716" s="1">
        <v>45002</v>
      </c>
      <c r="C1716" t="s">
        <v>87</v>
      </c>
      <c r="D1716" t="s">
        <v>46</v>
      </c>
      <c r="E1716">
        <v>5283905306</v>
      </c>
      <c r="F1716" t="s">
        <v>120</v>
      </c>
      <c r="G1716" t="s">
        <v>141</v>
      </c>
      <c r="H1716" t="s">
        <v>11357</v>
      </c>
      <c r="I1716" t="s">
        <v>17</v>
      </c>
      <c r="J1716" t="s">
        <v>42</v>
      </c>
      <c r="K1716">
        <v>1150.45</v>
      </c>
      <c r="L1716">
        <v>314.45999999999998</v>
      </c>
      <c r="M1716" t="s">
        <v>43</v>
      </c>
      <c r="N1716">
        <v>0.27333652049198098</v>
      </c>
      <c r="O1716" t="s">
        <v>11351</v>
      </c>
      <c r="P1716" t="s">
        <v>11354</v>
      </c>
      <c r="R1716" t="s">
        <v>11353</v>
      </c>
      <c r="S1716">
        <f>IF(SalesData[[#This Row],[Return Status]]="Returned",1,0)</f>
        <v>0</v>
      </c>
      <c r="T1716">
        <v>2793.38</v>
      </c>
      <c r="U1716" s="2">
        <f>EOMONTH(SalesData[[#This Row],[Order Date]],0)</f>
        <v>45016</v>
      </c>
      <c r="V1716" s="9" t="str">
        <f>"Q"&amp;INT((MONTH(SalesData[[#This Row],[Order Date]])+2)/3)&amp;"-"&amp;YEAR(SalesData[[#This Row],[Order Date]])</f>
        <v>Q1-2023</v>
      </c>
    </row>
    <row r="1717" spans="1:22" x14ac:dyDescent="0.35">
      <c r="A1717" t="s">
        <v>1858</v>
      </c>
      <c r="B1717" s="1">
        <v>45009</v>
      </c>
      <c r="C1717" t="s">
        <v>149</v>
      </c>
      <c r="D1717" t="s">
        <v>13</v>
      </c>
      <c r="E1717">
        <v>9105071970</v>
      </c>
      <c r="F1717" t="s">
        <v>40</v>
      </c>
      <c r="G1717" t="s">
        <v>69</v>
      </c>
      <c r="H1717" t="s">
        <v>41</v>
      </c>
      <c r="I1717" t="s">
        <v>31</v>
      </c>
      <c r="J1717" t="s">
        <v>65</v>
      </c>
      <c r="K1717">
        <v>1754.78</v>
      </c>
      <c r="L1717">
        <v>387.45</v>
      </c>
      <c r="M1717" t="s">
        <v>65</v>
      </c>
      <c r="N1717">
        <v>0.22079690901423499</v>
      </c>
      <c r="O1717" t="s">
        <v>11351</v>
      </c>
      <c r="P1717" t="s">
        <v>11354</v>
      </c>
      <c r="R1717" t="s">
        <v>11353</v>
      </c>
      <c r="S1717">
        <f>IF(SalesData[[#This Row],[Return Status]]="Returned",1,0)</f>
        <v>0</v>
      </c>
      <c r="T1717">
        <v>2081.52</v>
      </c>
      <c r="U1717" s="2">
        <f>EOMONTH(SalesData[[#This Row],[Order Date]],0)</f>
        <v>45016</v>
      </c>
      <c r="V1717" s="9" t="str">
        <f>"Q"&amp;INT((MONTH(SalesData[[#This Row],[Order Date]])+2)/3)&amp;"-"&amp;YEAR(SalesData[[#This Row],[Order Date]])</f>
        <v>Q1-2023</v>
      </c>
    </row>
    <row r="1718" spans="1:22" x14ac:dyDescent="0.35">
      <c r="A1718" t="s">
        <v>1859</v>
      </c>
      <c r="B1718" s="1">
        <v>44991</v>
      </c>
      <c r="C1718" t="s">
        <v>49</v>
      </c>
      <c r="D1718" t="s">
        <v>72</v>
      </c>
      <c r="E1718">
        <v>3155676959</v>
      </c>
      <c r="F1718" t="s">
        <v>33</v>
      </c>
      <c r="G1718" t="s">
        <v>34</v>
      </c>
      <c r="H1718" t="s">
        <v>35</v>
      </c>
      <c r="I1718" t="s">
        <v>36</v>
      </c>
      <c r="J1718" t="s">
        <v>18</v>
      </c>
      <c r="K1718">
        <v>837.04</v>
      </c>
      <c r="L1718">
        <v>132.66</v>
      </c>
      <c r="M1718" t="s">
        <v>19</v>
      </c>
      <c r="N1718">
        <v>0.15848704960336399</v>
      </c>
      <c r="O1718" t="s">
        <v>11355</v>
      </c>
      <c r="P1718" t="s">
        <v>11352</v>
      </c>
      <c r="R1718" t="s">
        <v>11353</v>
      </c>
      <c r="S1718">
        <f>IF(SalesData[[#This Row],[Return Status]]="Returned",1,0)</f>
        <v>0</v>
      </c>
      <c r="U1718" s="2">
        <f>EOMONTH(SalesData[[#This Row],[Order Date]],0)</f>
        <v>45016</v>
      </c>
      <c r="V1718" s="9" t="str">
        <f>"Q"&amp;INT((MONTH(SalesData[[#This Row],[Order Date]])+2)/3)&amp;"-"&amp;YEAR(SalesData[[#This Row],[Order Date]])</f>
        <v>Q1-2023</v>
      </c>
    </row>
    <row r="1719" spans="1:22" x14ac:dyDescent="0.35">
      <c r="A1719" t="s">
        <v>1860</v>
      </c>
      <c r="B1719" s="1">
        <v>45009</v>
      </c>
      <c r="C1719" t="s">
        <v>49</v>
      </c>
      <c r="D1719" t="s">
        <v>27</v>
      </c>
      <c r="E1719">
        <v>6651413430</v>
      </c>
      <c r="F1719" t="s">
        <v>14</v>
      </c>
      <c r="G1719" t="s">
        <v>15</v>
      </c>
      <c r="H1719" t="s">
        <v>16</v>
      </c>
      <c r="I1719" t="s">
        <v>17</v>
      </c>
      <c r="J1719" t="s">
        <v>43</v>
      </c>
      <c r="K1719">
        <v>1935.56</v>
      </c>
      <c r="L1719">
        <v>421.36</v>
      </c>
      <c r="M1719" t="s">
        <v>43</v>
      </c>
      <c r="N1719">
        <v>0.217694104031908</v>
      </c>
      <c r="O1719" t="s">
        <v>11351</v>
      </c>
      <c r="P1719" t="s">
        <v>11354</v>
      </c>
      <c r="R1719" t="s">
        <v>11353</v>
      </c>
      <c r="S1719">
        <f>IF(SalesData[[#This Row],[Return Status]]="Returned",1,0)</f>
        <v>0</v>
      </c>
      <c r="T1719">
        <v>2085.91</v>
      </c>
      <c r="U1719" s="2">
        <f>EOMONTH(SalesData[[#This Row],[Order Date]],0)</f>
        <v>45016</v>
      </c>
      <c r="V1719" s="9" t="str">
        <f>"Q"&amp;INT((MONTH(SalesData[[#This Row],[Order Date]])+2)/3)&amp;"-"&amp;YEAR(SalesData[[#This Row],[Order Date]])</f>
        <v>Q1-2023</v>
      </c>
    </row>
    <row r="1720" spans="1:22" x14ac:dyDescent="0.35">
      <c r="A1720" t="s">
        <v>1861</v>
      </c>
      <c r="B1720" s="1">
        <v>45006</v>
      </c>
      <c r="C1720" t="s">
        <v>97</v>
      </c>
      <c r="D1720" t="s">
        <v>13</v>
      </c>
      <c r="E1720">
        <v>7024236374</v>
      </c>
      <c r="F1720" t="s">
        <v>292</v>
      </c>
      <c r="G1720" t="s">
        <v>457</v>
      </c>
      <c r="H1720" t="s">
        <v>41</v>
      </c>
      <c r="I1720" t="s">
        <v>31</v>
      </c>
      <c r="J1720" t="s">
        <v>19</v>
      </c>
      <c r="K1720">
        <v>4850.54</v>
      </c>
      <c r="L1720">
        <v>833.78</v>
      </c>
      <c r="M1720" t="s">
        <v>19</v>
      </c>
      <c r="N1720">
        <v>0.17189426331913599</v>
      </c>
      <c r="O1720" t="s">
        <v>11351</v>
      </c>
      <c r="P1720" t="s">
        <v>11352</v>
      </c>
      <c r="R1720" t="s">
        <v>11353</v>
      </c>
      <c r="S1720">
        <f>IF(SalesData[[#This Row],[Return Status]]="Returned",1,0)</f>
        <v>0</v>
      </c>
      <c r="U1720" s="2">
        <f>EOMONTH(SalesData[[#This Row],[Order Date]],0)</f>
        <v>45016</v>
      </c>
      <c r="V1720" s="9" t="str">
        <f>"Q"&amp;INT((MONTH(SalesData[[#This Row],[Order Date]])+2)/3)&amp;"-"&amp;YEAR(SalesData[[#This Row],[Order Date]])</f>
        <v>Q1-2023</v>
      </c>
    </row>
    <row r="1721" spans="1:22" x14ac:dyDescent="0.35">
      <c r="A1721" t="s">
        <v>1862</v>
      </c>
      <c r="B1721" s="1">
        <v>44995</v>
      </c>
      <c r="C1721" t="s">
        <v>124</v>
      </c>
      <c r="D1721" t="s">
        <v>145</v>
      </c>
      <c r="E1721">
        <v>6111476207</v>
      </c>
      <c r="F1721" t="s">
        <v>292</v>
      </c>
      <c r="G1721" t="s">
        <v>69</v>
      </c>
      <c r="H1721" t="s">
        <v>41</v>
      </c>
      <c r="I1721" t="s">
        <v>31</v>
      </c>
      <c r="J1721" t="s">
        <v>62</v>
      </c>
      <c r="K1721">
        <v>3670.27</v>
      </c>
      <c r="L1721">
        <v>419.33</v>
      </c>
      <c r="M1721" t="s">
        <v>62</v>
      </c>
      <c r="N1721">
        <v>0.114250450239356</v>
      </c>
      <c r="O1721" t="s">
        <v>11351</v>
      </c>
      <c r="P1721" t="s">
        <v>11352</v>
      </c>
      <c r="R1721" t="s">
        <v>11353</v>
      </c>
      <c r="S1721">
        <f>IF(SalesData[[#This Row],[Return Status]]="Returned",1,0)</f>
        <v>0</v>
      </c>
      <c r="T1721">
        <v>2081.52</v>
      </c>
      <c r="U1721" s="2">
        <f>EOMONTH(SalesData[[#This Row],[Order Date]],0)</f>
        <v>45016</v>
      </c>
      <c r="V1721" s="9" t="str">
        <f>"Q"&amp;INT((MONTH(SalesData[[#This Row],[Order Date]])+2)/3)&amp;"-"&amp;YEAR(SalesData[[#This Row],[Order Date]])</f>
        <v>Q1-2023</v>
      </c>
    </row>
    <row r="1722" spans="1:22" x14ac:dyDescent="0.35">
      <c r="A1722" t="s">
        <v>1863</v>
      </c>
      <c r="B1722" s="1">
        <v>45002</v>
      </c>
      <c r="C1722" t="s">
        <v>124</v>
      </c>
      <c r="D1722" t="s">
        <v>99</v>
      </c>
      <c r="E1722">
        <v>1168859266</v>
      </c>
      <c r="F1722" t="s">
        <v>181</v>
      </c>
      <c r="G1722" t="s">
        <v>505</v>
      </c>
      <c r="H1722" t="s">
        <v>55</v>
      </c>
      <c r="I1722" t="s">
        <v>31</v>
      </c>
      <c r="J1722" t="s">
        <v>42</v>
      </c>
      <c r="K1722">
        <v>1133.49</v>
      </c>
      <c r="L1722">
        <v>93.48</v>
      </c>
      <c r="M1722" t="s">
        <v>43</v>
      </c>
      <c r="N1722">
        <v>8.2470952544795306E-2</v>
      </c>
      <c r="O1722" t="s">
        <v>11351</v>
      </c>
      <c r="P1722" t="s">
        <v>11356</v>
      </c>
      <c r="Q1722" t="s">
        <v>11364</v>
      </c>
      <c r="R1722" t="s">
        <v>11360</v>
      </c>
      <c r="S1722">
        <f>IF(SalesData[[#This Row],[Return Status]]="Returned",1,0)</f>
        <v>1</v>
      </c>
      <c r="T1722">
        <v>130.44</v>
      </c>
      <c r="U1722" s="2">
        <f>EOMONTH(SalesData[[#This Row],[Order Date]],0)</f>
        <v>45016</v>
      </c>
      <c r="V1722" s="9" t="str">
        <f>"Q"&amp;INT((MONTH(SalesData[[#This Row],[Order Date]])+2)/3)&amp;"-"&amp;YEAR(SalesData[[#This Row],[Order Date]])</f>
        <v>Q1-2023</v>
      </c>
    </row>
    <row r="1723" spans="1:22" x14ac:dyDescent="0.35">
      <c r="A1723" t="s">
        <v>1864</v>
      </c>
      <c r="B1723" s="1">
        <v>45003</v>
      </c>
      <c r="C1723" t="s">
        <v>52</v>
      </c>
      <c r="D1723" t="s">
        <v>46</v>
      </c>
      <c r="E1723">
        <v>8804189024</v>
      </c>
      <c r="F1723" t="s">
        <v>133</v>
      </c>
      <c r="G1723" t="s">
        <v>89</v>
      </c>
      <c r="H1723" t="s">
        <v>90</v>
      </c>
      <c r="I1723" t="s">
        <v>31</v>
      </c>
      <c r="J1723" t="s">
        <v>19</v>
      </c>
      <c r="K1723">
        <v>2172.5100000000002</v>
      </c>
      <c r="L1723">
        <v>339.28</v>
      </c>
      <c r="M1723" t="s">
        <v>19</v>
      </c>
      <c r="N1723">
        <v>0.15616959185458301</v>
      </c>
      <c r="O1723" t="s">
        <v>11351</v>
      </c>
      <c r="P1723" t="s">
        <v>11352</v>
      </c>
      <c r="R1723" t="s">
        <v>11353</v>
      </c>
      <c r="S1723">
        <f>IF(SalesData[[#This Row],[Return Status]]="Returned",1,0)</f>
        <v>0</v>
      </c>
      <c r="T1723">
        <v>207.68</v>
      </c>
      <c r="U1723" s="2">
        <f>EOMONTH(SalesData[[#This Row],[Order Date]],0)</f>
        <v>45016</v>
      </c>
      <c r="V1723" s="9" t="str">
        <f>"Q"&amp;INT((MONTH(SalesData[[#This Row],[Order Date]])+2)/3)&amp;"-"&amp;YEAR(SalesData[[#This Row],[Order Date]])</f>
        <v>Q1-2023</v>
      </c>
    </row>
    <row r="1724" spans="1:22" x14ac:dyDescent="0.35">
      <c r="A1724" t="s">
        <v>1865</v>
      </c>
      <c r="B1724" s="1">
        <v>45012</v>
      </c>
      <c r="C1724" t="s">
        <v>49</v>
      </c>
      <c r="D1724" t="s">
        <v>99</v>
      </c>
      <c r="E1724">
        <v>1813722938</v>
      </c>
      <c r="F1724" t="s">
        <v>116</v>
      </c>
      <c r="G1724" t="s">
        <v>74</v>
      </c>
      <c r="H1724" t="s">
        <v>75</v>
      </c>
      <c r="I1724" t="s">
        <v>36</v>
      </c>
      <c r="J1724" t="s">
        <v>65</v>
      </c>
      <c r="K1724">
        <v>3885.63</v>
      </c>
      <c r="L1724">
        <v>790.3</v>
      </c>
      <c r="M1724" t="s">
        <v>65</v>
      </c>
      <c r="N1724">
        <v>0.203390441189717</v>
      </c>
      <c r="O1724" t="s">
        <v>11351</v>
      </c>
      <c r="P1724" t="s">
        <v>11354</v>
      </c>
      <c r="R1724" t="s">
        <v>11353</v>
      </c>
      <c r="S1724">
        <f>IF(SalesData[[#This Row],[Return Status]]="Returned",1,0)</f>
        <v>0</v>
      </c>
      <c r="T1724">
        <v>2420.2800000000002</v>
      </c>
      <c r="U1724" s="2">
        <f>EOMONTH(SalesData[[#This Row],[Order Date]],0)</f>
        <v>45016</v>
      </c>
      <c r="V1724" s="9" t="str">
        <f>"Q"&amp;INT((MONTH(SalesData[[#This Row],[Order Date]])+2)/3)&amp;"-"&amp;YEAR(SalesData[[#This Row],[Order Date]])</f>
        <v>Q1-2023</v>
      </c>
    </row>
    <row r="1725" spans="1:22" x14ac:dyDescent="0.35">
      <c r="A1725" t="s">
        <v>1866</v>
      </c>
      <c r="B1725" s="1">
        <v>44991</v>
      </c>
      <c r="C1725" t="s">
        <v>139</v>
      </c>
      <c r="D1725" t="s">
        <v>145</v>
      </c>
      <c r="E1725">
        <v>7386813372</v>
      </c>
      <c r="F1725" t="s">
        <v>53</v>
      </c>
      <c r="G1725" t="s">
        <v>54</v>
      </c>
      <c r="H1725" t="s">
        <v>55</v>
      </c>
      <c r="I1725" t="s">
        <v>31</v>
      </c>
      <c r="J1725" t="s">
        <v>18</v>
      </c>
      <c r="K1725">
        <v>2800.16</v>
      </c>
      <c r="L1725">
        <v>359.04</v>
      </c>
      <c r="M1725" t="s">
        <v>19</v>
      </c>
      <c r="N1725">
        <v>0.128221244500314</v>
      </c>
      <c r="O1725" t="s">
        <v>11351</v>
      </c>
      <c r="P1725" t="s">
        <v>11352</v>
      </c>
      <c r="R1725" t="s">
        <v>11353</v>
      </c>
      <c r="S1725">
        <f>IF(SalesData[[#This Row],[Return Status]]="Returned",1,0)</f>
        <v>0</v>
      </c>
      <c r="U1725" s="2">
        <f>EOMONTH(SalesData[[#This Row],[Order Date]],0)</f>
        <v>45016</v>
      </c>
      <c r="V1725" s="9" t="str">
        <f>"Q"&amp;INT((MONTH(SalesData[[#This Row],[Order Date]])+2)/3)&amp;"-"&amp;YEAR(SalesData[[#This Row],[Order Date]])</f>
        <v>Q1-2023</v>
      </c>
    </row>
    <row r="1726" spans="1:22" x14ac:dyDescent="0.35">
      <c r="A1726" t="s">
        <v>1867</v>
      </c>
      <c r="B1726" s="1">
        <v>45003</v>
      </c>
      <c r="C1726" t="s">
        <v>45</v>
      </c>
      <c r="D1726" t="s">
        <v>99</v>
      </c>
      <c r="E1726">
        <v>6716033841</v>
      </c>
      <c r="F1726" t="s">
        <v>14</v>
      </c>
      <c r="G1726" t="s">
        <v>859</v>
      </c>
      <c r="H1726" t="s">
        <v>16</v>
      </c>
      <c r="I1726" t="s">
        <v>17</v>
      </c>
      <c r="J1726" t="s">
        <v>43</v>
      </c>
      <c r="K1726">
        <v>1562.66</v>
      </c>
      <c r="L1726">
        <v>466.31</v>
      </c>
      <c r="M1726" t="s">
        <v>43</v>
      </c>
      <c r="N1726">
        <v>0.29840784303687301</v>
      </c>
      <c r="O1726" t="s">
        <v>11351</v>
      </c>
      <c r="P1726" t="s">
        <v>11354</v>
      </c>
      <c r="R1726" t="s">
        <v>11353</v>
      </c>
      <c r="S1726">
        <f>IF(SalesData[[#This Row],[Return Status]]="Returned",1,0)</f>
        <v>0</v>
      </c>
      <c r="U1726" s="2">
        <f>EOMONTH(SalesData[[#This Row],[Order Date]],0)</f>
        <v>45016</v>
      </c>
      <c r="V1726" s="9" t="str">
        <f>"Q"&amp;INT((MONTH(SalesData[[#This Row],[Order Date]])+2)/3)&amp;"-"&amp;YEAR(SalesData[[#This Row],[Order Date]])</f>
        <v>Q1-2023</v>
      </c>
    </row>
    <row r="1727" spans="1:22" x14ac:dyDescent="0.35">
      <c r="A1727" t="s">
        <v>1868</v>
      </c>
      <c r="B1727" s="1">
        <v>44998</v>
      </c>
      <c r="C1727" t="s">
        <v>45</v>
      </c>
      <c r="D1727" t="s">
        <v>99</v>
      </c>
      <c r="E1727">
        <v>9167812883</v>
      </c>
      <c r="F1727" t="s">
        <v>33</v>
      </c>
      <c r="G1727" t="s">
        <v>34</v>
      </c>
      <c r="H1727" t="s">
        <v>35</v>
      </c>
      <c r="I1727" t="s">
        <v>36</v>
      </c>
      <c r="J1727" t="s">
        <v>18</v>
      </c>
      <c r="K1727">
        <v>4710</v>
      </c>
      <c r="L1727">
        <v>1407.33</v>
      </c>
      <c r="M1727" t="s">
        <v>19</v>
      </c>
      <c r="N1727">
        <v>0.298796178343949</v>
      </c>
      <c r="O1727" t="s">
        <v>11351</v>
      </c>
      <c r="P1727" t="s">
        <v>11354</v>
      </c>
      <c r="R1727" t="s">
        <v>11353</v>
      </c>
      <c r="S1727">
        <f>IF(SalesData[[#This Row],[Return Status]]="Returned",1,0)</f>
        <v>0</v>
      </c>
      <c r="U1727" s="2">
        <f>EOMONTH(SalesData[[#This Row],[Order Date]],0)</f>
        <v>45016</v>
      </c>
      <c r="V1727" s="9" t="str">
        <f>"Q"&amp;INT((MONTH(SalesData[[#This Row],[Order Date]])+2)/3)&amp;"-"&amp;YEAR(SalesData[[#This Row],[Order Date]])</f>
        <v>Q1-2023</v>
      </c>
    </row>
    <row r="1728" spans="1:22" x14ac:dyDescent="0.35">
      <c r="A1728" t="s">
        <v>1869</v>
      </c>
      <c r="B1728" s="1">
        <v>45007</v>
      </c>
      <c r="C1728" t="s">
        <v>45</v>
      </c>
      <c r="D1728" t="s">
        <v>99</v>
      </c>
      <c r="E1728">
        <v>9536982320</v>
      </c>
      <c r="F1728" t="s">
        <v>53</v>
      </c>
      <c r="G1728" t="s">
        <v>54</v>
      </c>
      <c r="H1728" t="s">
        <v>55</v>
      </c>
      <c r="I1728" t="s">
        <v>31</v>
      </c>
      <c r="J1728" t="s">
        <v>42</v>
      </c>
      <c r="K1728">
        <v>4301.87</v>
      </c>
      <c r="L1728">
        <v>228.36</v>
      </c>
      <c r="M1728" t="s">
        <v>43</v>
      </c>
      <c r="N1728">
        <v>5.3083891423962103E-2</v>
      </c>
      <c r="O1728" t="s">
        <v>11351</v>
      </c>
      <c r="P1728" t="s">
        <v>11356</v>
      </c>
      <c r="R1728" t="s">
        <v>11353</v>
      </c>
      <c r="S1728">
        <f>IF(SalesData[[#This Row],[Return Status]]="Returned",1,0)</f>
        <v>0</v>
      </c>
      <c r="U1728" s="2">
        <f>EOMONTH(SalesData[[#This Row],[Order Date]],0)</f>
        <v>45016</v>
      </c>
      <c r="V1728" s="9" t="str">
        <f>"Q"&amp;INT((MONTH(SalesData[[#This Row],[Order Date]])+2)/3)&amp;"-"&amp;YEAR(SalesData[[#This Row],[Order Date]])</f>
        <v>Q1-2023</v>
      </c>
    </row>
    <row r="1729" spans="1:22" x14ac:dyDescent="0.35">
      <c r="A1729" t="s">
        <v>1870</v>
      </c>
      <c r="B1729" s="1">
        <v>44993</v>
      </c>
      <c r="C1729" t="s">
        <v>176</v>
      </c>
      <c r="D1729" t="s">
        <v>72</v>
      </c>
      <c r="E1729">
        <v>6701412804</v>
      </c>
      <c r="F1729" t="s">
        <v>47</v>
      </c>
      <c r="G1729" t="s">
        <v>23</v>
      </c>
      <c r="H1729" t="s">
        <v>24</v>
      </c>
      <c r="I1729" t="s">
        <v>17</v>
      </c>
      <c r="J1729" t="s">
        <v>65</v>
      </c>
      <c r="K1729">
        <v>205</v>
      </c>
      <c r="L1729">
        <v>37.25</v>
      </c>
      <c r="M1729" t="s">
        <v>65</v>
      </c>
      <c r="N1729">
        <v>0.181707317073171</v>
      </c>
      <c r="O1729" t="s">
        <v>11361</v>
      </c>
      <c r="P1729" t="s">
        <v>11352</v>
      </c>
      <c r="R1729" t="s">
        <v>11353</v>
      </c>
      <c r="S1729">
        <f>IF(SalesData[[#This Row],[Return Status]]="Returned",1,0)</f>
        <v>0</v>
      </c>
      <c r="T1729">
        <v>2821.33</v>
      </c>
      <c r="U1729" s="2">
        <f>EOMONTH(SalesData[[#This Row],[Order Date]],0)</f>
        <v>45016</v>
      </c>
      <c r="V1729" s="9" t="str">
        <f>"Q"&amp;INT((MONTH(SalesData[[#This Row],[Order Date]])+2)/3)&amp;"-"&amp;YEAR(SalesData[[#This Row],[Order Date]])</f>
        <v>Q1-2023</v>
      </c>
    </row>
    <row r="1730" spans="1:22" x14ac:dyDescent="0.35">
      <c r="A1730" t="s">
        <v>1871</v>
      </c>
      <c r="B1730" s="1">
        <v>45007</v>
      </c>
      <c r="C1730" t="s">
        <v>52</v>
      </c>
      <c r="D1730" t="s">
        <v>39</v>
      </c>
      <c r="E1730">
        <v>8861732776</v>
      </c>
      <c r="F1730" t="s">
        <v>114</v>
      </c>
      <c r="G1730" t="s">
        <v>59</v>
      </c>
      <c r="H1730" t="s">
        <v>60</v>
      </c>
      <c r="I1730" t="s">
        <v>31</v>
      </c>
      <c r="J1730" t="s">
        <v>65</v>
      </c>
      <c r="K1730">
        <v>3210.3</v>
      </c>
      <c r="L1730">
        <v>708.17</v>
      </c>
      <c r="M1730" t="s">
        <v>65</v>
      </c>
      <c r="N1730">
        <v>0.22059309098838101</v>
      </c>
      <c r="O1730" t="s">
        <v>11351</v>
      </c>
      <c r="P1730" t="s">
        <v>11354</v>
      </c>
      <c r="R1730" t="s">
        <v>11353</v>
      </c>
      <c r="S1730">
        <f>IF(SalesData[[#This Row],[Return Status]]="Returned",1,0)</f>
        <v>0</v>
      </c>
      <c r="T1730">
        <v>2183.56</v>
      </c>
      <c r="U1730" s="2">
        <f>EOMONTH(SalesData[[#This Row],[Order Date]],0)</f>
        <v>45016</v>
      </c>
      <c r="V1730" s="9" t="str">
        <f>"Q"&amp;INT((MONTH(SalesData[[#This Row],[Order Date]])+2)/3)&amp;"-"&amp;YEAR(SalesData[[#This Row],[Order Date]])</f>
        <v>Q1-2023</v>
      </c>
    </row>
    <row r="1731" spans="1:22" x14ac:dyDescent="0.35">
      <c r="A1731" t="s">
        <v>1872</v>
      </c>
      <c r="B1731" s="1">
        <v>44988</v>
      </c>
      <c r="C1731" t="s">
        <v>71</v>
      </c>
      <c r="D1731" t="s">
        <v>72</v>
      </c>
      <c r="E1731">
        <v>3663375618</v>
      </c>
      <c r="F1731" t="s">
        <v>109</v>
      </c>
      <c r="G1731" t="s">
        <v>59</v>
      </c>
      <c r="H1731" t="s">
        <v>60</v>
      </c>
      <c r="I1731" t="s">
        <v>31</v>
      </c>
      <c r="J1731" t="s">
        <v>19</v>
      </c>
      <c r="K1731">
        <v>4448.2</v>
      </c>
      <c r="L1731">
        <v>568.44000000000005</v>
      </c>
      <c r="M1731" t="s">
        <v>19</v>
      </c>
      <c r="N1731">
        <v>0.12779101659098099</v>
      </c>
      <c r="O1731" t="s">
        <v>11351</v>
      </c>
      <c r="P1731" t="s">
        <v>11352</v>
      </c>
      <c r="R1731" t="s">
        <v>11353</v>
      </c>
      <c r="S1731">
        <f>IF(SalesData[[#This Row],[Return Status]]="Returned",1,0)</f>
        <v>0</v>
      </c>
      <c r="T1731">
        <v>2183.56</v>
      </c>
      <c r="U1731" s="2">
        <f>EOMONTH(SalesData[[#This Row],[Order Date]],0)</f>
        <v>45016</v>
      </c>
      <c r="V1731" s="9" t="str">
        <f>"Q"&amp;INT((MONTH(SalesData[[#This Row],[Order Date]])+2)/3)&amp;"-"&amp;YEAR(SalesData[[#This Row],[Order Date]])</f>
        <v>Q1-2023</v>
      </c>
    </row>
    <row r="1732" spans="1:22" x14ac:dyDescent="0.35">
      <c r="A1732" t="s">
        <v>1873</v>
      </c>
      <c r="B1732" s="1">
        <v>45002</v>
      </c>
      <c r="C1732" t="s">
        <v>205</v>
      </c>
      <c r="D1732" t="s">
        <v>99</v>
      </c>
      <c r="E1732">
        <v>7448923960</v>
      </c>
      <c r="F1732" t="s">
        <v>73</v>
      </c>
      <c r="G1732" t="s">
        <v>545</v>
      </c>
      <c r="H1732" t="s">
        <v>11357</v>
      </c>
      <c r="I1732" t="s">
        <v>36</v>
      </c>
      <c r="J1732" t="s">
        <v>61</v>
      </c>
      <c r="K1732">
        <v>4166.37</v>
      </c>
      <c r="L1732">
        <v>563.64</v>
      </c>
      <c r="M1732" t="s">
        <v>62</v>
      </c>
      <c r="N1732">
        <v>0.13528323216613</v>
      </c>
      <c r="O1732" t="s">
        <v>11351</v>
      </c>
      <c r="P1732" t="s">
        <v>11352</v>
      </c>
      <c r="Q1732" t="s">
        <v>11373</v>
      </c>
      <c r="R1732" t="s">
        <v>11360</v>
      </c>
      <c r="S1732">
        <f>IF(SalesData[[#This Row],[Return Status]]="Returned",1,0)</f>
        <v>1</v>
      </c>
      <c r="U1732" s="2">
        <f>EOMONTH(SalesData[[#This Row],[Order Date]],0)</f>
        <v>45016</v>
      </c>
      <c r="V1732" s="9" t="str">
        <f>"Q"&amp;INT((MONTH(SalesData[[#This Row],[Order Date]])+2)/3)&amp;"-"&amp;YEAR(SalesData[[#This Row],[Order Date]])</f>
        <v>Q1-2023</v>
      </c>
    </row>
    <row r="1733" spans="1:22" x14ac:dyDescent="0.35">
      <c r="A1733" t="s">
        <v>1874</v>
      </c>
      <c r="B1733" s="1">
        <v>45011</v>
      </c>
      <c r="C1733" t="s">
        <v>67</v>
      </c>
      <c r="D1733" t="s">
        <v>13</v>
      </c>
      <c r="E1733">
        <v>6103763294</v>
      </c>
      <c r="F1733" t="s">
        <v>64</v>
      </c>
      <c r="G1733" t="s">
        <v>15</v>
      </c>
      <c r="H1733" t="s">
        <v>16</v>
      </c>
      <c r="I1733" t="s">
        <v>17</v>
      </c>
      <c r="J1733" t="s">
        <v>62</v>
      </c>
      <c r="K1733">
        <v>1534.02</v>
      </c>
      <c r="L1733">
        <v>249.32</v>
      </c>
      <c r="M1733" t="s">
        <v>62</v>
      </c>
      <c r="N1733">
        <v>0.16252721607280199</v>
      </c>
      <c r="O1733" t="s">
        <v>11351</v>
      </c>
      <c r="P1733" t="s">
        <v>11352</v>
      </c>
      <c r="R1733" t="s">
        <v>11353</v>
      </c>
      <c r="S1733">
        <f>IF(SalesData[[#This Row],[Return Status]]="Returned",1,0)</f>
        <v>0</v>
      </c>
      <c r="T1733">
        <v>2085.91</v>
      </c>
      <c r="U1733" s="2">
        <f>EOMONTH(SalesData[[#This Row],[Order Date]],0)</f>
        <v>45016</v>
      </c>
      <c r="V1733" s="9" t="str">
        <f>"Q"&amp;INT((MONTH(SalesData[[#This Row],[Order Date]])+2)/3)&amp;"-"&amp;YEAR(SalesData[[#This Row],[Order Date]])</f>
        <v>Q1-2023</v>
      </c>
    </row>
    <row r="1734" spans="1:22" x14ac:dyDescent="0.35">
      <c r="A1734" t="s">
        <v>1875</v>
      </c>
      <c r="B1734" s="1">
        <v>45015</v>
      </c>
      <c r="C1734" t="s">
        <v>194</v>
      </c>
      <c r="D1734" t="s">
        <v>46</v>
      </c>
      <c r="E1734">
        <v>8619970783</v>
      </c>
      <c r="F1734" t="s">
        <v>181</v>
      </c>
      <c r="G1734" t="s">
        <v>11371</v>
      </c>
      <c r="H1734" t="s">
        <v>55</v>
      </c>
      <c r="I1734" t="s">
        <v>31</v>
      </c>
      <c r="J1734" t="s">
        <v>18</v>
      </c>
      <c r="K1734">
        <v>180.75</v>
      </c>
      <c r="L1734">
        <v>38.43</v>
      </c>
      <c r="M1734" t="s">
        <v>19</v>
      </c>
      <c r="N1734">
        <v>0.21261410788381699</v>
      </c>
      <c r="O1734" t="s">
        <v>11361</v>
      </c>
      <c r="P1734" t="s">
        <v>11354</v>
      </c>
      <c r="R1734" t="s">
        <v>11353</v>
      </c>
      <c r="S1734">
        <f>IF(SalesData[[#This Row],[Return Status]]="Returned",1,0)</f>
        <v>0</v>
      </c>
      <c r="U1734" s="2">
        <f>EOMONTH(SalesData[[#This Row],[Order Date]],0)</f>
        <v>45016</v>
      </c>
      <c r="V1734" s="9" t="str">
        <f>"Q"&amp;INT((MONTH(SalesData[[#This Row],[Order Date]])+2)/3)&amp;"-"&amp;YEAR(SalesData[[#This Row],[Order Date]])</f>
        <v>Q1-2023</v>
      </c>
    </row>
    <row r="1735" spans="1:22" x14ac:dyDescent="0.35">
      <c r="A1735" t="s">
        <v>1876</v>
      </c>
      <c r="B1735" s="1">
        <v>45003</v>
      </c>
      <c r="C1735" t="s">
        <v>139</v>
      </c>
      <c r="D1735" t="s">
        <v>27</v>
      </c>
      <c r="E1735">
        <v>7486328107</v>
      </c>
      <c r="F1735" t="s">
        <v>185</v>
      </c>
      <c r="G1735" t="s">
        <v>164</v>
      </c>
      <c r="H1735" t="s">
        <v>165</v>
      </c>
      <c r="I1735" t="s">
        <v>36</v>
      </c>
      <c r="J1735" t="s">
        <v>19</v>
      </c>
      <c r="K1735">
        <v>4953.8500000000004</v>
      </c>
      <c r="L1735">
        <v>789.09</v>
      </c>
      <c r="M1735" t="s">
        <v>19</v>
      </c>
      <c r="N1735">
        <v>0.15928823036628101</v>
      </c>
      <c r="O1735" t="s">
        <v>11351</v>
      </c>
      <c r="P1735" t="s">
        <v>11352</v>
      </c>
      <c r="R1735" t="s">
        <v>11353</v>
      </c>
      <c r="S1735">
        <f>IF(SalesData[[#This Row],[Return Status]]="Returned",1,0)</f>
        <v>0</v>
      </c>
      <c r="U1735" s="2">
        <f>EOMONTH(SalesData[[#This Row],[Order Date]],0)</f>
        <v>45016</v>
      </c>
      <c r="V1735" s="9" t="str">
        <f>"Q"&amp;INT((MONTH(SalesData[[#This Row],[Order Date]])+2)/3)&amp;"-"&amp;YEAR(SalesData[[#This Row],[Order Date]])</f>
        <v>Q1-2023</v>
      </c>
    </row>
    <row r="1736" spans="1:22" x14ac:dyDescent="0.35">
      <c r="A1736" t="s">
        <v>1877</v>
      </c>
      <c r="B1736" s="1">
        <v>44991</v>
      </c>
      <c r="C1736" t="s">
        <v>325</v>
      </c>
      <c r="D1736" t="s">
        <v>80</v>
      </c>
      <c r="E1736">
        <v>6161531766</v>
      </c>
      <c r="F1736" t="s">
        <v>81</v>
      </c>
      <c r="G1736" t="s">
        <v>74</v>
      </c>
      <c r="H1736" t="s">
        <v>75</v>
      </c>
      <c r="I1736" t="s">
        <v>36</v>
      </c>
      <c r="J1736" t="s">
        <v>18</v>
      </c>
      <c r="K1736">
        <v>3517.85</v>
      </c>
      <c r="L1736">
        <v>192.35</v>
      </c>
      <c r="M1736" t="s">
        <v>19</v>
      </c>
      <c r="N1736">
        <v>5.4678283610728101E-2</v>
      </c>
      <c r="O1736" t="s">
        <v>11351</v>
      </c>
      <c r="P1736" t="s">
        <v>11356</v>
      </c>
      <c r="R1736" t="s">
        <v>11353</v>
      </c>
      <c r="S1736">
        <f>IF(SalesData[[#This Row],[Return Status]]="Returned",1,0)</f>
        <v>0</v>
      </c>
      <c r="T1736">
        <v>2420.2800000000002</v>
      </c>
      <c r="U1736" s="2">
        <f>EOMONTH(SalesData[[#This Row],[Order Date]],0)</f>
        <v>45016</v>
      </c>
      <c r="V1736" s="9" t="str">
        <f>"Q"&amp;INT((MONTH(SalesData[[#This Row],[Order Date]])+2)/3)&amp;"-"&amp;YEAR(SalesData[[#This Row],[Order Date]])</f>
        <v>Q1-2023</v>
      </c>
    </row>
    <row r="1737" spans="1:22" x14ac:dyDescent="0.35">
      <c r="A1737" t="s">
        <v>1878</v>
      </c>
      <c r="B1737" s="1">
        <v>45004</v>
      </c>
      <c r="C1737" t="s">
        <v>113</v>
      </c>
      <c r="D1737" t="s">
        <v>27</v>
      </c>
      <c r="E1737">
        <v>4606834260</v>
      </c>
      <c r="F1737" t="s">
        <v>114</v>
      </c>
      <c r="G1737" t="s">
        <v>59</v>
      </c>
      <c r="H1737" t="s">
        <v>60</v>
      </c>
      <c r="I1737" t="s">
        <v>31</v>
      </c>
      <c r="J1737" t="s">
        <v>62</v>
      </c>
      <c r="K1737">
        <v>3047.84</v>
      </c>
      <c r="L1737">
        <v>575.99</v>
      </c>
      <c r="M1737" t="s">
        <v>62</v>
      </c>
      <c r="N1737">
        <v>0.188983017481233</v>
      </c>
      <c r="O1737" t="s">
        <v>11351</v>
      </c>
      <c r="P1737" t="s">
        <v>11352</v>
      </c>
      <c r="R1737" t="s">
        <v>11353</v>
      </c>
      <c r="S1737">
        <f>IF(SalesData[[#This Row],[Return Status]]="Returned",1,0)</f>
        <v>0</v>
      </c>
      <c r="T1737">
        <v>2183.56</v>
      </c>
      <c r="U1737" s="2">
        <f>EOMONTH(SalesData[[#This Row],[Order Date]],0)</f>
        <v>45016</v>
      </c>
      <c r="V1737" s="9" t="str">
        <f>"Q"&amp;INT((MONTH(SalesData[[#This Row],[Order Date]])+2)/3)&amp;"-"&amp;YEAR(SalesData[[#This Row],[Order Date]])</f>
        <v>Q1-2023</v>
      </c>
    </row>
    <row r="1738" spans="1:22" x14ac:dyDescent="0.35">
      <c r="A1738" t="s">
        <v>1879</v>
      </c>
      <c r="B1738" s="1">
        <v>44988</v>
      </c>
      <c r="C1738" t="s">
        <v>92</v>
      </c>
      <c r="D1738" t="s">
        <v>46</v>
      </c>
      <c r="E1738">
        <v>4140363487</v>
      </c>
      <c r="F1738" t="s">
        <v>152</v>
      </c>
      <c r="G1738" t="s">
        <v>23</v>
      </c>
      <c r="H1738" t="s">
        <v>24</v>
      </c>
      <c r="I1738" t="s">
        <v>17</v>
      </c>
      <c r="J1738" t="s">
        <v>18</v>
      </c>
      <c r="K1738">
        <v>4540.96</v>
      </c>
      <c r="L1738">
        <v>1214.96</v>
      </c>
      <c r="M1738" t="s">
        <v>19</v>
      </c>
      <c r="N1738">
        <v>0.26755575913463198</v>
      </c>
      <c r="O1738" t="s">
        <v>11351</v>
      </c>
      <c r="P1738" t="s">
        <v>11354</v>
      </c>
      <c r="R1738" t="s">
        <v>11353</v>
      </c>
      <c r="S1738">
        <f>IF(SalesData[[#This Row],[Return Status]]="Returned",1,0)</f>
        <v>0</v>
      </c>
      <c r="T1738">
        <v>2821.33</v>
      </c>
      <c r="U1738" s="2">
        <f>EOMONTH(SalesData[[#This Row],[Order Date]],0)</f>
        <v>45016</v>
      </c>
      <c r="V1738" s="9" t="str">
        <f>"Q"&amp;INT((MONTH(SalesData[[#This Row],[Order Date]])+2)/3)&amp;"-"&amp;YEAR(SalesData[[#This Row],[Order Date]])</f>
        <v>Q1-2023</v>
      </c>
    </row>
    <row r="1739" spans="1:22" x14ac:dyDescent="0.35">
      <c r="A1739" t="s">
        <v>1880</v>
      </c>
      <c r="B1739" s="1">
        <v>44993</v>
      </c>
      <c r="C1739" t="s">
        <v>92</v>
      </c>
      <c r="D1739" t="s">
        <v>72</v>
      </c>
      <c r="E1739">
        <v>4312134557</v>
      </c>
      <c r="F1739" t="s">
        <v>140</v>
      </c>
      <c r="G1739" t="s">
        <v>141</v>
      </c>
      <c r="H1739" t="s">
        <v>121</v>
      </c>
      <c r="I1739" t="s">
        <v>17</v>
      </c>
      <c r="J1739" t="s">
        <v>18</v>
      </c>
      <c r="K1739">
        <v>3912.58</v>
      </c>
      <c r="L1739">
        <v>1018.06</v>
      </c>
      <c r="M1739" t="s">
        <v>19</v>
      </c>
      <c r="N1739">
        <v>0.26020170833567602</v>
      </c>
      <c r="O1739" t="s">
        <v>11351</v>
      </c>
      <c r="P1739" t="s">
        <v>11354</v>
      </c>
      <c r="R1739" t="s">
        <v>11353</v>
      </c>
      <c r="S1739">
        <f>IF(SalesData[[#This Row],[Return Status]]="Returned",1,0)</f>
        <v>0</v>
      </c>
      <c r="T1739">
        <v>2793.38</v>
      </c>
      <c r="U1739" s="2">
        <f>EOMONTH(SalesData[[#This Row],[Order Date]],0)</f>
        <v>45016</v>
      </c>
      <c r="V1739" s="9" t="str">
        <f>"Q"&amp;INT((MONTH(SalesData[[#This Row],[Order Date]])+2)/3)&amp;"-"&amp;YEAR(SalesData[[#This Row],[Order Date]])</f>
        <v>Q1-2023</v>
      </c>
    </row>
    <row r="1740" spans="1:22" x14ac:dyDescent="0.35">
      <c r="A1740" t="s">
        <v>1881</v>
      </c>
      <c r="B1740" s="1">
        <v>44988</v>
      </c>
      <c r="C1740" t="s">
        <v>77</v>
      </c>
      <c r="D1740" t="s">
        <v>99</v>
      </c>
      <c r="E1740">
        <v>7151041367</v>
      </c>
      <c r="F1740" t="s">
        <v>28</v>
      </c>
      <c r="G1740" t="s">
        <v>29</v>
      </c>
      <c r="H1740" t="s">
        <v>30</v>
      </c>
      <c r="I1740" t="s">
        <v>31</v>
      </c>
      <c r="J1740" t="s">
        <v>65</v>
      </c>
      <c r="K1740">
        <v>3722.04</v>
      </c>
      <c r="L1740">
        <v>834.74</v>
      </c>
      <c r="M1740" t="s">
        <v>65</v>
      </c>
      <c r="N1740">
        <v>0.224269486625614</v>
      </c>
      <c r="O1740" t="s">
        <v>11351</v>
      </c>
      <c r="P1740" t="s">
        <v>11354</v>
      </c>
      <c r="R1740" t="s">
        <v>11353</v>
      </c>
      <c r="S1740">
        <f>IF(SalesData[[#This Row],[Return Status]]="Returned",1,0)</f>
        <v>0</v>
      </c>
      <c r="T1740">
        <v>2788.38</v>
      </c>
      <c r="U1740" s="2">
        <f>EOMONTH(SalesData[[#This Row],[Order Date]],0)</f>
        <v>45016</v>
      </c>
      <c r="V1740" s="9" t="str">
        <f>"Q"&amp;INT((MONTH(SalesData[[#This Row],[Order Date]])+2)/3)&amp;"-"&amp;YEAR(SalesData[[#This Row],[Order Date]])</f>
        <v>Q1-2023</v>
      </c>
    </row>
    <row r="1741" spans="1:22" x14ac:dyDescent="0.35">
      <c r="A1741" t="s">
        <v>1882</v>
      </c>
      <c r="B1741" s="1">
        <v>45004</v>
      </c>
      <c r="C1741" t="s">
        <v>205</v>
      </c>
      <c r="D1741" t="s">
        <v>27</v>
      </c>
      <c r="E1741">
        <v>5791209454</v>
      </c>
      <c r="F1741" t="s">
        <v>147</v>
      </c>
      <c r="G1741" t="s">
        <v>84</v>
      </c>
      <c r="H1741" t="s">
        <v>85</v>
      </c>
      <c r="I1741" t="s">
        <v>31</v>
      </c>
      <c r="J1741" t="s">
        <v>62</v>
      </c>
      <c r="K1741">
        <v>4512.74</v>
      </c>
      <c r="L1741">
        <v>383.19</v>
      </c>
      <c r="M1741" t="s">
        <v>62</v>
      </c>
      <c r="N1741">
        <v>8.4912935378506194E-2</v>
      </c>
      <c r="O1741" t="s">
        <v>11351</v>
      </c>
      <c r="P1741" t="s">
        <v>11356</v>
      </c>
      <c r="R1741" t="s">
        <v>11353</v>
      </c>
      <c r="S1741">
        <f>IF(SalesData[[#This Row],[Return Status]]="Returned",1,0)</f>
        <v>0</v>
      </c>
      <c r="T1741">
        <v>847.14</v>
      </c>
      <c r="U1741" s="2">
        <f>EOMONTH(SalesData[[#This Row],[Order Date]],0)</f>
        <v>45016</v>
      </c>
      <c r="V1741" s="9" t="str">
        <f>"Q"&amp;INT((MONTH(SalesData[[#This Row],[Order Date]])+2)/3)&amp;"-"&amp;YEAR(SalesData[[#This Row],[Order Date]])</f>
        <v>Q1-2023</v>
      </c>
    </row>
    <row r="1742" spans="1:22" x14ac:dyDescent="0.35">
      <c r="A1742" t="s">
        <v>1883</v>
      </c>
      <c r="B1742" s="1">
        <v>45014</v>
      </c>
      <c r="C1742" t="s">
        <v>188</v>
      </c>
      <c r="D1742" t="s">
        <v>80</v>
      </c>
      <c r="E1742">
        <v>6748868996</v>
      </c>
      <c r="F1742" t="s">
        <v>78</v>
      </c>
      <c r="G1742" t="s">
        <v>15</v>
      </c>
      <c r="H1742" t="s">
        <v>16</v>
      </c>
      <c r="I1742" t="s">
        <v>17</v>
      </c>
      <c r="J1742" t="s">
        <v>43</v>
      </c>
      <c r="K1742">
        <v>2832.93</v>
      </c>
      <c r="L1742">
        <v>145.19999999999999</v>
      </c>
      <c r="M1742" t="s">
        <v>43</v>
      </c>
      <c r="N1742">
        <v>5.1254355031716298E-2</v>
      </c>
      <c r="O1742" t="s">
        <v>11351</v>
      </c>
      <c r="P1742" t="s">
        <v>11356</v>
      </c>
      <c r="Q1742" t="s">
        <v>11373</v>
      </c>
      <c r="R1742" t="s">
        <v>11360</v>
      </c>
      <c r="S1742">
        <f>IF(SalesData[[#This Row],[Return Status]]="Returned",1,0)</f>
        <v>1</v>
      </c>
      <c r="T1742">
        <v>2085.91</v>
      </c>
      <c r="U1742" s="2">
        <f>EOMONTH(SalesData[[#This Row],[Order Date]],0)</f>
        <v>45016</v>
      </c>
      <c r="V1742" s="9" t="str">
        <f>"Q"&amp;INT((MONTH(SalesData[[#This Row],[Order Date]])+2)/3)&amp;"-"&amp;YEAR(SalesData[[#This Row],[Order Date]])</f>
        <v>Q1-2023</v>
      </c>
    </row>
    <row r="1743" spans="1:22" x14ac:dyDescent="0.35">
      <c r="A1743" t="s">
        <v>1884</v>
      </c>
      <c r="B1743" s="1">
        <v>44997</v>
      </c>
      <c r="C1743" t="s">
        <v>67</v>
      </c>
      <c r="D1743" t="s">
        <v>72</v>
      </c>
      <c r="E1743">
        <v>9044474270</v>
      </c>
      <c r="F1743" t="s">
        <v>357</v>
      </c>
      <c r="G1743" t="s">
        <v>164</v>
      </c>
      <c r="H1743" t="s">
        <v>165</v>
      </c>
      <c r="I1743" t="s">
        <v>36</v>
      </c>
      <c r="J1743" t="s">
        <v>19</v>
      </c>
      <c r="K1743">
        <v>2412.5100000000002</v>
      </c>
      <c r="L1743">
        <v>340.72</v>
      </c>
      <c r="M1743" t="s">
        <v>19</v>
      </c>
      <c r="N1743">
        <v>0.14123050267149201</v>
      </c>
      <c r="O1743" t="s">
        <v>11351</v>
      </c>
      <c r="P1743" t="s">
        <v>11352</v>
      </c>
      <c r="R1743" t="s">
        <v>11353</v>
      </c>
      <c r="S1743">
        <f>IF(SalesData[[#This Row],[Return Status]]="Returned",1,0)</f>
        <v>0</v>
      </c>
      <c r="U1743" s="2">
        <f>EOMONTH(SalesData[[#This Row],[Order Date]],0)</f>
        <v>45016</v>
      </c>
      <c r="V1743" s="9" t="str">
        <f>"Q"&amp;INT((MONTH(SalesData[[#This Row],[Order Date]])+2)/3)&amp;"-"&amp;YEAR(SalesData[[#This Row],[Order Date]])</f>
        <v>Q1-2023</v>
      </c>
    </row>
    <row r="1744" spans="1:22" x14ac:dyDescent="0.35">
      <c r="A1744" t="s">
        <v>1885</v>
      </c>
      <c r="B1744" s="1">
        <v>45008</v>
      </c>
      <c r="C1744" t="s">
        <v>57</v>
      </c>
      <c r="D1744" t="s">
        <v>27</v>
      </c>
      <c r="E1744">
        <v>1939146037</v>
      </c>
      <c r="F1744" t="s">
        <v>107</v>
      </c>
      <c r="G1744" t="s">
        <v>859</v>
      </c>
      <c r="H1744" t="s">
        <v>16</v>
      </c>
      <c r="I1744" t="s">
        <v>17</v>
      </c>
      <c r="J1744" t="s">
        <v>42</v>
      </c>
      <c r="K1744">
        <v>2081.25</v>
      </c>
      <c r="L1744">
        <v>596.08000000000004</v>
      </c>
      <c r="M1744" t="s">
        <v>43</v>
      </c>
      <c r="N1744">
        <v>0.28640480480480501</v>
      </c>
      <c r="O1744" t="s">
        <v>11351</v>
      </c>
      <c r="P1744" t="s">
        <v>11354</v>
      </c>
      <c r="R1744" t="s">
        <v>11353</v>
      </c>
      <c r="S1744">
        <f>IF(SalesData[[#This Row],[Return Status]]="Returned",1,0)</f>
        <v>0</v>
      </c>
      <c r="U1744" s="2">
        <f>EOMONTH(SalesData[[#This Row],[Order Date]],0)</f>
        <v>45016</v>
      </c>
      <c r="V1744" s="9" t="str">
        <f>"Q"&amp;INT((MONTH(SalesData[[#This Row],[Order Date]])+2)/3)&amp;"-"&amp;YEAR(SalesData[[#This Row],[Order Date]])</f>
        <v>Q1-2023</v>
      </c>
    </row>
    <row r="1745" spans="1:22" x14ac:dyDescent="0.35">
      <c r="A1745" t="s">
        <v>1886</v>
      </c>
      <c r="B1745" s="1">
        <v>44986</v>
      </c>
      <c r="C1745" t="s">
        <v>77</v>
      </c>
      <c r="D1745" t="s">
        <v>46</v>
      </c>
      <c r="E1745">
        <v>7501399392</v>
      </c>
      <c r="F1745" t="s">
        <v>170</v>
      </c>
      <c r="G1745" t="s">
        <v>69</v>
      </c>
      <c r="H1745" t="s">
        <v>41</v>
      </c>
      <c r="I1745" t="s">
        <v>31</v>
      </c>
      <c r="J1745" t="s">
        <v>18</v>
      </c>
      <c r="K1745">
        <v>3464.23</v>
      </c>
      <c r="L1745">
        <v>388.72</v>
      </c>
      <c r="M1745" t="s">
        <v>19</v>
      </c>
      <c r="N1745">
        <v>0.112209639660184</v>
      </c>
      <c r="O1745" t="s">
        <v>11351</v>
      </c>
      <c r="P1745" t="s">
        <v>11352</v>
      </c>
      <c r="Q1745" t="s">
        <v>11363</v>
      </c>
      <c r="R1745" t="s">
        <v>11360</v>
      </c>
      <c r="S1745">
        <f>IF(SalesData[[#This Row],[Return Status]]="Returned",1,0)</f>
        <v>1</v>
      </c>
      <c r="T1745">
        <v>2081.52</v>
      </c>
      <c r="U1745" s="2">
        <f>EOMONTH(SalesData[[#This Row],[Order Date]],0)</f>
        <v>45016</v>
      </c>
      <c r="V1745" s="9" t="str">
        <f>"Q"&amp;INT((MONTH(SalesData[[#This Row],[Order Date]])+2)/3)&amp;"-"&amp;YEAR(SalesData[[#This Row],[Order Date]])</f>
        <v>Q1-2023</v>
      </c>
    </row>
    <row r="1746" spans="1:22" x14ac:dyDescent="0.35">
      <c r="A1746" t="s">
        <v>1887</v>
      </c>
      <c r="B1746" s="1">
        <v>44990</v>
      </c>
      <c r="C1746" t="s">
        <v>144</v>
      </c>
      <c r="D1746" t="s">
        <v>80</v>
      </c>
      <c r="E1746">
        <v>6786163386</v>
      </c>
      <c r="F1746" t="s">
        <v>109</v>
      </c>
      <c r="G1746" t="s">
        <v>11378</v>
      </c>
      <c r="H1746" t="s">
        <v>60</v>
      </c>
      <c r="I1746" t="s">
        <v>31</v>
      </c>
      <c r="J1746" t="s">
        <v>19</v>
      </c>
      <c r="K1746">
        <v>666.53</v>
      </c>
      <c r="L1746">
        <v>143.24</v>
      </c>
      <c r="M1746" t="s">
        <v>19</v>
      </c>
      <c r="N1746">
        <v>0.21490405533134299</v>
      </c>
      <c r="O1746" t="s">
        <v>11355</v>
      </c>
      <c r="P1746" t="s">
        <v>11354</v>
      </c>
      <c r="R1746" t="s">
        <v>11353</v>
      </c>
      <c r="S1746">
        <f>IF(SalesData[[#This Row],[Return Status]]="Returned",1,0)</f>
        <v>0</v>
      </c>
      <c r="U1746" s="2">
        <f>EOMONTH(SalesData[[#This Row],[Order Date]],0)</f>
        <v>45016</v>
      </c>
      <c r="V1746" s="9" t="str">
        <f>"Q"&amp;INT((MONTH(SalesData[[#This Row],[Order Date]])+2)/3)&amp;"-"&amp;YEAR(SalesData[[#This Row],[Order Date]])</f>
        <v>Q1-2023</v>
      </c>
    </row>
    <row r="1747" spans="1:22" x14ac:dyDescent="0.35">
      <c r="A1747" t="s">
        <v>1888</v>
      </c>
      <c r="B1747" s="1">
        <v>44987</v>
      </c>
      <c r="C1747" t="s">
        <v>21</v>
      </c>
      <c r="D1747" t="s">
        <v>72</v>
      </c>
      <c r="E1747">
        <v>9770536443</v>
      </c>
      <c r="F1747" t="s">
        <v>81</v>
      </c>
      <c r="G1747" t="s">
        <v>74</v>
      </c>
      <c r="H1747" t="s">
        <v>75</v>
      </c>
      <c r="I1747" t="s">
        <v>36</v>
      </c>
      <c r="J1747" t="s">
        <v>19</v>
      </c>
      <c r="K1747">
        <v>1913.85</v>
      </c>
      <c r="L1747">
        <v>82.42</v>
      </c>
      <c r="M1747" t="s">
        <v>19</v>
      </c>
      <c r="N1747">
        <v>4.30650259947227E-2</v>
      </c>
      <c r="O1747" t="s">
        <v>11351</v>
      </c>
      <c r="P1747" t="s">
        <v>11356</v>
      </c>
      <c r="R1747" t="s">
        <v>11353</v>
      </c>
      <c r="S1747">
        <f>IF(SalesData[[#This Row],[Return Status]]="Returned",1,0)</f>
        <v>0</v>
      </c>
      <c r="T1747">
        <v>2420.2800000000002</v>
      </c>
      <c r="U1747" s="2">
        <f>EOMONTH(SalesData[[#This Row],[Order Date]],0)</f>
        <v>45016</v>
      </c>
      <c r="V1747" s="9" t="str">
        <f>"Q"&amp;INT((MONTH(SalesData[[#This Row],[Order Date]])+2)/3)&amp;"-"&amp;YEAR(SalesData[[#This Row],[Order Date]])</f>
        <v>Q1-2023</v>
      </c>
    </row>
    <row r="1748" spans="1:22" x14ac:dyDescent="0.35">
      <c r="A1748" t="s">
        <v>1889</v>
      </c>
      <c r="B1748" s="1">
        <v>44994</v>
      </c>
      <c r="C1748" t="s">
        <v>67</v>
      </c>
      <c r="D1748" t="s">
        <v>145</v>
      </c>
      <c r="E1748">
        <v>8009205365</v>
      </c>
      <c r="F1748" t="s">
        <v>129</v>
      </c>
      <c r="G1748" t="s">
        <v>54</v>
      </c>
      <c r="H1748" t="s">
        <v>55</v>
      </c>
      <c r="I1748" t="s">
        <v>31</v>
      </c>
      <c r="J1748" t="s">
        <v>18</v>
      </c>
      <c r="K1748">
        <v>3001.37</v>
      </c>
      <c r="L1748">
        <v>121.12</v>
      </c>
      <c r="M1748" t="s">
        <v>19</v>
      </c>
      <c r="N1748">
        <v>4.0354904593568899E-2</v>
      </c>
      <c r="O1748" t="s">
        <v>11351</v>
      </c>
      <c r="P1748" t="s">
        <v>11356</v>
      </c>
      <c r="R1748" t="s">
        <v>11353</v>
      </c>
      <c r="S1748">
        <f>IF(SalesData[[#This Row],[Return Status]]="Returned",1,0)</f>
        <v>0</v>
      </c>
      <c r="U1748" s="2">
        <f>EOMONTH(SalesData[[#This Row],[Order Date]],0)</f>
        <v>45016</v>
      </c>
      <c r="V1748" s="9" t="str">
        <f>"Q"&amp;INT((MONTH(SalesData[[#This Row],[Order Date]])+2)/3)&amp;"-"&amp;YEAR(SalesData[[#This Row],[Order Date]])</f>
        <v>Q1-2023</v>
      </c>
    </row>
    <row r="1749" spans="1:22" x14ac:dyDescent="0.35">
      <c r="A1749" t="s">
        <v>1890</v>
      </c>
      <c r="B1749" s="1">
        <v>44995</v>
      </c>
      <c r="C1749" t="s">
        <v>144</v>
      </c>
      <c r="D1749" t="s">
        <v>72</v>
      </c>
      <c r="E1749">
        <v>1575842768</v>
      </c>
      <c r="F1749" t="s">
        <v>168</v>
      </c>
      <c r="G1749" t="s">
        <v>54</v>
      </c>
      <c r="H1749" t="s">
        <v>55</v>
      </c>
      <c r="I1749" t="s">
        <v>31</v>
      </c>
      <c r="J1749" t="s">
        <v>65</v>
      </c>
      <c r="K1749">
        <v>4025.55</v>
      </c>
      <c r="L1749">
        <v>366.62</v>
      </c>
      <c r="M1749" t="s">
        <v>65</v>
      </c>
      <c r="N1749">
        <v>9.1073269491125403E-2</v>
      </c>
      <c r="O1749" t="s">
        <v>11351</v>
      </c>
      <c r="P1749" t="s">
        <v>11356</v>
      </c>
      <c r="R1749" t="s">
        <v>11353</v>
      </c>
      <c r="S1749">
        <f>IF(SalesData[[#This Row],[Return Status]]="Returned",1,0)</f>
        <v>0</v>
      </c>
      <c r="U1749" s="2">
        <f>EOMONTH(SalesData[[#This Row],[Order Date]],0)</f>
        <v>45016</v>
      </c>
      <c r="V1749" s="9" t="str">
        <f>"Q"&amp;INT((MONTH(SalesData[[#This Row],[Order Date]])+2)/3)&amp;"-"&amp;YEAR(SalesData[[#This Row],[Order Date]])</f>
        <v>Q1-2023</v>
      </c>
    </row>
    <row r="1750" spans="1:22" x14ac:dyDescent="0.35">
      <c r="A1750" t="s">
        <v>1891</v>
      </c>
      <c r="B1750" s="1">
        <v>45001</v>
      </c>
      <c r="C1750" t="s">
        <v>176</v>
      </c>
      <c r="D1750" t="s">
        <v>27</v>
      </c>
      <c r="E1750">
        <v>7661629506</v>
      </c>
      <c r="F1750" t="s">
        <v>120</v>
      </c>
      <c r="G1750" t="s">
        <v>141</v>
      </c>
      <c r="H1750" t="s">
        <v>121</v>
      </c>
      <c r="I1750" t="s">
        <v>17</v>
      </c>
      <c r="J1750" t="s">
        <v>42</v>
      </c>
      <c r="K1750">
        <v>3188.85</v>
      </c>
      <c r="L1750">
        <v>903.16</v>
      </c>
      <c r="M1750" t="s">
        <v>43</v>
      </c>
      <c r="N1750">
        <v>0.283224359878953</v>
      </c>
      <c r="O1750" t="s">
        <v>11351</v>
      </c>
      <c r="P1750" t="s">
        <v>11354</v>
      </c>
      <c r="R1750" t="s">
        <v>11353</v>
      </c>
      <c r="S1750">
        <f>IF(SalesData[[#This Row],[Return Status]]="Returned",1,0)</f>
        <v>0</v>
      </c>
      <c r="T1750">
        <v>2793.38</v>
      </c>
      <c r="U1750" s="2">
        <f>EOMONTH(SalesData[[#This Row],[Order Date]],0)</f>
        <v>45016</v>
      </c>
      <c r="V1750" s="9" t="str">
        <f>"Q"&amp;INT((MONTH(SalesData[[#This Row],[Order Date]])+2)/3)&amp;"-"&amp;YEAR(SalesData[[#This Row],[Order Date]])</f>
        <v>Q1-2023</v>
      </c>
    </row>
    <row r="1751" spans="1:22" x14ac:dyDescent="0.35">
      <c r="A1751" t="s">
        <v>1892</v>
      </c>
      <c r="B1751" s="1">
        <v>44994</v>
      </c>
      <c r="C1751" t="s">
        <v>188</v>
      </c>
      <c r="D1751" t="s">
        <v>80</v>
      </c>
      <c r="E1751">
        <v>5546120384</v>
      </c>
      <c r="F1751" t="s">
        <v>40</v>
      </c>
      <c r="G1751" t="s">
        <v>69</v>
      </c>
      <c r="H1751" t="s">
        <v>41</v>
      </c>
      <c r="I1751" t="s">
        <v>31</v>
      </c>
      <c r="J1751" t="s">
        <v>65</v>
      </c>
      <c r="K1751">
        <v>3380.83</v>
      </c>
      <c r="L1751">
        <v>170.91</v>
      </c>
      <c r="M1751" t="s">
        <v>65</v>
      </c>
      <c r="N1751">
        <v>5.0552674934853298E-2</v>
      </c>
      <c r="O1751" t="s">
        <v>11351</v>
      </c>
      <c r="P1751" t="s">
        <v>11356</v>
      </c>
      <c r="R1751" t="s">
        <v>11353</v>
      </c>
      <c r="S1751">
        <f>IF(SalesData[[#This Row],[Return Status]]="Returned",1,0)</f>
        <v>0</v>
      </c>
      <c r="T1751">
        <v>2081.52</v>
      </c>
      <c r="U1751" s="2">
        <f>EOMONTH(SalesData[[#This Row],[Order Date]],0)</f>
        <v>45016</v>
      </c>
      <c r="V1751" s="9" t="str">
        <f>"Q"&amp;INT((MONTH(SalesData[[#This Row],[Order Date]])+2)/3)&amp;"-"&amp;YEAR(SalesData[[#This Row],[Order Date]])</f>
        <v>Q1-2023</v>
      </c>
    </row>
    <row r="1752" spans="1:22" x14ac:dyDescent="0.35">
      <c r="A1752" t="s">
        <v>1893</v>
      </c>
      <c r="B1752" s="1">
        <v>45015</v>
      </c>
      <c r="C1752" t="s">
        <v>92</v>
      </c>
      <c r="D1752" t="s">
        <v>27</v>
      </c>
      <c r="E1752">
        <v>3542562860</v>
      </c>
      <c r="F1752" t="s">
        <v>114</v>
      </c>
      <c r="G1752" t="s">
        <v>59</v>
      </c>
      <c r="H1752" t="s">
        <v>60</v>
      </c>
      <c r="I1752" t="s">
        <v>31</v>
      </c>
      <c r="J1752" t="s">
        <v>18</v>
      </c>
      <c r="K1752">
        <v>4844.8</v>
      </c>
      <c r="L1752">
        <v>740.03</v>
      </c>
      <c r="M1752" t="s">
        <v>19</v>
      </c>
      <c r="N1752">
        <v>0.15274727542932601</v>
      </c>
      <c r="O1752" t="s">
        <v>11351</v>
      </c>
      <c r="P1752" t="s">
        <v>11352</v>
      </c>
      <c r="R1752" t="s">
        <v>11353</v>
      </c>
      <c r="S1752">
        <f>IF(SalesData[[#This Row],[Return Status]]="Returned",1,0)</f>
        <v>0</v>
      </c>
      <c r="T1752">
        <v>2183.56</v>
      </c>
      <c r="U1752" s="2">
        <f>EOMONTH(SalesData[[#This Row],[Order Date]],0)</f>
        <v>45016</v>
      </c>
      <c r="V1752" s="9" t="str">
        <f>"Q"&amp;INT((MONTH(SalesData[[#This Row],[Order Date]])+2)/3)&amp;"-"&amp;YEAR(SalesData[[#This Row],[Order Date]])</f>
        <v>Q1-2023</v>
      </c>
    </row>
    <row r="1753" spans="1:22" x14ac:dyDescent="0.35">
      <c r="A1753" t="s">
        <v>1894</v>
      </c>
      <c r="B1753" s="1">
        <v>44998</v>
      </c>
      <c r="C1753" t="s">
        <v>113</v>
      </c>
      <c r="D1753" t="s">
        <v>27</v>
      </c>
      <c r="E1753">
        <v>582405546</v>
      </c>
      <c r="F1753" t="s">
        <v>152</v>
      </c>
      <c r="G1753" t="s">
        <v>23</v>
      </c>
      <c r="H1753" t="s">
        <v>11357</v>
      </c>
      <c r="I1753" t="s">
        <v>17</v>
      </c>
      <c r="J1753" t="s">
        <v>65</v>
      </c>
      <c r="K1753">
        <v>3316.12</v>
      </c>
      <c r="L1753">
        <v>676.7</v>
      </c>
      <c r="M1753" t="s">
        <v>65</v>
      </c>
      <c r="N1753">
        <v>0.204063785387742</v>
      </c>
      <c r="O1753" t="s">
        <v>11351</v>
      </c>
      <c r="P1753" t="s">
        <v>11354</v>
      </c>
      <c r="R1753" t="s">
        <v>11353</v>
      </c>
      <c r="S1753">
        <f>IF(SalesData[[#This Row],[Return Status]]="Returned",1,0)</f>
        <v>0</v>
      </c>
      <c r="T1753">
        <v>2821.33</v>
      </c>
      <c r="U1753" s="2">
        <f>EOMONTH(SalesData[[#This Row],[Order Date]],0)</f>
        <v>45016</v>
      </c>
      <c r="V1753" s="9" t="str">
        <f>"Q"&amp;INT((MONTH(SalesData[[#This Row],[Order Date]])+2)/3)&amp;"-"&amp;YEAR(SalesData[[#This Row],[Order Date]])</f>
        <v>Q1-2023</v>
      </c>
    </row>
    <row r="1754" spans="1:22" x14ac:dyDescent="0.35">
      <c r="A1754" t="s">
        <v>1895</v>
      </c>
      <c r="B1754" s="1">
        <v>45008</v>
      </c>
      <c r="C1754" t="s">
        <v>94</v>
      </c>
      <c r="D1754" t="s">
        <v>46</v>
      </c>
      <c r="E1754">
        <v>3158464394</v>
      </c>
      <c r="F1754" t="s">
        <v>64</v>
      </c>
      <c r="G1754" t="s">
        <v>11362</v>
      </c>
      <c r="H1754" t="s">
        <v>16</v>
      </c>
      <c r="I1754" t="s">
        <v>17</v>
      </c>
      <c r="J1754" t="s">
        <v>19</v>
      </c>
      <c r="K1754">
        <v>324.68</v>
      </c>
      <c r="L1754">
        <v>96.51</v>
      </c>
      <c r="M1754" t="s">
        <v>19</v>
      </c>
      <c r="N1754">
        <v>0.297246519650117</v>
      </c>
      <c r="O1754" t="s">
        <v>11361</v>
      </c>
      <c r="P1754" t="s">
        <v>11354</v>
      </c>
      <c r="R1754" t="s">
        <v>11353</v>
      </c>
      <c r="S1754">
        <f>IF(SalesData[[#This Row],[Return Status]]="Returned",1,0)</f>
        <v>0</v>
      </c>
      <c r="U1754" s="2">
        <f>EOMONTH(SalesData[[#This Row],[Order Date]],0)</f>
        <v>45016</v>
      </c>
      <c r="V1754" s="9" t="str">
        <f>"Q"&amp;INT((MONTH(SalesData[[#This Row],[Order Date]])+2)/3)&amp;"-"&amp;YEAR(SalesData[[#This Row],[Order Date]])</f>
        <v>Q1-2023</v>
      </c>
    </row>
    <row r="1755" spans="1:22" x14ac:dyDescent="0.35">
      <c r="A1755" t="s">
        <v>1896</v>
      </c>
      <c r="B1755" s="1">
        <v>45013</v>
      </c>
      <c r="C1755" t="s">
        <v>97</v>
      </c>
      <c r="D1755" t="s">
        <v>99</v>
      </c>
      <c r="E1755">
        <v>539003432</v>
      </c>
      <c r="F1755" t="s">
        <v>410</v>
      </c>
      <c r="G1755" t="s">
        <v>29</v>
      </c>
      <c r="H1755" t="s">
        <v>30</v>
      </c>
      <c r="I1755" t="s">
        <v>31</v>
      </c>
      <c r="J1755" t="s">
        <v>43</v>
      </c>
      <c r="K1755">
        <v>3849.48</v>
      </c>
      <c r="L1755">
        <v>497.65</v>
      </c>
      <c r="M1755" t="s">
        <v>43</v>
      </c>
      <c r="N1755">
        <v>0.129277201076509</v>
      </c>
      <c r="O1755" t="s">
        <v>11351</v>
      </c>
      <c r="P1755" t="s">
        <v>11352</v>
      </c>
      <c r="R1755" t="s">
        <v>11353</v>
      </c>
      <c r="S1755">
        <f>IF(SalesData[[#This Row],[Return Status]]="Returned",1,0)</f>
        <v>0</v>
      </c>
      <c r="T1755">
        <v>2788.38</v>
      </c>
      <c r="U1755" s="2">
        <f>EOMONTH(SalesData[[#This Row],[Order Date]],0)</f>
        <v>45016</v>
      </c>
      <c r="V1755" s="9" t="str">
        <f>"Q"&amp;INT((MONTH(SalesData[[#This Row],[Order Date]])+2)/3)&amp;"-"&amp;YEAR(SalesData[[#This Row],[Order Date]])</f>
        <v>Q1-2023</v>
      </c>
    </row>
    <row r="1756" spans="1:22" x14ac:dyDescent="0.35">
      <c r="A1756" t="s">
        <v>1897</v>
      </c>
      <c r="B1756" s="1">
        <v>45004</v>
      </c>
      <c r="C1756" t="s">
        <v>97</v>
      </c>
      <c r="D1756" t="s">
        <v>27</v>
      </c>
      <c r="E1756">
        <v>7833939943</v>
      </c>
      <c r="F1756" t="s">
        <v>100</v>
      </c>
      <c r="G1756" t="s">
        <v>34</v>
      </c>
      <c r="H1756" t="s">
        <v>35</v>
      </c>
      <c r="I1756" t="s">
        <v>36</v>
      </c>
      <c r="J1756" t="s">
        <v>65</v>
      </c>
      <c r="K1756">
        <v>3814.06</v>
      </c>
      <c r="L1756">
        <v>677.66</v>
      </c>
      <c r="M1756" t="s">
        <v>65</v>
      </c>
      <c r="N1756">
        <v>0.17767418446484801</v>
      </c>
      <c r="O1756" t="s">
        <v>11351</v>
      </c>
      <c r="P1756" t="s">
        <v>11352</v>
      </c>
      <c r="R1756" t="s">
        <v>11353</v>
      </c>
      <c r="S1756">
        <f>IF(SalesData[[#This Row],[Return Status]]="Returned",1,0)</f>
        <v>0</v>
      </c>
      <c r="U1756" s="2">
        <f>EOMONTH(SalesData[[#This Row],[Order Date]],0)</f>
        <v>45016</v>
      </c>
      <c r="V1756" s="9" t="str">
        <f>"Q"&amp;INT((MONTH(SalesData[[#This Row],[Order Date]])+2)/3)&amp;"-"&amp;YEAR(SalesData[[#This Row],[Order Date]])</f>
        <v>Q1-2023</v>
      </c>
    </row>
    <row r="1757" spans="1:22" x14ac:dyDescent="0.35">
      <c r="A1757" t="s">
        <v>1898</v>
      </c>
      <c r="B1757" s="1">
        <v>44986</v>
      </c>
      <c r="C1757" t="s">
        <v>124</v>
      </c>
      <c r="D1757" t="s">
        <v>99</v>
      </c>
      <c r="E1757">
        <v>9783018986</v>
      </c>
      <c r="F1757" t="s">
        <v>154</v>
      </c>
      <c r="G1757" t="s">
        <v>29</v>
      </c>
      <c r="H1757" t="s">
        <v>30</v>
      </c>
      <c r="I1757" t="s">
        <v>31</v>
      </c>
      <c r="J1757" t="s">
        <v>18</v>
      </c>
      <c r="K1757">
        <v>4166.24</v>
      </c>
      <c r="L1757">
        <v>972.8</v>
      </c>
      <c r="M1757" t="s">
        <v>19</v>
      </c>
      <c r="N1757">
        <v>0.233495909981182</v>
      </c>
      <c r="O1757" t="s">
        <v>11351</v>
      </c>
      <c r="P1757" t="s">
        <v>11354</v>
      </c>
      <c r="R1757" t="s">
        <v>11353</v>
      </c>
      <c r="S1757">
        <f>IF(SalesData[[#This Row],[Return Status]]="Returned",1,0)</f>
        <v>0</v>
      </c>
      <c r="T1757">
        <v>2788.38</v>
      </c>
      <c r="U1757" s="2">
        <f>EOMONTH(SalesData[[#This Row],[Order Date]],0)</f>
        <v>45016</v>
      </c>
      <c r="V1757" s="9" t="str">
        <f>"Q"&amp;INT((MONTH(SalesData[[#This Row],[Order Date]])+2)/3)&amp;"-"&amp;YEAR(SalesData[[#This Row],[Order Date]])</f>
        <v>Q1-2023</v>
      </c>
    </row>
    <row r="1758" spans="1:22" x14ac:dyDescent="0.35">
      <c r="A1758" t="s">
        <v>1899</v>
      </c>
      <c r="B1758" s="1">
        <v>45001</v>
      </c>
      <c r="C1758" t="s">
        <v>92</v>
      </c>
      <c r="D1758" t="s">
        <v>99</v>
      </c>
      <c r="E1758">
        <v>2718875875</v>
      </c>
      <c r="F1758" t="s">
        <v>168</v>
      </c>
      <c r="G1758" t="s">
        <v>54</v>
      </c>
      <c r="H1758" t="s">
        <v>55</v>
      </c>
      <c r="I1758" t="s">
        <v>31</v>
      </c>
      <c r="J1758" t="s">
        <v>61</v>
      </c>
      <c r="K1758">
        <v>247.32</v>
      </c>
      <c r="L1758">
        <v>34.159999999999997</v>
      </c>
      <c r="M1758" t="s">
        <v>62</v>
      </c>
      <c r="N1758">
        <v>0.138120653404496</v>
      </c>
      <c r="O1758" t="s">
        <v>11361</v>
      </c>
      <c r="P1758" t="s">
        <v>11352</v>
      </c>
      <c r="R1758" t="s">
        <v>11353</v>
      </c>
      <c r="S1758">
        <f>IF(SalesData[[#This Row],[Return Status]]="Returned",1,0)</f>
        <v>0</v>
      </c>
      <c r="U1758" s="2">
        <f>EOMONTH(SalesData[[#This Row],[Order Date]],0)</f>
        <v>45016</v>
      </c>
      <c r="V1758" s="9" t="str">
        <f>"Q"&amp;INT((MONTH(SalesData[[#This Row],[Order Date]])+2)/3)&amp;"-"&amp;YEAR(SalesData[[#This Row],[Order Date]])</f>
        <v>Q1-2023</v>
      </c>
    </row>
    <row r="1759" spans="1:22" x14ac:dyDescent="0.35">
      <c r="A1759" t="s">
        <v>1900</v>
      </c>
      <c r="B1759" s="1">
        <v>44999</v>
      </c>
      <c r="C1759" t="s">
        <v>67</v>
      </c>
      <c r="D1759" t="s">
        <v>72</v>
      </c>
      <c r="E1759">
        <v>7739202444</v>
      </c>
      <c r="F1759" t="s">
        <v>95</v>
      </c>
      <c r="G1759" t="s">
        <v>59</v>
      </c>
      <c r="H1759" t="s">
        <v>60</v>
      </c>
      <c r="I1759" t="s">
        <v>31</v>
      </c>
      <c r="J1759" t="s">
        <v>19</v>
      </c>
      <c r="K1759">
        <v>4546.45</v>
      </c>
      <c r="L1759">
        <v>937.64</v>
      </c>
      <c r="M1759" t="s">
        <v>19</v>
      </c>
      <c r="N1759">
        <v>0.20623563439606701</v>
      </c>
      <c r="O1759" t="s">
        <v>11351</v>
      </c>
      <c r="P1759" t="s">
        <v>11354</v>
      </c>
      <c r="R1759" t="s">
        <v>11353</v>
      </c>
      <c r="S1759">
        <f>IF(SalesData[[#This Row],[Return Status]]="Returned",1,0)</f>
        <v>0</v>
      </c>
      <c r="T1759">
        <v>2183.56</v>
      </c>
      <c r="U1759" s="2">
        <f>EOMONTH(SalesData[[#This Row],[Order Date]],0)</f>
        <v>45016</v>
      </c>
      <c r="V1759" s="9" t="str">
        <f>"Q"&amp;INT((MONTH(SalesData[[#This Row],[Order Date]])+2)/3)&amp;"-"&amp;YEAR(SalesData[[#This Row],[Order Date]])</f>
        <v>Q1-2023</v>
      </c>
    </row>
    <row r="1760" spans="1:22" x14ac:dyDescent="0.35">
      <c r="A1760" t="s">
        <v>1901</v>
      </c>
      <c r="B1760" s="1">
        <v>44989</v>
      </c>
      <c r="C1760" t="s">
        <v>176</v>
      </c>
      <c r="D1760" t="s">
        <v>145</v>
      </c>
      <c r="E1760">
        <v>9169426166</v>
      </c>
      <c r="F1760" t="s">
        <v>81</v>
      </c>
      <c r="G1760" t="s">
        <v>74</v>
      </c>
      <c r="H1760" t="s">
        <v>75</v>
      </c>
      <c r="I1760" t="s">
        <v>36</v>
      </c>
      <c r="J1760" t="s">
        <v>62</v>
      </c>
      <c r="K1760">
        <v>3478.01</v>
      </c>
      <c r="L1760">
        <v>310.82</v>
      </c>
      <c r="M1760" t="s">
        <v>62</v>
      </c>
      <c r="N1760">
        <v>8.9367195608983305E-2</v>
      </c>
      <c r="O1760" t="s">
        <v>11351</v>
      </c>
      <c r="P1760" t="s">
        <v>11356</v>
      </c>
      <c r="R1760" t="s">
        <v>11353</v>
      </c>
      <c r="S1760">
        <f>IF(SalesData[[#This Row],[Return Status]]="Returned",1,0)</f>
        <v>0</v>
      </c>
      <c r="T1760">
        <v>2420.2800000000002</v>
      </c>
      <c r="U1760" s="2">
        <f>EOMONTH(SalesData[[#This Row],[Order Date]],0)</f>
        <v>45016</v>
      </c>
      <c r="V1760" s="9" t="str">
        <f>"Q"&amp;INT((MONTH(SalesData[[#This Row],[Order Date]])+2)/3)&amp;"-"&amp;YEAR(SalesData[[#This Row],[Order Date]])</f>
        <v>Q1-2023</v>
      </c>
    </row>
    <row r="1761" spans="1:22" x14ac:dyDescent="0.35">
      <c r="A1761" t="s">
        <v>1902</v>
      </c>
      <c r="B1761" s="1">
        <v>45003</v>
      </c>
      <c r="C1761" t="s">
        <v>92</v>
      </c>
      <c r="D1761" t="s">
        <v>99</v>
      </c>
      <c r="E1761">
        <v>16183215</v>
      </c>
      <c r="F1761" t="s">
        <v>120</v>
      </c>
      <c r="G1761" t="s">
        <v>141</v>
      </c>
      <c r="H1761" t="s">
        <v>121</v>
      </c>
      <c r="I1761" t="s">
        <v>17</v>
      </c>
      <c r="J1761" t="s">
        <v>19</v>
      </c>
      <c r="K1761">
        <v>4040.55</v>
      </c>
      <c r="L1761">
        <v>539.25</v>
      </c>
      <c r="M1761" t="s">
        <v>19</v>
      </c>
      <c r="N1761">
        <v>0.13345955377362001</v>
      </c>
      <c r="O1761" t="s">
        <v>11351</v>
      </c>
      <c r="P1761" t="s">
        <v>11352</v>
      </c>
      <c r="R1761" t="s">
        <v>11353</v>
      </c>
      <c r="S1761">
        <f>IF(SalesData[[#This Row],[Return Status]]="Returned",1,0)</f>
        <v>0</v>
      </c>
      <c r="T1761">
        <v>2793.38</v>
      </c>
      <c r="U1761" s="2">
        <f>EOMONTH(SalesData[[#This Row],[Order Date]],0)</f>
        <v>45016</v>
      </c>
      <c r="V1761" s="9" t="str">
        <f>"Q"&amp;INT((MONTH(SalesData[[#This Row],[Order Date]])+2)/3)&amp;"-"&amp;YEAR(SalesData[[#This Row],[Order Date]])</f>
        <v>Q1-2023</v>
      </c>
    </row>
    <row r="1762" spans="1:22" x14ac:dyDescent="0.35">
      <c r="A1762" t="s">
        <v>1903</v>
      </c>
      <c r="B1762" s="1">
        <v>44996</v>
      </c>
      <c r="C1762" t="s">
        <v>45</v>
      </c>
      <c r="D1762" t="s">
        <v>99</v>
      </c>
      <c r="E1762">
        <v>1672324644</v>
      </c>
      <c r="F1762" t="s">
        <v>120</v>
      </c>
      <c r="G1762" t="s">
        <v>141</v>
      </c>
      <c r="H1762" t="s">
        <v>121</v>
      </c>
      <c r="I1762" t="s">
        <v>17</v>
      </c>
      <c r="J1762" t="s">
        <v>61</v>
      </c>
      <c r="K1762">
        <v>2161.69</v>
      </c>
      <c r="L1762">
        <v>624.80999999999995</v>
      </c>
      <c r="M1762" t="s">
        <v>62</v>
      </c>
      <c r="N1762">
        <v>0.28903774361726198</v>
      </c>
      <c r="O1762" t="s">
        <v>11351</v>
      </c>
      <c r="P1762" t="s">
        <v>11354</v>
      </c>
      <c r="R1762" t="s">
        <v>11353</v>
      </c>
      <c r="S1762">
        <f>IF(SalesData[[#This Row],[Return Status]]="Returned",1,0)</f>
        <v>0</v>
      </c>
      <c r="T1762">
        <v>2793.38</v>
      </c>
      <c r="U1762" s="2">
        <f>EOMONTH(SalesData[[#This Row],[Order Date]],0)</f>
        <v>45016</v>
      </c>
      <c r="V1762" s="9" t="str">
        <f>"Q"&amp;INT((MONTH(SalesData[[#This Row],[Order Date]])+2)/3)&amp;"-"&amp;YEAR(SalesData[[#This Row],[Order Date]])</f>
        <v>Q1-2023</v>
      </c>
    </row>
    <row r="1763" spans="1:22" x14ac:dyDescent="0.35">
      <c r="A1763" t="s">
        <v>1904</v>
      </c>
      <c r="B1763" s="1">
        <v>45011</v>
      </c>
      <c r="C1763" t="s">
        <v>162</v>
      </c>
      <c r="D1763" t="s">
        <v>13</v>
      </c>
      <c r="E1763">
        <v>72908479</v>
      </c>
      <c r="F1763" t="s">
        <v>387</v>
      </c>
      <c r="G1763" t="s">
        <v>89</v>
      </c>
      <c r="H1763" t="s">
        <v>90</v>
      </c>
      <c r="I1763" t="s">
        <v>31</v>
      </c>
      <c r="J1763" t="s">
        <v>42</v>
      </c>
      <c r="K1763">
        <v>3679.55</v>
      </c>
      <c r="L1763">
        <v>872.78</v>
      </c>
      <c r="M1763" t="s">
        <v>43</v>
      </c>
      <c r="N1763">
        <v>0.23719748338791399</v>
      </c>
      <c r="O1763" t="s">
        <v>11351</v>
      </c>
      <c r="P1763" t="s">
        <v>11354</v>
      </c>
      <c r="R1763" t="s">
        <v>11353</v>
      </c>
      <c r="S1763">
        <f>IF(SalesData[[#This Row],[Return Status]]="Returned",1,0)</f>
        <v>0</v>
      </c>
      <c r="T1763">
        <v>207.68</v>
      </c>
      <c r="U1763" s="2">
        <f>EOMONTH(SalesData[[#This Row],[Order Date]],0)</f>
        <v>45016</v>
      </c>
      <c r="V1763" s="9" t="str">
        <f>"Q"&amp;INT((MONTH(SalesData[[#This Row],[Order Date]])+2)/3)&amp;"-"&amp;YEAR(SalesData[[#This Row],[Order Date]])</f>
        <v>Q1-2023</v>
      </c>
    </row>
    <row r="1764" spans="1:22" x14ac:dyDescent="0.35">
      <c r="A1764" t="s">
        <v>1905</v>
      </c>
      <c r="B1764" s="1">
        <v>45006</v>
      </c>
      <c r="C1764" t="s">
        <v>111</v>
      </c>
      <c r="D1764" t="s">
        <v>46</v>
      </c>
      <c r="E1764">
        <v>3367594791</v>
      </c>
      <c r="F1764" t="s">
        <v>206</v>
      </c>
      <c r="G1764" t="s">
        <v>89</v>
      </c>
      <c r="H1764" t="s">
        <v>90</v>
      </c>
      <c r="I1764" t="s">
        <v>31</v>
      </c>
      <c r="J1764" t="s">
        <v>19</v>
      </c>
      <c r="K1764">
        <v>2708.87</v>
      </c>
      <c r="L1764">
        <v>705.22</v>
      </c>
      <c r="M1764" t="s">
        <v>19</v>
      </c>
      <c r="N1764">
        <v>0.26033733623245098</v>
      </c>
      <c r="O1764" t="s">
        <v>11351</v>
      </c>
      <c r="P1764" t="s">
        <v>11354</v>
      </c>
      <c r="R1764" t="s">
        <v>11353</v>
      </c>
      <c r="S1764">
        <f>IF(SalesData[[#This Row],[Return Status]]="Returned",1,0)</f>
        <v>0</v>
      </c>
      <c r="T1764">
        <v>207.68</v>
      </c>
      <c r="U1764" s="2">
        <f>EOMONTH(SalesData[[#This Row],[Order Date]],0)</f>
        <v>45016</v>
      </c>
      <c r="V1764" s="9" t="str">
        <f>"Q"&amp;INT((MONTH(SalesData[[#This Row],[Order Date]])+2)/3)&amp;"-"&amp;YEAR(SalesData[[#This Row],[Order Date]])</f>
        <v>Q1-2023</v>
      </c>
    </row>
    <row r="1765" spans="1:22" x14ac:dyDescent="0.35">
      <c r="A1765" t="s">
        <v>1906</v>
      </c>
      <c r="B1765" s="1">
        <v>45012</v>
      </c>
      <c r="C1765" t="s">
        <v>106</v>
      </c>
      <c r="D1765" t="s">
        <v>99</v>
      </c>
      <c r="E1765">
        <v>498207000</v>
      </c>
      <c r="F1765" t="s">
        <v>40</v>
      </c>
      <c r="G1765" t="s">
        <v>69</v>
      </c>
      <c r="H1765" t="s">
        <v>41</v>
      </c>
      <c r="I1765" t="s">
        <v>31</v>
      </c>
      <c r="J1765" t="s">
        <v>19</v>
      </c>
      <c r="K1765">
        <v>1027.56</v>
      </c>
      <c r="L1765">
        <v>227.51</v>
      </c>
      <c r="M1765" t="s">
        <v>19</v>
      </c>
      <c r="N1765">
        <v>0.22140799564015701</v>
      </c>
      <c r="O1765" t="s">
        <v>11351</v>
      </c>
      <c r="P1765" t="s">
        <v>11354</v>
      </c>
      <c r="R1765" t="s">
        <v>11353</v>
      </c>
      <c r="S1765">
        <f>IF(SalesData[[#This Row],[Return Status]]="Returned",1,0)</f>
        <v>0</v>
      </c>
      <c r="T1765">
        <v>2081.52</v>
      </c>
      <c r="U1765" s="2">
        <f>EOMONTH(SalesData[[#This Row],[Order Date]],0)</f>
        <v>45016</v>
      </c>
      <c r="V1765" s="9" t="str">
        <f>"Q"&amp;INT((MONTH(SalesData[[#This Row],[Order Date]])+2)/3)&amp;"-"&amp;YEAR(SalesData[[#This Row],[Order Date]])</f>
        <v>Q1-2023</v>
      </c>
    </row>
    <row r="1766" spans="1:22" x14ac:dyDescent="0.35">
      <c r="A1766" t="s">
        <v>1907</v>
      </c>
      <c r="B1766" s="1">
        <v>44990</v>
      </c>
      <c r="C1766" t="s">
        <v>205</v>
      </c>
      <c r="D1766" t="s">
        <v>145</v>
      </c>
      <c r="E1766">
        <v>3035821726</v>
      </c>
      <c r="F1766" t="s">
        <v>172</v>
      </c>
      <c r="G1766" t="s">
        <v>141</v>
      </c>
      <c r="H1766" t="s">
        <v>121</v>
      </c>
      <c r="I1766" t="s">
        <v>17</v>
      </c>
      <c r="J1766" t="s">
        <v>19</v>
      </c>
      <c r="K1766">
        <v>2775.88</v>
      </c>
      <c r="L1766">
        <v>812.81</v>
      </c>
      <c r="M1766" t="s">
        <v>19</v>
      </c>
      <c r="N1766">
        <v>0.292811648918541</v>
      </c>
      <c r="O1766" t="s">
        <v>11351</v>
      </c>
      <c r="P1766" t="s">
        <v>11354</v>
      </c>
      <c r="R1766" t="s">
        <v>11353</v>
      </c>
      <c r="S1766">
        <f>IF(SalesData[[#This Row],[Return Status]]="Returned",1,0)</f>
        <v>0</v>
      </c>
      <c r="T1766">
        <v>2793.38</v>
      </c>
      <c r="U1766" s="2">
        <f>EOMONTH(SalesData[[#This Row],[Order Date]],0)</f>
        <v>45016</v>
      </c>
      <c r="V1766" s="9" t="str">
        <f>"Q"&amp;INT((MONTH(SalesData[[#This Row],[Order Date]])+2)/3)&amp;"-"&amp;YEAR(SalesData[[#This Row],[Order Date]])</f>
        <v>Q1-2023</v>
      </c>
    </row>
    <row r="1767" spans="1:22" x14ac:dyDescent="0.35">
      <c r="A1767" t="s">
        <v>1908</v>
      </c>
      <c r="B1767" s="1">
        <v>45011</v>
      </c>
      <c r="C1767" t="s">
        <v>52</v>
      </c>
      <c r="D1767" t="s">
        <v>145</v>
      </c>
      <c r="E1767">
        <v>5804430657</v>
      </c>
      <c r="F1767" t="s">
        <v>103</v>
      </c>
      <c r="G1767" t="s">
        <v>11368</v>
      </c>
      <c r="H1767" t="s">
        <v>24</v>
      </c>
      <c r="I1767" t="s">
        <v>17</v>
      </c>
      <c r="J1767" t="s">
        <v>42</v>
      </c>
      <c r="K1767">
        <v>2592.33</v>
      </c>
      <c r="L1767">
        <v>78.319999999999993</v>
      </c>
      <c r="M1767" t="s">
        <v>43</v>
      </c>
      <c r="N1767">
        <v>3.0212202921695901E-2</v>
      </c>
      <c r="O1767" t="s">
        <v>11351</v>
      </c>
      <c r="P1767" t="s">
        <v>11356</v>
      </c>
      <c r="R1767" t="s">
        <v>11353</v>
      </c>
      <c r="S1767">
        <f>IF(SalesData[[#This Row],[Return Status]]="Returned",1,0)</f>
        <v>0</v>
      </c>
      <c r="U1767" s="2">
        <f>EOMONTH(SalesData[[#This Row],[Order Date]],0)</f>
        <v>45016</v>
      </c>
      <c r="V1767" s="9" t="str">
        <f>"Q"&amp;INT((MONTH(SalesData[[#This Row],[Order Date]])+2)/3)&amp;"-"&amp;YEAR(SalesData[[#This Row],[Order Date]])</f>
        <v>Q1-2023</v>
      </c>
    </row>
    <row r="1768" spans="1:22" x14ac:dyDescent="0.35">
      <c r="A1768" t="s">
        <v>1909</v>
      </c>
      <c r="B1768" s="1">
        <v>45008</v>
      </c>
      <c r="C1768" t="s">
        <v>97</v>
      </c>
      <c r="D1768" t="s">
        <v>145</v>
      </c>
      <c r="E1768">
        <v>1526737110</v>
      </c>
      <c r="F1768" t="s">
        <v>127</v>
      </c>
      <c r="G1768" t="s">
        <v>29</v>
      </c>
      <c r="H1768" t="s">
        <v>11357</v>
      </c>
      <c r="I1768" t="s">
        <v>31</v>
      </c>
      <c r="J1768" t="s">
        <v>18</v>
      </c>
      <c r="K1768">
        <v>1384.98</v>
      </c>
      <c r="L1768">
        <v>412.54</v>
      </c>
      <c r="M1768" t="s">
        <v>19</v>
      </c>
      <c r="N1768">
        <v>0.297867117214689</v>
      </c>
      <c r="O1768" t="s">
        <v>11351</v>
      </c>
      <c r="P1768" t="s">
        <v>11354</v>
      </c>
      <c r="Q1768" t="s">
        <v>11372</v>
      </c>
      <c r="R1768" t="s">
        <v>11360</v>
      </c>
      <c r="S1768">
        <f>IF(SalesData[[#This Row],[Return Status]]="Returned",1,0)</f>
        <v>1</v>
      </c>
      <c r="T1768">
        <v>2788.38</v>
      </c>
      <c r="U1768" s="2">
        <f>EOMONTH(SalesData[[#This Row],[Order Date]],0)</f>
        <v>45016</v>
      </c>
      <c r="V1768" s="9" t="str">
        <f>"Q"&amp;INT((MONTH(SalesData[[#This Row],[Order Date]])+2)/3)&amp;"-"&amp;YEAR(SalesData[[#This Row],[Order Date]])</f>
        <v>Q1-2023</v>
      </c>
    </row>
    <row r="1769" spans="1:22" x14ac:dyDescent="0.35">
      <c r="A1769" t="s">
        <v>1910</v>
      </c>
      <c r="B1769" s="1">
        <v>45002</v>
      </c>
      <c r="C1769" t="s">
        <v>124</v>
      </c>
      <c r="D1769" t="s">
        <v>99</v>
      </c>
      <c r="E1769">
        <v>7425257768</v>
      </c>
      <c r="F1769" t="s">
        <v>206</v>
      </c>
      <c r="G1769" t="s">
        <v>89</v>
      </c>
      <c r="H1769" t="s">
        <v>11357</v>
      </c>
      <c r="I1769" t="s">
        <v>31</v>
      </c>
      <c r="J1769" t="s">
        <v>42</v>
      </c>
      <c r="K1769">
        <v>460.42</v>
      </c>
      <c r="L1769">
        <v>91.69</v>
      </c>
      <c r="M1769" t="s">
        <v>43</v>
      </c>
      <c r="N1769">
        <v>0.199144259589071</v>
      </c>
      <c r="O1769" t="s">
        <v>11361</v>
      </c>
      <c r="P1769" t="s">
        <v>11352</v>
      </c>
      <c r="R1769" t="s">
        <v>11353</v>
      </c>
      <c r="S1769">
        <f>IF(SalesData[[#This Row],[Return Status]]="Returned",1,0)</f>
        <v>0</v>
      </c>
      <c r="T1769">
        <v>207.68</v>
      </c>
      <c r="U1769" s="2">
        <f>EOMONTH(SalesData[[#This Row],[Order Date]],0)</f>
        <v>45016</v>
      </c>
      <c r="V1769" s="9" t="str">
        <f>"Q"&amp;INT((MONTH(SalesData[[#This Row],[Order Date]])+2)/3)&amp;"-"&amp;YEAR(SalesData[[#This Row],[Order Date]])</f>
        <v>Q1-2023</v>
      </c>
    </row>
    <row r="1770" spans="1:22" x14ac:dyDescent="0.35">
      <c r="A1770" t="s">
        <v>1911</v>
      </c>
      <c r="B1770" s="1">
        <v>44998</v>
      </c>
      <c r="C1770" t="s">
        <v>184</v>
      </c>
      <c r="D1770" t="s">
        <v>46</v>
      </c>
      <c r="E1770">
        <v>9507151996</v>
      </c>
      <c r="F1770" t="s">
        <v>159</v>
      </c>
      <c r="G1770" t="s">
        <v>84</v>
      </c>
      <c r="H1770" t="s">
        <v>85</v>
      </c>
      <c r="I1770" t="s">
        <v>31</v>
      </c>
      <c r="J1770" t="s">
        <v>19</v>
      </c>
      <c r="K1770">
        <v>4556.22</v>
      </c>
      <c r="L1770">
        <v>322.38</v>
      </c>
      <c r="M1770" t="s">
        <v>19</v>
      </c>
      <c r="N1770">
        <v>7.0756021438824299E-2</v>
      </c>
      <c r="O1770" t="s">
        <v>11351</v>
      </c>
      <c r="P1770" t="s">
        <v>11356</v>
      </c>
      <c r="R1770" t="s">
        <v>11353</v>
      </c>
      <c r="S1770">
        <f>IF(SalesData[[#This Row],[Return Status]]="Returned",1,0)</f>
        <v>0</v>
      </c>
      <c r="T1770">
        <v>847.14</v>
      </c>
      <c r="U1770" s="2">
        <f>EOMONTH(SalesData[[#This Row],[Order Date]],0)</f>
        <v>45016</v>
      </c>
      <c r="V1770" s="9" t="str">
        <f>"Q"&amp;INT((MONTH(SalesData[[#This Row],[Order Date]])+2)/3)&amp;"-"&amp;YEAR(SalesData[[#This Row],[Order Date]])</f>
        <v>Q1-2023</v>
      </c>
    </row>
    <row r="1771" spans="1:22" x14ac:dyDescent="0.35">
      <c r="A1771" t="s">
        <v>1912</v>
      </c>
      <c r="B1771" s="1">
        <v>44990</v>
      </c>
      <c r="C1771" t="s">
        <v>77</v>
      </c>
      <c r="D1771" t="s">
        <v>99</v>
      </c>
      <c r="E1771">
        <v>3841629062</v>
      </c>
      <c r="F1771" t="s">
        <v>163</v>
      </c>
      <c r="G1771" t="s">
        <v>164</v>
      </c>
      <c r="H1771" t="s">
        <v>11357</v>
      </c>
      <c r="I1771" t="s">
        <v>36</v>
      </c>
      <c r="J1771" t="s">
        <v>62</v>
      </c>
      <c r="K1771">
        <v>286.77999999999997</v>
      </c>
      <c r="L1771">
        <v>72.739999999999995</v>
      </c>
      <c r="M1771" t="s">
        <v>62</v>
      </c>
      <c r="N1771">
        <v>0.25364390822233102</v>
      </c>
      <c r="O1771" t="s">
        <v>11361</v>
      </c>
      <c r="P1771" t="s">
        <v>11354</v>
      </c>
      <c r="R1771" t="s">
        <v>11353</v>
      </c>
      <c r="S1771">
        <f>IF(SalesData[[#This Row],[Return Status]]="Returned",1,0)</f>
        <v>0</v>
      </c>
      <c r="U1771" s="2">
        <f>EOMONTH(SalesData[[#This Row],[Order Date]],0)</f>
        <v>45016</v>
      </c>
      <c r="V1771" s="9" t="str">
        <f>"Q"&amp;INT((MONTH(SalesData[[#This Row],[Order Date]])+2)/3)&amp;"-"&amp;YEAR(SalesData[[#This Row],[Order Date]])</f>
        <v>Q1-2023</v>
      </c>
    </row>
    <row r="1772" spans="1:22" x14ac:dyDescent="0.35">
      <c r="A1772" t="s">
        <v>1913</v>
      </c>
      <c r="B1772" s="1">
        <v>44990</v>
      </c>
      <c r="C1772" t="s">
        <v>45</v>
      </c>
      <c r="D1772" t="s">
        <v>99</v>
      </c>
      <c r="E1772">
        <v>6356808779</v>
      </c>
      <c r="F1772" t="s">
        <v>73</v>
      </c>
      <c r="G1772" t="s">
        <v>74</v>
      </c>
      <c r="H1772" t="s">
        <v>75</v>
      </c>
      <c r="I1772" t="s">
        <v>36</v>
      </c>
      <c r="J1772" t="s">
        <v>65</v>
      </c>
      <c r="K1772">
        <v>488.6</v>
      </c>
      <c r="L1772">
        <v>70.650000000000006</v>
      </c>
      <c r="M1772" t="s">
        <v>65</v>
      </c>
      <c r="N1772">
        <v>0.14459680720425699</v>
      </c>
      <c r="O1772" t="s">
        <v>11361</v>
      </c>
      <c r="P1772" t="s">
        <v>11352</v>
      </c>
      <c r="R1772" t="s">
        <v>11353</v>
      </c>
      <c r="S1772">
        <f>IF(SalesData[[#This Row],[Return Status]]="Returned",1,0)</f>
        <v>0</v>
      </c>
      <c r="T1772">
        <v>2420.2800000000002</v>
      </c>
      <c r="U1772" s="2">
        <f>EOMONTH(SalesData[[#This Row],[Order Date]],0)</f>
        <v>45016</v>
      </c>
      <c r="V1772" s="9" t="str">
        <f>"Q"&amp;INT((MONTH(SalesData[[#This Row],[Order Date]])+2)/3)&amp;"-"&amp;YEAR(SalesData[[#This Row],[Order Date]])</f>
        <v>Q1-2023</v>
      </c>
    </row>
    <row r="1773" spans="1:22" x14ac:dyDescent="0.35">
      <c r="A1773" t="s">
        <v>1914</v>
      </c>
      <c r="B1773" s="1">
        <v>45009</v>
      </c>
      <c r="C1773" t="s">
        <v>21</v>
      </c>
      <c r="D1773" t="s">
        <v>39</v>
      </c>
      <c r="E1773">
        <v>4293268348</v>
      </c>
      <c r="F1773" t="s">
        <v>100</v>
      </c>
      <c r="G1773" t="s">
        <v>34</v>
      </c>
      <c r="H1773" t="s">
        <v>35</v>
      </c>
      <c r="I1773" t="s">
        <v>36</v>
      </c>
      <c r="J1773" t="s">
        <v>19</v>
      </c>
      <c r="K1773">
        <v>539.15</v>
      </c>
      <c r="L1773">
        <v>114</v>
      </c>
      <c r="M1773" t="s">
        <v>19</v>
      </c>
      <c r="N1773">
        <v>0.21144393953445201</v>
      </c>
      <c r="O1773" t="s">
        <v>11355</v>
      </c>
      <c r="P1773" t="s">
        <v>11354</v>
      </c>
      <c r="R1773" t="s">
        <v>11353</v>
      </c>
      <c r="S1773">
        <f>IF(SalesData[[#This Row],[Return Status]]="Returned",1,0)</f>
        <v>0</v>
      </c>
      <c r="U1773" s="2">
        <f>EOMONTH(SalesData[[#This Row],[Order Date]],0)</f>
        <v>45016</v>
      </c>
      <c r="V1773" s="9" t="str">
        <f>"Q"&amp;INT((MONTH(SalesData[[#This Row],[Order Date]])+2)/3)&amp;"-"&amp;YEAR(SalesData[[#This Row],[Order Date]])</f>
        <v>Q1-2023</v>
      </c>
    </row>
    <row r="1774" spans="1:22" x14ac:dyDescent="0.35">
      <c r="A1774" t="s">
        <v>1915</v>
      </c>
      <c r="B1774" s="1">
        <v>45013</v>
      </c>
      <c r="C1774" t="s">
        <v>111</v>
      </c>
      <c r="D1774" t="s">
        <v>145</v>
      </c>
      <c r="E1774">
        <v>7733125812</v>
      </c>
      <c r="F1774" t="s">
        <v>154</v>
      </c>
      <c r="G1774" t="s">
        <v>29</v>
      </c>
      <c r="H1774" t="s">
        <v>30</v>
      </c>
      <c r="I1774" t="s">
        <v>31</v>
      </c>
      <c r="J1774" t="s">
        <v>43</v>
      </c>
      <c r="K1774">
        <v>1295.4000000000001</v>
      </c>
      <c r="L1774">
        <v>75.34</v>
      </c>
      <c r="M1774" t="s">
        <v>43</v>
      </c>
      <c r="N1774">
        <v>5.8159641809479697E-2</v>
      </c>
      <c r="O1774" t="s">
        <v>11351</v>
      </c>
      <c r="P1774" t="s">
        <v>11356</v>
      </c>
      <c r="R1774" t="s">
        <v>11353</v>
      </c>
      <c r="S1774">
        <f>IF(SalesData[[#This Row],[Return Status]]="Returned",1,0)</f>
        <v>0</v>
      </c>
      <c r="T1774">
        <v>2788.38</v>
      </c>
      <c r="U1774" s="2">
        <f>EOMONTH(SalesData[[#This Row],[Order Date]],0)</f>
        <v>45016</v>
      </c>
      <c r="V1774" s="9" t="str">
        <f>"Q"&amp;INT((MONTH(SalesData[[#This Row],[Order Date]])+2)/3)&amp;"-"&amp;YEAR(SalesData[[#This Row],[Order Date]])</f>
        <v>Q1-2023</v>
      </c>
    </row>
    <row r="1775" spans="1:22" x14ac:dyDescent="0.35">
      <c r="A1775" t="s">
        <v>1916</v>
      </c>
      <c r="B1775" s="1">
        <v>44998</v>
      </c>
      <c r="C1775" t="s">
        <v>97</v>
      </c>
      <c r="D1775" t="s">
        <v>145</v>
      </c>
      <c r="E1775">
        <v>4696851692</v>
      </c>
      <c r="F1775" t="s">
        <v>185</v>
      </c>
      <c r="G1775" t="s">
        <v>11381</v>
      </c>
      <c r="H1775" t="s">
        <v>165</v>
      </c>
      <c r="I1775" t="s">
        <v>36</v>
      </c>
      <c r="J1775" t="s">
        <v>19</v>
      </c>
      <c r="K1775">
        <v>3444.62</v>
      </c>
      <c r="L1775">
        <v>236.88</v>
      </c>
      <c r="M1775" t="s">
        <v>19</v>
      </c>
      <c r="N1775">
        <v>6.8768107948046497E-2</v>
      </c>
      <c r="O1775" t="s">
        <v>11351</v>
      </c>
      <c r="P1775" t="s">
        <v>11356</v>
      </c>
      <c r="R1775" t="s">
        <v>11353</v>
      </c>
      <c r="S1775">
        <f>IF(SalesData[[#This Row],[Return Status]]="Returned",1,0)</f>
        <v>0</v>
      </c>
      <c r="U1775" s="2">
        <f>EOMONTH(SalesData[[#This Row],[Order Date]],0)</f>
        <v>45016</v>
      </c>
      <c r="V1775" s="9" t="str">
        <f>"Q"&amp;INT((MONTH(SalesData[[#This Row],[Order Date]])+2)/3)&amp;"-"&amp;YEAR(SalesData[[#This Row],[Order Date]])</f>
        <v>Q1-2023</v>
      </c>
    </row>
    <row r="1776" spans="1:22" x14ac:dyDescent="0.35">
      <c r="A1776" t="s">
        <v>1917</v>
      </c>
      <c r="B1776" s="1">
        <v>45008</v>
      </c>
      <c r="C1776" t="s">
        <v>12</v>
      </c>
      <c r="D1776" t="s">
        <v>39</v>
      </c>
      <c r="E1776">
        <v>4580766487</v>
      </c>
      <c r="F1776" t="s">
        <v>152</v>
      </c>
      <c r="G1776" t="s">
        <v>23</v>
      </c>
      <c r="H1776" t="s">
        <v>24</v>
      </c>
      <c r="I1776" t="s">
        <v>17</v>
      </c>
      <c r="J1776" t="s">
        <v>18</v>
      </c>
      <c r="K1776">
        <v>910.43</v>
      </c>
      <c r="L1776">
        <v>134.41999999999999</v>
      </c>
      <c r="M1776" t="s">
        <v>19</v>
      </c>
      <c r="N1776">
        <v>0.147644519622596</v>
      </c>
      <c r="O1776" t="s">
        <v>11355</v>
      </c>
      <c r="P1776" t="s">
        <v>11352</v>
      </c>
      <c r="R1776" t="s">
        <v>11353</v>
      </c>
      <c r="S1776">
        <f>IF(SalesData[[#This Row],[Return Status]]="Returned",1,0)</f>
        <v>0</v>
      </c>
      <c r="T1776">
        <v>2821.33</v>
      </c>
      <c r="U1776" s="2">
        <f>EOMONTH(SalesData[[#This Row],[Order Date]],0)</f>
        <v>45016</v>
      </c>
      <c r="V1776" s="9" t="str">
        <f>"Q"&amp;INT((MONTH(SalesData[[#This Row],[Order Date]])+2)/3)&amp;"-"&amp;YEAR(SalesData[[#This Row],[Order Date]])</f>
        <v>Q1-2023</v>
      </c>
    </row>
    <row r="1777" spans="1:22" x14ac:dyDescent="0.35">
      <c r="A1777" t="s">
        <v>1918</v>
      </c>
      <c r="B1777" s="1">
        <v>44995</v>
      </c>
      <c r="C1777" t="s">
        <v>67</v>
      </c>
      <c r="D1777" t="s">
        <v>145</v>
      </c>
      <c r="E1777">
        <v>4524881603</v>
      </c>
      <c r="F1777" t="s">
        <v>73</v>
      </c>
      <c r="G1777" t="s">
        <v>74</v>
      </c>
      <c r="H1777" t="s">
        <v>11357</v>
      </c>
      <c r="I1777" t="s">
        <v>36</v>
      </c>
      <c r="J1777" t="s">
        <v>19</v>
      </c>
      <c r="K1777">
        <v>1570.79</v>
      </c>
      <c r="L1777">
        <v>92.35</v>
      </c>
      <c r="M1777" t="s">
        <v>19</v>
      </c>
      <c r="N1777">
        <v>5.8792072778665501E-2</v>
      </c>
      <c r="O1777" t="s">
        <v>11351</v>
      </c>
      <c r="P1777" t="s">
        <v>11356</v>
      </c>
      <c r="R1777" t="s">
        <v>11353</v>
      </c>
      <c r="S1777">
        <f>IF(SalesData[[#This Row],[Return Status]]="Returned",1,0)</f>
        <v>0</v>
      </c>
      <c r="T1777">
        <v>2420.2800000000002</v>
      </c>
      <c r="U1777" s="2">
        <f>EOMONTH(SalesData[[#This Row],[Order Date]],0)</f>
        <v>45016</v>
      </c>
      <c r="V1777" s="9" t="str">
        <f>"Q"&amp;INT((MONTH(SalesData[[#This Row],[Order Date]])+2)/3)&amp;"-"&amp;YEAR(SalesData[[#This Row],[Order Date]])</f>
        <v>Q1-2023</v>
      </c>
    </row>
    <row r="1778" spans="1:22" x14ac:dyDescent="0.35">
      <c r="A1778" t="s">
        <v>1919</v>
      </c>
      <c r="B1778" s="1">
        <v>44990</v>
      </c>
      <c r="C1778" t="s">
        <v>77</v>
      </c>
      <c r="D1778" t="s">
        <v>13</v>
      </c>
      <c r="E1778">
        <v>2983584480</v>
      </c>
      <c r="F1778" t="s">
        <v>159</v>
      </c>
      <c r="G1778" t="s">
        <v>84</v>
      </c>
      <c r="H1778" t="s">
        <v>85</v>
      </c>
      <c r="I1778" t="s">
        <v>31</v>
      </c>
      <c r="J1778" t="s">
        <v>65</v>
      </c>
      <c r="K1778">
        <v>4898.6400000000003</v>
      </c>
      <c r="L1778">
        <v>1069.24</v>
      </c>
      <c r="M1778" t="s">
        <v>65</v>
      </c>
      <c r="N1778">
        <v>0.21827282674374901</v>
      </c>
      <c r="O1778" t="s">
        <v>11351</v>
      </c>
      <c r="P1778" t="s">
        <v>11354</v>
      </c>
      <c r="R1778" t="s">
        <v>11353</v>
      </c>
      <c r="S1778">
        <f>IF(SalesData[[#This Row],[Return Status]]="Returned",1,0)</f>
        <v>0</v>
      </c>
      <c r="T1778">
        <v>847.14</v>
      </c>
      <c r="U1778" s="2">
        <f>EOMONTH(SalesData[[#This Row],[Order Date]],0)</f>
        <v>45016</v>
      </c>
      <c r="V1778" s="9" t="str">
        <f>"Q"&amp;INT((MONTH(SalesData[[#This Row],[Order Date]])+2)/3)&amp;"-"&amp;YEAR(SalesData[[#This Row],[Order Date]])</f>
        <v>Q1-2023</v>
      </c>
    </row>
    <row r="1779" spans="1:22" x14ac:dyDescent="0.35">
      <c r="A1779" t="s">
        <v>1920</v>
      </c>
      <c r="B1779" s="1">
        <v>45002</v>
      </c>
      <c r="C1779" t="s">
        <v>124</v>
      </c>
      <c r="D1779" t="s">
        <v>39</v>
      </c>
      <c r="E1779">
        <v>4479408030</v>
      </c>
      <c r="F1779" t="s">
        <v>159</v>
      </c>
      <c r="G1779" t="s">
        <v>251</v>
      </c>
      <c r="H1779" t="s">
        <v>85</v>
      </c>
      <c r="I1779" t="s">
        <v>31</v>
      </c>
      <c r="J1779" t="s">
        <v>62</v>
      </c>
      <c r="K1779">
        <v>1321.9</v>
      </c>
      <c r="L1779">
        <v>74.239999999999995</v>
      </c>
      <c r="M1779" t="s">
        <v>62</v>
      </c>
      <c r="N1779">
        <v>5.6161585596489899E-2</v>
      </c>
      <c r="O1779" t="s">
        <v>11351</v>
      </c>
      <c r="P1779" t="s">
        <v>11356</v>
      </c>
      <c r="R1779" t="s">
        <v>11353</v>
      </c>
      <c r="S1779">
        <f>IF(SalesData[[#This Row],[Return Status]]="Returned",1,0)</f>
        <v>0</v>
      </c>
      <c r="U1779" s="2">
        <f>EOMONTH(SalesData[[#This Row],[Order Date]],0)</f>
        <v>45016</v>
      </c>
      <c r="V1779" s="9" t="str">
        <f>"Q"&amp;INT((MONTH(SalesData[[#This Row],[Order Date]])+2)/3)&amp;"-"&amp;YEAR(SalesData[[#This Row],[Order Date]])</f>
        <v>Q1-2023</v>
      </c>
    </row>
    <row r="1780" spans="1:22" x14ac:dyDescent="0.35">
      <c r="A1780" t="s">
        <v>1921</v>
      </c>
      <c r="B1780" s="1">
        <v>45012</v>
      </c>
      <c r="C1780" t="s">
        <v>21</v>
      </c>
      <c r="D1780" t="s">
        <v>39</v>
      </c>
      <c r="E1780">
        <v>6452658728</v>
      </c>
      <c r="F1780" t="s">
        <v>109</v>
      </c>
      <c r="G1780" t="s">
        <v>59</v>
      </c>
      <c r="H1780" t="s">
        <v>60</v>
      </c>
      <c r="I1780" t="s">
        <v>31</v>
      </c>
      <c r="J1780" t="s">
        <v>62</v>
      </c>
      <c r="K1780">
        <v>908.53</v>
      </c>
      <c r="L1780">
        <v>128.82</v>
      </c>
      <c r="M1780" t="s">
        <v>62</v>
      </c>
      <c r="N1780">
        <v>0.14178948411169701</v>
      </c>
      <c r="O1780" t="s">
        <v>11355</v>
      </c>
      <c r="P1780" t="s">
        <v>11352</v>
      </c>
      <c r="R1780" t="s">
        <v>11353</v>
      </c>
      <c r="S1780">
        <f>IF(SalesData[[#This Row],[Return Status]]="Returned",1,0)</f>
        <v>0</v>
      </c>
      <c r="T1780">
        <v>2183.56</v>
      </c>
      <c r="U1780" s="2">
        <f>EOMONTH(SalesData[[#This Row],[Order Date]],0)</f>
        <v>45016</v>
      </c>
      <c r="V1780" s="9" t="str">
        <f>"Q"&amp;INT((MONTH(SalesData[[#This Row],[Order Date]])+2)/3)&amp;"-"&amp;YEAR(SalesData[[#This Row],[Order Date]])</f>
        <v>Q1-2023</v>
      </c>
    </row>
    <row r="1781" spans="1:22" x14ac:dyDescent="0.35">
      <c r="A1781" t="s">
        <v>1922</v>
      </c>
      <c r="B1781" s="1">
        <v>45014</v>
      </c>
      <c r="C1781" t="s">
        <v>176</v>
      </c>
      <c r="D1781" t="s">
        <v>46</v>
      </c>
      <c r="E1781">
        <v>300537828</v>
      </c>
      <c r="F1781" t="s">
        <v>168</v>
      </c>
      <c r="G1781" t="s">
        <v>54</v>
      </c>
      <c r="H1781" t="s">
        <v>11357</v>
      </c>
      <c r="I1781" t="s">
        <v>31</v>
      </c>
      <c r="J1781" t="s">
        <v>19</v>
      </c>
      <c r="K1781">
        <v>274.56</v>
      </c>
      <c r="L1781">
        <v>64.260000000000005</v>
      </c>
      <c r="M1781" t="s">
        <v>19</v>
      </c>
      <c r="N1781">
        <v>0.23404720279720301</v>
      </c>
      <c r="O1781" t="s">
        <v>11361</v>
      </c>
      <c r="P1781" t="s">
        <v>11354</v>
      </c>
      <c r="R1781" t="s">
        <v>11353</v>
      </c>
      <c r="S1781">
        <f>IF(SalesData[[#This Row],[Return Status]]="Returned",1,0)</f>
        <v>0</v>
      </c>
      <c r="U1781" s="2">
        <f>EOMONTH(SalesData[[#This Row],[Order Date]],0)</f>
        <v>45016</v>
      </c>
      <c r="V1781" s="9" t="str">
        <f>"Q"&amp;INT((MONTH(SalesData[[#This Row],[Order Date]])+2)/3)&amp;"-"&amp;YEAR(SalesData[[#This Row],[Order Date]])</f>
        <v>Q1-2023</v>
      </c>
    </row>
    <row r="1782" spans="1:22" x14ac:dyDescent="0.35">
      <c r="A1782" t="s">
        <v>1923</v>
      </c>
      <c r="B1782" s="1">
        <v>45012</v>
      </c>
      <c r="C1782" t="s">
        <v>97</v>
      </c>
      <c r="D1782" t="s">
        <v>145</v>
      </c>
      <c r="E1782">
        <v>3976621541</v>
      </c>
      <c r="F1782" t="s">
        <v>50</v>
      </c>
      <c r="G1782" t="s">
        <v>34</v>
      </c>
      <c r="H1782" t="s">
        <v>35</v>
      </c>
      <c r="I1782" t="s">
        <v>36</v>
      </c>
      <c r="J1782" t="s">
        <v>18</v>
      </c>
      <c r="K1782">
        <v>4195.1899999999996</v>
      </c>
      <c r="L1782">
        <v>894.92</v>
      </c>
      <c r="M1782" t="s">
        <v>19</v>
      </c>
      <c r="N1782">
        <v>0.21332049323153399</v>
      </c>
      <c r="O1782" t="s">
        <v>11351</v>
      </c>
      <c r="P1782" t="s">
        <v>11354</v>
      </c>
      <c r="R1782" t="s">
        <v>11353</v>
      </c>
      <c r="S1782">
        <f>IF(SalesData[[#This Row],[Return Status]]="Returned",1,0)</f>
        <v>0</v>
      </c>
      <c r="U1782" s="2">
        <f>EOMONTH(SalesData[[#This Row],[Order Date]],0)</f>
        <v>45016</v>
      </c>
      <c r="V1782" s="9" t="str">
        <f>"Q"&amp;INT((MONTH(SalesData[[#This Row],[Order Date]])+2)/3)&amp;"-"&amp;YEAR(SalesData[[#This Row],[Order Date]])</f>
        <v>Q1-2023</v>
      </c>
    </row>
    <row r="1783" spans="1:22" x14ac:dyDescent="0.35">
      <c r="A1783" t="s">
        <v>1924</v>
      </c>
      <c r="B1783" s="1">
        <v>44994</v>
      </c>
      <c r="C1783" t="s">
        <v>67</v>
      </c>
      <c r="D1783" t="s">
        <v>80</v>
      </c>
      <c r="E1783">
        <v>3583492638</v>
      </c>
      <c r="F1783" t="s">
        <v>181</v>
      </c>
      <c r="G1783" t="s">
        <v>54</v>
      </c>
      <c r="H1783" t="s">
        <v>55</v>
      </c>
      <c r="I1783" t="s">
        <v>31</v>
      </c>
      <c r="J1783" t="s">
        <v>43</v>
      </c>
      <c r="K1783">
        <v>3052.85</v>
      </c>
      <c r="L1783">
        <v>135.29</v>
      </c>
      <c r="M1783" t="s">
        <v>43</v>
      </c>
      <c r="N1783">
        <v>4.4315967047185399E-2</v>
      </c>
      <c r="O1783" t="s">
        <v>11351</v>
      </c>
      <c r="P1783" t="s">
        <v>11356</v>
      </c>
      <c r="R1783" t="s">
        <v>11353</v>
      </c>
      <c r="S1783">
        <f>IF(SalesData[[#This Row],[Return Status]]="Returned",1,0)</f>
        <v>0</v>
      </c>
      <c r="U1783" s="2">
        <f>EOMONTH(SalesData[[#This Row],[Order Date]],0)</f>
        <v>45016</v>
      </c>
      <c r="V1783" s="9" t="str">
        <f>"Q"&amp;INT((MONTH(SalesData[[#This Row],[Order Date]])+2)/3)&amp;"-"&amp;YEAR(SalesData[[#This Row],[Order Date]])</f>
        <v>Q1-2023</v>
      </c>
    </row>
    <row r="1784" spans="1:22" x14ac:dyDescent="0.35">
      <c r="A1784" t="s">
        <v>1925</v>
      </c>
      <c r="B1784" s="1">
        <v>44997</v>
      </c>
      <c r="C1784" t="s">
        <v>111</v>
      </c>
      <c r="D1784" t="s">
        <v>39</v>
      </c>
      <c r="E1784">
        <v>2834638916</v>
      </c>
      <c r="F1784" t="s">
        <v>163</v>
      </c>
      <c r="G1784" t="s">
        <v>164</v>
      </c>
      <c r="H1784" t="s">
        <v>165</v>
      </c>
      <c r="I1784" t="s">
        <v>36</v>
      </c>
      <c r="J1784" t="s">
        <v>62</v>
      </c>
      <c r="K1784">
        <v>1841.08</v>
      </c>
      <c r="L1784">
        <v>64.45</v>
      </c>
      <c r="M1784" t="s">
        <v>62</v>
      </c>
      <c r="N1784">
        <v>3.5006626545288598E-2</v>
      </c>
      <c r="O1784" t="s">
        <v>11351</v>
      </c>
      <c r="P1784" t="s">
        <v>11356</v>
      </c>
      <c r="R1784" t="s">
        <v>11353</v>
      </c>
      <c r="S1784">
        <f>IF(SalesData[[#This Row],[Return Status]]="Returned",1,0)</f>
        <v>0</v>
      </c>
      <c r="U1784" s="2">
        <f>EOMONTH(SalesData[[#This Row],[Order Date]],0)</f>
        <v>45016</v>
      </c>
      <c r="V1784" s="9" t="str">
        <f>"Q"&amp;INT((MONTH(SalesData[[#This Row],[Order Date]])+2)/3)&amp;"-"&amp;YEAR(SalesData[[#This Row],[Order Date]])</f>
        <v>Q1-2023</v>
      </c>
    </row>
    <row r="1785" spans="1:22" x14ac:dyDescent="0.35">
      <c r="A1785" t="s">
        <v>1926</v>
      </c>
      <c r="B1785" s="1">
        <v>44990</v>
      </c>
      <c r="C1785" t="s">
        <v>92</v>
      </c>
      <c r="D1785" t="s">
        <v>72</v>
      </c>
      <c r="E1785">
        <v>1679520279</v>
      </c>
      <c r="F1785" t="s">
        <v>116</v>
      </c>
      <c r="G1785" t="s">
        <v>74</v>
      </c>
      <c r="H1785" t="s">
        <v>75</v>
      </c>
      <c r="I1785" t="s">
        <v>36</v>
      </c>
      <c r="J1785" t="s">
        <v>61</v>
      </c>
      <c r="K1785">
        <v>4051.78</v>
      </c>
      <c r="L1785">
        <v>736.83</v>
      </c>
      <c r="M1785" t="s">
        <v>62</v>
      </c>
      <c r="N1785">
        <v>0.18185340763812399</v>
      </c>
      <c r="O1785" t="s">
        <v>11351</v>
      </c>
      <c r="P1785" t="s">
        <v>11352</v>
      </c>
      <c r="Q1785" t="s">
        <v>11364</v>
      </c>
      <c r="R1785" t="s">
        <v>11360</v>
      </c>
      <c r="S1785">
        <f>IF(SalesData[[#This Row],[Return Status]]="Returned",1,0)</f>
        <v>1</v>
      </c>
      <c r="T1785">
        <v>2420.2800000000002</v>
      </c>
      <c r="U1785" s="2">
        <f>EOMONTH(SalesData[[#This Row],[Order Date]],0)</f>
        <v>45016</v>
      </c>
      <c r="V1785" s="9" t="str">
        <f>"Q"&amp;INT((MONTH(SalesData[[#This Row],[Order Date]])+2)/3)&amp;"-"&amp;YEAR(SalesData[[#This Row],[Order Date]])</f>
        <v>Q1-2023</v>
      </c>
    </row>
    <row r="1786" spans="1:22" x14ac:dyDescent="0.35">
      <c r="A1786" t="s">
        <v>1927</v>
      </c>
      <c r="B1786" s="1">
        <v>44993</v>
      </c>
      <c r="C1786" t="s">
        <v>106</v>
      </c>
      <c r="D1786" t="s">
        <v>39</v>
      </c>
      <c r="E1786">
        <v>4940092628</v>
      </c>
      <c r="F1786" t="s">
        <v>163</v>
      </c>
      <c r="G1786" t="s">
        <v>164</v>
      </c>
      <c r="H1786" t="s">
        <v>165</v>
      </c>
      <c r="I1786" t="s">
        <v>36</v>
      </c>
      <c r="J1786" t="s">
        <v>42</v>
      </c>
      <c r="K1786">
        <v>3290.79</v>
      </c>
      <c r="L1786">
        <v>975.94</v>
      </c>
      <c r="M1786" t="s">
        <v>43</v>
      </c>
      <c r="N1786">
        <v>0.29656708571498003</v>
      </c>
      <c r="O1786" t="s">
        <v>11351</v>
      </c>
      <c r="P1786" t="s">
        <v>11354</v>
      </c>
      <c r="R1786" t="s">
        <v>11353</v>
      </c>
      <c r="S1786">
        <f>IF(SalesData[[#This Row],[Return Status]]="Returned",1,0)</f>
        <v>0</v>
      </c>
      <c r="U1786" s="2">
        <f>EOMONTH(SalesData[[#This Row],[Order Date]],0)</f>
        <v>45016</v>
      </c>
      <c r="V1786" s="9" t="str">
        <f>"Q"&amp;INT((MONTH(SalesData[[#This Row],[Order Date]])+2)/3)&amp;"-"&amp;YEAR(SalesData[[#This Row],[Order Date]])</f>
        <v>Q1-2023</v>
      </c>
    </row>
    <row r="1787" spans="1:22" x14ac:dyDescent="0.35">
      <c r="A1787" t="s">
        <v>1928</v>
      </c>
      <c r="B1787" s="1">
        <v>44987</v>
      </c>
      <c r="C1787" t="s">
        <v>184</v>
      </c>
      <c r="D1787" t="s">
        <v>72</v>
      </c>
      <c r="E1787">
        <v>3575292555</v>
      </c>
      <c r="F1787" t="s">
        <v>107</v>
      </c>
      <c r="G1787" t="s">
        <v>11362</v>
      </c>
      <c r="H1787" t="s">
        <v>11357</v>
      </c>
      <c r="I1787" t="s">
        <v>17</v>
      </c>
      <c r="J1787" t="s">
        <v>43</v>
      </c>
      <c r="K1787">
        <v>2133.25</v>
      </c>
      <c r="L1787">
        <v>409.46</v>
      </c>
      <c r="M1787" t="s">
        <v>43</v>
      </c>
      <c r="N1787">
        <v>0.191941872729404</v>
      </c>
      <c r="O1787" t="s">
        <v>11351</v>
      </c>
      <c r="P1787" t="s">
        <v>11352</v>
      </c>
      <c r="R1787" t="s">
        <v>11353</v>
      </c>
      <c r="S1787">
        <f>IF(SalesData[[#This Row],[Return Status]]="Returned",1,0)</f>
        <v>0</v>
      </c>
      <c r="U1787" s="2">
        <f>EOMONTH(SalesData[[#This Row],[Order Date]],0)</f>
        <v>45016</v>
      </c>
      <c r="V1787" s="9" t="str">
        <f>"Q"&amp;INT((MONTH(SalesData[[#This Row],[Order Date]])+2)/3)&amp;"-"&amp;YEAR(SalesData[[#This Row],[Order Date]])</f>
        <v>Q1-2023</v>
      </c>
    </row>
    <row r="1788" spans="1:22" x14ac:dyDescent="0.35">
      <c r="A1788" t="s">
        <v>1929</v>
      </c>
      <c r="B1788" s="1">
        <v>45013</v>
      </c>
      <c r="C1788" t="s">
        <v>57</v>
      </c>
      <c r="D1788" t="s">
        <v>145</v>
      </c>
      <c r="E1788">
        <v>4947002519</v>
      </c>
      <c r="F1788" t="s">
        <v>28</v>
      </c>
      <c r="G1788" t="s">
        <v>29</v>
      </c>
      <c r="H1788" t="s">
        <v>11357</v>
      </c>
      <c r="I1788" t="s">
        <v>31</v>
      </c>
      <c r="J1788" t="s">
        <v>61</v>
      </c>
      <c r="K1788">
        <v>1555.16</v>
      </c>
      <c r="L1788">
        <v>159.74</v>
      </c>
      <c r="M1788" t="s">
        <v>62</v>
      </c>
      <c r="N1788">
        <v>0.10271611924175</v>
      </c>
      <c r="O1788" t="s">
        <v>11351</v>
      </c>
      <c r="P1788" t="s">
        <v>11352</v>
      </c>
      <c r="Q1788" t="s">
        <v>11363</v>
      </c>
      <c r="R1788" t="s">
        <v>11360</v>
      </c>
      <c r="S1788">
        <f>IF(SalesData[[#This Row],[Return Status]]="Returned",1,0)</f>
        <v>1</v>
      </c>
      <c r="T1788">
        <v>2788.38</v>
      </c>
      <c r="U1788" s="2">
        <f>EOMONTH(SalesData[[#This Row],[Order Date]],0)</f>
        <v>45016</v>
      </c>
      <c r="V1788" s="9" t="str">
        <f>"Q"&amp;INT((MONTH(SalesData[[#This Row],[Order Date]])+2)/3)&amp;"-"&amp;YEAR(SalesData[[#This Row],[Order Date]])</f>
        <v>Q1-2023</v>
      </c>
    </row>
    <row r="1789" spans="1:22" x14ac:dyDescent="0.35">
      <c r="A1789" t="s">
        <v>1930</v>
      </c>
      <c r="B1789" s="1">
        <v>45009</v>
      </c>
      <c r="C1789" t="s">
        <v>124</v>
      </c>
      <c r="D1789" t="s">
        <v>39</v>
      </c>
      <c r="E1789">
        <v>6308357289</v>
      </c>
      <c r="F1789" t="s">
        <v>129</v>
      </c>
      <c r="G1789" t="s">
        <v>11371</v>
      </c>
      <c r="H1789" t="s">
        <v>55</v>
      </c>
      <c r="I1789" t="s">
        <v>31</v>
      </c>
      <c r="J1789" t="s">
        <v>42</v>
      </c>
      <c r="K1789">
        <v>1264.23</v>
      </c>
      <c r="L1789">
        <v>256.70999999999998</v>
      </c>
      <c r="M1789" t="s">
        <v>43</v>
      </c>
      <c r="N1789">
        <v>0.20305640587551299</v>
      </c>
      <c r="O1789" t="s">
        <v>11351</v>
      </c>
      <c r="P1789" t="s">
        <v>11354</v>
      </c>
      <c r="R1789" t="s">
        <v>11353</v>
      </c>
      <c r="S1789">
        <f>IF(SalesData[[#This Row],[Return Status]]="Returned",1,0)</f>
        <v>0</v>
      </c>
      <c r="U1789" s="2">
        <f>EOMONTH(SalesData[[#This Row],[Order Date]],0)</f>
        <v>45016</v>
      </c>
      <c r="V1789" s="9" t="str">
        <f>"Q"&amp;INT((MONTH(SalesData[[#This Row],[Order Date]])+2)/3)&amp;"-"&amp;YEAR(SalesData[[#This Row],[Order Date]])</f>
        <v>Q1-2023</v>
      </c>
    </row>
    <row r="1790" spans="1:22" x14ac:dyDescent="0.35">
      <c r="A1790" t="s">
        <v>1931</v>
      </c>
      <c r="B1790" s="1">
        <v>44989</v>
      </c>
      <c r="C1790" t="s">
        <v>176</v>
      </c>
      <c r="D1790" t="s">
        <v>145</v>
      </c>
      <c r="E1790">
        <v>2305975733</v>
      </c>
      <c r="F1790" t="s">
        <v>14</v>
      </c>
      <c r="G1790" t="s">
        <v>15</v>
      </c>
      <c r="H1790" t="s">
        <v>16</v>
      </c>
      <c r="I1790" t="s">
        <v>17</v>
      </c>
      <c r="J1790" t="s">
        <v>62</v>
      </c>
      <c r="K1790">
        <v>1812.4</v>
      </c>
      <c r="L1790">
        <v>229.18</v>
      </c>
      <c r="M1790" t="s">
        <v>62</v>
      </c>
      <c r="N1790">
        <v>0.12645111454425101</v>
      </c>
      <c r="O1790" t="s">
        <v>11351</v>
      </c>
      <c r="P1790" t="s">
        <v>11352</v>
      </c>
      <c r="R1790" t="s">
        <v>11353</v>
      </c>
      <c r="S1790">
        <f>IF(SalesData[[#This Row],[Return Status]]="Returned",1,0)</f>
        <v>0</v>
      </c>
      <c r="T1790">
        <v>2085.91</v>
      </c>
      <c r="U1790" s="2">
        <f>EOMONTH(SalesData[[#This Row],[Order Date]],0)</f>
        <v>45016</v>
      </c>
      <c r="V1790" s="9" t="str">
        <f>"Q"&amp;INT((MONTH(SalesData[[#This Row],[Order Date]])+2)/3)&amp;"-"&amp;YEAR(SalesData[[#This Row],[Order Date]])</f>
        <v>Q1-2023</v>
      </c>
    </row>
    <row r="1791" spans="1:22" x14ac:dyDescent="0.35">
      <c r="A1791" t="s">
        <v>1932</v>
      </c>
      <c r="B1791" s="1">
        <v>45013</v>
      </c>
      <c r="C1791" t="s">
        <v>38</v>
      </c>
      <c r="D1791" t="s">
        <v>80</v>
      </c>
      <c r="E1791">
        <v>4878264871</v>
      </c>
      <c r="F1791" t="s">
        <v>172</v>
      </c>
      <c r="G1791" t="s">
        <v>11367</v>
      </c>
      <c r="H1791" t="s">
        <v>121</v>
      </c>
      <c r="I1791" t="s">
        <v>17</v>
      </c>
      <c r="J1791" t="s">
        <v>61</v>
      </c>
      <c r="K1791">
        <v>2037.94</v>
      </c>
      <c r="L1791">
        <v>206.96</v>
      </c>
      <c r="M1791" t="s">
        <v>62</v>
      </c>
      <c r="N1791">
        <v>0.10155352954454</v>
      </c>
      <c r="O1791" t="s">
        <v>11351</v>
      </c>
      <c r="P1791" t="s">
        <v>11352</v>
      </c>
      <c r="R1791" t="s">
        <v>11353</v>
      </c>
      <c r="S1791">
        <f>IF(SalesData[[#This Row],[Return Status]]="Returned",1,0)</f>
        <v>0</v>
      </c>
      <c r="U1791" s="2">
        <f>EOMONTH(SalesData[[#This Row],[Order Date]],0)</f>
        <v>45016</v>
      </c>
      <c r="V1791" s="9" t="str">
        <f>"Q"&amp;INT((MONTH(SalesData[[#This Row],[Order Date]])+2)/3)&amp;"-"&amp;YEAR(SalesData[[#This Row],[Order Date]])</f>
        <v>Q1-2023</v>
      </c>
    </row>
    <row r="1792" spans="1:22" x14ac:dyDescent="0.35">
      <c r="A1792" t="s">
        <v>1933</v>
      </c>
      <c r="B1792" s="1">
        <v>45010</v>
      </c>
      <c r="C1792" t="s">
        <v>132</v>
      </c>
      <c r="D1792" t="s">
        <v>72</v>
      </c>
      <c r="E1792">
        <v>4704145056</v>
      </c>
      <c r="F1792" t="s">
        <v>40</v>
      </c>
      <c r="G1792" t="s">
        <v>11358</v>
      </c>
      <c r="H1792" t="s">
        <v>11357</v>
      </c>
      <c r="I1792" t="s">
        <v>31</v>
      </c>
      <c r="J1792" t="s">
        <v>42</v>
      </c>
      <c r="K1792">
        <v>3250.82</v>
      </c>
      <c r="L1792">
        <v>846</v>
      </c>
      <c r="M1792" t="s">
        <v>43</v>
      </c>
      <c r="N1792">
        <v>0.26024203124134798</v>
      </c>
      <c r="O1792" t="s">
        <v>11351</v>
      </c>
      <c r="P1792" t="s">
        <v>11354</v>
      </c>
      <c r="R1792" t="s">
        <v>11353</v>
      </c>
      <c r="S1792">
        <f>IF(SalesData[[#This Row],[Return Status]]="Returned",1,0)</f>
        <v>0</v>
      </c>
      <c r="U1792" s="2">
        <f>EOMONTH(SalesData[[#This Row],[Order Date]],0)</f>
        <v>45016</v>
      </c>
      <c r="V1792" s="9" t="str">
        <f>"Q"&amp;INT((MONTH(SalesData[[#This Row],[Order Date]])+2)/3)&amp;"-"&amp;YEAR(SalesData[[#This Row],[Order Date]])</f>
        <v>Q1-2023</v>
      </c>
    </row>
    <row r="1793" spans="1:22" x14ac:dyDescent="0.35">
      <c r="A1793" t="s">
        <v>1934</v>
      </c>
      <c r="B1793" s="1">
        <v>44991</v>
      </c>
      <c r="C1793" t="s">
        <v>52</v>
      </c>
      <c r="D1793" t="s">
        <v>27</v>
      </c>
      <c r="E1793">
        <v>5942298133</v>
      </c>
      <c r="F1793" t="s">
        <v>81</v>
      </c>
      <c r="G1793" t="s">
        <v>11374</v>
      </c>
      <c r="H1793" t="s">
        <v>11357</v>
      </c>
      <c r="I1793" t="s">
        <v>36</v>
      </c>
      <c r="J1793" t="s">
        <v>19</v>
      </c>
      <c r="K1793">
        <v>4238.79</v>
      </c>
      <c r="L1793">
        <v>1146.22</v>
      </c>
      <c r="M1793" t="s">
        <v>19</v>
      </c>
      <c r="N1793">
        <v>0.27041207514408599</v>
      </c>
      <c r="O1793" t="s">
        <v>11351</v>
      </c>
      <c r="P1793" t="s">
        <v>11354</v>
      </c>
      <c r="Q1793" t="s">
        <v>11373</v>
      </c>
      <c r="R1793" t="s">
        <v>11360</v>
      </c>
      <c r="S1793">
        <f>IF(SalesData[[#This Row],[Return Status]]="Returned",1,0)</f>
        <v>1</v>
      </c>
      <c r="U1793" s="2">
        <f>EOMONTH(SalesData[[#This Row],[Order Date]],0)</f>
        <v>45016</v>
      </c>
      <c r="V1793" s="9" t="str">
        <f>"Q"&amp;INT((MONTH(SalesData[[#This Row],[Order Date]])+2)/3)&amp;"-"&amp;YEAR(SalesData[[#This Row],[Order Date]])</f>
        <v>Q1-2023</v>
      </c>
    </row>
    <row r="1794" spans="1:22" x14ac:dyDescent="0.35">
      <c r="A1794" t="s">
        <v>1935</v>
      </c>
      <c r="B1794" s="1">
        <v>45004</v>
      </c>
      <c r="C1794" t="s">
        <v>12</v>
      </c>
      <c r="D1794" t="s">
        <v>80</v>
      </c>
      <c r="E1794">
        <v>489098592</v>
      </c>
      <c r="F1794" t="s">
        <v>73</v>
      </c>
      <c r="G1794" t="s">
        <v>74</v>
      </c>
      <c r="H1794" t="s">
        <v>75</v>
      </c>
      <c r="I1794" t="s">
        <v>36</v>
      </c>
      <c r="J1794" t="s">
        <v>19</v>
      </c>
      <c r="K1794">
        <v>2362.2399999999998</v>
      </c>
      <c r="L1794">
        <v>707.92</v>
      </c>
      <c r="M1794" t="s">
        <v>19</v>
      </c>
      <c r="N1794">
        <v>0.29968165808723901</v>
      </c>
      <c r="O1794" t="s">
        <v>11351</v>
      </c>
      <c r="P1794" t="s">
        <v>11354</v>
      </c>
      <c r="R1794" t="s">
        <v>11353</v>
      </c>
      <c r="S1794">
        <f>IF(SalesData[[#This Row],[Return Status]]="Returned",1,0)</f>
        <v>0</v>
      </c>
      <c r="T1794">
        <v>2420.2800000000002</v>
      </c>
      <c r="U1794" s="2">
        <f>EOMONTH(SalesData[[#This Row],[Order Date]],0)</f>
        <v>45016</v>
      </c>
      <c r="V1794" s="9" t="str">
        <f>"Q"&amp;INT((MONTH(SalesData[[#This Row],[Order Date]])+2)/3)&amp;"-"&amp;YEAR(SalesData[[#This Row],[Order Date]])</f>
        <v>Q1-2023</v>
      </c>
    </row>
    <row r="1795" spans="1:22" x14ac:dyDescent="0.35">
      <c r="A1795" t="s">
        <v>1936</v>
      </c>
      <c r="B1795" s="1">
        <v>45009</v>
      </c>
      <c r="C1795" t="s">
        <v>92</v>
      </c>
      <c r="D1795" t="s">
        <v>80</v>
      </c>
      <c r="E1795">
        <v>1877645808</v>
      </c>
      <c r="F1795" t="s">
        <v>22</v>
      </c>
      <c r="G1795" t="s">
        <v>23</v>
      </c>
      <c r="H1795" t="s">
        <v>24</v>
      </c>
      <c r="I1795" t="s">
        <v>17</v>
      </c>
      <c r="J1795" t="s">
        <v>65</v>
      </c>
      <c r="K1795">
        <v>829.57</v>
      </c>
      <c r="L1795">
        <v>39.97</v>
      </c>
      <c r="M1795" t="s">
        <v>65</v>
      </c>
      <c r="N1795">
        <v>4.8181588051641203E-2</v>
      </c>
      <c r="O1795" t="s">
        <v>11355</v>
      </c>
      <c r="P1795" t="s">
        <v>11356</v>
      </c>
      <c r="Q1795" t="s">
        <v>11359</v>
      </c>
      <c r="R1795" t="s">
        <v>11360</v>
      </c>
      <c r="S1795">
        <f>IF(SalesData[[#This Row],[Return Status]]="Returned",1,0)</f>
        <v>1</v>
      </c>
      <c r="T1795">
        <v>2821.33</v>
      </c>
      <c r="U1795" s="2">
        <f>EOMONTH(SalesData[[#This Row],[Order Date]],0)</f>
        <v>45016</v>
      </c>
      <c r="V1795" s="9" t="str">
        <f>"Q"&amp;INT((MONTH(SalesData[[#This Row],[Order Date]])+2)/3)&amp;"-"&amp;YEAR(SalesData[[#This Row],[Order Date]])</f>
        <v>Q1-2023</v>
      </c>
    </row>
    <row r="1796" spans="1:22" x14ac:dyDescent="0.35">
      <c r="A1796" t="s">
        <v>1937</v>
      </c>
      <c r="B1796" s="1">
        <v>44987</v>
      </c>
      <c r="C1796" t="s">
        <v>149</v>
      </c>
      <c r="D1796" t="s">
        <v>13</v>
      </c>
      <c r="E1796">
        <v>2605574028</v>
      </c>
      <c r="F1796" t="s">
        <v>137</v>
      </c>
      <c r="G1796" t="s">
        <v>34</v>
      </c>
      <c r="H1796" t="s">
        <v>35</v>
      </c>
      <c r="I1796" t="s">
        <v>36</v>
      </c>
      <c r="J1796" t="s">
        <v>19</v>
      </c>
      <c r="K1796">
        <v>2128.83</v>
      </c>
      <c r="L1796">
        <v>248.37</v>
      </c>
      <c r="M1796" t="s">
        <v>19</v>
      </c>
      <c r="N1796">
        <v>0.116669719987035</v>
      </c>
      <c r="O1796" t="s">
        <v>11351</v>
      </c>
      <c r="P1796" t="s">
        <v>11352</v>
      </c>
      <c r="R1796" t="s">
        <v>11353</v>
      </c>
      <c r="S1796">
        <f>IF(SalesData[[#This Row],[Return Status]]="Returned",1,0)</f>
        <v>0</v>
      </c>
      <c r="U1796" s="2">
        <f>EOMONTH(SalesData[[#This Row],[Order Date]],0)</f>
        <v>45016</v>
      </c>
      <c r="V1796" s="9" t="str">
        <f>"Q"&amp;INT((MONTH(SalesData[[#This Row],[Order Date]])+2)/3)&amp;"-"&amp;YEAR(SalesData[[#This Row],[Order Date]])</f>
        <v>Q1-2023</v>
      </c>
    </row>
    <row r="1797" spans="1:22" x14ac:dyDescent="0.35">
      <c r="A1797" t="s">
        <v>1938</v>
      </c>
      <c r="B1797" s="1">
        <v>44994</v>
      </c>
      <c r="C1797" t="s">
        <v>45</v>
      </c>
      <c r="D1797" t="s">
        <v>99</v>
      </c>
      <c r="E1797">
        <v>7318359412</v>
      </c>
      <c r="F1797" t="s">
        <v>133</v>
      </c>
      <c r="G1797" t="s">
        <v>89</v>
      </c>
      <c r="H1797" t="s">
        <v>90</v>
      </c>
      <c r="I1797" t="s">
        <v>31</v>
      </c>
      <c r="J1797" t="s">
        <v>43</v>
      </c>
      <c r="K1797">
        <v>1025.07</v>
      </c>
      <c r="L1797">
        <v>255.19</v>
      </c>
      <c r="M1797" t="s">
        <v>43</v>
      </c>
      <c r="N1797">
        <v>0.248948852273503</v>
      </c>
      <c r="O1797" t="s">
        <v>11351</v>
      </c>
      <c r="P1797" t="s">
        <v>11354</v>
      </c>
      <c r="Q1797" t="s">
        <v>11366</v>
      </c>
      <c r="R1797" t="s">
        <v>11360</v>
      </c>
      <c r="S1797">
        <f>IF(SalesData[[#This Row],[Return Status]]="Returned",1,0)</f>
        <v>1</v>
      </c>
      <c r="T1797">
        <v>207.68</v>
      </c>
      <c r="U1797" s="2">
        <f>EOMONTH(SalesData[[#This Row],[Order Date]],0)</f>
        <v>45016</v>
      </c>
      <c r="V1797" s="9" t="str">
        <f>"Q"&amp;INT((MONTH(SalesData[[#This Row],[Order Date]])+2)/3)&amp;"-"&amp;YEAR(SalesData[[#This Row],[Order Date]])</f>
        <v>Q1-2023</v>
      </c>
    </row>
    <row r="1798" spans="1:22" x14ac:dyDescent="0.35">
      <c r="A1798" t="s">
        <v>1939</v>
      </c>
      <c r="B1798" s="1">
        <v>44994</v>
      </c>
      <c r="C1798" t="s">
        <v>111</v>
      </c>
      <c r="D1798" t="s">
        <v>13</v>
      </c>
      <c r="E1798">
        <v>6274351492</v>
      </c>
      <c r="F1798" t="s">
        <v>58</v>
      </c>
      <c r="G1798" t="s">
        <v>59</v>
      </c>
      <c r="H1798" t="s">
        <v>60</v>
      </c>
      <c r="I1798" t="s">
        <v>31</v>
      </c>
      <c r="J1798" t="s">
        <v>19</v>
      </c>
      <c r="K1798">
        <v>1043.56</v>
      </c>
      <c r="L1798">
        <v>162.22999999999999</v>
      </c>
      <c r="M1798" t="s">
        <v>19</v>
      </c>
      <c r="N1798">
        <v>0.15545823910460299</v>
      </c>
      <c r="O1798" t="s">
        <v>11351</v>
      </c>
      <c r="P1798" t="s">
        <v>11352</v>
      </c>
      <c r="R1798" t="s">
        <v>11353</v>
      </c>
      <c r="S1798">
        <f>IF(SalesData[[#This Row],[Return Status]]="Returned",1,0)</f>
        <v>0</v>
      </c>
      <c r="T1798">
        <v>2183.56</v>
      </c>
      <c r="U1798" s="2">
        <f>EOMONTH(SalesData[[#This Row],[Order Date]],0)</f>
        <v>45016</v>
      </c>
      <c r="V1798" s="9" t="str">
        <f>"Q"&amp;INT((MONTH(SalesData[[#This Row],[Order Date]])+2)/3)&amp;"-"&amp;YEAR(SalesData[[#This Row],[Order Date]])</f>
        <v>Q1-2023</v>
      </c>
    </row>
    <row r="1799" spans="1:22" x14ac:dyDescent="0.35">
      <c r="A1799" t="s">
        <v>1940</v>
      </c>
      <c r="B1799" s="1">
        <v>44992</v>
      </c>
      <c r="C1799" t="s">
        <v>12</v>
      </c>
      <c r="D1799" t="s">
        <v>39</v>
      </c>
      <c r="E1799">
        <v>6344334602</v>
      </c>
      <c r="F1799" t="s">
        <v>114</v>
      </c>
      <c r="G1799" t="s">
        <v>59</v>
      </c>
      <c r="H1799" t="s">
        <v>60</v>
      </c>
      <c r="I1799" t="s">
        <v>31</v>
      </c>
      <c r="J1799" t="s">
        <v>65</v>
      </c>
      <c r="K1799">
        <v>387.71</v>
      </c>
      <c r="L1799">
        <v>53.87</v>
      </c>
      <c r="M1799" t="s">
        <v>65</v>
      </c>
      <c r="N1799">
        <v>0.13894405612442301</v>
      </c>
      <c r="O1799" t="s">
        <v>11361</v>
      </c>
      <c r="P1799" t="s">
        <v>11352</v>
      </c>
      <c r="R1799" t="s">
        <v>11353</v>
      </c>
      <c r="S1799">
        <f>IF(SalesData[[#This Row],[Return Status]]="Returned",1,0)</f>
        <v>0</v>
      </c>
      <c r="T1799">
        <v>2183.56</v>
      </c>
      <c r="U1799" s="2">
        <f>EOMONTH(SalesData[[#This Row],[Order Date]],0)</f>
        <v>45016</v>
      </c>
      <c r="V1799" s="9" t="str">
        <f>"Q"&amp;INT((MONTH(SalesData[[#This Row],[Order Date]])+2)/3)&amp;"-"&amp;YEAR(SalesData[[#This Row],[Order Date]])</f>
        <v>Q1-2023</v>
      </c>
    </row>
    <row r="1800" spans="1:22" x14ac:dyDescent="0.35">
      <c r="A1800" t="s">
        <v>1941</v>
      </c>
      <c r="B1800" s="1">
        <v>45010</v>
      </c>
      <c r="C1800" t="s">
        <v>144</v>
      </c>
      <c r="D1800" t="s">
        <v>13</v>
      </c>
      <c r="E1800">
        <v>4351723685</v>
      </c>
      <c r="F1800" t="s">
        <v>206</v>
      </c>
      <c r="G1800" t="s">
        <v>89</v>
      </c>
      <c r="H1800" t="s">
        <v>90</v>
      </c>
      <c r="I1800" t="s">
        <v>31</v>
      </c>
      <c r="J1800" t="s">
        <v>18</v>
      </c>
      <c r="K1800">
        <v>863.97</v>
      </c>
      <c r="L1800">
        <v>37.880000000000003</v>
      </c>
      <c r="M1800" t="s">
        <v>19</v>
      </c>
      <c r="N1800">
        <v>4.3844114957695302E-2</v>
      </c>
      <c r="O1800" t="s">
        <v>11355</v>
      </c>
      <c r="P1800" t="s">
        <v>11356</v>
      </c>
      <c r="R1800" t="s">
        <v>11353</v>
      </c>
      <c r="S1800">
        <f>IF(SalesData[[#This Row],[Return Status]]="Returned",1,0)</f>
        <v>0</v>
      </c>
      <c r="T1800">
        <v>207.68</v>
      </c>
      <c r="U1800" s="2">
        <f>EOMONTH(SalesData[[#This Row],[Order Date]],0)</f>
        <v>45016</v>
      </c>
      <c r="V1800" s="9" t="str">
        <f>"Q"&amp;INT((MONTH(SalesData[[#This Row],[Order Date]])+2)/3)&amp;"-"&amp;YEAR(SalesData[[#This Row],[Order Date]])</f>
        <v>Q1-2023</v>
      </c>
    </row>
    <row r="1801" spans="1:22" x14ac:dyDescent="0.35">
      <c r="A1801" t="s">
        <v>1942</v>
      </c>
      <c r="B1801" s="1">
        <v>45002</v>
      </c>
      <c r="C1801" t="s">
        <v>94</v>
      </c>
      <c r="D1801" t="s">
        <v>46</v>
      </c>
      <c r="E1801">
        <v>5530611390</v>
      </c>
      <c r="F1801" t="s">
        <v>357</v>
      </c>
      <c r="G1801" t="s">
        <v>164</v>
      </c>
      <c r="H1801" t="s">
        <v>165</v>
      </c>
      <c r="I1801" t="s">
        <v>36</v>
      </c>
      <c r="J1801" t="s">
        <v>19</v>
      </c>
      <c r="K1801">
        <v>2376.89</v>
      </c>
      <c r="L1801">
        <v>614.01</v>
      </c>
      <c r="M1801" t="s">
        <v>19</v>
      </c>
      <c r="N1801">
        <v>0.25832495403657701</v>
      </c>
      <c r="O1801" t="s">
        <v>11351</v>
      </c>
      <c r="P1801" t="s">
        <v>11354</v>
      </c>
      <c r="R1801" t="s">
        <v>11353</v>
      </c>
      <c r="S1801">
        <f>IF(SalesData[[#This Row],[Return Status]]="Returned",1,0)</f>
        <v>0</v>
      </c>
      <c r="U1801" s="2">
        <f>EOMONTH(SalesData[[#This Row],[Order Date]],0)</f>
        <v>45016</v>
      </c>
      <c r="V1801" s="9" t="str">
        <f>"Q"&amp;INT((MONTH(SalesData[[#This Row],[Order Date]])+2)/3)&amp;"-"&amp;YEAR(SalesData[[#This Row],[Order Date]])</f>
        <v>Q1-2023</v>
      </c>
    </row>
    <row r="1802" spans="1:22" x14ac:dyDescent="0.35">
      <c r="A1802" t="s">
        <v>1943</v>
      </c>
      <c r="B1802" s="1">
        <v>45010</v>
      </c>
      <c r="C1802" t="s">
        <v>176</v>
      </c>
      <c r="D1802" t="s">
        <v>99</v>
      </c>
      <c r="E1802">
        <v>3555638598</v>
      </c>
      <c r="F1802" t="s">
        <v>14</v>
      </c>
      <c r="G1802" t="s">
        <v>15</v>
      </c>
      <c r="H1802" t="s">
        <v>16</v>
      </c>
      <c r="I1802" t="s">
        <v>17</v>
      </c>
      <c r="J1802" t="s">
        <v>19</v>
      </c>
      <c r="K1802">
        <v>1499.5</v>
      </c>
      <c r="L1802">
        <v>364.91</v>
      </c>
      <c r="M1802" t="s">
        <v>19</v>
      </c>
      <c r="N1802">
        <v>0.243354451483828</v>
      </c>
      <c r="O1802" t="s">
        <v>11351</v>
      </c>
      <c r="P1802" t="s">
        <v>11354</v>
      </c>
      <c r="R1802" t="s">
        <v>11353</v>
      </c>
      <c r="S1802">
        <f>IF(SalesData[[#This Row],[Return Status]]="Returned",1,0)</f>
        <v>0</v>
      </c>
      <c r="T1802">
        <v>2085.91</v>
      </c>
      <c r="U1802" s="2">
        <f>EOMONTH(SalesData[[#This Row],[Order Date]],0)</f>
        <v>45016</v>
      </c>
      <c r="V1802" s="9" t="str">
        <f>"Q"&amp;INT((MONTH(SalesData[[#This Row],[Order Date]])+2)/3)&amp;"-"&amp;YEAR(SalesData[[#This Row],[Order Date]])</f>
        <v>Q1-2023</v>
      </c>
    </row>
    <row r="1803" spans="1:22" x14ac:dyDescent="0.35">
      <c r="A1803" t="s">
        <v>1944</v>
      </c>
      <c r="B1803" s="1">
        <v>45002</v>
      </c>
      <c r="C1803" t="s">
        <v>111</v>
      </c>
      <c r="D1803" t="s">
        <v>99</v>
      </c>
      <c r="E1803">
        <v>8079266094</v>
      </c>
      <c r="F1803" t="s">
        <v>116</v>
      </c>
      <c r="G1803" t="s">
        <v>74</v>
      </c>
      <c r="H1803" t="s">
        <v>75</v>
      </c>
      <c r="I1803" t="s">
        <v>36</v>
      </c>
      <c r="J1803" t="s">
        <v>42</v>
      </c>
      <c r="K1803">
        <v>530.9</v>
      </c>
      <c r="L1803">
        <v>131.65</v>
      </c>
      <c r="M1803" t="s">
        <v>43</v>
      </c>
      <c r="N1803">
        <v>0.247975136560558</v>
      </c>
      <c r="O1803" t="s">
        <v>11355</v>
      </c>
      <c r="P1803" t="s">
        <v>11354</v>
      </c>
      <c r="R1803" t="s">
        <v>11353</v>
      </c>
      <c r="S1803">
        <f>IF(SalesData[[#This Row],[Return Status]]="Returned",1,0)</f>
        <v>0</v>
      </c>
      <c r="T1803">
        <v>2420.2800000000002</v>
      </c>
      <c r="U1803" s="2">
        <f>EOMONTH(SalesData[[#This Row],[Order Date]],0)</f>
        <v>45016</v>
      </c>
      <c r="V1803" s="9" t="str">
        <f>"Q"&amp;INT((MONTH(SalesData[[#This Row],[Order Date]])+2)/3)&amp;"-"&amp;YEAR(SalesData[[#This Row],[Order Date]])</f>
        <v>Q1-2023</v>
      </c>
    </row>
    <row r="1804" spans="1:22" x14ac:dyDescent="0.35">
      <c r="A1804" t="s">
        <v>1945</v>
      </c>
      <c r="B1804" s="1">
        <v>45005</v>
      </c>
      <c r="C1804" t="s">
        <v>149</v>
      </c>
      <c r="D1804" t="s">
        <v>46</v>
      </c>
      <c r="E1804">
        <v>6586972232</v>
      </c>
      <c r="F1804" t="s">
        <v>140</v>
      </c>
      <c r="G1804" t="s">
        <v>236</v>
      </c>
      <c r="H1804" t="s">
        <v>121</v>
      </c>
      <c r="I1804" t="s">
        <v>17</v>
      </c>
      <c r="J1804" t="s">
        <v>62</v>
      </c>
      <c r="K1804">
        <v>1210.6099999999999</v>
      </c>
      <c r="L1804">
        <v>57.26</v>
      </c>
      <c r="M1804" t="s">
        <v>62</v>
      </c>
      <c r="N1804">
        <v>4.7298469366682902E-2</v>
      </c>
      <c r="O1804" t="s">
        <v>11351</v>
      </c>
      <c r="P1804" t="s">
        <v>11356</v>
      </c>
      <c r="R1804" t="s">
        <v>11353</v>
      </c>
      <c r="S1804">
        <f>IF(SalesData[[#This Row],[Return Status]]="Returned",1,0)</f>
        <v>0</v>
      </c>
      <c r="U1804" s="2">
        <f>EOMONTH(SalesData[[#This Row],[Order Date]],0)</f>
        <v>45016</v>
      </c>
      <c r="V1804" s="9" t="str">
        <f>"Q"&amp;INT((MONTH(SalesData[[#This Row],[Order Date]])+2)/3)&amp;"-"&amp;YEAR(SalesData[[#This Row],[Order Date]])</f>
        <v>Q1-2023</v>
      </c>
    </row>
    <row r="1805" spans="1:22" x14ac:dyDescent="0.35">
      <c r="A1805" t="s">
        <v>1946</v>
      </c>
      <c r="B1805" s="1">
        <v>45013</v>
      </c>
      <c r="C1805" t="s">
        <v>124</v>
      </c>
      <c r="D1805" t="s">
        <v>99</v>
      </c>
      <c r="E1805">
        <v>5911420286</v>
      </c>
      <c r="F1805" t="s">
        <v>83</v>
      </c>
      <c r="G1805" t="s">
        <v>84</v>
      </c>
      <c r="H1805" t="s">
        <v>85</v>
      </c>
      <c r="I1805" t="s">
        <v>31</v>
      </c>
      <c r="J1805" t="s">
        <v>62</v>
      </c>
      <c r="K1805">
        <v>1362.45</v>
      </c>
      <c r="L1805">
        <v>304.18</v>
      </c>
      <c r="M1805" t="s">
        <v>62</v>
      </c>
      <c r="N1805">
        <v>0.22325956915850101</v>
      </c>
      <c r="O1805" t="s">
        <v>11351</v>
      </c>
      <c r="P1805" t="s">
        <v>11354</v>
      </c>
      <c r="R1805" t="s">
        <v>11353</v>
      </c>
      <c r="S1805">
        <f>IF(SalesData[[#This Row],[Return Status]]="Returned",1,0)</f>
        <v>0</v>
      </c>
      <c r="T1805">
        <v>847.14</v>
      </c>
      <c r="U1805" s="2">
        <f>EOMONTH(SalesData[[#This Row],[Order Date]],0)</f>
        <v>45016</v>
      </c>
      <c r="V1805" s="9" t="str">
        <f>"Q"&amp;INT((MONTH(SalesData[[#This Row],[Order Date]])+2)/3)&amp;"-"&amp;YEAR(SalesData[[#This Row],[Order Date]])</f>
        <v>Q1-2023</v>
      </c>
    </row>
    <row r="1806" spans="1:22" x14ac:dyDescent="0.35">
      <c r="A1806" t="s">
        <v>1947</v>
      </c>
      <c r="B1806" s="1">
        <v>45000</v>
      </c>
      <c r="C1806" t="s">
        <v>132</v>
      </c>
      <c r="D1806" t="s">
        <v>72</v>
      </c>
      <c r="E1806">
        <v>3023200013</v>
      </c>
      <c r="F1806" t="s">
        <v>78</v>
      </c>
      <c r="G1806" t="s">
        <v>15</v>
      </c>
      <c r="H1806" t="s">
        <v>16</v>
      </c>
      <c r="I1806" t="s">
        <v>17</v>
      </c>
      <c r="J1806" t="s">
        <v>61</v>
      </c>
      <c r="K1806">
        <v>1338.49</v>
      </c>
      <c r="L1806">
        <v>125.37</v>
      </c>
      <c r="M1806" t="s">
        <v>62</v>
      </c>
      <c r="N1806">
        <v>9.3665249646990301E-2</v>
      </c>
      <c r="O1806" t="s">
        <v>11351</v>
      </c>
      <c r="P1806" t="s">
        <v>11356</v>
      </c>
      <c r="R1806" t="s">
        <v>11353</v>
      </c>
      <c r="S1806">
        <f>IF(SalesData[[#This Row],[Return Status]]="Returned",1,0)</f>
        <v>0</v>
      </c>
      <c r="T1806">
        <v>2085.91</v>
      </c>
      <c r="U1806" s="2">
        <f>EOMONTH(SalesData[[#This Row],[Order Date]],0)</f>
        <v>45016</v>
      </c>
      <c r="V1806" s="9" t="str">
        <f>"Q"&amp;INT((MONTH(SalesData[[#This Row],[Order Date]])+2)/3)&amp;"-"&amp;YEAR(SalesData[[#This Row],[Order Date]])</f>
        <v>Q1-2023</v>
      </c>
    </row>
    <row r="1807" spans="1:22" x14ac:dyDescent="0.35">
      <c r="A1807" t="s">
        <v>1948</v>
      </c>
      <c r="B1807" s="1">
        <v>45013</v>
      </c>
      <c r="C1807" t="s">
        <v>12</v>
      </c>
      <c r="D1807" t="s">
        <v>27</v>
      </c>
      <c r="E1807">
        <v>6176294846</v>
      </c>
      <c r="F1807" t="s">
        <v>127</v>
      </c>
      <c r="G1807" t="s">
        <v>29</v>
      </c>
      <c r="H1807" t="s">
        <v>30</v>
      </c>
      <c r="I1807" t="s">
        <v>31</v>
      </c>
      <c r="J1807" t="s">
        <v>19</v>
      </c>
      <c r="K1807">
        <v>2302.69</v>
      </c>
      <c r="L1807">
        <v>649.74</v>
      </c>
      <c r="M1807" t="s">
        <v>19</v>
      </c>
      <c r="N1807">
        <v>0.28216564105459302</v>
      </c>
      <c r="O1807" t="s">
        <v>11351</v>
      </c>
      <c r="P1807" t="s">
        <v>11354</v>
      </c>
      <c r="R1807" t="s">
        <v>11353</v>
      </c>
      <c r="S1807">
        <f>IF(SalesData[[#This Row],[Return Status]]="Returned",1,0)</f>
        <v>0</v>
      </c>
      <c r="T1807">
        <v>2788.38</v>
      </c>
      <c r="U1807" s="2">
        <f>EOMONTH(SalesData[[#This Row],[Order Date]],0)</f>
        <v>45016</v>
      </c>
      <c r="V1807" s="9" t="str">
        <f>"Q"&amp;INT((MONTH(SalesData[[#This Row],[Order Date]])+2)/3)&amp;"-"&amp;YEAR(SalesData[[#This Row],[Order Date]])</f>
        <v>Q1-2023</v>
      </c>
    </row>
    <row r="1808" spans="1:22" x14ac:dyDescent="0.35">
      <c r="A1808" t="s">
        <v>1949</v>
      </c>
      <c r="B1808" s="1">
        <v>44986</v>
      </c>
      <c r="C1808" t="s">
        <v>49</v>
      </c>
      <c r="D1808" t="s">
        <v>46</v>
      </c>
      <c r="E1808">
        <v>6336027315</v>
      </c>
      <c r="F1808" t="s">
        <v>133</v>
      </c>
      <c r="G1808" t="s">
        <v>89</v>
      </c>
      <c r="H1808" t="s">
        <v>90</v>
      </c>
      <c r="I1808" t="s">
        <v>31</v>
      </c>
      <c r="J1808" t="s">
        <v>65</v>
      </c>
      <c r="K1808">
        <v>2158.02</v>
      </c>
      <c r="L1808">
        <v>407.17</v>
      </c>
      <c r="M1808" t="s">
        <v>65</v>
      </c>
      <c r="N1808">
        <v>0.18867758408170501</v>
      </c>
      <c r="O1808" t="s">
        <v>11351</v>
      </c>
      <c r="P1808" t="s">
        <v>11352</v>
      </c>
      <c r="R1808" t="s">
        <v>11353</v>
      </c>
      <c r="S1808">
        <f>IF(SalesData[[#This Row],[Return Status]]="Returned",1,0)</f>
        <v>0</v>
      </c>
      <c r="T1808">
        <v>207.68</v>
      </c>
      <c r="U1808" s="2">
        <f>EOMONTH(SalesData[[#This Row],[Order Date]],0)</f>
        <v>45016</v>
      </c>
      <c r="V1808" s="9" t="str">
        <f>"Q"&amp;INT((MONTH(SalesData[[#This Row],[Order Date]])+2)/3)&amp;"-"&amp;YEAR(SalesData[[#This Row],[Order Date]])</f>
        <v>Q1-2023</v>
      </c>
    </row>
    <row r="1809" spans="1:22" x14ac:dyDescent="0.35">
      <c r="A1809" t="s">
        <v>1950</v>
      </c>
      <c r="B1809" s="1">
        <v>45012</v>
      </c>
      <c r="C1809" t="s">
        <v>113</v>
      </c>
      <c r="D1809" t="s">
        <v>145</v>
      </c>
      <c r="E1809">
        <v>4382146292</v>
      </c>
      <c r="F1809" t="s">
        <v>156</v>
      </c>
      <c r="G1809" t="s">
        <v>84</v>
      </c>
      <c r="H1809" t="s">
        <v>85</v>
      </c>
      <c r="I1809" t="s">
        <v>31</v>
      </c>
      <c r="J1809" t="s">
        <v>62</v>
      </c>
      <c r="K1809">
        <v>2619.7800000000002</v>
      </c>
      <c r="L1809">
        <v>634.82000000000005</v>
      </c>
      <c r="M1809" t="s">
        <v>62</v>
      </c>
      <c r="N1809">
        <v>0.242318057241448</v>
      </c>
      <c r="O1809" t="s">
        <v>11351</v>
      </c>
      <c r="P1809" t="s">
        <v>11354</v>
      </c>
      <c r="R1809" t="s">
        <v>11353</v>
      </c>
      <c r="S1809">
        <f>IF(SalesData[[#This Row],[Return Status]]="Returned",1,0)</f>
        <v>0</v>
      </c>
      <c r="T1809">
        <v>847.14</v>
      </c>
      <c r="U1809" s="2">
        <f>EOMONTH(SalesData[[#This Row],[Order Date]],0)</f>
        <v>45016</v>
      </c>
      <c r="V1809" s="9" t="str">
        <f>"Q"&amp;INT((MONTH(SalesData[[#This Row],[Order Date]])+2)/3)&amp;"-"&amp;YEAR(SalesData[[#This Row],[Order Date]])</f>
        <v>Q1-2023</v>
      </c>
    </row>
    <row r="1810" spans="1:22" x14ac:dyDescent="0.35">
      <c r="A1810" t="s">
        <v>1951</v>
      </c>
      <c r="B1810" s="1">
        <v>44994</v>
      </c>
      <c r="C1810" t="s">
        <v>57</v>
      </c>
      <c r="D1810" t="s">
        <v>80</v>
      </c>
      <c r="E1810">
        <v>2709401441</v>
      </c>
      <c r="F1810" t="s">
        <v>357</v>
      </c>
      <c r="G1810" t="s">
        <v>164</v>
      </c>
      <c r="H1810" t="s">
        <v>165</v>
      </c>
      <c r="I1810" t="s">
        <v>36</v>
      </c>
      <c r="J1810" t="s">
        <v>65</v>
      </c>
      <c r="K1810">
        <v>1273.17</v>
      </c>
      <c r="L1810">
        <v>165.28</v>
      </c>
      <c r="M1810" t="s">
        <v>65</v>
      </c>
      <c r="N1810">
        <v>0.129817699128946</v>
      </c>
      <c r="O1810" t="s">
        <v>11351</v>
      </c>
      <c r="P1810" t="s">
        <v>11352</v>
      </c>
      <c r="R1810" t="s">
        <v>11353</v>
      </c>
      <c r="S1810">
        <f>IF(SalesData[[#This Row],[Return Status]]="Returned",1,0)</f>
        <v>0</v>
      </c>
      <c r="U1810" s="2">
        <f>EOMONTH(SalesData[[#This Row],[Order Date]],0)</f>
        <v>45016</v>
      </c>
      <c r="V1810" s="9" t="str">
        <f>"Q"&amp;INT((MONTH(SalesData[[#This Row],[Order Date]])+2)/3)&amp;"-"&amp;YEAR(SalesData[[#This Row],[Order Date]])</f>
        <v>Q1-2023</v>
      </c>
    </row>
    <row r="1811" spans="1:22" x14ac:dyDescent="0.35">
      <c r="A1811" t="s">
        <v>1952</v>
      </c>
      <c r="B1811" s="1">
        <v>45013</v>
      </c>
      <c r="C1811" t="s">
        <v>67</v>
      </c>
      <c r="D1811" t="s">
        <v>27</v>
      </c>
      <c r="E1811">
        <v>462933741</v>
      </c>
      <c r="F1811" t="s">
        <v>357</v>
      </c>
      <c r="G1811" t="s">
        <v>164</v>
      </c>
      <c r="H1811" t="s">
        <v>165</v>
      </c>
      <c r="I1811" t="s">
        <v>36</v>
      </c>
      <c r="J1811" t="s">
        <v>65</v>
      </c>
      <c r="K1811">
        <v>1051.97</v>
      </c>
      <c r="L1811">
        <v>179.91</v>
      </c>
      <c r="M1811" t="s">
        <v>65</v>
      </c>
      <c r="N1811">
        <v>0.17102198731903001</v>
      </c>
      <c r="O1811" t="s">
        <v>11351</v>
      </c>
      <c r="P1811" t="s">
        <v>11352</v>
      </c>
      <c r="R1811" t="s">
        <v>11353</v>
      </c>
      <c r="S1811">
        <f>IF(SalesData[[#This Row],[Return Status]]="Returned",1,0)</f>
        <v>0</v>
      </c>
      <c r="U1811" s="2">
        <f>EOMONTH(SalesData[[#This Row],[Order Date]],0)</f>
        <v>45016</v>
      </c>
      <c r="V1811" s="9" t="str">
        <f>"Q"&amp;INT((MONTH(SalesData[[#This Row],[Order Date]])+2)/3)&amp;"-"&amp;YEAR(SalesData[[#This Row],[Order Date]])</f>
        <v>Q1-2023</v>
      </c>
    </row>
    <row r="1812" spans="1:22" x14ac:dyDescent="0.35">
      <c r="A1812" t="s">
        <v>1953</v>
      </c>
      <c r="B1812" s="1">
        <v>45003</v>
      </c>
      <c r="C1812" t="s">
        <v>139</v>
      </c>
      <c r="D1812" t="s">
        <v>72</v>
      </c>
      <c r="E1812">
        <v>5875950825</v>
      </c>
      <c r="F1812" t="s">
        <v>58</v>
      </c>
      <c r="G1812" t="s">
        <v>59</v>
      </c>
      <c r="H1812" t="s">
        <v>60</v>
      </c>
      <c r="I1812" t="s">
        <v>31</v>
      </c>
      <c r="J1812" t="s">
        <v>19</v>
      </c>
      <c r="K1812">
        <v>89.76</v>
      </c>
      <c r="L1812">
        <v>14.38</v>
      </c>
      <c r="M1812" t="s">
        <v>19</v>
      </c>
      <c r="N1812">
        <v>0.16020499108734401</v>
      </c>
      <c r="O1812" t="s">
        <v>11361</v>
      </c>
      <c r="P1812" t="s">
        <v>11352</v>
      </c>
      <c r="R1812" t="s">
        <v>11353</v>
      </c>
      <c r="S1812">
        <f>IF(SalesData[[#This Row],[Return Status]]="Returned",1,0)</f>
        <v>0</v>
      </c>
      <c r="T1812">
        <v>2183.56</v>
      </c>
      <c r="U1812" s="2">
        <f>EOMONTH(SalesData[[#This Row],[Order Date]],0)</f>
        <v>45016</v>
      </c>
      <c r="V1812" s="9" t="str">
        <f>"Q"&amp;INT((MONTH(SalesData[[#This Row],[Order Date]])+2)/3)&amp;"-"&amp;YEAR(SalesData[[#This Row],[Order Date]])</f>
        <v>Q1-2023</v>
      </c>
    </row>
    <row r="1813" spans="1:22" x14ac:dyDescent="0.35">
      <c r="A1813" t="s">
        <v>1954</v>
      </c>
      <c r="B1813" s="1">
        <v>45013</v>
      </c>
      <c r="C1813" t="s">
        <v>67</v>
      </c>
      <c r="D1813" t="s">
        <v>39</v>
      </c>
      <c r="E1813">
        <v>4752914835</v>
      </c>
      <c r="F1813" t="s">
        <v>163</v>
      </c>
      <c r="G1813" t="s">
        <v>11381</v>
      </c>
      <c r="H1813" t="s">
        <v>165</v>
      </c>
      <c r="I1813" t="s">
        <v>36</v>
      </c>
      <c r="J1813" t="s">
        <v>42</v>
      </c>
      <c r="K1813">
        <v>2865.45</v>
      </c>
      <c r="L1813">
        <v>600.12</v>
      </c>
      <c r="M1813" t="s">
        <v>43</v>
      </c>
      <c r="N1813">
        <v>0.209433073339266</v>
      </c>
      <c r="O1813" t="s">
        <v>11351</v>
      </c>
      <c r="P1813" t="s">
        <v>11354</v>
      </c>
      <c r="R1813" t="s">
        <v>11353</v>
      </c>
      <c r="S1813">
        <f>IF(SalesData[[#This Row],[Return Status]]="Returned",1,0)</f>
        <v>0</v>
      </c>
      <c r="U1813" s="2">
        <f>EOMONTH(SalesData[[#This Row],[Order Date]],0)</f>
        <v>45016</v>
      </c>
      <c r="V1813" s="9" t="str">
        <f>"Q"&amp;INT((MONTH(SalesData[[#This Row],[Order Date]])+2)/3)&amp;"-"&amp;YEAR(SalesData[[#This Row],[Order Date]])</f>
        <v>Q1-2023</v>
      </c>
    </row>
    <row r="1814" spans="1:22" x14ac:dyDescent="0.35">
      <c r="A1814" t="s">
        <v>1955</v>
      </c>
      <c r="B1814" s="1">
        <v>44986</v>
      </c>
      <c r="C1814" t="s">
        <v>132</v>
      </c>
      <c r="D1814" t="s">
        <v>27</v>
      </c>
      <c r="E1814">
        <v>4110556241</v>
      </c>
      <c r="F1814" t="s">
        <v>53</v>
      </c>
      <c r="G1814" t="s">
        <v>54</v>
      </c>
      <c r="H1814" t="s">
        <v>55</v>
      </c>
      <c r="I1814" t="s">
        <v>31</v>
      </c>
      <c r="J1814" t="s">
        <v>43</v>
      </c>
      <c r="K1814">
        <v>3934.04</v>
      </c>
      <c r="L1814">
        <v>1109.68</v>
      </c>
      <c r="M1814" t="s">
        <v>43</v>
      </c>
      <c r="N1814">
        <v>0.28207135667151301</v>
      </c>
      <c r="O1814" t="s">
        <v>11351</v>
      </c>
      <c r="P1814" t="s">
        <v>11354</v>
      </c>
      <c r="R1814" t="s">
        <v>11353</v>
      </c>
      <c r="S1814">
        <f>IF(SalesData[[#This Row],[Return Status]]="Returned",1,0)</f>
        <v>0</v>
      </c>
      <c r="U1814" s="2">
        <f>EOMONTH(SalesData[[#This Row],[Order Date]],0)</f>
        <v>45016</v>
      </c>
      <c r="V1814" s="9" t="str">
        <f>"Q"&amp;INT((MONTH(SalesData[[#This Row],[Order Date]])+2)/3)&amp;"-"&amp;YEAR(SalesData[[#This Row],[Order Date]])</f>
        <v>Q1-2023</v>
      </c>
    </row>
    <row r="1815" spans="1:22" x14ac:dyDescent="0.35">
      <c r="A1815" t="s">
        <v>1956</v>
      </c>
      <c r="B1815" s="1">
        <v>45001</v>
      </c>
      <c r="C1815" t="s">
        <v>188</v>
      </c>
      <c r="D1815" t="s">
        <v>80</v>
      </c>
      <c r="E1815">
        <v>4245320654</v>
      </c>
      <c r="F1815" t="s">
        <v>147</v>
      </c>
      <c r="G1815" t="s">
        <v>84</v>
      </c>
      <c r="H1815" t="s">
        <v>85</v>
      </c>
      <c r="I1815" t="s">
        <v>31</v>
      </c>
      <c r="J1815" t="s">
        <v>18</v>
      </c>
      <c r="K1815">
        <v>4942.95</v>
      </c>
      <c r="L1815">
        <v>546.49</v>
      </c>
      <c r="M1815" t="s">
        <v>19</v>
      </c>
      <c r="N1815">
        <v>0.110559483709121</v>
      </c>
      <c r="O1815" t="s">
        <v>11351</v>
      </c>
      <c r="P1815" t="s">
        <v>11352</v>
      </c>
      <c r="R1815" t="s">
        <v>11353</v>
      </c>
      <c r="S1815">
        <f>IF(SalesData[[#This Row],[Return Status]]="Returned",1,0)</f>
        <v>0</v>
      </c>
      <c r="T1815">
        <v>847.14</v>
      </c>
      <c r="U1815" s="2">
        <f>EOMONTH(SalesData[[#This Row],[Order Date]],0)</f>
        <v>45016</v>
      </c>
      <c r="V1815" s="9" t="str">
        <f>"Q"&amp;INT((MONTH(SalesData[[#This Row],[Order Date]])+2)/3)&amp;"-"&amp;YEAR(SalesData[[#This Row],[Order Date]])</f>
        <v>Q1-2023</v>
      </c>
    </row>
    <row r="1816" spans="1:22" x14ac:dyDescent="0.35">
      <c r="A1816" t="s">
        <v>1957</v>
      </c>
      <c r="B1816" s="1">
        <v>45009</v>
      </c>
      <c r="C1816" t="s">
        <v>111</v>
      </c>
      <c r="D1816" t="s">
        <v>99</v>
      </c>
      <c r="E1816">
        <v>1091568309</v>
      </c>
      <c r="F1816" t="s">
        <v>58</v>
      </c>
      <c r="G1816" t="s">
        <v>59</v>
      </c>
      <c r="H1816" t="s">
        <v>60</v>
      </c>
      <c r="I1816" t="s">
        <v>31</v>
      </c>
      <c r="J1816" t="s">
        <v>62</v>
      </c>
      <c r="K1816">
        <v>834.39</v>
      </c>
      <c r="L1816">
        <v>106.91</v>
      </c>
      <c r="M1816" t="s">
        <v>62</v>
      </c>
      <c r="N1816">
        <v>0.12812953175373601</v>
      </c>
      <c r="O1816" t="s">
        <v>11355</v>
      </c>
      <c r="P1816" t="s">
        <v>11352</v>
      </c>
      <c r="R1816" t="s">
        <v>11353</v>
      </c>
      <c r="S1816">
        <f>IF(SalesData[[#This Row],[Return Status]]="Returned",1,0)</f>
        <v>0</v>
      </c>
      <c r="T1816">
        <v>2183.56</v>
      </c>
      <c r="U1816" s="2">
        <f>EOMONTH(SalesData[[#This Row],[Order Date]],0)</f>
        <v>45016</v>
      </c>
      <c r="V1816" s="9" t="str">
        <f>"Q"&amp;INT((MONTH(SalesData[[#This Row],[Order Date]])+2)/3)&amp;"-"&amp;YEAR(SalesData[[#This Row],[Order Date]])</f>
        <v>Q1-2023</v>
      </c>
    </row>
    <row r="1817" spans="1:22" x14ac:dyDescent="0.35">
      <c r="A1817" t="s">
        <v>1958</v>
      </c>
      <c r="B1817" s="1">
        <v>44999</v>
      </c>
      <c r="C1817" t="s">
        <v>113</v>
      </c>
      <c r="D1817" t="s">
        <v>80</v>
      </c>
      <c r="E1817">
        <v>7644286307</v>
      </c>
      <c r="F1817" t="s">
        <v>68</v>
      </c>
      <c r="G1817" t="s">
        <v>69</v>
      </c>
      <c r="H1817" t="s">
        <v>41</v>
      </c>
      <c r="I1817" t="s">
        <v>31</v>
      </c>
      <c r="J1817" t="s">
        <v>19</v>
      </c>
      <c r="K1817">
        <v>3671.15</v>
      </c>
      <c r="L1817">
        <v>218.31</v>
      </c>
      <c r="M1817" t="s">
        <v>19</v>
      </c>
      <c r="N1817">
        <v>5.9466379744766602E-2</v>
      </c>
      <c r="O1817" t="s">
        <v>11351</v>
      </c>
      <c r="P1817" t="s">
        <v>11356</v>
      </c>
      <c r="R1817" t="s">
        <v>11353</v>
      </c>
      <c r="S1817">
        <f>IF(SalesData[[#This Row],[Return Status]]="Returned",1,0)</f>
        <v>0</v>
      </c>
      <c r="T1817">
        <v>2081.52</v>
      </c>
      <c r="U1817" s="2">
        <f>EOMONTH(SalesData[[#This Row],[Order Date]],0)</f>
        <v>45016</v>
      </c>
      <c r="V1817" s="9" t="str">
        <f>"Q"&amp;INT((MONTH(SalesData[[#This Row],[Order Date]])+2)/3)&amp;"-"&amp;YEAR(SalesData[[#This Row],[Order Date]])</f>
        <v>Q1-2023</v>
      </c>
    </row>
    <row r="1818" spans="1:22" x14ac:dyDescent="0.35">
      <c r="A1818" t="s">
        <v>1959</v>
      </c>
      <c r="B1818" s="1">
        <v>45011</v>
      </c>
      <c r="C1818" t="s">
        <v>111</v>
      </c>
      <c r="D1818" t="s">
        <v>145</v>
      </c>
      <c r="E1818">
        <v>1187490044</v>
      </c>
      <c r="F1818" t="s">
        <v>120</v>
      </c>
      <c r="G1818" t="s">
        <v>141</v>
      </c>
      <c r="H1818" t="s">
        <v>11357</v>
      </c>
      <c r="I1818" t="s">
        <v>17</v>
      </c>
      <c r="J1818" t="s">
        <v>65</v>
      </c>
      <c r="K1818">
        <v>2207.8200000000002</v>
      </c>
      <c r="L1818">
        <v>482.7</v>
      </c>
      <c r="M1818" t="s">
        <v>65</v>
      </c>
      <c r="N1818">
        <v>0.21863195369187699</v>
      </c>
      <c r="O1818" t="s">
        <v>11351</v>
      </c>
      <c r="P1818" t="s">
        <v>11354</v>
      </c>
      <c r="R1818" t="s">
        <v>11353</v>
      </c>
      <c r="S1818">
        <f>IF(SalesData[[#This Row],[Return Status]]="Returned",1,0)</f>
        <v>0</v>
      </c>
      <c r="T1818">
        <v>2793.38</v>
      </c>
      <c r="U1818" s="2">
        <f>EOMONTH(SalesData[[#This Row],[Order Date]],0)</f>
        <v>45016</v>
      </c>
      <c r="V1818" s="9" t="str">
        <f>"Q"&amp;INT((MONTH(SalesData[[#This Row],[Order Date]])+2)/3)&amp;"-"&amp;YEAR(SalesData[[#This Row],[Order Date]])</f>
        <v>Q1-2023</v>
      </c>
    </row>
    <row r="1819" spans="1:22" x14ac:dyDescent="0.35">
      <c r="A1819" t="s">
        <v>1960</v>
      </c>
      <c r="B1819" s="1">
        <v>44994</v>
      </c>
      <c r="C1819" t="s">
        <v>21</v>
      </c>
      <c r="D1819" t="s">
        <v>72</v>
      </c>
      <c r="E1819">
        <v>412107043</v>
      </c>
      <c r="F1819" t="s">
        <v>222</v>
      </c>
      <c r="G1819" t="s">
        <v>266</v>
      </c>
      <c r="H1819" t="s">
        <v>165</v>
      </c>
      <c r="I1819" t="s">
        <v>36</v>
      </c>
      <c r="J1819" t="s">
        <v>19</v>
      </c>
      <c r="K1819">
        <v>1834.87</v>
      </c>
      <c r="L1819">
        <v>313.75</v>
      </c>
      <c r="M1819" t="s">
        <v>19</v>
      </c>
      <c r="N1819">
        <v>0.17099304037888199</v>
      </c>
      <c r="O1819" t="s">
        <v>11351</v>
      </c>
      <c r="P1819" t="s">
        <v>11352</v>
      </c>
      <c r="R1819" t="s">
        <v>11353</v>
      </c>
      <c r="S1819">
        <f>IF(SalesData[[#This Row],[Return Status]]="Returned",1,0)</f>
        <v>0</v>
      </c>
      <c r="U1819" s="2">
        <f>EOMONTH(SalesData[[#This Row],[Order Date]],0)</f>
        <v>45016</v>
      </c>
      <c r="V1819" s="9" t="str">
        <f>"Q"&amp;INT((MONTH(SalesData[[#This Row],[Order Date]])+2)/3)&amp;"-"&amp;YEAR(SalesData[[#This Row],[Order Date]])</f>
        <v>Q1-2023</v>
      </c>
    </row>
    <row r="1820" spans="1:22" x14ac:dyDescent="0.35">
      <c r="A1820" t="s">
        <v>1961</v>
      </c>
      <c r="B1820" s="1">
        <v>45004</v>
      </c>
      <c r="C1820" t="s">
        <v>176</v>
      </c>
      <c r="D1820" t="s">
        <v>13</v>
      </c>
      <c r="E1820">
        <v>4148351560</v>
      </c>
      <c r="F1820" t="s">
        <v>103</v>
      </c>
      <c r="G1820" t="s">
        <v>23</v>
      </c>
      <c r="H1820" t="s">
        <v>24</v>
      </c>
      <c r="I1820" t="s">
        <v>17</v>
      </c>
      <c r="J1820" t="s">
        <v>18</v>
      </c>
      <c r="K1820">
        <v>2381.16</v>
      </c>
      <c r="L1820">
        <v>512.02</v>
      </c>
      <c r="M1820" t="s">
        <v>19</v>
      </c>
      <c r="N1820">
        <v>0.21502964941457101</v>
      </c>
      <c r="O1820" t="s">
        <v>11351</v>
      </c>
      <c r="P1820" t="s">
        <v>11354</v>
      </c>
      <c r="R1820" t="s">
        <v>11353</v>
      </c>
      <c r="S1820">
        <f>IF(SalesData[[#This Row],[Return Status]]="Returned",1,0)</f>
        <v>0</v>
      </c>
      <c r="T1820">
        <v>2821.33</v>
      </c>
      <c r="U1820" s="2">
        <f>EOMONTH(SalesData[[#This Row],[Order Date]],0)</f>
        <v>45016</v>
      </c>
      <c r="V1820" s="9" t="str">
        <f>"Q"&amp;INT((MONTH(SalesData[[#This Row],[Order Date]])+2)/3)&amp;"-"&amp;YEAR(SalesData[[#This Row],[Order Date]])</f>
        <v>Q1-2023</v>
      </c>
    </row>
    <row r="1821" spans="1:22" x14ac:dyDescent="0.35">
      <c r="A1821" t="s">
        <v>1962</v>
      </c>
      <c r="B1821" s="1">
        <v>45012</v>
      </c>
      <c r="C1821" t="s">
        <v>87</v>
      </c>
      <c r="D1821" t="s">
        <v>13</v>
      </c>
      <c r="E1821">
        <v>6271435934</v>
      </c>
      <c r="F1821" t="s">
        <v>410</v>
      </c>
      <c r="G1821" t="s">
        <v>29</v>
      </c>
      <c r="H1821" t="s">
        <v>30</v>
      </c>
      <c r="I1821" t="s">
        <v>31</v>
      </c>
      <c r="J1821" t="s">
        <v>18</v>
      </c>
      <c r="K1821">
        <v>71.88</v>
      </c>
      <c r="L1821">
        <v>7.1</v>
      </c>
      <c r="M1821" t="s">
        <v>19</v>
      </c>
      <c r="N1821">
        <v>9.8775737340011105E-2</v>
      </c>
      <c r="O1821" t="s">
        <v>11361</v>
      </c>
      <c r="P1821" t="s">
        <v>11356</v>
      </c>
      <c r="R1821" t="s">
        <v>11353</v>
      </c>
      <c r="S1821">
        <f>IF(SalesData[[#This Row],[Return Status]]="Returned",1,0)</f>
        <v>0</v>
      </c>
      <c r="T1821">
        <v>2788.38</v>
      </c>
      <c r="U1821" s="2">
        <f>EOMONTH(SalesData[[#This Row],[Order Date]],0)</f>
        <v>45016</v>
      </c>
      <c r="V1821" s="9" t="str">
        <f>"Q"&amp;INT((MONTH(SalesData[[#This Row],[Order Date]])+2)/3)&amp;"-"&amp;YEAR(SalesData[[#This Row],[Order Date]])</f>
        <v>Q1-2023</v>
      </c>
    </row>
    <row r="1822" spans="1:22" x14ac:dyDescent="0.35">
      <c r="A1822" t="s">
        <v>1963</v>
      </c>
      <c r="B1822" s="1">
        <v>45001</v>
      </c>
      <c r="C1822" t="s">
        <v>49</v>
      </c>
      <c r="D1822" t="s">
        <v>99</v>
      </c>
      <c r="E1822">
        <v>7122072508</v>
      </c>
      <c r="F1822" t="s">
        <v>185</v>
      </c>
      <c r="G1822" t="s">
        <v>164</v>
      </c>
      <c r="H1822" t="s">
        <v>165</v>
      </c>
      <c r="I1822" t="s">
        <v>36</v>
      </c>
      <c r="J1822" t="s">
        <v>19</v>
      </c>
      <c r="K1822">
        <v>4633.5</v>
      </c>
      <c r="L1822">
        <v>825.57</v>
      </c>
      <c r="M1822" t="s">
        <v>19</v>
      </c>
      <c r="N1822">
        <v>0.17817416639689199</v>
      </c>
      <c r="O1822" t="s">
        <v>11351</v>
      </c>
      <c r="P1822" t="s">
        <v>11352</v>
      </c>
      <c r="R1822" t="s">
        <v>11353</v>
      </c>
      <c r="S1822">
        <f>IF(SalesData[[#This Row],[Return Status]]="Returned",1,0)</f>
        <v>0</v>
      </c>
      <c r="U1822" s="2">
        <f>EOMONTH(SalesData[[#This Row],[Order Date]],0)</f>
        <v>45016</v>
      </c>
      <c r="V1822" s="9" t="str">
        <f>"Q"&amp;INT((MONTH(SalesData[[#This Row],[Order Date]])+2)/3)&amp;"-"&amp;YEAR(SalesData[[#This Row],[Order Date]])</f>
        <v>Q1-2023</v>
      </c>
    </row>
    <row r="1823" spans="1:22" x14ac:dyDescent="0.35">
      <c r="A1823" t="s">
        <v>1964</v>
      </c>
      <c r="B1823" s="1">
        <v>45015</v>
      </c>
      <c r="C1823" t="s">
        <v>94</v>
      </c>
      <c r="D1823" t="s">
        <v>99</v>
      </c>
      <c r="E1823">
        <v>6010999319</v>
      </c>
      <c r="F1823" t="s">
        <v>120</v>
      </c>
      <c r="G1823" t="s">
        <v>11367</v>
      </c>
      <c r="H1823" t="s">
        <v>121</v>
      </c>
      <c r="I1823" t="s">
        <v>17</v>
      </c>
      <c r="J1823" t="s">
        <v>43</v>
      </c>
      <c r="K1823">
        <v>840.41</v>
      </c>
      <c r="L1823">
        <v>188.33</v>
      </c>
      <c r="M1823" t="s">
        <v>43</v>
      </c>
      <c r="N1823">
        <v>0.224093002225104</v>
      </c>
      <c r="O1823" t="s">
        <v>11355</v>
      </c>
      <c r="P1823" t="s">
        <v>11354</v>
      </c>
      <c r="R1823" t="s">
        <v>11353</v>
      </c>
      <c r="S1823">
        <f>IF(SalesData[[#This Row],[Return Status]]="Returned",1,0)</f>
        <v>0</v>
      </c>
      <c r="U1823" s="2">
        <f>EOMONTH(SalesData[[#This Row],[Order Date]],0)</f>
        <v>45016</v>
      </c>
      <c r="V1823" s="9" t="str">
        <f>"Q"&amp;INT((MONTH(SalesData[[#This Row],[Order Date]])+2)/3)&amp;"-"&amp;YEAR(SalesData[[#This Row],[Order Date]])</f>
        <v>Q1-2023</v>
      </c>
    </row>
    <row r="1824" spans="1:22" x14ac:dyDescent="0.35">
      <c r="A1824" t="s">
        <v>1965</v>
      </c>
      <c r="B1824" s="1">
        <v>44991</v>
      </c>
      <c r="C1824" t="s">
        <v>132</v>
      </c>
      <c r="D1824" t="s">
        <v>72</v>
      </c>
      <c r="E1824">
        <v>1594925434</v>
      </c>
      <c r="F1824" t="s">
        <v>312</v>
      </c>
      <c r="G1824" t="s">
        <v>141</v>
      </c>
      <c r="H1824" t="s">
        <v>121</v>
      </c>
      <c r="I1824" t="s">
        <v>17</v>
      </c>
      <c r="J1824" t="s">
        <v>65</v>
      </c>
      <c r="K1824">
        <v>2406.4299999999998</v>
      </c>
      <c r="L1824">
        <v>418.21</v>
      </c>
      <c r="M1824" t="s">
        <v>65</v>
      </c>
      <c r="N1824">
        <v>0.173788558154611</v>
      </c>
      <c r="O1824" t="s">
        <v>11351</v>
      </c>
      <c r="P1824" t="s">
        <v>11352</v>
      </c>
      <c r="R1824" t="s">
        <v>11353</v>
      </c>
      <c r="S1824">
        <f>IF(SalesData[[#This Row],[Return Status]]="Returned",1,0)</f>
        <v>0</v>
      </c>
      <c r="T1824">
        <v>2793.38</v>
      </c>
      <c r="U1824" s="2">
        <f>EOMONTH(SalesData[[#This Row],[Order Date]],0)</f>
        <v>45016</v>
      </c>
      <c r="V1824" s="9" t="str">
        <f>"Q"&amp;INT((MONTH(SalesData[[#This Row],[Order Date]])+2)/3)&amp;"-"&amp;YEAR(SalesData[[#This Row],[Order Date]])</f>
        <v>Q1-2023</v>
      </c>
    </row>
    <row r="1825" spans="1:22" x14ac:dyDescent="0.35">
      <c r="A1825" t="s">
        <v>1966</v>
      </c>
      <c r="B1825" s="1">
        <v>45005</v>
      </c>
      <c r="C1825" t="s">
        <v>97</v>
      </c>
      <c r="D1825" t="s">
        <v>46</v>
      </c>
      <c r="E1825">
        <v>5129272430</v>
      </c>
      <c r="F1825" t="s">
        <v>292</v>
      </c>
      <c r="G1825" t="s">
        <v>69</v>
      </c>
      <c r="H1825" t="s">
        <v>11357</v>
      </c>
      <c r="I1825" t="s">
        <v>31</v>
      </c>
      <c r="J1825" t="s">
        <v>19</v>
      </c>
      <c r="K1825">
        <v>3322.84</v>
      </c>
      <c r="L1825">
        <v>508.36</v>
      </c>
      <c r="M1825" t="s">
        <v>19</v>
      </c>
      <c r="N1825">
        <v>0.15298961129636099</v>
      </c>
      <c r="O1825" t="s">
        <v>11351</v>
      </c>
      <c r="P1825" t="s">
        <v>11352</v>
      </c>
      <c r="R1825" t="s">
        <v>11353</v>
      </c>
      <c r="S1825">
        <f>IF(SalesData[[#This Row],[Return Status]]="Returned",1,0)</f>
        <v>0</v>
      </c>
      <c r="T1825">
        <v>2081.52</v>
      </c>
      <c r="U1825" s="2">
        <f>EOMONTH(SalesData[[#This Row],[Order Date]],0)</f>
        <v>45016</v>
      </c>
      <c r="V1825" s="9" t="str">
        <f>"Q"&amp;INT((MONTH(SalesData[[#This Row],[Order Date]])+2)/3)&amp;"-"&amp;YEAR(SalesData[[#This Row],[Order Date]])</f>
        <v>Q1-2023</v>
      </c>
    </row>
    <row r="1826" spans="1:22" x14ac:dyDescent="0.35">
      <c r="A1826" t="s">
        <v>1967</v>
      </c>
      <c r="B1826" s="1">
        <v>45010</v>
      </c>
      <c r="C1826" t="s">
        <v>162</v>
      </c>
      <c r="D1826" t="s">
        <v>99</v>
      </c>
      <c r="E1826">
        <v>5133157920</v>
      </c>
      <c r="F1826" t="s">
        <v>53</v>
      </c>
      <c r="G1826" t="s">
        <v>54</v>
      </c>
      <c r="H1826" t="s">
        <v>11357</v>
      </c>
      <c r="I1826" t="s">
        <v>31</v>
      </c>
      <c r="J1826" t="s">
        <v>18</v>
      </c>
      <c r="K1826">
        <v>4146.57</v>
      </c>
      <c r="L1826">
        <v>558.09</v>
      </c>
      <c r="M1826" t="s">
        <v>19</v>
      </c>
      <c r="N1826">
        <v>0.13459075814468299</v>
      </c>
      <c r="O1826" t="s">
        <v>11351</v>
      </c>
      <c r="P1826" t="s">
        <v>11352</v>
      </c>
      <c r="R1826" t="s">
        <v>11353</v>
      </c>
      <c r="S1826">
        <f>IF(SalesData[[#This Row],[Return Status]]="Returned",1,0)</f>
        <v>0</v>
      </c>
      <c r="U1826" s="2">
        <f>EOMONTH(SalesData[[#This Row],[Order Date]],0)</f>
        <v>45016</v>
      </c>
      <c r="V1826" s="9" t="str">
        <f>"Q"&amp;INT((MONTH(SalesData[[#This Row],[Order Date]])+2)/3)&amp;"-"&amp;YEAR(SalesData[[#This Row],[Order Date]])</f>
        <v>Q1-2023</v>
      </c>
    </row>
    <row r="1827" spans="1:22" x14ac:dyDescent="0.35">
      <c r="A1827" t="s">
        <v>1968</v>
      </c>
      <c r="B1827" s="1">
        <v>45014</v>
      </c>
      <c r="C1827" t="s">
        <v>92</v>
      </c>
      <c r="D1827" t="s">
        <v>80</v>
      </c>
      <c r="E1827">
        <v>869611084</v>
      </c>
      <c r="F1827" t="s">
        <v>137</v>
      </c>
      <c r="G1827" t="s">
        <v>11382</v>
      </c>
      <c r="H1827" t="s">
        <v>11357</v>
      </c>
      <c r="I1827" t="s">
        <v>36</v>
      </c>
      <c r="J1827" t="s">
        <v>18</v>
      </c>
      <c r="K1827">
        <v>1967.58</v>
      </c>
      <c r="L1827">
        <v>315.83999999999997</v>
      </c>
      <c r="M1827" t="s">
        <v>19</v>
      </c>
      <c r="N1827">
        <v>0.16052206263531801</v>
      </c>
      <c r="O1827" t="s">
        <v>11351</v>
      </c>
      <c r="P1827" t="s">
        <v>11352</v>
      </c>
      <c r="Q1827" t="s">
        <v>11376</v>
      </c>
      <c r="R1827" t="s">
        <v>11360</v>
      </c>
      <c r="S1827">
        <f>IF(SalesData[[#This Row],[Return Status]]="Returned",1,0)</f>
        <v>1</v>
      </c>
      <c r="U1827" s="2">
        <f>EOMONTH(SalesData[[#This Row],[Order Date]],0)</f>
        <v>45016</v>
      </c>
      <c r="V1827" s="9" t="str">
        <f>"Q"&amp;INT((MONTH(SalesData[[#This Row],[Order Date]])+2)/3)&amp;"-"&amp;YEAR(SalesData[[#This Row],[Order Date]])</f>
        <v>Q1-2023</v>
      </c>
    </row>
    <row r="1828" spans="1:22" x14ac:dyDescent="0.35">
      <c r="A1828" t="s">
        <v>1969</v>
      </c>
      <c r="B1828" s="1">
        <v>44996</v>
      </c>
      <c r="C1828" t="s">
        <v>26</v>
      </c>
      <c r="D1828" t="s">
        <v>80</v>
      </c>
      <c r="E1828">
        <v>7605508005</v>
      </c>
      <c r="F1828" t="s">
        <v>78</v>
      </c>
      <c r="G1828" t="s">
        <v>15</v>
      </c>
      <c r="H1828" t="s">
        <v>16</v>
      </c>
      <c r="I1828" t="s">
        <v>17</v>
      </c>
      <c r="J1828" t="s">
        <v>19</v>
      </c>
      <c r="K1828">
        <v>1816.32</v>
      </c>
      <c r="L1828">
        <v>393.77</v>
      </c>
      <c r="M1828" t="s">
        <v>19</v>
      </c>
      <c r="N1828">
        <v>0.216795498590557</v>
      </c>
      <c r="O1828" t="s">
        <v>11351</v>
      </c>
      <c r="P1828" t="s">
        <v>11354</v>
      </c>
      <c r="R1828" t="s">
        <v>11353</v>
      </c>
      <c r="S1828">
        <f>IF(SalesData[[#This Row],[Return Status]]="Returned",1,0)</f>
        <v>0</v>
      </c>
      <c r="T1828">
        <v>2085.91</v>
      </c>
      <c r="U1828" s="2">
        <f>EOMONTH(SalesData[[#This Row],[Order Date]],0)</f>
        <v>45016</v>
      </c>
      <c r="V1828" s="9" t="str">
        <f>"Q"&amp;INT((MONTH(SalesData[[#This Row],[Order Date]])+2)/3)&amp;"-"&amp;YEAR(SalesData[[#This Row],[Order Date]])</f>
        <v>Q1-2023</v>
      </c>
    </row>
    <row r="1829" spans="1:22" x14ac:dyDescent="0.35">
      <c r="A1829" t="s">
        <v>1970</v>
      </c>
      <c r="B1829" s="1">
        <v>45003</v>
      </c>
      <c r="C1829" t="s">
        <v>97</v>
      </c>
      <c r="D1829" t="s">
        <v>13</v>
      </c>
      <c r="E1829">
        <v>9941243616</v>
      </c>
      <c r="F1829" t="s">
        <v>120</v>
      </c>
      <c r="G1829" t="s">
        <v>141</v>
      </c>
      <c r="H1829" t="s">
        <v>121</v>
      </c>
      <c r="I1829" t="s">
        <v>17</v>
      </c>
      <c r="J1829" t="s">
        <v>65</v>
      </c>
      <c r="K1829">
        <v>2212.29</v>
      </c>
      <c r="L1829">
        <v>121.45</v>
      </c>
      <c r="M1829" t="s">
        <v>65</v>
      </c>
      <c r="N1829">
        <v>5.4897866012141298E-2</v>
      </c>
      <c r="O1829" t="s">
        <v>11351</v>
      </c>
      <c r="P1829" t="s">
        <v>11356</v>
      </c>
      <c r="R1829" t="s">
        <v>11353</v>
      </c>
      <c r="S1829">
        <f>IF(SalesData[[#This Row],[Return Status]]="Returned",1,0)</f>
        <v>0</v>
      </c>
      <c r="T1829">
        <v>2793.38</v>
      </c>
      <c r="U1829" s="2">
        <f>EOMONTH(SalesData[[#This Row],[Order Date]],0)</f>
        <v>45016</v>
      </c>
      <c r="V1829" s="9" t="str">
        <f>"Q"&amp;INT((MONTH(SalesData[[#This Row],[Order Date]])+2)/3)&amp;"-"&amp;YEAR(SalesData[[#This Row],[Order Date]])</f>
        <v>Q1-2023</v>
      </c>
    </row>
    <row r="1830" spans="1:22" x14ac:dyDescent="0.35">
      <c r="A1830" t="s">
        <v>1971</v>
      </c>
      <c r="B1830" s="1">
        <v>44991</v>
      </c>
      <c r="C1830" t="s">
        <v>97</v>
      </c>
      <c r="D1830" t="s">
        <v>80</v>
      </c>
      <c r="E1830">
        <v>7849032177</v>
      </c>
      <c r="F1830" t="s">
        <v>22</v>
      </c>
      <c r="G1830" t="s">
        <v>23</v>
      </c>
      <c r="H1830" t="s">
        <v>24</v>
      </c>
      <c r="I1830" t="s">
        <v>17</v>
      </c>
      <c r="J1830" t="s">
        <v>19</v>
      </c>
      <c r="K1830">
        <v>1869.32</v>
      </c>
      <c r="L1830">
        <v>545.16999999999996</v>
      </c>
      <c r="M1830" t="s">
        <v>19</v>
      </c>
      <c r="N1830">
        <v>0.29164081056212998</v>
      </c>
      <c r="O1830" t="s">
        <v>11351</v>
      </c>
      <c r="P1830" t="s">
        <v>11354</v>
      </c>
      <c r="R1830" t="s">
        <v>11353</v>
      </c>
      <c r="S1830">
        <f>IF(SalesData[[#This Row],[Return Status]]="Returned",1,0)</f>
        <v>0</v>
      </c>
      <c r="T1830">
        <v>2821.33</v>
      </c>
      <c r="U1830" s="2">
        <f>EOMONTH(SalesData[[#This Row],[Order Date]],0)</f>
        <v>45016</v>
      </c>
      <c r="V1830" s="9" t="str">
        <f>"Q"&amp;INT((MONTH(SalesData[[#This Row],[Order Date]])+2)/3)&amp;"-"&amp;YEAR(SalesData[[#This Row],[Order Date]])</f>
        <v>Q1-2023</v>
      </c>
    </row>
    <row r="1831" spans="1:22" x14ac:dyDescent="0.35">
      <c r="A1831" t="s">
        <v>1972</v>
      </c>
      <c r="B1831" s="1">
        <v>44995</v>
      </c>
      <c r="C1831" t="s">
        <v>111</v>
      </c>
      <c r="D1831" t="s">
        <v>39</v>
      </c>
      <c r="E1831">
        <v>5229508386</v>
      </c>
      <c r="F1831" t="s">
        <v>100</v>
      </c>
      <c r="G1831" t="s">
        <v>11382</v>
      </c>
      <c r="H1831" t="s">
        <v>35</v>
      </c>
      <c r="I1831" t="s">
        <v>36</v>
      </c>
      <c r="J1831" t="s">
        <v>61</v>
      </c>
      <c r="K1831">
        <v>2784.97</v>
      </c>
      <c r="L1831">
        <v>415.99</v>
      </c>
      <c r="M1831" t="s">
        <v>62</v>
      </c>
      <c r="N1831">
        <v>0.14936965209679101</v>
      </c>
      <c r="O1831" t="s">
        <v>11351</v>
      </c>
      <c r="P1831" t="s">
        <v>11352</v>
      </c>
      <c r="R1831" t="s">
        <v>11353</v>
      </c>
      <c r="S1831">
        <f>IF(SalesData[[#This Row],[Return Status]]="Returned",1,0)</f>
        <v>0</v>
      </c>
      <c r="U1831" s="2">
        <f>EOMONTH(SalesData[[#This Row],[Order Date]],0)</f>
        <v>45016</v>
      </c>
      <c r="V1831" s="9" t="str">
        <f>"Q"&amp;INT((MONTH(SalesData[[#This Row],[Order Date]])+2)/3)&amp;"-"&amp;YEAR(SalesData[[#This Row],[Order Date]])</f>
        <v>Q1-2023</v>
      </c>
    </row>
    <row r="1832" spans="1:22" x14ac:dyDescent="0.35">
      <c r="A1832" t="s">
        <v>1973</v>
      </c>
      <c r="B1832" s="1">
        <v>45003</v>
      </c>
      <c r="C1832" t="s">
        <v>149</v>
      </c>
      <c r="D1832" t="s">
        <v>99</v>
      </c>
      <c r="E1832">
        <v>4743927081</v>
      </c>
      <c r="F1832" t="s">
        <v>68</v>
      </c>
      <c r="G1832" t="s">
        <v>69</v>
      </c>
      <c r="H1832" t="s">
        <v>11357</v>
      </c>
      <c r="I1832" t="s">
        <v>31</v>
      </c>
      <c r="J1832" t="s">
        <v>42</v>
      </c>
      <c r="K1832">
        <v>1053.29</v>
      </c>
      <c r="L1832">
        <v>185.1</v>
      </c>
      <c r="M1832" t="s">
        <v>43</v>
      </c>
      <c r="N1832">
        <v>0.17573507770889299</v>
      </c>
      <c r="O1832" t="s">
        <v>11351</v>
      </c>
      <c r="P1832" t="s">
        <v>11352</v>
      </c>
      <c r="R1832" t="s">
        <v>11353</v>
      </c>
      <c r="S1832">
        <f>IF(SalesData[[#This Row],[Return Status]]="Returned",1,0)</f>
        <v>0</v>
      </c>
      <c r="T1832">
        <v>2081.52</v>
      </c>
      <c r="U1832" s="2">
        <f>EOMONTH(SalesData[[#This Row],[Order Date]],0)</f>
        <v>45016</v>
      </c>
      <c r="V1832" s="9" t="str">
        <f>"Q"&amp;INT((MONTH(SalesData[[#This Row],[Order Date]])+2)/3)&amp;"-"&amp;YEAR(SalesData[[#This Row],[Order Date]])</f>
        <v>Q1-2023</v>
      </c>
    </row>
    <row r="1833" spans="1:22" x14ac:dyDescent="0.35">
      <c r="A1833" t="s">
        <v>1974</v>
      </c>
      <c r="B1833" s="1">
        <v>44992</v>
      </c>
      <c r="C1833" t="s">
        <v>52</v>
      </c>
      <c r="D1833" t="s">
        <v>13</v>
      </c>
      <c r="E1833">
        <v>6099097578</v>
      </c>
      <c r="F1833" t="s">
        <v>152</v>
      </c>
      <c r="G1833" t="s">
        <v>23</v>
      </c>
      <c r="H1833" t="s">
        <v>24</v>
      </c>
      <c r="I1833" t="s">
        <v>17</v>
      </c>
      <c r="J1833" t="s">
        <v>65</v>
      </c>
      <c r="K1833">
        <v>2503.44</v>
      </c>
      <c r="L1833">
        <v>342.93</v>
      </c>
      <c r="M1833" t="s">
        <v>65</v>
      </c>
      <c r="N1833">
        <v>0.13698351068929199</v>
      </c>
      <c r="O1833" t="s">
        <v>11351</v>
      </c>
      <c r="P1833" t="s">
        <v>11352</v>
      </c>
      <c r="R1833" t="s">
        <v>11353</v>
      </c>
      <c r="S1833">
        <f>IF(SalesData[[#This Row],[Return Status]]="Returned",1,0)</f>
        <v>0</v>
      </c>
      <c r="T1833">
        <v>2821.33</v>
      </c>
      <c r="U1833" s="2">
        <f>EOMONTH(SalesData[[#This Row],[Order Date]],0)</f>
        <v>45016</v>
      </c>
      <c r="V1833" s="9" t="str">
        <f>"Q"&amp;INT((MONTH(SalesData[[#This Row],[Order Date]])+2)/3)&amp;"-"&amp;YEAR(SalesData[[#This Row],[Order Date]])</f>
        <v>Q1-2023</v>
      </c>
    </row>
    <row r="1834" spans="1:22" x14ac:dyDescent="0.35">
      <c r="A1834" t="s">
        <v>1975</v>
      </c>
      <c r="B1834" s="1">
        <v>44988</v>
      </c>
      <c r="C1834" t="s">
        <v>49</v>
      </c>
      <c r="D1834" t="s">
        <v>80</v>
      </c>
      <c r="E1834">
        <v>1622277261</v>
      </c>
      <c r="F1834" t="s">
        <v>116</v>
      </c>
      <c r="G1834" t="s">
        <v>74</v>
      </c>
      <c r="H1834" t="s">
        <v>75</v>
      </c>
      <c r="I1834" t="s">
        <v>36</v>
      </c>
      <c r="J1834" t="s">
        <v>65</v>
      </c>
      <c r="K1834">
        <v>863.48</v>
      </c>
      <c r="L1834">
        <v>114.86</v>
      </c>
      <c r="M1834" t="s">
        <v>65</v>
      </c>
      <c r="N1834">
        <v>0.133019873071756</v>
      </c>
      <c r="O1834" t="s">
        <v>11355</v>
      </c>
      <c r="P1834" t="s">
        <v>11352</v>
      </c>
      <c r="R1834" t="s">
        <v>11353</v>
      </c>
      <c r="S1834">
        <f>IF(SalesData[[#This Row],[Return Status]]="Returned",1,0)</f>
        <v>0</v>
      </c>
      <c r="T1834">
        <v>2420.2800000000002</v>
      </c>
      <c r="U1834" s="2">
        <f>EOMONTH(SalesData[[#This Row],[Order Date]],0)</f>
        <v>45016</v>
      </c>
      <c r="V1834" s="9" t="str">
        <f>"Q"&amp;INT((MONTH(SalesData[[#This Row],[Order Date]])+2)/3)&amp;"-"&amp;YEAR(SalesData[[#This Row],[Order Date]])</f>
        <v>Q1-2023</v>
      </c>
    </row>
    <row r="1835" spans="1:22" x14ac:dyDescent="0.35">
      <c r="A1835" t="s">
        <v>1976</v>
      </c>
      <c r="B1835" s="1">
        <v>45000</v>
      </c>
      <c r="C1835" t="s">
        <v>111</v>
      </c>
      <c r="D1835" t="s">
        <v>27</v>
      </c>
      <c r="E1835">
        <v>6886499339</v>
      </c>
      <c r="F1835" t="s">
        <v>222</v>
      </c>
      <c r="G1835" t="s">
        <v>164</v>
      </c>
      <c r="H1835" t="s">
        <v>165</v>
      </c>
      <c r="I1835" t="s">
        <v>36</v>
      </c>
      <c r="J1835" t="s">
        <v>61</v>
      </c>
      <c r="K1835">
        <v>2670.56</v>
      </c>
      <c r="L1835">
        <v>207.18</v>
      </c>
      <c r="M1835" t="s">
        <v>62</v>
      </c>
      <c r="N1835">
        <v>7.7579234317895901E-2</v>
      </c>
      <c r="O1835" t="s">
        <v>11351</v>
      </c>
      <c r="P1835" t="s">
        <v>11356</v>
      </c>
      <c r="R1835" t="s">
        <v>11353</v>
      </c>
      <c r="S1835">
        <f>IF(SalesData[[#This Row],[Return Status]]="Returned",1,0)</f>
        <v>0</v>
      </c>
      <c r="U1835" s="2">
        <f>EOMONTH(SalesData[[#This Row],[Order Date]],0)</f>
        <v>45016</v>
      </c>
      <c r="V1835" s="9" t="str">
        <f>"Q"&amp;INT((MONTH(SalesData[[#This Row],[Order Date]])+2)/3)&amp;"-"&amp;YEAR(SalesData[[#This Row],[Order Date]])</f>
        <v>Q1-2023</v>
      </c>
    </row>
    <row r="1836" spans="1:22" x14ac:dyDescent="0.35">
      <c r="A1836" t="s">
        <v>1977</v>
      </c>
      <c r="B1836" s="1">
        <v>45005</v>
      </c>
      <c r="C1836" t="s">
        <v>144</v>
      </c>
      <c r="D1836" t="s">
        <v>99</v>
      </c>
      <c r="E1836">
        <v>7360908575</v>
      </c>
      <c r="F1836" t="s">
        <v>33</v>
      </c>
      <c r="G1836" t="s">
        <v>34</v>
      </c>
      <c r="H1836" t="s">
        <v>35</v>
      </c>
      <c r="I1836" t="s">
        <v>36</v>
      </c>
      <c r="J1836" t="s">
        <v>43</v>
      </c>
      <c r="K1836">
        <v>541.35</v>
      </c>
      <c r="L1836">
        <v>120.8</v>
      </c>
      <c r="M1836" t="s">
        <v>43</v>
      </c>
      <c r="N1836">
        <v>0.22314583910593899</v>
      </c>
      <c r="O1836" t="s">
        <v>11355</v>
      </c>
      <c r="P1836" t="s">
        <v>11354</v>
      </c>
      <c r="R1836" t="s">
        <v>11353</v>
      </c>
      <c r="S1836">
        <f>IF(SalesData[[#This Row],[Return Status]]="Returned",1,0)</f>
        <v>0</v>
      </c>
      <c r="U1836" s="2">
        <f>EOMONTH(SalesData[[#This Row],[Order Date]],0)</f>
        <v>45016</v>
      </c>
      <c r="V1836" s="9" t="str">
        <f>"Q"&amp;INT((MONTH(SalesData[[#This Row],[Order Date]])+2)/3)&amp;"-"&amp;YEAR(SalesData[[#This Row],[Order Date]])</f>
        <v>Q1-2023</v>
      </c>
    </row>
    <row r="1837" spans="1:22" x14ac:dyDescent="0.35">
      <c r="A1837" t="s">
        <v>1978</v>
      </c>
      <c r="B1837" s="1">
        <v>45013</v>
      </c>
      <c r="C1837" t="s">
        <v>194</v>
      </c>
      <c r="D1837" t="s">
        <v>39</v>
      </c>
      <c r="E1837">
        <v>8523461512</v>
      </c>
      <c r="F1837" t="s">
        <v>170</v>
      </c>
      <c r="G1837" t="s">
        <v>457</v>
      </c>
      <c r="H1837" t="s">
        <v>41</v>
      </c>
      <c r="I1837" t="s">
        <v>31</v>
      </c>
      <c r="J1837" t="s">
        <v>65</v>
      </c>
      <c r="K1837">
        <v>240.24</v>
      </c>
      <c r="L1837">
        <v>8.49</v>
      </c>
      <c r="M1837" t="s">
        <v>65</v>
      </c>
      <c r="N1837">
        <v>3.5339660339660302E-2</v>
      </c>
      <c r="O1837" t="s">
        <v>11361</v>
      </c>
      <c r="P1837" t="s">
        <v>11356</v>
      </c>
      <c r="R1837" t="s">
        <v>11353</v>
      </c>
      <c r="S1837">
        <f>IF(SalesData[[#This Row],[Return Status]]="Returned",1,0)</f>
        <v>0</v>
      </c>
      <c r="U1837" s="2">
        <f>EOMONTH(SalesData[[#This Row],[Order Date]],0)</f>
        <v>45016</v>
      </c>
      <c r="V1837" s="9" t="str">
        <f>"Q"&amp;INT((MONTH(SalesData[[#This Row],[Order Date]])+2)/3)&amp;"-"&amp;YEAR(SalesData[[#This Row],[Order Date]])</f>
        <v>Q1-2023</v>
      </c>
    </row>
    <row r="1838" spans="1:22" x14ac:dyDescent="0.35">
      <c r="A1838" t="s">
        <v>1979</v>
      </c>
      <c r="B1838" s="1">
        <v>45007</v>
      </c>
      <c r="C1838" t="s">
        <v>77</v>
      </c>
      <c r="D1838" t="s">
        <v>27</v>
      </c>
      <c r="E1838">
        <v>6582938540</v>
      </c>
      <c r="F1838" t="s">
        <v>133</v>
      </c>
      <c r="G1838" t="s">
        <v>89</v>
      </c>
      <c r="H1838" t="s">
        <v>90</v>
      </c>
      <c r="I1838" t="s">
        <v>31</v>
      </c>
      <c r="J1838" t="s">
        <v>18</v>
      </c>
      <c r="K1838">
        <v>4408.74</v>
      </c>
      <c r="L1838">
        <v>787.6</v>
      </c>
      <c r="M1838" t="s">
        <v>19</v>
      </c>
      <c r="N1838">
        <v>0.17864514577861201</v>
      </c>
      <c r="O1838" t="s">
        <v>11351</v>
      </c>
      <c r="P1838" t="s">
        <v>11352</v>
      </c>
      <c r="R1838" t="s">
        <v>11353</v>
      </c>
      <c r="S1838">
        <f>IF(SalesData[[#This Row],[Return Status]]="Returned",1,0)</f>
        <v>0</v>
      </c>
      <c r="T1838">
        <v>207.68</v>
      </c>
      <c r="U1838" s="2">
        <f>EOMONTH(SalesData[[#This Row],[Order Date]],0)</f>
        <v>45016</v>
      </c>
      <c r="V1838" s="9" t="str">
        <f>"Q"&amp;INT((MONTH(SalesData[[#This Row],[Order Date]])+2)/3)&amp;"-"&amp;YEAR(SalesData[[#This Row],[Order Date]])</f>
        <v>Q1-2023</v>
      </c>
    </row>
    <row r="1839" spans="1:22" x14ac:dyDescent="0.35">
      <c r="A1839" t="s">
        <v>1980</v>
      </c>
      <c r="B1839" s="1">
        <v>44998</v>
      </c>
      <c r="C1839" t="s">
        <v>188</v>
      </c>
      <c r="D1839" t="s">
        <v>72</v>
      </c>
      <c r="E1839">
        <v>9860296532</v>
      </c>
      <c r="F1839" t="s">
        <v>152</v>
      </c>
      <c r="G1839" t="s">
        <v>23</v>
      </c>
      <c r="H1839" t="s">
        <v>24</v>
      </c>
      <c r="I1839" t="s">
        <v>17</v>
      </c>
      <c r="J1839" t="s">
        <v>19</v>
      </c>
      <c r="K1839">
        <v>2407.27</v>
      </c>
      <c r="L1839">
        <v>375.29</v>
      </c>
      <c r="M1839" t="s">
        <v>19</v>
      </c>
      <c r="N1839">
        <v>0.15589859051955099</v>
      </c>
      <c r="O1839" t="s">
        <v>11351</v>
      </c>
      <c r="P1839" t="s">
        <v>11352</v>
      </c>
      <c r="R1839" t="s">
        <v>11353</v>
      </c>
      <c r="S1839">
        <f>IF(SalesData[[#This Row],[Return Status]]="Returned",1,0)</f>
        <v>0</v>
      </c>
      <c r="T1839">
        <v>2821.33</v>
      </c>
      <c r="U1839" s="2">
        <f>EOMONTH(SalesData[[#This Row],[Order Date]],0)</f>
        <v>45016</v>
      </c>
      <c r="V1839" s="9" t="str">
        <f>"Q"&amp;INT((MONTH(SalesData[[#This Row],[Order Date]])+2)/3)&amp;"-"&amp;YEAR(SalesData[[#This Row],[Order Date]])</f>
        <v>Q1-2023</v>
      </c>
    </row>
    <row r="1840" spans="1:22" x14ac:dyDescent="0.35">
      <c r="A1840" t="s">
        <v>1981</v>
      </c>
      <c r="B1840" s="1">
        <v>45015</v>
      </c>
      <c r="C1840" t="s">
        <v>149</v>
      </c>
      <c r="D1840" t="s">
        <v>80</v>
      </c>
      <c r="E1840">
        <v>150833451</v>
      </c>
      <c r="F1840" t="s">
        <v>100</v>
      </c>
      <c r="G1840" t="s">
        <v>34</v>
      </c>
      <c r="H1840" t="s">
        <v>35</v>
      </c>
      <c r="I1840" t="s">
        <v>36</v>
      </c>
      <c r="J1840" t="s">
        <v>61</v>
      </c>
      <c r="K1840">
        <v>1381.4</v>
      </c>
      <c r="L1840">
        <v>73.88</v>
      </c>
      <c r="M1840" t="s">
        <v>62</v>
      </c>
      <c r="N1840">
        <v>5.3481974808165599E-2</v>
      </c>
      <c r="O1840" t="s">
        <v>11351</v>
      </c>
      <c r="P1840" t="s">
        <v>11356</v>
      </c>
      <c r="R1840" t="s">
        <v>11353</v>
      </c>
      <c r="S1840">
        <f>IF(SalesData[[#This Row],[Return Status]]="Returned",1,0)</f>
        <v>0</v>
      </c>
      <c r="U1840" s="2">
        <f>EOMONTH(SalesData[[#This Row],[Order Date]],0)</f>
        <v>45016</v>
      </c>
      <c r="V1840" s="9" t="str">
        <f>"Q"&amp;INT((MONTH(SalesData[[#This Row],[Order Date]])+2)/3)&amp;"-"&amp;YEAR(SalesData[[#This Row],[Order Date]])</f>
        <v>Q1-2023</v>
      </c>
    </row>
    <row r="1841" spans="1:22" x14ac:dyDescent="0.35">
      <c r="A1841" t="s">
        <v>1982</v>
      </c>
      <c r="B1841" s="1">
        <v>45013</v>
      </c>
      <c r="C1841" t="s">
        <v>87</v>
      </c>
      <c r="D1841" t="s">
        <v>72</v>
      </c>
      <c r="E1841">
        <v>2507438203</v>
      </c>
      <c r="F1841" t="s">
        <v>53</v>
      </c>
      <c r="G1841" t="s">
        <v>11371</v>
      </c>
      <c r="H1841" t="s">
        <v>55</v>
      </c>
      <c r="I1841" t="s">
        <v>31</v>
      </c>
      <c r="J1841" t="s">
        <v>62</v>
      </c>
      <c r="K1841">
        <v>2227.5500000000002</v>
      </c>
      <c r="L1841">
        <v>324.12</v>
      </c>
      <c r="M1841" t="s">
        <v>62</v>
      </c>
      <c r="N1841">
        <v>0.14550515139952</v>
      </c>
      <c r="O1841" t="s">
        <v>11351</v>
      </c>
      <c r="P1841" t="s">
        <v>11352</v>
      </c>
      <c r="Q1841" t="s">
        <v>11359</v>
      </c>
      <c r="R1841" t="s">
        <v>11360</v>
      </c>
      <c r="S1841">
        <f>IF(SalesData[[#This Row],[Return Status]]="Returned",1,0)</f>
        <v>1</v>
      </c>
      <c r="U1841" s="2">
        <f>EOMONTH(SalesData[[#This Row],[Order Date]],0)</f>
        <v>45016</v>
      </c>
      <c r="V1841" s="9" t="str">
        <f>"Q"&amp;INT((MONTH(SalesData[[#This Row],[Order Date]])+2)/3)&amp;"-"&amp;YEAR(SalesData[[#This Row],[Order Date]])</f>
        <v>Q1-2023</v>
      </c>
    </row>
    <row r="1842" spans="1:22" x14ac:dyDescent="0.35">
      <c r="A1842" t="s">
        <v>1983</v>
      </c>
      <c r="B1842" s="1">
        <v>44986</v>
      </c>
      <c r="C1842" t="s">
        <v>144</v>
      </c>
      <c r="D1842" t="s">
        <v>39</v>
      </c>
      <c r="E1842">
        <v>6036733614</v>
      </c>
      <c r="F1842" t="s">
        <v>68</v>
      </c>
      <c r="G1842" t="s">
        <v>69</v>
      </c>
      <c r="H1842" t="s">
        <v>41</v>
      </c>
      <c r="I1842" t="s">
        <v>31</v>
      </c>
      <c r="J1842" t="s">
        <v>62</v>
      </c>
      <c r="K1842">
        <v>4158.26</v>
      </c>
      <c r="L1842">
        <v>949.49</v>
      </c>
      <c r="M1842" t="s">
        <v>62</v>
      </c>
      <c r="N1842">
        <v>0.228338295344687</v>
      </c>
      <c r="O1842" t="s">
        <v>11351</v>
      </c>
      <c r="P1842" t="s">
        <v>11354</v>
      </c>
      <c r="R1842" t="s">
        <v>11353</v>
      </c>
      <c r="S1842">
        <f>IF(SalesData[[#This Row],[Return Status]]="Returned",1,0)</f>
        <v>0</v>
      </c>
      <c r="T1842">
        <v>2081.52</v>
      </c>
      <c r="U1842" s="2">
        <f>EOMONTH(SalesData[[#This Row],[Order Date]],0)</f>
        <v>45016</v>
      </c>
      <c r="V1842" s="9" t="str">
        <f>"Q"&amp;INT((MONTH(SalesData[[#This Row],[Order Date]])+2)/3)&amp;"-"&amp;YEAR(SalesData[[#This Row],[Order Date]])</f>
        <v>Q1-2023</v>
      </c>
    </row>
    <row r="1843" spans="1:22" x14ac:dyDescent="0.35">
      <c r="A1843" t="s">
        <v>1984</v>
      </c>
      <c r="B1843" s="1">
        <v>45006</v>
      </c>
      <c r="C1843" t="s">
        <v>87</v>
      </c>
      <c r="D1843" t="s">
        <v>145</v>
      </c>
      <c r="E1843">
        <v>4364851782</v>
      </c>
      <c r="F1843" t="s">
        <v>168</v>
      </c>
      <c r="G1843" t="s">
        <v>54</v>
      </c>
      <c r="H1843" t="s">
        <v>55</v>
      </c>
      <c r="I1843" t="s">
        <v>31</v>
      </c>
      <c r="J1843" t="s">
        <v>62</v>
      </c>
      <c r="K1843">
        <v>319.66000000000003</v>
      </c>
      <c r="L1843">
        <v>42.98</v>
      </c>
      <c r="M1843" t="s">
        <v>62</v>
      </c>
      <c r="N1843">
        <v>0.13445535881874501</v>
      </c>
      <c r="O1843" t="s">
        <v>11361</v>
      </c>
      <c r="P1843" t="s">
        <v>11352</v>
      </c>
      <c r="R1843" t="s">
        <v>11353</v>
      </c>
      <c r="S1843">
        <f>IF(SalesData[[#This Row],[Return Status]]="Returned",1,0)</f>
        <v>0</v>
      </c>
      <c r="U1843" s="2">
        <f>EOMONTH(SalesData[[#This Row],[Order Date]],0)</f>
        <v>45016</v>
      </c>
      <c r="V1843" s="9" t="str">
        <f>"Q"&amp;INT((MONTH(SalesData[[#This Row],[Order Date]])+2)/3)&amp;"-"&amp;YEAR(SalesData[[#This Row],[Order Date]])</f>
        <v>Q1-2023</v>
      </c>
    </row>
    <row r="1844" spans="1:22" x14ac:dyDescent="0.35">
      <c r="A1844" t="s">
        <v>1985</v>
      </c>
      <c r="B1844" s="1">
        <v>44987</v>
      </c>
      <c r="C1844" t="s">
        <v>113</v>
      </c>
      <c r="D1844" t="s">
        <v>72</v>
      </c>
      <c r="E1844">
        <v>9256835</v>
      </c>
      <c r="F1844" t="s">
        <v>159</v>
      </c>
      <c r="G1844" t="s">
        <v>84</v>
      </c>
      <c r="H1844" t="s">
        <v>11357</v>
      </c>
      <c r="I1844" t="s">
        <v>31</v>
      </c>
      <c r="J1844" t="s">
        <v>19</v>
      </c>
      <c r="K1844">
        <v>2398.34</v>
      </c>
      <c r="L1844">
        <v>319.58999999999997</v>
      </c>
      <c r="M1844" t="s">
        <v>19</v>
      </c>
      <c r="N1844">
        <v>0.13325466781190301</v>
      </c>
      <c r="O1844" t="s">
        <v>11351</v>
      </c>
      <c r="P1844" t="s">
        <v>11352</v>
      </c>
      <c r="R1844" t="s">
        <v>11353</v>
      </c>
      <c r="S1844">
        <f>IF(SalesData[[#This Row],[Return Status]]="Returned",1,0)</f>
        <v>0</v>
      </c>
      <c r="T1844">
        <v>847.14</v>
      </c>
      <c r="U1844" s="2">
        <f>EOMONTH(SalesData[[#This Row],[Order Date]],0)</f>
        <v>45016</v>
      </c>
      <c r="V1844" s="9" t="str">
        <f>"Q"&amp;INT((MONTH(SalesData[[#This Row],[Order Date]])+2)/3)&amp;"-"&amp;YEAR(SalesData[[#This Row],[Order Date]])</f>
        <v>Q1-2023</v>
      </c>
    </row>
    <row r="1845" spans="1:22" x14ac:dyDescent="0.35">
      <c r="A1845" t="s">
        <v>1986</v>
      </c>
      <c r="B1845" s="1">
        <v>45008</v>
      </c>
      <c r="C1845" t="s">
        <v>21</v>
      </c>
      <c r="D1845" t="s">
        <v>72</v>
      </c>
      <c r="E1845">
        <v>282656529</v>
      </c>
      <c r="F1845" t="s">
        <v>40</v>
      </c>
      <c r="G1845" t="s">
        <v>69</v>
      </c>
      <c r="H1845" t="s">
        <v>11357</v>
      </c>
      <c r="I1845" t="s">
        <v>31</v>
      </c>
      <c r="J1845" t="s">
        <v>65</v>
      </c>
      <c r="K1845">
        <v>3812.98</v>
      </c>
      <c r="L1845">
        <v>465.5</v>
      </c>
      <c r="M1845" t="s">
        <v>65</v>
      </c>
      <c r="N1845">
        <v>0.12208299020713501</v>
      </c>
      <c r="O1845" t="s">
        <v>11351</v>
      </c>
      <c r="P1845" t="s">
        <v>11352</v>
      </c>
      <c r="R1845" t="s">
        <v>11353</v>
      </c>
      <c r="S1845">
        <f>IF(SalesData[[#This Row],[Return Status]]="Returned",1,0)</f>
        <v>0</v>
      </c>
      <c r="T1845">
        <v>2081.52</v>
      </c>
      <c r="U1845" s="2">
        <f>EOMONTH(SalesData[[#This Row],[Order Date]],0)</f>
        <v>45016</v>
      </c>
      <c r="V1845" s="9" t="str">
        <f>"Q"&amp;INT((MONTH(SalesData[[#This Row],[Order Date]])+2)/3)&amp;"-"&amp;YEAR(SalesData[[#This Row],[Order Date]])</f>
        <v>Q1-2023</v>
      </c>
    </row>
    <row r="1846" spans="1:22" x14ac:dyDescent="0.35">
      <c r="A1846" t="s">
        <v>1987</v>
      </c>
      <c r="B1846" s="1">
        <v>45010</v>
      </c>
      <c r="C1846" t="s">
        <v>205</v>
      </c>
      <c r="D1846" t="s">
        <v>99</v>
      </c>
      <c r="E1846">
        <v>6422094705</v>
      </c>
      <c r="F1846" t="s">
        <v>292</v>
      </c>
      <c r="G1846" t="s">
        <v>69</v>
      </c>
      <c r="H1846" t="s">
        <v>41</v>
      </c>
      <c r="I1846" t="s">
        <v>31</v>
      </c>
      <c r="J1846" t="s">
        <v>19</v>
      </c>
      <c r="K1846">
        <v>3059.46</v>
      </c>
      <c r="L1846">
        <v>900.02</v>
      </c>
      <c r="M1846" t="s">
        <v>19</v>
      </c>
      <c r="N1846">
        <v>0.294176096435319</v>
      </c>
      <c r="O1846" t="s">
        <v>11351</v>
      </c>
      <c r="P1846" t="s">
        <v>11354</v>
      </c>
      <c r="Q1846" t="s">
        <v>11369</v>
      </c>
      <c r="R1846" t="s">
        <v>11360</v>
      </c>
      <c r="S1846">
        <f>IF(SalesData[[#This Row],[Return Status]]="Returned",1,0)</f>
        <v>1</v>
      </c>
      <c r="T1846">
        <v>2081.52</v>
      </c>
      <c r="U1846" s="2">
        <f>EOMONTH(SalesData[[#This Row],[Order Date]],0)</f>
        <v>45016</v>
      </c>
      <c r="V1846" s="9" t="str">
        <f>"Q"&amp;INT((MONTH(SalesData[[#This Row],[Order Date]])+2)/3)&amp;"-"&amp;YEAR(SalesData[[#This Row],[Order Date]])</f>
        <v>Q1-2023</v>
      </c>
    </row>
    <row r="1847" spans="1:22" x14ac:dyDescent="0.35">
      <c r="A1847" t="s">
        <v>1988</v>
      </c>
      <c r="B1847" s="1">
        <v>44989</v>
      </c>
      <c r="C1847" t="s">
        <v>12</v>
      </c>
      <c r="D1847" t="s">
        <v>145</v>
      </c>
      <c r="E1847">
        <v>7043885287</v>
      </c>
      <c r="F1847" t="s">
        <v>206</v>
      </c>
      <c r="G1847" t="s">
        <v>89</v>
      </c>
      <c r="H1847" t="s">
        <v>90</v>
      </c>
      <c r="I1847" t="s">
        <v>31</v>
      </c>
      <c r="J1847" t="s">
        <v>42</v>
      </c>
      <c r="K1847">
        <v>1139.06</v>
      </c>
      <c r="L1847">
        <v>74.599999999999994</v>
      </c>
      <c r="M1847" t="s">
        <v>43</v>
      </c>
      <c r="N1847">
        <v>6.5492599160711401E-2</v>
      </c>
      <c r="O1847" t="s">
        <v>11351</v>
      </c>
      <c r="P1847" t="s">
        <v>11356</v>
      </c>
      <c r="R1847" t="s">
        <v>11353</v>
      </c>
      <c r="S1847">
        <f>IF(SalesData[[#This Row],[Return Status]]="Returned",1,0)</f>
        <v>0</v>
      </c>
      <c r="T1847">
        <v>207.68</v>
      </c>
      <c r="U1847" s="2">
        <f>EOMONTH(SalesData[[#This Row],[Order Date]],0)</f>
        <v>45016</v>
      </c>
      <c r="V1847" s="9" t="str">
        <f>"Q"&amp;INT((MONTH(SalesData[[#This Row],[Order Date]])+2)/3)&amp;"-"&amp;YEAR(SalesData[[#This Row],[Order Date]])</f>
        <v>Q1-2023</v>
      </c>
    </row>
    <row r="1848" spans="1:22" x14ac:dyDescent="0.35">
      <c r="A1848" t="s">
        <v>1989</v>
      </c>
      <c r="B1848" s="1">
        <v>45008</v>
      </c>
      <c r="C1848" t="s">
        <v>205</v>
      </c>
      <c r="D1848" t="s">
        <v>145</v>
      </c>
      <c r="E1848">
        <v>4029480468</v>
      </c>
      <c r="F1848" t="s">
        <v>387</v>
      </c>
      <c r="G1848" t="s">
        <v>89</v>
      </c>
      <c r="H1848" t="s">
        <v>90</v>
      </c>
      <c r="I1848" t="s">
        <v>31</v>
      </c>
      <c r="J1848" t="s">
        <v>19</v>
      </c>
      <c r="K1848">
        <v>2705.53</v>
      </c>
      <c r="L1848">
        <v>410.9</v>
      </c>
      <c r="M1848" t="s">
        <v>19</v>
      </c>
      <c r="N1848">
        <v>0.151874124478383</v>
      </c>
      <c r="O1848" t="s">
        <v>11351</v>
      </c>
      <c r="P1848" t="s">
        <v>11352</v>
      </c>
      <c r="R1848" t="s">
        <v>11353</v>
      </c>
      <c r="S1848">
        <f>IF(SalesData[[#This Row],[Return Status]]="Returned",1,0)</f>
        <v>0</v>
      </c>
      <c r="T1848">
        <v>207.68</v>
      </c>
      <c r="U1848" s="2">
        <f>EOMONTH(SalesData[[#This Row],[Order Date]],0)</f>
        <v>45016</v>
      </c>
      <c r="V1848" s="9" t="str">
        <f>"Q"&amp;INT((MONTH(SalesData[[#This Row],[Order Date]])+2)/3)&amp;"-"&amp;YEAR(SalesData[[#This Row],[Order Date]])</f>
        <v>Q1-2023</v>
      </c>
    </row>
    <row r="1849" spans="1:22" x14ac:dyDescent="0.35">
      <c r="A1849" t="s">
        <v>1990</v>
      </c>
      <c r="B1849" s="1">
        <v>44994</v>
      </c>
      <c r="C1849" t="s">
        <v>132</v>
      </c>
      <c r="D1849" t="s">
        <v>13</v>
      </c>
      <c r="E1849">
        <v>5787378156</v>
      </c>
      <c r="F1849" t="s">
        <v>159</v>
      </c>
      <c r="G1849" t="s">
        <v>11375</v>
      </c>
      <c r="H1849" t="s">
        <v>85</v>
      </c>
      <c r="I1849" t="s">
        <v>31</v>
      </c>
      <c r="J1849" t="s">
        <v>43</v>
      </c>
      <c r="K1849">
        <v>4663.3900000000003</v>
      </c>
      <c r="L1849">
        <v>1203.53</v>
      </c>
      <c r="M1849" t="s">
        <v>43</v>
      </c>
      <c r="N1849">
        <v>0.25808049509048098</v>
      </c>
      <c r="O1849" t="s">
        <v>11351</v>
      </c>
      <c r="P1849" t="s">
        <v>11354</v>
      </c>
      <c r="R1849" t="s">
        <v>11353</v>
      </c>
      <c r="S1849">
        <f>IF(SalesData[[#This Row],[Return Status]]="Returned",1,0)</f>
        <v>0</v>
      </c>
      <c r="U1849" s="2">
        <f>EOMONTH(SalesData[[#This Row],[Order Date]],0)</f>
        <v>45016</v>
      </c>
      <c r="V1849" s="9" t="str">
        <f>"Q"&amp;INT((MONTH(SalesData[[#This Row],[Order Date]])+2)/3)&amp;"-"&amp;YEAR(SalesData[[#This Row],[Order Date]])</f>
        <v>Q1-2023</v>
      </c>
    </row>
    <row r="1850" spans="1:22" x14ac:dyDescent="0.35">
      <c r="A1850" t="s">
        <v>1991</v>
      </c>
      <c r="B1850" s="1">
        <v>45010</v>
      </c>
      <c r="C1850" t="s">
        <v>139</v>
      </c>
      <c r="D1850" t="s">
        <v>99</v>
      </c>
      <c r="E1850">
        <v>1916661624</v>
      </c>
      <c r="F1850" t="s">
        <v>137</v>
      </c>
      <c r="G1850" t="s">
        <v>34</v>
      </c>
      <c r="H1850" t="s">
        <v>35</v>
      </c>
      <c r="I1850" t="s">
        <v>36</v>
      </c>
      <c r="J1850" t="s">
        <v>19</v>
      </c>
      <c r="K1850">
        <v>2408</v>
      </c>
      <c r="L1850">
        <v>672.03</v>
      </c>
      <c r="M1850" t="s">
        <v>19</v>
      </c>
      <c r="N1850">
        <v>0.27908222591362097</v>
      </c>
      <c r="O1850" t="s">
        <v>11351</v>
      </c>
      <c r="P1850" t="s">
        <v>11354</v>
      </c>
      <c r="R1850" t="s">
        <v>11353</v>
      </c>
      <c r="S1850">
        <f>IF(SalesData[[#This Row],[Return Status]]="Returned",1,0)</f>
        <v>0</v>
      </c>
      <c r="U1850" s="2">
        <f>EOMONTH(SalesData[[#This Row],[Order Date]],0)</f>
        <v>45016</v>
      </c>
      <c r="V1850" s="9" t="str">
        <f>"Q"&amp;INT((MONTH(SalesData[[#This Row],[Order Date]])+2)/3)&amp;"-"&amp;YEAR(SalesData[[#This Row],[Order Date]])</f>
        <v>Q1-2023</v>
      </c>
    </row>
    <row r="1851" spans="1:22" x14ac:dyDescent="0.35">
      <c r="A1851" t="s">
        <v>1992</v>
      </c>
      <c r="B1851" s="1">
        <v>45010</v>
      </c>
      <c r="C1851" t="s">
        <v>132</v>
      </c>
      <c r="D1851" t="s">
        <v>145</v>
      </c>
      <c r="E1851">
        <v>2476867071</v>
      </c>
      <c r="F1851" t="s">
        <v>22</v>
      </c>
      <c r="G1851" t="s">
        <v>23</v>
      </c>
      <c r="H1851" t="s">
        <v>24</v>
      </c>
      <c r="I1851" t="s">
        <v>17</v>
      </c>
      <c r="J1851" t="s">
        <v>43</v>
      </c>
      <c r="K1851">
        <v>2312.06</v>
      </c>
      <c r="L1851">
        <v>157.35</v>
      </c>
      <c r="M1851" t="s">
        <v>43</v>
      </c>
      <c r="N1851">
        <v>6.8056192313348293E-2</v>
      </c>
      <c r="O1851" t="s">
        <v>11351</v>
      </c>
      <c r="P1851" t="s">
        <v>11356</v>
      </c>
      <c r="R1851" t="s">
        <v>11353</v>
      </c>
      <c r="S1851">
        <f>IF(SalesData[[#This Row],[Return Status]]="Returned",1,0)</f>
        <v>0</v>
      </c>
      <c r="T1851">
        <v>2821.33</v>
      </c>
      <c r="U1851" s="2">
        <f>EOMONTH(SalesData[[#This Row],[Order Date]],0)</f>
        <v>45016</v>
      </c>
      <c r="V1851" s="9" t="str">
        <f>"Q"&amp;INT((MONTH(SalesData[[#This Row],[Order Date]])+2)/3)&amp;"-"&amp;YEAR(SalesData[[#This Row],[Order Date]])</f>
        <v>Q1-2023</v>
      </c>
    </row>
    <row r="1852" spans="1:22" x14ac:dyDescent="0.35">
      <c r="A1852" t="s">
        <v>1993</v>
      </c>
      <c r="B1852" s="1">
        <v>44994</v>
      </c>
      <c r="C1852" t="s">
        <v>111</v>
      </c>
      <c r="D1852" t="s">
        <v>46</v>
      </c>
      <c r="E1852">
        <v>9341373454</v>
      </c>
      <c r="F1852" t="s">
        <v>68</v>
      </c>
      <c r="G1852" t="s">
        <v>69</v>
      </c>
      <c r="H1852" t="s">
        <v>41</v>
      </c>
      <c r="I1852" t="s">
        <v>31</v>
      </c>
      <c r="J1852" t="s">
        <v>18</v>
      </c>
      <c r="K1852">
        <v>4821.07</v>
      </c>
      <c r="L1852">
        <v>594.84</v>
      </c>
      <c r="M1852" t="s">
        <v>19</v>
      </c>
      <c r="N1852">
        <v>0.123383398291251</v>
      </c>
      <c r="O1852" t="s">
        <v>11351</v>
      </c>
      <c r="P1852" t="s">
        <v>11352</v>
      </c>
      <c r="R1852" t="s">
        <v>11353</v>
      </c>
      <c r="S1852">
        <f>IF(SalesData[[#This Row],[Return Status]]="Returned",1,0)</f>
        <v>0</v>
      </c>
      <c r="T1852">
        <v>2081.52</v>
      </c>
      <c r="U1852" s="2">
        <f>EOMONTH(SalesData[[#This Row],[Order Date]],0)</f>
        <v>45016</v>
      </c>
      <c r="V1852" s="9" t="str">
        <f>"Q"&amp;INT((MONTH(SalesData[[#This Row],[Order Date]])+2)/3)&amp;"-"&amp;YEAR(SalesData[[#This Row],[Order Date]])</f>
        <v>Q1-2023</v>
      </c>
    </row>
    <row r="1853" spans="1:22" x14ac:dyDescent="0.35">
      <c r="A1853" t="s">
        <v>1994</v>
      </c>
      <c r="B1853" s="1">
        <v>44994</v>
      </c>
      <c r="C1853" t="s">
        <v>52</v>
      </c>
      <c r="D1853" t="s">
        <v>39</v>
      </c>
      <c r="E1853">
        <v>1907067769</v>
      </c>
      <c r="F1853" t="s">
        <v>114</v>
      </c>
      <c r="G1853" t="s">
        <v>11378</v>
      </c>
      <c r="H1853" t="s">
        <v>60</v>
      </c>
      <c r="I1853" t="s">
        <v>31</v>
      </c>
      <c r="J1853" t="s">
        <v>19</v>
      </c>
      <c r="K1853">
        <v>1577.32</v>
      </c>
      <c r="L1853">
        <v>283.06</v>
      </c>
      <c r="M1853" t="s">
        <v>19</v>
      </c>
      <c r="N1853">
        <v>0.17945629295260301</v>
      </c>
      <c r="O1853" t="s">
        <v>11351</v>
      </c>
      <c r="P1853" t="s">
        <v>11352</v>
      </c>
      <c r="R1853" t="s">
        <v>11353</v>
      </c>
      <c r="S1853">
        <f>IF(SalesData[[#This Row],[Return Status]]="Returned",1,0)</f>
        <v>0</v>
      </c>
      <c r="U1853" s="2">
        <f>EOMONTH(SalesData[[#This Row],[Order Date]],0)</f>
        <v>45016</v>
      </c>
      <c r="V1853" s="9" t="str">
        <f>"Q"&amp;INT((MONTH(SalesData[[#This Row],[Order Date]])+2)/3)&amp;"-"&amp;YEAR(SalesData[[#This Row],[Order Date]])</f>
        <v>Q1-2023</v>
      </c>
    </row>
    <row r="1854" spans="1:22" x14ac:dyDescent="0.35">
      <c r="A1854" t="s">
        <v>1995</v>
      </c>
      <c r="B1854" s="1">
        <v>44993</v>
      </c>
      <c r="C1854" t="s">
        <v>111</v>
      </c>
      <c r="D1854" t="s">
        <v>99</v>
      </c>
      <c r="E1854">
        <v>3210125467</v>
      </c>
      <c r="F1854" t="s">
        <v>73</v>
      </c>
      <c r="G1854" t="s">
        <v>74</v>
      </c>
      <c r="H1854" t="s">
        <v>75</v>
      </c>
      <c r="I1854" t="s">
        <v>36</v>
      </c>
      <c r="J1854" t="s">
        <v>18</v>
      </c>
      <c r="K1854">
        <v>4248.3900000000003</v>
      </c>
      <c r="L1854">
        <v>1002.62</v>
      </c>
      <c r="M1854" t="s">
        <v>19</v>
      </c>
      <c r="N1854">
        <v>0.235999990584669</v>
      </c>
      <c r="O1854" t="s">
        <v>11351</v>
      </c>
      <c r="P1854" t="s">
        <v>11354</v>
      </c>
      <c r="R1854" t="s">
        <v>11353</v>
      </c>
      <c r="S1854">
        <f>IF(SalesData[[#This Row],[Return Status]]="Returned",1,0)</f>
        <v>0</v>
      </c>
      <c r="T1854">
        <v>2420.2800000000002</v>
      </c>
      <c r="U1854" s="2">
        <f>EOMONTH(SalesData[[#This Row],[Order Date]],0)</f>
        <v>45016</v>
      </c>
      <c r="V1854" s="9" t="str">
        <f>"Q"&amp;INT((MONTH(SalesData[[#This Row],[Order Date]])+2)/3)&amp;"-"&amp;YEAR(SalesData[[#This Row],[Order Date]])</f>
        <v>Q1-2023</v>
      </c>
    </row>
    <row r="1855" spans="1:22" x14ac:dyDescent="0.35">
      <c r="A1855" t="s">
        <v>1996</v>
      </c>
      <c r="B1855" s="1">
        <v>44990</v>
      </c>
      <c r="C1855" t="s">
        <v>144</v>
      </c>
      <c r="D1855" t="s">
        <v>145</v>
      </c>
      <c r="E1855">
        <v>5832014354</v>
      </c>
      <c r="F1855" t="s">
        <v>58</v>
      </c>
      <c r="G1855" t="s">
        <v>59</v>
      </c>
      <c r="H1855" t="s">
        <v>60</v>
      </c>
      <c r="I1855" t="s">
        <v>31</v>
      </c>
      <c r="J1855" t="s">
        <v>19</v>
      </c>
      <c r="K1855">
        <v>2196</v>
      </c>
      <c r="L1855">
        <v>322.95999999999998</v>
      </c>
      <c r="M1855" t="s">
        <v>19</v>
      </c>
      <c r="N1855">
        <v>0.147067395264117</v>
      </c>
      <c r="O1855" t="s">
        <v>11351</v>
      </c>
      <c r="P1855" t="s">
        <v>11352</v>
      </c>
      <c r="R1855" t="s">
        <v>11353</v>
      </c>
      <c r="S1855">
        <f>IF(SalesData[[#This Row],[Return Status]]="Returned",1,0)</f>
        <v>0</v>
      </c>
      <c r="T1855">
        <v>2183.56</v>
      </c>
      <c r="U1855" s="2">
        <f>EOMONTH(SalesData[[#This Row],[Order Date]],0)</f>
        <v>45016</v>
      </c>
      <c r="V1855" s="9" t="str">
        <f>"Q"&amp;INT((MONTH(SalesData[[#This Row],[Order Date]])+2)/3)&amp;"-"&amp;YEAR(SalesData[[#This Row],[Order Date]])</f>
        <v>Q1-2023</v>
      </c>
    </row>
    <row r="1856" spans="1:22" x14ac:dyDescent="0.35">
      <c r="A1856" t="s">
        <v>1997</v>
      </c>
      <c r="B1856" s="1">
        <v>45001</v>
      </c>
      <c r="C1856" t="s">
        <v>21</v>
      </c>
      <c r="D1856" t="s">
        <v>99</v>
      </c>
      <c r="E1856">
        <v>2673920604</v>
      </c>
      <c r="F1856" t="s">
        <v>83</v>
      </c>
      <c r="G1856" t="s">
        <v>84</v>
      </c>
      <c r="H1856" t="s">
        <v>85</v>
      </c>
      <c r="I1856" t="s">
        <v>31</v>
      </c>
      <c r="J1856" t="s">
        <v>18</v>
      </c>
      <c r="K1856">
        <v>466.11</v>
      </c>
      <c r="L1856">
        <v>118.38</v>
      </c>
      <c r="M1856" t="s">
        <v>19</v>
      </c>
      <c r="N1856">
        <v>0.25397438372916298</v>
      </c>
      <c r="O1856" t="s">
        <v>11361</v>
      </c>
      <c r="P1856" t="s">
        <v>11354</v>
      </c>
      <c r="R1856" t="s">
        <v>11353</v>
      </c>
      <c r="S1856">
        <f>IF(SalesData[[#This Row],[Return Status]]="Returned",1,0)</f>
        <v>0</v>
      </c>
      <c r="T1856">
        <v>847.14</v>
      </c>
      <c r="U1856" s="2">
        <f>EOMONTH(SalesData[[#This Row],[Order Date]],0)</f>
        <v>45016</v>
      </c>
      <c r="V1856" s="9" t="str">
        <f>"Q"&amp;INT((MONTH(SalesData[[#This Row],[Order Date]])+2)/3)&amp;"-"&amp;YEAR(SalesData[[#This Row],[Order Date]])</f>
        <v>Q1-2023</v>
      </c>
    </row>
    <row r="1857" spans="1:22" x14ac:dyDescent="0.35">
      <c r="A1857" t="s">
        <v>1998</v>
      </c>
      <c r="B1857" s="1">
        <v>45002</v>
      </c>
      <c r="C1857" t="s">
        <v>188</v>
      </c>
      <c r="D1857" t="s">
        <v>99</v>
      </c>
      <c r="E1857">
        <v>8721120382</v>
      </c>
      <c r="F1857" t="s">
        <v>50</v>
      </c>
      <c r="G1857" t="s">
        <v>34</v>
      </c>
      <c r="H1857" t="s">
        <v>35</v>
      </c>
      <c r="I1857" t="s">
        <v>36</v>
      </c>
      <c r="J1857" t="s">
        <v>42</v>
      </c>
      <c r="K1857">
        <v>542.16999999999996</v>
      </c>
      <c r="L1857">
        <v>146.37</v>
      </c>
      <c r="M1857" t="s">
        <v>43</v>
      </c>
      <c r="N1857">
        <v>0.26997067340502101</v>
      </c>
      <c r="O1857" t="s">
        <v>11355</v>
      </c>
      <c r="P1857" t="s">
        <v>11354</v>
      </c>
      <c r="R1857" t="s">
        <v>11353</v>
      </c>
      <c r="S1857">
        <f>IF(SalesData[[#This Row],[Return Status]]="Returned",1,0)</f>
        <v>0</v>
      </c>
      <c r="U1857" s="2">
        <f>EOMONTH(SalesData[[#This Row],[Order Date]],0)</f>
        <v>45016</v>
      </c>
      <c r="V1857" s="9" t="str">
        <f>"Q"&amp;INT((MONTH(SalesData[[#This Row],[Order Date]])+2)/3)&amp;"-"&amp;YEAR(SalesData[[#This Row],[Order Date]])</f>
        <v>Q1-2023</v>
      </c>
    </row>
    <row r="1858" spans="1:22" x14ac:dyDescent="0.35">
      <c r="A1858" t="s">
        <v>1999</v>
      </c>
      <c r="B1858" s="1">
        <v>45003</v>
      </c>
      <c r="C1858" t="s">
        <v>111</v>
      </c>
      <c r="D1858" t="s">
        <v>80</v>
      </c>
      <c r="E1858">
        <v>8068030400</v>
      </c>
      <c r="F1858" t="s">
        <v>28</v>
      </c>
      <c r="G1858" t="s">
        <v>29</v>
      </c>
      <c r="H1858" t="s">
        <v>30</v>
      </c>
      <c r="I1858" t="s">
        <v>31</v>
      </c>
      <c r="J1858" t="s">
        <v>18</v>
      </c>
      <c r="K1858">
        <v>610.16</v>
      </c>
      <c r="L1858">
        <v>161.5</v>
      </c>
      <c r="M1858" t="s">
        <v>19</v>
      </c>
      <c r="N1858">
        <v>0.26468467287268899</v>
      </c>
      <c r="O1858" t="s">
        <v>11355</v>
      </c>
      <c r="P1858" t="s">
        <v>11354</v>
      </c>
      <c r="R1858" t="s">
        <v>11353</v>
      </c>
      <c r="S1858">
        <f>IF(SalesData[[#This Row],[Return Status]]="Returned",1,0)</f>
        <v>0</v>
      </c>
      <c r="T1858">
        <v>2788.38</v>
      </c>
      <c r="U1858" s="2">
        <f>EOMONTH(SalesData[[#This Row],[Order Date]],0)</f>
        <v>45016</v>
      </c>
      <c r="V1858" s="9" t="str">
        <f>"Q"&amp;INT((MONTH(SalesData[[#This Row],[Order Date]])+2)/3)&amp;"-"&amp;YEAR(SalesData[[#This Row],[Order Date]])</f>
        <v>Q1-2023</v>
      </c>
    </row>
    <row r="1859" spans="1:22" x14ac:dyDescent="0.35">
      <c r="A1859" t="s">
        <v>2000</v>
      </c>
      <c r="B1859" s="1">
        <v>45006</v>
      </c>
      <c r="C1859" t="s">
        <v>97</v>
      </c>
      <c r="D1859" t="s">
        <v>13</v>
      </c>
      <c r="E1859">
        <v>1154959929</v>
      </c>
      <c r="F1859" t="s">
        <v>137</v>
      </c>
      <c r="G1859" t="s">
        <v>34</v>
      </c>
      <c r="H1859" t="s">
        <v>35</v>
      </c>
      <c r="I1859" t="s">
        <v>36</v>
      </c>
      <c r="J1859" t="s">
        <v>19</v>
      </c>
      <c r="K1859">
        <v>4215.3999999999996</v>
      </c>
      <c r="L1859">
        <v>1256.49</v>
      </c>
      <c r="M1859" t="s">
        <v>19</v>
      </c>
      <c r="N1859">
        <v>0.29807135740380503</v>
      </c>
      <c r="O1859" t="s">
        <v>11351</v>
      </c>
      <c r="P1859" t="s">
        <v>11354</v>
      </c>
      <c r="R1859" t="s">
        <v>11353</v>
      </c>
      <c r="S1859">
        <f>IF(SalesData[[#This Row],[Return Status]]="Returned",1,0)</f>
        <v>0</v>
      </c>
      <c r="U1859" s="2">
        <f>EOMONTH(SalesData[[#This Row],[Order Date]],0)</f>
        <v>45016</v>
      </c>
      <c r="V1859" s="9" t="str">
        <f>"Q"&amp;INT((MONTH(SalesData[[#This Row],[Order Date]])+2)/3)&amp;"-"&amp;YEAR(SalesData[[#This Row],[Order Date]])</f>
        <v>Q1-2023</v>
      </c>
    </row>
    <row r="1860" spans="1:22" x14ac:dyDescent="0.35">
      <c r="A1860" t="s">
        <v>2001</v>
      </c>
      <c r="B1860" s="1">
        <v>45015</v>
      </c>
      <c r="C1860" t="s">
        <v>205</v>
      </c>
      <c r="D1860" t="s">
        <v>80</v>
      </c>
      <c r="E1860">
        <v>5920594836</v>
      </c>
      <c r="F1860" t="s">
        <v>152</v>
      </c>
      <c r="G1860" t="s">
        <v>23</v>
      </c>
      <c r="H1860" t="s">
        <v>24</v>
      </c>
      <c r="I1860" t="s">
        <v>17</v>
      </c>
      <c r="J1860" t="s">
        <v>43</v>
      </c>
      <c r="K1860">
        <v>3786.49</v>
      </c>
      <c r="L1860">
        <v>461.53</v>
      </c>
      <c r="M1860" t="s">
        <v>43</v>
      </c>
      <c r="N1860">
        <v>0.121888609239692</v>
      </c>
      <c r="O1860" t="s">
        <v>11351</v>
      </c>
      <c r="P1860" t="s">
        <v>11352</v>
      </c>
      <c r="R1860" t="s">
        <v>11353</v>
      </c>
      <c r="S1860">
        <f>IF(SalesData[[#This Row],[Return Status]]="Returned",1,0)</f>
        <v>0</v>
      </c>
      <c r="T1860">
        <v>2821.33</v>
      </c>
      <c r="U1860" s="2">
        <f>EOMONTH(SalesData[[#This Row],[Order Date]],0)</f>
        <v>45016</v>
      </c>
      <c r="V1860" s="9" t="str">
        <f>"Q"&amp;INT((MONTH(SalesData[[#This Row],[Order Date]])+2)/3)&amp;"-"&amp;YEAR(SalesData[[#This Row],[Order Date]])</f>
        <v>Q1-2023</v>
      </c>
    </row>
    <row r="1861" spans="1:22" x14ac:dyDescent="0.35">
      <c r="A1861" t="s">
        <v>2002</v>
      </c>
      <c r="B1861" s="1">
        <v>45006</v>
      </c>
      <c r="C1861" t="s">
        <v>325</v>
      </c>
      <c r="D1861" t="s">
        <v>27</v>
      </c>
      <c r="E1861">
        <v>3497320096</v>
      </c>
      <c r="F1861" t="s">
        <v>222</v>
      </c>
      <c r="G1861" t="s">
        <v>164</v>
      </c>
      <c r="H1861" t="s">
        <v>165</v>
      </c>
      <c r="I1861" t="s">
        <v>36</v>
      </c>
      <c r="J1861" t="s">
        <v>43</v>
      </c>
      <c r="K1861">
        <v>1806.88</v>
      </c>
      <c r="L1861">
        <v>141.57</v>
      </c>
      <c r="M1861" t="s">
        <v>43</v>
      </c>
      <c r="N1861">
        <v>7.8350526875055407E-2</v>
      </c>
      <c r="O1861" t="s">
        <v>11351</v>
      </c>
      <c r="P1861" t="s">
        <v>11356</v>
      </c>
      <c r="R1861" t="s">
        <v>11353</v>
      </c>
      <c r="S1861">
        <f>IF(SalesData[[#This Row],[Return Status]]="Returned",1,0)</f>
        <v>0</v>
      </c>
      <c r="U1861" s="2">
        <f>EOMONTH(SalesData[[#This Row],[Order Date]],0)</f>
        <v>45016</v>
      </c>
      <c r="V1861" s="9" t="str">
        <f>"Q"&amp;INT((MONTH(SalesData[[#This Row],[Order Date]])+2)/3)&amp;"-"&amp;YEAR(SalesData[[#This Row],[Order Date]])</f>
        <v>Q1-2023</v>
      </c>
    </row>
    <row r="1862" spans="1:22" x14ac:dyDescent="0.35">
      <c r="A1862" t="s">
        <v>2003</v>
      </c>
      <c r="B1862" s="1">
        <v>44994</v>
      </c>
      <c r="C1862" t="s">
        <v>77</v>
      </c>
      <c r="D1862" t="s">
        <v>39</v>
      </c>
      <c r="E1862">
        <v>464855516</v>
      </c>
      <c r="F1862" t="s">
        <v>147</v>
      </c>
      <c r="G1862" t="s">
        <v>251</v>
      </c>
      <c r="H1862" t="s">
        <v>85</v>
      </c>
      <c r="I1862" t="s">
        <v>31</v>
      </c>
      <c r="J1862" t="s">
        <v>42</v>
      </c>
      <c r="K1862">
        <v>4463.46</v>
      </c>
      <c r="L1862">
        <v>903.53</v>
      </c>
      <c r="M1862" t="s">
        <v>43</v>
      </c>
      <c r="N1862">
        <v>0.202428161112679</v>
      </c>
      <c r="O1862" t="s">
        <v>11351</v>
      </c>
      <c r="P1862" t="s">
        <v>11354</v>
      </c>
      <c r="R1862" t="s">
        <v>11353</v>
      </c>
      <c r="S1862">
        <f>IF(SalesData[[#This Row],[Return Status]]="Returned",1,0)</f>
        <v>0</v>
      </c>
      <c r="U1862" s="2">
        <f>EOMONTH(SalesData[[#This Row],[Order Date]],0)</f>
        <v>45016</v>
      </c>
      <c r="V1862" s="9" t="str">
        <f>"Q"&amp;INT((MONTH(SalesData[[#This Row],[Order Date]])+2)/3)&amp;"-"&amp;YEAR(SalesData[[#This Row],[Order Date]])</f>
        <v>Q1-2023</v>
      </c>
    </row>
    <row r="1863" spans="1:22" x14ac:dyDescent="0.35">
      <c r="A1863" t="s">
        <v>2004</v>
      </c>
      <c r="B1863" s="1">
        <v>45000</v>
      </c>
      <c r="C1863" t="s">
        <v>139</v>
      </c>
      <c r="D1863" t="s">
        <v>46</v>
      </c>
      <c r="E1863">
        <v>3891667709</v>
      </c>
      <c r="F1863" t="s">
        <v>147</v>
      </c>
      <c r="G1863" t="s">
        <v>11375</v>
      </c>
      <c r="H1863" t="s">
        <v>85</v>
      </c>
      <c r="I1863" t="s">
        <v>31</v>
      </c>
      <c r="J1863" t="s">
        <v>43</v>
      </c>
      <c r="K1863">
        <v>3388.73</v>
      </c>
      <c r="L1863">
        <v>879.83</v>
      </c>
      <c r="M1863" t="s">
        <v>43</v>
      </c>
      <c r="N1863">
        <v>0.25963414022362402</v>
      </c>
      <c r="O1863" t="s">
        <v>11351</v>
      </c>
      <c r="P1863" t="s">
        <v>11354</v>
      </c>
      <c r="R1863" t="s">
        <v>11353</v>
      </c>
      <c r="S1863">
        <f>IF(SalesData[[#This Row],[Return Status]]="Returned",1,0)</f>
        <v>0</v>
      </c>
      <c r="U1863" s="2">
        <f>EOMONTH(SalesData[[#This Row],[Order Date]],0)</f>
        <v>45016</v>
      </c>
      <c r="V1863" s="9" t="str">
        <f>"Q"&amp;INT((MONTH(SalesData[[#This Row],[Order Date]])+2)/3)&amp;"-"&amp;YEAR(SalesData[[#This Row],[Order Date]])</f>
        <v>Q1-2023</v>
      </c>
    </row>
    <row r="1864" spans="1:22" x14ac:dyDescent="0.35">
      <c r="A1864" t="s">
        <v>2005</v>
      </c>
      <c r="B1864" s="1">
        <v>44988</v>
      </c>
      <c r="C1864" t="s">
        <v>92</v>
      </c>
      <c r="D1864" t="s">
        <v>46</v>
      </c>
      <c r="E1864">
        <v>889258578</v>
      </c>
      <c r="F1864" t="s">
        <v>109</v>
      </c>
      <c r="G1864" t="s">
        <v>59</v>
      </c>
      <c r="H1864" t="s">
        <v>60</v>
      </c>
      <c r="I1864" t="s">
        <v>31</v>
      </c>
      <c r="J1864" t="s">
        <v>65</v>
      </c>
      <c r="K1864">
        <v>1046.6300000000001</v>
      </c>
      <c r="L1864">
        <v>54.73</v>
      </c>
      <c r="M1864" t="s">
        <v>65</v>
      </c>
      <c r="N1864">
        <v>5.2291640789963997E-2</v>
      </c>
      <c r="O1864" t="s">
        <v>11351</v>
      </c>
      <c r="P1864" t="s">
        <v>11356</v>
      </c>
      <c r="R1864" t="s">
        <v>11353</v>
      </c>
      <c r="S1864">
        <f>IF(SalesData[[#This Row],[Return Status]]="Returned",1,0)</f>
        <v>0</v>
      </c>
      <c r="T1864">
        <v>2183.56</v>
      </c>
      <c r="U1864" s="2">
        <f>EOMONTH(SalesData[[#This Row],[Order Date]],0)</f>
        <v>45016</v>
      </c>
      <c r="V1864" s="9" t="str">
        <f>"Q"&amp;INT((MONTH(SalesData[[#This Row],[Order Date]])+2)/3)&amp;"-"&amp;YEAR(SalesData[[#This Row],[Order Date]])</f>
        <v>Q1-2023</v>
      </c>
    </row>
    <row r="1865" spans="1:22" x14ac:dyDescent="0.35">
      <c r="A1865" t="s">
        <v>2006</v>
      </c>
      <c r="B1865" s="1">
        <v>45012</v>
      </c>
      <c r="C1865" t="s">
        <v>67</v>
      </c>
      <c r="D1865" t="s">
        <v>46</v>
      </c>
      <c r="E1865">
        <v>7487813409</v>
      </c>
      <c r="F1865" t="s">
        <v>116</v>
      </c>
      <c r="G1865" t="s">
        <v>11374</v>
      </c>
      <c r="H1865" t="s">
        <v>75</v>
      </c>
      <c r="I1865" t="s">
        <v>36</v>
      </c>
      <c r="J1865" t="s">
        <v>61</v>
      </c>
      <c r="K1865">
        <v>2776.69</v>
      </c>
      <c r="L1865">
        <v>265.3</v>
      </c>
      <c r="M1865" t="s">
        <v>62</v>
      </c>
      <c r="N1865">
        <v>9.5545415584742999E-2</v>
      </c>
      <c r="O1865" t="s">
        <v>11351</v>
      </c>
      <c r="P1865" t="s">
        <v>11356</v>
      </c>
      <c r="R1865" t="s">
        <v>11353</v>
      </c>
      <c r="S1865">
        <f>IF(SalesData[[#This Row],[Return Status]]="Returned",1,0)</f>
        <v>0</v>
      </c>
      <c r="U1865" s="2">
        <f>EOMONTH(SalesData[[#This Row],[Order Date]],0)</f>
        <v>45016</v>
      </c>
      <c r="V1865" s="9" t="str">
        <f>"Q"&amp;INT((MONTH(SalesData[[#This Row],[Order Date]])+2)/3)&amp;"-"&amp;YEAR(SalesData[[#This Row],[Order Date]])</f>
        <v>Q1-2023</v>
      </c>
    </row>
    <row r="1866" spans="1:22" x14ac:dyDescent="0.35">
      <c r="A1866" t="s">
        <v>2007</v>
      </c>
      <c r="B1866" s="1">
        <v>44987</v>
      </c>
      <c r="C1866" t="s">
        <v>176</v>
      </c>
      <c r="D1866" t="s">
        <v>13</v>
      </c>
      <c r="E1866">
        <v>2348109452</v>
      </c>
      <c r="F1866" t="s">
        <v>114</v>
      </c>
      <c r="G1866" t="s">
        <v>59</v>
      </c>
      <c r="H1866" t="s">
        <v>60</v>
      </c>
      <c r="I1866" t="s">
        <v>31</v>
      </c>
      <c r="J1866" t="s">
        <v>18</v>
      </c>
      <c r="K1866">
        <v>4212.5</v>
      </c>
      <c r="L1866">
        <v>617</v>
      </c>
      <c r="M1866" t="s">
        <v>19</v>
      </c>
      <c r="N1866">
        <v>0.14646884272996999</v>
      </c>
      <c r="O1866" t="s">
        <v>11351</v>
      </c>
      <c r="P1866" t="s">
        <v>11352</v>
      </c>
      <c r="Q1866" t="s">
        <v>11372</v>
      </c>
      <c r="R1866" t="s">
        <v>11360</v>
      </c>
      <c r="S1866">
        <f>IF(SalesData[[#This Row],[Return Status]]="Returned",1,0)</f>
        <v>1</v>
      </c>
      <c r="T1866">
        <v>2183.56</v>
      </c>
      <c r="U1866" s="2">
        <f>EOMONTH(SalesData[[#This Row],[Order Date]],0)</f>
        <v>45016</v>
      </c>
      <c r="V1866" s="9" t="str">
        <f>"Q"&amp;INT((MONTH(SalesData[[#This Row],[Order Date]])+2)/3)&amp;"-"&amp;YEAR(SalesData[[#This Row],[Order Date]])</f>
        <v>Q1-2023</v>
      </c>
    </row>
    <row r="1867" spans="1:22" x14ac:dyDescent="0.35">
      <c r="A1867" t="s">
        <v>2008</v>
      </c>
      <c r="B1867" s="1">
        <v>45013</v>
      </c>
      <c r="C1867" t="s">
        <v>184</v>
      </c>
      <c r="D1867" t="s">
        <v>99</v>
      </c>
      <c r="E1867">
        <v>2152941761</v>
      </c>
      <c r="F1867" t="s">
        <v>73</v>
      </c>
      <c r="G1867" t="s">
        <v>74</v>
      </c>
      <c r="H1867" t="s">
        <v>75</v>
      </c>
      <c r="I1867" t="s">
        <v>36</v>
      </c>
      <c r="J1867" t="s">
        <v>18</v>
      </c>
      <c r="K1867">
        <v>3755.67</v>
      </c>
      <c r="L1867">
        <v>150.97999999999999</v>
      </c>
      <c r="M1867" t="s">
        <v>19</v>
      </c>
      <c r="N1867">
        <v>4.0200550101579698E-2</v>
      </c>
      <c r="O1867" t="s">
        <v>11351</v>
      </c>
      <c r="P1867" t="s">
        <v>11356</v>
      </c>
      <c r="R1867" t="s">
        <v>11353</v>
      </c>
      <c r="S1867">
        <f>IF(SalesData[[#This Row],[Return Status]]="Returned",1,0)</f>
        <v>0</v>
      </c>
      <c r="T1867">
        <v>2420.2800000000002</v>
      </c>
      <c r="U1867" s="2">
        <f>EOMONTH(SalesData[[#This Row],[Order Date]],0)</f>
        <v>45016</v>
      </c>
      <c r="V1867" s="9" t="str">
        <f>"Q"&amp;INT((MONTH(SalesData[[#This Row],[Order Date]])+2)/3)&amp;"-"&amp;YEAR(SalesData[[#This Row],[Order Date]])</f>
        <v>Q1-2023</v>
      </c>
    </row>
    <row r="1868" spans="1:22" x14ac:dyDescent="0.35">
      <c r="A1868" t="s">
        <v>2009</v>
      </c>
      <c r="B1868" s="1">
        <v>45005</v>
      </c>
      <c r="C1868" t="s">
        <v>57</v>
      </c>
      <c r="D1868" t="s">
        <v>72</v>
      </c>
      <c r="E1868">
        <v>8100112330</v>
      </c>
      <c r="F1868" t="s">
        <v>40</v>
      </c>
      <c r="G1868" t="s">
        <v>69</v>
      </c>
      <c r="H1868" t="s">
        <v>41</v>
      </c>
      <c r="I1868" t="s">
        <v>31</v>
      </c>
      <c r="J1868" t="s">
        <v>18</v>
      </c>
      <c r="K1868">
        <v>3135.71</v>
      </c>
      <c r="L1868">
        <v>424.43</v>
      </c>
      <c r="M1868" t="s">
        <v>19</v>
      </c>
      <c r="N1868">
        <v>0.13535371574539701</v>
      </c>
      <c r="O1868" t="s">
        <v>11351</v>
      </c>
      <c r="P1868" t="s">
        <v>11352</v>
      </c>
      <c r="R1868" t="s">
        <v>11353</v>
      </c>
      <c r="S1868">
        <f>IF(SalesData[[#This Row],[Return Status]]="Returned",1,0)</f>
        <v>0</v>
      </c>
      <c r="T1868">
        <v>2081.52</v>
      </c>
      <c r="U1868" s="2">
        <f>EOMONTH(SalesData[[#This Row],[Order Date]],0)</f>
        <v>45016</v>
      </c>
      <c r="V1868" s="9" t="str">
        <f>"Q"&amp;INT((MONTH(SalesData[[#This Row],[Order Date]])+2)/3)&amp;"-"&amp;YEAR(SalesData[[#This Row],[Order Date]])</f>
        <v>Q1-2023</v>
      </c>
    </row>
    <row r="1869" spans="1:22" x14ac:dyDescent="0.35">
      <c r="A1869" t="s">
        <v>2010</v>
      </c>
      <c r="B1869" s="1">
        <v>44996</v>
      </c>
      <c r="C1869" t="s">
        <v>12</v>
      </c>
      <c r="D1869" t="s">
        <v>72</v>
      </c>
      <c r="E1869">
        <v>3446228074</v>
      </c>
      <c r="F1869" t="s">
        <v>222</v>
      </c>
      <c r="G1869" t="s">
        <v>164</v>
      </c>
      <c r="H1869" t="s">
        <v>165</v>
      </c>
      <c r="I1869" t="s">
        <v>36</v>
      </c>
      <c r="J1869" t="s">
        <v>43</v>
      </c>
      <c r="K1869">
        <v>1726.84</v>
      </c>
      <c r="L1869">
        <v>337.96</v>
      </c>
      <c r="M1869" t="s">
        <v>43</v>
      </c>
      <c r="N1869">
        <v>0.19571008315767499</v>
      </c>
      <c r="O1869" t="s">
        <v>11351</v>
      </c>
      <c r="P1869" t="s">
        <v>11352</v>
      </c>
      <c r="R1869" t="s">
        <v>11353</v>
      </c>
      <c r="S1869">
        <f>IF(SalesData[[#This Row],[Return Status]]="Returned",1,0)</f>
        <v>0</v>
      </c>
      <c r="U1869" s="2">
        <f>EOMONTH(SalesData[[#This Row],[Order Date]],0)</f>
        <v>45016</v>
      </c>
      <c r="V1869" s="9" t="str">
        <f>"Q"&amp;INT((MONTH(SalesData[[#This Row],[Order Date]])+2)/3)&amp;"-"&amp;YEAR(SalesData[[#This Row],[Order Date]])</f>
        <v>Q1-2023</v>
      </c>
    </row>
    <row r="1870" spans="1:22" x14ac:dyDescent="0.35">
      <c r="A1870" t="s">
        <v>2011</v>
      </c>
      <c r="B1870" s="1">
        <v>44999</v>
      </c>
      <c r="C1870" t="s">
        <v>52</v>
      </c>
      <c r="D1870" t="s">
        <v>145</v>
      </c>
      <c r="E1870">
        <v>5772108727</v>
      </c>
      <c r="F1870" t="s">
        <v>120</v>
      </c>
      <c r="G1870" t="s">
        <v>141</v>
      </c>
      <c r="H1870" t="s">
        <v>121</v>
      </c>
      <c r="I1870" t="s">
        <v>17</v>
      </c>
      <c r="J1870" t="s">
        <v>65</v>
      </c>
      <c r="K1870">
        <v>4583.46</v>
      </c>
      <c r="L1870">
        <v>1267.67</v>
      </c>
      <c r="M1870" t="s">
        <v>65</v>
      </c>
      <c r="N1870">
        <v>0.27657490192998302</v>
      </c>
      <c r="O1870" t="s">
        <v>11351</v>
      </c>
      <c r="P1870" t="s">
        <v>11354</v>
      </c>
      <c r="R1870" t="s">
        <v>11353</v>
      </c>
      <c r="S1870">
        <f>IF(SalesData[[#This Row],[Return Status]]="Returned",1,0)</f>
        <v>0</v>
      </c>
      <c r="T1870">
        <v>2793.38</v>
      </c>
      <c r="U1870" s="2">
        <f>EOMONTH(SalesData[[#This Row],[Order Date]],0)</f>
        <v>45016</v>
      </c>
      <c r="V1870" s="9" t="str">
        <f>"Q"&amp;INT((MONTH(SalesData[[#This Row],[Order Date]])+2)/3)&amp;"-"&amp;YEAR(SalesData[[#This Row],[Order Date]])</f>
        <v>Q1-2023</v>
      </c>
    </row>
    <row r="1871" spans="1:22" x14ac:dyDescent="0.35">
      <c r="A1871" t="s">
        <v>2012</v>
      </c>
      <c r="B1871" s="1">
        <v>45010</v>
      </c>
      <c r="C1871" t="s">
        <v>26</v>
      </c>
      <c r="D1871" t="s">
        <v>72</v>
      </c>
      <c r="E1871">
        <v>9552964352</v>
      </c>
      <c r="F1871" t="s">
        <v>292</v>
      </c>
      <c r="G1871" t="s">
        <v>69</v>
      </c>
      <c r="H1871" t="s">
        <v>41</v>
      </c>
      <c r="I1871" t="s">
        <v>31</v>
      </c>
      <c r="J1871" t="s">
        <v>65</v>
      </c>
      <c r="K1871">
        <v>1337.15</v>
      </c>
      <c r="L1871">
        <v>229.47</v>
      </c>
      <c r="M1871" t="s">
        <v>65</v>
      </c>
      <c r="N1871">
        <v>0.17161126276034799</v>
      </c>
      <c r="O1871" t="s">
        <v>11351</v>
      </c>
      <c r="P1871" t="s">
        <v>11352</v>
      </c>
      <c r="R1871" t="s">
        <v>11353</v>
      </c>
      <c r="S1871">
        <f>IF(SalesData[[#This Row],[Return Status]]="Returned",1,0)</f>
        <v>0</v>
      </c>
      <c r="T1871">
        <v>2081.52</v>
      </c>
      <c r="U1871" s="2">
        <f>EOMONTH(SalesData[[#This Row],[Order Date]],0)</f>
        <v>45016</v>
      </c>
      <c r="V1871" s="9" t="str">
        <f>"Q"&amp;INT((MONTH(SalesData[[#This Row],[Order Date]])+2)/3)&amp;"-"&amp;YEAR(SalesData[[#This Row],[Order Date]])</f>
        <v>Q1-2023</v>
      </c>
    </row>
    <row r="1872" spans="1:22" x14ac:dyDescent="0.35">
      <c r="A1872" t="s">
        <v>2013</v>
      </c>
      <c r="B1872" s="1">
        <v>45011</v>
      </c>
      <c r="C1872" t="s">
        <v>94</v>
      </c>
      <c r="D1872" t="s">
        <v>13</v>
      </c>
      <c r="E1872">
        <v>7265134204</v>
      </c>
      <c r="F1872" t="s">
        <v>292</v>
      </c>
      <c r="G1872" t="s">
        <v>69</v>
      </c>
      <c r="H1872" t="s">
        <v>41</v>
      </c>
      <c r="I1872" t="s">
        <v>31</v>
      </c>
      <c r="J1872" t="s">
        <v>62</v>
      </c>
      <c r="K1872">
        <v>551.30999999999995</v>
      </c>
      <c r="L1872">
        <v>70.56</v>
      </c>
      <c r="M1872" t="s">
        <v>62</v>
      </c>
      <c r="N1872">
        <v>0.12798606954345099</v>
      </c>
      <c r="O1872" t="s">
        <v>11355</v>
      </c>
      <c r="P1872" t="s">
        <v>11352</v>
      </c>
      <c r="R1872" t="s">
        <v>11353</v>
      </c>
      <c r="S1872">
        <f>IF(SalesData[[#This Row],[Return Status]]="Returned",1,0)</f>
        <v>0</v>
      </c>
      <c r="T1872">
        <v>2081.52</v>
      </c>
      <c r="U1872" s="2">
        <f>EOMONTH(SalesData[[#This Row],[Order Date]],0)</f>
        <v>45016</v>
      </c>
      <c r="V1872" s="9" t="str">
        <f>"Q"&amp;INT((MONTH(SalesData[[#This Row],[Order Date]])+2)/3)&amp;"-"&amp;YEAR(SalesData[[#This Row],[Order Date]])</f>
        <v>Q1-2023</v>
      </c>
    </row>
    <row r="1873" spans="1:22" x14ac:dyDescent="0.35">
      <c r="A1873" t="s">
        <v>2014</v>
      </c>
      <c r="B1873" s="1">
        <v>44997</v>
      </c>
      <c r="C1873" t="s">
        <v>49</v>
      </c>
      <c r="D1873" t="s">
        <v>13</v>
      </c>
      <c r="E1873">
        <v>3001131464</v>
      </c>
      <c r="F1873" t="s">
        <v>103</v>
      </c>
      <c r="G1873" t="s">
        <v>23</v>
      </c>
      <c r="H1873" t="s">
        <v>24</v>
      </c>
      <c r="I1873" t="s">
        <v>17</v>
      </c>
      <c r="J1873" t="s">
        <v>62</v>
      </c>
      <c r="K1873">
        <v>2520.8200000000002</v>
      </c>
      <c r="L1873">
        <v>671.12</v>
      </c>
      <c r="M1873" t="s">
        <v>62</v>
      </c>
      <c r="N1873">
        <v>0.26623082965066902</v>
      </c>
      <c r="O1873" t="s">
        <v>11351</v>
      </c>
      <c r="P1873" t="s">
        <v>11354</v>
      </c>
      <c r="R1873" t="s">
        <v>11353</v>
      </c>
      <c r="S1873">
        <f>IF(SalesData[[#This Row],[Return Status]]="Returned",1,0)</f>
        <v>0</v>
      </c>
      <c r="T1873">
        <v>2821.33</v>
      </c>
      <c r="U1873" s="2">
        <f>EOMONTH(SalesData[[#This Row],[Order Date]],0)</f>
        <v>45016</v>
      </c>
      <c r="V1873" s="9" t="str">
        <f>"Q"&amp;INT((MONTH(SalesData[[#This Row],[Order Date]])+2)/3)&amp;"-"&amp;YEAR(SalesData[[#This Row],[Order Date]])</f>
        <v>Q1-2023</v>
      </c>
    </row>
    <row r="1874" spans="1:22" x14ac:dyDescent="0.35">
      <c r="A1874" t="s">
        <v>2015</v>
      </c>
      <c r="B1874" s="1">
        <v>45002</v>
      </c>
      <c r="C1874" t="s">
        <v>97</v>
      </c>
      <c r="D1874" t="s">
        <v>39</v>
      </c>
      <c r="E1874">
        <v>260497697</v>
      </c>
      <c r="F1874" t="s">
        <v>88</v>
      </c>
      <c r="G1874" t="s">
        <v>89</v>
      </c>
      <c r="H1874" t="s">
        <v>90</v>
      </c>
      <c r="I1874" t="s">
        <v>31</v>
      </c>
      <c r="J1874" t="s">
        <v>19</v>
      </c>
      <c r="K1874">
        <v>3246.87</v>
      </c>
      <c r="L1874">
        <v>365.42</v>
      </c>
      <c r="M1874" t="s">
        <v>19</v>
      </c>
      <c r="N1874">
        <v>0.112545312870549</v>
      </c>
      <c r="O1874" t="s">
        <v>11351</v>
      </c>
      <c r="P1874" t="s">
        <v>11352</v>
      </c>
      <c r="R1874" t="s">
        <v>11353</v>
      </c>
      <c r="S1874">
        <f>IF(SalesData[[#This Row],[Return Status]]="Returned",1,0)</f>
        <v>0</v>
      </c>
      <c r="T1874">
        <v>207.68</v>
      </c>
      <c r="U1874" s="2">
        <f>EOMONTH(SalesData[[#This Row],[Order Date]],0)</f>
        <v>45016</v>
      </c>
      <c r="V1874" s="9" t="str">
        <f>"Q"&amp;INT((MONTH(SalesData[[#This Row],[Order Date]])+2)/3)&amp;"-"&amp;YEAR(SalesData[[#This Row],[Order Date]])</f>
        <v>Q1-2023</v>
      </c>
    </row>
    <row r="1875" spans="1:22" x14ac:dyDescent="0.35">
      <c r="A1875" t="s">
        <v>2016</v>
      </c>
      <c r="B1875" s="1">
        <v>45007</v>
      </c>
      <c r="C1875" t="s">
        <v>188</v>
      </c>
      <c r="D1875" t="s">
        <v>145</v>
      </c>
      <c r="E1875">
        <v>7633968007</v>
      </c>
      <c r="F1875" t="s">
        <v>50</v>
      </c>
      <c r="G1875" t="s">
        <v>34</v>
      </c>
      <c r="H1875" t="s">
        <v>35</v>
      </c>
      <c r="I1875" t="s">
        <v>36</v>
      </c>
      <c r="J1875" t="s">
        <v>19</v>
      </c>
      <c r="K1875">
        <v>3297.65</v>
      </c>
      <c r="L1875">
        <v>794.24</v>
      </c>
      <c r="M1875" t="s">
        <v>19</v>
      </c>
      <c r="N1875">
        <v>0.24085030248813599</v>
      </c>
      <c r="O1875" t="s">
        <v>11351</v>
      </c>
      <c r="P1875" t="s">
        <v>11354</v>
      </c>
      <c r="R1875" t="s">
        <v>11353</v>
      </c>
      <c r="S1875">
        <f>IF(SalesData[[#This Row],[Return Status]]="Returned",1,0)</f>
        <v>0</v>
      </c>
      <c r="U1875" s="2">
        <f>EOMONTH(SalesData[[#This Row],[Order Date]],0)</f>
        <v>45016</v>
      </c>
      <c r="V1875" s="9" t="str">
        <f>"Q"&amp;INT((MONTH(SalesData[[#This Row],[Order Date]])+2)/3)&amp;"-"&amp;YEAR(SalesData[[#This Row],[Order Date]])</f>
        <v>Q1-2023</v>
      </c>
    </row>
    <row r="1876" spans="1:22" x14ac:dyDescent="0.35">
      <c r="A1876" t="s">
        <v>2017</v>
      </c>
      <c r="B1876" s="1">
        <v>44990</v>
      </c>
      <c r="C1876" t="s">
        <v>132</v>
      </c>
      <c r="D1876" t="s">
        <v>72</v>
      </c>
      <c r="E1876">
        <v>2259332381</v>
      </c>
      <c r="F1876" t="s">
        <v>95</v>
      </c>
      <c r="G1876" t="s">
        <v>59</v>
      </c>
      <c r="H1876" t="s">
        <v>60</v>
      </c>
      <c r="I1876" t="s">
        <v>31</v>
      </c>
      <c r="J1876" t="s">
        <v>61</v>
      </c>
      <c r="K1876">
        <v>2168.2800000000002</v>
      </c>
      <c r="L1876">
        <v>302.8</v>
      </c>
      <c r="M1876" t="s">
        <v>62</v>
      </c>
      <c r="N1876">
        <v>0.13964986071909499</v>
      </c>
      <c r="O1876" t="s">
        <v>11351</v>
      </c>
      <c r="P1876" t="s">
        <v>11352</v>
      </c>
      <c r="R1876" t="s">
        <v>11353</v>
      </c>
      <c r="S1876">
        <f>IF(SalesData[[#This Row],[Return Status]]="Returned",1,0)</f>
        <v>0</v>
      </c>
      <c r="T1876">
        <v>2183.56</v>
      </c>
      <c r="U1876" s="2">
        <f>EOMONTH(SalesData[[#This Row],[Order Date]],0)</f>
        <v>45016</v>
      </c>
      <c r="V1876" s="9" t="str">
        <f>"Q"&amp;INT((MONTH(SalesData[[#This Row],[Order Date]])+2)/3)&amp;"-"&amp;YEAR(SalesData[[#This Row],[Order Date]])</f>
        <v>Q1-2023</v>
      </c>
    </row>
    <row r="1877" spans="1:22" x14ac:dyDescent="0.35">
      <c r="A1877" t="s">
        <v>2018</v>
      </c>
      <c r="B1877" s="1">
        <v>45000</v>
      </c>
      <c r="C1877" t="s">
        <v>106</v>
      </c>
      <c r="D1877" t="s">
        <v>13</v>
      </c>
      <c r="E1877">
        <v>1989511157</v>
      </c>
      <c r="F1877" t="s">
        <v>156</v>
      </c>
      <c r="G1877" t="s">
        <v>84</v>
      </c>
      <c r="H1877" t="s">
        <v>85</v>
      </c>
      <c r="I1877" t="s">
        <v>31</v>
      </c>
      <c r="J1877" t="s">
        <v>65</v>
      </c>
      <c r="K1877">
        <v>2483.6999999999998</v>
      </c>
      <c r="L1877">
        <v>290.42</v>
      </c>
      <c r="M1877" t="s">
        <v>65</v>
      </c>
      <c r="N1877">
        <v>0.116930386117486</v>
      </c>
      <c r="O1877" t="s">
        <v>11351</v>
      </c>
      <c r="P1877" t="s">
        <v>11352</v>
      </c>
      <c r="R1877" t="s">
        <v>11353</v>
      </c>
      <c r="S1877">
        <f>IF(SalesData[[#This Row],[Return Status]]="Returned",1,0)</f>
        <v>0</v>
      </c>
      <c r="T1877">
        <v>847.14</v>
      </c>
      <c r="U1877" s="2">
        <f>EOMONTH(SalesData[[#This Row],[Order Date]],0)</f>
        <v>45016</v>
      </c>
      <c r="V1877" s="9" t="str">
        <f>"Q"&amp;INT((MONTH(SalesData[[#This Row],[Order Date]])+2)/3)&amp;"-"&amp;YEAR(SalesData[[#This Row],[Order Date]])</f>
        <v>Q1-2023</v>
      </c>
    </row>
    <row r="1878" spans="1:22" x14ac:dyDescent="0.35">
      <c r="A1878" t="s">
        <v>2019</v>
      </c>
      <c r="B1878" s="1">
        <v>45005</v>
      </c>
      <c r="C1878" t="s">
        <v>57</v>
      </c>
      <c r="D1878" t="s">
        <v>145</v>
      </c>
      <c r="E1878">
        <v>4588469371</v>
      </c>
      <c r="F1878" t="s">
        <v>53</v>
      </c>
      <c r="G1878" t="s">
        <v>54</v>
      </c>
      <c r="H1878" t="s">
        <v>55</v>
      </c>
      <c r="I1878" t="s">
        <v>31</v>
      </c>
      <c r="J1878" t="s">
        <v>42</v>
      </c>
      <c r="K1878">
        <v>2605.42</v>
      </c>
      <c r="L1878">
        <v>94.39</v>
      </c>
      <c r="M1878" t="s">
        <v>43</v>
      </c>
      <c r="N1878">
        <v>3.6228324032209797E-2</v>
      </c>
      <c r="O1878" t="s">
        <v>11351</v>
      </c>
      <c r="P1878" t="s">
        <v>11356</v>
      </c>
      <c r="R1878" t="s">
        <v>11353</v>
      </c>
      <c r="S1878">
        <f>IF(SalesData[[#This Row],[Return Status]]="Returned",1,0)</f>
        <v>0</v>
      </c>
      <c r="U1878" s="2">
        <f>EOMONTH(SalesData[[#This Row],[Order Date]],0)</f>
        <v>45016</v>
      </c>
      <c r="V1878" s="9" t="str">
        <f>"Q"&amp;INT((MONTH(SalesData[[#This Row],[Order Date]])+2)/3)&amp;"-"&amp;YEAR(SalesData[[#This Row],[Order Date]])</f>
        <v>Q1-2023</v>
      </c>
    </row>
    <row r="1879" spans="1:22" x14ac:dyDescent="0.35">
      <c r="A1879" t="s">
        <v>2020</v>
      </c>
      <c r="B1879" s="1">
        <v>44989</v>
      </c>
      <c r="C1879" t="s">
        <v>97</v>
      </c>
      <c r="D1879" t="s">
        <v>72</v>
      </c>
      <c r="E1879">
        <v>27489424</v>
      </c>
      <c r="F1879" t="s">
        <v>170</v>
      </c>
      <c r="G1879" t="s">
        <v>69</v>
      </c>
      <c r="H1879" t="s">
        <v>41</v>
      </c>
      <c r="I1879" t="s">
        <v>31</v>
      </c>
      <c r="J1879" t="s">
        <v>62</v>
      </c>
      <c r="K1879">
        <v>2150.27</v>
      </c>
      <c r="L1879">
        <v>94.79</v>
      </c>
      <c r="M1879" t="s">
        <v>62</v>
      </c>
      <c r="N1879">
        <v>4.4082836108953798E-2</v>
      </c>
      <c r="O1879" t="s">
        <v>11351</v>
      </c>
      <c r="P1879" t="s">
        <v>11356</v>
      </c>
      <c r="R1879" t="s">
        <v>11353</v>
      </c>
      <c r="S1879">
        <f>IF(SalesData[[#This Row],[Return Status]]="Returned",1,0)</f>
        <v>0</v>
      </c>
      <c r="T1879">
        <v>2081.52</v>
      </c>
      <c r="U1879" s="2">
        <f>EOMONTH(SalesData[[#This Row],[Order Date]],0)</f>
        <v>45016</v>
      </c>
      <c r="V1879" s="9" t="str">
        <f>"Q"&amp;INT((MONTH(SalesData[[#This Row],[Order Date]])+2)/3)&amp;"-"&amp;YEAR(SalesData[[#This Row],[Order Date]])</f>
        <v>Q1-2023</v>
      </c>
    </row>
    <row r="1880" spans="1:22" x14ac:dyDescent="0.35">
      <c r="A1880" t="s">
        <v>2021</v>
      </c>
      <c r="B1880" s="1">
        <v>45008</v>
      </c>
      <c r="C1880" t="s">
        <v>87</v>
      </c>
      <c r="D1880" t="s">
        <v>39</v>
      </c>
      <c r="E1880">
        <v>7347749678</v>
      </c>
      <c r="F1880" t="s">
        <v>357</v>
      </c>
      <c r="G1880" t="s">
        <v>164</v>
      </c>
      <c r="H1880" t="s">
        <v>165</v>
      </c>
      <c r="I1880" t="s">
        <v>36</v>
      </c>
      <c r="J1880" t="s">
        <v>42</v>
      </c>
      <c r="K1880">
        <v>3464.23</v>
      </c>
      <c r="L1880">
        <v>330.61</v>
      </c>
      <c r="M1880" t="s">
        <v>43</v>
      </c>
      <c r="N1880">
        <v>9.5435349269534606E-2</v>
      </c>
      <c r="O1880" t="s">
        <v>11351</v>
      </c>
      <c r="P1880" t="s">
        <v>11356</v>
      </c>
      <c r="R1880" t="s">
        <v>11353</v>
      </c>
      <c r="S1880">
        <f>IF(SalesData[[#This Row],[Return Status]]="Returned",1,0)</f>
        <v>0</v>
      </c>
      <c r="U1880" s="2">
        <f>EOMONTH(SalesData[[#This Row],[Order Date]],0)</f>
        <v>45016</v>
      </c>
      <c r="V1880" s="9" t="str">
        <f>"Q"&amp;INT((MONTH(SalesData[[#This Row],[Order Date]])+2)/3)&amp;"-"&amp;YEAR(SalesData[[#This Row],[Order Date]])</f>
        <v>Q1-2023</v>
      </c>
    </row>
    <row r="1881" spans="1:22" x14ac:dyDescent="0.35">
      <c r="A1881" t="s">
        <v>2022</v>
      </c>
      <c r="B1881" s="1">
        <v>45011</v>
      </c>
      <c r="C1881" t="s">
        <v>87</v>
      </c>
      <c r="D1881" t="s">
        <v>72</v>
      </c>
      <c r="E1881">
        <v>1354557970</v>
      </c>
      <c r="F1881" t="s">
        <v>137</v>
      </c>
      <c r="G1881" t="s">
        <v>34</v>
      </c>
      <c r="H1881" t="s">
        <v>35</v>
      </c>
      <c r="I1881" t="s">
        <v>36</v>
      </c>
      <c r="J1881" t="s">
        <v>62</v>
      </c>
      <c r="K1881">
        <v>3216.84</v>
      </c>
      <c r="L1881">
        <v>819.5</v>
      </c>
      <c r="M1881" t="s">
        <v>62</v>
      </c>
      <c r="N1881">
        <v>0.254753111749419</v>
      </c>
      <c r="O1881" t="s">
        <v>11351</v>
      </c>
      <c r="P1881" t="s">
        <v>11354</v>
      </c>
      <c r="R1881" t="s">
        <v>11353</v>
      </c>
      <c r="S1881">
        <f>IF(SalesData[[#This Row],[Return Status]]="Returned",1,0)</f>
        <v>0</v>
      </c>
      <c r="U1881" s="2">
        <f>EOMONTH(SalesData[[#This Row],[Order Date]],0)</f>
        <v>45016</v>
      </c>
      <c r="V1881" s="9" t="str">
        <f>"Q"&amp;INT((MONTH(SalesData[[#This Row],[Order Date]])+2)/3)&amp;"-"&amp;YEAR(SalesData[[#This Row],[Order Date]])</f>
        <v>Q1-2023</v>
      </c>
    </row>
    <row r="1882" spans="1:22" x14ac:dyDescent="0.35">
      <c r="A1882" t="s">
        <v>2023</v>
      </c>
      <c r="B1882" s="1">
        <v>44996</v>
      </c>
      <c r="C1882" t="s">
        <v>176</v>
      </c>
      <c r="D1882" t="s">
        <v>72</v>
      </c>
      <c r="E1882">
        <v>1272592129</v>
      </c>
      <c r="F1882" t="s">
        <v>154</v>
      </c>
      <c r="G1882" t="s">
        <v>29</v>
      </c>
      <c r="H1882" t="s">
        <v>30</v>
      </c>
      <c r="I1882" t="s">
        <v>31</v>
      </c>
      <c r="J1882" t="s">
        <v>18</v>
      </c>
      <c r="K1882">
        <v>1846.31</v>
      </c>
      <c r="L1882">
        <v>225.84</v>
      </c>
      <c r="M1882" t="s">
        <v>19</v>
      </c>
      <c r="N1882">
        <v>0.12231965379595</v>
      </c>
      <c r="O1882" t="s">
        <v>11351</v>
      </c>
      <c r="P1882" t="s">
        <v>11352</v>
      </c>
      <c r="R1882" t="s">
        <v>11353</v>
      </c>
      <c r="S1882">
        <f>IF(SalesData[[#This Row],[Return Status]]="Returned",1,0)</f>
        <v>0</v>
      </c>
      <c r="T1882">
        <v>2788.38</v>
      </c>
      <c r="U1882" s="2">
        <f>EOMONTH(SalesData[[#This Row],[Order Date]],0)</f>
        <v>45016</v>
      </c>
      <c r="V1882" s="9" t="str">
        <f>"Q"&amp;INT((MONTH(SalesData[[#This Row],[Order Date]])+2)/3)&amp;"-"&amp;YEAR(SalesData[[#This Row],[Order Date]])</f>
        <v>Q1-2023</v>
      </c>
    </row>
    <row r="1883" spans="1:22" x14ac:dyDescent="0.35">
      <c r="A1883" t="s">
        <v>2024</v>
      </c>
      <c r="B1883" s="1">
        <v>45001</v>
      </c>
      <c r="C1883" t="s">
        <v>184</v>
      </c>
      <c r="D1883" t="s">
        <v>80</v>
      </c>
      <c r="E1883">
        <v>5264243742</v>
      </c>
      <c r="F1883" t="s">
        <v>147</v>
      </c>
      <c r="G1883" t="s">
        <v>11375</v>
      </c>
      <c r="H1883" t="s">
        <v>85</v>
      </c>
      <c r="I1883" t="s">
        <v>31</v>
      </c>
      <c r="J1883" t="s">
        <v>61</v>
      </c>
      <c r="K1883">
        <v>382.76</v>
      </c>
      <c r="L1883">
        <v>54.72</v>
      </c>
      <c r="M1883" t="s">
        <v>62</v>
      </c>
      <c r="N1883">
        <v>0.14296164698505601</v>
      </c>
      <c r="O1883" t="s">
        <v>11361</v>
      </c>
      <c r="P1883" t="s">
        <v>11352</v>
      </c>
      <c r="R1883" t="s">
        <v>11353</v>
      </c>
      <c r="S1883">
        <f>IF(SalesData[[#This Row],[Return Status]]="Returned",1,0)</f>
        <v>0</v>
      </c>
      <c r="U1883" s="2">
        <f>EOMONTH(SalesData[[#This Row],[Order Date]],0)</f>
        <v>45016</v>
      </c>
      <c r="V1883" s="9" t="str">
        <f>"Q"&amp;INT((MONTH(SalesData[[#This Row],[Order Date]])+2)/3)&amp;"-"&amp;YEAR(SalesData[[#This Row],[Order Date]])</f>
        <v>Q1-2023</v>
      </c>
    </row>
    <row r="1884" spans="1:22" x14ac:dyDescent="0.35">
      <c r="A1884" t="s">
        <v>2025</v>
      </c>
      <c r="B1884" s="1">
        <v>44993</v>
      </c>
      <c r="C1884" t="s">
        <v>111</v>
      </c>
      <c r="D1884" t="s">
        <v>13</v>
      </c>
      <c r="E1884">
        <v>4876096737</v>
      </c>
      <c r="F1884" t="s">
        <v>312</v>
      </c>
      <c r="G1884" t="s">
        <v>11367</v>
      </c>
      <c r="H1884" t="s">
        <v>121</v>
      </c>
      <c r="I1884" t="s">
        <v>17</v>
      </c>
      <c r="J1884" t="s">
        <v>65</v>
      </c>
      <c r="K1884">
        <v>4871.7299999999996</v>
      </c>
      <c r="L1884">
        <v>1112.6300000000001</v>
      </c>
      <c r="M1884" t="s">
        <v>65</v>
      </c>
      <c r="N1884">
        <v>0.22838498849484701</v>
      </c>
      <c r="O1884" t="s">
        <v>11351</v>
      </c>
      <c r="P1884" t="s">
        <v>11354</v>
      </c>
      <c r="R1884" t="s">
        <v>11353</v>
      </c>
      <c r="S1884">
        <f>IF(SalesData[[#This Row],[Return Status]]="Returned",1,0)</f>
        <v>0</v>
      </c>
      <c r="U1884" s="2">
        <f>EOMONTH(SalesData[[#This Row],[Order Date]],0)</f>
        <v>45016</v>
      </c>
      <c r="V1884" s="9" t="str">
        <f>"Q"&amp;INT((MONTH(SalesData[[#This Row],[Order Date]])+2)/3)&amp;"-"&amp;YEAR(SalesData[[#This Row],[Order Date]])</f>
        <v>Q1-2023</v>
      </c>
    </row>
    <row r="1885" spans="1:22" x14ac:dyDescent="0.35">
      <c r="A1885" t="s">
        <v>2026</v>
      </c>
      <c r="B1885" s="1">
        <v>44995</v>
      </c>
      <c r="C1885" t="s">
        <v>176</v>
      </c>
      <c r="D1885" t="s">
        <v>27</v>
      </c>
      <c r="E1885">
        <v>696158844</v>
      </c>
      <c r="F1885" t="s">
        <v>147</v>
      </c>
      <c r="G1885" t="s">
        <v>84</v>
      </c>
      <c r="H1885" t="s">
        <v>85</v>
      </c>
      <c r="I1885" t="s">
        <v>31</v>
      </c>
      <c r="J1885" t="s">
        <v>42</v>
      </c>
      <c r="K1885">
        <v>379.51</v>
      </c>
      <c r="L1885">
        <v>104.17</v>
      </c>
      <c r="M1885" t="s">
        <v>43</v>
      </c>
      <c r="N1885">
        <v>0.27448552080314098</v>
      </c>
      <c r="O1885" t="s">
        <v>11361</v>
      </c>
      <c r="P1885" t="s">
        <v>11354</v>
      </c>
      <c r="Q1885" t="s">
        <v>11365</v>
      </c>
      <c r="R1885" t="s">
        <v>11360</v>
      </c>
      <c r="S1885">
        <f>IF(SalesData[[#This Row],[Return Status]]="Returned",1,0)</f>
        <v>1</v>
      </c>
      <c r="T1885">
        <v>847.14</v>
      </c>
      <c r="U1885" s="2">
        <f>EOMONTH(SalesData[[#This Row],[Order Date]],0)</f>
        <v>45016</v>
      </c>
      <c r="V1885" s="9" t="str">
        <f>"Q"&amp;INT((MONTH(SalesData[[#This Row],[Order Date]])+2)/3)&amp;"-"&amp;YEAR(SalesData[[#This Row],[Order Date]])</f>
        <v>Q1-2023</v>
      </c>
    </row>
    <row r="1886" spans="1:22" x14ac:dyDescent="0.35">
      <c r="A1886" t="s">
        <v>2027</v>
      </c>
      <c r="B1886" s="1">
        <v>44994</v>
      </c>
      <c r="C1886" t="s">
        <v>52</v>
      </c>
      <c r="D1886" t="s">
        <v>72</v>
      </c>
      <c r="E1886">
        <v>623215175</v>
      </c>
      <c r="F1886" t="s">
        <v>170</v>
      </c>
      <c r="G1886" t="s">
        <v>69</v>
      </c>
      <c r="H1886" t="s">
        <v>41</v>
      </c>
      <c r="I1886" t="s">
        <v>31</v>
      </c>
      <c r="J1886" t="s">
        <v>19</v>
      </c>
      <c r="K1886">
        <v>156.76</v>
      </c>
      <c r="L1886">
        <v>26.84</v>
      </c>
      <c r="M1886" t="s">
        <v>19</v>
      </c>
      <c r="N1886">
        <v>0.17121714723143699</v>
      </c>
      <c r="O1886" t="s">
        <v>11361</v>
      </c>
      <c r="P1886" t="s">
        <v>11352</v>
      </c>
      <c r="R1886" t="s">
        <v>11353</v>
      </c>
      <c r="S1886">
        <f>IF(SalesData[[#This Row],[Return Status]]="Returned",1,0)</f>
        <v>0</v>
      </c>
      <c r="T1886">
        <v>2081.52</v>
      </c>
      <c r="U1886" s="2">
        <f>EOMONTH(SalesData[[#This Row],[Order Date]],0)</f>
        <v>45016</v>
      </c>
      <c r="V1886" s="9" t="str">
        <f>"Q"&amp;INT((MONTH(SalesData[[#This Row],[Order Date]])+2)/3)&amp;"-"&amp;YEAR(SalesData[[#This Row],[Order Date]])</f>
        <v>Q1-2023</v>
      </c>
    </row>
    <row r="1887" spans="1:22" x14ac:dyDescent="0.35">
      <c r="A1887" t="s">
        <v>2028</v>
      </c>
      <c r="B1887" s="1">
        <v>44996</v>
      </c>
      <c r="C1887" t="s">
        <v>162</v>
      </c>
      <c r="D1887" t="s">
        <v>46</v>
      </c>
      <c r="E1887">
        <v>4310772228</v>
      </c>
      <c r="F1887" t="s">
        <v>100</v>
      </c>
      <c r="G1887" t="s">
        <v>34</v>
      </c>
      <c r="H1887" t="s">
        <v>35</v>
      </c>
      <c r="I1887" t="s">
        <v>36</v>
      </c>
      <c r="J1887" t="s">
        <v>19</v>
      </c>
      <c r="K1887">
        <v>4564.42</v>
      </c>
      <c r="L1887">
        <v>834.97</v>
      </c>
      <c r="M1887" t="s">
        <v>19</v>
      </c>
      <c r="N1887">
        <v>0.18293014227437401</v>
      </c>
      <c r="O1887" t="s">
        <v>11351</v>
      </c>
      <c r="P1887" t="s">
        <v>11352</v>
      </c>
      <c r="R1887" t="s">
        <v>11353</v>
      </c>
      <c r="S1887">
        <f>IF(SalesData[[#This Row],[Return Status]]="Returned",1,0)</f>
        <v>0</v>
      </c>
      <c r="U1887" s="2">
        <f>EOMONTH(SalesData[[#This Row],[Order Date]],0)</f>
        <v>45016</v>
      </c>
      <c r="V1887" s="9" t="str">
        <f>"Q"&amp;INT((MONTH(SalesData[[#This Row],[Order Date]])+2)/3)&amp;"-"&amp;YEAR(SalesData[[#This Row],[Order Date]])</f>
        <v>Q1-2023</v>
      </c>
    </row>
    <row r="1888" spans="1:22" x14ac:dyDescent="0.35">
      <c r="A1888" t="s">
        <v>2029</v>
      </c>
      <c r="B1888" s="1">
        <v>44993</v>
      </c>
      <c r="C1888" t="s">
        <v>12</v>
      </c>
      <c r="D1888" t="s">
        <v>80</v>
      </c>
      <c r="E1888">
        <v>7873880111</v>
      </c>
      <c r="F1888" t="s">
        <v>168</v>
      </c>
      <c r="G1888" t="s">
        <v>54</v>
      </c>
      <c r="H1888" t="s">
        <v>55</v>
      </c>
      <c r="I1888" t="s">
        <v>31</v>
      </c>
      <c r="J1888" t="s">
        <v>18</v>
      </c>
      <c r="K1888">
        <v>4726</v>
      </c>
      <c r="L1888">
        <v>817.6</v>
      </c>
      <c r="M1888" t="s">
        <v>19</v>
      </c>
      <c r="N1888">
        <v>0.17300042319085901</v>
      </c>
      <c r="O1888" t="s">
        <v>11351</v>
      </c>
      <c r="P1888" t="s">
        <v>11352</v>
      </c>
      <c r="R1888" t="s">
        <v>11353</v>
      </c>
      <c r="S1888">
        <f>IF(SalesData[[#This Row],[Return Status]]="Returned",1,0)</f>
        <v>0</v>
      </c>
      <c r="U1888" s="2">
        <f>EOMONTH(SalesData[[#This Row],[Order Date]],0)</f>
        <v>45016</v>
      </c>
      <c r="V1888" s="9" t="str">
        <f>"Q"&amp;INT((MONTH(SalesData[[#This Row],[Order Date]])+2)/3)&amp;"-"&amp;YEAR(SalesData[[#This Row],[Order Date]])</f>
        <v>Q1-2023</v>
      </c>
    </row>
    <row r="1889" spans="1:22" x14ac:dyDescent="0.35">
      <c r="A1889" t="s">
        <v>2030</v>
      </c>
      <c r="B1889" s="1">
        <v>44993</v>
      </c>
      <c r="C1889" t="s">
        <v>184</v>
      </c>
      <c r="D1889" t="s">
        <v>46</v>
      </c>
      <c r="E1889">
        <v>6324489684</v>
      </c>
      <c r="F1889" t="s">
        <v>238</v>
      </c>
      <c r="G1889" t="s">
        <v>74</v>
      </c>
      <c r="H1889" t="s">
        <v>75</v>
      </c>
      <c r="I1889" t="s">
        <v>36</v>
      </c>
      <c r="J1889" t="s">
        <v>42</v>
      </c>
      <c r="K1889">
        <v>2102.2399999999998</v>
      </c>
      <c r="L1889">
        <v>287.85000000000002</v>
      </c>
      <c r="M1889" t="s">
        <v>43</v>
      </c>
      <c r="N1889">
        <v>0.136925374838268</v>
      </c>
      <c r="O1889" t="s">
        <v>11351</v>
      </c>
      <c r="P1889" t="s">
        <v>11352</v>
      </c>
      <c r="R1889" t="s">
        <v>11353</v>
      </c>
      <c r="S1889">
        <f>IF(SalesData[[#This Row],[Return Status]]="Returned",1,0)</f>
        <v>0</v>
      </c>
      <c r="T1889">
        <v>2420.2800000000002</v>
      </c>
      <c r="U1889" s="2">
        <f>EOMONTH(SalesData[[#This Row],[Order Date]],0)</f>
        <v>45016</v>
      </c>
      <c r="V1889" s="9" t="str">
        <f>"Q"&amp;INT((MONTH(SalesData[[#This Row],[Order Date]])+2)/3)&amp;"-"&amp;YEAR(SalesData[[#This Row],[Order Date]])</f>
        <v>Q1-2023</v>
      </c>
    </row>
    <row r="1890" spans="1:22" x14ac:dyDescent="0.35">
      <c r="A1890" t="s">
        <v>2031</v>
      </c>
      <c r="B1890" s="1">
        <v>45001</v>
      </c>
      <c r="C1890" t="s">
        <v>184</v>
      </c>
      <c r="D1890" t="s">
        <v>39</v>
      </c>
      <c r="E1890">
        <v>214616904</v>
      </c>
      <c r="F1890" t="s">
        <v>103</v>
      </c>
      <c r="G1890" t="s">
        <v>11368</v>
      </c>
      <c r="H1890" t="s">
        <v>24</v>
      </c>
      <c r="I1890" t="s">
        <v>17</v>
      </c>
      <c r="J1890" t="s">
        <v>19</v>
      </c>
      <c r="K1890">
        <v>3316.74</v>
      </c>
      <c r="L1890">
        <v>680.24</v>
      </c>
      <c r="M1890" t="s">
        <v>19</v>
      </c>
      <c r="N1890">
        <v>0.20509295271863301</v>
      </c>
      <c r="O1890" t="s">
        <v>11351</v>
      </c>
      <c r="P1890" t="s">
        <v>11354</v>
      </c>
      <c r="R1890" t="s">
        <v>11353</v>
      </c>
      <c r="S1890">
        <f>IF(SalesData[[#This Row],[Return Status]]="Returned",1,0)</f>
        <v>0</v>
      </c>
      <c r="U1890" s="2">
        <f>EOMONTH(SalesData[[#This Row],[Order Date]],0)</f>
        <v>45016</v>
      </c>
      <c r="V1890" s="9" t="str">
        <f>"Q"&amp;INT((MONTH(SalesData[[#This Row],[Order Date]])+2)/3)&amp;"-"&amp;YEAR(SalesData[[#This Row],[Order Date]])</f>
        <v>Q1-2023</v>
      </c>
    </row>
    <row r="1891" spans="1:22" x14ac:dyDescent="0.35">
      <c r="A1891" t="s">
        <v>2032</v>
      </c>
      <c r="B1891" s="1">
        <v>45014</v>
      </c>
      <c r="C1891" t="s">
        <v>194</v>
      </c>
      <c r="D1891" t="s">
        <v>46</v>
      </c>
      <c r="E1891">
        <v>2967050356</v>
      </c>
      <c r="F1891" t="s">
        <v>40</v>
      </c>
      <c r="G1891" t="s">
        <v>69</v>
      </c>
      <c r="H1891" t="s">
        <v>41</v>
      </c>
      <c r="I1891" t="s">
        <v>31</v>
      </c>
      <c r="J1891" t="s">
        <v>62</v>
      </c>
      <c r="K1891">
        <v>1997.01</v>
      </c>
      <c r="L1891">
        <v>204.7</v>
      </c>
      <c r="M1891" t="s">
        <v>62</v>
      </c>
      <c r="N1891">
        <v>0.102503242347309</v>
      </c>
      <c r="O1891" t="s">
        <v>11351</v>
      </c>
      <c r="P1891" t="s">
        <v>11352</v>
      </c>
      <c r="R1891" t="s">
        <v>11353</v>
      </c>
      <c r="S1891">
        <f>IF(SalesData[[#This Row],[Return Status]]="Returned",1,0)</f>
        <v>0</v>
      </c>
      <c r="T1891">
        <v>2081.52</v>
      </c>
      <c r="U1891" s="2">
        <f>EOMONTH(SalesData[[#This Row],[Order Date]],0)</f>
        <v>45016</v>
      </c>
      <c r="V1891" s="9" t="str">
        <f>"Q"&amp;INT((MONTH(SalesData[[#This Row],[Order Date]])+2)/3)&amp;"-"&amp;YEAR(SalesData[[#This Row],[Order Date]])</f>
        <v>Q1-2023</v>
      </c>
    </row>
    <row r="1892" spans="1:22" x14ac:dyDescent="0.35">
      <c r="A1892" t="s">
        <v>2033</v>
      </c>
      <c r="B1892" s="1">
        <v>44986</v>
      </c>
      <c r="C1892" t="s">
        <v>52</v>
      </c>
      <c r="D1892" t="s">
        <v>46</v>
      </c>
      <c r="E1892">
        <v>6563226791</v>
      </c>
      <c r="F1892" t="s">
        <v>40</v>
      </c>
      <c r="G1892" t="s">
        <v>69</v>
      </c>
      <c r="H1892" t="s">
        <v>41</v>
      </c>
      <c r="I1892" t="s">
        <v>31</v>
      </c>
      <c r="J1892" t="s">
        <v>65</v>
      </c>
      <c r="K1892">
        <v>3021.85</v>
      </c>
      <c r="L1892">
        <v>230.47</v>
      </c>
      <c r="M1892" t="s">
        <v>65</v>
      </c>
      <c r="N1892">
        <v>7.6267849165246399E-2</v>
      </c>
      <c r="O1892" t="s">
        <v>11351</v>
      </c>
      <c r="P1892" t="s">
        <v>11356</v>
      </c>
      <c r="R1892" t="s">
        <v>11353</v>
      </c>
      <c r="S1892">
        <f>IF(SalesData[[#This Row],[Return Status]]="Returned",1,0)</f>
        <v>0</v>
      </c>
      <c r="T1892">
        <v>2081.52</v>
      </c>
      <c r="U1892" s="2">
        <f>EOMONTH(SalesData[[#This Row],[Order Date]],0)</f>
        <v>45016</v>
      </c>
      <c r="V1892" s="9" t="str">
        <f>"Q"&amp;INT((MONTH(SalesData[[#This Row],[Order Date]])+2)/3)&amp;"-"&amp;YEAR(SalesData[[#This Row],[Order Date]])</f>
        <v>Q1-2023</v>
      </c>
    </row>
    <row r="1893" spans="1:22" x14ac:dyDescent="0.35">
      <c r="A1893" t="s">
        <v>2034</v>
      </c>
      <c r="B1893" s="1">
        <v>44989</v>
      </c>
      <c r="C1893" t="s">
        <v>67</v>
      </c>
      <c r="D1893" t="s">
        <v>145</v>
      </c>
      <c r="E1893">
        <v>9253841875</v>
      </c>
      <c r="F1893" t="s">
        <v>103</v>
      </c>
      <c r="G1893" t="s">
        <v>23</v>
      </c>
      <c r="H1893" t="s">
        <v>24</v>
      </c>
      <c r="I1893" t="s">
        <v>17</v>
      </c>
      <c r="J1893" t="s">
        <v>65</v>
      </c>
      <c r="K1893">
        <v>825.75</v>
      </c>
      <c r="L1893">
        <v>174.13</v>
      </c>
      <c r="M1893" t="s">
        <v>65</v>
      </c>
      <c r="N1893">
        <v>0.21087496215561599</v>
      </c>
      <c r="O1893" t="s">
        <v>11355</v>
      </c>
      <c r="P1893" t="s">
        <v>11354</v>
      </c>
      <c r="R1893" t="s">
        <v>11353</v>
      </c>
      <c r="S1893">
        <f>IF(SalesData[[#This Row],[Return Status]]="Returned",1,0)</f>
        <v>0</v>
      </c>
      <c r="T1893">
        <v>2821.33</v>
      </c>
      <c r="U1893" s="2">
        <f>EOMONTH(SalesData[[#This Row],[Order Date]],0)</f>
        <v>45016</v>
      </c>
      <c r="V1893" s="9" t="str">
        <f>"Q"&amp;INT((MONTH(SalesData[[#This Row],[Order Date]])+2)/3)&amp;"-"&amp;YEAR(SalesData[[#This Row],[Order Date]])</f>
        <v>Q1-2023</v>
      </c>
    </row>
    <row r="1894" spans="1:22" x14ac:dyDescent="0.35">
      <c r="A1894" t="s">
        <v>2035</v>
      </c>
      <c r="B1894" s="1">
        <v>44997</v>
      </c>
      <c r="C1894" t="s">
        <v>188</v>
      </c>
      <c r="D1894" t="s">
        <v>99</v>
      </c>
      <c r="E1894">
        <v>4083378361</v>
      </c>
      <c r="F1894" t="s">
        <v>154</v>
      </c>
      <c r="G1894" t="s">
        <v>29</v>
      </c>
      <c r="H1894" t="s">
        <v>30</v>
      </c>
      <c r="I1894" t="s">
        <v>31</v>
      </c>
      <c r="J1894" t="s">
        <v>62</v>
      </c>
      <c r="K1894">
        <v>2719.63</v>
      </c>
      <c r="L1894">
        <v>97.84</v>
      </c>
      <c r="M1894" t="s">
        <v>62</v>
      </c>
      <c r="N1894">
        <v>3.5975481958942901E-2</v>
      </c>
      <c r="O1894" t="s">
        <v>11351</v>
      </c>
      <c r="P1894" t="s">
        <v>11356</v>
      </c>
      <c r="R1894" t="s">
        <v>11353</v>
      </c>
      <c r="S1894">
        <f>IF(SalesData[[#This Row],[Return Status]]="Returned",1,0)</f>
        <v>0</v>
      </c>
      <c r="T1894">
        <v>2788.38</v>
      </c>
      <c r="U1894" s="2">
        <f>EOMONTH(SalesData[[#This Row],[Order Date]],0)</f>
        <v>45016</v>
      </c>
      <c r="V1894" s="9" t="str">
        <f>"Q"&amp;INT((MONTH(SalesData[[#This Row],[Order Date]])+2)/3)&amp;"-"&amp;YEAR(SalesData[[#This Row],[Order Date]])</f>
        <v>Q1-2023</v>
      </c>
    </row>
    <row r="1895" spans="1:22" x14ac:dyDescent="0.35">
      <c r="A1895" t="s">
        <v>2036</v>
      </c>
      <c r="B1895" s="1">
        <v>44997</v>
      </c>
      <c r="C1895" t="s">
        <v>194</v>
      </c>
      <c r="D1895" t="s">
        <v>27</v>
      </c>
      <c r="E1895">
        <v>936047092</v>
      </c>
      <c r="F1895" t="s">
        <v>95</v>
      </c>
      <c r="G1895" t="s">
        <v>59</v>
      </c>
      <c r="H1895" t="s">
        <v>60</v>
      </c>
      <c r="I1895" t="s">
        <v>31</v>
      </c>
      <c r="J1895" t="s">
        <v>19</v>
      </c>
      <c r="K1895">
        <v>1339.03</v>
      </c>
      <c r="L1895">
        <v>286.82</v>
      </c>
      <c r="M1895" t="s">
        <v>19</v>
      </c>
      <c r="N1895">
        <v>0.214199831221108</v>
      </c>
      <c r="O1895" t="s">
        <v>11351</v>
      </c>
      <c r="P1895" t="s">
        <v>11354</v>
      </c>
      <c r="R1895" t="s">
        <v>11353</v>
      </c>
      <c r="S1895">
        <f>IF(SalesData[[#This Row],[Return Status]]="Returned",1,0)</f>
        <v>0</v>
      </c>
      <c r="T1895">
        <v>2183.56</v>
      </c>
      <c r="U1895" s="2">
        <f>EOMONTH(SalesData[[#This Row],[Order Date]],0)</f>
        <v>45016</v>
      </c>
      <c r="V1895" s="9" t="str">
        <f>"Q"&amp;INT((MONTH(SalesData[[#This Row],[Order Date]])+2)/3)&amp;"-"&amp;YEAR(SalesData[[#This Row],[Order Date]])</f>
        <v>Q1-2023</v>
      </c>
    </row>
    <row r="1896" spans="1:22" x14ac:dyDescent="0.35">
      <c r="A1896" t="s">
        <v>2037</v>
      </c>
      <c r="B1896" s="1">
        <v>45007</v>
      </c>
      <c r="C1896" t="s">
        <v>113</v>
      </c>
      <c r="D1896" t="s">
        <v>80</v>
      </c>
      <c r="E1896">
        <v>8949542762</v>
      </c>
      <c r="F1896" t="s">
        <v>88</v>
      </c>
      <c r="G1896" t="s">
        <v>89</v>
      </c>
      <c r="H1896" t="s">
        <v>90</v>
      </c>
      <c r="I1896" t="s">
        <v>31</v>
      </c>
      <c r="J1896" t="s">
        <v>19</v>
      </c>
      <c r="K1896">
        <v>3660.19</v>
      </c>
      <c r="L1896">
        <v>971.71</v>
      </c>
      <c r="M1896" t="s">
        <v>19</v>
      </c>
      <c r="N1896">
        <v>0.26548075373136398</v>
      </c>
      <c r="O1896" t="s">
        <v>11351</v>
      </c>
      <c r="P1896" t="s">
        <v>11354</v>
      </c>
      <c r="R1896" t="s">
        <v>11353</v>
      </c>
      <c r="S1896">
        <f>IF(SalesData[[#This Row],[Return Status]]="Returned",1,0)</f>
        <v>0</v>
      </c>
      <c r="T1896">
        <v>207.68</v>
      </c>
      <c r="U1896" s="2">
        <f>EOMONTH(SalesData[[#This Row],[Order Date]],0)</f>
        <v>45016</v>
      </c>
      <c r="V1896" s="9" t="str">
        <f>"Q"&amp;INT((MONTH(SalesData[[#This Row],[Order Date]])+2)/3)&amp;"-"&amp;YEAR(SalesData[[#This Row],[Order Date]])</f>
        <v>Q1-2023</v>
      </c>
    </row>
    <row r="1897" spans="1:22" x14ac:dyDescent="0.35">
      <c r="A1897" t="s">
        <v>2038</v>
      </c>
      <c r="B1897" s="1">
        <v>44987</v>
      </c>
      <c r="C1897" t="s">
        <v>113</v>
      </c>
      <c r="D1897" t="s">
        <v>27</v>
      </c>
      <c r="E1897">
        <v>9816180980</v>
      </c>
      <c r="F1897" t="s">
        <v>81</v>
      </c>
      <c r="G1897" t="s">
        <v>11374</v>
      </c>
      <c r="H1897" t="s">
        <v>75</v>
      </c>
      <c r="I1897" t="s">
        <v>36</v>
      </c>
      <c r="J1897" t="s">
        <v>62</v>
      </c>
      <c r="K1897">
        <v>3621.42</v>
      </c>
      <c r="L1897">
        <v>536.51</v>
      </c>
      <c r="M1897" t="s">
        <v>62</v>
      </c>
      <c r="N1897">
        <v>0.14814906859740101</v>
      </c>
      <c r="O1897" t="s">
        <v>11351</v>
      </c>
      <c r="P1897" t="s">
        <v>11352</v>
      </c>
      <c r="R1897" t="s">
        <v>11353</v>
      </c>
      <c r="S1897">
        <f>IF(SalesData[[#This Row],[Return Status]]="Returned",1,0)</f>
        <v>0</v>
      </c>
      <c r="U1897" s="2">
        <f>EOMONTH(SalesData[[#This Row],[Order Date]],0)</f>
        <v>45016</v>
      </c>
      <c r="V1897" s="9" t="str">
        <f>"Q"&amp;INT((MONTH(SalesData[[#This Row],[Order Date]])+2)/3)&amp;"-"&amp;YEAR(SalesData[[#This Row],[Order Date]])</f>
        <v>Q1-2023</v>
      </c>
    </row>
    <row r="1898" spans="1:22" x14ac:dyDescent="0.35">
      <c r="A1898" t="s">
        <v>2039</v>
      </c>
      <c r="B1898" s="1">
        <v>44992</v>
      </c>
      <c r="C1898" t="s">
        <v>113</v>
      </c>
      <c r="D1898" t="s">
        <v>39</v>
      </c>
      <c r="E1898">
        <v>3272221553</v>
      </c>
      <c r="F1898" t="s">
        <v>312</v>
      </c>
      <c r="G1898" t="s">
        <v>141</v>
      </c>
      <c r="H1898" t="s">
        <v>121</v>
      </c>
      <c r="I1898" t="s">
        <v>17</v>
      </c>
      <c r="J1898" t="s">
        <v>19</v>
      </c>
      <c r="K1898">
        <v>3891.03</v>
      </c>
      <c r="L1898">
        <v>312.04000000000002</v>
      </c>
      <c r="M1898" t="s">
        <v>19</v>
      </c>
      <c r="N1898">
        <v>8.0194704229985397E-2</v>
      </c>
      <c r="O1898" t="s">
        <v>11351</v>
      </c>
      <c r="P1898" t="s">
        <v>11356</v>
      </c>
      <c r="R1898" t="s">
        <v>11353</v>
      </c>
      <c r="S1898">
        <f>IF(SalesData[[#This Row],[Return Status]]="Returned",1,0)</f>
        <v>0</v>
      </c>
      <c r="T1898">
        <v>2793.38</v>
      </c>
      <c r="U1898" s="2">
        <f>EOMONTH(SalesData[[#This Row],[Order Date]],0)</f>
        <v>45016</v>
      </c>
      <c r="V1898" s="9" t="str">
        <f>"Q"&amp;INT((MONTH(SalesData[[#This Row],[Order Date]])+2)/3)&amp;"-"&amp;YEAR(SalesData[[#This Row],[Order Date]])</f>
        <v>Q1-2023</v>
      </c>
    </row>
    <row r="1899" spans="1:22" x14ac:dyDescent="0.35">
      <c r="A1899" t="s">
        <v>2040</v>
      </c>
      <c r="B1899" s="1">
        <v>44990</v>
      </c>
      <c r="C1899" t="s">
        <v>94</v>
      </c>
      <c r="D1899" t="s">
        <v>13</v>
      </c>
      <c r="E1899">
        <v>6086249513</v>
      </c>
      <c r="F1899" t="s">
        <v>410</v>
      </c>
      <c r="G1899" t="s">
        <v>1013</v>
      </c>
      <c r="H1899" t="s">
        <v>30</v>
      </c>
      <c r="I1899" t="s">
        <v>31</v>
      </c>
      <c r="J1899" t="s">
        <v>62</v>
      </c>
      <c r="K1899">
        <v>4143.1499999999996</v>
      </c>
      <c r="L1899">
        <v>486.41</v>
      </c>
      <c r="M1899" t="s">
        <v>62</v>
      </c>
      <c r="N1899">
        <v>0.117401011307821</v>
      </c>
      <c r="O1899" t="s">
        <v>11351</v>
      </c>
      <c r="P1899" t="s">
        <v>11352</v>
      </c>
      <c r="R1899" t="s">
        <v>11353</v>
      </c>
      <c r="S1899">
        <f>IF(SalesData[[#This Row],[Return Status]]="Returned",1,0)</f>
        <v>0</v>
      </c>
      <c r="U1899" s="2">
        <f>EOMONTH(SalesData[[#This Row],[Order Date]],0)</f>
        <v>45016</v>
      </c>
      <c r="V1899" s="9" t="str">
        <f>"Q"&amp;INT((MONTH(SalesData[[#This Row],[Order Date]])+2)/3)&amp;"-"&amp;YEAR(SalesData[[#This Row],[Order Date]])</f>
        <v>Q1-2023</v>
      </c>
    </row>
    <row r="1900" spans="1:22" x14ac:dyDescent="0.35">
      <c r="A1900" t="s">
        <v>2041</v>
      </c>
      <c r="B1900" s="1">
        <v>45005</v>
      </c>
      <c r="C1900" t="s">
        <v>21</v>
      </c>
      <c r="D1900" t="s">
        <v>13</v>
      </c>
      <c r="E1900">
        <v>3207239191</v>
      </c>
      <c r="F1900" t="s">
        <v>154</v>
      </c>
      <c r="G1900" t="s">
        <v>29</v>
      </c>
      <c r="H1900" t="s">
        <v>30</v>
      </c>
      <c r="I1900" t="s">
        <v>31</v>
      </c>
      <c r="J1900" t="s">
        <v>42</v>
      </c>
      <c r="K1900">
        <v>3880.89</v>
      </c>
      <c r="L1900">
        <v>1098.53</v>
      </c>
      <c r="M1900" t="s">
        <v>43</v>
      </c>
      <c r="N1900">
        <v>0.28306135963657802</v>
      </c>
      <c r="O1900" t="s">
        <v>11351</v>
      </c>
      <c r="P1900" t="s">
        <v>11354</v>
      </c>
      <c r="R1900" t="s">
        <v>11353</v>
      </c>
      <c r="S1900">
        <f>IF(SalesData[[#This Row],[Return Status]]="Returned",1,0)</f>
        <v>0</v>
      </c>
      <c r="T1900">
        <v>2788.38</v>
      </c>
      <c r="U1900" s="2">
        <f>EOMONTH(SalesData[[#This Row],[Order Date]],0)</f>
        <v>45016</v>
      </c>
      <c r="V1900" s="9" t="str">
        <f>"Q"&amp;INT((MONTH(SalesData[[#This Row],[Order Date]])+2)/3)&amp;"-"&amp;YEAR(SalesData[[#This Row],[Order Date]])</f>
        <v>Q1-2023</v>
      </c>
    </row>
    <row r="1901" spans="1:22" x14ac:dyDescent="0.35">
      <c r="A1901" t="s">
        <v>2042</v>
      </c>
      <c r="B1901" s="1">
        <v>45010</v>
      </c>
      <c r="C1901" t="s">
        <v>97</v>
      </c>
      <c r="D1901" t="s">
        <v>80</v>
      </c>
      <c r="E1901">
        <v>5599919669</v>
      </c>
      <c r="F1901" t="s">
        <v>140</v>
      </c>
      <c r="G1901" t="s">
        <v>141</v>
      </c>
      <c r="H1901" t="s">
        <v>121</v>
      </c>
      <c r="I1901" t="s">
        <v>17</v>
      </c>
      <c r="J1901" t="s">
        <v>62</v>
      </c>
      <c r="K1901">
        <v>1388.2</v>
      </c>
      <c r="L1901">
        <v>156.47</v>
      </c>
      <c r="M1901" t="s">
        <v>62</v>
      </c>
      <c r="N1901">
        <v>0.11271430629592299</v>
      </c>
      <c r="O1901" t="s">
        <v>11351</v>
      </c>
      <c r="P1901" t="s">
        <v>11352</v>
      </c>
      <c r="R1901" t="s">
        <v>11353</v>
      </c>
      <c r="S1901">
        <f>IF(SalesData[[#This Row],[Return Status]]="Returned",1,0)</f>
        <v>0</v>
      </c>
      <c r="T1901">
        <v>2793.38</v>
      </c>
      <c r="U1901" s="2">
        <f>EOMONTH(SalesData[[#This Row],[Order Date]],0)</f>
        <v>45016</v>
      </c>
      <c r="V1901" s="9" t="str">
        <f>"Q"&amp;INT((MONTH(SalesData[[#This Row],[Order Date]])+2)/3)&amp;"-"&amp;YEAR(SalesData[[#This Row],[Order Date]])</f>
        <v>Q1-2023</v>
      </c>
    </row>
    <row r="1902" spans="1:22" x14ac:dyDescent="0.35">
      <c r="A1902" t="s">
        <v>2043</v>
      </c>
      <c r="B1902" s="1">
        <v>44991</v>
      </c>
      <c r="C1902" t="s">
        <v>49</v>
      </c>
      <c r="D1902" t="s">
        <v>99</v>
      </c>
      <c r="E1902">
        <v>4249162631</v>
      </c>
      <c r="F1902" t="s">
        <v>40</v>
      </c>
      <c r="G1902" t="s">
        <v>69</v>
      </c>
      <c r="H1902" t="s">
        <v>41</v>
      </c>
      <c r="I1902" t="s">
        <v>31</v>
      </c>
      <c r="J1902" t="s">
        <v>18</v>
      </c>
      <c r="K1902">
        <v>756.61</v>
      </c>
      <c r="L1902">
        <v>52.35</v>
      </c>
      <c r="M1902" t="s">
        <v>19</v>
      </c>
      <c r="N1902">
        <v>6.9190203671640596E-2</v>
      </c>
      <c r="O1902" t="s">
        <v>11355</v>
      </c>
      <c r="P1902" t="s">
        <v>11356</v>
      </c>
      <c r="R1902" t="s">
        <v>11353</v>
      </c>
      <c r="S1902">
        <f>IF(SalesData[[#This Row],[Return Status]]="Returned",1,0)</f>
        <v>0</v>
      </c>
      <c r="T1902">
        <v>2081.52</v>
      </c>
      <c r="U1902" s="2">
        <f>EOMONTH(SalesData[[#This Row],[Order Date]],0)</f>
        <v>45016</v>
      </c>
      <c r="V1902" s="9" t="str">
        <f>"Q"&amp;INT((MONTH(SalesData[[#This Row],[Order Date]])+2)/3)&amp;"-"&amp;YEAR(SalesData[[#This Row],[Order Date]])</f>
        <v>Q1-2023</v>
      </c>
    </row>
    <row r="1903" spans="1:22" x14ac:dyDescent="0.35">
      <c r="A1903" t="s">
        <v>2044</v>
      </c>
      <c r="B1903" s="1">
        <v>44991</v>
      </c>
      <c r="C1903" t="s">
        <v>144</v>
      </c>
      <c r="D1903" t="s">
        <v>46</v>
      </c>
      <c r="E1903">
        <v>3473175102</v>
      </c>
      <c r="F1903" t="s">
        <v>64</v>
      </c>
      <c r="G1903" t="s">
        <v>15</v>
      </c>
      <c r="H1903" t="s">
        <v>16</v>
      </c>
      <c r="I1903" t="s">
        <v>17</v>
      </c>
      <c r="J1903" t="s">
        <v>19</v>
      </c>
      <c r="K1903">
        <v>2540.46</v>
      </c>
      <c r="L1903">
        <v>217.37</v>
      </c>
      <c r="M1903" t="s">
        <v>19</v>
      </c>
      <c r="N1903">
        <v>8.5563244451792198E-2</v>
      </c>
      <c r="O1903" t="s">
        <v>11351</v>
      </c>
      <c r="P1903" t="s">
        <v>11356</v>
      </c>
      <c r="R1903" t="s">
        <v>11353</v>
      </c>
      <c r="S1903">
        <f>IF(SalesData[[#This Row],[Return Status]]="Returned",1,0)</f>
        <v>0</v>
      </c>
      <c r="T1903">
        <v>2085.91</v>
      </c>
      <c r="U1903" s="2">
        <f>EOMONTH(SalesData[[#This Row],[Order Date]],0)</f>
        <v>45016</v>
      </c>
      <c r="V1903" s="9" t="str">
        <f>"Q"&amp;INT((MONTH(SalesData[[#This Row],[Order Date]])+2)/3)&amp;"-"&amp;YEAR(SalesData[[#This Row],[Order Date]])</f>
        <v>Q1-2023</v>
      </c>
    </row>
    <row r="1904" spans="1:22" x14ac:dyDescent="0.35">
      <c r="A1904" t="s">
        <v>2045</v>
      </c>
      <c r="B1904" s="1">
        <v>45000</v>
      </c>
      <c r="C1904" t="s">
        <v>205</v>
      </c>
      <c r="D1904" t="s">
        <v>80</v>
      </c>
      <c r="E1904">
        <v>3431719163</v>
      </c>
      <c r="F1904" t="s">
        <v>73</v>
      </c>
      <c r="G1904" t="s">
        <v>74</v>
      </c>
      <c r="H1904" t="s">
        <v>75</v>
      </c>
      <c r="I1904" t="s">
        <v>36</v>
      </c>
      <c r="J1904" t="s">
        <v>42</v>
      </c>
      <c r="K1904">
        <v>4360.7299999999996</v>
      </c>
      <c r="L1904">
        <v>1149.68</v>
      </c>
      <c r="M1904" t="s">
        <v>43</v>
      </c>
      <c r="N1904">
        <v>0.26364393117666102</v>
      </c>
      <c r="O1904" t="s">
        <v>11351</v>
      </c>
      <c r="P1904" t="s">
        <v>11354</v>
      </c>
      <c r="R1904" t="s">
        <v>11353</v>
      </c>
      <c r="S1904">
        <f>IF(SalesData[[#This Row],[Return Status]]="Returned",1,0)</f>
        <v>0</v>
      </c>
      <c r="T1904">
        <v>2420.2800000000002</v>
      </c>
      <c r="U1904" s="2">
        <f>EOMONTH(SalesData[[#This Row],[Order Date]],0)</f>
        <v>45016</v>
      </c>
      <c r="V1904" s="9" t="str">
        <f>"Q"&amp;INT((MONTH(SalesData[[#This Row],[Order Date]])+2)/3)&amp;"-"&amp;YEAR(SalesData[[#This Row],[Order Date]])</f>
        <v>Q1-2023</v>
      </c>
    </row>
    <row r="1905" spans="1:22" x14ac:dyDescent="0.35">
      <c r="A1905" t="s">
        <v>2046</v>
      </c>
      <c r="B1905" s="1">
        <v>45010</v>
      </c>
      <c r="C1905" t="s">
        <v>71</v>
      </c>
      <c r="D1905" t="s">
        <v>145</v>
      </c>
      <c r="E1905">
        <v>2068299458</v>
      </c>
      <c r="F1905" t="s">
        <v>147</v>
      </c>
      <c r="G1905" t="s">
        <v>84</v>
      </c>
      <c r="H1905" t="s">
        <v>85</v>
      </c>
      <c r="I1905" t="s">
        <v>31</v>
      </c>
      <c r="J1905" t="s">
        <v>42</v>
      </c>
      <c r="K1905">
        <v>2315.09</v>
      </c>
      <c r="L1905">
        <v>490.93</v>
      </c>
      <c r="M1905" t="s">
        <v>43</v>
      </c>
      <c r="N1905">
        <v>0.21205655071725099</v>
      </c>
      <c r="O1905" t="s">
        <v>11351</v>
      </c>
      <c r="P1905" t="s">
        <v>11354</v>
      </c>
      <c r="R1905" t="s">
        <v>11353</v>
      </c>
      <c r="S1905">
        <f>IF(SalesData[[#This Row],[Return Status]]="Returned",1,0)</f>
        <v>0</v>
      </c>
      <c r="T1905">
        <v>847.14</v>
      </c>
      <c r="U1905" s="2">
        <f>EOMONTH(SalesData[[#This Row],[Order Date]],0)</f>
        <v>45016</v>
      </c>
      <c r="V1905" s="9" t="str">
        <f>"Q"&amp;INT((MONTH(SalesData[[#This Row],[Order Date]])+2)/3)&amp;"-"&amp;YEAR(SalesData[[#This Row],[Order Date]])</f>
        <v>Q1-2023</v>
      </c>
    </row>
    <row r="1906" spans="1:22" x14ac:dyDescent="0.35">
      <c r="A1906" t="s">
        <v>2047</v>
      </c>
      <c r="B1906" s="1">
        <v>44990</v>
      </c>
      <c r="C1906" t="s">
        <v>77</v>
      </c>
      <c r="D1906" t="s">
        <v>72</v>
      </c>
      <c r="E1906">
        <v>9931453651</v>
      </c>
      <c r="F1906" t="s">
        <v>78</v>
      </c>
      <c r="G1906" t="s">
        <v>15</v>
      </c>
      <c r="H1906" t="s">
        <v>11357</v>
      </c>
      <c r="I1906" t="s">
        <v>17</v>
      </c>
      <c r="J1906" t="s">
        <v>62</v>
      </c>
      <c r="K1906">
        <v>2083.08</v>
      </c>
      <c r="L1906">
        <v>451.88</v>
      </c>
      <c r="M1906" t="s">
        <v>62</v>
      </c>
      <c r="N1906">
        <v>0.21692877853947001</v>
      </c>
      <c r="O1906" t="s">
        <v>11351</v>
      </c>
      <c r="P1906" t="s">
        <v>11354</v>
      </c>
      <c r="Q1906" t="s">
        <v>11372</v>
      </c>
      <c r="R1906" t="s">
        <v>11360</v>
      </c>
      <c r="S1906">
        <f>IF(SalesData[[#This Row],[Return Status]]="Returned",1,0)</f>
        <v>1</v>
      </c>
      <c r="T1906">
        <v>2085.91</v>
      </c>
      <c r="U1906" s="2">
        <f>EOMONTH(SalesData[[#This Row],[Order Date]],0)</f>
        <v>45016</v>
      </c>
      <c r="V1906" s="9" t="str">
        <f>"Q"&amp;INT((MONTH(SalesData[[#This Row],[Order Date]])+2)/3)&amp;"-"&amp;YEAR(SalesData[[#This Row],[Order Date]])</f>
        <v>Q1-2023</v>
      </c>
    </row>
    <row r="1907" spans="1:22" x14ac:dyDescent="0.35">
      <c r="A1907" t="s">
        <v>2048</v>
      </c>
      <c r="B1907" s="1">
        <v>44986</v>
      </c>
      <c r="C1907" t="s">
        <v>21</v>
      </c>
      <c r="D1907" t="s">
        <v>39</v>
      </c>
      <c r="E1907">
        <v>3671274706</v>
      </c>
      <c r="F1907" t="s">
        <v>109</v>
      </c>
      <c r="G1907" t="s">
        <v>59</v>
      </c>
      <c r="H1907" t="s">
        <v>60</v>
      </c>
      <c r="I1907" t="s">
        <v>31</v>
      </c>
      <c r="J1907" t="s">
        <v>19</v>
      </c>
      <c r="K1907">
        <v>3951.39</v>
      </c>
      <c r="L1907">
        <v>988.37</v>
      </c>
      <c r="M1907" t="s">
        <v>19</v>
      </c>
      <c r="N1907">
        <v>0.250132231948757</v>
      </c>
      <c r="O1907" t="s">
        <v>11351</v>
      </c>
      <c r="P1907" t="s">
        <v>11354</v>
      </c>
      <c r="Q1907" t="s">
        <v>11376</v>
      </c>
      <c r="R1907" t="s">
        <v>11360</v>
      </c>
      <c r="S1907">
        <f>IF(SalesData[[#This Row],[Return Status]]="Returned",1,0)</f>
        <v>1</v>
      </c>
      <c r="T1907">
        <v>2183.56</v>
      </c>
      <c r="U1907" s="2">
        <f>EOMONTH(SalesData[[#This Row],[Order Date]],0)</f>
        <v>45016</v>
      </c>
      <c r="V1907" s="9" t="str">
        <f>"Q"&amp;INT((MONTH(SalesData[[#This Row],[Order Date]])+2)/3)&amp;"-"&amp;YEAR(SalesData[[#This Row],[Order Date]])</f>
        <v>Q1-2023</v>
      </c>
    </row>
    <row r="1908" spans="1:22" x14ac:dyDescent="0.35">
      <c r="A1908" t="s">
        <v>2049</v>
      </c>
      <c r="B1908" s="1">
        <v>45004</v>
      </c>
      <c r="C1908" t="s">
        <v>144</v>
      </c>
      <c r="D1908" t="s">
        <v>39</v>
      </c>
      <c r="E1908">
        <v>2041862931</v>
      </c>
      <c r="F1908" t="s">
        <v>129</v>
      </c>
      <c r="G1908" t="s">
        <v>54</v>
      </c>
      <c r="H1908" t="s">
        <v>55</v>
      </c>
      <c r="I1908" t="s">
        <v>31</v>
      </c>
      <c r="J1908" t="s">
        <v>19</v>
      </c>
      <c r="K1908">
        <v>1581.34</v>
      </c>
      <c r="L1908">
        <v>341.84</v>
      </c>
      <c r="M1908" t="s">
        <v>19</v>
      </c>
      <c r="N1908">
        <v>0.21617109540010401</v>
      </c>
      <c r="O1908" t="s">
        <v>11351</v>
      </c>
      <c r="P1908" t="s">
        <v>11354</v>
      </c>
      <c r="R1908" t="s">
        <v>11353</v>
      </c>
      <c r="S1908">
        <f>IF(SalesData[[#This Row],[Return Status]]="Returned",1,0)</f>
        <v>0</v>
      </c>
      <c r="U1908" s="2">
        <f>EOMONTH(SalesData[[#This Row],[Order Date]],0)</f>
        <v>45016</v>
      </c>
      <c r="V1908" s="9" t="str">
        <f>"Q"&amp;INT((MONTH(SalesData[[#This Row],[Order Date]])+2)/3)&amp;"-"&amp;YEAR(SalesData[[#This Row],[Order Date]])</f>
        <v>Q1-2023</v>
      </c>
    </row>
    <row r="1909" spans="1:22" x14ac:dyDescent="0.35">
      <c r="A1909" t="s">
        <v>2050</v>
      </c>
      <c r="B1909" s="1">
        <v>45009</v>
      </c>
      <c r="C1909" t="s">
        <v>176</v>
      </c>
      <c r="D1909" t="s">
        <v>27</v>
      </c>
      <c r="E1909">
        <v>5317550461</v>
      </c>
      <c r="F1909" t="s">
        <v>73</v>
      </c>
      <c r="G1909" t="s">
        <v>74</v>
      </c>
      <c r="H1909" t="s">
        <v>75</v>
      </c>
      <c r="I1909" t="s">
        <v>36</v>
      </c>
      <c r="J1909" t="s">
        <v>62</v>
      </c>
      <c r="K1909">
        <v>263.33999999999997</v>
      </c>
      <c r="L1909">
        <v>50.77</v>
      </c>
      <c r="M1909" t="s">
        <v>62</v>
      </c>
      <c r="N1909">
        <v>0.19279258752942999</v>
      </c>
      <c r="O1909" t="s">
        <v>11361</v>
      </c>
      <c r="P1909" t="s">
        <v>11352</v>
      </c>
      <c r="R1909" t="s">
        <v>11353</v>
      </c>
      <c r="S1909">
        <f>IF(SalesData[[#This Row],[Return Status]]="Returned",1,0)</f>
        <v>0</v>
      </c>
      <c r="T1909">
        <v>2420.2800000000002</v>
      </c>
      <c r="U1909" s="2">
        <f>EOMONTH(SalesData[[#This Row],[Order Date]],0)</f>
        <v>45016</v>
      </c>
      <c r="V1909" s="9" t="str">
        <f>"Q"&amp;INT((MONTH(SalesData[[#This Row],[Order Date]])+2)/3)&amp;"-"&amp;YEAR(SalesData[[#This Row],[Order Date]])</f>
        <v>Q1-2023</v>
      </c>
    </row>
    <row r="1910" spans="1:22" x14ac:dyDescent="0.35">
      <c r="A1910" t="s">
        <v>2051</v>
      </c>
      <c r="B1910" s="1">
        <v>45009</v>
      </c>
      <c r="C1910" t="s">
        <v>106</v>
      </c>
      <c r="D1910" t="s">
        <v>46</v>
      </c>
      <c r="E1910">
        <v>9414250956</v>
      </c>
      <c r="F1910" t="s">
        <v>181</v>
      </c>
      <c r="G1910" t="s">
        <v>54</v>
      </c>
      <c r="H1910" t="s">
        <v>55</v>
      </c>
      <c r="I1910" t="s">
        <v>31</v>
      </c>
      <c r="J1910" t="s">
        <v>19</v>
      </c>
      <c r="K1910">
        <v>3238.7</v>
      </c>
      <c r="L1910">
        <v>237.48</v>
      </c>
      <c r="M1910" t="s">
        <v>19</v>
      </c>
      <c r="N1910">
        <v>7.3325717108716507E-2</v>
      </c>
      <c r="O1910" t="s">
        <v>11351</v>
      </c>
      <c r="P1910" t="s">
        <v>11356</v>
      </c>
      <c r="R1910" t="s">
        <v>11353</v>
      </c>
      <c r="S1910">
        <f>IF(SalesData[[#This Row],[Return Status]]="Returned",1,0)</f>
        <v>0</v>
      </c>
      <c r="U1910" s="2">
        <f>EOMONTH(SalesData[[#This Row],[Order Date]],0)</f>
        <v>45016</v>
      </c>
      <c r="V1910" s="9" t="str">
        <f>"Q"&amp;INT((MONTH(SalesData[[#This Row],[Order Date]])+2)/3)&amp;"-"&amp;YEAR(SalesData[[#This Row],[Order Date]])</f>
        <v>Q1-2023</v>
      </c>
    </row>
    <row r="1911" spans="1:22" x14ac:dyDescent="0.35">
      <c r="A1911" t="s">
        <v>2052</v>
      </c>
      <c r="B1911" s="1">
        <v>44996</v>
      </c>
      <c r="C1911" t="s">
        <v>67</v>
      </c>
      <c r="D1911" t="s">
        <v>72</v>
      </c>
      <c r="E1911">
        <v>3585991977</v>
      </c>
      <c r="F1911" t="s">
        <v>78</v>
      </c>
      <c r="G1911" t="s">
        <v>15</v>
      </c>
      <c r="H1911" t="s">
        <v>16</v>
      </c>
      <c r="I1911" t="s">
        <v>17</v>
      </c>
      <c r="J1911" t="s">
        <v>18</v>
      </c>
      <c r="K1911">
        <v>725.96</v>
      </c>
      <c r="L1911">
        <v>161.46</v>
      </c>
      <c r="M1911" t="s">
        <v>19</v>
      </c>
      <c r="N1911">
        <v>0.22240894815141299</v>
      </c>
      <c r="O1911" t="s">
        <v>11355</v>
      </c>
      <c r="P1911" t="s">
        <v>11354</v>
      </c>
      <c r="R1911" t="s">
        <v>11353</v>
      </c>
      <c r="S1911">
        <f>IF(SalesData[[#This Row],[Return Status]]="Returned",1,0)</f>
        <v>0</v>
      </c>
      <c r="T1911">
        <v>2085.91</v>
      </c>
      <c r="U1911" s="2">
        <f>EOMONTH(SalesData[[#This Row],[Order Date]],0)</f>
        <v>45016</v>
      </c>
      <c r="V1911" s="9" t="str">
        <f>"Q"&amp;INT((MONTH(SalesData[[#This Row],[Order Date]])+2)/3)&amp;"-"&amp;YEAR(SalesData[[#This Row],[Order Date]])</f>
        <v>Q1-2023</v>
      </c>
    </row>
    <row r="1912" spans="1:22" x14ac:dyDescent="0.35">
      <c r="A1912" t="s">
        <v>2053</v>
      </c>
      <c r="B1912" s="1">
        <v>45009</v>
      </c>
      <c r="C1912" t="s">
        <v>188</v>
      </c>
      <c r="D1912" t="s">
        <v>39</v>
      </c>
      <c r="E1912">
        <v>1171653595</v>
      </c>
      <c r="F1912" t="s">
        <v>50</v>
      </c>
      <c r="G1912" t="s">
        <v>34</v>
      </c>
      <c r="H1912" t="s">
        <v>35</v>
      </c>
      <c r="I1912" t="s">
        <v>36</v>
      </c>
      <c r="J1912" t="s">
        <v>42</v>
      </c>
      <c r="K1912">
        <v>2136.46</v>
      </c>
      <c r="L1912">
        <v>391.81</v>
      </c>
      <c r="M1912" t="s">
        <v>43</v>
      </c>
      <c r="N1912">
        <v>0.183392153375209</v>
      </c>
      <c r="O1912" t="s">
        <v>11351</v>
      </c>
      <c r="P1912" t="s">
        <v>11352</v>
      </c>
      <c r="R1912" t="s">
        <v>11353</v>
      </c>
      <c r="S1912">
        <f>IF(SalesData[[#This Row],[Return Status]]="Returned",1,0)</f>
        <v>0</v>
      </c>
      <c r="U1912" s="2">
        <f>EOMONTH(SalesData[[#This Row],[Order Date]],0)</f>
        <v>45016</v>
      </c>
      <c r="V1912" s="9" t="str">
        <f>"Q"&amp;INT((MONTH(SalesData[[#This Row],[Order Date]])+2)/3)&amp;"-"&amp;YEAR(SalesData[[#This Row],[Order Date]])</f>
        <v>Q1-2023</v>
      </c>
    </row>
    <row r="1913" spans="1:22" x14ac:dyDescent="0.35">
      <c r="A1913" t="s">
        <v>2054</v>
      </c>
      <c r="B1913" s="1">
        <v>44992</v>
      </c>
      <c r="C1913" t="s">
        <v>21</v>
      </c>
      <c r="D1913" t="s">
        <v>39</v>
      </c>
      <c r="E1913">
        <v>2855417939</v>
      </c>
      <c r="F1913" t="s">
        <v>152</v>
      </c>
      <c r="G1913" t="s">
        <v>23</v>
      </c>
      <c r="H1913" t="s">
        <v>24</v>
      </c>
      <c r="I1913" t="s">
        <v>17</v>
      </c>
      <c r="J1913" t="s">
        <v>43</v>
      </c>
      <c r="K1913">
        <v>1331.28</v>
      </c>
      <c r="L1913">
        <v>367.28</v>
      </c>
      <c r="M1913" t="s">
        <v>43</v>
      </c>
      <c r="N1913">
        <v>0.27588486268854001</v>
      </c>
      <c r="O1913" t="s">
        <v>11351</v>
      </c>
      <c r="P1913" t="s">
        <v>11354</v>
      </c>
      <c r="R1913" t="s">
        <v>11353</v>
      </c>
      <c r="S1913">
        <f>IF(SalesData[[#This Row],[Return Status]]="Returned",1,0)</f>
        <v>0</v>
      </c>
      <c r="T1913">
        <v>2821.33</v>
      </c>
      <c r="U1913" s="2">
        <f>EOMONTH(SalesData[[#This Row],[Order Date]],0)</f>
        <v>45016</v>
      </c>
      <c r="V1913" s="9" t="str">
        <f>"Q"&amp;INT((MONTH(SalesData[[#This Row],[Order Date]])+2)/3)&amp;"-"&amp;YEAR(SalesData[[#This Row],[Order Date]])</f>
        <v>Q1-2023</v>
      </c>
    </row>
    <row r="1914" spans="1:22" x14ac:dyDescent="0.35">
      <c r="A1914" t="s">
        <v>2055</v>
      </c>
      <c r="B1914" s="1">
        <v>44987</v>
      </c>
      <c r="C1914" t="s">
        <v>188</v>
      </c>
      <c r="D1914" t="s">
        <v>145</v>
      </c>
      <c r="E1914">
        <v>8574040527</v>
      </c>
      <c r="F1914" t="s">
        <v>140</v>
      </c>
      <c r="G1914" t="s">
        <v>141</v>
      </c>
      <c r="H1914" t="s">
        <v>11357</v>
      </c>
      <c r="I1914" t="s">
        <v>17</v>
      </c>
      <c r="J1914" t="s">
        <v>42</v>
      </c>
      <c r="K1914">
        <v>2166.41</v>
      </c>
      <c r="L1914">
        <v>611.27</v>
      </c>
      <c r="M1914" t="s">
        <v>43</v>
      </c>
      <c r="N1914">
        <v>0.28215804026015401</v>
      </c>
      <c r="O1914" t="s">
        <v>11351</v>
      </c>
      <c r="P1914" t="s">
        <v>11354</v>
      </c>
      <c r="R1914" t="s">
        <v>11353</v>
      </c>
      <c r="S1914">
        <f>IF(SalesData[[#This Row],[Return Status]]="Returned",1,0)</f>
        <v>0</v>
      </c>
      <c r="T1914">
        <v>2793.38</v>
      </c>
      <c r="U1914" s="2">
        <f>EOMONTH(SalesData[[#This Row],[Order Date]],0)</f>
        <v>45016</v>
      </c>
      <c r="V1914" s="9" t="str">
        <f>"Q"&amp;INT((MONTH(SalesData[[#This Row],[Order Date]])+2)/3)&amp;"-"&amp;YEAR(SalesData[[#This Row],[Order Date]])</f>
        <v>Q1-2023</v>
      </c>
    </row>
    <row r="1915" spans="1:22" x14ac:dyDescent="0.35">
      <c r="A1915" t="s">
        <v>2056</v>
      </c>
      <c r="B1915" s="1">
        <v>45007</v>
      </c>
      <c r="C1915" t="s">
        <v>144</v>
      </c>
      <c r="D1915" t="s">
        <v>46</v>
      </c>
      <c r="E1915">
        <v>9065194072</v>
      </c>
      <c r="F1915" t="s">
        <v>410</v>
      </c>
      <c r="G1915" t="s">
        <v>29</v>
      </c>
      <c r="H1915" t="s">
        <v>11357</v>
      </c>
      <c r="I1915" t="s">
        <v>31</v>
      </c>
      <c r="J1915" t="s">
        <v>65</v>
      </c>
      <c r="K1915">
        <v>609.35</v>
      </c>
      <c r="L1915">
        <v>140.1</v>
      </c>
      <c r="M1915" t="s">
        <v>65</v>
      </c>
      <c r="N1915">
        <v>0.22991712480512</v>
      </c>
      <c r="O1915" t="s">
        <v>11355</v>
      </c>
      <c r="P1915" t="s">
        <v>11354</v>
      </c>
      <c r="R1915" t="s">
        <v>11353</v>
      </c>
      <c r="S1915">
        <f>IF(SalesData[[#This Row],[Return Status]]="Returned",1,0)</f>
        <v>0</v>
      </c>
      <c r="T1915">
        <v>2788.38</v>
      </c>
      <c r="U1915" s="2">
        <f>EOMONTH(SalesData[[#This Row],[Order Date]],0)</f>
        <v>45016</v>
      </c>
      <c r="V1915" s="9" t="str">
        <f>"Q"&amp;INT((MONTH(SalesData[[#This Row],[Order Date]])+2)/3)&amp;"-"&amp;YEAR(SalesData[[#This Row],[Order Date]])</f>
        <v>Q1-2023</v>
      </c>
    </row>
    <row r="1916" spans="1:22" x14ac:dyDescent="0.35">
      <c r="A1916" t="s">
        <v>2057</v>
      </c>
      <c r="B1916" s="1">
        <v>44993</v>
      </c>
      <c r="C1916" t="s">
        <v>176</v>
      </c>
      <c r="D1916" t="s">
        <v>99</v>
      </c>
      <c r="E1916">
        <v>9002950114</v>
      </c>
      <c r="F1916" t="s">
        <v>53</v>
      </c>
      <c r="G1916" t="s">
        <v>54</v>
      </c>
      <c r="H1916" t="s">
        <v>55</v>
      </c>
      <c r="I1916" t="s">
        <v>31</v>
      </c>
      <c r="J1916" t="s">
        <v>61</v>
      </c>
      <c r="K1916">
        <v>3547.3</v>
      </c>
      <c r="L1916">
        <v>1063.44</v>
      </c>
      <c r="M1916" t="s">
        <v>62</v>
      </c>
      <c r="N1916">
        <v>0.29978857158965999</v>
      </c>
      <c r="O1916" t="s">
        <v>11351</v>
      </c>
      <c r="P1916" t="s">
        <v>11354</v>
      </c>
      <c r="R1916" t="s">
        <v>11353</v>
      </c>
      <c r="S1916">
        <f>IF(SalesData[[#This Row],[Return Status]]="Returned",1,0)</f>
        <v>0</v>
      </c>
      <c r="U1916" s="2">
        <f>EOMONTH(SalesData[[#This Row],[Order Date]],0)</f>
        <v>45016</v>
      </c>
      <c r="V1916" s="9" t="str">
        <f>"Q"&amp;INT((MONTH(SalesData[[#This Row],[Order Date]])+2)/3)&amp;"-"&amp;YEAR(SalesData[[#This Row],[Order Date]])</f>
        <v>Q1-2023</v>
      </c>
    </row>
    <row r="1917" spans="1:22" x14ac:dyDescent="0.35">
      <c r="A1917" t="s">
        <v>2058</v>
      </c>
      <c r="B1917" s="1">
        <v>45010</v>
      </c>
      <c r="C1917" t="s">
        <v>12</v>
      </c>
      <c r="D1917" t="s">
        <v>39</v>
      </c>
      <c r="E1917">
        <v>5745684426</v>
      </c>
      <c r="F1917" t="s">
        <v>114</v>
      </c>
      <c r="G1917" t="s">
        <v>59</v>
      </c>
      <c r="H1917" t="s">
        <v>11357</v>
      </c>
      <c r="I1917" t="s">
        <v>31</v>
      </c>
      <c r="J1917" t="s">
        <v>18</v>
      </c>
      <c r="K1917">
        <v>4423.8900000000003</v>
      </c>
      <c r="L1917">
        <v>1167.72</v>
      </c>
      <c r="M1917" t="s">
        <v>19</v>
      </c>
      <c r="N1917">
        <v>0.26395773855136501</v>
      </c>
      <c r="O1917" t="s">
        <v>11351</v>
      </c>
      <c r="P1917" t="s">
        <v>11354</v>
      </c>
      <c r="R1917" t="s">
        <v>11353</v>
      </c>
      <c r="S1917">
        <f>IF(SalesData[[#This Row],[Return Status]]="Returned",1,0)</f>
        <v>0</v>
      </c>
      <c r="T1917">
        <v>2183.56</v>
      </c>
      <c r="U1917" s="2">
        <f>EOMONTH(SalesData[[#This Row],[Order Date]],0)</f>
        <v>45016</v>
      </c>
      <c r="V1917" s="9" t="str">
        <f>"Q"&amp;INT((MONTH(SalesData[[#This Row],[Order Date]])+2)/3)&amp;"-"&amp;YEAR(SalesData[[#This Row],[Order Date]])</f>
        <v>Q1-2023</v>
      </c>
    </row>
    <row r="1918" spans="1:22" x14ac:dyDescent="0.35">
      <c r="A1918" t="s">
        <v>2059</v>
      </c>
      <c r="B1918" s="1">
        <v>45000</v>
      </c>
      <c r="C1918" t="s">
        <v>49</v>
      </c>
      <c r="D1918" t="s">
        <v>99</v>
      </c>
      <c r="E1918">
        <v>160644903</v>
      </c>
      <c r="F1918" t="s">
        <v>81</v>
      </c>
      <c r="G1918" t="s">
        <v>74</v>
      </c>
      <c r="H1918" t="s">
        <v>75</v>
      </c>
      <c r="I1918" t="s">
        <v>36</v>
      </c>
      <c r="J1918" t="s">
        <v>18</v>
      </c>
      <c r="K1918">
        <v>3420.59</v>
      </c>
      <c r="L1918">
        <v>785.39</v>
      </c>
      <c r="M1918" t="s">
        <v>19</v>
      </c>
      <c r="N1918">
        <v>0.22960658833709999</v>
      </c>
      <c r="O1918" t="s">
        <v>11351</v>
      </c>
      <c r="P1918" t="s">
        <v>11354</v>
      </c>
      <c r="R1918" t="s">
        <v>11353</v>
      </c>
      <c r="S1918">
        <f>IF(SalesData[[#This Row],[Return Status]]="Returned",1,0)</f>
        <v>0</v>
      </c>
      <c r="T1918">
        <v>2420.2800000000002</v>
      </c>
      <c r="U1918" s="2">
        <f>EOMONTH(SalesData[[#This Row],[Order Date]],0)</f>
        <v>45016</v>
      </c>
      <c r="V1918" s="9" t="str">
        <f>"Q"&amp;INT((MONTH(SalesData[[#This Row],[Order Date]])+2)/3)&amp;"-"&amp;YEAR(SalesData[[#This Row],[Order Date]])</f>
        <v>Q1-2023</v>
      </c>
    </row>
    <row r="1919" spans="1:22" x14ac:dyDescent="0.35">
      <c r="A1919" t="s">
        <v>2060</v>
      </c>
      <c r="B1919" s="1">
        <v>44999</v>
      </c>
      <c r="C1919" t="s">
        <v>77</v>
      </c>
      <c r="D1919" t="s">
        <v>46</v>
      </c>
      <c r="E1919">
        <v>7182182160</v>
      </c>
      <c r="F1919" t="s">
        <v>137</v>
      </c>
      <c r="G1919" t="s">
        <v>34</v>
      </c>
      <c r="H1919" t="s">
        <v>11357</v>
      </c>
      <c r="I1919" t="s">
        <v>36</v>
      </c>
      <c r="J1919" t="s">
        <v>42</v>
      </c>
      <c r="K1919">
        <v>2317.3000000000002</v>
      </c>
      <c r="L1919">
        <v>466.67</v>
      </c>
      <c r="M1919" t="s">
        <v>43</v>
      </c>
      <c r="N1919">
        <v>0.20138523281405099</v>
      </c>
      <c r="O1919" t="s">
        <v>11351</v>
      </c>
      <c r="P1919" t="s">
        <v>11354</v>
      </c>
      <c r="R1919" t="s">
        <v>11353</v>
      </c>
      <c r="S1919">
        <f>IF(SalesData[[#This Row],[Return Status]]="Returned",1,0)</f>
        <v>0</v>
      </c>
      <c r="U1919" s="2">
        <f>EOMONTH(SalesData[[#This Row],[Order Date]],0)</f>
        <v>45016</v>
      </c>
      <c r="V1919" s="9" t="str">
        <f>"Q"&amp;INT((MONTH(SalesData[[#This Row],[Order Date]])+2)/3)&amp;"-"&amp;YEAR(SalesData[[#This Row],[Order Date]])</f>
        <v>Q1-2023</v>
      </c>
    </row>
    <row r="1920" spans="1:22" x14ac:dyDescent="0.35">
      <c r="A1920" t="s">
        <v>2061</v>
      </c>
      <c r="B1920" s="1">
        <v>44987</v>
      </c>
      <c r="C1920" t="s">
        <v>144</v>
      </c>
      <c r="D1920" t="s">
        <v>99</v>
      </c>
      <c r="E1920">
        <v>6970257953</v>
      </c>
      <c r="F1920" t="s">
        <v>116</v>
      </c>
      <c r="G1920" t="s">
        <v>74</v>
      </c>
      <c r="H1920" t="s">
        <v>75</v>
      </c>
      <c r="I1920" t="s">
        <v>36</v>
      </c>
      <c r="J1920" t="s">
        <v>61</v>
      </c>
      <c r="K1920">
        <v>3036.51</v>
      </c>
      <c r="L1920">
        <v>649.91</v>
      </c>
      <c r="M1920" t="s">
        <v>62</v>
      </c>
      <c r="N1920">
        <v>0.21403189846237999</v>
      </c>
      <c r="O1920" t="s">
        <v>11351</v>
      </c>
      <c r="P1920" t="s">
        <v>11354</v>
      </c>
      <c r="R1920" t="s">
        <v>11353</v>
      </c>
      <c r="S1920">
        <f>IF(SalesData[[#This Row],[Return Status]]="Returned",1,0)</f>
        <v>0</v>
      </c>
      <c r="T1920">
        <v>2420.2800000000002</v>
      </c>
      <c r="U1920" s="2">
        <f>EOMONTH(SalesData[[#This Row],[Order Date]],0)</f>
        <v>45016</v>
      </c>
      <c r="V1920" s="9" t="str">
        <f>"Q"&amp;INT((MONTH(SalesData[[#This Row],[Order Date]])+2)/3)&amp;"-"&amp;YEAR(SalesData[[#This Row],[Order Date]])</f>
        <v>Q1-2023</v>
      </c>
    </row>
    <row r="1921" spans="1:22" x14ac:dyDescent="0.35">
      <c r="A1921" t="s">
        <v>2062</v>
      </c>
      <c r="B1921" s="1">
        <v>44994</v>
      </c>
      <c r="C1921" t="s">
        <v>188</v>
      </c>
      <c r="D1921" t="s">
        <v>80</v>
      </c>
      <c r="E1921">
        <v>2402384920</v>
      </c>
      <c r="F1921" t="s">
        <v>40</v>
      </c>
      <c r="G1921" t="s">
        <v>69</v>
      </c>
      <c r="H1921" t="s">
        <v>41</v>
      </c>
      <c r="I1921" t="s">
        <v>31</v>
      </c>
      <c r="J1921" t="s">
        <v>42</v>
      </c>
      <c r="K1921">
        <v>1617.47</v>
      </c>
      <c r="L1921">
        <v>313.7</v>
      </c>
      <c r="M1921" t="s">
        <v>43</v>
      </c>
      <c r="N1921">
        <v>0.19394486451062501</v>
      </c>
      <c r="O1921" t="s">
        <v>11351</v>
      </c>
      <c r="P1921" t="s">
        <v>11352</v>
      </c>
      <c r="R1921" t="s">
        <v>11353</v>
      </c>
      <c r="S1921">
        <f>IF(SalesData[[#This Row],[Return Status]]="Returned",1,0)</f>
        <v>0</v>
      </c>
      <c r="T1921">
        <v>2081.52</v>
      </c>
      <c r="U1921" s="2">
        <f>EOMONTH(SalesData[[#This Row],[Order Date]],0)</f>
        <v>45016</v>
      </c>
      <c r="V1921" s="9" t="str">
        <f>"Q"&amp;INT((MONTH(SalesData[[#This Row],[Order Date]])+2)/3)&amp;"-"&amp;YEAR(SalesData[[#This Row],[Order Date]])</f>
        <v>Q1-2023</v>
      </c>
    </row>
    <row r="1922" spans="1:22" x14ac:dyDescent="0.35">
      <c r="A1922" t="s">
        <v>2063</v>
      </c>
      <c r="B1922" s="1">
        <v>44995</v>
      </c>
      <c r="C1922" t="s">
        <v>77</v>
      </c>
      <c r="D1922" t="s">
        <v>80</v>
      </c>
      <c r="E1922">
        <v>9395391067</v>
      </c>
      <c r="F1922" t="s">
        <v>109</v>
      </c>
      <c r="G1922" t="s">
        <v>59</v>
      </c>
      <c r="H1922" t="s">
        <v>60</v>
      </c>
      <c r="I1922" t="s">
        <v>31</v>
      </c>
      <c r="J1922" t="s">
        <v>19</v>
      </c>
      <c r="K1922">
        <v>4851.5600000000004</v>
      </c>
      <c r="L1922">
        <v>564.66999999999996</v>
      </c>
      <c r="M1922" t="s">
        <v>19</v>
      </c>
      <c r="N1922">
        <v>0.11638936754363501</v>
      </c>
      <c r="O1922" t="s">
        <v>11351</v>
      </c>
      <c r="P1922" t="s">
        <v>11352</v>
      </c>
      <c r="R1922" t="s">
        <v>11353</v>
      </c>
      <c r="S1922">
        <f>IF(SalesData[[#This Row],[Return Status]]="Returned",1,0)</f>
        <v>0</v>
      </c>
      <c r="T1922">
        <v>2183.56</v>
      </c>
      <c r="U1922" s="2">
        <f>EOMONTH(SalesData[[#This Row],[Order Date]],0)</f>
        <v>45016</v>
      </c>
      <c r="V1922" s="9" t="str">
        <f>"Q"&amp;INT((MONTH(SalesData[[#This Row],[Order Date]])+2)/3)&amp;"-"&amp;YEAR(SalesData[[#This Row],[Order Date]])</f>
        <v>Q1-2023</v>
      </c>
    </row>
    <row r="1923" spans="1:22" x14ac:dyDescent="0.35">
      <c r="A1923" t="s">
        <v>2064</v>
      </c>
      <c r="B1923" s="1">
        <v>45012</v>
      </c>
      <c r="C1923" t="s">
        <v>176</v>
      </c>
      <c r="D1923" t="s">
        <v>80</v>
      </c>
      <c r="E1923">
        <v>8992385855</v>
      </c>
      <c r="F1923" t="s">
        <v>120</v>
      </c>
      <c r="G1923" t="s">
        <v>11367</v>
      </c>
      <c r="H1923" t="s">
        <v>121</v>
      </c>
      <c r="I1923" t="s">
        <v>17</v>
      </c>
      <c r="J1923" t="s">
        <v>42</v>
      </c>
      <c r="K1923">
        <v>4910.34</v>
      </c>
      <c r="L1923">
        <v>1074.53</v>
      </c>
      <c r="M1923" t="s">
        <v>43</v>
      </c>
      <c r="N1923">
        <v>0.21883006064753199</v>
      </c>
      <c r="O1923" t="s">
        <v>11351</v>
      </c>
      <c r="P1923" t="s">
        <v>11354</v>
      </c>
      <c r="R1923" t="s">
        <v>11353</v>
      </c>
      <c r="S1923">
        <f>IF(SalesData[[#This Row],[Return Status]]="Returned",1,0)</f>
        <v>0</v>
      </c>
      <c r="U1923" s="2">
        <f>EOMONTH(SalesData[[#This Row],[Order Date]],0)</f>
        <v>45016</v>
      </c>
      <c r="V1923" s="9" t="str">
        <f>"Q"&amp;INT((MONTH(SalesData[[#This Row],[Order Date]])+2)/3)&amp;"-"&amp;YEAR(SalesData[[#This Row],[Order Date]])</f>
        <v>Q1-2023</v>
      </c>
    </row>
    <row r="1924" spans="1:22" x14ac:dyDescent="0.35">
      <c r="A1924" t="s">
        <v>2065</v>
      </c>
      <c r="B1924" s="1">
        <v>45003</v>
      </c>
      <c r="C1924" t="s">
        <v>106</v>
      </c>
      <c r="D1924" t="s">
        <v>72</v>
      </c>
      <c r="E1924">
        <v>7920740518</v>
      </c>
      <c r="F1924" t="s">
        <v>109</v>
      </c>
      <c r="G1924" t="s">
        <v>59</v>
      </c>
      <c r="H1924" t="s">
        <v>60</v>
      </c>
      <c r="I1924" t="s">
        <v>31</v>
      </c>
      <c r="J1924" t="s">
        <v>19</v>
      </c>
      <c r="K1924">
        <v>2292.19</v>
      </c>
      <c r="L1924">
        <v>449.6</v>
      </c>
      <c r="M1924" t="s">
        <v>19</v>
      </c>
      <c r="N1924">
        <v>0.19614429868379199</v>
      </c>
      <c r="O1924" t="s">
        <v>11351</v>
      </c>
      <c r="P1924" t="s">
        <v>11352</v>
      </c>
      <c r="R1924" t="s">
        <v>11353</v>
      </c>
      <c r="S1924">
        <f>IF(SalesData[[#This Row],[Return Status]]="Returned",1,0)</f>
        <v>0</v>
      </c>
      <c r="T1924">
        <v>2183.56</v>
      </c>
      <c r="U1924" s="2">
        <f>EOMONTH(SalesData[[#This Row],[Order Date]],0)</f>
        <v>45016</v>
      </c>
      <c r="V1924" s="9" t="str">
        <f>"Q"&amp;INT((MONTH(SalesData[[#This Row],[Order Date]])+2)/3)&amp;"-"&amp;YEAR(SalesData[[#This Row],[Order Date]])</f>
        <v>Q1-2023</v>
      </c>
    </row>
    <row r="1925" spans="1:22" x14ac:dyDescent="0.35">
      <c r="A1925" t="s">
        <v>2066</v>
      </c>
      <c r="B1925" s="1">
        <v>45014</v>
      </c>
      <c r="C1925" t="s">
        <v>205</v>
      </c>
      <c r="D1925" t="s">
        <v>145</v>
      </c>
      <c r="E1925">
        <v>410372810</v>
      </c>
      <c r="F1925" t="s">
        <v>159</v>
      </c>
      <c r="G1925" t="s">
        <v>84</v>
      </c>
      <c r="H1925" t="s">
        <v>85</v>
      </c>
      <c r="I1925" t="s">
        <v>31</v>
      </c>
      <c r="J1925" t="s">
        <v>18</v>
      </c>
      <c r="K1925">
        <v>1647.13</v>
      </c>
      <c r="L1925">
        <v>208.27</v>
      </c>
      <c r="M1925" t="s">
        <v>19</v>
      </c>
      <c r="N1925">
        <v>0.126444178662279</v>
      </c>
      <c r="O1925" t="s">
        <v>11351</v>
      </c>
      <c r="P1925" t="s">
        <v>11352</v>
      </c>
      <c r="Q1925" t="s">
        <v>11373</v>
      </c>
      <c r="R1925" t="s">
        <v>11360</v>
      </c>
      <c r="S1925">
        <f>IF(SalesData[[#This Row],[Return Status]]="Returned",1,0)</f>
        <v>1</v>
      </c>
      <c r="T1925">
        <v>847.14</v>
      </c>
      <c r="U1925" s="2">
        <f>EOMONTH(SalesData[[#This Row],[Order Date]],0)</f>
        <v>45016</v>
      </c>
      <c r="V1925" s="9" t="str">
        <f>"Q"&amp;INT((MONTH(SalesData[[#This Row],[Order Date]])+2)/3)&amp;"-"&amp;YEAR(SalesData[[#This Row],[Order Date]])</f>
        <v>Q1-2023</v>
      </c>
    </row>
    <row r="1926" spans="1:22" x14ac:dyDescent="0.35">
      <c r="A1926" t="s">
        <v>2067</v>
      </c>
      <c r="B1926" s="1">
        <v>45008</v>
      </c>
      <c r="C1926" t="s">
        <v>77</v>
      </c>
      <c r="D1926" t="s">
        <v>99</v>
      </c>
      <c r="E1926">
        <v>3022517666</v>
      </c>
      <c r="F1926" t="s">
        <v>103</v>
      </c>
      <c r="G1926" t="s">
        <v>23</v>
      </c>
      <c r="H1926" t="s">
        <v>24</v>
      </c>
      <c r="I1926" t="s">
        <v>17</v>
      </c>
      <c r="J1926" t="s">
        <v>65</v>
      </c>
      <c r="K1926">
        <v>818.69</v>
      </c>
      <c r="L1926">
        <v>213.18</v>
      </c>
      <c r="M1926" t="s">
        <v>65</v>
      </c>
      <c r="N1926">
        <v>0.26039160121657801</v>
      </c>
      <c r="O1926" t="s">
        <v>11355</v>
      </c>
      <c r="P1926" t="s">
        <v>11354</v>
      </c>
      <c r="R1926" t="s">
        <v>11353</v>
      </c>
      <c r="S1926">
        <f>IF(SalesData[[#This Row],[Return Status]]="Returned",1,0)</f>
        <v>0</v>
      </c>
      <c r="T1926">
        <v>2821.33</v>
      </c>
      <c r="U1926" s="2">
        <f>EOMONTH(SalesData[[#This Row],[Order Date]],0)</f>
        <v>45016</v>
      </c>
      <c r="V1926" s="9" t="str">
        <f>"Q"&amp;INT((MONTH(SalesData[[#This Row],[Order Date]])+2)/3)&amp;"-"&amp;YEAR(SalesData[[#This Row],[Order Date]])</f>
        <v>Q1-2023</v>
      </c>
    </row>
    <row r="1927" spans="1:22" x14ac:dyDescent="0.35">
      <c r="A1927" t="s">
        <v>2068</v>
      </c>
      <c r="B1927" s="1">
        <v>45002</v>
      </c>
      <c r="C1927" t="s">
        <v>132</v>
      </c>
      <c r="D1927" t="s">
        <v>80</v>
      </c>
      <c r="E1927">
        <v>2192959099</v>
      </c>
      <c r="F1927" t="s">
        <v>47</v>
      </c>
      <c r="G1927" t="s">
        <v>23</v>
      </c>
      <c r="H1927" t="s">
        <v>24</v>
      </c>
      <c r="I1927" t="s">
        <v>17</v>
      </c>
      <c r="J1927" t="s">
        <v>65</v>
      </c>
      <c r="K1927">
        <v>3809.8</v>
      </c>
      <c r="L1927">
        <v>554.14</v>
      </c>
      <c r="M1927" t="s">
        <v>65</v>
      </c>
      <c r="N1927">
        <v>0.145451204787653</v>
      </c>
      <c r="O1927" t="s">
        <v>11351</v>
      </c>
      <c r="P1927" t="s">
        <v>11352</v>
      </c>
      <c r="R1927" t="s">
        <v>11353</v>
      </c>
      <c r="S1927">
        <f>IF(SalesData[[#This Row],[Return Status]]="Returned",1,0)</f>
        <v>0</v>
      </c>
      <c r="T1927">
        <v>2821.33</v>
      </c>
      <c r="U1927" s="2">
        <f>EOMONTH(SalesData[[#This Row],[Order Date]],0)</f>
        <v>45016</v>
      </c>
      <c r="V1927" s="9" t="str">
        <f>"Q"&amp;INT((MONTH(SalesData[[#This Row],[Order Date]])+2)/3)&amp;"-"&amp;YEAR(SalesData[[#This Row],[Order Date]])</f>
        <v>Q1-2023</v>
      </c>
    </row>
    <row r="1928" spans="1:22" x14ac:dyDescent="0.35">
      <c r="A1928" t="s">
        <v>2069</v>
      </c>
      <c r="B1928" s="1">
        <v>44994</v>
      </c>
      <c r="C1928" t="s">
        <v>188</v>
      </c>
      <c r="D1928" t="s">
        <v>80</v>
      </c>
      <c r="E1928">
        <v>4766955770</v>
      </c>
      <c r="F1928" t="s">
        <v>64</v>
      </c>
      <c r="G1928" t="s">
        <v>15</v>
      </c>
      <c r="H1928" t="s">
        <v>16</v>
      </c>
      <c r="I1928" t="s">
        <v>17</v>
      </c>
      <c r="J1928" t="s">
        <v>19</v>
      </c>
      <c r="K1928">
        <v>1993.63</v>
      </c>
      <c r="L1928">
        <v>382.28</v>
      </c>
      <c r="M1928" t="s">
        <v>19</v>
      </c>
      <c r="N1928">
        <v>0.19175072606250901</v>
      </c>
      <c r="O1928" t="s">
        <v>11351</v>
      </c>
      <c r="P1928" t="s">
        <v>11352</v>
      </c>
      <c r="R1928" t="s">
        <v>11353</v>
      </c>
      <c r="S1928">
        <f>IF(SalesData[[#This Row],[Return Status]]="Returned",1,0)</f>
        <v>0</v>
      </c>
      <c r="T1928">
        <v>2085.91</v>
      </c>
      <c r="U1928" s="2">
        <f>EOMONTH(SalesData[[#This Row],[Order Date]],0)</f>
        <v>45016</v>
      </c>
      <c r="V1928" s="9" t="str">
        <f>"Q"&amp;INT((MONTH(SalesData[[#This Row],[Order Date]])+2)/3)&amp;"-"&amp;YEAR(SalesData[[#This Row],[Order Date]])</f>
        <v>Q1-2023</v>
      </c>
    </row>
    <row r="1929" spans="1:22" x14ac:dyDescent="0.35">
      <c r="A1929" t="s">
        <v>2070</v>
      </c>
      <c r="B1929" s="1">
        <v>45002</v>
      </c>
      <c r="C1929" t="s">
        <v>87</v>
      </c>
      <c r="D1929" t="s">
        <v>145</v>
      </c>
      <c r="E1929">
        <v>5687042646</v>
      </c>
      <c r="F1929" t="s">
        <v>50</v>
      </c>
      <c r="G1929" t="s">
        <v>34</v>
      </c>
      <c r="H1929" t="s">
        <v>35</v>
      </c>
      <c r="I1929" t="s">
        <v>36</v>
      </c>
      <c r="J1929" t="s">
        <v>19</v>
      </c>
      <c r="K1929">
        <v>3930.09</v>
      </c>
      <c r="L1929">
        <v>435.61</v>
      </c>
      <c r="M1929" t="s">
        <v>19</v>
      </c>
      <c r="N1929">
        <v>0.11083970087198999</v>
      </c>
      <c r="O1929" t="s">
        <v>11351</v>
      </c>
      <c r="P1929" t="s">
        <v>11352</v>
      </c>
      <c r="R1929" t="s">
        <v>11353</v>
      </c>
      <c r="S1929">
        <f>IF(SalesData[[#This Row],[Return Status]]="Returned",1,0)</f>
        <v>0</v>
      </c>
      <c r="U1929" s="2">
        <f>EOMONTH(SalesData[[#This Row],[Order Date]],0)</f>
        <v>45016</v>
      </c>
      <c r="V1929" s="9" t="str">
        <f>"Q"&amp;INT((MONTH(SalesData[[#This Row],[Order Date]])+2)/3)&amp;"-"&amp;YEAR(SalesData[[#This Row],[Order Date]])</f>
        <v>Q1-2023</v>
      </c>
    </row>
    <row r="1930" spans="1:22" x14ac:dyDescent="0.35">
      <c r="A1930" t="s">
        <v>2071</v>
      </c>
      <c r="B1930" s="1">
        <v>45004</v>
      </c>
      <c r="C1930" t="s">
        <v>52</v>
      </c>
      <c r="D1930" t="s">
        <v>72</v>
      </c>
      <c r="E1930">
        <v>1627502092</v>
      </c>
      <c r="F1930" t="s">
        <v>156</v>
      </c>
      <c r="G1930" t="s">
        <v>84</v>
      </c>
      <c r="H1930" t="s">
        <v>85</v>
      </c>
      <c r="I1930" t="s">
        <v>31</v>
      </c>
      <c r="J1930" t="s">
        <v>19</v>
      </c>
      <c r="K1930">
        <v>2814.17</v>
      </c>
      <c r="L1930">
        <v>217.06</v>
      </c>
      <c r="M1930" t="s">
        <v>19</v>
      </c>
      <c r="N1930">
        <v>7.7131090161575197E-2</v>
      </c>
      <c r="O1930" t="s">
        <v>11351</v>
      </c>
      <c r="P1930" t="s">
        <v>11356</v>
      </c>
      <c r="R1930" t="s">
        <v>11353</v>
      </c>
      <c r="S1930">
        <f>IF(SalesData[[#This Row],[Return Status]]="Returned",1,0)</f>
        <v>0</v>
      </c>
      <c r="T1930">
        <v>847.14</v>
      </c>
      <c r="U1930" s="2">
        <f>EOMONTH(SalesData[[#This Row],[Order Date]],0)</f>
        <v>45016</v>
      </c>
      <c r="V1930" s="9" t="str">
        <f>"Q"&amp;INT((MONTH(SalesData[[#This Row],[Order Date]])+2)/3)&amp;"-"&amp;YEAR(SalesData[[#This Row],[Order Date]])</f>
        <v>Q1-2023</v>
      </c>
    </row>
    <row r="1931" spans="1:22" x14ac:dyDescent="0.35">
      <c r="A1931" t="s">
        <v>2072</v>
      </c>
      <c r="B1931" s="1">
        <v>45004</v>
      </c>
      <c r="C1931" t="s">
        <v>162</v>
      </c>
      <c r="D1931" t="s">
        <v>13</v>
      </c>
      <c r="E1931">
        <v>4874971512</v>
      </c>
      <c r="F1931" t="s">
        <v>238</v>
      </c>
      <c r="G1931" t="s">
        <v>74</v>
      </c>
      <c r="H1931" t="s">
        <v>75</v>
      </c>
      <c r="I1931" t="s">
        <v>36</v>
      </c>
      <c r="J1931" t="s">
        <v>18</v>
      </c>
      <c r="K1931">
        <v>3656.03</v>
      </c>
      <c r="L1931">
        <v>648.84</v>
      </c>
      <c r="M1931" t="s">
        <v>19</v>
      </c>
      <c r="N1931">
        <v>0.17747119142895401</v>
      </c>
      <c r="O1931" t="s">
        <v>11351</v>
      </c>
      <c r="P1931" t="s">
        <v>11352</v>
      </c>
      <c r="R1931" t="s">
        <v>11353</v>
      </c>
      <c r="S1931">
        <f>IF(SalesData[[#This Row],[Return Status]]="Returned",1,0)</f>
        <v>0</v>
      </c>
      <c r="T1931">
        <v>2420.2800000000002</v>
      </c>
      <c r="U1931" s="2">
        <f>EOMONTH(SalesData[[#This Row],[Order Date]],0)</f>
        <v>45016</v>
      </c>
      <c r="V1931" s="9" t="str">
        <f>"Q"&amp;INT((MONTH(SalesData[[#This Row],[Order Date]])+2)/3)&amp;"-"&amp;YEAR(SalesData[[#This Row],[Order Date]])</f>
        <v>Q1-2023</v>
      </c>
    </row>
    <row r="1932" spans="1:22" x14ac:dyDescent="0.35">
      <c r="A1932" t="s">
        <v>2073</v>
      </c>
      <c r="B1932" s="1">
        <v>45002</v>
      </c>
      <c r="C1932" t="s">
        <v>124</v>
      </c>
      <c r="D1932" t="s">
        <v>13</v>
      </c>
      <c r="E1932">
        <v>6953595228</v>
      </c>
      <c r="F1932" t="s">
        <v>53</v>
      </c>
      <c r="G1932" t="s">
        <v>54</v>
      </c>
      <c r="H1932" t="s">
        <v>11357</v>
      </c>
      <c r="I1932" t="s">
        <v>31</v>
      </c>
      <c r="J1932" t="s">
        <v>65</v>
      </c>
      <c r="K1932">
        <v>2865.28</v>
      </c>
      <c r="L1932">
        <v>120.12</v>
      </c>
      <c r="M1932" t="s">
        <v>65</v>
      </c>
      <c r="N1932">
        <v>4.1922604422604398E-2</v>
      </c>
      <c r="O1932" t="s">
        <v>11351</v>
      </c>
      <c r="P1932" t="s">
        <v>11356</v>
      </c>
      <c r="R1932" t="s">
        <v>11353</v>
      </c>
      <c r="S1932">
        <f>IF(SalesData[[#This Row],[Return Status]]="Returned",1,0)</f>
        <v>0</v>
      </c>
      <c r="U1932" s="2">
        <f>EOMONTH(SalesData[[#This Row],[Order Date]],0)</f>
        <v>45016</v>
      </c>
      <c r="V1932" s="9" t="str">
        <f>"Q"&amp;INT((MONTH(SalesData[[#This Row],[Order Date]])+2)/3)&amp;"-"&amp;YEAR(SalesData[[#This Row],[Order Date]])</f>
        <v>Q1-2023</v>
      </c>
    </row>
    <row r="1933" spans="1:22" x14ac:dyDescent="0.35">
      <c r="A1933" t="s">
        <v>2074</v>
      </c>
      <c r="B1933" s="1">
        <v>45008</v>
      </c>
      <c r="C1933" t="s">
        <v>144</v>
      </c>
      <c r="D1933" t="s">
        <v>80</v>
      </c>
      <c r="E1933">
        <v>3360989105</v>
      </c>
      <c r="F1933" t="s">
        <v>81</v>
      </c>
      <c r="G1933" t="s">
        <v>74</v>
      </c>
      <c r="H1933" t="s">
        <v>75</v>
      </c>
      <c r="I1933" t="s">
        <v>36</v>
      </c>
      <c r="J1933" t="s">
        <v>42</v>
      </c>
      <c r="K1933">
        <v>3182.85</v>
      </c>
      <c r="L1933">
        <v>183.13</v>
      </c>
      <c r="M1933" t="s">
        <v>43</v>
      </c>
      <c r="N1933">
        <v>5.7536484597137803E-2</v>
      </c>
      <c r="O1933" t="s">
        <v>11351</v>
      </c>
      <c r="P1933" t="s">
        <v>11356</v>
      </c>
      <c r="R1933" t="s">
        <v>11353</v>
      </c>
      <c r="S1933">
        <f>IF(SalesData[[#This Row],[Return Status]]="Returned",1,0)</f>
        <v>0</v>
      </c>
      <c r="T1933">
        <v>2420.2800000000002</v>
      </c>
      <c r="U1933" s="2">
        <f>EOMONTH(SalesData[[#This Row],[Order Date]],0)</f>
        <v>45016</v>
      </c>
      <c r="V1933" s="9" t="str">
        <f>"Q"&amp;INT((MONTH(SalesData[[#This Row],[Order Date]])+2)/3)&amp;"-"&amp;YEAR(SalesData[[#This Row],[Order Date]])</f>
        <v>Q1-2023</v>
      </c>
    </row>
    <row r="1934" spans="1:22" x14ac:dyDescent="0.35">
      <c r="A1934" t="s">
        <v>2075</v>
      </c>
      <c r="B1934" s="1">
        <v>44999</v>
      </c>
      <c r="C1934" t="s">
        <v>176</v>
      </c>
      <c r="D1934" t="s">
        <v>99</v>
      </c>
      <c r="E1934">
        <v>4459421042</v>
      </c>
      <c r="F1934" t="s">
        <v>103</v>
      </c>
      <c r="G1934" t="s">
        <v>23</v>
      </c>
      <c r="H1934" t="s">
        <v>24</v>
      </c>
      <c r="I1934" t="s">
        <v>17</v>
      </c>
      <c r="J1934" t="s">
        <v>18</v>
      </c>
      <c r="K1934">
        <v>1616.28</v>
      </c>
      <c r="L1934">
        <v>297.35000000000002</v>
      </c>
      <c r="M1934" t="s">
        <v>19</v>
      </c>
      <c r="N1934">
        <v>0.183971836562972</v>
      </c>
      <c r="O1934" t="s">
        <v>11351</v>
      </c>
      <c r="P1934" t="s">
        <v>11352</v>
      </c>
      <c r="R1934" t="s">
        <v>11353</v>
      </c>
      <c r="S1934">
        <f>IF(SalesData[[#This Row],[Return Status]]="Returned",1,0)</f>
        <v>0</v>
      </c>
      <c r="T1934">
        <v>2821.33</v>
      </c>
      <c r="U1934" s="2">
        <f>EOMONTH(SalesData[[#This Row],[Order Date]],0)</f>
        <v>45016</v>
      </c>
      <c r="V1934" s="9" t="str">
        <f>"Q"&amp;INT((MONTH(SalesData[[#This Row],[Order Date]])+2)/3)&amp;"-"&amp;YEAR(SalesData[[#This Row],[Order Date]])</f>
        <v>Q1-2023</v>
      </c>
    </row>
    <row r="1935" spans="1:22" x14ac:dyDescent="0.35">
      <c r="A1935" t="s">
        <v>2076</v>
      </c>
      <c r="B1935" s="1">
        <v>45001</v>
      </c>
      <c r="C1935" t="s">
        <v>194</v>
      </c>
      <c r="D1935" t="s">
        <v>13</v>
      </c>
      <c r="E1935">
        <v>9093757707</v>
      </c>
      <c r="F1935" t="s">
        <v>129</v>
      </c>
      <c r="G1935" t="s">
        <v>54</v>
      </c>
      <c r="H1935" t="s">
        <v>55</v>
      </c>
      <c r="I1935" t="s">
        <v>31</v>
      </c>
      <c r="J1935" t="s">
        <v>18</v>
      </c>
      <c r="K1935">
        <v>481.53</v>
      </c>
      <c r="L1935">
        <v>101.61</v>
      </c>
      <c r="M1935" t="s">
        <v>19</v>
      </c>
      <c r="N1935">
        <v>0.211014890038004</v>
      </c>
      <c r="O1935" t="s">
        <v>11361</v>
      </c>
      <c r="P1935" t="s">
        <v>11354</v>
      </c>
      <c r="R1935" t="s">
        <v>11353</v>
      </c>
      <c r="S1935">
        <f>IF(SalesData[[#This Row],[Return Status]]="Returned",1,0)</f>
        <v>0</v>
      </c>
      <c r="U1935" s="2">
        <f>EOMONTH(SalesData[[#This Row],[Order Date]],0)</f>
        <v>45016</v>
      </c>
      <c r="V1935" s="9" t="str">
        <f>"Q"&amp;INT((MONTH(SalesData[[#This Row],[Order Date]])+2)/3)&amp;"-"&amp;YEAR(SalesData[[#This Row],[Order Date]])</f>
        <v>Q1-2023</v>
      </c>
    </row>
    <row r="1936" spans="1:22" x14ac:dyDescent="0.35">
      <c r="A1936" t="s">
        <v>2077</v>
      </c>
      <c r="B1936" s="1">
        <v>45003</v>
      </c>
      <c r="C1936" t="s">
        <v>132</v>
      </c>
      <c r="D1936" t="s">
        <v>80</v>
      </c>
      <c r="E1936">
        <v>9559582770</v>
      </c>
      <c r="F1936" t="s">
        <v>33</v>
      </c>
      <c r="G1936" t="s">
        <v>34</v>
      </c>
      <c r="H1936" t="s">
        <v>35</v>
      </c>
      <c r="I1936" t="s">
        <v>36</v>
      </c>
      <c r="J1936" t="s">
        <v>62</v>
      </c>
      <c r="K1936">
        <v>2090.9699999999998</v>
      </c>
      <c r="L1936">
        <v>536.29</v>
      </c>
      <c r="M1936" t="s">
        <v>62</v>
      </c>
      <c r="N1936">
        <v>0.25647905039287999</v>
      </c>
      <c r="O1936" t="s">
        <v>11351</v>
      </c>
      <c r="P1936" t="s">
        <v>11354</v>
      </c>
      <c r="Q1936" t="s">
        <v>11372</v>
      </c>
      <c r="R1936" t="s">
        <v>11360</v>
      </c>
      <c r="S1936">
        <f>IF(SalesData[[#This Row],[Return Status]]="Returned",1,0)</f>
        <v>1</v>
      </c>
      <c r="U1936" s="2">
        <f>EOMONTH(SalesData[[#This Row],[Order Date]],0)</f>
        <v>45016</v>
      </c>
      <c r="V1936" s="9" t="str">
        <f>"Q"&amp;INT((MONTH(SalesData[[#This Row],[Order Date]])+2)/3)&amp;"-"&amp;YEAR(SalesData[[#This Row],[Order Date]])</f>
        <v>Q1-2023</v>
      </c>
    </row>
    <row r="1937" spans="1:22" x14ac:dyDescent="0.35">
      <c r="A1937" t="s">
        <v>2078</v>
      </c>
      <c r="B1937" s="1">
        <v>45013</v>
      </c>
      <c r="C1937" t="s">
        <v>77</v>
      </c>
      <c r="D1937" t="s">
        <v>46</v>
      </c>
      <c r="E1937">
        <v>8276100235</v>
      </c>
      <c r="F1937" t="s">
        <v>172</v>
      </c>
      <c r="G1937" t="s">
        <v>141</v>
      </c>
      <c r="H1937" t="s">
        <v>121</v>
      </c>
      <c r="I1937" t="s">
        <v>17</v>
      </c>
      <c r="J1937" t="s">
        <v>62</v>
      </c>
      <c r="K1937">
        <v>1839.89</v>
      </c>
      <c r="L1937">
        <v>346.48</v>
      </c>
      <c r="M1937" t="s">
        <v>62</v>
      </c>
      <c r="N1937">
        <v>0.18831560582426099</v>
      </c>
      <c r="O1937" t="s">
        <v>11351</v>
      </c>
      <c r="P1937" t="s">
        <v>11352</v>
      </c>
      <c r="Q1937" t="s">
        <v>11363</v>
      </c>
      <c r="R1937" t="s">
        <v>11360</v>
      </c>
      <c r="S1937">
        <f>IF(SalesData[[#This Row],[Return Status]]="Returned",1,0)</f>
        <v>1</v>
      </c>
      <c r="T1937">
        <v>2793.38</v>
      </c>
      <c r="U1937" s="2">
        <f>EOMONTH(SalesData[[#This Row],[Order Date]],0)</f>
        <v>45016</v>
      </c>
      <c r="V1937" s="9" t="str">
        <f>"Q"&amp;INT((MONTH(SalesData[[#This Row],[Order Date]])+2)/3)&amp;"-"&amp;YEAR(SalesData[[#This Row],[Order Date]])</f>
        <v>Q1-2023</v>
      </c>
    </row>
    <row r="1938" spans="1:22" x14ac:dyDescent="0.35">
      <c r="A1938" t="s">
        <v>2079</v>
      </c>
      <c r="B1938" s="1">
        <v>45008</v>
      </c>
      <c r="C1938" t="s">
        <v>92</v>
      </c>
      <c r="D1938" t="s">
        <v>27</v>
      </c>
      <c r="E1938">
        <v>6337598491</v>
      </c>
      <c r="F1938" t="s">
        <v>387</v>
      </c>
      <c r="G1938" t="s">
        <v>89</v>
      </c>
      <c r="H1938" t="s">
        <v>90</v>
      </c>
      <c r="I1938" t="s">
        <v>31</v>
      </c>
      <c r="J1938" t="s">
        <v>43</v>
      </c>
      <c r="K1938">
        <v>2814.59</v>
      </c>
      <c r="L1938">
        <v>151.74</v>
      </c>
      <c r="M1938" t="s">
        <v>43</v>
      </c>
      <c r="N1938">
        <v>5.3911937440266601E-2</v>
      </c>
      <c r="O1938" t="s">
        <v>11351</v>
      </c>
      <c r="P1938" t="s">
        <v>11356</v>
      </c>
      <c r="R1938" t="s">
        <v>11353</v>
      </c>
      <c r="S1938">
        <f>IF(SalesData[[#This Row],[Return Status]]="Returned",1,0)</f>
        <v>0</v>
      </c>
      <c r="T1938">
        <v>207.68</v>
      </c>
      <c r="U1938" s="2">
        <f>EOMONTH(SalesData[[#This Row],[Order Date]],0)</f>
        <v>45016</v>
      </c>
      <c r="V1938" s="9" t="str">
        <f>"Q"&amp;INT((MONTH(SalesData[[#This Row],[Order Date]])+2)/3)&amp;"-"&amp;YEAR(SalesData[[#This Row],[Order Date]])</f>
        <v>Q1-2023</v>
      </c>
    </row>
    <row r="1939" spans="1:22" x14ac:dyDescent="0.35">
      <c r="A1939" t="s">
        <v>2080</v>
      </c>
      <c r="B1939" s="1">
        <v>44990</v>
      </c>
      <c r="C1939" t="s">
        <v>12</v>
      </c>
      <c r="D1939" t="s">
        <v>27</v>
      </c>
      <c r="E1939">
        <v>2331432417</v>
      </c>
      <c r="F1939" t="s">
        <v>103</v>
      </c>
      <c r="G1939" t="s">
        <v>23</v>
      </c>
      <c r="H1939" t="s">
        <v>24</v>
      </c>
      <c r="I1939" t="s">
        <v>17</v>
      </c>
      <c r="J1939" t="s">
        <v>65</v>
      </c>
      <c r="K1939">
        <v>1215.1500000000001</v>
      </c>
      <c r="L1939">
        <v>281.10000000000002</v>
      </c>
      <c r="M1939" t="s">
        <v>65</v>
      </c>
      <c r="N1939">
        <v>0.231329465498087</v>
      </c>
      <c r="O1939" t="s">
        <v>11351</v>
      </c>
      <c r="P1939" t="s">
        <v>11354</v>
      </c>
      <c r="R1939" t="s">
        <v>11353</v>
      </c>
      <c r="S1939">
        <f>IF(SalesData[[#This Row],[Return Status]]="Returned",1,0)</f>
        <v>0</v>
      </c>
      <c r="T1939">
        <v>2821.33</v>
      </c>
      <c r="U1939" s="2">
        <f>EOMONTH(SalesData[[#This Row],[Order Date]],0)</f>
        <v>45016</v>
      </c>
      <c r="V1939" s="9" t="str">
        <f>"Q"&amp;INT((MONTH(SalesData[[#This Row],[Order Date]])+2)/3)&amp;"-"&amp;YEAR(SalesData[[#This Row],[Order Date]])</f>
        <v>Q1-2023</v>
      </c>
    </row>
    <row r="1940" spans="1:22" x14ac:dyDescent="0.35">
      <c r="A1940" t="s">
        <v>2081</v>
      </c>
      <c r="B1940" s="1">
        <v>44987</v>
      </c>
      <c r="C1940" t="s">
        <v>12</v>
      </c>
      <c r="D1940" t="s">
        <v>145</v>
      </c>
      <c r="E1940">
        <v>822044843</v>
      </c>
      <c r="F1940" t="s">
        <v>50</v>
      </c>
      <c r="G1940" t="s">
        <v>34</v>
      </c>
      <c r="H1940" t="s">
        <v>35</v>
      </c>
      <c r="I1940" t="s">
        <v>36</v>
      </c>
      <c r="J1940" t="s">
        <v>19</v>
      </c>
      <c r="K1940">
        <v>2088.61</v>
      </c>
      <c r="L1940">
        <v>206.69</v>
      </c>
      <c r="M1940" t="s">
        <v>19</v>
      </c>
      <c r="N1940">
        <v>9.8960552712090796E-2</v>
      </c>
      <c r="O1940" t="s">
        <v>11351</v>
      </c>
      <c r="P1940" t="s">
        <v>11356</v>
      </c>
      <c r="R1940" t="s">
        <v>11353</v>
      </c>
      <c r="S1940">
        <f>IF(SalesData[[#This Row],[Return Status]]="Returned",1,0)</f>
        <v>0</v>
      </c>
      <c r="U1940" s="2">
        <f>EOMONTH(SalesData[[#This Row],[Order Date]],0)</f>
        <v>45016</v>
      </c>
      <c r="V1940" s="9" t="str">
        <f>"Q"&amp;INT((MONTH(SalesData[[#This Row],[Order Date]])+2)/3)&amp;"-"&amp;YEAR(SalesData[[#This Row],[Order Date]])</f>
        <v>Q1-2023</v>
      </c>
    </row>
    <row r="1941" spans="1:22" x14ac:dyDescent="0.35">
      <c r="A1941" t="s">
        <v>2082</v>
      </c>
      <c r="B1941" s="1">
        <v>45000</v>
      </c>
      <c r="C1941" t="s">
        <v>77</v>
      </c>
      <c r="D1941" t="s">
        <v>46</v>
      </c>
      <c r="E1941">
        <v>2842241701</v>
      </c>
      <c r="F1941" t="s">
        <v>129</v>
      </c>
      <c r="G1941" t="s">
        <v>54</v>
      </c>
      <c r="H1941" t="s">
        <v>55</v>
      </c>
      <c r="I1941" t="s">
        <v>31</v>
      </c>
      <c r="J1941" t="s">
        <v>19</v>
      </c>
      <c r="K1941">
        <v>3386.3</v>
      </c>
      <c r="L1941">
        <v>293.24</v>
      </c>
      <c r="M1941" t="s">
        <v>19</v>
      </c>
      <c r="N1941">
        <v>8.6595989723296796E-2</v>
      </c>
      <c r="O1941" t="s">
        <v>11351</v>
      </c>
      <c r="P1941" t="s">
        <v>11356</v>
      </c>
      <c r="R1941" t="s">
        <v>11353</v>
      </c>
      <c r="S1941">
        <f>IF(SalesData[[#This Row],[Return Status]]="Returned",1,0)</f>
        <v>0</v>
      </c>
      <c r="U1941" s="2">
        <f>EOMONTH(SalesData[[#This Row],[Order Date]],0)</f>
        <v>45016</v>
      </c>
      <c r="V1941" s="9" t="str">
        <f>"Q"&amp;INT((MONTH(SalesData[[#This Row],[Order Date]])+2)/3)&amp;"-"&amp;YEAR(SalesData[[#This Row],[Order Date]])</f>
        <v>Q1-2023</v>
      </c>
    </row>
    <row r="1942" spans="1:22" x14ac:dyDescent="0.35">
      <c r="A1942" t="s">
        <v>2083</v>
      </c>
      <c r="B1942" s="1">
        <v>45002</v>
      </c>
      <c r="C1942" t="s">
        <v>77</v>
      </c>
      <c r="D1942" t="s">
        <v>13</v>
      </c>
      <c r="E1942">
        <v>7333581368</v>
      </c>
      <c r="F1942" t="s">
        <v>312</v>
      </c>
      <c r="G1942" t="s">
        <v>11367</v>
      </c>
      <c r="H1942" t="s">
        <v>121</v>
      </c>
      <c r="I1942" t="s">
        <v>17</v>
      </c>
      <c r="J1942" t="s">
        <v>65</v>
      </c>
      <c r="K1942">
        <v>3073.73</v>
      </c>
      <c r="L1942">
        <v>861.9</v>
      </c>
      <c r="M1942" t="s">
        <v>65</v>
      </c>
      <c r="N1942">
        <v>0.28040849391456002</v>
      </c>
      <c r="O1942" t="s">
        <v>11351</v>
      </c>
      <c r="P1942" t="s">
        <v>11354</v>
      </c>
      <c r="R1942" t="s">
        <v>11353</v>
      </c>
      <c r="S1942">
        <f>IF(SalesData[[#This Row],[Return Status]]="Returned",1,0)</f>
        <v>0</v>
      </c>
      <c r="U1942" s="2">
        <f>EOMONTH(SalesData[[#This Row],[Order Date]],0)</f>
        <v>45016</v>
      </c>
      <c r="V1942" s="9" t="str">
        <f>"Q"&amp;INT((MONTH(SalesData[[#This Row],[Order Date]])+2)/3)&amp;"-"&amp;YEAR(SalesData[[#This Row],[Order Date]])</f>
        <v>Q1-2023</v>
      </c>
    </row>
    <row r="1943" spans="1:22" x14ac:dyDescent="0.35">
      <c r="A1943" t="s">
        <v>2084</v>
      </c>
      <c r="B1943" s="1">
        <v>45003</v>
      </c>
      <c r="C1943" t="s">
        <v>38</v>
      </c>
      <c r="D1943" t="s">
        <v>39</v>
      </c>
      <c r="E1943">
        <v>62082124</v>
      </c>
      <c r="F1943" t="s">
        <v>181</v>
      </c>
      <c r="G1943" t="s">
        <v>54</v>
      </c>
      <c r="H1943" t="s">
        <v>55</v>
      </c>
      <c r="I1943" t="s">
        <v>31</v>
      </c>
      <c r="J1943" t="s">
        <v>18</v>
      </c>
      <c r="K1943">
        <v>3345.74</v>
      </c>
      <c r="L1943">
        <v>292.86</v>
      </c>
      <c r="M1943" t="s">
        <v>19</v>
      </c>
      <c r="N1943">
        <v>8.7532205132496904E-2</v>
      </c>
      <c r="O1943" t="s">
        <v>11351</v>
      </c>
      <c r="P1943" t="s">
        <v>11356</v>
      </c>
      <c r="Q1943" t="s">
        <v>11376</v>
      </c>
      <c r="R1943" t="s">
        <v>11360</v>
      </c>
      <c r="S1943">
        <f>IF(SalesData[[#This Row],[Return Status]]="Returned",1,0)</f>
        <v>1</v>
      </c>
      <c r="U1943" s="2">
        <f>EOMONTH(SalesData[[#This Row],[Order Date]],0)</f>
        <v>45016</v>
      </c>
      <c r="V1943" s="9" t="str">
        <f>"Q"&amp;INT((MONTH(SalesData[[#This Row],[Order Date]])+2)/3)&amp;"-"&amp;YEAR(SalesData[[#This Row],[Order Date]])</f>
        <v>Q1-2023</v>
      </c>
    </row>
    <row r="1944" spans="1:22" x14ac:dyDescent="0.35">
      <c r="A1944" t="s">
        <v>2085</v>
      </c>
      <c r="B1944" s="1">
        <v>44991</v>
      </c>
      <c r="C1944" t="s">
        <v>205</v>
      </c>
      <c r="D1944" t="s">
        <v>13</v>
      </c>
      <c r="E1944">
        <v>3449689509</v>
      </c>
      <c r="F1944" t="s">
        <v>107</v>
      </c>
      <c r="G1944" t="s">
        <v>15</v>
      </c>
      <c r="H1944" t="s">
        <v>16</v>
      </c>
      <c r="I1944" t="s">
        <v>17</v>
      </c>
      <c r="J1944" t="s">
        <v>43</v>
      </c>
      <c r="K1944">
        <v>1792.74</v>
      </c>
      <c r="L1944">
        <v>377.41</v>
      </c>
      <c r="M1944" t="s">
        <v>43</v>
      </c>
      <c r="N1944">
        <v>0.21052132489931599</v>
      </c>
      <c r="O1944" t="s">
        <v>11351</v>
      </c>
      <c r="P1944" t="s">
        <v>11354</v>
      </c>
      <c r="R1944" t="s">
        <v>11353</v>
      </c>
      <c r="S1944">
        <f>IF(SalesData[[#This Row],[Return Status]]="Returned",1,0)</f>
        <v>0</v>
      </c>
      <c r="T1944">
        <v>2085.91</v>
      </c>
      <c r="U1944" s="2">
        <f>EOMONTH(SalesData[[#This Row],[Order Date]],0)</f>
        <v>45016</v>
      </c>
      <c r="V1944" s="9" t="str">
        <f>"Q"&amp;INT((MONTH(SalesData[[#This Row],[Order Date]])+2)/3)&amp;"-"&amp;YEAR(SalesData[[#This Row],[Order Date]])</f>
        <v>Q1-2023</v>
      </c>
    </row>
    <row r="1945" spans="1:22" x14ac:dyDescent="0.35">
      <c r="A1945" t="s">
        <v>2086</v>
      </c>
      <c r="B1945" s="1">
        <v>45014</v>
      </c>
      <c r="C1945" t="s">
        <v>57</v>
      </c>
      <c r="D1945" t="s">
        <v>46</v>
      </c>
      <c r="E1945">
        <v>4744217563</v>
      </c>
      <c r="F1945" t="s">
        <v>137</v>
      </c>
      <c r="G1945" t="s">
        <v>11382</v>
      </c>
      <c r="H1945" t="s">
        <v>35</v>
      </c>
      <c r="I1945" t="s">
        <v>36</v>
      </c>
      <c r="J1945" t="s">
        <v>62</v>
      </c>
      <c r="K1945">
        <v>1641.3</v>
      </c>
      <c r="L1945">
        <v>436.11</v>
      </c>
      <c r="M1945" t="s">
        <v>62</v>
      </c>
      <c r="N1945">
        <v>0.26571010784134502</v>
      </c>
      <c r="O1945" t="s">
        <v>11351</v>
      </c>
      <c r="P1945" t="s">
        <v>11354</v>
      </c>
      <c r="R1945" t="s">
        <v>11353</v>
      </c>
      <c r="S1945">
        <f>IF(SalesData[[#This Row],[Return Status]]="Returned",1,0)</f>
        <v>0</v>
      </c>
      <c r="U1945" s="2">
        <f>EOMONTH(SalesData[[#This Row],[Order Date]],0)</f>
        <v>45016</v>
      </c>
      <c r="V1945" s="9" t="str">
        <f>"Q"&amp;INT((MONTH(SalesData[[#This Row],[Order Date]])+2)/3)&amp;"-"&amp;YEAR(SalesData[[#This Row],[Order Date]])</f>
        <v>Q1-2023</v>
      </c>
    </row>
    <row r="1946" spans="1:22" x14ac:dyDescent="0.35">
      <c r="A1946" t="s">
        <v>2087</v>
      </c>
      <c r="B1946" s="1">
        <v>45003</v>
      </c>
      <c r="C1946" t="s">
        <v>106</v>
      </c>
      <c r="D1946" t="s">
        <v>145</v>
      </c>
      <c r="E1946">
        <v>5288864650</v>
      </c>
      <c r="F1946" t="s">
        <v>140</v>
      </c>
      <c r="G1946" t="s">
        <v>141</v>
      </c>
      <c r="H1946" t="s">
        <v>121</v>
      </c>
      <c r="I1946" t="s">
        <v>17</v>
      </c>
      <c r="J1946" t="s">
        <v>65</v>
      </c>
      <c r="K1946">
        <v>4643.6000000000004</v>
      </c>
      <c r="L1946">
        <v>507.6</v>
      </c>
      <c r="M1946" t="s">
        <v>65</v>
      </c>
      <c r="N1946">
        <v>0.109311740890688</v>
      </c>
      <c r="O1946" t="s">
        <v>11351</v>
      </c>
      <c r="P1946" t="s">
        <v>11352</v>
      </c>
      <c r="R1946" t="s">
        <v>11353</v>
      </c>
      <c r="S1946">
        <f>IF(SalesData[[#This Row],[Return Status]]="Returned",1,0)</f>
        <v>0</v>
      </c>
      <c r="T1946">
        <v>2793.38</v>
      </c>
      <c r="U1946" s="2">
        <f>EOMONTH(SalesData[[#This Row],[Order Date]],0)</f>
        <v>45016</v>
      </c>
      <c r="V1946" s="9" t="str">
        <f>"Q"&amp;INT((MONTH(SalesData[[#This Row],[Order Date]])+2)/3)&amp;"-"&amp;YEAR(SalesData[[#This Row],[Order Date]])</f>
        <v>Q1-2023</v>
      </c>
    </row>
    <row r="1947" spans="1:22" x14ac:dyDescent="0.35">
      <c r="A1947" t="s">
        <v>2088</v>
      </c>
      <c r="B1947" s="1">
        <v>44990</v>
      </c>
      <c r="C1947" t="s">
        <v>149</v>
      </c>
      <c r="D1947" t="s">
        <v>39</v>
      </c>
      <c r="E1947">
        <v>5483937772</v>
      </c>
      <c r="F1947" t="s">
        <v>133</v>
      </c>
      <c r="G1947" t="s">
        <v>89</v>
      </c>
      <c r="H1947" t="s">
        <v>90</v>
      </c>
      <c r="I1947" t="s">
        <v>31</v>
      </c>
      <c r="J1947" t="s">
        <v>19</v>
      </c>
      <c r="K1947">
        <v>832.88</v>
      </c>
      <c r="L1947">
        <v>50.98</v>
      </c>
      <c r="M1947" t="s">
        <v>19</v>
      </c>
      <c r="N1947">
        <v>6.1209297858034799E-2</v>
      </c>
      <c r="O1947" t="s">
        <v>11355</v>
      </c>
      <c r="P1947" t="s">
        <v>11356</v>
      </c>
      <c r="R1947" t="s">
        <v>11353</v>
      </c>
      <c r="S1947">
        <f>IF(SalesData[[#This Row],[Return Status]]="Returned",1,0)</f>
        <v>0</v>
      </c>
      <c r="T1947">
        <v>207.68</v>
      </c>
      <c r="U1947" s="2">
        <f>EOMONTH(SalesData[[#This Row],[Order Date]],0)</f>
        <v>45016</v>
      </c>
      <c r="V1947" s="9" t="str">
        <f>"Q"&amp;INT((MONTH(SalesData[[#This Row],[Order Date]])+2)/3)&amp;"-"&amp;YEAR(SalesData[[#This Row],[Order Date]])</f>
        <v>Q1-2023</v>
      </c>
    </row>
    <row r="1948" spans="1:22" x14ac:dyDescent="0.35">
      <c r="A1948" t="s">
        <v>2089</v>
      </c>
      <c r="B1948" s="1">
        <v>44995</v>
      </c>
      <c r="C1948" t="s">
        <v>94</v>
      </c>
      <c r="D1948" t="s">
        <v>72</v>
      </c>
      <c r="E1948">
        <v>7223720741</v>
      </c>
      <c r="F1948" t="s">
        <v>222</v>
      </c>
      <c r="G1948" t="s">
        <v>164</v>
      </c>
      <c r="H1948" t="s">
        <v>165</v>
      </c>
      <c r="I1948" t="s">
        <v>36</v>
      </c>
      <c r="J1948" t="s">
        <v>65</v>
      </c>
      <c r="K1948">
        <v>4282.37</v>
      </c>
      <c r="L1948">
        <v>401.58</v>
      </c>
      <c r="M1948" t="s">
        <v>65</v>
      </c>
      <c r="N1948">
        <v>9.3775175895590507E-2</v>
      </c>
      <c r="O1948" t="s">
        <v>11351</v>
      </c>
      <c r="P1948" t="s">
        <v>11356</v>
      </c>
      <c r="R1948" t="s">
        <v>11353</v>
      </c>
      <c r="S1948">
        <f>IF(SalesData[[#This Row],[Return Status]]="Returned",1,0)</f>
        <v>0</v>
      </c>
      <c r="U1948" s="2">
        <f>EOMONTH(SalesData[[#This Row],[Order Date]],0)</f>
        <v>45016</v>
      </c>
      <c r="V1948" s="9" t="str">
        <f>"Q"&amp;INT((MONTH(SalesData[[#This Row],[Order Date]])+2)/3)&amp;"-"&amp;YEAR(SalesData[[#This Row],[Order Date]])</f>
        <v>Q1-2023</v>
      </c>
    </row>
    <row r="1949" spans="1:22" x14ac:dyDescent="0.35">
      <c r="A1949" t="s">
        <v>2090</v>
      </c>
      <c r="B1949" s="1">
        <v>45013</v>
      </c>
      <c r="C1949" t="s">
        <v>77</v>
      </c>
      <c r="D1949" t="s">
        <v>27</v>
      </c>
      <c r="E1949">
        <v>2108583755</v>
      </c>
      <c r="F1949" t="s">
        <v>154</v>
      </c>
      <c r="G1949" t="s">
        <v>29</v>
      </c>
      <c r="H1949" t="s">
        <v>30</v>
      </c>
      <c r="I1949" t="s">
        <v>31</v>
      </c>
      <c r="J1949" t="s">
        <v>43</v>
      </c>
      <c r="K1949">
        <v>2646.69</v>
      </c>
      <c r="L1949">
        <v>280.31</v>
      </c>
      <c r="M1949" t="s">
        <v>43</v>
      </c>
      <c r="N1949">
        <v>0.10590964563284699</v>
      </c>
      <c r="O1949" t="s">
        <v>11351</v>
      </c>
      <c r="P1949" t="s">
        <v>11352</v>
      </c>
      <c r="R1949" t="s">
        <v>11353</v>
      </c>
      <c r="S1949">
        <f>IF(SalesData[[#This Row],[Return Status]]="Returned",1,0)</f>
        <v>0</v>
      </c>
      <c r="T1949">
        <v>2788.38</v>
      </c>
      <c r="U1949" s="2">
        <f>EOMONTH(SalesData[[#This Row],[Order Date]],0)</f>
        <v>45016</v>
      </c>
      <c r="V1949" s="9" t="str">
        <f>"Q"&amp;INT((MONTH(SalesData[[#This Row],[Order Date]])+2)/3)&amp;"-"&amp;YEAR(SalesData[[#This Row],[Order Date]])</f>
        <v>Q1-2023</v>
      </c>
    </row>
    <row r="1950" spans="1:22" x14ac:dyDescent="0.35">
      <c r="A1950" t="s">
        <v>2091</v>
      </c>
      <c r="B1950" s="1">
        <v>44988</v>
      </c>
      <c r="C1950" t="s">
        <v>52</v>
      </c>
      <c r="D1950" t="s">
        <v>13</v>
      </c>
      <c r="E1950">
        <v>8119942817</v>
      </c>
      <c r="F1950" t="s">
        <v>81</v>
      </c>
      <c r="G1950" t="s">
        <v>74</v>
      </c>
      <c r="H1950" t="s">
        <v>75</v>
      </c>
      <c r="I1950" t="s">
        <v>36</v>
      </c>
      <c r="J1950" t="s">
        <v>62</v>
      </c>
      <c r="K1950">
        <v>1290.93</v>
      </c>
      <c r="L1950">
        <v>108.6</v>
      </c>
      <c r="M1950" t="s">
        <v>62</v>
      </c>
      <c r="N1950">
        <v>8.4125397968906099E-2</v>
      </c>
      <c r="O1950" t="s">
        <v>11351</v>
      </c>
      <c r="P1950" t="s">
        <v>11356</v>
      </c>
      <c r="R1950" t="s">
        <v>11353</v>
      </c>
      <c r="S1950">
        <f>IF(SalesData[[#This Row],[Return Status]]="Returned",1,0)</f>
        <v>0</v>
      </c>
      <c r="T1950">
        <v>2420.2800000000002</v>
      </c>
      <c r="U1950" s="2">
        <f>EOMONTH(SalesData[[#This Row],[Order Date]],0)</f>
        <v>45016</v>
      </c>
      <c r="V1950" s="9" t="str">
        <f>"Q"&amp;INT((MONTH(SalesData[[#This Row],[Order Date]])+2)/3)&amp;"-"&amp;YEAR(SalesData[[#This Row],[Order Date]])</f>
        <v>Q1-2023</v>
      </c>
    </row>
    <row r="1951" spans="1:22" x14ac:dyDescent="0.35">
      <c r="A1951" t="s">
        <v>2092</v>
      </c>
      <c r="B1951" s="1">
        <v>45002</v>
      </c>
      <c r="C1951" t="s">
        <v>144</v>
      </c>
      <c r="D1951" t="s">
        <v>39</v>
      </c>
      <c r="E1951">
        <v>1972040932</v>
      </c>
      <c r="F1951" t="s">
        <v>116</v>
      </c>
      <c r="G1951" t="s">
        <v>74</v>
      </c>
      <c r="H1951" t="s">
        <v>75</v>
      </c>
      <c r="I1951" t="s">
        <v>36</v>
      </c>
      <c r="J1951" t="s">
        <v>61</v>
      </c>
      <c r="K1951">
        <v>4332.22</v>
      </c>
      <c r="L1951">
        <v>846.89</v>
      </c>
      <c r="M1951" t="s">
        <v>62</v>
      </c>
      <c r="N1951">
        <v>0.195486378808094</v>
      </c>
      <c r="O1951" t="s">
        <v>11351</v>
      </c>
      <c r="P1951" t="s">
        <v>11352</v>
      </c>
      <c r="R1951" t="s">
        <v>11353</v>
      </c>
      <c r="S1951">
        <f>IF(SalesData[[#This Row],[Return Status]]="Returned",1,0)</f>
        <v>0</v>
      </c>
      <c r="T1951">
        <v>2420.2800000000002</v>
      </c>
      <c r="U1951" s="2">
        <f>EOMONTH(SalesData[[#This Row],[Order Date]],0)</f>
        <v>45016</v>
      </c>
      <c r="V1951" s="9" t="str">
        <f>"Q"&amp;INT((MONTH(SalesData[[#This Row],[Order Date]])+2)/3)&amp;"-"&amp;YEAR(SalesData[[#This Row],[Order Date]])</f>
        <v>Q1-2023</v>
      </c>
    </row>
    <row r="1952" spans="1:22" x14ac:dyDescent="0.35">
      <c r="A1952" t="s">
        <v>2093</v>
      </c>
      <c r="B1952" s="1">
        <v>44996</v>
      </c>
      <c r="C1952" t="s">
        <v>38</v>
      </c>
      <c r="D1952" t="s">
        <v>99</v>
      </c>
      <c r="E1952">
        <v>872447839</v>
      </c>
      <c r="F1952" t="s">
        <v>292</v>
      </c>
      <c r="G1952" t="s">
        <v>69</v>
      </c>
      <c r="H1952" t="s">
        <v>41</v>
      </c>
      <c r="I1952" t="s">
        <v>31</v>
      </c>
      <c r="J1952" t="s">
        <v>62</v>
      </c>
      <c r="K1952">
        <v>1841.71</v>
      </c>
      <c r="L1952">
        <v>363.27</v>
      </c>
      <c r="M1952" t="s">
        <v>62</v>
      </c>
      <c r="N1952">
        <v>0.19724603764979301</v>
      </c>
      <c r="O1952" t="s">
        <v>11351</v>
      </c>
      <c r="P1952" t="s">
        <v>11352</v>
      </c>
      <c r="Q1952" t="s">
        <v>11369</v>
      </c>
      <c r="R1952" t="s">
        <v>11360</v>
      </c>
      <c r="S1952">
        <f>IF(SalesData[[#This Row],[Return Status]]="Returned",1,0)</f>
        <v>1</v>
      </c>
      <c r="T1952">
        <v>2081.52</v>
      </c>
      <c r="U1952" s="2">
        <f>EOMONTH(SalesData[[#This Row],[Order Date]],0)</f>
        <v>45016</v>
      </c>
      <c r="V1952" s="9" t="str">
        <f>"Q"&amp;INT((MONTH(SalesData[[#This Row],[Order Date]])+2)/3)&amp;"-"&amp;YEAR(SalesData[[#This Row],[Order Date]])</f>
        <v>Q1-2023</v>
      </c>
    </row>
    <row r="1953" spans="1:22" x14ac:dyDescent="0.35">
      <c r="A1953" t="s">
        <v>2094</v>
      </c>
      <c r="B1953" s="1">
        <v>45015</v>
      </c>
      <c r="C1953" t="s">
        <v>194</v>
      </c>
      <c r="D1953" t="s">
        <v>145</v>
      </c>
      <c r="E1953">
        <v>7244952076</v>
      </c>
      <c r="F1953" t="s">
        <v>357</v>
      </c>
      <c r="G1953" t="s">
        <v>164</v>
      </c>
      <c r="H1953" t="s">
        <v>165</v>
      </c>
      <c r="I1953" t="s">
        <v>36</v>
      </c>
      <c r="J1953" t="s">
        <v>65</v>
      </c>
      <c r="K1953">
        <v>444.6</v>
      </c>
      <c r="L1953">
        <v>125.46</v>
      </c>
      <c r="M1953" t="s">
        <v>65</v>
      </c>
      <c r="N1953">
        <v>0.28218623481781402</v>
      </c>
      <c r="O1953" t="s">
        <v>11361</v>
      </c>
      <c r="P1953" t="s">
        <v>11354</v>
      </c>
      <c r="R1953" t="s">
        <v>11353</v>
      </c>
      <c r="S1953">
        <f>IF(SalesData[[#This Row],[Return Status]]="Returned",1,0)</f>
        <v>0</v>
      </c>
      <c r="U1953" s="2">
        <f>EOMONTH(SalesData[[#This Row],[Order Date]],0)</f>
        <v>45016</v>
      </c>
      <c r="V1953" s="9" t="str">
        <f>"Q"&amp;INT((MONTH(SalesData[[#This Row],[Order Date]])+2)/3)&amp;"-"&amp;YEAR(SalesData[[#This Row],[Order Date]])</f>
        <v>Q1-2023</v>
      </c>
    </row>
    <row r="1954" spans="1:22" x14ac:dyDescent="0.35">
      <c r="A1954" t="s">
        <v>2095</v>
      </c>
      <c r="B1954" s="1">
        <v>45013</v>
      </c>
      <c r="C1954" t="s">
        <v>87</v>
      </c>
      <c r="D1954" t="s">
        <v>46</v>
      </c>
      <c r="E1954">
        <v>1800544027</v>
      </c>
      <c r="F1954" t="s">
        <v>312</v>
      </c>
      <c r="G1954" t="s">
        <v>141</v>
      </c>
      <c r="H1954" t="s">
        <v>121</v>
      </c>
      <c r="I1954" t="s">
        <v>17</v>
      </c>
      <c r="J1954" t="s">
        <v>19</v>
      </c>
      <c r="K1954">
        <v>504.58</v>
      </c>
      <c r="L1954">
        <v>33.89</v>
      </c>
      <c r="M1954" t="s">
        <v>19</v>
      </c>
      <c r="N1954">
        <v>6.7164770700384499E-2</v>
      </c>
      <c r="O1954" t="s">
        <v>11355</v>
      </c>
      <c r="P1954" t="s">
        <v>11356</v>
      </c>
      <c r="R1954" t="s">
        <v>11353</v>
      </c>
      <c r="S1954">
        <f>IF(SalesData[[#This Row],[Return Status]]="Returned",1,0)</f>
        <v>0</v>
      </c>
      <c r="T1954">
        <v>2793.38</v>
      </c>
      <c r="U1954" s="2">
        <f>EOMONTH(SalesData[[#This Row],[Order Date]],0)</f>
        <v>45016</v>
      </c>
      <c r="V1954" s="9" t="str">
        <f>"Q"&amp;INT((MONTH(SalesData[[#This Row],[Order Date]])+2)/3)&amp;"-"&amp;YEAR(SalesData[[#This Row],[Order Date]])</f>
        <v>Q1-2023</v>
      </c>
    </row>
    <row r="1955" spans="1:22" x14ac:dyDescent="0.35">
      <c r="A1955" t="s">
        <v>2096</v>
      </c>
      <c r="B1955" s="1">
        <v>44987</v>
      </c>
      <c r="C1955" t="s">
        <v>49</v>
      </c>
      <c r="D1955" t="s">
        <v>27</v>
      </c>
      <c r="E1955">
        <v>7439738471</v>
      </c>
      <c r="F1955" t="s">
        <v>357</v>
      </c>
      <c r="G1955" t="s">
        <v>164</v>
      </c>
      <c r="H1955" t="s">
        <v>165</v>
      </c>
      <c r="I1955" t="s">
        <v>36</v>
      </c>
      <c r="J1955" t="s">
        <v>19</v>
      </c>
      <c r="K1955">
        <v>4307.72</v>
      </c>
      <c r="L1955">
        <v>1206.1099999999999</v>
      </c>
      <c r="M1955" t="s">
        <v>19</v>
      </c>
      <c r="N1955">
        <v>0.279988021505576</v>
      </c>
      <c r="O1955" t="s">
        <v>11351</v>
      </c>
      <c r="P1955" t="s">
        <v>11354</v>
      </c>
      <c r="R1955" t="s">
        <v>11353</v>
      </c>
      <c r="S1955">
        <f>IF(SalesData[[#This Row],[Return Status]]="Returned",1,0)</f>
        <v>0</v>
      </c>
      <c r="U1955" s="2">
        <f>EOMONTH(SalesData[[#This Row],[Order Date]],0)</f>
        <v>45016</v>
      </c>
      <c r="V1955" s="9" t="str">
        <f>"Q"&amp;INT((MONTH(SalesData[[#This Row],[Order Date]])+2)/3)&amp;"-"&amp;YEAR(SalesData[[#This Row],[Order Date]])</f>
        <v>Q1-2023</v>
      </c>
    </row>
    <row r="1956" spans="1:22" x14ac:dyDescent="0.35">
      <c r="A1956" t="s">
        <v>2097</v>
      </c>
      <c r="B1956" s="1">
        <v>45012</v>
      </c>
      <c r="C1956" t="s">
        <v>205</v>
      </c>
      <c r="D1956" t="s">
        <v>145</v>
      </c>
      <c r="E1956">
        <v>5112980310</v>
      </c>
      <c r="F1956" t="s">
        <v>83</v>
      </c>
      <c r="G1956" t="s">
        <v>251</v>
      </c>
      <c r="H1956" t="s">
        <v>85</v>
      </c>
      <c r="I1956" t="s">
        <v>31</v>
      </c>
      <c r="J1956" t="s">
        <v>18</v>
      </c>
      <c r="K1956">
        <v>1930.29</v>
      </c>
      <c r="L1956">
        <v>294.70999999999998</v>
      </c>
      <c r="M1956" t="s">
        <v>19</v>
      </c>
      <c r="N1956">
        <v>0.15267654083065199</v>
      </c>
      <c r="O1956" t="s">
        <v>11351</v>
      </c>
      <c r="P1956" t="s">
        <v>11352</v>
      </c>
      <c r="R1956" t="s">
        <v>11353</v>
      </c>
      <c r="S1956">
        <f>IF(SalesData[[#This Row],[Return Status]]="Returned",1,0)</f>
        <v>0</v>
      </c>
      <c r="U1956" s="2">
        <f>EOMONTH(SalesData[[#This Row],[Order Date]],0)</f>
        <v>45016</v>
      </c>
      <c r="V1956" s="9" t="str">
        <f>"Q"&amp;INT((MONTH(SalesData[[#This Row],[Order Date]])+2)/3)&amp;"-"&amp;YEAR(SalesData[[#This Row],[Order Date]])</f>
        <v>Q1-2023</v>
      </c>
    </row>
    <row r="1957" spans="1:22" x14ac:dyDescent="0.35">
      <c r="A1957" t="s">
        <v>2098</v>
      </c>
      <c r="B1957" s="1">
        <v>45003</v>
      </c>
      <c r="C1957" t="s">
        <v>124</v>
      </c>
      <c r="D1957" t="s">
        <v>80</v>
      </c>
      <c r="E1957">
        <v>5476316914</v>
      </c>
      <c r="F1957" t="s">
        <v>137</v>
      </c>
      <c r="G1957" t="s">
        <v>34</v>
      </c>
      <c r="H1957" t="s">
        <v>35</v>
      </c>
      <c r="I1957" t="s">
        <v>36</v>
      </c>
      <c r="J1957" t="s">
        <v>19</v>
      </c>
      <c r="K1957">
        <v>1704.87</v>
      </c>
      <c r="L1957">
        <v>214.56</v>
      </c>
      <c r="M1957" t="s">
        <v>19</v>
      </c>
      <c r="N1957">
        <v>0.125851237924299</v>
      </c>
      <c r="O1957" t="s">
        <v>11351</v>
      </c>
      <c r="P1957" t="s">
        <v>11352</v>
      </c>
      <c r="R1957" t="s">
        <v>11353</v>
      </c>
      <c r="S1957">
        <f>IF(SalesData[[#This Row],[Return Status]]="Returned",1,0)</f>
        <v>0</v>
      </c>
      <c r="U1957" s="2">
        <f>EOMONTH(SalesData[[#This Row],[Order Date]],0)</f>
        <v>45016</v>
      </c>
      <c r="V1957" s="9" t="str">
        <f>"Q"&amp;INT((MONTH(SalesData[[#This Row],[Order Date]])+2)/3)&amp;"-"&amp;YEAR(SalesData[[#This Row],[Order Date]])</f>
        <v>Q1-2023</v>
      </c>
    </row>
    <row r="1958" spans="1:22" x14ac:dyDescent="0.35">
      <c r="A1958" t="s">
        <v>2099</v>
      </c>
      <c r="B1958" s="1">
        <v>44993</v>
      </c>
      <c r="C1958" t="s">
        <v>113</v>
      </c>
      <c r="D1958" t="s">
        <v>80</v>
      </c>
      <c r="E1958">
        <v>7622676174</v>
      </c>
      <c r="F1958" t="s">
        <v>100</v>
      </c>
      <c r="G1958" t="s">
        <v>11382</v>
      </c>
      <c r="H1958" t="s">
        <v>35</v>
      </c>
      <c r="I1958" t="s">
        <v>36</v>
      </c>
      <c r="J1958" t="s">
        <v>18</v>
      </c>
      <c r="K1958">
        <v>4699.6499999999996</v>
      </c>
      <c r="L1958">
        <v>1100.45</v>
      </c>
      <c r="M1958" t="s">
        <v>19</v>
      </c>
      <c r="N1958">
        <v>0.23415573500154299</v>
      </c>
      <c r="O1958" t="s">
        <v>11351</v>
      </c>
      <c r="P1958" t="s">
        <v>11354</v>
      </c>
      <c r="R1958" t="s">
        <v>11353</v>
      </c>
      <c r="S1958">
        <f>IF(SalesData[[#This Row],[Return Status]]="Returned",1,0)</f>
        <v>0</v>
      </c>
      <c r="U1958" s="2">
        <f>EOMONTH(SalesData[[#This Row],[Order Date]],0)</f>
        <v>45016</v>
      </c>
      <c r="V1958" s="9" t="str">
        <f>"Q"&amp;INT((MONTH(SalesData[[#This Row],[Order Date]])+2)/3)&amp;"-"&amp;YEAR(SalesData[[#This Row],[Order Date]])</f>
        <v>Q1-2023</v>
      </c>
    </row>
    <row r="1959" spans="1:22" x14ac:dyDescent="0.35">
      <c r="A1959" t="s">
        <v>2100</v>
      </c>
      <c r="B1959" s="1">
        <v>44988</v>
      </c>
      <c r="C1959" t="s">
        <v>325</v>
      </c>
      <c r="D1959" t="s">
        <v>27</v>
      </c>
      <c r="E1959">
        <v>4978064371</v>
      </c>
      <c r="F1959" t="s">
        <v>140</v>
      </c>
      <c r="G1959" t="s">
        <v>141</v>
      </c>
      <c r="H1959" t="s">
        <v>121</v>
      </c>
      <c r="I1959" t="s">
        <v>17</v>
      </c>
      <c r="J1959" t="s">
        <v>19</v>
      </c>
      <c r="K1959">
        <v>4564.41</v>
      </c>
      <c r="L1959">
        <v>410.66</v>
      </c>
      <c r="M1959" t="s">
        <v>19</v>
      </c>
      <c r="N1959">
        <v>8.9970007076489597E-2</v>
      </c>
      <c r="O1959" t="s">
        <v>11351</v>
      </c>
      <c r="P1959" t="s">
        <v>11356</v>
      </c>
      <c r="R1959" t="s">
        <v>11353</v>
      </c>
      <c r="S1959">
        <f>IF(SalesData[[#This Row],[Return Status]]="Returned",1,0)</f>
        <v>0</v>
      </c>
      <c r="T1959">
        <v>2793.38</v>
      </c>
      <c r="U1959" s="2">
        <f>EOMONTH(SalesData[[#This Row],[Order Date]],0)</f>
        <v>45016</v>
      </c>
      <c r="V1959" s="9" t="str">
        <f>"Q"&amp;INT((MONTH(SalesData[[#This Row],[Order Date]])+2)/3)&amp;"-"&amp;YEAR(SalesData[[#This Row],[Order Date]])</f>
        <v>Q1-2023</v>
      </c>
    </row>
    <row r="1960" spans="1:22" x14ac:dyDescent="0.35">
      <c r="A1960" t="s">
        <v>2101</v>
      </c>
      <c r="B1960" s="1">
        <v>45002</v>
      </c>
      <c r="C1960" t="s">
        <v>26</v>
      </c>
      <c r="D1960" t="s">
        <v>27</v>
      </c>
      <c r="E1960">
        <v>2115424015</v>
      </c>
      <c r="F1960" t="s">
        <v>95</v>
      </c>
      <c r="G1960" t="s">
        <v>59</v>
      </c>
      <c r="H1960" t="s">
        <v>11357</v>
      </c>
      <c r="I1960" t="s">
        <v>31</v>
      </c>
      <c r="J1960" t="s">
        <v>62</v>
      </c>
      <c r="K1960">
        <v>3524.66</v>
      </c>
      <c r="L1960">
        <v>501.53</v>
      </c>
      <c r="M1960" t="s">
        <v>62</v>
      </c>
      <c r="N1960">
        <v>0.14229173877764101</v>
      </c>
      <c r="O1960" t="s">
        <v>11351</v>
      </c>
      <c r="P1960" t="s">
        <v>11352</v>
      </c>
      <c r="R1960" t="s">
        <v>11353</v>
      </c>
      <c r="S1960">
        <f>IF(SalesData[[#This Row],[Return Status]]="Returned",1,0)</f>
        <v>0</v>
      </c>
      <c r="T1960">
        <v>2183.56</v>
      </c>
      <c r="U1960" s="2">
        <f>EOMONTH(SalesData[[#This Row],[Order Date]],0)</f>
        <v>45016</v>
      </c>
      <c r="V1960" s="9" t="str">
        <f>"Q"&amp;INT((MONTH(SalesData[[#This Row],[Order Date]])+2)/3)&amp;"-"&amp;YEAR(SalesData[[#This Row],[Order Date]])</f>
        <v>Q1-2023</v>
      </c>
    </row>
    <row r="1961" spans="1:22" x14ac:dyDescent="0.35">
      <c r="A1961" t="s">
        <v>2102</v>
      </c>
      <c r="B1961" s="1">
        <v>45011</v>
      </c>
      <c r="C1961" t="s">
        <v>92</v>
      </c>
      <c r="D1961" t="s">
        <v>99</v>
      </c>
      <c r="E1961">
        <v>6454875979</v>
      </c>
      <c r="F1961" t="s">
        <v>238</v>
      </c>
      <c r="G1961" t="s">
        <v>74</v>
      </c>
      <c r="H1961" t="s">
        <v>75</v>
      </c>
      <c r="I1961" t="s">
        <v>36</v>
      </c>
      <c r="J1961" t="s">
        <v>19</v>
      </c>
      <c r="K1961">
        <v>3167.59</v>
      </c>
      <c r="L1961">
        <v>649.21</v>
      </c>
      <c r="M1961" t="s">
        <v>19</v>
      </c>
      <c r="N1961">
        <v>0.204953923961119</v>
      </c>
      <c r="O1961" t="s">
        <v>11351</v>
      </c>
      <c r="P1961" t="s">
        <v>11354</v>
      </c>
      <c r="R1961" t="s">
        <v>11353</v>
      </c>
      <c r="S1961">
        <f>IF(SalesData[[#This Row],[Return Status]]="Returned",1,0)</f>
        <v>0</v>
      </c>
      <c r="T1961">
        <v>2420.2800000000002</v>
      </c>
      <c r="U1961" s="2">
        <f>EOMONTH(SalesData[[#This Row],[Order Date]],0)</f>
        <v>45016</v>
      </c>
      <c r="V1961" s="9" t="str">
        <f>"Q"&amp;INT((MONTH(SalesData[[#This Row],[Order Date]])+2)/3)&amp;"-"&amp;YEAR(SalesData[[#This Row],[Order Date]])</f>
        <v>Q1-2023</v>
      </c>
    </row>
    <row r="1962" spans="1:22" x14ac:dyDescent="0.35">
      <c r="A1962" t="s">
        <v>2103</v>
      </c>
      <c r="B1962" s="1">
        <v>44996</v>
      </c>
      <c r="C1962" t="s">
        <v>52</v>
      </c>
      <c r="D1962" t="s">
        <v>72</v>
      </c>
      <c r="E1962">
        <v>9785078672</v>
      </c>
      <c r="F1962" t="s">
        <v>120</v>
      </c>
      <c r="G1962" t="s">
        <v>141</v>
      </c>
      <c r="H1962" t="s">
        <v>121</v>
      </c>
      <c r="I1962" t="s">
        <v>17</v>
      </c>
      <c r="J1962" t="s">
        <v>65</v>
      </c>
      <c r="K1962">
        <v>2725.8</v>
      </c>
      <c r="L1962">
        <v>379.14</v>
      </c>
      <c r="M1962" t="s">
        <v>65</v>
      </c>
      <c r="N1962">
        <v>0.13909311027955101</v>
      </c>
      <c r="O1962" t="s">
        <v>11351</v>
      </c>
      <c r="P1962" t="s">
        <v>11352</v>
      </c>
      <c r="R1962" t="s">
        <v>11353</v>
      </c>
      <c r="S1962">
        <f>IF(SalesData[[#This Row],[Return Status]]="Returned",1,0)</f>
        <v>0</v>
      </c>
      <c r="T1962">
        <v>2793.38</v>
      </c>
      <c r="U1962" s="2">
        <f>EOMONTH(SalesData[[#This Row],[Order Date]],0)</f>
        <v>45016</v>
      </c>
      <c r="V1962" s="9" t="str">
        <f>"Q"&amp;INT((MONTH(SalesData[[#This Row],[Order Date]])+2)/3)&amp;"-"&amp;YEAR(SalesData[[#This Row],[Order Date]])</f>
        <v>Q1-2023</v>
      </c>
    </row>
    <row r="1963" spans="1:22" x14ac:dyDescent="0.35">
      <c r="A1963" t="s">
        <v>2104</v>
      </c>
      <c r="B1963" s="1">
        <v>44998</v>
      </c>
      <c r="C1963" t="s">
        <v>87</v>
      </c>
      <c r="D1963" t="s">
        <v>99</v>
      </c>
      <c r="E1963">
        <v>2467199927</v>
      </c>
      <c r="F1963" t="s">
        <v>95</v>
      </c>
      <c r="G1963" t="s">
        <v>59</v>
      </c>
      <c r="H1963" t="s">
        <v>60</v>
      </c>
      <c r="I1963" t="s">
        <v>31</v>
      </c>
      <c r="J1963" t="s">
        <v>62</v>
      </c>
      <c r="K1963">
        <v>3624.81</v>
      </c>
      <c r="L1963">
        <v>821.42</v>
      </c>
      <c r="M1963" t="s">
        <v>62</v>
      </c>
      <c r="N1963">
        <v>0.22661049820542301</v>
      </c>
      <c r="O1963" t="s">
        <v>11351</v>
      </c>
      <c r="P1963" t="s">
        <v>11354</v>
      </c>
      <c r="R1963" t="s">
        <v>11353</v>
      </c>
      <c r="S1963">
        <f>IF(SalesData[[#This Row],[Return Status]]="Returned",1,0)</f>
        <v>0</v>
      </c>
      <c r="T1963">
        <v>2183.56</v>
      </c>
      <c r="U1963" s="2">
        <f>EOMONTH(SalesData[[#This Row],[Order Date]],0)</f>
        <v>45016</v>
      </c>
      <c r="V1963" s="9" t="str">
        <f>"Q"&amp;INT((MONTH(SalesData[[#This Row],[Order Date]])+2)/3)&amp;"-"&amp;YEAR(SalesData[[#This Row],[Order Date]])</f>
        <v>Q1-2023</v>
      </c>
    </row>
    <row r="1964" spans="1:22" x14ac:dyDescent="0.35">
      <c r="A1964" t="s">
        <v>2105</v>
      </c>
      <c r="B1964" s="1">
        <v>45015</v>
      </c>
      <c r="C1964" t="s">
        <v>38</v>
      </c>
      <c r="D1964" t="s">
        <v>39</v>
      </c>
      <c r="E1964">
        <v>5705320936</v>
      </c>
      <c r="F1964" t="s">
        <v>181</v>
      </c>
      <c r="G1964" t="s">
        <v>54</v>
      </c>
      <c r="H1964" t="s">
        <v>55</v>
      </c>
      <c r="I1964" t="s">
        <v>31</v>
      </c>
      <c r="J1964" t="s">
        <v>61</v>
      </c>
      <c r="K1964">
        <v>4038.85</v>
      </c>
      <c r="L1964">
        <v>419.52</v>
      </c>
      <c r="M1964" t="s">
        <v>62</v>
      </c>
      <c r="N1964">
        <v>0.103871151441623</v>
      </c>
      <c r="O1964" t="s">
        <v>11351</v>
      </c>
      <c r="P1964" t="s">
        <v>11352</v>
      </c>
      <c r="R1964" t="s">
        <v>11353</v>
      </c>
      <c r="S1964">
        <f>IF(SalesData[[#This Row],[Return Status]]="Returned",1,0)</f>
        <v>0</v>
      </c>
      <c r="U1964" s="2">
        <f>EOMONTH(SalesData[[#This Row],[Order Date]],0)</f>
        <v>45016</v>
      </c>
      <c r="V1964" s="9" t="str">
        <f>"Q"&amp;INT((MONTH(SalesData[[#This Row],[Order Date]])+2)/3)&amp;"-"&amp;YEAR(SalesData[[#This Row],[Order Date]])</f>
        <v>Q1-2023</v>
      </c>
    </row>
    <row r="1965" spans="1:22" x14ac:dyDescent="0.35">
      <c r="A1965" t="s">
        <v>2106</v>
      </c>
      <c r="B1965" s="1">
        <v>44993</v>
      </c>
      <c r="C1965" t="s">
        <v>325</v>
      </c>
      <c r="D1965" t="s">
        <v>80</v>
      </c>
      <c r="E1965">
        <v>7580693289</v>
      </c>
      <c r="F1965" t="s">
        <v>47</v>
      </c>
      <c r="G1965" t="s">
        <v>23</v>
      </c>
      <c r="H1965" t="s">
        <v>24</v>
      </c>
      <c r="I1965" t="s">
        <v>17</v>
      </c>
      <c r="J1965" t="s">
        <v>65</v>
      </c>
      <c r="K1965">
        <v>4425.5600000000004</v>
      </c>
      <c r="L1965">
        <v>1029.45</v>
      </c>
      <c r="M1965" t="s">
        <v>65</v>
      </c>
      <c r="N1965">
        <v>0.23261462956100501</v>
      </c>
      <c r="O1965" t="s">
        <v>11351</v>
      </c>
      <c r="P1965" t="s">
        <v>11354</v>
      </c>
      <c r="R1965" t="s">
        <v>11353</v>
      </c>
      <c r="S1965">
        <f>IF(SalesData[[#This Row],[Return Status]]="Returned",1,0)</f>
        <v>0</v>
      </c>
      <c r="T1965">
        <v>2821.33</v>
      </c>
      <c r="U1965" s="2">
        <f>EOMONTH(SalesData[[#This Row],[Order Date]],0)</f>
        <v>45016</v>
      </c>
      <c r="V1965" s="9" t="str">
        <f>"Q"&amp;INT((MONTH(SalesData[[#This Row],[Order Date]])+2)/3)&amp;"-"&amp;YEAR(SalesData[[#This Row],[Order Date]])</f>
        <v>Q1-2023</v>
      </c>
    </row>
    <row r="1966" spans="1:22" x14ac:dyDescent="0.35">
      <c r="A1966" t="s">
        <v>2107</v>
      </c>
      <c r="B1966" s="1">
        <v>45008</v>
      </c>
      <c r="C1966" t="s">
        <v>52</v>
      </c>
      <c r="D1966" t="s">
        <v>46</v>
      </c>
      <c r="E1966">
        <v>8773731692</v>
      </c>
      <c r="F1966" t="s">
        <v>50</v>
      </c>
      <c r="G1966" t="s">
        <v>34</v>
      </c>
      <c r="H1966" t="s">
        <v>35</v>
      </c>
      <c r="I1966" t="s">
        <v>36</v>
      </c>
      <c r="J1966" t="s">
        <v>42</v>
      </c>
      <c r="K1966">
        <v>439.99</v>
      </c>
      <c r="L1966">
        <v>15.13</v>
      </c>
      <c r="M1966" t="s">
        <v>43</v>
      </c>
      <c r="N1966">
        <v>3.4387145162390102E-2</v>
      </c>
      <c r="O1966" t="s">
        <v>11361</v>
      </c>
      <c r="P1966" t="s">
        <v>11356</v>
      </c>
      <c r="R1966" t="s">
        <v>11353</v>
      </c>
      <c r="S1966">
        <f>IF(SalesData[[#This Row],[Return Status]]="Returned",1,0)</f>
        <v>0</v>
      </c>
      <c r="U1966" s="2">
        <f>EOMONTH(SalesData[[#This Row],[Order Date]],0)</f>
        <v>45016</v>
      </c>
      <c r="V1966" s="9" t="str">
        <f>"Q"&amp;INT((MONTH(SalesData[[#This Row],[Order Date]])+2)/3)&amp;"-"&amp;YEAR(SalesData[[#This Row],[Order Date]])</f>
        <v>Q1-2023</v>
      </c>
    </row>
    <row r="1967" spans="1:22" x14ac:dyDescent="0.35">
      <c r="A1967" t="s">
        <v>2108</v>
      </c>
      <c r="B1967" s="1">
        <v>45007</v>
      </c>
      <c r="C1967" t="s">
        <v>21</v>
      </c>
      <c r="D1967" t="s">
        <v>46</v>
      </c>
      <c r="E1967">
        <v>1832566180</v>
      </c>
      <c r="F1967" t="s">
        <v>312</v>
      </c>
      <c r="G1967" t="s">
        <v>141</v>
      </c>
      <c r="H1967" t="s">
        <v>11357</v>
      </c>
      <c r="I1967" t="s">
        <v>17</v>
      </c>
      <c r="J1967" t="s">
        <v>19</v>
      </c>
      <c r="K1967">
        <v>4057.65</v>
      </c>
      <c r="L1967">
        <v>166.66</v>
      </c>
      <c r="M1967" t="s">
        <v>19</v>
      </c>
      <c r="N1967">
        <v>4.10730348847239E-2</v>
      </c>
      <c r="O1967" t="s">
        <v>11351</v>
      </c>
      <c r="P1967" t="s">
        <v>11356</v>
      </c>
      <c r="R1967" t="s">
        <v>11353</v>
      </c>
      <c r="S1967">
        <f>IF(SalesData[[#This Row],[Return Status]]="Returned",1,0)</f>
        <v>0</v>
      </c>
      <c r="T1967">
        <v>2793.38</v>
      </c>
      <c r="U1967" s="2">
        <f>EOMONTH(SalesData[[#This Row],[Order Date]],0)</f>
        <v>45016</v>
      </c>
      <c r="V1967" s="9" t="str">
        <f>"Q"&amp;INT((MONTH(SalesData[[#This Row],[Order Date]])+2)/3)&amp;"-"&amp;YEAR(SalesData[[#This Row],[Order Date]])</f>
        <v>Q1-2023</v>
      </c>
    </row>
    <row r="1968" spans="1:22" x14ac:dyDescent="0.35">
      <c r="A1968" t="s">
        <v>2109</v>
      </c>
      <c r="B1968" s="1">
        <v>44986</v>
      </c>
      <c r="C1968" t="s">
        <v>144</v>
      </c>
      <c r="D1968" t="s">
        <v>80</v>
      </c>
      <c r="E1968">
        <v>8390510118</v>
      </c>
      <c r="F1968" t="s">
        <v>50</v>
      </c>
      <c r="G1968" t="s">
        <v>34</v>
      </c>
      <c r="H1968" t="s">
        <v>35</v>
      </c>
      <c r="I1968" t="s">
        <v>36</v>
      </c>
      <c r="J1968" t="s">
        <v>65</v>
      </c>
      <c r="K1968">
        <v>45.85</v>
      </c>
      <c r="L1968">
        <v>6.1</v>
      </c>
      <c r="M1968" t="s">
        <v>65</v>
      </c>
      <c r="N1968">
        <v>0.13304252998909499</v>
      </c>
      <c r="O1968" t="s">
        <v>11361</v>
      </c>
      <c r="P1968" t="s">
        <v>11352</v>
      </c>
      <c r="R1968" t="s">
        <v>11353</v>
      </c>
      <c r="S1968">
        <f>IF(SalesData[[#This Row],[Return Status]]="Returned",1,0)</f>
        <v>0</v>
      </c>
      <c r="U1968" s="2">
        <f>EOMONTH(SalesData[[#This Row],[Order Date]],0)</f>
        <v>45016</v>
      </c>
      <c r="V1968" s="9" t="str">
        <f>"Q"&amp;INT((MONTH(SalesData[[#This Row],[Order Date]])+2)/3)&amp;"-"&amp;YEAR(SalesData[[#This Row],[Order Date]])</f>
        <v>Q1-2023</v>
      </c>
    </row>
    <row r="1969" spans="1:22" x14ac:dyDescent="0.35">
      <c r="A1969" t="s">
        <v>2110</v>
      </c>
      <c r="B1969" s="1">
        <v>45009</v>
      </c>
      <c r="C1969" t="s">
        <v>194</v>
      </c>
      <c r="D1969" t="s">
        <v>13</v>
      </c>
      <c r="E1969">
        <v>6328225196</v>
      </c>
      <c r="F1969" t="s">
        <v>137</v>
      </c>
      <c r="G1969" t="s">
        <v>34</v>
      </c>
      <c r="H1969" t="s">
        <v>11357</v>
      </c>
      <c r="I1969" t="s">
        <v>36</v>
      </c>
      <c r="J1969" t="s">
        <v>19</v>
      </c>
      <c r="K1969">
        <v>625.28</v>
      </c>
      <c r="L1969">
        <v>94.07</v>
      </c>
      <c r="M1969" t="s">
        <v>19</v>
      </c>
      <c r="N1969">
        <v>0.15044460081883301</v>
      </c>
      <c r="O1969" t="s">
        <v>11355</v>
      </c>
      <c r="P1969" t="s">
        <v>11352</v>
      </c>
      <c r="R1969" t="s">
        <v>11353</v>
      </c>
      <c r="S1969">
        <f>IF(SalesData[[#This Row],[Return Status]]="Returned",1,0)</f>
        <v>0</v>
      </c>
      <c r="U1969" s="2">
        <f>EOMONTH(SalesData[[#This Row],[Order Date]],0)</f>
        <v>45016</v>
      </c>
      <c r="V1969" s="9" t="str">
        <f>"Q"&amp;INT((MONTH(SalesData[[#This Row],[Order Date]])+2)/3)&amp;"-"&amp;YEAR(SalesData[[#This Row],[Order Date]])</f>
        <v>Q1-2023</v>
      </c>
    </row>
    <row r="1970" spans="1:22" x14ac:dyDescent="0.35">
      <c r="A1970" t="s">
        <v>2111</v>
      </c>
      <c r="B1970" s="1">
        <v>44993</v>
      </c>
      <c r="C1970" t="s">
        <v>106</v>
      </c>
      <c r="D1970" t="s">
        <v>27</v>
      </c>
      <c r="E1970">
        <v>5024218254</v>
      </c>
      <c r="F1970" t="s">
        <v>185</v>
      </c>
      <c r="G1970" t="s">
        <v>164</v>
      </c>
      <c r="H1970" t="s">
        <v>165</v>
      </c>
      <c r="I1970" t="s">
        <v>36</v>
      </c>
      <c r="J1970" t="s">
        <v>19</v>
      </c>
      <c r="K1970">
        <v>29.83</v>
      </c>
      <c r="L1970">
        <v>7.98</v>
      </c>
      <c r="M1970" t="s">
        <v>19</v>
      </c>
      <c r="N1970">
        <v>0.26751592356687898</v>
      </c>
      <c r="O1970" t="s">
        <v>11361</v>
      </c>
      <c r="P1970" t="s">
        <v>11354</v>
      </c>
      <c r="R1970" t="s">
        <v>11353</v>
      </c>
      <c r="S1970">
        <f>IF(SalesData[[#This Row],[Return Status]]="Returned",1,0)</f>
        <v>0</v>
      </c>
      <c r="U1970" s="2">
        <f>EOMONTH(SalesData[[#This Row],[Order Date]],0)</f>
        <v>45016</v>
      </c>
      <c r="V1970" s="9" t="str">
        <f>"Q"&amp;INT((MONTH(SalesData[[#This Row],[Order Date]])+2)/3)&amp;"-"&amp;YEAR(SalesData[[#This Row],[Order Date]])</f>
        <v>Q1-2023</v>
      </c>
    </row>
    <row r="1971" spans="1:22" x14ac:dyDescent="0.35">
      <c r="A1971" t="s">
        <v>2112</v>
      </c>
      <c r="B1971" s="1">
        <v>44992</v>
      </c>
      <c r="C1971" t="s">
        <v>49</v>
      </c>
      <c r="D1971" t="s">
        <v>13</v>
      </c>
      <c r="E1971">
        <v>7548771320</v>
      </c>
      <c r="F1971" t="s">
        <v>28</v>
      </c>
      <c r="G1971" t="s">
        <v>11370</v>
      </c>
      <c r="H1971" t="s">
        <v>30</v>
      </c>
      <c r="I1971" t="s">
        <v>31</v>
      </c>
      <c r="J1971" t="s">
        <v>62</v>
      </c>
      <c r="K1971">
        <v>91.45</v>
      </c>
      <c r="L1971">
        <v>5.36</v>
      </c>
      <c r="M1971" t="s">
        <v>62</v>
      </c>
      <c r="N1971">
        <v>5.8611262985237798E-2</v>
      </c>
      <c r="O1971" t="s">
        <v>11361</v>
      </c>
      <c r="P1971" t="s">
        <v>11356</v>
      </c>
      <c r="R1971" t="s">
        <v>11353</v>
      </c>
      <c r="S1971">
        <f>IF(SalesData[[#This Row],[Return Status]]="Returned",1,0)</f>
        <v>0</v>
      </c>
      <c r="U1971" s="2">
        <f>EOMONTH(SalesData[[#This Row],[Order Date]],0)</f>
        <v>45016</v>
      </c>
      <c r="V1971" s="9" t="str">
        <f>"Q"&amp;INT((MONTH(SalesData[[#This Row],[Order Date]])+2)/3)&amp;"-"&amp;YEAR(SalesData[[#This Row],[Order Date]])</f>
        <v>Q1-2023</v>
      </c>
    </row>
    <row r="1972" spans="1:22" x14ac:dyDescent="0.35">
      <c r="A1972" t="s">
        <v>2113</v>
      </c>
      <c r="B1972" s="1">
        <v>45008</v>
      </c>
      <c r="C1972" t="s">
        <v>21</v>
      </c>
      <c r="D1972" t="s">
        <v>46</v>
      </c>
      <c r="E1972">
        <v>7390049630</v>
      </c>
      <c r="F1972" t="s">
        <v>127</v>
      </c>
      <c r="G1972" t="s">
        <v>29</v>
      </c>
      <c r="H1972" t="s">
        <v>30</v>
      </c>
      <c r="I1972" t="s">
        <v>31</v>
      </c>
      <c r="J1972" t="s">
        <v>43</v>
      </c>
      <c r="K1972">
        <v>889.68</v>
      </c>
      <c r="L1972">
        <v>117.57</v>
      </c>
      <c r="M1972" t="s">
        <v>43</v>
      </c>
      <c r="N1972">
        <v>0.13214863771243601</v>
      </c>
      <c r="O1972" t="s">
        <v>11355</v>
      </c>
      <c r="P1972" t="s">
        <v>11352</v>
      </c>
      <c r="R1972" t="s">
        <v>11353</v>
      </c>
      <c r="S1972">
        <f>IF(SalesData[[#This Row],[Return Status]]="Returned",1,0)</f>
        <v>0</v>
      </c>
      <c r="T1972">
        <v>2788.38</v>
      </c>
      <c r="U1972" s="2">
        <f>EOMONTH(SalesData[[#This Row],[Order Date]],0)</f>
        <v>45016</v>
      </c>
      <c r="V1972" s="9" t="str">
        <f>"Q"&amp;INT((MONTH(SalesData[[#This Row],[Order Date]])+2)/3)&amp;"-"&amp;YEAR(SalesData[[#This Row],[Order Date]])</f>
        <v>Q1-2023</v>
      </c>
    </row>
    <row r="1973" spans="1:22" x14ac:dyDescent="0.35">
      <c r="A1973" t="s">
        <v>2114</v>
      </c>
      <c r="B1973" s="1">
        <v>45015</v>
      </c>
      <c r="C1973" t="s">
        <v>77</v>
      </c>
      <c r="D1973" t="s">
        <v>46</v>
      </c>
      <c r="E1973">
        <v>4716495458</v>
      </c>
      <c r="F1973" t="s">
        <v>154</v>
      </c>
      <c r="G1973" t="s">
        <v>29</v>
      </c>
      <c r="H1973" t="s">
        <v>30</v>
      </c>
      <c r="I1973" t="s">
        <v>31</v>
      </c>
      <c r="J1973" t="s">
        <v>62</v>
      </c>
      <c r="K1973">
        <v>1240.68</v>
      </c>
      <c r="L1973">
        <v>310.31</v>
      </c>
      <c r="M1973" t="s">
        <v>62</v>
      </c>
      <c r="N1973">
        <v>0.250112841345069</v>
      </c>
      <c r="O1973" t="s">
        <v>11351</v>
      </c>
      <c r="P1973" t="s">
        <v>11354</v>
      </c>
      <c r="R1973" t="s">
        <v>11353</v>
      </c>
      <c r="S1973">
        <f>IF(SalesData[[#This Row],[Return Status]]="Returned",1,0)</f>
        <v>0</v>
      </c>
      <c r="T1973">
        <v>2788.38</v>
      </c>
      <c r="U1973" s="2">
        <f>EOMONTH(SalesData[[#This Row],[Order Date]],0)</f>
        <v>45016</v>
      </c>
      <c r="V1973" s="9" t="str">
        <f>"Q"&amp;INT((MONTH(SalesData[[#This Row],[Order Date]])+2)/3)&amp;"-"&amp;YEAR(SalesData[[#This Row],[Order Date]])</f>
        <v>Q1-2023</v>
      </c>
    </row>
    <row r="1974" spans="1:22" x14ac:dyDescent="0.35">
      <c r="A1974" t="s">
        <v>2115</v>
      </c>
      <c r="B1974" s="1">
        <v>44995</v>
      </c>
      <c r="C1974" t="s">
        <v>132</v>
      </c>
      <c r="D1974" t="s">
        <v>145</v>
      </c>
      <c r="E1974">
        <v>8732276654</v>
      </c>
      <c r="F1974" t="s">
        <v>147</v>
      </c>
      <c r="G1974" t="s">
        <v>84</v>
      </c>
      <c r="H1974" t="s">
        <v>85</v>
      </c>
      <c r="I1974" t="s">
        <v>31</v>
      </c>
      <c r="J1974" t="s">
        <v>42</v>
      </c>
      <c r="K1974">
        <v>4904.28</v>
      </c>
      <c r="L1974">
        <v>1058.93</v>
      </c>
      <c r="M1974" t="s">
        <v>43</v>
      </c>
      <c r="N1974">
        <v>0.21591956413581601</v>
      </c>
      <c r="O1974" t="s">
        <v>11351</v>
      </c>
      <c r="P1974" t="s">
        <v>11354</v>
      </c>
      <c r="R1974" t="s">
        <v>11353</v>
      </c>
      <c r="S1974">
        <f>IF(SalesData[[#This Row],[Return Status]]="Returned",1,0)</f>
        <v>0</v>
      </c>
      <c r="T1974">
        <v>847.14</v>
      </c>
      <c r="U1974" s="2">
        <f>EOMONTH(SalesData[[#This Row],[Order Date]],0)</f>
        <v>45016</v>
      </c>
      <c r="V1974" s="9" t="str">
        <f>"Q"&amp;INT((MONTH(SalesData[[#This Row],[Order Date]])+2)/3)&amp;"-"&amp;YEAR(SalesData[[#This Row],[Order Date]])</f>
        <v>Q1-2023</v>
      </c>
    </row>
    <row r="1975" spans="1:22" x14ac:dyDescent="0.35">
      <c r="A1975" t="s">
        <v>2116</v>
      </c>
      <c r="B1975" s="1">
        <v>44988</v>
      </c>
      <c r="C1975" t="s">
        <v>97</v>
      </c>
      <c r="D1975" t="s">
        <v>13</v>
      </c>
      <c r="E1975">
        <v>4366594538</v>
      </c>
      <c r="F1975" t="s">
        <v>114</v>
      </c>
      <c r="G1975" t="s">
        <v>59</v>
      </c>
      <c r="H1975" t="s">
        <v>60</v>
      </c>
      <c r="I1975" t="s">
        <v>31</v>
      </c>
      <c r="J1975" t="s">
        <v>18</v>
      </c>
      <c r="K1975">
        <v>3621.76</v>
      </c>
      <c r="L1975">
        <v>322.18</v>
      </c>
      <c r="M1975" t="s">
        <v>19</v>
      </c>
      <c r="N1975">
        <v>8.8956750309241897E-2</v>
      </c>
      <c r="O1975" t="s">
        <v>11351</v>
      </c>
      <c r="P1975" t="s">
        <v>11356</v>
      </c>
      <c r="R1975" t="s">
        <v>11353</v>
      </c>
      <c r="S1975">
        <f>IF(SalesData[[#This Row],[Return Status]]="Returned",1,0)</f>
        <v>0</v>
      </c>
      <c r="T1975">
        <v>2183.56</v>
      </c>
      <c r="U1975" s="2">
        <f>EOMONTH(SalesData[[#This Row],[Order Date]],0)</f>
        <v>45016</v>
      </c>
      <c r="V1975" s="9" t="str">
        <f>"Q"&amp;INT((MONTH(SalesData[[#This Row],[Order Date]])+2)/3)&amp;"-"&amp;YEAR(SalesData[[#This Row],[Order Date]])</f>
        <v>Q1-2023</v>
      </c>
    </row>
    <row r="1976" spans="1:22" x14ac:dyDescent="0.35">
      <c r="A1976" t="s">
        <v>2117</v>
      </c>
      <c r="B1976" s="1">
        <v>44992</v>
      </c>
      <c r="C1976" t="s">
        <v>67</v>
      </c>
      <c r="D1976" t="s">
        <v>27</v>
      </c>
      <c r="E1976">
        <v>4920398013</v>
      </c>
      <c r="F1976" t="s">
        <v>53</v>
      </c>
      <c r="G1976" t="s">
        <v>54</v>
      </c>
      <c r="H1976" t="s">
        <v>55</v>
      </c>
      <c r="I1976" t="s">
        <v>31</v>
      </c>
      <c r="J1976" t="s">
        <v>19</v>
      </c>
      <c r="K1976">
        <v>4502.9799999999996</v>
      </c>
      <c r="L1976">
        <v>952.1</v>
      </c>
      <c r="M1976" t="s">
        <v>19</v>
      </c>
      <c r="N1976">
        <v>0.21143775899515399</v>
      </c>
      <c r="O1976" t="s">
        <v>11351</v>
      </c>
      <c r="P1976" t="s">
        <v>11354</v>
      </c>
      <c r="R1976" t="s">
        <v>11353</v>
      </c>
      <c r="S1976">
        <f>IF(SalesData[[#This Row],[Return Status]]="Returned",1,0)</f>
        <v>0</v>
      </c>
      <c r="U1976" s="2">
        <f>EOMONTH(SalesData[[#This Row],[Order Date]],0)</f>
        <v>45016</v>
      </c>
      <c r="V1976" s="9" t="str">
        <f>"Q"&amp;INT((MONTH(SalesData[[#This Row],[Order Date]])+2)/3)&amp;"-"&amp;YEAR(SalesData[[#This Row],[Order Date]])</f>
        <v>Q1-2023</v>
      </c>
    </row>
    <row r="1977" spans="1:22" x14ac:dyDescent="0.35">
      <c r="A1977" t="s">
        <v>2118</v>
      </c>
      <c r="B1977" s="1">
        <v>45001</v>
      </c>
      <c r="C1977" t="s">
        <v>139</v>
      </c>
      <c r="D1977" t="s">
        <v>13</v>
      </c>
      <c r="E1977">
        <v>6231539428</v>
      </c>
      <c r="F1977" t="s">
        <v>163</v>
      </c>
      <c r="G1977" t="s">
        <v>164</v>
      </c>
      <c r="H1977" t="s">
        <v>165</v>
      </c>
      <c r="I1977" t="s">
        <v>36</v>
      </c>
      <c r="J1977" t="s">
        <v>65</v>
      </c>
      <c r="K1977">
        <v>1702.63</v>
      </c>
      <c r="L1977">
        <v>316.27</v>
      </c>
      <c r="M1977" t="s">
        <v>65</v>
      </c>
      <c r="N1977">
        <v>0.185753804408474</v>
      </c>
      <c r="O1977" t="s">
        <v>11351</v>
      </c>
      <c r="P1977" t="s">
        <v>11352</v>
      </c>
      <c r="R1977" t="s">
        <v>11353</v>
      </c>
      <c r="S1977">
        <f>IF(SalesData[[#This Row],[Return Status]]="Returned",1,0)</f>
        <v>0</v>
      </c>
      <c r="U1977" s="2">
        <f>EOMONTH(SalesData[[#This Row],[Order Date]],0)</f>
        <v>45016</v>
      </c>
      <c r="V1977" s="9" t="str">
        <f>"Q"&amp;INT((MONTH(SalesData[[#This Row],[Order Date]])+2)/3)&amp;"-"&amp;YEAR(SalesData[[#This Row],[Order Date]])</f>
        <v>Q1-2023</v>
      </c>
    </row>
    <row r="1978" spans="1:22" x14ac:dyDescent="0.35">
      <c r="A1978" t="s">
        <v>2119</v>
      </c>
      <c r="B1978" s="1">
        <v>45007</v>
      </c>
      <c r="C1978" t="s">
        <v>71</v>
      </c>
      <c r="D1978" t="s">
        <v>145</v>
      </c>
      <c r="E1978">
        <v>1510981009</v>
      </c>
      <c r="F1978" t="s">
        <v>109</v>
      </c>
      <c r="G1978" t="s">
        <v>11378</v>
      </c>
      <c r="H1978" t="s">
        <v>60</v>
      </c>
      <c r="I1978" t="s">
        <v>31</v>
      </c>
      <c r="J1978" t="s">
        <v>62</v>
      </c>
      <c r="K1978">
        <v>1141.93</v>
      </c>
      <c r="L1978">
        <v>265.5</v>
      </c>
      <c r="M1978" t="s">
        <v>62</v>
      </c>
      <c r="N1978">
        <v>0.23250111653078601</v>
      </c>
      <c r="O1978" t="s">
        <v>11351</v>
      </c>
      <c r="P1978" t="s">
        <v>11354</v>
      </c>
      <c r="R1978" t="s">
        <v>11353</v>
      </c>
      <c r="S1978">
        <f>IF(SalesData[[#This Row],[Return Status]]="Returned",1,0)</f>
        <v>0</v>
      </c>
      <c r="U1978" s="2">
        <f>EOMONTH(SalesData[[#This Row],[Order Date]],0)</f>
        <v>45016</v>
      </c>
      <c r="V1978" s="9" t="str">
        <f>"Q"&amp;INT((MONTH(SalesData[[#This Row],[Order Date]])+2)/3)&amp;"-"&amp;YEAR(SalesData[[#This Row],[Order Date]])</f>
        <v>Q1-2023</v>
      </c>
    </row>
    <row r="1979" spans="1:22" x14ac:dyDescent="0.35">
      <c r="A1979" t="s">
        <v>2120</v>
      </c>
      <c r="B1979" s="1">
        <v>45013</v>
      </c>
      <c r="C1979" t="s">
        <v>132</v>
      </c>
      <c r="D1979" t="s">
        <v>46</v>
      </c>
      <c r="E1979">
        <v>8263267631</v>
      </c>
      <c r="F1979" t="s">
        <v>114</v>
      </c>
      <c r="G1979" t="s">
        <v>11378</v>
      </c>
      <c r="H1979" t="s">
        <v>60</v>
      </c>
      <c r="I1979" t="s">
        <v>31</v>
      </c>
      <c r="J1979" t="s">
        <v>19</v>
      </c>
      <c r="K1979">
        <v>1158.8399999999999</v>
      </c>
      <c r="L1979">
        <v>221.47</v>
      </c>
      <c r="M1979" t="s">
        <v>19</v>
      </c>
      <c r="N1979">
        <v>0.191113527320424</v>
      </c>
      <c r="O1979" t="s">
        <v>11351</v>
      </c>
      <c r="P1979" t="s">
        <v>11352</v>
      </c>
      <c r="R1979" t="s">
        <v>11353</v>
      </c>
      <c r="S1979">
        <f>IF(SalesData[[#This Row],[Return Status]]="Returned",1,0)</f>
        <v>0</v>
      </c>
      <c r="U1979" s="2">
        <f>EOMONTH(SalesData[[#This Row],[Order Date]],0)</f>
        <v>45016</v>
      </c>
      <c r="V1979" s="9" t="str">
        <f>"Q"&amp;INT((MONTH(SalesData[[#This Row],[Order Date]])+2)/3)&amp;"-"&amp;YEAR(SalesData[[#This Row],[Order Date]])</f>
        <v>Q1-2023</v>
      </c>
    </row>
    <row r="1980" spans="1:22" x14ac:dyDescent="0.35">
      <c r="A1980" t="s">
        <v>2121</v>
      </c>
      <c r="B1980" s="1">
        <v>44991</v>
      </c>
      <c r="C1980" t="s">
        <v>124</v>
      </c>
      <c r="D1980" t="s">
        <v>145</v>
      </c>
      <c r="E1980">
        <v>9306461438</v>
      </c>
      <c r="F1980" t="s">
        <v>88</v>
      </c>
      <c r="G1980" t="s">
        <v>89</v>
      </c>
      <c r="H1980" t="s">
        <v>90</v>
      </c>
      <c r="I1980" t="s">
        <v>31</v>
      </c>
      <c r="J1980" t="s">
        <v>43</v>
      </c>
      <c r="K1980">
        <v>2496.17</v>
      </c>
      <c r="L1980">
        <v>552.51</v>
      </c>
      <c r="M1980" t="s">
        <v>43</v>
      </c>
      <c r="N1980">
        <v>0.22134309762556201</v>
      </c>
      <c r="O1980" t="s">
        <v>11351</v>
      </c>
      <c r="P1980" t="s">
        <v>11354</v>
      </c>
      <c r="Q1980" t="s">
        <v>11365</v>
      </c>
      <c r="R1980" t="s">
        <v>11360</v>
      </c>
      <c r="S1980">
        <f>IF(SalesData[[#This Row],[Return Status]]="Returned",1,0)</f>
        <v>1</v>
      </c>
      <c r="T1980">
        <v>207.68</v>
      </c>
      <c r="U1980" s="2">
        <f>EOMONTH(SalesData[[#This Row],[Order Date]],0)</f>
        <v>45016</v>
      </c>
      <c r="V1980" s="9" t="str">
        <f>"Q"&amp;INT((MONTH(SalesData[[#This Row],[Order Date]])+2)/3)&amp;"-"&amp;YEAR(SalesData[[#This Row],[Order Date]])</f>
        <v>Q1-2023</v>
      </c>
    </row>
    <row r="1981" spans="1:22" x14ac:dyDescent="0.35">
      <c r="A1981" t="s">
        <v>2122</v>
      </c>
      <c r="B1981" s="1">
        <v>45014</v>
      </c>
      <c r="C1981" t="s">
        <v>97</v>
      </c>
      <c r="D1981" t="s">
        <v>72</v>
      </c>
      <c r="E1981">
        <v>7438947528</v>
      </c>
      <c r="F1981" t="s">
        <v>159</v>
      </c>
      <c r="G1981" t="s">
        <v>84</v>
      </c>
      <c r="H1981" t="s">
        <v>85</v>
      </c>
      <c r="I1981" t="s">
        <v>31</v>
      </c>
      <c r="J1981" t="s">
        <v>18</v>
      </c>
      <c r="K1981">
        <v>4564.22</v>
      </c>
      <c r="L1981">
        <v>821.93</v>
      </c>
      <c r="M1981" t="s">
        <v>19</v>
      </c>
      <c r="N1981">
        <v>0.18008115296808699</v>
      </c>
      <c r="O1981" t="s">
        <v>11351</v>
      </c>
      <c r="P1981" t="s">
        <v>11352</v>
      </c>
      <c r="R1981" t="s">
        <v>11353</v>
      </c>
      <c r="S1981">
        <f>IF(SalesData[[#This Row],[Return Status]]="Returned",1,0)</f>
        <v>0</v>
      </c>
      <c r="T1981">
        <v>847.14</v>
      </c>
      <c r="U1981" s="2">
        <f>EOMONTH(SalesData[[#This Row],[Order Date]],0)</f>
        <v>45016</v>
      </c>
      <c r="V1981" s="9" t="str">
        <f>"Q"&amp;INT((MONTH(SalesData[[#This Row],[Order Date]])+2)/3)&amp;"-"&amp;YEAR(SalesData[[#This Row],[Order Date]])</f>
        <v>Q1-2023</v>
      </c>
    </row>
    <row r="1982" spans="1:22" x14ac:dyDescent="0.35">
      <c r="A1982" t="s">
        <v>2123</v>
      </c>
      <c r="B1982" s="1">
        <v>44999</v>
      </c>
      <c r="C1982" t="s">
        <v>71</v>
      </c>
      <c r="D1982" t="s">
        <v>72</v>
      </c>
      <c r="E1982">
        <v>2100149961</v>
      </c>
      <c r="F1982" t="s">
        <v>40</v>
      </c>
      <c r="G1982" t="s">
        <v>69</v>
      </c>
      <c r="H1982" t="s">
        <v>11357</v>
      </c>
      <c r="I1982" t="s">
        <v>31</v>
      </c>
      <c r="J1982" t="s">
        <v>61</v>
      </c>
      <c r="K1982">
        <v>1059.54</v>
      </c>
      <c r="L1982">
        <v>243.17</v>
      </c>
      <c r="M1982" t="s">
        <v>62</v>
      </c>
      <c r="N1982">
        <v>0.22950525699832</v>
      </c>
      <c r="O1982" t="s">
        <v>11351</v>
      </c>
      <c r="P1982" t="s">
        <v>11354</v>
      </c>
      <c r="R1982" t="s">
        <v>11353</v>
      </c>
      <c r="S1982">
        <f>IF(SalesData[[#This Row],[Return Status]]="Returned",1,0)</f>
        <v>0</v>
      </c>
      <c r="T1982">
        <v>2081.52</v>
      </c>
      <c r="U1982" s="2">
        <f>EOMONTH(SalesData[[#This Row],[Order Date]],0)</f>
        <v>45016</v>
      </c>
      <c r="V1982" s="9" t="str">
        <f>"Q"&amp;INT((MONTH(SalesData[[#This Row],[Order Date]])+2)/3)&amp;"-"&amp;YEAR(SalesData[[#This Row],[Order Date]])</f>
        <v>Q1-2023</v>
      </c>
    </row>
    <row r="1983" spans="1:22" x14ac:dyDescent="0.35">
      <c r="A1983" t="s">
        <v>2124</v>
      </c>
      <c r="B1983" s="1">
        <v>45012</v>
      </c>
      <c r="C1983" t="s">
        <v>188</v>
      </c>
      <c r="D1983" t="s">
        <v>145</v>
      </c>
      <c r="E1983">
        <v>3395300255</v>
      </c>
      <c r="F1983" t="s">
        <v>129</v>
      </c>
      <c r="G1983" t="s">
        <v>54</v>
      </c>
      <c r="H1983" t="s">
        <v>55</v>
      </c>
      <c r="I1983" t="s">
        <v>31</v>
      </c>
      <c r="J1983" t="s">
        <v>18</v>
      </c>
      <c r="K1983">
        <v>3472.1</v>
      </c>
      <c r="L1983">
        <v>530.17999999999995</v>
      </c>
      <c r="M1983" t="s">
        <v>19</v>
      </c>
      <c r="N1983">
        <v>0.152697214941966</v>
      </c>
      <c r="O1983" t="s">
        <v>11351</v>
      </c>
      <c r="P1983" t="s">
        <v>11352</v>
      </c>
      <c r="Q1983" t="s">
        <v>11363</v>
      </c>
      <c r="R1983" t="s">
        <v>11360</v>
      </c>
      <c r="S1983">
        <f>IF(SalesData[[#This Row],[Return Status]]="Returned",1,0)</f>
        <v>1</v>
      </c>
      <c r="U1983" s="2">
        <f>EOMONTH(SalesData[[#This Row],[Order Date]],0)</f>
        <v>45016</v>
      </c>
      <c r="V1983" s="9" t="str">
        <f>"Q"&amp;INT((MONTH(SalesData[[#This Row],[Order Date]])+2)/3)&amp;"-"&amp;YEAR(SalesData[[#This Row],[Order Date]])</f>
        <v>Q1-2023</v>
      </c>
    </row>
    <row r="1984" spans="1:22" x14ac:dyDescent="0.35">
      <c r="A1984" t="s">
        <v>2125</v>
      </c>
      <c r="B1984" s="1">
        <v>44991</v>
      </c>
      <c r="C1984" t="s">
        <v>26</v>
      </c>
      <c r="D1984" t="s">
        <v>39</v>
      </c>
      <c r="E1984">
        <v>131117517</v>
      </c>
      <c r="F1984" t="s">
        <v>185</v>
      </c>
      <c r="G1984" t="s">
        <v>164</v>
      </c>
      <c r="H1984" t="s">
        <v>165</v>
      </c>
      <c r="I1984" t="s">
        <v>36</v>
      </c>
      <c r="J1984" t="s">
        <v>62</v>
      </c>
      <c r="K1984">
        <v>4164.8900000000003</v>
      </c>
      <c r="L1984">
        <v>835.62</v>
      </c>
      <c r="M1984" t="s">
        <v>62</v>
      </c>
      <c r="N1984">
        <v>0.200634350487048</v>
      </c>
      <c r="O1984" t="s">
        <v>11351</v>
      </c>
      <c r="P1984" t="s">
        <v>11354</v>
      </c>
      <c r="R1984" t="s">
        <v>11353</v>
      </c>
      <c r="S1984">
        <f>IF(SalesData[[#This Row],[Return Status]]="Returned",1,0)</f>
        <v>0</v>
      </c>
      <c r="U1984" s="2">
        <f>EOMONTH(SalesData[[#This Row],[Order Date]],0)</f>
        <v>45016</v>
      </c>
      <c r="V1984" s="9" t="str">
        <f>"Q"&amp;INT((MONTH(SalesData[[#This Row],[Order Date]])+2)/3)&amp;"-"&amp;YEAR(SalesData[[#This Row],[Order Date]])</f>
        <v>Q1-2023</v>
      </c>
    </row>
    <row r="1985" spans="1:22" x14ac:dyDescent="0.35">
      <c r="A1985" t="s">
        <v>2126</v>
      </c>
      <c r="B1985" s="1">
        <v>45006</v>
      </c>
      <c r="C1985" t="s">
        <v>21</v>
      </c>
      <c r="D1985" t="s">
        <v>39</v>
      </c>
      <c r="E1985">
        <v>1713593589</v>
      </c>
      <c r="F1985" t="s">
        <v>357</v>
      </c>
      <c r="G1985" t="s">
        <v>164</v>
      </c>
      <c r="H1985" t="s">
        <v>165</v>
      </c>
      <c r="I1985" t="s">
        <v>36</v>
      </c>
      <c r="J1985" t="s">
        <v>62</v>
      </c>
      <c r="K1985">
        <v>1667.37</v>
      </c>
      <c r="L1985">
        <v>121.62</v>
      </c>
      <c r="M1985" t="s">
        <v>62</v>
      </c>
      <c r="N1985">
        <v>7.2941218805663996E-2</v>
      </c>
      <c r="O1985" t="s">
        <v>11351</v>
      </c>
      <c r="P1985" t="s">
        <v>11356</v>
      </c>
      <c r="R1985" t="s">
        <v>11353</v>
      </c>
      <c r="S1985">
        <f>IF(SalesData[[#This Row],[Return Status]]="Returned",1,0)</f>
        <v>0</v>
      </c>
      <c r="U1985" s="2">
        <f>EOMONTH(SalesData[[#This Row],[Order Date]],0)</f>
        <v>45016</v>
      </c>
      <c r="V1985" s="9" t="str">
        <f>"Q"&amp;INT((MONTH(SalesData[[#This Row],[Order Date]])+2)/3)&amp;"-"&amp;YEAR(SalesData[[#This Row],[Order Date]])</f>
        <v>Q1-2023</v>
      </c>
    </row>
    <row r="1986" spans="1:22" x14ac:dyDescent="0.35">
      <c r="A1986" t="s">
        <v>2127</v>
      </c>
      <c r="B1986" s="1">
        <v>44999</v>
      </c>
      <c r="C1986" t="s">
        <v>77</v>
      </c>
      <c r="D1986" t="s">
        <v>145</v>
      </c>
      <c r="E1986">
        <v>992868784</v>
      </c>
      <c r="F1986" t="s">
        <v>170</v>
      </c>
      <c r="G1986" t="s">
        <v>69</v>
      </c>
      <c r="H1986" t="s">
        <v>41</v>
      </c>
      <c r="I1986" t="s">
        <v>31</v>
      </c>
      <c r="J1986" t="s">
        <v>61</v>
      </c>
      <c r="K1986">
        <v>3293.4</v>
      </c>
      <c r="L1986">
        <v>801.45</v>
      </c>
      <c r="M1986" t="s">
        <v>62</v>
      </c>
      <c r="N1986">
        <v>0.243350337037712</v>
      </c>
      <c r="O1986" t="s">
        <v>11351</v>
      </c>
      <c r="P1986" t="s">
        <v>11354</v>
      </c>
      <c r="Q1986" t="s">
        <v>11365</v>
      </c>
      <c r="R1986" t="s">
        <v>11360</v>
      </c>
      <c r="S1986">
        <f>IF(SalesData[[#This Row],[Return Status]]="Returned",1,0)</f>
        <v>1</v>
      </c>
      <c r="T1986">
        <v>2081.52</v>
      </c>
      <c r="U1986" s="2">
        <f>EOMONTH(SalesData[[#This Row],[Order Date]],0)</f>
        <v>45016</v>
      </c>
      <c r="V1986" s="9" t="str">
        <f>"Q"&amp;INT((MONTH(SalesData[[#This Row],[Order Date]])+2)/3)&amp;"-"&amp;YEAR(SalesData[[#This Row],[Order Date]])</f>
        <v>Q1-2023</v>
      </c>
    </row>
    <row r="1987" spans="1:22" x14ac:dyDescent="0.35">
      <c r="A1987" t="s">
        <v>2128</v>
      </c>
      <c r="B1987" s="1">
        <v>45003</v>
      </c>
      <c r="C1987" t="s">
        <v>26</v>
      </c>
      <c r="D1987" t="s">
        <v>145</v>
      </c>
      <c r="E1987">
        <v>8568594416</v>
      </c>
      <c r="F1987" t="s">
        <v>95</v>
      </c>
      <c r="G1987" t="s">
        <v>11378</v>
      </c>
      <c r="H1987" t="s">
        <v>60</v>
      </c>
      <c r="I1987" t="s">
        <v>31</v>
      </c>
      <c r="J1987" t="s">
        <v>19</v>
      </c>
      <c r="K1987">
        <v>1612.81</v>
      </c>
      <c r="L1987">
        <v>377.93</v>
      </c>
      <c r="M1987" t="s">
        <v>19</v>
      </c>
      <c r="N1987">
        <v>0.23433014428234</v>
      </c>
      <c r="O1987" t="s">
        <v>11351</v>
      </c>
      <c r="P1987" t="s">
        <v>11354</v>
      </c>
      <c r="R1987" t="s">
        <v>11353</v>
      </c>
      <c r="S1987">
        <f>IF(SalesData[[#This Row],[Return Status]]="Returned",1,0)</f>
        <v>0</v>
      </c>
      <c r="U1987" s="2">
        <f>EOMONTH(SalesData[[#This Row],[Order Date]],0)</f>
        <v>45016</v>
      </c>
      <c r="V1987" s="9" t="str">
        <f>"Q"&amp;INT((MONTH(SalesData[[#This Row],[Order Date]])+2)/3)&amp;"-"&amp;YEAR(SalesData[[#This Row],[Order Date]])</f>
        <v>Q1-2023</v>
      </c>
    </row>
    <row r="1988" spans="1:22" x14ac:dyDescent="0.35">
      <c r="A1988" t="s">
        <v>2129</v>
      </c>
      <c r="B1988" s="1">
        <v>44987</v>
      </c>
      <c r="C1988" t="s">
        <v>38</v>
      </c>
      <c r="D1988" t="s">
        <v>46</v>
      </c>
      <c r="E1988">
        <v>3632351852</v>
      </c>
      <c r="F1988" t="s">
        <v>28</v>
      </c>
      <c r="G1988" t="s">
        <v>29</v>
      </c>
      <c r="H1988" t="s">
        <v>30</v>
      </c>
      <c r="I1988" t="s">
        <v>31</v>
      </c>
      <c r="J1988" t="s">
        <v>18</v>
      </c>
      <c r="K1988">
        <v>3482.35</v>
      </c>
      <c r="L1988">
        <v>162.61000000000001</v>
      </c>
      <c r="M1988" t="s">
        <v>19</v>
      </c>
      <c r="N1988">
        <v>4.6695478627937999E-2</v>
      </c>
      <c r="O1988" t="s">
        <v>11351</v>
      </c>
      <c r="P1988" t="s">
        <v>11356</v>
      </c>
      <c r="R1988" t="s">
        <v>11353</v>
      </c>
      <c r="S1988">
        <f>IF(SalesData[[#This Row],[Return Status]]="Returned",1,0)</f>
        <v>0</v>
      </c>
      <c r="T1988">
        <v>2788.38</v>
      </c>
      <c r="U1988" s="2">
        <f>EOMONTH(SalesData[[#This Row],[Order Date]],0)</f>
        <v>45016</v>
      </c>
      <c r="V1988" s="9" t="str">
        <f>"Q"&amp;INT((MONTH(SalesData[[#This Row],[Order Date]])+2)/3)&amp;"-"&amp;YEAR(SalesData[[#This Row],[Order Date]])</f>
        <v>Q1-2023</v>
      </c>
    </row>
    <row r="1989" spans="1:22" x14ac:dyDescent="0.35">
      <c r="A1989" t="s">
        <v>2130</v>
      </c>
      <c r="B1989" s="1">
        <v>45011</v>
      </c>
      <c r="C1989" t="s">
        <v>87</v>
      </c>
      <c r="D1989" t="s">
        <v>72</v>
      </c>
      <c r="E1989">
        <v>4300745777</v>
      </c>
      <c r="F1989" t="s">
        <v>181</v>
      </c>
      <c r="G1989" t="s">
        <v>54</v>
      </c>
      <c r="H1989" t="s">
        <v>55</v>
      </c>
      <c r="I1989" t="s">
        <v>31</v>
      </c>
      <c r="J1989" t="s">
        <v>18</v>
      </c>
      <c r="K1989">
        <v>4341.7299999999996</v>
      </c>
      <c r="L1989">
        <v>718.06</v>
      </c>
      <c r="M1989" t="s">
        <v>19</v>
      </c>
      <c r="N1989">
        <v>0.16538568727212399</v>
      </c>
      <c r="O1989" t="s">
        <v>11351</v>
      </c>
      <c r="P1989" t="s">
        <v>11352</v>
      </c>
      <c r="R1989" t="s">
        <v>11353</v>
      </c>
      <c r="S1989">
        <f>IF(SalesData[[#This Row],[Return Status]]="Returned",1,0)</f>
        <v>0</v>
      </c>
      <c r="U1989" s="2">
        <f>EOMONTH(SalesData[[#This Row],[Order Date]],0)</f>
        <v>45016</v>
      </c>
      <c r="V1989" s="9" t="str">
        <f>"Q"&amp;INT((MONTH(SalesData[[#This Row],[Order Date]])+2)/3)&amp;"-"&amp;YEAR(SalesData[[#This Row],[Order Date]])</f>
        <v>Q1-2023</v>
      </c>
    </row>
    <row r="1990" spans="1:22" x14ac:dyDescent="0.35">
      <c r="A1990" t="s">
        <v>2131</v>
      </c>
      <c r="B1990" s="1">
        <v>44994</v>
      </c>
      <c r="C1990" t="s">
        <v>49</v>
      </c>
      <c r="D1990" t="s">
        <v>27</v>
      </c>
      <c r="E1990">
        <v>7578660702</v>
      </c>
      <c r="F1990" t="s">
        <v>170</v>
      </c>
      <c r="G1990" t="s">
        <v>69</v>
      </c>
      <c r="H1990" t="s">
        <v>41</v>
      </c>
      <c r="I1990" t="s">
        <v>31</v>
      </c>
      <c r="J1990" t="s">
        <v>19</v>
      </c>
      <c r="K1990">
        <v>242.16</v>
      </c>
      <c r="L1990">
        <v>32.54</v>
      </c>
      <c r="M1990" t="s">
        <v>19</v>
      </c>
      <c r="N1990">
        <v>0.13437396762471099</v>
      </c>
      <c r="O1990" t="s">
        <v>11361</v>
      </c>
      <c r="P1990" t="s">
        <v>11352</v>
      </c>
      <c r="R1990" t="s">
        <v>11353</v>
      </c>
      <c r="S1990">
        <f>IF(SalesData[[#This Row],[Return Status]]="Returned",1,0)</f>
        <v>0</v>
      </c>
      <c r="T1990">
        <v>2081.52</v>
      </c>
      <c r="U1990" s="2">
        <f>EOMONTH(SalesData[[#This Row],[Order Date]],0)</f>
        <v>45016</v>
      </c>
      <c r="V1990" s="9" t="str">
        <f>"Q"&amp;INT((MONTH(SalesData[[#This Row],[Order Date]])+2)/3)&amp;"-"&amp;YEAR(SalesData[[#This Row],[Order Date]])</f>
        <v>Q1-2023</v>
      </c>
    </row>
    <row r="1991" spans="1:22" x14ac:dyDescent="0.35">
      <c r="A1991" t="s">
        <v>2132</v>
      </c>
      <c r="B1991" s="1">
        <v>45011</v>
      </c>
      <c r="C1991" t="s">
        <v>92</v>
      </c>
      <c r="D1991" t="s">
        <v>80</v>
      </c>
      <c r="E1991">
        <v>8965532647</v>
      </c>
      <c r="F1991" t="s">
        <v>181</v>
      </c>
      <c r="G1991" t="s">
        <v>54</v>
      </c>
      <c r="H1991" t="s">
        <v>55</v>
      </c>
      <c r="I1991" t="s">
        <v>31</v>
      </c>
      <c r="J1991" t="s">
        <v>62</v>
      </c>
      <c r="K1991">
        <v>89.72</v>
      </c>
      <c r="L1991">
        <v>20.92</v>
      </c>
      <c r="M1991" t="s">
        <v>62</v>
      </c>
      <c r="N1991">
        <v>0.233169861792243</v>
      </c>
      <c r="O1991" t="s">
        <v>11361</v>
      </c>
      <c r="P1991" t="s">
        <v>11354</v>
      </c>
      <c r="R1991" t="s">
        <v>11353</v>
      </c>
      <c r="S1991">
        <f>IF(SalesData[[#This Row],[Return Status]]="Returned",1,0)</f>
        <v>0</v>
      </c>
      <c r="U1991" s="2">
        <f>EOMONTH(SalesData[[#This Row],[Order Date]],0)</f>
        <v>45016</v>
      </c>
      <c r="V1991" s="9" t="str">
        <f>"Q"&amp;INT((MONTH(SalesData[[#This Row],[Order Date]])+2)/3)&amp;"-"&amp;YEAR(SalesData[[#This Row],[Order Date]])</f>
        <v>Q1-2023</v>
      </c>
    </row>
    <row r="1992" spans="1:22" x14ac:dyDescent="0.35">
      <c r="A1992" t="s">
        <v>2133</v>
      </c>
      <c r="B1992" s="1">
        <v>45011</v>
      </c>
      <c r="C1992" t="s">
        <v>45</v>
      </c>
      <c r="D1992" t="s">
        <v>80</v>
      </c>
      <c r="E1992">
        <v>1820871</v>
      </c>
      <c r="F1992" t="s">
        <v>78</v>
      </c>
      <c r="G1992" t="s">
        <v>15</v>
      </c>
      <c r="H1992" t="s">
        <v>16</v>
      </c>
      <c r="I1992" t="s">
        <v>17</v>
      </c>
      <c r="J1992" t="s">
        <v>19</v>
      </c>
      <c r="K1992">
        <v>3560.4</v>
      </c>
      <c r="L1992">
        <v>666.03</v>
      </c>
      <c r="M1992" t="s">
        <v>19</v>
      </c>
      <c r="N1992">
        <v>0.18706605999325901</v>
      </c>
      <c r="O1992" t="s">
        <v>11351</v>
      </c>
      <c r="P1992" t="s">
        <v>11352</v>
      </c>
      <c r="R1992" t="s">
        <v>11353</v>
      </c>
      <c r="S1992">
        <f>IF(SalesData[[#This Row],[Return Status]]="Returned",1,0)</f>
        <v>0</v>
      </c>
      <c r="T1992">
        <v>2085.91</v>
      </c>
      <c r="U1992" s="2">
        <f>EOMONTH(SalesData[[#This Row],[Order Date]],0)</f>
        <v>45016</v>
      </c>
      <c r="V1992" s="9" t="str">
        <f>"Q"&amp;INT((MONTH(SalesData[[#This Row],[Order Date]])+2)/3)&amp;"-"&amp;YEAR(SalesData[[#This Row],[Order Date]])</f>
        <v>Q1-2023</v>
      </c>
    </row>
    <row r="1993" spans="1:22" x14ac:dyDescent="0.35">
      <c r="A1993" t="s">
        <v>2134</v>
      </c>
      <c r="B1993" s="1">
        <v>45013</v>
      </c>
      <c r="C1993" t="s">
        <v>52</v>
      </c>
      <c r="D1993" t="s">
        <v>39</v>
      </c>
      <c r="E1993">
        <v>9216501817</v>
      </c>
      <c r="F1993" t="s">
        <v>68</v>
      </c>
      <c r="G1993" t="s">
        <v>457</v>
      </c>
      <c r="H1993" t="s">
        <v>41</v>
      </c>
      <c r="I1993" t="s">
        <v>31</v>
      </c>
      <c r="J1993" t="s">
        <v>62</v>
      </c>
      <c r="K1993">
        <v>4826.7700000000004</v>
      </c>
      <c r="L1993">
        <v>706.55</v>
      </c>
      <c r="M1993" t="s">
        <v>62</v>
      </c>
      <c r="N1993">
        <v>0.14638153464946499</v>
      </c>
      <c r="O1993" t="s">
        <v>11351</v>
      </c>
      <c r="P1993" t="s">
        <v>11352</v>
      </c>
      <c r="R1993" t="s">
        <v>11353</v>
      </c>
      <c r="S1993">
        <f>IF(SalesData[[#This Row],[Return Status]]="Returned",1,0)</f>
        <v>0</v>
      </c>
      <c r="U1993" s="2">
        <f>EOMONTH(SalesData[[#This Row],[Order Date]],0)</f>
        <v>45016</v>
      </c>
      <c r="V1993" s="9" t="str">
        <f>"Q"&amp;INT((MONTH(SalesData[[#This Row],[Order Date]])+2)/3)&amp;"-"&amp;YEAR(SalesData[[#This Row],[Order Date]])</f>
        <v>Q1-2023</v>
      </c>
    </row>
    <row r="1994" spans="1:22" x14ac:dyDescent="0.35">
      <c r="A1994" t="s">
        <v>2135</v>
      </c>
      <c r="B1994" s="1">
        <v>44992</v>
      </c>
      <c r="C1994" t="s">
        <v>38</v>
      </c>
      <c r="D1994" t="s">
        <v>27</v>
      </c>
      <c r="E1994">
        <v>2893281665</v>
      </c>
      <c r="F1994" t="s">
        <v>292</v>
      </c>
      <c r="G1994" t="s">
        <v>69</v>
      </c>
      <c r="H1994" t="s">
        <v>41</v>
      </c>
      <c r="I1994" t="s">
        <v>31</v>
      </c>
      <c r="J1994" t="s">
        <v>65</v>
      </c>
      <c r="K1994">
        <v>435.56</v>
      </c>
      <c r="L1994">
        <v>85.31</v>
      </c>
      <c r="M1994" t="s">
        <v>65</v>
      </c>
      <c r="N1994">
        <v>0.19586279731839501</v>
      </c>
      <c r="O1994" t="s">
        <v>11361</v>
      </c>
      <c r="P1994" t="s">
        <v>11352</v>
      </c>
      <c r="R1994" t="s">
        <v>11353</v>
      </c>
      <c r="S1994">
        <f>IF(SalesData[[#This Row],[Return Status]]="Returned",1,0)</f>
        <v>0</v>
      </c>
      <c r="T1994">
        <v>2081.52</v>
      </c>
      <c r="U1994" s="2">
        <f>EOMONTH(SalesData[[#This Row],[Order Date]],0)</f>
        <v>45016</v>
      </c>
      <c r="V1994" s="9" t="str">
        <f>"Q"&amp;INT((MONTH(SalesData[[#This Row],[Order Date]])+2)/3)&amp;"-"&amp;YEAR(SalesData[[#This Row],[Order Date]])</f>
        <v>Q1-2023</v>
      </c>
    </row>
    <row r="1995" spans="1:22" x14ac:dyDescent="0.35">
      <c r="A1995" t="s">
        <v>2136</v>
      </c>
      <c r="B1995" s="1">
        <v>44997</v>
      </c>
      <c r="C1995" t="s">
        <v>205</v>
      </c>
      <c r="D1995" t="s">
        <v>39</v>
      </c>
      <c r="E1995">
        <v>6255937651</v>
      </c>
      <c r="F1995" t="s">
        <v>185</v>
      </c>
      <c r="G1995" t="s">
        <v>164</v>
      </c>
      <c r="H1995" t="s">
        <v>165</v>
      </c>
      <c r="I1995" t="s">
        <v>36</v>
      </c>
      <c r="J1995" t="s">
        <v>61</v>
      </c>
      <c r="K1995">
        <v>569.04999999999995</v>
      </c>
      <c r="L1995">
        <v>50.03</v>
      </c>
      <c r="M1995" t="s">
        <v>62</v>
      </c>
      <c r="N1995">
        <v>8.79184605922151E-2</v>
      </c>
      <c r="O1995" t="s">
        <v>11355</v>
      </c>
      <c r="P1995" t="s">
        <v>11356</v>
      </c>
      <c r="R1995" t="s">
        <v>11353</v>
      </c>
      <c r="S1995">
        <f>IF(SalesData[[#This Row],[Return Status]]="Returned",1,0)</f>
        <v>0</v>
      </c>
      <c r="U1995" s="2">
        <f>EOMONTH(SalesData[[#This Row],[Order Date]],0)</f>
        <v>45016</v>
      </c>
      <c r="V1995" s="9" t="str">
        <f>"Q"&amp;INT((MONTH(SalesData[[#This Row],[Order Date]])+2)/3)&amp;"-"&amp;YEAR(SalesData[[#This Row],[Order Date]])</f>
        <v>Q1-2023</v>
      </c>
    </row>
    <row r="1996" spans="1:22" x14ac:dyDescent="0.35">
      <c r="A1996" t="s">
        <v>2137</v>
      </c>
      <c r="B1996" s="1">
        <v>44990</v>
      </c>
      <c r="C1996" t="s">
        <v>106</v>
      </c>
      <c r="D1996" t="s">
        <v>99</v>
      </c>
      <c r="E1996">
        <v>4135033460</v>
      </c>
      <c r="F1996" t="s">
        <v>81</v>
      </c>
      <c r="G1996" t="s">
        <v>74</v>
      </c>
      <c r="H1996" t="s">
        <v>75</v>
      </c>
      <c r="I1996" t="s">
        <v>36</v>
      </c>
      <c r="J1996" t="s">
        <v>43</v>
      </c>
      <c r="K1996">
        <v>1642.3</v>
      </c>
      <c r="L1996">
        <v>182.97</v>
      </c>
      <c r="M1996" t="s">
        <v>43</v>
      </c>
      <c r="N1996">
        <v>0.11141082628021701</v>
      </c>
      <c r="O1996" t="s">
        <v>11351</v>
      </c>
      <c r="P1996" t="s">
        <v>11352</v>
      </c>
      <c r="R1996" t="s">
        <v>11353</v>
      </c>
      <c r="S1996">
        <f>IF(SalesData[[#This Row],[Return Status]]="Returned",1,0)</f>
        <v>0</v>
      </c>
      <c r="T1996">
        <v>2420.2800000000002</v>
      </c>
      <c r="U1996" s="2">
        <f>EOMONTH(SalesData[[#This Row],[Order Date]],0)</f>
        <v>45016</v>
      </c>
      <c r="V1996" s="9" t="str">
        <f>"Q"&amp;INT((MONTH(SalesData[[#This Row],[Order Date]])+2)/3)&amp;"-"&amp;YEAR(SalesData[[#This Row],[Order Date]])</f>
        <v>Q1-2023</v>
      </c>
    </row>
    <row r="1997" spans="1:22" x14ac:dyDescent="0.35">
      <c r="A1997" t="s">
        <v>2138</v>
      </c>
      <c r="B1997" s="1">
        <v>45001</v>
      </c>
      <c r="C1997" t="s">
        <v>92</v>
      </c>
      <c r="D1997" t="s">
        <v>39</v>
      </c>
      <c r="E1997">
        <v>3982125588</v>
      </c>
      <c r="F1997" t="s">
        <v>73</v>
      </c>
      <c r="G1997" t="s">
        <v>74</v>
      </c>
      <c r="H1997" t="s">
        <v>11357</v>
      </c>
      <c r="I1997" t="s">
        <v>36</v>
      </c>
      <c r="J1997" t="s">
        <v>42</v>
      </c>
      <c r="K1997">
        <v>309.26</v>
      </c>
      <c r="L1997">
        <v>73.53</v>
      </c>
      <c r="M1997" t="s">
        <v>43</v>
      </c>
      <c r="N1997">
        <v>0.23776110715902499</v>
      </c>
      <c r="O1997" t="s">
        <v>11361</v>
      </c>
      <c r="P1997" t="s">
        <v>11354</v>
      </c>
      <c r="R1997" t="s">
        <v>11353</v>
      </c>
      <c r="S1997">
        <f>IF(SalesData[[#This Row],[Return Status]]="Returned",1,0)</f>
        <v>0</v>
      </c>
      <c r="T1997">
        <v>2420.2800000000002</v>
      </c>
      <c r="U1997" s="2">
        <f>EOMONTH(SalesData[[#This Row],[Order Date]],0)</f>
        <v>45016</v>
      </c>
      <c r="V1997" s="9" t="str">
        <f>"Q"&amp;INT((MONTH(SalesData[[#This Row],[Order Date]])+2)/3)&amp;"-"&amp;YEAR(SalesData[[#This Row],[Order Date]])</f>
        <v>Q1-2023</v>
      </c>
    </row>
    <row r="1998" spans="1:22" x14ac:dyDescent="0.35">
      <c r="A1998" t="s">
        <v>2139</v>
      </c>
      <c r="B1998" s="1">
        <v>45004</v>
      </c>
      <c r="C1998" t="s">
        <v>194</v>
      </c>
      <c r="D1998" t="s">
        <v>80</v>
      </c>
      <c r="E1998">
        <v>3874477134</v>
      </c>
      <c r="F1998" t="s">
        <v>357</v>
      </c>
      <c r="G1998" t="s">
        <v>164</v>
      </c>
      <c r="H1998" t="s">
        <v>165</v>
      </c>
      <c r="I1998" t="s">
        <v>36</v>
      </c>
      <c r="J1998" t="s">
        <v>61</v>
      </c>
      <c r="K1998">
        <v>1332.84</v>
      </c>
      <c r="L1998">
        <v>339.12</v>
      </c>
      <c r="M1998" t="s">
        <v>62</v>
      </c>
      <c r="N1998">
        <v>0.25443414063203401</v>
      </c>
      <c r="O1998" t="s">
        <v>11351</v>
      </c>
      <c r="P1998" t="s">
        <v>11354</v>
      </c>
      <c r="R1998" t="s">
        <v>11353</v>
      </c>
      <c r="S1998">
        <f>IF(SalesData[[#This Row],[Return Status]]="Returned",1,0)</f>
        <v>0</v>
      </c>
      <c r="U1998" s="2">
        <f>EOMONTH(SalesData[[#This Row],[Order Date]],0)</f>
        <v>45016</v>
      </c>
      <c r="V1998" s="9" t="str">
        <f>"Q"&amp;INT((MONTH(SalesData[[#This Row],[Order Date]])+2)/3)&amp;"-"&amp;YEAR(SalesData[[#This Row],[Order Date]])</f>
        <v>Q1-2023</v>
      </c>
    </row>
    <row r="1999" spans="1:22" x14ac:dyDescent="0.35">
      <c r="A1999" t="s">
        <v>2140</v>
      </c>
      <c r="B1999" s="1">
        <v>44992</v>
      </c>
      <c r="C1999" t="s">
        <v>92</v>
      </c>
      <c r="D1999" t="s">
        <v>80</v>
      </c>
      <c r="E1999">
        <v>2067039336</v>
      </c>
      <c r="F1999" t="s">
        <v>68</v>
      </c>
      <c r="G1999" t="s">
        <v>69</v>
      </c>
      <c r="H1999" t="s">
        <v>41</v>
      </c>
      <c r="I1999" t="s">
        <v>31</v>
      </c>
      <c r="J1999" t="s">
        <v>18</v>
      </c>
      <c r="K1999">
        <v>4314.43</v>
      </c>
      <c r="L1999">
        <v>1173.17</v>
      </c>
      <c r="M1999" t="s">
        <v>19</v>
      </c>
      <c r="N1999">
        <v>0.271917727254817</v>
      </c>
      <c r="O1999" t="s">
        <v>11351</v>
      </c>
      <c r="P1999" t="s">
        <v>11354</v>
      </c>
      <c r="R1999" t="s">
        <v>11353</v>
      </c>
      <c r="S1999">
        <f>IF(SalesData[[#This Row],[Return Status]]="Returned",1,0)</f>
        <v>0</v>
      </c>
      <c r="T1999">
        <v>2081.52</v>
      </c>
      <c r="U1999" s="2">
        <f>EOMONTH(SalesData[[#This Row],[Order Date]],0)</f>
        <v>45016</v>
      </c>
      <c r="V1999" s="9" t="str">
        <f>"Q"&amp;INT((MONTH(SalesData[[#This Row],[Order Date]])+2)/3)&amp;"-"&amp;YEAR(SalesData[[#This Row],[Order Date]])</f>
        <v>Q1-2023</v>
      </c>
    </row>
    <row r="2000" spans="1:22" x14ac:dyDescent="0.35">
      <c r="A2000" t="s">
        <v>2141</v>
      </c>
      <c r="B2000" s="1">
        <v>45014</v>
      </c>
      <c r="C2000" t="s">
        <v>97</v>
      </c>
      <c r="D2000" t="s">
        <v>145</v>
      </c>
      <c r="E2000">
        <v>34093582</v>
      </c>
      <c r="F2000" t="s">
        <v>292</v>
      </c>
      <c r="G2000" t="s">
        <v>69</v>
      </c>
      <c r="H2000" t="s">
        <v>11357</v>
      </c>
      <c r="I2000" t="s">
        <v>31</v>
      </c>
      <c r="J2000" t="s">
        <v>62</v>
      </c>
      <c r="K2000">
        <v>4081.37</v>
      </c>
      <c r="L2000">
        <v>1130.98</v>
      </c>
      <c r="M2000" t="s">
        <v>62</v>
      </c>
      <c r="N2000">
        <v>0.27710793189541799</v>
      </c>
      <c r="O2000" t="s">
        <v>11351</v>
      </c>
      <c r="P2000" t="s">
        <v>11354</v>
      </c>
      <c r="R2000" t="s">
        <v>11353</v>
      </c>
      <c r="S2000">
        <f>IF(SalesData[[#This Row],[Return Status]]="Returned",1,0)</f>
        <v>0</v>
      </c>
      <c r="T2000">
        <v>2081.52</v>
      </c>
      <c r="U2000" s="2">
        <f>EOMONTH(SalesData[[#This Row],[Order Date]],0)</f>
        <v>45016</v>
      </c>
      <c r="V2000" s="9" t="str">
        <f>"Q"&amp;INT((MONTH(SalesData[[#This Row],[Order Date]])+2)/3)&amp;"-"&amp;YEAR(SalesData[[#This Row],[Order Date]])</f>
        <v>Q1-2023</v>
      </c>
    </row>
    <row r="2001" spans="1:22" x14ac:dyDescent="0.35">
      <c r="A2001" t="s">
        <v>2142</v>
      </c>
      <c r="B2001" s="1">
        <v>45005</v>
      </c>
      <c r="C2001" t="s">
        <v>106</v>
      </c>
      <c r="D2001" t="s">
        <v>72</v>
      </c>
      <c r="E2001">
        <v>7887978884</v>
      </c>
      <c r="F2001" t="s">
        <v>137</v>
      </c>
      <c r="G2001" t="s">
        <v>34</v>
      </c>
      <c r="H2001" t="s">
        <v>11357</v>
      </c>
      <c r="I2001" t="s">
        <v>36</v>
      </c>
      <c r="J2001" t="s">
        <v>62</v>
      </c>
      <c r="K2001">
        <v>444.8</v>
      </c>
      <c r="L2001">
        <v>48.44</v>
      </c>
      <c r="M2001" t="s">
        <v>62</v>
      </c>
      <c r="N2001">
        <v>0.108902877697842</v>
      </c>
      <c r="O2001" t="s">
        <v>11361</v>
      </c>
      <c r="P2001" t="s">
        <v>11352</v>
      </c>
      <c r="R2001" t="s">
        <v>11353</v>
      </c>
      <c r="S2001">
        <f>IF(SalesData[[#This Row],[Return Status]]="Returned",1,0)</f>
        <v>0</v>
      </c>
      <c r="U2001" s="2">
        <f>EOMONTH(SalesData[[#This Row],[Order Date]],0)</f>
        <v>45016</v>
      </c>
      <c r="V2001" s="9" t="str">
        <f>"Q"&amp;INT((MONTH(SalesData[[#This Row],[Order Date]])+2)/3)&amp;"-"&amp;YEAR(SalesData[[#This Row],[Order Date]])</f>
        <v>Q1-2023</v>
      </c>
    </row>
    <row r="2002" spans="1:22" x14ac:dyDescent="0.35">
      <c r="A2002" t="s">
        <v>2143</v>
      </c>
      <c r="B2002" s="1">
        <v>44989</v>
      </c>
      <c r="C2002" t="s">
        <v>124</v>
      </c>
      <c r="D2002" t="s">
        <v>145</v>
      </c>
      <c r="E2002">
        <v>3951083278</v>
      </c>
      <c r="F2002" t="s">
        <v>107</v>
      </c>
      <c r="G2002" t="s">
        <v>15</v>
      </c>
      <c r="H2002" t="s">
        <v>16</v>
      </c>
      <c r="I2002" t="s">
        <v>17</v>
      </c>
      <c r="J2002" t="s">
        <v>62</v>
      </c>
      <c r="K2002">
        <v>747.58</v>
      </c>
      <c r="L2002">
        <v>26.64</v>
      </c>
      <c r="M2002" t="s">
        <v>62</v>
      </c>
      <c r="N2002">
        <v>3.5634982209261902E-2</v>
      </c>
      <c r="O2002" t="s">
        <v>11355</v>
      </c>
      <c r="P2002" t="s">
        <v>11356</v>
      </c>
      <c r="R2002" t="s">
        <v>11353</v>
      </c>
      <c r="S2002">
        <f>IF(SalesData[[#This Row],[Return Status]]="Returned",1,0)</f>
        <v>0</v>
      </c>
      <c r="T2002">
        <v>2085.91</v>
      </c>
      <c r="U2002" s="2">
        <f>EOMONTH(SalesData[[#This Row],[Order Date]],0)</f>
        <v>45016</v>
      </c>
      <c r="V2002" s="9" t="str">
        <f>"Q"&amp;INT((MONTH(SalesData[[#This Row],[Order Date]])+2)/3)&amp;"-"&amp;YEAR(SalesData[[#This Row],[Order Date]])</f>
        <v>Q1-2023</v>
      </c>
    </row>
    <row r="2003" spans="1:22" x14ac:dyDescent="0.35">
      <c r="A2003" t="s">
        <v>2144</v>
      </c>
      <c r="B2003" s="1">
        <v>44988</v>
      </c>
      <c r="C2003" t="s">
        <v>49</v>
      </c>
      <c r="D2003" t="s">
        <v>72</v>
      </c>
      <c r="E2003">
        <v>1142076513</v>
      </c>
      <c r="F2003" t="s">
        <v>147</v>
      </c>
      <c r="G2003" t="s">
        <v>84</v>
      </c>
      <c r="H2003" t="s">
        <v>85</v>
      </c>
      <c r="I2003" t="s">
        <v>31</v>
      </c>
      <c r="J2003" t="s">
        <v>65</v>
      </c>
      <c r="K2003">
        <v>2392.41</v>
      </c>
      <c r="L2003">
        <v>106.04</v>
      </c>
      <c r="M2003" t="s">
        <v>65</v>
      </c>
      <c r="N2003">
        <v>4.4323506422394202E-2</v>
      </c>
      <c r="O2003" t="s">
        <v>11351</v>
      </c>
      <c r="P2003" t="s">
        <v>11356</v>
      </c>
      <c r="R2003" t="s">
        <v>11353</v>
      </c>
      <c r="S2003">
        <f>IF(SalesData[[#This Row],[Return Status]]="Returned",1,0)</f>
        <v>0</v>
      </c>
      <c r="T2003">
        <v>847.14</v>
      </c>
      <c r="U2003" s="2">
        <f>EOMONTH(SalesData[[#This Row],[Order Date]],0)</f>
        <v>45016</v>
      </c>
      <c r="V2003" s="9" t="str">
        <f>"Q"&amp;INT((MONTH(SalesData[[#This Row],[Order Date]])+2)/3)&amp;"-"&amp;YEAR(SalesData[[#This Row],[Order Date]])</f>
        <v>Q1-2023</v>
      </c>
    </row>
    <row r="2004" spans="1:22" x14ac:dyDescent="0.35">
      <c r="A2004" t="s">
        <v>2145</v>
      </c>
      <c r="B2004" s="1">
        <v>45006</v>
      </c>
      <c r="C2004" t="s">
        <v>87</v>
      </c>
      <c r="D2004" t="s">
        <v>145</v>
      </c>
      <c r="E2004">
        <v>9704538687</v>
      </c>
      <c r="F2004" t="s">
        <v>159</v>
      </c>
      <c r="G2004" t="s">
        <v>84</v>
      </c>
      <c r="H2004" t="s">
        <v>85</v>
      </c>
      <c r="I2004" t="s">
        <v>31</v>
      </c>
      <c r="J2004" t="s">
        <v>18</v>
      </c>
      <c r="K2004">
        <v>2464.75</v>
      </c>
      <c r="L2004">
        <v>175.32</v>
      </c>
      <c r="M2004" t="s">
        <v>19</v>
      </c>
      <c r="N2004">
        <v>7.1130946343442497E-2</v>
      </c>
      <c r="O2004" t="s">
        <v>11351</v>
      </c>
      <c r="P2004" t="s">
        <v>11356</v>
      </c>
      <c r="R2004" t="s">
        <v>11353</v>
      </c>
      <c r="S2004">
        <f>IF(SalesData[[#This Row],[Return Status]]="Returned",1,0)</f>
        <v>0</v>
      </c>
      <c r="T2004">
        <v>847.14</v>
      </c>
      <c r="U2004" s="2">
        <f>EOMONTH(SalesData[[#This Row],[Order Date]],0)</f>
        <v>45016</v>
      </c>
      <c r="V2004" s="9" t="str">
        <f>"Q"&amp;INT((MONTH(SalesData[[#This Row],[Order Date]])+2)/3)&amp;"-"&amp;YEAR(SalesData[[#This Row],[Order Date]])</f>
        <v>Q1-2023</v>
      </c>
    </row>
    <row r="2005" spans="1:22" x14ac:dyDescent="0.35">
      <c r="A2005" t="s">
        <v>2146</v>
      </c>
      <c r="B2005" s="1">
        <v>45002</v>
      </c>
      <c r="C2005" t="s">
        <v>77</v>
      </c>
      <c r="D2005" t="s">
        <v>72</v>
      </c>
      <c r="E2005">
        <v>3153834899</v>
      </c>
      <c r="F2005" t="s">
        <v>95</v>
      </c>
      <c r="G2005" t="s">
        <v>59</v>
      </c>
      <c r="H2005" t="s">
        <v>60</v>
      </c>
      <c r="I2005" t="s">
        <v>31</v>
      </c>
      <c r="J2005" t="s">
        <v>19</v>
      </c>
      <c r="K2005">
        <v>178.79</v>
      </c>
      <c r="L2005">
        <v>42.34</v>
      </c>
      <c r="M2005" t="s">
        <v>19</v>
      </c>
      <c r="N2005">
        <v>0.23681413949326</v>
      </c>
      <c r="O2005" t="s">
        <v>11361</v>
      </c>
      <c r="P2005" t="s">
        <v>11354</v>
      </c>
      <c r="R2005" t="s">
        <v>11353</v>
      </c>
      <c r="S2005">
        <f>IF(SalesData[[#This Row],[Return Status]]="Returned",1,0)</f>
        <v>0</v>
      </c>
      <c r="T2005">
        <v>2183.56</v>
      </c>
      <c r="U2005" s="2">
        <f>EOMONTH(SalesData[[#This Row],[Order Date]],0)</f>
        <v>45016</v>
      </c>
      <c r="V2005" s="9" t="str">
        <f>"Q"&amp;INT((MONTH(SalesData[[#This Row],[Order Date]])+2)/3)&amp;"-"&amp;YEAR(SalesData[[#This Row],[Order Date]])</f>
        <v>Q1-2023</v>
      </c>
    </row>
    <row r="2006" spans="1:22" x14ac:dyDescent="0.35">
      <c r="A2006" t="s">
        <v>2147</v>
      </c>
      <c r="B2006" s="1">
        <v>44988</v>
      </c>
      <c r="C2006" t="s">
        <v>26</v>
      </c>
      <c r="D2006" t="s">
        <v>39</v>
      </c>
      <c r="E2006">
        <v>364237331</v>
      </c>
      <c r="F2006" t="s">
        <v>129</v>
      </c>
      <c r="G2006" t="s">
        <v>54</v>
      </c>
      <c r="H2006" t="s">
        <v>55</v>
      </c>
      <c r="I2006" t="s">
        <v>31</v>
      </c>
      <c r="J2006" t="s">
        <v>62</v>
      </c>
      <c r="K2006">
        <v>637.1</v>
      </c>
      <c r="L2006">
        <v>107.28</v>
      </c>
      <c r="M2006" t="s">
        <v>62</v>
      </c>
      <c r="N2006">
        <v>0.16838800816198399</v>
      </c>
      <c r="O2006" t="s">
        <v>11355</v>
      </c>
      <c r="P2006" t="s">
        <v>11352</v>
      </c>
      <c r="R2006" t="s">
        <v>11353</v>
      </c>
      <c r="S2006">
        <f>IF(SalesData[[#This Row],[Return Status]]="Returned",1,0)</f>
        <v>0</v>
      </c>
      <c r="U2006" s="2">
        <f>EOMONTH(SalesData[[#This Row],[Order Date]],0)</f>
        <v>45016</v>
      </c>
      <c r="V2006" s="9" t="str">
        <f>"Q"&amp;INT((MONTH(SalesData[[#This Row],[Order Date]])+2)/3)&amp;"-"&amp;YEAR(SalesData[[#This Row],[Order Date]])</f>
        <v>Q1-2023</v>
      </c>
    </row>
    <row r="2007" spans="1:22" x14ac:dyDescent="0.35">
      <c r="A2007" t="s">
        <v>2148</v>
      </c>
      <c r="B2007" s="1">
        <v>44993</v>
      </c>
      <c r="C2007" t="s">
        <v>149</v>
      </c>
      <c r="D2007" t="s">
        <v>72</v>
      </c>
      <c r="E2007">
        <v>2921017274</v>
      </c>
      <c r="F2007" t="s">
        <v>103</v>
      </c>
      <c r="G2007" t="s">
        <v>23</v>
      </c>
      <c r="H2007" t="s">
        <v>24</v>
      </c>
      <c r="I2007" t="s">
        <v>17</v>
      </c>
      <c r="J2007" t="s">
        <v>42</v>
      </c>
      <c r="K2007">
        <v>3837.81</v>
      </c>
      <c r="L2007">
        <v>1135.3499999999999</v>
      </c>
      <c r="M2007" t="s">
        <v>43</v>
      </c>
      <c r="N2007">
        <v>0.295832779632134</v>
      </c>
      <c r="O2007" t="s">
        <v>11351</v>
      </c>
      <c r="P2007" t="s">
        <v>11354</v>
      </c>
      <c r="R2007" t="s">
        <v>11353</v>
      </c>
      <c r="S2007">
        <f>IF(SalesData[[#This Row],[Return Status]]="Returned",1,0)</f>
        <v>0</v>
      </c>
      <c r="T2007">
        <v>2821.33</v>
      </c>
      <c r="U2007" s="2">
        <f>EOMONTH(SalesData[[#This Row],[Order Date]],0)</f>
        <v>45016</v>
      </c>
      <c r="V2007" s="9" t="str">
        <f>"Q"&amp;INT((MONTH(SalesData[[#This Row],[Order Date]])+2)/3)&amp;"-"&amp;YEAR(SalesData[[#This Row],[Order Date]])</f>
        <v>Q1-2023</v>
      </c>
    </row>
    <row r="2008" spans="1:22" x14ac:dyDescent="0.35">
      <c r="A2008" t="s">
        <v>2149</v>
      </c>
      <c r="B2008" s="1">
        <v>45013</v>
      </c>
      <c r="C2008" t="s">
        <v>205</v>
      </c>
      <c r="D2008" t="s">
        <v>46</v>
      </c>
      <c r="E2008">
        <v>4961965196</v>
      </c>
      <c r="F2008" t="s">
        <v>68</v>
      </c>
      <c r="G2008" t="s">
        <v>11358</v>
      </c>
      <c r="H2008" t="s">
        <v>41</v>
      </c>
      <c r="I2008" t="s">
        <v>31</v>
      </c>
      <c r="J2008" t="s">
        <v>43</v>
      </c>
      <c r="K2008">
        <v>4945.6000000000004</v>
      </c>
      <c r="L2008">
        <v>570.88</v>
      </c>
      <c r="M2008" t="s">
        <v>43</v>
      </c>
      <c r="N2008">
        <v>0.11543189906179201</v>
      </c>
      <c r="O2008" t="s">
        <v>11351</v>
      </c>
      <c r="P2008" t="s">
        <v>11352</v>
      </c>
      <c r="R2008" t="s">
        <v>11353</v>
      </c>
      <c r="S2008">
        <f>IF(SalesData[[#This Row],[Return Status]]="Returned",1,0)</f>
        <v>0</v>
      </c>
      <c r="U2008" s="2">
        <f>EOMONTH(SalesData[[#This Row],[Order Date]],0)</f>
        <v>45016</v>
      </c>
      <c r="V2008" s="9" t="str">
        <f>"Q"&amp;INT((MONTH(SalesData[[#This Row],[Order Date]])+2)/3)&amp;"-"&amp;YEAR(SalesData[[#This Row],[Order Date]])</f>
        <v>Q1-2023</v>
      </c>
    </row>
    <row r="2009" spans="1:22" x14ac:dyDescent="0.35">
      <c r="A2009" t="s">
        <v>2150</v>
      </c>
      <c r="B2009" s="1">
        <v>45007</v>
      </c>
      <c r="C2009" t="s">
        <v>188</v>
      </c>
      <c r="D2009" t="s">
        <v>99</v>
      </c>
      <c r="E2009">
        <v>7857717121</v>
      </c>
      <c r="F2009" t="s">
        <v>387</v>
      </c>
      <c r="G2009" t="s">
        <v>89</v>
      </c>
      <c r="H2009" t="s">
        <v>11357</v>
      </c>
      <c r="I2009" t="s">
        <v>31</v>
      </c>
      <c r="J2009" t="s">
        <v>42</v>
      </c>
      <c r="K2009">
        <v>2473.42</v>
      </c>
      <c r="L2009">
        <v>555.91</v>
      </c>
      <c r="M2009" t="s">
        <v>43</v>
      </c>
      <c r="N2009">
        <v>0.22475358006323201</v>
      </c>
      <c r="O2009" t="s">
        <v>11351</v>
      </c>
      <c r="P2009" t="s">
        <v>11354</v>
      </c>
      <c r="R2009" t="s">
        <v>11353</v>
      </c>
      <c r="S2009">
        <f>IF(SalesData[[#This Row],[Return Status]]="Returned",1,0)</f>
        <v>0</v>
      </c>
      <c r="T2009">
        <v>207.68</v>
      </c>
      <c r="U2009" s="2">
        <f>EOMONTH(SalesData[[#This Row],[Order Date]],0)</f>
        <v>45016</v>
      </c>
      <c r="V2009" s="9" t="str">
        <f>"Q"&amp;INT((MONTH(SalesData[[#This Row],[Order Date]])+2)/3)&amp;"-"&amp;YEAR(SalesData[[#This Row],[Order Date]])</f>
        <v>Q1-2023</v>
      </c>
    </row>
    <row r="2010" spans="1:22" x14ac:dyDescent="0.35">
      <c r="A2010" t="s">
        <v>2151</v>
      </c>
      <c r="B2010" s="1">
        <v>44986</v>
      </c>
      <c r="C2010" t="s">
        <v>132</v>
      </c>
      <c r="D2010" t="s">
        <v>80</v>
      </c>
      <c r="E2010">
        <v>2445278430</v>
      </c>
      <c r="F2010" t="s">
        <v>95</v>
      </c>
      <c r="G2010" t="s">
        <v>59</v>
      </c>
      <c r="H2010" t="s">
        <v>60</v>
      </c>
      <c r="I2010" t="s">
        <v>31</v>
      </c>
      <c r="J2010" t="s">
        <v>62</v>
      </c>
      <c r="K2010">
        <v>2111.8200000000002</v>
      </c>
      <c r="L2010">
        <v>509.87</v>
      </c>
      <c r="M2010" t="s">
        <v>62</v>
      </c>
      <c r="N2010">
        <v>0.24143629665407099</v>
      </c>
      <c r="O2010" t="s">
        <v>11351</v>
      </c>
      <c r="P2010" t="s">
        <v>11354</v>
      </c>
      <c r="R2010" t="s">
        <v>11353</v>
      </c>
      <c r="S2010">
        <f>IF(SalesData[[#This Row],[Return Status]]="Returned",1,0)</f>
        <v>0</v>
      </c>
      <c r="T2010">
        <v>2183.56</v>
      </c>
      <c r="U2010" s="2">
        <f>EOMONTH(SalesData[[#This Row],[Order Date]],0)</f>
        <v>45016</v>
      </c>
      <c r="V2010" s="9" t="str">
        <f>"Q"&amp;INT((MONTH(SalesData[[#This Row],[Order Date]])+2)/3)&amp;"-"&amp;YEAR(SalesData[[#This Row],[Order Date]])</f>
        <v>Q1-2023</v>
      </c>
    </row>
    <row r="2011" spans="1:22" x14ac:dyDescent="0.35">
      <c r="A2011" t="s">
        <v>2152</v>
      </c>
      <c r="B2011" s="1">
        <v>45013</v>
      </c>
      <c r="C2011" t="s">
        <v>92</v>
      </c>
      <c r="D2011" t="s">
        <v>80</v>
      </c>
      <c r="E2011">
        <v>8498749320</v>
      </c>
      <c r="F2011" t="s">
        <v>159</v>
      </c>
      <c r="G2011" t="s">
        <v>84</v>
      </c>
      <c r="H2011" t="s">
        <v>85</v>
      </c>
      <c r="I2011" t="s">
        <v>31</v>
      </c>
      <c r="J2011" t="s">
        <v>62</v>
      </c>
      <c r="K2011">
        <v>2516.0100000000002</v>
      </c>
      <c r="L2011">
        <v>92.89</v>
      </c>
      <c r="M2011" t="s">
        <v>62</v>
      </c>
      <c r="N2011">
        <v>3.6919567092340601E-2</v>
      </c>
      <c r="O2011" t="s">
        <v>11351</v>
      </c>
      <c r="P2011" t="s">
        <v>11356</v>
      </c>
      <c r="R2011" t="s">
        <v>11353</v>
      </c>
      <c r="S2011">
        <f>IF(SalesData[[#This Row],[Return Status]]="Returned",1,0)</f>
        <v>0</v>
      </c>
      <c r="T2011">
        <v>847.14</v>
      </c>
      <c r="U2011" s="2">
        <f>EOMONTH(SalesData[[#This Row],[Order Date]],0)</f>
        <v>45016</v>
      </c>
      <c r="V2011" s="9" t="str">
        <f>"Q"&amp;INT((MONTH(SalesData[[#This Row],[Order Date]])+2)/3)&amp;"-"&amp;YEAR(SalesData[[#This Row],[Order Date]])</f>
        <v>Q1-2023</v>
      </c>
    </row>
    <row r="2012" spans="1:22" x14ac:dyDescent="0.35">
      <c r="A2012" t="s">
        <v>2153</v>
      </c>
      <c r="B2012" s="1">
        <v>45004</v>
      </c>
      <c r="C2012" t="s">
        <v>149</v>
      </c>
      <c r="D2012" t="s">
        <v>72</v>
      </c>
      <c r="E2012">
        <v>5765309246</v>
      </c>
      <c r="F2012" t="s">
        <v>312</v>
      </c>
      <c r="G2012" t="s">
        <v>141</v>
      </c>
      <c r="H2012" t="s">
        <v>121</v>
      </c>
      <c r="I2012" t="s">
        <v>17</v>
      </c>
      <c r="J2012" t="s">
        <v>19</v>
      </c>
      <c r="K2012">
        <v>767.48</v>
      </c>
      <c r="L2012">
        <v>94.72</v>
      </c>
      <c r="M2012" t="s">
        <v>19</v>
      </c>
      <c r="N2012">
        <v>0.12341689685724699</v>
      </c>
      <c r="O2012" t="s">
        <v>11355</v>
      </c>
      <c r="P2012" t="s">
        <v>11352</v>
      </c>
      <c r="R2012" t="s">
        <v>11353</v>
      </c>
      <c r="S2012">
        <f>IF(SalesData[[#This Row],[Return Status]]="Returned",1,0)</f>
        <v>0</v>
      </c>
      <c r="T2012">
        <v>2793.38</v>
      </c>
      <c r="U2012" s="2">
        <f>EOMONTH(SalesData[[#This Row],[Order Date]],0)</f>
        <v>45016</v>
      </c>
      <c r="V2012" s="9" t="str">
        <f>"Q"&amp;INT((MONTH(SalesData[[#This Row],[Order Date]])+2)/3)&amp;"-"&amp;YEAR(SalesData[[#This Row],[Order Date]])</f>
        <v>Q1-2023</v>
      </c>
    </row>
    <row r="2013" spans="1:22" x14ac:dyDescent="0.35">
      <c r="A2013" t="s">
        <v>2154</v>
      </c>
      <c r="B2013" s="1">
        <v>44989</v>
      </c>
      <c r="C2013" t="s">
        <v>57</v>
      </c>
      <c r="D2013" t="s">
        <v>27</v>
      </c>
      <c r="E2013">
        <v>945573149</v>
      </c>
      <c r="F2013" t="s">
        <v>410</v>
      </c>
      <c r="G2013" t="s">
        <v>29</v>
      </c>
      <c r="H2013" t="s">
        <v>30</v>
      </c>
      <c r="I2013" t="s">
        <v>31</v>
      </c>
      <c r="J2013" t="s">
        <v>18</v>
      </c>
      <c r="K2013">
        <v>2466.73</v>
      </c>
      <c r="L2013">
        <v>359.37</v>
      </c>
      <c r="M2013" t="s">
        <v>19</v>
      </c>
      <c r="N2013">
        <v>0.14568679993351499</v>
      </c>
      <c r="O2013" t="s">
        <v>11351</v>
      </c>
      <c r="P2013" t="s">
        <v>11352</v>
      </c>
      <c r="R2013" t="s">
        <v>11353</v>
      </c>
      <c r="S2013">
        <f>IF(SalesData[[#This Row],[Return Status]]="Returned",1,0)</f>
        <v>0</v>
      </c>
      <c r="T2013">
        <v>2788.38</v>
      </c>
      <c r="U2013" s="2">
        <f>EOMONTH(SalesData[[#This Row],[Order Date]],0)</f>
        <v>45016</v>
      </c>
      <c r="V2013" s="9" t="str">
        <f>"Q"&amp;INT((MONTH(SalesData[[#This Row],[Order Date]])+2)/3)&amp;"-"&amp;YEAR(SalesData[[#This Row],[Order Date]])</f>
        <v>Q1-2023</v>
      </c>
    </row>
    <row r="2014" spans="1:22" x14ac:dyDescent="0.35">
      <c r="A2014" t="s">
        <v>2155</v>
      </c>
      <c r="B2014" s="1">
        <v>45010</v>
      </c>
      <c r="C2014" t="s">
        <v>184</v>
      </c>
      <c r="D2014" t="s">
        <v>27</v>
      </c>
      <c r="E2014">
        <v>8864179399</v>
      </c>
      <c r="F2014" t="s">
        <v>33</v>
      </c>
      <c r="G2014" t="s">
        <v>34</v>
      </c>
      <c r="H2014" t="s">
        <v>35</v>
      </c>
      <c r="I2014" t="s">
        <v>36</v>
      </c>
      <c r="J2014" t="s">
        <v>18</v>
      </c>
      <c r="K2014">
        <v>3784.15</v>
      </c>
      <c r="L2014">
        <v>739.65</v>
      </c>
      <c r="M2014" t="s">
        <v>19</v>
      </c>
      <c r="N2014">
        <v>0.19546001083466599</v>
      </c>
      <c r="O2014" t="s">
        <v>11351</v>
      </c>
      <c r="P2014" t="s">
        <v>11352</v>
      </c>
      <c r="Q2014" t="s">
        <v>11359</v>
      </c>
      <c r="R2014" t="s">
        <v>11360</v>
      </c>
      <c r="S2014">
        <f>IF(SalesData[[#This Row],[Return Status]]="Returned",1,0)</f>
        <v>1</v>
      </c>
      <c r="U2014" s="2">
        <f>EOMONTH(SalesData[[#This Row],[Order Date]],0)</f>
        <v>45016</v>
      </c>
      <c r="V2014" s="9" t="str">
        <f>"Q"&amp;INT((MONTH(SalesData[[#This Row],[Order Date]])+2)/3)&amp;"-"&amp;YEAR(SalesData[[#This Row],[Order Date]])</f>
        <v>Q1-2023</v>
      </c>
    </row>
    <row r="2015" spans="1:22" x14ac:dyDescent="0.35">
      <c r="A2015" t="s">
        <v>2156</v>
      </c>
      <c r="B2015" s="1">
        <v>44995</v>
      </c>
      <c r="C2015" t="s">
        <v>113</v>
      </c>
      <c r="D2015" t="s">
        <v>80</v>
      </c>
      <c r="E2015">
        <v>8982581738</v>
      </c>
      <c r="F2015" t="s">
        <v>107</v>
      </c>
      <c r="G2015" t="s">
        <v>15</v>
      </c>
      <c r="H2015" t="s">
        <v>11357</v>
      </c>
      <c r="I2015" t="s">
        <v>17</v>
      </c>
      <c r="J2015" t="s">
        <v>61</v>
      </c>
      <c r="K2015">
        <v>919.08</v>
      </c>
      <c r="L2015">
        <v>62.82</v>
      </c>
      <c r="M2015" t="s">
        <v>62</v>
      </c>
      <c r="N2015">
        <v>6.8350959655307506E-2</v>
      </c>
      <c r="O2015" t="s">
        <v>11355</v>
      </c>
      <c r="P2015" t="s">
        <v>11356</v>
      </c>
      <c r="R2015" t="s">
        <v>11353</v>
      </c>
      <c r="S2015">
        <f>IF(SalesData[[#This Row],[Return Status]]="Returned",1,0)</f>
        <v>0</v>
      </c>
      <c r="T2015">
        <v>2085.91</v>
      </c>
      <c r="U2015" s="2">
        <f>EOMONTH(SalesData[[#This Row],[Order Date]],0)</f>
        <v>45016</v>
      </c>
      <c r="V2015" s="9" t="str">
        <f>"Q"&amp;INT((MONTH(SalesData[[#This Row],[Order Date]])+2)/3)&amp;"-"&amp;YEAR(SalesData[[#This Row],[Order Date]])</f>
        <v>Q1-2023</v>
      </c>
    </row>
    <row r="2016" spans="1:22" x14ac:dyDescent="0.35">
      <c r="A2016" t="s">
        <v>2157</v>
      </c>
      <c r="B2016" s="1">
        <v>45012</v>
      </c>
      <c r="C2016" t="s">
        <v>205</v>
      </c>
      <c r="D2016" t="s">
        <v>46</v>
      </c>
      <c r="E2016">
        <v>6849603342</v>
      </c>
      <c r="F2016" t="s">
        <v>312</v>
      </c>
      <c r="G2016" t="s">
        <v>141</v>
      </c>
      <c r="H2016" t="s">
        <v>121</v>
      </c>
      <c r="I2016" t="s">
        <v>17</v>
      </c>
      <c r="J2016" t="s">
        <v>19</v>
      </c>
      <c r="K2016">
        <v>2053.46</v>
      </c>
      <c r="L2016">
        <v>411.55</v>
      </c>
      <c r="M2016" t="s">
        <v>19</v>
      </c>
      <c r="N2016">
        <v>0.20041783136754601</v>
      </c>
      <c r="O2016" t="s">
        <v>11351</v>
      </c>
      <c r="P2016" t="s">
        <v>11354</v>
      </c>
      <c r="R2016" t="s">
        <v>11353</v>
      </c>
      <c r="S2016">
        <f>IF(SalesData[[#This Row],[Return Status]]="Returned",1,0)</f>
        <v>0</v>
      </c>
      <c r="T2016">
        <v>2793.38</v>
      </c>
      <c r="U2016" s="2">
        <f>EOMONTH(SalesData[[#This Row],[Order Date]],0)</f>
        <v>45016</v>
      </c>
      <c r="V2016" s="9" t="str">
        <f>"Q"&amp;INT((MONTH(SalesData[[#This Row],[Order Date]])+2)/3)&amp;"-"&amp;YEAR(SalesData[[#This Row],[Order Date]])</f>
        <v>Q1-2023</v>
      </c>
    </row>
    <row r="2017" spans="1:22" x14ac:dyDescent="0.35">
      <c r="A2017" t="s">
        <v>2158</v>
      </c>
      <c r="B2017" s="1">
        <v>45007</v>
      </c>
      <c r="C2017" t="s">
        <v>113</v>
      </c>
      <c r="D2017" t="s">
        <v>80</v>
      </c>
      <c r="E2017">
        <v>7397181905</v>
      </c>
      <c r="F2017" t="s">
        <v>238</v>
      </c>
      <c r="G2017" t="s">
        <v>74</v>
      </c>
      <c r="H2017" t="s">
        <v>75</v>
      </c>
      <c r="I2017" t="s">
        <v>36</v>
      </c>
      <c r="J2017" t="s">
        <v>19</v>
      </c>
      <c r="K2017">
        <v>1101.7</v>
      </c>
      <c r="L2017">
        <v>140.6</v>
      </c>
      <c r="M2017" t="s">
        <v>19</v>
      </c>
      <c r="N2017">
        <v>0.12762094944177199</v>
      </c>
      <c r="O2017" t="s">
        <v>11351</v>
      </c>
      <c r="P2017" t="s">
        <v>11352</v>
      </c>
      <c r="R2017" t="s">
        <v>11353</v>
      </c>
      <c r="S2017">
        <f>IF(SalesData[[#This Row],[Return Status]]="Returned",1,0)</f>
        <v>0</v>
      </c>
      <c r="T2017">
        <v>2420.2800000000002</v>
      </c>
      <c r="U2017" s="2">
        <f>EOMONTH(SalesData[[#This Row],[Order Date]],0)</f>
        <v>45016</v>
      </c>
      <c r="V2017" s="9" t="str">
        <f>"Q"&amp;INT((MONTH(SalesData[[#This Row],[Order Date]])+2)/3)&amp;"-"&amp;YEAR(SalesData[[#This Row],[Order Date]])</f>
        <v>Q1-2023</v>
      </c>
    </row>
    <row r="2018" spans="1:22" x14ac:dyDescent="0.35">
      <c r="A2018" t="s">
        <v>2159</v>
      </c>
      <c r="B2018" s="1">
        <v>45006</v>
      </c>
      <c r="C2018" t="s">
        <v>21</v>
      </c>
      <c r="D2018" t="s">
        <v>99</v>
      </c>
      <c r="E2018">
        <v>3248773651</v>
      </c>
      <c r="F2018" t="s">
        <v>137</v>
      </c>
      <c r="G2018" t="s">
        <v>34</v>
      </c>
      <c r="H2018" t="s">
        <v>35</v>
      </c>
      <c r="I2018" t="s">
        <v>36</v>
      </c>
      <c r="J2018" t="s">
        <v>19</v>
      </c>
      <c r="K2018">
        <v>3776.38</v>
      </c>
      <c r="L2018">
        <v>195.94</v>
      </c>
      <c r="M2018" t="s">
        <v>19</v>
      </c>
      <c r="N2018">
        <v>5.1885668285500897E-2</v>
      </c>
      <c r="O2018" t="s">
        <v>11351</v>
      </c>
      <c r="P2018" t="s">
        <v>11356</v>
      </c>
      <c r="R2018" t="s">
        <v>11353</v>
      </c>
      <c r="S2018">
        <f>IF(SalesData[[#This Row],[Return Status]]="Returned",1,0)</f>
        <v>0</v>
      </c>
      <c r="U2018" s="2">
        <f>EOMONTH(SalesData[[#This Row],[Order Date]],0)</f>
        <v>45016</v>
      </c>
      <c r="V2018" s="9" t="str">
        <f>"Q"&amp;INT((MONTH(SalesData[[#This Row],[Order Date]])+2)/3)&amp;"-"&amp;YEAR(SalesData[[#This Row],[Order Date]])</f>
        <v>Q1-2023</v>
      </c>
    </row>
    <row r="2019" spans="1:22" x14ac:dyDescent="0.35">
      <c r="A2019" t="s">
        <v>2160</v>
      </c>
      <c r="B2019" s="1">
        <v>45005</v>
      </c>
      <c r="C2019" t="s">
        <v>71</v>
      </c>
      <c r="D2019" t="s">
        <v>99</v>
      </c>
      <c r="E2019">
        <v>9857268500</v>
      </c>
      <c r="F2019" t="s">
        <v>78</v>
      </c>
      <c r="G2019" t="s">
        <v>15</v>
      </c>
      <c r="H2019" t="s">
        <v>16</v>
      </c>
      <c r="I2019" t="s">
        <v>17</v>
      </c>
      <c r="J2019" t="s">
        <v>19</v>
      </c>
      <c r="K2019">
        <v>2550.4499999999998</v>
      </c>
      <c r="L2019">
        <v>566.85</v>
      </c>
      <c r="M2019" t="s">
        <v>19</v>
      </c>
      <c r="N2019">
        <v>0.222254896194789</v>
      </c>
      <c r="O2019" t="s">
        <v>11351</v>
      </c>
      <c r="P2019" t="s">
        <v>11354</v>
      </c>
      <c r="R2019" t="s">
        <v>11353</v>
      </c>
      <c r="S2019">
        <f>IF(SalesData[[#This Row],[Return Status]]="Returned",1,0)</f>
        <v>0</v>
      </c>
      <c r="T2019">
        <v>2085.91</v>
      </c>
      <c r="U2019" s="2">
        <f>EOMONTH(SalesData[[#This Row],[Order Date]],0)</f>
        <v>45016</v>
      </c>
      <c r="V2019" s="9" t="str">
        <f>"Q"&amp;INT((MONTH(SalesData[[#This Row],[Order Date]])+2)/3)&amp;"-"&amp;YEAR(SalesData[[#This Row],[Order Date]])</f>
        <v>Q1-2023</v>
      </c>
    </row>
    <row r="2020" spans="1:22" x14ac:dyDescent="0.35">
      <c r="A2020" t="s">
        <v>2161</v>
      </c>
      <c r="B2020" s="1">
        <v>44987</v>
      </c>
      <c r="C2020" t="s">
        <v>67</v>
      </c>
      <c r="D2020" t="s">
        <v>145</v>
      </c>
      <c r="E2020">
        <v>4505149048</v>
      </c>
      <c r="F2020" t="s">
        <v>185</v>
      </c>
      <c r="G2020" t="s">
        <v>164</v>
      </c>
      <c r="H2020" t="s">
        <v>165</v>
      </c>
      <c r="I2020" t="s">
        <v>36</v>
      </c>
      <c r="J2020" t="s">
        <v>62</v>
      </c>
      <c r="K2020">
        <v>1143.8900000000001</v>
      </c>
      <c r="L2020">
        <v>122.99</v>
      </c>
      <c r="M2020" t="s">
        <v>62</v>
      </c>
      <c r="N2020">
        <v>0.107519079631783</v>
      </c>
      <c r="O2020" t="s">
        <v>11351</v>
      </c>
      <c r="P2020" t="s">
        <v>11352</v>
      </c>
      <c r="R2020" t="s">
        <v>11353</v>
      </c>
      <c r="S2020">
        <f>IF(SalesData[[#This Row],[Return Status]]="Returned",1,0)</f>
        <v>0</v>
      </c>
      <c r="U2020" s="2">
        <f>EOMONTH(SalesData[[#This Row],[Order Date]],0)</f>
        <v>45016</v>
      </c>
      <c r="V2020" s="9" t="str">
        <f>"Q"&amp;INT((MONTH(SalesData[[#This Row],[Order Date]])+2)/3)&amp;"-"&amp;YEAR(SalesData[[#This Row],[Order Date]])</f>
        <v>Q1-2023</v>
      </c>
    </row>
    <row r="2021" spans="1:22" x14ac:dyDescent="0.35">
      <c r="A2021" t="s">
        <v>2162</v>
      </c>
      <c r="B2021" s="1">
        <v>45000</v>
      </c>
      <c r="C2021" t="s">
        <v>325</v>
      </c>
      <c r="D2021" t="s">
        <v>39</v>
      </c>
      <c r="E2021">
        <v>9977222264</v>
      </c>
      <c r="F2021" t="s">
        <v>222</v>
      </c>
      <c r="G2021" t="s">
        <v>164</v>
      </c>
      <c r="H2021" t="s">
        <v>165</v>
      </c>
      <c r="I2021" t="s">
        <v>36</v>
      </c>
      <c r="J2021" t="s">
        <v>62</v>
      </c>
      <c r="K2021">
        <v>72.180000000000007</v>
      </c>
      <c r="L2021">
        <v>11.85</v>
      </c>
      <c r="M2021" t="s">
        <v>62</v>
      </c>
      <c r="N2021">
        <v>0.16417290108063201</v>
      </c>
      <c r="O2021" t="s">
        <v>11361</v>
      </c>
      <c r="P2021" t="s">
        <v>11352</v>
      </c>
      <c r="Q2021" t="s">
        <v>11376</v>
      </c>
      <c r="R2021" t="s">
        <v>11360</v>
      </c>
      <c r="S2021">
        <f>IF(SalesData[[#This Row],[Return Status]]="Returned",1,0)</f>
        <v>1</v>
      </c>
      <c r="U2021" s="2">
        <f>EOMONTH(SalesData[[#This Row],[Order Date]],0)</f>
        <v>45016</v>
      </c>
      <c r="V2021" s="9" t="str">
        <f>"Q"&amp;INT((MONTH(SalesData[[#This Row],[Order Date]])+2)/3)&amp;"-"&amp;YEAR(SalesData[[#This Row],[Order Date]])</f>
        <v>Q1-2023</v>
      </c>
    </row>
    <row r="2022" spans="1:22" x14ac:dyDescent="0.35">
      <c r="A2022" t="s">
        <v>2163</v>
      </c>
      <c r="B2022" s="1">
        <v>44988</v>
      </c>
      <c r="C2022" t="s">
        <v>124</v>
      </c>
      <c r="D2022" t="s">
        <v>39</v>
      </c>
      <c r="E2022">
        <v>6938051453</v>
      </c>
      <c r="F2022" t="s">
        <v>129</v>
      </c>
      <c r="G2022" t="s">
        <v>505</v>
      </c>
      <c r="H2022" t="s">
        <v>55</v>
      </c>
      <c r="I2022" t="s">
        <v>31</v>
      </c>
      <c r="J2022" t="s">
        <v>19</v>
      </c>
      <c r="K2022">
        <v>2588.29</v>
      </c>
      <c r="L2022">
        <v>687.56</v>
      </c>
      <c r="M2022" t="s">
        <v>19</v>
      </c>
      <c r="N2022">
        <v>0.265642567100286</v>
      </c>
      <c r="O2022" t="s">
        <v>11351</v>
      </c>
      <c r="P2022" t="s">
        <v>11354</v>
      </c>
      <c r="R2022" t="s">
        <v>11353</v>
      </c>
      <c r="S2022">
        <f>IF(SalesData[[#This Row],[Return Status]]="Returned",1,0)</f>
        <v>0</v>
      </c>
      <c r="T2022">
        <v>130.44</v>
      </c>
      <c r="U2022" s="2">
        <f>EOMONTH(SalesData[[#This Row],[Order Date]],0)</f>
        <v>45016</v>
      </c>
      <c r="V2022" s="9" t="str">
        <f>"Q"&amp;INT((MONTH(SalesData[[#This Row],[Order Date]])+2)/3)&amp;"-"&amp;YEAR(SalesData[[#This Row],[Order Date]])</f>
        <v>Q1-2023</v>
      </c>
    </row>
    <row r="2023" spans="1:22" x14ac:dyDescent="0.35">
      <c r="A2023" t="s">
        <v>2164</v>
      </c>
      <c r="B2023" s="1">
        <v>45010</v>
      </c>
      <c r="C2023" t="s">
        <v>26</v>
      </c>
      <c r="D2023" t="s">
        <v>13</v>
      </c>
      <c r="E2023">
        <v>5585939224</v>
      </c>
      <c r="F2023" t="s">
        <v>357</v>
      </c>
      <c r="G2023" t="s">
        <v>164</v>
      </c>
      <c r="H2023" t="s">
        <v>165</v>
      </c>
      <c r="I2023" t="s">
        <v>36</v>
      </c>
      <c r="J2023" t="s">
        <v>65</v>
      </c>
      <c r="K2023">
        <v>923.86</v>
      </c>
      <c r="L2023">
        <v>51.64</v>
      </c>
      <c r="M2023" t="s">
        <v>65</v>
      </c>
      <c r="N2023">
        <v>5.5895914965471E-2</v>
      </c>
      <c r="O2023" t="s">
        <v>11355</v>
      </c>
      <c r="P2023" t="s">
        <v>11356</v>
      </c>
      <c r="Q2023" t="s">
        <v>11366</v>
      </c>
      <c r="R2023" t="s">
        <v>11360</v>
      </c>
      <c r="S2023">
        <f>IF(SalesData[[#This Row],[Return Status]]="Returned",1,0)</f>
        <v>1</v>
      </c>
      <c r="U2023" s="2">
        <f>EOMONTH(SalesData[[#This Row],[Order Date]],0)</f>
        <v>45016</v>
      </c>
      <c r="V2023" s="9" t="str">
        <f>"Q"&amp;INT((MONTH(SalesData[[#This Row],[Order Date]])+2)/3)&amp;"-"&amp;YEAR(SalesData[[#This Row],[Order Date]])</f>
        <v>Q1-2023</v>
      </c>
    </row>
    <row r="2024" spans="1:22" x14ac:dyDescent="0.35">
      <c r="A2024" t="s">
        <v>2165</v>
      </c>
      <c r="B2024" s="1">
        <v>45001</v>
      </c>
      <c r="C2024" t="s">
        <v>144</v>
      </c>
      <c r="D2024" t="s">
        <v>27</v>
      </c>
      <c r="E2024">
        <v>1769933038</v>
      </c>
      <c r="F2024" t="s">
        <v>154</v>
      </c>
      <c r="G2024" t="s">
        <v>29</v>
      </c>
      <c r="H2024" t="s">
        <v>30</v>
      </c>
      <c r="I2024" t="s">
        <v>31</v>
      </c>
      <c r="J2024" t="s">
        <v>62</v>
      </c>
      <c r="K2024">
        <v>2418.4899999999998</v>
      </c>
      <c r="L2024">
        <v>300.60000000000002</v>
      </c>
      <c r="M2024" t="s">
        <v>62</v>
      </c>
      <c r="N2024">
        <v>0.124292430400787</v>
      </c>
      <c r="O2024" t="s">
        <v>11351</v>
      </c>
      <c r="P2024" t="s">
        <v>11352</v>
      </c>
      <c r="R2024" t="s">
        <v>11353</v>
      </c>
      <c r="S2024">
        <f>IF(SalesData[[#This Row],[Return Status]]="Returned",1,0)</f>
        <v>0</v>
      </c>
      <c r="T2024">
        <v>2788.38</v>
      </c>
      <c r="U2024" s="2">
        <f>EOMONTH(SalesData[[#This Row],[Order Date]],0)</f>
        <v>45016</v>
      </c>
      <c r="V2024" s="9" t="str">
        <f>"Q"&amp;INT((MONTH(SalesData[[#This Row],[Order Date]])+2)/3)&amp;"-"&amp;YEAR(SalesData[[#This Row],[Order Date]])</f>
        <v>Q1-2023</v>
      </c>
    </row>
    <row r="2025" spans="1:22" x14ac:dyDescent="0.35">
      <c r="A2025" t="s">
        <v>2166</v>
      </c>
      <c r="B2025" s="1">
        <v>45015</v>
      </c>
      <c r="C2025" t="s">
        <v>12</v>
      </c>
      <c r="D2025" t="s">
        <v>99</v>
      </c>
      <c r="E2025">
        <v>6112874081</v>
      </c>
      <c r="F2025" t="s">
        <v>58</v>
      </c>
      <c r="G2025" t="s">
        <v>59</v>
      </c>
      <c r="H2025" t="s">
        <v>60</v>
      </c>
      <c r="I2025" t="s">
        <v>31</v>
      </c>
      <c r="J2025" t="s">
        <v>65</v>
      </c>
      <c r="K2025">
        <v>4167.4399999999996</v>
      </c>
      <c r="L2025">
        <v>288.48</v>
      </c>
      <c r="M2025" t="s">
        <v>65</v>
      </c>
      <c r="N2025">
        <v>6.9222352331407305E-2</v>
      </c>
      <c r="O2025" t="s">
        <v>11351</v>
      </c>
      <c r="P2025" t="s">
        <v>11356</v>
      </c>
      <c r="R2025" t="s">
        <v>11353</v>
      </c>
      <c r="S2025">
        <f>IF(SalesData[[#This Row],[Return Status]]="Returned",1,0)</f>
        <v>0</v>
      </c>
      <c r="T2025">
        <v>2183.56</v>
      </c>
      <c r="U2025" s="2">
        <f>EOMONTH(SalesData[[#This Row],[Order Date]],0)</f>
        <v>45016</v>
      </c>
      <c r="V2025" s="9" t="str">
        <f>"Q"&amp;INT((MONTH(SalesData[[#This Row],[Order Date]])+2)/3)&amp;"-"&amp;YEAR(SalesData[[#This Row],[Order Date]])</f>
        <v>Q1-2023</v>
      </c>
    </row>
    <row r="2026" spans="1:22" x14ac:dyDescent="0.35">
      <c r="A2026" t="s">
        <v>2167</v>
      </c>
      <c r="B2026" s="1">
        <v>45007</v>
      </c>
      <c r="C2026" t="s">
        <v>325</v>
      </c>
      <c r="D2026" t="s">
        <v>99</v>
      </c>
      <c r="E2026">
        <v>284052185</v>
      </c>
      <c r="F2026" t="s">
        <v>28</v>
      </c>
      <c r="G2026" t="s">
        <v>29</v>
      </c>
      <c r="H2026" t="s">
        <v>30</v>
      </c>
      <c r="I2026" t="s">
        <v>31</v>
      </c>
      <c r="J2026" t="s">
        <v>19</v>
      </c>
      <c r="K2026">
        <v>3725.35</v>
      </c>
      <c r="L2026">
        <v>686.05</v>
      </c>
      <c r="M2026" t="s">
        <v>19</v>
      </c>
      <c r="N2026">
        <v>0.18415719328385299</v>
      </c>
      <c r="O2026" t="s">
        <v>11351</v>
      </c>
      <c r="P2026" t="s">
        <v>11352</v>
      </c>
      <c r="R2026" t="s">
        <v>11353</v>
      </c>
      <c r="S2026">
        <f>IF(SalesData[[#This Row],[Return Status]]="Returned",1,0)</f>
        <v>0</v>
      </c>
      <c r="T2026">
        <v>2788.38</v>
      </c>
      <c r="U2026" s="2">
        <f>EOMONTH(SalesData[[#This Row],[Order Date]],0)</f>
        <v>45016</v>
      </c>
      <c r="V2026" s="9" t="str">
        <f>"Q"&amp;INT((MONTH(SalesData[[#This Row],[Order Date]])+2)/3)&amp;"-"&amp;YEAR(SalesData[[#This Row],[Order Date]])</f>
        <v>Q1-2023</v>
      </c>
    </row>
    <row r="2027" spans="1:22" x14ac:dyDescent="0.35">
      <c r="A2027" t="s">
        <v>2168</v>
      </c>
      <c r="B2027" s="1">
        <v>44998</v>
      </c>
      <c r="C2027" t="s">
        <v>92</v>
      </c>
      <c r="D2027" t="s">
        <v>80</v>
      </c>
      <c r="E2027">
        <v>5498184409</v>
      </c>
      <c r="F2027" t="s">
        <v>357</v>
      </c>
      <c r="G2027" t="s">
        <v>164</v>
      </c>
      <c r="H2027" t="s">
        <v>165</v>
      </c>
      <c r="I2027" t="s">
        <v>36</v>
      </c>
      <c r="J2027" t="s">
        <v>62</v>
      </c>
      <c r="K2027">
        <v>4524.2700000000004</v>
      </c>
      <c r="L2027">
        <v>919.31</v>
      </c>
      <c r="M2027" t="s">
        <v>62</v>
      </c>
      <c r="N2027">
        <v>0.20319521160319801</v>
      </c>
      <c r="O2027" t="s">
        <v>11351</v>
      </c>
      <c r="P2027" t="s">
        <v>11354</v>
      </c>
      <c r="R2027" t="s">
        <v>11353</v>
      </c>
      <c r="S2027">
        <f>IF(SalesData[[#This Row],[Return Status]]="Returned",1,0)</f>
        <v>0</v>
      </c>
      <c r="U2027" s="2">
        <f>EOMONTH(SalesData[[#This Row],[Order Date]],0)</f>
        <v>45016</v>
      </c>
      <c r="V2027" s="9" t="str">
        <f>"Q"&amp;INT((MONTH(SalesData[[#This Row],[Order Date]])+2)/3)&amp;"-"&amp;YEAR(SalesData[[#This Row],[Order Date]])</f>
        <v>Q1-2023</v>
      </c>
    </row>
    <row r="2028" spans="1:22" x14ac:dyDescent="0.35">
      <c r="A2028" t="s">
        <v>2169</v>
      </c>
      <c r="B2028" s="1">
        <v>44998</v>
      </c>
      <c r="C2028" t="s">
        <v>113</v>
      </c>
      <c r="D2028" t="s">
        <v>80</v>
      </c>
      <c r="E2028">
        <v>6230056094</v>
      </c>
      <c r="F2028" t="s">
        <v>47</v>
      </c>
      <c r="G2028" t="s">
        <v>23</v>
      </c>
      <c r="H2028" t="s">
        <v>24</v>
      </c>
      <c r="I2028" t="s">
        <v>17</v>
      </c>
      <c r="J2028" t="s">
        <v>18</v>
      </c>
      <c r="K2028">
        <v>4203.47</v>
      </c>
      <c r="L2028">
        <v>1156.46</v>
      </c>
      <c r="M2028" t="s">
        <v>19</v>
      </c>
      <c r="N2028">
        <v>0.27512031726169101</v>
      </c>
      <c r="O2028" t="s">
        <v>11351</v>
      </c>
      <c r="P2028" t="s">
        <v>11354</v>
      </c>
      <c r="R2028" t="s">
        <v>11353</v>
      </c>
      <c r="S2028">
        <f>IF(SalesData[[#This Row],[Return Status]]="Returned",1,0)</f>
        <v>0</v>
      </c>
      <c r="T2028">
        <v>2821.33</v>
      </c>
      <c r="U2028" s="2">
        <f>EOMONTH(SalesData[[#This Row],[Order Date]],0)</f>
        <v>45016</v>
      </c>
      <c r="V2028" s="9" t="str">
        <f>"Q"&amp;INT((MONTH(SalesData[[#This Row],[Order Date]])+2)/3)&amp;"-"&amp;YEAR(SalesData[[#This Row],[Order Date]])</f>
        <v>Q1-2023</v>
      </c>
    </row>
    <row r="2029" spans="1:22" x14ac:dyDescent="0.35">
      <c r="A2029" t="s">
        <v>2170</v>
      </c>
      <c r="B2029" s="1">
        <v>45002</v>
      </c>
      <c r="C2029" t="s">
        <v>188</v>
      </c>
      <c r="D2029" t="s">
        <v>80</v>
      </c>
      <c r="E2029">
        <v>505908557</v>
      </c>
      <c r="F2029" t="s">
        <v>170</v>
      </c>
      <c r="G2029" t="s">
        <v>69</v>
      </c>
      <c r="H2029" t="s">
        <v>11357</v>
      </c>
      <c r="I2029" t="s">
        <v>31</v>
      </c>
      <c r="J2029" t="s">
        <v>61</v>
      </c>
      <c r="K2029">
        <v>2873.21</v>
      </c>
      <c r="L2029">
        <v>836.65</v>
      </c>
      <c r="M2029" t="s">
        <v>62</v>
      </c>
      <c r="N2029">
        <v>0.29118999307394899</v>
      </c>
      <c r="O2029" t="s">
        <v>11351</v>
      </c>
      <c r="P2029" t="s">
        <v>11354</v>
      </c>
      <c r="R2029" t="s">
        <v>11353</v>
      </c>
      <c r="S2029">
        <f>IF(SalesData[[#This Row],[Return Status]]="Returned",1,0)</f>
        <v>0</v>
      </c>
      <c r="T2029">
        <v>2081.52</v>
      </c>
      <c r="U2029" s="2">
        <f>EOMONTH(SalesData[[#This Row],[Order Date]],0)</f>
        <v>45016</v>
      </c>
      <c r="V2029" s="9" t="str">
        <f>"Q"&amp;INT((MONTH(SalesData[[#This Row],[Order Date]])+2)/3)&amp;"-"&amp;YEAR(SalesData[[#This Row],[Order Date]])</f>
        <v>Q1-2023</v>
      </c>
    </row>
    <row r="2030" spans="1:22" x14ac:dyDescent="0.35">
      <c r="A2030" t="s">
        <v>2171</v>
      </c>
      <c r="B2030" s="1">
        <v>44998</v>
      </c>
      <c r="C2030" t="s">
        <v>113</v>
      </c>
      <c r="D2030" t="s">
        <v>46</v>
      </c>
      <c r="E2030">
        <v>3521960910</v>
      </c>
      <c r="F2030" t="s">
        <v>154</v>
      </c>
      <c r="G2030" t="s">
        <v>29</v>
      </c>
      <c r="H2030" t="s">
        <v>30</v>
      </c>
      <c r="I2030" t="s">
        <v>31</v>
      </c>
      <c r="J2030" t="s">
        <v>42</v>
      </c>
      <c r="K2030">
        <v>4548.2299999999996</v>
      </c>
      <c r="L2030">
        <v>1081.1500000000001</v>
      </c>
      <c r="M2030" t="s">
        <v>43</v>
      </c>
      <c r="N2030">
        <v>0.23770785558338101</v>
      </c>
      <c r="O2030" t="s">
        <v>11351</v>
      </c>
      <c r="P2030" t="s">
        <v>11354</v>
      </c>
      <c r="R2030" t="s">
        <v>11353</v>
      </c>
      <c r="S2030">
        <f>IF(SalesData[[#This Row],[Return Status]]="Returned",1,0)</f>
        <v>0</v>
      </c>
      <c r="T2030">
        <v>2788.38</v>
      </c>
      <c r="U2030" s="2">
        <f>EOMONTH(SalesData[[#This Row],[Order Date]],0)</f>
        <v>45016</v>
      </c>
      <c r="V2030" s="9" t="str">
        <f>"Q"&amp;INT((MONTH(SalesData[[#This Row],[Order Date]])+2)/3)&amp;"-"&amp;YEAR(SalesData[[#This Row],[Order Date]])</f>
        <v>Q1-2023</v>
      </c>
    </row>
    <row r="2031" spans="1:22" x14ac:dyDescent="0.35">
      <c r="A2031" t="s">
        <v>2172</v>
      </c>
      <c r="B2031" s="1">
        <v>44997</v>
      </c>
      <c r="C2031" t="s">
        <v>139</v>
      </c>
      <c r="D2031" t="s">
        <v>46</v>
      </c>
      <c r="E2031">
        <v>2662377381</v>
      </c>
      <c r="F2031" t="s">
        <v>312</v>
      </c>
      <c r="G2031" t="s">
        <v>141</v>
      </c>
      <c r="H2031" t="s">
        <v>121</v>
      </c>
      <c r="I2031" t="s">
        <v>17</v>
      </c>
      <c r="J2031" t="s">
        <v>65</v>
      </c>
      <c r="K2031">
        <v>506.74</v>
      </c>
      <c r="L2031">
        <v>51.21</v>
      </c>
      <c r="M2031" t="s">
        <v>65</v>
      </c>
      <c r="N2031">
        <v>0.101057741642657</v>
      </c>
      <c r="O2031" t="s">
        <v>11355</v>
      </c>
      <c r="P2031" t="s">
        <v>11352</v>
      </c>
      <c r="R2031" t="s">
        <v>11353</v>
      </c>
      <c r="S2031">
        <f>IF(SalesData[[#This Row],[Return Status]]="Returned",1,0)</f>
        <v>0</v>
      </c>
      <c r="T2031">
        <v>2793.38</v>
      </c>
      <c r="U2031" s="2">
        <f>EOMONTH(SalesData[[#This Row],[Order Date]],0)</f>
        <v>45016</v>
      </c>
      <c r="V2031" s="9" t="str">
        <f>"Q"&amp;INT((MONTH(SalesData[[#This Row],[Order Date]])+2)/3)&amp;"-"&amp;YEAR(SalesData[[#This Row],[Order Date]])</f>
        <v>Q1-2023</v>
      </c>
    </row>
    <row r="2032" spans="1:22" x14ac:dyDescent="0.35">
      <c r="A2032" t="s">
        <v>2173</v>
      </c>
      <c r="B2032" s="1">
        <v>44986</v>
      </c>
      <c r="C2032" t="s">
        <v>21</v>
      </c>
      <c r="D2032" t="s">
        <v>145</v>
      </c>
      <c r="E2032">
        <v>8742565686</v>
      </c>
      <c r="F2032" t="s">
        <v>387</v>
      </c>
      <c r="G2032" t="s">
        <v>89</v>
      </c>
      <c r="H2032" t="s">
        <v>90</v>
      </c>
      <c r="I2032" t="s">
        <v>31</v>
      </c>
      <c r="J2032" t="s">
        <v>62</v>
      </c>
      <c r="K2032">
        <v>176.24</v>
      </c>
      <c r="L2032">
        <v>39.340000000000003</v>
      </c>
      <c r="M2032" t="s">
        <v>62</v>
      </c>
      <c r="N2032">
        <v>0.223218338629142</v>
      </c>
      <c r="O2032" t="s">
        <v>11361</v>
      </c>
      <c r="P2032" t="s">
        <v>11354</v>
      </c>
      <c r="R2032" t="s">
        <v>11353</v>
      </c>
      <c r="S2032">
        <f>IF(SalesData[[#This Row],[Return Status]]="Returned",1,0)</f>
        <v>0</v>
      </c>
      <c r="T2032">
        <v>207.68</v>
      </c>
      <c r="U2032" s="2">
        <f>EOMONTH(SalesData[[#This Row],[Order Date]],0)</f>
        <v>45016</v>
      </c>
      <c r="V2032" s="9" t="str">
        <f>"Q"&amp;INT((MONTH(SalesData[[#This Row],[Order Date]])+2)/3)&amp;"-"&amp;YEAR(SalesData[[#This Row],[Order Date]])</f>
        <v>Q1-2023</v>
      </c>
    </row>
    <row r="2033" spans="1:22" x14ac:dyDescent="0.35">
      <c r="A2033" t="s">
        <v>2174</v>
      </c>
      <c r="B2033" s="1">
        <v>44996</v>
      </c>
      <c r="C2033" t="s">
        <v>87</v>
      </c>
      <c r="D2033" t="s">
        <v>46</v>
      </c>
      <c r="E2033">
        <v>1543857818</v>
      </c>
      <c r="F2033" t="s">
        <v>40</v>
      </c>
      <c r="G2033" t="s">
        <v>69</v>
      </c>
      <c r="H2033" t="s">
        <v>41</v>
      </c>
      <c r="I2033" t="s">
        <v>31</v>
      </c>
      <c r="J2033" t="s">
        <v>65</v>
      </c>
      <c r="K2033">
        <v>3103.73</v>
      </c>
      <c r="L2033">
        <v>699.82</v>
      </c>
      <c r="M2033" t="s">
        <v>65</v>
      </c>
      <c r="N2033">
        <v>0.22547708724663601</v>
      </c>
      <c r="O2033" t="s">
        <v>11351</v>
      </c>
      <c r="P2033" t="s">
        <v>11354</v>
      </c>
      <c r="R2033" t="s">
        <v>11353</v>
      </c>
      <c r="S2033">
        <f>IF(SalesData[[#This Row],[Return Status]]="Returned",1,0)</f>
        <v>0</v>
      </c>
      <c r="T2033">
        <v>2081.52</v>
      </c>
      <c r="U2033" s="2">
        <f>EOMONTH(SalesData[[#This Row],[Order Date]],0)</f>
        <v>45016</v>
      </c>
      <c r="V2033" s="9" t="str">
        <f>"Q"&amp;INT((MONTH(SalesData[[#This Row],[Order Date]])+2)/3)&amp;"-"&amp;YEAR(SalesData[[#This Row],[Order Date]])</f>
        <v>Q1-2023</v>
      </c>
    </row>
    <row r="2034" spans="1:22" x14ac:dyDescent="0.35">
      <c r="A2034" t="s">
        <v>2175</v>
      </c>
      <c r="B2034" s="1">
        <v>45011</v>
      </c>
      <c r="C2034" t="s">
        <v>111</v>
      </c>
      <c r="D2034" t="s">
        <v>80</v>
      </c>
      <c r="E2034">
        <v>1995417100</v>
      </c>
      <c r="F2034" t="s">
        <v>127</v>
      </c>
      <c r="G2034" t="s">
        <v>29</v>
      </c>
      <c r="H2034" t="s">
        <v>30</v>
      </c>
      <c r="I2034" t="s">
        <v>31</v>
      </c>
      <c r="J2034" t="s">
        <v>62</v>
      </c>
      <c r="K2034">
        <v>2152.42</v>
      </c>
      <c r="L2034">
        <v>386.12</v>
      </c>
      <c r="M2034" t="s">
        <v>62</v>
      </c>
      <c r="N2034">
        <v>0.179388780999991</v>
      </c>
      <c r="O2034" t="s">
        <v>11351</v>
      </c>
      <c r="P2034" t="s">
        <v>11352</v>
      </c>
      <c r="R2034" t="s">
        <v>11353</v>
      </c>
      <c r="S2034">
        <f>IF(SalesData[[#This Row],[Return Status]]="Returned",1,0)</f>
        <v>0</v>
      </c>
      <c r="T2034">
        <v>2788.38</v>
      </c>
      <c r="U2034" s="2">
        <f>EOMONTH(SalesData[[#This Row],[Order Date]],0)</f>
        <v>45016</v>
      </c>
      <c r="V2034" s="9" t="str">
        <f>"Q"&amp;INT((MONTH(SalesData[[#This Row],[Order Date]])+2)/3)&amp;"-"&amp;YEAR(SalesData[[#This Row],[Order Date]])</f>
        <v>Q1-2023</v>
      </c>
    </row>
    <row r="2035" spans="1:22" x14ac:dyDescent="0.35">
      <c r="A2035" t="s">
        <v>2176</v>
      </c>
      <c r="B2035" s="1">
        <v>45002</v>
      </c>
      <c r="C2035" t="s">
        <v>144</v>
      </c>
      <c r="D2035" t="s">
        <v>39</v>
      </c>
      <c r="E2035">
        <v>6659959902</v>
      </c>
      <c r="F2035" t="s">
        <v>238</v>
      </c>
      <c r="G2035" t="s">
        <v>74</v>
      </c>
      <c r="H2035" t="s">
        <v>75</v>
      </c>
      <c r="I2035" t="s">
        <v>36</v>
      </c>
      <c r="J2035" t="s">
        <v>18</v>
      </c>
      <c r="K2035">
        <v>1180.3</v>
      </c>
      <c r="L2035">
        <v>291.02999999999997</v>
      </c>
      <c r="M2035" t="s">
        <v>19</v>
      </c>
      <c r="N2035">
        <v>0.24657290519359501</v>
      </c>
      <c r="O2035" t="s">
        <v>11351</v>
      </c>
      <c r="P2035" t="s">
        <v>11354</v>
      </c>
      <c r="R2035" t="s">
        <v>11353</v>
      </c>
      <c r="S2035">
        <f>IF(SalesData[[#This Row],[Return Status]]="Returned",1,0)</f>
        <v>0</v>
      </c>
      <c r="T2035">
        <v>2420.2800000000002</v>
      </c>
      <c r="U2035" s="2">
        <f>EOMONTH(SalesData[[#This Row],[Order Date]],0)</f>
        <v>45016</v>
      </c>
      <c r="V2035" s="9" t="str">
        <f>"Q"&amp;INT((MONTH(SalesData[[#This Row],[Order Date]])+2)/3)&amp;"-"&amp;YEAR(SalesData[[#This Row],[Order Date]])</f>
        <v>Q1-2023</v>
      </c>
    </row>
    <row r="2036" spans="1:22" x14ac:dyDescent="0.35">
      <c r="A2036" t="s">
        <v>2177</v>
      </c>
      <c r="B2036" s="1">
        <v>44994</v>
      </c>
      <c r="C2036" t="s">
        <v>188</v>
      </c>
      <c r="D2036" t="s">
        <v>13</v>
      </c>
      <c r="E2036">
        <v>8614628836</v>
      </c>
      <c r="F2036" t="s">
        <v>78</v>
      </c>
      <c r="G2036" t="s">
        <v>15</v>
      </c>
      <c r="H2036" t="s">
        <v>16</v>
      </c>
      <c r="I2036" t="s">
        <v>17</v>
      </c>
      <c r="J2036" t="s">
        <v>19</v>
      </c>
      <c r="K2036">
        <v>1019.8</v>
      </c>
      <c r="L2036">
        <v>211.84</v>
      </c>
      <c r="M2036" t="s">
        <v>19</v>
      </c>
      <c r="N2036">
        <v>0.207727005295156</v>
      </c>
      <c r="O2036" t="s">
        <v>11351</v>
      </c>
      <c r="P2036" t="s">
        <v>11354</v>
      </c>
      <c r="Q2036" t="s">
        <v>11365</v>
      </c>
      <c r="R2036" t="s">
        <v>11360</v>
      </c>
      <c r="S2036">
        <f>IF(SalesData[[#This Row],[Return Status]]="Returned",1,0)</f>
        <v>1</v>
      </c>
      <c r="T2036">
        <v>2085.91</v>
      </c>
      <c r="U2036" s="2">
        <f>EOMONTH(SalesData[[#This Row],[Order Date]],0)</f>
        <v>45016</v>
      </c>
      <c r="V2036" s="9" t="str">
        <f>"Q"&amp;INT((MONTH(SalesData[[#This Row],[Order Date]])+2)/3)&amp;"-"&amp;YEAR(SalesData[[#This Row],[Order Date]])</f>
        <v>Q1-2023</v>
      </c>
    </row>
    <row r="2037" spans="1:22" x14ac:dyDescent="0.35">
      <c r="A2037" t="s">
        <v>2178</v>
      </c>
      <c r="B2037" s="1">
        <v>44995</v>
      </c>
      <c r="C2037" t="s">
        <v>188</v>
      </c>
      <c r="D2037" t="s">
        <v>46</v>
      </c>
      <c r="E2037">
        <v>2784734479</v>
      </c>
      <c r="F2037" t="s">
        <v>83</v>
      </c>
      <c r="G2037" t="s">
        <v>84</v>
      </c>
      <c r="H2037" t="s">
        <v>85</v>
      </c>
      <c r="I2037" t="s">
        <v>31</v>
      </c>
      <c r="J2037" t="s">
        <v>62</v>
      </c>
      <c r="K2037">
        <v>2423.2800000000002</v>
      </c>
      <c r="L2037">
        <v>321.5</v>
      </c>
      <c r="M2037" t="s">
        <v>62</v>
      </c>
      <c r="N2037">
        <v>0.13267142055396</v>
      </c>
      <c r="O2037" t="s">
        <v>11351</v>
      </c>
      <c r="P2037" t="s">
        <v>11352</v>
      </c>
      <c r="R2037" t="s">
        <v>11353</v>
      </c>
      <c r="S2037">
        <f>IF(SalesData[[#This Row],[Return Status]]="Returned",1,0)</f>
        <v>0</v>
      </c>
      <c r="T2037">
        <v>847.14</v>
      </c>
      <c r="U2037" s="2">
        <f>EOMONTH(SalesData[[#This Row],[Order Date]],0)</f>
        <v>45016</v>
      </c>
      <c r="V2037" s="9" t="str">
        <f>"Q"&amp;INT((MONTH(SalesData[[#This Row],[Order Date]])+2)/3)&amp;"-"&amp;YEAR(SalesData[[#This Row],[Order Date]])</f>
        <v>Q1-2023</v>
      </c>
    </row>
    <row r="2038" spans="1:22" x14ac:dyDescent="0.35">
      <c r="A2038" t="s">
        <v>2179</v>
      </c>
      <c r="B2038" s="1">
        <v>45013</v>
      </c>
      <c r="C2038" t="s">
        <v>162</v>
      </c>
      <c r="D2038" t="s">
        <v>72</v>
      </c>
      <c r="E2038">
        <v>3135740874</v>
      </c>
      <c r="F2038" t="s">
        <v>140</v>
      </c>
      <c r="G2038" t="s">
        <v>141</v>
      </c>
      <c r="H2038" t="s">
        <v>121</v>
      </c>
      <c r="I2038" t="s">
        <v>17</v>
      </c>
      <c r="J2038" t="s">
        <v>62</v>
      </c>
      <c r="K2038">
        <v>774.38</v>
      </c>
      <c r="L2038">
        <v>154.63</v>
      </c>
      <c r="M2038" t="s">
        <v>62</v>
      </c>
      <c r="N2038">
        <v>0.199682326506366</v>
      </c>
      <c r="O2038" t="s">
        <v>11355</v>
      </c>
      <c r="P2038" t="s">
        <v>11352</v>
      </c>
      <c r="Q2038" t="s">
        <v>11373</v>
      </c>
      <c r="R2038" t="s">
        <v>11360</v>
      </c>
      <c r="S2038">
        <f>IF(SalesData[[#This Row],[Return Status]]="Returned",1,0)</f>
        <v>1</v>
      </c>
      <c r="T2038">
        <v>2793.38</v>
      </c>
      <c r="U2038" s="2">
        <f>EOMONTH(SalesData[[#This Row],[Order Date]],0)</f>
        <v>45016</v>
      </c>
      <c r="V2038" s="9" t="str">
        <f>"Q"&amp;INT((MONTH(SalesData[[#This Row],[Order Date]])+2)/3)&amp;"-"&amp;YEAR(SalesData[[#This Row],[Order Date]])</f>
        <v>Q1-2023</v>
      </c>
    </row>
    <row r="2039" spans="1:22" x14ac:dyDescent="0.35">
      <c r="A2039" t="s">
        <v>2180</v>
      </c>
      <c r="B2039" s="1">
        <v>45005</v>
      </c>
      <c r="C2039" t="s">
        <v>113</v>
      </c>
      <c r="D2039" t="s">
        <v>46</v>
      </c>
      <c r="E2039">
        <v>6183442511</v>
      </c>
      <c r="F2039" t="s">
        <v>50</v>
      </c>
      <c r="G2039" t="s">
        <v>34</v>
      </c>
      <c r="H2039" t="s">
        <v>35</v>
      </c>
      <c r="I2039" t="s">
        <v>36</v>
      </c>
      <c r="J2039" t="s">
        <v>62</v>
      </c>
      <c r="K2039">
        <v>2933.44</v>
      </c>
      <c r="L2039">
        <v>839.72</v>
      </c>
      <c r="M2039" t="s">
        <v>62</v>
      </c>
      <c r="N2039">
        <v>0.28625777244463801</v>
      </c>
      <c r="O2039" t="s">
        <v>11351</v>
      </c>
      <c r="P2039" t="s">
        <v>11354</v>
      </c>
      <c r="R2039" t="s">
        <v>11353</v>
      </c>
      <c r="S2039">
        <f>IF(SalesData[[#This Row],[Return Status]]="Returned",1,0)</f>
        <v>0</v>
      </c>
      <c r="U2039" s="2">
        <f>EOMONTH(SalesData[[#This Row],[Order Date]],0)</f>
        <v>45016</v>
      </c>
      <c r="V2039" s="9" t="str">
        <f>"Q"&amp;INT((MONTH(SalesData[[#This Row],[Order Date]])+2)/3)&amp;"-"&amp;YEAR(SalesData[[#This Row],[Order Date]])</f>
        <v>Q1-2023</v>
      </c>
    </row>
    <row r="2040" spans="1:22" x14ac:dyDescent="0.35">
      <c r="A2040" t="s">
        <v>2181</v>
      </c>
      <c r="B2040" s="1">
        <v>44992</v>
      </c>
      <c r="C2040" t="s">
        <v>38</v>
      </c>
      <c r="D2040" t="s">
        <v>13</v>
      </c>
      <c r="E2040">
        <v>6170649144</v>
      </c>
      <c r="F2040" t="s">
        <v>58</v>
      </c>
      <c r="G2040" t="s">
        <v>59</v>
      </c>
      <c r="H2040" t="s">
        <v>60</v>
      </c>
      <c r="I2040" t="s">
        <v>31</v>
      </c>
      <c r="J2040" t="s">
        <v>19</v>
      </c>
      <c r="K2040">
        <v>119.95</v>
      </c>
      <c r="L2040">
        <v>30.12</v>
      </c>
      <c r="M2040" t="s">
        <v>19</v>
      </c>
      <c r="N2040">
        <v>0.25110462692788699</v>
      </c>
      <c r="O2040" t="s">
        <v>11361</v>
      </c>
      <c r="P2040" t="s">
        <v>11354</v>
      </c>
      <c r="R2040" t="s">
        <v>11353</v>
      </c>
      <c r="S2040">
        <f>IF(SalesData[[#This Row],[Return Status]]="Returned",1,0)</f>
        <v>0</v>
      </c>
      <c r="T2040">
        <v>2183.56</v>
      </c>
      <c r="U2040" s="2">
        <f>EOMONTH(SalesData[[#This Row],[Order Date]],0)</f>
        <v>45016</v>
      </c>
      <c r="V2040" s="9" t="str">
        <f>"Q"&amp;INT((MONTH(SalesData[[#This Row],[Order Date]])+2)/3)&amp;"-"&amp;YEAR(SalesData[[#This Row],[Order Date]])</f>
        <v>Q1-2023</v>
      </c>
    </row>
    <row r="2041" spans="1:22" x14ac:dyDescent="0.35">
      <c r="A2041" t="s">
        <v>2182</v>
      </c>
      <c r="B2041" s="1">
        <v>45007</v>
      </c>
      <c r="C2041" t="s">
        <v>87</v>
      </c>
      <c r="D2041" t="s">
        <v>13</v>
      </c>
      <c r="E2041">
        <v>5733768409</v>
      </c>
      <c r="F2041" t="s">
        <v>116</v>
      </c>
      <c r="G2041" t="s">
        <v>11374</v>
      </c>
      <c r="H2041" t="s">
        <v>75</v>
      </c>
      <c r="I2041" t="s">
        <v>36</v>
      </c>
      <c r="J2041" t="s">
        <v>61</v>
      </c>
      <c r="K2041">
        <v>97.69</v>
      </c>
      <c r="L2041">
        <v>3.08</v>
      </c>
      <c r="M2041" t="s">
        <v>62</v>
      </c>
      <c r="N2041">
        <v>3.1528303818200397E-2</v>
      </c>
      <c r="O2041" t="s">
        <v>11361</v>
      </c>
      <c r="P2041" t="s">
        <v>11356</v>
      </c>
      <c r="Q2041" t="s">
        <v>11363</v>
      </c>
      <c r="R2041" t="s">
        <v>11360</v>
      </c>
      <c r="S2041">
        <f>IF(SalesData[[#This Row],[Return Status]]="Returned",1,0)</f>
        <v>1</v>
      </c>
      <c r="U2041" s="2">
        <f>EOMONTH(SalesData[[#This Row],[Order Date]],0)</f>
        <v>45016</v>
      </c>
      <c r="V2041" s="9" t="str">
        <f>"Q"&amp;INT((MONTH(SalesData[[#This Row],[Order Date]])+2)/3)&amp;"-"&amp;YEAR(SalesData[[#This Row],[Order Date]])</f>
        <v>Q1-2023</v>
      </c>
    </row>
    <row r="2042" spans="1:22" x14ac:dyDescent="0.35">
      <c r="A2042" t="s">
        <v>2183</v>
      </c>
      <c r="B2042" s="1">
        <v>44990</v>
      </c>
      <c r="C2042" t="s">
        <v>21</v>
      </c>
      <c r="D2042" t="s">
        <v>13</v>
      </c>
      <c r="E2042">
        <v>4955838736</v>
      </c>
      <c r="F2042" t="s">
        <v>68</v>
      </c>
      <c r="G2042" t="s">
        <v>69</v>
      </c>
      <c r="H2042" t="s">
        <v>41</v>
      </c>
      <c r="I2042" t="s">
        <v>31</v>
      </c>
      <c r="J2042" t="s">
        <v>65</v>
      </c>
      <c r="K2042">
        <v>4227.62</v>
      </c>
      <c r="L2042">
        <v>717.49</v>
      </c>
      <c r="M2042" t="s">
        <v>65</v>
      </c>
      <c r="N2042">
        <v>0.16971487503607199</v>
      </c>
      <c r="O2042" t="s">
        <v>11351</v>
      </c>
      <c r="P2042" t="s">
        <v>11352</v>
      </c>
      <c r="R2042" t="s">
        <v>11353</v>
      </c>
      <c r="S2042">
        <f>IF(SalesData[[#This Row],[Return Status]]="Returned",1,0)</f>
        <v>0</v>
      </c>
      <c r="T2042">
        <v>2081.52</v>
      </c>
      <c r="U2042" s="2">
        <f>EOMONTH(SalesData[[#This Row],[Order Date]],0)</f>
        <v>45016</v>
      </c>
      <c r="V2042" s="9" t="str">
        <f>"Q"&amp;INT((MONTH(SalesData[[#This Row],[Order Date]])+2)/3)&amp;"-"&amp;YEAR(SalesData[[#This Row],[Order Date]])</f>
        <v>Q1-2023</v>
      </c>
    </row>
    <row r="2043" spans="1:22" x14ac:dyDescent="0.35">
      <c r="A2043" t="s">
        <v>2184</v>
      </c>
      <c r="B2043" s="1">
        <v>45011</v>
      </c>
      <c r="C2043" t="s">
        <v>188</v>
      </c>
      <c r="D2043" t="s">
        <v>145</v>
      </c>
      <c r="E2043">
        <v>3099070464</v>
      </c>
      <c r="F2043" t="s">
        <v>140</v>
      </c>
      <c r="G2043" t="s">
        <v>141</v>
      </c>
      <c r="H2043" t="s">
        <v>121</v>
      </c>
      <c r="I2043" t="s">
        <v>17</v>
      </c>
      <c r="J2043" t="s">
        <v>42</v>
      </c>
      <c r="K2043">
        <v>3364.4</v>
      </c>
      <c r="L2043">
        <v>338.67</v>
      </c>
      <c r="M2043" t="s">
        <v>43</v>
      </c>
      <c r="N2043">
        <v>0.100662822494353</v>
      </c>
      <c r="O2043" t="s">
        <v>11351</v>
      </c>
      <c r="P2043" t="s">
        <v>11352</v>
      </c>
      <c r="R2043" t="s">
        <v>11353</v>
      </c>
      <c r="S2043">
        <f>IF(SalesData[[#This Row],[Return Status]]="Returned",1,0)</f>
        <v>0</v>
      </c>
      <c r="T2043">
        <v>2793.38</v>
      </c>
      <c r="U2043" s="2">
        <f>EOMONTH(SalesData[[#This Row],[Order Date]],0)</f>
        <v>45016</v>
      </c>
      <c r="V2043" s="9" t="str">
        <f>"Q"&amp;INT((MONTH(SalesData[[#This Row],[Order Date]])+2)/3)&amp;"-"&amp;YEAR(SalesData[[#This Row],[Order Date]])</f>
        <v>Q1-2023</v>
      </c>
    </row>
    <row r="2044" spans="1:22" x14ac:dyDescent="0.35">
      <c r="A2044" t="s">
        <v>2185</v>
      </c>
      <c r="B2044" s="1">
        <v>45015</v>
      </c>
      <c r="C2044" t="s">
        <v>176</v>
      </c>
      <c r="D2044" t="s">
        <v>99</v>
      </c>
      <c r="E2044">
        <v>27632722</v>
      </c>
      <c r="F2044" t="s">
        <v>114</v>
      </c>
      <c r="G2044" t="s">
        <v>59</v>
      </c>
      <c r="H2044" t="s">
        <v>60</v>
      </c>
      <c r="I2044" t="s">
        <v>31</v>
      </c>
      <c r="J2044" t="s">
        <v>62</v>
      </c>
      <c r="K2044">
        <v>315.07</v>
      </c>
      <c r="L2044">
        <v>80.16</v>
      </c>
      <c r="M2044" t="s">
        <v>62</v>
      </c>
      <c r="N2044">
        <v>0.25441965277557399</v>
      </c>
      <c r="O2044" t="s">
        <v>11361</v>
      </c>
      <c r="P2044" t="s">
        <v>11354</v>
      </c>
      <c r="R2044" t="s">
        <v>11353</v>
      </c>
      <c r="S2044">
        <f>IF(SalesData[[#This Row],[Return Status]]="Returned",1,0)</f>
        <v>0</v>
      </c>
      <c r="T2044">
        <v>2183.56</v>
      </c>
      <c r="U2044" s="2">
        <f>EOMONTH(SalesData[[#This Row],[Order Date]],0)</f>
        <v>45016</v>
      </c>
      <c r="V2044" s="9" t="str">
        <f>"Q"&amp;INT((MONTH(SalesData[[#This Row],[Order Date]])+2)/3)&amp;"-"&amp;YEAR(SalesData[[#This Row],[Order Date]])</f>
        <v>Q1-2023</v>
      </c>
    </row>
    <row r="2045" spans="1:22" x14ac:dyDescent="0.35">
      <c r="A2045" t="s">
        <v>2186</v>
      </c>
      <c r="B2045" s="1">
        <v>44988</v>
      </c>
      <c r="C2045" t="s">
        <v>325</v>
      </c>
      <c r="D2045" t="s">
        <v>99</v>
      </c>
      <c r="E2045">
        <v>5226549305</v>
      </c>
      <c r="F2045" t="s">
        <v>95</v>
      </c>
      <c r="G2045" t="s">
        <v>59</v>
      </c>
      <c r="H2045" t="s">
        <v>60</v>
      </c>
      <c r="I2045" t="s">
        <v>31</v>
      </c>
      <c r="J2045" t="s">
        <v>19</v>
      </c>
      <c r="K2045">
        <v>989.8</v>
      </c>
      <c r="L2045">
        <v>205.7</v>
      </c>
      <c r="M2045" t="s">
        <v>19</v>
      </c>
      <c r="N2045">
        <v>0.207819761567994</v>
      </c>
      <c r="O2045" t="s">
        <v>11355</v>
      </c>
      <c r="P2045" t="s">
        <v>11354</v>
      </c>
      <c r="R2045" t="s">
        <v>11353</v>
      </c>
      <c r="S2045">
        <f>IF(SalesData[[#This Row],[Return Status]]="Returned",1,0)</f>
        <v>0</v>
      </c>
      <c r="T2045">
        <v>2183.56</v>
      </c>
      <c r="U2045" s="2">
        <f>EOMONTH(SalesData[[#This Row],[Order Date]],0)</f>
        <v>45016</v>
      </c>
      <c r="V2045" s="9" t="str">
        <f>"Q"&amp;INT((MONTH(SalesData[[#This Row],[Order Date]])+2)/3)&amp;"-"&amp;YEAR(SalesData[[#This Row],[Order Date]])</f>
        <v>Q1-2023</v>
      </c>
    </row>
    <row r="2046" spans="1:22" x14ac:dyDescent="0.35">
      <c r="A2046" t="s">
        <v>2187</v>
      </c>
      <c r="B2046" s="1">
        <v>44993</v>
      </c>
      <c r="C2046" t="s">
        <v>176</v>
      </c>
      <c r="D2046" t="s">
        <v>39</v>
      </c>
      <c r="E2046">
        <v>2740514316</v>
      </c>
      <c r="F2046" t="s">
        <v>47</v>
      </c>
      <c r="G2046" t="s">
        <v>23</v>
      </c>
      <c r="H2046" t="s">
        <v>11357</v>
      </c>
      <c r="I2046" t="s">
        <v>17</v>
      </c>
      <c r="J2046" t="s">
        <v>43</v>
      </c>
      <c r="K2046">
        <v>2182.36</v>
      </c>
      <c r="L2046">
        <v>312.89</v>
      </c>
      <c r="M2046" t="s">
        <v>43</v>
      </c>
      <c r="N2046">
        <v>0.143372312542385</v>
      </c>
      <c r="O2046" t="s">
        <v>11351</v>
      </c>
      <c r="P2046" t="s">
        <v>11352</v>
      </c>
      <c r="R2046" t="s">
        <v>11353</v>
      </c>
      <c r="S2046">
        <f>IF(SalesData[[#This Row],[Return Status]]="Returned",1,0)</f>
        <v>0</v>
      </c>
      <c r="T2046">
        <v>2821.33</v>
      </c>
      <c r="U2046" s="2">
        <f>EOMONTH(SalesData[[#This Row],[Order Date]],0)</f>
        <v>45016</v>
      </c>
      <c r="V2046" s="9" t="str">
        <f>"Q"&amp;INT((MONTH(SalesData[[#This Row],[Order Date]])+2)/3)&amp;"-"&amp;YEAR(SalesData[[#This Row],[Order Date]])</f>
        <v>Q1-2023</v>
      </c>
    </row>
    <row r="2047" spans="1:22" x14ac:dyDescent="0.35">
      <c r="A2047" t="s">
        <v>2188</v>
      </c>
      <c r="B2047" s="1">
        <v>45003</v>
      </c>
      <c r="C2047" t="s">
        <v>97</v>
      </c>
      <c r="D2047" t="s">
        <v>145</v>
      </c>
      <c r="E2047">
        <v>8922384357</v>
      </c>
      <c r="F2047" t="s">
        <v>107</v>
      </c>
      <c r="G2047" t="s">
        <v>15</v>
      </c>
      <c r="H2047" t="s">
        <v>16</v>
      </c>
      <c r="I2047" t="s">
        <v>17</v>
      </c>
      <c r="J2047" t="s">
        <v>62</v>
      </c>
      <c r="K2047">
        <v>1849.07</v>
      </c>
      <c r="L2047">
        <v>507.14</v>
      </c>
      <c r="M2047" t="s">
        <v>62</v>
      </c>
      <c r="N2047">
        <v>0.27426760479592399</v>
      </c>
      <c r="O2047" t="s">
        <v>11351</v>
      </c>
      <c r="P2047" t="s">
        <v>11354</v>
      </c>
      <c r="R2047" t="s">
        <v>11353</v>
      </c>
      <c r="S2047">
        <f>IF(SalesData[[#This Row],[Return Status]]="Returned",1,0)</f>
        <v>0</v>
      </c>
      <c r="T2047">
        <v>2085.91</v>
      </c>
      <c r="U2047" s="2">
        <f>EOMONTH(SalesData[[#This Row],[Order Date]],0)</f>
        <v>45016</v>
      </c>
      <c r="V2047" s="9" t="str">
        <f>"Q"&amp;INT((MONTH(SalesData[[#This Row],[Order Date]])+2)/3)&amp;"-"&amp;YEAR(SalesData[[#This Row],[Order Date]])</f>
        <v>Q1-2023</v>
      </c>
    </row>
    <row r="2048" spans="1:22" x14ac:dyDescent="0.35">
      <c r="A2048" t="s">
        <v>2189</v>
      </c>
      <c r="B2048" s="1">
        <v>44989</v>
      </c>
      <c r="C2048" t="s">
        <v>113</v>
      </c>
      <c r="D2048" t="s">
        <v>72</v>
      </c>
      <c r="E2048">
        <v>9775655128</v>
      </c>
      <c r="F2048" t="s">
        <v>127</v>
      </c>
      <c r="G2048" t="s">
        <v>29</v>
      </c>
      <c r="H2048" t="s">
        <v>11357</v>
      </c>
      <c r="I2048" t="s">
        <v>31</v>
      </c>
      <c r="J2048" t="s">
        <v>43</v>
      </c>
      <c r="K2048">
        <v>2051.0500000000002</v>
      </c>
      <c r="L2048">
        <v>253.73</v>
      </c>
      <c r="M2048" t="s">
        <v>43</v>
      </c>
      <c r="N2048">
        <v>0.123707369396163</v>
      </c>
      <c r="O2048" t="s">
        <v>11351</v>
      </c>
      <c r="P2048" t="s">
        <v>11352</v>
      </c>
      <c r="Q2048" t="s">
        <v>11369</v>
      </c>
      <c r="R2048" t="s">
        <v>11360</v>
      </c>
      <c r="S2048">
        <f>IF(SalesData[[#This Row],[Return Status]]="Returned",1,0)</f>
        <v>1</v>
      </c>
      <c r="T2048">
        <v>2788.38</v>
      </c>
      <c r="U2048" s="2">
        <f>EOMONTH(SalesData[[#This Row],[Order Date]],0)</f>
        <v>45016</v>
      </c>
      <c r="V2048" s="9" t="str">
        <f>"Q"&amp;INT((MONTH(SalesData[[#This Row],[Order Date]])+2)/3)&amp;"-"&amp;YEAR(SalesData[[#This Row],[Order Date]])</f>
        <v>Q1-2023</v>
      </c>
    </row>
    <row r="2049" spans="1:22" x14ac:dyDescent="0.35">
      <c r="A2049" t="s">
        <v>2190</v>
      </c>
      <c r="B2049" s="1">
        <v>44986</v>
      </c>
      <c r="C2049" t="s">
        <v>132</v>
      </c>
      <c r="D2049" t="s">
        <v>39</v>
      </c>
      <c r="E2049">
        <v>5342144835</v>
      </c>
      <c r="F2049" t="s">
        <v>292</v>
      </c>
      <c r="G2049" t="s">
        <v>69</v>
      </c>
      <c r="H2049" t="s">
        <v>41</v>
      </c>
      <c r="I2049" t="s">
        <v>31</v>
      </c>
      <c r="J2049" t="s">
        <v>18</v>
      </c>
      <c r="K2049">
        <v>3099.79</v>
      </c>
      <c r="L2049">
        <v>834.17</v>
      </c>
      <c r="M2049" t="s">
        <v>19</v>
      </c>
      <c r="N2049">
        <v>0.26910532648985902</v>
      </c>
      <c r="O2049" t="s">
        <v>11351</v>
      </c>
      <c r="P2049" t="s">
        <v>11354</v>
      </c>
      <c r="R2049" t="s">
        <v>11353</v>
      </c>
      <c r="S2049">
        <f>IF(SalesData[[#This Row],[Return Status]]="Returned",1,0)</f>
        <v>0</v>
      </c>
      <c r="T2049">
        <v>2081.52</v>
      </c>
      <c r="U2049" s="2">
        <f>EOMONTH(SalesData[[#This Row],[Order Date]],0)</f>
        <v>45016</v>
      </c>
      <c r="V2049" s="9" t="str">
        <f>"Q"&amp;INT((MONTH(SalesData[[#This Row],[Order Date]])+2)/3)&amp;"-"&amp;YEAR(SalesData[[#This Row],[Order Date]])</f>
        <v>Q1-2023</v>
      </c>
    </row>
    <row r="2050" spans="1:22" x14ac:dyDescent="0.35">
      <c r="A2050" t="s">
        <v>2191</v>
      </c>
      <c r="B2050" s="1">
        <v>45003</v>
      </c>
      <c r="C2050" t="s">
        <v>71</v>
      </c>
      <c r="D2050" t="s">
        <v>99</v>
      </c>
      <c r="E2050">
        <v>5352151734</v>
      </c>
      <c r="F2050" t="s">
        <v>312</v>
      </c>
      <c r="G2050" t="s">
        <v>141</v>
      </c>
      <c r="H2050" t="s">
        <v>121</v>
      </c>
      <c r="I2050" t="s">
        <v>17</v>
      </c>
      <c r="J2050" t="s">
        <v>61</v>
      </c>
      <c r="K2050">
        <v>4861.18</v>
      </c>
      <c r="L2050">
        <v>481.52</v>
      </c>
      <c r="M2050" t="s">
        <v>62</v>
      </c>
      <c r="N2050">
        <v>9.9054139118485596E-2</v>
      </c>
      <c r="O2050" t="s">
        <v>11351</v>
      </c>
      <c r="P2050" t="s">
        <v>11356</v>
      </c>
      <c r="R2050" t="s">
        <v>11353</v>
      </c>
      <c r="S2050">
        <f>IF(SalesData[[#This Row],[Return Status]]="Returned",1,0)</f>
        <v>0</v>
      </c>
      <c r="T2050">
        <v>2793.38</v>
      </c>
      <c r="U2050" s="2">
        <f>EOMONTH(SalesData[[#This Row],[Order Date]],0)</f>
        <v>45016</v>
      </c>
      <c r="V2050" s="9" t="str">
        <f>"Q"&amp;INT((MONTH(SalesData[[#This Row],[Order Date]])+2)/3)&amp;"-"&amp;YEAR(SalesData[[#This Row],[Order Date]])</f>
        <v>Q1-2023</v>
      </c>
    </row>
    <row r="2051" spans="1:22" x14ac:dyDescent="0.35">
      <c r="A2051" t="s">
        <v>2192</v>
      </c>
      <c r="B2051" s="1">
        <v>45001</v>
      </c>
      <c r="C2051" t="s">
        <v>162</v>
      </c>
      <c r="D2051" t="s">
        <v>13</v>
      </c>
      <c r="E2051">
        <v>302212395</v>
      </c>
      <c r="F2051" t="s">
        <v>156</v>
      </c>
      <c r="G2051" t="s">
        <v>11375</v>
      </c>
      <c r="H2051" t="s">
        <v>85</v>
      </c>
      <c r="I2051" t="s">
        <v>31</v>
      </c>
      <c r="J2051" t="s">
        <v>19</v>
      </c>
      <c r="K2051">
        <v>699.26</v>
      </c>
      <c r="L2051">
        <v>49.92</v>
      </c>
      <c r="M2051" t="s">
        <v>19</v>
      </c>
      <c r="N2051">
        <v>7.1389754883734197E-2</v>
      </c>
      <c r="O2051" t="s">
        <v>11355</v>
      </c>
      <c r="P2051" t="s">
        <v>11356</v>
      </c>
      <c r="R2051" t="s">
        <v>11353</v>
      </c>
      <c r="S2051">
        <f>IF(SalesData[[#This Row],[Return Status]]="Returned",1,0)</f>
        <v>0</v>
      </c>
      <c r="U2051" s="2">
        <f>EOMONTH(SalesData[[#This Row],[Order Date]],0)</f>
        <v>45016</v>
      </c>
      <c r="V2051" s="9" t="str">
        <f>"Q"&amp;INT((MONTH(SalesData[[#This Row],[Order Date]])+2)/3)&amp;"-"&amp;YEAR(SalesData[[#This Row],[Order Date]])</f>
        <v>Q1-2023</v>
      </c>
    </row>
    <row r="2052" spans="1:22" x14ac:dyDescent="0.35">
      <c r="A2052" t="s">
        <v>2193</v>
      </c>
      <c r="B2052" s="1">
        <v>44998</v>
      </c>
      <c r="C2052" t="s">
        <v>97</v>
      </c>
      <c r="D2052" t="s">
        <v>145</v>
      </c>
      <c r="E2052">
        <v>6214453715</v>
      </c>
      <c r="F2052" t="s">
        <v>81</v>
      </c>
      <c r="G2052" t="s">
        <v>74</v>
      </c>
      <c r="H2052" t="s">
        <v>75</v>
      </c>
      <c r="I2052" t="s">
        <v>36</v>
      </c>
      <c r="J2052" t="s">
        <v>19</v>
      </c>
      <c r="K2052">
        <v>2452.73</v>
      </c>
      <c r="L2052">
        <v>644.35</v>
      </c>
      <c r="M2052" t="s">
        <v>19</v>
      </c>
      <c r="N2052">
        <v>0.26270726904306602</v>
      </c>
      <c r="O2052" t="s">
        <v>11351</v>
      </c>
      <c r="P2052" t="s">
        <v>11354</v>
      </c>
      <c r="R2052" t="s">
        <v>11353</v>
      </c>
      <c r="S2052">
        <f>IF(SalesData[[#This Row],[Return Status]]="Returned",1,0)</f>
        <v>0</v>
      </c>
      <c r="T2052">
        <v>2420.2800000000002</v>
      </c>
      <c r="U2052" s="2">
        <f>EOMONTH(SalesData[[#This Row],[Order Date]],0)</f>
        <v>45016</v>
      </c>
      <c r="V2052" s="9" t="str">
        <f>"Q"&amp;INT((MONTH(SalesData[[#This Row],[Order Date]])+2)/3)&amp;"-"&amp;YEAR(SalesData[[#This Row],[Order Date]])</f>
        <v>Q1-2023</v>
      </c>
    </row>
    <row r="2053" spans="1:22" x14ac:dyDescent="0.35">
      <c r="A2053" t="s">
        <v>2194</v>
      </c>
      <c r="B2053" s="1">
        <v>44989</v>
      </c>
      <c r="C2053" t="s">
        <v>87</v>
      </c>
      <c r="D2053" t="s">
        <v>145</v>
      </c>
      <c r="E2053">
        <v>6842326355</v>
      </c>
      <c r="F2053" t="s">
        <v>137</v>
      </c>
      <c r="G2053" t="s">
        <v>34</v>
      </c>
      <c r="H2053" t="s">
        <v>11357</v>
      </c>
      <c r="I2053" t="s">
        <v>36</v>
      </c>
      <c r="J2053" t="s">
        <v>61</v>
      </c>
      <c r="K2053">
        <v>4115.79</v>
      </c>
      <c r="L2053">
        <v>748.7</v>
      </c>
      <c r="M2053" t="s">
        <v>62</v>
      </c>
      <c r="N2053">
        <v>0.18190918389908101</v>
      </c>
      <c r="O2053" t="s">
        <v>11351</v>
      </c>
      <c r="P2053" t="s">
        <v>11352</v>
      </c>
      <c r="R2053" t="s">
        <v>11353</v>
      </c>
      <c r="S2053">
        <f>IF(SalesData[[#This Row],[Return Status]]="Returned",1,0)</f>
        <v>0</v>
      </c>
      <c r="U2053" s="2">
        <f>EOMONTH(SalesData[[#This Row],[Order Date]],0)</f>
        <v>45016</v>
      </c>
      <c r="V2053" s="9" t="str">
        <f>"Q"&amp;INT((MONTH(SalesData[[#This Row],[Order Date]])+2)/3)&amp;"-"&amp;YEAR(SalesData[[#This Row],[Order Date]])</f>
        <v>Q1-2023</v>
      </c>
    </row>
    <row r="2054" spans="1:22" x14ac:dyDescent="0.35">
      <c r="A2054" t="s">
        <v>2195</v>
      </c>
      <c r="B2054" s="1">
        <v>44990</v>
      </c>
      <c r="C2054" t="s">
        <v>184</v>
      </c>
      <c r="D2054" t="s">
        <v>13</v>
      </c>
      <c r="E2054">
        <v>5455278762</v>
      </c>
      <c r="F2054" t="s">
        <v>172</v>
      </c>
      <c r="G2054" t="s">
        <v>141</v>
      </c>
      <c r="H2054" t="s">
        <v>121</v>
      </c>
      <c r="I2054" t="s">
        <v>17</v>
      </c>
      <c r="J2054" t="s">
        <v>19</v>
      </c>
      <c r="K2054">
        <v>2158.9299999999998</v>
      </c>
      <c r="L2054">
        <v>77.53</v>
      </c>
      <c r="M2054" t="s">
        <v>19</v>
      </c>
      <c r="N2054">
        <v>3.5911307916421602E-2</v>
      </c>
      <c r="O2054" t="s">
        <v>11351</v>
      </c>
      <c r="P2054" t="s">
        <v>11356</v>
      </c>
      <c r="R2054" t="s">
        <v>11353</v>
      </c>
      <c r="S2054">
        <f>IF(SalesData[[#This Row],[Return Status]]="Returned",1,0)</f>
        <v>0</v>
      </c>
      <c r="T2054">
        <v>2793.38</v>
      </c>
      <c r="U2054" s="2">
        <f>EOMONTH(SalesData[[#This Row],[Order Date]],0)</f>
        <v>45016</v>
      </c>
      <c r="V2054" s="9" t="str">
        <f>"Q"&amp;INT((MONTH(SalesData[[#This Row],[Order Date]])+2)/3)&amp;"-"&amp;YEAR(SalesData[[#This Row],[Order Date]])</f>
        <v>Q1-2023</v>
      </c>
    </row>
    <row r="2055" spans="1:22" x14ac:dyDescent="0.35">
      <c r="A2055" t="s">
        <v>2196</v>
      </c>
      <c r="B2055" s="1">
        <v>45015</v>
      </c>
      <c r="C2055" t="s">
        <v>52</v>
      </c>
      <c r="D2055" t="s">
        <v>27</v>
      </c>
      <c r="E2055">
        <v>786796999</v>
      </c>
      <c r="F2055" t="s">
        <v>53</v>
      </c>
      <c r="G2055" t="s">
        <v>54</v>
      </c>
      <c r="H2055" t="s">
        <v>55</v>
      </c>
      <c r="I2055" t="s">
        <v>31</v>
      </c>
      <c r="J2055" t="s">
        <v>42</v>
      </c>
      <c r="K2055">
        <v>4436.84</v>
      </c>
      <c r="L2055">
        <v>885.01</v>
      </c>
      <c r="M2055" t="s">
        <v>43</v>
      </c>
      <c r="N2055">
        <v>0.199468540673092</v>
      </c>
      <c r="O2055" t="s">
        <v>11351</v>
      </c>
      <c r="P2055" t="s">
        <v>11352</v>
      </c>
      <c r="R2055" t="s">
        <v>11353</v>
      </c>
      <c r="S2055">
        <f>IF(SalesData[[#This Row],[Return Status]]="Returned",1,0)</f>
        <v>0</v>
      </c>
      <c r="U2055" s="2">
        <f>EOMONTH(SalesData[[#This Row],[Order Date]],0)</f>
        <v>45016</v>
      </c>
      <c r="V2055" s="9" t="str">
        <f>"Q"&amp;INT((MONTH(SalesData[[#This Row],[Order Date]])+2)/3)&amp;"-"&amp;YEAR(SalesData[[#This Row],[Order Date]])</f>
        <v>Q1-2023</v>
      </c>
    </row>
    <row r="2056" spans="1:22" x14ac:dyDescent="0.35">
      <c r="A2056" t="s">
        <v>2197</v>
      </c>
      <c r="B2056" s="1">
        <v>45008</v>
      </c>
      <c r="C2056" t="s">
        <v>38</v>
      </c>
      <c r="D2056" t="s">
        <v>13</v>
      </c>
      <c r="E2056">
        <v>9002415517</v>
      </c>
      <c r="F2056" t="s">
        <v>58</v>
      </c>
      <c r="G2056" t="s">
        <v>59</v>
      </c>
      <c r="H2056" t="s">
        <v>11357</v>
      </c>
      <c r="I2056" t="s">
        <v>31</v>
      </c>
      <c r="J2056" t="s">
        <v>62</v>
      </c>
      <c r="K2056">
        <v>1679.52</v>
      </c>
      <c r="L2056">
        <v>142.30000000000001</v>
      </c>
      <c r="M2056" t="s">
        <v>62</v>
      </c>
      <c r="N2056">
        <v>8.4726588549109305E-2</v>
      </c>
      <c r="O2056" t="s">
        <v>11351</v>
      </c>
      <c r="P2056" t="s">
        <v>11356</v>
      </c>
      <c r="Q2056" t="s">
        <v>11376</v>
      </c>
      <c r="R2056" t="s">
        <v>11360</v>
      </c>
      <c r="S2056">
        <f>IF(SalesData[[#This Row],[Return Status]]="Returned",1,0)</f>
        <v>1</v>
      </c>
      <c r="T2056">
        <v>2183.56</v>
      </c>
      <c r="U2056" s="2">
        <f>EOMONTH(SalesData[[#This Row],[Order Date]],0)</f>
        <v>45016</v>
      </c>
      <c r="V2056" s="9" t="str">
        <f>"Q"&amp;INT((MONTH(SalesData[[#This Row],[Order Date]])+2)/3)&amp;"-"&amp;YEAR(SalesData[[#This Row],[Order Date]])</f>
        <v>Q1-2023</v>
      </c>
    </row>
    <row r="2057" spans="1:22" x14ac:dyDescent="0.35">
      <c r="A2057" t="s">
        <v>2198</v>
      </c>
      <c r="B2057" s="1">
        <v>45007</v>
      </c>
      <c r="C2057" t="s">
        <v>188</v>
      </c>
      <c r="D2057" t="s">
        <v>72</v>
      </c>
      <c r="E2057">
        <v>3116210651</v>
      </c>
      <c r="F2057" t="s">
        <v>170</v>
      </c>
      <c r="G2057" t="s">
        <v>69</v>
      </c>
      <c r="H2057" t="s">
        <v>41</v>
      </c>
      <c r="I2057" t="s">
        <v>31</v>
      </c>
      <c r="J2057" t="s">
        <v>19</v>
      </c>
      <c r="K2057">
        <v>3675.62</v>
      </c>
      <c r="L2057">
        <v>789.49</v>
      </c>
      <c r="M2057" t="s">
        <v>19</v>
      </c>
      <c r="N2057">
        <v>0.214790974039754</v>
      </c>
      <c r="O2057" t="s">
        <v>11351</v>
      </c>
      <c r="P2057" t="s">
        <v>11354</v>
      </c>
      <c r="Q2057" t="s">
        <v>11372</v>
      </c>
      <c r="R2057" t="s">
        <v>11360</v>
      </c>
      <c r="S2057">
        <f>IF(SalesData[[#This Row],[Return Status]]="Returned",1,0)</f>
        <v>1</v>
      </c>
      <c r="T2057">
        <v>2081.52</v>
      </c>
      <c r="U2057" s="2">
        <f>EOMONTH(SalesData[[#This Row],[Order Date]],0)</f>
        <v>45016</v>
      </c>
      <c r="V2057" s="9" t="str">
        <f>"Q"&amp;INT((MONTH(SalesData[[#This Row],[Order Date]])+2)/3)&amp;"-"&amp;YEAR(SalesData[[#This Row],[Order Date]])</f>
        <v>Q1-2023</v>
      </c>
    </row>
    <row r="2058" spans="1:22" x14ac:dyDescent="0.35">
      <c r="A2058" t="s">
        <v>2199</v>
      </c>
      <c r="B2058" s="1">
        <v>44986</v>
      </c>
      <c r="C2058" t="s">
        <v>111</v>
      </c>
      <c r="D2058" t="s">
        <v>99</v>
      </c>
      <c r="E2058">
        <v>275960889</v>
      </c>
      <c r="F2058" t="s">
        <v>100</v>
      </c>
      <c r="G2058" t="s">
        <v>34</v>
      </c>
      <c r="H2058" t="s">
        <v>35</v>
      </c>
      <c r="I2058" t="s">
        <v>36</v>
      </c>
      <c r="J2058" t="s">
        <v>18</v>
      </c>
      <c r="K2058">
        <v>4340.8999999999996</v>
      </c>
      <c r="L2058">
        <v>481.13</v>
      </c>
      <c r="M2058" t="s">
        <v>19</v>
      </c>
      <c r="N2058">
        <v>0.110836462484738</v>
      </c>
      <c r="O2058" t="s">
        <v>11351</v>
      </c>
      <c r="P2058" t="s">
        <v>11352</v>
      </c>
      <c r="R2058" t="s">
        <v>11353</v>
      </c>
      <c r="S2058">
        <f>IF(SalesData[[#This Row],[Return Status]]="Returned",1,0)</f>
        <v>0</v>
      </c>
      <c r="U2058" s="2">
        <f>EOMONTH(SalesData[[#This Row],[Order Date]],0)</f>
        <v>45016</v>
      </c>
      <c r="V2058" s="9" t="str">
        <f>"Q"&amp;INT((MONTH(SalesData[[#This Row],[Order Date]])+2)/3)&amp;"-"&amp;YEAR(SalesData[[#This Row],[Order Date]])</f>
        <v>Q1-2023</v>
      </c>
    </row>
    <row r="2059" spans="1:22" x14ac:dyDescent="0.35">
      <c r="A2059" t="s">
        <v>2200</v>
      </c>
      <c r="B2059" s="1">
        <v>44990</v>
      </c>
      <c r="C2059" t="s">
        <v>67</v>
      </c>
      <c r="D2059" t="s">
        <v>13</v>
      </c>
      <c r="E2059">
        <v>2586062098</v>
      </c>
      <c r="F2059" t="s">
        <v>53</v>
      </c>
      <c r="G2059" t="s">
        <v>54</v>
      </c>
      <c r="H2059" t="s">
        <v>55</v>
      </c>
      <c r="I2059" t="s">
        <v>31</v>
      </c>
      <c r="J2059" t="s">
        <v>19</v>
      </c>
      <c r="K2059">
        <v>1598.49</v>
      </c>
      <c r="L2059">
        <v>392.44</v>
      </c>
      <c r="M2059" t="s">
        <v>19</v>
      </c>
      <c r="N2059">
        <v>0.24550669694524199</v>
      </c>
      <c r="O2059" t="s">
        <v>11351</v>
      </c>
      <c r="P2059" t="s">
        <v>11354</v>
      </c>
      <c r="Q2059" t="s">
        <v>11373</v>
      </c>
      <c r="R2059" t="s">
        <v>11360</v>
      </c>
      <c r="S2059">
        <f>IF(SalesData[[#This Row],[Return Status]]="Returned",1,0)</f>
        <v>1</v>
      </c>
      <c r="U2059" s="2">
        <f>EOMONTH(SalesData[[#This Row],[Order Date]],0)</f>
        <v>45016</v>
      </c>
      <c r="V2059" s="9" t="str">
        <f>"Q"&amp;INT((MONTH(SalesData[[#This Row],[Order Date]])+2)/3)&amp;"-"&amp;YEAR(SalesData[[#This Row],[Order Date]])</f>
        <v>Q1-2023</v>
      </c>
    </row>
    <row r="2060" spans="1:22" x14ac:dyDescent="0.35">
      <c r="A2060" t="s">
        <v>2201</v>
      </c>
      <c r="B2060" s="1">
        <v>44986</v>
      </c>
      <c r="C2060" t="s">
        <v>149</v>
      </c>
      <c r="D2060" t="s">
        <v>13</v>
      </c>
      <c r="E2060">
        <v>3474296364</v>
      </c>
      <c r="F2060" t="s">
        <v>156</v>
      </c>
      <c r="G2060" t="s">
        <v>84</v>
      </c>
      <c r="H2060" t="s">
        <v>85</v>
      </c>
      <c r="I2060" t="s">
        <v>31</v>
      </c>
      <c r="J2060" t="s">
        <v>43</v>
      </c>
      <c r="K2060">
        <v>1614.94</v>
      </c>
      <c r="L2060">
        <v>164.84</v>
      </c>
      <c r="M2060" t="s">
        <v>43</v>
      </c>
      <c r="N2060">
        <v>0.102071903600134</v>
      </c>
      <c r="O2060" t="s">
        <v>11351</v>
      </c>
      <c r="P2060" t="s">
        <v>11352</v>
      </c>
      <c r="R2060" t="s">
        <v>11353</v>
      </c>
      <c r="S2060">
        <f>IF(SalesData[[#This Row],[Return Status]]="Returned",1,0)</f>
        <v>0</v>
      </c>
      <c r="T2060">
        <v>847.14</v>
      </c>
      <c r="U2060" s="2">
        <f>EOMONTH(SalesData[[#This Row],[Order Date]],0)</f>
        <v>45016</v>
      </c>
      <c r="V2060" s="9" t="str">
        <f>"Q"&amp;INT((MONTH(SalesData[[#This Row],[Order Date]])+2)/3)&amp;"-"&amp;YEAR(SalesData[[#This Row],[Order Date]])</f>
        <v>Q1-2023</v>
      </c>
    </row>
    <row r="2061" spans="1:22" x14ac:dyDescent="0.35">
      <c r="A2061" t="s">
        <v>2202</v>
      </c>
      <c r="B2061" s="1">
        <v>44994</v>
      </c>
      <c r="C2061" t="s">
        <v>111</v>
      </c>
      <c r="D2061" t="s">
        <v>46</v>
      </c>
      <c r="E2061">
        <v>4240817442</v>
      </c>
      <c r="F2061" t="s">
        <v>137</v>
      </c>
      <c r="G2061" t="s">
        <v>34</v>
      </c>
      <c r="H2061" t="s">
        <v>35</v>
      </c>
      <c r="I2061" t="s">
        <v>36</v>
      </c>
      <c r="J2061" t="s">
        <v>62</v>
      </c>
      <c r="K2061">
        <v>2649.05</v>
      </c>
      <c r="L2061">
        <v>320.81</v>
      </c>
      <c r="M2061" t="s">
        <v>62</v>
      </c>
      <c r="N2061">
        <v>0.121103791925407</v>
      </c>
      <c r="O2061" t="s">
        <v>11351</v>
      </c>
      <c r="P2061" t="s">
        <v>11352</v>
      </c>
      <c r="R2061" t="s">
        <v>11353</v>
      </c>
      <c r="S2061">
        <f>IF(SalesData[[#This Row],[Return Status]]="Returned",1,0)</f>
        <v>0</v>
      </c>
      <c r="U2061" s="2">
        <f>EOMONTH(SalesData[[#This Row],[Order Date]],0)</f>
        <v>45016</v>
      </c>
      <c r="V2061" s="9" t="str">
        <f>"Q"&amp;INT((MONTH(SalesData[[#This Row],[Order Date]])+2)/3)&amp;"-"&amp;YEAR(SalesData[[#This Row],[Order Date]])</f>
        <v>Q1-2023</v>
      </c>
    </row>
    <row r="2062" spans="1:22" x14ac:dyDescent="0.35">
      <c r="A2062" t="s">
        <v>2203</v>
      </c>
      <c r="B2062" s="1">
        <v>45010</v>
      </c>
      <c r="C2062" t="s">
        <v>176</v>
      </c>
      <c r="D2062" t="s">
        <v>145</v>
      </c>
      <c r="E2062">
        <v>2466142809</v>
      </c>
      <c r="F2062" t="s">
        <v>159</v>
      </c>
      <c r="G2062" t="s">
        <v>11375</v>
      </c>
      <c r="H2062" t="s">
        <v>85</v>
      </c>
      <c r="I2062" t="s">
        <v>31</v>
      </c>
      <c r="J2062" t="s">
        <v>62</v>
      </c>
      <c r="K2062">
        <v>2942.86</v>
      </c>
      <c r="L2062">
        <v>100.45</v>
      </c>
      <c r="M2062" t="s">
        <v>62</v>
      </c>
      <c r="N2062">
        <v>3.4133462006347599E-2</v>
      </c>
      <c r="O2062" t="s">
        <v>11351</v>
      </c>
      <c r="P2062" t="s">
        <v>11356</v>
      </c>
      <c r="R2062" t="s">
        <v>11353</v>
      </c>
      <c r="S2062">
        <f>IF(SalesData[[#This Row],[Return Status]]="Returned",1,0)</f>
        <v>0</v>
      </c>
      <c r="U2062" s="2">
        <f>EOMONTH(SalesData[[#This Row],[Order Date]],0)</f>
        <v>45016</v>
      </c>
      <c r="V2062" s="9" t="str">
        <f>"Q"&amp;INT((MONTH(SalesData[[#This Row],[Order Date]])+2)/3)&amp;"-"&amp;YEAR(SalesData[[#This Row],[Order Date]])</f>
        <v>Q1-2023</v>
      </c>
    </row>
    <row r="2063" spans="1:22" x14ac:dyDescent="0.35">
      <c r="A2063" t="s">
        <v>2204</v>
      </c>
      <c r="B2063" s="1">
        <v>44990</v>
      </c>
      <c r="C2063" t="s">
        <v>71</v>
      </c>
      <c r="D2063" t="s">
        <v>99</v>
      </c>
      <c r="E2063">
        <v>3170253379</v>
      </c>
      <c r="F2063" t="s">
        <v>78</v>
      </c>
      <c r="G2063" t="s">
        <v>15</v>
      </c>
      <c r="H2063" t="s">
        <v>16</v>
      </c>
      <c r="I2063" t="s">
        <v>17</v>
      </c>
      <c r="J2063" t="s">
        <v>18</v>
      </c>
      <c r="K2063">
        <v>2349.1999999999998</v>
      </c>
      <c r="L2063">
        <v>374.04</v>
      </c>
      <c r="M2063" t="s">
        <v>19</v>
      </c>
      <c r="N2063">
        <v>0.159220160054487</v>
      </c>
      <c r="O2063" t="s">
        <v>11351</v>
      </c>
      <c r="P2063" t="s">
        <v>11352</v>
      </c>
      <c r="R2063" t="s">
        <v>11353</v>
      </c>
      <c r="S2063">
        <f>IF(SalesData[[#This Row],[Return Status]]="Returned",1,0)</f>
        <v>0</v>
      </c>
      <c r="T2063">
        <v>2085.91</v>
      </c>
      <c r="U2063" s="2">
        <f>EOMONTH(SalesData[[#This Row],[Order Date]],0)</f>
        <v>45016</v>
      </c>
      <c r="V2063" s="9" t="str">
        <f>"Q"&amp;INT((MONTH(SalesData[[#This Row],[Order Date]])+2)/3)&amp;"-"&amp;YEAR(SalesData[[#This Row],[Order Date]])</f>
        <v>Q1-2023</v>
      </c>
    </row>
    <row r="2064" spans="1:22" x14ac:dyDescent="0.35">
      <c r="A2064" t="s">
        <v>2205</v>
      </c>
      <c r="B2064" s="1">
        <v>45003</v>
      </c>
      <c r="C2064" t="s">
        <v>113</v>
      </c>
      <c r="D2064" t="s">
        <v>13</v>
      </c>
      <c r="E2064">
        <v>5333003256</v>
      </c>
      <c r="F2064" t="s">
        <v>116</v>
      </c>
      <c r="G2064" t="s">
        <v>74</v>
      </c>
      <c r="H2064" t="s">
        <v>75</v>
      </c>
      <c r="I2064" t="s">
        <v>36</v>
      </c>
      <c r="J2064" t="s">
        <v>62</v>
      </c>
      <c r="K2064">
        <v>970.4</v>
      </c>
      <c r="L2064">
        <v>266.55</v>
      </c>
      <c r="M2064" t="s">
        <v>62</v>
      </c>
      <c r="N2064">
        <v>0.274680544105524</v>
      </c>
      <c r="O2064" t="s">
        <v>11355</v>
      </c>
      <c r="P2064" t="s">
        <v>11354</v>
      </c>
      <c r="R2064" t="s">
        <v>11353</v>
      </c>
      <c r="S2064">
        <f>IF(SalesData[[#This Row],[Return Status]]="Returned",1,0)</f>
        <v>0</v>
      </c>
      <c r="T2064">
        <v>2420.2800000000002</v>
      </c>
      <c r="U2064" s="2">
        <f>EOMONTH(SalesData[[#This Row],[Order Date]],0)</f>
        <v>45016</v>
      </c>
      <c r="V2064" s="9" t="str">
        <f>"Q"&amp;INT((MONTH(SalesData[[#This Row],[Order Date]])+2)/3)&amp;"-"&amp;YEAR(SalesData[[#This Row],[Order Date]])</f>
        <v>Q1-2023</v>
      </c>
    </row>
    <row r="2065" spans="1:22" x14ac:dyDescent="0.35">
      <c r="A2065" t="s">
        <v>2206</v>
      </c>
      <c r="B2065" s="1">
        <v>44990</v>
      </c>
      <c r="C2065" t="s">
        <v>188</v>
      </c>
      <c r="D2065" t="s">
        <v>72</v>
      </c>
      <c r="E2065">
        <v>2266315430</v>
      </c>
      <c r="F2065" t="s">
        <v>114</v>
      </c>
      <c r="G2065" t="s">
        <v>59</v>
      </c>
      <c r="H2065" t="s">
        <v>60</v>
      </c>
      <c r="I2065" t="s">
        <v>31</v>
      </c>
      <c r="J2065" t="s">
        <v>62</v>
      </c>
      <c r="K2065">
        <v>3463.27</v>
      </c>
      <c r="L2065">
        <v>213.77</v>
      </c>
      <c r="M2065" t="s">
        <v>62</v>
      </c>
      <c r="N2065">
        <v>6.1724901610327801E-2</v>
      </c>
      <c r="O2065" t="s">
        <v>11351</v>
      </c>
      <c r="P2065" t="s">
        <v>11356</v>
      </c>
      <c r="R2065" t="s">
        <v>11353</v>
      </c>
      <c r="S2065">
        <f>IF(SalesData[[#This Row],[Return Status]]="Returned",1,0)</f>
        <v>0</v>
      </c>
      <c r="T2065">
        <v>2183.56</v>
      </c>
      <c r="U2065" s="2">
        <f>EOMONTH(SalesData[[#This Row],[Order Date]],0)</f>
        <v>45016</v>
      </c>
      <c r="V2065" s="9" t="str">
        <f>"Q"&amp;INT((MONTH(SalesData[[#This Row],[Order Date]])+2)/3)&amp;"-"&amp;YEAR(SalesData[[#This Row],[Order Date]])</f>
        <v>Q1-2023</v>
      </c>
    </row>
    <row r="2066" spans="1:22" x14ac:dyDescent="0.35">
      <c r="A2066" t="s">
        <v>2207</v>
      </c>
      <c r="B2066" s="1">
        <v>45002</v>
      </c>
      <c r="C2066" t="s">
        <v>124</v>
      </c>
      <c r="D2066" t="s">
        <v>80</v>
      </c>
      <c r="E2066">
        <v>4635145228</v>
      </c>
      <c r="F2066" t="s">
        <v>58</v>
      </c>
      <c r="G2066" t="s">
        <v>59</v>
      </c>
      <c r="H2066" t="s">
        <v>60</v>
      </c>
      <c r="I2066" t="s">
        <v>31</v>
      </c>
      <c r="J2066" t="s">
        <v>43</v>
      </c>
      <c r="K2066">
        <v>4156.99</v>
      </c>
      <c r="L2066">
        <v>698.83</v>
      </c>
      <c r="M2066" t="s">
        <v>43</v>
      </c>
      <c r="N2066">
        <v>0.16810961777632399</v>
      </c>
      <c r="O2066" t="s">
        <v>11351</v>
      </c>
      <c r="P2066" t="s">
        <v>11352</v>
      </c>
      <c r="R2066" t="s">
        <v>11353</v>
      </c>
      <c r="S2066">
        <f>IF(SalesData[[#This Row],[Return Status]]="Returned",1,0)</f>
        <v>0</v>
      </c>
      <c r="T2066">
        <v>2183.56</v>
      </c>
      <c r="U2066" s="2">
        <f>EOMONTH(SalesData[[#This Row],[Order Date]],0)</f>
        <v>45016</v>
      </c>
      <c r="V2066" s="9" t="str">
        <f>"Q"&amp;INT((MONTH(SalesData[[#This Row],[Order Date]])+2)/3)&amp;"-"&amp;YEAR(SalesData[[#This Row],[Order Date]])</f>
        <v>Q1-2023</v>
      </c>
    </row>
    <row r="2067" spans="1:22" x14ac:dyDescent="0.35">
      <c r="A2067" t="s">
        <v>2208</v>
      </c>
      <c r="B2067" s="1">
        <v>45014</v>
      </c>
      <c r="C2067" t="s">
        <v>149</v>
      </c>
      <c r="D2067" t="s">
        <v>80</v>
      </c>
      <c r="E2067">
        <v>5775833521</v>
      </c>
      <c r="F2067" t="s">
        <v>120</v>
      </c>
      <c r="G2067" t="s">
        <v>141</v>
      </c>
      <c r="H2067" t="s">
        <v>121</v>
      </c>
      <c r="I2067" t="s">
        <v>17</v>
      </c>
      <c r="J2067" t="s">
        <v>43</v>
      </c>
      <c r="K2067">
        <v>4773.91</v>
      </c>
      <c r="L2067">
        <v>514.98</v>
      </c>
      <c r="M2067" t="s">
        <v>43</v>
      </c>
      <c r="N2067">
        <v>0.107873839263832</v>
      </c>
      <c r="O2067" t="s">
        <v>11351</v>
      </c>
      <c r="P2067" t="s">
        <v>11352</v>
      </c>
      <c r="R2067" t="s">
        <v>11353</v>
      </c>
      <c r="S2067">
        <f>IF(SalesData[[#This Row],[Return Status]]="Returned",1,0)</f>
        <v>0</v>
      </c>
      <c r="T2067">
        <v>2793.38</v>
      </c>
      <c r="U2067" s="2">
        <f>EOMONTH(SalesData[[#This Row],[Order Date]],0)</f>
        <v>45016</v>
      </c>
      <c r="V2067" s="9" t="str">
        <f>"Q"&amp;INT((MONTH(SalesData[[#This Row],[Order Date]])+2)/3)&amp;"-"&amp;YEAR(SalesData[[#This Row],[Order Date]])</f>
        <v>Q1-2023</v>
      </c>
    </row>
    <row r="2068" spans="1:22" x14ac:dyDescent="0.35">
      <c r="A2068" t="s">
        <v>2209</v>
      </c>
      <c r="B2068" s="1">
        <v>44989</v>
      </c>
      <c r="C2068" t="s">
        <v>21</v>
      </c>
      <c r="D2068" t="s">
        <v>39</v>
      </c>
      <c r="E2068">
        <v>8307501632</v>
      </c>
      <c r="F2068" t="s">
        <v>114</v>
      </c>
      <c r="G2068" t="s">
        <v>59</v>
      </c>
      <c r="H2068" t="s">
        <v>60</v>
      </c>
      <c r="I2068" t="s">
        <v>31</v>
      </c>
      <c r="J2068" t="s">
        <v>65</v>
      </c>
      <c r="K2068">
        <v>528.98</v>
      </c>
      <c r="L2068">
        <v>18.23</v>
      </c>
      <c r="M2068" t="s">
        <v>65</v>
      </c>
      <c r="N2068">
        <v>3.4462550569019597E-2</v>
      </c>
      <c r="O2068" t="s">
        <v>11355</v>
      </c>
      <c r="P2068" t="s">
        <v>11356</v>
      </c>
      <c r="R2068" t="s">
        <v>11353</v>
      </c>
      <c r="S2068">
        <f>IF(SalesData[[#This Row],[Return Status]]="Returned",1,0)</f>
        <v>0</v>
      </c>
      <c r="T2068">
        <v>2183.56</v>
      </c>
      <c r="U2068" s="2">
        <f>EOMONTH(SalesData[[#This Row],[Order Date]],0)</f>
        <v>45016</v>
      </c>
      <c r="V2068" s="9" t="str">
        <f>"Q"&amp;INT((MONTH(SalesData[[#This Row],[Order Date]])+2)/3)&amp;"-"&amp;YEAR(SalesData[[#This Row],[Order Date]])</f>
        <v>Q1-2023</v>
      </c>
    </row>
    <row r="2069" spans="1:22" x14ac:dyDescent="0.35">
      <c r="A2069" t="s">
        <v>2210</v>
      </c>
      <c r="B2069" s="1">
        <v>45005</v>
      </c>
      <c r="C2069" t="s">
        <v>124</v>
      </c>
      <c r="D2069" t="s">
        <v>145</v>
      </c>
      <c r="E2069">
        <v>1264543676</v>
      </c>
      <c r="F2069" t="s">
        <v>100</v>
      </c>
      <c r="G2069" t="s">
        <v>34</v>
      </c>
      <c r="H2069" t="s">
        <v>35</v>
      </c>
      <c r="I2069" t="s">
        <v>36</v>
      </c>
      <c r="J2069" t="s">
        <v>65</v>
      </c>
      <c r="K2069">
        <v>1961.55</v>
      </c>
      <c r="L2069">
        <v>392.28</v>
      </c>
      <c r="M2069" t="s">
        <v>65</v>
      </c>
      <c r="N2069">
        <v>0.19998470597231799</v>
      </c>
      <c r="O2069" t="s">
        <v>11351</v>
      </c>
      <c r="P2069" t="s">
        <v>11352</v>
      </c>
      <c r="R2069" t="s">
        <v>11353</v>
      </c>
      <c r="S2069">
        <f>IF(SalesData[[#This Row],[Return Status]]="Returned",1,0)</f>
        <v>0</v>
      </c>
      <c r="U2069" s="2">
        <f>EOMONTH(SalesData[[#This Row],[Order Date]],0)</f>
        <v>45016</v>
      </c>
      <c r="V2069" s="9" t="str">
        <f>"Q"&amp;INT((MONTH(SalesData[[#This Row],[Order Date]])+2)/3)&amp;"-"&amp;YEAR(SalesData[[#This Row],[Order Date]])</f>
        <v>Q1-2023</v>
      </c>
    </row>
    <row r="2070" spans="1:22" x14ac:dyDescent="0.35">
      <c r="A2070" t="s">
        <v>2211</v>
      </c>
      <c r="B2070" s="1">
        <v>45005</v>
      </c>
      <c r="C2070" t="s">
        <v>49</v>
      </c>
      <c r="D2070" t="s">
        <v>99</v>
      </c>
      <c r="E2070">
        <v>3327988217</v>
      </c>
      <c r="F2070" t="s">
        <v>129</v>
      </c>
      <c r="G2070" t="s">
        <v>54</v>
      </c>
      <c r="H2070" t="s">
        <v>55</v>
      </c>
      <c r="I2070" t="s">
        <v>31</v>
      </c>
      <c r="J2070" t="s">
        <v>65</v>
      </c>
      <c r="K2070">
        <v>620.72</v>
      </c>
      <c r="L2070">
        <v>113.59</v>
      </c>
      <c r="M2070" t="s">
        <v>65</v>
      </c>
      <c r="N2070">
        <v>0.182997164583065</v>
      </c>
      <c r="O2070" t="s">
        <v>11355</v>
      </c>
      <c r="P2070" t="s">
        <v>11352</v>
      </c>
      <c r="R2070" t="s">
        <v>11353</v>
      </c>
      <c r="S2070">
        <f>IF(SalesData[[#This Row],[Return Status]]="Returned",1,0)</f>
        <v>0</v>
      </c>
      <c r="U2070" s="2">
        <f>EOMONTH(SalesData[[#This Row],[Order Date]],0)</f>
        <v>45016</v>
      </c>
      <c r="V2070" s="9" t="str">
        <f>"Q"&amp;INT((MONTH(SalesData[[#This Row],[Order Date]])+2)/3)&amp;"-"&amp;YEAR(SalesData[[#This Row],[Order Date]])</f>
        <v>Q1-2023</v>
      </c>
    </row>
    <row r="2071" spans="1:22" x14ac:dyDescent="0.35">
      <c r="A2071" t="s">
        <v>2212</v>
      </c>
      <c r="B2071" s="1">
        <v>44999</v>
      </c>
      <c r="C2071" t="s">
        <v>139</v>
      </c>
      <c r="D2071" t="s">
        <v>27</v>
      </c>
      <c r="E2071">
        <v>6160384952</v>
      </c>
      <c r="F2071" t="s">
        <v>28</v>
      </c>
      <c r="G2071" t="s">
        <v>29</v>
      </c>
      <c r="H2071" t="s">
        <v>30</v>
      </c>
      <c r="I2071" t="s">
        <v>31</v>
      </c>
      <c r="J2071" t="s">
        <v>19</v>
      </c>
      <c r="K2071">
        <v>4854.04</v>
      </c>
      <c r="L2071">
        <v>746.42</v>
      </c>
      <c r="M2071" t="s">
        <v>19</v>
      </c>
      <c r="N2071">
        <v>0.15377293965439101</v>
      </c>
      <c r="O2071" t="s">
        <v>11351</v>
      </c>
      <c r="P2071" t="s">
        <v>11352</v>
      </c>
      <c r="R2071" t="s">
        <v>11353</v>
      </c>
      <c r="S2071">
        <f>IF(SalesData[[#This Row],[Return Status]]="Returned",1,0)</f>
        <v>0</v>
      </c>
      <c r="T2071">
        <v>2788.38</v>
      </c>
      <c r="U2071" s="2">
        <f>EOMONTH(SalesData[[#This Row],[Order Date]],0)</f>
        <v>45016</v>
      </c>
      <c r="V2071" s="9" t="str">
        <f>"Q"&amp;INT((MONTH(SalesData[[#This Row],[Order Date]])+2)/3)&amp;"-"&amp;YEAR(SalesData[[#This Row],[Order Date]])</f>
        <v>Q1-2023</v>
      </c>
    </row>
    <row r="2072" spans="1:22" x14ac:dyDescent="0.35">
      <c r="A2072" t="s">
        <v>2213</v>
      </c>
      <c r="B2072" s="1">
        <v>45000</v>
      </c>
      <c r="C2072" t="s">
        <v>149</v>
      </c>
      <c r="D2072" t="s">
        <v>13</v>
      </c>
      <c r="E2072">
        <v>5929325789</v>
      </c>
      <c r="F2072" t="s">
        <v>120</v>
      </c>
      <c r="G2072" t="s">
        <v>236</v>
      </c>
      <c r="H2072" t="s">
        <v>121</v>
      </c>
      <c r="I2072" t="s">
        <v>17</v>
      </c>
      <c r="J2072" t="s">
        <v>43</v>
      </c>
      <c r="K2072">
        <v>4073.5</v>
      </c>
      <c r="L2072">
        <v>1088.3699999999999</v>
      </c>
      <c r="M2072" t="s">
        <v>43</v>
      </c>
      <c r="N2072">
        <v>0.26718301215171197</v>
      </c>
      <c r="O2072" t="s">
        <v>11351</v>
      </c>
      <c r="P2072" t="s">
        <v>11354</v>
      </c>
      <c r="R2072" t="s">
        <v>11353</v>
      </c>
      <c r="S2072">
        <f>IF(SalesData[[#This Row],[Return Status]]="Returned",1,0)</f>
        <v>0</v>
      </c>
      <c r="U2072" s="2">
        <f>EOMONTH(SalesData[[#This Row],[Order Date]],0)</f>
        <v>45016</v>
      </c>
      <c r="V2072" s="9" t="str">
        <f>"Q"&amp;INT((MONTH(SalesData[[#This Row],[Order Date]])+2)/3)&amp;"-"&amp;YEAR(SalesData[[#This Row],[Order Date]])</f>
        <v>Q1-2023</v>
      </c>
    </row>
    <row r="2073" spans="1:22" x14ac:dyDescent="0.35">
      <c r="A2073" t="s">
        <v>2214</v>
      </c>
      <c r="B2073" s="1">
        <v>45009</v>
      </c>
      <c r="C2073" t="s">
        <v>26</v>
      </c>
      <c r="D2073" t="s">
        <v>39</v>
      </c>
      <c r="E2073">
        <v>3023859512</v>
      </c>
      <c r="F2073" t="s">
        <v>120</v>
      </c>
      <c r="G2073" t="s">
        <v>141</v>
      </c>
      <c r="H2073" t="s">
        <v>121</v>
      </c>
      <c r="I2073" t="s">
        <v>17</v>
      </c>
      <c r="J2073" t="s">
        <v>18</v>
      </c>
      <c r="K2073">
        <v>3951.2</v>
      </c>
      <c r="L2073">
        <v>377.27</v>
      </c>
      <c r="M2073" t="s">
        <v>19</v>
      </c>
      <c r="N2073">
        <v>9.5482385098197994E-2</v>
      </c>
      <c r="O2073" t="s">
        <v>11351</v>
      </c>
      <c r="P2073" t="s">
        <v>11356</v>
      </c>
      <c r="R2073" t="s">
        <v>11353</v>
      </c>
      <c r="S2073">
        <f>IF(SalesData[[#This Row],[Return Status]]="Returned",1,0)</f>
        <v>0</v>
      </c>
      <c r="T2073">
        <v>2793.38</v>
      </c>
      <c r="U2073" s="2">
        <f>EOMONTH(SalesData[[#This Row],[Order Date]],0)</f>
        <v>45016</v>
      </c>
      <c r="V2073" s="9" t="str">
        <f>"Q"&amp;INT((MONTH(SalesData[[#This Row],[Order Date]])+2)/3)&amp;"-"&amp;YEAR(SalesData[[#This Row],[Order Date]])</f>
        <v>Q1-2023</v>
      </c>
    </row>
    <row r="2074" spans="1:22" x14ac:dyDescent="0.35">
      <c r="A2074" t="s">
        <v>2215</v>
      </c>
      <c r="B2074" s="1">
        <v>44996</v>
      </c>
      <c r="C2074" t="s">
        <v>45</v>
      </c>
      <c r="D2074" t="s">
        <v>99</v>
      </c>
      <c r="E2074">
        <v>9977387927</v>
      </c>
      <c r="F2074" t="s">
        <v>28</v>
      </c>
      <c r="G2074" t="s">
        <v>29</v>
      </c>
      <c r="H2074" t="s">
        <v>30</v>
      </c>
      <c r="I2074" t="s">
        <v>31</v>
      </c>
      <c r="J2074" t="s">
        <v>18</v>
      </c>
      <c r="K2074">
        <v>1244.4000000000001</v>
      </c>
      <c r="L2074">
        <v>39.92</v>
      </c>
      <c r="M2074" t="s">
        <v>19</v>
      </c>
      <c r="N2074">
        <v>3.2079717132754697E-2</v>
      </c>
      <c r="O2074" t="s">
        <v>11351</v>
      </c>
      <c r="P2074" t="s">
        <v>11356</v>
      </c>
      <c r="R2074" t="s">
        <v>11353</v>
      </c>
      <c r="S2074">
        <f>IF(SalesData[[#This Row],[Return Status]]="Returned",1,0)</f>
        <v>0</v>
      </c>
      <c r="T2074">
        <v>2788.38</v>
      </c>
      <c r="U2074" s="2">
        <f>EOMONTH(SalesData[[#This Row],[Order Date]],0)</f>
        <v>45016</v>
      </c>
      <c r="V2074" s="9" t="str">
        <f>"Q"&amp;INT((MONTH(SalesData[[#This Row],[Order Date]])+2)/3)&amp;"-"&amp;YEAR(SalesData[[#This Row],[Order Date]])</f>
        <v>Q1-2023</v>
      </c>
    </row>
    <row r="2075" spans="1:22" x14ac:dyDescent="0.35">
      <c r="A2075" t="s">
        <v>2216</v>
      </c>
      <c r="B2075" s="1">
        <v>44992</v>
      </c>
      <c r="C2075" t="s">
        <v>149</v>
      </c>
      <c r="D2075" t="s">
        <v>80</v>
      </c>
      <c r="E2075">
        <v>5144486574</v>
      </c>
      <c r="F2075" t="s">
        <v>154</v>
      </c>
      <c r="G2075" t="s">
        <v>1013</v>
      </c>
      <c r="H2075" t="s">
        <v>30</v>
      </c>
      <c r="I2075" t="s">
        <v>31</v>
      </c>
      <c r="J2075" t="s">
        <v>65</v>
      </c>
      <c r="K2075">
        <v>1560.93</v>
      </c>
      <c r="L2075">
        <v>331.83</v>
      </c>
      <c r="M2075" t="s">
        <v>65</v>
      </c>
      <c r="N2075">
        <v>0.21258480521227699</v>
      </c>
      <c r="O2075" t="s">
        <v>11351</v>
      </c>
      <c r="P2075" t="s">
        <v>11354</v>
      </c>
      <c r="R2075" t="s">
        <v>11353</v>
      </c>
      <c r="S2075">
        <f>IF(SalesData[[#This Row],[Return Status]]="Returned",1,0)</f>
        <v>0</v>
      </c>
      <c r="U2075" s="2">
        <f>EOMONTH(SalesData[[#This Row],[Order Date]],0)</f>
        <v>45016</v>
      </c>
      <c r="V2075" s="9" t="str">
        <f>"Q"&amp;INT((MONTH(SalesData[[#This Row],[Order Date]])+2)/3)&amp;"-"&amp;YEAR(SalesData[[#This Row],[Order Date]])</f>
        <v>Q1-2023</v>
      </c>
    </row>
    <row r="2076" spans="1:22" x14ac:dyDescent="0.35">
      <c r="A2076" t="s">
        <v>2217</v>
      </c>
      <c r="B2076" s="1">
        <v>45015</v>
      </c>
      <c r="C2076" t="s">
        <v>139</v>
      </c>
      <c r="D2076" t="s">
        <v>13</v>
      </c>
      <c r="E2076">
        <v>1300843391</v>
      </c>
      <c r="F2076" t="s">
        <v>50</v>
      </c>
      <c r="G2076" t="s">
        <v>34</v>
      </c>
      <c r="H2076" t="s">
        <v>35</v>
      </c>
      <c r="I2076" t="s">
        <v>36</v>
      </c>
      <c r="J2076" t="s">
        <v>18</v>
      </c>
      <c r="K2076">
        <v>3509.74</v>
      </c>
      <c r="L2076">
        <v>705.12</v>
      </c>
      <c r="M2076" t="s">
        <v>19</v>
      </c>
      <c r="N2076">
        <v>0.20090377064967799</v>
      </c>
      <c r="O2076" t="s">
        <v>11351</v>
      </c>
      <c r="P2076" t="s">
        <v>11354</v>
      </c>
      <c r="R2076" t="s">
        <v>11353</v>
      </c>
      <c r="S2076">
        <f>IF(SalesData[[#This Row],[Return Status]]="Returned",1,0)</f>
        <v>0</v>
      </c>
      <c r="U2076" s="2">
        <f>EOMONTH(SalesData[[#This Row],[Order Date]],0)</f>
        <v>45016</v>
      </c>
      <c r="V2076" s="9" t="str">
        <f>"Q"&amp;INT((MONTH(SalesData[[#This Row],[Order Date]])+2)/3)&amp;"-"&amp;YEAR(SalesData[[#This Row],[Order Date]])</f>
        <v>Q1-2023</v>
      </c>
    </row>
    <row r="2077" spans="1:22" x14ac:dyDescent="0.35">
      <c r="A2077" t="s">
        <v>2218</v>
      </c>
      <c r="B2077" s="1">
        <v>44987</v>
      </c>
      <c r="C2077" t="s">
        <v>111</v>
      </c>
      <c r="D2077" t="s">
        <v>72</v>
      </c>
      <c r="E2077">
        <v>9504432719</v>
      </c>
      <c r="F2077" t="s">
        <v>147</v>
      </c>
      <c r="G2077" t="s">
        <v>84</v>
      </c>
      <c r="H2077" t="s">
        <v>11357</v>
      </c>
      <c r="I2077" t="s">
        <v>31</v>
      </c>
      <c r="J2077" t="s">
        <v>65</v>
      </c>
      <c r="K2077">
        <v>3815.69</v>
      </c>
      <c r="L2077">
        <v>229.32</v>
      </c>
      <c r="M2077" t="s">
        <v>65</v>
      </c>
      <c r="N2077">
        <v>6.0099221896957003E-2</v>
      </c>
      <c r="O2077" t="s">
        <v>11351</v>
      </c>
      <c r="P2077" t="s">
        <v>11356</v>
      </c>
      <c r="R2077" t="s">
        <v>11353</v>
      </c>
      <c r="S2077">
        <f>IF(SalesData[[#This Row],[Return Status]]="Returned",1,0)</f>
        <v>0</v>
      </c>
      <c r="T2077">
        <v>847.14</v>
      </c>
      <c r="U2077" s="2">
        <f>EOMONTH(SalesData[[#This Row],[Order Date]],0)</f>
        <v>45016</v>
      </c>
      <c r="V2077" s="9" t="str">
        <f>"Q"&amp;INT((MONTH(SalesData[[#This Row],[Order Date]])+2)/3)&amp;"-"&amp;YEAR(SalesData[[#This Row],[Order Date]])</f>
        <v>Q1-2023</v>
      </c>
    </row>
    <row r="2078" spans="1:22" x14ac:dyDescent="0.35">
      <c r="A2078" t="s">
        <v>2219</v>
      </c>
      <c r="B2078" s="1">
        <v>44996</v>
      </c>
      <c r="C2078" t="s">
        <v>38</v>
      </c>
      <c r="D2078" t="s">
        <v>27</v>
      </c>
      <c r="E2078">
        <v>1632381370</v>
      </c>
      <c r="F2078" t="s">
        <v>68</v>
      </c>
      <c r="G2078" t="s">
        <v>69</v>
      </c>
      <c r="H2078" t="s">
        <v>41</v>
      </c>
      <c r="I2078" t="s">
        <v>31</v>
      </c>
      <c r="J2078" t="s">
        <v>43</v>
      </c>
      <c r="K2078">
        <v>1229.6400000000001</v>
      </c>
      <c r="L2078">
        <v>173.32</v>
      </c>
      <c r="M2078" t="s">
        <v>43</v>
      </c>
      <c r="N2078">
        <v>0.14095182329787601</v>
      </c>
      <c r="O2078" t="s">
        <v>11351</v>
      </c>
      <c r="P2078" t="s">
        <v>11352</v>
      </c>
      <c r="R2078" t="s">
        <v>11353</v>
      </c>
      <c r="S2078">
        <f>IF(SalesData[[#This Row],[Return Status]]="Returned",1,0)</f>
        <v>0</v>
      </c>
      <c r="T2078">
        <v>2081.52</v>
      </c>
      <c r="U2078" s="2">
        <f>EOMONTH(SalesData[[#This Row],[Order Date]],0)</f>
        <v>45016</v>
      </c>
      <c r="V2078" s="9" t="str">
        <f>"Q"&amp;INT((MONTH(SalesData[[#This Row],[Order Date]])+2)/3)&amp;"-"&amp;YEAR(SalesData[[#This Row],[Order Date]])</f>
        <v>Q1-2023</v>
      </c>
    </row>
    <row r="2079" spans="1:22" x14ac:dyDescent="0.35">
      <c r="A2079" t="s">
        <v>2220</v>
      </c>
      <c r="B2079" s="1">
        <v>45002</v>
      </c>
      <c r="C2079" t="s">
        <v>106</v>
      </c>
      <c r="D2079" t="s">
        <v>99</v>
      </c>
      <c r="E2079">
        <v>8516357811</v>
      </c>
      <c r="F2079" t="s">
        <v>73</v>
      </c>
      <c r="G2079" t="s">
        <v>74</v>
      </c>
      <c r="H2079" t="s">
        <v>75</v>
      </c>
      <c r="I2079" t="s">
        <v>36</v>
      </c>
      <c r="J2079" t="s">
        <v>65</v>
      </c>
      <c r="K2079">
        <v>4033.45</v>
      </c>
      <c r="L2079">
        <v>236.87</v>
      </c>
      <c r="M2079" t="s">
        <v>65</v>
      </c>
      <c r="N2079">
        <v>5.8726400476019298E-2</v>
      </c>
      <c r="O2079" t="s">
        <v>11351</v>
      </c>
      <c r="P2079" t="s">
        <v>11356</v>
      </c>
      <c r="R2079" t="s">
        <v>11353</v>
      </c>
      <c r="S2079">
        <f>IF(SalesData[[#This Row],[Return Status]]="Returned",1,0)</f>
        <v>0</v>
      </c>
      <c r="T2079">
        <v>2420.2800000000002</v>
      </c>
      <c r="U2079" s="2">
        <f>EOMONTH(SalesData[[#This Row],[Order Date]],0)</f>
        <v>45016</v>
      </c>
      <c r="V2079" s="9" t="str">
        <f>"Q"&amp;INT((MONTH(SalesData[[#This Row],[Order Date]])+2)/3)&amp;"-"&amp;YEAR(SalesData[[#This Row],[Order Date]])</f>
        <v>Q1-2023</v>
      </c>
    </row>
    <row r="2080" spans="1:22" x14ac:dyDescent="0.35">
      <c r="A2080" t="s">
        <v>2221</v>
      </c>
      <c r="B2080" s="1">
        <v>44988</v>
      </c>
      <c r="C2080" t="s">
        <v>149</v>
      </c>
      <c r="D2080" t="s">
        <v>13</v>
      </c>
      <c r="E2080">
        <v>5851185811</v>
      </c>
      <c r="F2080" t="s">
        <v>73</v>
      </c>
      <c r="G2080" t="s">
        <v>74</v>
      </c>
      <c r="H2080" t="s">
        <v>75</v>
      </c>
      <c r="I2080" t="s">
        <v>36</v>
      </c>
      <c r="J2080" t="s">
        <v>65</v>
      </c>
      <c r="K2080">
        <v>1264.9100000000001</v>
      </c>
      <c r="L2080">
        <v>153.33000000000001</v>
      </c>
      <c r="M2080" t="s">
        <v>65</v>
      </c>
      <c r="N2080">
        <v>0.12121811037939501</v>
      </c>
      <c r="O2080" t="s">
        <v>11351</v>
      </c>
      <c r="P2080" t="s">
        <v>11352</v>
      </c>
      <c r="R2080" t="s">
        <v>11353</v>
      </c>
      <c r="S2080">
        <f>IF(SalesData[[#This Row],[Return Status]]="Returned",1,0)</f>
        <v>0</v>
      </c>
      <c r="T2080">
        <v>2420.2800000000002</v>
      </c>
      <c r="U2080" s="2">
        <f>EOMONTH(SalesData[[#This Row],[Order Date]],0)</f>
        <v>45016</v>
      </c>
      <c r="V2080" s="9" t="str">
        <f>"Q"&amp;INT((MONTH(SalesData[[#This Row],[Order Date]])+2)/3)&amp;"-"&amp;YEAR(SalesData[[#This Row],[Order Date]])</f>
        <v>Q1-2023</v>
      </c>
    </row>
    <row r="2081" spans="1:22" x14ac:dyDescent="0.35">
      <c r="A2081" t="s">
        <v>2222</v>
      </c>
      <c r="B2081" s="1">
        <v>44993</v>
      </c>
      <c r="C2081" t="s">
        <v>325</v>
      </c>
      <c r="D2081" t="s">
        <v>46</v>
      </c>
      <c r="E2081">
        <v>8123563167</v>
      </c>
      <c r="F2081" t="s">
        <v>312</v>
      </c>
      <c r="G2081" t="s">
        <v>141</v>
      </c>
      <c r="H2081" t="s">
        <v>121</v>
      </c>
      <c r="I2081" t="s">
        <v>17</v>
      </c>
      <c r="J2081" t="s">
        <v>61</v>
      </c>
      <c r="K2081">
        <v>2326.5500000000002</v>
      </c>
      <c r="L2081">
        <v>632.71</v>
      </c>
      <c r="M2081" t="s">
        <v>62</v>
      </c>
      <c r="N2081">
        <v>0.27195203197868101</v>
      </c>
      <c r="O2081" t="s">
        <v>11351</v>
      </c>
      <c r="P2081" t="s">
        <v>11354</v>
      </c>
      <c r="R2081" t="s">
        <v>11353</v>
      </c>
      <c r="S2081">
        <f>IF(SalesData[[#This Row],[Return Status]]="Returned",1,0)</f>
        <v>0</v>
      </c>
      <c r="T2081">
        <v>2793.38</v>
      </c>
      <c r="U2081" s="2">
        <f>EOMONTH(SalesData[[#This Row],[Order Date]],0)</f>
        <v>45016</v>
      </c>
      <c r="V2081" s="9" t="str">
        <f>"Q"&amp;INT((MONTH(SalesData[[#This Row],[Order Date]])+2)/3)&amp;"-"&amp;YEAR(SalesData[[#This Row],[Order Date]])</f>
        <v>Q1-2023</v>
      </c>
    </row>
    <row r="2082" spans="1:22" x14ac:dyDescent="0.35">
      <c r="A2082" t="s">
        <v>2223</v>
      </c>
      <c r="B2082" s="1">
        <v>45010</v>
      </c>
      <c r="C2082" t="s">
        <v>149</v>
      </c>
      <c r="D2082" t="s">
        <v>99</v>
      </c>
      <c r="E2082">
        <v>8347705104</v>
      </c>
      <c r="F2082" t="s">
        <v>312</v>
      </c>
      <c r="G2082" t="s">
        <v>141</v>
      </c>
      <c r="H2082" t="s">
        <v>121</v>
      </c>
      <c r="I2082" t="s">
        <v>17</v>
      </c>
      <c r="J2082" t="s">
        <v>43</v>
      </c>
      <c r="K2082">
        <v>4989.3500000000004</v>
      </c>
      <c r="L2082">
        <v>371.43</v>
      </c>
      <c r="M2082" t="s">
        <v>43</v>
      </c>
      <c r="N2082">
        <v>7.4444566927555703E-2</v>
      </c>
      <c r="O2082" t="s">
        <v>11351</v>
      </c>
      <c r="P2082" t="s">
        <v>11356</v>
      </c>
      <c r="R2082" t="s">
        <v>11353</v>
      </c>
      <c r="S2082">
        <f>IF(SalesData[[#This Row],[Return Status]]="Returned",1,0)</f>
        <v>0</v>
      </c>
      <c r="T2082">
        <v>2793.38</v>
      </c>
      <c r="U2082" s="2">
        <f>EOMONTH(SalesData[[#This Row],[Order Date]],0)</f>
        <v>45016</v>
      </c>
      <c r="V2082" s="9" t="str">
        <f>"Q"&amp;INT((MONTH(SalesData[[#This Row],[Order Date]])+2)/3)&amp;"-"&amp;YEAR(SalesData[[#This Row],[Order Date]])</f>
        <v>Q1-2023</v>
      </c>
    </row>
    <row r="2083" spans="1:22" x14ac:dyDescent="0.35">
      <c r="A2083" t="s">
        <v>2224</v>
      </c>
      <c r="B2083" s="1">
        <v>44989</v>
      </c>
      <c r="C2083" t="s">
        <v>21</v>
      </c>
      <c r="D2083" t="s">
        <v>13</v>
      </c>
      <c r="E2083">
        <v>4304446978</v>
      </c>
      <c r="F2083" t="s">
        <v>156</v>
      </c>
      <c r="G2083" t="s">
        <v>84</v>
      </c>
      <c r="H2083" t="s">
        <v>85</v>
      </c>
      <c r="I2083" t="s">
        <v>31</v>
      </c>
      <c r="J2083" t="s">
        <v>19</v>
      </c>
      <c r="K2083">
        <v>1515.6</v>
      </c>
      <c r="L2083">
        <v>426.87</v>
      </c>
      <c r="M2083" t="s">
        <v>19</v>
      </c>
      <c r="N2083">
        <v>0.281650831353919</v>
      </c>
      <c r="O2083" t="s">
        <v>11351</v>
      </c>
      <c r="P2083" t="s">
        <v>11354</v>
      </c>
      <c r="R2083" t="s">
        <v>11353</v>
      </c>
      <c r="S2083">
        <f>IF(SalesData[[#This Row],[Return Status]]="Returned",1,0)</f>
        <v>0</v>
      </c>
      <c r="T2083">
        <v>847.14</v>
      </c>
      <c r="U2083" s="2">
        <f>EOMONTH(SalesData[[#This Row],[Order Date]],0)</f>
        <v>45016</v>
      </c>
      <c r="V2083" s="9" t="str">
        <f>"Q"&amp;INT((MONTH(SalesData[[#This Row],[Order Date]])+2)/3)&amp;"-"&amp;YEAR(SalesData[[#This Row],[Order Date]])</f>
        <v>Q1-2023</v>
      </c>
    </row>
    <row r="2084" spans="1:22" x14ac:dyDescent="0.35">
      <c r="A2084" t="s">
        <v>2225</v>
      </c>
      <c r="B2084" s="1">
        <v>45014</v>
      </c>
      <c r="C2084" t="s">
        <v>38</v>
      </c>
      <c r="D2084" t="s">
        <v>46</v>
      </c>
      <c r="E2084">
        <v>4195113030</v>
      </c>
      <c r="F2084" t="s">
        <v>154</v>
      </c>
      <c r="G2084" t="s">
        <v>11383</v>
      </c>
      <c r="H2084" t="s">
        <v>30</v>
      </c>
      <c r="I2084" t="s">
        <v>31</v>
      </c>
      <c r="J2084" t="s">
        <v>62</v>
      </c>
      <c r="K2084">
        <v>1950.99</v>
      </c>
      <c r="L2084">
        <v>439.56</v>
      </c>
      <c r="M2084" t="s">
        <v>62</v>
      </c>
      <c r="N2084">
        <v>0.225301001030246</v>
      </c>
      <c r="O2084" t="s">
        <v>11351</v>
      </c>
      <c r="P2084" t="s">
        <v>11354</v>
      </c>
      <c r="R2084" t="s">
        <v>11353</v>
      </c>
      <c r="S2084">
        <f>IF(SalesData[[#This Row],[Return Status]]="Returned",1,0)</f>
        <v>0</v>
      </c>
      <c r="U2084" s="2">
        <f>EOMONTH(SalesData[[#This Row],[Order Date]],0)</f>
        <v>45016</v>
      </c>
      <c r="V2084" s="9" t="str">
        <f>"Q"&amp;INT((MONTH(SalesData[[#This Row],[Order Date]])+2)/3)&amp;"-"&amp;YEAR(SalesData[[#This Row],[Order Date]])</f>
        <v>Q1-2023</v>
      </c>
    </row>
    <row r="2085" spans="1:22" x14ac:dyDescent="0.35">
      <c r="A2085" t="s">
        <v>2226</v>
      </c>
      <c r="B2085" s="1">
        <v>45001</v>
      </c>
      <c r="C2085" t="s">
        <v>52</v>
      </c>
      <c r="D2085" t="s">
        <v>39</v>
      </c>
      <c r="E2085">
        <v>2848181869</v>
      </c>
      <c r="F2085" t="s">
        <v>114</v>
      </c>
      <c r="G2085" t="s">
        <v>59</v>
      </c>
      <c r="H2085" t="s">
        <v>60</v>
      </c>
      <c r="I2085" t="s">
        <v>31</v>
      </c>
      <c r="J2085" t="s">
        <v>19</v>
      </c>
      <c r="K2085">
        <v>297.64999999999998</v>
      </c>
      <c r="L2085">
        <v>38.659999999999997</v>
      </c>
      <c r="M2085" t="s">
        <v>19</v>
      </c>
      <c r="N2085">
        <v>0.129884092054426</v>
      </c>
      <c r="O2085" t="s">
        <v>11361</v>
      </c>
      <c r="P2085" t="s">
        <v>11352</v>
      </c>
      <c r="R2085" t="s">
        <v>11353</v>
      </c>
      <c r="S2085">
        <f>IF(SalesData[[#This Row],[Return Status]]="Returned",1,0)</f>
        <v>0</v>
      </c>
      <c r="T2085">
        <v>2183.56</v>
      </c>
      <c r="U2085" s="2">
        <f>EOMONTH(SalesData[[#This Row],[Order Date]],0)</f>
        <v>45016</v>
      </c>
      <c r="V2085" s="9" t="str">
        <f>"Q"&amp;INT((MONTH(SalesData[[#This Row],[Order Date]])+2)/3)&amp;"-"&amp;YEAR(SalesData[[#This Row],[Order Date]])</f>
        <v>Q1-2023</v>
      </c>
    </row>
    <row r="2086" spans="1:22" x14ac:dyDescent="0.35">
      <c r="A2086" t="s">
        <v>2227</v>
      </c>
      <c r="B2086" s="1">
        <v>45010</v>
      </c>
      <c r="C2086" t="s">
        <v>132</v>
      </c>
      <c r="D2086" t="s">
        <v>80</v>
      </c>
      <c r="E2086">
        <v>3620916049</v>
      </c>
      <c r="F2086" t="s">
        <v>47</v>
      </c>
      <c r="G2086" t="s">
        <v>23</v>
      </c>
      <c r="H2086" t="s">
        <v>24</v>
      </c>
      <c r="I2086" t="s">
        <v>17</v>
      </c>
      <c r="J2086" t="s">
        <v>43</v>
      </c>
      <c r="K2086">
        <v>360</v>
      </c>
      <c r="L2086">
        <v>71.459999999999994</v>
      </c>
      <c r="M2086" t="s">
        <v>43</v>
      </c>
      <c r="N2086">
        <v>0.19850000000000001</v>
      </c>
      <c r="O2086" t="s">
        <v>11361</v>
      </c>
      <c r="P2086" t="s">
        <v>11352</v>
      </c>
      <c r="R2086" t="s">
        <v>11353</v>
      </c>
      <c r="S2086">
        <f>IF(SalesData[[#This Row],[Return Status]]="Returned",1,0)</f>
        <v>0</v>
      </c>
      <c r="T2086">
        <v>2821.33</v>
      </c>
      <c r="U2086" s="2">
        <f>EOMONTH(SalesData[[#This Row],[Order Date]],0)</f>
        <v>45016</v>
      </c>
      <c r="V2086" s="9" t="str">
        <f>"Q"&amp;INT((MONTH(SalesData[[#This Row],[Order Date]])+2)/3)&amp;"-"&amp;YEAR(SalesData[[#This Row],[Order Date]])</f>
        <v>Q1-2023</v>
      </c>
    </row>
    <row r="2087" spans="1:22" x14ac:dyDescent="0.35">
      <c r="A2087" t="s">
        <v>2228</v>
      </c>
      <c r="B2087" s="1">
        <v>45004</v>
      </c>
      <c r="C2087" t="s">
        <v>26</v>
      </c>
      <c r="D2087" t="s">
        <v>13</v>
      </c>
      <c r="E2087">
        <v>8589358404</v>
      </c>
      <c r="F2087" t="s">
        <v>357</v>
      </c>
      <c r="G2087" t="s">
        <v>164</v>
      </c>
      <c r="H2087" t="s">
        <v>165</v>
      </c>
      <c r="I2087" t="s">
        <v>36</v>
      </c>
      <c r="J2087" t="s">
        <v>43</v>
      </c>
      <c r="K2087">
        <v>4161.88</v>
      </c>
      <c r="L2087">
        <v>481.78</v>
      </c>
      <c r="M2087" t="s">
        <v>43</v>
      </c>
      <c r="N2087">
        <v>0.11576018530087399</v>
      </c>
      <c r="O2087" t="s">
        <v>11351</v>
      </c>
      <c r="P2087" t="s">
        <v>11352</v>
      </c>
      <c r="Q2087" t="s">
        <v>11365</v>
      </c>
      <c r="R2087" t="s">
        <v>11360</v>
      </c>
      <c r="S2087">
        <f>IF(SalesData[[#This Row],[Return Status]]="Returned",1,0)</f>
        <v>1</v>
      </c>
      <c r="U2087" s="2">
        <f>EOMONTH(SalesData[[#This Row],[Order Date]],0)</f>
        <v>45016</v>
      </c>
      <c r="V2087" s="9" t="str">
        <f>"Q"&amp;INT((MONTH(SalesData[[#This Row],[Order Date]])+2)/3)&amp;"-"&amp;YEAR(SalesData[[#This Row],[Order Date]])</f>
        <v>Q1-2023</v>
      </c>
    </row>
    <row r="2088" spans="1:22" x14ac:dyDescent="0.35">
      <c r="A2088" t="s">
        <v>2229</v>
      </c>
      <c r="B2088" s="1">
        <v>44999</v>
      </c>
      <c r="C2088" t="s">
        <v>94</v>
      </c>
      <c r="D2088" t="s">
        <v>39</v>
      </c>
      <c r="E2088">
        <v>1571112070</v>
      </c>
      <c r="F2088" t="s">
        <v>133</v>
      </c>
      <c r="G2088" t="s">
        <v>89</v>
      </c>
      <c r="H2088" t="s">
        <v>90</v>
      </c>
      <c r="I2088" t="s">
        <v>31</v>
      </c>
      <c r="J2088" t="s">
        <v>18</v>
      </c>
      <c r="K2088">
        <v>3830.71</v>
      </c>
      <c r="L2088">
        <v>704.13</v>
      </c>
      <c r="M2088" t="s">
        <v>19</v>
      </c>
      <c r="N2088">
        <v>0.18381187821578801</v>
      </c>
      <c r="O2088" t="s">
        <v>11351</v>
      </c>
      <c r="P2088" t="s">
        <v>11352</v>
      </c>
      <c r="R2088" t="s">
        <v>11353</v>
      </c>
      <c r="S2088">
        <f>IF(SalesData[[#This Row],[Return Status]]="Returned",1,0)</f>
        <v>0</v>
      </c>
      <c r="T2088">
        <v>207.68</v>
      </c>
      <c r="U2088" s="2">
        <f>EOMONTH(SalesData[[#This Row],[Order Date]],0)</f>
        <v>45016</v>
      </c>
      <c r="V2088" s="9" t="str">
        <f>"Q"&amp;INT((MONTH(SalesData[[#This Row],[Order Date]])+2)/3)&amp;"-"&amp;YEAR(SalesData[[#This Row],[Order Date]])</f>
        <v>Q1-2023</v>
      </c>
    </row>
    <row r="2089" spans="1:22" x14ac:dyDescent="0.35">
      <c r="A2089" t="s">
        <v>2230</v>
      </c>
      <c r="B2089" s="1">
        <v>45005</v>
      </c>
      <c r="C2089" t="s">
        <v>71</v>
      </c>
      <c r="D2089" t="s">
        <v>13</v>
      </c>
      <c r="E2089">
        <v>5033598480</v>
      </c>
      <c r="F2089" t="s">
        <v>47</v>
      </c>
      <c r="G2089" t="s">
        <v>23</v>
      </c>
      <c r="H2089" t="s">
        <v>24</v>
      </c>
      <c r="I2089" t="s">
        <v>17</v>
      </c>
      <c r="J2089" t="s">
        <v>18</v>
      </c>
      <c r="K2089">
        <v>3764.16</v>
      </c>
      <c r="L2089">
        <v>945.42</v>
      </c>
      <c r="M2089" t="s">
        <v>19</v>
      </c>
      <c r="N2089">
        <v>0.25116360622290201</v>
      </c>
      <c r="O2089" t="s">
        <v>11351</v>
      </c>
      <c r="P2089" t="s">
        <v>11354</v>
      </c>
      <c r="Q2089" t="s">
        <v>11359</v>
      </c>
      <c r="R2089" t="s">
        <v>11360</v>
      </c>
      <c r="S2089">
        <f>IF(SalesData[[#This Row],[Return Status]]="Returned",1,0)</f>
        <v>1</v>
      </c>
      <c r="T2089">
        <v>2821.33</v>
      </c>
      <c r="U2089" s="2">
        <f>EOMONTH(SalesData[[#This Row],[Order Date]],0)</f>
        <v>45016</v>
      </c>
      <c r="V2089" s="9" t="str">
        <f>"Q"&amp;INT((MONTH(SalesData[[#This Row],[Order Date]])+2)/3)&amp;"-"&amp;YEAR(SalesData[[#This Row],[Order Date]])</f>
        <v>Q1-2023</v>
      </c>
    </row>
    <row r="2090" spans="1:22" x14ac:dyDescent="0.35">
      <c r="A2090" t="s">
        <v>2231</v>
      </c>
      <c r="B2090" s="1">
        <v>44993</v>
      </c>
      <c r="C2090" t="s">
        <v>67</v>
      </c>
      <c r="D2090" t="s">
        <v>13</v>
      </c>
      <c r="E2090">
        <v>133989309</v>
      </c>
      <c r="F2090" t="s">
        <v>140</v>
      </c>
      <c r="G2090" t="s">
        <v>11367</v>
      </c>
      <c r="H2090" t="s">
        <v>121</v>
      </c>
      <c r="I2090" t="s">
        <v>17</v>
      </c>
      <c r="J2090" t="s">
        <v>42</v>
      </c>
      <c r="K2090">
        <v>1736.58</v>
      </c>
      <c r="L2090">
        <v>197.11</v>
      </c>
      <c r="M2090" t="s">
        <v>43</v>
      </c>
      <c r="N2090">
        <v>0.113504704649368</v>
      </c>
      <c r="O2090" t="s">
        <v>11351</v>
      </c>
      <c r="P2090" t="s">
        <v>11352</v>
      </c>
      <c r="R2090" t="s">
        <v>11353</v>
      </c>
      <c r="S2090">
        <f>IF(SalesData[[#This Row],[Return Status]]="Returned",1,0)</f>
        <v>0</v>
      </c>
      <c r="U2090" s="2">
        <f>EOMONTH(SalesData[[#This Row],[Order Date]],0)</f>
        <v>45016</v>
      </c>
      <c r="V2090" s="9" t="str">
        <f>"Q"&amp;INT((MONTH(SalesData[[#This Row],[Order Date]])+2)/3)&amp;"-"&amp;YEAR(SalesData[[#This Row],[Order Date]])</f>
        <v>Q1-2023</v>
      </c>
    </row>
    <row r="2091" spans="1:22" x14ac:dyDescent="0.35">
      <c r="A2091" t="s">
        <v>2232</v>
      </c>
      <c r="B2091" s="1">
        <v>45013</v>
      </c>
      <c r="C2091" t="s">
        <v>26</v>
      </c>
      <c r="D2091" t="s">
        <v>27</v>
      </c>
      <c r="E2091">
        <v>6502578709</v>
      </c>
      <c r="F2091" t="s">
        <v>137</v>
      </c>
      <c r="G2091" t="s">
        <v>11382</v>
      </c>
      <c r="H2091" t="s">
        <v>35</v>
      </c>
      <c r="I2091" t="s">
        <v>36</v>
      </c>
      <c r="J2091" t="s">
        <v>62</v>
      </c>
      <c r="K2091">
        <v>3682.55</v>
      </c>
      <c r="L2091">
        <v>670.89</v>
      </c>
      <c r="M2091" t="s">
        <v>62</v>
      </c>
      <c r="N2091">
        <v>0.18218082578647901</v>
      </c>
      <c r="O2091" t="s">
        <v>11351</v>
      </c>
      <c r="P2091" t="s">
        <v>11352</v>
      </c>
      <c r="R2091" t="s">
        <v>11353</v>
      </c>
      <c r="S2091">
        <f>IF(SalesData[[#This Row],[Return Status]]="Returned",1,0)</f>
        <v>0</v>
      </c>
      <c r="U2091" s="2">
        <f>EOMONTH(SalesData[[#This Row],[Order Date]],0)</f>
        <v>45016</v>
      </c>
      <c r="V2091" s="9" t="str">
        <f>"Q"&amp;INT((MONTH(SalesData[[#This Row],[Order Date]])+2)/3)&amp;"-"&amp;YEAR(SalesData[[#This Row],[Order Date]])</f>
        <v>Q1-2023</v>
      </c>
    </row>
    <row r="2092" spans="1:22" x14ac:dyDescent="0.35">
      <c r="A2092" t="s">
        <v>2233</v>
      </c>
      <c r="B2092" s="1">
        <v>45015</v>
      </c>
      <c r="C2092" t="s">
        <v>149</v>
      </c>
      <c r="D2092" t="s">
        <v>80</v>
      </c>
      <c r="E2092">
        <v>4883626961</v>
      </c>
      <c r="F2092" t="s">
        <v>127</v>
      </c>
      <c r="G2092" t="s">
        <v>29</v>
      </c>
      <c r="H2092" t="s">
        <v>30</v>
      </c>
      <c r="I2092" t="s">
        <v>31</v>
      </c>
      <c r="J2092" t="s">
        <v>18</v>
      </c>
      <c r="K2092">
        <v>4429.62</v>
      </c>
      <c r="L2092">
        <v>677.57</v>
      </c>
      <c r="M2092" t="s">
        <v>19</v>
      </c>
      <c r="N2092">
        <v>0.15296345961956101</v>
      </c>
      <c r="O2092" t="s">
        <v>11351</v>
      </c>
      <c r="P2092" t="s">
        <v>11352</v>
      </c>
      <c r="R2092" t="s">
        <v>11353</v>
      </c>
      <c r="S2092">
        <f>IF(SalesData[[#This Row],[Return Status]]="Returned",1,0)</f>
        <v>0</v>
      </c>
      <c r="T2092">
        <v>2788.38</v>
      </c>
      <c r="U2092" s="2">
        <f>EOMONTH(SalesData[[#This Row],[Order Date]],0)</f>
        <v>45016</v>
      </c>
      <c r="V2092" s="9" t="str">
        <f>"Q"&amp;INT((MONTH(SalesData[[#This Row],[Order Date]])+2)/3)&amp;"-"&amp;YEAR(SalesData[[#This Row],[Order Date]])</f>
        <v>Q1-2023</v>
      </c>
    </row>
    <row r="2093" spans="1:22" x14ac:dyDescent="0.35">
      <c r="A2093" t="s">
        <v>2234</v>
      </c>
      <c r="B2093" s="1">
        <v>45015</v>
      </c>
      <c r="C2093" t="s">
        <v>92</v>
      </c>
      <c r="D2093" t="s">
        <v>80</v>
      </c>
      <c r="E2093">
        <v>9154897881</v>
      </c>
      <c r="F2093" t="s">
        <v>47</v>
      </c>
      <c r="G2093" t="s">
        <v>23</v>
      </c>
      <c r="H2093" t="s">
        <v>11357</v>
      </c>
      <c r="I2093" t="s">
        <v>17</v>
      </c>
      <c r="J2093" t="s">
        <v>65</v>
      </c>
      <c r="K2093">
        <v>3978.72</v>
      </c>
      <c r="L2093">
        <v>927.46</v>
      </c>
      <c r="M2093" t="s">
        <v>65</v>
      </c>
      <c r="N2093">
        <v>0.233105119234327</v>
      </c>
      <c r="O2093" t="s">
        <v>11351</v>
      </c>
      <c r="P2093" t="s">
        <v>11354</v>
      </c>
      <c r="R2093" t="s">
        <v>11353</v>
      </c>
      <c r="S2093">
        <f>IF(SalesData[[#This Row],[Return Status]]="Returned",1,0)</f>
        <v>0</v>
      </c>
      <c r="T2093">
        <v>2821.33</v>
      </c>
      <c r="U2093" s="2">
        <f>EOMONTH(SalesData[[#This Row],[Order Date]],0)</f>
        <v>45016</v>
      </c>
      <c r="V2093" s="9" t="str">
        <f>"Q"&amp;INT((MONTH(SalesData[[#This Row],[Order Date]])+2)/3)&amp;"-"&amp;YEAR(SalesData[[#This Row],[Order Date]])</f>
        <v>Q1-2023</v>
      </c>
    </row>
    <row r="2094" spans="1:22" x14ac:dyDescent="0.35">
      <c r="A2094" t="s">
        <v>2235</v>
      </c>
      <c r="B2094" s="1">
        <v>45008</v>
      </c>
      <c r="C2094" t="s">
        <v>162</v>
      </c>
      <c r="D2094" t="s">
        <v>72</v>
      </c>
      <c r="E2094">
        <v>4818886789</v>
      </c>
      <c r="F2094" t="s">
        <v>120</v>
      </c>
      <c r="G2094" t="s">
        <v>141</v>
      </c>
      <c r="H2094" t="s">
        <v>11357</v>
      </c>
      <c r="I2094" t="s">
        <v>17</v>
      </c>
      <c r="J2094" t="s">
        <v>43</v>
      </c>
      <c r="K2094">
        <v>4602.3100000000004</v>
      </c>
      <c r="L2094">
        <v>387.71</v>
      </c>
      <c r="M2094" t="s">
        <v>43</v>
      </c>
      <c r="N2094">
        <v>8.4242478233756496E-2</v>
      </c>
      <c r="O2094" t="s">
        <v>11351</v>
      </c>
      <c r="P2094" t="s">
        <v>11356</v>
      </c>
      <c r="R2094" t="s">
        <v>11353</v>
      </c>
      <c r="S2094">
        <f>IF(SalesData[[#This Row],[Return Status]]="Returned",1,0)</f>
        <v>0</v>
      </c>
      <c r="T2094">
        <v>2793.38</v>
      </c>
      <c r="U2094" s="2">
        <f>EOMONTH(SalesData[[#This Row],[Order Date]],0)</f>
        <v>45016</v>
      </c>
      <c r="V2094" s="9" t="str">
        <f>"Q"&amp;INT((MONTH(SalesData[[#This Row],[Order Date]])+2)/3)&amp;"-"&amp;YEAR(SalesData[[#This Row],[Order Date]])</f>
        <v>Q1-2023</v>
      </c>
    </row>
    <row r="2095" spans="1:22" x14ac:dyDescent="0.35">
      <c r="A2095" t="s">
        <v>2236</v>
      </c>
      <c r="B2095" s="1">
        <v>44989</v>
      </c>
      <c r="C2095" t="s">
        <v>162</v>
      </c>
      <c r="D2095" t="s">
        <v>72</v>
      </c>
      <c r="E2095">
        <v>3828140462</v>
      </c>
      <c r="F2095" t="s">
        <v>107</v>
      </c>
      <c r="G2095" t="s">
        <v>15</v>
      </c>
      <c r="H2095" t="s">
        <v>16</v>
      </c>
      <c r="I2095" t="s">
        <v>17</v>
      </c>
      <c r="J2095" t="s">
        <v>42</v>
      </c>
      <c r="K2095">
        <v>4206.6099999999997</v>
      </c>
      <c r="L2095">
        <v>1179.06</v>
      </c>
      <c r="M2095" t="s">
        <v>43</v>
      </c>
      <c r="N2095">
        <v>0.28028745236663299</v>
      </c>
      <c r="O2095" t="s">
        <v>11351</v>
      </c>
      <c r="P2095" t="s">
        <v>11354</v>
      </c>
      <c r="R2095" t="s">
        <v>11353</v>
      </c>
      <c r="S2095">
        <f>IF(SalesData[[#This Row],[Return Status]]="Returned",1,0)</f>
        <v>0</v>
      </c>
      <c r="T2095">
        <v>2085.91</v>
      </c>
      <c r="U2095" s="2">
        <f>EOMONTH(SalesData[[#This Row],[Order Date]],0)</f>
        <v>45016</v>
      </c>
      <c r="V2095" s="9" t="str">
        <f>"Q"&amp;INT((MONTH(SalesData[[#This Row],[Order Date]])+2)/3)&amp;"-"&amp;YEAR(SalesData[[#This Row],[Order Date]])</f>
        <v>Q1-2023</v>
      </c>
    </row>
    <row r="2096" spans="1:22" x14ac:dyDescent="0.35">
      <c r="A2096" t="s">
        <v>2237</v>
      </c>
      <c r="B2096" s="1">
        <v>44993</v>
      </c>
      <c r="C2096" t="s">
        <v>162</v>
      </c>
      <c r="D2096" t="s">
        <v>46</v>
      </c>
      <c r="E2096">
        <v>3454468432</v>
      </c>
      <c r="F2096" t="s">
        <v>137</v>
      </c>
      <c r="G2096" t="s">
        <v>34</v>
      </c>
      <c r="H2096" t="s">
        <v>35</v>
      </c>
      <c r="I2096" t="s">
        <v>36</v>
      </c>
      <c r="J2096" t="s">
        <v>42</v>
      </c>
      <c r="K2096">
        <v>2819.39</v>
      </c>
      <c r="L2096">
        <v>162.02000000000001</v>
      </c>
      <c r="M2096" t="s">
        <v>43</v>
      </c>
      <c r="N2096">
        <v>5.74663313695516E-2</v>
      </c>
      <c r="O2096" t="s">
        <v>11351</v>
      </c>
      <c r="P2096" t="s">
        <v>11356</v>
      </c>
      <c r="R2096" t="s">
        <v>11353</v>
      </c>
      <c r="S2096">
        <f>IF(SalesData[[#This Row],[Return Status]]="Returned",1,0)</f>
        <v>0</v>
      </c>
      <c r="U2096" s="2">
        <f>EOMONTH(SalesData[[#This Row],[Order Date]],0)</f>
        <v>45016</v>
      </c>
      <c r="V2096" s="9" t="str">
        <f>"Q"&amp;INT((MONTH(SalesData[[#This Row],[Order Date]])+2)/3)&amp;"-"&amp;YEAR(SalesData[[#This Row],[Order Date]])</f>
        <v>Q1-2023</v>
      </c>
    </row>
    <row r="2097" spans="1:22" x14ac:dyDescent="0.35">
      <c r="A2097" t="s">
        <v>2238</v>
      </c>
      <c r="B2097" s="1">
        <v>44995</v>
      </c>
      <c r="C2097" t="s">
        <v>149</v>
      </c>
      <c r="D2097" t="s">
        <v>13</v>
      </c>
      <c r="E2097">
        <v>9984676170</v>
      </c>
      <c r="F2097" t="s">
        <v>22</v>
      </c>
      <c r="G2097" t="s">
        <v>11385</v>
      </c>
      <c r="H2097" t="s">
        <v>24</v>
      </c>
      <c r="I2097" t="s">
        <v>17</v>
      </c>
      <c r="J2097" t="s">
        <v>62</v>
      </c>
      <c r="K2097">
        <v>2031.76</v>
      </c>
      <c r="L2097">
        <v>592.82000000000005</v>
      </c>
      <c r="M2097" t="s">
        <v>62</v>
      </c>
      <c r="N2097">
        <v>0.291776587785959</v>
      </c>
      <c r="O2097" t="s">
        <v>11351</v>
      </c>
      <c r="P2097" t="s">
        <v>11354</v>
      </c>
      <c r="R2097" t="s">
        <v>11353</v>
      </c>
      <c r="S2097">
        <f>IF(SalesData[[#This Row],[Return Status]]="Returned",1,0)</f>
        <v>0</v>
      </c>
      <c r="U2097" s="2">
        <f>EOMONTH(SalesData[[#This Row],[Order Date]],0)</f>
        <v>45016</v>
      </c>
      <c r="V2097" s="9" t="str">
        <f>"Q"&amp;INT((MONTH(SalesData[[#This Row],[Order Date]])+2)/3)&amp;"-"&amp;YEAR(SalesData[[#This Row],[Order Date]])</f>
        <v>Q1-2023</v>
      </c>
    </row>
    <row r="2098" spans="1:22" x14ac:dyDescent="0.35">
      <c r="A2098" t="s">
        <v>2239</v>
      </c>
      <c r="B2098" s="1">
        <v>44992</v>
      </c>
      <c r="C2098" t="s">
        <v>194</v>
      </c>
      <c r="D2098" t="s">
        <v>39</v>
      </c>
      <c r="E2098">
        <v>9550004441</v>
      </c>
      <c r="F2098" t="s">
        <v>410</v>
      </c>
      <c r="G2098" t="s">
        <v>1013</v>
      </c>
      <c r="H2098" t="s">
        <v>30</v>
      </c>
      <c r="I2098" t="s">
        <v>31</v>
      </c>
      <c r="J2098" t="s">
        <v>18</v>
      </c>
      <c r="K2098">
        <v>3640.81</v>
      </c>
      <c r="L2098">
        <v>989.99</v>
      </c>
      <c r="M2098" t="s">
        <v>19</v>
      </c>
      <c r="N2098">
        <v>0.27191476621960498</v>
      </c>
      <c r="O2098" t="s">
        <v>11351</v>
      </c>
      <c r="P2098" t="s">
        <v>11354</v>
      </c>
      <c r="R2098" t="s">
        <v>11353</v>
      </c>
      <c r="S2098">
        <f>IF(SalesData[[#This Row],[Return Status]]="Returned",1,0)</f>
        <v>0</v>
      </c>
      <c r="U2098" s="2">
        <f>EOMONTH(SalesData[[#This Row],[Order Date]],0)</f>
        <v>45016</v>
      </c>
      <c r="V2098" s="9" t="str">
        <f>"Q"&amp;INT((MONTH(SalesData[[#This Row],[Order Date]])+2)/3)&amp;"-"&amp;YEAR(SalesData[[#This Row],[Order Date]])</f>
        <v>Q1-2023</v>
      </c>
    </row>
    <row r="2099" spans="1:22" x14ac:dyDescent="0.35">
      <c r="A2099" t="s">
        <v>2240</v>
      </c>
      <c r="B2099" s="1">
        <v>44995</v>
      </c>
      <c r="C2099" t="s">
        <v>132</v>
      </c>
      <c r="D2099" t="s">
        <v>145</v>
      </c>
      <c r="E2099">
        <v>8390537013</v>
      </c>
      <c r="F2099" t="s">
        <v>88</v>
      </c>
      <c r="G2099" t="s">
        <v>89</v>
      </c>
      <c r="H2099" t="s">
        <v>90</v>
      </c>
      <c r="I2099" t="s">
        <v>31</v>
      </c>
      <c r="J2099" t="s">
        <v>43</v>
      </c>
      <c r="K2099">
        <v>939.99</v>
      </c>
      <c r="L2099">
        <v>198.69</v>
      </c>
      <c r="M2099" t="s">
        <v>43</v>
      </c>
      <c r="N2099">
        <v>0.21137458909137299</v>
      </c>
      <c r="O2099" t="s">
        <v>11355</v>
      </c>
      <c r="P2099" t="s">
        <v>11354</v>
      </c>
      <c r="R2099" t="s">
        <v>11353</v>
      </c>
      <c r="S2099">
        <f>IF(SalesData[[#This Row],[Return Status]]="Returned",1,0)</f>
        <v>0</v>
      </c>
      <c r="T2099">
        <v>207.68</v>
      </c>
      <c r="U2099" s="2">
        <f>EOMONTH(SalesData[[#This Row],[Order Date]],0)</f>
        <v>45016</v>
      </c>
      <c r="V2099" s="9" t="str">
        <f>"Q"&amp;INT((MONTH(SalesData[[#This Row],[Order Date]])+2)/3)&amp;"-"&amp;YEAR(SalesData[[#This Row],[Order Date]])</f>
        <v>Q1-2023</v>
      </c>
    </row>
    <row r="2100" spans="1:22" x14ac:dyDescent="0.35">
      <c r="A2100" t="s">
        <v>2241</v>
      </c>
      <c r="B2100" s="1">
        <v>44999</v>
      </c>
      <c r="C2100" t="s">
        <v>67</v>
      </c>
      <c r="D2100" t="s">
        <v>39</v>
      </c>
      <c r="E2100">
        <v>7567794668</v>
      </c>
      <c r="F2100" t="s">
        <v>147</v>
      </c>
      <c r="G2100" t="s">
        <v>84</v>
      </c>
      <c r="H2100" t="s">
        <v>85</v>
      </c>
      <c r="I2100" t="s">
        <v>31</v>
      </c>
      <c r="J2100" t="s">
        <v>65</v>
      </c>
      <c r="K2100">
        <v>2536.64</v>
      </c>
      <c r="L2100">
        <v>183.09</v>
      </c>
      <c r="M2100" t="s">
        <v>65</v>
      </c>
      <c r="N2100">
        <v>7.2178156932004606E-2</v>
      </c>
      <c r="O2100" t="s">
        <v>11351</v>
      </c>
      <c r="P2100" t="s">
        <v>11356</v>
      </c>
      <c r="R2100" t="s">
        <v>11353</v>
      </c>
      <c r="S2100">
        <f>IF(SalesData[[#This Row],[Return Status]]="Returned",1,0)</f>
        <v>0</v>
      </c>
      <c r="T2100">
        <v>847.14</v>
      </c>
      <c r="U2100" s="2">
        <f>EOMONTH(SalesData[[#This Row],[Order Date]],0)</f>
        <v>45016</v>
      </c>
      <c r="V2100" s="9" t="str">
        <f>"Q"&amp;INT((MONTH(SalesData[[#This Row],[Order Date]])+2)/3)&amp;"-"&amp;YEAR(SalesData[[#This Row],[Order Date]])</f>
        <v>Q1-2023</v>
      </c>
    </row>
    <row r="2101" spans="1:22" x14ac:dyDescent="0.35">
      <c r="A2101" t="s">
        <v>2242</v>
      </c>
      <c r="B2101" s="1">
        <v>45010</v>
      </c>
      <c r="C2101" t="s">
        <v>92</v>
      </c>
      <c r="D2101" t="s">
        <v>39</v>
      </c>
      <c r="E2101">
        <v>4658578564</v>
      </c>
      <c r="F2101" t="s">
        <v>88</v>
      </c>
      <c r="G2101" t="s">
        <v>89</v>
      </c>
      <c r="H2101" t="s">
        <v>90</v>
      </c>
      <c r="I2101" t="s">
        <v>31</v>
      </c>
      <c r="J2101" t="s">
        <v>42</v>
      </c>
      <c r="K2101">
        <v>2847.75</v>
      </c>
      <c r="L2101">
        <v>289.47000000000003</v>
      </c>
      <c r="M2101" t="s">
        <v>43</v>
      </c>
      <c r="N2101">
        <v>0.101648670002634</v>
      </c>
      <c r="O2101" t="s">
        <v>11351</v>
      </c>
      <c r="P2101" t="s">
        <v>11352</v>
      </c>
      <c r="R2101" t="s">
        <v>11353</v>
      </c>
      <c r="S2101">
        <f>IF(SalesData[[#This Row],[Return Status]]="Returned",1,0)</f>
        <v>0</v>
      </c>
      <c r="T2101">
        <v>207.68</v>
      </c>
      <c r="U2101" s="2">
        <f>EOMONTH(SalesData[[#This Row],[Order Date]],0)</f>
        <v>45016</v>
      </c>
      <c r="V2101" s="9" t="str">
        <f>"Q"&amp;INT((MONTH(SalesData[[#This Row],[Order Date]])+2)/3)&amp;"-"&amp;YEAR(SalesData[[#This Row],[Order Date]])</f>
        <v>Q1-2023</v>
      </c>
    </row>
    <row r="2102" spans="1:22" x14ac:dyDescent="0.35">
      <c r="A2102" t="s">
        <v>2243</v>
      </c>
      <c r="B2102" s="1">
        <v>45015</v>
      </c>
      <c r="C2102" t="s">
        <v>45</v>
      </c>
      <c r="D2102" t="s">
        <v>145</v>
      </c>
      <c r="E2102">
        <v>8735118778</v>
      </c>
      <c r="F2102" t="s">
        <v>73</v>
      </c>
      <c r="G2102" t="s">
        <v>74</v>
      </c>
      <c r="H2102" t="s">
        <v>75</v>
      </c>
      <c r="I2102" t="s">
        <v>36</v>
      </c>
      <c r="J2102" t="s">
        <v>61</v>
      </c>
      <c r="K2102">
        <v>2807.75</v>
      </c>
      <c r="L2102">
        <v>446.94</v>
      </c>
      <c r="M2102" t="s">
        <v>62</v>
      </c>
      <c r="N2102">
        <v>0.159180838749889</v>
      </c>
      <c r="O2102" t="s">
        <v>11351</v>
      </c>
      <c r="P2102" t="s">
        <v>11352</v>
      </c>
      <c r="R2102" t="s">
        <v>11353</v>
      </c>
      <c r="S2102">
        <f>IF(SalesData[[#This Row],[Return Status]]="Returned",1,0)</f>
        <v>0</v>
      </c>
      <c r="T2102">
        <v>2420.2800000000002</v>
      </c>
      <c r="U2102" s="2">
        <f>EOMONTH(SalesData[[#This Row],[Order Date]],0)</f>
        <v>45016</v>
      </c>
      <c r="V2102" s="9" t="str">
        <f>"Q"&amp;INT((MONTH(SalesData[[#This Row],[Order Date]])+2)/3)&amp;"-"&amp;YEAR(SalesData[[#This Row],[Order Date]])</f>
        <v>Q1-2023</v>
      </c>
    </row>
    <row r="2103" spans="1:22" x14ac:dyDescent="0.35">
      <c r="A2103" t="s">
        <v>2244</v>
      </c>
      <c r="B2103" s="1">
        <v>45005</v>
      </c>
      <c r="C2103" t="s">
        <v>67</v>
      </c>
      <c r="D2103" t="s">
        <v>46</v>
      </c>
      <c r="E2103">
        <v>3188727796</v>
      </c>
      <c r="F2103" t="s">
        <v>129</v>
      </c>
      <c r="G2103" t="s">
        <v>54</v>
      </c>
      <c r="H2103" t="s">
        <v>55</v>
      </c>
      <c r="I2103" t="s">
        <v>31</v>
      </c>
      <c r="J2103" t="s">
        <v>18</v>
      </c>
      <c r="K2103">
        <v>2201.71</v>
      </c>
      <c r="L2103">
        <v>490.83</v>
      </c>
      <c r="M2103" t="s">
        <v>19</v>
      </c>
      <c r="N2103">
        <v>0.22293126706060301</v>
      </c>
      <c r="O2103" t="s">
        <v>11351</v>
      </c>
      <c r="P2103" t="s">
        <v>11354</v>
      </c>
      <c r="R2103" t="s">
        <v>11353</v>
      </c>
      <c r="S2103">
        <f>IF(SalesData[[#This Row],[Return Status]]="Returned",1,0)</f>
        <v>0</v>
      </c>
      <c r="U2103" s="2">
        <f>EOMONTH(SalesData[[#This Row],[Order Date]],0)</f>
        <v>45016</v>
      </c>
      <c r="V2103" s="9" t="str">
        <f>"Q"&amp;INT((MONTH(SalesData[[#This Row],[Order Date]])+2)/3)&amp;"-"&amp;YEAR(SalesData[[#This Row],[Order Date]])</f>
        <v>Q1-2023</v>
      </c>
    </row>
    <row r="2104" spans="1:22" x14ac:dyDescent="0.35">
      <c r="A2104" t="s">
        <v>2245</v>
      </c>
      <c r="B2104" s="1">
        <v>44986</v>
      </c>
      <c r="C2104" t="s">
        <v>77</v>
      </c>
      <c r="D2104" t="s">
        <v>39</v>
      </c>
      <c r="E2104">
        <v>8462216346</v>
      </c>
      <c r="F2104" t="s">
        <v>64</v>
      </c>
      <c r="G2104" t="s">
        <v>15</v>
      </c>
      <c r="H2104" t="s">
        <v>16</v>
      </c>
      <c r="I2104" t="s">
        <v>17</v>
      </c>
      <c r="J2104" t="s">
        <v>19</v>
      </c>
      <c r="K2104">
        <v>1743.77</v>
      </c>
      <c r="L2104">
        <v>92.75</v>
      </c>
      <c r="M2104" t="s">
        <v>19</v>
      </c>
      <c r="N2104">
        <v>5.31893541005981E-2</v>
      </c>
      <c r="O2104" t="s">
        <v>11351</v>
      </c>
      <c r="P2104" t="s">
        <v>11356</v>
      </c>
      <c r="Q2104" t="s">
        <v>11376</v>
      </c>
      <c r="R2104" t="s">
        <v>11360</v>
      </c>
      <c r="S2104">
        <f>IF(SalesData[[#This Row],[Return Status]]="Returned",1,0)</f>
        <v>1</v>
      </c>
      <c r="T2104">
        <v>2085.91</v>
      </c>
      <c r="U2104" s="2">
        <f>EOMONTH(SalesData[[#This Row],[Order Date]],0)</f>
        <v>45016</v>
      </c>
      <c r="V2104" s="9" t="str">
        <f>"Q"&amp;INT((MONTH(SalesData[[#This Row],[Order Date]])+2)/3)&amp;"-"&amp;YEAR(SalesData[[#This Row],[Order Date]])</f>
        <v>Q1-2023</v>
      </c>
    </row>
    <row r="2105" spans="1:22" x14ac:dyDescent="0.35">
      <c r="A2105" t="s">
        <v>2246</v>
      </c>
      <c r="B2105" s="1">
        <v>44997</v>
      </c>
      <c r="C2105" t="s">
        <v>52</v>
      </c>
      <c r="D2105" t="s">
        <v>39</v>
      </c>
      <c r="E2105">
        <v>9086865146</v>
      </c>
      <c r="F2105" t="s">
        <v>22</v>
      </c>
      <c r="G2105" t="s">
        <v>23</v>
      </c>
      <c r="H2105" t="s">
        <v>11357</v>
      </c>
      <c r="I2105" t="s">
        <v>17</v>
      </c>
      <c r="J2105" t="s">
        <v>62</v>
      </c>
      <c r="K2105">
        <v>2842.03</v>
      </c>
      <c r="L2105">
        <v>556.48</v>
      </c>
      <c r="M2105" t="s">
        <v>62</v>
      </c>
      <c r="N2105">
        <v>0.19580370369067199</v>
      </c>
      <c r="O2105" t="s">
        <v>11351</v>
      </c>
      <c r="P2105" t="s">
        <v>11352</v>
      </c>
      <c r="R2105" t="s">
        <v>11353</v>
      </c>
      <c r="S2105">
        <f>IF(SalesData[[#This Row],[Return Status]]="Returned",1,0)</f>
        <v>0</v>
      </c>
      <c r="T2105">
        <v>2821.33</v>
      </c>
      <c r="U2105" s="2">
        <f>EOMONTH(SalesData[[#This Row],[Order Date]],0)</f>
        <v>45016</v>
      </c>
      <c r="V2105" s="9" t="str">
        <f>"Q"&amp;INT((MONTH(SalesData[[#This Row],[Order Date]])+2)/3)&amp;"-"&amp;YEAR(SalesData[[#This Row],[Order Date]])</f>
        <v>Q1-2023</v>
      </c>
    </row>
    <row r="2106" spans="1:22" x14ac:dyDescent="0.35">
      <c r="A2106" t="s">
        <v>2247</v>
      </c>
      <c r="B2106" s="1">
        <v>44994</v>
      </c>
      <c r="C2106" t="s">
        <v>38</v>
      </c>
      <c r="D2106" t="s">
        <v>80</v>
      </c>
      <c r="E2106">
        <v>5529578735</v>
      </c>
      <c r="F2106" t="s">
        <v>78</v>
      </c>
      <c r="G2106" t="s">
        <v>859</v>
      </c>
      <c r="H2106" t="s">
        <v>16</v>
      </c>
      <c r="I2106" t="s">
        <v>17</v>
      </c>
      <c r="J2106" t="s">
        <v>18</v>
      </c>
      <c r="K2106">
        <v>812.36</v>
      </c>
      <c r="L2106">
        <v>218.18</v>
      </c>
      <c r="M2106" t="s">
        <v>19</v>
      </c>
      <c r="N2106">
        <v>0.26857550839529298</v>
      </c>
      <c r="O2106" t="s">
        <v>11355</v>
      </c>
      <c r="P2106" t="s">
        <v>11354</v>
      </c>
      <c r="R2106" t="s">
        <v>11353</v>
      </c>
      <c r="S2106">
        <f>IF(SalesData[[#This Row],[Return Status]]="Returned",1,0)</f>
        <v>0</v>
      </c>
      <c r="U2106" s="2">
        <f>EOMONTH(SalesData[[#This Row],[Order Date]],0)</f>
        <v>45016</v>
      </c>
      <c r="V2106" s="9" t="str">
        <f>"Q"&amp;INT((MONTH(SalesData[[#This Row],[Order Date]])+2)/3)&amp;"-"&amp;YEAR(SalesData[[#This Row],[Order Date]])</f>
        <v>Q1-2023</v>
      </c>
    </row>
    <row r="2107" spans="1:22" x14ac:dyDescent="0.35">
      <c r="A2107" t="s">
        <v>2248</v>
      </c>
      <c r="B2107" s="1">
        <v>44989</v>
      </c>
      <c r="C2107" t="s">
        <v>194</v>
      </c>
      <c r="D2107" t="s">
        <v>46</v>
      </c>
      <c r="E2107">
        <v>847555773</v>
      </c>
      <c r="F2107" t="s">
        <v>83</v>
      </c>
      <c r="G2107" t="s">
        <v>84</v>
      </c>
      <c r="H2107" t="s">
        <v>85</v>
      </c>
      <c r="I2107" t="s">
        <v>31</v>
      </c>
      <c r="J2107" t="s">
        <v>65</v>
      </c>
      <c r="K2107">
        <v>957.41</v>
      </c>
      <c r="L2107">
        <v>285.74</v>
      </c>
      <c r="M2107" t="s">
        <v>65</v>
      </c>
      <c r="N2107">
        <v>0.29845102933957202</v>
      </c>
      <c r="O2107" t="s">
        <v>11355</v>
      </c>
      <c r="P2107" t="s">
        <v>11354</v>
      </c>
      <c r="R2107" t="s">
        <v>11353</v>
      </c>
      <c r="S2107">
        <f>IF(SalesData[[#This Row],[Return Status]]="Returned",1,0)</f>
        <v>0</v>
      </c>
      <c r="T2107">
        <v>847.14</v>
      </c>
      <c r="U2107" s="2">
        <f>EOMONTH(SalesData[[#This Row],[Order Date]],0)</f>
        <v>45016</v>
      </c>
      <c r="V2107" s="9" t="str">
        <f>"Q"&amp;INT((MONTH(SalesData[[#This Row],[Order Date]])+2)/3)&amp;"-"&amp;YEAR(SalesData[[#This Row],[Order Date]])</f>
        <v>Q1-2023</v>
      </c>
    </row>
    <row r="2108" spans="1:22" x14ac:dyDescent="0.35">
      <c r="A2108" t="s">
        <v>2249</v>
      </c>
      <c r="B2108" s="1">
        <v>44997</v>
      </c>
      <c r="C2108" t="s">
        <v>188</v>
      </c>
      <c r="D2108" t="s">
        <v>46</v>
      </c>
      <c r="E2108">
        <v>8469873297</v>
      </c>
      <c r="F2108" t="s">
        <v>357</v>
      </c>
      <c r="G2108" t="s">
        <v>164</v>
      </c>
      <c r="H2108" t="s">
        <v>165</v>
      </c>
      <c r="I2108" t="s">
        <v>36</v>
      </c>
      <c r="J2108" t="s">
        <v>62</v>
      </c>
      <c r="K2108">
        <v>2341.87</v>
      </c>
      <c r="L2108">
        <v>465.53</v>
      </c>
      <c r="M2108" t="s">
        <v>62</v>
      </c>
      <c r="N2108">
        <v>0.198785585877952</v>
      </c>
      <c r="O2108" t="s">
        <v>11351</v>
      </c>
      <c r="P2108" t="s">
        <v>11352</v>
      </c>
      <c r="R2108" t="s">
        <v>11353</v>
      </c>
      <c r="S2108">
        <f>IF(SalesData[[#This Row],[Return Status]]="Returned",1,0)</f>
        <v>0</v>
      </c>
      <c r="U2108" s="2">
        <f>EOMONTH(SalesData[[#This Row],[Order Date]],0)</f>
        <v>45016</v>
      </c>
      <c r="V2108" s="9" t="str">
        <f>"Q"&amp;INT((MONTH(SalesData[[#This Row],[Order Date]])+2)/3)&amp;"-"&amp;YEAR(SalesData[[#This Row],[Order Date]])</f>
        <v>Q1-2023</v>
      </c>
    </row>
    <row r="2109" spans="1:22" x14ac:dyDescent="0.35">
      <c r="A2109" t="s">
        <v>2250</v>
      </c>
      <c r="B2109" s="1">
        <v>45015</v>
      </c>
      <c r="C2109" t="s">
        <v>106</v>
      </c>
      <c r="D2109" t="s">
        <v>46</v>
      </c>
      <c r="E2109">
        <v>9066094783</v>
      </c>
      <c r="F2109" t="s">
        <v>159</v>
      </c>
      <c r="G2109" t="s">
        <v>84</v>
      </c>
      <c r="H2109" t="s">
        <v>85</v>
      </c>
      <c r="I2109" t="s">
        <v>31</v>
      </c>
      <c r="J2109" t="s">
        <v>65</v>
      </c>
      <c r="K2109">
        <v>3608.08</v>
      </c>
      <c r="L2109">
        <v>431.28</v>
      </c>
      <c r="M2109" t="s">
        <v>65</v>
      </c>
      <c r="N2109">
        <v>0.119531717700273</v>
      </c>
      <c r="O2109" t="s">
        <v>11351</v>
      </c>
      <c r="P2109" t="s">
        <v>11352</v>
      </c>
      <c r="R2109" t="s">
        <v>11353</v>
      </c>
      <c r="S2109">
        <f>IF(SalesData[[#This Row],[Return Status]]="Returned",1,0)</f>
        <v>0</v>
      </c>
      <c r="T2109">
        <v>847.14</v>
      </c>
      <c r="U2109" s="2">
        <f>EOMONTH(SalesData[[#This Row],[Order Date]],0)</f>
        <v>45016</v>
      </c>
      <c r="V2109" s="9" t="str">
        <f>"Q"&amp;INT((MONTH(SalesData[[#This Row],[Order Date]])+2)/3)&amp;"-"&amp;YEAR(SalesData[[#This Row],[Order Date]])</f>
        <v>Q1-2023</v>
      </c>
    </row>
    <row r="2110" spans="1:22" x14ac:dyDescent="0.35">
      <c r="A2110" t="s">
        <v>2251</v>
      </c>
      <c r="B2110" s="1">
        <v>45012</v>
      </c>
      <c r="C2110" t="s">
        <v>57</v>
      </c>
      <c r="D2110" t="s">
        <v>99</v>
      </c>
      <c r="E2110">
        <v>1284209274</v>
      </c>
      <c r="F2110" t="s">
        <v>53</v>
      </c>
      <c r="G2110" t="s">
        <v>505</v>
      </c>
      <c r="H2110" t="s">
        <v>55</v>
      </c>
      <c r="I2110" t="s">
        <v>31</v>
      </c>
      <c r="J2110" t="s">
        <v>19</v>
      </c>
      <c r="K2110">
        <v>3433.46</v>
      </c>
      <c r="L2110">
        <v>235.79</v>
      </c>
      <c r="M2110" t="s">
        <v>19</v>
      </c>
      <c r="N2110">
        <v>6.8674165419139899E-2</v>
      </c>
      <c r="O2110" t="s">
        <v>11351</v>
      </c>
      <c r="P2110" t="s">
        <v>11356</v>
      </c>
      <c r="R2110" t="s">
        <v>11353</v>
      </c>
      <c r="S2110">
        <f>IF(SalesData[[#This Row],[Return Status]]="Returned",1,0)</f>
        <v>0</v>
      </c>
      <c r="T2110">
        <v>130.44</v>
      </c>
      <c r="U2110" s="2">
        <f>EOMONTH(SalesData[[#This Row],[Order Date]],0)</f>
        <v>45016</v>
      </c>
      <c r="V2110" s="9" t="str">
        <f>"Q"&amp;INT((MONTH(SalesData[[#This Row],[Order Date]])+2)/3)&amp;"-"&amp;YEAR(SalesData[[#This Row],[Order Date]])</f>
        <v>Q1-2023</v>
      </c>
    </row>
    <row r="2111" spans="1:22" x14ac:dyDescent="0.35">
      <c r="A2111" t="s">
        <v>2252</v>
      </c>
      <c r="B2111" s="1">
        <v>45002</v>
      </c>
      <c r="C2111" t="s">
        <v>87</v>
      </c>
      <c r="D2111" t="s">
        <v>13</v>
      </c>
      <c r="E2111">
        <v>3684054165</v>
      </c>
      <c r="F2111" t="s">
        <v>170</v>
      </c>
      <c r="G2111" t="s">
        <v>11358</v>
      </c>
      <c r="H2111" t="s">
        <v>11357</v>
      </c>
      <c r="I2111" t="s">
        <v>31</v>
      </c>
      <c r="J2111" t="s">
        <v>18</v>
      </c>
      <c r="K2111">
        <v>2500.83</v>
      </c>
      <c r="L2111">
        <v>326.07</v>
      </c>
      <c r="M2111" t="s">
        <v>19</v>
      </c>
      <c r="N2111">
        <v>0.13038471227552501</v>
      </c>
      <c r="O2111" t="s">
        <v>11351</v>
      </c>
      <c r="P2111" t="s">
        <v>11352</v>
      </c>
      <c r="R2111" t="s">
        <v>11353</v>
      </c>
      <c r="S2111">
        <f>IF(SalesData[[#This Row],[Return Status]]="Returned",1,0)</f>
        <v>0</v>
      </c>
      <c r="U2111" s="2">
        <f>EOMONTH(SalesData[[#This Row],[Order Date]],0)</f>
        <v>45016</v>
      </c>
      <c r="V2111" s="9" t="str">
        <f>"Q"&amp;INT((MONTH(SalesData[[#This Row],[Order Date]])+2)/3)&amp;"-"&amp;YEAR(SalesData[[#This Row],[Order Date]])</f>
        <v>Q1-2023</v>
      </c>
    </row>
    <row r="2112" spans="1:22" x14ac:dyDescent="0.35">
      <c r="A2112" t="s">
        <v>2253</v>
      </c>
      <c r="B2112" s="1">
        <v>44994</v>
      </c>
      <c r="C2112" t="s">
        <v>12</v>
      </c>
      <c r="D2112" t="s">
        <v>39</v>
      </c>
      <c r="E2112">
        <v>8432674846</v>
      </c>
      <c r="F2112" t="s">
        <v>47</v>
      </c>
      <c r="G2112" t="s">
        <v>23</v>
      </c>
      <c r="H2112" t="s">
        <v>24</v>
      </c>
      <c r="I2112" t="s">
        <v>17</v>
      </c>
      <c r="J2112" t="s">
        <v>62</v>
      </c>
      <c r="K2112">
        <v>718.83</v>
      </c>
      <c r="L2112">
        <v>212.62</v>
      </c>
      <c r="M2112" t="s">
        <v>62</v>
      </c>
      <c r="N2112">
        <v>0.29578620814378898</v>
      </c>
      <c r="O2112" t="s">
        <v>11355</v>
      </c>
      <c r="P2112" t="s">
        <v>11354</v>
      </c>
      <c r="R2112" t="s">
        <v>11353</v>
      </c>
      <c r="S2112">
        <f>IF(SalesData[[#This Row],[Return Status]]="Returned",1,0)</f>
        <v>0</v>
      </c>
      <c r="T2112">
        <v>2821.33</v>
      </c>
      <c r="U2112" s="2">
        <f>EOMONTH(SalesData[[#This Row],[Order Date]],0)</f>
        <v>45016</v>
      </c>
      <c r="V2112" s="9" t="str">
        <f>"Q"&amp;INT((MONTH(SalesData[[#This Row],[Order Date]])+2)/3)&amp;"-"&amp;YEAR(SalesData[[#This Row],[Order Date]])</f>
        <v>Q1-2023</v>
      </c>
    </row>
    <row r="2113" spans="1:22" x14ac:dyDescent="0.35">
      <c r="A2113" t="s">
        <v>2254</v>
      </c>
      <c r="B2113" s="1">
        <v>44998</v>
      </c>
      <c r="C2113" t="s">
        <v>113</v>
      </c>
      <c r="D2113" t="s">
        <v>46</v>
      </c>
      <c r="E2113">
        <v>5858219645</v>
      </c>
      <c r="F2113" t="s">
        <v>64</v>
      </c>
      <c r="G2113" t="s">
        <v>15</v>
      </c>
      <c r="H2113" t="s">
        <v>16</v>
      </c>
      <c r="I2113" t="s">
        <v>17</v>
      </c>
      <c r="J2113" t="s">
        <v>62</v>
      </c>
      <c r="K2113">
        <v>4559.43</v>
      </c>
      <c r="L2113">
        <v>974.33</v>
      </c>
      <c r="M2113" t="s">
        <v>62</v>
      </c>
      <c r="N2113">
        <v>0.21369557159557201</v>
      </c>
      <c r="O2113" t="s">
        <v>11351</v>
      </c>
      <c r="P2113" t="s">
        <v>11354</v>
      </c>
      <c r="R2113" t="s">
        <v>11353</v>
      </c>
      <c r="S2113">
        <f>IF(SalesData[[#This Row],[Return Status]]="Returned",1,0)</f>
        <v>0</v>
      </c>
      <c r="T2113">
        <v>2085.91</v>
      </c>
      <c r="U2113" s="2">
        <f>EOMONTH(SalesData[[#This Row],[Order Date]],0)</f>
        <v>45016</v>
      </c>
      <c r="V2113" s="9" t="str">
        <f>"Q"&amp;INT((MONTH(SalesData[[#This Row],[Order Date]])+2)/3)&amp;"-"&amp;YEAR(SalesData[[#This Row],[Order Date]])</f>
        <v>Q1-2023</v>
      </c>
    </row>
    <row r="2114" spans="1:22" x14ac:dyDescent="0.35">
      <c r="A2114" t="s">
        <v>2255</v>
      </c>
      <c r="B2114" s="1">
        <v>45010</v>
      </c>
      <c r="C2114" t="s">
        <v>67</v>
      </c>
      <c r="D2114" t="s">
        <v>99</v>
      </c>
      <c r="E2114">
        <v>781412570</v>
      </c>
      <c r="F2114" t="s">
        <v>292</v>
      </c>
      <c r="G2114" t="s">
        <v>69</v>
      </c>
      <c r="H2114" t="s">
        <v>41</v>
      </c>
      <c r="I2114" t="s">
        <v>31</v>
      </c>
      <c r="J2114" t="s">
        <v>19</v>
      </c>
      <c r="K2114">
        <v>4211.41</v>
      </c>
      <c r="L2114">
        <v>467.61</v>
      </c>
      <c r="M2114" t="s">
        <v>19</v>
      </c>
      <c r="N2114">
        <v>0.11103407172419701</v>
      </c>
      <c r="O2114" t="s">
        <v>11351</v>
      </c>
      <c r="P2114" t="s">
        <v>11352</v>
      </c>
      <c r="R2114" t="s">
        <v>11353</v>
      </c>
      <c r="S2114">
        <f>IF(SalesData[[#This Row],[Return Status]]="Returned",1,0)</f>
        <v>0</v>
      </c>
      <c r="T2114">
        <v>2081.52</v>
      </c>
      <c r="U2114" s="2">
        <f>EOMONTH(SalesData[[#This Row],[Order Date]],0)</f>
        <v>45016</v>
      </c>
      <c r="V2114" s="9" t="str">
        <f>"Q"&amp;INT((MONTH(SalesData[[#This Row],[Order Date]])+2)/3)&amp;"-"&amp;YEAR(SalesData[[#This Row],[Order Date]])</f>
        <v>Q1-2023</v>
      </c>
    </row>
    <row r="2115" spans="1:22" x14ac:dyDescent="0.35">
      <c r="A2115" t="s">
        <v>2256</v>
      </c>
      <c r="B2115" s="1">
        <v>45008</v>
      </c>
      <c r="C2115" t="s">
        <v>94</v>
      </c>
      <c r="D2115" t="s">
        <v>13</v>
      </c>
      <c r="E2115">
        <v>5687310242</v>
      </c>
      <c r="F2115" t="s">
        <v>357</v>
      </c>
      <c r="G2115" t="s">
        <v>164</v>
      </c>
      <c r="H2115" t="s">
        <v>165</v>
      </c>
      <c r="I2115" t="s">
        <v>36</v>
      </c>
      <c r="J2115" t="s">
        <v>62</v>
      </c>
      <c r="K2115">
        <v>2868.02</v>
      </c>
      <c r="L2115">
        <v>302.68</v>
      </c>
      <c r="M2115" t="s">
        <v>62</v>
      </c>
      <c r="N2115">
        <v>0.105536223596767</v>
      </c>
      <c r="O2115" t="s">
        <v>11351</v>
      </c>
      <c r="P2115" t="s">
        <v>11352</v>
      </c>
      <c r="R2115" t="s">
        <v>11353</v>
      </c>
      <c r="S2115">
        <f>IF(SalesData[[#This Row],[Return Status]]="Returned",1,0)</f>
        <v>0</v>
      </c>
      <c r="U2115" s="2">
        <f>EOMONTH(SalesData[[#This Row],[Order Date]],0)</f>
        <v>45016</v>
      </c>
      <c r="V2115" s="9" t="str">
        <f>"Q"&amp;INT((MONTH(SalesData[[#This Row],[Order Date]])+2)/3)&amp;"-"&amp;YEAR(SalesData[[#This Row],[Order Date]])</f>
        <v>Q1-2023</v>
      </c>
    </row>
    <row r="2116" spans="1:22" x14ac:dyDescent="0.35">
      <c r="A2116" t="s">
        <v>2257</v>
      </c>
      <c r="B2116" s="1">
        <v>45010</v>
      </c>
      <c r="C2116" t="s">
        <v>92</v>
      </c>
      <c r="D2116" t="s">
        <v>46</v>
      </c>
      <c r="E2116">
        <v>3585872632</v>
      </c>
      <c r="F2116" t="s">
        <v>222</v>
      </c>
      <c r="G2116" t="s">
        <v>11381</v>
      </c>
      <c r="H2116" t="s">
        <v>11357</v>
      </c>
      <c r="I2116" t="s">
        <v>36</v>
      </c>
      <c r="J2116" t="s">
        <v>18</v>
      </c>
      <c r="K2116">
        <v>3037.58</v>
      </c>
      <c r="L2116">
        <v>410.06</v>
      </c>
      <c r="M2116" t="s">
        <v>19</v>
      </c>
      <c r="N2116">
        <v>0.13499562151449501</v>
      </c>
      <c r="O2116" t="s">
        <v>11351</v>
      </c>
      <c r="P2116" t="s">
        <v>11352</v>
      </c>
      <c r="R2116" t="s">
        <v>11353</v>
      </c>
      <c r="S2116">
        <f>IF(SalesData[[#This Row],[Return Status]]="Returned",1,0)</f>
        <v>0</v>
      </c>
      <c r="U2116" s="2">
        <f>EOMONTH(SalesData[[#This Row],[Order Date]],0)</f>
        <v>45016</v>
      </c>
      <c r="V2116" s="9" t="str">
        <f>"Q"&amp;INT((MONTH(SalesData[[#This Row],[Order Date]])+2)/3)&amp;"-"&amp;YEAR(SalesData[[#This Row],[Order Date]])</f>
        <v>Q1-2023</v>
      </c>
    </row>
    <row r="2117" spans="1:22" x14ac:dyDescent="0.35">
      <c r="A2117" t="s">
        <v>2258</v>
      </c>
      <c r="B2117" s="1">
        <v>44997</v>
      </c>
      <c r="C2117" t="s">
        <v>149</v>
      </c>
      <c r="D2117" t="s">
        <v>46</v>
      </c>
      <c r="E2117">
        <v>7366497069</v>
      </c>
      <c r="F2117" t="s">
        <v>88</v>
      </c>
      <c r="G2117" t="s">
        <v>89</v>
      </c>
      <c r="H2117" t="s">
        <v>90</v>
      </c>
      <c r="I2117" t="s">
        <v>31</v>
      </c>
      <c r="J2117" t="s">
        <v>43</v>
      </c>
      <c r="K2117">
        <v>3321.89</v>
      </c>
      <c r="L2117">
        <v>832.75</v>
      </c>
      <c r="M2117" t="s">
        <v>43</v>
      </c>
      <c r="N2117">
        <v>0.25068560367742498</v>
      </c>
      <c r="O2117" t="s">
        <v>11351</v>
      </c>
      <c r="P2117" t="s">
        <v>11354</v>
      </c>
      <c r="R2117" t="s">
        <v>11353</v>
      </c>
      <c r="S2117">
        <f>IF(SalesData[[#This Row],[Return Status]]="Returned",1,0)</f>
        <v>0</v>
      </c>
      <c r="T2117">
        <v>207.68</v>
      </c>
      <c r="U2117" s="2">
        <f>EOMONTH(SalesData[[#This Row],[Order Date]],0)</f>
        <v>45016</v>
      </c>
      <c r="V2117" s="9" t="str">
        <f>"Q"&amp;INT((MONTH(SalesData[[#This Row],[Order Date]])+2)/3)&amp;"-"&amp;YEAR(SalesData[[#This Row],[Order Date]])</f>
        <v>Q1-2023</v>
      </c>
    </row>
    <row r="2118" spans="1:22" x14ac:dyDescent="0.35">
      <c r="A2118" t="s">
        <v>2259</v>
      </c>
      <c r="B2118" s="1">
        <v>44997</v>
      </c>
      <c r="C2118" t="s">
        <v>38</v>
      </c>
      <c r="D2118" t="s">
        <v>46</v>
      </c>
      <c r="E2118">
        <v>2111870000</v>
      </c>
      <c r="F2118" t="s">
        <v>156</v>
      </c>
      <c r="G2118" t="s">
        <v>84</v>
      </c>
      <c r="H2118" t="s">
        <v>85</v>
      </c>
      <c r="I2118" t="s">
        <v>31</v>
      </c>
      <c r="J2118" t="s">
        <v>65</v>
      </c>
      <c r="K2118">
        <v>673.66</v>
      </c>
      <c r="L2118">
        <v>50.55</v>
      </c>
      <c r="M2118" t="s">
        <v>65</v>
      </c>
      <c r="N2118">
        <v>7.5037852922839404E-2</v>
      </c>
      <c r="O2118" t="s">
        <v>11355</v>
      </c>
      <c r="P2118" t="s">
        <v>11356</v>
      </c>
      <c r="R2118" t="s">
        <v>11353</v>
      </c>
      <c r="S2118">
        <f>IF(SalesData[[#This Row],[Return Status]]="Returned",1,0)</f>
        <v>0</v>
      </c>
      <c r="T2118">
        <v>847.14</v>
      </c>
      <c r="U2118" s="2">
        <f>EOMONTH(SalesData[[#This Row],[Order Date]],0)</f>
        <v>45016</v>
      </c>
      <c r="V2118" s="9" t="str">
        <f>"Q"&amp;INT((MONTH(SalesData[[#This Row],[Order Date]])+2)/3)&amp;"-"&amp;YEAR(SalesData[[#This Row],[Order Date]])</f>
        <v>Q1-2023</v>
      </c>
    </row>
    <row r="2119" spans="1:22" x14ac:dyDescent="0.35">
      <c r="A2119" t="s">
        <v>2260</v>
      </c>
      <c r="B2119" s="1">
        <v>45003</v>
      </c>
      <c r="C2119" t="s">
        <v>149</v>
      </c>
      <c r="D2119" t="s">
        <v>72</v>
      </c>
      <c r="E2119">
        <v>6617101478</v>
      </c>
      <c r="F2119" t="s">
        <v>68</v>
      </c>
      <c r="G2119" t="s">
        <v>69</v>
      </c>
      <c r="H2119" t="s">
        <v>41</v>
      </c>
      <c r="I2119" t="s">
        <v>31</v>
      </c>
      <c r="J2119" t="s">
        <v>62</v>
      </c>
      <c r="K2119">
        <v>3849.46</v>
      </c>
      <c r="L2119">
        <v>1055.6400000000001</v>
      </c>
      <c r="M2119" t="s">
        <v>62</v>
      </c>
      <c r="N2119">
        <v>0.274230671314938</v>
      </c>
      <c r="O2119" t="s">
        <v>11351</v>
      </c>
      <c r="P2119" t="s">
        <v>11354</v>
      </c>
      <c r="R2119" t="s">
        <v>11353</v>
      </c>
      <c r="S2119">
        <f>IF(SalesData[[#This Row],[Return Status]]="Returned",1,0)</f>
        <v>0</v>
      </c>
      <c r="T2119">
        <v>2081.52</v>
      </c>
      <c r="U2119" s="2">
        <f>EOMONTH(SalesData[[#This Row],[Order Date]],0)</f>
        <v>45016</v>
      </c>
      <c r="V2119" s="9" t="str">
        <f>"Q"&amp;INT((MONTH(SalesData[[#This Row],[Order Date]])+2)/3)&amp;"-"&amp;YEAR(SalesData[[#This Row],[Order Date]])</f>
        <v>Q1-2023</v>
      </c>
    </row>
    <row r="2120" spans="1:22" x14ac:dyDescent="0.35">
      <c r="A2120" t="s">
        <v>2261</v>
      </c>
      <c r="B2120" s="1">
        <v>45006</v>
      </c>
      <c r="C2120" t="s">
        <v>176</v>
      </c>
      <c r="D2120" t="s">
        <v>27</v>
      </c>
      <c r="E2120">
        <v>7602731603</v>
      </c>
      <c r="F2120" t="s">
        <v>147</v>
      </c>
      <c r="G2120" t="s">
        <v>84</v>
      </c>
      <c r="H2120" t="s">
        <v>85</v>
      </c>
      <c r="I2120" t="s">
        <v>31</v>
      </c>
      <c r="J2120" t="s">
        <v>61</v>
      </c>
      <c r="K2120">
        <v>97.74</v>
      </c>
      <c r="L2120">
        <v>24.63</v>
      </c>
      <c r="M2120" t="s">
        <v>62</v>
      </c>
      <c r="N2120">
        <v>0.25199508901166401</v>
      </c>
      <c r="O2120" t="s">
        <v>11361</v>
      </c>
      <c r="P2120" t="s">
        <v>11354</v>
      </c>
      <c r="R2120" t="s">
        <v>11353</v>
      </c>
      <c r="S2120">
        <f>IF(SalesData[[#This Row],[Return Status]]="Returned",1,0)</f>
        <v>0</v>
      </c>
      <c r="T2120">
        <v>847.14</v>
      </c>
      <c r="U2120" s="2">
        <f>EOMONTH(SalesData[[#This Row],[Order Date]],0)</f>
        <v>45016</v>
      </c>
      <c r="V2120" s="9" t="str">
        <f>"Q"&amp;INT((MONTH(SalesData[[#This Row],[Order Date]])+2)/3)&amp;"-"&amp;YEAR(SalesData[[#This Row],[Order Date]])</f>
        <v>Q1-2023</v>
      </c>
    </row>
    <row r="2121" spans="1:22" x14ac:dyDescent="0.35">
      <c r="A2121" t="s">
        <v>2262</v>
      </c>
      <c r="B2121" s="1">
        <v>44988</v>
      </c>
      <c r="C2121" t="s">
        <v>12</v>
      </c>
      <c r="D2121" t="s">
        <v>13</v>
      </c>
      <c r="E2121">
        <v>6945646866</v>
      </c>
      <c r="F2121" t="s">
        <v>181</v>
      </c>
      <c r="G2121" t="s">
        <v>54</v>
      </c>
      <c r="H2121" t="s">
        <v>55</v>
      </c>
      <c r="I2121" t="s">
        <v>31</v>
      </c>
      <c r="J2121" t="s">
        <v>43</v>
      </c>
      <c r="K2121">
        <v>2070.44</v>
      </c>
      <c r="L2121">
        <v>541.15</v>
      </c>
      <c r="M2121" t="s">
        <v>43</v>
      </c>
      <c r="N2121">
        <v>0.26136956395742</v>
      </c>
      <c r="O2121" t="s">
        <v>11351</v>
      </c>
      <c r="P2121" t="s">
        <v>11354</v>
      </c>
      <c r="R2121" t="s">
        <v>11353</v>
      </c>
      <c r="S2121">
        <f>IF(SalesData[[#This Row],[Return Status]]="Returned",1,0)</f>
        <v>0</v>
      </c>
      <c r="U2121" s="2">
        <f>EOMONTH(SalesData[[#This Row],[Order Date]],0)</f>
        <v>45016</v>
      </c>
      <c r="V2121" s="9" t="str">
        <f>"Q"&amp;INT((MONTH(SalesData[[#This Row],[Order Date]])+2)/3)&amp;"-"&amp;YEAR(SalesData[[#This Row],[Order Date]])</f>
        <v>Q1-2023</v>
      </c>
    </row>
    <row r="2122" spans="1:22" x14ac:dyDescent="0.35">
      <c r="A2122" t="s">
        <v>2263</v>
      </c>
      <c r="B2122" s="1">
        <v>45010</v>
      </c>
      <c r="C2122" t="s">
        <v>194</v>
      </c>
      <c r="D2122" t="s">
        <v>46</v>
      </c>
      <c r="E2122">
        <v>1374378471</v>
      </c>
      <c r="F2122" t="s">
        <v>58</v>
      </c>
      <c r="G2122" t="s">
        <v>59</v>
      </c>
      <c r="H2122" t="s">
        <v>60</v>
      </c>
      <c r="I2122" t="s">
        <v>31</v>
      </c>
      <c r="J2122" t="s">
        <v>43</v>
      </c>
      <c r="K2122">
        <v>753.4</v>
      </c>
      <c r="L2122">
        <v>194.91</v>
      </c>
      <c r="M2122" t="s">
        <v>43</v>
      </c>
      <c r="N2122">
        <v>0.25870719405362402</v>
      </c>
      <c r="O2122" t="s">
        <v>11355</v>
      </c>
      <c r="P2122" t="s">
        <v>11354</v>
      </c>
      <c r="R2122" t="s">
        <v>11353</v>
      </c>
      <c r="S2122">
        <f>IF(SalesData[[#This Row],[Return Status]]="Returned",1,0)</f>
        <v>0</v>
      </c>
      <c r="T2122">
        <v>2183.56</v>
      </c>
      <c r="U2122" s="2">
        <f>EOMONTH(SalesData[[#This Row],[Order Date]],0)</f>
        <v>45016</v>
      </c>
      <c r="V2122" s="9" t="str">
        <f>"Q"&amp;INT((MONTH(SalesData[[#This Row],[Order Date]])+2)/3)&amp;"-"&amp;YEAR(SalesData[[#This Row],[Order Date]])</f>
        <v>Q1-2023</v>
      </c>
    </row>
    <row r="2123" spans="1:22" x14ac:dyDescent="0.35">
      <c r="A2123" t="s">
        <v>2264</v>
      </c>
      <c r="B2123" s="1">
        <v>44996</v>
      </c>
      <c r="C2123" t="s">
        <v>113</v>
      </c>
      <c r="D2123" t="s">
        <v>145</v>
      </c>
      <c r="E2123">
        <v>3345015417</v>
      </c>
      <c r="F2123" t="s">
        <v>163</v>
      </c>
      <c r="G2123" t="s">
        <v>164</v>
      </c>
      <c r="H2123" t="s">
        <v>11357</v>
      </c>
      <c r="I2123" t="s">
        <v>36</v>
      </c>
      <c r="J2123" t="s">
        <v>65</v>
      </c>
      <c r="K2123">
        <v>410.97</v>
      </c>
      <c r="L2123">
        <v>89.82</v>
      </c>
      <c r="M2123" t="s">
        <v>65</v>
      </c>
      <c r="N2123">
        <v>0.21855609898532699</v>
      </c>
      <c r="O2123" t="s">
        <v>11361</v>
      </c>
      <c r="P2123" t="s">
        <v>11354</v>
      </c>
      <c r="R2123" t="s">
        <v>11353</v>
      </c>
      <c r="S2123">
        <f>IF(SalesData[[#This Row],[Return Status]]="Returned",1,0)</f>
        <v>0</v>
      </c>
      <c r="U2123" s="2">
        <f>EOMONTH(SalesData[[#This Row],[Order Date]],0)</f>
        <v>45016</v>
      </c>
      <c r="V2123" s="9" t="str">
        <f>"Q"&amp;INT((MONTH(SalesData[[#This Row],[Order Date]])+2)/3)&amp;"-"&amp;YEAR(SalesData[[#This Row],[Order Date]])</f>
        <v>Q1-2023</v>
      </c>
    </row>
    <row r="2124" spans="1:22" x14ac:dyDescent="0.35">
      <c r="A2124" t="s">
        <v>2265</v>
      </c>
      <c r="B2124" s="1">
        <v>44990</v>
      </c>
      <c r="C2124" t="s">
        <v>45</v>
      </c>
      <c r="D2124" t="s">
        <v>39</v>
      </c>
      <c r="E2124">
        <v>9393348914</v>
      </c>
      <c r="F2124" t="s">
        <v>127</v>
      </c>
      <c r="G2124" t="s">
        <v>29</v>
      </c>
      <c r="H2124" t="s">
        <v>30</v>
      </c>
      <c r="I2124" t="s">
        <v>31</v>
      </c>
      <c r="J2124" t="s">
        <v>43</v>
      </c>
      <c r="K2124">
        <v>4819.67</v>
      </c>
      <c r="L2124">
        <v>1309.75</v>
      </c>
      <c r="M2124" t="s">
        <v>43</v>
      </c>
      <c r="N2124">
        <v>0.27175097050212998</v>
      </c>
      <c r="O2124" t="s">
        <v>11351</v>
      </c>
      <c r="P2124" t="s">
        <v>11354</v>
      </c>
      <c r="R2124" t="s">
        <v>11353</v>
      </c>
      <c r="S2124">
        <f>IF(SalesData[[#This Row],[Return Status]]="Returned",1,0)</f>
        <v>0</v>
      </c>
      <c r="T2124">
        <v>2788.38</v>
      </c>
      <c r="U2124" s="2">
        <f>EOMONTH(SalesData[[#This Row],[Order Date]],0)</f>
        <v>45016</v>
      </c>
      <c r="V2124" s="9" t="str">
        <f>"Q"&amp;INT((MONTH(SalesData[[#This Row],[Order Date]])+2)/3)&amp;"-"&amp;YEAR(SalesData[[#This Row],[Order Date]])</f>
        <v>Q1-2023</v>
      </c>
    </row>
    <row r="2125" spans="1:22" x14ac:dyDescent="0.35">
      <c r="A2125" t="s">
        <v>2266</v>
      </c>
      <c r="B2125" s="1">
        <v>45002</v>
      </c>
      <c r="C2125" t="s">
        <v>111</v>
      </c>
      <c r="D2125" t="s">
        <v>27</v>
      </c>
      <c r="E2125">
        <v>7575131838</v>
      </c>
      <c r="F2125" t="s">
        <v>40</v>
      </c>
      <c r="G2125" t="s">
        <v>11358</v>
      </c>
      <c r="H2125" t="s">
        <v>41</v>
      </c>
      <c r="I2125" t="s">
        <v>31</v>
      </c>
      <c r="J2125" t="s">
        <v>19</v>
      </c>
      <c r="K2125">
        <v>1387.59</v>
      </c>
      <c r="L2125">
        <v>187.05</v>
      </c>
      <c r="M2125" t="s">
        <v>19</v>
      </c>
      <c r="N2125">
        <v>0.13480206689295801</v>
      </c>
      <c r="O2125" t="s">
        <v>11351</v>
      </c>
      <c r="P2125" t="s">
        <v>11352</v>
      </c>
      <c r="R2125" t="s">
        <v>11353</v>
      </c>
      <c r="S2125">
        <f>IF(SalesData[[#This Row],[Return Status]]="Returned",1,0)</f>
        <v>0</v>
      </c>
      <c r="U2125" s="2">
        <f>EOMONTH(SalesData[[#This Row],[Order Date]],0)</f>
        <v>45016</v>
      </c>
      <c r="V2125" s="9" t="str">
        <f>"Q"&amp;INT((MONTH(SalesData[[#This Row],[Order Date]])+2)/3)&amp;"-"&amp;YEAR(SalesData[[#This Row],[Order Date]])</f>
        <v>Q1-2023</v>
      </c>
    </row>
    <row r="2126" spans="1:22" x14ac:dyDescent="0.35">
      <c r="A2126" t="s">
        <v>2267</v>
      </c>
      <c r="B2126" s="1">
        <v>44995</v>
      </c>
      <c r="C2126" t="s">
        <v>45</v>
      </c>
      <c r="D2126" t="s">
        <v>72</v>
      </c>
      <c r="E2126">
        <v>1842932645</v>
      </c>
      <c r="F2126" t="s">
        <v>103</v>
      </c>
      <c r="G2126" t="s">
        <v>23</v>
      </c>
      <c r="H2126" t="s">
        <v>24</v>
      </c>
      <c r="I2126" t="s">
        <v>17</v>
      </c>
      <c r="J2126" t="s">
        <v>19</v>
      </c>
      <c r="K2126">
        <v>1263.03</v>
      </c>
      <c r="L2126">
        <v>324.68</v>
      </c>
      <c r="M2126" t="s">
        <v>19</v>
      </c>
      <c r="N2126">
        <v>0.257064361099895</v>
      </c>
      <c r="O2126" t="s">
        <v>11351</v>
      </c>
      <c r="P2126" t="s">
        <v>11354</v>
      </c>
      <c r="R2126" t="s">
        <v>11353</v>
      </c>
      <c r="S2126">
        <f>IF(SalesData[[#This Row],[Return Status]]="Returned",1,0)</f>
        <v>0</v>
      </c>
      <c r="T2126">
        <v>2821.33</v>
      </c>
      <c r="U2126" s="2">
        <f>EOMONTH(SalesData[[#This Row],[Order Date]],0)</f>
        <v>45016</v>
      </c>
      <c r="V2126" s="9" t="str">
        <f>"Q"&amp;INT((MONTH(SalesData[[#This Row],[Order Date]])+2)/3)&amp;"-"&amp;YEAR(SalesData[[#This Row],[Order Date]])</f>
        <v>Q1-2023</v>
      </c>
    </row>
    <row r="2127" spans="1:22" x14ac:dyDescent="0.35">
      <c r="A2127" t="s">
        <v>2268</v>
      </c>
      <c r="B2127" s="1">
        <v>44988</v>
      </c>
      <c r="C2127" t="s">
        <v>111</v>
      </c>
      <c r="D2127" t="s">
        <v>39</v>
      </c>
      <c r="E2127">
        <v>1279310826</v>
      </c>
      <c r="F2127" t="s">
        <v>68</v>
      </c>
      <c r="G2127" t="s">
        <v>69</v>
      </c>
      <c r="H2127" t="s">
        <v>41</v>
      </c>
      <c r="I2127" t="s">
        <v>31</v>
      </c>
      <c r="J2127" t="s">
        <v>65</v>
      </c>
      <c r="K2127">
        <v>2182.69</v>
      </c>
      <c r="L2127">
        <v>78.47</v>
      </c>
      <c r="M2127" t="s">
        <v>65</v>
      </c>
      <c r="N2127">
        <v>3.5951051225781003E-2</v>
      </c>
      <c r="O2127" t="s">
        <v>11351</v>
      </c>
      <c r="P2127" t="s">
        <v>11356</v>
      </c>
      <c r="R2127" t="s">
        <v>11353</v>
      </c>
      <c r="S2127">
        <f>IF(SalesData[[#This Row],[Return Status]]="Returned",1,0)</f>
        <v>0</v>
      </c>
      <c r="T2127">
        <v>2081.52</v>
      </c>
      <c r="U2127" s="2">
        <f>EOMONTH(SalesData[[#This Row],[Order Date]],0)</f>
        <v>45016</v>
      </c>
      <c r="V2127" s="9" t="str">
        <f>"Q"&amp;INT((MONTH(SalesData[[#This Row],[Order Date]])+2)/3)&amp;"-"&amp;YEAR(SalesData[[#This Row],[Order Date]])</f>
        <v>Q1-2023</v>
      </c>
    </row>
    <row r="2128" spans="1:22" x14ac:dyDescent="0.35">
      <c r="A2128" t="s">
        <v>2269</v>
      </c>
      <c r="B2128" s="1">
        <v>45004</v>
      </c>
      <c r="C2128" t="s">
        <v>325</v>
      </c>
      <c r="D2128" t="s">
        <v>13</v>
      </c>
      <c r="E2128">
        <v>1828921075</v>
      </c>
      <c r="F2128" t="s">
        <v>238</v>
      </c>
      <c r="G2128" t="s">
        <v>74</v>
      </c>
      <c r="H2128" t="s">
        <v>75</v>
      </c>
      <c r="I2128" t="s">
        <v>36</v>
      </c>
      <c r="J2128" t="s">
        <v>43</v>
      </c>
      <c r="K2128">
        <v>131.36000000000001</v>
      </c>
      <c r="L2128">
        <v>21.43</v>
      </c>
      <c r="M2128" t="s">
        <v>43</v>
      </c>
      <c r="N2128">
        <v>0.16313946406820901</v>
      </c>
      <c r="O2128" t="s">
        <v>11361</v>
      </c>
      <c r="P2128" t="s">
        <v>11352</v>
      </c>
      <c r="R2128" t="s">
        <v>11353</v>
      </c>
      <c r="S2128">
        <f>IF(SalesData[[#This Row],[Return Status]]="Returned",1,0)</f>
        <v>0</v>
      </c>
      <c r="T2128">
        <v>2420.2800000000002</v>
      </c>
      <c r="U2128" s="2">
        <f>EOMONTH(SalesData[[#This Row],[Order Date]],0)</f>
        <v>45016</v>
      </c>
      <c r="V2128" s="9" t="str">
        <f>"Q"&amp;INT((MONTH(SalesData[[#This Row],[Order Date]])+2)/3)&amp;"-"&amp;YEAR(SalesData[[#This Row],[Order Date]])</f>
        <v>Q1-2023</v>
      </c>
    </row>
    <row r="2129" spans="1:22" x14ac:dyDescent="0.35">
      <c r="A2129" t="s">
        <v>2270</v>
      </c>
      <c r="B2129" s="1">
        <v>45004</v>
      </c>
      <c r="C2129" t="s">
        <v>87</v>
      </c>
      <c r="D2129" t="s">
        <v>145</v>
      </c>
      <c r="E2129">
        <v>8969186175</v>
      </c>
      <c r="F2129" t="s">
        <v>107</v>
      </c>
      <c r="G2129" t="s">
        <v>15</v>
      </c>
      <c r="H2129" t="s">
        <v>16</v>
      </c>
      <c r="I2129" t="s">
        <v>17</v>
      </c>
      <c r="J2129" t="s">
        <v>42</v>
      </c>
      <c r="K2129">
        <v>3304.72</v>
      </c>
      <c r="L2129">
        <v>811.7</v>
      </c>
      <c r="M2129" t="s">
        <v>43</v>
      </c>
      <c r="N2129">
        <v>0.24561838824469201</v>
      </c>
      <c r="O2129" t="s">
        <v>11351</v>
      </c>
      <c r="P2129" t="s">
        <v>11354</v>
      </c>
      <c r="R2129" t="s">
        <v>11353</v>
      </c>
      <c r="S2129">
        <f>IF(SalesData[[#This Row],[Return Status]]="Returned",1,0)</f>
        <v>0</v>
      </c>
      <c r="T2129">
        <v>2085.91</v>
      </c>
      <c r="U2129" s="2">
        <f>EOMONTH(SalesData[[#This Row],[Order Date]],0)</f>
        <v>45016</v>
      </c>
      <c r="V2129" s="9" t="str">
        <f>"Q"&amp;INT((MONTH(SalesData[[#This Row],[Order Date]])+2)/3)&amp;"-"&amp;YEAR(SalesData[[#This Row],[Order Date]])</f>
        <v>Q1-2023</v>
      </c>
    </row>
    <row r="2130" spans="1:22" x14ac:dyDescent="0.35">
      <c r="A2130" t="s">
        <v>2271</v>
      </c>
      <c r="B2130" s="1">
        <v>44994</v>
      </c>
      <c r="C2130" t="s">
        <v>176</v>
      </c>
      <c r="D2130" t="s">
        <v>145</v>
      </c>
      <c r="E2130">
        <v>5583003580</v>
      </c>
      <c r="F2130" t="s">
        <v>357</v>
      </c>
      <c r="G2130" t="s">
        <v>164</v>
      </c>
      <c r="H2130" t="s">
        <v>165</v>
      </c>
      <c r="I2130" t="s">
        <v>36</v>
      </c>
      <c r="J2130" t="s">
        <v>19</v>
      </c>
      <c r="K2130">
        <v>1284.72</v>
      </c>
      <c r="L2130">
        <v>139.08000000000001</v>
      </c>
      <c r="M2130" t="s">
        <v>19</v>
      </c>
      <c r="N2130">
        <v>0.10825705212030599</v>
      </c>
      <c r="O2130" t="s">
        <v>11351</v>
      </c>
      <c r="P2130" t="s">
        <v>11352</v>
      </c>
      <c r="R2130" t="s">
        <v>11353</v>
      </c>
      <c r="S2130">
        <f>IF(SalesData[[#This Row],[Return Status]]="Returned",1,0)</f>
        <v>0</v>
      </c>
      <c r="U2130" s="2">
        <f>EOMONTH(SalesData[[#This Row],[Order Date]],0)</f>
        <v>45016</v>
      </c>
      <c r="V2130" s="9" t="str">
        <f>"Q"&amp;INT((MONTH(SalesData[[#This Row],[Order Date]])+2)/3)&amp;"-"&amp;YEAR(SalesData[[#This Row],[Order Date]])</f>
        <v>Q1-2023</v>
      </c>
    </row>
    <row r="2131" spans="1:22" x14ac:dyDescent="0.35">
      <c r="A2131" t="s">
        <v>2272</v>
      </c>
      <c r="B2131" s="1">
        <v>45010</v>
      </c>
      <c r="C2131" t="s">
        <v>71</v>
      </c>
      <c r="D2131" t="s">
        <v>99</v>
      </c>
      <c r="E2131">
        <v>1927277834</v>
      </c>
      <c r="F2131" t="s">
        <v>33</v>
      </c>
      <c r="G2131" t="s">
        <v>34</v>
      </c>
      <c r="H2131" t="s">
        <v>35</v>
      </c>
      <c r="I2131" t="s">
        <v>36</v>
      </c>
      <c r="J2131" t="s">
        <v>19</v>
      </c>
      <c r="K2131">
        <v>705.67</v>
      </c>
      <c r="L2131">
        <v>203.57</v>
      </c>
      <c r="M2131" t="s">
        <v>19</v>
      </c>
      <c r="N2131">
        <v>0.28847761701645203</v>
      </c>
      <c r="O2131" t="s">
        <v>11355</v>
      </c>
      <c r="P2131" t="s">
        <v>11354</v>
      </c>
      <c r="R2131" t="s">
        <v>11353</v>
      </c>
      <c r="S2131">
        <f>IF(SalesData[[#This Row],[Return Status]]="Returned",1,0)</f>
        <v>0</v>
      </c>
      <c r="U2131" s="2">
        <f>EOMONTH(SalesData[[#This Row],[Order Date]],0)</f>
        <v>45016</v>
      </c>
      <c r="V2131" s="9" t="str">
        <f>"Q"&amp;INT((MONTH(SalesData[[#This Row],[Order Date]])+2)/3)&amp;"-"&amp;YEAR(SalesData[[#This Row],[Order Date]])</f>
        <v>Q1-2023</v>
      </c>
    </row>
    <row r="2132" spans="1:22" x14ac:dyDescent="0.35">
      <c r="A2132" t="s">
        <v>2273</v>
      </c>
      <c r="B2132" s="1">
        <v>45004</v>
      </c>
      <c r="C2132" t="s">
        <v>113</v>
      </c>
      <c r="D2132" t="s">
        <v>13</v>
      </c>
      <c r="E2132">
        <v>1034020736</v>
      </c>
      <c r="F2132" t="s">
        <v>73</v>
      </c>
      <c r="G2132" t="s">
        <v>74</v>
      </c>
      <c r="H2132" t="s">
        <v>75</v>
      </c>
      <c r="I2132" t="s">
        <v>36</v>
      </c>
      <c r="J2132" t="s">
        <v>42</v>
      </c>
      <c r="K2132">
        <v>545.30999999999995</v>
      </c>
      <c r="L2132">
        <v>108.62</v>
      </c>
      <c r="M2132" t="s">
        <v>43</v>
      </c>
      <c r="N2132">
        <v>0.19918945187141299</v>
      </c>
      <c r="O2132" t="s">
        <v>11355</v>
      </c>
      <c r="P2132" t="s">
        <v>11352</v>
      </c>
      <c r="R2132" t="s">
        <v>11353</v>
      </c>
      <c r="S2132">
        <f>IF(SalesData[[#This Row],[Return Status]]="Returned",1,0)</f>
        <v>0</v>
      </c>
      <c r="T2132">
        <v>2420.2800000000002</v>
      </c>
      <c r="U2132" s="2">
        <f>EOMONTH(SalesData[[#This Row],[Order Date]],0)</f>
        <v>45016</v>
      </c>
      <c r="V2132" s="9" t="str">
        <f>"Q"&amp;INT((MONTH(SalesData[[#This Row],[Order Date]])+2)/3)&amp;"-"&amp;YEAR(SalesData[[#This Row],[Order Date]])</f>
        <v>Q1-2023</v>
      </c>
    </row>
    <row r="2133" spans="1:22" x14ac:dyDescent="0.35">
      <c r="A2133" t="s">
        <v>2274</v>
      </c>
      <c r="B2133" s="1">
        <v>45011</v>
      </c>
      <c r="C2133" t="s">
        <v>194</v>
      </c>
      <c r="D2133" t="s">
        <v>13</v>
      </c>
      <c r="E2133">
        <v>3302148904</v>
      </c>
      <c r="F2133" t="s">
        <v>47</v>
      </c>
      <c r="G2133" t="s">
        <v>23</v>
      </c>
      <c r="H2133" t="s">
        <v>24</v>
      </c>
      <c r="I2133" t="s">
        <v>17</v>
      </c>
      <c r="J2133" t="s">
        <v>19</v>
      </c>
      <c r="K2133">
        <v>562.54</v>
      </c>
      <c r="L2133">
        <v>117.2</v>
      </c>
      <c r="M2133" t="s">
        <v>19</v>
      </c>
      <c r="N2133">
        <v>0.20834074021402901</v>
      </c>
      <c r="O2133" t="s">
        <v>11355</v>
      </c>
      <c r="P2133" t="s">
        <v>11354</v>
      </c>
      <c r="R2133" t="s">
        <v>11353</v>
      </c>
      <c r="S2133">
        <f>IF(SalesData[[#This Row],[Return Status]]="Returned",1,0)</f>
        <v>0</v>
      </c>
      <c r="T2133">
        <v>2821.33</v>
      </c>
      <c r="U2133" s="2">
        <f>EOMONTH(SalesData[[#This Row],[Order Date]],0)</f>
        <v>45016</v>
      </c>
      <c r="V2133" s="9" t="str">
        <f>"Q"&amp;INT((MONTH(SalesData[[#This Row],[Order Date]])+2)/3)&amp;"-"&amp;YEAR(SalesData[[#This Row],[Order Date]])</f>
        <v>Q1-2023</v>
      </c>
    </row>
    <row r="2134" spans="1:22" x14ac:dyDescent="0.35">
      <c r="A2134" t="s">
        <v>2275</v>
      </c>
      <c r="B2134" s="1">
        <v>45014</v>
      </c>
      <c r="C2134" t="s">
        <v>113</v>
      </c>
      <c r="D2134" t="s">
        <v>99</v>
      </c>
      <c r="E2134">
        <v>7645618468</v>
      </c>
      <c r="F2134" t="s">
        <v>357</v>
      </c>
      <c r="G2134" t="s">
        <v>164</v>
      </c>
      <c r="H2134" t="s">
        <v>165</v>
      </c>
      <c r="I2134" t="s">
        <v>36</v>
      </c>
      <c r="J2134" t="s">
        <v>61</v>
      </c>
      <c r="K2134">
        <v>1047.67</v>
      </c>
      <c r="L2134">
        <v>143.78</v>
      </c>
      <c r="M2134" t="s">
        <v>62</v>
      </c>
      <c r="N2134">
        <v>0.137237870703561</v>
      </c>
      <c r="O2134" t="s">
        <v>11351</v>
      </c>
      <c r="P2134" t="s">
        <v>11352</v>
      </c>
      <c r="R2134" t="s">
        <v>11353</v>
      </c>
      <c r="S2134">
        <f>IF(SalesData[[#This Row],[Return Status]]="Returned",1,0)</f>
        <v>0</v>
      </c>
      <c r="U2134" s="2">
        <f>EOMONTH(SalesData[[#This Row],[Order Date]],0)</f>
        <v>45016</v>
      </c>
      <c r="V2134" s="9" t="str">
        <f>"Q"&amp;INT((MONTH(SalesData[[#This Row],[Order Date]])+2)/3)&amp;"-"&amp;YEAR(SalesData[[#This Row],[Order Date]])</f>
        <v>Q1-2023</v>
      </c>
    </row>
    <row r="2135" spans="1:22" x14ac:dyDescent="0.35">
      <c r="A2135" t="s">
        <v>2276</v>
      </c>
      <c r="B2135" s="1">
        <v>45001</v>
      </c>
      <c r="C2135" t="s">
        <v>97</v>
      </c>
      <c r="D2135" t="s">
        <v>13</v>
      </c>
      <c r="E2135">
        <v>4871929083</v>
      </c>
      <c r="F2135" t="s">
        <v>88</v>
      </c>
      <c r="G2135" t="s">
        <v>89</v>
      </c>
      <c r="H2135" t="s">
        <v>90</v>
      </c>
      <c r="I2135" t="s">
        <v>31</v>
      </c>
      <c r="J2135" t="s">
        <v>19</v>
      </c>
      <c r="K2135">
        <v>2682.77</v>
      </c>
      <c r="L2135">
        <v>662.34</v>
      </c>
      <c r="M2135" t="s">
        <v>19</v>
      </c>
      <c r="N2135">
        <v>0.24688661346295099</v>
      </c>
      <c r="O2135" t="s">
        <v>11351</v>
      </c>
      <c r="P2135" t="s">
        <v>11354</v>
      </c>
      <c r="R2135" t="s">
        <v>11353</v>
      </c>
      <c r="S2135">
        <f>IF(SalesData[[#This Row],[Return Status]]="Returned",1,0)</f>
        <v>0</v>
      </c>
      <c r="T2135">
        <v>207.68</v>
      </c>
      <c r="U2135" s="2">
        <f>EOMONTH(SalesData[[#This Row],[Order Date]],0)</f>
        <v>45016</v>
      </c>
      <c r="V2135" s="9" t="str">
        <f>"Q"&amp;INT((MONTH(SalesData[[#This Row],[Order Date]])+2)/3)&amp;"-"&amp;YEAR(SalesData[[#This Row],[Order Date]])</f>
        <v>Q1-2023</v>
      </c>
    </row>
    <row r="2136" spans="1:22" x14ac:dyDescent="0.35">
      <c r="A2136" t="s">
        <v>2277</v>
      </c>
      <c r="B2136" s="1">
        <v>44992</v>
      </c>
      <c r="C2136" t="s">
        <v>188</v>
      </c>
      <c r="D2136" t="s">
        <v>80</v>
      </c>
      <c r="E2136">
        <v>9927708665</v>
      </c>
      <c r="F2136" t="s">
        <v>14</v>
      </c>
      <c r="G2136" t="s">
        <v>15</v>
      </c>
      <c r="H2136" t="s">
        <v>16</v>
      </c>
      <c r="I2136" t="s">
        <v>17</v>
      </c>
      <c r="J2136" t="s">
        <v>61</v>
      </c>
      <c r="K2136">
        <v>2222.73</v>
      </c>
      <c r="L2136">
        <v>638.91</v>
      </c>
      <c r="M2136" t="s">
        <v>62</v>
      </c>
      <c r="N2136">
        <v>0.28744381908733802</v>
      </c>
      <c r="O2136" t="s">
        <v>11351</v>
      </c>
      <c r="P2136" t="s">
        <v>11354</v>
      </c>
      <c r="R2136" t="s">
        <v>11353</v>
      </c>
      <c r="S2136">
        <f>IF(SalesData[[#This Row],[Return Status]]="Returned",1,0)</f>
        <v>0</v>
      </c>
      <c r="T2136">
        <v>2085.91</v>
      </c>
      <c r="U2136" s="2">
        <f>EOMONTH(SalesData[[#This Row],[Order Date]],0)</f>
        <v>45016</v>
      </c>
      <c r="V2136" s="9" t="str">
        <f>"Q"&amp;INT((MONTH(SalesData[[#This Row],[Order Date]])+2)/3)&amp;"-"&amp;YEAR(SalesData[[#This Row],[Order Date]])</f>
        <v>Q1-2023</v>
      </c>
    </row>
    <row r="2137" spans="1:22" x14ac:dyDescent="0.35">
      <c r="A2137" t="s">
        <v>2278</v>
      </c>
      <c r="B2137" s="1">
        <v>45009</v>
      </c>
      <c r="C2137" t="s">
        <v>113</v>
      </c>
      <c r="D2137" t="s">
        <v>46</v>
      </c>
      <c r="E2137">
        <v>750682337</v>
      </c>
      <c r="F2137" t="s">
        <v>100</v>
      </c>
      <c r="G2137" t="s">
        <v>34</v>
      </c>
      <c r="H2137" t="s">
        <v>35</v>
      </c>
      <c r="I2137" t="s">
        <v>36</v>
      </c>
      <c r="J2137" t="s">
        <v>61</v>
      </c>
      <c r="K2137">
        <v>3462.24</v>
      </c>
      <c r="L2137">
        <v>970.05</v>
      </c>
      <c r="M2137" t="s">
        <v>62</v>
      </c>
      <c r="N2137">
        <v>0.28017988354360202</v>
      </c>
      <c r="O2137" t="s">
        <v>11351</v>
      </c>
      <c r="P2137" t="s">
        <v>11354</v>
      </c>
      <c r="R2137" t="s">
        <v>11353</v>
      </c>
      <c r="S2137">
        <f>IF(SalesData[[#This Row],[Return Status]]="Returned",1,0)</f>
        <v>0</v>
      </c>
      <c r="U2137" s="2">
        <f>EOMONTH(SalesData[[#This Row],[Order Date]],0)</f>
        <v>45016</v>
      </c>
      <c r="V2137" s="9" t="str">
        <f>"Q"&amp;INT((MONTH(SalesData[[#This Row],[Order Date]])+2)/3)&amp;"-"&amp;YEAR(SalesData[[#This Row],[Order Date]])</f>
        <v>Q1-2023</v>
      </c>
    </row>
    <row r="2138" spans="1:22" x14ac:dyDescent="0.35">
      <c r="A2138" t="s">
        <v>2279</v>
      </c>
      <c r="B2138" s="1">
        <v>45013</v>
      </c>
      <c r="C2138" t="s">
        <v>188</v>
      </c>
      <c r="D2138" t="s">
        <v>27</v>
      </c>
      <c r="E2138">
        <v>4605217321</v>
      </c>
      <c r="F2138" t="s">
        <v>140</v>
      </c>
      <c r="G2138" t="s">
        <v>141</v>
      </c>
      <c r="H2138" t="s">
        <v>121</v>
      </c>
      <c r="I2138" t="s">
        <v>17</v>
      </c>
      <c r="J2138" t="s">
        <v>19</v>
      </c>
      <c r="K2138">
        <v>3408.59</v>
      </c>
      <c r="L2138">
        <v>639.53</v>
      </c>
      <c r="M2138" t="s">
        <v>19</v>
      </c>
      <c r="N2138">
        <v>0.18762303474457201</v>
      </c>
      <c r="O2138" t="s">
        <v>11351</v>
      </c>
      <c r="P2138" t="s">
        <v>11352</v>
      </c>
      <c r="R2138" t="s">
        <v>11353</v>
      </c>
      <c r="S2138">
        <f>IF(SalesData[[#This Row],[Return Status]]="Returned",1,0)</f>
        <v>0</v>
      </c>
      <c r="T2138">
        <v>2793.38</v>
      </c>
      <c r="U2138" s="2">
        <f>EOMONTH(SalesData[[#This Row],[Order Date]],0)</f>
        <v>45016</v>
      </c>
      <c r="V2138" s="9" t="str">
        <f>"Q"&amp;INT((MONTH(SalesData[[#This Row],[Order Date]])+2)/3)&amp;"-"&amp;YEAR(SalesData[[#This Row],[Order Date]])</f>
        <v>Q1-2023</v>
      </c>
    </row>
    <row r="2139" spans="1:22" x14ac:dyDescent="0.35">
      <c r="A2139" t="s">
        <v>2280</v>
      </c>
      <c r="B2139" s="1">
        <v>44993</v>
      </c>
      <c r="C2139" t="s">
        <v>149</v>
      </c>
      <c r="D2139" t="s">
        <v>27</v>
      </c>
      <c r="E2139">
        <v>7693088837</v>
      </c>
      <c r="F2139" t="s">
        <v>68</v>
      </c>
      <c r="G2139" t="s">
        <v>69</v>
      </c>
      <c r="H2139" t="s">
        <v>11357</v>
      </c>
      <c r="I2139" t="s">
        <v>31</v>
      </c>
      <c r="J2139" t="s">
        <v>18</v>
      </c>
      <c r="K2139">
        <v>4166.03</v>
      </c>
      <c r="L2139">
        <v>881.21</v>
      </c>
      <c r="M2139" t="s">
        <v>19</v>
      </c>
      <c r="N2139">
        <v>0.21152272067171901</v>
      </c>
      <c r="O2139" t="s">
        <v>11351</v>
      </c>
      <c r="P2139" t="s">
        <v>11354</v>
      </c>
      <c r="R2139" t="s">
        <v>11353</v>
      </c>
      <c r="S2139">
        <f>IF(SalesData[[#This Row],[Return Status]]="Returned",1,0)</f>
        <v>0</v>
      </c>
      <c r="T2139">
        <v>2081.52</v>
      </c>
      <c r="U2139" s="2">
        <f>EOMONTH(SalesData[[#This Row],[Order Date]],0)</f>
        <v>45016</v>
      </c>
      <c r="V2139" s="9" t="str">
        <f>"Q"&amp;INT((MONTH(SalesData[[#This Row],[Order Date]])+2)/3)&amp;"-"&amp;YEAR(SalesData[[#This Row],[Order Date]])</f>
        <v>Q1-2023</v>
      </c>
    </row>
    <row r="2140" spans="1:22" x14ac:dyDescent="0.35">
      <c r="A2140" t="s">
        <v>2281</v>
      </c>
      <c r="B2140" s="1">
        <v>44990</v>
      </c>
      <c r="C2140" t="s">
        <v>12</v>
      </c>
      <c r="D2140" t="s">
        <v>13</v>
      </c>
      <c r="E2140">
        <v>9747084867</v>
      </c>
      <c r="F2140" t="s">
        <v>206</v>
      </c>
      <c r="G2140" t="s">
        <v>89</v>
      </c>
      <c r="H2140" t="s">
        <v>90</v>
      </c>
      <c r="I2140" t="s">
        <v>31</v>
      </c>
      <c r="J2140" t="s">
        <v>19</v>
      </c>
      <c r="K2140">
        <v>3056.05</v>
      </c>
      <c r="L2140">
        <v>612.54</v>
      </c>
      <c r="M2140" t="s">
        <v>19</v>
      </c>
      <c r="N2140">
        <v>0.20043520230362699</v>
      </c>
      <c r="O2140" t="s">
        <v>11351</v>
      </c>
      <c r="P2140" t="s">
        <v>11354</v>
      </c>
      <c r="R2140" t="s">
        <v>11353</v>
      </c>
      <c r="S2140">
        <f>IF(SalesData[[#This Row],[Return Status]]="Returned",1,0)</f>
        <v>0</v>
      </c>
      <c r="T2140">
        <v>207.68</v>
      </c>
      <c r="U2140" s="2">
        <f>EOMONTH(SalesData[[#This Row],[Order Date]],0)</f>
        <v>45016</v>
      </c>
      <c r="V2140" s="9" t="str">
        <f>"Q"&amp;INT((MONTH(SalesData[[#This Row],[Order Date]])+2)/3)&amp;"-"&amp;YEAR(SalesData[[#This Row],[Order Date]])</f>
        <v>Q1-2023</v>
      </c>
    </row>
    <row r="2141" spans="1:22" x14ac:dyDescent="0.35">
      <c r="A2141" t="s">
        <v>2282</v>
      </c>
      <c r="B2141" s="1">
        <v>44995</v>
      </c>
      <c r="C2141" t="s">
        <v>111</v>
      </c>
      <c r="D2141" t="s">
        <v>80</v>
      </c>
      <c r="E2141">
        <v>2672408962</v>
      </c>
      <c r="F2141" t="s">
        <v>312</v>
      </c>
      <c r="G2141" t="s">
        <v>11367</v>
      </c>
      <c r="H2141" t="s">
        <v>121</v>
      </c>
      <c r="I2141" t="s">
        <v>17</v>
      </c>
      <c r="J2141" t="s">
        <v>19</v>
      </c>
      <c r="K2141">
        <v>4238.92</v>
      </c>
      <c r="L2141">
        <v>553.14</v>
      </c>
      <c r="M2141" t="s">
        <v>19</v>
      </c>
      <c r="N2141">
        <v>0.13049078538873099</v>
      </c>
      <c r="O2141" t="s">
        <v>11351</v>
      </c>
      <c r="P2141" t="s">
        <v>11352</v>
      </c>
      <c r="R2141" t="s">
        <v>11353</v>
      </c>
      <c r="S2141">
        <f>IF(SalesData[[#This Row],[Return Status]]="Returned",1,0)</f>
        <v>0</v>
      </c>
      <c r="U2141" s="2">
        <f>EOMONTH(SalesData[[#This Row],[Order Date]],0)</f>
        <v>45016</v>
      </c>
      <c r="V2141" s="9" t="str">
        <f>"Q"&amp;INT((MONTH(SalesData[[#This Row],[Order Date]])+2)/3)&amp;"-"&amp;YEAR(SalesData[[#This Row],[Order Date]])</f>
        <v>Q1-2023</v>
      </c>
    </row>
    <row r="2142" spans="1:22" x14ac:dyDescent="0.35">
      <c r="A2142" t="s">
        <v>2283</v>
      </c>
      <c r="B2142" s="1">
        <v>44989</v>
      </c>
      <c r="C2142" t="s">
        <v>124</v>
      </c>
      <c r="D2142" t="s">
        <v>13</v>
      </c>
      <c r="E2142">
        <v>459992071</v>
      </c>
      <c r="F2142" t="s">
        <v>159</v>
      </c>
      <c r="G2142" t="s">
        <v>84</v>
      </c>
      <c r="H2142" t="s">
        <v>85</v>
      </c>
      <c r="I2142" t="s">
        <v>31</v>
      </c>
      <c r="J2142" t="s">
        <v>42</v>
      </c>
      <c r="K2142">
        <v>181.13</v>
      </c>
      <c r="L2142">
        <v>7.14</v>
      </c>
      <c r="M2142" t="s">
        <v>43</v>
      </c>
      <c r="N2142">
        <v>3.9419201678352597E-2</v>
      </c>
      <c r="O2142" t="s">
        <v>11361</v>
      </c>
      <c r="P2142" t="s">
        <v>11356</v>
      </c>
      <c r="R2142" t="s">
        <v>11353</v>
      </c>
      <c r="S2142">
        <f>IF(SalesData[[#This Row],[Return Status]]="Returned",1,0)</f>
        <v>0</v>
      </c>
      <c r="T2142">
        <v>847.14</v>
      </c>
      <c r="U2142" s="2">
        <f>EOMONTH(SalesData[[#This Row],[Order Date]],0)</f>
        <v>45016</v>
      </c>
      <c r="V2142" s="9" t="str">
        <f>"Q"&amp;INT((MONTH(SalesData[[#This Row],[Order Date]])+2)/3)&amp;"-"&amp;YEAR(SalesData[[#This Row],[Order Date]])</f>
        <v>Q1-2023</v>
      </c>
    </row>
    <row r="2143" spans="1:22" x14ac:dyDescent="0.35">
      <c r="A2143" t="s">
        <v>2284</v>
      </c>
      <c r="B2143" s="1">
        <v>44990</v>
      </c>
      <c r="C2143" t="s">
        <v>205</v>
      </c>
      <c r="D2143" t="s">
        <v>72</v>
      </c>
      <c r="E2143">
        <v>1465545123</v>
      </c>
      <c r="F2143" t="s">
        <v>185</v>
      </c>
      <c r="G2143" t="s">
        <v>164</v>
      </c>
      <c r="H2143" t="s">
        <v>165</v>
      </c>
      <c r="I2143" t="s">
        <v>36</v>
      </c>
      <c r="J2143" t="s">
        <v>18</v>
      </c>
      <c r="K2143">
        <v>3735.07</v>
      </c>
      <c r="L2143">
        <v>199.91</v>
      </c>
      <c r="M2143" t="s">
        <v>19</v>
      </c>
      <c r="N2143">
        <v>5.3522423943861801E-2</v>
      </c>
      <c r="O2143" t="s">
        <v>11351</v>
      </c>
      <c r="P2143" t="s">
        <v>11356</v>
      </c>
      <c r="R2143" t="s">
        <v>11353</v>
      </c>
      <c r="S2143">
        <f>IF(SalesData[[#This Row],[Return Status]]="Returned",1,0)</f>
        <v>0</v>
      </c>
      <c r="U2143" s="2">
        <f>EOMONTH(SalesData[[#This Row],[Order Date]],0)</f>
        <v>45016</v>
      </c>
      <c r="V2143" s="9" t="str">
        <f>"Q"&amp;INT((MONTH(SalesData[[#This Row],[Order Date]])+2)/3)&amp;"-"&amp;YEAR(SalesData[[#This Row],[Order Date]])</f>
        <v>Q1-2023</v>
      </c>
    </row>
    <row r="2144" spans="1:22" x14ac:dyDescent="0.35">
      <c r="A2144" t="s">
        <v>2285</v>
      </c>
      <c r="B2144" s="1">
        <v>44987</v>
      </c>
      <c r="C2144" t="s">
        <v>205</v>
      </c>
      <c r="D2144" t="s">
        <v>72</v>
      </c>
      <c r="E2144">
        <v>8650074435</v>
      </c>
      <c r="F2144" t="s">
        <v>53</v>
      </c>
      <c r="G2144" t="s">
        <v>11371</v>
      </c>
      <c r="H2144" t="s">
        <v>55</v>
      </c>
      <c r="I2144" t="s">
        <v>31</v>
      </c>
      <c r="J2144" t="s">
        <v>62</v>
      </c>
      <c r="K2144">
        <v>2077.84</v>
      </c>
      <c r="L2144">
        <v>191.93</v>
      </c>
      <c r="M2144" t="s">
        <v>62</v>
      </c>
      <c r="N2144">
        <v>9.2369961113464003E-2</v>
      </c>
      <c r="O2144" t="s">
        <v>11351</v>
      </c>
      <c r="P2144" t="s">
        <v>11356</v>
      </c>
      <c r="Q2144" t="s">
        <v>11365</v>
      </c>
      <c r="R2144" t="s">
        <v>11360</v>
      </c>
      <c r="S2144">
        <f>IF(SalesData[[#This Row],[Return Status]]="Returned",1,0)</f>
        <v>1</v>
      </c>
      <c r="U2144" s="2">
        <f>EOMONTH(SalesData[[#This Row],[Order Date]],0)</f>
        <v>45016</v>
      </c>
      <c r="V2144" s="9" t="str">
        <f>"Q"&amp;INT((MONTH(SalesData[[#This Row],[Order Date]])+2)/3)&amp;"-"&amp;YEAR(SalesData[[#This Row],[Order Date]])</f>
        <v>Q1-2023</v>
      </c>
    </row>
    <row r="2145" spans="1:22" x14ac:dyDescent="0.35">
      <c r="A2145" t="s">
        <v>2286</v>
      </c>
      <c r="B2145" s="1">
        <v>45007</v>
      </c>
      <c r="C2145" t="s">
        <v>188</v>
      </c>
      <c r="D2145" t="s">
        <v>99</v>
      </c>
      <c r="E2145">
        <v>4145244864</v>
      </c>
      <c r="F2145" t="s">
        <v>53</v>
      </c>
      <c r="G2145" t="s">
        <v>54</v>
      </c>
      <c r="H2145" t="s">
        <v>55</v>
      </c>
      <c r="I2145" t="s">
        <v>31</v>
      </c>
      <c r="J2145" t="s">
        <v>43</v>
      </c>
      <c r="K2145">
        <v>2862.29</v>
      </c>
      <c r="L2145">
        <v>602.62</v>
      </c>
      <c r="M2145" t="s">
        <v>43</v>
      </c>
      <c r="N2145">
        <v>0.210537716304078</v>
      </c>
      <c r="O2145" t="s">
        <v>11351</v>
      </c>
      <c r="P2145" t="s">
        <v>11354</v>
      </c>
      <c r="R2145" t="s">
        <v>11353</v>
      </c>
      <c r="S2145">
        <f>IF(SalesData[[#This Row],[Return Status]]="Returned",1,0)</f>
        <v>0</v>
      </c>
      <c r="U2145" s="2">
        <f>EOMONTH(SalesData[[#This Row],[Order Date]],0)</f>
        <v>45016</v>
      </c>
      <c r="V2145" s="9" t="str">
        <f>"Q"&amp;INT((MONTH(SalesData[[#This Row],[Order Date]])+2)/3)&amp;"-"&amp;YEAR(SalesData[[#This Row],[Order Date]])</f>
        <v>Q1-2023</v>
      </c>
    </row>
    <row r="2146" spans="1:22" x14ac:dyDescent="0.35">
      <c r="A2146" t="s">
        <v>2287</v>
      </c>
      <c r="B2146" s="1">
        <v>44989</v>
      </c>
      <c r="C2146" t="s">
        <v>106</v>
      </c>
      <c r="D2146" t="s">
        <v>99</v>
      </c>
      <c r="E2146">
        <v>9294651327</v>
      </c>
      <c r="F2146" t="s">
        <v>120</v>
      </c>
      <c r="G2146" t="s">
        <v>141</v>
      </c>
      <c r="H2146" t="s">
        <v>121</v>
      </c>
      <c r="I2146" t="s">
        <v>17</v>
      </c>
      <c r="J2146" t="s">
        <v>18</v>
      </c>
      <c r="K2146">
        <v>4330.8100000000004</v>
      </c>
      <c r="L2146">
        <v>631.87</v>
      </c>
      <c r="M2146" t="s">
        <v>19</v>
      </c>
      <c r="N2146">
        <v>0.145901113186679</v>
      </c>
      <c r="O2146" t="s">
        <v>11351</v>
      </c>
      <c r="P2146" t="s">
        <v>11352</v>
      </c>
      <c r="R2146" t="s">
        <v>11353</v>
      </c>
      <c r="S2146">
        <f>IF(SalesData[[#This Row],[Return Status]]="Returned",1,0)</f>
        <v>0</v>
      </c>
      <c r="T2146">
        <v>2793.38</v>
      </c>
      <c r="U2146" s="2">
        <f>EOMONTH(SalesData[[#This Row],[Order Date]],0)</f>
        <v>45016</v>
      </c>
      <c r="V2146" s="9" t="str">
        <f>"Q"&amp;INT((MONTH(SalesData[[#This Row],[Order Date]])+2)/3)&amp;"-"&amp;YEAR(SalesData[[#This Row],[Order Date]])</f>
        <v>Q1-2023</v>
      </c>
    </row>
    <row r="2147" spans="1:22" x14ac:dyDescent="0.35">
      <c r="A2147" t="s">
        <v>2288</v>
      </c>
      <c r="B2147" s="1">
        <v>45011</v>
      </c>
      <c r="C2147" t="s">
        <v>149</v>
      </c>
      <c r="D2147" t="s">
        <v>13</v>
      </c>
      <c r="E2147">
        <v>9205091633</v>
      </c>
      <c r="F2147" t="s">
        <v>129</v>
      </c>
      <c r="G2147" t="s">
        <v>54</v>
      </c>
      <c r="H2147" t="s">
        <v>55</v>
      </c>
      <c r="I2147" t="s">
        <v>31</v>
      </c>
      <c r="J2147" t="s">
        <v>65</v>
      </c>
      <c r="K2147">
        <v>652.84</v>
      </c>
      <c r="L2147">
        <v>122.27</v>
      </c>
      <c r="M2147" t="s">
        <v>65</v>
      </c>
      <c r="N2147">
        <v>0.187289381778077</v>
      </c>
      <c r="O2147" t="s">
        <v>11355</v>
      </c>
      <c r="P2147" t="s">
        <v>11352</v>
      </c>
      <c r="Q2147" t="s">
        <v>11372</v>
      </c>
      <c r="R2147" t="s">
        <v>11360</v>
      </c>
      <c r="S2147">
        <f>IF(SalesData[[#This Row],[Return Status]]="Returned",1,0)</f>
        <v>1</v>
      </c>
      <c r="U2147" s="2">
        <f>EOMONTH(SalesData[[#This Row],[Order Date]],0)</f>
        <v>45016</v>
      </c>
      <c r="V2147" s="9" t="str">
        <f>"Q"&amp;INT((MONTH(SalesData[[#This Row],[Order Date]])+2)/3)&amp;"-"&amp;YEAR(SalesData[[#This Row],[Order Date]])</f>
        <v>Q1-2023</v>
      </c>
    </row>
    <row r="2148" spans="1:22" x14ac:dyDescent="0.35">
      <c r="A2148" t="s">
        <v>2289</v>
      </c>
      <c r="B2148" s="1">
        <v>45006</v>
      </c>
      <c r="C2148" t="s">
        <v>184</v>
      </c>
      <c r="D2148" t="s">
        <v>145</v>
      </c>
      <c r="E2148">
        <v>4912830062</v>
      </c>
      <c r="F2148" t="s">
        <v>78</v>
      </c>
      <c r="G2148" t="s">
        <v>15</v>
      </c>
      <c r="H2148" t="s">
        <v>16</v>
      </c>
      <c r="I2148" t="s">
        <v>17</v>
      </c>
      <c r="J2148" t="s">
        <v>61</v>
      </c>
      <c r="K2148">
        <v>1355.9</v>
      </c>
      <c r="L2148">
        <v>83.12</v>
      </c>
      <c r="M2148" t="s">
        <v>62</v>
      </c>
      <c r="N2148">
        <v>6.1302455933328399E-2</v>
      </c>
      <c r="O2148" t="s">
        <v>11351</v>
      </c>
      <c r="P2148" t="s">
        <v>11356</v>
      </c>
      <c r="R2148" t="s">
        <v>11353</v>
      </c>
      <c r="S2148">
        <f>IF(SalesData[[#This Row],[Return Status]]="Returned",1,0)</f>
        <v>0</v>
      </c>
      <c r="T2148">
        <v>2085.91</v>
      </c>
      <c r="U2148" s="2">
        <f>EOMONTH(SalesData[[#This Row],[Order Date]],0)</f>
        <v>45016</v>
      </c>
      <c r="V2148" s="9" t="str">
        <f>"Q"&amp;INT((MONTH(SalesData[[#This Row],[Order Date]])+2)/3)&amp;"-"&amp;YEAR(SalesData[[#This Row],[Order Date]])</f>
        <v>Q1-2023</v>
      </c>
    </row>
    <row r="2149" spans="1:22" x14ac:dyDescent="0.35">
      <c r="A2149" t="s">
        <v>2290</v>
      </c>
      <c r="B2149" s="1">
        <v>45007</v>
      </c>
      <c r="C2149" t="s">
        <v>139</v>
      </c>
      <c r="D2149" t="s">
        <v>13</v>
      </c>
      <c r="E2149">
        <v>1729233591</v>
      </c>
      <c r="F2149" t="s">
        <v>357</v>
      </c>
      <c r="G2149" t="s">
        <v>164</v>
      </c>
      <c r="H2149" t="s">
        <v>165</v>
      </c>
      <c r="I2149" t="s">
        <v>36</v>
      </c>
      <c r="J2149" t="s">
        <v>43</v>
      </c>
      <c r="K2149">
        <v>1774.08</v>
      </c>
      <c r="L2149">
        <v>133.49</v>
      </c>
      <c r="M2149" t="s">
        <v>43</v>
      </c>
      <c r="N2149">
        <v>7.5244633838383798E-2</v>
      </c>
      <c r="O2149" t="s">
        <v>11351</v>
      </c>
      <c r="P2149" t="s">
        <v>11356</v>
      </c>
      <c r="R2149" t="s">
        <v>11353</v>
      </c>
      <c r="S2149">
        <f>IF(SalesData[[#This Row],[Return Status]]="Returned",1,0)</f>
        <v>0</v>
      </c>
      <c r="U2149" s="2">
        <f>EOMONTH(SalesData[[#This Row],[Order Date]],0)</f>
        <v>45016</v>
      </c>
      <c r="V2149" s="9" t="str">
        <f>"Q"&amp;INT((MONTH(SalesData[[#This Row],[Order Date]])+2)/3)&amp;"-"&amp;YEAR(SalesData[[#This Row],[Order Date]])</f>
        <v>Q1-2023</v>
      </c>
    </row>
    <row r="2150" spans="1:22" x14ac:dyDescent="0.35">
      <c r="A2150" t="s">
        <v>2291</v>
      </c>
      <c r="B2150" s="1">
        <v>44992</v>
      </c>
      <c r="C2150" t="s">
        <v>106</v>
      </c>
      <c r="D2150" t="s">
        <v>72</v>
      </c>
      <c r="E2150">
        <v>941477168</v>
      </c>
      <c r="F2150" t="s">
        <v>22</v>
      </c>
      <c r="G2150" t="s">
        <v>23</v>
      </c>
      <c r="H2150" t="s">
        <v>24</v>
      </c>
      <c r="I2150" t="s">
        <v>17</v>
      </c>
      <c r="J2150" t="s">
        <v>62</v>
      </c>
      <c r="K2150">
        <v>1943.11</v>
      </c>
      <c r="L2150">
        <v>142.79</v>
      </c>
      <c r="M2150" t="s">
        <v>62</v>
      </c>
      <c r="N2150">
        <v>7.3485289046940197E-2</v>
      </c>
      <c r="O2150" t="s">
        <v>11351</v>
      </c>
      <c r="P2150" t="s">
        <v>11356</v>
      </c>
      <c r="R2150" t="s">
        <v>11353</v>
      </c>
      <c r="S2150">
        <f>IF(SalesData[[#This Row],[Return Status]]="Returned",1,0)</f>
        <v>0</v>
      </c>
      <c r="T2150">
        <v>2821.33</v>
      </c>
      <c r="U2150" s="2">
        <f>EOMONTH(SalesData[[#This Row],[Order Date]],0)</f>
        <v>45016</v>
      </c>
      <c r="V2150" s="9" t="str">
        <f>"Q"&amp;INT((MONTH(SalesData[[#This Row],[Order Date]])+2)/3)&amp;"-"&amp;YEAR(SalesData[[#This Row],[Order Date]])</f>
        <v>Q1-2023</v>
      </c>
    </row>
    <row r="2151" spans="1:22" x14ac:dyDescent="0.35">
      <c r="A2151" t="s">
        <v>2292</v>
      </c>
      <c r="B2151" s="1">
        <v>44992</v>
      </c>
      <c r="C2151" t="s">
        <v>184</v>
      </c>
      <c r="D2151" t="s">
        <v>72</v>
      </c>
      <c r="E2151">
        <v>7322322426</v>
      </c>
      <c r="F2151" t="s">
        <v>64</v>
      </c>
      <c r="G2151" t="s">
        <v>15</v>
      </c>
      <c r="H2151" t="s">
        <v>16</v>
      </c>
      <c r="I2151" t="s">
        <v>17</v>
      </c>
      <c r="J2151" t="s">
        <v>18</v>
      </c>
      <c r="K2151">
        <v>809.63</v>
      </c>
      <c r="L2151">
        <v>79.239999999999995</v>
      </c>
      <c r="M2151" t="s">
        <v>19</v>
      </c>
      <c r="N2151">
        <v>9.7871867396218004E-2</v>
      </c>
      <c r="O2151" t="s">
        <v>11355</v>
      </c>
      <c r="P2151" t="s">
        <v>11356</v>
      </c>
      <c r="R2151" t="s">
        <v>11353</v>
      </c>
      <c r="S2151">
        <f>IF(SalesData[[#This Row],[Return Status]]="Returned",1,0)</f>
        <v>0</v>
      </c>
      <c r="T2151">
        <v>2085.91</v>
      </c>
      <c r="U2151" s="2">
        <f>EOMONTH(SalesData[[#This Row],[Order Date]],0)</f>
        <v>45016</v>
      </c>
      <c r="V2151" s="9" t="str">
        <f>"Q"&amp;INT((MONTH(SalesData[[#This Row],[Order Date]])+2)/3)&amp;"-"&amp;YEAR(SalesData[[#This Row],[Order Date]])</f>
        <v>Q1-2023</v>
      </c>
    </row>
    <row r="2152" spans="1:22" x14ac:dyDescent="0.35">
      <c r="A2152" t="s">
        <v>2293</v>
      </c>
      <c r="B2152" s="1">
        <v>45011</v>
      </c>
      <c r="C2152" t="s">
        <v>124</v>
      </c>
      <c r="D2152" t="s">
        <v>72</v>
      </c>
      <c r="E2152">
        <v>4741764344</v>
      </c>
      <c r="F2152" t="s">
        <v>222</v>
      </c>
      <c r="G2152" t="s">
        <v>164</v>
      </c>
      <c r="H2152" t="s">
        <v>165</v>
      </c>
      <c r="I2152" t="s">
        <v>36</v>
      </c>
      <c r="J2152" t="s">
        <v>65</v>
      </c>
      <c r="K2152">
        <v>1945.82</v>
      </c>
      <c r="L2152">
        <v>227.41</v>
      </c>
      <c r="M2152" t="s">
        <v>65</v>
      </c>
      <c r="N2152">
        <v>0.11687103637541001</v>
      </c>
      <c r="O2152" t="s">
        <v>11351</v>
      </c>
      <c r="P2152" t="s">
        <v>11352</v>
      </c>
      <c r="Q2152" t="s">
        <v>11366</v>
      </c>
      <c r="R2152" t="s">
        <v>11360</v>
      </c>
      <c r="S2152">
        <f>IF(SalesData[[#This Row],[Return Status]]="Returned",1,0)</f>
        <v>1</v>
      </c>
      <c r="U2152" s="2">
        <f>EOMONTH(SalesData[[#This Row],[Order Date]],0)</f>
        <v>45016</v>
      </c>
      <c r="V2152" s="9" t="str">
        <f>"Q"&amp;INT((MONTH(SalesData[[#This Row],[Order Date]])+2)/3)&amp;"-"&amp;YEAR(SalesData[[#This Row],[Order Date]])</f>
        <v>Q1-2023</v>
      </c>
    </row>
    <row r="2153" spans="1:22" x14ac:dyDescent="0.35">
      <c r="A2153" t="s">
        <v>2294</v>
      </c>
      <c r="B2153" s="1">
        <v>44997</v>
      </c>
      <c r="C2153" t="s">
        <v>57</v>
      </c>
      <c r="D2153" t="s">
        <v>99</v>
      </c>
      <c r="E2153">
        <v>4519955089</v>
      </c>
      <c r="F2153" t="s">
        <v>357</v>
      </c>
      <c r="G2153" t="s">
        <v>164</v>
      </c>
      <c r="H2153" t="s">
        <v>165</v>
      </c>
      <c r="I2153" t="s">
        <v>36</v>
      </c>
      <c r="J2153" t="s">
        <v>61</v>
      </c>
      <c r="K2153">
        <v>3590.65</v>
      </c>
      <c r="L2153">
        <v>867.97</v>
      </c>
      <c r="M2153" t="s">
        <v>62</v>
      </c>
      <c r="N2153">
        <v>0.24173060587915801</v>
      </c>
      <c r="O2153" t="s">
        <v>11351</v>
      </c>
      <c r="P2153" t="s">
        <v>11354</v>
      </c>
      <c r="R2153" t="s">
        <v>11353</v>
      </c>
      <c r="S2153">
        <f>IF(SalesData[[#This Row],[Return Status]]="Returned",1,0)</f>
        <v>0</v>
      </c>
      <c r="U2153" s="2">
        <f>EOMONTH(SalesData[[#This Row],[Order Date]],0)</f>
        <v>45016</v>
      </c>
      <c r="V2153" s="9" t="str">
        <f>"Q"&amp;INT((MONTH(SalesData[[#This Row],[Order Date]])+2)/3)&amp;"-"&amp;YEAR(SalesData[[#This Row],[Order Date]])</f>
        <v>Q1-2023</v>
      </c>
    </row>
    <row r="2154" spans="1:22" x14ac:dyDescent="0.35">
      <c r="A2154" t="s">
        <v>2295</v>
      </c>
      <c r="B2154" s="1">
        <v>44987</v>
      </c>
      <c r="C2154" t="s">
        <v>38</v>
      </c>
      <c r="D2154" t="s">
        <v>13</v>
      </c>
      <c r="E2154">
        <v>6220437714</v>
      </c>
      <c r="F2154" t="s">
        <v>107</v>
      </c>
      <c r="G2154" t="s">
        <v>15</v>
      </c>
      <c r="H2154" t="s">
        <v>16</v>
      </c>
      <c r="I2154" t="s">
        <v>17</v>
      </c>
      <c r="J2154" t="s">
        <v>65</v>
      </c>
      <c r="K2154">
        <v>2930.64</v>
      </c>
      <c r="L2154">
        <v>190.24</v>
      </c>
      <c r="M2154" t="s">
        <v>65</v>
      </c>
      <c r="N2154">
        <v>6.4914148445390799E-2</v>
      </c>
      <c r="O2154" t="s">
        <v>11351</v>
      </c>
      <c r="P2154" t="s">
        <v>11356</v>
      </c>
      <c r="R2154" t="s">
        <v>11353</v>
      </c>
      <c r="S2154">
        <f>IF(SalesData[[#This Row],[Return Status]]="Returned",1,0)</f>
        <v>0</v>
      </c>
      <c r="T2154">
        <v>2085.91</v>
      </c>
      <c r="U2154" s="2">
        <f>EOMONTH(SalesData[[#This Row],[Order Date]],0)</f>
        <v>45016</v>
      </c>
      <c r="V2154" s="9" t="str">
        <f>"Q"&amp;INT((MONTH(SalesData[[#This Row],[Order Date]])+2)/3)&amp;"-"&amp;YEAR(SalesData[[#This Row],[Order Date]])</f>
        <v>Q1-2023</v>
      </c>
    </row>
    <row r="2155" spans="1:22" x14ac:dyDescent="0.35">
      <c r="A2155" t="s">
        <v>2296</v>
      </c>
      <c r="B2155" s="1">
        <v>44997</v>
      </c>
      <c r="C2155" t="s">
        <v>111</v>
      </c>
      <c r="D2155" t="s">
        <v>46</v>
      </c>
      <c r="E2155">
        <v>8207809882</v>
      </c>
      <c r="F2155" t="s">
        <v>50</v>
      </c>
      <c r="G2155" t="s">
        <v>34</v>
      </c>
      <c r="H2155" t="s">
        <v>35</v>
      </c>
      <c r="I2155" t="s">
        <v>36</v>
      </c>
      <c r="J2155" t="s">
        <v>18</v>
      </c>
      <c r="K2155">
        <v>39.479999999999997</v>
      </c>
      <c r="L2155">
        <v>8.68</v>
      </c>
      <c r="M2155" t="s">
        <v>19</v>
      </c>
      <c r="N2155">
        <v>0.219858156028369</v>
      </c>
      <c r="O2155" t="s">
        <v>11361</v>
      </c>
      <c r="P2155" t="s">
        <v>11354</v>
      </c>
      <c r="R2155" t="s">
        <v>11353</v>
      </c>
      <c r="S2155">
        <f>IF(SalesData[[#This Row],[Return Status]]="Returned",1,0)</f>
        <v>0</v>
      </c>
      <c r="U2155" s="2">
        <f>EOMONTH(SalesData[[#This Row],[Order Date]],0)</f>
        <v>45016</v>
      </c>
      <c r="V2155" s="9" t="str">
        <f>"Q"&amp;INT((MONTH(SalesData[[#This Row],[Order Date]])+2)/3)&amp;"-"&amp;YEAR(SalesData[[#This Row],[Order Date]])</f>
        <v>Q1-2023</v>
      </c>
    </row>
    <row r="2156" spans="1:22" x14ac:dyDescent="0.35">
      <c r="A2156" t="s">
        <v>2297</v>
      </c>
      <c r="B2156" s="1">
        <v>44995</v>
      </c>
      <c r="C2156" t="s">
        <v>111</v>
      </c>
      <c r="D2156" t="s">
        <v>46</v>
      </c>
      <c r="E2156">
        <v>2792990251</v>
      </c>
      <c r="F2156" t="s">
        <v>168</v>
      </c>
      <c r="G2156" t="s">
        <v>54</v>
      </c>
      <c r="H2156" t="s">
        <v>55</v>
      </c>
      <c r="I2156" t="s">
        <v>31</v>
      </c>
      <c r="J2156" t="s">
        <v>65</v>
      </c>
      <c r="K2156">
        <v>4222.82</v>
      </c>
      <c r="L2156">
        <v>1081.5999999999999</v>
      </c>
      <c r="M2156" t="s">
        <v>65</v>
      </c>
      <c r="N2156">
        <v>0.25613215813129597</v>
      </c>
      <c r="O2156" t="s">
        <v>11351</v>
      </c>
      <c r="P2156" t="s">
        <v>11354</v>
      </c>
      <c r="R2156" t="s">
        <v>11353</v>
      </c>
      <c r="S2156">
        <f>IF(SalesData[[#This Row],[Return Status]]="Returned",1,0)</f>
        <v>0</v>
      </c>
      <c r="U2156" s="2">
        <f>EOMONTH(SalesData[[#This Row],[Order Date]],0)</f>
        <v>45016</v>
      </c>
      <c r="V2156" s="9" t="str">
        <f>"Q"&amp;INT((MONTH(SalesData[[#This Row],[Order Date]])+2)/3)&amp;"-"&amp;YEAR(SalesData[[#This Row],[Order Date]])</f>
        <v>Q1-2023</v>
      </c>
    </row>
    <row r="2157" spans="1:22" x14ac:dyDescent="0.35">
      <c r="A2157" t="s">
        <v>2298</v>
      </c>
      <c r="B2157" s="1">
        <v>45010</v>
      </c>
      <c r="C2157" t="s">
        <v>49</v>
      </c>
      <c r="D2157" t="s">
        <v>72</v>
      </c>
      <c r="E2157">
        <v>3260322408</v>
      </c>
      <c r="F2157" t="s">
        <v>170</v>
      </c>
      <c r="G2157" t="s">
        <v>457</v>
      </c>
      <c r="H2157" t="s">
        <v>41</v>
      </c>
      <c r="I2157" t="s">
        <v>31</v>
      </c>
      <c r="J2157" t="s">
        <v>19</v>
      </c>
      <c r="K2157">
        <v>3865.53</v>
      </c>
      <c r="L2157">
        <v>224.63</v>
      </c>
      <c r="M2157" t="s">
        <v>19</v>
      </c>
      <c r="N2157">
        <v>5.8111048161571602E-2</v>
      </c>
      <c r="O2157" t="s">
        <v>11351</v>
      </c>
      <c r="P2157" t="s">
        <v>11356</v>
      </c>
      <c r="R2157" t="s">
        <v>11353</v>
      </c>
      <c r="S2157">
        <f>IF(SalesData[[#This Row],[Return Status]]="Returned",1,0)</f>
        <v>0</v>
      </c>
      <c r="U2157" s="2">
        <f>EOMONTH(SalesData[[#This Row],[Order Date]],0)</f>
        <v>45016</v>
      </c>
      <c r="V2157" s="9" t="str">
        <f>"Q"&amp;INT((MONTH(SalesData[[#This Row],[Order Date]])+2)/3)&amp;"-"&amp;YEAR(SalesData[[#This Row],[Order Date]])</f>
        <v>Q1-2023</v>
      </c>
    </row>
    <row r="2158" spans="1:22" x14ac:dyDescent="0.35">
      <c r="A2158" t="s">
        <v>2299</v>
      </c>
      <c r="B2158" s="1">
        <v>45004</v>
      </c>
      <c r="C2158" t="s">
        <v>71</v>
      </c>
      <c r="D2158" t="s">
        <v>27</v>
      </c>
      <c r="E2158">
        <v>9208515122</v>
      </c>
      <c r="F2158" t="s">
        <v>127</v>
      </c>
      <c r="G2158" t="s">
        <v>1013</v>
      </c>
      <c r="H2158" t="s">
        <v>30</v>
      </c>
      <c r="I2158" t="s">
        <v>31</v>
      </c>
      <c r="J2158" t="s">
        <v>19</v>
      </c>
      <c r="K2158">
        <v>4834.1899999999996</v>
      </c>
      <c r="L2158">
        <v>523.22</v>
      </c>
      <c r="M2158" t="s">
        <v>19</v>
      </c>
      <c r="N2158">
        <v>0.108233230386063</v>
      </c>
      <c r="O2158" t="s">
        <v>11351</v>
      </c>
      <c r="P2158" t="s">
        <v>11352</v>
      </c>
      <c r="R2158" t="s">
        <v>11353</v>
      </c>
      <c r="S2158">
        <f>IF(SalesData[[#This Row],[Return Status]]="Returned",1,0)</f>
        <v>0</v>
      </c>
      <c r="U2158" s="2">
        <f>EOMONTH(SalesData[[#This Row],[Order Date]],0)</f>
        <v>45016</v>
      </c>
      <c r="V2158" s="9" t="str">
        <f>"Q"&amp;INT((MONTH(SalesData[[#This Row],[Order Date]])+2)/3)&amp;"-"&amp;YEAR(SalesData[[#This Row],[Order Date]])</f>
        <v>Q1-2023</v>
      </c>
    </row>
    <row r="2159" spans="1:22" x14ac:dyDescent="0.35">
      <c r="A2159" t="s">
        <v>2300</v>
      </c>
      <c r="B2159" s="1">
        <v>45007</v>
      </c>
      <c r="C2159" t="s">
        <v>71</v>
      </c>
      <c r="D2159" t="s">
        <v>39</v>
      </c>
      <c r="E2159">
        <v>3725901259</v>
      </c>
      <c r="F2159" t="s">
        <v>107</v>
      </c>
      <c r="G2159" t="s">
        <v>15</v>
      </c>
      <c r="H2159" t="s">
        <v>16</v>
      </c>
      <c r="I2159" t="s">
        <v>17</v>
      </c>
      <c r="J2159" t="s">
        <v>43</v>
      </c>
      <c r="K2159">
        <v>3805.17</v>
      </c>
      <c r="L2159">
        <v>831.94</v>
      </c>
      <c r="M2159" t="s">
        <v>43</v>
      </c>
      <c r="N2159">
        <v>0.21863412147157699</v>
      </c>
      <c r="O2159" t="s">
        <v>11351</v>
      </c>
      <c r="P2159" t="s">
        <v>11354</v>
      </c>
      <c r="Q2159" t="s">
        <v>11372</v>
      </c>
      <c r="R2159" t="s">
        <v>11360</v>
      </c>
      <c r="S2159">
        <f>IF(SalesData[[#This Row],[Return Status]]="Returned",1,0)</f>
        <v>1</v>
      </c>
      <c r="T2159">
        <v>2085.91</v>
      </c>
      <c r="U2159" s="2">
        <f>EOMONTH(SalesData[[#This Row],[Order Date]],0)</f>
        <v>45016</v>
      </c>
      <c r="V2159" s="9" t="str">
        <f>"Q"&amp;INT((MONTH(SalesData[[#This Row],[Order Date]])+2)/3)&amp;"-"&amp;YEAR(SalesData[[#This Row],[Order Date]])</f>
        <v>Q1-2023</v>
      </c>
    </row>
    <row r="2160" spans="1:22" x14ac:dyDescent="0.35">
      <c r="A2160" t="s">
        <v>2301</v>
      </c>
      <c r="B2160" s="1">
        <v>45007</v>
      </c>
      <c r="C2160" t="s">
        <v>97</v>
      </c>
      <c r="D2160" t="s">
        <v>72</v>
      </c>
      <c r="E2160">
        <v>2959957194</v>
      </c>
      <c r="F2160" t="s">
        <v>120</v>
      </c>
      <c r="G2160" t="s">
        <v>11367</v>
      </c>
      <c r="H2160" t="s">
        <v>121</v>
      </c>
      <c r="I2160" t="s">
        <v>17</v>
      </c>
      <c r="J2160" t="s">
        <v>18</v>
      </c>
      <c r="K2160">
        <v>3713.73</v>
      </c>
      <c r="L2160">
        <v>818.08</v>
      </c>
      <c r="M2160" t="s">
        <v>19</v>
      </c>
      <c r="N2160">
        <v>0.220285265757069</v>
      </c>
      <c r="O2160" t="s">
        <v>11351</v>
      </c>
      <c r="P2160" t="s">
        <v>11354</v>
      </c>
      <c r="R2160" t="s">
        <v>11353</v>
      </c>
      <c r="S2160">
        <f>IF(SalesData[[#This Row],[Return Status]]="Returned",1,0)</f>
        <v>0</v>
      </c>
      <c r="U2160" s="2">
        <f>EOMONTH(SalesData[[#This Row],[Order Date]],0)</f>
        <v>45016</v>
      </c>
      <c r="V2160" s="9" t="str">
        <f>"Q"&amp;INT((MONTH(SalesData[[#This Row],[Order Date]])+2)/3)&amp;"-"&amp;YEAR(SalesData[[#This Row],[Order Date]])</f>
        <v>Q1-2023</v>
      </c>
    </row>
    <row r="2161" spans="1:22" x14ac:dyDescent="0.35">
      <c r="A2161" t="s">
        <v>2302</v>
      </c>
      <c r="B2161" s="1">
        <v>44996</v>
      </c>
      <c r="C2161" t="s">
        <v>124</v>
      </c>
      <c r="D2161" t="s">
        <v>13</v>
      </c>
      <c r="E2161">
        <v>7234051558</v>
      </c>
      <c r="F2161" t="s">
        <v>410</v>
      </c>
      <c r="G2161" t="s">
        <v>29</v>
      </c>
      <c r="H2161" t="s">
        <v>30</v>
      </c>
      <c r="I2161" t="s">
        <v>31</v>
      </c>
      <c r="J2161" t="s">
        <v>19</v>
      </c>
      <c r="K2161">
        <v>3340.21</v>
      </c>
      <c r="L2161">
        <v>588.99</v>
      </c>
      <c r="M2161" t="s">
        <v>19</v>
      </c>
      <c r="N2161">
        <v>0.17633322455773701</v>
      </c>
      <c r="O2161" t="s">
        <v>11351</v>
      </c>
      <c r="P2161" t="s">
        <v>11352</v>
      </c>
      <c r="R2161" t="s">
        <v>11353</v>
      </c>
      <c r="S2161">
        <f>IF(SalesData[[#This Row],[Return Status]]="Returned",1,0)</f>
        <v>0</v>
      </c>
      <c r="T2161">
        <v>2788.38</v>
      </c>
      <c r="U2161" s="2">
        <f>EOMONTH(SalesData[[#This Row],[Order Date]],0)</f>
        <v>45016</v>
      </c>
      <c r="V2161" s="9" t="str">
        <f>"Q"&amp;INT((MONTH(SalesData[[#This Row],[Order Date]])+2)/3)&amp;"-"&amp;YEAR(SalesData[[#This Row],[Order Date]])</f>
        <v>Q1-2023</v>
      </c>
    </row>
    <row r="2162" spans="1:22" x14ac:dyDescent="0.35">
      <c r="A2162" t="s">
        <v>2303</v>
      </c>
      <c r="B2162" s="1">
        <v>45002</v>
      </c>
      <c r="C2162" t="s">
        <v>57</v>
      </c>
      <c r="D2162" t="s">
        <v>27</v>
      </c>
      <c r="E2162">
        <v>9491926595</v>
      </c>
      <c r="F2162" t="s">
        <v>109</v>
      </c>
      <c r="G2162" t="s">
        <v>59</v>
      </c>
      <c r="H2162" t="s">
        <v>11357</v>
      </c>
      <c r="I2162" t="s">
        <v>31</v>
      </c>
      <c r="J2162" t="s">
        <v>19</v>
      </c>
      <c r="K2162">
        <v>1541.25</v>
      </c>
      <c r="L2162">
        <v>96.17</v>
      </c>
      <c r="M2162" t="s">
        <v>19</v>
      </c>
      <c r="N2162">
        <v>6.2397404703974001E-2</v>
      </c>
      <c r="O2162" t="s">
        <v>11351</v>
      </c>
      <c r="P2162" t="s">
        <v>11356</v>
      </c>
      <c r="R2162" t="s">
        <v>11353</v>
      </c>
      <c r="S2162">
        <f>IF(SalesData[[#This Row],[Return Status]]="Returned",1,0)</f>
        <v>0</v>
      </c>
      <c r="T2162">
        <v>2183.56</v>
      </c>
      <c r="U2162" s="2">
        <f>EOMONTH(SalesData[[#This Row],[Order Date]],0)</f>
        <v>45016</v>
      </c>
      <c r="V2162" s="9" t="str">
        <f>"Q"&amp;INT((MONTH(SalesData[[#This Row],[Order Date]])+2)/3)&amp;"-"&amp;YEAR(SalesData[[#This Row],[Order Date]])</f>
        <v>Q1-2023</v>
      </c>
    </row>
    <row r="2163" spans="1:22" x14ac:dyDescent="0.35">
      <c r="A2163" t="s">
        <v>2304</v>
      </c>
      <c r="B2163" s="1">
        <v>44987</v>
      </c>
      <c r="C2163" t="s">
        <v>176</v>
      </c>
      <c r="D2163" t="s">
        <v>13</v>
      </c>
      <c r="E2163">
        <v>1063822443</v>
      </c>
      <c r="F2163" t="s">
        <v>185</v>
      </c>
      <c r="G2163" t="s">
        <v>164</v>
      </c>
      <c r="H2163" t="s">
        <v>165</v>
      </c>
      <c r="I2163" t="s">
        <v>36</v>
      </c>
      <c r="J2163" t="s">
        <v>19</v>
      </c>
      <c r="K2163">
        <v>419.86</v>
      </c>
      <c r="L2163">
        <v>70.849999999999994</v>
      </c>
      <c r="M2163" t="s">
        <v>19</v>
      </c>
      <c r="N2163">
        <v>0.168746725098842</v>
      </c>
      <c r="O2163" t="s">
        <v>11361</v>
      </c>
      <c r="P2163" t="s">
        <v>11352</v>
      </c>
      <c r="R2163" t="s">
        <v>11353</v>
      </c>
      <c r="S2163">
        <f>IF(SalesData[[#This Row],[Return Status]]="Returned",1,0)</f>
        <v>0</v>
      </c>
      <c r="U2163" s="2">
        <f>EOMONTH(SalesData[[#This Row],[Order Date]],0)</f>
        <v>45016</v>
      </c>
      <c r="V2163" s="9" t="str">
        <f>"Q"&amp;INT((MONTH(SalesData[[#This Row],[Order Date]])+2)/3)&amp;"-"&amp;YEAR(SalesData[[#This Row],[Order Date]])</f>
        <v>Q1-2023</v>
      </c>
    </row>
    <row r="2164" spans="1:22" x14ac:dyDescent="0.35">
      <c r="A2164" t="s">
        <v>2305</v>
      </c>
      <c r="B2164" s="1">
        <v>45014</v>
      </c>
      <c r="C2164" t="s">
        <v>52</v>
      </c>
      <c r="D2164" t="s">
        <v>39</v>
      </c>
      <c r="E2164">
        <v>9154369803</v>
      </c>
      <c r="F2164" t="s">
        <v>33</v>
      </c>
      <c r="G2164" t="s">
        <v>34</v>
      </c>
      <c r="H2164" t="s">
        <v>35</v>
      </c>
      <c r="I2164" t="s">
        <v>36</v>
      </c>
      <c r="J2164" t="s">
        <v>65</v>
      </c>
      <c r="K2164">
        <v>162.52000000000001</v>
      </c>
      <c r="L2164">
        <v>48.55</v>
      </c>
      <c r="M2164" t="s">
        <v>65</v>
      </c>
      <c r="N2164">
        <v>0.29873246369677597</v>
      </c>
      <c r="O2164" t="s">
        <v>11361</v>
      </c>
      <c r="P2164" t="s">
        <v>11354</v>
      </c>
      <c r="R2164" t="s">
        <v>11353</v>
      </c>
      <c r="S2164">
        <f>IF(SalesData[[#This Row],[Return Status]]="Returned",1,0)</f>
        <v>0</v>
      </c>
      <c r="U2164" s="2">
        <f>EOMONTH(SalesData[[#This Row],[Order Date]],0)</f>
        <v>45016</v>
      </c>
      <c r="V2164" s="9" t="str">
        <f>"Q"&amp;INT((MONTH(SalesData[[#This Row],[Order Date]])+2)/3)&amp;"-"&amp;YEAR(SalesData[[#This Row],[Order Date]])</f>
        <v>Q1-2023</v>
      </c>
    </row>
    <row r="2165" spans="1:22" x14ac:dyDescent="0.35">
      <c r="A2165" t="s">
        <v>2306</v>
      </c>
      <c r="B2165" s="1">
        <v>44988</v>
      </c>
      <c r="C2165" t="s">
        <v>162</v>
      </c>
      <c r="D2165" t="s">
        <v>27</v>
      </c>
      <c r="E2165">
        <v>6981983331</v>
      </c>
      <c r="F2165" t="s">
        <v>137</v>
      </c>
      <c r="G2165" t="s">
        <v>34</v>
      </c>
      <c r="H2165" t="s">
        <v>35</v>
      </c>
      <c r="I2165" t="s">
        <v>36</v>
      </c>
      <c r="J2165" t="s">
        <v>19</v>
      </c>
      <c r="K2165">
        <v>1454.55</v>
      </c>
      <c r="L2165">
        <v>342.99</v>
      </c>
      <c r="M2165" t="s">
        <v>19</v>
      </c>
      <c r="N2165">
        <v>0.235804888109725</v>
      </c>
      <c r="O2165" t="s">
        <v>11351</v>
      </c>
      <c r="P2165" t="s">
        <v>11354</v>
      </c>
      <c r="R2165" t="s">
        <v>11353</v>
      </c>
      <c r="S2165">
        <f>IF(SalesData[[#This Row],[Return Status]]="Returned",1,0)</f>
        <v>0</v>
      </c>
      <c r="U2165" s="2">
        <f>EOMONTH(SalesData[[#This Row],[Order Date]],0)</f>
        <v>45016</v>
      </c>
      <c r="V2165" s="9" t="str">
        <f>"Q"&amp;INT((MONTH(SalesData[[#This Row],[Order Date]])+2)/3)&amp;"-"&amp;YEAR(SalesData[[#This Row],[Order Date]])</f>
        <v>Q1-2023</v>
      </c>
    </row>
    <row r="2166" spans="1:22" x14ac:dyDescent="0.35">
      <c r="A2166" t="s">
        <v>2307</v>
      </c>
      <c r="B2166" s="1">
        <v>45007</v>
      </c>
      <c r="C2166" t="s">
        <v>176</v>
      </c>
      <c r="D2166" t="s">
        <v>46</v>
      </c>
      <c r="E2166">
        <v>6408106710</v>
      </c>
      <c r="F2166" t="s">
        <v>68</v>
      </c>
      <c r="G2166" t="s">
        <v>69</v>
      </c>
      <c r="H2166" t="s">
        <v>41</v>
      </c>
      <c r="I2166" t="s">
        <v>31</v>
      </c>
      <c r="J2166" t="s">
        <v>19</v>
      </c>
      <c r="K2166">
        <v>4026.43</v>
      </c>
      <c r="L2166">
        <v>1200.0899999999999</v>
      </c>
      <c r="M2166" t="s">
        <v>19</v>
      </c>
      <c r="N2166">
        <v>0.29805311404892199</v>
      </c>
      <c r="O2166" t="s">
        <v>11351</v>
      </c>
      <c r="P2166" t="s">
        <v>11354</v>
      </c>
      <c r="R2166" t="s">
        <v>11353</v>
      </c>
      <c r="S2166">
        <f>IF(SalesData[[#This Row],[Return Status]]="Returned",1,0)</f>
        <v>0</v>
      </c>
      <c r="T2166">
        <v>2081.52</v>
      </c>
      <c r="U2166" s="2">
        <f>EOMONTH(SalesData[[#This Row],[Order Date]],0)</f>
        <v>45016</v>
      </c>
      <c r="V2166" s="9" t="str">
        <f>"Q"&amp;INT((MONTH(SalesData[[#This Row],[Order Date]])+2)/3)&amp;"-"&amp;YEAR(SalesData[[#This Row],[Order Date]])</f>
        <v>Q1-2023</v>
      </c>
    </row>
    <row r="2167" spans="1:22" x14ac:dyDescent="0.35">
      <c r="A2167" t="s">
        <v>2308</v>
      </c>
      <c r="B2167" s="1">
        <v>45012</v>
      </c>
      <c r="C2167" t="s">
        <v>111</v>
      </c>
      <c r="D2167" t="s">
        <v>72</v>
      </c>
      <c r="E2167">
        <v>5583931856</v>
      </c>
      <c r="F2167" t="s">
        <v>73</v>
      </c>
      <c r="G2167" t="s">
        <v>74</v>
      </c>
      <c r="H2167" t="s">
        <v>75</v>
      </c>
      <c r="I2167" t="s">
        <v>36</v>
      </c>
      <c r="J2167" t="s">
        <v>62</v>
      </c>
      <c r="K2167">
        <v>4594.95</v>
      </c>
      <c r="L2167">
        <v>1323.23</v>
      </c>
      <c r="M2167" t="s">
        <v>62</v>
      </c>
      <c r="N2167">
        <v>0.28797484194605</v>
      </c>
      <c r="O2167" t="s">
        <v>11351</v>
      </c>
      <c r="P2167" t="s">
        <v>11354</v>
      </c>
      <c r="R2167" t="s">
        <v>11353</v>
      </c>
      <c r="S2167">
        <f>IF(SalesData[[#This Row],[Return Status]]="Returned",1,0)</f>
        <v>0</v>
      </c>
      <c r="T2167">
        <v>2420.2800000000002</v>
      </c>
      <c r="U2167" s="2">
        <f>EOMONTH(SalesData[[#This Row],[Order Date]],0)</f>
        <v>45016</v>
      </c>
      <c r="V2167" s="9" t="str">
        <f>"Q"&amp;INT((MONTH(SalesData[[#This Row],[Order Date]])+2)/3)&amp;"-"&amp;YEAR(SalesData[[#This Row],[Order Date]])</f>
        <v>Q1-2023</v>
      </c>
    </row>
    <row r="2168" spans="1:22" x14ac:dyDescent="0.35">
      <c r="A2168" t="s">
        <v>2309</v>
      </c>
      <c r="B2168" s="1">
        <v>45011</v>
      </c>
      <c r="C2168" t="s">
        <v>45</v>
      </c>
      <c r="D2168" t="s">
        <v>80</v>
      </c>
      <c r="E2168">
        <v>3201970307</v>
      </c>
      <c r="F2168" t="s">
        <v>292</v>
      </c>
      <c r="G2168" t="s">
        <v>69</v>
      </c>
      <c r="H2168" t="s">
        <v>11357</v>
      </c>
      <c r="I2168" t="s">
        <v>31</v>
      </c>
      <c r="J2168" t="s">
        <v>18</v>
      </c>
      <c r="K2168">
        <v>1648.76</v>
      </c>
      <c r="L2168">
        <v>458.01</v>
      </c>
      <c r="M2168" t="s">
        <v>19</v>
      </c>
      <c r="N2168">
        <v>0.27779058201314899</v>
      </c>
      <c r="O2168" t="s">
        <v>11351</v>
      </c>
      <c r="P2168" t="s">
        <v>11354</v>
      </c>
      <c r="R2168" t="s">
        <v>11353</v>
      </c>
      <c r="S2168">
        <f>IF(SalesData[[#This Row],[Return Status]]="Returned",1,0)</f>
        <v>0</v>
      </c>
      <c r="T2168">
        <v>2081.52</v>
      </c>
      <c r="U2168" s="2">
        <f>EOMONTH(SalesData[[#This Row],[Order Date]],0)</f>
        <v>45016</v>
      </c>
      <c r="V2168" s="9" t="str">
        <f>"Q"&amp;INT((MONTH(SalesData[[#This Row],[Order Date]])+2)/3)&amp;"-"&amp;YEAR(SalesData[[#This Row],[Order Date]])</f>
        <v>Q1-2023</v>
      </c>
    </row>
    <row r="2169" spans="1:22" x14ac:dyDescent="0.35">
      <c r="A2169" t="s">
        <v>2310</v>
      </c>
      <c r="B2169" s="1">
        <v>45007</v>
      </c>
      <c r="C2169" t="s">
        <v>188</v>
      </c>
      <c r="D2169" t="s">
        <v>46</v>
      </c>
      <c r="E2169">
        <v>7844246760</v>
      </c>
      <c r="F2169" t="s">
        <v>181</v>
      </c>
      <c r="G2169" t="s">
        <v>54</v>
      </c>
      <c r="H2169" t="s">
        <v>55</v>
      </c>
      <c r="I2169" t="s">
        <v>31</v>
      </c>
      <c r="J2169" t="s">
        <v>18</v>
      </c>
      <c r="K2169">
        <v>3049.16</v>
      </c>
      <c r="L2169">
        <v>817.35</v>
      </c>
      <c r="M2169" t="s">
        <v>19</v>
      </c>
      <c r="N2169">
        <v>0.268057432210838</v>
      </c>
      <c r="O2169" t="s">
        <v>11351</v>
      </c>
      <c r="P2169" t="s">
        <v>11354</v>
      </c>
      <c r="Q2169" t="s">
        <v>11366</v>
      </c>
      <c r="R2169" t="s">
        <v>11360</v>
      </c>
      <c r="S2169">
        <f>IF(SalesData[[#This Row],[Return Status]]="Returned",1,0)</f>
        <v>1</v>
      </c>
      <c r="U2169" s="2">
        <f>EOMONTH(SalesData[[#This Row],[Order Date]],0)</f>
        <v>45016</v>
      </c>
      <c r="V2169" s="9" t="str">
        <f>"Q"&amp;INT((MONTH(SalesData[[#This Row],[Order Date]])+2)/3)&amp;"-"&amp;YEAR(SalesData[[#This Row],[Order Date]])</f>
        <v>Q1-2023</v>
      </c>
    </row>
    <row r="2170" spans="1:22" x14ac:dyDescent="0.35">
      <c r="A2170" t="s">
        <v>2311</v>
      </c>
      <c r="B2170" s="1">
        <v>45002</v>
      </c>
      <c r="C2170" t="s">
        <v>106</v>
      </c>
      <c r="D2170" t="s">
        <v>39</v>
      </c>
      <c r="E2170">
        <v>9519614990</v>
      </c>
      <c r="F2170" t="s">
        <v>120</v>
      </c>
      <c r="G2170" t="s">
        <v>141</v>
      </c>
      <c r="H2170" t="s">
        <v>121</v>
      </c>
      <c r="I2170" t="s">
        <v>17</v>
      </c>
      <c r="J2170" t="s">
        <v>65</v>
      </c>
      <c r="K2170">
        <v>1686.95</v>
      </c>
      <c r="L2170">
        <v>474.59</v>
      </c>
      <c r="M2170" t="s">
        <v>65</v>
      </c>
      <c r="N2170">
        <v>0.28133021132813701</v>
      </c>
      <c r="O2170" t="s">
        <v>11351</v>
      </c>
      <c r="P2170" t="s">
        <v>11354</v>
      </c>
      <c r="R2170" t="s">
        <v>11353</v>
      </c>
      <c r="S2170">
        <f>IF(SalesData[[#This Row],[Return Status]]="Returned",1,0)</f>
        <v>0</v>
      </c>
      <c r="T2170">
        <v>2793.38</v>
      </c>
      <c r="U2170" s="2">
        <f>EOMONTH(SalesData[[#This Row],[Order Date]],0)</f>
        <v>45016</v>
      </c>
      <c r="V2170" s="9" t="str">
        <f>"Q"&amp;INT((MONTH(SalesData[[#This Row],[Order Date]])+2)/3)&amp;"-"&amp;YEAR(SalesData[[#This Row],[Order Date]])</f>
        <v>Q1-2023</v>
      </c>
    </row>
    <row r="2171" spans="1:22" x14ac:dyDescent="0.35">
      <c r="A2171" t="s">
        <v>2312</v>
      </c>
      <c r="B2171" s="1">
        <v>45006</v>
      </c>
      <c r="C2171" t="s">
        <v>94</v>
      </c>
      <c r="D2171" t="s">
        <v>27</v>
      </c>
      <c r="E2171">
        <v>3897390766</v>
      </c>
      <c r="F2171" t="s">
        <v>40</v>
      </c>
      <c r="G2171" t="s">
        <v>69</v>
      </c>
      <c r="H2171" t="s">
        <v>11357</v>
      </c>
      <c r="I2171" t="s">
        <v>31</v>
      </c>
      <c r="J2171" t="s">
        <v>61</v>
      </c>
      <c r="K2171">
        <v>3228.44</v>
      </c>
      <c r="L2171">
        <v>255.27</v>
      </c>
      <c r="M2171" t="s">
        <v>62</v>
      </c>
      <c r="N2171">
        <v>7.9069147947615603E-2</v>
      </c>
      <c r="O2171" t="s">
        <v>11351</v>
      </c>
      <c r="P2171" t="s">
        <v>11356</v>
      </c>
      <c r="R2171" t="s">
        <v>11353</v>
      </c>
      <c r="S2171">
        <f>IF(SalesData[[#This Row],[Return Status]]="Returned",1,0)</f>
        <v>0</v>
      </c>
      <c r="T2171">
        <v>2081.52</v>
      </c>
      <c r="U2171" s="2">
        <f>EOMONTH(SalesData[[#This Row],[Order Date]],0)</f>
        <v>45016</v>
      </c>
      <c r="V2171" s="9" t="str">
        <f>"Q"&amp;INT((MONTH(SalesData[[#This Row],[Order Date]])+2)/3)&amp;"-"&amp;YEAR(SalesData[[#This Row],[Order Date]])</f>
        <v>Q1-2023</v>
      </c>
    </row>
    <row r="2172" spans="1:22" x14ac:dyDescent="0.35">
      <c r="A2172" t="s">
        <v>2313</v>
      </c>
      <c r="B2172" s="1">
        <v>45014</v>
      </c>
      <c r="C2172" t="s">
        <v>113</v>
      </c>
      <c r="D2172" t="s">
        <v>13</v>
      </c>
      <c r="E2172">
        <v>1245077836</v>
      </c>
      <c r="F2172" t="s">
        <v>120</v>
      </c>
      <c r="G2172" t="s">
        <v>141</v>
      </c>
      <c r="H2172" t="s">
        <v>121</v>
      </c>
      <c r="I2172" t="s">
        <v>17</v>
      </c>
      <c r="J2172" t="s">
        <v>62</v>
      </c>
      <c r="K2172">
        <v>4374.49</v>
      </c>
      <c r="L2172">
        <v>803.08</v>
      </c>
      <c r="M2172" t="s">
        <v>62</v>
      </c>
      <c r="N2172">
        <v>0.18358254333648</v>
      </c>
      <c r="O2172" t="s">
        <v>11351</v>
      </c>
      <c r="P2172" t="s">
        <v>11352</v>
      </c>
      <c r="R2172" t="s">
        <v>11353</v>
      </c>
      <c r="S2172">
        <f>IF(SalesData[[#This Row],[Return Status]]="Returned",1,0)</f>
        <v>0</v>
      </c>
      <c r="T2172">
        <v>2793.38</v>
      </c>
      <c r="U2172" s="2">
        <f>EOMONTH(SalesData[[#This Row],[Order Date]],0)</f>
        <v>45016</v>
      </c>
      <c r="V2172" s="9" t="str">
        <f>"Q"&amp;INT((MONTH(SalesData[[#This Row],[Order Date]])+2)/3)&amp;"-"&amp;YEAR(SalesData[[#This Row],[Order Date]])</f>
        <v>Q1-2023</v>
      </c>
    </row>
    <row r="2173" spans="1:22" x14ac:dyDescent="0.35">
      <c r="A2173" t="s">
        <v>2314</v>
      </c>
      <c r="B2173" s="1">
        <v>45006</v>
      </c>
      <c r="C2173" t="s">
        <v>205</v>
      </c>
      <c r="D2173" t="s">
        <v>46</v>
      </c>
      <c r="E2173">
        <v>1772655813</v>
      </c>
      <c r="F2173" t="s">
        <v>22</v>
      </c>
      <c r="G2173" t="s">
        <v>23</v>
      </c>
      <c r="H2173" t="s">
        <v>11357</v>
      </c>
      <c r="I2173" t="s">
        <v>17</v>
      </c>
      <c r="J2173" t="s">
        <v>18</v>
      </c>
      <c r="K2173">
        <v>4690.0200000000004</v>
      </c>
      <c r="L2173">
        <v>1185.5</v>
      </c>
      <c r="M2173" t="s">
        <v>19</v>
      </c>
      <c r="N2173">
        <v>0.25277077709689899</v>
      </c>
      <c r="O2173" t="s">
        <v>11351</v>
      </c>
      <c r="P2173" t="s">
        <v>11354</v>
      </c>
      <c r="R2173" t="s">
        <v>11353</v>
      </c>
      <c r="S2173">
        <f>IF(SalesData[[#This Row],[Return Status]]="Returned",1,0)</f>
        <v>0</v>
      </c>
      <c r="T2173">
        <v>2821.33</v>
      </c>
      <c r="U2173" s="2">
        <f>EOMONTH(SalesData[[#This Row],[Order Date]],0)</f>
        <v>45016</v>
      </c>
      <c r="V2173" s="9" t="str">
        <f>"Q"&amp;INT((MONTH(SalesData[[#This Row],[Order Date]])+2)/3)&amp;"-"&amp;YEAR(SalesData[[#This Row],[Order Date]])</f>
        <v>Q1-2023</v>
      </c>
    </row>
    <row r="2174" spans="1:22" x14ac:dyDescent="0.35">
      <c r="A2174" t="s">
        <v>2315</v>
      </c>
      <c r="B2174" s="1">
        <v>44995</v>
      </c>
      <c r="C2174" t="s">
        <v>149</v>
      </c>
      <c r="D2174" t="s">
        <v>46</v>
      </c>
      <c r="E2174">
        <v>2530467407</v>
      </c>
      <c r="F2174" t="s">
        <v>114</v>
      </c>
      <c r="G2174" t="s">
        <v>59</v>
      </c>
      <c r="H2174" t="s">
        <v>60</v>
      </c>
      <c r="I2174" t="s">
        <v>31</v>
      </c>
      <c r="J2174" t="s">
        <v>62</v>
      </c>
      <c r="K2174">
        <v>2029.97</v>
      </c>
      <c r="L2174">
        <v>442.96</v>
      </c>
      <c r="M2174" t="s">
        <v>62</v>
      </c>
      <c r="N2174">
        <v>0.21821012133184201</v>
      </c>
      <c r="O2174" t="s">
        <v>11351</v>
      </c>
      <c r="P2174" t="s">
        <v>11354</v>
      </c>
      <c r="R2174" t="s">
        <v>11353</v>
      </c>
      <c r="S2174">
        <f>IF(SalesData[[#This Row],[Return Status]]="Returned",1,0)</f>
        <v>0</v>
      </c>
      <c r="T2174">
        <v>2183.56</v>
      </c>
      <c r="U2174" s="2">
        <f>EOMONTH(SalesData[[#This Row],[Order Date]],0)</f>
        <v>45016</v>
      </c>
      <c r="V2174" s="9" t="str">
        <f>"Q"&amp;INT((MONTH(SalesData[[#This Row],[Order Date]])+2)/3)&amp;"-"&amp;YEAR(SalesData[[#This Row],[Order Date]])</f>
        <v>Q1-2023</v>
      </c>
    </row>
    <row r="2175" spans="1:22" x14ac:dyDescent="0.35">
      <c r="A2175" t="s">
        <v>2316</v>
      </c>
      <c r="B2175" s="1">
        <v>44994</v>
      </c>
      <c r="C2175" t="s">
        <v>45</v>
      </c>
      <c r="D2175" t="s">
        <v>72</v>
      </c>
      <c r="E2175">
        <v>8336492152</v>
      </c>
      <c r="F2175" t="s">
        <v>116</v>
      </c>
      <c r="G2175" t="s">
        <v>74</v>
      </c>
      <c r="H2175" t="s">
        <v>75</v>
      </c>
      <c r="I2175" t="s">
        <v>36</v>
      </c>
      <c r="J2175" t="s">
        <v>19</v>
      </c>
      <c r="K2175">
        <v>1903.47</v>
      </c>
      <c r="L2175">
        <v>156.86000000000001</v>
      </c>
      <c r="M2175" t="s">
        <v>19</v>
      </c>
      <c r="N2175">
        <v>8.2407392814176195E-2</v>
      </c>
      <c r="O2175" t="s">
        <v>11351</v>
      </c>
      <c r="P2175" t="s">
        <v>11356</v>
      </c>
      <c r="R2175" t="s">
        <v>11353</v>
      </c>
      <c r="S2175">
        <f>IF(SalesData[[#This Row],[Return Status]]="Returned",1,0)</f>
        <v>0</v>
      </c>
      <c r="T2175">
        <v>2420.2800000000002</v>
      </c>
      <c r="U2175" s="2">
        <f>EOMONTH(SalesData[[#This Row],[Order Date]],0)</f>
        <v>45016</v>
      </c>
      <c r="V2175" s="9" t="str">
        <f>"Q"&amp;INT((MONTH(SalesData[[#This Row],[Order Date]])+2)/3)&amp;"-"&amp;YEAR(SalesData[[#This Row],[Order Date]])</f>
        <v>Q1-2023</v>
      </c>
    </row>
    <row r="2176" spans="1:22" x14ac:dyDescent="0.35">
      <c r="A2176" t="s">
        <v>2317</v>
      </c>
      <c r="B2176" s="1">
        <v>44996</v>
      </c>
      <c r="C2176" t="s">
        <v>132</v>
      </c>
      <c r="D2176" t="s">
        <v>46</v>
      </c>
      <c r="E2176">
        <v>7018215574</v>
      </c>
      <c r="F2176" t="s">
        <v>83</v>
      </c>
      <c r="G2176" t="s">
        <v>84</v>
      </c>
      <c r="H2176" t="s">
        <v>85</v>
      </c>
      <c r="I2176" t="s">
        <v>31</v>
      </c>
      <c r="J2176" t="s">
        <v>43</v>
      </c>
      <c r="K2176">
        <v>908.4</v>
      </c>
      <c r="L2176">
        <v>160.86000000000001</v>
      </c>
      <c r="M2176" t="s">
        <v>43</v>
      </c>
      <c r="N2176">
        <v>0.177080581241744</v>
      </c>
      <c r="O2176" t="s">
        <v>11355</v>
      </c>
      <c r="P2176" t="s">
        <v>11352</v>
      </c>
      <c r="Q2176" t="s">
        <v>11366</v>
      </c>
      <c r="R2176" t="s">
        <v>11360</v>
      </c>
      <c r="S2176">
        <f>IF(SalesData[[#This Row],[Return Status]]="Returned",1,0)</f>
        <v>1</v>
      </c>
      <c r="T2176">
        <v>847.14</v>
      </c>
      <c r="U2176" s="2">
        <f>EOMONTH(SalesData[[#This Row],[Order Date]],0)</f>
        <v>45016</v>
      </c>
      <c r="V2176" s="9" t="str">
        <f>"Q"&amp;INT((MONTH(SalesData[[#This Row],[Order Date]])+2)/3)&amp;"-"&amp;YEAR(SalesData[[#This Row],[Order Date]])</f>
        <v>Q1-2023</v>
      </c>
    </row>
    <row r="2177" spans="1:22" x14ac:dyDescent="0.35">
      <c r="A2177" t="s">
        <v>2318</v>
      </c>
      <c r="B2177" s="1">
        <v>44995</v>
      </c>
      <c r="C2177" t="s">
        <v>176</v>
      </c>
      <c r="D2177" t="s">
        <v>72</v>
      </c>
      <c r="E2177">
        <v>4557669625</v>
      </c>
      <c r="F2177" t="s">
        <v>68</v>
      </c>
      <c r="G2177" t="s">
        <v>69</v>
      </c>
      <c r="H2177" t="s">
        <v>41</v>
      </c>
      <c r="I2177" t="s">
        <v>31</v>
      </c>
      <c r="J2177" t="s">
        <v>43</v>
      </c>
      <c r="K2177">
        <v>3754</v>
      </c>
      <c r="L2177">
        <v>156.41</v>
      </c>
      <c r="M2177" t="s">
        <v>43</v>
      </c>
      <c r="N2177">
        <v>4.1664890783164599E-2</v>
      </c>
      <c r="O2177" t="s">
        <v>11351</v>
      </c>
      <c r="P2177" t="s">
        <v>11356</v>
      </c>
      <c r="R2177" t="s">
        <v>11353</v>
      </c>
      <c r="S2177">
        <f>IF(SalesData[[#This Row],[Return Status]]="Returned",1,0)</f>
        <v>0</v>
      </c>
      <c r="T2177">
        <v>2081.52</v>
      </c>
      <c r="U2177" s="2">
        <f>EOMONTH(SalesData[[#This Row],[Order Date]],0)</f>
        <v>45016</v>
      </c>
      <c r="V2177" s="9" t="str">
        <f>"Q"&amp;INT((MONTH(SalesData[[#This Row],[Order Date]])+2)/3)&amp;"-"&amp;YEAR(SalesData[[#This Row],[Order Date]])</f>
        <v>Q1-2023</v>
      </c>
    </row>
    <row r="2178" spans="1:22" x14ac:dyDescent="0.35">
      <c r="A2178" t="s">
        <v>2319</v>
      </c>
      <c r="B2178" s="1">
        <v>45009</v>
      </c>
      <c r="C2178" t="s">
        <v>106</v>
      </c>
      <c r="D2178" t="s">
        <v>27</v>
      </c>
      <c r="E2178">
        <v>6592300224</v>
      </c>
      <c r="F2178" t="s">
        <v>109</v>
      </c>
      <c r="G2178" t="s">
        <v>59</v>
      </c>
      <c r="H2178" t="s">
        <v>60</v>
      </c>
      <c r="I2178" t="s">
        <v>31</v>
      </c>
      <c r="J2178" t="s">
        <v>18</v>
      </c>
      <c r="K2178">
        <v>4956.84</v>
      </c>
      <c r="L2178">
        <v>565.08000000000004</v>
      </c>
      <c r="M2178" t="s">
        <v>19</v>
      </c>
      <c r="N2178">
        <v>0.11400004841794401</v>
      </c>
      <c r="O2178" t="s">
        <v>11351</v>
      </c>
      <c r="P2178" t="s">
        <v>11352</v>
      </c>
      <c r="R2178" t="s">
        <v>11353</v>
      </c>
      <c r="S2178">
        <f>IF(SalesData[[#This Row],[Return Status]]="Returned",1,0)</f>
        <v>0</v>
      </c>
      <c r="T2178">
        <v>2183.56</v>
      </c>
      <c r="U2178" s="2">
        <f>EOMONTH(SalesData[[#This Row],[Order Date]],0)</f>
        <v>45016</v>
      </c>
      <c r="V2178" s="9" t="str">
        <f>"Q"&amp;INT((MONTH(SalesData[[#This Row],[Order Date]])+2)/3)&amp;"-"&amp;YEAR(SalesData[[#This Row],[Order Date]])</f>
        <v>Q1-2023</v>
      </c>
    </row>
    <row r="2179" spans="1:22" x14ac:dyDescent="0.35">
      <c r="A2179" t="s">
        <v>2320</v>
      </c>
      <c r="B2179" s="1">
        <v>45003</v>
      </c>
      <c r="C2179" t="s">
        <v>149</v>
      </c>
      <c r="D2179" t="s">
        <v>13</v>
      </c>
      <c r="E2179">
        <v>1152927099</v>
      </c>
      <c r="F2179" t="s">
        <v>410</v>
      </c>
      <c r="G2179" t="s">
        <v>29</v>
      </c>
      <c r="H2179" t="s">
        <v>30</v>
      </c>
      <c r="I2179" t="s">
        <v>31</v>
      </c>
      <c r="J2179" t="s">
        <v>19</v>
      </c>
      <c r="K2179">
        <v>645.9</v>
      </c>
      <c r="L2179">
        <v>130.01</v>
      </c>
      <c r="M2179" t="s">
        <v>19</v>
      </c>
      <c r="N2179">
        <v>0.20128502864220499</v>
      </c>
      <c r="O2179" t="s">
        <v>11355</v>
      </c>
      <c r="P2179" t="s">
        <v>11354</v>
      </c>
      <c r="R2179" t="s">
        <v>11353</v>
      </c>
      <c r="S2179">
        <f>IF(SalesData[[#This Row],[Return Status]]="Returned",1,0)</f>
        <v>0</v>
      </c>
      <c r="T2179">
        <v>2788.38</v>
      </c>
      <c r="U2179" s="2">
        <f>EOMONTH(SalesData[[#This Row],[Order Date]],0)</f>
        <v>45016</v>
      </c>
      <c r="V2179" s="9" t="str">
        <f>"Q"&amp;INT((MONTH(SalesData[[#This Row],[Order Date]])+2)/3)&amp;"-"&amp;YEAR(SalesData[[#This Row],[Order Date]])</f>
        <v>Q1-2023</v>
      </c>
    </row>
    <row r="2180" spans="1:22" x14ac:dyDescent="0.35">
      <c r="A2180" t="s">
        <v>2321</v>
      </c>
      <c r="B2180" s="1">
        <v>44990</v>
      </c>
      <c r="C2180" t="s">
        <v>162</v>
      </c>
      <c r="D2180" t="s">
        <v>13</v>
      </c>
      <c r="E2180">
        <v>460052049</v>
      </c>
      <c r="F2180" t="s">
        <v>410</v>
      </c>
      <c r="G2180" t="s">
        <v>29</v>
      </c>
      <c r="H2180" t="s">
        <v>30</v>
      </c>
      <c r="I2180" t="s">
        <v>31</v>
      </c>
      <c r="J2180" t="s">
        <v>61</v>
      </c>
      <c r="K2180">
        <v>462.95</v>
      </c>
      <c r="L2180">
        <v>38.92</v>
      </c>
      <c r="M2180" t="s">
        <v>62</v>
      </c>
      <c r="N2180">
        <v>8.4069553947510506E-2</v>
      </c>
      <c r="O2180" t="s">
        <v>11361</v>
      </c>
      <c r="P2180" t="s">
        <v>11356</v>
      </c>
      <c r="R2180" t="s">
        <v>11353</v>
      </c>
      <c r="S2180">
        <f>IF(SalesData[[#This Row],[Return Status]]="Returned",1,0)</f>
        <v>0</v>
      </c>
      <c r="T2180">
        <v>2788.38</v>
      </c>
      <c r="U2180" s="2">
        <f>EOMONTH(SalesData[[#This Row],[Order Date]],0)</f>
        <v>45016</v>
      </c>
      <c r="V2180" s="9" t="str">
        <f>"Q"&amp;INT((MONTH(SalesData[[#This Row],[Order Date]])+2)/3)&amp;"-"&amp;YEAR(SalesData[[#This Row],[Order Date]])</f>
        <v>Q1-2023</v>
      </c>
    </row>
    <row r="2181" spans="1:22" x14ac:dyDescent="0.35">
      <c r="A2181" t="s">
        <v>2322</v>
      </c>
      <c r="B2181" s="1">
        <v>44994</v>
      </c>
      <c r="C2181" t="s">
        <v>113</v>
      </c>
      <c r="D2181" t="s">
        <v>46</v>
      </c>
      <c r="E2181">
        <v>2532448880</v>
      </c>
      <c r="F2181" t="s">
        <v>100</v>
      </c>
      <c r="G2181" t="s">
        <v>34</v>
      </c>
      <c r="H2181" t="s">
        <v>35</v>
      </c>
      <c r="I2181" t="s">
        <v>36</v>
      </c>
      <c r="J2181" t="s">
        <v>65</v>
      </c>
      <c r="K2181">
        <v>2324</v>
      </c>
      <c r="L2181">
        <v>568.16</v>
      </c>
      <c r="M2181" t="s">
        <v>65</v>
      </c>
      <c r="N2181">
        <v>0.24447504302925999</v>
      </c>
      <c r="O2181" t="s">
        <v>11351</v>
      </c>
      <c r="P2181" t="s">
        <v>11354</v>
      </c>
      <c r="R2181" t="s">
        <v>11353</v>
      </c>
      <c r="S2181">
        <f>IF(SalesData[[#This Row],[Return Status]]="Returned",1,0)</f>
        <v>0</v>
      </c>
      <c r="U2181" s="2">
        <f>EOMONTH(SalesData[[#This Row],[Order Date]],0)</f>
        <v>45016</v>
      </c>
      <c r="V2181" s="9" t="str">
        <f>"Q"&amp;INT((MONTH(SalesData[[#This Row],[Order Date]])+2)/3)&amp;"-"&amp;YEAR(SalesData[[#This Row],[Order Date]])</f>
        <v>Q1-2023</v>
      </c>
    </row>
    <row r="2182" spans="1:22" x14ac:dyDescent="0.35">
      <c r="A2182" t="s">
        <v>2323</v>
      </c>
      <c r="B2182" s="1">
        <v>45003</v>
      </c>
      <c r="C2182" t="s">
        <v>57</v>
      </c>
      <c r="D2182" t="s">
        <v>13</v>
      </c>
      <c r="E2182">
        <v>2453474911</v>
      </c>
      <c r="F2182" t="s">
        <v>88</v>
      </c>
      <c r="G2182" t="s">
        <v>89</v>
      </c>
      <c r="H2182" t="s">
        <v>90</v>
      </c>
      <c r="I2182" t="s">
        <v>31</v>
      </c>
      <c r="J2182" t="s">
        <v>18</v>
      </c>
      <c r="K2182">
        <v>2729.78</v>
      </c>
      <c r="L2182">
        <v>781</v>
      </c>
      <c r="M2182" t="s">
        <v>19</v>
      </c>
      <c r="N2182">
        <v>0.28610364205173999</v>
      </c>
      <c r="O2182" t="s">
        <v>11351</v>
      </c>
      <c r="P2182" t="s">
        <v>11354</v>
      </c>
      <c r="R2182" t="s">
        <v>11353</v>
      </c>
      <c r="S2182">
        <f>IF(SalesData[[#This Row],[Return Status]]="Returned",1,0)</f>
        <v>0</v>
      </c>
      <c r="T2182">
        <v>207.68</v>
      </c>
      <c r="U2182" s="2">
        <f>EOMONTH(SalesData[[#This Row],[Order Date]],0)</f>
        <v>45016</v>
      </c>
      <c r="V2182" s="9" t="str">
        <f>"Q"&amp;INT((MONTH(SalesData[[#This Row],[Order Date]])+2)/3)&amp;"-"&amp;YEAR(SalesData[[#This Row],[Order Date]])</f>
        <v>Q1-2023</v>
      </c>
    </row>
    <row r="2183" spans="1:22" x14ac:dyDescent="0.35">
      <c r="A2183" t="s">
        <v>2324</v>
      </c>
      <c r="B2183" s="1">
        <v>44996</v>
      </c>
      <c r="C2183" t="s">
        <v>92</v>
      </c>
      <c r="D2183" t="s">
        <v>72</v>
      </c>
      <c r="E2183">
        <v>4748485694</v>
      </c>
      <c r="F2183" t="s">
        <v>22</v>
      </c>
      <c r="G2183" t="s">
        <v>23</v>
      </c>
      <c r="H2183" t="s">
        <v>11357</v>
      </c>
      <c r="I2183" t="s">
        <v>17</v>
      </c>
      <c r="J2183" t="s">
        <v>62</v>
      </c>
      <c r="K2183">
        <v>2328.0700000000002</v>
      </c>
      <c r="L2183">
        <v>459.96</v>
      </c>
      <c r="M2183" t="s">
        <v>62</v>
      </c>
      <c r="N2183">
        <v>0.197571378867474</v>
      </c>
      <c r="O2183" t="s">
        <v>11351</v>
      </c>
      <c r="P2183" t="s">
        <v>11352</v>
      </c>
      <c r="R2183" t="s">
        <v>11353</v>
      </c>
      <c r="S2183">
        <f>IF(SalesData[[#This Row],[Return Status]]="Returned",1,0)</f>
        <v>0</v>
      </c>
      <c r="T2183">
        <v>2821.33</v>
      </c>
      <c r="U2183" s="2">
        <f>EOMONTH(SalesData[[#This Row],[Order Date]],0)</f>
        <v>45016</v>
      </c>
      <c r="V2183" s="9" t="str">
        <f>"Q"&amp;INT((MONTH(SalesData[[#This Row],[Order Date]])+2)/3)&amp;"-"&amp;YEAR(SalesData[[#This Row],[Order Date]])</f>
        <v>Q1-2023</v>
      </c>
    </row>
    <row r="2184" spans="1:22" x14ac:dyDescent="0.35">
      <c r="A2184" t="s">
        <v>2325</v>
      </c>
      <c r="B2184" s="1">
        <v>44988</v>
      </c>
      <c r="C2184" t="s">
        <v>139</v>
      </c>
      <c r="D2184" t="s">
        <v>72</v>
      </c>
      <c r="E2184">
        <v>3827646123</v>
      </c>
      <c r="F2184" t="s">
        <v>357</v>
      </c>
      <c r="G2184" t="s">
        <v>164</v>
      </c>
      <c r="H2184" t="s">
        <v>165</v>
      </c>
      <c r="I2184" t="s">
        <v>36</v>
      </c>
      <c r="J2184" t="s">
        <v>61</v>
      </c>
      <c r="K2184">
        <v>4483.68</v>
      </c>
      <c r="L2184">
        <v>1011.46</v>
      </c>
      <c r="M2184" t="s">
        <v>62</v>
      </c>
      <c r="N2184">
        <v>0.22558701780680199</v>
      </c>
      <c r="O2184" t="s">
        <v>11351</v>
      </c>
      <c r="P2184" t="s">
        <v>11354</v>
      </c>
      <c r="R2184" t="s">
        <v>11353</v>
      </c>
      <c r="S2184">
        <f>IF(SalesData[[#This Row],[Return Status]]="Returned",1,0)</f>
        <v>0</v>
      </c>
      <c r="U2184" s="2">
        <f>EOMONTH(SalesData[[#This Row],[Order Date]],0)</f>
        <v>45016</v>
      </c>
      <c r="V2184" s="9" t="str">
        <f>"Q"&amp;INT((MONTH(SalesData[[#This Row],[Order Date]])+2)/3)&amp;"-"&amp;YEAR(SalesData[[#This Row],[Order Date]])</f>
        <v>Q1-2023</v>
      </c>
    </row>
    <row r="2185" spans="1:22" x14ac:dyDescent="0.35">
      <c r="A2185" t="s">
        <v>2326</v>
      </c>
      <c r="B2185" s="1">
        <v>44994</v>
      </c>
      <c r="C2185" t="s">
        <v>124</v>
      </c>
      <c r="D2185" t="s">
        <v>99</v>
      </c>
      <c r="E2185">
        <v>978039934</v>
      </c>
      <c r="F2185" t="s">
        <v>156</v>
      </c>
      <c r="G2185" t="s">
        <v>11375</v>
      </c>
      <c r="H2185" t="s">
        <v>85</v>
      </c>
      <c r="I2185" t="s">
        <v>31</v>
      </c>
      <c r="J2185" t="s">
        <v>42</v>
      </c>
      <c r="K2185">
        <v>2824.57</v>
      </c>
      <c r="L2185">
        <v>707.61</v>
      </c>
      <c r="M2185" t="s">
        <v>43</v>
      </c>
      <c r="N2185">
        <v>0.25051954810820798</v>
      </c>
      <c r="O2185" t="s">
        <v>11351</v>
      </c>
      <c r="P2185" t="s">
        <v>11354</v>
      </c>
      <c r="Q2185" t="s">
        <v>11376</v>
      </c>
      <c r="R2185" t="s">
        <v>11360</v>
      </c>
      <c r="S2185">
        <f>IF(SalesData[[#This Row],[Return Status]]="Returned",1,0)</f>
        <v>1</v>
      </c>
      <c r="U2185" s="2">
        <f>EOMONTH(SalesData[[#This Row],[Order Date]],0)</f>
        <v>45016</v>
      </c>
      <c r="V2185" s="9" t="str">
        <f>"Q"&amp;INT((MONTH(SalesData[[#This Row],[Order Date]])+2)/3)&amp;"-"&amp;YEAR(SalesData[[#This Row],[Order Date]])</f>
        <v>Q1-2023</v>
      </c>
    </row>
    <row r="2186" spans="1:22" x14ac:dyDescent="0.35">
      <c r="A2186" t="s">
        <v>2327</v>
      </c>
      <c r="B2186" s="1">
        <v>45014</v>
      </c>
      <c r="C2186" t="s">
        <v>52</v>
      </c>
      <c r="D2186" t="s">
        <v>13</v>
      </c>
      <c r="E2186">
        <v>8350739848</v>
      </c>
      <c r="F2186" t="s">
        <v>222</v>
      </c>
      <c r="G2186" t="s">
        <v>11386</v>
      </c>
      <c r="H2186" t="s">
        <v>165</v>
      </c>
      <c r="I2186" t="s">
        <v>36</v>
      </c>
      <c r="J2186" t="s">
        <v>61</v>
      </c>
      <c r="K2186">
        <v>1741.68</v>
      </c>
      <c r="L2186">
        <v>374.23</v>
      </c>
      <c r="M2186" t="s">
        <v>62</v>
      </c>
      <c r="N2186">
        <v>0.21486725460474901</v>
      </c>
      <c r="O2186" t="s">
        <v>11351</v>
      </c>
      <c r="P2186" t="s">
        <v>11354</v>
      </c>
      <c r="R2186" t="s">
        <v>11353</v>
      </c>
      <c r="S2186">
        <f>IF(SalesData[[#This Row],[Return Status]]="Returned",1,0)</f>
        <v>0</v>
      </c>
      <c r="U2186" s="2">
        <f>EOMONTH(SalesData[[#This Row],[Order Date]],0)</f>
        <v>45016</v>
      </c>
      <c r="V2186" s="9" t="str">
        <f>"Q"&amp;INT((MONTH(SalesData[[#This Row],[Order Date]])+2)/3)&amp;"-"&amp;YEAR(SalesData[[#This Row],[Order Date]])</f>
        <v>Q1-2023</v>
      </c>
    </row>
    <row r="2187" spans="1:22" x14ac:dyDescent="0.35">
      <c r="A2187" t="s">
        <v>2328</v>
      </c>
      <c r="B2187" s="1">
        <v>45010</v>
      </c>
      <c r="C2187" t="s">
        <v>38</v>
      </c>
      <c r="D2187" t="s">
        <v>80</v>
      </c>
      <c r="E2187">
        <v>2724381445</v>
      </c>
      <c r="F2187" t="s">
        <v>103</v>
      </c>
      <c r="G2187" t="s">
        <v>23</v>
      </c>
      <c r="H2187" t="s">
        <v>24</v>
      </c>
      <c r="I2187" t="s">
        <v>17</v>
      </c>
      <c r="J2187" t="s">
        <v>62</v>
      </c>
      <c r="K2187">
        <v>1727.91</v>
      </c>
      <c r="L2187">
        <v>355.18</v>
      </c>
      <c r="M2187" t="s">
        <v>62</v>
      </c>
      <c r="N2187">
        <v>0.205554687454786</v>
      </c>
      <c r="O2187" t="s">
        <v>11351</v>
      </c>
      <c r="P2187" t="s">
        <v>11354</v>
      </c>
      <c r="R2187" t="s">
        <v>11353</v>
      </c>
      <c r="S2187">
        <f>IF(SalesData[[#This Row],[Return Status]]="Returned",1,0)</f>
        <v>0</v>
      </c>
      <c r="T2187">
        <v>2821.33</v>
      </c>
      <c r="U2187" s="2">
        <f>EOMONTH(SalesData[[#This Row],[Order Date]],0)</f>
        <v>45016</v>
      </c>
      <c r="V2187" s="9" t="str">
        <f>"Q"&amp;INT((MONTH(SalesData[[#This Row],[Order Date]])+2)/3)&amp;"-"&amp;YEAR(SalesData[[#This Row],[Order Date]])</f>
        <v>Q1-2023</v>
      </c>
    </row>
    <row r="2188" spans="1:22" x14ac:dyDescent="0.35">
      <c r="A2188" t="s">
        <v>2329</v>
      </c>
      <c r="B2188" s="1">
        <v>44996</v>
      </c>
      <c r="C2188" t="s">
        <v>45</v>
      </c>
      <c r="D2188" t="s">
        <v>46</v>
      </c>
      <c r="E2188">
        <v>1222198848</v>
      </c>
      <c r="F2188" t="s">
        <v>22</v>
      </c>
      <c r="G2188" t="s">
        <v>23</v>
      </c>
      <c r="H2188" t="s">
        <v>24</v>
      </c>
      <c r="I2188" t="s">
        <v>17</v>
      </c>
      <c r="J2188" t="s">
        <v>65</v>
      </c>
      <c r="K2188">
        <v>4382.46</v>
      </c>
      <c r="L2188">
        <v>421.43</v>
      </c>
      <c r="M2188" t="s">
        <v>65</v>
      </c>
      <c r="N2188">
        <v>9.6162885685208796E-2</v>
      </c>
      <c r="O2188" t="s">
        <v>11351</v>
      </c>
      <c r="P2188" t="s">
        <v>11356</v>
      </c>
      <c r="R2188" t="s">
        <v>11353</v>
      </c>
      <c r="S2188">
        <f>IF(SalesData[[#This Row],[Return Status]]="Returned",1,0)</f>
        <v>0</v>
      </c>
      <c r="T2188">
        <v>2821.33</v>
      </c>
      <c r="U2188" s="2">
        <f>EOMONTH(SalesData[[#This Row],[Order Date]],0)</f>
        <v>45016</v>
      </c>
      <c r="V2188" s="9" t="str">
        <f>"Q"&amp;INT((MONTH(SalesData[[#This Row],[Order Date]])+2)/3)&amp;"-"&amp;YEAR(SalesData[[#This Row],[Order Date]])</f>
        <v>Q1-2023</v>
      </c>
    </row>
    <row r="2189" spans="1:22" x14ac:dyDescent="0.35">
      <c r="A2189" t="s">
        <v>2330</v>
      </c>
      <c r="B2189" s="1">
        <v>44997</v>
      </c>
      <c r="C2189" t="s">
        <v>67</v>
      </c>
      <c r="D2189" t="s">
        <v>46</v>
      </c>
      <c r="E2189">
        <v>2417669706</v>
      </c>
      <c r="F2189" t="s">
        <v>88</v>
      </c>
      <c r="G2189" t="s">
        <v>89</v>
      </c>
      <c r="H2189" t="s">
        <v>90</v>
      </c>
      <c r="I2189" t="s">
        <v>31</v>
      </c>
      <c r="J2189" t="s">
        <v>19</v>
      </c>
      <c r="K2189">
        <v>3543.3</v>
      </c>
      <c r="L2189">
        <v>535.25</v>
      </c>
      <c r="M2189" t="s">
        <v>19</v>
      </c>
      <c r="N2189">
        <v>0.151059746563938</v>
      </c>
      <c r="O2189" t="s">
        <v>11351</v>
      </c>
      <c r="P2189" t="s">
        <v>11352</v>
      </c>
      <c r="R2189" t="s">
        <v>11353</v>
      </c>
      <c r="S2189">
        <f>IF(SalesData[[#This Row],[Return Status]]="Returned",1,0)</f>
        <v>0</v>
      </c>
      <c r="T2189">
        <v>207.68</v>
      </c>
      <c r="U2189" s="2">
        <f>EOMONTH(SalesData[[#This Row],[Order Date]],0)</f>
        <v>45016</v>
      </c>
      <c r="V2189" s="9" t="str">
        <f>"Q"&amp;INT((MONTH(SalesData[[#This Row],[Order Date]])+2)/3)&amp;"-"&amp;YEAR(SalesData[[#This Row],[Order Date]])</f>
        <v>Q1-2023</v>
      </c>
    </row>
    <row r="2190" spans="1:22" x14ac:dyDescent="0.35">
      <c r="A2190" t="s">
        <v>2331</v>
      </c>
      <c r="B2190" s="1">
        <v>44986</v>
      </c>
      <c r="C2190" t="s">
        <v>77</v>
      </c>
      <c r="D2190" t="s">
        <v>72</v>
      </c>
      <c r="E2190">
        <v>9625959012</v>
      </c>
      <c r="F2190" t="s">
        <v>222</v>
      </c>
      <c r="G2190" t="s">
        <v>164</v>
      </c>
      <c r="H2190" t="s">
        <v>165</v>
      </c>
      <c r="I2190" t="s">
        <v>36</v>
      </c>
      <c r="J2190" t="s">
        <v>62</v>
      </c>
      <c r="K2190">
        <v>825.74</v>
      </c>
      <c r="L2190">
        <v>74.209999999999994</v>
      </c>
      <c r="M2190" t="s">
        <v>62</v>
      </c>
      <c r="N2190">
        <v>8.9870903674279995E-2</v>
      </c>
      <c r="O2190" t="s">
        <v>11355</v>
      </c>
      <c r="P2190" t="s">
        <v>11356</v>
      </c>
      <c r="R2190" t="s">
        <v>11353</v>
      </c>
      <c r="S2190">
        <f>IF(SalesData[[#This Row],[Return Status]]="Returned",1,0)</f>
        <v>0</v>
      </c>
      <c r="U2190" s="2">
        <f>EOMONTH(SalesData[[#This Row],[Order Date]],0)</f>
        <v>45016</v>
      </c>
      <c r="V2190" s="9" t="str">
        <f>"Q"&amp;INT((MONTH(SalesData[[#This Row],[Order Date]])+2)/3)&amp;"-"&amp;YEAR(SalesData[[#This Row],[Order Date]])</f>
        <v>Q1-2023</v>
      </c>
    </row>
    <row r="2191" spans="1:22" x14ac:dyDescent="0.35">
      <c r="A2191" t="s">
        <v>2332</v>
      </c>
      <c r="B2191" s="1">
        <v>44998</v>
      </c>
      <c r="C2191" t="s">
        <v>188</v>
      </c>
      <c r="D2191" t="s">
        <v>27</v>
      </c>
      <c r="E2191">
        <v>6440314822</v>
      </c>
      <c r="F2191" t="s">
        <v>100</v>
      </c>
      <c r="G2191" t="s">
        <v>34</v>
      </c>
      <c r="H2191" t="s">
        <v>35</v>
      </c>
      <c r="I2191" t="s">
        <v>36</v>
      </c>
      <c r="J2191" t="s">
        <v>62</v>
      </c>
      <c r="K2191">
        <v>4763.3500000000004</v>
      </c>
      <c r="L2191">
        <v>1113.44</v>
      </c>
      <c r="M2191" t="s">
        <v>62</v>
      </c>
      <c r="N2191">
        <v>0.23375145643297299</v>
      </c>
      <c r="O2191" t="s">
        <v>11351</v>
      </c>
      <c r="P2191" t="s">
        <v>11354</v>
      </c>
      <c r="R2191" t="s">
        <v>11353</v>
      </c>
      <c r="S2191">
        <f>IF(SalesData[[#This Row],[Return Status]]="Returned",1,0)</f>
        <v>0</v>
      </c>
      <c r="U2191" s="2">
        <f>EOMONTH(SalesData[[#This Row],[Order Date]],0)</f>
        <v>45016</v>
      </c>
      <c r="V2191" s="9" t="str">
        <f>"Q"&amp;INT((MONTH(SalesData[[#This Row],[Order Date]])+2)/3)&amp;"-"&amp;YEAR(SalesData[[#This Row],[Order Date]])</f>
        <v>Q1-2023</v>
      </c>
    </row>
    <row r="2192" spans="1:22" x14ac:dyDescent="0.35">
      <c r="A2192" t="s">
        <v>2333</v>
      </c>
      <c r="B2192" s="1">
        <v>45004</v>
      </c>
      <c r="C2192" t="s">
        <v>205</v>
      </c>
      <c r="D2192" t="s">
        <v>27</v>
      </c>
      <c r="E2192">
        <v>5502694505</v>
      </c>
      <c r="F2192" t="s">
        <v>133</v>
      </c>
      <c r="G2192" t="s">
        <v>89</v>
      </c>
      <c r="H2192" t="s">
        <v>90</v>
      </c>
      <c r="I2192" t="s">
        <v>31</v>
      </c>
      <c r="J2192" t="s">
        <v>65</v>
      </c>
      <c r="K2192">
        <v>4926.8</v>
      </c>
      <c r="L2192">
        <v>816.77</v>
      </c>
      <c r="M2192" t="s">
        <v>65</v>
      </c>
      <c r="N2192">
        <v>0.16578103434277799</v>
      </c>
      <c r="O2192" t="s">
        <v>11351</v>
      </c>
      <c r="P2192" t="s">
        <v>11352</v>
      </c>
      <c r="R2192" t="s">
        <v>11353</v>
      </c>
      <c r="S2192">
        <f>IF(SalesData[[#This Row],[Return Status]]="Returned",1,0)</f>
        <v>0</v>
      </c>
      <c r="T2192">
        <v>207.68</v>
      </c>
      <c r="U2192" s="2">
        <f>EOMONTH(SalesData[[#This Row],[Order Date]],0)</f>
        <v>45016</v>
      </c>
      <c r="V2192" s="9" t="str">
        <f>"Q"&amp;INT((MONTH(SalesData[[#This Row],[Order Date]])+2)/3)&amp;"-"&amp;YEAR(SalesData[[#This Row],[Order Date]])</f>
        <v>Q1-2023</v>
      </c>
    </row>
    <row r="2193" spans="1:22" x14ac:dyDescent="0.35">
      <c r="A2193" t="s">
        <v>2334</v>
      </c>
      <c r="B2193" s="1">
        <v>44993</v>
      </c>
      <c r="C2193" t="s">
        <v>124</v>
      </c>
      <c r="D2193" t="s">
        <v>46</v>
      </c>
      <c r="E2193">
        <v>1065285443</v>
      </c>
      <c r="F2193" t="s">
        <v>159</v>
      </c>
      <c r="G2193" t="s">
        <v>84</v>
      </c>
      <c r="H2193" t="s">
        <v>85</v>
      </c>
      <c r="I2193" t="s">
        <v>31</v>
      </c>
      <c r="J2193" t="s">
        <v>18</v>
      </c>
      <c r="K2193">
        <v>534.03</v>
      </c>
      <c r="L2193">
        <v>52.73</v>
      </c>
      <c r="M2193" t="s">
        <v>19</v>
      </c>
      <c r="N2193">
        <v>9.8739771173904103E-2</v>
      </c>
      <c r="O2193" t="s">
        <v>11355</v>
      </c>
      <c r="P2193" t="s">
        <v>11356</v>
      </c>
      <c r="R2193" t="s">
        <v>11353</v>
      </c>
      <c r="S2193">
        <f>IF(SalesData[[#This Row],[Return Status]]="Returned",1,0)</f>
        <v>0</v>
      </c>
      <c r="T2193">
        <v>847.14</v>
      </c>
      <c r="U2193" s="2">
        <f>EOMONTH(SalesData[[#This Row],[Order Date]],0)</f>
        <v>45016</v>
      </c>
      <c r="V2193" s="9" t="str">
        <f>"Q"&amp;INT((MONTH(SalesData[[#This Row],[Order Date]])+2)/3)&amp;"-"&amp;YEAR(SalesData[[#This Row],[Order Date]])</f>
        <v>Q1-2023</v>
      </c>
    </row>
    <row r="2194" spans="1:22" x14ac:dyDescent="0.35">
      <c r="A2194" t="s">
        <v>2335</v>
      </c>
      <c r="B2194" s="1">
        <v>45007</v>
      </c>
      <c r="C2194" t="s">
        <v>113</v>
      </c>
      <c r="D2194" t="s">
        <v>145</v>
      </c>
      <c r="E2194">
        <v>50294079</v>
      </c>
      <c r="F2194" t="s">
        <v>50</v>
      </c>
      <c r="G2194" t="s">
        <v>34</v>
      </c>
      <c r="H2194" t="s">
        <v>35</v>
      </c>
      <c r="I2194" t="s">
        <v>36</v>
      </c>
      <c r="J2194" t="s">
        <v>62</v>
      </c>
      <c r="K2194">
        <v>254.81</v>
      </c>
      <c r="L2194">
        <v>25.71</v>
      </c>
      <c r="M2194" t="s">
        <v>62</v>
      </c>
      <c r="N2194">
        <v>0.100898708841882</v>
      </c>
      <c r="O2194" t="s">
        <v>11361</v>
      </c>
      <c r="P2194" t="s">
        <v>11352</v>
      </c>
      <c r="R2194" t="s">
        <v>11353</v>
      </c>
      <c r="S2194">
        <f>IF(SalesData[[#This Row],[Return Status]]="Returned",1,0)</f>
        <v>0</v>
      </c>
      <c r="U2194" s="2">
        <f>EOMONTH(SalesData[[#This Row],[Order Date]],0)</f>
        <v>45016</v>
      </c>
      <c r="V2194" s="9" t="str">
        <f>"Q"&amp;INT((MONTH(SalesData[[#This Row],[Order Date]])+2)/3)&amp;"-"&amp;YEAR(SalesData[[#This Row],[Order Date]])</f>
        <v>Q1-2023</v>
      </c>
    </row>
    <row r="2195" spans="1:22" x14ac:dyDescent="0.35">
      <c r="A2195" t="s">
        <v>2336</v>
      </c>
      <c r="B2195" s="1">
        <v>45015</v>
      </c>
      <c r="C2195" t="s">
        <v>92</v>
      </c>
      <c r="D2195" t="s">
        <v>72</v>
      </c>
      <c r="E2195">
        <v>8784041471</v>
      </c>
      <c r="F2195" t="s">
        <v>129</v>
      </c>
      <c r="G2195" t="s">
        <v>54</v>
      </c>
      <c r="H2195" t="s">
        <v>55</v>
      </c>
      <c r="I2195" t="s">
        <v>31</v>
      </c>
      <c r="J2195" t="s">
        <v>19</v>
      </c>
      <c r="K2195">
        <v>2450.0500000000002</v>
      </c>
      <c r="L2195">
        <v>454.79</v>
      </c>
      <c r="M2195" t="s">
        <v>19</v>
      </c>
      <c r="N2195">
        <v>0.18562478316768999</v>
      </c>
      <c r="O2195" t="s">
        <v>11351</v>
      </c>
      <c r="P2195" t="s">
        <v>11352</v>
      </c>
      <c r="R2195" t="s">
        <v>11353</v>
      </c>
      <c r="S2195">
        <f>IF(SalesData[[#This Row],[Return Status]]="Returned",1,0)</f>
        <v>0</v>
      </c>
      <c r="U2195" s="2">
        <f>EOMONTH(SalesData[[#This Row],[Order Date]],0)</f>
        <v>45016</v>
      </c>
      <c r="V2195" s="9" t="str">
        <f>"Q"&amp;INT((MONTH(SalesData[[#This Row],[Order Date]])+2)/3)&amp;"-"&amp;YEAR(SalesData[[#This Row],[Order Date]])</f>
        <v>Q1-2023</v>
      </c>
    </row>
    <row r="2196" spans="1:22" x14ac:dyDescent="0.35">
      <c r="A2196" t="s">
        <v>2337</v>
      </c>
      <c r="B2196" s="1">
        <v>45001</v>
      </c>
      <c r="C2196" t="s">
        <v>38</v>
      </c>
      <c r="D2196" t="s">
        <v>99</v>
      </c>
      <c r="E2196">
        <v>7901688404</v>
      </c>
      <c r="F2196" t="s">
        <v>410</v>
      </c>
      <c r="G2196" t="s">
        <v>29</v>
      </c>
      <c r="H2196" t="s">
        <v>30</v>
      </c>
      <c r="I2196" t="s">
        <v>31</v>
      </c>
      <c r="J2196" t="s">
        <v>62</v>
      </c>
      <c r="K2196">
        <v>2365.3200000000002</v>
      </c>
      <c r="L2196">
        <v>480.41</v>
      </c>
      <c r="M2196" t="s">
        <v>62</v>
      </c>
      <c r="N2196">
        <v>0.203105710855191</v>
      </c>
      <c r="O2196" t="s">
        <v>11351</v>
      </c>
      <c r="P2196" t="s">
        <v>11354</v>
      </c>
      <c r="R2196" t="s">
        <v>11353</v>
      </c>
      <c r="S2196">
        <f>IF(SalesData[[#This Row],[Return Status]]="Returned",1,0)</f>
        <v>0</v>
      </c>
      <c r="T2196">
        <v>2788.38</v>
      </c>
      <c r="U2196" s="2">
        <f>EOMONTH(SalesData[[#This Row],[Order Date]],0)</f>
        <v>45016</v>
      </c>
      <c r="V2196" s="9" t="str">
        <f>"Q"&amp;INT((MONTH(SalesData[[#This Row],[Order Date]])+2)/3)&amp;"-"&amp;YEAR(SalesData[[#This Row],[Order Date]])</f>
        <v>Q1-2023</v>
      </c>
    </row>
    <row r="2197" spans="1:22" x14ac:dyDescent="0.35">
      <c r="A2197" t="s">
        <v>2338</v>
      </c>
      <c r="B2197" s="1">
        <v>45013</v>
      </c>
      <c r="C2197" t="s">
        <v>144</v>
      </c>
      <c r="D2197" t="s">
        <v>80</v>
      </c>
      <c r="E2197">
        <v>7741653746</v>
      </c>
      <c r="F2197" t="s">
        <v>292</v>
      </c>
      <c r="G2197" t="s">
        <v>69</v>
      </c>
      <c r="H2197" t="s">
        <v>41</v>
      </c>
      <c r="I2197" t="s">
        <v>31</v>
      </c>
      <c r="J2197" t="s">
        <v>19</v>
      </c>
      <c r="K2197">
        <v>3425.67</v>
      </c>
      <c r="L2197">
        <v>196.49</v>
      </c>
      <c r="M2197" t="s">
        <v>19</v>
      </c>
      <c r="N2197">
        <v>5.7358122644621402E-2</v>
      </c>
      <c r="O2197" t="s">
        <v>11351</v>
      </c>
      <c r="P2197" t="s">
        <v>11356</v>
      </c>
      <c r="R2197" t="s">
        <v>11353</v>
      </c>
      <c r="S2197">
        <f>IF(SalesData[[#This Row],[Return Status]]="Returned",1,0)</f>
        <v>0</v>
      </c>
      <c r="T2197">
        <v>2081.52</v>
      </c>
      <c r="U2197" s="2">
        <f>EOMONTH(SalesData[[#This Row],[Order Date]],0)</f>
        <v>45016</v>
      </c>
      <c r="V2197" s="9" t="str">
        <f>"Q"&amp;INT((MONTH(SalesData[[#This Row],[Order Date]])+2)/3)&amp;"-"&amp;YEAR(SalesData[[#This Row],[Order Date]])</f>
        <v>Q1-2023</v>
      </c>
    </row>
    <row r="2198" spans="1:22" x14ac:dyDescent="0.35">
      <c r="A2198" t="s">
        <v>2339</v>
      </c>
      <c r="B2198" s="1">
        <v>44991</v>
      </c>
      <c r="C2198" t="s">
        <v>188</v>
      </c>
      <c r="D2198" t="s">
        <v>145</v>
      </c>
      <c r="E2198">
        <v>4171687478</v>
      </c>
      <c r="F2198" t="s">
        <v>28</v>
      </c>
      <c r="G2198" t="s">
        <v>29</v>
      </c>
      <c r="H2198" t="s">
        <v>30</v>
      </c>
      <c r="I2198" t="s">
        <v>31</v>
      </c>
      <c r="J2198" t="s">
        <v>19</v>
      </c>
      <c r="K2198">
        <v>882.97</v>
      </c>
      <c r="L2198">
        <v>47.42</v>
      </c>
      <c r="M2198" t="s">
        <v>19</v>
      </c>
      <c r="N2198">
        <v>5.3705108893846901E-2</v>
      </c>
      <c r="O2198" t="s">
        <v>11355</v>
      </c>
      <c r="P2198" t="s">
        <v>11356</v>
      </c>
      <c r="R2198" t="s">
        <v>11353</v>
      </c>
      <c r="S2198">
        <f>IF(SalesData[[#This Row],[Return Status]]="Returned",1,0)</f>
        <v>0</v>
      </c>
      <c r="T2198">
        <v>2788.38</v>
      </c>
      <c r="U2198" s="2">
        <f>EOMONTH(SalesData[[#This Row],[Order Date]],0)</f>
        <v>45016</v>
      </c>
      <c r="V2198" s="9" t="str">
        <f>"Q"&amp;INT((MONTH(SalesData[[#This Row],[Order Date]])+2)/3)&amp;"-"&amp;YEAR(SalesData[[#This Row],[Order Date]])</f>
        <v>Q1-2023</v>
      </c>
    </row>
    <row r="2199" spans="1:22" x14ac:dyDescent="0.35">
      <c r="A2199" t="s">
        <v>2340</v>
      </c>
      <c r="B2199" s="1">
        <v>44994</v>
      </c>
      <c r="C2199" t="s">
        <v>97</v>
      </c>
      <c r="D2199" t="s">
        <v>13</v>
      </c>
      <c r="E2199">
        <v>4101120174</v>
      </c>
      <c r="F2199" t="s">
        <v>88</v>
      </c>
      <c r="G2199" t="s">
        <v>89</v>
      </c>
      <c r="H2199" t="s">
        <v>90</v>
      </c>
      <c r="I2199" t="s">
        <v>31</v>
      </c>
      <c r="J2199" t="s">
        <v>19</v>
      </c>
      <c r="K2199">
        <v>2851.95</v>
      </c>
      <c r="L2199">
        <v>159.85</v>
      </c>
      <c r="M2199" t="s">
        <v>19</v>
      </c>
      <c r="N2199">
        <v>5.6049369729483302E-2</v>
      </c>
      <c r="O2199" t="s">
        <v>11351</v>
      </c>
      <c r="P2199" t="s">
        <v>11356</v>
      </c>
      <c r="R2199" t="s">
        <v>11353</v>
      </c>
      <c r="S2199">
        <f>IF(SalesData[[#This Row],[Return Status]]="Returned",1,0)</f>
        <v>0</v>
      </c>
      <c r="T2199">
        <v>207.68</v>
      </c>
      <c r="U2199" s="2">
        <f>EOMONTH(SalesData[[#This Row],[Order Date]],0)</f>
        <v>45016</v>
      </c>
      <c r="V2199" s="9" t="str">
        <f>"Q"&amp;INT((MONTH(SalesData[[#This Row],[Order Date]])+2)/3)&amp;"-"&amp;YEAR(SalesData[[#This Row],[Order Date]])</f>
        <v>Q1-2023</v>
      </c>
    </row>
    <row r="2200" spans="1:22" x14ac:dyDescent="0.35">
      <c r="A2200" t="s">
        <v>2341</v>
      </c>
      <c r="B2200" s="1">
        <v>44992</v>
      </c>
      <c r="C2200" t="s">
        <v>144</v>
      </c>
      <c r="D2200" t="s">
        <v>72</v>
      </c>
      <c r="E2200">
        <v>5824708070</v>
      </c>
      <c r="F2200" t="s">
        <v>170</v>
      </c>
      <c r="G2200" t="s">
        <v>69</v>
      </c>
      <c r="H2200" t="s">
        <v>41</v>
      </c>
      <c r="I2200" t="s">
        <v>31</v>
      </c>
      <c r="J2200" t="s">
        <v>62</v>
      </c>
      <c r="K2200">
        <v>1360.74</v>
      </c>
      <c r="L2200">
        <v>111.76</v>
      </c>
      <c r="M2200" t="s">
        <v>62</v>
      </c>
      <c r="N2200">
        <v>8.2131781236679996E-2</v>
      </c>
      <c r="O2200" t="s">
        <v>11351</v>
      </c>
      <c r="P2200" t="s">
        <v>11356</v>
      </c>
      <c r="R2200" t="s">
        <v>11353</v>
      </c>
      <c r="S2200">
        <f>IF(SalesData[[#This Row],[Return Status]]="Returned",1,0)</f>
        <v>0</v>
      </c>
      <c r="T2200">
        <v>2081.52</v>
      </c>
      <c r="U2200" s="2">
        <f>EOMONTH(SalesData[[#This Row],[Order Date]],0)</f>
        <v>45016</v>
      </c>
      <c r="V2200" s="9" t="str">
        <f>"Q"&amp;INT((MONTH(SalesData[[#This Row],[Order Date]])+2)/3)&amp;"-"&amp;YEAR(SalesData[[#This Row],[Order Date]])</f>
        <v>Q1-2023</v>
      </c>
    </row>
    <row r="2201" spans="1:22" x14ac:dyDescent="0.35">
      <c r="A2201" t="s">
        <v>2342</v>
      </c>
      <c r="B2201" s="1">
        <v>44999</v>
      </c>
      <c r="C2201" t="s">
        <v>77</v>
      </c>
      <c r="D2201" t="s">
        <v>145</v>
      </c>
      <c r="E2201">
        <v>6915466692</v>
      </c>
      <c r="F2201" t="s">
        <v>133</v>
      </c>
      <c r="G2201" t="s">
        <v>89</v>
      </c>
      <c r="H2201" t="s">
        <v>11357</v>
      </c>
      <c r="I2201" t="s">
        <v>31</v>
      </c>
      <c r="J2201" t="s">
        <v>19</v>
      </c>
      <c r="K2201">
        <v>3922.82</v>
      </c>
      <c r="L2201">
        <v>937.26</v>
      </c>
      <c r="M2201" t="s">
        <v>19</v>
      </c>
      <c r="N2201">
        <v>0.23892505901366901</v>
      </c>
      <c r="O2201" t="s">
        <v>11351</v>
      </c>
      <c r="P2201" t="s">
        <v>11354</v>
      </c>
      <c r="R2201" t="s">
        <v>11353</v>
      </c>
      <c r="S2201">
        <f>IF(SalesData[[#This Row],[Return Status]]="Returned",1,0)</f>
        <v>0</v>
      </c>
      <c r="T2201">
        <v>207.68</v>
      </c>
      <c r="U2201" s="2">
        <f>EOMONTH(SalesData[[#This Row],[Order Date]],0)</f>
        <v>45016</v>
      </c>
      <c r="V2201" s="9" t="str">
        <f>"Q"&amp;INT((MONTH(SalesData[[#This Row],[Order Date]])+2)/3)&amp;"-"&amp;YEAR(SalesData[[#This Row],[Order Date]])</f>
        <v>Q1-2023</v>
      </c>
    </row>
    <row r="2202" spans="1:22" x14ac:dyDescent="0.35">
      <c r="A2202" t="s">
        <v>2343</v>
      </c>
      <c r="B2202" s="1">
        <v>45010</v>
      </c>
      <c r="C2202" t="s">
        <v>12</v>
      </c>
      <c r="D2202" t="s">
        <v>72</v>
      </c>
      <c r="E2202">
        <v>5397508290</v>
      </c>
      <c r="F2202" t="s">
        <v>64</v>
      </c>
      <c r="G2202" t="s">
        <v>15</v>
      </c>
      <c r="H2202" t="s">
        <v>11357</v>
      </c>
      <c r="I2202" t="s">
        <v>17</v>
      </c>
      <c r="J2202" t="s">
        <v>61</v>
      </c>
      <c r="K2202">
        <v>4782.75</v>
      </c>
      <c r="L2202">
        <v>862.92</v>
      </c>
      <c r="M2202" t="s">
        <v>62</v>
      </c>
      <c r="N2202">
        <v>0.180423396581465</v>
      </c>
      <c r="O2202" t="s">
        <v>11351</v>
      </c>
      <c r="P2202" t="s">
        <v>11352</v>
      </c>
      <c r="R2202" t="s">
        <v>11353</v>
      </c>
      <c r="S2202">
        <f>IF(SalesData[[#This Row],[Return Status]]="Returned",1,0)</f>
        <v>0</v>
      </c>
      <c r="T2202">
        <v>2085.91</v>
      </c>
      <c r="U2202" s="2">
        <f>EOMONTH(SalesData[[#This Row],[Order Date]],0)</f>
        <v>45016</v>
      </c>
      <c r="V2202" s="9" t="str">
        <f>"Q"&amp;INT((MONTH(SalesData[[#This Row],[Order Date]])+2)/3)&amp;"-"&amp;YEAR(SalesData[[#This Row],[Order Date]])</f>
        <v>Q1-2023</v>
      </c>
    </row>
    <row r="2203" spans="1:22" x14ac:dyDescent="0.35">
      <c r="A2203" t="s">
        <v>2344</v>
      </c>
      <c r="B2203" s="1">
        <v>45011</v>
      </c>
      <c r="C2203" t="s">
        <v>188</v>
      </c>
      <c r="D2203" t="s">
        <v>72</v>
      </c>
      <c r="E2203">
        <v>9414790447</v>
      </c>
      <c r="F2203" t="s">
        <v>357</v>
      </c>
      <c r="G2203" t="s">
        <v>164</v>
      </c>
      <c r="H2203" t="s">
        <v>11357</v>
      </c>
      <c r="I2203" t="s">
        <v>36</v>
      </c>
      <c r="J2203" t="s">
        <v>18</v>
      </c>
      <c r="K2203">
        <v>2015.97</v>
      </c>
      <c r="L2203">
        <v>407.75</v>
      </c>
      <c r="M2203" t="s">
        <v>19</v>
      </c>
      <c r="N2203">
        <v>0.202259954265192</v>
      </c>
      <c r="O2203" t="s">
        <v>11351</v>
      </c>
      <c r="P2203" t="s">
        <v>11354</v>
      </c>
      <c r="R2203" t="s">
        <v>11353</v>
      </c>
      <c r="S2203">
        <f>IF(SalesData[[#This Row],[Return Status]]="Returned",1,0)</f>
        <v>0</v>
      </c>
      <c r="U2203" s="2">
        <f>EOMONTH(SalesData[[#This Row],[Order Date]],0)</f>
        <v>45016</v>
      </c>
      <c r="V2203" s="9" t="str">
        <f>"Q"&amp;INT((MONTH(SalesData[[#This Row],[Order Date]])+2)/3)&amp;"-"&amp;YEAR(SalesData[[#This Row],[Order Date]])</f>
        <v>Q1-2023</v>
      </c>
    </row>
    <row r="2204" spans="1:22" x14ac:dyDescent="0.35">
      <c r="A2204" t="s">
        <v>2345</v>
      </c>
      <c r="B2204" s="1">
        <v>45011</v>
      </c>
      <c r="C2204" t="s">
        <v>194</v>
      </c>
      <c r="D2204" t="s">
        <v>39</v>
      </c>
      <c r="E2204">
        <v>8067824655</v>
      </c>
      <c r="F2204" t="s">
        <v>33</v>
      </c>
      <c r="G2204" t="s">
        <v>34</v>
      </c>
      <c r="H2204" t="s">
        <v>35</v>
      </c>
      <c r="I2204" t="s">
        <v>36</v>
      </c>
      <c r="J2204" t="s">
        <v>19</v>
      </c>
      <c r="K2204">
        <v>622.29999999999995</v>
      </c>
      <c r="L2204">
        <v>105.04</v>
      </c>
      <c r="M2204" t="s">
        <v>19</v>
      </c>
      <c r="N2204">
        <v>0.16879318656596501</v>
      </c>
      <c r="O2204" t="s">
        <v>11355</v>
      </c>
      <c r="P2204" t="s">
        <v>11352</v>
      </c>
      <c r="R2204" t="s">
        <v>11353</v>
      </c>
      <c r="S2204">
        <f>IF(SalesData[[#This Row],[Return Status]]="Returned",1,0)</f>
        <v>0</v>
      </c>
      <c r="U2204" s="2">
        <f>EOMONTH(SalesData[[#This Row],[Order Date]],0)</f>
        <v>45016</v>
      </c>
      <c r="V2204" s="9" t="str">
        <f>"Q"&amp;INT((MONTH(SalesData[[#This Row],[Order Date]])+2)/3)&amp;"-"&amp;YEAR(SalesData[[#This Row],[Order Date]])</f>
        <v>Q1-2023</v>
      </c>
    </row>
    <row r="2205" spans="1:22" x14ac:dyDescent="0.35">
      <c r="A2205" t="s">
        <v>2346</v>
      </c>
      <c r="B2205" s="1">
        <v>44995</v>
      </c>
      <c r="C2205" t="s">
        <v>124</v>
      </c>
      <c r="D2205" t="s">
        <v>145</v>
      </c>
      <c r="E2205">
        <v>3272344241</v>
      </c>
      <c r="F2205" t="s">
        <v>64</v>
      </c>
      <c r="G2205" t="s">
        <v>15</v>
      </c>
      <c r="H2205" t="s">
        <v>16</v>
      </c>
      <c r="I2205" t="s">
        <v>17</v>
      </c>
      <c r="J2205" t="s">
        <v>65</v>
      </c>
      <c r="K2205">
        <v>1286.3699999999999</v>
      </c>
      <c r="L2205">
        <v>227.28</v>
      </c>
      <c r="M2205" t="s">
        <v>65</v>
      </c>
      <c r="N2205">
        <v>0.17668322488863999</v>
      </c>
      <c r="O2205" t="s">
        <v>11351</v>
      </c>
      <c r="P2205" t="s">
        <v>11352</v>
      </c>
      <c r="R2205" t="s">
        <v>11353</v>
      </c>
      <c r="S2205">
        <f>IF(SalesData[[#This Row],[Return Status]]="Returned",1,0)</f>
        <v>0</v>
      </c>
      <c r="T2205">
        <v>2085.91</v>
      </c>
      <c r="U2205" s="2">
        <f>EOMONTH(SalesData[[#This Row],[Order Date]],0)</f>
        <v>45016</v>
      </c>
      <c r="V2205" s="9" t="str">
        <f>"Q"&amp;INT((MONTH(SalesData[[#This Row],[Order Date]])+2)/3)&amp;"-"&amp;YEAR(SalesData[[#This Row],[Order Date]])</f>
        <v>Q1-2023</v>
      </c>
    </row>
    <row r="2206" spans="1:22" x14ac:dyDescent="0.35">
      <c r="A2206" t="s">
        <v>2347</v>
      </c>
      <c r="B2206" s="1">
        <v>44994</v>
      </c>
      <c r="C2206" t="s">
        <v>132</v>
      </c>
      <c r="D2206" t="s">
        <v>145</v>
      </c>
      <c r="E2206">
        <v>8466199971</v>
      </c>
      <c r="F2206" t="s">
        <v>64</v>
      </c>
      <c r="G2206" t="s">
        <v>15</v>
      </c>
      <c r="H2206" t="s">
        <v>16</v>
      </c>
      <c r="I2206" t="s">
        <v>17</v>
      </c>
      <c r="J2206" t="s">
        <v>42</v>
      </c>
      <c r="K2206">
        <v>1214.6400000000001</v>
      </c>
      <c r="L2206">
        <v>110.81</v>
      </c>
      <c r="M2206" t="s">
        <v>43</v>
      </c>
      <c r="N2206">
        <v>9.1228676809589695E-2</v>
      </c>
      <c r="O2206" t="s">
        <v>11351</v>
      </c>
      <c r="P2206" t="s">
        <v>11356</v>
      </c>
      <c r="R2206" t="s">
        <v>11353</v>
      </c>
      <c r="S2206">
        <f>IF(SalesData[[#This Row],[Return Status]]="Returned",1,0)</f>
        <v>0</v>
      </c>
      <c r="T2206">
        <v>2085.91</v>
      </c>
      <c r="U2206" s="2">
        <f>EOMONTH(SalesData[[#This Row],[Order Date]],0)</f>
        <v>45016</v>
      </c>
      <c r="V2206" s="9" t="str">
        <f>"Q"&amp;INT((MONTH(SalesData[[#This Row],[Order Date]])+2)/3)&amp;"-"&amp;YEAR(SalesData[[#This Row],[Order Date]])</f>
        <v>Q1-2023</v>
      </c>
    </row>
    <row r="2207" spans="1:22" x14ac:dyDescent="0.35">
      <c r="A2207" t="s">
        <v>2348</v>
      </c>
      <c r="B2207" s="1">
        <v>44994</v>
      </c>
      <c r="C2207" t="s">
        <v>144</v>
      </c>
      <c r="D2207" t="s">
        <v>72</v>
      </c>
      <c r="E2207">
        <v>4722700489</v>
      </c>
      <c r="F2207" t="s">
        <v>238</v>
      </c>
      <c r="G2207" t="s">
        <v>74</v>
      </c>
      <c r="H2207" t="s">
        <v>75</v>
      </c>
      <c r="I2207" t="s">
        <v>36</v>
      </c>
      <c r="J2207" t="s">
        <v>18</v>
      </c>
      <c r="K2207">
        <v>3294.99</v>
      </c>
      <c r="L2207">
        <v>644.48</v>
      </c>
      <c r="M2207" t="s">
        <v>19</v>
      </c>
      <c r="N2207">
        <v>0.19559391682524099</v>
      </c>
      <c r="O2207" t="s">
        <v>11351</v>
      </c>
      <c r="P2207" t="s">
        <v>11352</v>
      </c>
      <c r="R2207" t="s">
        <v>11353</v>
      </c>
      <c r="S2207">
        <f>IF(SalesData[[#This Row],[Return Status]]="Returned",1,0)</f>
        <v>0</v>
      </c>
      <c r="T2207">
        <v>2420.2800000000002</v>
      </c>
      <c r="U2207" s="2">
        <f>EOMONTH(SalesData[[#This Row],[Order Date]],0)</f>
        <v>45016</v>
      </c>
      <c r="V2207" s="9" t="str">
        <f>"Q"&amp;INT((MONTH(SalesData[[#This Row],[Order Date]])+2)/3)&amp;"-"&amp;YEAR(SalesData[[#This Row],[Order Date]])</f>
        <v>Q1-2023</v>
      </c>
    </row>
    <row r="2208" spans="1:22" x14ac:dyDescent="0.35">
      <c r="A2208" t="s">
        <v>2349</v>
      </c>
      <c r="B2208" s="1">
        <v>45009</v>
      </c>
      <c r="C2208" t="s">
        <v>52</v>
      </c>
      <c r="D2208" t="s">
        <v>39</v>
      </c>
      <c r="E2208">
        <v>4320060830</v>
      </c>
      <c r="F2208" t="s">
        <v>170</v>
      </c>
      <c r="G2208" t="s">
        <v>69</v>
      </c>
      <c r="H2208" t="s">
        <v>41</v>
      </c>
      <c r="I2208" t="s">
        <v>31</v>
      </c>
      <c r="J2208" t="s">
        <v>65</v>
      </c>
      <c r="K2208">
        <v>2425.27</v>
      </c>
      <c r="L2208">
        <v>310.74</v>
      </c>
      <c r="M2208" t="s">
        <v>65</v>
      </c>
      <c r="N2208">
        <v>0.12812594061692101</v>
      </c>
      <c r="O2208" t="s">
        <v>11351</v>
      </c>
      <c r="P2208" t="s">
        <v>11352</v>
      </c>
      <c r="R2208" t="s">
        <v>11353</v>
      </c>
      <c r="S2208">
        <f>IF(SalesData[[#This Row],[Return Status]]="Returned",1,0)</f>
        <v>0</v>
      </c>
      <c r="T2208">
        <v>2081.52</v>
      </c>
      <c r="U2208" s="2">
        <f>EOMONTH(SalesData[[#This Row],[Order Date]],0)</f>
        <v>45016</v>
      </c>
      <c r="V2208" s="9" t="str">
        <f>"Q"&amp;INT((MONTH(SalesData[[#This Row],[Order Date]])+2)/3)&amp;"-"&amp;YEAR(SalesData[[#This Row],[Order Date]])</f>
        <v>Q1-2023</v>
      </c>
    </row>
    <row r="2209" spans="1:22" x14ac:dyDescent="0.35">
      <c r="A2209" t="s">
        <v>2350</v>
      </c>
      <c r="B2209" s="1">
        <v>45007</v>
      </c>
      <c r="C2209" t="s">
        <v>87</v>
      </c>
      <c r="D2209" t="s">
        <v>99</v>
      </c>
      <c r="E2209">
        <v>5383790238</v>
      </c>
      <c r="F2209" t="s">
        <v>181</v>
      </c>
      <c r="G2209" t="s">
        <v>11371</v>
      </c>
      <c r="H2209" t="s">
        <v>55</v>
      </c>
      <c r="I2209" t="s">
        <v>31</v>
      </c>
      <c r="J2209" t="s">
        <v>18</v>
      </c>
      <c r="K2209">
        <v>3401.64</v>
      </c>
      <c r="L2209">
        <v>523.15</v>
      </c>
      <c r="M2209" t="s">
        <v>19</v>
      </c>
      <c r="N2209">
        <v>0.15379346432897101</v>
      </c>
      <c r="O2209" t="s">
        <v>11351</v>
      </c>
      <c r="P2209" t="s">
        <v>11352</v>
      </c>
      <c r="R2209" t="s">
        <v>11353</v>
      </c>
      <c r="S2209">
        <f>IF(SalesData[[#This Row],[Return Status]]="Returned",1,0)</f>
        <v>0</v>
      </c>
      <c r="U2209" s="2">
        <f>EOMONTH(SalesData[[#This Row],[Order Date]],0)</f>
        <v>45016</v>
      </c>
      <c r="V2209" s="9" t="str">
        <f>"Q"&amp;INT((MONTH(SalesData[[#This Row],[Order Date]])+2)/3)&amp;"-"&amp;YEAR(SalesData[[#This Row],[Order Date]])</f>
        <v>Q1-2023</v>
      </c>
    </row>
    <row r="2210" spans="1:22" x14ac:dyDescent="0.35">
      <c r="A2210" t="s">
        <v>2351</v>
      </c>
      <c r="B2210" s="1">
        <v>45008</v>
      </c>
      <c r="C2210" t="s">
        <v>162</v>
      </c>
      <c r="D2210" t="s">
        <v>46</v>
      </c>
      <c r="E2210">
        <v>7962480995</v>
      </c>
      <c r="F2210" t="s">
        <v>73</v>
      </c>
      <c r="G2210" t="s">
        <v>74</v>
      </c>
      <c r="H2210" t="s">
        <v>75</v>
      </c>
      <c r="I2210" t="s">
        <v>36</v>
      </c>
      <c r="J2210" t="s">
        <v>61</v>
      </c>
      <c r="K2210">
        <v>2144.9299999999998</v>
      </c>
      <c r="L2210">
        <v>568.24</v>
      </c>
      <c r="M2210" t="s">
        <v>62</v>
      </c>
      <c r="N2210">
        <v>0.26492239839994802</v>
      </c>
      <c r="O2210" t="s">
        <v>11351</v>
      </c>
      <c r="P2210" t="s">
        <v>11354</v>
      </c>
      <c r="R2210" t="s">
        <v>11353</v>
      </c>
      <c r="S2210">
        <f>IF(SalesData[[#This Row],[Return Status]]="Returned",1,0)</f>
        <v>0</v>
      </c>
      <c r="T2210">
        <v>2420.2800000000002</v>
      </c>
      <c r="U2210" s="2">
        <f>EOMONTH(SalesData[[#This Row],[Order Date]],0)</f>
        <v>45016</v>
      </c>
      <c r="V2210" s="9" t="str">
        <f>"Q"&amp;INT((MONTH(SalesData[[#This Row],[Order Date]])+2)/3)&amp;"-"&amp;YEAR(SalesData[[#This Row],[Order Date]])</f>
        <v>Q1-2023</v>
      </c>
    </row>
    <row r="2211" spans="1:22" x14ac:dyDescent="0.35">
      <c r="A2211" t="s">
        <v>2352</v>
      </c>
      <c r="B2211" s="1">
        <v>44993</v>
      </c>
      <c r="C2211" t="s">
        <v>87</v>
      </c>
      <c r="D2211" t="s">
        <v>46</v>
      </c>
      <c r="E2211">
        <v>1175556774</v>
      </c>
      <c r="F2211" t="s">
        <v>163</v>
      </c>
      <c r="G2211" t="s">
        <v>164</v>
      </c>
      <c r="H2211" t="s">
        <v>165</v>
      </c>
      <c r="I2211" t="s">
        <v>36</v>
      </c>
      <c r="J2211" t="s">
        <v>65</v>
      </c>
      <c r="K2211">
        <v>3583.05</v>
      </c>
      <c r="L2211">
        <v>945.76</v>
      </c>
      <c r="M2211" t="s">
        <v>65</v>
      </c>
      <c r="N2211">
        <v>0.26395389402883002</v>
      </c>
      <c r="O2211" t="s">
        <v>11351</v>
      </c>
      <c r="P2211" t="s">
        <v>11354</v>
      </c>
      <c r="R2211" t="s">
        <v>11353</v>
      </c>
      <c r="S2211">
        <f>IF(SalesData[[#This Row],[Return Status]]="Returned",1,0)</f>
        <v>0</v>
      </c>
      <c r="U2211" s="2">
        <f>EOMONTH(SalesData[[#This Row],[Order Date]],0)</f>
        <v>45016</v>
      </c>
      <c r="V2211" s="9" t="str">
        <f>"Q"&amp;INT((MONTH(SalesData[[#This Row],[Order Date]])+2)/3)&amp;"-"&amp;YEAR(SalesData[[#This Row],[Order Date]])</f>
        <v>Q1-2023</v>
      </c>
    </row>
    <row r="2212" spans="1:22" x14ac:dyDescent="0.35">
      <c r="A2212" t="s">
        <v>2353</v>
      </c>
      <c r="B2212" s="1">
        <v>45010</v>
      </c>
      <c r="C2212" t="s">
        <v>176</v>
      </c>
      <c r="D2212" t="s">
        <v>39</v>
      </c>
      <c r="E2212">
        <v>7880302492</v>
      </c>
      <c r="F2212" t="s">
        <v>120</v>
      </c>
      <c r="G2212" t="s">
        <v>141</v>
      </c>
      <c r="H2212" t="s">
        <v>121</v>
      </c>
      <c r="I2212" t="s">
        <v>17</v>
      </c>
      <c r="J2212" t="s">
        <v>43</v>
      </c>
      <c r="K2212">
        <v>4493.5600000000004</v>
      </c>
      <c r="L2212">
        <v>716.95</v>
      </c>
      <c r="M2212" t="s">
        <v>43</v>
      </c>
      <c r="N2212">
        <v>0.15955055679683799</v>
      </c>
      <c r="O2212" t="s">
        <v>11351</v>
      </c>
      <c r="P2212" t="s">
        <v>11352</v>
      </c>
      <c r="Q2212" t="s">
        <v>11372</v>
      </c>
      <c r="R2212" t="s">
        <v>11360</v>
      </c>
      <c r="S2212">
        <f>IF(SalesData[[#This Row],[Return Status]]="Returned",1,0)</f>
        <v>1</v>
      </c>
      <c r="T2212">
        <v>2793.38</v>
      </c>
      <c r="U2212" s="2">
        <f>EOMONTH(SalesData[[#This Row],[Order Date]],0)</f>
        <v>45016</v>
      </c>
      <c r="V2212" s="9" t="str">
        <f>"Q"&amp;INT((MONTH(SalesData[[#This Row],[Order Date]])+2)/3)&amp;"-"&amp;YEAR(SalesData[[#This Row],[Order Date]])</f>
        <v>Q1-2023</v>
      </c>
    </row>
    <row r="2213" spans="1:22" x14ac:dyDescent="0.35">
      <c r="A2213" t="s">
        <v>2354</v>
      </c>
      <c r="B2213" s="1">
        <v>45001</v>
      </c>
      <c r="C2213" t="s">
        <v>176</v>
      </c>
      <c r="D2213" t="s">
        <v>99</v>
      </c>
      <c r="E2213">
        <v>8035431373</v>
      </c>
      <c r="F2213" t="s">
        <v>387</v>
      </c>
      <c r="G2213" t="s">
        <v>89</v>
      </c>
      <c r="H2213" t="s">
        <v>90</v>
      </c>
      <c r="I2213" t="s">
        <v>31</v>
      </c>
      <c r="J2213" t="s">
        <v>43</v>
      </c>
      <c r="K2213">
        <v>3977.85</v>
      </c>
      <c r="L2213">
        <v>409.93</v>
      </c>
      <c r="M2213" t="s">
        <v>43</v>
      </c>
      <c r="N2213">
        <v>0.103053156856091</v>
      </c>
      <c r="O2213" t="s">
        <v>11351</v>
      </c>
      <c r="P2213" t="s">
        <v>11352</v>
      </c>
      <c r="R2213" t="s">
        <v>11353</v>
      </c>
      <c r="S2213">
        <f>IF(SalesData[[#This Row],[Return Status]]="Returned",1,0)</f>
        <v>0</v>
      </c>
      <c r="T2213">
        <v>207.68</v>
      </c>
      <c r="U2213" s="2">
        <f>EOMONTH(SalesData[[#This Row],[Order Date]],0)</f>
        <v>45016</v>
      </c>
      <c r="V2213" s="9" t="str">
        <f>"Q"&amp;INT((MONTH(SalesData[[#This Row],[Order Date]])+2)/3)&amp;"-"&amp;YEAR(SalesData[[#This Row],[Order Date]])</f>
        <v>Q1-2023</v>
      </c>
    </row>
    <row r="2214" spans="1:22" x14ac:dyDescent="0.35">
      <c r="A2214" t="s">
        <v>2355</v>
      </c>
      <c r="B2214" s="1">
        <v>45012</v>
      </c>
      <c r="C2214" t="s">
        <v>149</v>
      </c>
      <c r="D2214" t="s">
        <v>39</v>
      </c>
      <c r="E2214">
        <v>3229278099</v>
      </c>
      <c r="F2214" t="s">
        <v>88</v>
      </c>
      <c r="G2214" t="s">
        <v>89</v>
      </c>
      <c r="H2214" t="s">
        <v>11357</v>
      </c>
      <c r="I2214" t="s">
        <v>31</v>
      </c>
      <c r="J2214" t="s">
        <v>19</v>
      </c>
      <c r="K2214">
        <v>1069.1099999999999</v>
      </c>
      <c r="L2214">
        <v>198.91</v>
      </c>
      <c r="M2214" t="s">
        <v>19</v>
      </c>
      <c r="N2214">
        <v>0.18605194975259801</v>
      </c>
      <c r="O2214" t="s">
        <v>11351</v>
      </c>
      <c r="P2214" t="s">
        <v>11352</v>
      </c>
      <c r="R2214" t="s">
        <v>11353</v>
      </c>
      <c r="S2214">
        <f>IF(SalesData[[#This Row],[Return Status]]="Returned",1,0)</f>
        <v>0</v>
      </c>
      <c r="T2214">
        <v>207.68</v>
      </c>
      <c r="U2214" s="2">
        <f>EOMONTH(SalesData[[#This Row],[Order Date]],0)</f>
        <v>45016</v>
      </c>
      <c r="V2214" s="9" t="str">
        <f>"Q"&amp;INT((MONTH(SalesData[[#This Row],[Order Date]])+2)/3)&amp;"-"&amp;YEAR(SalesData[[#This Row],[Order Date]])</f>
        <v>Q1-2023</v>
      </c>
    </row>
    <row r="2215" spans="1:22" x14ac:dyDescent="0.35">
      <c r="A2215" t="s">
        <v>2356</v>
      </c>
      <c r="B2215" s="1">
        <v>44999</v>
      </c>
      <c r="C2215" t="s">
        <v>124</v>
      </c>
      <c r="D2215" t="s">
        <v>46</v>
      </c>
      <c r="E2215">
        <v>3816919486</v>
      </c>
      <c r="F2215" t="s">
        <v>170</v>
      </c>
      <c r="G2215" t="s">
        <v>69</v>
      </c>
      <c r="H2215" t="s">
        <v>41</v>
      </c>
      <c r="I2215" t="s">
        <v>31</v>
      </c>
      <c r="J2215" t="s">
        <v>65</v>
      </c>
      <c r="K2215">
        <v>4236.74</v>
      </c>
      <c r="L2215">
        <v>1064.28</v>
      </c>
      <c r="M2215" t="s">
        <v>65</v>
      </c>
      <c r="N2215">
        <v>0.251202575565175</v>
      </c>
      <c r="O2215" t="s">
        <v>11351</v>
      </c>
      <c r="P2215" t="s">
        <v>11354</v>
      </c>
      <c r="R2215" t="s">
        <v>11353</v>
      </c>
      <c r="S2215">
        <f>IF(SalesData[[#This Row],[Return Status]]="Returned",1,0)</f>
        <v>0</v>
      </c>
      <c r="T2215">
        <v>2081.52</v>
      </c>
      <c r="U2215" s="2">
        <f>EOMONTH(SalesData[[#This Row],[Order Date]],0)</f>
        <v>45016</v>
      </c>
      <c r="V2215" s="9" t="str">
        <f>"Q"&amp;INT((MONTH(SalesData[[#This Row],[Order Date]])+2)/3)&amp;"-"&amp;YEAR(SalesData[[#This Row],[Order Date]])</f>
        <v>Q1-2023</v>
      </c>
    </row>
    <row r="2216" spans="1:22" x14ac:dyDescent="0.35">
      <c r="A2216" t="s">
        <v>2357</v>
      </c>
      <c r="B2216" s="1">
        <v>44989</v>
      </c>
      <c r="C2216" t="s">
        <v>45</v>
      </c>
      <c r="D2216" t="s">
        <v>72</v>
      </c>
      <c r="E2216">
        <v>2725573018</v>
      </c>
      <c r="F2216" t="s">
        <v>107</v>
      </c>
      <c r="G2216" t="s">
        <v>15</v>
      </c>
      <c r="H2216" t="s">
        <v>16</v>
      </c>
      <c r="I2216" t="s">
        <v>17</v>
      </c>
      <c r="J2216" t="s">
        <v>43</v>
      </c>
      <c r="K2216">
        <v>893.57</v>
      </c>
      <c r="L2216">
        <v>80.91</v>
      </c>
      <c r="M2216" t="s">
        <v>43</v>
      </c>
      <c r="N2216">
        <v>9.0546907349172395E-2</v>
      </c>
      <c r="O2216" t="s">
        <v>11355</v>
      </c>
      <c r="P2216" t="s">
        <v>11356</v>
      </c>
      <c r="Q2216" t="s">
        <v>11366</v>
      </c>
      <c r="R2216" t="s">
        <v>11360</v>
      </c>
      <c r="S2216">
        <f>IF(SalesData[[#This Row],[Return Status]]="Returned",1,0)</f>
        <v>1</v>
      </c>
      <c r="T2216">
        <v>2085.91</v>
      </c>
      <c r="U2216" s="2">
        <f>EOMONTH(SalesData[[#This Row],[Order Date]],0)</f>
        <v>45016</v>
      </c>
      <c r="V2216" s="9" t="str">
        <f>"Q"&amp;INT((MONTH(SalesData[[#This Row],[Order Date]])+2)/3)&amp;"-"&amp;YEAR(SalesData[[#This Row],[Order Date]])</f>
        <v>Q1-2023</v>
      </c>
    </row>
    <row r="2217" spans="1:22" x14ac:dyDescent="0.35">
      <c r="A2217" t="s">
        <v>2358</v>
      </c>
      <c r="B2217" s="1">
        <v>45009</v>
      </c>
      <c r="C2217" t="s">
        <v>184</v>
      </c>
      <c r="D2217" t="s">
        <v>145</v>
      </c>
      <c r="E2217">
        <v>7231143416</v>
      </c>
      <c r="F2217" t="s">
        <v>107</v>
      </c>
      <c r="G2217" t="s">
        <v>15</v>
      </c>
      <c r="H2217" t="s">
        <v>16</v>
      </c>
      <c r="I2217" t="s">
        <v>17</v>
      </c>
      <c r="J2217" t="s">
        <v>19</v>
      </c>
      <c r="K2217">
        <v>3977.23</v>
      </c>
      <c r="L2217">
        <v>590.91999999999996</v>
      </c>
      <c r="M2217" t="s">
        <v>19</v>
      </c>
      <c r="N2217">
        <v>0.14857576755681701</v>
      </c>
      <c r="O2217" t="s">
        <v>11351</v>
      </c>
      <c r="P2217" t="s">
        <v>11352</v>
      </c>
      <c r="R2217" t="s">
        <v>11353</v>
      </c>
      <c r="S2217">
        <f>IF(SalesData[[#This Row],[Return Status]]="Returned",1,0)</f>
        <v>0</v>
      </c>
      <c r="T2217">
        <v>2085.91</v>
      </c>
      <c r="U2217" s="2">
        <f>EOMONTH(SalesData[[#This Row],[Order Date]],0)</f>
        <v>45016</v>
      </c>
      <c r="V2217" s="9" t="str">
        <f>"Q"&amp;INT((MONTH(SalesData[[#This Row],[Order Date]])+2)/3)&amp;"-"&amp;YEAR(SalesData[[#This Row],[Order Date]])</f>
        <v>Q1-2023</v>
      </c>
    </row>
    <row r="2218" spans="1:22" x14ac:dyDescent="0.35">
      <c r="A2218" t="s">
        <v>2359</v>
      </c>
      <c r="B2218" s="1">
        <v>45013</v>
      </c>
      <c r="C2218" t="s">
        <v>92</v>
      </c>
      <c r="D2218" t="s">
        <v>72</v>
      </c>
      <c r="E2218">
        <v>6574096834</v>
      </c>
      <c r="F2218" t="s">
        <v>129</v>
      </c>
      <c r="G2218" t="s">
        <v>54</v>
      </c>
      <c r="H2218" t="s">
        <v>55</v>
      </c>
      <c r="I2218" t="s">
        <v>31</v>
      </c>
      <c r="J2218" t="s">
        <v>65</v>
      </c>
      <c r="K2218">
        <v>3481.28</v>
      </c>
      <c r="L2218">
        <v>815.64</v>
      </c>
      <c r="M2218" t="s">
        <v>65</v>
      </c>
      <c r="N2218">
        <v>0.23429313356007</v>
      </c>
      <c r="O2218" t="s">
        <v>11351</v>
      </c>
      <c r="P2218" t="s">
        <v>11354</v>
      </c>
      <c r="R2218" t="s">
        <v>11353</v>
      </c>
      <c r="S2218">
        <f>IF(SalesData[[#This Row],[Return Status]]="Returned",1,0)</f>
        <v>0</v>
      </c>
      <c r="U2218" s="2">
        <f>EOMONTH(SalesData[[#This Row],[Order Date]],0)</f>
        <v>45016</v>
      </c>
      <c r="V2218" s="9" t="str">
        <f>"Q"&amp;INT((MONTH(SalesData[[#This Row],[Order Date]])+2)/3)&amp;"-"&amp;YEAR(SalesData[[#This Row],[Order Date]])</f>
        <v>Q1-2023</v>
      </c>
    </row>
    <row r="2219" spans="1:22" x14ac:dyDescent="0.35">
      <c r="A2219" t="s">
        <v>2360</v>
      </c>
      <c r="B2219" s="1">
        <v>44992</v>
      </c>
      <c r="C2219" t="s">
        <v>87</v>
      </c>
      <c r="D2219" t="s">
        <v>46</v>
      </c>
      <c r="E2219">
        <v>5390811000</v>
      </c>
      <c r="F2219" t="s">
        <v>78</v>
      </c>
      <c r="G2219" t="s">
        <v>15</v>
      </c>
      <c r="H2219" t="s">
        <v>16</v>
      </c>
      <c r="I2219" t="s">
        <v>17</v>
      </c>
      <c r="J2219" t="s">
        <v>65</v>
      </c>
      <c r="K2219">
        <v>3667.59</v>
      </c>
      <c r="L2219">
        <v>311.41000000000003</v>
      </c>
      <c r="M2219" t="s">
        <v>65</v>
      </c>
      <c r="N2219">
        <v>8.4908618466077196E-2</v>
      </c>
      <c r="O2219" t="s">
        <v>11351</v>
      </c>
      <c r="P2219" t="s">
        <v>11356</v>
      </c>
      <c r="R2219" t="s">
        <v>11353</v>
      </c>
      <c r="S2219">
        <f>IF(SalesData[[#This Row],[Return Status]]="Returned",1,0)</f>
        <v>0</v>
      </c>
      <c r="T2219">
        <v>2085.91</v>
      </c>
      <c r="U2219" s="2">
        <f>EOMONTH(SalesData[[#This Row],[Order Date]],0)</f>
        <v>45016</v>
      </c>
      <c r="V2219" s="9" t="str">
        <f>"Q"&amp;INT((MONTH(SalesData[[#This Row],[Order Date]])+2)/3)&amp;"-"&amp;YEAR(SalesData[[#This Row],[Order Date]])</f>
        <v>Q1-2023</v>
      </c>
    </row>
    <row r="2220" spans="1:22" x14ac:dyDescent="0.35">
      <c r="A2220" t="s">
        <v>2361</v>
      </c>
      <c r="B2220" s="1">
        <v>45012</v>
      </c>
      <c r="C2220" t="s">
        <v>94</v>
      </c>
      <c r="D2220" t="s">
        <v>27</v>
      </c>
      <c r="E2220">
        <v>819339227</v>
      </c>
      <c r="F2220" t="s">
        <v>185</v>
      </c>
      <c r="G2220" t="s">
        <v>164</v>
      </c>
      <c r="H2220" t="s">
        <v>165</v>
      </c>
      <c r="I2220" t="s">
        <v>36</v>
      </c>
      <c r="J2220" t="s">
        <v>61</v>
      </c>
      <c r="K2220">
        <v>3848.24</v>
      </c>
      <c r="L2220">
        <v>1063.23</v>
      </c>
      <c r="M2220" t="s">
        <v>62</v>
      </c>
      <c r="N2220">
        <v>0.27628994033636201</v>
      </c>
      <c r="O2220" t="s">
        <v>11351</v>
      </c>
      <c r="P2220" t="s">
        <v>11354</v>
      </c>
      <c r="Q2220" t="s">
        <v>11364</v>
      </c>
      <c r="R2220" t="s">
        <v>11360</v>
      </c>
      <c r="S2220">
        <f>IF(SalesData[[#This Row],[Return Status]]="Returned",1,0)</f>
        <v>1</v>
      </c>
      <c r="U2220" s="2">
        <f>EOMONTH(SalesData[[#This Row],[Order Date]],0)</f>
        <v>45016</v>
      </c>
      <c r="V2220" s="9" t="str">
        <f>"Q"&amp;INT((MONTH(SalesData[[#This Row],[Order Date]])+2)/3)&amp;"-"&amp;YEAR(SalesData[[#This Row],[Order Date]])</f>
        <v>Q1-2023</v>
      </c>
    </row>
    <row r="2221" spans="1:22" x14ac:dyDescent="0.35">
      <c r="A2221" t="s">
        <v>2362</v>
      </c>
      <c r="B2221" s="1">
        <v>45015</v>
      </c>
      <c r="C2221" t="s">
        <v>106</v>
      </c>
      <c r="D2221" t="s">
        <v>39</v>
      </c>
      <c r="E2221">
        <v>1740668679</v>
      </c>
      <c r="F2221" t="s">
        <v>159</v>
      </c>
      <c r="G2221" t="s">
        <v>84</v>
      </c>
      <c r="H2221" t="s">
        <v>85</v>
      </c>
      <c r="I2221" t="s">
        <v>31</v>
      </c>
      <c r="J2221" t="s">
        <v>18</v>
      </c>
      <c r="K2221">
        <v>620.63</v>
      </c>
      <c r="L2221">
        <v>97.78</v>
      </c>
      <c r="M2221" t="s">
        <v>19</v>
      </c>
      <c r="N2221">
        <v>0.15754958671027799</v>
      </c>
      <c r="O2221" t="s">
        <v>11355</v>
      </c>
      <c r="P2221" t="s">
        <v>11352</v>
      </c>
      <c r="R2221" t="s">
        <v>11353</v>
      </c>
      <c r="S2221">
        <f>IF(SalesData[[#This Row],[Return Status]]="Returned",1,0)</f>
        <v>0</v>
      </c>
      <c r="T2221">
        <v>847.14</v>
      </c>
      <c r="U2221" s="2">
        <f>EOMONTH(SalesData[[#This Row],[Order Date]],0)</f>
        <v>45016</v>
      </c>
      <c r="V2221" s="9" t="str">
        <f>"Q"&amp;INT((MONTH(SalesData[[#This Row],[Order Date]])+2)/3)&amp;"-"&amp;YEAR(SalesData[[#This Row],[Order Date]])</f>
        <v>Q1-2023</v>
      </c>
    </row>
    <row r="2222" spans="1:22" x14ac:dyDescent="0.35">
      <c r="A2222" t="s">
        <v>2363</v>
      </c>
      <c r="B2222" s="1">
        <v>44995</v>
      </c>
      <c r="C2222" t="s">
        <v>188</v>
      </c>
      <c r="D2222" t="s">
        <v>99</v>
      </c>
      <c r="E2222">
        <v>878790912</v>
      </c>
      <c r="F2222" t="s">
        <v>159</v>
      </c>
      <c r="G2222" t="s">
        <v>84</v>
      </c>
      <c r="H2222" t="s">
        <v>85</v>
      </c>
      <c r="I2222" t="s">
        <v>31</v>
      </c>
      <c r="J2222" t="s">
        <v>19</v>
      </c>
      <c r="K2222">
        <v>1101.95</v>
      </c>
      <c r="L2222">
        <v>270.49</v>
      </c>
      <c r="M2222" t="s">
        <v>19</v>
      </c>
      <c r="N2222">
        <v>0.245464857752167</v>
      </c>
      <c r="O2222" t="s">
        <v>11351</v>
      </c>
      <c r="P2222" t="s">
        <v>11354</v>
      </c>
      <c r="R2222" t="s">
        <v>11353</v>
      </c>
      <c r="S2222">
        <f>IF(SalesData[[#This Row],[Return Status]]="Returned",1,0)</f>
        <v>0</v>
      </c>
      <c r="T2222">
        <v>847.14</v>
      </c>
      <c r="U2222" s="2">
        <f>EOMONTH(SalesData[[#This Row],[Order Date]],0)</f>
        <v>45016</v>
      </c>
      <c r="V2222" s="9" t="str">
        <f>"Q"&amp;INT((MONTH(SalesData[[#This Row],[Order Date]])+2)/3)&amp;"-"&amp;YEAR(SalesData[[#This Row],[Order Date]])</f>
        <v>Q1-2023</v>
      </c>
    </row>
    <row r="2223" spans="1:22" x14ac:dyDescent="0.35">
      <c r="A2223" t="s">
        <v>2364</v>
      </c>
      <c r="B2223" s="1">
        <v>45003</v>
      </c>
      <c r="C2223" t="s">
        <v>184</v>
      </c>
      <c r="D2223" t="s">
        <v>80</v>
      </c>
      <c r="E2223">
        <v>2251933562</v>
      </c>
      <c r="F2223" t="s">
        <v>238</v>
      </c>
      <c r="G2223" t="s">
        <v>74</v>
      </c>
      <c r="H2223" t="s">
        <v>75</v>
      </c>
      <c r="I2223" t="s">
        <v>36</v>
      </c>
      <c r="J2223" t="s">
        <v>19</v>
      </c>
      <c r="K2223">
        <v>4419.1099999999997</v>
      </c>
      <c r="L2223">
        <v>729.21</v>
      </c>
      <c r="M2223" t="s">
        <v>19</v>
      </c>
      <c r="N2223">
        <v>0.16501286458132999</v>
      </c>
      <c r="O2223" t="s">
        <v>11351</v>
      </c>
      <c r="P2223" t="s">
        <v>11352</v>
      </c>
      <c r="Q2223" t="s">
        <v>11369</v>
      </c>
      <c r="R2223" t="s">
        <v>11360</v>
      </c>
      <c r="S2223">
        <f>IF(SalesData[[#This Row],[Return Status]]="Returned",1,0)</f>
        <v>1</v>
      </c>
      <c r="T2223">
        <v>2420.2800000000002</v>
      </c>
      <c r="U2223" s="2">
        <f>EOMONTH(SalesData[[#This Row],[Order Date]],0)</f>
        <v>45016</v>
      </c>
      <c r="V2223" s="9" t="str">
        <f>"Q"&amp;INT((MONTH(SalesData[[#This Row],[Order Date]])+2)/3)&amp;"-"&amp;YEAR(SalesData[[#This Row],[Order Date]])</f>
        <v>Q1-2023</v>
      </c>
    </row>
    <row r="2224" spans="1:22" x14ac:dyDescent="0.35">
      <c r="A2224" t="s">
        <v>2365</v>
      </c>
      <c r="B2224" s="1">
        <v>44994</v>
      </c>
      <c r="C2224" t="s">
        <v>162</v>
      </c>
      <c r="D2224" t="s">
        <v>145</v>
      </c>
      <c r="E2224">
        <v>918281247</v>
      </c>
      <c r="F2224" t="s">
        <v>129</v>
      </c>
      <c r="G2224" t="s">
        <v>54</v>
      </c>
      <c r="H2224" t="s">
        <v>55</v>
      </c>
      <c r="I2224" t="s">
        <v>31</v>
      </c>
      <c r="J2224" t="s">
        <v>65</v>
      </c>
      <c r="K2224">
        <v>2575.1</v>
      </c>
      <c r="L2224">
        <v>95.33</v>
      </c>
      <c r="M2224" t="s">
        <v>65</v>
      </c>
      <c r="N2224">
        <v>3.7019921556444402E-2</v>
      </c>
      <c r="O2224" t="s">
        <v>11351</v>
      </c>
      <c r="P2224" t="s">
        <v>11356</v>
      </c>
      <c r="R2224" t="s">
        <v>11353</v>
      </c>
      <c r="S2224">
        <f>IF(SalesData[[#This Row],[Return Status]]="Returned",1,0)</f>
        <v>0</v>
      </c>
      <c r="U2224" s="2">
        <f>EOMONTH(SalesData[[#This Row],[Order Date]],0)</f>
        <v>45016</v>
      </c>
      <c r="V2224" s="9" t="str">
        <f>"Q"&amp;INT((MONTH(SalesData[[#This Row],[Order Date]])+2)/3)&amp;"-"&amp;YEAR(SalesData[[#This Row],[Order Date]])</f>
        <v>Q1-2023</v>
      </c>
    </row>
    <row r="2225" spans="1:22" x14ac:dyDescent="0.35">
      <c r="A2225" t="s">
        <v>2366</v>
      </c>
      <c r="B2225" s="1">
        <v>44998</v>
      </c>
      <c r="C2225" t="s">
        <v>67</v>
      </c>
      <c r="D2225" t="s">
        <v>13</v>
      </c>
      <c r="E2225">
        <v>3768481419</v>
      </c>
      <c r="F2225" t="s">
        <v>68</v>
      </c>
      <c r="G2225" t="s">
        <v>69</v>
      </c>
      <c r="H2225" t="s">
        <v>41</v>
      </c>
      <c r="I2225" t="s">
        <v>31</v>
      </c>
      <c r="J2225" t="s">
        <v>19</v>
      </c>
      <c r="K2225">
        <v>2791.93</v>
      </c>
      <c r="L2225">
        <v>696.73</v>
      </c>
      <c r="M2225" t="s">
        <v>19</v>
      </c>
      <c r="N2225">
        <v>0.249551385600642</v>
      </c>
      <c r="O2225" t="s">
        <v>11351</v>
      </c>
      <c r="P2225" t="s">
        <v>11354</v>
      </c>
      <c r="R2225" t="s">
        <v>11353</v>
      </c>
      <c r="S2225">
        <f>IF(SalesData[[#This Row],[Return Status]]="Returned",1,0)</f>
        <v>0</v>
      </c>
      <c r="T2225">
        <v>2081.52</v>
      </c>
      <c r="U2225" s="2">
        <f>EOMONTH(SalesData[[#This Row],[Order Date]],0)</f>
        <v>45016</v>
      </c>
      <c r="V2225" s="9" t="str">
        <f>"Q"&amp;INT((MONTH(SalesData[[#This Row],[Order Date]])+2)/3)&amp;"-"&amp;YEAR(SalesData[[#This Row],[Order Date]])</f>
        <v>Q1-2023</v>
      </c>
    </row>
    <row r="2226" spans="1:22" x14ac:dyDescent="0.35">
      <c r="A2226" t="s">
        <v>2367</v>
      </c>
      <c r="B2226" s="1">
        <v>45010</v>
      </c>
      <c r="C2226" t="s">
        <v>21</v>
      </c>
      <c r="D2226" t="s">
        <v>27</v>
      </c>
      <c r="E2226">
        <v>1940568459</v>
      </c>
      <c r="F2226" t="s">
        <v>140</v>
      </c>
      <c r="G2226" t="s">
        <v>141</v>
      </c>
      <c r="H2226" t="s">
        <v>121</v>
      </c>
      <c r="I2226" t="s">
        <v>17</v>
      </c>
      <c r="J2226" t="s">
        <v>65</v>
      </c>
      <c r="K2226">
        <v>1830.62</v>
      </c>
      <c r="L2226">
        <v>141.21</v>
      </c>
      <c r="M2226" t="s">
        <v>65</v>
      </c>
      <c r="N2226">
        <v>7.7137800308092405E-2</v>
      </c>
      <c r="O2226" t="s">
        <v>11351</v>
      </c>
      <c r="P2226" t="s">
        <v>11356</v>
      </c>
      <c r="R2226" t="s">
        <v>11353</v>
      </c>
      <c r="S2226">
        <f>IF(SalesData[[#This Row],[Return Status]]="Returned",1,0)</f>
        <v>0</v>
      </c>
      <c r="T2226">
        <v>2793.38</v>
      </c>
      <c r="U2226" s="2">
        <f>EOMONTH(SalesData[[#This Row],[Order Date]],0)</f>
        <v>45016</v>
      </c>
      <c r="V2226" s="9" t="str">
        <f>"Q"&amp;INT((MONTH(SalesData[[#This Row],[Order Date]])+2)/3)&amp;"-"&amp;YEAR(SalesData[[#This Row],[Order Date]])</f>
        <v>Q1-2023</v>
      </c>
    </row>
    <row r="2227" spans="1:22" x14ac:dyDescent="0.35">
      <c r="A2227" t="s">
        <v>2368</v>
      </c>
      <c r="B2227" s="1">
        <v>45015</v>
      </c>
      <c r="C2227" t="s">
        <v>132</v>
      </c>
      <c r="D2227" t="s">
        <v>39</v>
      </c>
      <c r="E2227">
        <v>5022593122</v>
      </c>
      <c r="F2227" t="s">
        <v>185</v>
      </c>
      <c r="G2227" t="s">
        <v>164</v>
      </c>
      <c r="H2227" t="s">
        <v>165</v>
      </c>
      <c r="I2227" t="s">
        <v>36</v>
      </c>
      <c r="J2227" t="s">
        <v>61</v>
      </c>
      <c r="K2227">
        <v>4647.74</v>
      </c>
      <c r="L2227">
        <v>923.98</v>
      </c>
      <c r="M2227" t="s">
        <v>62</v>
      </c>
      <c r="N2227">
        <v>0.19880199839061599</v>
      </c>
      <c r="O2227" t="s">
        <v>11351</v>
      </c>
      <c r="P2227" t="s">
        <v>11352</v>
      </c>
      <c r="R2227" t="s">
        <v>11353</v>
      </c>
      <c r="S2227">
        <f>IF(SalesData[[#This Row],[Return Status]]="Returned",1,0)</f>
        <v>0</v>
      </c>
      <c r="U2227" s="2">
        <f>EOMONTH(SalesData[[#This Row],[Order Date]],0)</f>
        <v>45016</v>
      </c>
      <c r="V2227" s="9" t="str">
        <f>"Q"&amp;INT((MONTH(SalesData[[#This Row],[Order Date]])+2)/3)&amp;"-"&amp;YEAR(SalesData[[#This Row],[Order Date]])</f>
        <v>Q1-2023</v>
      </c>
    </row>
    <row r="2228" spans="1:22" x14ac:dyDescent="0.35">
      <c r="A2228" t="s">
        <v>2369</v>
      </c>
      <c r="B2228" s="1">
        <v>45013</v>
      </c>
      <c r="C2228" t="s">
        <v>45</v>
      </c>
      <c r="D2228" t="s">
        <v>39</v>
      </c>
      <c r="E2228">
        <v>7239677839</v>
      </c>
      <c r="F2228" t="s">
        <v>222</v>
      </c>
      <c r="G2228" t="s">
        <v>164</v>
      </c>
      <c r="H2228" t="s">
        <v>165</v>
      </c>
      <c r="I2228" t="s">
        <v>36</v>
      </c>
      <c r="J2228" t="s">
        <v>19</v>
      </c>
      <c r="K2228">
        <v>2015.3</v>
      </c>
      <c r="L2228">
        <v>158.96</v>
      </c>
      <c r="M2228" t="s">
        <v>19</v>
      </c>
      <c r="N2228">
        <v>7.8876594055475605E-2</v>
      </c>
      <c r="O2228" t="s">
        <v>11351</v>
      </c>
      <c r="P2228" t="s">
        <v>11356</v>
      </c>
      <c r="R2228" t="s">
        <v>11353</v>
      </c>
      <c r="S2228">
        <f>IF(SalesData[[#This Row],[Return Status]]="Returned",1,0)</f>
        <v>0</v>
      </c>
      <c r="U2228" s="2">
        <f>EOMONTH(SalesData[[#This Row],[Order Date]],0)</f>
        <v>45016</v>
      </c>
      <c r="V2228" s="9" t="str">
        <f>"Q"&amp;INT((MONTH(SalesData[[#This Row],[Order Date]])+2)/3)&amp;"-"&amp;YEAR(SalesData[[#This Row],[Order Date]])</f>
        <v>Q1-2023</v>
      </c>
    </row>
    <row r="2229" spans="1:22" x14ac:dyDescent="0.35">
      <c r="A2229" t="s">
        <v>2370</v>
      </c>
      <c r="B2229" s="1">
        <v>44986</v>
      </c>
      <c r="C2229" t="s">
        <v>92</v>
      </c>
      <c r="D2229" t="s">
        <v>145</v>
      </c>
      <c r="E2229">
        <v>2917648036</v>
      </c>
      <c r="F2229" t="s">
        <v>181</v>
      </c>
      <c r="G2229" t="s">
        <v>54</v>
      </c>
      <c r="H2229" t="s">
        <v>11357</v>
      </c>
      <c r="I2229" t="s">
        <v>31</v>
      </c>
      <c r="J2229" t="s">
        <v>62</v>
      </c>
      <c r="K2229">
        <v>146.38999999999999</v>
      </c>
      <c r="L2229">
        <v>32.76</v>
      </c>
      <c r="M2229" t="s">
        <v>62</v>
      </c>
      <c r="N2229">
        <v>0.22378577771705699</v>
      </c>
      <c r="O2229" t="s">
        <v>11361</v>
      </c>
      <c r="P2229" t="s">
        <v>11354</v>
      </c>
      <c r="Q2229" t="s">
        <v>11363</v>
      </c>
      <c r="R2229" t="s">
        <v>11360</v>
      </c>
      <c r="S2229">
        <f>IF(SalesData[[#This Row],[Return Status]]="Returned",1,0)</f>
        <v>1</v>
      </c>
      <c r="U2229" s="2">
        <f>EOMONTH(SalesData[[#This Row],[Order Date]],0)</f>
        <v>45016</v>
      </c>
      <c r="V2229" s="9" t="str">
        <f>"Q"&amp;INT((MONTH(SalesData[[#This Row],[Order Date]])+2)/3)&amp;"-"&amp;YEAR(SalesData[[#This Row],[Order Date]])</f>
        <v>Q1-2023</v>
      </c>
    </row>
    <row r="2230" spans="1:22" x14ac:dyDescent="0.35">
      <c r="A2230" t="s">
        <v>2371</v>
      </c>
      <c r="B2230" s="1">
        <v>45002</v>
      </c>
      <c r="C2230" t="s">
        <v>77</v>
      </c>
      <c r="D2230" t="s">
        <v>72</v>
      </c>
      <c r="E2230">
        <v>1492283560</v>
      </c>
      <c r="F2230" t="s">
        <v>147</v>
      </c>
      <c r="G2230" t="s">
        <v>84</v>
      </c>
      <c r="H2230" t="s">
        <v>85</v>
      </c>
      <c r="I2230" t="s">
        <v>31</v>
      </c>
      <c r="J2230" t="s">
        <v>65</v>
      </c>
      <c r="K2230">
        <v>4515.18</v>
      </c>
      <c r="L2230">
        <v>235.43</v>
      </c>
      <c r="M2230" t="s">
        <v>65</v>
      </c>
      <c r="N2230">
        <v>5.2141885816290798E-2</v>
      </c>
      <c r="O2230" t="s">
        <v>11351</v>
      </c>
      <c r="P2230" t="s">
        <v>11356</v>
      </c>
      <c r="R2230" t="s">
        <v>11353</v>
      </c>
      <c r="S2230">
        <f>IF(SalesData[[#This Row],[Return Status]]="Returned",1,0)</f>
        <v>0</v>
      </c>
      <c r="T2230">
        <v>847.14</v>
      </c>
      <c r="U2230" s="2">
        <f>EOMONTH(SalesData[[#This Row],[Order Date]],0)</f>
        <v>45016</v>
      </c>
      <c r="V2230" s="9" t="str">
        <f>"Q"&amp;INT((MONTH(SalesData[[#This Row],[Order Date]])+2)/3)&amp;"-"&amp;YEAR(SalesData[[#This Row],[Order Date]])</f>
        <v>Q1-2023</v>
      </c>
    </row>
    <row r="2231" spans="1:22" x14ac:dyDescent="0.35">
      <c r="A2231" t="s">
        <v>2372</v>
      </c>
      <c r="B2231" s="1">
        <v>45005</v>
      </c>
      <c r="C2231" t="s">
        <v>188</v>
      </c>
      <c r="D2231" t="s">
        <v>27</v>
      </c>
      <c r="E2231">
        <v>8460704351</v>
      </c>
      <c r="F2231" t="s">
        <v>137</v>
      </c>
      <c r="G2231" t="s">
        <v>34</v>
      </c>
      <c r="H2231" t="s">
        <v>35</v>
      </c>
      <c r="I2231" t="s">
        <v>36</v>
      </c>
      <c r="J2231" t="s">
        <v>19</v>
      </c>
      <c r="K2231">
        <v>4647.7700000000004</v>
      </c>
      <c r="L2231">
        <v>221.54</v>
      </c>
      <c r="M2231" t="s">
        <v>19</v>
      </c>
      <c r="N2231">
        <v>4.7665869868775801E-2</v>
      </c>
      <c r="O2231" t="s">
        <v>11351</v>
      </c>
      <c r="P2231" t="s">
        <v>11356</v>
      </c>
      <c r="R2231" t="s">
        <v>11353</v>
      </c>
      <c r="S2231">
        <f>IF(SalesData[[#This Row],[Return Status]]="Returned",1,0)</f>
        <v>0</v>
      </c>
      <c r="U2231" s="2">
        <f>EOMONTH(SalesData[[#This Row],[Order Date]],0)</f>
        <v>45016</v>
      </c>
      <c r="V2231" s="9" t="str">
        <f>"Q"&amp;INT((MONTH(SalesData[[#This Row],[Order Date]])+2)/3)&amp;"-"&amp;YEAR(SalesData[[#This Row],[Order Date]])</f>
        <v>Q1-2023</v>
      </c>
    </row>
    <row r="2232" spans="1:22" x14ac:dyDescent="0.35">
      <c r="A2232" t="s">
        <v>2373</v>
      </c>
      <c r="B2232" s="1">
        <v>45001</v>
      </c>
      <c r="C2232" t="s">
        <v>49</v>
      </c>
      <c r="D2232" t="s">
        <v>80</v>
      </c>
      <c r="E2232">
        <v>1265088997</v>
      </c>
      <c r="F2232" t="s">
        <v>14</v>
      </c>
      <c r="G2232" t="s">
        <v>15</v>
      </c>
      <c r="H2232" t="s">
        <v>16</v>
      </c>
      <c r="I2232" t="s">
        <v>17</v>
      </c>
      <c r="J2232" t="s">
        <v>19</v>
      </c>
      <c r="K2232">
        <v>2960.42</v>
      </c>
      <c r="L2232">
        <v>621.69000000000005</v>
      </c>
      <c r="M2232" t="s">
        <v>19</v>
      </c>
      <c r="N2232">
        <v>0.21000060802183501</v>
      </c>
      <c r="O2232" t="s">
        <v>11351</v>
      </c>
      <c r="P2232" t="s">
        <v>11354</v>
      </c>
      <c r="R2232" t="s">
        <v>11353</v>
      </c>
      <c r="S2232">
        <f>IF(SalesData[[#This Row],[Return Status]]="Returned",1,0)</f>
        <v>0</v>
      </c>
      <c r="T2232">
        <v>2085.91</v>
      </c>
      <c r="U2232" s="2">
        <f>EOMONTH(SalesData[[#This Row],[Order Date]],0)</f>
        <v>45016</v>
      </c>
      <c r="V2232" s="9" t="str">
        <f>"Q"&amp;INT((MONTH(SalesData[[#This Row],[Order Date]])+2)/3)&amp;"-"&amp;YEAR(SalesData[[#This Row],[Order Date]])</f>
        <v>Q1-2023</v>
      </c>
    </row>
    <row r="2233" spans="1:22" x14ac:dyDescent="0.35">
      <c r="A2233" t="s">
        <v>2374</v>
      </c>
      <c r="B2233" s="1">
        <v>45006</v>
      </c>
      <c r="C2233" t="s">
        <v>188</v>
      </c>
      <c r="D2233" t="s">
        <v>13</v>
      </c>
      <c r="E2233">
        <v>9888744732</v>
      </c>
      <c r="F2233" t="s">
        <v>181</v>
      </c>
      <c r="G2233" t="s">
        <v>54</v>
      </c>
      <c r="H2233" t="s">
        <v>55</v>
      </c>
      <c r="I2233" t="s">
        <v>31</v>
      </c>
      <c r="J2233" t="s">
        <v>61</v>
      </c>
      <c r="K2233">
        <v>1481</v>
      </c>
      <c r="L2233">
        <v>228.92</v>
      </c>
      <c r="M2233" t="s">
        <v>62</v>
      </c>
      <c r="N2233">
        <v>0.15457123565158701</v>
      </c>
      <c r="O2233" t="s">
        <v>11351</v>
      </c>
      <c r="P2233" t="s">
        <v>11352</v>
      </c>
      <c r="Q2233" t="s">
        <v>11369</v>
      </c>
      <c r="R2233" t="s">
        <v>11360</v>
      </c>
      <c r="S2233">
        <f>IF(SalesData[[#This Row],[Return Status]]="Returned",1,0)</f>
        <v>1</v>
      </c>
      <c r="U2233" s="2">
        <f>EOMONTH(SalesData[[#This Row],[Order Date]],0)</f>
        <v>45016</v>
      </c>
      <c r="V2233" s="9" t="str">
        <f>"Q"&amp;INT((MONTH(SalesData[[#This Row],[Order Date]])+2)/3)&amp;"-"&amp;YEAR(SalesData[[#This Row],[Order Date]])</f>
        <v>Q1-2023</v>
      </c>
    </row>
    <row r="2234" spans="1:22" x14ac:dyDescent="0.35">
      <c r="A2234" t="s">
        <v>2375</v>
      </c>
      <c r="B2234" s="1">
        <v>44987</v>
      </c>
      <c r="C2234" t="s">
        <v>176</v>
      </c>
      <c r="D2234" t="s">
        <v>99</v>
      </c>
      <c r="E2234">
        <v>4856432754</v>
      </c>
      <c r="F2234" t="s">
        <v>133</v>
      </c>
      <c r="G2234" t="s">
        <v>89</v>
      </c>
      <c r="H2234" t="s">
        <v>90</v>
      </c>
      <c r="I2234" t="s">
        <v>31</v>
      </c>
      <c r="J2234" t="s">
        <v>62</v>
      </c>
      <c r="K2234">
        <v>2374.46</v>
      </c>
      <c r="L2234">
        <v>104.1</v>
      </c>
      <c r="M2234" t="s">
        <v>62</v>
      </c>
      <c r="N2234">
        <v>4.3841547130716002E-2</v>
      </c>
      <c r="O2234" t="s">
        <v>11351</v>
      </c>
      <c r="P2234" t="s">
        <v>11356</v>
      </c>
      <c r="R2234" t="s">
        <v>11353</v>
      </c>
      <c r="S2234">
        <f>IF(SalesData[[#This Row],[Return Status]]="Returned",1,0)</f>
        <v>0</v>
      </c>
      <c r="T2234">
        <v>207.68</v>
      </c>
      <c r="U2234" s="2">
        <f>EOMONTH(SalesData[[#This Row],[Order Date]],0)</f>
        <v>45016</v>
      </c>
      <c r="V2234" s="9" t="str">
        <f>"Q"&amp;INT((MONTH(SalesData[[#This Row],[Order Date]])+2)/3)&amp;"-"&amp;YEAR(SalesData[[#This Row],[Order Date]])</f>
        <v>Q1-2023</v>
      </c>
    </row>
    <row r="2235" spans="1:22" x14ac:dyDescent="0.35">
      <c r="A2235" t="s">
        <v>2376</v>
      </c>
      <c r="B2235" s="1">
        <v>45004</v>
      </c>
      <c r="C2235" t="s">
        <v>188</v>
      </c>
      <c r="D2235" t="s">
        <v>13</v>
      </c>
      <c r="E2235">
        <v>8052792008</v>
      </c>
      <c r="F2235" t="s">
        <v>410</v>
      </c>
      <c r="G2235" t="s">
        <v>29</v>
      </c>
      <c r="H2235" t="s">
        <v>30</v>
      </c>
      <c r="I2235" t="s">
        <v>31</v>
      </c>
      <c r="J2235" t="s">
        <v>42</v>
      </c>
      <c r="K2235">
        <v>4662.82</v>
      </c>
      <c r="L2235">
        <v>1305.96</v>
      </c>
      <c r="M2235" t="s">
        <v>43</v>
      </c>
      <c r="N2235">
        <v>0.28007943690727899</v>
      </c>
      <c r="O2235" t="s">
        <v>11351</v>
      </c>
      <c r="P2235" t="s">
        <v>11354</v>
      </c>
      <c r="R2235" t="s">
        <v>11353</v>
      </c>
      <c r="S2235">
        <f>IF(SalesData[[#This Row],[Return Status]]="Returned",1,0)</f>
        <v>0</v>
      </c>
      <c r="T2235">
        <v>2788.38</v>
      </c>
      <c r="U2235" s="2">
        <f>EOMONTH(SalesData[[#This Row],[Order Date]],0)</f>
        <v>45016</v>
      </c>
      <c r="V2235" s="9" t="str">
        <f>"Q"&amp;INT((MONTH(SalesData[[#This Row],[Order Date]])+2)/3)&amp;"-"&amp;YEAR(SalesData[[#This Row],[Order Date]])</f>
        <v>Q1-2023</v>
      </c>
    </row>
    <row r="2236" spans="1:22" x14ac:dyDescent="0.35">
      <c r="A2236" t="s">
        <v>2377</v>
      </c>
      <c r="B2236" s="1">
        <v>45005</v>
      </c>
      <c r="C2236" t="s">
        <v>106</v>
      </c>
      <c r="D2236" t="s">
        <v>27</v>
      </c>
      <c r="E2236">
        <v>5838833314</v>
      </c>
      <c r="F2236" t="s">
        <v>181</v>
      </c>
      <c r="G2236" t="s">
        <v>54</v>
      </c>
      <c r="H2236" t="s">
        <v>55</v>
      </c>
      <c r="I2236" t="s">
        <v>31</v>
      </c>
      <c r="J2236" t="s">
        <v>42</v>
      </c>
      <c r="K2236">
        <v>4656.6099999999997</v>
      </c>
      <c r="L2236">
        <v>1001.93</v>
      </c>
      <c r="M2236" t="s">
        <v>43</v>
      </c>
      <c r="N2236">
        <v>0.21516296189717399</v>
      </c>
      <c r="O2236" t="s">
        <v>11351</v>
      </c>
      <c r="P2236" t="s">
        <v>11354</v>
      </c>
      <c r="R2236" t="s">
        <v>11353</v>
      </c>
      <c r="S2236">
        <f>IF(SalesData[[#This Row],[Return Status]]="Returned",1,0)</f>
        <v>0</v>
      </c>
      <c r="U2236" s="2">
        <f>EOMONTH(SalesData[[#This Row],[Order Date]],0)</f>
        <v>45016</v>
      </c>
      <c r="V2236" s="9" t="str">
        <f>"Q"&amp;INT((MONTH(SalesData[[#This Row],[Order Date]])+2)/3)&amp;"-"&amp;YEAR(SalesData[[#This Row],[Order Date]])</f>
        <v>Q1-2023</v>
      </c>
    </row>
    <row r="2237" spans="1:22" x14ac:dyDescent="0.35">
      <c r="A2237" t="s">
        <v>2378</v>
      </c>
      <c r="B2237" s="1">
        <v>44994</v>
      </c>
      <c r="C2237" t="s">
        <v>176</v>
      </c>
      <c r="D2237" t="s">
        <v>72</v>
      </c>
      <c r="E2237">
        <v>7971090028</v>
      </c>
      <c r="F2237" t="s">
        <v>140</v>
      </c>
      <c r="G2237" t="s">
        <v>11367</v>
      </c>
      <c r="H2237" t="s">
        <v>121</v>
      </c>
      <c r="I2237" t="s">
        <v>17</v>
      </c>
      <c r="J2237" t="s">
        <v>65</v>
      </c>
      <c r="K2237">
        <v>2007.95</v>
      </c>
      <c r="L2237">
        <v>520.55999999999995</v>
      </c>
      <c r="M2237" t="s">
        <v>65</v>
      </c>
      <c r="N2237">
        <v>0.25924948330386699</v>
      </c>
      <c r="O2237" t="s">
        <v>11351</v>
      </c>
      <c r="P2237" t="s">
        <v>11354</v>
      </c>
      <c r="R2237" t="s">
        <v>11353</v>
      </c>
      <c r="S2237">
        <f>IF(SalesData[[#This Row],[Return Status]]="Returned",1,0)</f>
        <v>0</v>
      </c>
      <c r="U2237" s="2">
        <f>EOMONTH(SalesData[[#This Row],[Order Date]],0)</f>
        <v>45016</v>
      </c>
      <c r="V2237" s="9" t="str">
        <f>"Q"&amp;INT((MONTH(SalesData[[#This Row],[Order Date]])+2)/3)&amp;"-"&amp;YEAR(SalesData[[#This Row],[Order Date]])</f>
        <v>Q1-2023</v>
      </c>
    </row>
    <row r="2238" spans="1:22" x14ac:dyDescent="0.35">
      <c r="A2238" t="s">
        <v>2379</v>
      </c>
      <c r="B2238" s="1">
        <v>45010</v>
      </c>
      <c r="C2238" t="s">
        <v>144</v>
      </c>
      <c r="D2238" t="s">
        <v>13</v>
      </c>
      <c r="E2238">
        <v>6277650294</v>
      </c>
      <c r="F2238" t="s">
        <v>120</v>
      </c>
      <c r="G2238" t="s">
        <v>141</v>
      </c>
      <c r="H2238" t="s">
        <v>121</v>
      </c>
      <c r="I2238" t="s">
        <v>17</v>
      </c>
      <c r="J2238" t="s">
        <v>65</v>
      </c>
      <c r="K2238">
        <v>1820.53</v>
      </c>
      <c r="L2238">
        <v>153.58000000000001</v>
      </c>
      <c r="M2238" t="s">
        <v>65</v>
      </c>
      <c r="N2238">
        <v>8.4360048996720699E-2</v>
      </c>
      <c r="O2238" t="s">
        <v>11351</v>
      </c>
      <c r="P2238" t="s">
        <v>11356</v>
      </c>
      <c r="Q2238" t="s">
        <v>11365</v>
      </c>
      <c r="R2238" t="s">
        <v>11360</v>
      </c>
      <c r="S2238">
        <f>IF(SalesData[[#This Row],[Return Status]]="Returned",1,0)</f>
        <v>1</v>
      </c>
      <c r="T2238">
        <v>2793.38</v>
      </c>
      <c r="U2238" s="2">
        <f>EOMONTH(SalesData[[#This Row],[Order Date]],0)</f>
        <v>45016</v>
      </c>
      <c r="V2238" s="9" t="str">
        <f>"Q"&amp;INT((MONTH(SalesData[[#This Row],[Order Date]])+2)/3)&amp;"-"&amp;YEAR(SalesData[[#This Row],[Order Date]])</f>
        <v>Q1-2023</v>
      </c>
    </row>
    <row r="2239" spans="1:22" x14ac:dyDescent="0.35">
      <c r="A2239" t="s">
        <v>2380</v>
      </c>
      <c r="B2239" s="1">
        <v>44993</v>
      </c>
      <c r="C2239" t="s">
        <v>87</v>
      </c>
      <c r="D2239" t="s">
        <v>13</v>
      </c>
      <c r="E2239">
        <v>6242933801</v>
      </c>
      <c r="F2239" t="s">
        <v>170</v>
      </c>
      <c r="G2239" t="s">
        <v>457</v>
      </c>
      <c r="H2239" t="s">
        <v>41</v>
      </c>
      <c r="I2239" t="s">
        <v>31</v>
      </c>
      <c r="J2239" t="s">
        <v>19</v>
      </c>
      <c r="K2239">
        <v>2315.61</v>
      </c>
      <c r="L2239">
        <v>643.34</v>
      </c>
      <c r="M2239" t="s">
        <v>19</v>
      </c>
      <c r="N2239">
        <v>0.27782744071756499</v>
      </c>
      <c r="O2239" t="s">
        <v>11351</v>
      </c>
      <c r="P2239" t="s">
        <v>11354</v>
      </c>
      <c r="R2239" t="s">
        <v>11353</v>
      </c>
      <c r="S2239">
        <f>IF(SalesData[[#This Row],[Return Status]]="Returned",1,0)</f>
        <v>0</v>
      </c>
      <c r="U2239" s="2">
        <f>EOMONTH(SalesData[[#This Row],[Order Date]],0)</f>
        <v>45016</v>
      </c>
      <c r="V2239" s="9" t="str">
        <f>"Q"&amp;INT((MONTH(SalesData[[#This Row],[Order Date]])+2)/3)&amp;"-"&amp;YEAR(SalesData[[#This Row],[Order Date]])</f>
        <v>Q1-2023</v>
      </c>
    </row>
    <row r="2240" spans="1:22" x14ac:dyDescent="0.35">
      <c r="A2240" t="s">
        <v>2381</v>
      </c>
      <c r="B2240" s="1">
        <v>45012</v>
      </c>
      <c r="C2240" t="s">
        <v>21</v>
      </c>
      <c r="D2240" t="s">
        <v>27</v>
      </c>
      <c r="E2240">
        <v>783123315</v>
      </c>
      <c r="F2240" t="s">
        <v>116</v>
      </c>
      <c r="G2240" t="s">
        <v>74</v>
      </c>
      <c r="H2240" t="s">
        <v>11357</v>
      </c>
      <c r="I2240" t="s">
        <v>36</v>
      </c>
      <c r="J2240" t="s">
        <v>61</v>
      </c>
      <c r="K2240">
        <v>4188.3900000000003</v>
      </c>
      <c r="L2240">
        <v>449.89</v>
      </c>
      <c r="M2240" t="s">
        <v>62</v>
      </c>
      <c r="N2240">
        <v>0.107413588514919</v>
      </c>
      <c r="O2240" t="s">
        <v>11351</v>
      </c>
      <c r="P2240" t="s">
        <v>11352</v>
      </c>
      <c r="R2240" t="s">
        <v>11353</v>
      </c>
      <c r="S2240">
        <f>IF(SalesData[[#This Row],[Return Status]]="Returned",1,0)</f>
        <v>0</v>
      </c>
      <c r="T2240">
        <v>2420.2800000000002</v>
      </c>
      <c r="U2240" s="2">
        <f>EOMONTH(SalesData[[#This Row],[Order Date]],0)</f>
        <v>45016</v>
      </c>
      <c r="V2240" s="9" t="str">
        <f>"Q"&amp;INT((MONTH(SalesData[[#This Row],[Order Date]])+2)/3)&amp;"-"&amp;YEAR(SalesData[[#This Row],[Order Date]])</f>
        <v>Q1-2023</v>
      </c>
    </row>
    <row r="2241" spans="1:22" x14ac:dyDescent="0.35">
      <c r="A2241" t="s">
        <v>2382</v>
      </c>
      <c r="B2241" s="1">
        <v>45002</v>
      </c>
      <c r="C2241" t="s">
        <v>21</v>
      </c>
      <c r="D2241" t="s">
        <v>80</v>
      </c>
      <c r="E2241">
        <v>6898239732</v>
      </c>
      <c r="F2241" t="s">
        <v>140</v>
      </c>
      <c r="G2241" t="s">
        <v>141</v>
      </c>
      <c r="H2241" t="s">
        <v>121</v>
      </c>
      <c r="I2241" t="s">
        <v>17</v>
      </c>
      <c r="J2241" t="s">
        <v>19</v>
      </c>
      <c r="K2241">
        <v>1092.93</v>
      </c>
      <c r="L2241">
        <v>138.97</v>
      </c>
      <c r="M2241" t="s">
        <v>19</v>
      </c>
      <c r="N2241">
        <v>0.12715361459562799</v>
      </c>
      <c r="O2241" t="s">
        <v>11351</v>
      </c>
      <c r="P2241" t="s">
        <v>11352</v>
      </c>
      <c r="R2241" t="s">
        <v>11353</v>
      </c>
      <c r="S2241">
        <f>IF(SalesData[[#This Row],[Return Status]]="Returned",1,0)</f>
        <v>0</v>
      </c>
      <c r="T2241">
        <v>2793.38</v>
      </c>
      <c r="U2241" s="2">
        <f>EOMONTH(SalesData[[#This Row],[Order Date]],0)</f>
        <v>45016</v>
      </c>
      <c r="V2241" s="9" t="str">
        <f>"Q"&amp;INT((MONTH(SalesData[[#This Row],[Order Date]])+2)/3)&amp;"-"&amp;YEAR(SalesData[[#This Row],[Order Date]])</f>
        <v>Q1-2023</v>
      </c>
    </row>
    <row r="2242" spans="1:22" x14ac:dyDescent="0.35">
      <c r="A2242" t="s">
        <v>2383</v>
      </c>
      <c r="B2242" s="1">
        <v>44989</v>
      </c>
      <c r="C2242" t="s">
        <v>139</v>
      </c>
      <c r="D2242" t="s">
        <v>27</v>
      </c>
      <c r="E2242">
        <v>2535953019</v>
      </c>
      <c r="F2242" t="s">
        <v>73</v>
      </c>
      <c r="G2242" t="s">
        <v>74</v>
      </c>
      <c r="H2242" t="s">
        <v>75</v>
      </c>
      <c r="I2242" t="s">
        <v>36</v>
      </c>
      <c r="J2242" t="s">
        <v>62</v>
      </c>
      <c r="K2242">
        <v>3962.19</v>
      </c>
      <c r="L2242">
        <v>785.94</v>
      </c>
      <c r="M2242" t="s">
        <v>62</v>
      </c>
      <c r="N2242">
        <v>0.19835999787996</v>
      </c>
      <c r="O2242" t="s">
        <v>11351</v>
      </c>
      <c r="P2242" t="s">
        <v>11352</v>
      </c>
      <c r="R2242" t="s">
        <v>11353</v>
      </c>
      <c r="S2242">
        <f>IF(SalesData[[#This Row],[Return Status]]="Returned",1,0)</f>
        <v>0</v>
      </c>
      <c r="T2242">
        <v>2420.2800000000002</v>
      </c>
      <c r="U2242" s="2">
        <f>EOMONTH(SalesData[[#This Row],[Order Date]],0)</f>
        <v>45016</v>
      </c>
      <c r="V2242" s="9" t="str">
        <f>"Q"&amp;INT((MONTH(SalesData[[#This Row],[Order Date]])+2)/3)&amp;"-"&amp;YEAR(SalesData[[#This Row],[Order Date]])</f>
        <v>Q1-2023</v>
      </c>
    </row>
    <row r="2243" spans="1:22" x14ac:dyDescent="0.35">
      <c r="A2243" t="s">
        <v>2384</v>
      </c>
      <c r="B2243" s="1">
        <v>45014</v>
      </c>
      <c r="C2243" t="s">
        <v>139</v>
      </c>
      <c r="D2243" t="s">
        <v>13</v>
      </c>
      <c r="E2243">
        <v>203887071</v>
      </c>
      <c r="F2243" t="s">
        <v>120</v>
      </c>
      <c r="G2243" t="s">
        <v>141</v>
      </c>
      <c r="H2243" t="s">
        <v>11357</v>
      </c>
      <c r="I2243" t="s">
        <v>17</v>
      </c>
      <c r="J2243" t="s">
        <v>65</v>
      </c>
      <c r="K2243">
        <v>723.13</v>
      </c>
      <c r="L2243">
        <v>200.88</v>
      </c>
      <c r="M2243" t="s">
        <v>65</v>
      </c>
      <c r="N2243">
        <v>0.27779237481503999</v>
      </c>
      <c r="O2243" t="s">
        <v>11355</v>
      </c>
      <c r="P2243" t="s">
        <v>11354</v>
      </c>
      <c r="R2243" t="s">
        <v>11353</v>
      </c>
      <c r="S2243">
        <f>IF(SalesData[[#This Row],[Return Status]]="Returned",1,0)</f>
        <v>0</v>
      </c>
      <c r="T2243">
        <v>2793.38</v>
      </c>
      <c r="U2243" s="2">
        <f>EOMONTH(SalesData[[#This Row],[Order Date]],0)</f>
        <v>45016</v>
      </c>
      <c r="V2243" s="9" t="str">
        <f>"Q"&amp;INT((MONTH(SalesData[[#This Row],[Order Date]])+2)/3)&amp;"-"&amp;YEAR(SalesData[[#This Row],[Order Date]])</f>
        <v>Q1-2023</v>
      </c>
    </row>
    <row r="2244" spans="1:22" x14ac:dyDescent="0.35">
      <c r="A2244" t="s">
        <v>2385</v>
      </c>
      <c r="B2244" s="1">
        <v>45009</v>
      </c>
      <c r="C2244" t="s">
        <v>184</v>
      </c>
      <c r="D2244" t="s">
        <v>46</v>
      </c>
      <c r="E2244">
        <v>8486542556</v>
      </c>
      <c r="F2244" t="s">
        <v>147</v>
      </c>
      <c r="G2244" t="s">
        <v>84</v>
      </c>
      <c r="H2244" t="s">
        <v>85</v>
      </c>
      <c r="I2244" t="s">
        <v>31</v>
      </c>
      <c r="J2244" t="s">
        <v>19</v>
      </c>
      <c r="K2244">
        <v>4037.94</v>
      </c>
      <c r="L2244">
        <v>429.91</v>
      </c>
      <c r="M2244" t="s">
        <v>19</v>
      </c>
      <c r="N2244">
        <v>0.10646765429897399</v>
      </c>
      <c r="O2244" t="s">
        <v>11351</v>
      </c>
      <c r="P2244" t="s">
        <v>11352</v>
      </c>
      <c r="R2244" t="s">
        <v>11353</v>
      </c>
      <c r="S2244">
        <f>IF(SalesData[[#This Row],[Return Status]]="Returned",1,0)</f>
        <v>0</v>
      </c>
      <c r="T2244">
        <v>847.14</v>
      </c>
      <c r="U2244" s="2">
        <f>EOMONTH(SalesData[[#This Row],[Order Date]],0)</f>
        <v>45016</v>
      </c>
      <c r="V2244" s="9" t="str">
        <f>"Q"&amp;INT((MONTH(SalesData[[#This Row],[Order Date]])+2)/3)&amp;"-"&amp;YEAR(SalesData[[#This Row],[Order Date]])</f>
        <v>Q1-2023</v>
      </c>
    </row>
    <row r="2245" spans="1:22" x14ac:dyDescent="0.35">
      <c r="A2245" t="s">
        <v>2386</v>
      </c>
      <c r="B2245" s="1">
        <v>45002</v>
      </c>
      <c r="C2245" t="s">
        <v>113</v>
      </c>
      <c r="D2245" t="s">
        <v>99</v>
      </c>
      <c r="E2245">
        <v>6907064872</v>
      </c>
      <c r="F2245" t="s">
        <v>357</v>
      </c>
      <c r="G2245" t="s">
        <v>164</v>
      </c>
      <c r="H2245" t="s">
        <v>165</v>
      </c>
      <c r="I2245" t="s">
        <v>36</v>
      </c>
      <c r="J2245" t="s">
        <v>42</v>
      </c>
      <c r="K2245">
        <v>4736</v>
      </c>
      <c r="L2245">
        <v>951.14</v>
      </c>
      <c r="M2245" t="s">
        <v>43</v>
      </c>
      <c r="N2245">
        <v>0.20083192567567601</v>
      </c>
      <c r="O2245" t="s">
        <v>11351</v>
      </c>
      <c r="P2245" t="s">
        <v>11354</v>
      </c>
      <c r="R2245" t="s">
        <v>11353</v>
      </c>
      <c r="S2245">
        <f>IF(SalesData[[#This Row],[Return Status]]="Returned",1,0)</f>
        <v>0</v>
      </c>
      <c r="U2245" s="2">
        <f>EOMONTH(SalesData[[#This Row],[Order Date]],0)</f>
        <v>45016</v>
      </c>
      <c r="V2245" s="9" t="str">
        <f>"Q"&amp;INT((MONTH(SalesData[[#This Row],[Order Date]])+2)/3)&amp;"-"&amp;YEAR(SalesData[[#This Row],[Order Date]])</f>
        <v>Q1-2023</v>
      </c>
    </row>
    <row r="2246" spans="1:22" x14ac:dyDescent="0.35">
      <c r="A2246" t="s">
        <v>2387</v>
      </c>
      <c r="B2246" s="1">
        <v>45002</v>
      </c>
      <c r="C2246" t="s">
        <v>113</v>
      </c>
      <c r="D2246" t="s">
        <v>39</v>
      </c>
      <c r="E2246">
        <v>7004830762</v>
      </c>
      <c r="F2246" t="s">
        <v>156</v>
      </c>
      <c r="G2246" t="s">
        <v>84</v>
      </c>
      <c r="H2246" t="s">
        <v>85</v>
      </c>
      <c r="I2246" t="s">
        <v>31</v>
      </c>
      <c r="J2246" t="s">
        <v>18</v>
      </c>
      <c r="K2246">
        <v>2311.0300000000002</v>
      </c>
      <c r="L2246">
        <v>524.70000000000005</v>
      </c>
      <c r="M2246" t="s">
        <v>19</v>
      </c>
      <c r="N2246">
        <v>0.22704162213385401</v>
      </c>
      <c r="O2246" t="s">
        <v>11351</v>
      </c>
      <c r="P2246" t="s">
        <v>11354</v>
      </c>
      <c r="R2246" t="s">
        <v>11353</v>
      </c>
      <c r="S2246">
        <f>IF(SalesData[[#This Row],[Return Status]]="Returned",1,0)</f>
        <v>0</v>
      </c>
      <c r="T2246">
        <v>847.14</v>
      </c>
      <c r="U2246" s="2">
        <f>EOMONTH(SalesData[[#This Row],[Order Date]],0)</f>
        <v>45016</v>
      </c>
      <c r="V2246" s="9" t="str">
        <f>"Q"&amp;INT((MONTH(SalesData[[#This Row],[Order Date]])+2)/3)&amp;"-"&amp;YEAR(SalesData[[#This Row],[Order Date]])</f>
        <v>Q1-2023</v>
      </c>
    </row>
    <row r="2247" spans="1:22" x14ac:dyDescent="0.35">
      <c r="A2247" t="s">
        <v>2388</v>
      </c>
      <c r="B2247" s="1">
        <v>45005</v>
      </c>
      <c r="C2247" t="s">
        <v>26</v>
      </c>
      <c r="D2247" t="s">
        <v>99</v>
      </c>
      <c r="E2247">
        <v>4837323014</v>
      </c>
      <c r="F2247" t="s">
        <v>154</v>
      </c>
      <c r="G2247" t="s">
        <v>29</v>
      </c>
      <c r="H2247" t="s">
        <v>30</v>
      </c>
      <c r="I2247" t="s">
        <v>31</v>
      </c>
      <c r="J2247" t="s">
        <v>43</v>
      </c>
      <c r="K2247">
        <v>1259.8499999999999</v>
      </c>
      <c r="L2247">
        <v>56.91</v>
      </c>
      <c r="M2247" t="s">
        <v>43</v>
      </c>
      <c r="N2247">
        <v>4.5172044290987E-2</v>
      </c>
      <c r="O2247" t="s">
        <v>11351</v>
      </c>
      <c r="P2247" t="s">
        <v>11356</v>
      </c>
      <c r="Q2247" t="s">
        <v>11359</v>
      </c>
      <c r="R2247" t="s">
        <v>11360</v>
      </c>
      <c r="S2247">
        <f>IF(SalesData[[#This Row],[Return Status]]="Returned",1,0)</f>
        <v>1</v>
      </c>
      <c r="T2247">
        <v>2788.38</v>
      </c>
      <c r="U2247" s="2">
        <f>EOMONTH(SalesData[[#This Row],[Order Date]],0)</f>
        <v>45016</v>
      </c>
      <c r="V2247" s="9" t="str">
        <f>"Q"&amp;INT((MONTH(SalesData[[#This Row],[Order Date]])+2)/3)&amp;"-"&amp;YEAR(SalesData[[#This Row],[Order Date]])</f>
        <v>Q1-2023</v>
      </c>
    </row>
    <row r="2248" spans="1:22" x14ac:dyDescent="0.35">
      <c r="A2248" t="s">
        <v>2389</v>
      </c>
      <c r="B2248" s="1">
        <v>45000</v>
      </c>
      <c r="C2248" t="s">
        <v>52</v>
      </c>
      <c r="D2248" t="s">
        <v>39</v>
      </c>
      <c r="E2248">
        <v>1010443305</v>
      </c>
      <c r="F2248" t="s">
        <v>100</v>
      </c>
      <c r="G2248" t="s">
        <v>34</v>
      </c>
      <c r="H2248" t="s">
        <v>35</v>
      </c>
      <c r="I2248" t="s">
        <v>36</v>
      </c>
      <c r="J2248" t="s">
        <v>19</v>
      </c>
      <c r="K2248">
        <v>224.31</v>
      </c>
      <c r="L2248">
        <v>41.85</v>
      </c>
      <c r="M2248" t="s">
        <v>19</v>
      </c>
      <c r="N2248">
        <v>0.18657215460746299</v>
      </c>
      <c r="O2248" t="s">
        <v>11361</v>
      </c>
      <c r="P2248" t="s">
        <v>11352</v>
      </c>
      <c r="R2248" t="s">
        <v>11353</v>
      </c>
      <c r="S2248">
        <f>IF(SalesData[[#This Row],[Return Status]]="Returned",1,0)</f>
        <v>0</v>
      </c>
      <c r="U2248" s="2">
        <f>EOMONTH(SalesData[[#This Row],[Order Date]],0)</f>
        <v>45016</v>
      </c>
      <c r="V2248" s="9" t="str">
        <f>"Q"&amp;INT((MONTH(SalesData[[#This Row],[Order Date]])+2)/3)&amp;"-"&amp;YEAR(SalesData[[#This Row],[Order Date]])</f>
        <v>Q1-2023</v>
      </c>
    </row>
    <row r="2249" spans="1:22" x14ac:dyDescent="0.35">
      <c r="A2249" t="s">
        <v>2390</v>
      </c>
      <c r="B2249" s="1">
        <v>45011</v>
      </c>
      <c r="C2249" t="s">
        <v>97</v>
      </c>
      <c r="D2249" t="s">
        <v>80</v>
      </c>
      <c r="E2249">
        <v>5584225277</v>
      </c>
      <c r="F2249" t="s">
        <v>40</v>
      </c>
      <c r="G2249" t="s">
        <v>69</v>
      </c>
      <c r="H2249" t="s">
        <v>41</v>
      </c>
      <c r="I2249" t="s">
        <v>31</v>
      </c>
      <c r="J2249" t="s">
        <v>62</v>
      </c>
      <c r="K2249">
        <v>1572.36</v>
      </c>
      <c r="L2249">
        <v>107.26</v>
      </c>
      <c r="M2249" t="s">
        <v>62</v>
      </c>
      <c r="N2249">
        <v>6.8215930194103103E-2</v>
      </c>
      <c r="O2249" t="s">
        <v>11351</v>
      </c>
      <c r="P2249" t="s">
        <v>11356</v>
      </c>
      <c r="R2249" t="s">
        <v>11353</v>
      </c>
      <c r="S2249">
        <f>IF(SalesData[[#This Row],[Return Status]]="Returned",1,0)</f>
        <v>0</v>
      </c>
      <c r="T2249">
        <v>2081.52</v>
      </c>
      <c r="U2249" s="2">
        <f>EOMONTH(SalesData[[#This Row],[Order Date]],0)</f>
        <v>45016</v>
      </c>
      <c r="V2249" s="9" t="str">
        <f>"Q"&amp;INT((MONTH(SalesData[[#This Row],[Order Date]])+2)/3)&amp;"-"&amp;YEAR(SalesData[[#This Row],[Order Date]])</f>
        <v>Q1-2023</v>
      </c>
    </row>
    <row r="2250" spans="1:22" x14ac:dyDescent="0.35">
      <c r="A2250" t="s">
        <v>2391</v>
      </c>
      <c r="B2250" s="1">
        <v>44987</v>
      </c>
      <c r="C2250" t="s">
        <v>325</v>
      </c>
      <c r="D2250" t="s">
        <v>80</v>
      </c>
      <c r="E2250">
        <v>7494222166</v>
      </c>
      <c r="F2250" t="s">
        <v>147</v>
      </c>
      <c r="G2250" t="s">
        <v>84</v>
      </c>
      <c r="H2250" t="s">
        <v>85</v>
      </c>
      <c r="I2250" t="s">
        <v>31</v>
      </c>
      <c r="J2250" t="s">
        <v>43</v>
      </c>
      <c r="K2250">
        <v>3053.23</v>
      </c>
      <c r="L2250">
        <v>462.63</v>
      </c>
      <c r="M2250" t="s">
        <v>43</v>
      </c>
      <c r="N2250">
        <v>0.151521503456995</v>
      </c>
      <c r="O2250" t="s">
        <v>11351</v>
      </c>
      <c r="P2250" t="s">
        <v>11352</v>
      </c>
      <c r="R2250" t="s">
        <v>11353</v>
      </c>
      <c r="S2250">
        <f>IF(SalesData[[#This Row],[Return Status]]="Returned",1,0)</f>
        <v>0</v>
      </c>
      <c r="T2250">
        <v>847.14</v>
      </c>
      <c r="U2250" s="2">
        <f>EOMONTH(SalesData[[#This Row],[Order Date]],0)</f>
        <v>45016</v>
      </c>
      <c r="V2250" s="9" t="str">
        <f>"Q"&amp;INT((MONTH(SalesData[[#This Row],[Order Date]])+2)/3)&amp;"-"&amp;YEAR(SalesData[[#This Row],[Order Date]])</f>
        <v>Q1-2023</v>
      </c>
    </row>
    <row r="2251" spans="1:22" x14ac:dyDescent="0.35">
      <c r="A2251" t="s">
        <v>2392</v>
      </c>
      <c r="B2251" s="1">
        <v>44987</v>
      </c>
      <c r="C2251" t="s">
        <v>97</v>
      </c>
      <c r="D2251" t="s">
        <v>39</v>
      </c>
      <c r="E2251">
        <v>7931240493</v>
      </c>
      <c r="F2251" t="s">
        <v>133</v>
      </c>
      <c r="G2251" t="s">
        <v>89</v>
      </c>
      <c r="H2251" t="s">
        <v>90</v>
      </c>
      <c r="I2251" t="s">
        <v>31</v>
      </c>
      <c r="J2251" t="s">
        <v>18</v>
      </c>
      <c r="K2251">
        <v>4973.4799999999996</v>
      </c>
      <c r="L2251">
        <v>1384.45</v>
      </c>
      <c r="M2251" t="s">
        <v>19</v>
      </c>
      <c r="N2251">
        <v>0.27836645568093199</v>
      </c>
      <c r="O2251" t="s">
        <v>11351</v>
      </c>
      <c r="P2251" t="s">
        <v>11354</v>
      </c>
      <c r="R2251" t="s">
        <v>11353</v>
      </c>
      <c r="S2251">
        <f>IF(SalesData[[#This Row],[Return Status]]="Returned",1,0)</f>
        <v>0</v>
      </c>
      <c r="T2251">
        <v>207.68</v>
      </c>
      <c r="U2251" s="2">
        <f>EOMONTH(SalesData[[#This Row],[Order Date]],0)</f>
        <v>45016</v>
      </c>
      <c r="V2251" s="9" t="str">
        <f>"Q"&amp;INT((MONTH(SalesData[[#This Row],[Order Date]])+2)/3)&amp;"-"&amp;YEAR(SalesData[[#This Row],[Order Date]])</f>
        <v>Q1-2023</v>
      </c>
    </row>
    <row r="2252" spans="1:22" x14ac:dyDescent="0.35">
      <c r="A2252" t="s">
        <v>2393</v>
      </c>
      <c r="B2252" s="1">
        <v>44996</v>
      </c>
      <c r="C2252" t="s">
        <v>113</v>
      </c>
      <c r="D2252" t="s">
        <v>39</v>
      </c>
      <c r="E2252">
        <v>6306585827</v>
      </c>
      <c r="F2252" t="s">
        <v>81</v>
      </c>
      <c r="G2252" t="s">
        <v>74</v>
      </c>
      <c r="H2252" t="s">
        <v>75</v>
      </c>
      <c r="I2252" t="s">
        <v>36</v>
      </c>
      <c r="J2252" t="s">
        <v>62</v>
      </c>
      <c r="K2252">
        <v>4285.07</v>
      </c>
      <c r="L2252">
        <v>1179.68</v>
      </c>
      <c r="M2252" t="s">
        <v>62</v>
      </c>
      <c r="N2252">
        <v>0.27530005344136699</v>
      </c>
      <c r="O2252" t="s">
        <v>11351</v>
      </c>
      <c r="P2252" t="s">
        <v>11354</v>
      </c>
      <c r="R2252" t="s">
        <v>11353</v>
      </c>
      <c r="S2252">
        <f>IF(SalesData[[#This Row],[Return Status]]="Returned",1,0)</f>
        <v>0</v>
      </c>
      <c r="T2252">
        <v>2420.2800000000002</v>
      </c>
      <c r="U2252" s="2">
        <f>EOMONTH(SalesData[[#This Row],[Order Date]],0)</f>
        <v>45016</v>
      </c>
      <c r="V2252" s="9" t="str">
        <f>"Q"&amp;INT((MONTH(SalesData[[#This Row],[Order Date]])+2)/3)&amp;"-"&amp;YEAR(SalesData[[#This Row],[Order Date]])</f>
        <v>Q1-2023</v>
      </c>
    </row>
    <row r="2253" spans="1:22" x14ac:dyDescent="0.35">
      <c r="A2253" t="s">
        <v>2394</v>
      </c>
      <c r="B2253" s="1">
        <v>45012</v>
      </c>
      <c r="C2253" t="s">
        <v>113</v>
      </c>
      <c r="D2253" t="s">
        <v>39</v>
      </c>
      <c r="E2253">
        <v>8581442983</v>
      </c>
      <c r="F2253" t="s">
        <v>410</v>
      </c>
      <c r="G2253" t="s">
        <v>1013</v>
      </c>
      <c r="H2253" t="s">
        <v>30</v>
      </c>
      <c r="I2253" t="s">
        <v>31</v>
      </c>
      <c r="J2253" t="s">
        <v>62</v>
      </c>
      <c r="K2253">
        <v>137.44</v>
      </c>
      <c r="L2253">
        <v>18.809999999999999</v>
      </c>
      <c r="M2253" t="s">
        <v>62</v>
      </c>
      <c r="N2253">
        <v>0.13685972060535501</v>
      </c>
      <c r="O2253" t="s">
        <v>11361</v>
      </c>
      <c r="P2253" t="s">
        <v>11352</v>
      </c>
      <c r="R2253" t="s">
        <v>11353</v>
      </c>
      <c r="S2253">
        <f>IF(SalesData[[#This Row],[Return Status]]="Returned",1,0)</f>
        <v>0</v>
      </c>
      <c r="U2253" s="2">
        <f>EOMONTH(SalesData[[#This Row],[Order Date]],0)</f>
        <v>45016</v>
      </c>
      <c r="V2253" s="9" t="str">
        <f>"Q"&amp;INT((MONTH(SalesData[[#This Row],[Order Date]])+2)/3)&amp;"-"&amp;YEAR(SalesData[[#This Row],[Order Date]])</f>
        <v>Q1-2023</v>
      </c>
    </row>
    <row r="2254" spans="1:22" x14ac:dyDescent="0.35">
      <c r="A2254" t="s">
        <v>2395</v>
      </c>
      <c r="B2254" s="1">
        <v>45003</v>
      </c>
      <c r="C2254" t="s">
        <v>144</v>
      </c>
      <c r="D2254" t="s">
        <v>13</v>
      </c>
      <c r="E2254">
        <v>8869611588</v>
      </c>
      <c r="F2254" t="s">
        <v>103</v>
      </c>
      <c r="G2254" t="s">
        <v>23</v>
      </c>
      <c r="H2254" t="s">
        <v>24</v>
      </c>
      <c r="I2254" t="s">
        <v>17</v>
      </c>
      <c r="J2254" t="s">
        <v>43</v>
      </c>
      <c r="K2254">
        <v>4172.68</v>
      </c>
      <c r="L2254">
        <v>792.91</v>
      </c>
      <c r="M2254" t="s">
        <v>43</v>
      </c>
      <c r="N2254">
        <v>0.19002415713642101</v>
      </c>
      <c r="O2254" t="s">
        <v>11351</v>
      </c>
      <c r="P2254" t="s">
        <v>11352</v>
      </c>
      <c r="Q2254" t="s">
        <v>11373</v>
      </c>
      <c r="R2254" t="s">
        <v>11360</v>
      </c>
      <c r="S2254">
        <f>IF(SalesData[[#This Row],[Return Status]]="Returned",1,0)</f>
        <v>1</v>
      </c>
      <c r="T2254">
        <v>2821.33</v>
      </c>
      <c r="U2254" s="2">
        <f>EOMONTH(SalesData[[#This Row],[Order Date]],0)</f>
        <v>45016</v>
      </c>
      <c r="V2254" s="9" t="str">
        <f>"Q"&amp;INT((MONTH(SalesData[[#This Row],[Order Date]])+2)/3)&amp;"-"&amp;YEAR(SalesData[[#This Row],[Order Date]])</f>
        <v>Q1-2023</v>
      </c>
    </row>
    <row r="2255" spans="1:22" x14ac:dyDescent="0.35">
      <c r="A2255" t="s">
        <v>2396</v>
      </c>
      <c r="B2255" s="1">
        <v>44995</v>
      </c>
      <c r="C2255" t="s">
        <v>52</v>
      </c>
      <c r="D2255" t="s">
        <v>80</v>
      </c>
      <c r="E2255">
        <v>2420605116</v>
      </c>
      <c r="F2255" t="s">
        <v>28</v>
      </c>
      <c r="G2255" t="s">
        <v>29</v>
      </c>
      <c r="H2255" t="s">
        <v>30</v>
      </c>
      <c r="I2255" t="s">
        <v>31</v>
      </c>
      <c r="J2255" t="s">
        <v>18</v>
      </c>
      <c r="K2255">
        <v>1681.82</v>
      </c>
      <c r="L2255">
        <v>119.55</v>
      </c>
      <c r="M2255" t="s">
        <v>19</v>
      </c>
      <c r="N2255">
        <v>7.1083706936533E-2</v>
      </c>
      <c r="O2255" t="s">
        <v>11351</v>
      </c>
      <c r="P2255" t="s">
        <v>11356</v>
      </c>
      <c r="R2255" t="s">
        <v>11353</v>
      </c>
      <c r="S2255">
        <f>IF(SalesData[[#This Row],[Return Status]]="Returned",1,0)</f>
        <v>0</v>
      </c>
      <c r="T2255">
        <v>2788.38</v>
      </c>
      <c r="U2255" s="2">
        <f>EOMONTH(SalesData[[#This Row],[Order Date]],0)</f>
        <v>45016</v>
      </c>
      <c r="V2255" s="9" t="str">
        <f>"Q"&amp;INT((MONTH(SalesData[[#This Row],[Order Date]])+2)/3)&amp;"-"&amp;YEAR(SalesData[[#This Row],[Order Date]])</f>
        <v>Q1-2023</v>
      </c>
    </row>
    <row r="2256" spans="1:22" x14ac:dyDescent="0.35">
      <c r="A2256" t="s">
        <v>2397</v>
      </c>
      <c r="B2256" s="1">
        <v>44989</v>
      </c>
      <c r="C2256" t="s">
        <v>124</v>
      </c>
      <c r="D2256" t="s">
        <v>46</v>
      </c>
      <c r="E2256">
        <v>2327107325</v>
      </c>
      <c r="F2256" t="s">
        <v>33</v>
      </c>
      <c r="G2256" t="s">
        <v>34</v>
      </c>
      <c r="H2256" t="s">
        <v>35</v>
      </c>
      <c r="I2256" t="s">
        <v>36</v>
      </c>
      <c r="J2256" t="s">
        <v>65</v>
      </c>
      <c r="K2256">
        <v>1215.6600000000001</v>
      </c>
      <c r="L2256">
        <v>48.2</v>
      </c>
      <c r="M2256" t="s">
        <v>65</v>
      </c>
      <c r="N2256">
        <v>3.9649244032048399E-2</v>
      </c>
      <c r="O2256" t="s">
        <v>11351</v>
      </c>
      <c r="P2256" t="s">
        <v>11356</v>
      </c>
      <c r="R2256" t="s">
        <v>11353</v>
      </c>
      <c r="S2256">
        <f>IF(SalesData[[#This Row],[Return Status]]="Returned",1,0)</f>
        <v>0</v>
      </c>
      <c r="U2256" s="2">
        <f>EOMONTH(SalesData[[#This Row],[Order Date]],0)</f>
        <v>45016</v>
      </c>
      <c r="V2256" s="9" t="str">
        <f>"Q"&amp;INT((MONTH(SalesData[[#This Row],[Order Date]])+2)/3)&amp;"-"&amp;YEAR(SalesData[[#This Row],[Order Date]])</f>
        <v>Q1-2023</v>
      </c>
    </row>
    <row r="2257" spans="1:22" x14ac:dyDescent="0.35">
      <c r="A2257" t="s">
        <v>2398</v>
      </c>
      <c r="B2257" s="1">
        <v>45015</v>
      </c>
      <c r="C2257" t="s">
        <v>144</v>
      </c>
      <c r="D2257" t="s">
        <v>99</v>
      </c>
      <c r="E2257">
        <v>1721046311</v>
      </c>
      <c r="F2257" t="s">
        <v>387</v>
      </c>
      <c r="G2257" t="s">
        <v>538</v>
      </c>
      <c r="H2257" t="s">
        <v>90</v>
      </c>
      <c r="I2257" t="s">
        <v>31</v>
      </c>
      <c r="J2257" t="s">
        <v>42</v>
      </c>
      <c r="K2257">
        <v>2840.45</v>
      </c>
      <c r="L2257">
        <v>464.79</v>
      </c>
      <c r="M2257" t="s">
        <v>43</v>
      </c>
      <c r="N2257">
        <v>0.16363252301571901</v>
      </c>
      <c r="O2257" t="s">
        <v>11351</v>
      </c>
      <c r="P2257" t="s">
        <v>11352</v>
      </c>
      <c r="R2257" t="s">
        <v>11353</v>
      </c>
      <c r="S2257">
        <f>IF(SalesData[[#This Row],[Return Status]]="Returned",1,0)</f>
        <v>0</v>
      </c>
      <c r="U2257" s="2">
        <f>EOMONTH(SalesData[[#This Row],[Order Date]],0)</f>
        <v>45016</v>
      </c>
      <c r="V2257" s="9" t="str">
        <f>"Q"&amp;INT((MONTH(SalesData[[#This Row],[Order Date]])+2)/3)&amp;"-"&amp;YEAR(SalesData[[#This Row],[Order Date]])</f>
        <v>Q1-2023</v>
      </c>
    </row>
    <row r="2258" spans="1:22" x14ac:dyDescent="0.35">
      <c r="A2258" t="s">
        <v>2399</v>
      </c>
      <c r="B2258" s="1">
        <v>45001</v>
      </c>
      <c r="C2258" t="s">
        <v>162</v>
      </c>
      <c r="D2258" t="s">
        <v>13</v>
      </c>
      <c r="E2258">
        <v>3125470997</v>
      </c>
      <c r="F2258" t="s">
        <v>152</v>
      </c>
      <c r="G2258" t="s">
        <v>23</v>
      </c>
      <c r="H2258" t="s">
        <v>24</v>
      </c>
      <c r="I2258" t="s">
        <v>17</v>
      </c>
      <c r="J2258" t="s">
        <v>62</v>
      </c>
      <c r="K2258">
        <v>4663.3599999999997</v>
      </c>
      <c r="L2258">
        <v>490.31</v>
      </c>
      <c r="M2258" t="s">
        <v>62</v>
      </c>
      <c r="N2258">
        <v>0.105140928429287</v>
      </c>
      <c r="O2258" t="s">
        <v>11351</v>
      </c>
      <c r="P2258" t="s">
        <v>11352</v>
      </c>
      <c r="R2258" t="s">
        <v>11353</v>
      </c>
      <c r="S2258">
        <f>IF(SalesData[[#This Row],[Return Status]]="Returned",1,0)</f>
        <v>0</v>
      </c>
      <c r="T2258">
        <v>2821.33</v>
      </c>
      <c r="U2258" s="2">
        <f>EOMONTH(SalesData[[#This Row],[Order Date]],0)</f>
        <v>45016</v>
      </c>
      <c r="V2258" s="9" t="str">
        <f>"Q"&amp;INT((MONTH(SalesData[[#This Row],[Order Date]])+2)/3)&amp;"-"&amp;YEAR(SalesData[[#This Row],[Order Date]])</f>
        <v>Q1-2023</v>
      </c>
    </row>
    <row r="2259" spans="1:22" x14ac:dyDescent="0.35">
      <c r="A2259" t="s">
        <v>2400</v>
      </c>
      <c r="B2259" s="1">
        <v>44998</v>
      </c>
      <c r="C2259" t="s">
        <v>87</v>
      </c>
      <c r="D2259" t="s">
        <v>72</v>
      </c>
      <c r="E2259">
        <v>3681314539</v>
      </c>
      <c r="F2259" t="s">
        <v>170</v>
      </c>
      <c r="G2259" t="s">
        <v>69</v>
      </c>
      <c r="H2259" t="s">
        <v>41</v>
      </c>
      <c r="I2259" t="s">
        <v>31</v>
      </c>
      <c r="J2259" t="s">
        <v>42</v>
      </c>
      <c r="K2259">
        <v>3827.21</v>
      </c>
      <c r="L2259">
        <v>993.38</v>
      </c>
      <c r="M2259" t="s">
        <v>43</v>
      </c>
      <c r="N2259">
        <v>0.25955722314688801</v>
      </c>
      <c r="O2259" t="s">
        <v>11351</v>
      </c>
      <c r="P2259" t="s">
        <v>11354</v>
      </c>
      <c r="R2259" t="s">
        <v>11353</v>
      </c>
      <c r="S2259">
        <f>IF(SalesData[[#This Row],[Return Status]]="Returned",1,0)</f>
        <v>0</v>
      </c>
      <c r="T2259">
        <v>2081.52</v>
      </c>
      <c r="U2259" s="2">
        <f>EOMONTH(SalesData[[#This Row],[Order Date]],0)</f>
        <v>45016</v>
      </c>
      <c r="V2259" s="9" t="str">
        <f>"Q"&amp;INT((MONTH(SalesData[[#This Row],[Order Date]])+2)/3)&amp;"-"&amp;YEAR(SalesData[[#This Row],[Order Date]])</f>
        <v>Q1-2023</v>
      </c>
    </row>
    <row r="2260" spans="1:22" x14ac:dyDescent="0.35">
      <c r="A2260" t="s">
        <v>2401</v>
      </c>
      <c r="B2260" s="1">
        <v>45011</v>
      </c>
      <c r="C2260" t="s">
        <v>71</v>
      </c>
      <c r="D2260" t="s">
        <v>39</v>
      </c>
      <c r="E2260">
        <v>7602180667</v>
      </c>
      <c r="F2260" t="s">
        <v>147</v>
      </c>
      <c r="G2260" t="s">
        <v>84</v>
      </c>
      <c r="H2260" t="s">
        <v>85</v>
      </c>
      <c r="I2260" t="s">
        <v>31</v>
      </c>
      <c r="J2260" t="s">
        <v>65</v>
      </c>
      <c r="K2260">
        <v>1287.0899999999999</v>
      </c>
      <c r="L2260">
        <v>132.79</v>
      </c>
      <c r="M2260" t="s">
        <v>65</v>
      </c>
      <c r="N2260">
        <v>0.103170718442378</v>
      </c>
      <c r="O2260" t="s">
        <v>11351</v>
      </c>
      <c r="P2260" t="s">
        <v>11352</v>
      </c>
      <c r="R2260" t="s">
        <v>11353</v>
      </c>
      <c r="S2260">
        <f>IF(SalesData[[#This Row],[Return Status]]="Returned",1,0)</f>
        <v>0</v>
      </c>
      <c r="T2260">
        <v>847.14</v>
      </c>
      <c r="U2260" s="2">
        <f>EOMONTH(SalesData[[#This Row],[Order Date]],0)</f>
        <v>45016</v>
      </c>
      <c r="V2260" s="9" t="str">
        <f>"Q"&amp;INT((MONTH(SalesData[[#This Row],[Order Date]])+2)/3)&amp;"-"&amp;YEAR(SalesData[[#This Row],[Order Date]])</f>
        <v>Q1-2023</v>
      </c>
    </row>
    <row r="2261" spans="1:22" x14ac:dyDescent="0.35">
      <c r="A2261" t="s">
        <v>2402</v>
      </c>
      <c r="B2261" s="1">
        <v>44987</v>
      </c>
      <c r="C2261" t="s">
        <v>184</v>
      </c>
      <c r="D2261" t="s">
        <v>46</v>
      </c>
      <c r="E2261">
        <v>8306344371</v>
      </c>
      <c r="F2261" t="s">
        <v>147</v>
      </c>
      <c r="G2261" t="s">
        <v>84</v>
      </c>
      <c r="H2261" t="s">
        <v>85</v>
      </c>
      <c r="I2261" t="s">
        <v>31</v>
      </c>
      <c r="J2261" t="s">
        <v>18</v>
      </c>
      <c r="K2261">
        <v>4987.74</v>
      </c>
      <c r="L2261">
        <v>399.17</v>
      </c>
      <c r="M2261" t="s">
        <v>19</v>
      </c>
      <c r="N2261">
        <v>8.0030234134096795E-2</v>
      </c>
      <c r="O2261" t="s">
        <v>11351</v>
      </c>
      <c r="P2261" t="s">
        <v>11356</v>
      </c>
      <c r="R2261" t="s">
        <v>11353</v>
      </c>
      <c r="S2261">
        <f>IF(SalesData[[#This Row],[Return Status]]="Returned",1,0)</f>
        <v>0</v>
      </c>
      <c r="T2261">
        <v>847.14</v>
      </c>
      <c r="U2261" s="2">
        <f>EOMONTH(SalesData[[#This Row],[Order Date]],0)</f>
        <v>45016</v>
      </c>
      <c r="V2261" s="9" t="str">
        <f>"Q"&amp;INT((MONTH(SalesData[[#This Row],[Order Date]])+2)/3)&amp;"-"&amp;YEAR(SalesData[[#This Row],[Order Date]])</f>
        <v>Q1-2023</v>
      </c>
    </row>
    <row r="2262" spans="1:22" x14ac:dyDescent="0.35">
      <c r="A2262" t="s">
        <v>2403</v>
      </c>
      <c r="B2262" s="1">
        <v>45002</v>
      </c>
      <c r="C2262" t="s">
        <v>92</v>
      </c>
      <c r="D2262" t="s">
        <v>72</v>
      </c>
      <c r="E2262">
        <v>8689832253</v>
      </c>
      <c r="F2262" t="s">
        <v>159</v>
      </c>
      <c r="G2262" t="s">
        <v>84</v>
      </c>
      <c r="H2262" t="s">
        <v>11357</v>
      </c>
      <c r="I2262" t="s">
        <v>31</v>
      </c>
      <c r="J2262" t="s">
        <v>65</v>
      </c>
      <c r="K2262">
        <v>1322.56</v>
      </c>
      <c r="L2262">
        <v>180.92</v>
      </c>
      <c r="M2262" t="s">
        <v>65</v>
      </c>
      <c r="N2262">
        <v>0.13679530607307</v>
      </c>
      <c r="O2262" t="s">
        <v>11351</v>
      </c>
      <c r="P2262" t="s">
        <v>11352</v>
      </c>
      <c r="R2262" t="s">
        <v>11353</v>
      </c>
      <c r="S2262">
        <f>IF(SalesData[[#This Row],[Return Status]]="Returned",1,0)</f>
        <v>0</v>
      </c>
      <c r="T2262">
        <v>847.14</v>
      </c>
      <c r="U2262" s="2">
        <f>EOMONTH(SalesData[[#This Row],[Order Date]],0)</f>
        <v>45016</v>
      </c>
      <c r="V2262" s="9" t="str">
        <f>"Q"&amp;INT((MONTH(SalesData[[#This Row],[Order Date]])+2)/3)&amp;"-"&amp;YEAR(SalesData[[#This Row],[Order Date]])</f>
        <v>Q1-2023</v>
      </c>
    </row>
    <row r="2263" spans="1:22" x14ac:dyDescent="0.35">
      <c r="A2263" t="s">
        <v>2404</v>
      </c>
      <c r="B2263" s="1">
        <v>44998</v>
      </c>
      <c r="C2263" t="s">
        <v>26</v>
      </c>
      <c r="D2263" t="s">
        <v>46</v>
      </c>
      <c r="E2263">
        <v>5877522212</v>
      </c>
      <c r="F2263" t="s">
        <v>312</v>
      </c>
      <c r="G2263" t="s">
        <v>236</v>
      </c>
      <c r="H2263" t="s">
        <v>121</v>
      </c>
      <c r="I2263" t="s">
        <v>17</v>
      </c>
      <c r="J2263" t="s">
        <v>19</v>
      </c>
      <c r="K2263">
        <v>1089.69</v>
      </c>
      <c r="L2263">
        <v>318.27999999999997</v>
      </c>
      <c r="M2263" t="s">
        <v>19</v>
      </c>
      <c r="N2263">
        <v>0.292083069496829</v>
      </c>
      <c r="O2263" t="s">
        <v>11351</v>
      </c>
      <c r="P2263" t="s">
        <v>11354</v>
      </c>
      <c r="R2263" t="s">
        <v>11353</v>
      </c>
      <c r="S2263">
        <f>IF(SalesData[[#This Row],[Return Status]]="Returned",1,0)</f>
        <v>0</v>
      </c>
      <c r="U2263" s="2">
        <f>EOMONTH(SalesData[[#This Row],[Order Date]],0)</f>
        <v>45016</v>
      </c>
      <c r="V2263" s="9" t="str">
        <f>"Q"&amp;INT((MONTH(SalesData[[#This Row],[Order Date]])+2)/3)&amp;"-"&amp;YEAR(SalesData[[#This Row],[Order Date]])</f>
        <v>Q1-2023</v>
      </c>
    </row>
    <row r="2264" spans="1:22" x14ac:dyDescent="0.35">
      <c r="A2264" t="s">
        <v>2405</v>
      </c>
      <c r="B2264" s="1">
        <v>44995</v>
      </c>
      <c r="C2264" t="s">
        <v>77</v>
      </c>
      <c r="D2264" t="s">
        <v>27</v>
      </c>
      <c r="E2264">
        <v>3500215638</v>
      </c>
      <c r="F2264" t="s">
        <v>28</v>
      </c>
      <c r="G2264" t="s">
        <v>29</v>
      </c>
      <c r="H2264" t="s">
        <v>30</v>
      </c>
      <c r="I2264" t="s">
        <v>31</v>
      </c>
      <c r="J2264" t="s">
        <v>19</v>
      </c>
      <c r="K2264">
        <v>2047.35</v>
      </c>
      <c r="L2264">
        <v>248.72</v>
      </c>
      <c r="M2264" t="s">
        <v>19</v>
      </c>
      <c r="N2264">
        <v>0.12148386939214099</v>
      </c>
      <c r="O2264" t="s">
        <v>11351</v>
      </c>
      <c r="P2264" t="s">
        <v>11352</v>
      </c>
      <c r="R2264" t="s">
        <v>11353</v>
      </c>
      <c r="S2264">
        <f>IF(SalesData[[#This Row],[Return Status]]="Returned",1,0)</f>
        <v>0</v>
      </c>
      <c r="T2264">
        <v>2788.38</v>
      </c>
      <c r="U2264" s="2">
        <f>EOMONTH(SalesData[[#This Row],[Order Date]],0)</f>
        <v>45016</v>
      </c>
      <c r="V2264" s="9" t="str">
        <f>"Q"&amp;INT((MONTH(SalesData[[#This Row],[Order Date]])+2)/3)&amp;"-"&amp;YEAR(SalesData[[#This Row],[Order Date]])</f>
        <v>Q1-2023</v>
      </c>
    </row>
    <row r="2265" spans="1:22" x14ac:dyDescent="0.35">
      <c r="A2265" t="s">
        <v>2406</v>
      </c>
      <c r="B2265" s="1">
        <v>45015</v>
      </c>
      <c r="C2265" t="s">
        <v>67</v>
      </c>
      <c r="D2265" t="s">
        <v>13</v>
      </c>
      <c r="E2265">
        <v>3445532967</v>
      </c>
      <c r="F2265" t="s">
        <v>292</v>
      </c>
      <c r="G2265" t="s">
        <v>69</v>
      </c>
      <c r="H2265" t="s">
        <v>41</v>
      </c>
      <c r="I2265" t="s">
        <v>31</v>
      </c>
      <c r="J2265" t="s">
        <v>42</v>
      </c>
      <c r="K2265">
        <v>2717.29</v>
      </c>
      <c r="L2265">
        <v>146.63</v>
      </c>
      <c r="M2265" t="s">
        <v>43</v>
      </c>
      <c r="N2265">
        <v>5.3961851697831298E-2</v>
      </c>
      <c r="O2265" t="s">
        <v>11351</v>
      </c>
      <c r="P2265" t="s">
        <v>11356</v>
      </c>
      <c r="R2265" t="s">
        <v>11353</v>
      </c>
      <c r="S2265">
        <f>IF(SalesData[[#This Row],[Return Status]]="Returned",1,0)</f>
        <v>0</v>
      </c>
      <c r="T2265">
        <v>2081.52</v>
      </c>
      <c r="U2265" s="2">
        <f>EOMONTH(SalesData[[#This Row],[Order Date]],0)</f>
        <v>45016</v>
      </c>
      <c r="V2265" s="9" t="str">
        <f>"Q"&amp;INT((MONTH(SalesData[[#This Row],[Order Date]])+2)/3)&amp;"-"&amp;YEAR(SalesData[[#This Row],[Order Date]])</f>
        <v>Q1-2023</v>
      </c>
    </row>
    <row r="2266" spans="1:22" x14ac:dyDescent="0.35">
      <c r="A2266" t="s">
        <v>2407</v>
      </c>
      <c r="B2266" s="1">
        <v>45005</v>
      </c>
      <c r="C2266" t="s">
        <v>188</v>
      </c>
      <c r="D2266" t="s">
        <v>72</v>
      </c>
      <c r="E2266">
        <v>2809115416</v>
      </c>
      <c r="F2266" t="s">
        <v>116</v>
      </c>
      <c r="G2266" t="s">
        <v>74</v>
      </c>
      <c r="H2266" t="s">
        <v>75</v>
      </c>
      <c r="I2266" t="s">
        <v>36</v>
      </c>
      <c r="J2266" t="s">
        <v>19</v>
      </c>
      <c r="K2266">
        <v>3785.75</v>
      </c>
      <c r="L2266">
        <v>805.94</v>
      </c>
      <c r="M2266" t="s">
        <v>19</v>
      </c>
      <c r="N2266">
        <v>0.212887802945255</v>
      </c>
      <c r="O2266" t="s">
        <v>11351</v>
      </c>
      <c r="P2266" t="s">
        <v>11354</v>
      </c>
      <c r="R2266" t="s">
        <v>11353</v>
      </c>
      <c r="S2266">
        <f>IF(SalesData[[#This Row],[Return Status]]="Returned",1,0)</f>
        <v>0</v>
      </c>
      <c r="T2266">
        <v>2420.2800000000002</v>
      </c>
      <c r="U2266" s="2">
        <f>EOMONTH(SalesData[[#This Row],[Order Date]],0)</f>
        <v>45016</v>
      </c>
      <c r="V2266" s="9" t="str">
        <f>"Q"&amp;INT((MONTH(SalesData[[#This Row],[Order Date]])+2)/3)&amp;"-"&amp;YEAR(SalesData[[#This Row],[Order Date]])</f>
        <v>Q1-2023</v>
      </c>
    </row>
    <row r="2267" spans="1:22" x14ac:dyDescent="0.35">
      <c r="A2267" t="s">
        <v>2408</v>
      </c>
      <c r="B2267" s="1">
        <v>44989</v>
      </c>
      <c r="C2267" t="s">
        <v>97</v>
      </c>
      <c r="D2267" t="s">
        <v>80</v>
      </c>
      <c r="E2267">
        <v>5476512674</v>
      </c>
      <c r="F2267" t="s">
        <v>68</v>
      </c>
      <c r="G2267" t="s">
        <v>69</v>
      </c>
      <c r="H2267" t="s">
        <v>41</v>
      </c>
      <c r="I2267" t="s">
        <v>31</v>
      </c>
      <c r="J2267" t="s">
        <v>65</v>
      </c>
      <c r="K2267">
        <v>1017.52</v>
      </c>
      <c r="L2267">
        <v>98.73</v>
      </c>
      <c r="M2267" t="s">
        <v>65</v>
      </c>
      <c r="N2267">
        <v>9.7030033807689306E-2</v>
      </c>
      <c r="O2267" t="s">
        <v>11351</v>
      </c>
      <c r="P2267" t="s">
        <v>11356</v>
      </c>
      <c r="R2267" t="s">
        <v>11353</v>
      </c>
      <c r="S2267">
        <f>IF(SalesData[[#This Row],[Return Status]]="Returned",1,0)</f>
        <v>0</v>
      </c>
      <c r="T2267">
        <v>2081.52</v>
      </c>
      <c r="U2267" s="2">
        <f>EOMONTH(SalesData[[#This Row],[Order Date]],0)</f>
        <v>45016</v>
      </c>
      <c r="V2267" s="9" t="str">
        <f>"Q"&amp;INT((MONTH(SalesData[[#This Row],[Order Date]])+2)/3)&amp;"-"&amp;YEAR(SalesData[[#This Row],[Order Date]])</f>
        <v>Q1-2023</v>
      </c>
    </row>
    <row r="2268" spans="1:22" x14ac:dyDescent="0.35">
      <c r="A2268" t="s">
        <v>2409</v>
      </c>
      <c r="B2268" s="1">
        <v>44996</v>
      </c>
      <c r="C2268" t="s">
        <v>106</v>
      </c>
      <c r="D2268" t="s">
        <v>27</v>
      </c>
      <c r="E2268">
        <v>8223094760</v>
      </c>
      <c r="F2268" t="s">
        <v>40</v>
      </c>
      <c r="G2268" t="s">
        <v>69</v>
      </c>
      <c r="H2268" t="s">
        <v>41</v>
      </c>
      <c r="I2268" t="s">
        <v>31</v>
      </c>
      <c r="J2268" t="s">
        <v>65</v>
      </c>
      <c r="K2268">
        <v>3356.59</v>
      </c>
      <c r="L2268">
        <v>492.89</v>
      </c>
      <c r="M2268" t="s">
        <v>65</v>
      </c>
      <c r="N2268">
        <v>0.14684248001692199</v>
      </c>
      <c r="O2268" t="s">
        <v>11351</v>
      </c>
      <c r="P2268" t="s">
        <v>11352</v>
      </c>
      <c r="R2268" t="s">
        <v>11353</v>
      </c>
      <c r="S2268">
        <f>IF(SalesData[[#This Row],[Return Status]]="Returned",1,0)</f>
        <v>0</v>
      </c>
      <c r="T2268">
        <v>2081.52</v>
      </c>
      <c r="U2268" s="2">
        <f>EOMONTH(SalesData[[#This Row],[Order Date]],0)</f>
        <v>45016</v>
      </c>
      <c r="V2268" s="9" t="str">
        <f>"Q"&amp;INT((MONTH(SalesData[[#This Row],[Order Date]])+2)/3)&amp;"-"&amp;YEAR(SalesData[[#This Row],[Order Date]])</f>
        <v>Q1-2023</v>
      </c>
    </row>
    <row r="2269" spans="1:22" x14ac:dyDescent="0.35">
      <c r="A2269" t="s">
        <v>2410</v>
      </c>
      <c r="B2269" s="1">
        <v>44996</v>
      </c>
      <c r="C2269" t="s">
        <v>144</v>
      </c>
      <c r="D2269" t="s">
        <v>39</v>
      </c>
      <c r="E2269">
        <v>9693892529</v>
      </c>
      <c r="F2269" t="s">
        <v>168</v>
      </c>
      <c r="G2269" t="s">
        <v>54</v>
      </c>
      <c r="H2269" t="s">
        <v>55</v>
      </c>
      <c r="I2269" t="s">
        <v>31</v>
      </c>
      <c r="J2269" t="s">
        <v>19</v>
      </c>
      <c r="K2269">
        <v>3772.63</v>
      </c>
      <c r="L2269">
        <v>764.25</v>
      </c>
      <c r="M2269" t="s">
        <v>19</v>
      </c>
      <c r="N2269">
        <v>0.20257751223947201</v>
      </c>
      <c r="O2269" t="s">
        <v>11351</v>
      </c>
      <c r="P2269" t="s">
        <v>11354</v>
      </c>
      <c r="R2269" t="s">
        <v>11353</v>
      </c>
      <c r="S2269">
        <f>IF(SalesData[[#This Row],[Return Status]]="Returned",1,0)</f>
        <v>0</v>
      </c>
      <c r="U2269" s="2">
        <f>EOMONTH(SalesData[[#This Row],[Order Date]],0)</f>
        <v>45016</v>
      </c>
      <c r="V2269" s="9" t="str">
        <f>"Q"&amp;INT((MONTH(SalesData[[#This Row],[Order Date]])+2)/3)&amp;"-"&amp;YEAR(SalesData[[#This Row],[Order Date]])</f>
        <v>Q1-2023</v>
      </c>
    </row>
    <row r="2270" spans="1:22" x14ac:dyDescent="0.35">
      <c r="A2270" t="s">
        <v>2411</v>
      </c>
      <c r="B2270" s="1">
        <v>45011</v>
      </c>
      <c r="C2270" t="s">
        <v>87</v>
      </c>
      <c r="D2270" t="s">
        <v>80</v>
      </c>
      <c r="E2270">
        <v>7447868732</v>
      </c>
      <c r="F2270" t="s">
        <v>103</v>
      </c>
      <c r="G2270" t="s">
        <v>23</v>
      </c>
      <c r="H2270" t="s">
        <v>24</v>
      </c>
      <c r="I2270" t="s">
        <v>17</v>
      </c>
      <c r="J2270" t="s">
        <v>18</v>
      </c>
      <c r="K2270">
        <v>3093.36</v>
      </c>
      <c r="L2270">
        <v>302.45</v>
      </c>
      <c r="M2270" t="s">
        <v>19</v>
      </c>
      <c r="N2270">
        <v>9.7773941603951697E-2</v>
      </c>
      <c r="O2270" t="s">
        <v>11351</v>
      </c>
      <c r="P2270" t="s">
        <v>11356</v>
      </c>
      <c r="R2270" t="s">
        <v>11353</v>
      </c>
      <c r="S2270">
        <f>IF(SalesData[[#This Row],[Return Status]]="Returned",1,0)</f>
        <v>0</v>
      </c>
      <c r="T2270">
        <v>2821.33</v>
      </c>
      <c r="U2270" s="2">
        <f>EOMONTH(SalesData[[#This Row],[Order Date]],0)</f>
        <v>45016</v>
      </c>
      <c r="V2270" s="9" t="str">
        <f>"Q"&amp;INT((MONTH(SalesData[[#This Row],[Order Date]])+2)/3)&amp;"-"&amp;YEAR(SalesData[[#This Row],[Order Date]])</f>
        <v>Q1-2023</v>
      </c>
    </row>
    <row r="2271" spans="1:22" x14ac:dyDescent="0.35">
      <c r="A2271" t="s">
        <v>2412</v>
      </c>
      <c r="B2271" s="1">
        <v>45005</v>
      </c>
      <c r="C2271" t="s">
        <v>113</v>
      </c>
      <c r="D2271" t="s">
        <v>46</v>
      </c>
      <c r="E2271">
        <v>1539874054</v>
      </c>
      <c r="F2271" t="s">
        <v>100</v>
      </c>
      <c r="G2271" t="s">
        <v>34</v>
      </c>
      <c r="H2271" t="s">
        <v>35</v>
      </c>
      <c r="I2271" t="s">
        <v>36</v>
      </c>
      <c r="J2271" t="s">
        <v>42</v>
      </c>
      <c r="K2271">
        <v>3594.6</v>
      </c>
      <c r="L2271">
        <v>785.54</v>
      </c>
      <c r="M2271" t="s">
        <v>43</v>
      </c>
      <c r="N2271">
        <v>0.21853335558893899</v>
      </c>
      <c r="O2271" t="s">
        <v>11351</v>
      </c>
      <c r="P2271" t="s">
        <v>11354</v>
      </c>
      <c r="R2271" t="s">
        <v>11353</v>
      </c>
      <c r="S2271">
        <f>IF(SalesData[[#This Row],[Return Status]]="Returned",1,0)</f>
        <v>0</v>
      </c>
      <c r="U2271" s="2">
        <f>EOMONTH(SalesData[[#This Row],[Order Date]],0)</f>
        <v>45016</v>
      </c>
      <c r="V2271" s="9" t="str">
        <f>"Q"&amp;INT((MONTH(SalesData[[#This Row],[Order Date]])+2)/3)&amp;"-"&amp;YEAR(SalesData[[#This Row],[Order Date]])</f>
        <v>Q1-2023</v>
      </c>
    </row>
    <row r="2272" spans="1:22" x14ac:dyDescent="0.35">
      <c r="A2272" t="s">
        <v>2413</v>
      </c>
      <c r="B2272" s="1">
        <v>44991</v>
      </c>
      <c r="C2272" t="s">
        <v>162</v>
      </c>
      <c r="D2272" t="s">
        <v>72</v>
      </c>
      <c r="E2272">
        <v>2274045122</v>
      </c>
      <c r="F2272" t="s">
        <v>78</v>
      </c>
      <c r="G2272" t="s">
        <v>15</v>
      </c>
      <c r="H2272" t="s">
        <v>11357</v>
      </c>
      <c r="I2272" t="s">
        <v>17</v>
      </c>
      <c r="J2272" t="s">
        <v>62</v>
      </c>
      <c r="K2272">
        <v>3255.75</v>
      </c>
      <c r="L2272">
        <v>124</v>
      </c>
      <c r="M2272" t="s">
        <v>62</v>
      </c>
      <c r="N2272">
        <v>3.8086462412654502E-2</v>
      </c>
      <c r="O2272" t="s">
        <v>11351</v>
      </c>
      <c r="P2272" t="s">
        <v>11356</v>
      </c>
      <c r="Q2272" t="s">
        <v>11366</v>
      </c>
      <c r="R2272" t="s">
        <v>11360</v>
      </c>
      <c r="S2272">
        <f>IF(SalesData[[#This Row],[Return Status]]="Returned",1,0)</f>
        <v>1</v>
      </c>
      <c r="T2272">
        <v>2085.91</v>
      </c>
      <c r="U2272" s="2">
        <f>EOMONTH(SalesData[[#This Row],[Order Date]],0)</f>
        <v>45016</v>
      </c>
      <c r="V2272" s="9" t="str">
        <f>"Q"&amp;INT((MONTH(SalesData[[#This Row],[Order Date]])+2)/3)&amp;"-"&amp;YEAR(SalesData[[#This Row],[Order Date]])</f>
        <v>Q1-2023</v>
      </c>
    </row>
    <row r="2273" spans="1:22" x14ac:dyDescent="0.35">
      <c r="A2273" t="s">
        <v>2414</v>
      </c>
      <c r="B2273" s="1">
        <v>45007</v>
      </c>
      <c r="C2273" t="s">
        <v>106</v>
      </c>
      <c r="D2273" t="s">
        <v>13</v>
      </c>
      <c r="E2273">
        <v>49246012</v>
      </c>
      <c r="F2273" t="s">
        <v>81</v>
      </c>
      <c r="G2273" t="s">
        <v>74</v>
      </c>
      <c r="H2273" t="s">
        <v>11357</v>
      </c>
      <c r="I2273" t="s">
        <v>36</v>
      </c>
      <c r="J2273" t="s">
        <v>19</v>
      </c>
      <c r="K2273">
        <v>4507.45</v>
      </c>
      <c r="L2273">
        <v>622.45000000000005</v>
      </c>
      <c r="M2273" t="s">
        <v>19</v>
      </c>
      <c r="N2273">
        <v>0.13809360059457099</v>
      </c>
      <c r="O2273" t="s">
        <v>11351</v>
      </c>
      <c r="P2273" t="s">
        <v>11352</v>
      </c>
      <c r="R2273" t="s">
        <v>11353</v>
      </c>
      <c r="S2273">
        <f>IF(SalesData[[#This Row],[Return Status]]="Returned",1,0)</f>
        <v>0</v>
      </c>
      <c r="T2273">
        <v>2420.2800000000002</v>
      </c>
      <c r="U2273" s="2">
        <f>EOMONTH(SalesData[[#This Row],[Order Date]],0)</f>
        <v>45016</v>
      </c>
      <c r="V2273" s="9" t="str">
        <f>"Q"&amp;INT((MONTH(SalesData[[#This Row],[Order Date]])+2)/3)&amp;"-"&amp;YEAR(SalesData[[#This Row],[Order Date]])</f>
        <v>Q1-2023</v>
      </c>
    </row>
    <row r="2274" spans="1:22" x14ac:dyDescent="0.35">
      <c r="A2274" t="s">
        <v>2415</v>
      </c>
      <c r="B2274" s="1">
        <v>45010</v>
      </c>
      <c r="C2274" t="s">
        <v>176</v>
      </c>
      <c r="D2274" t="s">
        <v>72</v>
      </c>
      <c r="E2274">
        <v>2957903540</v>
      </c>
      <c r="F2274" t="s">
        <v>156</v>
      </c>
      <c r="G2274" t="s">
        <v>84</v>
      </c>
      <c r="H2274" t="s">
        <v>85</v>
      </c>
      <c r="I2274" t="s">
        <v>31</v>
      </c>
      <c r="J2274" t="s">
        <v>65</v>
      </c>
      <c r="K2274">
        <v>4264.26</v>
      </c>
      <c r="L2274">
        <v>782.46</v>
      </c>
      <c r="M2274" t="s">
        <v>65</v>
      </c>
      <c r="N2274">
        <v>0.18349256377425399</v>
      </c>
      <c r="O2274" t="s">
        <v>11351</v>
      </c>
      <c r="P2274" t="s">
        <v>11352</v>
      </c>
      <c r="R2274" t="s">
        <v>11353</v>
      </c>
      <c r="S2274">
        <f>IF(SalesData[[#This Row],[Return Status]]="Returned",1,0)</f>
        <v>0</v>
      </c>
      <c r="T2274">
        <v>847.14</v>
      </c>
      <c r="U2274" s="2">
        <f>EOMONTH(SalesData[[#This Row],[Order Date]],0)</f>
        <v>45016</v>
      </c>
      <c r="V2274" s="9" t="str">
        <f>"Q"&amp;INT((MONTH(SalesData[[#This Row],[Order Date]])+2)/3)&amp;"-"&amp;YEAR(SalesData[[#This Row],[Order Date]])</f>
        <v>Q1-2023</v>
      </c>
    </row>
    <row r="2275" spans="1:22" x14ac:dyDescent="0.35">
      <c r="A2275" t="s">
        <v>2416</v>
      </c>
      <c r="B2275" s="1">
        <v>45010</v>
      </c>
      <c r="C2275" t="s">
        <v>188</v>
      </c>
      <c r="D2275" t="s">
        <v>72</v>
      </c>
      <c r="E2275">
        <v>8412123496</v>
      </c>
      <c r="F2275" t="s">
        <v>137</v>
      </c>
      <c r="G2275" t="s">
        <v>34</v>
      </c>
      <c r="H2275" t="s">
        <v>35</v>
      </c>
      <c r="I2275" t="s">
        <v>36</v>
      </c>
      <c r="J2275" t="s">
        <v>62</v>
      </c>
      <c r="K2275">
        <v>230.9</v>
      </c>
      <c r="L2275">
        <v>31.36</v>
      </c>
      <c r="M2275" t="s">
        <v>62</v>
      </c>
      <c r="N2275">
        <v>0.135816370723257</v>
      </c>
      <c r="O2275" t="s">
        <v>11361</v>
      </c>
      <c r="P2275" t="s">
        <v>11352</v>
      </c>
      <c r="R2275" t="s">
        <v>11353</v>
      </c>
      <c r="S2275">
        <f>IF(SalesData[[#This Row],[Return Status]]="Returned",1,0)</f>
        <v>0</v>
      </c>
      <c r="U2275" s="2">
        <f>EOMONTH(SalesData[[#This Row],[Order Date]],0)</f>
        <v>45016</v>
      </c>
      <c r="V2275" s="9" t="str">
        <f>"Q"&amp;INT((MONTH(SalesData[[#This Row],[Order Date]])+2)/3)&amp;"-"&amp;YEAR(SalesData[[#This Row],[Order Date]])</f>
        <v>Q1-2023</v>
      </c>
    </row>
    <row r="2276" spans="1:22" x14ac:dyDescent="0.35">
      <c r="A2276" t="s">
        <v>2417</v>
      </c>
      <c r="B2276" s="1">
        <v>44992</v>
      </c>
      <c r="C2276" t="s">
        <v>21</v>
      </c>
      <c r="D2276" t="s">
        <v>39</v>
      </c>
      <c r="E2276">
        <v>571629847</v>
      </c>
      <c r="F2276" t="s">
        <v>116</v>
      </c>
      <c r="G2276" t="s">
        <v>74</v>
      </c>
      <c r="H2276" t="s">
        <v>75</v>
      </c>
      <c r="I2276" t="s">
        <v>36</v>
      </c>
      <c r="J2276" t="s">
        <v>65</v>
      </c>
      <c r="K2276">
        <v>2852.21</v>
      </c>
      <c r="L2276">
        <v>281.92</v>
      </c>
      <c r="M2276" t="s">
        <v>65</v>
      </c>
      <c r="N2276">
        <v>9.8842651838399007E-2</v>
      </c>
      <c r="O2276" t="s">
        <v>11351</v>
      </c>
      <c r="P2276" t="s">
        <v>11356</v>
      </c>
      <c r="R2276" t="s">
        <v>11353</v>
      </c>
      <c r="S2276">
        <f>IF(SalesData[[#This Row],[Return Status]]="Returned",1,0)</f>
        <v>0</v>
      </c>
      <c r="T2276">
        <v>2420.2800000000002</v>
      </c>
      <c r="U2276" s="2">
        <f>EOMONTH(SalesData[[#This Row],[Order Date]],0)</f>
        <v>45016</v>
      </c>
      <c r="V2276" s="9" t="str">
        <f>"Q"&amp;INT((MONTH(SalesData[[#This Row],[Order Date]])+2)/3)&amp;"-"&amp;YEAR(SalesData[[#This Row],[Order Date]])</f>
        <v>Q1-2023</v>
      </c>
    </row>
    <row r="2277" spans="1:22" x14ac:dyDescent="0.35">
      <c r="A2277" t="s">
        <v>2418</v>
      </c>
      <c r="B2277" s="1">
        <v>45015</v>
      </c>
      <c r="C2277" t="s">
        <v>52</v>
      </c>
      <c r="D2277" t="s">
        <v>27</v>
      </c>
      <c r="E2277">
        <v>6016685867</v>
      </c>
      <c r="F2277" t="s">
        <v>109</v>
      </c>
      <c r="G2277" t="s">
        <v>59</v>
      </c>
      <c r="H2277" t="s">
        <v>60</v>
      </c>
      <c r="I2277" t="s">
        <v>31</v>
      </c>
      <c r="J2277" t="s">
        <v>18</v>
      </c>
      <c r="K2277">
        <v>3835.77</v>
      </c>
      <c r="L2277">
        <v>942.43</v>
      </c>
      <c r="M2277" t="s">
        <v>19</v>
      </c>
      <c r="N2277">
        <v>0.24569512770578</v>
      </c>
      <c r="O2277" t="s">
        <v>11351</v>
      </c>
      <c r="P2277" t="s">
        <v>11354</v>
      </c>
      <c r="R2277" t="s">
        <v>11353</v>
      </c>
      <c r="S2277">
        <f>IF(SalesData[[#This Row],[Return Status]]="Returned",1,0)</f>
        <v>0</v>
      </c>
      <c r="T2277">
        <v>2183.56</v>
      </c>
      <c r="U2277" s="2">
        <f>EOMONTH(SalesData[[#This Row],[Order Date]],0)</f>
        <v>45016</v>
      </c>
      <c r="V2277" s="9" t="str">
        <f>"Q"&amp;INT((MONTH(SalesData[[#This Row],[Order Date]])+2)/3)&amp;"-"&amp;YEAR(SalesData[[#This Row],[Order Date]])</f>
        <v>Q1-2023</v>
      </c>
    </row>
    <row r="2278" spans="1:22" x14ac:dyDescent="0.35">
      <c r="A2278" t="s">
        <v>2419</v>
      </c>
      <c r="B2278" s="1">
        <v>45004</v>
      </c>
      <c r="C2278" t="s">
        <v>26</v>
      </c>
      <c r="D2278" t="s">
        <v>99</v>
      </c>
      <c r="E2278">
        <v>8615742368</v>
      </c>
      <c r="F2278" t="s">
        <v>88</v>
      </c>
      <c r="G2278" t="s">
        <v>89</v>
      </c>
      <c r="H2278" t="s">
        <v>90</v>
      </c>
      <c r="I2278" t="s">
        <v>31</v>
      </c>
      <c r="J2278" t="s">
        <v>65</v>
      </c>
      <c r="K2278">
        <v>416.2</v>
      </c>
      <c r="L2278">
        <v>20.66</v>
      </c>
      <c r="M2278" t="s">
        <v>65</v>
      </c>
      <c r="N2278">
        <v>4.9639596347909702E-2</v>
      </c>
      <c r="O2278" t="s">
        <v>11361</v>
      </c>
      <c r="P2278" t="s">
        <v>11356</v>
      </c>
      <c r="R2278" t="s">
        <v>11353</v>
      </c>
      <c r="S2278">
        <f>IF(SalesData[[#This Row],[Return Status]]="Returned",1,0)</f>
        <v>0</v>
      </c>
      <c r="T2278">
        <v>207.68</v>
      </c>
      <c r="U2278" s="2">
        <f>EOMONTH(SalesData[[#This Row],[Order Date]],0)</f>
        <v>45016</v>
      </c>
      <c r="V2278" s="9" t="str">
        <f>"Q"&amp;INT((MONTH(SalesData[[#This Row],[Order Date]])+2)/3)&amp;"-"&amp;YEAR(SalesData[[#This Row],[Order Date]])</f>
        <v>Q1-2023</v>
      </c>
    </row>
    <row r="2279" spans="1:22" x14ac:dyDescent="0.35">
      <c r="A2279" t="s">
        <v>2420</v>
      </c>
      <c r="B2279" s="1">
        <v>44987</v>
      </c>
      <c r="C2279" t="s">
        <v>106</v>
      </c>
      <c r="D2279" t="s">
        <v>46</v>
      </c>
      <c r="E2279">
        <v>4654565663</v>
      </c>
      <c r="F2279" t="s">
        <v>387</v>
      </c>
      <c r="G2279" t="s">
        <v>89</v>
      </c>
      <c r="H2279" t="s">
        <v>90</v>
      </c>
      <c r="I2279" t="s">
        <v>31</v>
      </c>
      <c r="J2279" t="s">
        <v>18</v>
      </c>
      <c r="K2279">
        <v>1060.0899999999999</v>
      </c>
      <c r="L2279">
        <v>208.98</v>
      </c>
      <c r="M2279" t="s">
        <v>19</v>
      </c>
      <c r="N2279">
        <v>0.197134205586318</v>
      </c>
      <c r="O2279" t="s">
        <v>11351</v>
      </c>
      <c r="P2279" t="s">
        <v>11352</v>
      </c>
      <c r="R2279" t="s">
        <v>11353</v>
      </c>
      <c r="S2279">
        <f>IF(SalesData[[#This Row],[Return Status]]="Returned",1,0)</f>
        <v>0</v>
      </c>
      <c r="T2279">
        <v>207.68</v>
      </c>
      <c r="U2279" s="2">
        <f>EOMONTH(SalesData[[#This Row],[Order Date]],0)</f>
        <v>45016</v>
      </c>
      <c r="V2279" s="9" t="str">
        <f>"Q"&amp;INT((MONTH(SalesData[[#This Row],[Order Date]])+2)/3)&amp;"-"&amp;YEAR(SalesData[[#This Row],[Order Date]])</f>
        <v>Q1-2023</v>
      </c>
    </row>
    <row r="2280" spans="1:22" x14ac:dyDescent="0.35">
      <c r="A2280" t="s">
        <v>2421</v>
      </c>
      <c r="B2280" s="1">
        <v>44996</v>
      </c>
      <c r="C2280" t="s">
        <v>97</v>
      </c>
      <c r="D2280" t="s">
        <v>46</v>
      </c>
      <c r="E2280">
        <v>3799820487</v>
      </c>
      <c r="F2280" t="s">
        <v>68</v>
      </c>
      <c r="G2280" t="s">
        <v>69</v>
      </c>
      <c r="H2280" t="s">
        <v>41</v>
      </c>
      <c r="I2280" t="s">
        <v>31</v>
      </c>
      <c r="J2280" t="s">
        <v>65</v>
      </c>
      <c r="K2280">
        <v>888.68</v>
      </c>
      <c r="L2280">
        <v>74.86</v>
      </c>
      <c r="M2280" t="s">
        <v>65</v>
      </c>
      <c r="N2280">
        <v>8.4237295764504602E-2</v>
      </c>
      <c r="O2280" t="s">
        <v>11355</v>
      </c>
      <c r="P2280" t="s">
        <v>11356</v>
      </c>
      <c r="R2280" t="s">
        <v>11353</v>
      </c>
      <c r="S2280">
        <f>IF(SalesData[[#This Row],[Return Status]]="Returned",1,0)</f>
        <v>0</v>
      </c>
      <c r="T2280">
        <v>2081.52</v>
      </c>
      <c r="U2280" s="2">
        <f>EOMONTH(SalesData[[#This Row],[Order Date]],0)</f>
        <v>45016</v>
      </c>
      <c r="V2280" s="9" t="str">
        <f>"Q"&amp;INT((MONTH(SalesData[[#This Row],[Order Date]])+2)/3)&amp;"-"&amp;YEAR(SalesData[[#This Row],[Order Date]])</f>
        <v>Q1-2023</v>
      </c>
    </row>
    <row r="2281" spans="1:22" x14ac:dyDescent="0.35">
      <c r="A2281" t="s">
        <v>2422</v>
      </c>
      <c r="B2281" s="1">
        <v>44996</v>
      </c>
      <c r="C2281" t="s">
        <v>113</v>
      </c>
      <c r="D2281" t="s">
        <v>46</v>
      </c>
      <c r="E2281">
        <v>1292992920</v>
      </c>
      <c r="F2281" t="s">
        <v>114</v>
      </c>
      <c r="G2281" t="s">
        <v>59</v>
      </c>
      <c r="H2281" t="s">
        <v>11357</v>
      </c>
      <c r="I2281" t="s">
        <v>31</v>
      </c>
      <c r="J2281" t="s">
        <v>19</v>
      </c>
      <c r="K2281">
        <v>4419.3100000000004</v>
      </c>
      <c r="L2281">
        <v>1185.4000000000001</v>
      </c>
      <c r="M2281" t="s">
        <v>19</v>
      </c>
      <c r="N2281">
        <v>0.26823191855742201</v>
      </c>
      <c r="O2281" t="s">
        <v>11351</v>
      </c>
      <c r="P2281" t="s">
        <v>11354</v>
      </c>
      <c r="R2281" t="s">
        <v>11353</v>
      </c>
      <c r="S2281">
        <f>IF(SalesData[[#This Row],[Return Status]]="Returned",1,0)</f>
        <v>0</v>
      </c>
      <c r="T2281">
        <v>2183.56</v>
      </c>
      <c r="U2281" s="2">
        <f>EOMONTH(SalesData[[#This Row],[Order Date]],0)</f>
        <v>45016</v>
      </c>
      <c r="V2281" s="9" t="str">
        <f>"Q"&amp;INT((MONTH(SalesData[[#This Row],[Order Date]])+2)/3)&amp;"-"&amp;YEAR(SalesData[[#This Row],[Order Date]])</f>
        <v>Q1-2023</v>
      </c>
    </row>
    <row r="2282" spans="1:22" x14ac:dyDescent="0.35">
      <c r="A2282" t="s">
        <v>2423</v>
      </c>
      <c r="B2282" s="1">
        <v>45008</v>
      </c>
      <c r="C2282" t="s">
        <v>106</v>
      </c>
      <c r="D2282" t="s">
        <v>99</v>
      </c>
      <c r="E2282">
        <v>9282369649</v>
      </c>
      <c r="F2282" t="s">
        <v>154</v>
      </c>
      <c r="G2282" t="s">
        <v>29</v>
      </c>
      <c r="H2282" t="s">
        <v>30</v>
      </c>
      <c r="I2282" t="s">
        <v>31</v>
      </c>
      <c r="J2282" t="s">
        <v>65</v>
      </c>
      <c r="K2282">
        <v>3444.79</v>
      </c>
      <c r="L2282">
        <v>767.67</v>
      </c>
      <c r="M2282" t="s">
        <v>65</v>
      </c>
      <c r="N2282">
        <v>0.222849578639046</v>
      </c>
      <c r="O2282" t="s">
        <v>11351</v>
      </c>
      <c r="P2282" t="s">
        <v>11354</v>
      </c>
      <c r="R2282" t="s">
        <v>11353</v>
      </c>
      <c r="S2282">
        <f>IF(SalesData[[#This Row],[Return Status]]="Returned",1,0)</f>
        <v>0</v>
      </c>
      <c r="T2282">
        <v>2788.38</v>
      </c>
      <c r="U2282" s="2">
        <f>EOMONTH(SalesData[[#This Row],[Order Date]],0)</f>
        <v>45016</v>
      </c>
      <c r="V2282" s="9" t="str">
        <f>"Q"&amp;INT((MONTH(SalesData[[#This Row],[Order Date]])+2)/3)&amp;"-"&amp;YEAR(SalesData[[#This Row],[Order Date]])</f>
        <v>Q1-2023</v>
      </c>
    </row>
    <row r="2283" spans="1:22" x14ac:dyDescent="0.35">
      <c r="A2283" t="s">
        <v>2424</v>
      </c>
      <c r="B2283" s="1">
        <v>44995</v>
      </c>
      <c r="C2283" t="s">
        <v>97</v>
      </c>
      <c r="D2283" t="s">
        <v>99</v>
      </c>
      <c r="E2283">
        <v>6140476194</v>
      </c>
      <c r="F2283" t="s">
        <v>152</v>
      </c>
      <c r="G2283" t="s">
        <v>23</v>
      </c>
      <c r="H2283" t="s">
        <v>24</v>
      </c>
      <c r="I2283" t="s">
        <v>17</v>
      </c>
      <c r="J2283" t="s">
        <v>65</v>
      </c>
      <c r="K2283">
        <v>2535.52</v>
      </c>
      <c r="L2283">
        <v>517.77</v>
      </c>
      <c r="M2283" t="s">
        <v>65</v>
      </c>
      <c r="N2283">
        <v>0.20420663217012699</v>
      </c>
      <c r="O2283" t="s">
        <v>11351</v>
      </c>
      <c r="P2283" t="s">
        <v>11354</v>
      </c>
      <c r="R2283" t="s">
        <v>11353</v>
      </c>
      <c r="S2283">
        <f>IF(SalesData[[#This Row],[Return Status]]="Returned",1,0)</f>
        <v>0</v>
      </c>
      <c r="T2283">
        <v>2821.33</v>
      </c>
      <c r="U2283" s="2">
        <f>EOMONTH(SalesData[[#This Row],[Order Date]],0)</f>
        <v>45016</v>
      </c>
      <c r="V2283" s="9" t="str">
        <f>"Q"&amp;INT((MONTH(SalesData[[#This Row],[Order Date]])+2)/3)&amp;"-"&amp;YEAR(SalesData[[#This Row],[Order Date]])</f>
        <v>Q1-2023</v>
      </c>
    </row>
    <row r="2284" spans="1:22" x14ac:dyDescent="0.35">
      <c r="A2284" t="s">
        <v>2425</v>
      </c>
      <c r="B2284" s="1">
        <v>45015</v>
      </c>
      <c r="C2284" t="s">
        <v>77</v>
      </c>
      <c r="D2284" t="s">
        <v>145</v>
      </c>
      <c r="E2284">
        <v>2319789589</v>
      </c>
      <c r="F2284" t="s">
        <v>120</v>
      </c>
      <c r="G2284" t="s">
        <v>11367</v>
      </c>
      <c r="H2284" t="s">
        <v>121</v>
      </c>
      <c r="I2284" t="s">
        <v>17</v>
      </c>
      <c r="J2284" t="s">
        <v>18</v>
      </c>
      <c r="K2284">
        <v>4594.3999999999996</v>
      </c>
      <c r="L2284">
        <v>734.23</v>
      </c>
      <c r="M2284" t="s">
        <v>19</v>
      </c>
      <c r="N2284">
        <v>0.15980976841372099</v>
      </c>
      <c r="O2284" t="s">
        <v>11351</v>
      </c>
      <c r="P2284" t="s">
        <v>11352</v>
      </c>
      <c r="R2284" t="s">
        <v>11353</v>
      </c>
      <c r="S2284">
        <f>IF(SalesData[[#This Row],[Return Status]]="Returned",1,0)</f>
        <v>0</v>
      </c>
      <c r="U2284" s="2">
        <f>EOMONTH(SalesData[[#This Row],[Order Date]],0)</f>
        <v>45016</v>
      </c>
      <c r="V2284" s="9" t="str">
        <f>"Q"&amp;INT((MONTH(SalesData[[#This Row],[Order Date]])+2)/3)&amp;"-"&amp;YEAR(SalesData[[#This Row],[Order Date]])</f>
        <v>Q1-2023</v>
      </c>
    </row>
    <row r="2285" spans="1:22" x14ac:dyDescent="0.35">
      <c r="A2285" t="s">
        <v>2426</v>
      </c>
      <c r="B2285" s="1">
        <v>45010</v>
      </c>
      <c r="C2285" t="s">
        <v>92</v>
      </c>
      <c r="D2285" t="s">
        <v>13</v>
      </c>
      <c r="E2285">
        <v>9441088344</v>
      </c>
      <c r="F2285" t="s">
        <v>185</v>
      </c>
      <c r="G2285" t="s">
        <v>164</v>
      </c>
      <c r="H2285" t="s">
        <v>165</v>
      </c>
      <c r="I2285" t="s">
        <v>36</v>
      </c>
      <c r="J2285" t="s">
        <v>65</v>
      </c>
      <c r="K2285">
        <v>2998.73</v>
      </c>
      <c r="L2285">
        <v>332.93</v>
      </c>
      <c r="M2285" t="s">
        <v>65</v>
      </c>
      <c r="N2285">
        <v>0.111023666685564</v>
      </c>
      <c r="O2285" t="s">
        <v>11351</v>
      </c>
      <c r="P2285" t="s">
        <v>11352</v>
      </c>
      <c r="R2285" t="s">
        <v>11353</v>
      </c>
      <c r="S2285">
        <f>IF(SalesData[[#This Row],[Return Status]]="Returned",1,0)</f>
        <v>0</v>
      </c>
      <c r="U2285" s="2">
        <f>EOMONTH(SalesData[[#This Row],[Order Date]],0)</f>
        <v>45016</v>
      </c>
      <c r="V2285" s="9" t="str">
        <f>"Q"&amp;INT((MONTH(SalesData[[#This Row],[Order Date]])+2)/3)&amp;"-"&amp;YEAR(SalesData[[#This Row],[Order Date]])</f>
        <v>Q1-2023</v>
      </c>
    </row>
    <row r="2286" spans="1:22" x14ac:dyDescent="0.35">
      <c r="A2286" t="s">
        <v>2427</v>
      </c>
      <c r="B2286" s="1">
        <v>44998</v>
      </c>
      <c r="C2286" t="s">
        <v>12</v>
      </c>
      <c r="D2286" t="s">
        <v>145</v>
      </c>
      <c r="E2286">
        <v>8310915719</v>
      </c>
      <c r="F2286" t="s">
        <v>81</v>
      </c>
      <c r="G2286" t="s">
        <v>74</v>
      </c>
      <c r="H2286" t="s">
        <v>75</v>
      </c>
      <c r="I2286" t="s">
        <v>36</v>
      </c>
      <c r="J2286" t="s">
        <v>18</v>
      </c>
      <c r="K2286">
        <v>3850.94</v>
      </c>
      <c r="L2286">
        <v>847.51</v>
      </c>
      <c r="M2286" t="s">
        <v>19</v>
      </c>
      <c r="N2286">
        <v>0.22007873402338099</v>
      </c>
      <c r="O2286" t="s">
        <v>11351</v>
      </c>
      <c r="P2286" t="s">
        <v>11354</v>
      </c>
      <c r="R2286" t="s">
        <v>11353</v>
      </c>
      <c r="S2286">
        <f>IF(SalesData[[#This Row],[Return Status]]="Returned",1,0)</f>
        <v>0</v>
      </c>
      <c r="T2286">
        <v>2420.2800000000002</v>
      </c>
      <c r="U2286" s="2">
        <f>EOMONTH(SalesData[[#This Row],[Order Date]],0)</f>
        <v>45016</v>
      </c>
      <c r="V2286" s="9" t="str">
        <f>"Q"&amp;INT((MONTH(SalesData[[#This Row],[Order Date]])+2)/3)&amp;"-"&amp;YEAR(SalesData[[#This Row],[Order Date]])</f>
        <v>Q1-2023</v>
      </c>
    </row>
    <row r="2287" spans="1:22" x14ac:dyDescent="0.35">
      <c r="A2287" t="s">
        <v>2428</v>
      </c>
      <c r="B2287" s="1">
        <v>45001</v>
      </c>
      <c r="C2287" t="s">
        <v>176</v>
      </c>
      <c r="D2287" t="s">
        <v>27</v>
      </c>
      <c r="E2287">
        <v>596310626</v>
      </c>
      <c r="F2287" t="s">
        <v>81</v>
      </c>
      <c r="G2287" t="s">
        <v>74</v>
      </c>
      <c r="H2287" t="s">
        <v>75</v>
      </c>
      <c r="I2287" t="s">
        <v>36</v>
      </c>
      <c r="J2287" t="s">
        <v>65</v>
      </c>
      <c r="K2287">
        <v>3970.51</v>
      </c>
      <c r="L2287">
        <v>620.85</v>
      </c>
      <c r="M2287" t="s">
        <v>65</v>
      </c>
      <c r="N2287">
        <v>0.15636530319782599</v>
      </c>
      <c r="O2287" t="s">
        <v>11351</v>
      </c>
      <c r="P2287" t="s">
        <v>11352</v>
      </c>
      <c r="R2287" t="s">
        <v>11353</v>
      </c>
      <c r="S2287">
        <f>IF(SalesData[[#This Row],[Return Status]]="Returned",1,0)</f>
        <v>0</v>
      </c>
      <c r="T2287">
        <v>2420.2800000000002</v>
      </c>
      <c r="U2287" s="2">
        <f>EOMONTH(SalesData[[#This Row],[Order Date]],0)</f>
        <v>45016</v>
      </c>
      <c r="V2287" s="9" t="str">
        <f>"Q"&amp;INT((MONTH(SalesData[[#This Row],[Order Date]])+2)/3)&amp;"-"&amp;YEAR(SalesData[[#This Row],[Order Date]])</f>
        <v>Q1-2023</v>
      </c>
    </row>
    <row r="2288" spans="1:22" x14ac:dyDescent="0.35">
      <c r="A2288" t="s">
        <v>2429</v>
      </c>
      <c r="B2288" s="1">
        <v>45015</v>
      </c>
      <c r="C2288" t="s">
        <v>87</v>
      </c>
      <c r="D2288" t="s">
        <v>39</v>
      </c>
      <c r="E2288">
        <v>2962042975</v>
      </c>
      <c r="F2288" t="s">
        <v>172</v>
      </c>
      <c r="G2288" t="s">
        <v>141</v>
      </c>
      <c r="H2288" t="s">
        <v>121</v>
      </c>
      <c r="I2288" t="s">
        <v>17</v>
      </c>
      <c r="J2288" t="s">
        <v>18</v>
      </c>
      <c r="K2288">
        <v>335.55</v>
      </c>
      <c r="L2288">
        <v>75.52</v>
      </c>
      <c r="M2288" t="s">
        <v>19</v>
      </c>
      <c r="N2288">
        <v>0.22506332886306099</v>
      </c>
      <c r="O2288" t="s">
        <v>11361</v>
      </c>
      <c r="P2288" t="s">
        <v>11354</v>
      </c>
      <c r="R2288" t="s">
        <v>11353</v>
      </c>
      <c r="S2288">
        <f>IF(SalesData[[#This Row],[Return Status]]="Returned",1,0)</f>
        <v>0</v>
      </c>
      <c r="T2288">
        <v>2793.38</v>
      </c>
      <c r="U2288" s="2">
        <f>EOMONTH(SalesData[[#This Row],[Order Date]],0)</f>
        <v>45016</v>
      </c>
      <c r="V2288" s="9" t="str">
        <f>"Q"&amp;INT((MONTH(SalesData[[#This Row],[Order Date]])+2)/3)&amp;"-"&amp;YEAR(SalesData[[#This Row],[Order Date]])</f>
        <v>Q1-2023</v>
      </c>
    </row>
    <row r="2289" spans="1:22" x14ac:dyDescent="0.35">
      <c r="A2289" t="s">
        <v>2430</v>
      </c>
      <c r="B2289" s="1">
        <v>45002</v>
      </c>
      <c r="C2289" t="s">
        <v>94</v>
      </c>
      <c r="D2289" t="s">
        <v>13</v>
      </c>
      <c r="E2289">
        <v>1768251528</v>
      </c>
      <c r="F2289" t="s">
        <v>120</v>
      </c>
      <c r="G2289" t="s">
        <v>141</v>
      </c>
      <c r="H2289" t="s">
        <v>11357</v>
      </c>
      <c r="I2289" t="s">
        <v>17</v>
      </c>
      <c r="J2289" t="s">
        <v>65</v>
      </c>
      <c r="K2289">
        <v>4124.54</v>
      </c>
      <c r="L2289">
        <v>429.21</v>
      </c>
      <c r="M2289" t="s">
        <v>65</v>
      </c>
      <c r="N2289">
        <v>0.104062513637884</v>
      </c>
      <c r="O2289" t="s">
        <v>11351</v>
      </c>
      <c r="P2289" t="s">
        <v>11352</v>
      </c>
      <c r="R2289" t="s">
        <v>11353</v>
      </c>
      <c r="S2289">
        <f>IF(SalesData[[#This Row],[Return Status]]="Returned",1,0)</f>
        <v>0</v>
      </c>
      <c r="T2289">
        <v>2793.38</v>
      </c>
      <c r="U2289" s="2">
        <f>EOMONTH(SalesData[[#This Row],[Order Date]],0)</f>
        <v>45016</v>
      </c>
      <c r="V2289" s="9" t="str">
        <f>"Q"&amp;INT((MONTH(SalesData[[#This Row],[Order Date]])+2)/3)&amp;"-"&amp;YEAR(SalesData[[#This Row],[Order Date]])</f>
        <v>Q1-2023</v>
      </c>
    </row>
    <row r="2290" spans="1:22" x14ac:dyDescent="0.35">
      <c r="A2290" t="s">
        <v>2431</v>
      </c>
      <c r="B2290" s="1">
        <v>45000</v>
      </c>
      <c r="C2290" t="s">
        <v>77</v>
      </c>
      <c r="D2290" t="s">
        <v>46</v>
      </c>
      <c r="E2290">
        <v>4204730878</v>
      </c>
      <c r="F2290" t="s">
        <v>357</v>
      </c>
      <c r="G2290" t="s">
        <v>164</v>
      </c>
      <c r="H2290" t="s">
        <v>165</v>
      </c>
      <c r="I2290" t="s">
        <v>36</v>
      </c>
      <c r="J2290" t="s">
        <v>18</v>
      </c>
      <c r="K2290">
        <v>843.71</v>
      </c>
      <c r="L2290">
        <v>195.79</v>
      </c>
      <c r="M2290" t="s">
        <v>19</v>
      </c>
      <c r="N2290">
        <v>0.232058408694931</v>
      </c>
      <c r="O2290" t="s">
        <v>11355</v>
      </c>
      <c r="P2290" t="s">
        <v>11354</v>
      </c>
      <c r="R2290" t="s">
        <v>11353</v>
      </c>
      <c r="S2290">
        <f>IF(SalesData[[#This Row],[Return Status]]="Returned",1,0)</f>
        <v>0</v>
      </c>
      <c r="U2290" s="2">
        <f>EOMONTH(SalesData[[#This Row],[Order Date]],0)</f>
        <v>45016</v>
      </c>
      <c r="V2290" s="9" t="str">
        <f>"Q"&amp;INT((MONTH(SalesData[[#This Row],[Order Date]])+2)/3)&amp;"-"&amp;YEAR(SalesData[[#This Row],[Order Date]])</f>
        <v>Q1-2023</v>
      </c>
    </row>
    <row r="2291" spans="1:22" x14ac:dyDescent="0.35">
      <c r="A2291" t="s">
        <v>2432</v>
      </c>
      <c r="B2291" s="1">
        <v>44997</v>
      </c>
      <c r="C2291" t="s">
        <v>49</v>
      </c>
      <c r="D2291" t="s">
        <v>145</v>
      </c>
      <c r="E2291">
        <v>1037700233</v>
      </c>
      <c r="F2291" t="s">
        <v>95</v>
      </c>
      <c r="G2291" t="s">
        <v>59</v>
      </c>
      <c r="H2291" t="s">
        <v>11357</v>
      </c>
      <c r="I2291" t="s">
        <v>31</v>
      </c>
      <c r="J2291" t="s">
        <v>61</v>
      </c>
      <c r="K2291">
        <v>2194.4699999999998</v>
      </c>
      <c r="L2291">
        <v>343.39</v>
      </c>
      <c r="M2291" t="s">
        <v>62</v>
      </c>
      <c r="N2291">
        <v>0.15647969669214001</v>
      </c>
      <c r="O2291" t="s">
        <v>11351</v>
      </c>
      <c r="P2291" t="s">
        <v>11352</v>
      </c>
      <c r="R2291" t="s">
        <v>11353</v>
      </c>
      <c r="S2291">
        <f>IF(SalesData[[#This Row],[Return Status]]="Returned",1,0)</f>
        <v>0</v>
      </c>
      <c r="T2291">
        <v>2183.56</v>
      </c>
      <c r="U2291" s="2">
        <f>EOMONTH(SalesData[[#This Row],[Order Date]],0)</f>
        <v>45016</v>
      </c>
      <c r="V2291" s="9" t="str">
        <f>"Q"&amp;INT((MONTH(SalesData[[#This Row],[Order Date]])+2)/3)&amp;"-"&amp;YEAR(SalesData[[#This Row],[Order Date]])</f>
        <v>Q1-2023</v>
      </c>
    </row>
    <row r="2292" spans="1:22" x14ac:dyDescent="0.35">
      <c r="A2292" t="s">
        <v>2433</v>
      </c>
      <c r="B2292" s="1">
        <v>44988</v>
      </c>
      <c r="C2292" t="s">
        <v>26</v>
      </c>
      <c r="D2292" t="s">
        <v>46</v>
      </c>
      <c r="E2292">
        <v>4161435434</v>
      </c>
      <c r="F2292" t="s">
        <v>133</v>
      </c>
      <c r="G2292" t="s">
        <v>89</v>
      </c>
      <c r="H2292" t="s">
        <v>90</v>
      </c>
      <c r="I2292" t="s">
        <v>31</v>
      </c>
      <c r="J2292" t="s">
        <v>43</v>
      </c>
      <c r="K2292">
        <v>4206.34</v>
      </c>
      <c r="L2292">
        <v>1062.79</v>
      </c>
      <c r="M2292" t="s">
        <v>43</v>
      </c>
      <c r="N2292">
        <v>0.25266383601896197</v>
      </c>
      <c r="O2292" t="s">
        <v>11351</v>
      </c>
      <c r="P2292" t="s">
        <v>11354</v>
      </c>
      <c r="R2292" t="s">
        <v>11353</v>
      </c>
      <c r="S2292">
        <f>IF(SalesData[[#This Row],[Return Status]]="Returned",1,0)</f>
        <v>0</v>
      </c>
      <c r="T2292">
        <v>207.68</v>
      </c>
      <c r="U2292" s="2">
        <f>EOMONTH(SalesData[[#This Row],[Order Date]],0)</f>
        <v>45016</v>
      </c>
      <c r="V2292" s="9" t="str">
        <f>"Q"&amp;INT((MONTH(SalesData[[#This Row],[Order Date]])+2)/3)&amp;"-"&amp;YEAR(SalesData[[#This Row],[Order Date]])</f>
        <v>Q1-2023</v>
      </c>
    </row>
    <row r="2293" spans="1:22" x14ac:dyDescent="0.35">
      <c r="A2293" t="s">
        <v>2434</v>
      </c>
      <c r="B2293" s="1">
        <v>44999</v>
      </c>
      <c r="C2293" t="s">
        <v>188</v>
      </c>
      <c r="D2293" t="s">
        <v>99</v>
      </c>
      <c r="E2293">
        <v>403058181</v>
      </c>
      <c r="F2293" t="s">
        <v>109</v>
      </c>
      <c r="G2293" t="s">
        <v>59</v>
      </c>
      <c r="H2293" t="s">
        <v>60</v>
      </c>
      <c r="I2293" t="s">
        <v>31</v>
      </c>
      <c r="J2293" t="s">
        <v>43</v>
      </c>
      <c r="K2293">
        <v>644.65</v>
      </c>
      <c r="L2293">
        <v>45.8</v>
      </c>
      <c r="M2293" t="s">
        <v>43</v>
      </c>
      <c r="N2293">
        <v>7.1046304196075397E-2</v>
      </c>
      <c r="O2293" t="s">
        <v>11355</v>
      </c>
      <c r="P2293" t="s">
        <v>11356</v>
      </c>
      <c r="R2293" t="s">
        <v>11353</v>
      </c>
      <c r="S2293">
        <f>IF(SalesData[[#This Row],[Return Status]]="Returned",1,0)</f>
        <v>0</v>
      </c>
      <c r="T2293">
        <v>2183.56</v>
      </c>
      <c r="U2293" s="2">
        <f>EOMONTH(SalesData[[#This Row],[Order Date]],0)</f>
        <v>45016</v>
      </c>
      <c r="V2293" s="9" t="str">
        <f>"Q"&amp;INT((MONTH(SalesData[[#This Row],[Order Date]])+2)/3)&amp;"-"&amp;YEAR(SalesData[[#This Row],[Order Date]])</f>
        <v>Q1-2023</v>
      </c>
    </row>
    <row r="2294" spans="1:22" x14ac:dyDescent="0.35">
      <c r="A2294" t="s">
        <v>2435</v>
      </c>
      <c r="B2294" s="1">
        <v>45014</v>
      </c>
      <c r="C2294" t="s">
        <v>106</v>
      </c>
      <c r="D2294" t="s">
        <v>72</v>
      </c>
      <c r="E2294">
        <v>3733312938</v>
      </c>
      <c r="F2294" t="s">
        <v>222</v>
      </c>
      <c r="G2294" t="s">
        <v>164</v>
      </c>
      <c r="H2294" t="s">
        <v>165</v>
      </c>
      <c r="I2294" t="s">
        <v>36</v>
      </c>
      <c r="J2294" t="s">
        <v>19</v>
      </c>
      <c r="K2294">
        <v>4280.6000000000004</v>
      </c>
      <c r="L2294">
        <v>1158.71</v>
      </c>
      <c r="M2294" t="s">
        <v>19</v>
      </c>
      <c r="N2294">
        <v>0.27068868850161198</v>
      </c>
      <c r="O2294" t="s">
        <v>11351</v>
      </c>
      <c r="P2294" t="s">
        <v>11354</v>
      </c>
      <c r="R2294" t="s">
        <v>11353</v>
      </c>
      <c r="S2294">
        <f>IF(SalesData[[#This Row],[Return Status]]="Returned",1,0)</f>
        <v>0</v>
      </c>
      <c r="U2294" s="2">
        <f>EOMONTH(SalesData[[#This Row],[Order Date]],0)</f>
        <v>45016</v>
      </c>
      <c r="V2294" s="9" t="str">
        <f>"Q"&amp;INT((MONTH(SalesData[[#This Row],[Order Date]])+2)/3)&amp;"-"&amp;YEAR(SalesData[[#This Row],[Order Date]])</f>
        <v>Q1-2023</v>
      </c>
    </row>
    <row r="2295" spans="1:22" x14ac:dyDescent="0.35">
      <c r="A2295" t="s">
        <v>2436</v>
      </c>
      <c r="B2295" s="1">
        <v>45004</v>
      </c>
      <c r="C2295" t="s">
        <v>52</v>
      </c>
      <c r="D2295" t="s">
        <v>145</v>
      </c>
      <c r="E2295">
        <v>7951324651</v>
      </c>
      <c r="F2295" t="s">
        <v>53</v>
      </c>
      <c r="G2295" t="s">
        <v>54</v>
      </c>
      <c r="H2295" t="s">
        <v>11357</v>
      </c>
      <c r="I2295" t="s">
        <v>31</v>
      </c>
      <c r="J2295" t="s">
        <v>19</v>
      </c>
      <c r="K2295">
        <v>1289.96</v>
      </c>
      <c r="L2295">
        <v>78.16</v>
      </c>
      <c r="M2295" t="s">
        <v>19</v>
      </c>
      <c r="N2295">
        <v>6.0591026078328003E-2</v>
      </c>
      <c r="O2295" t="s">
        <v>11351</v>
      </c>
      <c r="P2295" t="s">
        <v>11356</v>
      </c>
      <c r="R2295" t="s">
        <v>11353</v>
      </c>
      <c r="S2295">
        <f>IF(SalesData[[#This Row],[Return Status]]="Returned",1,0)</f>
        <v>0</v>
      </c>
      <c r="U2295" s="2">
        <f>EOMONTH(SalesData[[#This Row],[Order Date]],0)</f>
        <v>45016</v>
      </c>
      <c r="V2295" s="9" t="str">
        <f>"Q"&amp;INT((MONTH(SalesData[[#This Row],[Order Date]])+2)/3)&amp;"-"&amp;YEAR(SalesData[[#This Row],[Order Date]])</f>
        <v>Q1-2023</v>
      </c>
    </row>
    <row r="2296" spans="1:22" x14ac:dyDescent="0.35">
      <c r="A2296" t="s">
        <v>2437</v>
      </c>
      <c r="B2296" s="1">
        <v>45008</v>
      </c>
      <c r="C2296" t="s">
        <v>162</v>
      </c>
      <c r="D2296" t="s">
        <v>39</v>
      </c>
      <c r="E2296">
        <v>1601083173</v>
      </c>
      <c r="F2296" t="s">
        <v>58</v>
      </c>
      <c r="G2296" t="s">
        <v>59</v>
      </c>
      <c r="H2296" t="s">
        <v>60</v>
      </c>
      <c r="I2296" t="s">
        <v>31</v>
      </c>
      <c r="J2296" t="s">
        <v>62</v>
      </c>
      <c r="K2296">
        <v>3259.59</v>
      </c>
      <c r="L2296">
        <v>309.95</v>
      </c>
      <c r="M2296" t="s">
        <v>62</v>
      </c>
      <c r="N2296">
        <v>9.5088646118069997E-2</v>
      </c>
      <c r="O2296" t="s">
        <v>11351</v>
      </c>
      <c r="P2296" t="s">
        <v>11356</v>
      </c>
      <c r="R2296" t="s">
        <v>11353</v>
      </c>
      <c r="S2296">
        <f>IF(SalesData[[#This Row],[Return Status]]="Returned",1,0)</f>
        <v>0</v>
      </c>
      <c r="T2296">
        <v>2183.56</v>
      </c>
      <c r="U2296" s="2">
        <f>EOMONTH(SalesData[[#This Row],[Order Date]],0)</f>
        <v>45016</v>
      </c>
      <c r="V2296" s="9" t="str">
        <f>"Q"&amp;INT((MONTH(SalesData[[#This Row],[Order Date]])+2)/3)&amp;"-"&amp;YEAR(SalesData[[#This Row],[Order Date]])</f>
        <v>Q1-2023</v>
      </c>
    </row>
    <row r="2297" spans="1:22" x14ac:dyDescent="0.35">
      <c r="A2297" t="s">
        <v>2438</v>
      </c>
      <c r="B2297" s="1">
        <v>44995</v>
      </c>
      <c r="C2297" t="s">
        <v>184</v>
      </c>
      <c r="D2297" t="s">
        <v>80</v>
      </c>
      <c r="E2297">
        <v>1224000259</v>
      </c>
      <c r="F2297" t="s">
        <v>133</v>
      </c>
      <c r="G2297" t="s">
        <v>89</v>
      </c>
      <c r="H2297" t="s">
        <v>90</v>
      </c>
      <c r="I2297" t="s">
        <v>31</v>
      </c>
      <c r="J2297" t="s">
        <v>61</v>
      </c>
      <c r="K2297">
        <v>1731.42</v>
      </c>
      <c r="L2297">
        <v>350.68</v>
      </c>
      <c r="M2297" t="s">
        <v>62</v>
      </c>
      <c r="N2297">
        <v>0.202538956463481</v>
      </c>
      <c r="O2297" t="s">
        <v>11351</v>
      </c>
      <c r="P2297" t="s">
        <v>11354</v>
      </c>
      <c r="R2297" t="s">
        <v>11353</v>
      </c>
      <c r="S2297">
        <f>IF(SalesData[[#This Row],[Return Status]]="Returned",1,0)</f>
        <v>0</v>
      </c>
      <c r="T2297">
        <v>207.68</v>
      </c>
      <c r="U2297" s="2">
        <f>EOMONTH(SalesData[[#This Row],[Order Date]],0)</f>
        <v>45016</v>
      </c>
      <c r="V2297" s="9" t="str">
        <f>"Q"&amp;INT((MONTH(SalesData[[#This Row],[Order Date]])+2)/3)&amp;"-"&amp;YEAR(SalesData[[#This Row],[Order Date]])</f>
        <v>Q1-2023</v>
      </c>
    </row>
    <row r="2298" spans="1:22" x14ac:dyDescent="0.35">
      <c r="A2298" t="s">
        <v>2439</v>
      </c>
      <c r="B2298" s="1">
        <v>44998</v>
      </c>
      <c r="C2298" t="s">
        <v>94</v>
      </c>
      <c r="D2298" t="s">
        <v>72</v>
      </c>
      <c r="E2298">
        <v>2351802642</v>
      </c>
      <c r="F2298" t="s">
        <v>100</v>
      </c>
      <c r="G2298" t="s">
        <v>34</v>
      </c>
      <c r="H2298" t="s">
        <v>35</v>
      </c>
      <c r="I2298" t="s">
        <v>36</v>
      </c>
      <c r="J2298" t="s">
        <v>19</v>
      </c>
      <c r="K2298">
        <v>381.79</v>
      </c>
      <c r="L2298">
        <v>85.87</v>
      </c>
      <c r="M2298" t="s">
        <v>19</v>
      </c>
      <c r="N2298">
        <v>0.224914219859085</v>
      </c>
      <c r="O2298" t="s">
        <v>11361</v>
      </c>
      <c r="P2298" t="s">
        <v>11354</v>
      </c>
      <c r="R2298" t="s">
        <v>11353</v>
      </c>
      <c r="S2298">
        <f>IF(SalesData[[#This Row],[Return Status]]="Returned",1,0)</f>
        <v>0</v>
      </c>
      <c r="U2298" s="2">
        <f>EOMONTH(SalesData[[#This Row],[Order Date]],0)</f>
        <v>45016</v>
      </c>
      <c r="V2298" s="9" t="str">
        <f>"Q"&amp;INT((MONTH(SalesData[[#This Row],[Order Date]])+2)/3)&amp;"-"&amp;YEAR(SalesData[[#This Row],[Order Date]])</f>
        <v>Q1-2023</v>
      </c>
    </row>
    <row r="2299" spans="1:22" x14ac:dyDescent="0.35">
      <c r="A2299" t="s">
        <v>2440</v>
      </c>
      <c r="B2299" s="1">
        <v>45009</v>
      </c>
      <c r="C2299" t="s">
        <v>77</v>
      </c>
      <c r="D2299" t="s">
        <v>99</v>
      </c>
      <c r="E2299">
        <v>9205515704</v>
      </c>
      <c r="F2299" t="s">
        <v>133</v>
      </c>
      <c r="G2299" t="s">
        <v>538</v>
      </c>
      <c r="H2299" t="s">
        <v>90</v>
      </c>
      <c r="I2299" t="s">
        <v>31</v>
      </c>
      <c r="J2299" t="s">
        <v>65</v>
      </c>
      <c r="K2299">
        <v>1265.74</v>
      </c>
      <c r="L2299">
        <v>131.08000000000001</v>
      </c>
      <c r="M2299" t="s">
        <v>65</v>
      </c>
      <c r="N2299">
        <v>0.103559972822223</v>
      </c>
      <c r="O2299" t="s">
        <v>11351</v>
      </c>
      <c r="P2299" t="s">
        <v>11352</v>
      </c>
      <c r="R2299" t="s">
        <v>11353</v>
      </c>
      <c r="S2299">
        <f>IF(SalesData[[#This Row],[Return Status]]="Returned",1,0)</f>
        <v>0</v>
      </c>
      <c r="U2299" s="2">
        <f>EOMONTH(SalesData[[#This Row],[Order Date]],0)</f>
        <v>45016</v>
      </c>
      <c r="V2299" s="9" t="str">
        <f>"Q"&amp;INT((MONTH(SalesData[[#This Row],[Order Date]])+2)/3)&amp;"-"&amp;YEAR(SalesData[[#This Row],[Order Date]])</f>
        <v>Q1-2023</v>
      </c>
    </row>
    <row r="2300" spans="1:22" x14ac:dyDescent="0.35">
      <c r="A2300" t="s">
        <v>2441</v>
      </c>
      <c r="B2300" s="1">
        <v>45013</v>
      </c>
      <c r="C2300" t="s">
        <v>124</v>
      </c>
      <c r="D2300" t="s">
        <v>72</v>
      </c>
      <c r="E2300">
        <v>4337314029</v>
      </c>
      <c r="F2300" t="s">
        <v>120</v>
      </c>
      <c r="G2300" t="s">
        <v>11367</v>
      </c>
      <c r="H2300" t="s">
        <v>121</v>
      </c>
      <c r="I2300" t="s">
        <v>17</v>
      </c>
      <c r="J2300" t="s">
        <v>19</v>
      </c>
      <c r="K2300">
        <v>1125.97</v>
      </c>
      <c r="L2300">
        <v>61.39</v>
      </c>
      <c r="M2300" t="s">
        <v>19</v>
      </c>
      <c r="N2300">
        <v>5.45218789132925E-2</v>
      </c>
      <c r="O2300" t="s">
        <v>11351</v>
      </c>
      <c r="P2300" t="s">
        <v>11356</v>
      </c>
      <c r="R2300" t="s">
        <v>11353</v>
      </c>
      <c r="S2300">
        <f>IF(SalesData[[#This Row],[Return Status]]="Returned",1,0)</f>
        <v>0</v>
      </c>
      <c r="U2300" s="2">
        <f>EOMONTH(SalesData[[#This Row],[Order Date]],0)</f>
        <v>45016</v>
      </c>
      <c r="V2300" s="9" t="str">
        <f>"Q"&amp;INT((MONTH(SalesData[[#This Row],[Order Date]])+2)/3)&amp;"-"&amp;YEAR(SalesData[[#This Row],[Order Date]])</f>
        <v>Q1-2023</v>
      </c>
    </row>
    <row r="2301" spans="1:22" x14ac:dyDescent="0.35">
      <c r="A2301" t="s">
        <v>2442</v>
      </c>
      <c r="B2301" s="1">
        <v>45009</v>
      </c>
      <c r="C2301" t="s">
        <v>111</v>
      </c>
      <c r="D2301" t="s">
        <v>13</v>
      </c>
      <c r="E2301">
        <v>6348443053</v>
      </c>
      <c r="F2301" t="s">
        <v>181</v>
      </c>
      <c r="G2301" t="s">
        <v>54</v>
      </c>
      <c r="H2301" t="s">
        <v>55</v>
      </c>
      <c r="I2301" t="s">
        <v>31</v>
      </c>
      <c r="J2301" t="s">
        <v>65</v>
      </c>
      <c r="K2301">
        <v>124.85</v>
      </c>
      <c r="L2301">
        <v>21.1</v>
      </c>
      <c r="M2301" t="s">
        <v>65</v>
      </c>
      <c r="N2301">
        <v>0.169002803364037</v>
      </c>
      <c r="O2301" t="s">
        <v>11361</v>
      </c>
      <c r="P2301" t="s">
        <v>11352</v>
      </c>
      <c r="R2301" t="s">
        <v>11353</v>
      </c>
      <c r="S2301">
        <f>IF(SalesData[[#This Row],[Return Status]]="Returned",1,0)</f>
        <v>0</v>
      </c>
      <c r="U2301" s="2">
        <f>EOMONTH(SalesData[[#This Row],[Order Date]],0)</f>
        <v>45016</v>
      </c>
      <c r="V2301" s="9" t="str">
        <f>"Q"&amp;INT((MONTH(SalesData[[#This Row],[Order Date]])+2)/3)&amp;"-"&amp;YEAR(SalesData[[#This Row],[Order Date]])</f>
        <v>Q1-2023</v>
      </c>
    </row>
    <row r="2302" spans="1:22" x14ac:dyDescent="0.35">
      <c r="A2302" t="s">
        <v>2443</v>
      </c>
      <c r="B2302" s="1">
        <v>45011</v>
      </c>
      <c r="C2302" t="s">
        <v>139</v>
      </c>
      <c r="D2302" t="s">
        <v>13</v>
      </c>
      <c r="E2302">
        <v>9588073271</v>
      </c>
      <c r="F2302" t="s">
        <v>114</v>
      </c>
      <c r="G2302" t="s">
        <v>59</v>
      </c>
      <c r="H2302" t="s">
        <v>60</v>
      </c>
      <c r="I2302" t="s">
        <v>31</v>
      </c>
      <c r="J2302" t="s">
        <v>42</v>
      </c>
      <c r="K2302">
        <v>2185.27</v>
      </c>
      <c r="L2302">
        <v>372.23</v>
      </c>
      <c r="M2302" t="s">
        <v>43</v>
      </c>
      <c r="N2302">
        <v>0.17033593102911801</v>
      </c>
      <c r="O2302" t="s">
        <v>11351</v>
      </c>
      <c r="P2302" t="s">
        <v>11352</v>
      </c>
      <c r="R2302" t="s">
        <v>11353</v>
      </c>
      <c r="S2302">
        <f>IF(SalesData[[#This Row],[Return Status]]="Returned",1,0)</f>
        <v>0</v>
      </c>
      <c r="T2302">
        <v>2183.56</v>
      </c>
      <c r="U2302" s="2">
        <f>EOMONTH(SalesData[[#This Row],[Order Date]],0)</f>
        <v>45016</v>
      </c>
      <c r="V2302" s="9" t="str">
        <f>"Q"&amp;INT((MONTH(SalesData[[#This Row],[Order Date]])+2)/3)&amp;"-"&amp;YEAR(SalesData[[#This Row],[Order Date]])</f>
        <v>Q1-2023</v>
      </c>
    </row>
    <row r="2303" spans="1:22" x14ac:dyDescent="0.35">
      <c r="A2303" t="s">
        <v>2444</v>
      </c>
      <c r="B2303" s="1">
        <v>45012</v>
      </c>
      <c r="C2303" t="s">
        <v>57</v>
      </c>
      <c r="D2303" t="s">
        <v>99</v>
      </c>
      <c r="E2303">
        <v>8322704943</v>
      </c>
      <c r="F2303" t="s">
        <v>206</v>
      </c>
      <c r="G2303" t="s">
        <v>89</v>
      </c>
      <c r="H2303" t="s">
        <v>90</v>
      </c>
      <c r="I2303" t="s">
        <v>31</v>
      </c>
      <c r="J2303" t="s">
        <v>65</v>
      </c>
      <c r="K2303">
        <v>1727.41</v>
      </c>
      <c r="L2303">
        <v>202.81</v>
      </c>
      <c r="M2303" t="s">
        <v>65</v>
      </c>
      <c r="N2303">
        <v>0.11740698502382201</v>
      </c>
      <c r="O2303" t="s">
        <v>11351</v>
      </c>
      <c r="P2303" t="s">
        <v>11352</v>
      </c>
      <c r="Q2303" t="s">
        <v>11366</v>
      </c>
      <c r="R2303" t="s">
        <v>11360</v>
      </c>
      <c r="S2303">
        <f>IF(SalesData[[#This Row],[Return Status]]="Returned",1,0)</f>
        <v>1</v>
      </c>
      <c r="T2303">
        <v>207.68</v>
      </c>
      <c r="U2303" s="2">
        <f>EOMONTH(SalesData[[#This Row],[Order Date]],0)</f>
        <v>45016</v>
      </c>
      <c r="V2303" s="9" t="str">
        <f>"Q"&amp;INT((MONTH(SalesData[[#This Row],[Order Date]])+2)/3)&amp;"-"&amp;YEAR(SalesData[[#This Row],[Order Date]])</f>
        <v>Q1-2023</v>
      </c>
    </row>
    <row r="2304" spans="1:22" x14ac:dyDescent="0.35">
      <c r="A2304" t="s">
        <v>2445</v>
      </c>
      <c r="B2304" s="1">
        <v>44988</v>
      </c>
      <c r="C2304" t="s">
        <v>205</v>
      </c>
      <c r="D2304" t="s">
        <v>27</v>
      </c>
      <c r="E2304">
        <v>4805143882</v>
      </c>
      <c r="F2304" t="s">
        <v>68</v>
      </c>
      <c r="G2304" t="s">
        <v>69</v>
      </c>
      <c r="H2304" t="s">
        <v>41</v>
      </c>
      <c r="I2304" t="s">
        <v>31</v>
      </c>
      <c r="J2304" t="s">
        <v>19</v>
      </c>
      <c r="K2304">
        <v>2939.73</v>
      </c>
      <c r="L2304">
        <v>293.93</v>
      </c>
      <c r="M2304" t="s">
        <v>19</v>
      </c>
      <c r="N2304">
        <v>9.9985372806346201E-2</v>
      </c>
      <c r="O2304" t="s">
        <v>11351</v>
      </c>
      <c r="P2304" t="s">
        <v>11356</v>
      </c>
      <c r="R2304" t="s">
        <v>11353</v>
      </c>
      <c r="S2304">
        <f>IF(SalesData[[#This Row],[Return Status]]="Returned",1,0)</f>
        <v>0</v>
      </c>
      <c r="T2304">
        <v>2081.52</v>
      </c>
      <c r="U2304" s="2">
        <f>EOMONTH(SalesData[[#This Row],[Order Date]],0)</f>
        <v>45016</v>
      </c>
      <c r="V2304" s="9" t="str">
        <f>"Q"&amp;INT((MONTH(SalesData[[#This Row],[Order Date]])+2)/3)&amp;"-"&amp;YEAR(SalesData[[#This Row],[Order Date]])</f>
        <v>Q1-2023</v>
      </c>
    </row>
    <row r="2305" spans="1:22" x14ac:dyDescent="0.35">
      <c r="A2305" t="s">
        <v>2446</v>
      </c>
      <c r="B2305" s="1">
        <v>45011</v>
      </c>
      <c r="C2305" t="s">
        <v>149</v>
      </c>
      <c r="D2305" t="s">
        <v>145</v>
      </c>
      <c r="E2305">
        <v>4062146133</v>
      </c>
      <c r="F2305" t="s">
        <v>170</v>
      </c>
      <c r="G2305" t="s">
        <v>69</v>
      </c>
      <c r="H2305" t="s">
        <v>41</v>
      </c>
      <c r="I2305" t="s">
        <v>31</v>
      </c>
      <c r="J2305" t="s">
        <v>43</v>
      </c>
      <c r="K2305">
        <v>312.89999999999998</v>
      </c>
      <c r="L2305">
        <v>82.25</v>
      </c>
      <c r="M2305" t="s">
        <v>43</v>
      </c>
      <c r="N2305">
        <v>0.26286353467561502</v>
      </c>
      <c r="O2305" t="s">
        <v>11361</v>
      </c>
      <c r="P2305" t="s">
        <v>11354</v>
      </c>
      <c r="R2305" t="s">
        <v>11353</v>
      </c>
      <c r="S2305">
        <f>IF(SalesData[[#This Row],[Return Status]]="Returned",1,0)</f>
        <v>0</v>
      </c>
      <c r="T2305">
        <v>2081.52</v>
      </c>
      <c r="U2305" s="2">
        <f>EOMONTH(SalesData[[#This Row],[Order Date]],0)</f>
        <v>45016</v>
      </c>
      <c r="V2305" s="9" t="str">
        <f>"Q"&amp;INT((MONTH(SalesData[[#This Row],[Order Date]])+2)/3)&amp;"-"&amp;YEAR(SalesData[[#This Row],[Order Date]])</f>
        <v>Q1-2023</v>
      </c>
    </row>
    <row r="2306" spans="1:22" x14ac:dyDescent="0.35">
      <c r="A2306" t="s">
        <v>2447</v>
      </c>
      <c r="B2306" s="1">
        <v>45004</v>
      </c>
      <c r="C2306" t="s">
        <v>106</v>
      </c>
      <c r="D2306" t="s">
        <v>27</v>
      </c>
      <c r="E2306">
        <v>7718074922</v>
      </c>
      <c r="F2306" t="s">
        <v>33</v>
      </c>
      <c r="G2306" t="s">
        <v>34</v>
      </c>
      <c r="H2306" t="s">
        <v>35</v>
      </c>
      <c r="I2306" t="s">
        <v>36</v>
      </c>
      <c r="J2306" t="s">
        <v>19</v>
      </c>
      <c r="K2306">
        <v>2671.6</v>
      </c>
      <c r="L2306">
        <v>343.92</v>
      </c>
      <c r="M2306" t="s">
        <v>19</v>
      </c>
      <c r="N2306">
        <v>0.128731846084743</v>
      </c>
      <c r="O2306" t="s">
        <v>11351</v>
      </c>
      <c r="P2306" t="s">
        <v>11352</v>
      </c>
      <c r="R2306" t="s">
        <v>11353</v>
      </c>
      <c r="S2306">
        <f>IF(SalesData[[#This Row],[Return Status]]="Returned",1,0)</f>
        <v>0</v>
      </c>
      <c r="U2306" s="2">
        <f>EOMONTH(SalesData[[#This Row],[Order Date]],0)</f>
        <v>45016</v>
      </c>
      <c r="V2306" s="9" t="str">
        <f>"Q"&amp;INT((MONTH(SalesData[[#This Row],[Order Date]])+2)/3)&amp;"-"&amp;YEAR(SalesData[[#This Row],[Order Date]])</f>
        <v>Q1-2023</v>
      </c>
    </row>
    <row r="2307" spans="1:22" x14ac:dyDescent="0.35">
      <c r="A2307" t="s">
        <v>2448</v>
      </c>
      <c r="B2307" s="1">
        <v>45014</v>
      </c>
      <c r="C2307" t="s">
        <v>52</v>
      </c>
      <c r="D2307" t="s">
        <v>27</v>
      </c>
      <c r="E2307">
        <v>7456599250</v>
      </c>
      <c r="F2307" t="s">
        <v>58</v>
      </c>
      <c r="G2307" t="s">
        <v>59</v>
      </c>
      <c r="H2307" t="s">
        <v>60</v>
      </c>
      <c r="I2307" t="s">
        <v>31</v>
      </c>
      <c r="J2307" t="s">
        <v>18</v>
      </c>
      <c r="K2307">
        <v>2089.0700000000002</v>
      </c>
      <c r="L2307">
        <v>540.33000000000004</v>
      </c>
      <c r="M2307" t="s">
        <v>19</v>
      </c>
      <c r="N2307">
        <v>0.25864619184613202</v>
      </c>
      <c r="O2307" t="s">
        <v>11351</v>
      </c>
      <c r="P2307" t="s">
        <v>11354</v>
      </c>
      <c r="R2307" t="s">
        <v>11353</v>
      </c>
      <c r="S2307">
        <f>IF(SalesData[[#This Row],[Return Status]]="Returned",1,0)</f>
        <v>0</v>
      </c>
      <c r="T2307">
        <v>2183.56</v>
      </c>
      <c r="U2307" s="2">
        <f>EOMONTH(SalesData[[#This Row],[Order Date]],0)</f>
        <v>45016</v>
      </c>
      <c r="V2307" s="9" t="str">
        <f>"Q"&amp;INT((MONTH(SalesData[[#This Row],[Order Date]])+2)/3)&amp;"-"&amp;YEAR(SalesData[[#This Row],[Order Date]])</f>
        <v>Q1-2023</v>
      </c>
    </row>
    <row r="2308" spans="1:22" x14ac:dyDescent="0.35">
      <c r="A2308" t="s">
        <v>2449</v>
      </c>
      <c r="B2308" s="1">
        <v>45010</v>
      </c>
      <c r="C2308" t="s">
        <v>57</v>
      </c>
      <c r="D2308" t="s">
        <v>39</v>
      </c>
      <c r="E2308">
        <v>95830428</v>
      </c>
      <c r="F2308" t="s">
        <v>159</v>
      </c>
      <c r="G2308" t="s">
        <v>251</v>
      </c>
      <c r="H2308" t="s">
        <v>85</v>
      </c>
      <c r="I2308" t="s">
        <v>31</v>
      </c>
      <c r="J2308" t="s">
        <v>19</v>
      </c>
      <c r="K2308">
        <v>1807.69</v>
      </c>
      <c r="L2308">
        <v>210.32</v>
      </c>
      <c r="M2308" t="s">
        <v>19</v>
      </c>
      <c r="N2308">
        <v>0.11634738257112701</v>
      </c>
      <c r="O2308" t="s">
        <v>11351</v>
      </c>
      <c r="P2308" t="s">
        <v>11352</v>
      </c>
      <c r="R2308" t="s">
        <v>11353</v>
      </c>
      <c r="S2308">
        <f>IF(SalesData[[#This Row],[Return Status]]="Returned",1,0)</f>
        <v>0</v>
      </c>
      <c r="U2308" s="2">
        <f>EOMONTH(SalesData[[#This Row],[Order Date]],0)</f>
        <v>45016</v>
      </c>
      <c r="V2308" s="9" t="str">
        <f>"Q"&amp;INT((MONTH(SalesData[[#This Row],[Order Date]])+2)/3)&amp;"-"&amp;YEAR(SalesData[[#This Row],[Order Date]])</f>
        <v>Q1-2023</v>
      </c>
    </row>
    <row r="2309" spans="1:22" x14ac:dyDescent="0.35">
      <c r="A2309" t="s">
        <v>2450</v>
      </c>
      <c r="B2309" s="1">
        <v>45000</v>
      </c>
      <c r="C2309" t="s">
        <v>205</v>
      </c>
      <c r="D2309" t="s">
        <v>145</v>
      </c>
      <c r="E2309">
        <v>1608340289</v>
      </c>
      <c r="F2309" t="s">
        <v>312</v>
      </c>
      <c r="G2309" t="s">
        <v>141</v>
      </c>
      <c r="H2309" t="s">
        <v>121</v>
      </c>
      <c r="I2309" t="s">
        <v>17</v>
      </c>
      <c r="J2309" t="s">
        <v>62</v>
      </c>
      <c r="K2309">
        <v>1347.28</v>
      </c>
      <c r="L2309">
        <v>384.42</v>
      </c>
      <c r="M2309" t="s">
        <v>62</v>
      </c>
      <c r="N2309">
        <v>0.28533044356035903</v>
      </c>
      <c r="O2309" t="s">
        <v>11351</v>
      </c>
      <c r="P2309" t="s">
        <v>11354</v>
      </c>
      <c r="R2309" t="s">
        <v>11353</v>
      </c>
      <c r="S2309">
        <f>IF(SalesData[[#This Row],[Return Status]]="Returned",1,0)</f>
        <v>0</v>
      </c>
      <c r="T2309">
        <v>2793.38</v>
      </c>
      <c r="U2309" s="2">
        <f>EOMONTH(SalesData[[#This Row],[Order Date]],0)</f>
        <v>45016</v>
      </c>
      <c r="V2309" s="9" t="str">
        <f>"Q"&amp;INT((MONTH(SalesData[[#This Row],[Order Date]])+2)/3)&amp;"-"&amp;YEAR(SalesData[[#This Row],[Order Date]])</f>
        <v>Q1-2023</v>
      </c>
    </row>
    <row r="2310" spans="1:22" x14ac:dyDescent="0.35">
      <c r="A2310" t="s">
        <v>2451</v>
      </c>
      <c r="B2310" s="1">
        <v>44999</v>
      </c>
      <c r="C2310" t="s">
        <v>144</v>
      </c>
      <c r="D2310" t="s">
        <v>27</v>
      </c>
      <c r="E2310">
        <v>6215426267</v>
      </c>
      <c r="F2310" t="s">
        <v>28</v>
      </c>
      <c r="G2310" t="s">
        <v>29</v>
      </c>
      <c r="H2310" t="s">
        <v>30</v>
      </c>
      <c r="I2310" t="s">
        <v>31</v>
      </c>
      <c r="J2310" t="s">
        <v>18</v>
      </c>
      <c r="K2310">
        <v>2167.0300000000002</v>
      </c>
      <c r="L2310">
        <v>406.26</v>
      </c>
      <c r="M2310" t="s">
        <v>19</v>
      </c>
      <c r="N2310">
        <v>0.187473177574837</v>
      </c>
      <c r="O2310" t="s">
        <v>11351</v>
      </c>
      <c r="P2310" t="s">
        <v>11352</v>
      </c>
      <c r="R2310" t="s">
        <v>11353</v>
      </c>
      <c r="S2310">
        <f>IF(SalesData[[#This Row],[Return Status]]="Returned",1,0)</f>
        <v>0</v>
      </c>
      <c r="T2310">
        <v>2788.38</v>
      </c>
      <c r="U2310" s="2">
        <f>EOMONTH(SalesData[[#This Row],[Order Date]],0)</f>
        <v>45016</v>
      </c>
      <c r="V2310" s="9" t="str">
        <f>"Q"&amp;INT((MONTH(SalesData[[#This Row],[Order Date]])+2)/3)&amp;"-"&amp;YEAR(SalesData[[#This Row],[Order Date]])</f>
        <v>Q1-2023</v>
      </c>
    </row>
    <row r="2311" spans="1:22" x14ac:dyDescent="0.35">
      <c r="A2311" t="s">
        <v>2452</v>
      </c>
      <c r="B2311" s="1">
        <v>44995</v>
      </c>
      <c r="C2311" t="s">
        <v>87</v>
      </c>
      <c r="D2311" t="s">
        <v>27</v>
      </c>
      <c r="E2311">
        <v>9414477204</v>
      </c>
      <c r="F2311" t="s">
        <v>109</v>
      </c>
      <c r="G2311" t="s">
        <v>59</v>
      </c>
      <c r="H2311" t="s">
        <v>11357</v>
      </c>
      <c r="I2311" t="s">
        <v>31</v>
      </c>
      <c r="J2311" t="s">
        <v>18</v>
      </c>
      <c r="K2311">
        <v>2952.19</v>
      </c>
      <c r="L2311">
        <v>843.65</v>
      </c>
      <c r="M2311" t="s">
        <v>19</v>
      </c>
      <c r="N2311">
        <v>0.285770902279325</v>
      </c>
      <c r="O2311" t="s">
        <v>11351</v>
      </c>
      <c r="P2311" t="s">
        <v>11354</v>
      </c>
      <c r="R2311" t="s">
        <v>11353</v>
      </c>
      <c r="S2311">
        <f>IF(SalesData[[#This Row],[Return Status]]="Returned",1,0)</f>
        <v>0</v>
      </c>
      <c r="T2311">
        <v>2183.56</v>
      </c>
      <c r="U2311" s="2">
        <f>EOMONTH(SalesData[[#This Row],[Order Date]],0)</f>
        <v>45016</v>
      </c>
      <c r="V2311" s="9" t="str">
        <f>"Q"&amp;INT((MONTH(SalesData[[#This Row],[Order Date]])+2)/3)&amp;"-"&amp;YEAR(SalesData[[#This Row],[Order Date]])</f>
        <v>Q1-2023</v>
      </c>
    </row>
    <row r="2312" spans="1:22" x14ac:dyDescent="0.35">
      <c r="A2312" t="s">
        <v>2453</v>
      </c>
      <c r="B2312" s="1">
        <v>45008</v>
      </c>
      <c r="C2312" t="s">
        <v>57</v>
      </c>
      <c r="D2312" t="s">
        <v>46</v>
      </c>
      <c r="E2312">
        <v>6300798233</v>
      </c>
      <c r="F2312" t="s">
        <v>40</v>
      </c>
      <c r="G2312" t="s">
        <v>69</v>
      </c>
      <c r="H2312" t="s">
        <v>11357</v>
      </c>
      <c r="I2312" t="s">
        <v>31</v>
      </c>
      <c r="J2312" t="s">
        <v>65</v>
      </c>
      <c r="K2312">
        <v>4321.4799999999996</v>
      </c>
      <c r="L2312">
        <v>387.51</v>
      </c>
      <c r="M2312" t="s">
        <v>65</v>
      </c>
      <c r="N2312">
        <v>8.9670668382128393E-2</v>
      </c>
      <c r="O2312" t="s">
        <v>11351</v>
      </c>
      <c r="P2312" t="s">
        <v>11356</v>
      </c>
      <c r="R2312" t="s">
        <v>11353</v>
      </c>
      <c r="S2312">
        <f>IF(SalesData[[#This Row],[Return Status]]="Returned",1,0)</f>
        <v>0</v>
      </c>
      <c r="T2312">
        <v>2081.52</v>
      </c>
      <c r="U2312" s="2">
        <f>EOMONTH(SalesData[[#This Row],[Order Date]],0)</f>
        <v>45016</v>
      </c>
      <c r="V2312" s="9" t="str">
        <f>"Q"&amp;INT((MONTH(SalesData[[#This Row],[Order Date]])+2)/3)&amp;"-"&amp;YEAR(SalesData[[#This Row],[Order Date]])</f>
        <v>Q1-2023</v>
      </c>
    </row>
    <row r="2313" spans="1:22" x14ac:dyDescent="0.35">
      <c r="A2313" t="s">
        <v>2454</v>
      </c>
      <c r="B2313" s="1">
        <v>44991</v>
      </c>
      <c r="C2313" t="s">
        <v>38</v>
      </c>
      <c r="D2313" t="s">
        <v>39</v>
      </c>
      <c r="E2313">
        <v>7351059734</v>
      </c>
      <c r="F2313" t="s">
        <v>64</v>
      </c>
      <c r="G2313" t="s">
        <v>15</v>
      </c>
      <c r="H2313" t="s">
        <v>16</v>
      </c>
      <c r="I2313" t="s">
        <v>17</v>
      </c>
      <c r="J2313" t="s">
        <v>42</v>
      </c>
      <c r="K2313">
        <v>3108.68</v>
      </c>
      <c r="L2313">
        <v>469.58</v>
      </c>
      <c r="M2313" t="s">
        <v>43</v>
      </c>
      <c r="N2313">
        <v>0.15105446684766499</v>
      </c>
      <c r="O2313" t="s">
        <v>11351</v>
      </c>
      <c r="P2313" t="s">
        <v>11352</v>
      </c>
      <c r="R2313" t="s">
        <v>11353</v>
      </c>
      <c r="S2313">
        <f>IF(SalesData[[#This Row],[Return Status]]="Returned",1,0)</f>
        <v>0</v>
      </c>
      <c r="T2313">
        <v>2085.91</v>
      </c>
      <c r="U2313" s="2">
        <f>EOMONTH(SalesData[[#This Row],[Order Date]],0)</f>
        <v>45016</v>
      </c>
      <c r="V2313" s="9" t="str">
        <f>"Q"&amp;INT((MONTH(SalesData[[#This Row],[Order Date]])+2)/3)&amp;"-"&amp;YEAR(SalesData[[#This Row],[Order Date]])</f>
        <v>Q1-2023</v>
      </c>
    </row>
    <row r="2314" spans="1:22" x14ac:dyDescent="0.35">
      <c r="A2314" t="s">
        <v>2455</v>
      </c>
      <c r="B2314" s="1">
        <v>45014</v>
      </c>
      <c r="C2314" t="s">
        <v>67</v>
      </c>
      <c r="D2314" t="s">
        <v>13</v>
      </c>
      <c r="E2314">
        <v>6629087929</v>
      </c>
      <c r="F2314" t="s">
        <v>109</v>
      </c>
      <c r="G2314" t="s">
        <v>59</v>
      </c>
      <c r="H2314" t="s">
        <v>60</v>
      </c>
      <c r="I2314" t="s">
        <v>31</v>
      </c>
      <c r="J2314" t="s">
        <v>18</v>
      </c>
      <c r="K2314">
        <v>2275.61</v>
      </c>
      <c r="L2314">
        <v>331.04</v>
      </c>
      <c r="M2314" t="s">
        <v>19</v>
      </c>
      <c r="N2314">
        <v>0.14547308194286401</v>
      </c>
      <c r="O2314" t="s">
        <v>11351</v>
      </c>
      <c r="P2314" t="s">
        <v>11352</v>
      </c>
      <c r="R2314" t="s">
        <v>11353</v>
      </c>
      <c r="S2314">
        <f>IF(SalesData[[#This Row],[Return Status]]="Returned",1,0)</f>
        <v>0</v>
      </c>
      <c r="T2314">
        <v>2183.56</v>
      </c>
      <c r="U2314" s="2">
        <f>EOMONTH(SalesData[[#This Row],[Order Date]],0)</f>
        <v>45016</v>
      </c>
      <c r="V2314" s="9" t="str">
        <f>"Q"&amp;INT((MONTH(SalesData[[#This Row],[Order Date]])+2)/3)&amp;"-"&amp;YEAR(SalesData[[#This Row],[Order Date]])</f>
        <v>Q1-2023</v>
      </c>
    </row>
    <row r="2315" spans="1:22" x14ac:dyDescent="0.35">
      <c r="A2315" t="s">
        <v>2456</v>
      </c>
      <c r="B2315" s="1">
        <v>45004</v>
      </c>
      <c r="C2315" t="s">
        <v>113</v>
      </c>
      <c r="D2315" t="s">
        <v>39</v>
      </c>
      <c r="E2315">
        <v>5504084138</v>
      </c>
      <c r="F2315" t="s">
        <v>47</v>
      </c>
      <c r="G2315" t="s">
        <v>11368</v>
      </c>
      <c r="H2315" t="s">
        <v>24</v>
      </c>
      <c r="I2315" t="s">
        <v>17</v>
      </c>
      <c r="J2315" t="s">
        <v>42</v>
      </c>
      <c r="K2315">
        <v>3973.3</v>
      </c>
      <c r="L2315">
        <v>811.87</v>
      </c>
      <c r="M2315" t="s">
        <v>43</v>
      </c>
      <c r="N2315">
        <v>0.20433141217627701</v>
      </c>
      <c r="O2315" t="s">
        <v>11351</v>
      </c>
      <c r="P2315" t="s">
        <v>11354</v>
      </c>
      <c r="R2315" t="s">
        <v>11353</v>
      </c>
      <c r="S2315">
        <f>IF(SalesData[[#This Row],[Return Status]]="Returned",1,0)</f>
        <v>0</v>
      </c>
      <c r="U2315" s="2">
        <f>EOMONTH(SalesData[[#This Row],[Order Date]],0)</f>
        <v>45016</v>
      </c>
      <c r="V2315" s="9" t="str">
        <f>"Q"&amp;INT((MONTH(SalesData[[#This Row],[Order Date]])+2)/3)&amp;"-"&amp;YEAR(SalesData[[#This Row],[Order Date]])</f>
        <v>Q1-2023</v>
      </c>
    </row>
    <row r="2316" spans="1:22" x14ac:dyDescent="0.35">
      <c r="A2316" t="s">
        <v>2457</v>
      </c>
      <c r="B2316" s="1">
        <v>45008</v>
      </c>
      <c r="C2316" t="s">
        <v>176</v>
      </c>
      <c r="D2316" t="s">
        <v>80</v>
      </c>
      <c r="E2316">
        <v>1825616640</v>
      </c>
      <c r="F2316" t="s">
        <v>156</v>
      </c>
      <c r="G2316" t="s">
        <v>84</v>
      </c>
      <c r="H2316" t="s">
        <v>85</v>
      </c>
      <c r="I2316" t="s">
        <v>31</v>
      </c>
      <c r="J2316" t="s">
        <v>62</v>
      </c>
      <c r="K2316">
        <v>870.93</v>
      </c>
      <c r="L2316">
        <v>252.82</v>
      </c>
      <c r="M2316" t="s">
        <v>62</v>
      </c>
      <c r="N2316">
        <v>0.29028739393521902</v>
      </c>
      <c r="O2316" t="s">
        <v>11355</v>
      </c>
      <c r="P2316" t="s">
        <v>11354</v>
      </c>
      <c r="R2316" t="s">
        <v>11353</v>
      </c>
      <c r="S2316">
        <f>IF(SalesData[[#This Row],[Return Status]]="Returned",1,0)</f>
        <v>0</v>
      </c>
      <c r="T2316">
        <v>847.14</v>
      </c>
      <c r="U2316" s="2">
        <f>EOMONTH(SalesData[[#This Row],[Order Date]],0)</f>
        <v>45016</v>
      </c>
      <c r="V2316" s="9" t="str">
        <f>"Q"&amp;INT((MONTH(SalesData[[#This Row],[Order Date]])+2)/3)&amp;"-"&amp;YEAR(SalesData[[#This Row],[Order Date]])</f>
        <v>Q1-2023</v>
      </c>
    </row>
    <row r="2317" spans="1:22" x14ac:dyDescent="0.35">
      <c r="A2317" t="s">
        <v>2458</v>
      </c>
      <c r="B2317" s="1">
        <v>45007</v>
      </c>
      <c r="C2317" t="s">
        <v>12</v>
      </c>
      <c r="D2317" t="s">
        <v>27</v>
      </c>
      <c r="E2317">
        <v>8666265704</v>
      </c>
      <c r="F2317" t="s">
        <v>114</v>
      </c>
      <c r="G2317" t="s">
        <v>59</v>
      </c>
      <c r="H2317" t="s">
        <v>60</v>
      </c>
      <c r="I2317" t="s">
        <v>31</v>
      </c>
      <c r="J2317" t="s">
        <v>62</v>
      </c>
      <c r="K2317">
        <v>145.96</v>
      </c>
      <c r="L2317">
        <v>27.15</v>
      </c>
      <c r="M2317" t="s">
        <v>62</v>
      </c>
      <c r="N2317">
        <v>0.186009865716635</v>
      </c>
      <c r="O2317" t="s">
        <v>11361</v>
      </c>
      <c r="P2317" t="s">
        <v>11352</v>
      </c>
      <c r="R2317" t="s">
        <v>11353</v>
      </c>
      <c r="S2317">
        <f>IF(SalesData[[#This Row],[Return Status]]="Returned",1,0)</f>
        <v>0</v>
      </c>
      <c r="T2317">
        <v>2183.56</v>
      </c>
      <c r="U2317" s="2">
        <f>EOMONTH(SalesData[[#This Row],[Order Date]],0)</f>
        <v>45016</v>
      </c>
      <c r="V2317" s="9" t="str">
        <f>"Q"&amp;INT((MONTH(SalesData[[#This Row],[Order Date]])+2)/3)&amp;"-"&amp;YEAR(SalesData[[#This Row],[Order Date]])</f>
        <v>Q1-2023</v>
      </c>
    </row>
    <row r="2318" spans="1:22" x14ac:dyDescent="0.35">
      <c r="A2318" t="s">
        <v>2459</v>
      </c>
      <c r="B2318" s="1">
        <v>45015</v>
      </c>
      <c r="C2318" t="s">
        <v>113</v>
      </c>
      <c r="D2318" t="s">
        <v>27</v>
      </c>
      <c r="E2318">
        <v>7742735984</v>
      </c>
      <c r="F2318" t="s">
        <v>172</v>
      </c>
      <c r="G2318" t="s">
        <v>141</v>
      </c>
      <c r="H2318" t="s">
        <v>121</v>
      </c>
      <c r="I2318" t="s">
        <v>17</v>
      </c>
      <c r="J2318" t="s">
        <v>19</v>
      </c>
      <c r="K2318">
        <v>2352.9899999999998</v>
      </c>
      <c r="L2318">
        <v>101.13</v>
      </c>
      <c r="M2318" t="s">
        <v>19</v>
      </c>
      <c r="N2318">
        <v>4.29793581783178E-2</v>
      </c>
      <c r="O2318" t="s">
        <v>11351</v>
      </c>
      <c r="P2318" t="s">
        <v>11356</v>
      </c>
      <c r="R2318" t="s">
        <v>11353</v>
      </c>
      <c r="S2318">
        <f>IF(SalesData[[#This Row],[Return Status]]="Returned",1,0)</f>
        <v>0</v>
      </c>
      <c r="T2318">
        <v>2793.38</v>
      </c>
      <c r="U2318" s="2">
        <f>EOMONTH(SalesData[[#This Row],[Order Date]],0)</f>
        <v>45016</v>
      </c>
      <c r="V2318" s="9" t="str">
        <f>"Q"&amp;INT((MONTH(SalesData[[#This Row],[Order Date]])+2)/3)&amp;"-"&amp;YEAR(SalesData[[#This Row],[Order Date]])</f>
        <v>Q1-2023</v>
      </c>
    </row>
    <row r="2319" spans="1:22" x14ac:dyDescent="0.35">
      <c r="A2319" t="s">
        <v>2460</v>
      </c>
      <c r="B2319" s="1">
        <v>45004</v>
      </c>
      <c r="C2319" t="s">
        <v>111</v>
      </c>
      <c r="D2319" t="s">
        <v>72</v>
      </c>
      <c r="E2319">
        <v>7189166807</v>
      </c>
      <c r="F2319" t="s">
        <v>387</v>
      </c>
      <c r="G2319" t="s">
        <v>538</v>
      </c>
      <c r="H2319" t="s">
        <v>90</v>
      </c>
      <c r="I2319" t="s">
        <v>31</v>
      </c>
      <c r="J2319" t="s">
        <v>42</v>
      </c>
      <c r="K2319">
        <v>4589.74</v>
      </c>
      <c r="L2319">
        <v>842.91</v>
      </c>
      <c r="M2319" t="s">
        <v>43</v>
      </c>
      <c r="N2319">
        <v>0.18365092576050099</v>
      </c>
      <c r="O2319" t="s">
        <v>11351</v>
      </c>
      <c r="P2319" t="s">
        <v>11352</v>
      </c>
      <c r="R2319" t="s">
        <v>11353</v>
      </c>
      <c r="S2319">
        <f>IF(SalesData[[#This Row],[Return Status]]="Returned",1,0)</f>
        <v>0</v>
      </c>
      <c r="U2319" s="2">
        <f>EOMONTH(SalesData[[#This Row],[Order Date]],0)</f>
        <v>45016</v>
      </c>
      <c r="V2319" s="9" t="str">
        <f>"Q"&amp;INT((MONTH(SalesData[[#This Row],[Order Date]])+2)/3)&amp;"-"&amp;YEAR(SalesData[[#This Row],[Order Date]])</f>
        <v>Q1-2023</v>
      </c>
    </row>
    <row r="2320" spans="1:22" x14ac:dyDescent="0.35">
      <c r="A2320" t="s">
        <v>2461</v>
      </c>
      <c r="B2320" s="1">
        <v>44988</v>
      </c>
      <c r="C2320" t="s">
        <v>57</v>
      </c>
      <c r="D2320" t="s">
        <v>99</v>
      </c>
      <c r="E2320">
        <v>6423822355</v>
      </c>
      <c r="F2320" t="s">
        <v>172</v>
      </c>
      <c r="G2320" t="s">
        <v>141</v>
      </c>
      <c r="H2320" t="s">
        <v>121</v>
      </c>
      <c r="I2320" t="s">
        <v>17</v>
      </c>
      <c r="J2320" t="s">
        <v>42</v>
      </c>
      <c r="K2320">
        <v>4859.51</v>
      </c>
      <c r="L2320">
        <v>1004.69</v>
      </c>
      <c r="M2320" t="s">
        <v>43</v>
      </c>
      <c r="N2320">
        <v>0.20674718232908301</v>
      </c>
      <c r="O2320" t="s">
        <v>11351</v>
      </c>
      <c r="P2320" t="s">
        <v>11354</v>
      </c>
      <c r="Q2320" t="s">
        <v>11363</v>
      </c>
      <c r="R2320" t="s">
        <v>11360</v>
      </c>
      <c r="S2320">
        <f>IF(SalesData[[#This Row],[Return Status]]="Returned",1,0)</f>
        <v>1</v>
      </c>
      <c r="T2320">
        <v>2793.38</v>
      </c>
      <c r="U2320" s="2">
        <f>EOMONTH(SalesData[[#This Row],[Order Date]],0)</f>
        <v>45016</v>
      </c>
      <c r="V2320" s="9" t="str">
        <f>"Q"&amp;INT((MONTH(SalesData[[#This Row],[Order Date]])+2)/3)&amp;"-"&amp;YEAR(SalesData[[#This Row],[Order Date]])</f>
        <v>Q1-2023</v>
      </c>
    </row>
    <row r="2321" spans="1:22" x14ac:dyDescent="0.35">
      <c r="A2321" t="s">
        <v>2462</v>
      </c>
      <c r="B2321" s="1">
        <v>44991</v>
      </c>
      <c r="C2321" t="s">
        <v>12</v>
      </c>
      <c r="D2321" t="s">
        <v>46</v>
      </c>
      <c r="E2321">
        <v>9411396545</v>
      </c>
      <c r="F2321" t="s">
        <v>88</v>
      </c>
      <c r="G2321" t="s">
        <v>89</v>
      </c>
      <c r="H2321" t="s">
        <v>90</v>
      </c>
      <c r="I2321" t="s">
        <v>31</v>
      </c>
      <c r="J2321" t="s">
        <v>19</v>
      </c>
      <c r="K2321">
        <v>1611.1</v>
      </c>
      <c r="L2321">
        <v>359.98</v>
      </c>
      <c r="M2321" t="s">
        <v>19</v>
      </c>
      <c r="N2321">
        <v>0.223437403016573</v>
      </c>
      <c r="O2321" t="s">
        <v>11351</v>
      </c>
      <c r="P2321" t="s">
        <v>11354</v>
      </c>
      <c r="Q2321" t="s">
        <v>11363</v>
      </c>
      <c r="R2321" t="s">
        <v>11360</v>
      </c>
      <c r="S2321">
        <f>IF(SalesData[[#This Row],[Return Status]]="Returned",1,0)</f>
        <v>1</v>
      </c>
      <c r="T2321">
        <v>207.68</v>
      </c>
      <c r="U2321" s="2">
        <f>EOMONTH(SalesData[[#This Row],[Order Date]],0)</f>
        <v>45016</v>
      </c>
      <c r="V2321" s="9" t="str">
        <f>"Q"&amp;INT((MONTH(SalesData[[#This Row],[Order Date]])+2)/3)&amp;"-"&amp;YEAR(SalesData[[#This Row],[Order Date]])</f>
        <v>Q1-2023</v>
      </c>
    </row>
    <row r="2322" spans="1:22" x14ac:dyDescent="0.35">
      <c r="A2322" t="s">
        <v>2463</v>
      </c>
      <c r="B2322" s="1">
        <v>45015</v>
      </c>
      <c r="C2322" t="s">
        <v>176</v>
      </c>
      <c r="D2322" t="s">
        <v>39</v>
      </c>
      <c r="E2322">
        <v>5720314306</v>
      </c>
      <c r="F2322" t="s">
        <v>114</v>
      </c>
      <c r="G2322" t="s">
        <v>59</v>
      </c>
      <c r="H2322" t="s">
        <v>60</v>
      </c>
      <c r="I2322" t="s">
        <v>31</v>
      </c>
      <c r="J2322" t="s">
        <v>65</v>
      </c>
      <c r="K2322">
        <v>4706.95</v>
      </c>
      <c r="L2322">
        <v>875.15</v>
      </c>
      <c r="M2322" t="s">
        <v>65</v>
      </c>
      <c r="N2322">
        <v>0.18592719276814099</v>
      </c>
      <c r="O2322" t="s">
        <v>11351</v>
      </c>
      <c r="P2322" t="s">
        <v>11352</v>
      </c>
      <c r="R2322" t="s">
        <v>11353</v>
      </c>
      <c r="S2322">
        <f>IF(SalesData[[#This Row],[Return Status]]="Returned",1,0)</f>
        <v>0</v>
      </c>
      <c r="T2322">
        <v>2183.56</v>
      </c>
      <c r="U2322" s="2">
        <f>EOMONTH(SalesData[[#This Row],[Order Date]],0)</f>
        <v>45016</v>
      </c>
      <c r="V2322" s="9" t="str">
        <f>"Q"&amp;INT((MONTH(SalesData[[#This Row],[Order Date]])+2)/3)&amp;"-"&amp;YEAR(SalesData[[#This Row],[Order Date]])</f>
        <v>Q1-2023</v>
      </c>
    </row>
    <row r="2323" spans="1:22" x14ac:dyDescent="0.35">
      <c r="A2323" t="s">
        <v>2464</v>
      </c>
      <c r="B2323" s="1">
        <v>45014</v>
      </c>
      <c r="C2323" t="s">
        <v>188</v>
      </c>
      <c r="D2323" t="s">
        <v>39</v>
      </c>
      <c r="E2323">
        <v>1044907113</v>
      </c>
      <c r="F2323" t="s">
        <v>116</v>
      </c>
      <c r="G2323" t="s">
        <v>74</v>
      </c>
      <c r="H2323" t="s">
        <v>75</v>
      </c>
      <c r="I2323" t="s">
        <v>36</v>
      </c>
      <c r="J2323" t="s">
        <v>61</v>
      </c>
      <c r="K2323">
        <v>4385.41</v>
      </c>
      <c r="L2323">
        <v>587.41999999999996</v>
      </c>
      <c r="M2323" t="s">
        <v>62</v>
      </c>
      <c r="N2323">
        <v>0.133948707190434</v>
      </c>
      <c r="O2323" t="s">
        <v>11351</v>
      </c>
      <c r="P2323" t="s">
        <v>11352</v>
      </c>
      <c r="R2323" t="s">
        <v>11353</v>
      </c>
      <c r="S2323">
        <f>IF(SalesData[[#This Row],[Return Status]]="Returned",1,0)</f>
        <v>0</v>
      </c>
      <c r="T2323">
        <v>2420.2800000000002</v>
      </c>
      <c r="U2323" s="2">
        <f>EOMONTH(SalesData[[#This Row],[Order Date]],0)</f>
        <v>45016</v>
      </c>
      <c r="V2323" s="9" t="str">
        <f>"Q"&amp;INT((MONTH(SalesData[[#This Row],[Order Date]])+2)/3)&amp;"-"&amp;YEAR(SalesData[[#This Row],[Order Date]])</f>
        <v>Q1-2023</v>
      </c>
    </row>
    <row r="2324" spans="1:22" x14ac:dyDescent="0.35">
      <c r="A2324" t="s">
        <v>2465</v>
      </c>
      <c r="B2324" s="1">
        <v>45010</v>
      </c>
      <c r="C2324" t="s">
        <v>45</v>
      </c>
      <c r="D2324" t="s">
        <v>39</v>
      </c>
      <c r="E2324">
        <v>7905387518</v>
      </c>
      <c r="F2324" t="s">
        <v>58</v>
      </c>
      <c r="G2324" t="s">
        <v>59</v>
      </c>
      <c r="H2324" t="s">
        <v>60</v>
      </c>
      <c r="I2324" t="s">
        <v>31</v>
      </c>
      <c r="J2324" t="s">
        <v>18</v>
      </c>
      <c r="K2324">
        <v>4949.58</v>
      </c>
      <c r="L2324">
        <v>920.24</v>
      </c>
      <c r="M2324" t="s">
        <v>19</v>
      </c>
      <c r="N2324">
        <v>0.185922845978851</v>
      </c>
      <c r="O2324" t="s">
        <v>11351</v>
      </c>
      <c r="P2324" t="s">
        <v>11352</v>
      </c>
      <c r="R2324" t="s">
        <v>11353</v>
      </c>
      <c r="S2324">
        <f>IF(SalesData[[#This Row],[Return Status]]="Returned",1,0)</f>
        <v>0</v>
      </c>
      <c r="T2324">
        <v>2183.56</v>
      </c>
      <c r="U2324" s="2">
        <f>EOMONTH(SalesData[[#This Row],[Order Date]],0)</f>
        <v>45016</v>
      </c>
      <c r="V2324" s="9" t="str">
        <f>"Q"&amp;INT((MONTH(SalesData[[#This Row],[Order Date]])+2)/3)&amp;"-"&amp;YEAR(SalesData[[#This Row],[Order Date]])</f>
        <v>Q1-2023</v>
      </c>
    </row>
    <row r="2325" spans="1:22" x14ac:dyDescent="0.35">
      <c r="A2325" t="s">
        <v>2466</v>
      </c>
      <c r="B2325" s="1">
        <v>45013</v>
      </c>
      <c r="C2325" t="s">
        <v>97</v>
      </c>
      <c r="D2325" t="s">
        <v>99</v>
      </c>
      <c r="E2325">
        <v>3800414326</v>
      </c>
      <c r="F2325" t="s">
        <v>181</v>
      </c>
      <c r="G2325" t="s">
        <v>54</v>
      </c>
      <c r="H2325" t="s">
        <v>55</v>
      </c>
      <c r="I2325" t="s">
        <v>31</v>
      </c>
      <c r="J2325" t="s">
        <v>19</v>
      </c>
      <c r="K2325">
        <v>3832.9</v>
      </c>
      <c r="L2325">
        <v>1090.99</v>
      </c>
      <c r="M2325" t="s">
        <v>19</v>
      </c>
      <c r="N2325">
        <v>0.28463826345586901</v>
      </c>
      <c r="O2325" t="s">
        <v>11351</v>
      </c>
      <c r="P2325" t="s">
        <v>11354</v>
      </c>
      <c r="R2325" t="s">
        <v>11353</v>
      </c>
      <c r="S2325">
        <f>IF(SalesData[[#This Row],[Return Status]]="Returned",1,0)</f>
        <v>0</v>
      </c>
      <c r="U2325" s="2">
        <f>EOMONTH(SalesData[[#This Row],[Order Date]],0)</f>
        <v>45016</v>
      </c>
      <c r="V2325" s="9" t="str">
        <f>"Q"&amp;INT((MONTH(SalesData[[#This Row],[Order Date]])+2)/3)&amp;"-"&amp;YEAR(SalesData[[#This Row],[Order Date]])</f>
        <v>Q1-2023</v>
      </c>
    </row>
    <row r="2326" spans="1:22" x14ac:dyDescent="0.35">
      <c r="A2326" t="s">
        <v>2467</v>
      </c>
      <c r="B2326" s="1">
        <v>45012</v>
      </c>
      <c r="C2326" t="s">
        <v>71</v>
      </c>
      <c r="D2326" t="s">
        <v>99</v>
      </c>
      <c r="E2326">
        <v>3487819342</v>
      </c>
      <c r="F2326" t="s">
        <v>81</v>
      </c>
      <c r="G2326" t="s">
        <v>74</v>
      </c>
      <c r="H2326" t="s">
        <v>75</v>
      </c>
      <c r="I2326" t="s">
        <v>36</v>
      </c>
      <c r="J2326" t="s">
        <v>62</v>
      </c>
      <c r="K2326">
        <v>1587.93</v>
      </c>
      <c r="L2326">
        <v>432.52</v>
      </c>
      <c r="M2326" t="s">
        <v>62</v>
      </c>
      <c r="N2326">
        <v>0.272379764851095</v>
      </c>
      <c r="O2326" t="s">
        <v>11351</v>
      </c>
      <c r="P2326" t="s">
        <v>11354</v>
      </c>
      <c r="R2326" t="s">
        <v>11353</v>
      </c>
      <c r="S2326">
        <f>IF(SalesData[[#This Row],[Return Status]]="Returned",1,0)</f>
        <v>0</v>
      </c>
      <c r="T2326">
        <v>2420.2800000000002</v>
      </c>
      <c r="U2326" s="2">
        <f>EOMONTH(SalesData[[#This Row],[Order Date]],0)</f>
        <v>45016</v>
      </c>
      <c r="V2326" s="9" t="str">
        <f>"Q"&amp;INT((MONTH(SalesData[[#This Row],[Order Date]])+2)/3)&amp;"-"&amp;YEAR(SalesData[[#This Row],[Order Date]])</f>
        <v>Q1-2023</v>
      </c>
    </row>
    <row r="2327" spans="1:22" x14ac:dyDescent="0.35">
      <c r="A2327" t="s">
        <v>2468</v>
      </c>
      <c r="B2327" s="1">
        <v>44990</v>
      </c>
      <c r="C2327" t="s">
        <v>94</v>
      </c>
      <c r="D2327" t="s">
        <v>13</v>
      </c>
      <c r="E2327">
        <v>7312432197</v>
      </c>
      <c r="F2327" t="s">
        <v>81</v>
      </c>
      <c r="G2327" t="s">
        <v>74</v>
      </c>
      <c r="H2327" t="s">
        <v>75</v>
      </c>
      <c r="I2327" t="s">
        <v>36</v>
      </c>
      <c r="J2327" t="s">
        <v>42</v>
      </c>
      <c r="K2327">
        <v>4953.6099999999997</v>
      </c>
      <c r="L2327">
        <v>767.13</v>
      </c>
      <c r="M2327" t="s">
        <v>43</v>
      </c>
      <c r="N2327">
        <v>0.15486281721815001</v>
      </c>
      <c r="O2327" t="s">
        <v>11351</v>
      </c>
      <c r="P2327" t="s">
        <v>11352</v>
      </c>
      <c r="Q2327" t="s">
        <v>11366</v>
      </c>
      <c r="R2327" t="s">
        <v>11360</v>
      </c>
      <c r="S2327">
        <f>IF(SalesData[[#This Row],[Return Status]]="Returned",1,0)</f>
        <v>1</v>
      </c>
      <c r="T2327">
        <v>2420.2800000000002</v>
      </c>
      <c r="U2327" s="2">
        <f>EOMONTH(SalesData[[#This Row],[Order Date]],0)</f>
        <v>45016</v>
      </c>
      <c r="V2327" s="9" t="str">
        <f>"Q"&amp;INT((MONTH(SalesData[[#This Row],[Order Date]])+2)/3)&amp;"-"&amp;YEAR(SalesData[[#This Row],[Order Date]])</f>
        <v>Q1-2023</v>
      </c>
    </row>
    <row r="2328" spans="1:22" x14ac:dyDescent="0.35">
      <c r="A2328" t="s">
        <v>2469</v>
      </c>
      <c r="B2328" s="1">
        <v>44995</v>
      </c>
      <c r="C2328" t="s">
        <v>176</v>
      </c>
      <c r="D2328" t="s">
        <v>72</v>
      </c>
      <c r="E2328">
        <v>1727340697</v>
      </c>
      <c r="F2328" t="s">
        <v>103</v>
      </c>
      <c r="G2328" t="s">
        <v>23</v>
      </c>
      <c r="H2328" t="s">
        <v>24</v>
      </c>
      <c r="I2328" t="s">
        <v>17</v>
      </c>
      <c r="J2328" t="s">
        <v>62</v>
      </c>
      <c r="K2328">
        <v>985.77</v>
      </c>
      <c r="L2328">
        <v>218.52</v>
      </c>
      <c r="M2328" t="s">
        <v>62</v>
      </c>
      <c r="N2328">
        <v>0.22167442709759899</v>
      </c>
      <c r="O2328" t="s">
        <v>11355</v>
      </c>
      <c r="P2328" t="s">
        <v>11354</v>
      </c>
      <c r="R2328" t="s">
        <v>11353</v>
      </c>
      <c r="S2328">
        <f>IF(SalesData[[#This Row],[Return Status]]="Returned",1,0)</f>
        <v>0</v>
      </c>
      <c r="T2328">
        <v>2821.33</v>
      </c>
      <c r="U2328" s="2">
        <f>EOMONTH(SalesData[[#This Row],[Order Date]],0)</f>
        <v>45016</v>
      </c>
      <c r="V2328" s="9" t="str">
        <f>"Q"&amp;INT((MONTH(SalesData[[#This Row],[Order Date]])+2)/3)&amp;"-"&amp;YEAR(SalesData[[#This Row],[Order Date]])</f>
        <v>Q1-2023</v>
      </c>
    </row>
    <row r="2329" spans="1:22" x14ac:dyDescent="0.35">
      <c r="A2329" t="s">
        <v>2470</v>
      </c>
      <c r="B2329" s="1">
        <v>44988</v>
      </c>
      <c r="C2329" t="s">
        <v>94</v>
      </c>
      <c r="D2329" t="s">
        <v>46</v>
      </c>
      <c r="E2329">
        <v>9221337045</v>
      </c>
      <c r="F2329" t="s">
        <v>95</v>
      </c>
      <c r="G2329" t="s">
        <v>59</v>
      </c>
      <c r="H2329" t="s">
        <v>11357</v>
      </c>
      <c r="I2329" t="s">
        <v>31</v>
      </c>
      <c r="J2329" t="s">
        <v>65</v>
      </c>
      <c r="K2329">
        <v>2491.2399999999998</v>
      </c>
      <c r="L2329">
        <v>491.38</v>
      </c>
      <c r="M2329" t="s">
        <v>65</v>
      </c>
      <c r="N2329">
        <v>0.19724313996242801</v>
      </c>
      <c r="O2329" t="s">
        <v>11351</v>
      </c>
      <c r="P2329" t="s">
        <v>11352</v>
      </c>
      <c r="R2329" t="s">
        <v>11353</v>
      </c>
      <c r="S2329">
        <f>IF(SalesData[[#This Row],[Return Status]]="Returned",1,0)</f>
        <v>0</v>
      </c>
      <c r="T2329">
        <v>2183.56</v>
      </c>
      <c r="U2329" s="2">
        <f>EOMONTH(SalesData[[#This Row],[Order Date]],0)</f>
        <v>45016</v>
      </c>
      <c r="V2329" s="9" t="str">
        <f>"Q"&amp;INT((MONTH(SalesData[[#This Row],[Order Date]])+2)/3)&amp;"-"&amp;YEAR(SalesData[[#This Row],[Order Date]])</f>
        <v>Q1-2023</v>
      </c>
    </row>
    <row r="2330" spans="1:22" x14ac:dyDescent="0.35">
      <c r="A2330" t="s">
        <v>2471</v>
      </c>
      <c r="B2330" s="1">
        <v>45008</v>
      </c>
      <c r="C2330" t="s">
        <v>144</v>
      </c>
      <c r="D2330" t="s">
        <v>27</v>
      </c>
      <c r="E2330">
        <v>1972855867</v>
      </c>
      <c r="F2330" t="s">
        <v>47</v>
      </c>
      <c r="G2330" t="s">
        <v>23</v>
      </c>
      <c r="H2330" t="s">
        <v>24</v>
      </c>
      <c r="I2330" t="s">
        <v>17</v>
      </c>
      <c r="J2330" t="s">
        <v>65</v>
      </c>
      <c r="K2330">
        <v>2374.77</v>
      </c>
      <c r="L2330">
        <v>343.84</v>
      </c>
      <c r="M2330" t="s">
        <v>65</v>
      </c>
      <c r="N2330">
        <v>0.14478875849029599</v>
      </c>
      <c r="O2330" t="s">
        <v>11351</v>
      </c>
      <c r="P2330" t="s">
        <v>11352</v>
      </c>
      <c r="R2330" t="s">
        <v>11353</v>
      </c>
      <c r="S2330">
        <f>IF(SalesData[[#This Row],[Return Status]]="Returned",1,0)</f>
        <v>0</v>
      </c>
      <c r="T2330">
        <v>2821.33</v>
      </c>
      <c r="U2330" s="2">
        <f>EOMONTH(SalesData[[#This Row],[Order Date]],0)</f>
        <v>45016</v>
      </c>
      <c r="V2330" s="9" t="str">
        <f>"Q"&amp;INT((MONTH(SalesData[[#This Row],[Order Date]])+2)/3)&amp;"-"&amp;YEAR(SalesData[[#This Row],[Order Date]])</f>
        <v>Q1-2023</v>
      </c>
    </row>
    <row r="2331" spans="1:22" x14ac:dyDescent="0.35">
      <c r="A2331" t="s">
        <v>2472</v>
      </c>
      <c r="B2331" s="1">
        <v>45007</v>
      </c>
      <c r="C2331" t="s">
        <v>149</v>
      </c>
      <c r="D2331" t="s">
        <v>13</v>
      </c>
      <c r="E2331">
        <v>2806955211</v>
      </c>
      <c r="F2331" t="s">
        <v>114</v>
      </c>
      <c r="G2331" t="s">
        <v>11378</v>
      </c>
      <c r="H2331" t="s">
        <v>60</v>
      </c>
      <c r="I2331" t="s">
        <v>31</v>
      </c>
      <c r="J2331" t="s">
        <v>62</v>
      </c>
      <c r="K2331">
        <v>1924.06</v>
      </c>
      <c r="L2331">
        <v>260.66000000000003</v>
      </c>
      <c r="M2331" t="s">
        <v>62</v>
      </c>
      <c r="N2331">
        <v>0.135473945718948</v>
      </c>
      <c r="O2331" t="s">
        <v>11351</v>
      </c>
      <c r="P2331" t="s">
        <v>11352</v>
      </c>
      <c r="R2331" t="s">
        <v>11353</v>
      </c>
      <c r="S2331">
        <f>IF(SalesData[[#This Row],[Return Status]]="Returned",1,0)</f>
        <v>0</v>
      </c>
      <c r="U2331" s="2">
        <f>EOMONTH(SalesData[[#This Row],[Order Date]],0)</f>
        <v>45016</v>
      </c>
      <c r="V2331" s="9" t="str">
        <f>"Q"&amp;INT((MONTH(SalesData[[#This Row],[Order Date]])+2)/3)&amp;"-"&amp;YEAR(SalesData[[#This Row],[Order Date]])</f>
        <v>Q1-2023</v>
      </c>
    </row>
    <row r="2332" spans="1:22" x14ac:dyDescent="0.35">
      <c r="A2332" t="s">
        <v>2473</v>
      </c>
      <c r="B2332" s="1">
        <v>45015</v>
      </c>
      <c r="C2332" t="s">
        <v>144</v>
      </c>
      <c r="D2332" t="s">
        <v>145</v>
      </c>
      <c r="E2332">
        <v>9288104238</v>
      </c>
      <c r="F2332" t="s">
        <v>129</v>
      </c>
      <c r="G2332" t="s">
        <v>54</v>
      </c>
      <c r="H2332" t="s">
        <v>55</v>
      </c>
      <c r="I2332" t="s">
        <v>31</v>
      </c>
      <c r="J2332" t="s">
        <v>19</v>
      </c>
      <c r="K2332">
        <v>1611.25</v>
      </c>
      <c r="L2332">
        <v>411.18</v>
      </c>
      <c r="M2332" t="s">
        <v>19</v>
      </c>
      <c r="N2332">
        <v>0.25519317300232702</v>
      </c>
      <c r="O2332" t="s">
        <v>11351</v>
      </c>
      <c r="P2332" t="s">
        <v>11354</v>
      </c>
      <c r="R2332" t="s">
        <v>11353</v>
      </c>
      <c r="S2332">
        <f>IF(SalesData[[#This Row],[Return Status]]="Returned",1,0)</f>
        <v>0</v>
      </c>
      <c r="U2332" s="2">
        <f>EOMONTH(SalesData[[#This Row],[Order Date]],0)</f>
        <v>45016</v>
      </c>
      <c r="V2332" s="9" t="str">
        <f>"Q"&amp;INT((MONTH(SalesData[[#This Row],[Order Date]])+2)/3)&amp;"-"&amp;YEAR(SalesData[[#This Row],[Order Date]])</f>
        <v>Q1-2023</v>
      </c>
    </row>
    <row r="2333" spans="1:22" x14ac:dyDescent="0.35">
      <c r="A2333" t="s">
        <v>2474</v>
      </c>
      <c r="B2333" s="1">
        <v>45010</v>
      </c>
      <c r="C2333" t="s">
        <v>111</v>
      </c>
      <c r="D2333" t="s">
        <v>46</v>
      </c>
      <c r="E2333">
        <v>6904398788</v>
      </c>
      <c r="F2333" t="s">
        <v>100</v>
      </c>
      <c r="G2333" t="s">
        <v>34</v>
      </c>
      <c r="H2333" t="s">
        <v>11357</v>
      </c>
      <c r="I2333" t="s">
        <v>36</v>
      </c>
      <c r="J2333" t="s">
        <v>65</v>
      </c>
      <c r="K2333">
        <v>3841.81</v>
      </c>
      <c r="L2333">
        <v>991.62</v>
      </c>
      <c r="M2333" t="s">
        <v>65</v>
      </c>
      <c r="N2333">
        <v>0.25811271249749501</v>
      </c>
      <c r="O2333" t="s">
        <v>11351</v>
      </c>
      <c r="P2333" t="s">
        <v>11354</v>
      </c>
      <c r="R2333" t="s">
        <v>11353</v>
      </c>
      <c r="S2333">
        <f>IF(SalesData[[#This Row],[Return Status]]="Returned",1,0)</f>
        <v>0</v>
      </c>
      <c r="U2333" s="2">
        <f>EOMONTH(SalesData[[#This Row],[Order Date]],0)</f>
        <v>45016</v>
      </c>
      <c r="V2333" s="9" t="str">
        <f>"Q"&amp;INT((MONTH(SalesData[[#This Row],[Order Date]])+2)/3)&amp;"-"&amp;YEAR(SalesData[[#This Row],[Order Date]])</f>
        <v>Q1-2023</v>
      </c>
    </row>
    <row r="2334" spans="1:22" x14ac:dyDescent="0.35">
      <c r="A2334" t="s">
        <v>2475</v>
      </c>
      <c r="B2334" s="1">
        <v>44987</v>
      </c>
      <c r="C2334" t="s">
        <v>77</v>
      </c>
      <c r="D2334" t="s">
        <v>145</v>
      </c>
      <c r="E2334">
        <v>1989902077</v>
      </c>
      <c r="F2334" t="s">
        <v>120</v>
      </c>
      <c r="G2334" t="s">
        <v>141</v>
      </c>
      <c r="H2334" t="s">
        <v>121</v>
      </c>
      <c r="I2334" t="s">
        <v>17</v>
      </c>
      <c r="J2334" t="s">
        <v>18</v>
      </c>
      <c r="K2334">
        <v>1662</v>
      </c>
      <c r="L2334">
        <v>58.83</v>
      </c>
      <c r="M2334" t="s">
        <v>19</v>
      </c>
      <c r="N2334">
        <v>3.5397111913357399E-2</v>
      </c>
      <c r="O2334" t="s">
        <v>11351</v>
      </c>
      <c r="P2334" t="s">
        <v>11356</v>
      </c>
      <c r="R2334" t="s">
        <v>11353</v>
      </c>
      <c r="S2334">
        <f>IF(SalesData[[#This Row],[Return Status]]="Returned",1,0)</f>
        <v>0</v>
      </c>
      <c r="T2334">
        <v>2793.38</v>
      </c>
      <c r="U2334" s="2">
        <f>EOMONTH(SalesData[[#This Row],[Order Date]],0)</f>
        <v>45016</v>
      </c>
      <c r="V2334" s="9" t="str">
        <f>"Q"&amp;INT((MONTH(SalesData[[#This Row],[Order Date]])+2)/3)&amp;"-"&amp;YEAR(SalesData[[#This Row],[Order Date]])</f>
        <v>Q1-2023</v>
      </c>
    </row>
    <row r="2335" spans="1:22" x14ac:dyDescent="0.35">
      <c r="A2335" t="s">
        <v>2476</v>
      </c>
      <c r="B2335" s="1">
        <v>45004</v>
      </c>
      <c r="C2335" t="s">
        <v>184</v>
      </c>
      <c r="D2335" t="s">
        <v>145</v>
      </c>
      <c r="E2335">
        <v>5384127913</v>
      </c>
      <c r="F2335" t="s">
        <v>114</v>
      </c>
      <c r="G2335" t="s">
        <v>59</v>
      </c>
      <c r="H2335" t="s">
        <v>60</v>
      </c>
      <c r="I2335" t="s">
        <v>31</v>
      </c>
      <c r="J2335" t="s">
        <v>43</v>
      </c>
      <c r="K2335">
        <v>2609.92</v>
      </c>
      <c r="L2335">
        <v>473.34</v>
      </c>
      <c r="M2335" t="s">
        <v>43</v>
      </c>
      <c r="N2335">
        <v>0.18136188082393301</v>
      </c>
      <c r="O2335" t="s">
        <v>11351</v>
      </c>
      <c r="P2335" t="s">
        <v>11352</v>
      </c>
      <c r="Q2335" t="s">
        <v>11365</v>
      </c>
      <c r="R2335" t="s">
        <v>11360</v>
      </c>
      <c r="S2335">
        <f>IF(SalesData[[#This Row],[Return Status]]="Returned",1,0)</f>
        <v>1</v>
      </c>
      <c r="T2335">
        <v>2183.56</v>
      </c>
      <c r="U2335" s="2">
        <f>EOMONTH(SalesData[[#This Row],[Order Date]],0)</f>
        <v>45016</v>
      </c>
      <c r="V2335" s="9" t="str">
        <f>"Q"&amp;INT((MONTH(SalesData[[#This Row],[Order Date]])+2)/3)&amp;"-"&amp;YEAR(SalesData[[#This Row],[Order Date]])</f>
        <v>Q1-2023</v>
      </c>
    </row>
    <row r="2336" spans="1:22" x14ac:dyDescent="0.35">
      <c r="A2336" t="s">
        <v>2477</v>
      </c>
      <c r="B2336" s="1">
        <v>44986</v>
      </c>
      <c r="C2336" t="s">
        <v>149</v>
      </c>
      <c r="D2336" t="s">
        <v>145</v>
      </c>
      <c r="E2336">
        <v>2121154448</v>
      </c>
      <c r="F2336" t="s">
        <v>83</v>
      </c>
      <c r="G2336" t="s">
        <v>84</v>
      </c>
      <c r="H2336" t="s">
        <v>85</v>
      </c>
      <c r="I2336" t="s">
        <v>31</v>
      </c>
      <c r="J2336" t="s">
        <v>19</v>
      </c>
      <c r="K2336">
        <v>111.12</v>
      </c>
      <c r="L2336">
        <v>24.07</v>
      </c>
      <c r="M2336" t="s">
        <v>19</v>
      </c>
      <c r="N2336">
        <v>0.216612670986321</v>
      </c>
      <c r="O2336" t="s">
        <v>11361</v>
      </c>
      <c r="P2336" t="s">
        <v>11354</v>
      </c>
      <c r="R2336" t="s">
        <v>11353</v>
      </c>
      <c r="S2336">
        <f>IF(SalesData[[#This Row],[Return Status]]="Returned",1,0)</f>
        <v>0</v>
      </c>
      <c r="T2336">
        <v>847.14</v>
      </c>
      <c r="U2336" s="2">
        <f>EOMONTH(SalesData[[#This Row],[Order Date]],0)</f>
        <v>45016</v>
      </c>
      <c r="V2336" s="9" t="str">
        <f>"Q"&amp;INT((MONTH(SalesData[[#This Row],[Order Date]])+2)/3)&amp;"-"&amp;YEAR(SalesData[[#This Row],[Order Date]])</f>
        <v>Q1-2023</v>
      </c>
    </row>
    <row r="2337" spans="1:22" x14ac:dyDescent="0.35">
      <c r="A2337" t="s">
        <v>2478</v>
      </c>
      <c r="B2337" s="1">
        <v>44986</v>
      </c>
      <c r="C2337" t="s">
        <v>87</v>
      </c>
      <c r="D2337" t="s">
        <v>39</v>
      </c>
      <c r="E2337">
        <v>3095146073</v>
      </c>
      <c r="F2337" t="s">
        <v>312</v>
      </c>
      <c r="G2337" t="s">
        <v>141</v>
      </c>
      <c r="H2337" t="s">
        <v>121</v>
      </c>
      <c r="I2337" t="s">
        <v>17</v>
      </c>
      <c r="J2337" t="s">
        <v>19</v>
      </c>
      <c r="K2337">
        <v>4705.05</v>
      </c>
      <c r="L2337">
        <v>1143.05</v>
      </c>
      <c r="M2337" t="s">
        <v>19</v>
      </c>
      <c r="N2337">
        <v>0.24294109520621501</v>
      </c>
      <c r="O2337" t="s">
        <v>11351</v>
      </c>
      <c r="P2337" t="s">
        <v>11354</v>
      </c>
      <c r="R2337" t="s">
        <v>11353</v>
      </c>
      <c r="S2337">
        <f>IF(SalesData[[#This Row],[Return Status]]="Returned",1,0)</f>
        <v>0</v>
      </c>
      <c r="T2337">
        <v>2793.38</v>
      </c>
      <c r="U2337" s="2">
        <f>EOMONTH(SalesData[[#This Row],[Order Date]],0)</f>
        <v>45016</v>
      </c>
      <c r="V2337" s="9" t="str">
        <f>"Q"&amp;INT((MONTH(SalesData[[#This Row],[Order Date]])+2)/3)&amp;"-"&amp;YEAR(SalesData[[#This Row],[Order Date]])</f>
        <v>Q1-2023</v>
      </c>
    </row>
    <row r="2338" spans="1:22" x14ac:dyDescent="0.35">
      <c r="A2338" t="s">
        <v>2479</v>
      </c>
      <c r="B2338" s="1">
        <v>44990</v>
      </c>
      <c r="C2338" t="s">
        <v>87</v>
      </c>
      <c r="D2338" t="s">
        <v>99</v>
      </c>
      <c r="E2338">
        <v>4361455012</v>
      </c>
      <c r="F2338" t="s">
        <v>81</v>
      </c>
      <c r="G2338" t="s">
        <v>74</v>
      </c>
      <c r="H2338" t="s">
        <v>75</v>
      </c>
      <c r="I2338" t="s">
        <v>36</v>
      </c>
      <c r="J2338" t="s">
        <v>62</v>
      </c>
      <c r="K2338">
        <v>2689.99</v>
      </c>
      <c r="L2338">
        <v>389.26</v>
      </c>
      <c r="M2338" t="s">
        <v>62</v>
      </c>
      <c r="N2338">
        <v>0.144706857646311</v>
      </c>
      <c r="O2338" t="s">
        <v>11351</v>
      </c>
      <c r="P2338" t="s">
        <v>11352</v>
      </c>
      <c r="R2338" t="s">
        <v>11353</v>
      </c>
      <c r="S2338">
        <f>IF(SalesData[[#This Row],[Return Status]]="Returned",1,0)</f>
        <v>0</v>
      </c>
      <c r="T2338">
        <v>2420.2800000000002</v>
      </c>
      <c r="U2338" s="2">
        <f>EOMONTH(SalesData[[#This Row],[Order Date]],0)</f>
        <v>45016</v>
      </c>
      <c r="V2338" s="9" t="str">
        <f>"Q"&amp;INT((MONTH(SalesData[[#This Row],[Order Date]])+2)/3)&amp;"-"&amp;YEAR(SalesData[[#This Row],[Order Date]])</f>
        <v>Q1-2023</v>
      </c>
    </row>
    <row r="2339" spans="1:22" x14ac:dyDescent="0.35">
      <c r="A2339" t="s">
        <v>2480</v>
      </c>
      <c r="B2339" s="1">
        <v>45000</v>
      </c>
      <c r="C2339" t="s">
        <v>162</v>
      </c>
      <c r="D2339" t="s">
        <v>145</v>
      </c>
      <c r="E2339">
        <v>948168531</v>
      </c>
      <c r="F2339" t="s">
        <v>387</v>
      </c>
      <c r="G2339" t="s">
        <v>89</v>
      </c>
      <c r="H2339" t="s">
        <v>90</v>
      </c>
      <c r="I2339" t="s">
        <v>31</v>
      </c>
      <c r="J2339" t="s">
        <v>61</v>
      </c>
      <c r="K2339">
        <v>354.86</v>
      </c>
      <c r="L2339">
        <v>39.799999999999997</v>
      </c>
      <c r="M2339" t="s">
        <v>62</v>
      </c>
      <c r="N2339">
        <v>0.112156906949219</v>
      </c>
      <c r="O2339" t="s">
        <v>11361</v>
      </c>
      <c r="P2339" t="s">
        <v>11352</v>
      </c>
      <c r="R2339" t="s">
        <v>11353</v>
      </c>
      <c r="S2339">
        <f>IF(SalesData[[#This Row],[Return Status]]="Returned",1,0)</f>
        <v>0</v>
      </c>
      <c r="T2339">
        <v>207.68</v>
      </c>
      <c r="U2339" s="2">
        <f>EOMONTH(SalesData[[#This Row],[Order Date]],0)</f>
        <v>45016</v>
      </c>
      <c r="V2339" s="9" t="str">
        <f>"Q"&amp;INT((MONTH(SalesData[[#This Row],[Order Date]])+2)/3)&amp;"-"&amp;YEAR(SalesData[[#This Row],[Order Date]])</f>
        <v>Q1-2023</v>
      </c>
    </row>
    <row r="2340" spans="1:22" x14ac:dyDescent="0.35">
      <c r="A2340" t="s">
        <v>2481</v>
      </c>
      <c r="B2340" s="1">
        <v>44988</v>
      </c>
      <c r="C2340" t="s">
        <v>92</v>
      </c>
      <c r="D2340" t="s">
        <v>145</v>
      </c>
      <c r="E2340">
        <v>4678314642</v>
      </c>
      <c r="F2340" t="s">
        <v>78</v>
      </c>
      <c r="G2340" t="s">
        <v>15</v>
      </c>
      <c r="H2340" t="s">
        <v>16</v>
      </c>
      <c r="I2340" t="s">
        <v>17</v>
      </c>
      <c r="J2340" t="s">
        <v>65</v>
      </c>
      <c r="K2340">
        <v>723.96</v>
      </c>
      <c r="L2340">
        <v>73.48</v>
      </c>
      <c r="M2340" t="s">
        <v>65</v>
      </c>
      <c r="N2340">
        <v>0.101497320293939</v>
      </c>
      <c r="O2340" t="s">
        <v>11355</v>
      </c>
      <c r="P2340" t="s">
        <v>11352</v>
      </c>
      <c r="R2340" t="s">
        <v>11353</v>
      </c>
      <c r="S2340">
        <f>IF(SalesData[[#This Row],[Return Status]]="Returned",1,0)</f>
        <v>0</v>
      </c>
      <c r="T2340">
        <v>2085.91</v>
      </c>
      <c r="U2340" s="2">
        <f>EOMONTH(SalesData[[#This Row],[Order Date]],0)</f>
        <v>45016</v>
      </c>
      <c r="V2340" s="9" t="str">
        <f>"Q"&amp;INT((MONTH(SalesData[[#This Row],[Order Date]])+2)/3)&amp;"-"&amp;YEAR(SalesData[[#This Row],[Order Date]])</f>
        <v>Q1-2023</v>
      </c>
    </row>
    <row r="2341" spans="1:22" x14ac:dyDescent="0.35">
      <c r="A2341" t="s">
        <v>2482</v>
      </c>
      <c r="B2341" s="1">
        <v>45006</v>
      </c>
      <c r="C2341" t="s">
        <v>92</v>
      </c>
      <c r="D2341" t="s">
        <v>39</v>
      </c>
      <c r="E2341">
        <v>3237249292</v>
      </c>
      <c r="F2341" t="s">
        <v>95</v>
      </c>
      <c r="G2341" t="s">
        <v>59</v>
      </c>
      <c r="H2341" t="s">
        <v>60</v>
      </c>
      <c r="I2341" t="s">
        <v>31</v>
      </c>
      <c r="J2341" t="s">
        <v>42</v>
      </c>
      <c r="K2341">
        <v>4634.26</v>
      </c>
      <c r="L2341">
        <v>229.02</v>
      </c>
      <c r="M2341" t="s">
        <v>43</v>
      </c>
      <c r="N2341">
        <v>4.9418893199777297E-2</v>
      </c>
      <c r="O2341" t="s">
        <v>11351</v>
      </c>
      <c r="P2341" t="s">
        <v>11356</v>
      </c>
      <c r="R2341" t="s">
        <v>11353</v>
      </c>
      <c r="S2341">
        <f>IF(SalesData[[#This Row],[Return Status]]="Returned",1,0)</f>
        <v>0</v>
      </c>
      <c r="T2341">
        <v>2183.56</v>
      </c>
      <c r="U2341" s="2">
        <f>EOMONTH(SalesData[[#This Row],[Order Date]],0)</f>
        <v>45016</v>
      </c>
      <c r="V2341" s="9" t="str">
        <f>"Q"&amp;INT((MONTH(SalesData[[#This Row],[Order Date]])+2)/3)&amp;"-"&amp;YEAR(SalesData[[#This Row],[Order Date]])</f>
        <v>Q1-2023</v>
      </c>
    </row>
    <row r="2342" spans="1:22" x14ac:dyDescent="0.35">
      <c r="A2342" t="s">
        <v>2483</v>
      </c>
      <c r="B2342" s="1">
        <v>45000</v>
      </c>
      <c r="C2342" t="s">
        <v>194</v>
      </c>
      <c r="D2342" t="s">
        <v>145</v>
      </c>
      <c r="E2342">
        <v>7450569582</v>
      </c>
      <c r="F2342" t="s">
        <v>410</v>
      </c>
      <c r="G2342" t="s">
        <v>29</v>
      </c>
      <c r="H2342" t="s">
        <v>30</v>
      </c>
      <c r="I2342" t="s">
        <v>31</v>
      </c>
      <c r="J2342" t="s">
        <v>19</v>
      </c>
      <c r="K2342">
        <v>4834.2299999999996</v>
      </c>
      <c r="L2342">
        <v>965.54</v>
      </c>
      <c r="M2342" t="s">
        <v>19</v>
      </c>
      <c r="N2342">
        <v>0.19972984322218801</v>
      </c>
      <c r="O2342" t="s">
        <v>11351</v>
      </c>
      <c r="P2342" t="s">
        <v>11352</v>
      </c>
      <c r="Q2342" t="s">
        <v>11366</v>
      </c>
      <c r="R2342" t="s">
        <v>11360</v>
      </c>
      <c r="S2342">
        <f>IF(SalesData[[#This Row],[Return Status]]="Returned",1,0)</f>
        <v>1</v>
      </c>
      <c r="T2342">
        <v>2788.38</v>
      </c>
      <c r="U2342" s="2">
        <f>EOMONTH(SalesData[[#This Row],[Order Date]],0)</f>
        <v>45016</v>
      </c>
      <c r="V2342" s="9" t="str">
        <f>"Q"&amp;INT((MONTH(SalesData[[#This Row],[Order Date]])+2)/3)&amp;"-"&amp;YEAR(SalesData[[#This Row],[Order Date]])</f>
        <v>Q1-2023</v>
      </c>
    </row>
    <row r="2343" spans="1:22" x14ac:dyDescent="0.35">
      <c r="A2343" t="s">
        <v>2484</v>
      </c>
      <c r="B2343" s="1">
        <v>44993</v>
      </c>
      <c r="C2343" t="s">
        <v>45</v>
      </c>
      <c r="D2343" t="s">
        <v>145</v>
      </c>
      <c r="E2343">
        <v>1974760440</v>
      </c>
      <c r="F2343" t="s">
        <v>81</v>
      </c>
      <c r="G2343" t="s">
        <v>74</v>
      </c>
      <c r="H2343" t="s">
        <v>75</v>
      </c>
      <c r="I2343" t="s">
        <v>36</v>
      </c>
      <c r="J2343" t="s">
        <v>19</v>
      </c>
      <c r="K2343">
        <v>1589.2</v>
      </c>
      <c r="L2343">
        <v>114.17</v>
      </c>
      <c r="M2343" t="s">
        <v>19</v>
      </c>
      <c r="N2343">
        <v>7.1841177951170399E-2</v>
      </c>
      <c r="O2343" t="s">
        <v>11351</v>
      </c>
      <c r="P2343" t="s">
        <v>11356</v>
      </c>
      <c r="R2343" t="s">
        <v>11353</v>
      </c>
      <c r="S2343">
        <f>IF(SalesData[[#This Row],[Return Status]]="Returned",1,0)</f>
        <v>0</v>
      </c>
      <c r="T2343">
        <v>2420.2800000000002</v>
      </c>
      <c r="U2343" s="2">
        <f>EOMONTH(SalesData[[#This Row],[Order Date]],0)</f>
        <v>45016</v>
      </c>
      <c r="V2343" s="9" t="str">
        <f>"Q"&amp;INT((MONTH(SalesData[[#This Row],[Order Date]])+2)/3)&amp;"-"&amp;YEAR(SalesData[[#This Row],[Order Date]])</f>
        <v>Q1-2023</v>
      </c>
    </row>
    <row r="2344" spans="1:22" x14ac:dyDescent="0.35">
      <c r="A2344" t="s">
        <v>2485</v>
      </c>
      <c r="B2344" s="1">
        <v>44998</v>
      </c>
      <c r="C2344" t="s">
        <v>21</v>
      </c>
      <c r="D2344" t="s">
        <v>39</v>
      </c>
      <c r="E2344">
        <v>2476605313</v>
      </c>
      <c r="F2344" t="s">
        <v>14</v>
      </c>
      <c r="G2344" t="s">
        <v>15</v>
      </c>
      <c r="H2344" t="s">
        <v>16</v>
      </c>
      <c r="I2344" t="s">
        <v>17</v>
      </c>
      <c r="J2344" t="s">
        <v>43</v>
      </c>
      <c r="K2344">
        <v>1911.58</v>
      </c>
      <c r="L2344">
        <v>429.88</v>
      </c>
      <c r="M2344" t="s">
        <v>43</v>
      </c>
      <c r="N2344">
        <v>0.22488203475658899</v>
      </c>
      <c r="O2344" t="s">
        <v>11351</v>
      </c>
      <c r="P2344" t="s">
        <v>11354</v>
      </c>
      <c r="R2344" t="s">
        <v>11353</v>
      </c>
      <c r="S2344">
        <f>IF(SalesData[[#This Row],[Return Status]]="Returned",1,0)</f>
        <v>0</v>
      </c>
      <c r="T2344">
        <v>2085.91</v>
      </c>
      <c r="U2344" s="2">
        <f>EOMONTH(SalesData[[#This Row],[Order Date]],0)</f>
        <v>45016</v>
      </c>
      <c r="V2344" s="9" t="str">
        <f>"Q"&amp;INT((MONTH(SalesData[[#This Row],[Order Date]])+2)/3)&amp;"-"&amp;YEAR(SalesData[[#This Row],[Order Date]])</f>
        <v>Q1-2023</v>
      </c>
    </row>
    <row r="2345" spans="1:22" x14ac:dyDescent="0.35">
      <c r="A2345" t="s">
        <v>2486</v>
      </c>
      <c r="B2345" s="1">
        <v>45009</v>
      </c>
      <c r="C2345" t="s">
        <v>106</v>
      </c>
      <c r="D2345" t="s">
        <v>72</v>
      </c>
      <c r="E2345">
        <v>1287612826</v>
      </c>
      <c r="F2345" t="s">
        <v>81</v>
      </c>
      <c r="G2345" t="s">
        <v>74</v>
      </c>
      <c r="H2345" t="s">
        <v>75</v>
      </c>
      <c r="I2345" t="s">
        <v>36</v>
      </c>
      <c r="J2345" t="s">
        <v>65</v>
      </c>
      <c r="K2345">
        <v>2252.5100000000002</v>
      </c>
      <c r="L2345">
        <v>412.56</v>
      </c>
      <c r="M2345" t="s">
        <v>65</v>
      </c>
      <c r="N2345">
        <v>0.18315567966401899</v>
      </c>
      <c r="O2345" t="s">
        <v>11351</v>
      </c>
      <c r="P2345" t="s">
        <v>11352</v>
      </c>
      <c r="R2345" t="s">
        <v>11353</v>
      </c>
      <c r="S2345">
        <f>IF(SalesData[[#This Row],[Return Status]]="Returned",1,0)</f>
        <v>0</v>
      </c>
      <c r="T2345">
        <v>2420.2800000000002</v>
      </c>
      <c r="U2345" s="2">
        <f>EOMONTH(SalesData[[#This Row],[Order Date]],0)</f>
        <v>45016</v>
      </c>
      <c r="V2345" s="9" t="str">
        <f>"Q"&amp;INT((MONTH(SalesData[[#This Row],[Order Date]])+2)/3)&amp;"-"&amp;YEAR(SalesData[[#This Row],[Order Date]])</f>
        <v>Q1-2023</v>
      </c>
    </row>
    <row r="2346" spans="1:22" x14ac:dyDescent="0.35">
      <c r="A2346" t="s">
        <v>2487</v>
      </c>
      <c r="B2346" s="1">
        <v>44989</v>
      </c>
      <c r="C2346" t="s">
        <v>106</v>
      </c>
      <c r="D2346" t="s">
        <v>145</v>
      </c>
      <c r="E2346">
        <v>7561040867</v>
      </c>
      <c r="F2346" t="s">
        <v>185</v>
      </c>
      <c r="G2346" t="s">
        <v>164</v>
      </c>
      <c r="H2346" t="s">
        <v>165</v>
      </c>
      <c r="I2346" t="s">
        <v>36</v>
      </c>
      <c r="J2346" t="s">
        <v>19</v>
      </c>
      <c r="K2346">
        <v>2612.7600000000002</v>
      </c>
      <c r="L2346">
        <v>99.69</v>
      </c>
      <c r="M2346" t="s">
        <v>19</v>
      </c>
      <c r="N2346">
        <v>3.8155054425205497E-2</v>
      </c>
      <c r="O2346" t="s">
        <v>11351</v>
      </c>
      <c r="P2346" t="s">
        <v>11356</v>
      </c>
      <c r="Q2346" t="s">
        <v>11365</v>
      </c>
      <c r="R2346" t="s">
        <v>11360</v>
      </c>
      <c r="S2346">
        <f>IF(SalesData[[#This Row],[Return Status]]="Returned",1,0)</f>
        <v>1</v>
      </c>
      <c r="U2346" s="2">
        <f>EOMONTH(SalesData[[#This Row],[Order Date]],0)</f>
        <v>45016</v>
      </c>
      <c r="V2346" s="9" t="str">
        <f>"Q"&amp;INT((MONTH(SalesData[[#This Row],[Order Date]])+2)/3)&amp;"-"&amp;YEAR(SalesData[[#This Row],[Order Date]])</f>
        <v>Q1-2023</v>
      </c>
    </row>
    <row r="2347" spans="1:22" x14ac:dyDescent="0.35">
      <c r="A2347" t="s">
        <v>2488</v>
      </c>
      <c r="B2347" s="1">
        <v>45004</v>
      </c>
      <c r="C2347" t="s">
        <v>97</v>
      </c>
      <c r="D2347" t="s">
        <v>80</v>
      </c>
      <c r="E2347">
        <v>5120541528</v>
      </c>
      <c r="F2347" t="s">
        <v>14</v>
      </c>
      <c r="G2347" t="s">
        <v>15</v>
      </c>
      <c r="H2347" t="s">
        <v>16</v>
      </c>
      <c r="I2347" t="s">
        <v>17</v>
      </c>
      <c r="J2347" t="s">
        <v>62</v>
      </c>
      <c r="K2347">
        <v>3835.95</v>
      </c>
      <c r="L2347">
        <v>123.11</v>
      </c>
      <c r="M2347" t="s">
        <v>62</v>
      </c>
      <c r="N2347">
        <v>3.2093744704701603E-2</v>
      </c>
      <c r="O2347" t="s">
        <v>11351</v>
      </c>
      <c r="P2347" t="s">
        <v>11356</v>
      </c>
      <c r="R2347" t="s">
        <v>11353</v>
      </c>
      <c r="S2347">
        <f>IF(SalesData[[#This Row],[Return Status]]="Returned",1,0)</f>
        <v>0</v>
      </c>
      <c r="T2347">
        <v>2085.91</v>
      </c>
      <c r="U2347" s="2">
        <f>EOMONTH(SalesData[[#This Row],[Order Date]],0)</f>
        <v>45016</v>
      </c>
      <c r="V2347" s="9" t="str">
        <f>"Q"&amp;INT((MONTH(SalesData[[#This Row],[Order Date]])+2)/3)&amp;"-"&amp;YEAR(SalesData[[#This Row],[Order Date]])</f>
        <v>Q1-2023</v>
      </c>
    </row>
    <row r="2348" spans="1:22" x14ac:dyDescent="0.35">
      <c r="A2348" t="s">
        <v>2489</v>
      </c>
      <c r="B2348" s="1">
        <v>44992</v>
      </c>
      <c r="C2348" t="s">
        <v>97</v>
      </c>
      <c r="D2348" t="s">
        <v>145</v>
      </c>
      <c r="E2348">
        <v>7065381378</v>
      </c>
      <c r="F2348" t="s">
        <v>410</v>
      </c>
      <c r="G2348" t="s">
        <v>29</v>
      </c>
      <c r="H2348" t="s">
        <v>30</v>
      </c>
      <c r="I2348" t="s">
        <v>31</v>
      </c>
      <c r="J2348" t="s">
        <v>18</v>
      </c>
      <c r="K2348">
        <v>1487.23</v>
      </c>
      <c r="L2348">
        <v>135.31</v>
      </c>
      <c r="M2348" t="s">
        <v>19</v>
      </c>
      <c r="N2348">
        <v>9.0981220120626899E-2</v>
      </c>
      <c r="O2348" t="s">
        <v>11351</v>
      </c>
      <c r="P2348" t="s">
        <v>11356</v>
      </c>
      <c r="R2348" t="s">
        <v>11353</v>
      </c>
      <c r="S2348">
        <f>IF(SalesData[[#This Row],[Return Status]]="Returned",1,0)</f>
        <v>0</v>
      </c>
      <c r="T2348">
        <v>2788.38</v>
      </c>
      <c r="U2348" s="2">
        <f>EOMONTH(SalesData[[#This Row],[Order Date]],0)</f>
        <v>45016</v>
      </c>
      <c r="V2348" s="9" t="str">
        <f>"Q"&amp;INT((MONTH(SalesData[[#This Row],[Order Date]])+2)/3)&amp;"-"&amp;YEAR(SalesData[[#This Row],[Order Date]])</f>
        <v>Q1-2023</v>
      </c>
    </row>
    <row r="2349" spans="1:22" x14ac:dyDescent="0.35">
      <c r="A2349" t="s">
        <v>2490</v>
      </c>
      <c r="B2349" s="1">
        <v>45014</v>
      </c>
      <c r="C2349" t="s">
        <v>106</v>
      </c>
      <c r="D2349" t="s">
        <v>80</v>
      </c>
      <c r="E2349">
        <v>3859524050</v>
      </c>
      <c r="F2349" t="s">
        <v>222</v>
      </c>
      <c r="G2349" t="s">
        <v>164</v>
      </c>
      <c r="H2349" t="s">
        <v>11357</v>
      </c>
      <c r="I2349" t="s">
        <v>36</v>
      </c>
      <c r="J2349" t="s">
        <v>65</v>
      </c>
      <c r="K2349">
        <v>3668.72</v>
      </c>
      <c r="L2349">
        <v>746.62</v>
      </c>
      <c r="M2349" t="s">
        <v>65</v>
      </c>
      <c r="N2349">
        <v>0.20350967094790601</v>
      </c>
      <c r="O2349" t="s">
        <v>11351</v>
      </c>
      <c r="P2349" t="s">
        <v>11354</v>
      </c>
      <c r="R2349" t="s">
        <v>11353</v>
      </c>
      <c r="S2349">
        <f>IF(SalesData[[#This Row],[Return Status]]="Returned",1,0)</f>
        <v>0</v>
      </c>
      <c r="U2349" s="2">
        <f>EOMONTH(SalesData[[#This Row],[Order Date]],0)</f>
        <v>45016</v>
      </c>
      <c r="V2349" s="9" t="str">
        <f>"Q"&amp;INT((MONTH(SalesData[[#This Row],[Order Date]])+2)/3)&amp;"-"&amp;YEAR(SalesData[[#This Row],[Order Date]])</f>
        <v>Q1-2023</v>
      </c>
    </row>
    <row r="2350" spans="1:22" x14ac:dyDescent="0.35">
      <c r="A2350" t="s">
        <v>2491</v>
      </c>
      <c r="B2350" s="1">
        <v>45001</v>
      </c>
      <c r="C2350" t="s">
        <v>57</v>
      </c>
      <c r="D2350" t="s">
        <v>13</v>
      </c>
      <c r="E2350">
        <v>5883225702</v>
      </c>
      <c r="F2350" t="s">
        <v>154</v>
      </c>
      <c r="G2350" t="s">
        <v>29</v>
      </c>
      <c r="H2350" t="s">
        <v>30</v>
      </c>
      <c r="I2350" t="s">
        <v>31</v>
      </c>
      <c r="J2350" t="s">
        <v>18</v>
      </c>
      <c r="K2350">
        <v>820.32</v>
      </c>
      <c r="L2350">
        <v>143.97999999999999</v>
      </c>
      <c r="M2350" t="s">
        <v>19</v>
      </c>
      <c r="N2350">
        <v>0.175516871464794</v>
      </c>
      <c r="O2350" t="s">
        <v>11355</v>
      </c>
      <c r="P2350" t="s">
        <v>11352</v>
      </c>
      <c r="Q2350" t="s">
        <v>11372</v>
      </c>
      <c r="R2350" t="s">
        <v>11360</v>
      </c>
      <c r="S2350">
        <f>IF(SalesData[[#This Row],[Return Status]]="Returned",1,0)</f>
        <v>1</v>
      </c>
      <c r="T2350">
        <v>2788.38</v>
      </c>
      <c r="U2350" s="2">
        <f>EOMONTH(SalesData[[#This Row],[Order Date]],0)</f>
        <v>45016</v>
      </c>
      <c r="V2350" s="9" t="str">
        <f>"Q"&amp;INT((MONTH(SalesData[[#This Row],[Order Date]])+2)/3)&amp;"-"&amp;YEAR(SalesData[[#This Row],[Order Date]])</f>
        <v>Q1-2023</v>
      </c>
    </row>
    <row r="2351" spans="1:22" x14ac:dyDescent="0.35">
      <c r="A2351" t="s">
        <v>2492</v>
      </c>
      <c r="B2351" s="1">
        <v>45011</v>
      </c>
      <c r="C2351" t="s">
        <v>106</v>
      </c>
      <c r="D2351" t="s">
        <v>13</v>
      </c>
      <c r="E2351">
        <v>7815483611</v>
      </c>
      <c r="F2351" t="s">
        <v>14</v>
      </c>
      <c r="G2351" t="s">
        <v>15</v>
      </c>
      <c r="H2351" t="s">
        <v>16</v>
      </c>
      <c r="I2351" t="s">
        <v>17</v>
      </c>
      <c r="J2351" t="s">
        <v>18</v>
      </c>
      <c r="K2351">
        <v>3813.94</v>
      </c>
      <c r="L2351">
        <v>988.1</v>
      </c>
      <c r="M2351" t="s">
        <v>19</v>
      </c>
      <c r="N2351">
        <v>0.25907591624409398</v>
      </c>
      <c r="O2351" t="s">
        <v>11351</v>
      </c>
      <c r="P2351" t="s">
        <v>11354</v>
      </c>
      <c r="R2351" t="s">
        <v>11353</v>
      </c>
      <c r="S2351">
        <f>IF(SalesData[[#This Row],[Return Status]]="Returned",1,0)</f>
        <v>0</v>
      </c>
      <c r="T2351">
        <v>2085.91</v>
      </c>
      <c r="U2351" s="2">
        <f>EOMONTH(SalesData[[#This Row],[Order Date]],0)</f>
        <v>45016</v>
      </c>
      <c r="V2351" s="9" t="str">
        <f>"Q"&amp;INT((MONTH(SalesData[[#This Row],[Order Date]])+2)/3)&amp;"-"&amp;YEAR(SalesData[[#This Row],[Order Date]])</f>
        <v>Q1-2023</v>
      </c>
    </row>
    <row r="2352" spans="1:22" x14ac:dyDescent="0.35">
      <c r="A2352" t="s">
        <v>2493</v>
      </c>
      <c r="B2352" s="1">
        <v>44999</v>
      </c>
      <c r="C2352" t="s">
        <v>12</v>
      </c>
      <c r="D2352" t="s">
        <v>145</v>
      </c>
      <c r="E2352">
        <v>6784566115</v>
      </c>
      <c r="F2352" t="s">
        <v>64</v>
      </c>
      <c r="G2352" t="s">
        <v>15</v>
      </c>
      <c r="H2352" t="s">
        <v>11357</v>
      </c>
      <c r="I2352" t="s">
        <v>17</v>
      </c>
      <c r="J2352" t="s">
        <v>65</v>
      </c>
      <c r="K2352">
        <v>2989.35</v>
      </c>
      <c r="L2352">
        <v>398.72</v>
      </c>
      <c r="M2352" t="s">
        <v>65</v>
      </c>
      <c r="N2352">
        <v>0.13338016625687901</v>
      </c>
      <c r="O2352" t="s">
        <v>11351</v>
      </c>
      <c r="P2352" t="s">
        <v>11352</v>
      </c>
      <c r="R2352" t="s">
        <v>11353</v>
      </c>
      <c r="S2352">
        <f>IF(SalesData[[#This Row],[Return Status]]="Returned",1,0)</f>
        <v>0</v>
      </c>
      <c r="T2352">
        <v>2085.91</v>
      </c>
      <c r="U2352" s="2">
        <f>EOMONTH(SalesData[[#This Row],[Order Date]],0)</f>
        <v>45016</v>
      </c>
      <c r="V2352" s="9" t="str">
        <f>"Q"&amp;INT((MONTH(SalesData[[#This Row],[Order Date]])+2)/3)&amp;"-"&amp;YEAR(SalesData[[#This Row],[Order Date]])</f>
        <v>Q1-2023</v>
      </c>
    </row>
    <row r="2353" spans="1:22" x14ac:dyDescent="0.35">
      <c r="A2353" t="s">
        <v>2494</v>
      </c>
      <c r="B2353" s="1">
        <v>45009</v>
      </c>
      <c r="C2353" t="s">
        <v>188</v>
      </c>
      <c r="D2353" t="s">
        <v>13</v>
      </c>
      <c r="E2353">
        <v>7829614730</v>
      </c>
      <c r="F2353" t="s">
        <v>14</v>
      </c>
      <c r="G2353" t="s">
        <v>15</v>
      </c>
      <c r="H2353" t="s">
        <v>16</v>
      </c>
      <c r="I2353" t="s">
        <v>17</v>
      </c>
      <c r="J2353" t="s">
        <v>19</v>
      </c>
      <c r="K2353">
        <v>3658.9</v>
      </c>
      <c r="L2353">
        <v>801.17</v>
      </c>
      <c r="M2353" t="s">
        <v>19</v>
      </c>
      <c r="N2353">
        <v>0.21896471617152699</v>
      </c>
      <c r="O2353" t="s">
        <v>11351</v>
      </c>
      <c r="P2353" t="s">
        <v>11354</v>
      </c>
      <c r="Q2353" t="s">
        <v>11366</v>
      </c>
      <c r="R2353" t="s">
        <v>11360</v>
      </c>
      <c r="S2353">
        <f>IF(SalesData[[#This Row],[Return Status]]="Returned",1,0)</f>
        <v>1</v>
      </c>
      <c r="T2353">
        <v>2085.91</v>
      </c>
      <c r="U2353" s="2">
        <f>EOMONTH(SalesData[[#This Row],[Order Date]],0)</f>
        <v>45016</v>
      </c>
      <c r="V2353" s="9" t="str">
        <f>"Q"&amp;INT((MONTH(SalesData[[#This Row],[Order Date]])+2)/3)&amp;"-"&amp;YEAR(SalesData[[#This Row],[Order Date]])</f>
        <v>Q1-2023</v>
      </c>
    </row>
    <row r="2354" spans="1:22" x14ac:dyDescent="0.35">
      <c r="A2354" t="s">
        <v>2495</v>
      </c>
      <c r="B2354" s="1">
        <v>45014</v>
      </c>
      <c r="C2354" t="s">
        <v>38</v>
      </c>
      <c r="D2354" t="s">
        <v>145</v>
      </c>
      <c r="E2354">
        <v>1745658988</v>
      </c>
      <c r="F2354" t="s">
        <v>107</v>
      </c>
      <c r="G2354" t="s">
        <v>15</v>
      </c>
      <c r="H2354" t="s">
        <v>16</v>
      </c>
      <c r="I2354" t="s">
        <v>17</v>
      </c>
      <c r="J2354" t="s">
        <v>65</v>
      </c>
      <c r="K2354">
        <v>4216.01</v>
      </c>
      <c r="L2354">
        <v>910.33</v>
      </c>
      <c r="M2354" t="s">
        <v>65</v>
      </c>
      <c r="N2354">
        <v>0.21592216337247799</v>
      </c>
      <c r="O2354" t="s">
        <v>11351</v>
      </c>
      <c r="P2354" t="s">
        <v>11354</v>
      </c>
      <c r="R2354" t="s">
        <v>11353</v>
      </c>
      <c r="S2354">
        <f>IF(SalesData[[#This Row],[Return Status]]="Returned",1,0)</f>
        <v>0</v>
      </c>
      <c r="T2354">
        <v>2085.91</v>
      </c>
      <c r="U2354" s="2">
        <f>EOMONTH(SalesData[[#This Row],[Order Date]],0)</f>
        <v>45016</v>
      </c>
      <c r="V2354" s="9" t="str">
        <f>"Q"&amp;INT((MONTH(SalesData[[#This Row],[Order Date]])+2)/3)&amp;"-"&amp;YEAR(SalesData[[#This Row],[Order Date]])</f>
        <v>Q1-2023</v>
      </c>
    </row>
    <row r="2355" spans="1:22" x14ac:dyDescent="0.35">
      <c r="A2355" t="s">
        <v>2496</v>
      </c>
      <c r="B2355" s="1">
        <v>44999</v>
      </c>
      <c r="C2355" t="s">
        <v>26</v>
      </c>
      <c r="D2355" t="s">
        <v>27</v>
      </c>
      <c r="E2355">
        <v>5738156799</v>
      </c>
      <c r="F2355" t="s">
        <v>64</v>
      </c>
      <c r="G2355" t="s">
        <v>11362</v>
      </c>
      <c r="H2355" t="s">
        <v>16</v>
      </c>
      <c r="I2355" t="s">
        <v>17</v>
      </c>
      <c r="J2355" t="s">
        <v>18</v>
      </c>
      <c r="K2355">
        <v>956.78</v>
      </c>
      <c r="L2355">
        <v>34.22</v>
      </c>
      <c r="M2355" t="s">
        <v>19</v>
      </c>
      <c r="N2355">
        <v>3.5765797780053898E-2</v>
      </c>
      <c r="O2355" t="s">
        <v>11355</v>
      </c>
      <c r="P2355" t="s">
        <v>11356</v>
      </c>
      <c r="R2355" t="s">
        <v>11353</v>
      </c>
      <c r="S2355">
        <f>IF(SalesData[[#This Row],[Return Status]]="Returned",1,0)</f>
        <v>0</v>
      </c>
      <c r="U2355" s="2">
        <f>EOMONTH(SalesData[[#This Row],[Order Date]],0)</f>
        <v>45016</v>
      </c>
      <c r="V2355" s="9" t="str">
        <f>"Q"&amp;INT((MONTH(SalesData[[#This Row],[Order Date]])+2)/3)&amp;"-"&amp;YEAR(SalesData[[#This Row],[Order Date]])</f>
        <v>Q1-2023</v>
      </c>
    </row>
    <row r="2356" spans="1:22" x14ac:dyDescent="0.35">
      <c r="A2356" t="s">
        <v>2497</v>
      </c>
      <c r="B2356" s="1">
        <v>45009</v>
      </c>
      <c r="C2356" t="s">
        <v>205</v>
      </c>
      <c r="D2356" t="s">
        <v>72</v>
      </c>
      <c r="E2356">
        <v>9739768765</v>
      </c>
      <c r="F2356" t="s">
        <v>116</v>
      </c>
      <c r="G2356" t="s">
        <v>74</v>
      </c>
      <c r="H2356" t="s">
        <v>75</v>
      </c>
      <c r="I2356" t="s">
        <v>36</v>
      </c>
      <c r="J2356" t="s">
        <v>65</v>
      </c>
      <c r="K2356">
        <v>3377.72</v>
      </c>
      <c r="L2356">
        <v>541.23</v>
      </c>
      <c r="M2356" t="s">
        <v>65</v>
      </c>
      <c r="N2356">
        <v>0.16023530665656099</v>
      </c>
      <c r="O2356" t="s">
        <v>11351</v>
      </c>
      <c r="P2356" t="s">
        <v>11352</v>
      </c>
      <c r="R2356" t="s">
        <v>11353</v>
      </c>
      <c r="S2356">
        <f>IF(SalesData[[#This Row],[Return Status]]="Returned",1,0)</f>
        <v>0</v>
      </c>
      <c r="T2356">
        <v>2420.2800000000002</v>
      </c>
      <c r="U2356" s="2">
        <f>EOMONTH(SalesData[[#This Row],[Order Date]],0)</f>
        <v>45016</v>
      </c>
      <c r="V2356" s="9" t="str">
        <f>"Q"&amp;INT((MONTH(SalesData[[#This Row],[Order Date]])+2)/3)&amp;"-"&amp;YEAR(SalesData[[#This Row],[Order Date]])</f>
        <v>Q1-2023</v>
      </c>
    </row>
    <row r="2357" spans="1:22" x14ac:dyDescent="0.35">
      <c r="A2357" t="s">
        <v>2498</v>
      </c>
      <c r="B2357" s="1">
        <v>45006</v>
      </c>
      <c r="C2357" t="s">
        <v>77</v>
      </c>
      <c r="D2357" t="s">
        <v>13</v>
      </c>
      <c r="E2357">
        <v>1756344060</v>
      </c>
      <c r="F2357" t="s">
        <v>312</v>
      </c>
      <c r="G2357" t="s">
        <v>141</v>
      </c>
      <c r="H2357" t="s">
        <v>121</v>
      </c>
      <c r="I2357" t="s">
        <v>17</v>
      </c>
      <c r="J2357" t="s">
        <v>18</v>
      </c>
      <c r="K2357">
        <v>2177.85</v>
      </c>
      <c r="L2357">
        <v>309.55</v>
      </c>
      <c r="M2357" t="s">
        <v>19</v>
      </c>
      <c r="N2357">
        <v>0.14213559244208701</v>
      </c>
      <c r="O2357" t="s">
        <v>11351</v>
      </c>
      <c r="P2357" t="s">
        <v>11352</v>
      </c>
      <c r="R2357" t="s">
        <v>11353</v>
      </c>
      <c r="S2357">
        <f>IF(SalesData[[#This Row],[Return Status]]="Returned",1,0)</f>
        <v>0</v>
      </c>
      <c r="T2357">
        <v>2793.38</v>
      </c>
      <c r="U2357" s="2">
        <f>EOMONTH(SalesData[[#This Row],[Order Date]],0)</f>
        <v>45016</v>
      </c>
      <c r="V2357" s="9" t="str">
        <f>"Q"&amp;INT((MONTH(SalesData[[#This Row],[Order Date]])+2)/3)&amp;"-"&amp;YEAR(SalesData[[#This Row],[Order Date]])</f>
        <v>Q1-2023</v>
      </c>
    </row>
    <row r="2358" spans="1:22" x14ac:dyDescent="0.35">
      <c r="A2358" t="s">
        <v>2499</v>
      </c>
      <c r="B2358" s="1">
        <v>45008</v>
      </c>
      <c r="C2358" t="s">
        <v>12</v>
      </c>
      <c r="D2358" t="s">
        <v>145</v>
      </c>
      <c r="E2358">
        <v>6373196824</v>
      </c>
      <c r="F2358" t="s">
        <v>33</v>
      </c>
      <c r="G2358" t="s">
        <v>34</v>
      </c>
      <c r="H2358" t="s">
        <v>35</v>
      </c>
      <c r="I2358" t="s">
        <v>36</v>
      </c>
      <c r="J2358" t="s">
        <v>65</v>
      </c>
      <c r="K2358">
        <v>4440.13</v>
      </c>
      <c r="L2358">
        <v>186.77</v>
      </c>
      <c r="M2358" t="s">
        <v>65</v>
      </c>
      <c r="N2358">
        <v>4.2064083709260798E-2</v>
      </c>
      <c r="O2358" t="s">
        <v>11351</v>
      </c>
      <c r="P2358" t="s">
        <v>11356</v>
      </c>
      <c r="R2358" t="s">
        <v>11353</v>
      </c>
      <c r="S2358">
        <f>IF(SalesData[[#This Row],[Return Status]]="Returned",1,0)</f>
        <v>0</v>
      </c>
      <c r="U2358" s="2">
        <f>EOMONTH(SalesData[[#This Row],[Order Date]],0)</f>
        <v>45016</v>
      </c>
      <c r="V2358" s="9" t="str">
        <f>"Q"&amp;INT((MONTH(SalesData[[#This Row],[Order Date]])+2)/3)&amp;"-"&amp;YEAR(SalesData[[#This Row],[Order Date]])</f>
        <v>Q1-2023</v>
      </c>
    </row>
    <row r="2359" spans="1:22" x14ac:dyDescent="0.35">
      <c r="A2359" t="s">
        <v>2500</v>
      </c>
      <c r="B2359" s="1">
        <v>45007</v>
      </c>
      <c r="C2359" t="s">
        <v>38</v>
      </c>
      <c r="D2359" t="s">
        <v>80</v>
      </c>
      <c r="E2359">
        <v>9147012983</v>
      </c>
      <c r="F2359" t="s">
        <v>129</v>
      </c>
      <c r="G2359" t="s">
        <v>54</v>
      </c>
      <c r="H2359" t="s">
        <v>11357</v>
      </c>
      <c r="I2359" t="s">
        <v>31</v>
      </c>
      <c r="J2359" t="s">
        <v>19</v>
      </c>
      <c r="K2359">
        <v>1392.9</v>
      </c>
      <c r="L2359">
        <v>52.04</v>
      </c>
      <c r="M2359" t="s">
        <v>19</v>
      </c>
      <c r="N2359">
        <v>3.7360901715844601E-2</v>
      </c>
      <c r="O2359" t="s">
        <v>11351</v>
      </c>
      <c r="P2359" t="s">
        <v>11356</v>
      </c>
      <c r="R2359" t="s">
        <v>11353</v>
      </c>
      <c r="S2359">
        <f>IF(SalesData[[#This Row],[Return Status]]="Returned",1,0)</f>
        <v>0</v>
      </c>
      <c r="U2359" s="2">
        <f>EOMONTH(SalesData[[#This Row],[Order Date]],0)</f>
        <v>45016</v>
      </c>
      <c r="V2359" s="9" t="str">
        <f>"Q"&amp;INT((MONTH(SalesData[[#This Row],[Order Date]])+2)/3)&amp;"-"&amp;YEAR(SalesData[[#This Row],[Order Date]])</f>
        <v>Q1-2023</v>
      </c>
    </row>
    <row r="2360" spans="1:22" x14ac:dyDescent="0.35">
      <c r="A2360" t="s">
        <v>2501</v>
      </c>
      <c r="B2360" s="1">
        <v>45006</v>
      </c>
      <c r="C2360" t="s">
        <v>12</v>
      </c>
      <c r="D2360" t="s">
        <v>27</v>
      </c>
      <c r="E2360">
        <v>3004557868</v>
      </c>
      <c r="F2360" t="s">
        <v>83</v>
      </c>
      <c r="G2360" t="s">
        <v>84</v>
      </c>
      <c r="H2360" t="s">
        <v>85</v>
      </c>
      <c r="I2360" t="s">
        <v>31</v>
      </c>
      <c r="J2360" t="s">
        <v>65</v>
      </c>
      <c r="K2360">
        <v>111.81</v>
      </c>
      <c r="L2360">
        <v>14.97</v>
      </c>
      <c r="M2360" t="s">
        <v>65</v>
      </c>
      <c r="N2360">
        <v>0.133887845452106</v>
      </c>
      <c r="O2360" t="s">
        <v>11361</v>
      </c>
      <c r="P2360" t="s">
        <v>11352</v>
      </c>
      <c r="R2360" t="s">
        <v>11353</v>
      </c>
      <c r="S2360">
        <f>IF(SalesData[[#This Row],[Return Status]]="Returned",1,0)</f>
        <v>0</v>
      </c>
      <c r="T2360">
        <v>847.14</v>
      </c>
      <c r="U2360" s="2">
        <f>EOMONTH(SalesData[[#This Row],[Order Date]],0)</f>
        <v>45016</v>
      </c>
      <c r="V2360" s="9" t="str">
        <f>"Q"&amp;INT((MONTH(SalesData[[#This Row],[Order Date]])+2)/3)&amp;"-"&amp;YEAR(SalesData[[#This Row],[Order Date]])</f>
        <v>Q1-2023</v>
      </c>
    </row>
    <row r="2361" spans="1:22" x14ac:dyDescent="0.35">
      <c r="A2361" t="s">
        <v>2502</v>
      </c>
      <c r="B2361" s="1">
        <v>45009</v>
      </c>
      <c r="C2361" t="s">
        <v>113</v>
      </c>
      <c r="D2361" t="s">
        <v>145</v>
      </c>
      <c r="E2361">
        <v>180342068</v>
      </c>
      <c r="F2361" t="s">
        <v>103</v>
      </c>
      <c r="G2361" t="s">
        <v>212</v>
      </c>
      <c r="H2361" t="s">
        <v>24</v>
      </c>
      <c r="I2361" t="s">
        <v>17</v>
      </c>
      <c r="J2361" t="s">
        <v>42</v>
      </c>
      <c r="K2361">
        <v>2100.46</v>
      </c>
      <c r="L2361">
        <v>626.92999999999995</v>
      </c>
      <c r="M2361" t="s">
        <v>43</v>
      </c>
      <c r="N2361">
        <v>0.29847271550041399</v>
      </c>
      <c r="O2361" t="s">
        <v>11351</v>
      </c>
      <c r="P2361" t="s">
        <v>11354</v>
      </c>
      <c r="R2361" t="s">
        <v>11353</v>
      </c>
      <c r="S2361">
        <f>IF(SalesData[[#This Row],[Return Status]]="Returned",1,0)</f>
        <v>0</v>
      </c>
      <c r="U2361" s="2">
        <f>EOMONTH(SalesData[[#This Row],[Order Date]],0)</f>
        <v>45016</v>
      </c>
      <c r="V2361" s="9" t="str">
        <f>"Q"&amp;INT((MONTH(SalesData[[#This Row],[Order Date]])+2)/3)&amp;"-"&amp;YEAR(SalesData[[#This Row],[Order Date]])</f>
        <v>Q1-2023</v>
      </c>
    </row>
    <row r="2362" spans="1:22" x14ac:dyDescent="0.35">
      <c r="A2362" t="s">
        <v>2503</v>
      </c>
      <c r="B2362" s="1">
        <v>45013</v>
      </c>
      <c r="C2362" t="s">
        <v>149</v>
      </c>
      <c r="D2362" t="s">
        <v>13</v>
      </c>
      <c r="E2362">
        <v>6712304658</v>
      </c>
      <c r="F2362" t="s">
        <v>222</v>
      </c>
      <c r="G2362" t="s">
        <v>164</v>
      </c>
      <c r="H2362" t="s">
        <v>165</v>
      </c>
      <c r="I2362" t="s">
        <v>36</v>
      </c>
      <c r="J2362" t="s">
        <v>19</v>
      </c>
      <c r="K2362">
        <v>2043.73</v>
      </c>
      <c r="L2362">
        <v>290.38</v>
      </c>
      <c r="M2362" t="s">
        <v>19</v>
      </c>
      <c r="N2362">
        <v>0.14208334760462499</v>
      </c>
      <c r="O2362" t="s">
        <v>11351</v>
      </c>
      <c r="P2362" t="s">
        <v>11352</v>
      </c>
      <c r="Q2362" t="s">
        <v>11363</v>
      </c>
      <c r="R2362" t="s">
        <v>11360</v>
      </c>
      <c r="S2362">
        <f>IF(SalesData[[#This Row],[Return Status]]="Returned",1,0)</f>
        <v>1</v>
      </c>
      <c r="U2362" s="2">
        <f>EOMONTH(SalesData[[#This Row],[Order Date]],0)</f>
        <v>45016</v>
      </c>
      <c r="V2362" s="9" t="str">
        <f>"Q"&amp;INT((MONTH(SalesData[[#This Row],[Order Date]])+2)/3)&amp;"-"&amp;YEAR(SalesData[[#This Row],[Order Date]])</f>
        <v>Q1-2023</v>
      </c>
    </row>
    <row r="2363" spans="1:22" x14ac:dyDescent="0.35">
      <c r="A2363" t="s">
        <v>2504</v>
      </c>
      <c r="B2363" s="1">
        <v>44996</v>
      </c>
      <c r="C2363" t="s">
        <v>149</v>
      </c>
      <c r="D2363" t="s">
        <v>145</v>
      </c>
      <c r="E2363">
        <v>861021305</v>
      </c>
      <c r="F2363" t="s">
        <v>58</v>
      </c>
      <c r="G2363" t="s">
        <v>59</v>
      </c>
      <c r="H2363" t="s">
        <v>60</v>
      </c>
      <c r="I2363" t="s">
        <v>31</v>
      </c>
      <c r="J2363" t="s">
        <v>62</v>
      </c>
      <c r="K2363">
        <v>4466.88</v>
      </c>
      <c r="L2363">
        <v>772.82</v>
      </c>
      <c r="M2363" t="s">
        <v>62</v>
      </c>
      <c r="N2363">
        <v>0.17301113976645899</v>
      </c>
      <c r="O2363" t="s">
        <v>11351</v>
      </c>
      <c r="P2363" t="s">
        <v>11352</v>
      </c>
      <c r="R2363" t="s">
        <v>11353</v>
      </c>
      <c r="S2363">
        <f>IF(SalesData[[#This Row],[Return Status]]="Returned",1,0)</f>
        <v>0</v>
      </c>
      <c r="T2363">
        <v>2183.56</v>
      </c>
      <c r="U2363" s="2">
        <f>EOMONTH(SalesData[[#This Row],[Order Date]],0)</f>
        <v>45016</v>
      </c>
      <c r="V2363" s="9" t="str">
        <f>"Q"&amp;INT((MONTH(SalesData[[#This Row],[Order Date]])+2)/3)&amp;"-"&amp;YEAR(SalesData[[#This Row],[Order Date]])</f>
        <v>Q1-2023</v>
      </c>
    </row>
    <row r="2364" spans="1:22" x14ac:dyDescent="0.35">
      <c r="A2364" t="s">
        <v>2505</v>
      </c>
      <c r="B2364" s="1">
        <v>44986</v>
      </c>
      <c r="C2364" t="s">
        <v>144</v>
      </c>
      <c r="D2364" t="s">
        <v>46</v>
      </c>
      <c r="E2364">
        <v>7943444175</v>
      </c>
      <c r="F2364" t="s">
        <v>127</v>
      </c>
      <c r="G2364" t="s">
        <v>11370</v>
      </c>
      <c r="H2364" t="s">
        <v>30</v>
      </c>
      <c r="I2364" t="s">
        <v>31</v>
      </c>
      <c r="J2364" t="s">
        <v>18</v>
      </c>
      <c r="K2364">
        <v>945.42</v>
      </c>
      <c r="L2364">
        <v>85.16</v>
      </c>
      <c r="M2364" t="s">
        <v>19</v>
      </c>
      <c r="N2364">
        <v>9.0076368174990998E-2</v>
      </c>
      <c r="O2364" t="s">
        <v>11355</v>
      </c>
      <c r="P2364" t="s">
        <v>11356</v>
      </c>
      <c r="R2364" t="s">
        <v>11353</v>
      </c>
      <c r="S2364">
        <f>IF(SalesData[[#This Row],[Return Status]]="Returned",1,0)</f>
        <v>0</v>
      </c>
      <c r="U2364" s="2">
        <f>EOMONTH(SalesData[[#This Row],[Order Date]],0)</f>
        <v>45016</v>
      </c>
      <c r="V2364" s="9" t="str">
        <f>"Q"&amp;INT((MONTH(SalesData[[#This Row],[Order Date]])+2)/3)&amp;"-"&amp;YEAR(SalesData[[#This Row],[Order Date]])</f>
        <v>Q1-2023</v>
      </c>
    </row>
    <row r="2365" spans="1:22" x14ac:dyDescent="0.35">
      <c r="A2365" t="s">
        <v>2506</v>
      </c>
      <c r="B2365" s="1">
        <v>45004</v>
      </c>
      <c r="C2365" t="s">
        <v>87</v>
      </c>
      <c r="D2365" t="s">
        <v>99</v>
      </c>
      <c r="E2365">
        <v>2165808726</v>
      </c>
      <c r="F2365" t="s">
        <v>53</v>
      </c>
      <c r="G2365" t="s">
        <v>11371</v>
      </c>
      <c r="H2365" t="s">
        <v>55</v>
      </c>
      <c r="I2365" t="s">
        <v>31</v>
      </c>
      <c r="J2365" t="s">
        <v>42</v>
      </c>
      <c r="K2365">
        <v>3652.41</v>
      </c>
      <c r="L2365">
        <v>720.98</v>
      </c>
      <c r="M2365" t="s">
        <v>43</v>
      </c>
      <c r="N2365">
        <v>0.19739843007767499</v>
      </c>
      <c r="O2365" t="s">
        <v>11351</v>
      </c>
      <c r="P2365" t="s">
        <v>11352</v>
      </c>
      <c r="R2365" t="s">
        <v>11353</v>
      </c>
      <c r="S2365">
        <f>IF(SalesData[[#This Row],[Return Status]]="Returned",1,0)</f>
        <v>0</v>
      </c>
      <c r="U2365" s="2">
        <f>EOMONTH(SalesData[[#This Row],[Order Date]],0)</f>
        <v>45016</v>
      </c>
      <c r="V2365" s="9" t="str">
        <f>"Q"&amp;INT((MONTH(SalesData[[#This Row],[Order Date]])+2)/3)&amp;"-"&amp;YEAR(SalesData[[#This Row],[Order Date]])</f>
        <v>Q1-2023</v>
      </c>
    </row>
    <row r="2366" spans="1:22" x14ac:dyDescent="0.35">
      <c r="A2366" t="s">
        <v>2507</v>
      </c>
      <c r="B2366" s="1">
        <v>44989</v>
      </c>
      <c r="C2366" t="s">
        <v>194</v>
      </c>
      <c r="D2366" t="s">
        <v>80</v>
      </c>
      <c r="E2366">
        <v>7291930420</v>
      </c>
      <c r="F2366" t="s">
        <v>137</v>
      </c>
      <c r="G2366" t="s">
        <v>11382</v>
      </c>
      <c r="H2366" t="s">
        <v>35</v>
      </c>
      <c r="I2366" t="s">
        <v>36</v>
      </c>
      <c r="J2366" t="s">
        <v>62</v>
      </c>
      <c r="K2366">
        <v>1151.79</v>
      </c>
      <c r="L2366">
        <v>58.87</v>
      </c>
      <c r="M2366" t="s">
        <v>62</v>
      </c>
      <c r="N2366">
        <v>5.1111747801248497E-2</v>
      </c>
      <c r="O2366" t="s">
        <v>11351</v>
      </c>
      <c r="P2366" t="s">
        <v>11356</v>
      </c>
      <c r="R2366" t="s">
        <v>11353</v>
      </c>
      <c r="S2366">
        <f>IF(SalesData[[#This Row],[Return Status]]="Returned",1,0)</f>
        <v>0</v>
      </c>
      <c r="U2366" s="2">
        <f>EOMONTH(SalesData[[#This Row],[Order Date]],0)</f>
        <v>45016</v>
      </c>
      <c r="V2366" s="9" t="str">
        <f>"Q"&amp;INT((MONTH(SalesData[[#This Row],[Order Date]])+2)/3)&amp;"-"&amp;YEAR(SalesData[[#This Row],[Order Date]])</f>
        <v>Q1-2023</v>
      </c>
    </row>
    <row r="2367" spans="1:22" x14ac:dyDescent="0.35">
      <c r="A2367" t="s">
        <v>2508</v>
      </c>
      <c r="B2367" s="1">
        <v>45003</v>
      </c>
      <c r="C2367" t="s">
        <v>184</v>
      </c>
      <c r="D2367" t="s">
        <v>80</v>
      </c>
      <c r="E2367">
        <v>5038410195</v>
      </c>
      <c r="F2367" t="s">
        <v>147</v>
      </c>
      <c r="G2367" t="s">
        <v>84</v>
      </c>
      <c r="H2367" t="s">
        <v>85</v>
      </c>
      <c r="I2367" t="s">
        <v>31</v>
      </c>
      <c r="J2367" t="s">
        <v>62</v>
      </c>
      <c r="K2367">
        <v>1288.9100000000001</v>
      </c>
      <c r="L2367">
        <v>336.89</v>
      </c>
      <c r="M2367" t="s">
        <v>62</v>
      </c>
      <c r="N2367">
        <v>0.26137589125695398</v>
      </c>
      <c r="O2367" t="s">
        <v>11351</v>
      </c>
      <c r="P2367" t="s">
        <v>11354</v>
      </c>
      <c r="R2367" t="s">
        <v>11353</v>
      </c>
      <c r="S2367">
        <f>IF(SalesData[[#This Row],[Return Status]]="Returned",1,0)</f>
        <v>0</v>
      </c>
      <c r="T2367">
        <v>847.14</v>
      </c>
      <c r="U2367" s="2">
        <f>EOMONTH(SalesData[[#This Row],[Order Date]],0)</f>
        <v>45016</v>
      </c>
      <c r="V2367" s="9" t="str">
        <f>"Q"&amp;INT((MONTH(SalesData[[#This Row],[Order Date]])+2)/3)&amp;"-"&amp;YEAR(SalesData[[#This Row],[Order Date]])</f>
        <v>Q1-2023</v>
      </c>
    </row>
    <row r="2368" spans="1:22" x14ac:dyDescent="0.35">
      <c r="A2368" t="s">
        <v>2509</v>
      </c>
      <c r="B2368" s="1">
        <v>45006</v>
      </c>
      <c r="C2368" t="s">
        <v>124</v>
      </c>
      <c r="D2368" t="s">
        <v>145</v>
      </c>
      <c r="E2368">
        <v>2097648618</v>
      </c>
      <c r="F2368" t="s">
        <v>222</v>
      </c>
      <c r="G2368" t="s">
        <v>164</v>
      </c>
      <c r="H2368" t="s">
        <v>165</v>
      </c>
      <c r="I2368" t="s">
        <v>36</v>
      </c>
      <c r="J2368" t="s">
        <v>43</v>
      </c>
      <c r="K2368">
        <v>1487.24</v>
      </c>
      <c r="L2368">
        <v>115.5</v>
      </c>
      <c r="M2368" t="s">
        <v>43</v>
      </c>
      <c r="N2368">
        <v>7.7660633119066194E-2</v>
      </c>
      <c r="O2368" t="s">
        <v>11351</v>
      </c>
      <c r="P2368" t="s">
        <v>11356</v>
      </c>
      <c r="R2368" t="s">
        <v>11353</v>
      </c>
      <c r="S2368">
        <f>IF(SalesData[[#This Row],[Return Status]]="Returned",1,0)</f>
        <v>0</v>
      </c>
      <c r="U2368" s="2">
        <f>EOMONTH(SalesData[[#This Row],[Order Date]],0)</f>
        <v>45016</v>
      </c>
      <c r="V2368" s="9" t="str">
        <f>"Q"&amp;INT((MONTH(SalesData[[#This Row],[Order Date]])+2)/3)&amp;"-"&amp;YEAR(SalesData[[#This Row],[Order Date]])</f>
        <v>Q1-2023</v>
      </c>
    </row>
    <row r="2369" spans="1:22" x14ac:dyDescent="0.35">
      <c r="A2369" t="s">
        <v>2510</v>
      </c>
      <c r="B2369" s="1">
        <v>45009</v>
      </c>
      <c r="C2369" t="s">
        <v>21</v>
      </c>
      <c r="D2369" t="s">
        <v>27</v>
      </c>
      <c r="E2369">
        <v>1820808617</v>
      </c>
      <c r="F2369" t="s">
        <v>107</v>
      </c>
      <c r="G2369" t="s">
        <v>15</v>
      </c>
      <c r="H2369" t="s">
        <v>16</v>
      </c>
      <c r="I2369" t="s">
        <v>17</v>
      </c>
      <c r="J2369" t="s">
        <v>18</v>
      </c>
      <c r="K2369">
        <v>1135.32</v>
      </c>
      <c r="L2369">
        <v>192.93</v>
      </c>
      <c r="M2369" t="s">
        <v>19</v>
      </c>
      <c r="N2369">
        <v>0.16993446781524199</v>
      </c>
      <c r="O2369" t="s">
        <v>11351</v>
      </c>
      <c r="P2369" t="s">
        <v>11352</v>
      </c>
      <c r="R2369" t="s">
        <v>11353</v>
      </c>
      <c r="S2369">
        <f>IF(SalesData[[#This Row],[Return Status]]="Returned",1,0)</f>
        <v>0</v>
      </c>
      <c r="T2369">
        <v>2085.91</v>
      </c>
      <c r="U2369" s="2">
        <f>EOMONTH(SalesData[[#This Row],[Order Date]],0)</f>
        <v>45016</v>
      </c>
      <c r="V2369" s="9" t="str">
        <f>"Q"&amp;INT((MONTH(SalesData[[#This Row],[Order Date]])+2)/3)&amp;"-"&amp;YEAR(SalesData[[#This Row],[Order Date]])</f>
        <v>Q1-2023</v>
      </c>
    </row>
    <row r="2370" spans="1:22" x14ac:dyDescent="0.35">
      <c r="A2370" t="s">
        <v>2511</v>
      </c>
      <c r="B2370" s="1">
        <v>44993</v>
      </c>
      <c r="C2370" t="s">
        <v>132</v>
      </c>
      <c r="D2370" t="s">
        <v>27</v>
      </c>
      <c r="E2370">
        <v>7036595925</v>
      </c>
      <c r="F2370" t="s">
        <v>170</v>
      </c>
      <c r="G2370" t="s">
        <v>69</v>
      </c>
      <c r="H2370" t="s">
        <v>41</v>
      </c>
      <c r="I2370" t="s">
        <v>31</v>
      </c>
      <c r="J2370" t="s">
        <v>43</v>
      </c>
      <c r="K2370">
        <v>4213.51</v>
      </c>
      <c r="L2370">
        <v>971.27</v>
      </c>
      <c r="M2370" t="s">
        <v>43</v>
      </c>
      <c r="N2370">
        <v>0.23051327752871101</v>
      </c>
      <c r="O2370" t="s">
        <v>11351</v>
      </c>
      <c r="P2370" t="s">
        <v>11354</v>
      </c>
      <c r="R2370" t="s">
        <v>11353</v>
      </c>
      <c r="S2370">
        <f>IF(SalesData[[#This Row],[Return Status]]="Returned",1,0)</f>
        <v>0</v>
      </c>
      <c r="T2370">
        <v>2081.52</v>
      </c>
      <c r="U2370" s="2">
        <f>EOMONTH(SalesData[[#This Row],[Order Date]],0)</f>
        <v>45016</v>
      </c>
      <c r="V2370" s="9" t="str">
        <f>"Q"&amp;INT((MONTH(SalesData[[#This Row],[Order Date]])+2)/3)&amp;"-"&amp;YEAR(SalesData[[#This Row],[Order Date]])</f>
        <v>Q1-2023</v>
      </c>
    </row>
    <row r="2371" spans="1:22" x14ac:dyDescent="0.35">
      <c r="A2371" t="s">
        <v>2512</v>
      </c>
      <c r="B2371" s="1">
        <v>44998</v>
      </c>
      <c r="C2371" t="s">
        <v>188</v>
      </c>
      <c r="D2371" t="s">
        <v>13</v>
      </c>
      <c r="E2371">
        <v>7213702616</v>
      </c>
      <c r="F2371" t="s">
        <v>127</v>
      </c>
      <c r="G2371" t="s">
        <v>29</v>
      </c>
      <c r="H2371" t="s">
        <v>11357</v>
      </c>
      <c r="I2371" t="s">
        <v>31</v>
      </c>
      <c r="J2371" t="s">
        <v>62</v>
      </c>
      <c r="K2371">
        <v>286.35000000000002</v>
      </c>
      <c r="L2371">
        <v>19.8</v>
      </c>
      <c r="M2371" t="s">
        <v>62</v>
      </c>
      <c r="N2371">
        <v>6.9146149816657898E-2</v>
      </c>
      <c r="O2371" t="s">
        <v>11361</v>
      </c>
      <c r="P2371" t="s">
        <v>11356</v>
      </c>
      <c r="R2371" t="s">
        <v>11353</v>
      </c>
      <c r="S2371">
        <f>IF(SalesData[[#This Row],[Return Status]]="Returned",1,0)</f>
        <v>0</v>
      </c>
      <c r="T2371">
        <v>2788.38</v>
      </c>
      <c r="U2371" s="2">
        <f>EOMONTH(SalesData[[#This Row],[Order Date]],0)</f>
        <v>45016</v>
      </c>
      <c r="V2371" s="9" t="str">
        <f>"Q"&amp;INT((MONTH(SalesData[[#This Row],[Order Date]])+2)/3)&amp;"-"&amp;YEAR(SalesData[[#This Row],[Order Date]])</f>
        <v>Q1-2023</v>
      </c>
    </row>
    <row r="2372" spans="1:22" x14ac:dyDescent="0.35">
      <c r="A2372" t="s">
        <v>2513</v>
      </c>
      <c r="B2372" s="1">
        <v>44993</v>
      </c>
      <c r="C2372" t="s">
        <v>194</v>
      </c>
      <c r="D2372" t="s">
        <v>145</v>
      </c>
      <c r="E2372">
        <v>914319384</v>
      </c>
      <c r="F2372" t="s">
        <v>58</v>
      </c>
      <c r="G2372" t="s">
        <v>59</v>
      </c>
      <c r="H2372" t="s">
        <v>11357</v>
      </c>
      <c r="I2372" t="s">
        <v>31</v>
      </c>
      <c r="J2372" t="s">
        <v>18</v>
      </c>
      <c r="K2372">
        <v>1164.31</v>
      </c>
      <c r="L2372">
        <v>186.38</v>
      </c>
      <c r="M2372" t="s">
        <v>19</v>
      </c>
      <c r="N2372">
        <v>0.160077642552241</v>
      </c>
      <c r="O2372" t="s">
        <v>11351</v>
      </c>
      <c r="P2372" t="s">
        <v>11352</v>
      </c>
      <c r="R2372" t="s">
        <v>11353</v>
      </c>
      <c r="S2372">
        <f>IF(SalesData[[#This Row],[Return Status]]="Returned",1,0)</f>
        <v>0</v>
      </c>
      <c r="T2372">
        <v>2183.56</v>
      </c>
      <c r="U2372" s="2">
        <f>EOMONTH(SalesData[[#This Row],[Order Date]],0)</f>
        <v>45016</v>
      </c>
      <c r="V2372" s="9" t="str">
        <f>"Q"&amp;INT((MONTH(SalesData[[#This Row],[Order Date]])+2)/3)&amp;"-"&amp;YEAR(SalesData[[#This Row],[Order Date]])</f>
        <v>Q1-2023</v>
      </c>
    </row>
    <row r="2373" spans="1:22" x14ac:dyDescent="0.35">
      <c r="A2373" t="s">
        <v>2514</v>
      </c>
      <c r="B2373" s="1">
        <v>45013</v>
      </c>
      <c r="C2373" t="s">
        <v>52</v>
      </c>
      <c r="D2373" t="s">
        <v>39</v>
      </c>
      <c r="E2373">
        <v>1304238768</v>
      </c>
      <c r="F2373" t="s">
        <v>140</v>
      </c>
      <c r="G2373" t="s">
        <v>141</v>
      </c>
      <c r="H2373" t="s">
        <v>121</v>
      </c>
      <c r="I2373" t="s">
        <v>17</v>
      </c>
      <c r="J2373" t="s">
        <v>61</v>
      </c>
      <c r="K2373">
        <v>3090.77</v>
      </c>
      <c r="L2373">
        <v>327.82</v>
      </c>
      <c r="M2373" t="s">
        <v>62</v>
      </c>
      <c r="N2373">
        <v>0.106064184653015</v>
      </c>
      <c r="O2373" t="s">
        <v>11351</v>
      </c>
      <c r="P2373" t="s">
        <v>11352</v>
      </c>
      <c r="R2373" t="s">
        <v>11353</v>
      </c>
      <c r="S2373">
        <f>IF(SalesData[[#This Row],[Return Status]]="Returned",1,0)</f>
        <v>0</v>
      </c>
      <c r="T2373">
        <v>2793.38</v>
      </c>
      <c r="U2373" s="2">
        <f>EOMONTH(SalesData[[#This Row],[Order Date]],0)</f>
        <v>45016</v>
      </c>
      <c r="V2373" s="9" t="str">
        <f>"Q"&amp;INT((MONTH(SalesData[[#This Row],[Order Date]])+2)/3)&amp;"-"&amp;YEAR(SalesData[[#This Row],[Order Date]])</f>
        <v>Q1-2023</v>
      </c>
    </row>
    <row r="2374" spans="1:22" x14ac:dyDescent="0.35">
      <c r="A2374" t="s">
        <v>2515</v>
      </c>
      <c r="B2374" s="1">
        <v>44987</v>
      </c>
      <c r="C2374" t="s">
        <v>97</v>
      </c>
      <c r="D2374" t="s">
        <v>27</v>
      </c>
      <c r="E2374">
        <v>3991385413</v>
      </c>
      <c r="F2374" t="s">
        <v>181</v>
      </c>
      <c r="G2374" t="s">
        <v>54</v>
      </c>
      <c r="H2374" t="s">
        <v>55</v>
      </c>
      <c r="I2374" t="s">
        <v>31</v>
      </c>
      <c r="J2374" t="s">
        <v>19</v>
      </c>
      <c r="K2374">
        <v>4047.07</v>
      </c>
      <c r="L2374">
        <v>254.12</v>
      </c>
      <c r="M2374" t="s">
        <v>19</v>
      </c>
      <c r="N2374">
        <v>6.2791105664097693E-2</v>
      </c>
      <c r="O2374" t="s">
        <v>11351</v>
      </c>
      <c r="P2374" t="s">
        <v>11356</v>
      </c>
      <c r="Q2374" t="s">
        <v>11365</v>
      </c>
      <c r="R2374" t="s">
        <v>11360</v>
      </c>
      <c r="S2374">
        <f>IF(SalesData[[#This Row],[Return Status]]="Returned",1,0)</f>
        <v>1</v>
      </c>
      <c r="U2374" s="2">
        <f>EOMONTH(SalesData[[#This Row],[Order Date]],0)</f>
        <v>45016</v>
      </c>
      <c r="V2374" s="9" t="str">
        <f>"Q"&amp;INT((MONTH(SalesData[[#This Row],[Order Date]])+2)/3)&amp;"-"&amp;YEAR(SalesData[[#This Row],[Order Date]])</f>
        <v>Q1-2023</v>
      </c>
    </row>
    <row r="2375" spans="1:22" x14ac:dyDescent="0.35">
      <c r="A2375" t="s">
        <v>2516</v>
      </c>
      <c r="B2375" s="1">
        <v>44994</v>
      </c>
      <c r="C2375" t="s">
        <v>205</v>
      </c>
      <c r="D2375" t="s">
        <v>27</v>
      </c>
      <c r="E2375">
        <v>8855108892</v>
      </c>
      <c r="F2375" t="s">
        <v>170</v>
      </c>
      <c r="G2375" t="s">
        <v>11387</v>
      </c>
      <c r="H2375" t="s">
        <v>41</v>
      </c>
      <c r="I2375" t="s">
        <v>31</v>
      </c>
      <c r="J2375" t="s">
        <v>42</v>
      </c>
      <c r="K2375">
        <v>1381.75</v>
      </c>
      <c r="L2375">
        <v>162.74</v>
      </c>
      <c r="M2375" t="s">
        <v>43</v>
      </c>
      <c r="N2375">
        <v>0.1177781798444</v>
      </c>
      <c r="O2375" t="s">
        <v>11351</v>
      </c>
      <c r="P2375" t="s">
        <v>11352</v>
      </c>
      <c r="R2375" t="s">
        <v>11353</v>
      </c>
      <c r="S2375">
        <f>IF(SalesData[[#This Row],[Return Status]]="Returned",1,0)</f>
        <v>0</v>
      </c>
      <c r="U2375" s="2">
        <f>EOMONTH(SalesData[[#This Row],[Order Date]],0)</f>
        <v>45016</v>
      </c>
      <c r="V2375" s="9" t="str">
        <f>"Q"&amp;INT((MONTH(SalesData[[#This Row],[Order Date]])+2)/3)&amp;"-"&amp;YEAR(SalesData[[#This Row],[Order Date]])</f>
        <v>Q1-2023</v>
      </c>
    </row>
    <row r="2376" spans="1:22" x14ac:dyDescent="0.35">
      <c r="A2376" t="s">
        <v>2517</v>
      </c>
      <c r="B2376" s="1">
        <v>45014</v>
      </c>
      <c r="C2376" t="s">
        <v>106</v>
      </c>
      <c r="D2376" t="s">
        <v>39</v>
      </c>
      <c r="E2376">
        <v>2547775388</v>
      </c>
      <c r="F2376" t="s">
        <v>28</v>
      </c>
      <c r="G2376" t="s">
        <v>29</v>
      </c>
      <c r="H2376" t="s">
        <v>11357</v>
      </c>
      <c r="I2376" t="s">
        <v>31</v>
      </c>
      <c r="J2376" t="s">
        <v>62</v>
      </c>
      <c r="K2376">
        <v>1391.33</v>
      </c>
      <c r="L2376">
        <v>238.6</v>
      </c>
      <c r="M2376" t="s">
        <v>62</v>
      </c>
      <c r="N2376">
        <v>0.17149058814228099</v>
      </c>
      <c r="O2376" t="s">
        <v>11351</v>
      </c>
      <c r="P2376" t="s">
        <v>11352</v>
      </c>
      <c r="R2376" t="s">
        <v>11353</v>
      </c>
      <c r="S2376">
        <f>IF(SalesData[[#This Row],[Return Status]]="Returned",1,0)</f>
        <v>0</v>
      </c>
      <c r="T2376">
        <v>2788.38</v>
      </c>
      <c r="U2376" s="2">
        <f>EOMONTH(SalesData[[#This Row],[Order Date]],0)</f>
        <v>45016</v>
      </c>
      <c r="V2376" s="9" t="str">
        <f>"Q"&amp;INT((MONTH(SalesData[[#This Row],[Order Date]])+2)/3)&amp;"-"&amp;YEAR(SalesData[[#This Row],[Order Date]])</f>
        <v>Q1-2023</v>
      </c>
    </row>
    <row r="2377" spans="1:22" x14ac:dyDescent="0.35">
      <c r="A2377" t="s">
        <v>2518</v>
      </c>
      <c r="B2377" s="1">
        <v>44993</v>
      </c>
      <c r="C2377" t="s">
        <v>325</v>
      </c>
      <c r="D2377" t="s">
        <v>80</v>
      </c>
      <c r="E2377">
        <v>9316815164</v>
      </c>
      <c r="F2377" t="s">
        <v>206</v>
      </c>
      <c r="G2377" t="s">
        <v>89</v>
      </c>
      <c r="H2377" t="s">
        <v>90</v>
      </c>
      <c r="I2377" t="s">
        <v>31</v>
      </c>
      <c r="J2377" t="s">
        <v>19</v>
      </c>
      <c r="K2377">
        <v>4521.1099999999997</v>
      </c>
      <c r="L2377">
        <v>552.13</v>
      </c>
      <c r="M2377" t="s">
        <v>19</v>
      </c>
      <c r="N2377">
        <v>0.122122664566887</v>
      </c>
      <c r="O2377" t="s">
        <v>11351</v>
      </c>
      <c r="P2377" t="s">
        <v>11352</v>
      </c>
      <c r="R2377" t="s">
        <v>11353</v>
      </c>
      <c r="S2377">
        <f>IF(SalesData[[#This Row],[Return Status]]="Returned",1,0)</f>
        <v>0</v>
      </c>
      <c r="T2377">
        <v>207.68</v>
      </c>
      <c r="U2377" s="2">
        <f>EOMONTH(SalesData[[#This Row],[Order Date]],0)</f>
        <v>45016</v>
      </c>
      <c r="V2377" s="9" t="str">
        <f>"Q"&amp;INT((MONTH(SalesData[[#This Row],[Order Date]])+2)/3)&amp;"-"&amp;YEAR(SalesData[[#This Row],[Order Date]])</f>
        <v>Q1-2023</v>
      </c>
    </row>
    <row r="2378" spans="1:22" x14ac:dyDescent="0.35">
      <c r="A2378" t="s">
        <v>2519</v>
      </c>
      <c r="B2378" s="1">
        <v>45013</v>
      </c>
      <c r="C2378" t="s">
        <v>205</v>
      </c>
      <c r="D2378" t="s">
        <v>13</v>
      </c>
      <c r="E2378">
        <v>9017484252</v>
      </c>
      <c r="F2378" t="s">
        <v>170</v>
      </c>
      <c r="G2378" t="s">
        <v>69</v>
      </c>
      <c r="H2378" t="s">
        <v>41</v>
      </c>
      <c r="I2378" t="s">
        <v>31</v>
      </c>
      <c r="J2378" t="s">
        <v>61</v>
      </c>
      <c r="K2378">
        <v>3579.66</v>
      </c>
      <c r="L2378">
        <v>1045.6199999999999</v>
      </c>
      <c r="M2378" t="s">
        <v>62</v>
      </c>
      <c r="N2378">
        <v>0.29210036707396803</v>
      </c>
      <c r="O2378" t="s">
        <v>11351</v>
      </c>
      <c r="P2378" t="s">
        <v>11354</v>
      </c>
      <c r="R2378" t="s">
        <v>11353</v>
      </c>
      <c r="S2378">
        <f>IF(SalesData[[#This Row],[Return Status]]="Returned",1,0)</f>
        <v>0</v>
      </c>
      <c r="T2378">
        <v>2081.52</v>
      </c>
      <c r="U2378" s="2">
        <f>EOMONTH(SalesData[[#This Row],[Order Date]],0)</f>
        <v>45016</v>
      </c>
      <c r="V2378" s="9" t="str">
        <f>"Q"&amp;INT((MONTH(SalesData[[#This Row],[Order Date]])+2)/3)&amp;"-"&amp;YEAR(SalesData[[#This Row],[Order Date]])</f>
        <v>Q1-2023</v>
      </c>
    </row>
    <row r="2379" spans="1:22" x14ac:dyDescent="0.35">
      <c r="A2379" t="s">
        <v>2520</v>
      </c>
      <c r="B2379" s="1">
        <v>44995</v>
      </c>
      <c r="C2379" t="s">
        <v>67</v>
      </c>
      <c r="D2379" t="s">
        <v>99</v>
      </c>
      <c r="E2379">
        <v>5898324359</v>
      </c>
      <c r="F2379" t="s">
        <v>103</v>
      </c>
      <c r="G2379" t="s">
        <v>23</v>
      </c>
      <c r="H2379" t="s">
        <v>24</v>
      </c>
      <c r="I2379" t="s">
        <v>17</v>
      </c>
      <c r="J2379" t="s">
        <v>18</v>
      </c>
      <c r="K2379">
        <v>3719.23</v>
      </c>
      <c r="L2379">
        <v>485.85</v>
      </c>
      <c r="M2379" t="s">
        <v>19</v>
      </c>
      <c r="N2379">
        <v>0.130631878103801</v>
      </c>
      <c r="O2379" t="s">
        <v>11351</v>
      </c>
      <c r="P2379" t="s">
        <v>11352</v>
      </c>
      <c r="Q2379" t="s">
        <v>11373</v>
      </c>
      <c r="R2379" t="s">
        <v>11360</v>
      </c>
      <c r="S2379">
        <f>IF(SalesData[[#This Row],[Return Status]]="Returned",1,0)</f>
        <v>1</v>
      </c>
      <c r="T2379">
        <v>2821.33</v>
      </c>
      <c r="U2379" s="2">
        <f>EOMONTH(SalesData[[#This Row],[Order Date]],0)</f>
        <v>45016</v>
      </c>
      <c r="V2379" s="9" t="str">
        <f>"Q"&amp;INT((MONTH(SalesData[[#This Row],[Order Date]])+2)/3)&amp;"-"&amp;YEAR(SalesData[[#This Row],[Order Date]])</f>
        <v>Q1-2023</v>
      </c>
    </row>
    <row r="2380" spans="1:22" x14ac:dyDescent="0.35">
      <c r="A2380" t="s">
        <v>2521</v>
      </c>
      <c r="B2380" s="1">
        <v>44994</v>
      </c>
      <c r="C2380" t="s">
        <v>38</v>
      </c>
      <c r="D2380" t="s">
        <v>39</v>
      </c>
      <c r="E2380">
        <v>8837772043</v>
      </c>
      <c r="F2380" t="s">
        <v>22</v>
      </c>
      <c r="G2380" t="s">
        <v>23</v>
      </c>
      <c r="H2380" t="s">
        <v>24</v>
      </c>
      <c r="I2380" t="s">
        <v>17</v>
      </c>
      <c r="J2380" t="s">
        <v>65</v>
      </c>
      <c r="K2380">
        <v>725.75</v>
      </c>
      <c r="L2380">
        <v>187.5</v>
      </c>
      <c r="M2380" t="s">
        <v>65</v>
      </c>
      <c r="N2380">
        <v>0.25835342748880502</v>
      </c>
      <c r="O2380" t="s">
        <v>11355</v>
      </c>
      <c r="P2380" t="s">
        <v>11354</v>
      </c>
      <c r="R2380" t="s">
        <v>11353</v>
      </c>
      <c r="S2380">
        <f>IF(SalesData[[#This Row],[Return Status]]="Returned",1,0)</f>
        <v>0</v>
      </c>
      <c r="T2380">
        <v>2821.33</v>
      </c>
      <c r="U2380" s="2">
        <f>EOMONTH(SalesData[[#This Row],[Order Date]],0)</f>
        <v>45016</v>
      </c>
      <c r="V2380" s="9" t="str">
        <f>"Q"&amp;INT((MONTH(SalesData[[#This Row],[Order Date]])+2)/3)&amp;"-"&amp;YEAR(SalesData[[#This Row],[Order Date]])</f>
        <v>Q1-2023</v>
      </c>
    </row>
    <row r="2381" spans="1:22" x14ac:dyDescent="0.35">
      <c r="A2381" t="s">
        <v>2522</v>
      </c>
      <c r="B2381" s="1">
        <v>45006</v>
      </c>
      <c r="C2381" t="s">
        <v>188</v>
      </c>
      <c r="D2381" t="s">
        <v>99</v>
      </c>
      <c r="E2381">
        <v>9284034769</v>
      </c>
      <c r="F2381" t="s">
        <v>206</v>
      </c>
      <c r="G2381" t="s">
        <v>89</v>
      </c>
      <c r="H2381" t="s">
        <v>90</v>
      </c>
      <c r="I2381" t="s">
        <v>31</v>
      </c>
      <c r="J2381" t="s">
        <v>19</v>
      </c>
      <c r="K2381">
        <v>22.21</v>
      </c>
      <c r="L2381">
        <v>3.02</v>
      </c>
      <c r="M2381" t="s">
        <v>19</v>
      </c>
      <c r="N2381">
        <v>0.13597478613237299</v>
      </c>
      <c r="O2381" t="s">
        <v>11361</v>
      </c>
      <c r="P2381" t="s">
        <v>11352</v>
      </c>
      <c r="R2381" t="s">
        <v>11353</v>
      </c>
      <c r="S2381">
        <f>IF(SalesData[[#This Row],[Return Status]]="Returned",1,0)</f>
        <v>0</v>
      </c>
      <c r="T2381">
        <v>207.68</v>
      </c>
      <c r="U2381" s="2">
        <f>EOMONTH(SalesData[[#This Row],[Order Date]],0)</f>
        <v>45016</v>
      </c>
      <c r="V2381" s="9" t="str">
        <f>"Q"&amp;INT((MONTH(SalesData[[#This Row],[Order Date]])+2)/3)&amp;"-"&amp;YEAR(SalesData[[#This Row],[Order Date]])</f>
        <v>Q1-2023</v>
      </c>
    </row>
    <row r="2382" spans="1:22" x14ac:dyDescent="0.35">
      <c r="A2382" t="s">
        <v>2523</v>
      </c>
      <c r="B2382" s="1">
        <v>44993</v>
      </c>
      <c r="C2382" t="s">
        <v>49</v>
      </c>
      <c r="D2382" t="s">
        <v>99</v>
      </c>
      <c r="E2382">
        <v>801187213</v>
      </c>
      <c r="F2382" t="s">
        <v>387</v>
      </c>
      <c r="G2382" t="s">
        <v>11379</v>
      </c>
      <c r="H2382" t="s">
        <v>90</v>
      </c>
      <c r="I2382" t="s">
        <v>31</v>
      </c>
      <c r="J2382" t="s">
        <v>61</v>
      </c>
      <c r="K2382">
        <v>4055.3</v>
      </c>
      <c r="L2382">
        <v>1179.68</v>
      </c>
      <c r="M2382" t="s">
        <v>62</v>
      </c>
      <c r="N2382">
        <v>0.29089833057973502</v>
      </c>
      <c r="O2382" t="s">
        <v>11351</v>
      </c>
      <c r="P2382" t="s">
        <v>11354</v>
      </c>
      <c r="Q2382" t="s">
        <v>11372</v>
      </c>
      <c r="R2382" t="s">
        <v>11360</v>
      </c>
      <c r="S2382">
        <f>IF(SalesData[[#This Row],[Return Status]]="Returned",1,0)</f>
        <v>1</v>
      </c>
      <c r="U2382" s="2">
        <f>EOMONTH(SalesData[[#This Row],[Order Date]],0)</f>
        <v>45016</v>
      </c>
      <c r="V2382" s="9" t="str">
        <f>"Q"&amp;INT((MONTH(SalesData[[#This Row],[Order Date]])+2)/3)&amp;"-"&amp;YEAR(SalesData[[#This Row],[Order Date]])</f>
        <v>Q1-2023</v>
      </c>
    </row>
    <row r="2383" spans="1:22" x14ac:dyDescent="0.35">
      <c r="A2383" t="s">
        <v>2524</v>
      </c>
      <c r="B2383" s="1">
        <v>44993</v>
      </c>
      <c r="C2383" t="s">
        <v>49</v>
      </c>
      <c r="D2383" t="s">
        <v>46</v>
      </c>
      <c r="E2383">
        <v>1861913640</v>
      </c>
      <c r="F2383" t="s">
        <v>100</v>
      </c>
      <c r="G2383" t="s">
        <v>34</v>
      </c>
      <c r="H2383" t="s">
        <v>11357</v>
      </c>
      <c r="I2383" t="s">
        <v>36</v>
      </c>
      <c r="J2383" t="s">
        <v>61</v>
      </c>
      <c r="K2383">
        <v>3730.54</v>
      </c>
      <c r="L2383">
        <v>187.79</v>
      </c>
      <c r="M2383" t="s">
        <v>62</v>
      </c>
      <c r="N2383">
        <v>5.0338556884526098E-2</v>
      </c>
      <c r="O2383" t="s">
        <v>11351</v>
      </c>
      <c r="P2383" t="s">
        <v>11356</v>
      </c>
      <c r="R2383" t="s">
        <v>11353</v>
      </c>
      <c r="S2383">
        <f>IF(SalesData[[#This Row],[Return Status]]="Returned",1,0)</f>
        <v>0</v>
      </c>
      <c r="U2383" s="2">
        <f>EOMONTH(SalesData[[#This Row],[Order Date]],0)</f>
        <v>45016</v>
      </c>
      <c r="V2383" s="9" t="str">
        <f>"Q"&amp;INT((MONTH(SalesData[[#This Row],[Order Date]])+2)/3)&amp;"-"&amp;YEAR(SalesData[[#This Row],[Order Date]])</f>
        <v>Q1-2023</v>
      </c>
    </row>
    <row r="2384" spans="1:22" x14ac:dyDescent="0.35">
      <c r="A2384" t="s">
        <v>2525</v>
      </c>
      <c r="B2384" s="1">
        <v>44997</v>
      </c>
      <c r="C2384" t="s">
        <v>176</v>
      </c>
      <c r="D2384" t="s">
        <v>72</v>
      </c>
      <c r="E2384">
        <v>9741632285</v>
      </c>
      <c r="F2384" t="s">
        <v>109</v>
      </c>
      <c r="G2384" t="s">
        <v>59</v>
      </c>
      <c r="H2384" t="s">
        <v>60</v>
      </c>
      <c r="I2384" t="s">
        <v>31</v>
      </c>
      <c r="J2384" t="s">
        <v>18</v>
      </c>
      <c r="K2384">
        <v>4131.22</v>
      </c>
      <c r="L2384">
        <v>1114.73</v>
      </c>
      <c r="M2384" t="s">
        <v>19</v>
      </c>
      <c r="N2384">
        <v>0.26983070376305301</v>
      </c>
      <c r="O2384" t="s">
        <v>11351</v>
      </c>
      <c r="P2384" t="s">
        <v>11354</v>
      </c>
      <c r="R2384" t="s">
        <v>11353</v>
      </c>
      <c r="S2384">
        <f>IF(SalesData[[#This Row],[Return Status]]="Returned",1,0)</f>
        <v>0</v>
      </c>
      <c r="T2384">
        <v>2183.56</v>
      </c>
      <c r="U2384" s="2">
        <f>EOMONTH(SalesData[[#This Row],[Order Date]],0)</f>
        <v>45016</v>
      </c>
      <c r="V2384" s="9" t="str">
        <f>"Q"&amp;INT((MONTH(SalesData[[#This Row],[Order Date]])+2)/3)&amp;"-"&amp;YEAR(SalesData[[#This Row],[Order Date]])</f>
        <v>Q1-2023</v>
      </c>
    </row>
    <row r="2385" spans="1:22" x14ac:dyDescent="0.35">
      <c r="A2385" t="s">
        <v>2526</v>
      </c>
      <c r="B2385" s="1">
        <v>44996</v>
      </c>
      <c r="C2385" t="s">
        <v>132</v>
      </c>
      <c r="D2385" t="s">
        <v>145</v>
      </c>
      <c r="E2385">
        <v>1182891305</v>
      </c>
      <c r="F2385" t="s">
        <v>147</v>
      </c>
      <c r="G2385" t="s">
        <v>84</v>
      </c>
      <c r="H2385" t="s">
        <v>85</v>
      </c>
      <c r="I2385" t="s">
        <v>31</v>
      </c>
      <c r="J2385" t="s">
        <v>42</v>
      </c>
      <c r="K2385">
        <v>4503.8999999999996</v>
      </c>
      <c r="L2385">
        <v>768.61</v>
      </c>
      <c r="M2385" t="s">
        <v>43</v>
      </c>
      <c r="N2385">
        <v>0.17065432180998699</v>
      </c>
      <c r="O2385" t="s">
        <v>11351</v>
      </c>
      <c r="P2385" t="s">
        <v>11352</v>
      </c>
      <c r="R2385" t="s">
        <v>11353</v>
      </c>
      <c r="S2385">
        <f>IF(SalesData[[#This Row],[Return Status]]="Returned",1,0)</f>
        <v>0</v>
      </c>
      <c r="T2385">
        <v>847.14</v>
      </c>
      <c r="U2385" s="2">
        <f>EOMONTH(SalesData[[#This Row],[Order Date]],0)</f>
        <v>45016</v>
      </c>
      <c r="V2385" s="9" t="str">
        <f>"Q"&amp;INT((MONTH(SalesData[[#This Row],[Order Date]])+2)/3)&amp;"-"&amp;YEAR(SalesData[[#This Row],[Order Date]])</f>
        <v>Q1-2023</v>
      </c>
    </row>
    <row r="2386" spans="1:22" x14ac:dyDescent="0.35">
      <c r="A2386" t="s">
        <v>2527</v>
      </c>
      <c r="B2386" s="1">
        <v>45013</v>
      </c>
      <c r="C2386" t="s">
        <v>77</v>
      </c>
      <c r="D2386" t="s">
        <v>99</v>
      </c>
      <c r="E2386">
        <v>3094797688</v>
      </c>
      <c r="F2386" t="s">
        <v>114</v>
      </c>
      <c r="G2386" t="s">
        <v>59</v>
      </c>
      <c r="H2386" t="s">
        <v>60</v>
      </c>
      <c r="I2386" t="s">
        <v>31</v>
      </c>
      <c r="J2386" t="s">
        <v>18</v>
      </c>
      <c r="K2386">
        <v>1637.77</v>
      </c>
      <c r="L2386">
        <v>117.93</v>
      </c>
      <c r="M2386" t="s">
        <v>19</v>
      </c>
      <c r="N2386">
        <v>7.2006447791814504E-2</v>
      </c>
      <c r="O2386" t="s">
        <v>11351</v>
      </c>
      <c r="P2386" t="s">
        <v>11356</v>
      </c>
      <c r="R2386" t="s">
        <v>11353</v>
      </c>
      <c r="S2386">
        <f>IF(SalesData[[#This Row],[Return Status]]="Returned",1,0)</f>
        <v>0</v>
      </c>
      <c r="T2386">
        <v>2183.56</v>
      </c>
      <c r="U2386" s="2">
        <f>EOMONTH(SalesData[[#This Row],[Order Date]],0)</f>
        <v>45016</v>
      </c>
      <c r="V2386" s="9" t="str">
        <f>"Q"&amp;INT((MONTH(SalesData[[#This Row],[Order Date]])+2)/3)&amp;"-"&amp;YEAR(SalesData[[#This Row],[Order Date]])</f>
        <v>Q1-2023</v>
      </c>
    </row>
    <row r="2387" spans="1:22" x14ac:dyDescent="0.35">
      <c r="A2387" t="s">
        <v>2528</v>
      </c>
      <c r="B2387" s="1">
        <v>45009</v>
      </c>
      <c r="C2387" t="s">
        <v>49</v>
      </c>
      <c r="D2387" t="s">
        <v>46</v>
      </c>
      <c r="E2387">
        <v>4716623425</v>
      </c>
      <c r="F2387" t="s">
        <v>152</v>
      </c>
      <c r="G2387" t="s">
        <v>23</v>
      </c>
      <c r="H2387" t="s">
        <v>11357</v>
      </c>
      <c r="I2387" t="s">
        <v>17</v>
      </c>
      <c r="J2387" t="s">
        <v>65</v>
      </c>
      <c r="K2387">
        <v>2973.01</v>
      </c>
      <c r="L2387">
        <v>98.78</v>
      </c>
      <c r="M2387" t="s">
        <v>65</v>
      </c>
      <c r="N2387">
        <v>3.3225586190426502E-2</v>
      </c>
      <c r="O2387" t="s">
        <v>11351</v>
      </c>
      <c r="P2387" t="s">
        <v>11356</v>
      </c>
      <c r="R2387" t="s">
        <v>11353</v>
      </c>
      <c r="S2387">
        <f>IF(SalesData[[#This Row],[Return Status]]="Returned",1,0)</f>
        <v>0</v>
      </c>
      <c r="T2387">
        <v>2821.33</v>
      </c>
      <c r="U2387" s="2">
        <f>EOMONTH(SalesData[[#This Row],[Order Date]],0)</f>
        <v>45016</v>
      </c>
      <c r="V2387" s="9" t="str">
        <f>"Q"&amp;INT((MONTH(SalesData[[#This Row],[Order Date]])+2)/3)&amp;"-"&amp;YEAR(SalesData[[#This Row],[Order Date]])</f>
        <v>Q1-2023</v>
      </c>
    </row>
    <row r="2388" spans="1:22" x14ac:dyDescent="0.35">
      <c r="A2388" t="s">
        <v>2529</v>
      </c>
      <c r="B2388" s="1">
        <v>45002</v>
      </c>
      <c r="C2388" t="s">
        <v>176</v>
      </c>
      <c r="D2388" t="s">
        <v>39</v>
      </c>
      <c r="E2388">
        <v>4146566370</v>
      </c>
      <c r="F2388" t="s">
        <v>129</v>
      </c>
      <c r="G2388" t="s">
        <v>54</v>
      </c>
      <c r="H2388" t="s">
        <v>55</v>
      </c>
      <c r="I2388" t="s">
        <v>31</v>
      </c>
      <c r="J2388" t="s">
        <v>19</v>
      </c>
      <c r="K2388">
        <v>991.78</v>
      </c>
      <c r="L2388">
        <v>277.52</v>
      </c>
      <c r="M2388" t="s">
        <v>19</v>
      </c>
      <c r="N2388">
        <v>0.27982012139789098</v>
      </c>
      <c r="O2388" t="s">
        <v>11355</v>
      </c>
      <c r="P2388" t="s">
        <v>11354</v>
      </c>
      <c r="R2388" t="s">
        <v>11353</v>
      </c>
      <c r="S2388">
        <f>IF(SalesData[[#This Row],[Return Status]]="Returned",1,0)</f>
        <v>0</v>
      </c>
      <c r="U2388" s="2">
        <f>EOMONTH(SalesData[[#This Row],[Order Date]],0)</f>
        <v>45016</v>
      </c>
      <c r="V2388" s="9" t="str">
        <f>"Q"&amp;INT((MONTH(SalesData[[#This Row],[Order Date]])+2)/3)&amp;"-"&amp;YEAR(SalesData[[#This Row],[Order Date]])</f>
        <v>Q1-2023</v>
      </c>
    </row>
    <row r="2389" spans="1:22" x14ac:dyDescent="0.35">
      <c r="A2389" t="s">
        <v>2530</v>
      </c>
      <c r="B2389" s="1">
        <v>44997</v>
      </c>
      <c r="C2389" t="s">
        <v>205</v>
      </c>
      <c r="D2389" t="s">
        <v>145</v>
      </c>
      <c r="E2389">
        <v>2284766009</v>
      </c>
      <c r="F2389" t="s">
        <v>50</v>
      </c>
      <c r="G2389" t="s">
        <v>11382</v>
      </c>
      <c r="H2389" t="s">
        <v>35</v>
      </c>
      <c r="I2389" t="s">
        <v>36</v>
      </c>
      <c r="J2389" t="s">
        <v>65</v>
      </c>
      <c r="K2389">
        <v>3239.25</v>
      </c>
      <c r="L2389">
        <v>430.05</v>
      </c>
      <c r="M2389" t="s">
        <v>65</v>
      </c>
      <c r="N2389">
        <v>0.13276221347534201</v>
      </c>
      <c r="O2389" t="s">
        <v>11351</v>
      </c>
      <c r="P2389" t="s">
        <v>11352</v>
      </c>
      <c r="R2389" t="s">
        <v>11353</v>
      </c>
      <c r="S2389">
        <f>IF(SalesData[[#This Row],[Return Status]]="Returned",1,0)</f>
        <v>0</v>
      </c>
      <c r="U2389" s="2">
        <f>EOMONTH(SalesData[[#This Row],[Order Date]],0)</f>
        <v>45016</v>
      </c>
      <c r="V2389" s="9" t="str">
        <f>"Q"&amp;INT((MONTH(SalesData[[#This Row],[Order Date]])+2)/3)&amp;"-"&amp;YEAR(SalesData[[#This Row],[Order Date]])</f>
        <v>Q1-2023</v>
      </c>
    </row>
    <row r="2390" spans="1:22" x14ac:dyDescent="0.35">
      <c r="A2390" t="s">
        <v>2531</v>
      </c>
      <c r="B2390" s="1">
        <v>44990</v>
      </c>
      <c r="C2390" t="s">
        <v>139</v>
      </c>
      <c r="D2390" t="s">
        <v>27</v>
      </c>
      <c r="E2390">
        <v>9400489656</v>
      </c>
      <c r="F2390" t="s">
        <v>410</v>
      </c>
      <c r="G2390" t="s">
        <v>29</v>
      </c>
      <c r="H2390" t="s">
        <v>30</v>
      </c>
      <c r="I2390" t="s">
        <v>31</v>
      </c>
      <c r="J2390" t="s">
        <v>65</v>
      </c>
      <c r="K2390">
        <v>2995.71</v>
      </c>
      <c r="L2390">
        <v>343.76</v>
      </c>
      <c r="M2390" t="s">
        <v>65</v>
      </c>
      <c r="N2390">
        <v>0.11475076025383001</v>
      </c>
      <c r="O2390" t="s">
        <v>11351</v>
      </c>
      <c r="P2390" t="s">
        <v>11352</v>
      </c>
      <c r="Q2390" t="s">
        <v>11373</v>
      </c>
      <c r="R2390" t="s">
        <v>11360</v>
      </c>
      <c r="S2390">
        <f>IF(SalesData[[#This Row],[Return Status]]="Returned",1,0)</f>
        <v>1</v>
      </c>
      <c r="T2390">
        <v>2788.38</v>
      </c>
      <c r="U2390" s="2">
        <f>EOMONTH(SalesData[[#This Row],[Order Date]],0)</f>
        <v>45016</v>
      </c>
      <c r="V2390" s="9" t="str">
        <f>"Q"&amp;INT((MONTH(SalesData[[#This Row],[Order Date]])+2)/3)&amp;"-"&amp;YEAR(SalesData[[#This Row],[Order Date]])</f>
        <v>Q1-2023</v>
      </c>
    </row>
    <row r="2391" spans="1:22" x14ac:dyDescent="0.35">
      <c r="A2391" t="s">
        <v>2532</v>
      </c>
      <c r="B2391" s="1">
        <v>45008</v>
      </c>
      <c r="C2391" t="s">
        <v>111</v>
      </c>
      <c r="D2391" t="s">
        <v>13</v>
      </c>
      <c r="E2391">
        <v>2340015229</v>
      </c>
      <c r="F2391" t="s">
        <v>140</v>
      </c>
      <c r="G2391" t="s">
        <v>141</v>
      </c>
      <c r="H2391" t="s">
        <v>121</v>
      </c>
      <c r="I2391" t="s">
        <v>17</v>
      </c>
      <c r="J2391" t="s">
        <v>19</v>
      </c>
      <c r="K2391">
        <v>2163.66</v>
      </c>
      <c r="L2391">
        <v>411.67</v>
      </c>
      <c r="M2391" t="s">
        <v>19</v>
      </c>
      <c r="N2391">
        <v>0.19026556852740301</v>
      </c>
      <c r="O2391" t="s">
        <v>11351</v>
      </c>
      <c r="P2391" t="s">
        <v>11352</v>
      </c>
      <c r="Q2391" t="s">
        <v>11373</v>
      </c>
      <c r="R2391" t="s">
        <v>11360</v>
      </c>
      <c r="S2391">
        <f>IF(SalesData[[#This Row],[Return Status]]="Returned",1,0)</f>
        <v>1</v>
      </c>
      <c r="T2391">
        <v>2793.38</v>
      </c>
      <c r="U2391" s="2">
        <f>EOMONTH(SalesData[[#This Row],[Order Date]],0)</f>
        <v>45016</v>
      </c>
      <c r="V2391" s="9" t="str">
        <f>"Q"&amp;INT((MONTH(SalesData[[#This Row],[Order Date]])+2)/3)&amp;"-"&amp;YEAR(SalesData[[#This Row],[Order Date]])</f>
        <v>Q1-2023</v>
      </c>
    </row>
    <row r="2392" spans="1:22" x14ac:dyDescent="0.35">
      <c r="A2392" t="s">
        <v>2533</v>
      </c>
      <c r="B2392" s="1">
        <v>44993</v>
      </c>
      <c r="C2392" t="s">
        <v>139</v>
      </c>
      <c r="D2392" t="s">
        <v>72</v>
      </c>
      <c r="E2392">
        <v>3422082419</v>
      </c>
      <c r="F2392" t="s">
        <v>292</v>
      </c>
      <c r="G2392" t="s">
        <v>69</v>
      </c>
      <c r="H2392" t="s">
        <v>41</v>
      </c>
      <c r="I2392" t="s">
        <v>31</v>
      </c>
      <c r="J2392" t="s">
        <v>18</v>
      </c>
      <c r="K2392">
        <v>1458.28</v>
      </c>
      <c r="L2392">
        <v>307.33</v>
      </c>
      <c r="M2392" t="s">
        <v>19</v>
      </c>
      <c r="N2392">
        <v>0.210748278794196</v>
      </c>
      <c r="O2392" t="s">
        <v>11351</v>
      </c>
      <c r="P2392" t="s">
        <v>11354</v>
      </c>
      <c r="R2392" t="s">
        <v>11353</v>
      </c>
      <c r="S2392">
        <f>IF(SalesData[[#This Row],[Return Status]]="Returned",1,0)</f>
        <v>0</v>
      </c>
      <c r="T2392">
        <v>2081.52</v>
      </c>
      <c r="U2392" s="2">
        <f>EOMONTH(SalesData[[#This Row],[Order Date]],0)</f>
        <v>45016</v>
      </c>
      <c r="V2392" s="9" t="str">
        <f>"Q"&amp;INT((MONTH(SalesData[[#This Row],[Order Date]])+2)/3)&amp;"-"&amp;YEAR(SalesData[[#This Row],[Order Date]])</f>
        <v>Q1-2023</v>
      </c>
    </row>
    <row r="2393" spans="1:22" x14ac:dyDescent="0.35">
      <c r="A2393" t="s">
        <v>2534</v>
      </c>
      <c r="B2393" s="1">
        <v>44996</v>
      </c>
      <c r="C2393" t="s">
        <v>12</v>
      </c>
      <c r="D2393" t="s">
        <v>99</v>
      </c>
      <c r="E2393">
        <v>6187749789</v>
      </c>
      <c r="F2393" t="s">
        <v>133</v>
      </c>
      <c r="G2393" t="s">
        <v>89</v>
      </c>
      <c r="H2393" t="s">
        <v>90</v>
      </c>
      <c r="I2393" t="s">
        <v>31</v>
      </c>
      <c r="J2393" t="s">
        <v>62</v>
      </c>
      <c r="K2393">
        <v>1618.27</v>
      </c>
      <c r="L2393">
        <v>187.84</v>
      </c>
      <c r="M2393" t="s">
        <v>62</v>
      </c>
      <c r="N2393">
        <v>0.116074573464255</v>
      </c>
      <c r="O2393" t="s">
        <v>11351</v>
      </c>
      <c r="P2393" t="s">
        <v>11352</v>
      </c>
      <c r="R2393" t="s">
        <v>11353</v>
      </c>
      <c r="S2393">
        <f>IF(SalesData[[#This Row],[Return Status]]="Returned",1,0)</f>
        <v>0</v>
      </c>
      <c r="T2393">
        <v>207.68</v>
      </c>
      <c r="U2393" s="2">
        <f>EOMONTH(SalesData[[#This Row],[Order Date]],0)</f>
        <v>45016</v>
      </c>
      <c r="V2393" s="9" t="str">
        <f>"Q"&amp;INT((MONTH(SalesData[[#This Row],[Order Date]])+2)/3)&amp;"-"&amp;YEAR(SalesData[[#This Row],[Order Date]])</f>
        <v>Q1-2023</v>
      </c>
    </row>
    <row r="2394" spans="1:22" x14ac:dyDescent="0.35">
      <c r="A2394" t="s">
        <v>2535</v>
      </c>
      <c r="B2394" s="1">
        <v>45013</v>
      </c>
      <c r="C2394" t="s">
        <v>139</v>
      </c>
      <c r="D2394" t="s">
        <v>99</v>
      </c>
      <c r="E2394">
        <v>6043872430</v>
      </c>
      <c r="F2394" t="s">
        <v>14</v>
      </c>
      <c r="G2394" t="s">
        <v>15</v>
      </c>
      <c r="H2394" t="s">
        <v>16</v>
      </c>
      <c r="I2394" t="s">
        <v>17</v>
      </c>
      <c r="J2394" t="s">
        <v>18</v>
      </c>
      <c r="K2394">
        <v>4258.51</v>
      </c>
      <c r="L2394">
        <v>875.5</v>
      </c>
      <c r="M2394" t="s">
        <v>19</v>
      </c>
      <c r="N2394">
        <v>0.20558833958356301</v>
      </c>
      <c r="O2394" t="s">
        <v>11351</v>
      </c>
      <c r="P2394" t="s">
        <v>11354</v>
      </c>
      <c r="R2394" t="s">
        <v>11353</v>
      </c>
      <c r="S2394">
        <f>IF(SalesData[[#This Row],[Return Status]]="Returned",1,0)</f>
        <v>0</v>
      </c>
      <c r="T2394">
        <v>2085.91</v>
      </c>
      <c r="U2394" s="2">
        <f>EOMONTH(SalesData[[#This Row],[Order Date]],0)</f>
        <v>45016</v>
      </c>
      <c r="V2394" s="9" t="str">
        <f>"Q"&amp;INT((MONTH(SalesData[[#This Row],[Order Date]])+2)/3)&amp;"-"&amp;YEAR(SalesData[[#This Row],[Order Date]])</f>
        <v>Q1-2023</v>
      </c>
    </row>
    <row r="2395" spans="1:22" x14ac:dyDescent="0.35">
      <c r="A2395" t="s">
        <v>2536</v>
      </c>
      <c r="B2395" s="1">
        <v>45003</v>
      </c>
      <c r="C2395" t="s">
        <v>149</v>
      </c>
      <c r="D2395" t="s">
        <v>99</v>
      </c>
      <c r="E2395">
        <v>3757901550</v>
      </c>
      <c r="F2395" t="s">
        <v>410</v>
      </c>
      <c r="G2395" t="s">
        <v>29</v>
      </c>
      <c r="H2395" t="s">
        <v>30</v>
      </c>
      <c r="I2395" t="s">
        <v>31</v>
      </c>
      <c r="J2395" t="s">
        <v>43</v>
      </c>
      <c r="K2395">
        <v>1674.95</v>
      </c>
      <c r="L2395">
        <v>207.27</v>
      </c>
      <c r="M2395" t="s">
        <v>43</v>
      </c>
      <c r="N2395">
        <v>0.123746977521717</v>
      </c>
      <c r="O2395" t="s">
        <v>11351</v>
      </c>
      <c r="P2395" t="s">
        <v>11352</v>
      </c>
      <c r="R2395" t="s">
        <v>11353</v>
      </c>
      <c r="S2395">
        <f>IF(SalesData[[#This Row],[Return Status]]="Returned",1,0)</f>
        <v>0</v>
      </c>
      <c r="T2395">
        <v>2788.38</v>
      </c>
      <c r="U2395" s="2">
        <f>EOMONTH(SalesData[[#This Row],[Order Date]],0)</f>
        <v>45016</v>
      </c>
      <c r="V2395" s="9" t="str">
        <f>"Q"&amp;INT((MONTH(SalesData[[#This Row],[Order Date]])+2)/3)&amp;"-"&amp;YEAR(SalesData[[#This Row],[Order Date]])</f>
        <v>Q1-2023</v>
      </c>
    </row>
    <row r="2396" spans="1:22" x14ac:dyDescent="0.35">
      <c r="A2396" t="s">
        <v>2537</v>
      </c>
      <c r="B2396" s="1">
        <v>44994</v>
      </c>
      <c r="C2396" t="s">
        <v>38</v>
      </c>
      <c r="D2396" t="s">
        <v>72</v>
      </c>
      <c r="E2396">
        <v>7680985683</v>
      </c>
      <c r="F2396" t="s">
        <v>185</v>
      </c>
      <c r="G2396" t="s">
        <v>11381</v>
      </c>
      <c r="H2396" t="s">
        <v>165</v>
      </c>
      <c r="I2396" t="s">
        <v>36</v>
      </c>
      <c r="J2396" t="s">
        <v>19</v>
      </c>
      <c r="K2396">
        <v>1553.71</v>
      </c>
      <c r="L2396">
        <v>59.26</v>
      </c>
      <c r="M2396" t="s">
        <v>19</v>
      </c>
      <c r="N2396">
        <v>3.8140965817301802E-2</v>
      </c>
      <c r="O2396" t="s">
        <v>11351</v>
      </c>
      <c r="P2396" t="s">
        <v>11356</v>
      </c>
      <c r="R2396" t="s">
        <v>11353</v>
      </c>
      <c r="S2396">
        <f>IF(SalesData[[#This Row],[Return Status]]="Returned",1,0)</f>
        <v>0</v>
      </c>
      <c r="U2396" s="2">
        <f>EOMONTH(SalesData[[#This Row],[Order Date]],0)</f>
        <v>45016</v>
      </c>
      <c r="V2396" s="9" t="str">
        <f>"Q"&amp;INT((MONTH(SalesData[[#This Row],[Order Date]])+2)/3)&amp;"-"&amp;YEAR(SalesData[[#This Row],[Order Date]])</f>
        <v>Q1-2023</v>
      </c>
    </row>
    <row r="2397" spans="1:22" x14ac:dyDescent="0.35">
      <c r="A2397" t="s">
        <v>2538</v>
      </c>
      <c r="B2397" s="1">
        <v>45009</v>
      </c>
      <c r="C2397" t="s">
        <v>176</v>
      </c>
      <c r="D2397" t="s">
        <v>27</v>
      </c>
      <c r="E2397">
        <v>336936834</v>
      </c>
      <c r="F2397" t="s">
        <v>22</v>
      </c>
      <c r="G2397" t="s">
        <v>23</v>
      </c>
      <c r="H2397" t="s">
        <v>24</v>
      </c>
      <c r="I2397" t="s">
        <v>17</v>
      </c>
      <c r="J2397" t="s">
        <v>42</v>
      </c>
      <c r="K2397">
        <v>3766.69</v>
      </c>
      <c r="L2397">
        <v>641.39</v>
      </c>
      <c r="M2397" t="s">
        <v>43</v>
      </c>
      <c r="N2397">
        <v>0.17027947614483799</v>
      </c>
      <c r="O2397" t="s">
        <v>11351</v>
      </c>
      <c r="P2397" t="s">
        <v>11352</v>
      </c>
      <c r="R2397" t="s">
        <v>11353</v>
      </c>
      <c r="S2397">
        <f>IF(SalesData[[#This Row],[Return Status]]="Returned",1,0)</f>
        <v>0</v>
      </c>
      <c r="T2397">
        <v>2821.33</v>
      </c>
      <c r="U2397" s="2">
        <f>EOMONTH(SalesData[[#This Row],[Order Date]],0)</f>
        <v>45016</v>
      </c>
      <c r="V2397" s="9" t="str">
        <f>"Q"&amp;INT((MONTH(SalesData[[#This Row],[Order Date]])+2)/3)&amp;"-"&amp;YEAR(SalesData[[#This Row],[Order Date]])</f>
        <v>Q1-2023</v>
      </c>
    </row>
    <row r="2398" spans="1:22" x14ac:dyDescent="0.35">
      <c r="A2398" t="s">
        <v>2539</v>
      </c>
      <c r="B2398" s="1">
        <v>44999</v>
      </c>
      <c r="C2398" t="s">
        <v>194</v>
      </c>
      <c r="D2398" t="s">
        <v>99</v>
      </c>
      <c r="E2398">
        <v>966634916</v>
      </c>
      <c r="F2398" t="s">
        <v>357</v>
      </c>
      <c r="G2398" t="s">
        <v>164</v>
      </c>
      <c r="H2398" t="s">
        <v>165</v>
      </c>
      <c r="I2398" t="s">
        <v>36</v>
      </c>
      <c r="J2398" t="s">
        <v>42</v>
      </c>
      <c r="K2398">
        <v>4251.8900000000003</v>
      </c>
      <c r="L2398">
        <v>787.65</v>
      </c>
      <c r="M2398" t="s">
        <v>43</v>
      </c>
      <c r="N2398">
        <v>0.18524703132018899</v>
      </c>
      <c r="O2398" t="s">
        <v>11351</v>
      </c>
      <c r="P2398" t="s">
        <v>11352</v>
      </c>
      <c r="R2398" t="s">
        <v>11353</v>
      </c>
      <c r="S2398">
        <f>IF(SalesData[[#This Row],[Return Status]]="Returned",1,0)</f>
        <v>0</v>
      </c>
      <c r="U2398" s="2">
        <f>EOMONTH(SalesData[[#This Row],[Order Date]],0)</f>
        <v>45016</v>
      </c>
      <c r="V2398" s="9" t="str">
        <f>"Q"&amp;INT((MONTH(SalesData[[#This Row],[Order Date]])+2)/3)&amp;"-"&amp;YEAR(SalesData[[#This Row],[Order Date]])</f>
        <v>Q1-2023</v>
      </c>
    </row>
    <row r="2399" spans="1:22" x14ac:dyDescent="0.35">
      <c r="A2399" t="s">
        <v>2540</v>
      </c>
      <c r="B2399" s="1">
        <v>45000</v>
      </c>
      <c r="C2399" t="s">
        <v>188</v>
      </c>
      <c r="D2399" t="s">
        <v>99</v>
      </c>
      <c r="E2399">
        <v>1210811038</v>
      </c>
      <c r="F2399" t="s">
        <v>95</v>
      </c>
      <c r="G2399" t="s">
        <v>59</v>
      </c>
      <c r="H2399" t="s">
        <v>60</v>
      </c>
      <c r="I2399" t="s">
        <v>31</v>
      </c>
      <c r="J2399" t="s">
        <v>65</v>
      </c>
      <c r="K2399">
        <v>4443.1899999999996</v>
      </c>
      <c r="L2399">
        <v>1269.56</v>
      </c>
      <c r="M2399" t="s">
        <v>65</v>
      </c>
      <c r="N2399">
        <v>0.28573164775757998</v>
      </c>
      <c r="O2399" t="s">
        <v>11351</v>
      </c>
      <c r="P2399" t="s">
        <v>11354</v>
      </c>
      <c r="R2399" t="s">
        <v>11353</v>
      </c>
      <c r="S2399">
        <f>IF(SalesData[[#This Row],[Return Status]]="Returned",1,0)</f>
        <v>0</v>
      </c>
      <c r="T2399">
        <v>2183.56</v>
      </c>
      <c r="U2399" s="2">
        <f>EOMONTH(SalesData[[#This Row],[Order Date]],0)</f>
        <v>45016</v>
      </c>
      <c r="V2399" s="9" t="str">
        <f>"Q"&amp;INT((MONTH(SalesData[[#This Row],[Order Date]])+2)/3)&amp;"-"&amp;YEAR(SalesData[[#This Row],[Order Date]])</f>
        <v>Q1-2023</v>
      </c>
    </row>
    <row r="2400" spans="1:22" x14ac:dyDescent="0.35">
      <c r="A2400" t="s">
        <v>2541</v>
      </c>
      <c r="B2400" s="1">
        <v>45015</v>
      </c>
      <c r="C2400" t="s">
        <v>87</v>
      </c>
      <c r="D2400" t="s">
        <v>46</v>
      </c>
      <c r="E2400">
        <v>6668843316</v>
      </c>
      <c r="F2400" t="s">
        <v>50</v>
      </c>
      <c r="G2400" t="s">
        <v>34</v>
      </c>
      <c r="H2400" t="s">
        <v>35</v>
      </c>
      <c r="I2400" t="s">
        <v>36</v>
      </c>
      <c r="J2400" t="s">
        <v>19</v>
      </c>
      <c r="K2400">
        <v>3325.89</v>
      </c>
      <c r="L2400">
        <v>540.13</v>
      </c>
      <c r="M2400" t="s">
        <v>19</v>
      </c>
      <c r="N2400">
        <v>0.16240164286852499</v>
      </c>
      <c r="O2400" t="s">
        <v>11351</v>
      </c>
      <c r="P2400" t="s">
        <v>11352</v>
      </c>
      <c r="R2400" t="s">
        <v>11353</v>
      </c>
      <c r="S2400">
        <f>IF(SalesData[[#This Row],[Return Status]]="Returned",1,0)</f>
        <v>0</v>
      </c>
      <c r="U2400" s="2">
        <f>EOMONTH(SalesData[[#This Row],[Order Date]],0)</f>
        <v>45016</v>
      </c>
      <c r="V2400" s="9" t="str">
        <f>"Q"&amp;INT((MONTH(SalesData[[#This Row],[Order Date]])+2)/3)&amp;"-"&amp;YEAR(SalesData[[#This Row],[Order Date]])</f>
        <v>Q1-2023</v>
      </c>
    </row>
    <row r="2401" spans="1:22" x14ac:dyDescent="0.35">
      <c r="A2401" t="s">
        <v>2542</v>
      </c>
      <c r="B2401" s="1">
        <v>44991</v>
      </c>
      <c r="C2401" t="s">
        <v>194</v>
      </c>
      <c r="D2401" t="s">
        <v>99</v>
      </c>
      <c r="E2401">
        <v>4698984738</v>
      </c>
      <c r="F2401" t="s">
        <v>137</v>
      </c>
      <c r="G2401" t="s">
        <v>34</v>
      </c>
      <c r="H2401" t="s">
        <v>11357</v>
      </c>
      <c r="I2401" t="s">
        <v>36</v>
      </c>
      <c r="J2401" t="s">
        <v>18</v>
      </c>
      <c r="K2401">
        <v>906.12</v>
      </c>
      <c r="L2401">
        <v>117.1</v>
      </c>
      <c r="M2401" t="s">
        <v>19</v>
      </c>
      <c r="N2401">
        <v>0.12923233125855299</v>
      </c>
      <c r="O2401" t="s">
        <v>11355</v>
      </c>
      <c r="P2401" t="s">
        <v>11352</v>
      </c>
      <c r="R2401" t="s">
        <v>11353</v>
      </c>
      <c r="S2401">
        <f>IF(SalesData[[#This Row],[Return Status]]="Returned",1,0)</f>
        <v>0</v>
      </c>
      <c r="U2401" s="2">
        <f>EOMONTH(SalesData[[#This Row],[Order Date]],0)</f>
        <v>45016</v>
      </c>
      <c r="V2401" s="9" t="str">
        <f>"Q"&amp;INT((MONTH(SalesData[[#This Row],[Order Date]])+2)/3)&amp;"-"&amp;YEAR(SalesData[[#This Row],[Order Date]])</f>
        <v>Q1-2023</v>
      </c>
    </row>
    <row r="2402" spans="1:22" x14ac:dyDescent="0.35">
      <c r="A2402" t="s">
        <v>2543</v>
      </c>
      <c r="B2402" s="1">
        <v>45034</v>
      </c>
      <c r="C2402" t="s">
        <v>21</v>
      </c>
      <c r="D2402" t="s">
        <v>99</v>
      </c>
      <c r="E2402">
        <v>2302019268</v>
      </c>
      <c r="F2402" t="s">
        <v>22</v>
      </c>
      <c r="G2402" t="s">
        <v>23</v>
      </c>
      <c r="H2402" t="s">
        <v>24</v>
      </c>
      <c r="I2402" t="s">
        <v>17</v>
      </c>
      <c r="J2402" t="s">
        <v>42</v>
      </c>
      <c r="K2402">
        <v>3454.4</v>
      </c>
      <c r="L2402">
        <v>442.64</v>
      </c>
      <c r="M2402" t="s">
        <v>43</v>
      </c>
      <c r="N2402">
        <v>0.12813802686428899</v>
      </c>
      <c r="O2402" t="s">
        <v>11351</v>
      </c>
      <c r="P2402" t="s">
        <v>11352</v>
      </c>
      <c r="R2402" t="s">
        <v>11353</v>
      </c>
      <c r="S2402">
        <f>IF(SalesData[[#This Row],[Return Status]]="Returned",1,0)</f>
        <v>0</v>
      </c>
      <c r="T2402">
        <v>2821.33</v>
      </c>
      <c r="U2402" s="2">
        <f>EOMONTH(SalesData[[#This Row],[Order Date]],0)</f>
        <v>45046</v>
      </c>
      <c r="V2402" s="9" t="str">
        <f>"Q"&amp;INT((MONTH(SalesData[[#This Row],[Order Date]])+2)/3)&amp;"-"&amp;YEAR(SalesData[[#This Row],[Order Date]])</f>
        <v>Q2-2023</v>
      </c>
    </row>
    <row r="2403" spans="1:22" x14ac:dyDescent="0.35">
      <c r="A2403" t="s">
        <v>2544</v>
      </c>
      <c r="B2403" s="1">
        <v>45043</v>
      </c>
      <c r="C2403" t="s">
        <v>124</v>
      </c>
      <c r="D2403" t="s">
        <v>13</v>
      </c>
      <c r="E2403">
        <v>4266244367</v>
      </c>
      <c r="F2403" t="s">
        <v>116</v>
      </c>
      <c r="G2403" t="s">
        <v>74</v>
      </c>
      <c r="H2403" t="s">
        <v>75</v>
      </c>
      <c r="I2403" t="s">
        <v>36</v>
      </c>
      <c r="J2403" t="s">
        <v>42</v>
      </c>
      <c r="K2403">
        <v>99.04</v>
      </c>
      <c r="L2403">
        <v>4.05</v>
      </c>
      <c r="M2403" t="s">
        <v>43</v>
      </c>
      <c r="N2403">
        <v>4.0892568659127597E-2</v>
      </c>
      <c r="O2403" t="s">
        <v>11361</v>
      </c>
      <c r="P2403" t="s">
        <v>11356</v>
      </c>
      <c r="R2403" t="s">
        <v>11353</v>
      </c>
      <c r="S2403">
        <f>IF(SalesData[[#This Row],[Return Status]]="Returned",1,0)</f>
        <v>0</v>
      </c>
      <c r="T2403">
        <v>2420.2800000000002</v>
      </c>
      <c r="U2403" s="2">
        <f>EOMONTH(SalesData[[#This Row],[Order Date]],0)</f>
        <v>45046</v>
      </c>
      <c r="V2403" s="9" t="str">
        <f>"Q"&amp;INT((MONTH(SalesData[[#This Row],[Order Date]])+2)/3)&amp;"-"&amp;YEAR(SalesData[[#This Row],[Order Date]])</f>
        <v>Q2-2023</v>
      </c>
    </row>
    <row r="2404" spans="1:22" x14ac:dyDescent="0.35">
      <c r="A2404" t="s">
        <v>2545</v>
      </c>
      <c r="B2404" s="1">
        <v>45036</v>
      </c>
      <c r="C2404" t="s">
        <v>325</v>
      </c>
      <c r="D2404" t="s">
        <v>39</v>
      </c>
      <c r="E2404">
        <v>4895642527</v>
      </c>
      <c r="F2404" t="s">
        <v>152</v>
      </c>
      <c r="G2404" t="s">
        <v>23</v>
      </c>
      <c r="H2404" t="s">
        <v>24</v>
      </c>
      <c r="I2404" t="s">
        <v>17</v>
      </c>
      <c r="J2404" t="s">
        <v>62</v>
      </c>
      <c r="K2404">
        <v>53.28</v>
      </c>
      <c r="L2404">
        <v>12.76</v>
      </c>
      <c r="M2404" t="s">
        <v>62</v>
      </c>
      <c r="N2404">
        <v>0.239489489489489</v>
      </c>
      <c r="O2404" t="s">
        <v>11361</v>
      </c>
      <c r="P2404" t="s">
        <v>11354</v>
      </c>
      <c r="R2404" t="s">
        <v>11353</v>
      </c>
      <c r="S2404">
        <f>IF(SalesData[[#This Row],[Return Status]]="Returned",1,0)</f>
        <v>0</v>
      </c>
      <c r="T2404">
        <v>2821.33</v>
      </c>
      <c r="U2404" s="2">
        <f>EOMONTH(SalesData[[#This Row],[Order Date]],0)</f>
        <v>45046</v>
      </c>
      <c r="V2404" s="9" t="str">
        <f>"Q"&amp;INT((MONTH(SalesData[[#This Row],[Order Date]])+2)/3)&amp;"-"&amp;YEAR(SalesData[[#This Row],[Order Date]])</f>
        <v>Q2-2023</v>
      </c>
    </row>
    <row r="2405" spans="1:22" x14ac:dyDescent="0.35">
      <c r="A2405" t="s">
        <v>2546</v>
      </c>
      <c r="B2405" s="1">
        <v>45036</v>
      </c>
      <c r="C2405" t="s">
        <v>188</v>
      </c>
      <c r="D2405" t="s">
        <v>72</v>
      </c>
      <c r="E2405">
        <v>3488919000</v>
      </c>
      <c r="F2405" t="s">
        <v>116</v>
      </c>
      <c r="G2405" t="s">
        <v>74</v>
      </c>
      <c r="H2405" t="s">
        <v>75</v>
      </c>
      <c r="I2405" t="s">
        <v>36</v>
      </c>
      <c r="J2405" t="s">
        <v>62</v>
      </c>
      <c r="K2405">
        <v>4021.92</v>
      </c>
      <c r="L2405">
        <v>608.5</v>
      </c>
      <c r="M2405" t="s">
        <v>62</v>
      </c>
      <c r="N2405">
        <v>0.15129589847635</v>
      </c>
      <c r="O2405" t="s">
        <v>11351</v>
      </c>
      <c r="P2405" t="s">
        <v>11352</v>
      </c>
      <c r="R2405" t="s">
        <v>11353</v>
      </c>
      <c r="S2405">
        <f>IF(SalesData[[#This Row],[Return Status]]="Returned",1,0)</f>
        <v>0</v>
      </c>
      <c r="T2405">
        <v>2420.2800000000002</v>
      </c>
      <c r="U2405" s="2">
        <f>EOMONTH(SalesData[[#This Row],[Order Date]],0)</f>
        <v>45046</v>
      </c>
      <c r="V2405" s="9" t="str">
        <f>"Q"&amp;INT((MONTH(SalesData[[#This Row],[Order Date]])+2)/3)&amp;"-"&amp;YEAR(SalesData[[#This Row],[Order Date]])</f>
        <v>Q2-2023</v>
      </c>
    </row>
    <row r="2406" spans="1:22" x14ac:dyDescent="0.35">
      <c r="A2406" t="s">
        <v>2547</v>
      </c>
      <c r="B2406" s="1">
        <v>45036</v>
      </c>
      <c r="C2406" t="s">
        <v>111</v>
      </c>
      <c r="D2406" t="s">
        <v>39</v>
      </c>
      <c r="E2406">
        <v>4411284842</v>
      </c>
      <c r="F2406" t="s">
        <v>206</v>
      </c>
      <c r="G2406" t="s">
        <v>89</v>
      </c>
      <c r="H2406" t="s">
        <v>11357</v>
      </c>
      <c r="I2406" t="s">
        <v>31</v>
      </c>
      <c r="J2406" t="s">
        <v>19</v>
      </c>
      <c r="K2406">
        <v>3851.51</v>
      </c>
      <c r="L2406">
        <v>1153.33</v>
      </c>
      <c r="M2406" t="s">
        <v>19</v>
      </c>
      <c r="N2406">
        <v>0.29944878761836302</v>
      </c>
      <c r="O2406" t="s">
        <v>11351</v>
      </c>
      <c r="P2406" t="s">
        <v>11354</v>
      </c>
      <c r="R2406" t="s">
        <v>11353</v>
      </c>
      <c r="S2406">
        <f>IF(SalesData[[#This Row],[Return Status]]="Returned",1,0)</f>
        <v>0</v>
      </c>
      <c r="T2406">
        <v>207.68</v>
      </c>
      <c r="U2406" s="2">
        <f>EOMONTH(SalesData[[#This Row],[Order Date]],0)</f>
        <v>45046</v>
      </c>
      <c r="V2406" s="9" t="str">
        <f>"Q"&amp;INT((MONTH(SalesData[[#This Row],[Order Date]])+2)/3)&amp;"-"&amp;YEAR(SalesData[[#This Row],[Order Date]])</f>
        <v>Q2-2023</v>
      </c>
    </row>
    <row r="2407" spans="1:22" x14ac:dyDescent="0.35">
      <c r="A2407" t="s">
        <v>2548</v>
      </c>
      <c r="B2407" s="1">
        <v>45030</v>
      </c>
      <c r="C2407" t="s">
        <v>45</v>
      </c>
      <c r="D2407" t="s">
        <v>80</v>
      </c>
      <c r="E2407">
        <v>1684989912</v>
      </c>
      <c r="F2407" t="s">
        <v>88</v>
      </c>
      <c r="G2407" t="s">
        <v>89</v>
      </c>
      <c r="H2407" t="s">
        <v>90</v>
      </c>
      <c r="I2407" t="s">
        <v>31</v>
      </c>
      <c r="J2407" t="s">
        <v>62</v>
      </c>
      <c r="K2407">
        <v>4401.51</v>
      </c>
      <c r="L2407">
        <v>498.72</v>
      </c>
      <c r="M2407" t="s">
        <v>62</v>
      </c>
      <c r="N2407">
        <v>0.113306569790822</v>
      </c>
      <c r="O2407" t="s">
        <v>11351</v>
      </c>
      <c r="P2407" t="s">
        <v>11352</v>
      </c>
      <c r="R2407" t="s">
        <v>11353</v>
      </c>
      <c r="S2407">
        <f>IF(SalesData[[#This Row],[Return Status]]="Returned",1,0)</f>
        <v>0</v>
      </c>
      <c r="T2407">
        <v>207.68</v>
      </c>
      <c r="U2407" s="2">
        <f>EOMONTH(SalesData[[#This Row],[Order Date]],0)</f>
        <v>45046</v>
      </c>
      <c r="V2407" s="9" t="str">
        <f>"Q"&amp;INT((MONTH(SalesData[[#This Row],[Order Date]])+2)/3)&amp;"-"&amp;YEAR(SalesData[[#This Row],[Order Date]])</f>
        <v>Q2-2023</v>
      </c>
    </row>
    <row r="2408" spans="1:22" x14ac:dyDescent="0.35">
      <c r="A2408" t="s">
        <v>2549</v>
      </c>
      <c r="B2408" s="1">
        <v>45017</v>
      </c>
      <c r="C2408" t="s">
        <v>113</v>
      </c>
      <c r="D2408" t="s">
        <v>46</v>
      </c>
      <c r="E2408">
        <v>9870382429</v>
      </c>
      <c r="F2408" t="s">
        <v>88</v>
      </c>
      <c r="G2408" t="s">
        <v>89</v>
      </c>
      <c r="H2408" t="s">
        <v>90</v>
      </c>
      <c r="I2408" t="s">
        <v>31</v>
      </c>
      <c r="J2408" t="s">
        <v>62</v>
      </c>
      <c r="K2408">
        <v>3142.4</v>
      </c>
      <c r="L2408">
        <v>290.55</v>
      </c>
      <c r="M2408" t="s">
        <v>62</v>
      </c>
      <c r="N2408">
        <v>9.2461176171079407E-2</v>
      </c>
      <c r="O2408" t="s">
        <v>11351</v>
      </c>
      <c r="P2408" t="s">
        <v>11356</v>
      </c>
      <c r="Q2408" t="s">
        <v>11366</v>
      </c>
      <c r="R2408" t="s">
        <v>11360</v>
      </c>
      <c r="S2408">
        <f>IF(SalesData[[#This Row],[Return Status]]="Returned",1,0)</f>
        <v>1</v>
      </c>
      <c r="T2408">
        <v>207.68</v>
      </c>
      <c r="U2408" s="2">
        <f>EOMONTH(SalesData[[#This Row],[Order Date]],0)</f>
        <v>45046</v>
      </c>
      <c r="V2408" s="9" t="str">
        <f>"Q"&amp;INT((MONTH(SalesData[[#This Row],[Order Date]])+2)/3)&amp;"-"&amp;YEAR(SalesData[[#This Row],[Order Date]])</f>
        <v>Q2-2023</v>
      </c>
    </row>
    <row r="2409" spans="1:22" x14ac:dyDescent="0.35">
      <c r="A2409" t="s">
        <v>2550</v>
      </c>
      <c r="B2409" s="1">
        <v>45027</v>
      </c>
      <c r="C2409" t="s">
        <v>21</v>
      </c>
      <c r="D2409" t="s">
        <v>80</v>
      </c>
      <c r="E2409">
        <v>5913110152</v>
      </c>
      <c r="F2409" t="s">
        <v>181</v>
      </c>
      <c r="G2409" t="s">
        <v>54</v>
      </c>
      <c r="H2409" t="s">
        <v>55</v>
      </c>
      <c r="I2409" t="s">
        <v>31</v>
      </c>
      <c r="J2409" t="s">
        <v>43</v>
      </c>
      <c r="K2409">
        <v>4689.58</v>
      </c>
      <c r="L2409">
        <v>814.99</v>
      </c>
      <c r="M2409" t="s">
        <v>43</v>
      </c>
      <c r="N2409">
        <v>0.173787418063025</v>
      </c>
      <c r="O2409" t="s">
        <v>11351</v>
      </c>
      <c r="P2409" t="s">
        <v>11352</v>
      </c>
      <c r="R2409" t="s">
        <v>11353</v>
      </c>
      <c r="S2409">
        <f>IF(SalesData[[#This Row],[Return Status]]="Returned",1,0)</f>
        <v>0</v>
      </c>
      <c r="U2409" s="2">
        <f>EOMONTH(SalesData[[#This Row],[Order Date]],0)</f>
        <v>45046</v>
      </c>
      <c r="V2409" s="9" t="str">
        <f>"Q"&amp;INT((MONTH(SalesData[[#This Row],[Order Date]])+2)/3)&amp;"-"&amp;YEAR(SalesData[[#This Row],[Order Date]])</f>
        <v>Q2-2023</v>
      </c>
    </row>
    <row r="2410" spans="1:22" x14ac:dyDescent="0.35">
      <c r="A2410" t="s">
        <v>2551</v>
      </c>
      <c r="B2410" s="1">
        <v>45044</v>
      </c>
      <c r="C2410" t="s">
        <v>38</v>
      </c>
      <c r="D2410" t="s">
        <v>145</v>
      </c>
      <c r="E2410">
        <v>3235113952</v>
      </c>
      <c r="F2410" t="s">
        <v>206</v>
      </c>
      <c r="G2410" t="s">
        <v>89</v>
      </c>
      <c r="H2410" t="s">
        <v>90</v>
      </c>
      <c r="I2410" t="s">
        <v>31</v>
      </c>
      <c r="J2410" t="s">
        <v>65</v>
      </c>
      <c r="K2410">
        <v>1820.75</v>
      </c>
      <c r="L2410">
        <v>64.099999999999994</v>
      </c>
      <c r="M2410" t="s">
        <v>65</v>
      </c>
      <c r="N2410">
        <v>3.5205272552519602E-2</v>
      </c>
      <c r="O2410" t="s">
        <v>11351</v>
      </c>
      <c r="P2410" t="s">
        <v>11356</v>
      </c>
      <c r="R2410" t="s">
        <v>11353</v>
      </c>
      <c r="S2410">
        <f>IF(SalesData[[#This Row],[Return Status]]="Returned",1,0)</f>
        <v>0</v>
      </c>
      <c r="T2410">
        <v>207.68</v>
      </c>
      <c r="U2410" s="2">
        <f>EOMONTH(SalesData[[#This Row],[Order Date]],0)</f>
        <v>45046</v>
      </c>
      <c r="V2410" s="9" t="str">
        <f>"Q"&amp;INT((MONTH(SalesData[[#This Row],[Order Date]])+2)/3)&amp;"-"&amp;YEAR(SalesData[[#This Row],[Order Date]])</f>
        <v>Q2-2023</v>
      </c>
    </row>
    <row r="2411" spans="1:22" x14ac:dyDescent="0.35">
      <c r="A2411" t="s">
        <v>2552</v>
      </c>
      <c r="B2411" s="1">
        <v>45021</v>
      </c>
      <c r="C2411" t="s">
        <v>124</v>
      </c>
      <c r="D2411" t="s">
        <v>145</v>
      </c>
      <c r="E2411">
        <v>4707308141</v>
      </c>
      <c r="F2411" t="s">
        <v>114</v>
      </c>
      <c r="G2411" t="s">
        <v>59</v>
      </c>
      <c r="H2411" t="s">
        <v>60</v>
      </c>
      <c r="I2411" t="s">
        <v>31</v>
      </c>
      <c r="J2411" t="s">
        <v>19</v>
      </c>
      <c r="K2411">
        <v>3548.76</v>
      </c>
      <c r="L2411">
        <v>758.61</v>
      </c>
      <c r="M2411" t="s">
        <v>19</v>
      </c>
      <c r="N2411">
        <v>0.21376762587495399</v>
      </c>
      <c r="O2411" t="s">
        <v>11351</v>
      </c>
      <c r="P2411" t="s">
        <v>11354</v>
      </c>
      <c r="R2411" t="s">
        <v>11353</v>
      </c>
      <c r="S2411">
        <f>IF(SalesData[[#This Row],[Return Status]]="Returned",1,0)</f>
        <v>0</v>
      </c>
      <c r="T2411">
        <v>2183.56</v>
      </c>
      <c r="U2411" s="2">
        <f>EOMONTH(SalesData[[#This Row],[Order Date]],0)</f>
        <v>45046</v>
      </c>
      <c r="V2411" s="9" t="str">
        <f>"Q"&amp;INT((MONTH(SalesData[[#This Row],[Order Date]])+2)/3)&amp;"-"&amp;YEAR(SalesData[[#This Row],[Order Date]])</f>
        <v>Q2-2023</v>
      </c>
    </row>
    <row r="2412" spans="1:22" x14ac:dyDescent="0.35">
      <c r="A2412" t="s">
        <v>2553</v>
      </c>
      <c r="B2412" s="1">
        <v>45038</v>
      </c>
      <c r="C2412" t="s">
        <v>144</v>
      </c>
      <c r="D2412" t="s">
        <v>72</v>
      </c>
      <c r="E2412">
        <v>8765781591</v>
      </c>
      <c r="F2412" t="s">
        <v>222</v>
      </c>
      <c r="G2412" t="s">
        <v>164</v>
      </c>
      <c r="H2412" t="s">
        <v>165</v>
      </c>
      <c r="I2412" t="s">
        <v>36</v>
      </c>
      <c r="J2412" t="s">
        <v>18</v>
      </c>
      <c r="K2412">
        <v>3957.61</v>
      </c>
      <c r="L2412">
        <v>273.72000000000003</v>
      </c>
      <c r="M2412" t="s">
        <v>19</v>
      </c>
      <c r="N2412">
        <v>6.9162954409353106E-2</v>
      </c>
      <c r="O2412" t="s">
        <v>11351</v>
      </c>
      <c r="P2412" t="s">
        <v>11356</v>
      </c>
      <c r="R2412" t="s">
        <v>11353</v>
      </c>
      <c r="S2412">
        <f>IF(SalesData[[#This Row],[Return Status]]="Returned",1,0)</f>
        <v>0</v>
      </c>
      <c r="U2412" s="2">
        <f>EOMONTH(SalesData[[#This Row],[Order Date]],0)</f>
        <v>45046</v>
      </c>
      <c r="V2412" s="9" t="str">
        <f>"Q"&amp;INT((MONTH(SalesData[[#This Row],[Order Date]])+2)/3)&amp;"-"&amp;YEAR(SalesData[[#This Row],[Order Date]])</f>
        <v>Q2-2023</v>
      </c>
    </row>
    <row r="2413" spans="1:22" x14ac:dyDescent="0.35">
      <c r="A2413" t="s">
        <v>2554</v>
      </c>
      <c r="B2413" s="1">
        <v>45020</v>
      </c>
      <c r="C2413" t="s">
        <v>188</v>
      </c>
      <c r="D2413" t="s">
        <v>13</v>
      </c>
      <c r="E2413">
        <v>4722294531</v>
      </c>
      <c r="F2413" t="s">
        <v>206</v>
      </c>
      <c r="G2413" t="s">
        <v>89</v>
      </c>
      <c r="H2413" t="s">
        <v>90</v>
      </c>
      <c r="I2413" t="s">
        <v>31</v>
      </c>
      <c r="J2413" t="s">
        <v>19</v>
      </c>
      <c r="K2413">
        <v>3966.94</v>
      </c>
      <c r="L2413">
        <v>1060.25</v>
      </c>
      <c r="M2413" t="s">
        <v>19</v>
      </c>
      <c r="N2413">
        <v>0.26727149893872898</v>
      </c>
      <c r="O2413" t="s">
        <v>11351</v>
      </c>
      <c r="P2413" t="s">
        <v>11354</v>
      </c>
      <c r="R2413" t="s">
        <v>11353</v>
      </c>
      <c r="S2413">
        <f>IF(SalesData[[#This Row],[Return Status]]="Returned",1,0)</f>
        <v>0</v>
      </c>
      <c r="T2413">
        <v>207.68</v>
      </c>
      <c r="U2413" s="2">
        <f>EOMONTH(SalesData[[#This Row],[Order Date]],0)</f>
        <v>45046</v>
      </c>
      <c r="V2413" s="9" t="str">
        <f>"Q"&amp;INT((MONTH(SalesData[[#This Row],[Order Date]])+2)/3)&amp;"-"&amp;YEAR(SalesData[[#This Row],[Order Date]])</f>
        <v>Q2-2023</v>
      </c>
    </row>
    <row r="2414" spans="1:22" x14ac:dyDescent="0.35">
      <c r="A2414" t="s">
        <v>2555</v>
      </c>
      <c r="B2414" s="1">
        <v>45033</v>
      </c>
      <c r="C2414" t="s">
        <v>26</v>
      </c>
      <c r="D2414" t="s">
        <v>99</v>
      </c>
      <c r="E2414">
        <v>8094207961</v>
      </c>
      <c r="F2414" t="s">
        <v>129</v>
      </c>
      <c r="G2414" t="s">
        <v>54</v>
      </c>
      <c r="H2414" t="s">
        <v>55</v>
      </c>
      <c r="I2414" t="s">
        <v>31</v>
      </c>
      <c r="J2414" t="s">
        <v>19</v>
      </c>
      <c r="K2414">
        <v>1659.13</v>
      </c>
      <c r="L2414">
        <v>307.87</v>
      </c>
      <c r="M2414" t="s">
        <v>19</v>
      </c>
      <c r="N2414">
        <v>0.185561107327334</v>
      </c>
      <c r="O2414" t="s">
        <v>11351</v>
      </c>
      <c r="P2414" t="s">
        <v>11352</v>
      </c>
      <c r="R2414" t="s">
        <v>11353</v>
      </c>
      <c r="S2414">
        <f>IF(SalesData[[#This Row],[Return Status]]="Returned",1,0)</f>
        <v>0</v>
      </c>
      <c r="U2414" s="2">
        <f>EOMONTH(SalesData[[#This Row],[Order Date]],0)</f>
        <v>45046</v>
      </c>
      <c r="V2414" s="9" t="str">
        <f>"Q"&amp;INT((MONTH(SalesData[[#This Row],[Order Date]])+2)/3)&amp;"-"&amp;YEAR(SalesData[[#This Row],[Order Date]])</f>
        <v>Q2-2023</v>
      </c>
    </row>
    <row r="2415" spans="1:22" x14ac:dyDescent="0.35">
      <c r="A2415" t="s">
        <v>2556</v>
      </c>
      <c r="B2415" s="1">
        <v>45043</v>
      </c>
      <c r="C2415" t="s">
        <v>176</v>
      </c>
      <c r="D2415" t="s">
        <v>39</v>
      </c>
      <c r="E2415">
        <v>4916716567</v>
      </c>
      <c r="F2415" t="s">
        <v>410</v>
      </c>
      <c r="G2415" t="s">
        <v>29</v>
      </c>
      <c r="H2415" t="s">
        <v>11357</v>
      </c>
      <c r="I2415" t="s">
        <v>31</v>
      </c>
      <c r="J2415" t="s">
        <v>18</v>
      </c>
      <c r="K2415">
        <v>608.87</v>
      </c>
      <c r="L2415">
        <v>88.21</v>
      </c>
      <c r="M2415" t="s">
        <v>19</v>
      </c>
      <c r="N2415">
        <v>0.14487493225154799</v>
      </c>
      <c r="O2415" t="s">
        <v>11355</v>
      </c>
      <c r="P2415" t="s">
        <v>11352</v>
      </c>
      <c r="R2415" t="s">
        <v>11353</v>
      </c>
      <c r="S2415">
        <f>IF(SalesData[[#This Row],[Return Status]]="Returned",1,0)</f>
        <v>0</v>
      </c>
      <c r="T2415">
        <v>2788.38</v>
      </c>
      <c r="U2415" s="2">
        <f>EOMONTH(SalesData[[#This Row],[Order Date]],0)</f>
        <v>45046</v>
      </c>
      <c r="V2415" s="9" t="str">
        <f>"Q"&amp;INT((MONTH(SalesData[[#This Row],[Order Date]])+2)/3)&amp;"-"&amp;YEAR(SalesData[[#This Row],[Order Date]])</f>
        <v>Q2-2023</v>
      </c>
    </row>
    <row r="2416" spans="1:22" x14ac:dyDescent="0.35">
      <c r="A2416" t="s">
        <v>2557</v>
      </c>
      <c r="B2416" s="1">
        <v>45042</v>
      </c>
      <c r="C2416" t="s">
        <v>113</v>
      </c>
      <c r="D2416" t="s">
        <v>27</v>
      </c>
      <c r="E2416">
        <v>4150689851</v>
      </c>
      <c r="F2416" t="s">
        <v>103</v>
      </c>
      <c r="G2416" t="s">
        <v>23</v>
      </c>
      <c r="H2416" t="s">
        <v>24</v>
      </c>
      <c r="I2416" t="s">
        <v>17</v>
      </c>
      <c r="J2416" t="s">
        <v>19</v>
      </c>
      <c r="K2416">
        <v>4921.1899999999996</v>
      </c>
      <c r="L2416">
        <v>858.62</v>
      </c>
      <c r="M2416" t="s">
        <v>19</v>
      </c>
      <c r="N2416">
        <v>0.174474060135861</v>
      </c>
      <c r="O2416" t="s">
        <v>11351</v>
      </c>
      <c r="P2416" t="s">
        <v>11352</v>
      </c>
      <c r="R2416" t="s">
        <v>11353</v>
      </c>
      <c r="S2416">
        <f>IF(SalesData[[#This Row],[Return Status]]="Returned",1,0)</f>
        <v>0</v>
      </c>
      <c r="T2416">
        <v>2821.33</v>
      </c>
      <c r="U2416" s="2">
        <f>EOMONTH(SalesData[[#This Row],[Order Date]],0)</f>
        <v>45046</v>
      </c>
      <c r="V2416" s="9" t="str">
        <f>"Q"&amp;INT((MONTH(SalesData[[#This Row],[Order Date]])+2)/3)&amp;"-"&amp;YEAR(SalesData[[#This Row],[Order Date]])</f>
        <v>Q2-2023</v>
      </c>
    </row>
    <row r="2417" spans="1:22" x14ac:dyDescent="0.35">
      <c r="A2417" t="s">
        <v>2558</v>
      </c>
      <c r="B2417" s="1">
        <v>45044</v>
      </c>
      <c r="C2417" t="s">
        <v>87</v>
      </c>
      <c r="D2417" t="s">
        <v>80</v>
      </c>
      <c r="E2417">
        <v>7571695402</v>
      </c>
      <c r="F2417" t="s">
        <v>58</v>
      </c>
      <c r="G2417" t="s">
        <v>59</v>
      </c>
      <c r="H2417" t="s">
        <v>60</v>
      </c>
      <c r="I2417" t="s">
        <v>31</v>
      </c>
      <c r="J2417" t="s">
        <v>42</v>
      </c>
      <c r="K2417">
        <v>3438.08</v>
      </c>
      <c r="L2417">
        <v>623.15</v>
      </c>
      <c r="M2417" t="s">
        <v>43</v>
      </c>
      <c r="N2417">
        <v>0.18124941827996999</v>
      </c>
      <c r="O2417" t="s">
        <v>11351</v>
      </c>
      <c r="P2417" t="s">
        <v>11352</v>
      </c>
      <c r="R2417" t="s">
        <v>11353</v>
      </c>
      <c r="S2417">
        <f>IF(SalesData[[#This Row],[Return Status]]="Returned",1,0)</f>
        <v>0</v>
      </c>
      <c r="T2417">
        <v>2183.56</v>
      </c>
      <c r="U2417" s="2">
        <f>EOMONTH(SalesData[[#This Row],[Order Date]],0)</f>
        <v>45046</v>
      </c>
      <c r="V2417" s="9" t="str">
        <f>"Q"&amp;INT((MONTH(SalesData[[#This Row],[Order Date]])+2)/3)&amp;"-"&amp;YEAR(SalesData[[#This Row],[Order Date]])</f>
        <v>Q2-2023</v>
      </c>
    </row>
    <row r="2418" spans="1:22" x14ac:dyDescent="0.35">
      <c r="A2418" t="s">
        <v>2559</v>
      </c>
      <c r="B2418" s="1">
        <v>45035</v>
      </c>
      <c r="C2418" t="s">
        <v>67</v>
      </c>
      <c r="D2418" t="s">
        <v>27</v>
      </c>
      <c r="E2418">
        <v>7001684512</v>
      </c>
      <c r="F2418" t="s">
        <v>129</v>
      </c>
      <c r="G2418" t="s">
        <v>54</v>
      </c>
      <c r="H2418" t="s">
        <v>55</v>
      </c>
      <c r="I2418" t="s">
        <v>31</v>
      </c>
      <c r="J2418" t="s">
        <v>19</v>
      </c>
      <c r="K2418">
        <v>4046.59</v>
      </c>
      <c r="L2418">
        <v>707.06</v>
      </c>
      <c r="M2418" t="s">
        <v>19</v>
      </c>
      <c r="N2418">
        <v>0.174729834255509</v>
      </c>
      <c r="O2418" t="s">
        <v>11351</v>
      </c>
      <c r="P2418" t="s">
        <v>11352</v>
      </c>
      <c r="R2418" t="s">
        <v>11353</v>
      </c>
      <c r="S2418">
        <f>IF(SalesData[[#This Row],[Return Status]]="Returned",1,0)</f>
        <v>0</v>
      </c>
      <c r="U2418" s="2">
        <f>EOMONTH(SalesData[[#This Row],[Order Date]],0)</f>
        <v>45046</v>
      </c>
      <c r="V2418" s="9" t="str">
        <f>"Q"&amp;INT((MONTH(SalesData[[#This Row],[Order Date]])+2)/3)&amp;"-"&amp;YEAR(SalesData[[#This Row],[Order Date]])</f>
        <v>Q2-2023</v>
      </c>
    </row>
    <row r="2419" spans="1:22" x14ac:dyDescent="0.35">
      <c r="A2419" t="s">
        <v>2560</v>
      </c>
      <c r="B2419" s="1">
        <v>45026</v>
      </c>
      <c r="C2419" t="s">
        <v>87</v>
      </c>
      <c r="D2419" t="s">
        <v>46</v>
      </c>
      <c r="E2419">
        <v>4096262922</v>
      </c>
      <c r="F2419" t="s">
        <v>95</v>
      </c>
      <c r="G2419" t="s">
        <v>59</v>
      </c>
      <c r="H2419" t="s">
        <v>60</v>
      </c>
      <c r="I2419" t="s">
        <v>31</v>
      </c>
      <c r="J2419" t="s">
        <v>43</v>
      </c>
      <c r="K2419">
        <v>3626.85</v>
      </c>
      <c r="L2419">
        <v>647.16</v>
      </c>
      <c r="M2419" t="s">
        <v>43</v>
      </c>
      <c r="N2419">
        <v>0.178435832747425</v>
      </c>
      <c r="O2419" t="s">
        <v>11351</v>
      </c>
      <c r="P2419" t="s">
        <v>11352</v>
      </c>
      <c r="Q2419" t="s">
        <v>11363</v>
      </c>
      <c r="R2419" t="s">
        <v>11360</v>
      </c>
      <c r="S2419">
        <f>IF(SalesData[[#This Row],[Return Status]]="Returned",1,0)</f>
        <v>1</v>
      </c>
      <c r="T2419">
        <v>2183.56</v>
      </c>
      <c r="U2419" s="2">
        <f>EOMONTH(SalesData[[#This Row],[Order Date]],0)</f>
        <v>45046</v>
      </c>
      <c r="V2419" s="9" t="str">
        <f>"Q"&amp;INT((MONTH(SalesData[[#This Row],[Order Date]])+2)/3)&amp;"-"&amp;YEAR(SalesData[[#This Row],[Order Date]])</f>
        <v>Q2-2023</v>
      </c>
    </row>
    <row r="2420" spans="1:22" x14ac:dyDescent="0.35">
      <c r="A2420" t="s">
        <v>2561</v>
      </c>
      <c r="B2420" s="1">
        <v>45038</v>
      </c>
      <c r="C2420" t="s">
        <v>113</v>
      </c>
      <c r="D2420" t="s">
        <v>80</v>
      </c>
      <c r="E2420">
        <v>7549059730</v>
      </c>
      <c r="F2420" t="s">
        <v>185</v>
      </c>
      <c r="G2420" t="s">
        <v>164</v>
      </c>
      <c r="H2420" t="s">
        <v>165</v>
      </c>
      <c r="I2420" t="s">
        <v>36</v>
      </c>
      <c r="J2420" t="s">
        <v>65</v>
      </c>
      <c r="K2420">
        <v>1884.96</v>
      </c>
      <c r="L2420">
        <v>457.78</v>
      </c>
      <c r="M2420" t="s">
        <v>65</v>
      </c>
      <c r="N2420">
        <v>0.24285926491808801</v>
      </c>
      <c r="O2420" t="s">
        <v>11351</v>
      </c>
      <c r="P2420" t="s">
        <v>11354</v>
      </c>
      <c r="R2420" t="s">
        <v>11353</v>
      </c>
      <c r="S2420">
        <f>IF(SalesData[[#This Row],[Return Status]]="Returned",1,0)</f>
        <v>0</v>
      </c>
      <c r="U2420" s="2">
        <f>EOMONTH(SalesData[[#This Row],[Order Date]],0)</f>
        <v>45046</v>
      </c>
      <c r="V2420" s="9" t="str">
        <f>"Q"&amp;INT((MONTH(SalesData[[#This Row],[Order Date]])+2)/3)&amp;"-"&amp;YEAR(SalesData[[#This Row],[Order Date]])</f>
        <v>Q2-2023</v>
      </c>
    </row>
    <row r="2421" spans="1:22" x14ac:dyDescent="0.35">
      <c r="A2421" t="s">
        <v>2562</v>
      </c>
      <c r="B2421" s="1">
        <v>45042</v>
      </c>
      <c r="C2421" t="s">
        <v>176</v>
      </c>
      <c r="D2421" t="s">
        <v>72</v>
      </c>
      <c r="E2421">
        <v>8170496729</v>
      </c>
      <c r="F2421" t="s">
        <v>68</v>
      </c>
      <c r="G2421" t="s">
        <v>69</v>
      </c>
      <c r="H2421" t="s">
        <v>41</v>
      </c>
      <c r="I2421" t="s">
        <v>31</v>
      </c>
      <c r="J2421" t="s">
        <v>65</v>
      </c>
      <c r="K2421">
        <v>2156.58</v>
      </c>
      <c r="L2421">
        <v>616.33000000000004</v>
      </c>
      <c r="M2421" t="s">
        <v>65</v>
      </c>
      <c r="N2421">
        <v>0.28579046453180501</v>
      </c>
      <c r="O2421" t="s">
        <v>11351</v>
      </c>
      <c r="P2421" t="s">
        <v>11354</v>
      </c>
      <c r="R2421" t="s">
        <v>11353</v>
      </c>
      <c r="S2421">
        <f>IF(SalesData[[#This Row],[Return Status]]="Returned",1,0)</f>
        <v>0</v>
      </c>
      <c r="T2421">
        <v>2081.52</v>
      </c>
      <c r="U2421" s="2">
        <f>EOMONTH(SalesData[[#This Row],[Order Date]],0)</f>
        <v>45046</v>
      </c>
      <c r="V2421" s="9" t="str">
        <f>"Q"&amp;INT((MONTH(SalesData[[#This Row],[Order Date]])+2)/3)&amp;"-"&amp;YEAR(SalesData[[#This Row],[Order Date]])</f>
        <v>Q2-2023</v>
      </c>
    </row>
    <row r="2422" spans="1:22" x14ac:dyDescent="0.35">
      <c r="A2422" t="s">
        <v>2563</v>
      </c>
      <c r="B2422" s="1">
        <v>45042</v>
      </c>
      <c r="C2422" t="s">
        <v>176</v>
      </c>
      <c r="D2422" t="s">
        <v>46</v>
      </c>
      <c r="E2422">
        <v>2888239797</v>
      </c>
      <c r="F2422" t="s">
        <v>292</v>
      </c>
      <c r="G2422" t="s">
        <v>11358</v>
      </c>
      <c r="H2422" t="s">
        <v>41</v>
      </c>
      <c r="I2422" t="s">
        <v>31</v>
      </c>
      <c r="J2422" t="s">
        <v>19</v>
      </c>
      <c r="K2422">
        <v>4469.09</v>
      </c>
      <c r="L2422">
        <v>496.27</v>
      </c>
      <c r="M2422" t="s">
        <v>19</v>
      </c>
      <c r="N2422">
        <v>0.111044977836651</v>
      </c>
      <c r="O2422" t="s">
        <v>11351</v>
      </c>
      <c r="P2422" t="s">
        <v>11352</v>
      </c>
      <c r="R2422" t="s">
        <v>11353</v>
      </c>
      <c r="S2422">
        <f>IF(SalesData[[#This Row],[Return Status]]="Returned",1,0)</f>
        <v>0</v>
      </c>
      <c r="U2422" s="2">
        <f>EOMONTH(SalesData[[#This Row],[Order Date]],0)</f>
        <v>45046</v>
      </c>
      <c r="V2422" s="9" t="str">
        <f>"Q"&amp;INT((MONTH(SalesData[[#This Row],[Order Date]])+2)/3)&amp;"-"&amp;YEAR(SalesData[[#This Row],[Order Date]])</f>
        <v>Q2-2023</v>
      </c>
    </row>
    <row r="2423" spans="1:22" x14ac:dyDescent="0.35">
      <c r="A2423" t="s">
        <v>2564</v>
      </c>
      <c r="B2423" s="1">
        <v>45029</v>
      </c>
      <c r="C2423" t="s">
        <v>176</v>
      </c>
      <c r="D2423" t="s">
        <v>145</v>
      </c>
      <c r="E2423">
        <v>1036740092</v>
      </c>
      <c r="F2423" t="s">
        <v>53</v>
      </c>
      <c r="G2423" t="s">
        <v>54</v>
      </c>
      <c r="H2423" t="s">
        <v>55</v>
      </c>
      <c r="I2423" t="s">
        <v>31</v>
      </c>
      <c r="J2423" t="s">
        <v>65</v>
      </c>
      <c r="K2423">
        <v>3971.22</v>
      </c>
      <c r="L2423">
        <v>671.25</v>
      </c>
      <c r="M2423" t="s">
        <v>65</v>
      </c>
      <c r="N2423">
        <v>0.16902866121745999</v>
      </c>
      <c r="O2423" t="s">
        <v>11351</v>
      </c>
      <c r="P2423" t="s">
        <v>11352</v>
      </c>
      <c r="R2423" t="s">
        <v>11353</v>
      </c>
      <c r="S2423">
        <f>IF(SalesData[[#This Row],[Return Status]]="Returned",1,0)</f>
        <v>0</v>
      </c>
      <c r="U2423" s="2">
        <f>EOMONTH(SalesData[[#This Row],[Order Date]],0)</f>
        <v>45046</v>
      </c>
      <c r="V2423" s="9" t="str">
        <f>"Q"&amp;INT((MONTH(SalesData[[#This Row],[Order Date]])+2)/3)&amp;"-"&amp;YEAR(SalesData[[#This Row],[Order Date]])</f>
        <v>Q2-2023</v>
      </c>
    </row>
    <row r="2424" spans="1:22" x14ac:dyDescent="0.35">
      <c r="A2424" t="s">
        <v>2565</v>
      </c>
      <c r="B2424" s="1">
        <v>45022</v>
      </c>
      <c r="C2424" t="s">
        <v>176</v>
      </c>
      <c r="D2424" t="s">
        <v>39</v>
      </c>
      <c r="E2424">
        <v>1488305450</v>
      </c>
      <c r="F2424" t="s">
        <v>170</v>
      </c>
      <c r="G2424" t="s">
        <v>69</v>
      </c>
      <c r="H2424" t="s">
        <v>41</v>
      </c>
      <c r="I2424" t="s">
        <v>31</v>
      </c>
      <c r="J2424" t="s">
        <v>61</v>
      </c>
      <c r="K2424">
        <v>2601.85</v>
      </c>
      <c r="L2424">
        <v>780.04</v>
      </c>
      <c r="M2424" t="s">
        <v>62</v>
      </c>
      <c r="N2424">
        <v>0.29980206391606001</v>
      </c>
      <c r="O2424" t="s">
        <v>11351</v>
      </c>
      <c r="P2424" t="s">
        <v>11354</v>
      </c>
      <c r="Q2424" t="s">
        <v>11364</v>
      </c>
      <c r="R2424" t="s">
        <v>11360</v>
      </c>
      <c r="S2424">
        <f>IF(SalesData[[#This Row],[Return Status]]="Returned",1,0)</f>
        <v>1</v>
      </c>
      <c r="T2424">
        <v>2081.52</v>
      </c>
      <c r="U2424" s="2">
        <f>EOMONTH(SalesData[[#This Row],[Order Date]],0)</f>
        <v>45046</v>
      </c>
      <c r="V2424" s="9" t="str">
        <f>"Q"&amp;INT((MONTH(SalesData[[#This Row],[Order Date]])+2)/3)&amp;"-"&amp;YEAR(SalesData[[#This Row],[Order Date]])</f>
        <v>Q2-2023</v>
      </c>
    </row>
    <row r="2425" spans="1:22" x14ac:dyDescent="0.35">
      <c r="A2425" t="s">
        <v>2566</v>
      </c>
      <c r="B2425" s="1">
        <v>45030</v>
      </c>
      <c r="C2425" t="s">
        <v>52</v>
      </c>
      <c r="D2425" t="s">
        <v>145</v>
      </c>
      <c r="E2425">
        <v>2328642504</v>
      </c>
      <c r="F2425" t="s">
        <v>170</v>
      </c>
      <c r="G2425" t="s">
        <v>11358</v>
      </c>
      <c r="H2425" t="s">
        <v>41</v>
      </c>
      <c r="I2425" t="s">
        <v>31</v>
      </c>
      <c r="J2425" t="s">
        <v>19</v>
      </c>
      <c r="K2425">
        <v>1477.67</v>
      </c>
      <c r="L2425">
        <v>198.67</v>
      </c>
      <c r="M2425" t="s">
        <v>19</v>
      </c>
      <c r="N2425">
        <v>0.13444815148172501</v>
      </c>
      <c r="O2425" t="s">
        <v>11351</v>
      </c>
      <c r="P2425" t="s">
        <v>11352</v>
      </c>
      <c r="R2425" t="s">
        <v>11353</v>
      </c>
      <c r="S2425">
        <f>IF(SalesData[[#This Row],[Return Status]]="Returned",1,0)</f>
        <v>0</v>
      </c>
      <c r="U2425" s="2">
        <f>EOMONTH(SalesData[[#This Row],[Order Date]],0)</f>
        <v>45046</v>
      </c>
      <c r="V2425" s="9" t="str">
        <f>"Q"&amp;INT((MONTH(SalesData[[#This Row],[Order Date]])+2)/3)&amp;"-"&amp;YEAR(SalesData[[#This Row],[Order Date]])</f>
        <v>Q2-2023</v>
      </c>
    </row>
    <row r="2426" spans="1:22" x14ac:dyDescent="0.35">
      <c r="A2426" t="s">
        <v>2567</v>
      </c>
      <c r="B2426" s="1">
        <v>45019</v>
      </c>
      <c r="C2426" t="s">
        <v>188</v>
      </c>
      <c r="D2426" t="s">
        <v>46</v>
      </c>
      <c r="E2426">
        <v>1160124181</v>
      </c>
      <c r="F2426" t="s">
        <v>120</v>
      </c>
      <c r="G2426" t="s">
        <v>141</v>
      </c>
      <c r="H2426" t="s">
        <v>121</v>
      </c>
      <c r="I2426" t="s">
        <v>17</v>
      </c>
      <c r="J2426" t="s">
        <v>43</v>
      </c>
      <c r="K2426">
        <v>134.41999999999999</v>
      </c>
      <c r="L2426">
        <v>38.07</v>
      </c>
      <c r="M2426" t="s">
        <v>43</v>
      </c>
      <c r="N2426">
        <v>0.28321678321678301</v>
      </c>
      <c r="O2426" t="s">
        <v>11361</v>
      </c>
      <c r="P2426" t="s">
        <v>11354</v>
      </c>
      <c r="R2426" t="s">
        <v>11353</v>
      </c>
      <c r="S2426">
        <f>IF(SalesData[[#This Row],[Return Status]]="Returned",1,0)</f>
        <v>0</v>
      </c>
      <c r="T2426">
        <v>2793.38</v>
      </c>
      <c r="U2426" s="2">
        <f>EOMONTH(SalesData[[#This Row],[Order Date]],0)</f>
        <v>45046</v>
      </c>
      <c r="V2426" s="9" t="str">
        <f>"Q"&amp;INT((MONTH(SalesData[[#This Row],[Order Date]])+2)/3)&amp;"-"&amp;YEAR(SalesData[[#This Row],[Order Date]])</f>
        <v>Q2-2023</v>
      </c>
    </row>
    <row r="2427" spans="1:22" x14ac:dyDescent="0.35">
      <c r="A2427" t="s">
        <v>2568</v>
      </c>
      <c r="B2427" s="1">
        <v>45024</v>
      </c>
      <c r="C2427" t="s">
        <v>12</v>
      </c>
      <c r="D2427" t="s">
        <v>39</v>
      </c>
      <c r="E2427">
        <v>2020631410</v>
      </c>
      <c r="F2427" t="s">
        <v>73</v>
      </c>
      <c r="G2427" t="s">
        <v>74</v>
      </c>
      <c r="H2427" t="s">
        <v>75</v>
      </c>
      <c r="I2427" t="s">
        <v>36</v>
      </c>
      <c r="J2427" t="s">
        <v>62</v>
      </c>
      <c r="K2427">
        <v>3740.26</v>
      </c>
      <c r="L2427">
        <v>1115.19</v>
      </c>
      <c r="M2427" t="s">
        <v>62</v>
      </c>
      <c r="N2427">
        <v>0.29815841679455402</v>
      </c>
      <c r="O2427" t="s">
        <v>11351</v>
      </c>
      <c r="P2427" t="s">
        <v>11354</v>
      </c>
      <c r="R2427" t="s">
        <v>11353</v>
      </c>
      <c r="S2427">
        <f>IF(SalesData[[#This Row],[Return Status]]="Returned",1,0)</f>
        <v>0</v>
      </c>
      <c r="T2427">
        <v>2420.2800000000002</v>
      </c>
      <c r="U2427" s="2">
        <f>EOMONTH(SalesData[[#This Row],[Order Date]],0)</f>
        <v>45046</v>
      </c>
      <c r="V2427" s="9" t="str">
        <f>"Q"&amp;INT((MONTH(SalesData[[#This Row],[Order Date]])+2)/3)&amp;"-"&amp;YEAR(SalesData[[#This Row],[Order Date]])</f>
        <v>Q2-2023</v>
      </c>
    </row>
    <row r="2428" spans="1:22" x14ac:dyDescent="0.35">
      <c r="A2428" t="s">
        <v>2569</v>
      </c>
      <c r="B2428" s="1">
        <v>45042</v>
      </c>
      <c r="C2428" t="s">
        <v>38</v>
      </c>
      <c r="D2428" t="s">
        <v>80</v>
      </c>
      <c r="E2428">
        <v>1724727318</v>
      </c>
      <c r="F2428" t="s">
        <v>172</v>
      </c>
      <c r="G2428" t="s">
        <v>236</v>
      </c>
      <c r="H2428" t="s">
        <v>121</v>
      </c>
      <c r="I2428" t="s">
        <v>17</v>
      </c>
      <c r="J2428" t="s">
        <v>19</v>
      </c>
      <c r="K2428">
        <v>1958.73</v>
      </c>
      <c r="L2428">
        <v>67.930000000000007</v>
      </c>
      <c r="M2428" t="s">
        <v>19</v>
      </c>
      <c r="N2428">
        <v>3.4680634901186003E-2</v>
      </c>
      <c r="O2428" t="s">
        <v>11351</v>
      </c>
      <c r="P2428" t="s">
        <v>11356</v>
      </c>
      <c r="R2428" t="s">
        <v>11353</v>
      </c>
      <c r="S2428">
        <f>IF(SalesData[[#This Row],[Return Status]]="Returned",1,0)</f>
        <v>0</v>
      </c>
      <c r="U2428" s="2">
        <f>EOMONTH(SalesData[[#This Row],[Order Date]],0)</f>
        <v>45046</v>
      </c>
      <c r="V2428" s="9" t="str">
        <f>"Q"&amp;INT((MONTH(SalesData[[#This Row],[Order Date]])+2)/3)&amp;"-"&amp;YEAR(SalesData[[#This Row],[Order Date]])</f>
        <v>Q2-2023</v>
      </c>
    </row>
    <row r="2429" spans="1:22" x14ac:dyDescent="0.35">
      <c r="A2429" t="s">
        <v>2570</v>
      </c>
      <c r="B2429" s="1">
        <v>45034</v>
      </c>
      <c r="C2429" t="s">
        <v>87</v>
      </c>
      <c r="D2429" t="s">
        <v>99</v>
      </c>
      <c r="E2429">
        <v>4214211407</v>
      </c>
      <c r="F2429" t="s">
        <v>114</v>
      </c>
      <c r="G2429" t="s">
        <v>59</v>
      </c>
      <c r="H2429" t="s">
        <v>60</v>
      </c>
      <c r="I2429" t="s">
        <v>31</v>
      </c>
      <c r="J2429" t="s">
        <v>18</v>
      </c>
      <c r="K2429">
        <v>2995.72</v>
      </c>
      <c r="L2429">
        <v>757.88</v>
      </c>
      <c r="M2429" t="s">
        <v>19</v>
      </c>
      <c r="N2429">
        <v>0.25298759563644102</v>
      </c>
      <c r="O2429" t="s">
        <v>11351</v>
      </c>
      <c r="P2429" t="s">
        <v>11354</v>
      </c>
      <c r="R2429" t="s">
        <v>11353</v>
      </c>
      <c r="S2429">
        <f>IF(SalesData[[#This Row],[Return Status]]="Returned",1,0)</f>
        <v>0</v>
      </c>
      <c r="T2429">
        <v>2183.56</v>
      </c>
      <c r="U2429" s="2">
        <f>EOMONTH(SalesData[[#This Row],[Order Date]],0)</f>
        <v>45046</v>
      </c>
      <c r="V2429" s="9" t="str">
        <f>"Q"&amp;INT((MONTH(SalesData[[#This Row],[Order Date]])+2)/3)&amp;"-"&amp;YEAR(SalesData[[#This Row],[Order Date]])</f>
        <v>Q2-2023</v>
      </c>
    </row>
    <row r="2430" spans="1:22" x14ac:dyDescent="0.35">
      <c r="A2430" t="s">
        <v>2571</v>
      </c>
      <c r="B2430" s="1">
        <v>45042</v>
      </c>
      <c r="C2430" t="s">
        <v>26</v>
      </c>
      <c r="D2430" t="s">
        <v>99</v>
      </c>
      <c r="E2430">
        <v>4247064922</v>
      </c>
      <c r="F2430" t="s">
        <v>387</v>
      </c>
      <c r="G2430" t="s">
        <v>89</v>
      </c>
      <c r="H2430" t="s">
        <v>90</v>
      </c>
      <c r="I2430" t="s">
        <v>31</v>
      </c>
      <c r="J2430" t="s">
        <v>19</v>
      </c>
      <c r="K2430">
        <v>2117.39</v>
      </c>
      <c r="L2430">
        <v>568.66</v>
      </c>
      <c r="M2430" t="s">
        <v>19</v>
      </c>
      <c r="N2430">
        <v>0.26856648987668802</v>
      </c>
      <c r="O2430" t="s">
        <v>11351</v>
      </c>
      <c r="P2430" t="s">
        <v>11354</v>
      </c>
      <c r="R2430" t="s">
        <v>11353</v>
      </c>
      <c r="S2430">
        <f>IF(SalesData[[#This Row],[Return Status]]="Returned",1,0)</f>
        <v>0</v>
      </c>
      <c r="T2430">
        <v>207.68</v>
      </c>
      <c r="U2430" s="2">
        <f>EOMONTH(SalesData[[#This Row],[Order Date]],0)</f>
        <v>45046</v>
      </c>
      <c r="V2430" s="9" t="str">
        <f>"Q"&amp;INT((MONTH(SalesData[[#This Row],[Order Date]])+2)/3)&amp;"-"&amp;YEAR(SalesData[[#This Row],[Order Date]])</f>
        <v>Q2-2023</v>
      </c>
    </row>
    <row r="2431" spans="1:22" x14ac:dyDescent="0.35">
      <c r="A2431" t="s">
        <v>2572</v>
      </c>
      <c r="B2431" s="1">
        <v>45041</v>
      </c>
      <c r="C2431" t="s">
        <v>67</v>
      </c>
      <c r="D2431" t="s">
        <v>72</v>
      </c>
      <c r="E2431">
        <v>3456466397</v>
      </c>
      <c r="F2431" t="s">
        <v>103</v>
      </c>
      <c r="G2431" t="s">
        <v>23</v>
      </c>
      <c r="H2431" t="s">
        <v>24</v>
      </c>
      <c r="I2431" t="s">
        <v>17</v>
      </c>
      <c r="J2431" t="s">
        <v>65</v>
      </c>
      <c r="K2431">
        <v>1052.5999999999999</v>
      </c>
      <c r="L2431">
        <v>132.15</v>
      </c>
      <c r="M2431" t="s">
        <v>65</v>
      </c>
      <c r="N2431">
        <v>0.12554626638799199</v>
      </c>
      <c r="O2431" t="s">
        <v>11351</v>
      </c>
      <c r="P2431" t="s">
        <v>11352</v>
      </c>
      <c r="R2431" t="s">
        <v>11353</v>
      </c>
      <c r="S2431">
        <f>IF(SalesData[[#This Row],[Return Status]]="Returned",1,0)</f>
        <v>0</v>
      </c>
      <c r="T2431">
        <v>2821.33</v>
      </c>
      <c r="U2431" s="2">
        <f>EOMONTH(SalesData[[#This Row],[Order Date]],0)</f>
        <v>45046</v>
      </c>
      <c r="V2431" s="9" t="str">
        <f>"Q"&amp;INT((MONTH(SalesData[[#This Row],[Order Date]])+2)/3)&amp;"-"&amp;YEAR(SalesData[[#This Row],[Order Date]])</f>
        <v>Q2-2023</v>
      </c>
    </row>
    <row r="2432" spans="1:22" x14ac:dyDescent="0.35">
      <c r="A2432" t="s">
        <v>2573</v>
      </c>
      <c r="B2432" s="1">
        <v>45040</v>
      </c>
      <c r="C2432" t="s">
        <v>21</v>
      </c>
      <c r="D2432" t="s">
        <v>27</v>
      </c>
      <c r="E2432">
        <v>6466766749</v>
      </c>
      <c r="F2432" t="s">
        <v>109</v>
      </c>
      <c r="G2432" t="s">
        <v>59</v>
      </c>
      <c r="H2432" t="s">
        <v>60</v>
      </c>
      <c r="I2432" t="s">
        <v>31</v>
      </c>
      <c r="J2432" t="s">
        <v>19</v>
      </c>
      <c r="K2432">
        <v>4586.12</v>
      </c>
      <c r="L2432">
        <v>1084.1099999999999</v>
      </c>
      <c r="M2432" t="s">
        <v>19</v>
      </c>
      <c r="N2432">
        <v>0.23638936617445699</v>
      </c>
      <c r="O2432" t="s">
        <v>11351</v>
      </c>
      <c r="P2432" t="s">
        <v>11354</v>
      </c>
      <c r="R2432" t="s">
        <v>11353</v>
      </c>
      <c r="S2432">
        <f>IF(SalesData[[#This Row],[Return Status]]="Returned",1,0)</f>
        <v>0</v>
      </c>
      <c r="T2432">
        <v>2183.56</v>
      </c>
      <c r="U2432" s="2">
        <f>EOMONTH(SalesData[[#This Row],[Order Date]],0)</f>
        <v>45046</v>
      </c>
      <c r="V2432" s="9" t="str">
        <f>"Q"&amp;INT((MONTH(SalesData[[#This Row],[Order Date]])+2)/3)&amp;"-"&amp;YEAR(SalesData[[#This Row],[Order Date]])</f>
        <v>Q2-2023</v>
      </c>
    </row>
    <row r="2433" spans="1:22" x14ac:dyDescent="0.35">
      <c r="A2433" t="s">
        <v>2574</v>
      </c>
      <c r="B2433" s="1">
        <v>45027</v>
      </c>
      <c r="C2433" t="s">
        <v>21</v>
      </c>
      <c r="D2433" t="s">
        <v>72</v>
      </c>
      <c r="E2433">
        <v>5324421461</v>
      </c>
      <c r="F2433" t="s">
        <v>116</v>
      </c>
      <c r="G2433" t="s">
        <v>74</v>
      </c>
      <c r="H2433" t="s">
        <v>11357</v>
      </c>
      <c r="I2433" t="s">
        <v>36</v>
      </c>
      <c r="J2433" t="s">
        <v>62</v>
      </c>
      <c r="K2433">
        <v>4186.47</v>
      </c>
      <c r="L2433">
        <v>503.53</v>
      </c>
      <c r="M2433" t="s">
        <v>62</v>
      </c>
      <c r="N2433">
        <v>0.120275554345308</v>
      </c>
      <c r="O2433" t="s">
        <v>11351</v>
      </c>
      <c r="P2433" t="s">
        <v>11352</v>
      </c>
      <c r="R2433" t="s">
        <v>11353</v>
      </c>
      <c r="S2433">
        <f>IF(SalesData[[#This Row],[Return Status]]="Returned",1,0)</f>
        <v>0</v>
      </c>
      <c r="T2433">
        <v>2420.2800000000002</v>
      </c>
      <c r="U2433" s="2">
        <f>EOMONTH(SalesData[[#This Row],[Order Date]],0)</f>
        <v>45046</v>
      </c>
      <c r="V2433" s="9" t="str">
        <f>"Q"&amp;INT((MONTH(SalesData[[#This Row],[Order Date]])+2)/3)&amp;"-"&amp;YEAR(SalesData[[#This Row],[Order Date]])</f>
        <v>Q2-2023</v>
      </c>
    </row>
    <row r="2434" spans="1:22" x14ac:dyDescent="0.35">
      <c r="A2434" t="s">
        <v>2575</v>
      </c>
      <c r="B2434" s="1">
        <v>45034</v>
      </c>
      <c r="C2434" t="s">
        <v>149</v>
      </c>
      <c r="D2434" t="s">
        <v>13</v>
      </c>
      <c r="E2434">
        <v>8376539790</v>
      </c>
      <c r="F2434" t="s">
        <v>40</v>
      </c>
      <c r="G2434" t="s">
        <v>69</v>
      </c>
      <c r="H2434" t="s">
        <v>41</v>
      </c>
      <c r="I2434" t="s">
        <v>31</v>
      </c>
      <c r="J2434" t="s">
        <v>65</v>
      </c>
      <c r="K2434">
        <v>474.37</v>
      </c>
      <c r="L2434">
        <v>83.77</v>
      </c>
      <c r="M2434" t="s">
        <v>65</v>
      </c>
      <c r="N2434">
        <v>0.17659211164281</v>
      </c>
      <c r="O2434" t="s">
        <v>11361</v>
      </c>
      <c r="P2434" t="s">
        <v>11352</v>
      </c>
      <c r="R2434" t="s">
        <v>11353</v>
      </c>
      <c r="S2434">
        <f>IF(SalesData[[#This Row],[Return Status]]="Returned",1,0)</f>
        <v>0</v>
      </c>
      <c r="T2434">
        <v>2081.52</v>
      </c>
      <c r="U2434" s="2">
        <f>EOMONTH(SalesData[[#This Row],[Order Date]],0)</f>
        <v>45046</v>
      </c>
      <c r="V2434" s="9" t="str">
        <f>"Q"&amp;INT((MONTH(SalesData[[#This Row],[Order Date]])+2)/3)&amp;"-"&amp;YEAR(SalesData[[#This Row],[Order Date]])</f>
        <v>Q2-2023</v>
      </c>
    </row>
    <row r="2435" spans="1:22" x14ac:dyDescent="0.35">
      <c r="A2435" t="s">
        <v>2576</v>
      </c>
      <c r="B2435" s="1">
        <v>45033</v>
      </c>
      <c r="C2435" t="s">
        <v>77</v>
      </c>
      <c r="D2435" t="s">
        <v>27</v>
      </c>
      <c r="E2435">
        <v>1364029422</v>
      </c>
      <c r="F2435" t="s">
        <v>181</v>
      </c>
      <c r="G2435" t="s">
        <v>54</v>
      </c>
      <c r="H2435" t="s">
        <v>55</v>
      </c>
      <c r="I2435" t="s">
        <v>31</v>
      </c>
      <c r="J2435" t="s">
        <v>43</v>
      </c>
      <c r="K2435">
        <v>32.85</v>
      </c>
      <c r="L2435">
        <v>2.68</v>
      </c>
      <c r="M2435" t="s">
        <v>43</v>
      </c>
      <c r="N2435">
        <v>8.1582952815829501E-2</v>
      </c>
      <c r="O2435" t="s">
        <v>11361</v>
      </c>
      <c r="P2435" t="s">
        <v>11356</v>
      </c>
      <c r="R2435" t="s">
        <v>11353</v>
      </c>
      <c r="S2435">
        <f>IF(SalesData[[#This Row],[Return Status]]="Returned",1,0)</f>
        <v>0</v>
      </c>
      <c r="U2435" s="2">
        <f>EOMONTH(SalesData[[#This Row],[Order Date]],0)</f>
        <v>45046</v>
      </c>
      <c r="V2435" s="9" t="str">
        <f>"Q"&amp;INT((MONTH(SalesData[[#This Row],[Order Date]])+2)/3)&amp;"-"&amp;YEAR(SalesData[[#This Row],[Order Date]])</f>
        <v>Q2-2023</v>
      </c>
    </row>
    <row r="2436" spans="1:22" x14ac:dyDescent="0.35">
      <c r="A2436" t="s">
        <v>2577</v>
      </c>
      <c r="B2436" s="1">
        <v>45021</v>
      </c>
      <c r="C2436" t="s">
        <v>111</v>
      </c>
      <c r="D2436" t="s">
        <v>27</v>
      </c>
      <c r="E2436">
        <v>9241971665</v>
      </c>
      <c r="F2436" t="s">
        <v>154</v>
      </c>
      <c r="G2436" t="s">
        <v>29</v>
      </c>
      <c r="H2436" t="s">
        <v>30</v>
      </c>
      <c r="I2436" t="s">
        <v>31</v>
      </c>
      <c r="J2436" t="s">
        <v>65</v>
      </c>
      <c r="K2436">
        <v>563.69000000000005</v>
      </c>
      <c r="L2436">
        <v>88.5</v>
      </c>
      <c r="M2436" t="s">
        <v>65</v>
      </c>
      <c r="N2436">
        <v>0.157001188596569</v>
      </c>
      <c r="O2436" t="s">
        <v>11355</v>
      </c>
      <c r="P2436" t="s">
        <v>11352</v>
      </c>
      <c r="R2436" t="s">
        <v>11353</v>
      </c>
      <c r="S2436">
        <f>IF(SalesData[[#This Row],[Return Status]]="Returned",1,0)</f>
        <v>0</v>
      </c>
      <c r="T2436">
        <v>2788.38</v>
      </c>
      <c r="U2436" s="2">
        <f>EOMONTH(SalesData[[#This Row],[Order Date]],0)</f>
        <v>45046</v>
      </c>
      <c r="V2436" s="9" t="str">
        <f>"Q"&amp;INT((MONTH(SalesData[[#This Row],[Order Date]])+2)/3)&amp;"-"&amp;YEAR(SalesData[[#This Row],[Order Date]])</f>
        <v>Q2-2023</v>
      </c>
    </row>
    <row r="2437" spans="1:22" x14ac:dyDescent="0.35">
      <c r="A2437" t="s">
        <v>2578</v>
      </c>
      <c r="B2437" s="1">
        <v>45019</v>
      </c>
      <c r="C2437" t="s">
        <v>49</v>
      </c>
      <c r="D2437" t="s">
        <v>99</v>
      </c>
      <c r="E2437">
        <v>6144917921</v>
      </c>
      <c r="F2437" t="s">
        <v>222</v>
      </c>
      <c r="G2437" t="s">
        <v>11381</v>
      </c>
      <c r="H2437" t="s">
        <v>165</v>
      </c>
      <c r="I2437" t="s">
        <v>36</v>
      </c>
      <c r="J2437" t="s">
        <v>62</v>
      </c>
      <c r="K2437">
        <v>4376.03</v>
      </c>
      <c r="L2437">
        <v>248.85</v>
      </c>
      <c r="M2437" t="s">
        <v>62</v>
      </c>
      <c r="N2437">
        <v>5.6866611974780802E-2</v>
      </c>
      <c r="O2437" t="s">
        <v>11351</v>
      </c>
      <c r="P2437" t="s">
        <v>11356</v>
      </c>
      <c r="R2437" t="s">
        <v>11353</v>
      </c>
      <c r="S2437">
        <f>IF(SalesData[[#This Row],[Return Status]]="Returned",1,0)</f>
        <v>0</v>
      </c>
      <c r="U2437" s="2">
        <f>EOMONTH(SalesData[[#This Row],[Order Date]],0)</f>
        <v>45046</v>
      </c>
      <c r="V2437" s="9" t="str">
        <f>"Q"&amp;INT((MONTH(SalesData[[#This Row],[Order Date]])+2)/3)&amp;"-"&amp;YEAR(SalesData[[#This Row],[Order Date]])</f>
        <v>Q2-2023</v>
      </c>
    </row>
    <row r="2438" spans="1:22" x14ac:dyDescent="0.35">
      <c r="A2438" t="s">
        <v>2579</v>
      </c>
      <c r="B2438" s="1">
        <v>45043</v>
      </c>
      <c r="C2438" t="s">
        <v>57</v>
      </c>
      <c r="D2438" t="s">
        <v>39</v>
      </c>
      <c r="E2438">
        <v>215384503</v>
      </c>
      <c r="F2438" t="s">
        <v>129</v>
      </c>
      <c r="G2438" t="s">
        <v>54</v>
      </c>
      <c r="H2438" t="s">
        <v>55</v>
      </c>
      <c r="I2438" t="s">
        <v>31</v>
      </c>
      <c r="J2438" t="s">
        <v>18</v>
      </c>
      <c r="K2438">
        <v>1133.8</v>
      </c>
      <c r="L2438">
        <v>94.88</v>
      </c>
      <c r="M2438" t="s">
        <v>19</v>
      </c>
      <c r="N2438">
        <v>8.3683189275004399E-2</v>
      </c>
      <c r="O2438" t="s">
        <v>11351</v>
      </c>
      <c r="P2438" t="s">
        <v>11356</v>
      </c>
      <c r="R2438" t="s">
        <v>11353</v>
      </c>
      <c r="S2438">
        <f>IF(SalesData[[#This Row],[Return Status]]="Returned",1,0)</f>
        <v>0</v>
      </c>
      <c r="U2438" s="2">
        <f>EOMONTH(SalesData[[#This Row],[Order Date]],0)</f>
        <v>45046</v>
      </c>
      <c r="V2438" s="9" t="str">
        <f>"Q"&amp;INT((MONTH(SalesData[[#This Row],[Order Date]])+2)/3)&amp;"-"&amp;YEAR(SalesData[[#This Row],[Order Date]])</f>
        <v>Q2-2023</v>
      </c>
    </row>
    <row r="2439" spans="1:22" x14ac:dyDescent="0.35">
      <c r="A2439" t="s">
        <v>2580</v>
      </c>
      <c r="B2439" s="1">
        <v>45020</v>
      </c>
      <c r="C2439" t="s">
        <v>162</v>
      </c>
      <c r="D2439" t="s">
        <v>80</v>
      </c>
      <c r="E2439">
        <v>6629136215</v>
      </c>
      <c r="F2439" t="s">
        <v>116</v>
      </c>
      <c r="G2439" t="s">
        <v>11374</v>
      </c>
      <c r="H2439" t="s">
        <v>11357</v>
      </c>
      <c r="I2439" t="s">
        <v>36</v>
      </c>
      <c r="J2439" t="s">
        <v>19</v>
      </c>
      <c r="K2439">
        <v>4201.1099999999997</v>
      </c>
      <c r="L2439">
        <v>456.62</v>
      </c>
      <c r="M2439" t="s">
        <v>19</v>
      </c>
      <c r="N2439">
        <v>0.108690322319577</v>
      </c>
      <c r="O2439" t="s">
        <v>11351</v>
      </c>
      <c r="P2439" t="s">
        <v>11352</v>
      </c>
      <c r="R2439" t="s">
        <v>11353</v>
      </c>
      <c r="S2439">
        <f>IF(SalesData[[#This Row],[Return Status]]="Returned",1,0)</f>
        <v>0</v>
      </c>
      <c r="U2439" s="2">
        <f>EOMONTH(SalesData[[#This Row],[Order Date]],0)</f>
        <v>45046</v>
      </c>
      <c r="V2439" s="9" t="str">
        <f>"Q"&amp;INT((MONTH(SalesData[[#This Row],[Order Date]])+2)/3)&amp;"-"&amp;YEAR(SalesData[[#This Row],[Order Date]])</f>
        <v>Q2-2023</v>
      </c>
    </row>
    <row r="2440" spans="1:22" x14ac:dyDescent="0.35">
      <c r="A2440" t="s">
        <v>2581</v>
      </c>
      <c r="B2440" s="1">
        <v>45033</v>
      </c>
      <c r="C2440" t="s">
        <v>52</v>
      </c>
      <c r="D2440" t="s">
        <v>39</v>
      </c>
      <c r="E2440">
        <v>5393600748</v>
      </c>
      <c r="F2440" t="s">
        <v>168</v>
      </c>
      <c r="G2440" t="s">
        <v>54</v>
      </c>
      <c r="H2440" t="s">
        <v>11357</v>
      </c>
      <c r="I2440" t="s">
        <v>31</v>
      </c>
      <c r="J2440" t="s">
        <v>62</v>
      </c>
      <c r="K2440">
        <v>4761.8100000000004</v>
      </c>
      <c r="L2440">
        <v>1310.91</v>
      </c>
      <c r="M2440" t="s">
        <v>62</v>
      </c>
      <c r="N2440">
        <v>0.27529657840191002</v>
      </c>
      <c r="O2440" t="s">
        <v>11351</v>
      </c>
      <c r="P2440" t="s">
        <v>11354</v>
      </c>
      <c r="R2440" t="s">
        <v>11353</v>
      </c>
      <c r="S2440">
        <f>IF(SalesData[[#This Row],[Return Status]]="Returned",1,0)</f>
        <v>0</v>
      </c>
      <c r="U2440" s="2">
        <f>EOMONTH(SalesData[[#This Row],[Order Date]],0)</f>
        <v>45046</v>
      </c>
      <c r="V2440" s="9" t="str">
        <f>"Q"&amp;INT((MONTH(SalesData[[#This Row],[Order Date]])+2)/3)&amp;"-"&amp;YEAR(SalesData[[#This Row],[Order Date]])</f>
        <v>Q2-2023</v>
      </c>
    </row>
    <row r="2441" spans="1:22" x14ac:dyDescent="0.35">
      <c r="A2441" t="s">
        <v>2582</v>
      </c>
      <c r="B2441" s="1">
        <v>45022</v>
      </c>
      <c r="C2441" t="s">
        <v>176</v>
      </c>
      <c r="D2441" t="s">
        <v>27</v>
      </c>
      <c r="E2441">
        <v>8255483868</v>
      </c>
      <c r="F2441" t="s">
        <v>22</v>
      </c>
      <c r="G2441" t="s">
        <v>23</v>
      </c>
      <c r="H2441" t="s">
        <v>24</v>
      </c>
      <c r="I2441" t="s">
        <v>17</v>
      </c>
      <c r="J2441" t="s">
        <v>19</v>
      </c>
      <c r="K2441">
        <v>3841.07</v>
      </c>
      <c r="L2441">
        <v>619.76</v>
      </c>
      <c r="M2441" t="s">
        <v>19</v>
      </c>
      <c r="N2441">
        <v>0.16135087358470401</v>
      </c>
      <c r="O2441" t="s">
        <v>11351</v>
      </c>
      <c r="P2441" t="s">
        <v>11352</v>
      </c>
      <c r="R2441" t="s">
        <v>11353</v>
      </c>
      <c r="S2441">
        <f>IF(SalesData[[#This Row],[Return Status]]="Returned",1,0)</f>
        <v>0</v>
      </c>
      <c r="T2441">
        <v>2821.33</v>
      </c>
      <c r="U2441" s="2">
        <f>EOMONTH(SalesData[[#This Row],[Order Date]],0)</f>
        <v>45046</v>
      </c>
      <c r="V2441" s="9" t="str">
        <f>"Q"&amp;INT((MONTH(SalesData[[#This Row],[Order Date]])+2)/3)&amp;"-"&amp;YEAR(SalesData[[#This Row],[Order Date]])</f>
        <v>Q2-2023</v>
      </c>
    </row>
    <row r="2442" spans="1:22" x14ac:dyDescent="0.35">
      <c r="A2442" t="s">
        <v>2583</v>
      </c>
      <c r="B2442" s="1">
        <v>45040</v>
      </c>
      <c r="C2442" t="s">
        <v>176</v>
      </c>
      <c r="D2442" t="s">
        <v>72</v>
      </c>
      <c r="E2442">
        <v>8563666731</v>
      </c>
      <c r="F2442" t="s">
        <v>133</v>
      </c>
      <c r="G2442" t="s">
        <v>89</v>
      </c>
      <c r="H2442" t="s">
        <v>90</v>
      </c>
      <c r="I2442" t="s">
        <v>31</v>
      </c>
      <c r="J2442" t="s">
        <v>19</v>
      </c>
      <c r="K2442">
        <v>1037.2</v>
      </c>
      <c r="L2442">
        <v>192.8</v>
      </c>
      <c r="M2442" t="s">
        <v>19</v>
      </c>
      <c r="N2442">
        <v>0.185885075202468</v>
      </c>
      <c r="O2442" t="s">
        <v>11351</v>
      </c>
      <c r="P2442" t="s">
        <v>11352</v>
      </c>
      <c r="R2442" t="s">
        <v>11353</v>
      </c>
      <c r="S2442">
        <f>IF(SalesData[[#This Row],[Return Status]]="Returned",1,0)</f>
        <v>0</v>
      </c>
      <c r="T2442">
        <v>207.68</v>
      </c>
      <c r="U2442" s="2">
        <f>EOMONTH(SalesData[[#This Row],[Order Date]],0)</f>
        <v>45046</v>
      </c>
      <c r="V2442" s="9" t="str">
        <f>"Q"&amp;INT((MONTH(SalesData[[#This Row],[Order Date]])+2)/3)&amp;"-"&amp;YEAR(SalesData[[#This Row],[Order Date]])</f>
        <v>Q2-2023</v>
      </c>
    </row>
    <row r="2443" spans="1:22" x14ac:dyDescent="0.35">
      <c r="A2443" t="s">
        <v>2584</v>
      </c>
      <c r="B2443" s="1">
        <v>45022</v>
      </c>
      <c r="C2443" t="s">
        <v>139</v>
      </c>
      <c r="D2443" t="s">
        <v>27</v>
      </c>
      <c r="E2443">
        <v>9393942728</v>
      </c>
      <c r="F2443" t="s">
        <v>107</v>
      </c>
      <c r="G2443" t="s">
        <v>15</v>
      </c>
      <c r="H2443" t="s">
        <v>16</v>
      </c>
      <c r="I2443" t="s">
        <v>17</v>
      </c>
      <c r="J2443" t="s">
        <v>62</v>
      </c>
      <c r="K2443">
        <v>4423.84</v>
      </c>
      <c r="L2443">
        <v>572.21</v>
      </c>
      <c r="M2443" t="s">
        <v>62</v>
      </c>
      <c r="N2443">
        <v>0.12934690223877901</v>
      </c>
      <c r="O2443" t="s">
        <v>11351</v>
      </c>
      <c r="P2443" t="s">
        <v>11352</v>
      </c>
      <c r="R2443" t="s">
        <v>11353</v>
      </c>
      <c r="S2443">
        <f>IF(SalesData[[#This Row],[Return Status]]="Returned",1,0)</f>
        <v>0</v>
      </c>
      <c r="T2443">
        <v>2085.91</v>
      </c>
      <c r="U2443" s="2">
        <f>EOMONTH(SalesData[[#This Row],[Order Date]],0)</f>
        <v>45046</v>
      </c>
      <c r="V2443" s="9" t="str">
        <f>"Q"&amp;INT((MONTH(SalesData[[#This Row],[Order Date]])+2)/3)&amp;"-"&amp;YEAR(SalesData[[#This Row],[Order Date]])</f>
        <v>Q2-2023</v>
      </c>
    </row>
    <row r="2444" spans="1:22" x14ac:dyDescent="0.35">
      <c r="A2444" t="s">
        <v>2585</v>
      </c>
      <c r="B2444" s="1">
        <v>45017</v>
      </c>
      <c r="C2444" t="s">
        <v>176</v>
      </c>
      <c r="D2444" t="s">
        <v>72</v>
      </c>
      <c r="E2444">
        <v>7706481335</v>
      </c>
      <c r="F2444" t="s">
        <v>100</v>
      </c>
      <c r="G2444" t="s">
        <v>34</v>
      </c>
      <c r="H2444" t="s">
        <v>35</v>
      </c>
      <c r="I2444" t="s">
        <v>36</v>
      </c>
      <c r="J2444" t="s">
        <v>62</v>
      </c>
      <c r="K2444">
        <v>4327.95</v>
      </c>
      <c r="L2444">
        <v>461.67</v>
      </c>
      <c r="M2444" t="s">
        <v>62</v>
      </c>
      <c r="N2444">
        <v>0.106671749904689</v>
      </c>
      <c r="O2444" t="s">
        <v>11351</v>
      </c>
      <c r="P2444" t="s">
        <v>11352</v>
      </c>
      <c r="Q2444" t="s">
        <v>11369</v>
      </c>
      <c r="R2444" t="s">
        <v>11360</v>
      </c>
      <c r="S2444">
        <f>IF(SalesData[[#This Row],[Return Status]]="Returned",1,0)</f>
        <v>1</v>
      </c>
      <c r="U2444" s="2">
        <f>EOMONTH(SalesData[[#This Row],[Order Date]],0)</f>
        <v>45046</v>
      </c>
      <c r="V2444" s="9" t="str">
        <f>"Q"&amp;INT((MONTH(SalesData[[#This Row],[Order Date]])+2)/3)&amp;"-"&amp;YEAR(SalesData[[#This Row],[Order Date]])</f>
        <v>Q2-2023</v>
      </c>
    </row>
    <row r="2445" spans="1:22" x14ac:dyDescent="0.35">
      <c r="A2445" t="s">
        <v>2586</v>
      </c>
      <c r="B2445" s="1">
        <v>45019</v>
      </c>
      <c r="C2445" t="s">
        <v>45</v>
      </c>
      <c r="D2445" t="s">
        <v>99</v>
      </c>
      <c r="E2445">
        <v>9606263823</v>
      </c>
      <c r="F2445" t="s">
        <v>137</v>
      </c>
      <c r="G2445" t="s">
        <v>34</v>
      </c>
      <c r="H2445" t="s">
        <v>35</v>
      </c>
      <c r="I2445" t="s">
        <v>36</v>
      </c>
      <c r="J2445" t="s">
        <v>42</v>
      </c>
      <c r="K2445">
        <v>1407.48</v>
      </c>
      <c r="L2445">
        <v>342.56</v>
      </c>
      <c r="M2445" t="s">
        <v>43</v>
      </c>
      <c r="N2445">
        <v>0.243385341177139</v>
      </c>
      <c r="O2445" t="s">
        <v>11351</v>
      </c>
      <c r="P2445" t="s">
        <v>11354</v>
      </c>
      <c r="R2445" t="s">
        <v>11353</v>
      </c>
      <c r="S2445">
        <f>IF(SalesData[[#This Row],[Return Status]]="Returned",1,0)</f>
        <v>0</v>
      </c>
      <c r="U2445" s="2">
        <f>EOMONTH(SalesData[[#This Row],[Order Date]],0)</f>
        <v>45046</v>
      </c>
      <c r="V2445" s="9" t="str">
        <f>"Q"&amp;INT((MONTH(SalesData[[#This Row],[Order Date]])+2)/3)&amp;"-"&amp;YEAR(SalesData[[#This Row],[Order Date]])</f>
        <v>Q2-2023</v>
      </c>
    </row>
    <row r="2446" spans="1:22" x14ac:dyDescent="0.35">
      <c r="A2446" t="s">
        <v>2587</v>
      </c>
      <c r="B2446" s="1">
        <v>45017</v>
      </c>
      <c r="C2446" t="s">
        <v>77</v>
      </c>
      <c r="D2446" t="s">
        <v>80</v>
      </c>
      <c r="E2446">
        <v>8659279948</v>
      </c>
      <c r="F2446" t="s">
        <v>100</v>
      </c>
      <c r="G2446" t="s">
        <v>34</v>
      </c>
      <c r="H2446" t="s">
        <v>35</v>
      </c>
      <c r="I2446" t="s">
        <v>36</v>
      </c>
      <c r="J2446" t="s">
        <v>19</v>
      </c>
      <c r="K2446">
        <v>2608.0500000000002</v>
      </c>
      <c r="L2446">
        <v>774.06</v>
      </c>
      <c r="M2446" t="s">
        <v>19</v>
      </c>
      <c r="N2446">
        <v>0.29679645712313801</v>
      </c>
      <c r="O2446" t="s">
        <v>11351</v>
      </c>
      <c r="P2446" t="s">
        <v>11354</v>
      </c>
      <c r="Q2446" t="s">
        <v>11365</v>
      </c>
      <c r="R2446" t="s">
        <v>11360</v>
      </c>
      <c r="S2446">
        <f>IF(SalesData[[#This Row],[Return Status]]="Returned",1,0)</f>
        <v>1</v>
      </c>
      <c r="U2446" s="2">
        <f>EOMONTH(SalesData[[#This Row],[Order Date]],0)</f>
        <v>45046</v>
      </c>
      <c r="V2446" s="9" t="str">
        <f>"Q"&amp;INT((MONTH(SalesData[[#This Row],[Order Date]])+2)/3)&amp;"-"&amp;YEAR(SalesData[[#This Row],[Order Date]])</f>
        <v>Q2-2023</v>
      </c>
    </row>
    <row r="2447" spans="1:22" x14ac:dyDescent="0.35">
      <c r="A2447" t="s">
        <v>2588</v>
      </c>
      <c r="B2447" s="1">
        <v>45044</v>
      </c>
      <c r="C2447" t="s">
        <v>92</v>
      </c>
      <c r="D2447" t="s">
        <v>13</v>
      </c>
      <c r="E2447">
        <v>9941364477</v>
      </c>
      <c r="F2447" t="s">
        <v>22</v>
      </c>
      <c r="G2447" t="s">
        <v>23</v>
      </c>
      <c r="H2447" t="s">
        <v>24</v>
      </c>
      <c r="I2447" t="s">
        <v>17</v>
      </c>
      <c r="J2447" t="s">
        <v>43</v>
      </c>
      <c r="K2447">
        <v>235.98</v>
      </c>
      <c r="L2447">
        <v>56.36</v>
      </c>
      <c r="M2447" t="s">
        <v>43</v>
      </c>
      <c r="N2447">
        <v>0.23883379947453201</v>
      </c>
      <c r="O2447" t="s">
        <v>11361</v>
      </c>
      <c r="P2447" t="s">
        <v>11354</v>
      </c>
      <c r="R2447" t="s">
        <v>11353</v>
      </c>
      <c r="S2447">
        <f>IF(SalesData[[#This Row],[Return Status]]="Returned",1,0)</f>
        <v>0</v>
      </c>
      <c r="T2447">
        <v>2821.33</v>
      </c>
      <c r="U2447" s="2">
        <f>EOMONTH(SalesData[[#This Row],[Order Date]],0)</f>
        <v>45046</v>
      </c>
      <c r="V2447" s="9" t="str">
        <f>"Q"&amp;INT((MONTH(SalesData[[#This Row],[Order Date]])+2)/3)&amp;"-"&amp;YEAR(SalesData[[#This Row],[Order Date]])</f>
        <v>Q2-2023</v>
      </c>
    </row>
    <row r="2448" spans="1:22" x14ac:dyDescent="0.35">
      <c r="A2448" t="s">
        <v>2589</v>
      </c>
      <c r="B2448" s="1">
        <v>45017</v>
      </c>
      <c r="C2448" t="s">
        <v>57</v>
      </c>
      <c r="D2448" t="s">
        <v>80</v>
      </c>
      <c r="E2448">
        <v>1725882844</v>
      </c>
      <c r="F2448" t="s">
        <v>68</v>
      </c>
      <c r="G2448" t="s">
        <v>69</v>
      </c>
      <c r="H2448" t="s">
        <v>41</v>
      </c>
      <c r="I2448" t="s">
        <v>31</v>
      </c>
      <c r="J2448" t="s">
        <v>65</v>
      </c>
      <c r="K2448">
        <v>1337.87</v>
      </c>
      <c r="L2448">
        <v>157.88</v>
      </c>
      <c r="M2448" t="s">
        <v>65</v>
      </c>
      <c r="N2448">
        <v>0.118008476159866</v>
      </c>
      <c r="O2448" t="s">
        <v>11351</v>
      </c>
      <c r="P2448" t="s">
        <v>11352</v>
      </c>
      <c r="R2448" t="s">
        <v>11353</v>
      </c>
      <c r="S2448">
        <f>IF(SalesData[[#This Row],[Return Status]]="Returned",1,0)</f>
        <v>0</v>
      </c>
      <c r="T2448">
        <v>2081.52</v>
      </c>
      <c r="U2448" s="2">
        <f>EOMONTH(SalesData[[#This Row],[Order Date]],0)</f>
        <v>45046</v>
      </c>
      <c r="V2448" s="9" t="str">
        <f>"Q"&amp;INT((MONTH(SalesData[[#This Row],[Order Date]])+2)/3)&amp;"-"&amp;YEAR(SalesData[[#This Row],[Order Date]])</f>
        <v>Q2-2023</v>
      </c>
    </row>
    <row r="2449" spans="1:22" x14ac:dyDescent="0.35">
      <c r="A2449" t="s">
        <v>2590</v>
      </c>
      <c r="B2449" s="1">
        <v>45044</v>
      </c>
      <c r="C2449" t="s">
        <v>139</v>
      </c>
      <c r="D2449" t="s">
        <v>39</v>
      </c>
      <c r="E2449">
        <v>4475636518</v>
      </c>
      <c r="F2449" t="s">
        <v>312</v>
      </c>
      <c r="G2449" t="s">
        <v>236</v>
      </c>
      <c r="H2449" t="s">
        <v>121</v>
      </c>
      <c r="I2449" t="s">
        <v>17</v>
      </c>
      <c r="J2449" t="s">
        <v>18</v>
      </c>
      <c r="K2449">
        <v>980.37</v>
      </c>
      <c r="L2449">
        <v>149.36000000000001</v>
      </c>
      <c r="M2449" t="s">
        <v>19</v>
      </c>
      <c r="N2449">
        <v>0.152350643124535</v>
      </c>
      <c r="O2449" t="s">
        <v>11355</v>
      </c>
      <c r="P2449" t="s">
        <v>11352</v>
      </c>
      <c r="R2449" t="s">
        <v>11353</v>
      </c>
      <c r="S2449">
        <f>IF(SalesData[[#This Row],[Return Status]]="Returned",1,0)</f>
        <v>0</v>
      </c>
      <c r="U2449" s="2">
        <f>EOMONTH(SalesData[[#This Row],[Order Date]],0)</f>
        <v>45046</v>
      </c>
      <c r="V2449" s="9" t="str">
        <f>"Q"&amp;INT((MONTH(SalesData[[#This Row],[Order Date]])+2)/3)&amp;"-"&amp;YEAR(SalesData[[#This Row],[Order Date]])</f>
        <v>Q2-2023</v>
      </c>
    </row>
    <row r="2450" spans="1:22" x14ac:dyDescent="0.35">
      <c r="A2450" t="s">
        <v>2591</v>
      </c>
      <c r="B2450" s="1">
        <v>45034</v>
      </c>
      <c r="C2450" t="s">
        <v>38</v>
      </c>
      <c r="D2450" t="s">
        <v>46</v>
      </c>
      <c r="E2450">
        <v>3581397951</v>
      </c>
      <c r="F2450" t="s">
        <v>168</v>
      </c>
      <c r="G2450" t="s">
        <v>54</v>
      </c>
      <c r="H2450" t="s">
        <v>55</v>
      </c>
      <c r="I2450" t="s">
        <v>31</v>
      </c>
      <c r="J2450" t="s">
        <v>18</v>
      </c>
      <c r="K2450">
        <v>1337.88</v>
      </c>
      <c r="L2450">
        <v>172.36</v>
      </c>
      <c r="M2450" t="s">
        <v>19</v>
      </c>
      <c r="N2450">
        <v>0.128830687356116</v>
      </c>
      <c r="O2450" t="s">
        <v>11351</v>
      </c>
      <c r="P2450" t="s">
        <v>11352</v>
      </c>
      <c r="R2450" t="s">
        <v>11353</v>
      </c>
      <c r="S2450">
        <f>IF(SalesData[[#This Row],[Return Status]]="Returned",1,0)</f>
        <v>0</v>
      </c>
      <c r="U2450" s="2">
        <f>EOMONTH(SalesData[[#This Row],[Order Date]],0)</f>
        <v>45046</v>
      </c>
      <c r="V2450" s="9" t="str">
        <f>"Q"&amp;INT((MONTH(SalesData[[#This Row],[Order Date]])+2)/3)&amp;"-"&amp;YEAR(SalesData[[#This Row],[Order Date]])</f>
        <v>Q2-2023</v>
      </c>
    </row>
    <row r="2451" spans="1:22" x14ac:dyDescent="0.35">
      <c r="A2451" t="s">
        <v>2592</v>
      </c>
      <c r="B2451" s="1">
        <v>45028</v>
      </c>
      <c r="C2451" t="s">
        <v>67</v>
      </c>
      <c r="D2451" t="s">
        <v>27</v>
      </c>
      <c r="E2451">
        <v>5229297702</v>
      </c>
      <c r="F2451" t="s">
        <v>185</v>
      </c>
      <c r="G2451" t="s">
        <v>164</v>
      </c>
      <c r="H2451" t="s">
        <v>165</v>
      </c>
      <c r="I2451" t="s">
        <v>36</v>
      </c>
      <c r="J2451" t="s">
        <v>43</v>
      </c>
      <c r="K2451">
        <v>4213.42</v>
      </c>
      <c r="L2451">
        <v>281.18</v>
      </c>
      <c r="M2451" t="s">
        <v>43</v>
      </c>
      <c r="N2451">
        <v>6.6734386792676695E-2</v>
      </c>
      <c r="O2451" t="s">
        <v>11351</v>
      </c>
      <c r="P2451" t="s">
        <v>11356</v>
      </c>
      <c r="R2451" t="s">
        <v>11353</v>
      </c>
      <c r="S2451">
        <f>IF(SalesData[[#This Row],[Return Status]]="Returned",1,0)</f>
        <v>0</v>
      </c>
      <c r="U2451" s="2">
        <f>EOMONTH(SalesData[[#This Row],[Order Date]],0)</f>
        <v>45046</v>
      </c>
      <c r="V2451" s="9" t="str">
        <f>"Q"&amp;INT((MONTH(SalesData[[#This Row],[Order Date]])+2)/3)&amp;"-"&amp;YEAR(SalesData[[#This Row],[Order Date]])</f>
        <v>Q2-2023</v>
      </c>
    </row>
    <row r="2452" spans="1:22" x14ac:dyDescent="0.35">
      <c r="A2452" t="s">
        <v>2593</v>
      </c>
      <c r="B2452" s="1">
        <v>45041</v>
      </c>
      <c r="C2452" t="s">
        <v>97</v>
      </c>
      <c r="D2452" t="s">
        <v>13</v>
      </c>
      <c r="E2452">
        <v>2989673353</v>
      </c>
      <c r="F2452" t="s">
        <v>168</v>
      </c>
      <c r="G2452" t="s">
        <v>54</v>
      </c>
      <c r="H2452" t="s">
        <v>11357</v>
      </c>
      <c r="I2452" t="s">
        <v>31</v>
      </c>
      <c r="J2452" t="s">
        <v>62</v>
      </c>
      <c r="K2452">
        <v>274.77999999999997</v>
      </c>
      <c r="L2452">
        <v>54.72</v>
      </c>
      <c r="M2452" t="s">
        <v>62</v>
      </c>
      <c r="N2452">
        <v>0.19914113108668799</v>
      </c>
      <c r="O2452" t="s">
        <v>11361</v>
      </c>
      <c r="P2452" t="s">
        <v>11352</v>
      </c>
      <c r="R2452" t="s">
        <v>11353</v>
      </c>
      <c r="S2452">
        <f>IF(SalesData[[#This Row],[Return Status]]="Returned",1,0)</f>
        <v>0</v>
      </c>
      <c r="U2452" s="2">
        <f>EOMONTH(SalesData[[#This Row],[Order Date]],0)</f>
        <v>45046</v>
      </c>
      <c r="V2452" s="9" t="str">
        <f>"Q"&amp;INT((MONTH(SalesData[[#This Row],[Order Date]])+2)/3)&amp;"-"&amp;YEAR(SalesData[[#This Row],[Order Date]])</f>
        <v>Q2-2023</v>
      </c>
    </row>
    <row r="2453" spans="1:22" x14ac:dyDescent="0.35">
      <c r="A2453" t="s">
        <v>2594</v>
      </c>
      <c r="B2453" s="1">
        <v>45040</v>
      </c>
      <c r="C2453" t="s">
        <v>49</v>
      </c>
      <c r="D2453" t="s">
        <v>13</v>
      </c>
      <c r="E2453">
        <v>6621567486</v>
      </c>
      <c r="F2453" t="s">
        <v>116</v>
      </c>
      <c r="G2453" t="s">
        <v>74</v>
      </c>
      <c r="H2453" t="s">
        <v>75</v>
      </c>
      <c r="I2453" t="s">
        <v>36</v>
      </c>
      <c r="J2453" t="s">
        <v>43</v>
      </c>
      <c r="K2453">
        <v>1078.71</v>
      </c>
      <c r="L2453">
        <v>146.87</v>
      </c>
      <c r="M2453" t="s">
        <v>43</v>
      </c>
      <c r="N2453">
        <v>0.13615336837518899</v>
      </c>
      <c r="O2453" t="s">
        <v>11351</v>
      </c>
      <c r="P2453" t="s">
        <v>11352</v>
      </c>
      <c r="R2453" t="s">
        <v>11353</v>
      </c>
      <c r="S2453">
        <f>IF(SalesData[[#This Row],[Return Status]]="Returned",1,0)</f>
        <v>0</v>
      </c>
      <c r="T2453">
        <v>2420.2800000000002</v>
      </c>
      <c r="U2453" s="2">
        <f>EOMONTH(SalesData[[#This Row],[Order Date]],0)</f>
        <v>45046</v>
      </c>
      <c r="V2453" s="9" t="str">
        <f>"Q"&amp;INT((MONTH(SalesData[[#This Row],[Order Date]])+2)/3)&amp;"-"&amp;YEAR(SalesData[[#This Row],[Order Date]])</f>
        <v>Q2-2023</v>
      </c>
    </row>
    <row r="2454" spans="1:22" x14ac:dyDescent="0.35">
      <c r="A2454" t="s">
        <v>2595</v>
      </c>
      <c r="B2454" s="1">
        <v>45019</v>
      </c>
      <c r="C2454" t="s">
        <v>188</v>
      </c>
      <c r="D2454" t="s">
        <v>27</v>
      </c>
      <c r="E2454">
        <v>8405318865</v>
      </c>
      <c r="F2454" t="s">
        <v>159</v>
      </c>
      <c r="G2454" t="s">
        <v>84</v>
      </c>
      <c r="H2454" t="s">
        <v>85</v>
      </c>
      <c r="I2454" t="s">
        <v>31</v>
      </c>
      <c r="J2454" t="s">
        <v>62</v>
      </c>
      <c r="K2454">
        <v>1963.53</v>
      </c>
      <c r="L2454">
        <v>124.19</v>
      </c>
      <c r="M2454" t="s">
        <v>62</v>
      </c>
      <c r="N2454">
        <v>6.3248333358797704E-2</v>
      </c>
      <c r="O2454" t="s">
        <v>11351</v>
      </c>
      <c r="P2454" t="s">
        <v>11356</v>
      </c>
      <c r="Q2454" t="s">
        <v>11369</v>
      </c>
      <c r="R2454" t="s">
        <v>11360</v>
      </c>
      <c r="S2454">
        <f>IF(SalesData[[#This Row],[Return Status]]="Returned",1,0)</f>
        <v>1</v>
      </c>
      <c r="T2454">
        <v>847.14</v>
      </c>
      <c r="U2454" s="2">
        <f>EOMONTH(SalesData[[#This Row],[Order Date]],0)</f>
        <v>45046</v>
      </c>
      <c r="V2454" s="9" t="str">
        <f>"Q"&amp;INT((MONTH(SalesData[[#This Row],[Order Date]])+2)/3)&amp;"-"&amp;YEAR(SalesData[[#This Row],[Order Date]])</f>
        <v>Q2-2023</v>
      </c>
    </row>
    <row r="2455" spans="1:22" x14ac:dyDescent="0.35">
      <c r="A2455" t="s">
        <v>2596</v>
      </c>
      <c r="B2455" s="1">
        <v>45019</v>
      </c>
      <c r="C2455" t="s">
        <v>205</v>
      </c>
      <c r="D2455" t="s">
        <v>145</v>
      </c>
      <c r="E2455">
        <v>8703517199</v>
      </c>
      <c r="F2455" t="s">
        <v>116</v>
      </c>
      <c r="G2455" t="s">
        <v>74</v>
      </c>
      <c r="H2455" t="s">
        <v>75</v>
      </c>
      <c r="I2455" t="s">
        <v>36</v>
      </c>
      <c r="J2455" t="s">
        <v>19</v>
      </c>
      <c r="K2455">
        <v>3027.04</v>
      </c>
      <c r="L2455">
        <v>131.46</v>
      </c>
      <c r="M2455" t="s">
        <v>19</v>
      </c>
      <c r="N2455">
        <v>4.3428563877583398E-2</v>
      </c>
      <c r="O2455" t="s">
        <v>11351</v>
      </c>
      <c r="P2455" t="s">
        <v>11356</v>
      </c>
      <c r="Q2455" t="s">
        <v>11364</v>
      </c>
      <c r="R2455" t="s">
        <v>11360</v>
      </c>
      <c r="S2455">
        <f>IF(SalesData[[#This Row],[Return Status]]="Returned",1,0)</f>
        <v>1</v>
      </c>
      <c r="T2455">
        <v>2420.2800000000002</v>
      </c>
      <c r="U2455" s="2">
        <f>EOMONTH(SalesData[[#This Row],[Order Date]],0)</f>
        <v>45046</v>
      </c>
      <c r="V2455" s="9" t="str">
        <f>"Q"&amp;INT((MONTH(SalesData[[#This Row],[Order Date]])+2)/3)&amp;"-"&amp;YEAR(SalesData[[#This Row],[Order Date]])</f>
        <v>Q2-2023</v>
      </c>
    </row>
    <row r="2456" spans="1:22" x14ac:dyDescent="0.35">
      <c r="A2456" t="s">
        <v>2597</v>
      </c>
      <c r="B2456" s="1">
        <v>45019</v>
      </c>
      <c r="C2456" t="s">
        <v>113</v>
      </c>
      <c r="D2456" t="s">
        <v>99</v>
      </c>
      <c r="E2456">
        <v>4611555240</v>
      </c>
      <c r="F2456" t="s">
        <v>64</v>
      </c>
      <c r="G2456" t="s">
        <v>15</v>
      </c>
      <c r="H2456" t="s">
        <v>16</v>
      </c>
      <c r="I2456" t="s">
        <v>17</v>
      </c>
      <c r="J2456" t="s">
        <v>19</v>
      </c>
      <c r="K2456">
        <v>585.47</v>
      </c>
      <c r="L2456">
        <v>104.9</v>
      </c>
      <c r="M2456" t="s">
        <v>19</v>
      </c>
      <c r="N2456">
        <v>0.17917228893026099</v>
      </c>
      <c r="O2456" t="s">
        <v>11355</v>
      </c>
      <c r="P2456" t="s">
        <v>11352</v>
      </c>
      <c r="R2456" t="s">
        <v>11353</v>
      </c>
      <c r="S2456">
        <f>IF(SalesData[[#This Row],[Return Status]]="Returned",1,0)</f>
        <v>0</v>
      </c>
      <c r="T2456">
        <v>2085.91</v>
      </c>
      <c r="U2456" s="2">
        <f>EOMONTH(SalesData[[#This Row],[Order Date]],0)</f>
        <v>45046</v>
      </c>
      <c r="V2456" s="9" t="str">
        <f>"Q"&amp;INT((MONTH(SalesData[[#This Row],[Order Date]])+2)/3)&amp;"-"&amp;YEAR(SalesData[[#This Row],[Order Date]])</f>
        <v>Q2-2023</v>
      </c>
    </row>
    <row r="2457" spans="1:22" x14ac:dyDescent="0.35">
      <c r="A2457" t="s">
        <v>2598</v>
      </c>
      <c r="B2457" s="1">
        <v>45041</v>
      </c>
      <c r="C2457" t="s">
        <v>97</v>
      </c>
      <c r="D2457" t="s">
        <v>13</v>
      </c>
      <c r="E2457">
        <v>6951522345</v>
      </c>
      <c r="F2457" t="s">
        <v>120</v>
      </c>
      <c r="G2457" t="s">
        <v>141</v>
      </c>
      <c r="H2457" t="s">
        <v>121</v>
      </c>
      <c r="I2457" t="s">
        <v>17</v>
      </c>
      <c r="J2457" t="s">
        <v>62</v>
      </c>
      <c r="K2457">
        <v>4522.7299999999996</v>
      </c>
      <c r="L2457">
        <v>1184.75</v>
      </c>
      <c r="M2457" t="s">
        <v>62</v>
      </c>
      <c r="N2457">
        <v>0.261954615906764</v>
      </c>
      <c r="O2457" t="s">
        <v>11351</v>
      </c>
      <c r="P2457" t="s">
        <v>11354</v>
      </c>
      <c r="R2457" t="s">
        <v>11353</v>
      </c>
      <c r="S2457">
        <f>IF(SalesData[[#This Row],[Return Status]]="Returned",1,0)</f>
        <v>0</v>
      </c>
      <c r="T2457">
        <v>2793.38</v>
      </c>
      <c r="U2457" s="2">
        <f>EOMONTH(SalesData[[#This Row],[Order Date]],0)</f>
        <v>45046</v>
      </c>
      <c r="V2457" s="9" t="str">
        <f>"Q"&amp;INT((MONTH(SalesData[[#This Row],[Order Date]])+2)/3)&amp;"-"&amp;YEAR(SalesData[[#This Row],[Order Date]])</f>
        <v>Q2-2023</v>
      </c>
    </row>
    <row r="2458" spans="1:22" x14ac:dyDescent="0.35">
      <c r="A2458" t="s">
        <v>2599</v>
      </c>
      <c r="B2458" s="1">
        <v>45035</v>
      </c>
      <c r="C2458" t="s">
        <v>194</v>
      </c>
      <c r="D2458" t="s">
        <v>46</v>
      </c>
      <c r="E2458">
        <v>5064051183</v>
      </c>
      <c r="F2458" t="s">
        <v>172</v>
      </c>
      <c r="G2458" t="s">
        <v>141</v>
      </c>
      <c r="H2458" t="s">
        <v>11357</v>
      </c>
      <c r="I2458" t="s">
        <v>17</v>
      </c>
      <c r="J2458" t="s">
        <v>65</v>
      </c>
      <c r="K2458">
        <v>3631.21</v>
      </c>
      <c r="L2458">
        <v>148.84</v>
      </c>
      <c r="M2458" t="s">
        <v>65</v>
      </c>
      <c r="N2458">
        <v>4.0989091790339903E-2</v>
      </c>
      <c r="O2458" t="s">
        <v>11351</v>
      </c>
      <c r="P2458" t="s">
        <v>11356</v>
      </c>
      <c r="R2458" t="s">
        <v>11353</v>
      </c>
      <c r="S2458">
        <f>IF(SalesData[[#This Row],[Return Status]]="Returned",1,0)</f>
        <v>0</v>
      </c>
      <c r="T2458">
        <v>2793.38</v>
      </c>
      <c r="U2458" s="2">
        <f>EOMONTH(SalesData[[#This Row],[Order Date]],0)</f>
        <v>45046</v>
      </c>
      <c r="V2458" s="9" t="str">
        <f>"Q"&amp;INT((MONTH(SalesData[[#This Row],[Order Date]])+2)/3)&amp;"-"&amp;YEAR(SalesData[[#This Row],[Order Date]])</f>
        <v>Q2-2023</v>
      </c>
    </row>
    <row r="2459" spans="1:22" x14ac:dyDescent="0.35">
      <c r="A2459" t="s">
        <v>2600</v>
      </c>
      <c r="B2459" s="1">
        <v>45044</v>
      </c>
      <c r="C2459" t="s">
        <v>71</v>
      </c>
      <c r="D2459" t="s">
        <v>145</v>
      </c>
      <c r="E2459">
        <v>4615522411</v>
      </c>
      <c r="F2459" t="s">
        <v>152</v>
      </c>
      <c r="G2459" t="s">
        <v>23</v>
      </c>
      <c r="H2459" t="s">
        <v>24</v>
      </c>
      <c r="I2459" t="s">
        <v>17</v>
      </c>
      <c r="J2459" t="s">
        <v>62</v>
      </c>
      <c r="K2459">
        <v>708.88</v>
      </c>
      <c r="L2459">
        <v>161.37</v>
      </c>
      <c r="M2459" t="s">
        <v>62</v>
      </c>
      <c r="N2459">
        <v>0.22764078546439501</v>
      </c>
      <c r="O2459" t="s">
        <v>11355</v>
      </c>
      <c r="P2459" t="s">
        <v>11354</v>
      </c>
      <c r="R2459" t="s">
        <v>11353</v>
      </c>
      <c r="S2459">
        <f>IF(SalesData[[#This Row],[Return Status]]="Returned",1,0)</f>
        <v>0</v>
      </c>
      <c r="T2459">
        <v>2821.33</v>
      </c>
      <c r="U2459" s="2">
        <f>EOMONTH(SalesData[[#This Row],[Order Date]],0)</f>
        <v>45046</v>
      </c>
      <c r="V2459" s="9" t="str">
        <f>"Q"&amp;INT((MONTH(SalesData[[#This Row],[Order Date]])+2)/3)&amp;"-"&amp;YEAR(SalesData[[#This Row],[Order Date]])</f>
        <v>Q2-2023</v>
      </c>
    </row>
    <row r="2460" spans="1:22" x14ac:dyDescent="0.35">
      <c r="A2460" t="s">
        <v>2601</v>
      </c>
      <c r="B2460" s="1">
        <v>45034</v>
      </c>
      <c r="C2460" t="s">
        <v>12</v>
      </c>
      <c r="D2460" t="s">
        <v>39</v>
      </c>
      <c r="E2460">
        <v>3839688560</v>
      </c>
      <c r="F2460" t="s">
        <v>100</v>
      </c>
      <c r="G2460" t="s">
        <v>34</v>
      </c>
      <c r="H2460" t="s">
        <v>35</v>
      </c>
      <c r="I2460" t="s">
        <v>36</v>
      </c>
      <c r="J2460" t="s">
        <v>65</v>
      </c>
      <c r="K2460">
        <v>2206.6</v>
      </c>
      <c r="L2460">
        <v>638.64</v>
      </c>
      <c r="M2460" t="s">
        <v>65</v>
      </c>
      <c r="N2460">
        <v>0.28942264116740701</v>
      </c>
      <c r="O2460" t="s">
        <v>11351</v>
      </c>
      <c r="P2460" t="s">
        <v>11354</v>
      </c>
      <c r="R2460" t="s">
        <v>11353</v>
      </c>
      <c r="S2460">
        <f>IF(SalesData[[#This Row],[Return Status]]="Returned",1,0)</f>
        <v>0</v>
      </c>
      <c r="U2460" s="2">
        <f>EOMONTH(SalesData[[#This Row],[Order Date]],0)</f>
        <v>45046</v>
      </c>
      <c r="V2460" s="9" t="str">
        <f>"Q"&amp;INT((MONTH(SalesData[[#This Row],[Order Date]])+2)/3)&amp;"-"&amp;YEAR(SalesData[[#This Row],[Order Date]])</f>
        <v>Q2-2023</v>
      </c>
    </row>
    <row r="2461" spans="1:22" x14ac:dyDescent="0.35">
      <c r="A2461" t="s">
        <v>2602</v>
      </c>
      <c r="B2461" s="1">
        <v>45035</v>
      </c>
      <c r="C2461" t="s">
        <v>325</v>
      </c>
      <c r="D2461" t="s">
        <v>99</v>
      </c>
      <c r="E2461">
        <v>9449493078</v>
      </c>
      <c r="F2461" t="s">
        <v>40</v>
      </c>
      <c r="G2461" t="s">
        <v>69</v>
      </c>
      <c r="H2461" t="s">
        <v>41</v>
      </c>
      <c r="I2461" t="s">
        <v>31</v>
      </c>
      <c r="J2461" t="s">
        <v>18</v>
      </c>
      <c r="K2461">
        <v>2988.52</v>
      </c>
      <c r="L2461">
        <v>670.22</v>
      </c>
      <c r="M2461" t="s">
        <v>19</v>
      </c>
      <c r="N2461">
        <v>0.224264853506083</v>
      </c>
      <c r="O2461" t="s">
        <v>11351</v>
      </c>
      <c r="P2461" t="s">
        <v>11354</v>
      </c>
      <c r="Q2461" t="s">
        <v>11373</v>
      </c>
      <c r="R2461" t="s">
        <v>11360</v>
      </c>
      <c r="S2461">
        <f>IF(SalesData[[#This Row],[Return Status]]="Returned",1,0)</f>
        <v>1</v>
      </c>
      <c r="T2461">
        <v>2081.52</v>
      </c>
      <c r="U2461" s="2">
        <f>EOMONTH(SalesData[[#This Row],[Order Date]],0)</f>
        <v>45046</v>
      </c>
      <c r="V2461" s="9" t="str">
        <f>"Q"&amp;INT((MONTH(SalesData[[#This Row],[Order Date]])+2)/3)&amp;"-"&amp;YEAR(SalesData[[#This Row],[Order Date]])</f>
        <v>Q2-2023</v>
      </c>
    </row>
    <row r="2462" spans="1:22" x14ac:dyDescent="0.35">
      <c r="A2462" t="s">
        <v>2603</v>
      </c>
      <c r="B2462" s="1">
        <v>45019</v>
      </c>
      <c r="C2462" t="s">
        <v>26</v>
      </c>
      <c r="D2462" t="s">
        <v>72</v>
      </c>
      <c r="E2462">
        <v>6502860118</v>
      </c>
      <c r="F2462" t="s">
        <v>154</v>
      </c>
      <c r="G2462" t="s">
        <v>29</v>
      </c>
      <c r="H2462" t="s">
        <v>30</v>
      </c>
      <c r="I2462" t="s">
        <v>31</v>
      </c>
      <c r="J2462" t="s">
        <v>65</v>
      </c>
      <c r="K2462">
        <v>2563.1999999999998</v>
      </c>
      <c r="L2462">
        <v>620.23</v>
      </c>
      <c r="M2462" t="s">
        <v>65</v>
      </c>
      <c r="N2462">
        <v>0.24197487515605501</v>
      </c>
      <c r="O2462" t="s">
        <v>11351</v>
      </c>
      <c r="P2462" t="s">
        <v>11354</v>
      </c>
      <c r="R2462" t="s">
        <v>11353</v>
      </c>
      <c r="S2462">
        <f>IF(SalesData[[#This Row],[Return Status]]="Returned",1,0)</f>
        <v>0</v>
      </c>
      <c r="T2462">
        <v>2788.38</v>
      </c>
      <c r="U2462" s="2">
        <f>EOMONTH(SalesData[[#This Row],[Order Date]],0)</f>
        <v>45046</v>
      </c>
      <c r="V2462" s="9" t="str">
        <f>"Q"&amp;INT((MONTH(SalesData[[#This Row],[Order Date]])+2)/3)&amp;"-"&amp;YEAR(SalesData[[#This Row],[Order Date]])</f>
        <v>Q2-2023</v>
      </c>
    </row>
    <row r="2463" spans="1:22" x14ac:dyDescent="0.35">
      <c r="A2463" t="s">
        <v>2604</v>
      </c>
      <c r="B2463" s="1">
        <v>45021</v>
      </c>
      <c r="C2463" t="s">
        <v>77</v>
      </c>
      <c r="D2463" t="s">
        <v>13</v>
      </c>
      <c r="E2463">
        <v>470844445</v>
      </c>
      <c r="F2463" t="s">
        <v>222</v>
      </c>
      <c r="G2463" t="s">
        <v>164</v>
      </c>
      <c r="H2463" t="s">
        <v>165</v>
      </c>
      <c r="I2463" t="s">
        <v>36</v>
      </c>
      <c r="J2463" t="s">
        <v>19</v>
      </c>
      <c r="K2463">
        <v>2822.96</v>
      </c>
      <c r="L2463">
        <v>683.42</v>
      </c>
      <c r="M2463" t="s">
        <v>19</v>
      </c>
      <c r="N2463">
        <v>0.24209340550344299</v>
      </c>
      <c r="O2463" t="s">
        <v>11351</v>
      </c>
      <c r="P2463" t="s">
        <v>11354</v>
      </c>
      <c r="R2463" t="s">
        <v>11353</v>
      </c>
      <c r="S2463">
        <f>IF(SalesData[[#This Row],[Return Status]]="Returned",1,0)</f>
        <v>0</v>
      </c>
      <c r="U2463" s="2">
        <f>EOMONTH(SalesData[[#This Row],[Order Date]],0)</f>
        <v>45046</v>
      </c>
      <c r="V2463" s="9" t="str">
        <f>"Q"&amp;INT((MONTH(SalesData[[#This Row],[Order Date]])+2)/3)&amp;"-"&amp;YEAR(SalesData[[#This Row],[Order Date]])</f>
        <v>Q2-2023</v>
      </c>
    </row>
    <row r="2464" spans="1:22" x14ac:dyDescent="0.35">
      <c r="A2464" t="s">
        <v>2605</v>
      </c>
      <c r="B2464" s="1">
        <v>45017</v>
      </c>
      <c r="C2464" t="s">
        <v>106</v>
      </c>
      <c r="D2464" t="s">
        <v>145</v>
      </c>
      <c r="E2464">
        <v>6582165514</v>
      </c>
      <c r="F2464" t="s">
        <v>53</v>
      </c>
      <c r="G2464" t="s">
        <v>505</v>
      </c>
      <c r="H2464" t="s">
        <v>55</v>
      </c>
      <c r="I2464" t="s">
        <v>31</v>
      </c>
      <c r="J2464" t="s">
        <v>42</v>
      </c>
      <c r="K2464">
        <v>54.26</v>
      </c>
      <c r="L2464">
        <v>16.28</v>
      </c>
      <c r="M2464" t="s">
        <v>43</v>
      </c>
      <c r="N2464">
        <v>0.30003685956505699</v>
      </c>
      <c r="O2464" t="s">
        <v>11361</v>
      </c>
      <c r="P2464" t="s">
        <v>11354</v>
      </c>
      <c r="R2464" t="s">
        <v>11353</v>
      </c>
      <c r="S2464">
        <f>IF(SalesData[[#This Row],[Return Status]]="Returned",1,0)</f>
        <v>0</v>
      </c>
      <c r="T2464">
        <v>130.44</v>
      </c>
      <c r="U2464" s="2">
        <f>EOMONTH(SalesData[[#This Row],[Order Date]],0)</f>
        <v>45046</v>
      </c>
      <c r="V2464" s="9" t="str">
        <f>"Q"&amp;INT((MONTH(SalesData[[#This Row],[Order Date]])+2)/3)&amp;"-"&amp;YEAR(SalesData[[#This Row],[Order Date]])</f>
        <v>Q2-2023</v>
      </c>
    </row>
    <row r="2465" spans="1:22" x14ac:dyDescent="0.35">
      <c r="A2465" t="s">
        <v>2606</v>
      </c>
      <c r="B2465" s="1">
        <v>45039</v>
      </c>
      <c r="C2465" t="s">
        <v>188</v>
      </c>
      <c r="D2465" t="s">
        <v>99</v>
      </c>
      <c r="E2465">
        <v>7722285569</v>
      </c>
      <c r="F2465" t="s">
        <v>47</v>
      </c>
      <c r="G2465" t="s">
        <v>23</v>
      </c>
      <c r="H2465" t="s">
        <v>24</v>
      </c>
      <c r="I2465" t="s">
        <v>17</v>
      </c>
      <c r="J2465" t="s">
        <v>43</v>
      </c>
      <c r="K2465">
        <v>1787.97</v>
      </c>
      <c r="L2465">
        <v>312.54000000000002</v>
      </c>
      <c r="M2465" t="s">
        <v>43</v>
      </c>
      <c r="N2465">
        <v>0.17480159063071499</v>
      </c>
      <c r="O2465" t="s">
        <v>11351</v>
      </c>
      <c r="P2465" t="s">
        <v>11352</v>
      </c>
      <c r="R2465" t="s">
        <v>11353</v>
      </c>
      <c r="S2465">
        <f>IF(SalesData[[#This Row],[Return Status]]="Returned",1,0)</f>
        <v>0</v>
      </c>
      <c r="T2465">
        <v>2821.33</v>
      </c>
      <c r="U2465" s="2">
        <f>EOMONTH(SalesData[[#This Row],[Order Date]],0)</f>
        <v>45046</v>
      </c>
      <c r="V2465" s="9" t="str">
        <f>"Q"&amp;INT((MONTH(SalesData[[#This Row],[Order Date]])+2)/3)&amp;"-"&amp;YEAR(SalesData[[#This Row],[Order Date]])</f>
        <v>Q2-2023</v>
      </c>
    </row>
    <row r="2466" spans="1:22" x14ac:dyDescent="0.35">
      <c r="A2466" t="s">
        <v>2607</v>
      </c>
      <c r="B2466" s="1">
        <v>45040</v>
      </c>
      <c r="C2466" t="s">
        <v>132</v>
      </c>
      <c r="D2466" t="s">
        <v>13</v>
      </c>
      <c r="E2466">
        <v>9903777311</v>
      </c>
      <c r="F2466" t="s">
        <v>163</v>
      </c>
      <c r="G2466" t="s">
        <v>164</v>
      </c>
      <c r="H2466" t="s">
        <v>165</v>
      </c>
      <c r="I2466" t="s">
        <v>36</v>
      </c>
      <c r="J2466" t="s">
        <v>62</v>
      </c>
      <c r="K2466">
        <v>4919.1000000000004</v>
      </c>
      <c r="L2466">
        <v>570.46</v>
      </c>
      <c r="M2466" t="s">
        <v>62</v>
      </c>
      <c r="N2466">
        <v>0.115968368197434</v>
      </c>
      <c r="O2466" t="s">
        <v>11351</v>
      </c>
      <c r="P2466" t="s">
        <v>11352</v>
      </c>
      <c r="Q2466" t="s">
        <v>11365</v>
      </c>
      <c r="R2466" t="s">
        <v>11360</v>
      </c>
      <c r="S2466">
        <f>IF(SalesData[[#This Row],[Return Status]]="Returned",1,0)</f>
        <v>1</v>
      </c>
      <c r="U2466" s="2">
        <f>EOMONTH(SalesData[[#This Row],[Order Date]],0)</f>
        <v>45046</v>
      </c>
      <c r="V2466" s="9" t="str">
        <f>"Q"&amp;INT((MONTH(SalesData[[#This Row],[Order Date]])+2)/3)&amp;"-"&amp;YEAR(SalesData[[#This Row],[Order Date]])</f>
        <v>Q2-2023</v>
      </c>
    </row>
    <row r="2467" spans="1:22" x14ac:dyDescent="0.35">
      <c r="A2467" t="s">
        <v>2608</v>
      </c>
      <c r="B2467" s="1">
        <v>45043</v>
      </c>
      <c r="C2467" t="s">
        <v>87</v>
      </c>
      <c r="D2467" t="s">
        <v>72</v>
      </c>
      <c r="E2467">
        <v>74672397</v>
      </c>
      <c r="F2467" t="s">
        <v>152</v>
      </c>
      <c r="G2467" t="s">
        <v>23</v>
      </c>
      <c r="H2467" t="s">
        <v>24</v>
      </c>
      <c r="I2467" t="s">
        <v>17</v>
      </c>
      <c r="J2467" t="s">
        <v>42</v>
      </c>
      <c r="K2467">
        <v>3787.64</v>
      </c>
      <c r="L2467">
        <v>879.05</v>
      </c>
      <c r="M2467" t="s">
        <v>43</v>
      </c>
      <c r="N2467">
        <v>0.23208383056467899</v>
      </c>
      <c r="O2467" t="s">
        <v>11351</v>
      </c>
      <c r="P2467" t="s">
        <v>11354</v>
      </c>
      <c r="R2467" t="s">
        <v>11353</v>
      </c>
      <c r="S2467">
        <f>IF(SalesData[[#This Row],[Return Status]]="Returned",1,0)</f>
        <v>0</v>
      </c>
      <c r="T2467">
        <v>2821.33</v>
      </c>
      <c r="U2467" s="2">
        <f>EOMONTH(SalesData[[#This Row],[Order Date]],0)</f>
        <v>45046</v>
      </c>
      <c r="V2467" s="9" t="str">
        <f>"Q"&amp;INT((MONTH(SalesData[[#This Row],[Order Date]])+2)/3)&amp;"-"&amp;YEAR(SalesData[[#This Row],[Order Date]])</f>
        <v>Q2-2023</v>
      </c>
    </row>
    <row r="2468" spans="1:22" x14ac:dyDescent="0.35">
      <c r="A2468" t="s">
        <v>2609</v>
      </c>
      <c r="B2468" s="1">
        <v>45018</v>
      </c>
      <c r="C2468" t="s">
        <v>77</v>
      </c>
      <c r="D2468" t="s">
        <v>39</v>
      </c>
      <c r="E2468">
        <v>425377696</v>
      </c>
      <c r="F2468" t="s">
        <v>159</v>
      </c>
      <c r="G2468" t="s">
        <v>84</v>
      </c>
      <c r="H2468" t="s">
        <v>85</v>
      </c>
      <c r="I2468" t="s">
        <v>31</v>
      </c>
      <c r="J2468" t="s">
        <v>18</v>
      </c>
      <c r="K2468">
        <v>1922.83</v>
      </c>
      <c r="L2468">
        <v>524.69000000000005</v>
      </c>
      <c r="M2468" t="s">
        <v>19</v>
      </c>
      <c r="N2468">
        <v>0.27287383700067103</v>
      </c>
      <c r="O2468" t="s">
        <v>11351</v>
      </c>
      <c r="P2468" t="s">
        <v>11354</v>
      </c>
      <c r="R2468" t="s">
        <v>11353</v>
      </c>
      <c r="S2468">
        <f>IF(SalesData[[#This Row],[Return Status]]="Returned",1,0)</f>
        <v>0</v>
      </c>
      <c r="T2468">
        <v>847.14</v>
      </c>
      <c r="U2468" s="2">
        <f>EOMONTH(SalesData[[#This Row],[Order Date]],0)</f>
        <v>45046</v>
      </c>
      <c r="V2468" s="9" t="str">
        <f>"Q"&amp;INT((MONTH(SalesData[[#This Row],[Order Date]])+2)/3)&amp;"-"&amp;YEAR(SalesData[[#This Row],[Order Date]])</f>
        <v>Q2-2023</v>
      </c>
    </row>
    <row r="2469" spans="1:22" x14ac:dyDescent="0.35">
      <c r="A2469" t="s">
        <v>2610</v>
      </c>
      <c r="B2469" s="1">
        <v>45043</v>
      </c>
      <c r="C2469" t="s">
        <v>113</v>
      </c>
      <c r="D2469" t="s">
        <v>145</v>
      </c>
      <c r="E2469">
        <v>3805712166</v>
      </c>
      <c r="F2469" t="s">
        <v>168</v>
      </c>
      <c r="G2469" t="s">
        <v>54</v>
      </c>
      <c r="H2469" t="s">
        <v>55</v>
      </c>
      <c r="I2469" t="s">
        <v>31</v>
      </c>
      <c r="J2469" t="s">
        <v>19</v>
      </c>
      <c r="K2469">
        <v>2398.36</v>
      </c>
      <c r="L2469">
        <v>243.63</v>
      </c>
      <c r="M2469" t="s">
        <v>19</v>
      </c>
      <c r="N2469">
        <v>0.101581914308111</v>
      </c>
      <c r="O2469" t="s">
        <v>11351</v>
      </c>
      <c r="P2469" t="s">
        <v>11352</v>
      </c>
      <c r="R2469" t="s">
        <v>11353</v>
      </c>
      <c r="S2469">
        <f>IF(SalesData[[#This Row],[Return Status]]="Returned",1,0)</f>
        <v>0</v>
      </c>
      <c r="U2469" s="2">
        <f>EOMONTH(SalesData[[#This Row],[Order Date]],0)</f>
        <v>45046</v>
      </c>
      <c r="V2469" s="9" t="str">
        <f>"Q"&amp;INT((MONTH(SalesData[[#This Row],[Order Date]])+2)/3)&amp;"-"&amp;YEAR(SalesData[[#This Row],[Order Date]])</f>
        <v>Q2-2023</v>
      </c>
    </row>
    <row r="2470" spans="1:22" x14ac:dyDescent="0.35">
      <c r="A2470" t="s">
        <v>2611</v>
      </c>
      <c r="B2470" s="1">
        <v>45029</v>
      </c>
      <c r="C2470" t="s">
        <v>188</v>
      </c>
      <c r="D2470" t="s">
        <v>80</v>
      </c>
      <c r="E2470">
        <v>688958993</v>
      </c>
      <c r="F2470" t="s">
        <v>33</v>
      </c>
      <c r="G2470" t="s">
        <v>11382</v>
      </c>
      <c r="H2470" t="s">
        <v>35</v>
      </c>
      <c r="I2470" t="s">
        <v>36</v>
      </c>
      <c r="J2470" t="s">
        <v>19</v>
      </c>
      <c r="K2470">
        <v>959.31</v>
      </c>
      <c r="L2470">
        <v>36.950000000000003</v>
      </c>
      <c r="M2470" t="s">
        <v>19</v>
      </c>
      <c r="N2470">
        <v>3.8517267619434803E-2</v>
      </c>
      <c r="O2470" t="s">
        <v>11355</v>
      </c>
      <c r="P2470" t="s">
        <v>11356</v>
      </c>
      <c r="R2470" t="s">
        <v>11353</v>
      </c>
      <c r="S2470">
        <f>IF(SalesData[[#This Row],[Return Status]]="Returned",1,0)</f>
        <v>0</v>
      </c>
      <c r="U2470" s="2">
        <f>EOMONTH(SalesData[[#This Row],[Order Date]],0)</f>
        <v>45046</v>
      </c>
      <c r="V2470" s="9" t="str">
        <f>"Q"&amp;INT((MONTH(SalesData[[#This Row],[Order Date]])+2)/3)&amp;"-"&amp;YEAR(SalesData[[#This Row],[Order Date]])</f>
        <v>Q2-2023</v>
      </c>
    </row>
    <row r="2471" spans="1:22" x14ac:dyDescent="0.35">
      <c r="A2471" t="s">
        <v>2612</v>
      </c>
      <c r="B2471" s="1">
        <v>45040</v>
      </c>
      <c r="C2471" t="s">
        <v>71</v>
      </c>
      <c r="D2471" t="s">
        <v>27</v>
      </c>
      <c r="E2471">
        <v>6450446240</v>
      </c>
      <c r="F2471" t="s">
        <v>103</v>
      </c>
      <c r="G2471" t="s">
        <v>23</v>
      </c>
      <c r="H2471" t="s">
        <v>24</v>
      </c>
      <c r="I2471" t="s">
        <v>17</v>
      </c>
      <c r="J2471" t="s">
        <v>19</v>
      </c>
      <c r="K2471">
        <v>3629.37</v>
      </c>
      <c r="L2471">
        <v>810.71</v>
      </c>
      <c r="M2471" t="s">
        <v>19</v>
      </c>
      <c r="N2471">
        <v>0.22337485569120799</v>
      </c>
      <c r="O2471" t="s">
        <v>11351</v>
      </c>
      <c r="P2471" t="s">
        <v>11354</v>
      </c>
      <c r="R2471" t="s">
        <v>11353</v>
      </c>
      <c r="S2471">
        <f>IF(SalesData[[#This Row],[Return Status]]="Returned",1,0)</f>
        <v>0</v>
      </c>
      <c r="T2471">
        <v>2821.33</v>
      </c>
      <c r="U2471" s="2">
        <f>EOMONTH(SalesData[[#This Row],[Order Date]],0)</f>
        <v>45046</v>
      </c>
      <c r="V2471" s="9" t="str">
        <f>"Q"&amp;INT((MONTH(SalesData[[#This Row],[Order Date]])+2)/3)&amp;"-"&amp;YEAR(SalesData[[#This Row],[Order Date]])</f>
        <v>Q2-2023</v>
      </c>
    </row>
    <row r="2472" spans="1:22" x14ac:dyDescent="0.35">
      <c r="A2472" t="s">
        <v>2613</v>
      </c>
      <c r="B2472" s="1">
        <v>45021</v>
      </c>
      <c r="C2472" t="s">
        <v>194</v>
      </c>
      <c r="D2472" t="s">
        <v>46</v>
      </c>
      <c r="E2472">
        <v>4742120660</v>
      </c>
      <c r="F2472" t="s">
        <v>88</v>
      </c>
      <c r="G2472" t="s">
        <v>89</v>
      </c>
      <c r="H2472" t="s">
        <v>90</v>
      </c>
      <c r="I2472" t="s">
        <v>31</v>
      </c>
      <c r="J2472" t="s">
        <v>42</v>
      </c>
      <c r="K2472">
        <v>2975.59</v>
      </c>
      <c r="L2472">
        <v>94.44</v>
      </c>
      <c r="M2472" t="s">
        <v>43</v>
      </c>
      <c r="N2472">
        <v>3.1738243508010203E-2</v>
      </c>
      <c r="O2472" t="s">
        <v>11351</v>
      </c>
      <c r="P2472" t="s">
        <v>11356</v>
      </c>
      <c r="R2472" t="s">
        <v>11353</v>
      </c>
      <c r="S2472">
        <f>IF(SalesData[[#This Row],[Return Status]]="Returned",1,0)</f>
        <v>0</v>
      </c>
      <c r="T2472">
        <v>207.68</v>
      </c>
      <c r="U2472" s="2">
        <f>EOMONTH(SalesData[[#This Row],[Order Date]],0)</f>
        <v>45046</v>
      </c>
      <c r="V2472" s="9" t="str">
        <f>"Q"&amp;INT((MONTH(SalesData[[#This Row],[Order Date]])+2)/3)&amp;"-"&amp;YEAR(SalesData[[#This Row],[Order Date]])</f>
        <v>Q2-2023</v>
      </c>
    </row>
    <row r="2473" spans="1:22" x14ac:dyDescent="0.35">
      <c r="A2473" t="s">
        <v>2614</v>
      </c>
      <c r="B2473" s="1">
        <v>45045</v>
      </c>
      <c r="C2473" t="s">
        <v>94</v>
      </c>
      <c r="D2473" t="s">
        <v>46</v>
      </c>
      <c r="E2473">
        <v>7242075308</v>
      </c>
      <c r="F2473" t="s">
        <v>170</v>
      </c>
      <c r="G2473" t="s">
        <v>69</v>
      </c>
      <c r="H2473" t="s">
        <v>41</v>
      </c>
      <c r="I2473" t="s">
        <v>31</v>
      </c>
      <c r="J2473" t="s">
        <v>65</v>
      </c>
      <c r="K2473">
        <v>3878.78</v>
      </c>
      <c r="L2473">
        <v>1077.1600000000001</v>
      </c>
      <c r="M2473" t="s">
        <v>65</v>
      </c>
      <c r="N2473">
        <v>0.27770587659006202</v>
      </c>
      <c r="O2473" t="s">
        <v>11351</v>
      </c>
      <c r="P2473" t="s">
        <v>11354</v>
      </c>
      <c r="Q2473" t="s">
        <v>11369</v>
      </c>
      <c r="R2473" t="s">
        <v>11360</v>
      </c>
      <c r="S2473">
        <f>IF(SalesData[[#This Row],[Return Status]]="Returned",1,0)</f>
        <v>1</v>
      </c>
      <c r="T2473">
        <v>2081.52</v>
      </c>
      <c r="U2473" s="2">
        <f>EOMONTH(SalesData[[#This Row],[Order Date]],0)</f>
        <v>45046</v>
      </c>
      <c r="V2473" s="9" t="str">
        <f>"Q"&amp;INT((MONTH(SalesData[[#This Row],[Order Date]])+2)/3)&amp;"-"&amp;YEAR(SalesData[[#This Row],[Order Date]])</f>
        <v>Q2-2023</v>
      </c>
    </row>
    <row r="2474" spans="1:22" x14ac:dyDescent="0.35">
      <c r="A2474" t="s">
        <v>2615</v>
      </c>
      <c r="B2474" s="1">
        <v>45032</v>
      </c>
      <c r="C2474" t="s">
        <v>92</v>
      </c>
      <c r="D2474" t="s">
        <v>27</v>
      </c>
      <c r="E2474">
        <v>85854914</v>
      </c>
      <c r="F2474" t="s">
        <v>357</v>
      </c>
      <c r="G2474" t="s">
        <v>11381</v>
      </c>
      <c r="H2474" t="s">
        <v>165</v>
      </c>
      <c r="I2474" t="s">
        <v>36</v>
      </c>
      <c r="J2474" t="s">
        <v>62</v>
      </c>
      <c r="K2474">
        <v>4796.4799999999996</v>
      </c>
      <c r="L2474">
        <v>329.06</v>
      </c>
      <c r="M2474" t="s">
        <v>62</v>
      </c>
      <c r="N2474">
        <v>6.8604476616185198E-2</v>
      </c>
      <c r="O2474" t="s">
        <v>11351</v>
      </c>
      <c r="P2474" t="s">
        <v>11356</v>
      </c>
      <c r="R2474" t="s">
        <v>11353</v>
      </c>
      <c r="S2474">
        <f>IF(SalesData[[#This Row],[Return Status]]="Returned",1,0)</f>
        <v>0</v>
      </c>
      <c r="U2474" s="2">
        <f>EOMONTH(SalesData[[#This Row],[Order Date]],0)</f>
        <v>45046</v>
      </c>
      <c r="V2474" s="9" t="str">
        <f>"Q"&amp;INT((MONTH(SalesData[[#This Row],[Order Date]])+2)/3)&amp;"-"&amp;YEAR(SalesData[[#This Row],[Order Date]])</f>
        <v>Q2-2023</v>
      </c>
    </row>
    <row r="2475" spans="1:22" x14ac:dyDescent="0.35">
      <c r="A2475" t="s">
        <v>2616</v>
      </c>
      <c r="B2475" s="1">
        <v>45023</v>
      </c>
      <c r="C2475" t="s">
        <v>139</v>
      </c>
      <c r="D2475" t="s">
        <v>46</v>
      </c>
      <c r="E2475">
        <v>9683720164</v>
      </c>
      <c r="F2475" t="s">
        <v>238</v>
      </c>
      <c r="G2475" t="s">
        <v>74</v>
      </c>
      <c r="H2475" t="s">
        <v>75</v>
      </c>
      <c r="I2475" t="s">
        <v>36</v>
      </c>
      <c r="J2475" t="s">
        <v>62</v>
      </c>
      <c r="K2475">
        <v>3336.22</v>
      </c>
      <c r="L2475">
        <v>599.05999999999995</v>
      </c>
      <c r="M2475" t="s">
        <v>62</v>
      </c>
      <c r="N2475">
        <v>0.179562498875973</v>
      </c>
      <c r="O2475" t="s">
        <v>11351</v>
      </c>
      <c r="P2475" t="s">
        <v>11352</v>
      </c>
      <c r="Q2475" t="s">
        <v>11365</v>
      </c>
      <c r="R2475" t="s">
        <v>11360</v>
      </c>
      <c r="S2475">
        <f>IF(SalesData[[#This Row],[Return Status]]="Returned",1,0)</f>
        <v>1</v>
      </c>
      <c r="T2475">
        <v>2420.2800000000002</v>
      </c>
      <c r="U2475" s="2">
        <f>EOMONTH(SalesData[[#This Row],[Order Date]],0)</f>
        <v>45046</v>
      </c>
      <c r="V2475" s="9" t="str">
        <f>"Q"&amp;INT((MONTH(SalesData[[#This Row],[Order Date]])+2)/3)&amp;"-"&amp;YEAR(SalesData[[#This Row],[Order Date]])</f>
        <v>Q2-2023</v>
      </c>
    </row>
    <row r="2476" spans="1:22" x14ac:dyDescent="0.35">
      <c r="A2476" t="s">
        <v>2617</v>
      </c>
      <c r="B2476" s="1">
        <v>45027</v>
      </c>
      <c r="C2476" t="s">
        <v>45</v>
      </c>
      <c r="D2476" t="s">
        <v>72</v>
      </c>
      <c r="E2476">
        <v>3625691539</v>
      </c>
      <c r="F2476" t="s">
        <v>120</v>
      </c>
      <c r="G2476" t="s">
        <v>141</v>
      </c>
      <c r="H2476" t="s">
        <v>121</v>
      </c>
      <c r="I2476" t="s">
        <v>17</v>
      </c>
      <c r="J2476" t="s">
        <v>19</v>
      </c>
      <c r="K2476">
        <v>4679.41</v>
      </c>
      <c r="L2476">
        <v>771.64</v>
      </c>
      <c r="M2476" t="s">
        <v>19</v>
      </c>
      <c r="N2476">
        <v>0.164901130698101</v>
      </c>
      <c r="O2476" t="s">
        <v>11351</v>
      </c>
      <c r="P2476" t="s">
        <v>11352</v>
      </c>
      <c r="Q2476" t="s">
        <v>11376</v>
      </c>
      <c r="R2476" t="s">
        <v>11360</v>
      </c>
      <c r="S2476">
        <f>IF(SalesData[[#This Row],[Return Status]]="Returned",1,0)</f>
        <v>1</v>
      </c>
      <c r="T2476">
        <v>2793.38</v>
      </c>
      <c r="U2476" s="2">
        <f>EOMONTH(SalesData[[#This Row],[Order Date]],0)</f>
        <v>45046</v>
      </c>
      <c r="V2476" s="9" t="str">
        <f>"Q"&amp;INT((MONTH(SalesData[[#This Row],[Order Date]])+2)/3)&amp;"-"&amp;YEAR(SalesData[[#This Row],[Order Date]])</f>
        <v>Q2-2023</v>
      </c>
    </row>
    <row r="2477" spans="1:22" x14ac:dyDescent="0.35">
      <c r="A2477" t="s">
        <v>2618</v>
      </c>
      <c r="B2477" s="1">
        <v>45017</v>
      </c>
      <c r="C2477" t="s">
        <v>162</v>
      </c>
      <c r="D2477" t="s">
        <v>13</v>
      </c>
      <c r="E2477">
        <v>619581618</v>
      </c>
      <c r="F2477" t="s">
        <v>88</v>
      </c>
      <c r="G2477" t="s">
        <v>89</v>
      </c>
      <c r="H2477" t="s">
        <v>90</v>
      </c>
      <c r="I2477" t="s">
        <v>31</v>
      </c>
      <c r="J2477" t="s">
        <v>19</v>
      </c>
      <c r="K2477">
        <v>1634.66</v>
      </c>
      <c r="L2477">
        <v>489.27</v>
      </c>
      <c r="M2477" t="s">
        <v>19</v>
      </c>
      <c r="N2477">
        <v>0.29930994824611801</v>
      </c>
      <c r="O2477" t="s">
        <v>11351</v>
      </c>
      <c r="P2477" t="s">
        <v>11354</v>
      </c>
      <c r="R2477" t="s">
        <v>11353</v>
      </c>
      <c r="S2477">
        <f>IF(SalesData[[#This Row],[Return Status]]="Returned",1,0)</f>
        <v>0</v>
      </c>
      <c r="T2477">
        <v>207.68</v>
      </c>
      <c r="U2477" s="2">
        <f>EOMONTH(SalesData[[#This Row],[Order Date]],0)</f>
        <v>45046</v>
      </c>
      <c r="V2477" s="9" t="str">
        <f>"Q"&amp;INT((MONTH(SalesData[[#This Row],[Order Date]])+2)/3)&amp;"-"&amp;YEAR(SalesData[[#This Row],[Order Date]])</f>
        <v>Q2-2023</v>
      </c>
    </row>
    <row r="2478" spans="1:22" x14ac:dyDescent="0.35">
      <c r="A2478" t="s">
        <v>2619</v>
      </c>
      <c r="B2478" s="1">
        <v>45034</v>
      </c>
      <c r="C2478" t="s">
        <v>77</v>
      </c>
      <c r="D2478" t="s">
        <v>27</v>
      </c>
      <c r="E2478">
        <v>374361251</v>
      </c>
      <c r="F2478" t="s">
        <v>53</v>
      </c>
      <c r="G2478" t="s">
        <v>54</v>
      </c>
      <c r="H2478" t="s">
        <v>55</v>
      </c>
      <c r="I2478" t="s">
        <v>31</v>
      </c>
      <c r="J2478" t="s">
        <v>18</v>
      </c>
      <c r="K2478">
        <v>4821.4399999999996</v>
      </c>
      <c r="L2478">
        <v>1342.34</v>
      </c>
      <c r="M2478" t="s">
        <v>19</v>
      </c>
      <c r="N2478">
        <v>0.27841059932302398</v>
      </c>
      <c r="O2478" t="s">
        <v>11351</v>
      </c>
      <c r="P2478" t="s">
        <v>11354</v>
      </c>
      <c r="R2478" t="s">
        <v>11353</v>
      </c>
      <c r="S2478">
        <f>IF(SalesData[[#This Row],[Return Status]]="Returned",1,0)</f>
        <v>0</v>
      </c>
      <c r="U2478" s="2">
        <f>EOMONTH(SalesData[[#This Row],[Order Date]],0)</f>
        <v>45046</v>
      </c>
      <c r="V2478" s="9" t="str">
        <f>"Q"&amp;INT((MONTH(SalesData[[#This Row],[Order Date]])+2)/3)&amp;"-"&amp;YEAR(SalesData[[#This Row],[Order Date]])</f>
        <v>Q2-2023</v>
      </c>
    </row>
    <row r="2479" spans="1:22" x14ac:dyDescent="0.35">
      <c r="A2479" t="s">
        <v>2620</v>
      </c>
      <c r="B2479" s="1">
        <v>45032</v>
      </c>
      <c r="C2479" t="s">
        <v>71</v>
      </c>
      <c r="D2479" t="s">
        <v>99</v>
      </c>
      <c r="E2479">
        <v>3873006032</v>
      </c>
      <c r="F2479" t="s">
        <v>137</v>
      </c>
      <c r="G2479" t="s">
        <v>34</v>
      </c>
      <c r="H2479" t="s">
        <v>35</v>
      </c>
      <c r="I2479" t="s">
        <v>36</v>
      </c>
      <c r="J2479" t="s">
        <v>43</v>
      </c>
      <c r="K2479">
        <v>1151.3699999999999</v>
      </c>
      <c r="L2479">
        <v>265.39999999999998</v>
      </c>
      <c r="M2479" t="s">
        <v>43</v>
      </c>
      <c r="N2479">
        <v>0.230508003508863</v>
      </c>
      <c r="O2479" t="s">
        <v>11351</v>
      </c>
      <c r="P2479" t="s">
        <v>11354</v>
      </c>
      <c r="R2479" t="s">
        <v>11353</v>
      </c>
      <c r="S2479">
        <f>IF(SalesData[[#This Row],[Return Status]]="Returned",1,0)</f>
        <v>0</v>
      </c>
      <c r="U2479" s="2">
        <f>EOMONTH(SalesData[[#This Row],[Order Date]],0)</f>
        <v>45046</v>
      </c>
      <c r="V2479" s="9" t="str">
        <f>"Q"&amp;INT((MONTH(SalesData[[#This Row],[Order Date]])+2)/3)&amp;"-"&amp;YEAR(SalesData[[#This Row],[Order Date]])</f>
        <v>Q2-2023</v>
      </c>
    </row>
    <row r="2480" spans="1:22" x14ac:dyDescent="0.35">
      <c r="A2480" t="s">
        <v>2621</v>
      </c>
      <c r="B2480" s="1">
        <v>45031</v>
      </c>
      <c r="C2480" t="s">
        <v>87</v>
      </c>
      <c r="D2480" t="s">
        <v>27</v>
      </c>
      <c r="E2480">
        <v>2072594037</v>
      </c>
      <c r="F2480" t="s">
        <v>33</v>
      </c>
      <c r="G2480" t="s">
        <v>34</v>
      </c>
      <c r="H2480" t="s">
        <v>35</v>
      </c>
      <c r="I2480" t="s">
        <v>36</v>
      </c>
      <c r="J2480" t="s">
        <v>19</v>
      </c>
      <c r="K2480">
        <v>4705.41</v>
      </c>
      <c r="L2480">
        <v>1328.54</v>
      </c>
      <c r="M2480" t="s">
        <v>19</v>
      </c>
      <c r="N2480">
        <v>0.282343090187678</v>
      </c>
      <c r="O2480" t="s">
        <v>11351</v>
      </c>
      <c r="P2480" t="s">
        <v>11354</v>
      </c>
      <c r="R2480" t="s">
        <v>11353</v>
      </c>
      <c r="S2480">
        <f>IF(SalesData[[#This Row],[Return Status]]="Returned",1,0)</f>
        <v>0</v>
      </c>
      <c r="U2480" s="2">
        <f>EOMONTH(SalesData[[#This Row],[Order Date]],0)</f>
        <v>45046</v>
      </c>
      <c r="V2480" s="9" t="str">
        <f>"Q"&amp;INT((MONTH(SalesData[[#This Row],[Order Date]])+2)/3)&amp;"-"&amp;YEAR(SalesData[[#This Row],[Order Date]])</f>
        <v>Q2-2023</v>
      </c>
    </row>
    <row r="2481" spans="1:22" x14ac:dyDescent="0.35">
      <c r="A2481" t="s">
        <v>2622</v>
      </c>
      <c r="B2481" s="1">
        <v>45032</v>
      </c>
      <c r="C2481" t="s">
        <v>132</v>
      </c>
      <c r="D2481" t="s">
        <v>72</v>
      </c>
      <c r="E2481">
        <v>2285141363</v>
      </c>
      <c r="F2481" t="s">
        <v>222</v>
      </c>
      <c r="G2481" t="s">
        <v>164</v>
      </c>
      <c r="H2481" t="s">
        <v>165</v>
      </c>
      <c r="I2481" t="s">
        <v>36</v>
      </c>
      <c r="J2481" t="s">
        <v>62</v>
      </c>
      <c r="K2481">
        <v>1191.27</v>
      </c>
      <c r="L2481">
        <v>271.99</v>
      </c>
      <c r="M2481" t="s">
        <v>62</v>
      </c>
      <c r="N2481">
        <v>0.228319356652984</v>
      </c>
      <c r="O2481" t="s">
        <v>11351</v>
      </c>
      <c r="P2481" t="s">
        <v>11354</v>
      </c>
      <c r="R2481" t="s">
        <v>11353</v>
      </c>
      <c r="S2481">
        <f>IF(SalesData[[#This Row],[Return Status]]="Returned",1,0)</f>
        <v>0</v>
      </c>
      <c r="U2481" s="2">
        <f>EOMONTH(SalesData[[#This Row],[Order Date]],0)</f>
        <v>45046</v>
      </c>
      <c r="V2481" s="9" t="str">
        <f>"Q"&amp;INT((MONTH(SalesData[[#This Row],[Order Date]])+2)/3)&amp;"-"&amp;YEAR(SalesData[[#This Row],[Order Date]])</f>
        <v>Q2-2023</v>
      </c>
    </row>
    <row r="2482" spans="1:22" x14ac:dyDescent="0.35">
      <c r="A2482" t="s">
        <v>2623</v>
      </c>
      <c r="B2482" s="1">
        <v>45037</v>
      </c>
      <c r="C2482" t="s">
        <v>144</v>
      </c>
      <c r="D2482" t="s">
        <v>99</v>
      </c>
      <c r="E2482">
        <v>7236790821</v>
      </c>
      <c r="F2482" t="s">
        <v>133</v>
      </c>
      <c r="G2482" t="s">
        <v>89</v>
      </c>
      <c r="H2482" t="s">
        <v>90</v>
      </c>
      <c r="I2482" t="s">
        <v>31</v>
      </c>
      <c r="J2482" t="s">
        <v>19</v>
      </c>
      <c r="K2482">
        <v>400.5</v>
      </c>
      <c r="L2482">
        <v>24.69</v>
      </c>
      <c r="M2482" t="s">
        <v>19</v>
      </c>
      <c r="N2482">
        <v>6.1647940074906399E-2</v>
      </c>
      <c r="O2482" t="s">
        <v>11361</v>
      </c>
      <c r="P2482" t="s">
        <v>11356</v>
      </c>
      <c r="R2482" t="s">
        <v>11353</v>
      </c>
      <c r="S2482">
        <f>IF(SalesData[[#This Row],[Return Status]]="Returned",1,0)</f>
        <v>0</v>
      </c>
      <c r="T2482">
        <v>207.68</v>
      </c>
      <c r="U2482" s="2">
        <f>EOMONTH(SalesData[[#This Row],[Order Date]],0)</f>
        <v>45046</v>
      </c>
      <c r="V2482" s="9" t="str">
        <f>"Q"&amp;INT((MONTH(SalesData[[#This Row],[Order Date]])+2)/3)&amp;"-"&amp;YEAR(SalesData[[#This Row],[Order Date]])</f>
        <v>Q2-2023</v>
      </c>
    </row>
    <row r="2483" spans="1:22" x14ac:dyDescent="0.35">
      <c r="A2483" t="s">
        <v>2624</v>
      </c>
      <c r="B2483" s="1">
        <v>45044</v>
      </c>
      <c r="C2483" t="s">
        <v>49</v>
      </c>
      <c r="D2483" t="s">
        <v>99</v>
      </c>
      <c r="E2483">
        <v>3309138919</v>
      </c>
      <c r="F2483" t="s">
        <v>312</v>
      </c>
      <c r="G2483" t="s">
        <v>141</v>
      </c>
      <c r="H2483" t="s">
        <v>121</v>
      </c>
      <c r="I2483" t="s">
        <v>17</v>
      </c>
      <c r="J2483" t="s">
        <v>42</v>
      </c>
      <c r="K2483">
        <v>2818.21</v>
      </c>
      <c r="L2483">
        <v>394.25</v>
      </c>
      <c r="M2483" t="s">
        <v>43</v>
      </c>
      <c r="N2483">
        <v>0.13989376235269901</v>
      </c>
      <c r="O2483" t="s">
        <v>11351</v>
      </c>
      <c r="P2483" t="s">
        <v>11352</v>
      </c>
      <c r="R2483" t="s">
        <v>11353</v>
      </c>
      <c r="S2483">
        <f>IF(SalesData[[#This Row],[Return Status]]="Returned",1,0)</f>
        <v>0</v>
      </c>
      <c r="T2483">
        <v>2793.38</v>
      </c>
      <c r="U2483" s="2">
        <f>EOMONTH(SalesData[[#This Row],[Order Date]],0)</f>
        <v>45046</v>
      </c>
      <c r="V2483" s="9" t="str">
        <f>"Q"&amp;INT((MONTH(SalesData[[#This Row],[Order Date]])+2)/3)&amp;"-"&amp;YEAR(SalesData[[#This Row],[Order Date]])</f>
        <v>Q2-2023</v>
      </c>
    </row>
    <row r="2484" spans="1:22" x14ac:dyDescent="0.35">
      <c r="A2484" t="s">
        <v>2625</v>
      </c>
      <c r="B2484" s="1">
        <v>45022</v>
      </c>
      <c r="C2484" t="s">
        <v>139</v>
      </c>
      <c r="D2484" t="s">
        <v>80</v>
      </c>
      <c r="E2484">
        <v>2835880588</v>
      </c>
      <c r="F2484" t="s">
        <v>53</v>
      </c>
      <c r="G2484" t="s">
        <v>54</v>
      </c>
      <c r="H2484" t="s">
        <v>11357</v>
      </c>
      <c r="I2484" t="s">
        <v>31</v>
      </c>
      <c r="J2484" t="s">
        <v>19</v>
      </c>
      <c r="K2484">
        <v>2297.2399999999998</v>
      </c>
      <c r="L2484">
        <v>414.08</v>
      </c>
      <c r="M2484" t="s">
        <v>19</v>
      </c>
      <c r="N2484">
        <v>0.18025108390938699</v>
      </c>
      <c r="O2484" t="s">
        <v>11351</v>
      </c>
      <c r="P2484" t="s">
        <v>11352</v>
      </c>
      <c r="R2484" t="s">
        <v>11353</v>
      </c>
      <c r="S2484">
        <f>IF(SalesData[[#This Row],[Return Status]]="Returned",1,0)</f>
        <v>0</v>
      </c>
      <c r="U2484" s="2">
        <f>EOMONTH(SalesData[[#This Row],[Order Date]],0)</f>
        <v>45046</v>
      </c>
      <c r="V2484" s="9" t="str">
        <f>"Q"&amp;INT((MONTH(SalesData[[#This Row],[Order Date]])+2)/3)&amp;"-"&amp;YEAR(SalesData[[#This Row],[Order Date]])</f>
        <v>Q2-2023</v>
      </c>
    </row>
    <row r="2485" spans="1:22" x14ac:dyDescent="0.35">
      <c r="A2485" t="s">
        <v>2626</v>
      </c>
      <c r="B2485" s="1">
        <v>45037</v>
      </c>
      <c r="C2485" t="s">
        <v>106</v>
      </c>
      <c r="D2485" t="s">
        <v>80</v>
      </c>
      <c r="E2485">
        <v>4840927029</v>
      </c>
      <c r="F2485" t="s">
        <v>357</v>
      </c>
      <c r="G2485" t="s">
        <v>164</v>
      </c>
      <c r="H2485" t="s">
        <v>165</v>
      </c>
      <c r="I2485" t="s">
        <v>36</v>
      </c>
      <c r="J2485" t="s">
        <v>19</v>
      </c>
      <c r="K2485">
        <v>4634.1099999999997</v>
      </c>
      <c r="L2485">
        <v>940.38</v>
      </c>
      <c r="M2485" t="s">
        <v>19</v>
      </c>
      <c r="N2485">
        <v>0.202925696627831</v>
      </c>
      <c r="O2485" t="s">
        <v>11351</v>
      </c>
      <c r="P2485" t="s">
        <v>11354</v>
      </c>
      <c r="Q2485" t="s">
        <v>11364</v>
      </c>
      <c r="R2485" t="s">
        <v>11360</v>
      </c>
      <c r="S2485">
        <f>IF(SalesData[[#This Row],[Return Status]]="Returned",1,0)</f>
        <v>1</v>
      </c>
      <c r="U2485" s="2">
        <f>EOMONTH(SalesData[[#This Row],[Order Date]],0)</f>
        <v>45046</v>
      </c>
      <c r="V2485" s="9" t="str">
        <f>"Q"&amp;INT((MONTH(SalesData[[#This Row],[Order Date]])+2)/3)&amp;"-"&amp;YEAR(SalesData[[#This Row],[Order Date]])</f>
        <v>Q2-2023</v>
      </c>
    </row>
    <row r="2486" spans="1:22" x14ac:dyDescent="0.35">
      <c r="A2486" t="s">
        <v>2627</v>
      </c>
      <c r="B2486" s="1">
        <v>45021</v>
      </c>
      <c r="C2486" t="s">
        <v>113</v>
      </c>
      <c r="D2486" t="s">
        <v>99</v>
      </c>
      <c r="E2486">
        <v>6391596586</v>
      </c>
      <c r="F2486" t="s">
        <v>73</v>
      </c>
      <c r="G2486" t="s">
        <v>11374</v>
      </c>
      <c r="H2486" t="s">
        <v>75</v>
      </c>
      <c r="I2486" t="s">
        <v>36</v>
      </c>
      <c r="J2486" t="s">
        <v>62</v>
      </c>
      <c r="K2486">
        <v>2703.1</v>
      </c>
      <c r="L2486">
        <v>265.12</v>
      </c>
      <c r="M2486" t="s">
        <v>62</v>
      </c>
      <c r="N2486">
        <v>9.80799822426104E-2</v>
      </c>
      <c r="O2486" t="s">
        <v>11351</v>
      </c>
      <c r="P2486" t="s">
        <v>11356</v>
      </c>
      <c r="R2486" t="s">
        <v>11353</v>
      </c>
      <c r="S2486">
        <f>IF(SalesData[[#This Row],[Return Status]]="Returned",1,0)</f>
        <v>0</v>
      </c>
      <c r="U2486" s="2">
        <f>EOMONTH(SalesData[[#This Row],[Order Date]],0)</f>
        <v>45046</v>
      </c>
      <c r="V2486" s="9" t="str">
        <f>"Q"&amp;INT((MONTH(SalesData[[#This Row],[Order Date]])+2)/3)&amp;"-"&amp;YEAR(SalesData[[#This Row],[Order Date]])</f>
        <v>Q2-2023</v>
      </c>
    </row>
    <row r="2487" spans="1:22" x14ac:dyDescent="0.35">
      <c r="A2487" t="s">
        <v>2628</v>
      </c>
      <c r="B2487" s="1">
        <v>45028</v>
      </c>
      <c r="C2487" t="s">
        <v>113</v>
      </c>
      <c r="D2487" t="s">
        <v>80</v>
      </c>
      <c r="E2487">
        <v>3345708117</v>
      </c>
      <c r="F2487" t="s">
        <v>410</v>
      </c>
      <c r="G2487" t="s">
        <v>29</v>
      </c>
      <c r="H2487" t="s">
        <v>30</v>
      </c>
      <c r="I2487" t="s">
        <v>31</v>
      </c>
      <c r="J2487" t="s">
        <v>19</v>
      </c>
      <c r="K2487">
        <v>1543.42</v>
      </c>
      <c r="L2487">
        <v>222.96</v>
      </c>
      <c r="M2487" t="s">
        <v>19</v>
      </c>
      <c r="N2487">
        <v>0.14445841054281999</v>
      </c>
      <c r="O2487" t="s">
        <v>11351</v>
      </c>
      <c r="P2487" t="s">
        <v>11352</v>
      </c>
      <c r="R2487" t="s">
        <v>11353</v>
      </c>
      <c r="S2487">
        <f>IF(SalesData[[#This Row],[Return Status]]="Returned",1,0)</f>
        <v>0</v>
      </c>
      <c r="T2487">
        <v>2788.38</v>
      </c>
      <c r="U2487" s="2">
        <f>EOMONTH(SalesData[[#This Row],[Order Date]],0)</f>
        <v>45046</v>
      </c>
      <c r="V2487" s="9" t="str">
        <f>"Q"&amp;INT((MONTH(SalesData[[#This Row],[Order Date]])+2)/3)&amp;"-"&amp;YEAR(SalesData[[#This Row],[Order Date]])</f>
        <v>Q2-2023</v>
      </c>
    </row>
    <row r="2488" spans="1:22" x14ac:dyDescent="0.35">
      <c r="A2488" t="s">
        <v>2629</v>
      </c>
      <c r="B2488" s="1">
        <v>45045</v>
      </c>
      <c r="C2488" t="s">
        <v>52</v>
      </c>
      <c r="D2488" t="s">
        <v>46</v>
      </c>
      <c r="E2488">
        <v>6114022359</v>
      </c>
      <c r="F2488" t="s">
        <v>410</v>
      </c>
      <c r="G2488" t="s">
        <v>29</v>
      </c>
      <c r="H2488" t="s">
        <v>30</v>
      </c>
      <c r="I2488" t="s">
        <v>31</v>
      </c>
      <c r="J2488" t="s">
        <v>62</v>
      </c>
      <c r="K2488">
        <v>884.65</v>
      </c>
      <c r="L2488">
        <v>238.71</v>
      </c>
      <c r="M2488" t="s">
        <v>62</v>
      </c>
      <c r="N2488">
        <v>0.26983552817498402</v>
      </c>
      <c r="O2488" t="s">
        <v>11355</v>
      </c>
      <c r="P2488" t="s">
        <v>11354</v>
      </c>
      <c r="R2488" t="s">
        <v>11353</v>
      </c>
      <c r="S2488">
        <f>IF(SalesData[[#This Row],[Return Status]]="Returned",1,0)</f>
        <v>0</v>
      </c>
      <c r="T2488">
        <v>2788.38</v>
      </c>
      <c r="U2488" s="2">
        <f>EOMONTH(SalesData[[#This Row],[Order Date]],0)</f>
        <v>45046</v>
      </c>
      <c r="V2488" s="9" t="str">
        <f>"Q"&amp;INT((MONTH(SalesData[[#This Row],[Order Date]])+2)/3)&amp;"-"&amp;YEAR(SalesData[[#This Row],[Order Date]])</f>
        <v>Q2-2023</v>
      </c>
    </row>
    <row r="2489" spans="1:22" x14ac:dyDescent="0.35">
      <c r="A2489" t="s">
        <v>2630</v>
      </c>
      <c r="B2489" s="1">
        <v>45018</v>
      </c>
      <c r="C2489" t="s">
        <v>94</v>
      </c>
      <c r="D2489" t="s">
        <v>72</v>
      </c>
      <c r="E2489">
        <v>8848618174</v>
      </c>
      <c r="F2489" t="s">
        <v>133</v>
      </c>
      <c r="G2489" t="s">
        <v>89</v>
      </c>
      <c r="H2489" t="s">
        <v>90</v>
      </c>
      <c r="I2489" t="s">
        <v>31</v>
      </c>
      <c r="J2489" t="s">
        <v>42</v>
      </c>
      <c r="K2489">
        <v>2172.6999999999998</v>
      </c>
      <c r="L2489">
        <v>190.49</v>
      </c>
      <c r="M2489" t="s">
        <v>43</v>
      </c>
      <c r="N2489">
        <v>8.7674322271827698E-2</v>
      </c>
      <c r="O2489" t="s">
        <v>11351</v>
      </c>
      <c r="P2489" t="s">
        <v>11356</v>
      </c>
      <c r="Q2489" t="s">
        <v>11366</v>
      </c>
      <c r="R2489" t="s">
        <v>11360</v>
      </c>
      <c r="S2489">
        <f>IF(SalesData[[#This Row],[Return Status]]="Returned",1,0)</f>
        <v>1</v>
      </c>
      <c r="T2489">
        <v>207.68</v>
      </c>
      <c r="U2489" s="2">
        <f>EOMONTH(SalesData[[#This Row],[Order Date]],0)</f>
        <v>45046</v>
      </c>
      <c r="V2489" s="9" t="str">
        <f>"Q"&amp;INT((MONTH(SalesData[[#This Row],[Order Date]])+2)/3)&amp;"-"&amp;YEAR(SalesData[[#This Row],[Order Date]])</f>
        <v>Q2-2023</v>
      </c>
    </row>
    <row r="2490" spans="1:22" x14ac:dyDescent="0.35">
      <c r="A2490" t="s">
        <v>2631</v>
      </c>
      <c r="B2490" s="1">
        <v>45017</v>
      </c>
      <c r="C2490" t="s">
        <v>176</v>
      </c>
      <c r="D2490" t="s">
        <v>46</v>
      </c>
      <c r="E2490">
        <v>3659077467</v>
      </c>
      <c r="F2490" t="s">
        <v>109</v>
      </c>
      <c r="G2490" t="s">
        <v>280</v>
      </c>
      <c r="H2490" t="s">
        <v>11357</v>
      </c>
      <c r="I2490" t="s">
        <v>31</v>
      </c>
      <c r="J2490" t="s">
        <v>18</v>
      </c>
      <c r="K2490">
        <v>287.35000000000002</v>
      </c>
      <c r="L2490">
        <v>34.840000000000003</v>
      </c>
      <c r="M2490" t="s">
        <v>19</v>
      </c>
      <c r="N2490">
        <v>0.121245867409083</v>
      </c>
      <c r="O2490" t="s">
        <v>11361</v>
      </c>
      <c r="P2490" t="s">
        <v>11352</v>
      </c>
      <c r="R2490" t="s">
        <v>11353</v>
      </c>
      <c r="S2490">
        <f>IF(SalesData[[#This Row],[Return Status]]="Returned",1,0)</f>
        <v>0</v>
      </c>
      <c r="U2490" s="2">
        <f>EOMONTH(SalesData[[#This Row],[Order Date]],0)</f>
        <v>45046</v>
      </c>
      <c r="V2490" s="9" t="str">
        <f>"Q"&amp;INT((MONTH(SalesData[[#This Row],[Order Date]])+2)/3)&amp;"-"&amp;YEAR(SalesData[[#This Row],[Order Date]])</f>
        <v>Q2-2023</v>
      </c>
    </row>
    <row r="2491" spans="1:22" x14ac:dyDescent="0.35">
      <c r="A2491" t="s">
        <v>2632</v>
      </c>
      <c r="B2491" s="1">
        <v>45026</v>
      </c>
      <c r="C2491" t="s">
        <v>124</v>
      </c>
      <c r="D2491" t="s">
        <v>39</v>
      </c>
      <c r="E2491">
        <v>2749631885</v>
      </c>
      <c r="F2491" t="s">
        <v>120</v>
      </c>
      <c r="G2491" t="s">
        <v>141</v>
      </c>
      <c r="H2491" t="s">
        <v>121</v>
      </c>
      <c r="I2491" t="s">
        <v>17</v>
      </c>
      <c r="J2491" t="s">
        <v>62</v>
      </c>
      <c r="K2491">
        <v>4134.5600000000004</v>
      </c>
      <c r="L2491">
        <v>178.28</v>
      </c>
      <c r="M2491" t="s">
        <v>62</v>
      </c>
      <c r="N2491">
        <v>4.3119461321156301E-2</v>
      </c>
      <c r="O2491" t="s">
        <v>11351</v>
      </c>
      <c r="P2491" t="s">
        <v>11356</v>
      </c>
      <c r="R2491" t="s">
        <v>11353</v>
      </c>
      <c r="S2491">
        <f>IF(SalesData[[#This Row],[Return Status]]="Returned",1,0)</f>
        <v>0</v>
      </c>
      <c r="T2491">
        <v>2793.38</v>
      </c>
      <c r="U2491" s="2">
        <f>EOMONTH(SalesData[[#This Row],[Order Date]],0)</f>
        <v>45046</v>
      </c>
      <c r="V2491" s="9" t="str">
        <f>"Q"&amp;INT((MONTH(SalesData[[#This Row],[Order Date]])+2)/3)&amp;"-"&amp;YEAR(SalesData[[#This Row],[Order Date]])</f>
        <v>Q2-2023</v>
      </c>
    </row>
    <row r="2492" spans="1:22" x14ac:dyDescent="0.35">
      <c r="A2492" t="s">
        <v>2633</v>
      </c>
      <c r="B2492" s="1">
        <v>45024</v>
      </c>
      <c r="C2492" t="s">
        <v>205</v>
      </c>
      <c r="D2492" t="s">
        <v>39</v>
      </c>
      <c r="E2492">
        <v>8577884620</v>
      </c>
      <c r="F2492" t="s">
        <v>83</v>
      </c>
      <c r="G2492" t="s">
        <v>11375</v>
      </c>
      <c r="H2492" t="s">
        <v>85</v>
      </c>
      <c r="I2492" t="s">
        <v>31</v>
      </c>
      <c r="J2492" t="s">
        <v>18</v>
      </c>
      <c r="K2492">
        <v>2602.0100000000002</v>
      </c>
      <c r="L2492">
        <v>353.85</v>
      </c>
      <c r="M2492" t="s">
        <v>19</v>
      </c>
      <c r="N2492">
        <v>0.135991022325049</v>
      </c>
      <c r="O2492" t="s">
        <v>11351</v>
      </c>
      <c r="P2492" t="s">
        <v>11352</v>
      </c>
      <c r="R2492" t="s">
        <v>11353</v>
      </c>
      <c r="S2492">
        <f>IF(SalesData[[#This Row],[Return Status]]="Returned",1,0)</f>
        <v>0</v>
      </c>
      <c r="U2492" s="2">
        <f>EOMONTH(SalesData[[#This Row],[Order Date]],0)</f>
        <v>45046</v>
      </c>
      <c r="V2492" s="9" t="str">
        <f>"Q"&amp;INT((MONTH(SalesData[[#This Row],[Order Date]])+2)/3)&amp;"-"&amp;YEAR(SalesData[[#This Row],[Order Date]])</f>
        <v>Q2-2023</v>
      </c>
    </row>
    <row r="2493" spans="1:22" x14ac:dyDescent="0.35">
      <c r="A2493" t="s">
        <v>2634</v>
      </c>
      <c r="B2493" s="1">
        <v>45036</v>
      </c>
      <c r="C2493" t="s">
        <v>12</v>
      </c>
      <c r="D2493" t="s">
        <v>13</v>
      </c>
      <c r="E2493">
        <v>4977418182</v>
      </c>
      <c r="F2493" t="s">
        <v>53</v>
      </c>
      <c r="G2493" t="s">
        <v>54</v>
      </c>
      <c r="H2493" t="s">
        <v>55</v>
      </c>
      <c r="I2493" t="s">
        <v>31</v>
      </c>
      <c r="J2493" t="s">
        <v>18</v>
      </c>
      <c r="K2493">
        <v>3877.5</v>
      </c>
      <c r="L2493">
        <v>901.59</v>
      </c>
      <c r="M2493" t="s">
        <v>19</v>
      </c>
      <c r="N2493">
        <v>0.23251837524178001</v>
      </c>
      <c r="O2493" t="s">
        <v>11351</v>
      </c>
      <c r="P2493" t="s">
        <v>11354</v>
      </c>
      <c r="R2493" t="s">
        <v>11353</v>
      </c>
      <c r="S2493">
        <f>IF(SalesData[[#This Row],[Return Status]]="Returned",1,0)</f>
        <v>0</v>
      </c>
      <c r="U2493" s="2">
        <f>EOMONTH(SalesData[[#This Row],[Order Date]],0)</f>
        <v>45046</v>
      </c>
      <c r="V2493" s="9" t="str">
        <f>"Q"&amp;INT((MONTH(SalesData[[#This Row],[Order Date]])+2)/3)&amp;"-"&amp;YEAR(SalesData[[#This Row],[Order Date]])</f>
        <v>Q2-2023</v>
      </c>
    </row>
    <row r="2494" spans="1:22" x14ac:dyDescent="0.35">
      <c r="A2494" t="s">
        <v>2635</v>
      </c>
      <c r="B2494" s="1">
        <v>45043</v>
      </c>
      <c r="C2494" t="s">
        <v>149</v>
      </c>
      <c r="D2494" t="s">
        <v>72</v>
      </c>
      <c r="E2494">
        <v>3946357188</v>
      </c>
      <c r="F2494" t="s">
        <v>357</v>
      </c>
      <c r="G2494" t="s">
        <v>164</v>
      </c>
      <c r="H2494" t="s">
        <v>11357</v>
      </c>
      <c r="I2494" t="s">
        <v>36</v>
      </c>
      <c r="J2494" t="s">
        <v>18</v>
      </c>
      <c r="K2494">
        <v>4192.3</v>
      </c>
      <c r="L2494">
        <v>449</v>
      </c>
      <c r="M2494" t="s">
        <v>19</v>
      </c>
      <c r="N2494">
        <v>0.10710111394699801</v>
      </c>
      <c r="O2494" t="s">
        <v>11351</v>
      </c>
      <c r="P2494" t="s">
        <v>11352</v>
      </c>
      <c r="R2494" t="s">
        <v>11353</v>
      </c>
      <c r="S2494">
        <f>IF(SalesData[[#This Row],[Return Status]]="Returned",1,0)</f>
        <v>0</v>
      </c>
      <c r="U2494" s="2">
        <f>EOMONTH(SalesData[[#This Row],[Order Date]],0)</f>
        <v>45046</v>
      </c>
      <c r="V2494" s="9" t="str">
        <f>"Q"&amp;INT((MONTH(SalesData[[#This Row],[Order Date]])+2)/3)&amp;"-"&amp;YEAR(SalesData[[#This Row],[Order Date]])</f>
        <v>Q2-2023</v>
      </c>
    </row>
    <row r="2495" spans="1:22" x14ac:dyDescent="0.35">
      <c r="A2495" t="s">
        <v>2636</v>
      </c>
      <c r="B2495" s="1">
        <v>45038</v>
      </c>
      <c r="C2495" t="s">
        <v>77</v>
      </c>
      <c r="D2495" t="s">
        <v>46</v>
      </c>
      <c r="E2495">
        <v>7123367812</v>
      </c>
      <c r="F2495" t="s">
        <v>357</v>
      </c>
      <c r="G2495" t="s">
        <v>164</v>
      </c>
      <c r="H2495" t="s">
        <v>165</v>
      </c>
      <c r="I2495" t="s">
        <v>36</v>
      </c>
      <c r="J2495" t="s">
        <v>61</v>
      </c>
      <c r="K2495">
        <v>4157.1400000000003</v>
      </c>
      <c r="L2495">
        <v>617.39</v>
      </c>
      <c r="M2495" t="s">
        <v>62</v>
      </c>
      <c r="N2495">
        <v>0.14851316049014501</v>
      </c>
      <c r="O2495" t="s">
        <v>11351</v>
      </c>
      <c r="P2495" t="s">
        <v>11352</v>
      </c>
      <c r="R2495" t="s">
        <v>11353</v>
      </c>
      <c r="S2495">
        <f>IF(SalesData[[#This Row],[Return Status]]="Returned",1,0)</f>
        <v>0</v>
      </c>
      <c r="U2495" s="2">
        <f>EOMONTH(SalesData[[#This Row],[Order Date]],0)</f>
        <v>45046</v>
      </c>
      <c r="V2495" s="9" t="str">
        <f>"Q"&amp;INT((MONTH(SalesData[[#This Row],[Order Date]])+2)/3)&amp;"-"&amp;YEAR(SalesData[[#This Row],[Order Date]])</f>
        <v>Q2-2023</v>
      </c>
    </row>
    <row r="2496" spans="1:22" x14ac:dyDescent="0.35">
      <c r="A2496" t="s">
        <v>2637</v>
      </c>
      <c r="B2496" s="1">
        <v>45038</v>
      </c>
      <c r="C2496" t="s">
        <v>12</v>
      </c>
      <c r="D2496" t="s">
        <v>27</v>
      </c>
      <c r="E2496">
        <v>8861364323</v>
      </c>
      <c r="F2496" t="s">
        <v>127</v>
      </c>
      <c r="G2496" t="s">
        <v>29</v>
      </c>
      <c r="H2496" t="s">
        <v>30</v>
      </c>
      <c r="I2496" t="s">
        <v>31</v>
      </c>
      <c r="J2496" t="s">
        <v>65</v>
      </c>
      <c r="K2496">
        <v>2269.7600000000002</v>
      </c>
      <c r="L2496">
        <v>532.32000000000005</v>
      </c>
      <c r="M2496" t="s">
        <v>65</v>
      </c>
      <c r="N2496">
        <v>0.23452699844917499</v>
      </c>
      <c r="O2496" t="s">
        <v>11351</v>
      </c>
      <c r="P2496" t="s">
        <v>11354</v>
      </c>
      <c r="R2496" t="s">
        <v>11353</v>
      </c>
      <c r="S2496">
        <f>IF(SalesData[[#This Row],[Return Status]]="Returned",1,0)</f>
        <v>0</v>
      </c>
      <c r="T2496">
        <v>2788.38</v>
      </c>
      <c r="U2496" s="2">
        <f>EOMONTH(SalesData[[#This Row],[Order Date]],0)</f>
        <v>45046</v>
      </c>
      <c r="V2496" s="9" t="str">
        <f>"Q"&amp;INT((MONTH(SalesData[[#This Row],[Order Date]])+2)/3)&amp;"-"&amp;YEAR(SalesData[[#This Row],[Order Date]])</f>
        <v>Q2-2023</v>
      </c>
    </row>
    <row r="2497" spans="1:22" x14ac:dyDescent="0.35">
      <c r="A2497" t="s">
        <v>2638</v>
      </c>
      <c r="B2497" s="1">
        <v>45030</v>
      </c>
      <c r="C2497" t="s">
        <v>26</v>
      </c>
      <c r="D2497" t="s">
        <v>46</v>
      </c>
      <c r="E2497">
        <v>9979885760</v>
      </c>
      <c r="F2497" t="s">
        <v>88</v>
      </c>
      <c r="G2497" t="s">
        <v>89</v>
      </c>
      <c r="H2497" t="s">
        <v>90</v>
      </c>
      <c r="I2497" t="s">
        <v>31</v>
      </c>
      <c r="J2497" t="s">
        <v>18</v>
      </c>
      <c r="K2497">
        <v>3441.99</v>
      </c>
      <c r="L2497">
        <v>635.12</v>
      </c>
      <c r="M2497" t="s">
        <v>19</v>
      </c>
      <c r="N2497">
        <v>0.18452116362918</v>
      </c>
      <c r="O2497" t="s">
        <v>11351</v>
      </c>
      <c r="P2497" t="s">
        <v>11352</v>
      </c>
      <c r="Q2497" t="s">
        <v>11365</v>
      </c>
      <c r="R2497" t="s">
        <v>11360</v>
      </c>
      <c r="S2497">
        <f>IF(SalesData[[#This Row],[Return Status]]="Returned",1,0)</f>
        <v>1</v>
      </c>
      <c r="T2497">
        <v>207.68</v>
      </c>
      <c r="U2497" s="2">
        <f>EOMONTH(SalesData[[#This Row],[Order Date]],0)</f>
        <v>45046</v>
      </c>
      <c r="V2497" s="9" t="str">
        <f>"Q"&amp;INT((MONTH(SalesData[[#This Row],[Order Date]])+2)/3)&amp;"-"&amp;YEAR(SalesData[[#This Row],[Order Date]])</f>
        <v>Q2-2023</v>
      </c>
    </row>
    <row r="2498" spans="1:22" x14ac:dyDescent="0.35">
      <c r="A2498" t="s">
        <v>2639</v>
      </c>
      <c r="B2498" s="1">
        <v>45040</v>
      </c>
      <c r="C2498" t="s">
        <v>94</v>
      </c>
      <c r="D2498" t="s">
        <v>39</v>
      </c>
      <c r="E2498">
        <v>9890978920</v>
      </c>
      <c r="F2498" t="s">
        <v>387</v>
      </c>
      <c r="G2498" t="s">
        <v>89</v>
      </c>
      <c r="H2498" t="s">
        <v>90</v>
      </c>
      <c r="I2498" t="s">
        <v>31</v>
      </c>
      <c r="J2498" t="s">
        <v>19</v>
      </c>
      <c r="K2498">
        <v>558.47</v>
      </c>
      <c r="L2498">
        <v>130.91999999999999</v>
      </c>
      <c r="M2498" t="s">
        <v>19</v>
      </c>
      <c r="N2498">
        <v>0.23442620015399199</v>
      </c>
      <c r="O2498" t="s">
        <v>11355</v>
      </c>
      <c r="P2498" t="s">
        <v>11354</v>
      </c>
      <c r="R2498" t="s">
        <v>11353</v>
      </c>
      <c r="S2498">
        <f>IF(SalesData[[#This Row],[Return Status]]="Returned",1,0)</f>
        <v>0</v>
      </c>
      <c r="T2498">
        <v>207.68</v>
      </c>
      <c r="U2498" s="2">
        <f>EOMONTH(SalesData[[#This Row],[Order Date]],0)</f>
        <v>45046</v>
      </c>
      <c r="V2498" s="9" t="str">
        <f>"Q"&amp;INT((MONTH(SalesData[[#This Row],[Order Date]])+2)/3)&amp;"-"&amp;YEAR(SalesData[[#This Row],[Order Date]])</f>
        <v>Q2-2023</v>
      </c>
    </row>
    <row r="2499" spans="1:22" x14ac:dyDescent="0.35">
      <c r="A2499" t="s">
        <v>2640</v>
      </c>
      <c r="B2499" s="1">
        <v>45017</v>
      </c>
      <c r="C2499" t="s">
        <v>12</v>
      </c>
      <c r="D2499" t="s">
        <v>145</v>
      </c>
      <c r="E2499">
        <v>6467445632</v>
      </c>
      <c r="F2499" t="s">
        <v>140</v>
      </c>
      <c r="G2499" t="s">
        <v>141</v>
      </c>
      <c r="H2499" t="s">
        <v>121</v>
      </c>
      <c r="I2499" t="s">
        <v>17</v>
      </c>
      <c r="J2499" t="s">
        <v>65</v>
      </c>
      <c r="K2499">
        <v>3688.21</v>
      </c>
      <c r="L2499">
        <v>971.53</v>
      </c>
      <c r="M2499" t="s">
        <v>65</v>
      </c>
      <c r="N2499">
        <v>0.26341504415421002</v>
      </c>
      <c r="O2499" t="s">
        <v>11351</v>
      </c>
      <c r="P2499" t="s">
        <v>11354</v>
      </c>
      <c r="R2499" t="s">
        <v>11353</v>
      </c>
      <c r="S2499">
        <f>IF(SalesData[[#This Row],[Return Status]]="Returned",1,0)</f>
        <v>0</v>
      </c>
      <c r="T2499">
        <v>2793.38</v>
      </c>
      <c r="U2499" s="2">
        <f>EOMONTH(SalesData[[#This Row],[Order Date]],0)</f>
        <v>45046</v>
      </c>
      <c r="V2499" s="9" t="str">
        <f>"Q"&amp;INT((MONTH(SalesData[[#This Row],[Order Date]])+2)/3)&amp;"-"&amp;YEAR(SalesData[[#This Row],[Order Date]])</f>
        <v>Q2-2023</v>
      </c>
    </row>
    <row r="2500" spans="1:22" x14ac:dyDescent="0.35">
      <c r="A2500" t="s">
        <v>2641</v>
      </c>
      <c r="B2500" s="1">
        <v>45017</v>
      </c>
      <c r="C2500" t="s">
        <v>325</v>
      </c>
      <c r="D2500" t="s">
        <v>46</v>
      </c>
      <c r="E2500">
        <v>289234371</v>
      </c>
      <c r="F2500" t="s">
        <v>387</v>
      </c>
      <c r="G2500" t="s">
        <v>89</v>
      </c>
      <c r="H2500" t="s">
        <v>90</v>
      </c>
      <c r="I2500" t="s">
        <v>31</v>
      </c>
      <c r="J2500" t="s">
        <v>18</v>
      </c>
      <c r="K2500">
        <v>3948.95</v>
      </c>
      <c r="L2500">
        <v>380.67</v>
      </c>
      <c r="M2500" t="s">
        <v>19</v>
      </c>
      <c r="N2500">
        <v>9.6397776624165904E-2</v>
      </c>
      <c r="O2500" t="s">
        <v>11351</v>
      </c>
      <c r="P2500" t="s">
        <v>11356</v>
      </c>
      <c r="R2500" t="s">
        <v>11353</v>
      </c>
      <c r="S2500">
        <f>IF(SalesData[[#This Row],[Return Status]]="Returned",1,0)</f>
        <v>0</v>
      </c>
      <c r="T2500">
        <v>207.68</v>
      </c>
      <c r="U2500" s="2">
        <f>EOMONTH(SalesData[[#This Row],[Order Date]],0)</f>
        <v>45046</v>
      </c>
      <c r="V2500" s="9" t="str">
        <f>"Q"&amp;INT((MONTH(SalesData[[#This Row],[Order Date]])+2)/3)&amp;"-"&amp;YEAR(SalesData[[#This Row],[Order Date]])</f>
        <v>Q2-2023</v>
      </c>
    </row>
    <row r="2501" spans="1:22" x14ac:dyDescent="0.35">
      <c r="A2501" t="s">
        <v>2642</v>
      </c>
      <c r="B2501" s="1">
        <v>45030</v>
      </c>
      <c r="C2501" t="s">
        <v>132</v>
      </c>
      <c r="D2501" t="s">
        <v>80</v>
      </c>
      <c r="E2501">
        <v>9657385375</v>
      </c>
      <c r="F2501" t="s">
        <v>147</v>
      </c>
      <c r="G2501" t="s">
        <v>11375</v>
      </c>
      <c r="H2501" t="s">
        <v>85</v>
      </c>
      <c r="I2501" t="s">
        <v>31</v>
      </c>
      <c r="J2501" t="s">
        <v>62</v>
      </c>
      <c r="K2501">
        <v>3987.93</v>
      </c>
      <c r="L2501">
        <v>851.38</v>
      </c>
      <c r="M2501" t="s">
        <v>62</v>
      </c>
      <c r="N2501">
        <v>0.21348920367208099</v>
      </c>
      <c r="O2501" t="s">
        <v>11351</v>
      </c>
      <c r="P2501" t="s">
        <v>11354</v>
      </c>
      <c r="R2501" t="s">
        <v>11353</v>
      </c>
      <c r="S2501">
        <f>IF(SalesData[[#This Row],[Return Status]]="Returned",1,0)</f>
        <v>0</v>
      </c>
      <c r="U2501" s="2">
        <f>EOMONTH(SalesData[[#This Row],[Order Date]],0)</f>
        <v>45046</v>
      </c>
      <c r="V2501" s="9" t="str">
        <f>"Q"&amp;INT((MONTH(SalesData[[#This Row],[Order Date]])+2)/3)&amp;"-"&amp;YEAR(SalesData[[#This Row],[Order Date]])</f>
        <v>Q2-2023</v>
      </c>
    </row>
    <row r="2502" spans="1:22" x14ac:dyDescent="0.35">
      <c r="A2502" t="s">
        <v>2643</v>
      </c>
      <c r="B2502" s="1">
        <v>45035</v>
      </c>
      <c r="C2502" t="s">
        <v>57</v>
      </c>
      <c r="D2502" t="s">
        <v>46</v>
      </c>
      <c r="E2502">
        <v>3213378006</v>
      </c>
      <c r="F2502" t="s">
        <v>312</v>
      </c>
      <c r="G2502" t="s">
        <v>141</v>
      </c>
      <c r="H2502" t="s">
        <v>121</v>
      </c>
      <c r="I2502" t="s">
        <v>17</v>
      </c>
      <c r="J2502" t="s">
        <v>19</v>
      </c>
      <c r="K2502">
        <v>2870.29</v>
      </c>
      <c r="L2502">
        <v>264.97000000000003</v>
      </c>
      <c r="M2502" t="s">
        <v>19</v>
      </c>
      <c r="N2502">
        <v>9.2314713844245694E-2</v>
      </c>
      <c r="O2502" t="s">
        <v>11351</v>
      </c>
      <c r="P2502" t="s">
        <v>11356</v>
      </c>
      <c r="R2502" t="s">
        <v>11353</v>
      </c>
      <c r="S2502">
        <f>IF(SalesData[[#This Row],[Return Status]]="Returned",1,0)</f>
        <v>0</v>
      </c>
      <c r="T2502">
        <v>2793.38</v>
      </c>
      <c r="U2502" s="2">
        <f>EOMONTH(SalesData[[#This Row],[Order Date]],0)</f>
        <v>45046</v>
      </c>
      <c r="V2502" s="9" t="str">
        <f>"Q"&amp;INT((MONTH(SalesData[[#This Row],[Order Date]])+2)/3)&amp;"-"&amp;YEAR(SalesData[[#This Row],[Order Date]])</f>
        <v>Q2-2023</v>
      </c>
    </row>
    <row r="2503" spans="1:22" x14ac:dyDescent="0.35">
      <c r="A2503" t="s">
        <v>2644</v>
      </c>
      <c r="B2503" s="1">
        <v>45038</v>
      </c>
      <c r="C2503" t="s">
        <v>325</v>
      </c>
      <c r="D2503" t="s">
        <v>46</v>
      </c>
      <c r="E2503">
        <v>822449130</v>
      </c>
      <c r="F2503" t="s">
        <v>103</v>
      </c>
      <c r="G2503" t="s">
        <v>11368</v>
      </c>
      <c r="H2503" t="s">
        <v>24</v>
      </c>
      <c r="I2503" t="s">
        <v>17</v>
      </c>
      <c r="J2503" t="s">
        <v>19</v>
      </c>
      <c r="K2503">
        <v>292.58999999999997</v>
      </c>
      <c r="L2503">
        <v>18.350000000000001</v>
      </c>
      <c r="M2503" t="s">
        <v>19</v>
      </c>
      <c r="N2503">
        <v>6.2715745582555799E-2</v>
      </c>
      <c r="O2503" t="s">
        <v>11361</v>
      </c>
      <c r="P2503" t="s">
        <v>11356</v>
      </c>
      <c r="R2503" t="s">
        <v>11353</v>
      </c>
      <c r="S2503">
        <f>IF(SalesData[[#This Row],[Return Status]]="Returned",1,0)</f>
        <v>0</v>
      </c>
      <c r="U2503" s="2">
        <f>EOMONTH(SalesData[[#This Row],[Order Date]],0)</f>
        <v>45046</v>
      </c>
      <c r="V2503" s="9" t="str">
        <f>"Q"&amp;INT((MONTH(SalesData[[#This Row],[Order Date]])+2)/3)&amp;"-"&amp;YEAR(SalesData[[#This Row],[Order Date]])</f>
        <v>Q2-2023</v>
      </c>
    </row>
    <row r="2504" spans="1:22" x14ac:dyDescent="0.35">
      <c r="A2504" t="s">
        <v>2645</v>
      </c>
      <c r="B2504" s="1">
        <v>45035</v>
      </c>
      <c r="C2504" t="s">
        <v>87</v>
      </c>
      <c r="D2504" t="s">
        <v>13</v>
      </c>
      <c r="E2504">
        <v>8222413295</v>
      </c>
      <c r="F2504" t="s">
        <v>312</v>
      </c>
      <c r="G2504" t="s">
        <v>141</v>
      </c>
      <c r="H2504" t="s">
        <v>121</v>
      </c>
      <c r="I2504" t="s">
        <v>17</v>
      </c>
      <c r="J2504" t="s">
        <v>65</v>
      </c>
      <c r="K2504">
        <v>3611.71</v>
      </c>
      <c r="L2504">
        <v>843.19</v>
      </c>
      <c r="M2504" t="s">
        <v>65</v>
      </c>
      <c r="N2504">
        <v>0.23346005077927101</v>
      </c>
      <c r="O2504" t="s">
        <v>11351</v>
      </c>
      <c r="P2504" t="s">
        <v>11354</v>
      </c>
      <c r="R2504" t="s">
        <v>11353</v>
      </c>
      <c r="S2504">
        <f>IF(SalesData[[#This Row],[Return Status]]="Returned",1,0)</f>
        <v>0</v>
      </c>
      <c r="T2504">
        <v>2793.38</v>
      </c>
      <c r="U2504" s="2">
        <f>EOMONTH(SalesData[[#This Row],[Order Date]],0)</f>
        <v>45046</v>
      </c>
      <c r="V2504" s="9" t="str">
        <f>"Q"&amp;INT((MONTH(SalesData[[#This Row],[Order Date]])+2)/3)&amp;"-"&amp;YEAR(SalesData[[#This Row],[Order Date]])</f>
        <v>Q2-2023</v>
      </c>
    </row>
    <row r="2505" spans="1:22" x14ac:dyDescent="0.35">
      <c r="A2505" t="s">
        <v>2646</v>
      </c>
      <c r="B2505" s="1">
        <v>45023</v>
      </c>
      <c r="C2505" t="s">
        <v>52</v>
      </c>
      <c r="D2505" t="s">
        <v>13</v>
      </c>
      <c r="E2505">
        <v>4273502214</v>
      </c>
      <c r="F2505" t="s">
        <v>154</v>
      </c>
      <c r="G2505" t="s">
        <v>29</v>
      </c>
      <c r="H2505" t="s">
        <v>30</v>
      </c>
      <c r="I2505" t="s">
        <v>31</v>
      </c>
      <c r="J2505" t="s">
        <v>18</v>
      </c>
      <c r="K2505">
        <v>3006.57</v>
      </c>
      <c r="L2505">
        <v>777.87</v>
      </c>
      <c r="M2505" t="s">
        <v>19</v>
      </c>
      <c r="N2505">
        <v>0.25872339576327802</v>
      </c>
      <c r="O2505" t="s">
        <v>11351</v>
      </c>
      <c r="P2505" t="s">
        <v>11354</v>
      </c>
      <c r="R2505" t="s">
        <v>11353</v>
      </c>
      <c r="S2505">
        <f>IF(SalesData[[#This Row],[Return Status]]="Returned",1,0)</f>
        <v>0</v>
      </c>
      <c r="T2505">
        <v>2788.38</v>
      </c>
      <c r="U2505" s="2">
        <f>EOMONTH(SalesData[[#This Row],[Order Date]],0)</f>
        <v>45046</v>
      </c>
      <c r="V2505" s="9" t="str">
        <f>"Q"&amp;INT((MONTH(SalesData[[#This Row],[Order Date]])+2)/3)&amp;"-"&amp;YEAR(SalesData[[#This Row],[Order Date]])</f>
        <v>Q2-2023</v>
      </c>
    </row>
    <row r="2506" spans="1:22" x14ac:dyDescent="0.35">
      <c r="A2506" t="s">
        <v>2647</v>
      </c>
      <c r="B2506" s="1">
        <v>45021</v>
      </c>
      <c r="C2506" t="s">
        <v>111</v>
      </c>
      <c r="D2506" t="s">
        <v>145</v>
      </c>
      <c r="E2506">
        <v>8143519419</v>
      </c>
      <c r="F2506" t="s">
        <v>137</v>
      </c>
      <c r="G2506" t="s">
        <v>34</v>
      </c>
      <c r="H2506" t="s">
        <v>35</v>
      </c>
      <c r="I2506" t="s">
        <v>36</v>
      </c>
      <c r="J2506" t="s">
        <v>42</v>
      </c>
      <c r="K2506">
        <v>2044.71</v>
      </c>
      <c r="L2506">
        <v>73.239999999999995</v>
      </c>
      <c r="M2506" t="s">
        <v>43</v>
      </c>
      <c r="N2506">
        <v>3.5819260433019799E-2</v>
      </c>
      <c r="O2506" t="s">
        <v>11351</v>
      </c>
      <c r="P2506" t="s">
        <v>11356</v>
      </c>
      <c r="R2506" t="s">
        <v>11353</v>
      </c>
      <c r="S2506">
        <f>IF(SalesData[[#This Row],[Return Status]]="Returned",1,0)</f>
        <v>0</v>
      </c>
      <c r="U2506" s="2">
        <f>EOMONTH(SalesData[[#This Row],[Order Date]],0)</f>
        <v>45046</v>
      </c>
      <c r="V2506" s="9" t="str">
        <f>"Q"&amp;INT((MONTH(SalesData[[#This Row],[Order Date]])+2)/3)&amp;"-"&amp;YEAR(SalesData[[#This Row],[Order Date]])</f>
        <v>Q2-2023</v>
      </c>
    </row>
    <row r="2507" spans="1:22" x14ac:dyDescent="0.35">
      <c r="A2507" t="s">
        <v>2648</v>
      </c>
      <c r="B2507" s="1">
        <v>45021</v>
      </c>
      <c r="C2507" t="s">
        <v>111</v>
      </c>
      <c r="D2507" t="s">
        <v>13</v>
      </c>
      <c r="E2507">
        <v>6701410488</v>
      </c>
      <c r="F2507" t="s">
        <v>28</v>
      </c>
      <c r="G2507" t="s">
        <v>29</v>
      </c>
      <c r="H2507" t="s">
        <v>30</v>
      </c>
      <c r="I2507" t="s">
        <v>31</v>
      </c>
      <c r="J2507" t="s">
        <v>18</v>
      </c>
      <c r="K2507">
        <v>3245.3</v>
      </c>
      <c r="L2507">
        <v>123.37</v>
      </c>
      <c r="M2507" t="s">
        <v>19</v>
      </c>
      <c r="N2507">
        <v>3.8014975503035203E-2</v>
      </c>
      <c r="O2507" t="s">
        <v>11351</v>
      </c>
      <c r="P2507" t="s">
        <v>11356</v>
      </c>
      <c r="R2507" t="s">
        <v>11353</v>
      </c>
      <c r="S2507">
        <f>IF(SalesData[[#This Row],[Return Status]]="Returned",1,0)</f>
        <v>0</v>
      </c>
      <c r="T2507">
        <v>2788.38</v>
      </c>
      <c r="U2507" s="2">
        <f>EOMONTH(SalesData[[#This Row],[Order Date]],0)</f>
        <v>45046</v>
      </c>
      <c r="V2507" s="9" t="str">
        <f>"Q"&amp;INT((MONTH(SalesData[[#This Row],[Order Date]])+2)/3)&amp;"-"&amp;YEAR(SalesData[[#This Row],[Order Date]])</f>
        <v>Q2-2023</v>
      </c>
    </row>
    <row r="2508" spans="1:22" x14ac:dyDescent="0.35">
      <c r="A2508" t="s">
        <v>2649</v>
      </c>
      <c r="B2508" s="1">
        <v>45025</v>
      </c>
      <c r="C2508" t="s">
        <v>113</v>
      </c>
      <c r="D2508" t="s">
        <v>99</v>
      </c>
      <c r="E2508">
        <v>9725205656</v>
      </c>
      <c r="F2508" t="s">
        <v>137</v>
      </c>
      <c r="G2508" t="s">
        <v>34</v>
      </c>
      <c r="H2508" t="s">
        <v>35</v>
      </c>
      <c r="I2508" t="s">
        <v>36</v>
      </c>
      <c r="J2508" t="s">
        <v>65</v>
      </c>
      <c r="K2508">
        <v>2234.4899999999998</v>
      </c>
      <c r="L2508">
        <v>574.17999999999995</v>
      </c>
      <c r="M2508" t="s">
        <v>65</v>
      </c>
      <c r="N2508">
        <v>0.256962438856294</v>
      </c>
      <c r="O2508" t="s">
        <v>11351</v>
      </c>
      <c r="P2508" t="s">
        <v>11354</v>
      </c>
      <c r="R2508" t="s">
        <v>11353</v>
      </c>
      <c r="S2508">
        <f>IF(SalesData[[#This Row],[Return Status]]="Returned",1,0)</f>
        <v>0</v>
      </c>
      <c r="U2508" s="2">
        <f>EOMONTH(SalesData[[#This Row],[Order Date]],0)</f>
        <v>45046</v>
      </c>
      <c r="V2508" s="9" t="str">
        <f>"Q"&amp;INT((MONTH(SalesData[[#This Row],[Order Date]])+2)/3)&amp;"-"&amp;YEAR(SalesData[[#This Row],[Order Date]])</f>
        <v>Q2-2023</v>
      </c>
    </row>
    <row r="2509" spans="1:22" x14ac:dyDescent="0.35">
      <c r="A2509" t="s">
        <v>2650</v>
      </c>
      <c r="B2509" s="1">
        <v>45032</v>
      </c>
      <c r="C2509" t="s">
        <v>12</v>
      </c>
      <c r="D2509" t="s">
        <v>39</v>
      </c>
      <c r="E2509">
        <v>2533249707</v>
      </c>
      <c r="F2509" t="s">
        <v>140</v>
      </c>
      <c r="G2509" t="s">
        <v>141</v>
      </c>
      <c r="H2509" t="s">
        <v>121</v>
      </c>
      <c r="I2509" t="s">
        <v>17</v>
      </c>
      <c r="J2509" t="s">
        <v>19</v>
      </c>
      <c r="K2509">
        <v>4821.26</v>
      </c>
      <c r="L2509">
        <v>1237.93</v>
      </c>
      <c r="M2509" t="s">
        <v>19</v>
      </c>
      <c r="N2509">
        <v>0.25676482911106202</v>
      </c>
      <c r="O2509" t="s">
        <v>11351</v>
      </c>
      <c r="P2509" t="s">
        <v>11354</v>
      </c>
      <c r="R2509" t="s">
        <v>11353</v>
      </c>
      <c r="S2509">
        <f>IF(SalesData[[#This Row],[Return Status]]="Returned",1,0)</f>
        <v>0</v>
      </c>
      <c r="T2509">
        <v>2793.38</v>
      </c>
      <c r="U2509" s="2">
        <f>EOMONTH(SalesData[[#This Row],[Order Date]],0)</f>
        <v>45046</v>
      </c>
      <c r="V2509" s="9" t="str">
        <f>"Q"&amp;INT((MONTH(SalesData[[#This Row],[Order Date]])+2)/3)&amp;"-"&amp;YEAR(SalesData[[#This Row],[Order Date]])</f>
        <v>Q2-2023</v>
      </c>
    </row>
    <row r="2510" spans="1:22" x14ac:dyDescent="0.35">
      <c r="A2510" t="s">
        <v>2651</v>
      </c>
      <c r="B2510" s="1">
        <v>45023</v>
      </c>
      <c r="C2510" t="s">
        <v>57</v>
      </c>
      <c r="D2510" t="s">
        <v>145</v>
      </c>
      <c r="E2510">
        <v>6166845015</v>
      </c>
      <c r="F2510" t="s">
        <v>83</v>
      </c>
      <c r="G2510" t="s">
        <v>84</v>
      </c>
      <c r="H2510" t="s">
        <v>85</v>
      </c>
      <c r="I2510" t="s">
        <v>31</v>
      </c>
      <c r="J2510" t="s">
        <v>42</v>
      </c>
      <c r="K2510">
        <v>3122.09</v>
      </c>
      <c r="L2510">
        <v>108.73</v>
      </c>
      <c r="M2510" t="s">
        <v>43</v>
      </c>
      <c r="N2510">
        <v>3.48260299991352E-2</v>
      </c>
      <c r="O2510" t="s">
        <v>11351</v>
      </c>
      <c r="P2510" t="s">
        <v>11356</v>
      </c>
      <c r="R2510" t="s">
        <v>11353</v>
      </c>
      <c r="S2510">
        <f>IF(SalesData[[#This Row],[Return Status]]="Returned",1,0)</f>
        <v>0</v>
      </c>
      <c r="T2510">
        <v>847.14</v>
      </c>
      <c r="U2510" s="2">
        <f>EOMONTH(SalesData[[#This Row],[Order Date]],0)</f>
        <v>45046</v>
      </c>
      <c r="V2510" s="9" t="str">
        <f>"Q"&amp;INT((MONTH(SalesData[[#This Row],[Order Date]])+2)/3)&amp;"-"&amp;YEAR(SalesData[[#This Row],[Order Date]])</f>
        <v>Q2-2023</v>
      </c>
    </row>
    <row r="2511" spans="1:22" x14ac:dyDescent="0.35">
      <c r="A2511" t="s">
        <v>2652</v>
      </c>
      <c r="B2511" s="1">
        <v>45043</v>
      </c>
      <c r="C2511" t="s">
        <v>92</v>
      </c>
      <c r="D2511" t="s">
        <v>39</v>
      </c>
      <c r="E2511">
        <v>564971729</v>
      </c>
      <c r="F2511" t="s">
        <v>28</v>
      </c>
      <c r="G2511" t="s">
        <v>29</v>
      </c>
      <c r="H2511" t="s">
        <v>30</v>
      </c>
      <c r="I2511" t="s">
        <v>31</v>
      </c>
      <c r="J2511" t="s">
        <v>65</v>
      </c>
      <c r="K2511">
        <v>1129.6300000000001</v>
      </c>
      <c r="L2511">
        <v>325</v>
      </c>
      <c r="M2511" t="s">
        <v>65</v>
      </c>
      <c r="N2511">
        <v>0.287704823703336</v>
      </c>
      <c r="O2511" t="s">
        <v>11351</v>
      </c>
      <c r="P2511" t="s">
        <v>11354</v>
      </c>
      <c r="R2511" t="s">
        <v>11353</v>
      </c>
      <c r="S2511">
        <f>IF(SalesData[[#This Row],[Return Status]]="Returned",1,0)</f>
        <v>0</v>
      </c>
      <c r="T2511">
        <v>2788.38</v>
      </c>
      <c r="U2511" s="2">
        <f>EOMONTH(SalesData[[#This Row],[Order Date]],0)</f>
        <v>45046</v>
      </c>
      <c r="V2511" s="9" t="str">
        <f>"Q"&amp;INT((MONTH(SalesData[[#This Row],[Order Date]])+2)/3)&amp;"-"&amp;YEAR(SalesData[[#This Row],[Order Date]])</f>
        <v>Q2-2023</v>
      </c>
    </row>
    <row r="2512" spans="1:22" x14ac:dyDescent="0.35">
      <c r="A2512" t="s">
        <v>2653</v>
      </c>
      <c r="B2512" s="1">
        <v>45031</v>
      </c>
      <c r="C2512" t="s">
        <v>176</v>
      </c>
      <c r="D2512" t="s">
        <v>99</v>
      </c>
      <c r="E2512">
        <v>3102085205</v>
      </c>
      <c r="F2512" t="s">
        <v>357</v>
      </c>
      <c r="G2512" t="s">
        <v>266</v>
      </c>
      <c r="H2512" t="s">
        <v>165</v>
      </c>
      <c r="I2512" t="s">
        <v>36</v>
      </c>
      <c r="J2512" t="s">
        <v>62</v>
      </c>
      <c r="K2512">
        <v>1305.93</v>
      </c>
      <c r="L2512">
        <v>57.44</v>
      </c>
      <c r="M2512" t="s">
        <v>62</v>
      </c>
      <c r="N2512">
        <v>4.3983980764665802E-2</v>
      </c>
      <c r="O2512" t="s">
        <v>11351</v>
      </c>
      <c r="P2512" t="s">
        <v>11356</v>
      </c>
      <c r="R2512" t="s">
        <v>11353</v>
      </c>
      <c r="S2512">
        <f>IF(SalesData[[#This Row],[Return Status]]="Returned",1,0)</f>
        <v>0</v>
      </c>
      <c r="U2512" s="2">
        <f>EOMONTH(SalesData[[#This Row],[Order Date]],0)</f>
        <v>45046</v>
      </c>
      <c r="V2512" s="9" t="str">
        <f>"Q"&amp;INT((MONTH(SalesData[[#This Row],[Order Date]])+2)/3)&amp;"-"&amp;YEAR(SalesData[[#This Row],[Order Date]])</f>
        <v>Q2-2023</v>
      </c>
    </row>
    <row r="2513" spans="1:22" x14ac:dyDescent="0.35">
      <c r="A2513" t="s">
        <v>2654</v>
      </c>
      <c r="B2513" s="1">
        <v>45034</v>
      </c>
      <c r="C2513" t="s">
        <v>325</v>
      </c>
      <c r="D2513" t="s">
        <v>72</v>
      </c>
      <c r="E2513">
        <v>3950444920</v>
      </c>
      <c r="F2513" t="s">
        <v>116</v>
      </c>
      <c r="G2513" t="s">
        <v>74</v>
      </c>
      <c r="H2513" t="s">
        <v>75</v>
      </c>
      <c r="I2513" t="s">
        <v>36</v>
      </c>
      <c r="J2513" t="s">
        <v>61</v>
      </c>
      <c r="K2513">
        <v>929.23</v>
      </c>
      <c r="L2513">
        <v>159.91999999999999</v>
      </c>
      <c r="M2513" t="s">
        <v>62</v>
      </c>
      <c r="N2513">
        <v>0.17209948021480101</v>
      </c>
      <c r="O2513" t="s">
        <v>11355</v>
      </c>
      <c r="P2513" t="s">
        <v>11352</v>
      </c>
      <c r="R2513" t="s">
        <v>11353</v>
      </c>
      <c r="S2513">
        <f>IF(SalesData[[#This Row],[Return Status]]="Returned",1,0)</f>
        <v>0</v>
      </c>
      <c r="T2513">
        <v>2420.2800000000002</v>
      </c>
      <c r="U2513" s="2">
        <f>EOMONTH(SalesData[[#This Row],[Order Date]],0)</f>
        <v>45046</v>
      </c>
      <c r="V2513" s="9" t="str">
        <f>"Q"&amp;INT((MONTH(SalesData[[#This Row],[Order Date]])+2)/3)&amp;"-"&amp;YEAR(SalesData[[#This Row],[Order Date]])</f>
        <v>Q2-2023</v>
      </c>
    </row>
    <row r="2514" spans="1:22" x14ac:dyDescent="0.35">
      <c r="A2514" t="s">
        <v>2655</v>
      </c>
      <c r="B2514" s="1">
        <v>45044</v>
      </c>
      <c r="C2514" t="s">
        <v>97</v>
      </c>
      <c r="D2514" t="s">
        <v>145</v>
      </c>
      <c r="E2514">
        <v>8329958742</v>
      </c>
      <c r="F2514" t="s">
        <v>206</v>
      </c>
      <c r="G2514" t="s">
        <v>89</v>
      </c>
      <c r="H2514" t="s">
        <v>90</v>
      </c>
      <c r="I2514" t="s">
        <v>31</v>
      </c>
      <c r="J2514" t="s">
        <v>19</v>
      </c>
      <c r="K2514">
        <v>4121.42</v>
      </c>
      <c r="L2514">
        <v>503.19</v>
      </c>
      <c r="M2514" t="s">
        <v>19</v>
      </c>
      <c r="N2514">
        <v>0.122091415094797</v>
      </c>
      <c r="O2514" t="s">
        <v>11351</v>
      </c>
      <c r="P2514" t="s">
        <v>11352</v>
      </c>
      <c r="R2514" t="s">
        <v>11353</v>
      </c>
      <c r="S2514">
        <f>IF(SalesData[[#This Row],[Return Status]]="Returned",1,0)</f>
        <v>0</v>
      </c>
      <c r="T2514">
        <v>207.68</v>
      </c>
      <c r="U2514" s="2">
        <f>EOMONTH(SalesData[[#This Row],[Order Date]],0)</f>
        <v>45046</v>
      </c>
      <c r="V2514" s="9" t="str">
        <f>"Q"&amp;INT((MONTH(SalesData[[#This Row],[Order Date]])+2)/3)&amp;"-"&amp;YEAR(SalesData[[#This Row],[Order Date]])</f>
        <v>Q2-2023</v>
      </c>
    </row>
    <row r="2515" spans="1:22" x14ac:dyDescent="0.35">
      <c r="A2515" t="s">
        <v>2656</v>
      </c>
      <c r="B2515" s="1">
        <v>45038</v>
      </c>
      <c r="C2515" t="s">
        <v>77</v>
      </c>
      <c r="D2515" t="s">
        <v>80</v>
      </c>
      <c r="E2515">
        <v>3882810592</v>
      </c>
      <c r="F2515" t="s">
        <v>147</v>
      </c>
      <c r="G2515" t="s">
        <v>84</v>
      </c>
      <c r="H2515" t="s">
        <v>85</v>
      </c>
      <c r="I2515" t="s">
        <v>31</v>
      </c>
      <c r="J2515" t="s">
        <v>62</v>
      </c>
      <c r="K2515">
        <v>1918.09</v>
      </c>
      <c r="L2515">
        <v>184.23</v>
      </c>
      <c r="M2515" t="s">
        <v>62</v>
      </c>
      <c r="N2515">
        <v>9.6048673419912495E-2</v>
      </c>
      <c r="O2515" t="s">
        <v>11351</v>
      </c>
      <c r="P2515" t="s">
        <v>11356</v>
      </c>
      <c r="R2515" t="s">
        <v>11353</v>
      </c>
      <c r="S2515">
        <f>IF(SalesData[[#This Row],[Return Status]]="Returned",1,0)</f>
        <v>0</v>
      </c>
      <c r="T2515">
        <v>847.14</v>
      </c>
      <c r="U2515" s="2">
        <f>EOMONTH(SalesData[[#This Row],[Order Date]],0)</f>
        <v>45046</v>
      </c>
      <c r="V2515" s="9" t="str">
        <f>"Q"&amp;INT((MONTH(SalesData[[#This Row],[Order Date]])+2)/3)&amp;"-"&amp;YEAR(SalesData[[#This Row],[Order Date]])</f>
        <v>Q2-2023</v>
      </c>
    </row>
    <row r="2516" spans="1:22" x14ac:dyDescent="0.35">
      <c r="A2516" t="s">
        <v>2657</v>
      </c>
      <c r="B2516" s="1">
        <v>45035</v>
      </c>
      <c r="C2516" t="s">
        <v>26</v>
      </c>
      <c r="D2516" t="s">
        <v>80</v>
      </c>
      <c r="E2516">
        <v>3004335901</v>
      </c>
      <c r="F2516" t="s">
        <v>73</v>
      </c>
      <c r="G2516" t="s">
        <v>11374</v>
      </c>
      <c r="H2516" t="s">
        <v>75</v>
      </c>
      <c r="I2516" t="s">
        <v>36</v>
      </c>
      <c r="J2516" t="s">
        <v>19</v>
      </c>
      <c r="K2516">
        <v>4188.3</v>
      </c>
      <c r="L2516">
        <v>981.42</v>
      </c>
      <c r="M2516" t="s">
        <v>19</v>
      </c>
      <c r="N2516">
        <v>0.23432418881169001</v>
      </c>
      <c r="O2516" t="s">
        <v>11351</v>
      </c>
      <c r="P2516" t="s">
        <v>11354</v>
      </c>
      <c r="R2516" t="s">
        <v>11353</v>
      </c>
      <c r="S2516">
        <f>IF(SalesData[[#This Row],[Return Status]]="Returned",1,0)</f>
        <v>0</v>
      </c>
      <c r="U2516" s="2">
        <f>EOMONTH(SalesData[[#This Row],[Order Date]],0)</f>
        <v>45046</v>
      </c>
      <c r="V2516" s="9" t="str">
        <f>"Q"&amp;INT((MONTH(SalesData[[#This Row],[Order Date]])+2)/3)&amp;"-"&amp;YEAR(SalesData[[#This Row],[Order Date]])</f>
        <v>Q2-2023</v>
      </c>
    </row>
    <row r="2517" spans="1:22" x14ac:dyDescent="0.35">
      <c r="A2517" t="s">
        <v>2658</v>
      </c>
      <c r="B2517" s="1">
        <v>45021</v>
      </c>
      <c r="C2517" t="s">
        <v>97</v>
      </c>
      <c r="D2517" t="s">
        <v>99</v>
      </c>
      <c r="E2517">
        <v>5928396257</v>
      </c>
      <c r="F2517" t="s">
        <v>88</v>
      </c>
      <c r="G2517" t="s">
        <v>89</v>
      </c>
      <c r="H2517" t="s">
        <v>90</v>
      </c>
      <c r="I2517" t="s">
        <v>31</v>
      </c>
      <c r="J2517" t="s">
        <v>62</v>
      </c>
      <c r="K2517">
        <v>4603.2700000000004</v>
      </c>
      <c r="L2517">
        <v>590.45000000000005</v>
      </c>
      <c r="M2517" t="s">
        <v>62</v>
      </c>
      <c r="N2517">
        <v>0.12826751418013699</v>
      </c>
      <c r="O2517" t="s">
        <v>11351</v>
      </c>
      <c r="P2517" t="s">
        <v>11352</v>
      </c>
      <c r="R2517" t="s">
        <v>11353</v>
      </c>
      <c r="S2517">
        <f>IF(SalesData[[#This Row],[Return Status]]="Returned",1,0)</f>
        <v>0</v>
      </c>
      <c r="T2517">
        <v>207.68</v>
      </c>
      <c r="U2517" s="2">
        <f>EOMONTH(SalesData[[#This Row],[Order Date]],0)</f>
        <v>45046</v>
      </c>
      <c r="V2517" s="9" t="str">
        <f>"Q"&amp;INT((MONTH(SalesData[[#This Row],[Order Date]])+2)/3)&amp;"-"&amp;YEAR(SalesData[[#This Row],[Order Date]])</f>
        <v>Q2-2023</v>
      </c>
    </row>
    <row r="2518" spans="1:22" x14ac:dyDescent="0.35">
      <c r="A2518" t="s">
        <v>2659</v>
      </c>
      <c r="B2518" s="1">
        <v>45039</v>
      </c>
      <c r="C2518" t="s">
        <v>21</v>
      </c>
      <c r="D2518" t="s">
        <v>27</v>
      </c>
      <c r="E2518">
        <v>5861711069</v>
      </c>
      <c r="F2518" t="s">
        <v>33</v>
      </c>
      <c r="G2518" t="s">
        <v>34</v>
      </c>
      <c r="H2518" t="s">
        <v>35</v>
      </c>
      <c r="I2518" t="s">
        <v>36</v>
      </c>
      <c r="J2518" t="s">
        <v>18</v>
      </c>
      <c r="K2518">
        <v>1417.89</v>
      </c>
      <c r="L2518">
        <v>266.36</v>
      </c>
      <c r="M2518" t="s">
        <v>19</v>
      </c>
      <c r="N2518">
        <v>0.18785660382681299</v>
      </c>
      <c r="O2518" t="s">
        <v>11351</v>
      </c>
      <c r="P2518" t="s">
        <v>11352</v>
      </c>
      <c r="R2518" t="s">
        <v>11353</v>
      </c>
      <c r="S2518">
        <f>IF(SalesData[[#This Row],[Return Status]]="Returned",1,0)</f>
        <v>0</v>
      </c>
      <c r="U2518" s="2">
        <f>EOMONTH(SalesData[[#This Row],[Order Date]],0)</f>
        <v>45046</v>
      </c>
      <c r="V2518" s="9" t="str">
        <f>"Q"&amp;INT((MONTH(SalesData[[#This Row],[Order Date]])+2)/3)&amp;"-"&amp;YEAR(SalesData[[#This Row],[Order Date]])</f>
        <v>Q2-2023</v>
      </c>
    </row>
    <row r="2519" spans="1:22" x14ac:dyDescent="0.35">
      <c r="A2519" t="s">
        <v>2660</v>
      </c>
      <c r="B2519" s="1">
        <v>45032</v>
      </c>
      <c r="C2519" t="s">
        <v>49</v>
      </c>
      <c r="D2519" t="s">
        <v>27</v>
      </c>
      <c r="E2519">
        <v>1562837947</v>
      </c>
      <c r="F2519" t="s">
        <v>47</v>
      </c>
      <c r="G2519" t="s">
        <v>23</v>
      </c>
      <c r="H2519" t="s">
        <v>11357</v>
      </c>
      <c r="I2519" t="s">
        <v>17</v>
      </c>
      <c r="J2519" t="s">
        <v>65</v>
      </c>
      <c r="K2519">
        <v>2085.25</v>
      </c>
      <c r="L2519">
        <v>592.21</v>
      </c>
      <c r="M2519" t="s">
        <v>65</v>
      </c>
      <c r="N2519">
        <v>0.28399952044119398</v>
      </c>
      <c r="O2519" t="s">
        <v>11351</v>
      </c>
      <c r="P2519" t="s">
        <v>11354</v>
      </c>
      <c r="R2519" t="s">
        <v>11353</v>
      </c>
      <c r="S2519">
        <f>IF(SalesData[[#This Row],[Return Status]]="Returned",1,0)</f>
        <v>0</v>
      </c>
      <c r="T2519">
        <v>2821.33</v>
      </c>
      <c r="U2519" s="2">
        <f>EOMONTH(SalesData[[#This Row],[Order Date]],0)</f>
        <v>45046</v>
      </c>
      <c r="V2519" s="9" t="str">
        <f>"Q"&amp;INT((MONTH(SalesData[[#This Row],[Order Date]])+2)/3)&amp;"-"&amp;YEAR(SalesData[[#This Row],[Order Date]])</f>
        <v>Q2-2023</v>
      </c>
    </row>
    <row r="2520" spans="1:22" x14ac:dyDescent="0.35">
      <c r="A2520" t="s">
        <v>2661</v>
      </c>
      <c r="B2520" s="1">
        <v>45037</v>
      </c>
      <c r="C2520" t="s">
        <v>38</v>
      </c>
      <c r="D2520" t="s">
        <v>27</v>
      </c>
      <c r="E2520">
        <v>358165498</v>
      </c>
      <c r="F2520" t="s">
        <v>181</v>
      </c>
      <c r="G2520" t="s">
        <v>54</v>
      </c>
      <c r="H2520" t="s">
        <v>55</v>
      </c>
      <c r="I2520" t="s">
        <v>31</v>
      </c>
      <c r="J2520" t="s">
        <v>65</v>
      </c>
      <c r="K2520">
        <v>1922.74</v>
      </c>
      <c r="L2520">
        <v>345.4</v>
      </c>
      <c r="M2520" t="s">
        <v>65</v>
      </c>
      <c r="N2520">
        <v>0.179639472835641</v>
      </c>
      <c r="O2520" t="s">
        <v>11351</v>
      </c>
      <c r="P2520" t="s">
        <v>11352</v>
      </c>
      <c r="R2520" t="s">
        <v>11353</v>
      </c>
      <c r="S2520">
        <f>IF(SalesData[[#This Row],[Return Status]]="Returned",1,0)</f>
        <v>0</v>
      </c>
      <c r="U2520" s="2">
        <f>EOMONTH(SalesData[[#This Row],[Order Date]],0)</f>
        <v>45046</v>
      </c>
      <c r="V2520" s="9" t="str">
        <f>"Q"&amp;INT((MONTH(SalesData[[#This Row],[Order Date]])+2)/3)&amp;"-"&amp;YEAR(SalesData[[#This Row],[Order Date]])</f>
        <v>Q2-2023</v>
      </c>
    </row>
    <row r="2521" spans="1:22" x14ac:dyDescent="0.35">
      <c r="A2521" t="s">
        <v>2662</v>
      </c>
      <c r="B2521" s="1">
        <v>45035</v>
      </c>
      <c r="C2521" t="s">
        <v>162</v>
      </c>
      <c r="D2521" t="s">
        <v>46</v>
      </c>
      <c r="E2521">
        <v>3632428662</v>
      </c>
      <c r="F2521" t="s">
        <v>47</v>
      </c>
      <c r="G2521" t="s">
        <v>23</v>
      </c>
      <c r="H2521" t="s">
        <v>24</v>
      </c>
      <c r="I2521" t="s">
        <v>17</v>
      </c>
      <c r="J2521" t="s">
        <v>62</v>
      </c>
      <c r="K2521">
        <v>454.18</v>
      </c>
      <c r="L2521">
        <v>41.06</v>
      </c>
      <c r="M2521" t="s">
        <v>62</v>
      </c>
      <c r="N2521">
        <v>9.0404685367035095E-2</v>
      </c>
      <c r="O2521" t="s">
        <v>11361</v>
      </c>
      <c r="P2521" t="s">
        <v>11356</v>
      </c>
      <c r="R2521" t="s">
        <v>11353</v>
      </c>
      <c r="S2521">
        <f>IF(SalesData[[#This Row],[Return Status]]="Returned",1,0)</f>
        <v>0</v>
      </c>
      <c r="T2521">
        <v>2821.33</v>
      </c>
      <c r="U2521" s="2">
        <f>EOMONTH(SalesData[[#This Row],[Order Date]],0)</f>
        <v>45046</v>
      </c>
      <c r="V2521" s="9" t="str">
        <f>"Q"&amp;INT((MONTH(SalesData[[#This Row],[Order Date]])+2)/3)&amp;"-"&amp;YEAR(SalesData[[#This Row],[Order Date]])</f>
        <v>Q2-2023</v>
      </c>
    </row>
    <row r="2522" spans="1:22" x14ac:dyDescent="0.35">
      <c r="A2522" t="s">
        <v>2663</v>
      </c>
      <c r="B2522" s="1">
        <v>45038</v>
      </c>
      <c r="C2522" t="s">
        <v>113</v>
      </c>
      <c r="D2522" t="s">
        <v>46</v>
      </c>
      <c r="E2522">
        <v>7277236576</v>
      </c>
      <c r="F2522" t="s">
        <v>170</v>
      </c>
      <c r="G2522" t="s">
        <v>69</v>
      </c>
      <c r="H2522" t="s">
        <v>41</v>
      </c>
      <c r="I2522" t="s">
        <v>31</v>
      </c>
      <c r="J2522" t="s">
        <v>18</v>
      </c>
      <c r="K2522">
        <v>3151.05</v>
      </c>
      <c r="L2522">
        <v>449.03</v>
      </c>
      <c r="M2522" t="s">
        <v>19</v>
      </c>
      <c r="N2522">
        <v>0.142501705780613</v>
      </c>
      <c r="O2522" t="s">
        <v>11351</v>
      </c>
      <c r="P2522" t="s">
        <v>11352</v>
      </c>
      <c r="R2522" t="s">
        <v>11353</v>
      </c>
      <c r="S2522">
        <f>IF(SalesData[[#This Row],[Return Status]]="Returned",1,0)</f>
        <v>0</v>
      </c>
      <c r="T2522">
        <v>2081.52</v>
      </c>
      <c r="U2522" s="2">
        <f>EOMONTH(SalesData[[#This Row],[Order Date]],0)</f>
        <v>45046</v>
      </c>
      <c r="V2522" s="9" t="str">
        <f>"Q"&amp;INT((MONTH(SalesData[[#This Row],[Order Date]])+2)/3)&amp;"-"&amp;YEAR(SalesData[[#This Row],[Order Date]])</f>
        <v>Q2-2023</v>
      </c>
    </row>
    <row r="2523" spans="1:22" x14ac:dyDescent="0.35">
      <c r="A2523" t="s">
        <v>2664</v>
      </c>
      <c r="B2523" s="1">
        <v>45036</v>
      </c>
      <c r="C2523" t="s">
        <v>92</v>
      </c>
      <c r="D2523" t="s">
        <v>72</v>
      </c>
      <c r="E2523">
        <v>5724491764</v>
      </c>
      <c r="F2523" t="s">
        <v>154</v>
      </c>
      <c r="G2523" t="s">
        <v>11370</v>
      </c>
      <c r="H2523" t="s">
        <v>30</v>
      </c>
      <c r="I2523" t="s">
        <v>31</v>
      </c>
      <c r="J2523" t="s">
        <v>61</v>
      </c>
      <c r="K2523">
        <v>148.44999999999999</v>
      </c>
      <c r="L2523">
        <v>28.32</v>
      </c>
      <c r="M2523" t="s">
        <v>62</v>
      </c>
      <c r="N2523">
        <v>0.190771303469182</v>
      </c>
      <c r="O2523" t="s">
        <v>11361</v>
      </c>
      <c r="P2523" t="s">
        <v>11352</v>
      </c>
      <c r="R2523" t="s">
        <v>11353</v>
      </c>
      <c r="S2523">
        <f>IF(SalesData[[#This Row],[Return Status]]="Returned",1,0)</f>
        <v>0</v>
      </c>
      <c r="U2523" s="2">
        <f>EOMONTH(SalesData[[#This Row],[Order Date]],0)</f>
        <v>45046</v>
      </c>
      <c r="V2523" s="9" t="str">
        <f>"Q"&amp;INT((MONTH(SalesData[[#This Row],[Order Date]])+2)/3)&amp;"-"&amp;YEAR(SalesData[[#This Row],[Order Date]])</f>
        <v>Q2-2023</v>
      </c>
    </row>
    <row r="2524" spans="1:22" x14ac:dyDescent="0.35">
      <c r="A2524" t="s">
        <v>2665</v>
      </c>
      <c r="B2524" s="1">
        <v>45041</v>
      </c>
      <c r="C2524" t="s">
        <v>45</v>
      </c>
      <c r="D2524" t="s">
        <v>46</v>
      </c>
      <c r="E2524">
        <v>7033156670</v>
      </c>
      <c r="F2524" t="s">
        <v>95</v>
      </c>
      <c r="G2524" t="s">
        <v>59</v>
      </c>
      <c r="H2524" t="s">
        <v>60</v>
      </c>
      <c r="I2524" t="s">
        <v>31</v>
      </c>
      <c r="J2524" t="s">
        <v>65</v>
      </c>
      <c r="K2524">
        <v>2673.32</v>
      </c>
      <c r="L2524">
        <v>317.08999999999997</v>
      </c>
      <c r="M2524" t="s">
        <v>65</v>
      </c>
      <c r="N2524">
        <v>0.118612811036464</v>
      </c>
      <c r="O2524" t="s">
        <v>11351</v>
      </c>
      <c r="P2524" t="s">
        <v>11352</v>
      </c>
      <c r="R2524" t="s">
        <v>11353</v>
      </c>
      <c r="S2524">
        <f>IF(SalesData[[#This Row],[Return Status]]="Returned",1,0)</f>
        <v>0</v>
      </c>
      <c r="T2524">
        <v>2183.56</v>
      </c>
      <c r="U2524" s="2">
        <f>EOMONTH(SalesData[[#This Row],[Order Date]],0)</f>
        <v>45046</v>
      </c>
      <c r="V2524" s="9" t="str">
        <f>"Q"&amp;INT((MONTH(SalesData[[#This Row],[Order Date]])+2)/3)&amp;"-"&amp;YEAR(SalesData[[#This Row],[Order Date]])</f>
        <v>Q2-2023</v>
      </c>
    </row>
    <row r="2525" spans="1:22" x14ac:dyDescent="0.35">
      <c r="A2525" t="s">
        <v>2666</v>
      </c>
      <c r="B2525" s="1">
        <v>45035</v>
      </c>
      <c r="C2525" t="s">
        <v>188</v>
      </c>
      <c r="D2525" t="s">
        <v>27</v>
      </c>
      <c r="E2525">
        <v>6911030897</v>
      </c>
      <c r="F2525" t="s">
        <v>95</v>
      </c>
      <c r="G2525" t="s">
        <v>59</v>
      </c>
      <c r="H2525" t="s">
        <v>60</v>
      </c>
      <c r="I2525" t="s">
        <v>31</v>
      </c>
      <c r="J2525" t="s">
        <v>19</v>
      </c>
      <c r="K2525">
        <v>4667.51</v>
      </c>
      <c r="L2525">
        <v>209.33</v>
      </c>
      <c r="M2525" t="s">
        <v>19</v>
      </c>
      <c r="N2525">
        <v>4.4848323838620599E-2</v>
      </c>
      <c r="O2525" t="s">
        <v>11351</v>
      </c>
      <c r="P2525" t="s">
        <v>11356</v>
      </c>
      <c r="R2525" t="s">
        <v>11353</v>
      </c>
      <c r="S2525">
        <f>IF(SalesData[[#This Row],[Return Status]]="Returned",1,0)</f>
        <v>0</v>
      </c>
      <c r="T2525">
        <v>2183.56</v>
      </c>
      <c r="U2525" s="2">
        <f>EOMONTH(SalesData[[#This Row],[Order Date]],0)</f>
        <v>45046</v>
      </c>
      <c r="V2525" s="9" t="str">
        <f>"Q"&amp;INT((MONTH(SalesData[[#This Row],[Order Date]])+2)/3)&amp;"-"&amp;YEAR(SalesData[[#This Row],[Order Date]])</f>
        <v>Q2-2023</v>
      </c>
    </row>
    <row r="2526" spans="1:22" x14ac:dyDescent="0.35">
      <c r="A2526" t="s">
        <v>2667</v>
      </c>
      <c r="B2526" s="1">
        <v>45035</v>
      </c>
      <c r="C2526" t="s">
        <v>188</v>
      </c>
      <c r="D2526" t="s">
        <v>13</v>
      </c>
      <c r="E2526">
        <v>3063548539</v>
      </c>
      <c r="F2526" t="s">
        <v>53</v>
      </c>
      <c r="G2526" t="s">
        <v>54</v>
      </c>
      <c r="H2526" t="s">
        <v>55</v>
      </c>
      <c r="I2526" t="s">
        <v>31</v>
      </c>
      <c r="J2526" t="s">
        <v>19</v>
      </c>
      <c r="K2526">
        <v>1467.91</v>
      </c>
      <c r="L2526">
        <v>248.12</v>
      </c>
      <c r="M2526" t="s">
        <v>19</v>
      </c>
      <c r="N2526">
        <v>0.16902943640958901</v>
      </c>
      <c r="O2526" t="s">
        <v>11351</v>
      </c>
      <c r="P2526" t="s">
        <v>11352</v>
      </c>
      <c r="R2526" t="s">
        <v>11353</v>
      </c>
      <c r="S2526">
        <f>IF(SalesData[[#This Row],[Return Status]]="Returned",1,0)</f>
        <v>0</v>
      </c>
      <c r="U2526" s="2">
        <f>EOMONTH(SalesData[[#This Row],[Order Date]],0)</f>
        <v>45046</v>
      </c>
      <c r="V2526" s="9" t="str">
        <f>"Q"&amp;INT((MONTH(SalesData[[#This Row],[Order Date]])+2)/3)&amp;"-"&amp;YEAR(SalesData[[#This Row],[Order Date]])</f>
        <v>Q2-2023</v>
      </c>
    </row>
    <row r="2527" spans="1:22" x14ac:dyDescent="0.35">
      <c r="A2527" t="s">
        <v>2668</v>
      </c>
      <c r="B2527" s="1">
        <v>45032</v>
      </c>
      <c r="C2527" t="s">
        <v>113</v>
      </c>
      <c r="D2527" t="s">
        <v>39</v>
      </c>
      <c r="E2527">
        <v>5840249387</v>
      </c>
      <c r="F2527" t="s">
        <v>14</v>
      </c>
      <c r="G2527" t="s">
        <v>15</v>
      </c>
      <c r="H2527" t="s">
        <v>16</v>
      </c>
      <c r="I2527" t="s">
        <v>17</v>
      </c>
      <c r="J2527" t="s">
        <v>19</v>
      </c>
      <c r="K2527">
        <v>2849.03</v>
      </c>
      <c r="L2527">
        <v>262.35000000000002</v>
      </c>
      <c r="M2527" t="s">
        <v>19</v>
      </c>
      <c r="N2527">
        <v>9.2083972439742603E-2</v>
      </c>
      <c r="O2527" t="s">
        <v>11351</v>
      </c>
      <c r="P2527" t="s">
        <v>11356</v>
      </c>
      <c r="R2527" t="s">
        <v>11353</v>
      </c>
      <c r="S2527">
        <f>IF(SalesData[[#This Row],[Return Status]]="Returned",1,0)</f>
        <v>0</v>
      </c>
      <c r="T2527">
        <v>2085.91</v>
      </c>
      <c r="U2527" s="2">
        <f>EOMONTH(SalesData[[#This Row],[Order Date]],0)</f>
        <v>45046</v>
      </c>
      <c r="V2527" s="9" t="str">
        <f>"Q"&amp;INT((MONTH(SalesData[[#This Row],[Order Date]])+2)/3)&amp;"-"&amp;YEAR(SalesData[[#This Row],[Order Date]])</f>
        <v>Q2-2023</v>
      </c>
    </row>
    <row r="2528" spans="1:22" x14ac:dyDescent="0.35">
      <c r="A2528" t="s">
        <v>2669</v>
      </c>
      <c r="B2528" s="1">
        <v>45030</v>
      </c>
      <c r="C2528" t="s">
        <v>144</v>
      </c>
      <c r="D2528" t="s">
        <v>99</v>
      </c>
      <c r="E2528">
        <v>199526145</v>
      </c>
      <c r="F2528" t="s">
        <v>181</v>
      </c>
      <c r="G2528" t="s">
        <v>54</v>
      </c>
      <c r="H2528" t="s">
        <v>55</v>
      </c>
      <c r="I2528" t="s">
        <v>31</v>
      </c>
      <c r="J2528" t="s">
        <v>19</v>
      </c>
      <c r="K2528">
        <v>3672.32</v>
      </c>
      <c r="L2528">
        <v>508.62</v>
      </c>
      <c r="M2528" t="s">
        <v>19</v>
      </c>
      <c r="N2528">
        <v>0.13850100209132099</v>
      </c>
      <c r="O2528" t="s">
        <v>11351</v>
      </c>
      <c r="P2528" t="s">
        <v>11352</v>
      </c>
      <c r="R2528" t="s">
        <v>11353</v>
      </c>
      <c r="S2528">
        <f>IF(SalesData[[#This Row],[Return Status]]="Returned",1,0)</f>
        <v>0</v>
      </c>
      <c r="U2528" s="2">
        <f>EOMONTH(SalesData[[#This Row],[Order Date]],0)</f>
        <v>45046</v>
      </c>
      <c r="V2528" s="9" t="str">
        <f>"Q"&amp;INT((MONTH(SalesData[[#This Row],[Order Date]])+2)/3)&amp;"-"&amp;YEAR(SalesData[[#This Row],[Order Date]])</f>
        <v>Q2-2023</v>
      </c>
    </row>
    <row r="2529" spans="1:22" x14ac:dyDescent="0.35">
      <c r="A2529" t="s">
        <v>2670</v>
      </c>
      <c r="B2529" s="1">
        <v>45034</v>
      </c>
      <c r="C2529" t="s">
        <v>132</v>
      </c>
      <c r="D2529" t="s">
        <v>80</v>
      </c>
      <c r="E2529">
        <v>3173338568</v>
      </c>
      <c r="F2529" t="s">
        <v>127</v>
      </c>
      <c r="G2529" t="s">
        <v>29</v>
      </c>
      <c r="H2529" t="s">
        <v>30</v>
      </c>
      <c r="I2529" t="s">
        <v>31</v>
      </c>
      <c r="J2529" t="s">
        <v>62</v>
      </c>
      <c r="K2529">
        <v>217.45</v>
      </c>
      <c r="L2529">
        <v>49.31</v>
      </c>
      <c r="M2529" t="s">
        <v>62</v>
      </c>
      <c r="N2529">
        <v>0.22676477351115201</v>
      </c>
      <c r="O2529" t="s">
        <v>11361</v>
      </c>
      <c r="P2529" t="s">
        <v>11354</v>
      </c>
      <c r="R2529" t="s">
        <v>11353</v>
      </c>
      <c r="S2529">
        <f>IF(SalesData[[#This Row],[Return Status]]="Returned",1,0)</f>
        <v>0</v>
      </c>
      <c r="T2529">
        <v>2788.38</v>
      </c>
      <c r="U2529" s="2">
        <f>EOMONTH(SalesData[[#This Row],[Order Date]],0)</f>
        <v>45046</v>
      </c>
      <c r="V2529" s="9" t="str">
        <f>"Q"&amp;INT((MONTH(SalesData[[#This Row],[Order Date]])+2)/3)&amp;"-"&amp;YEAR(SalesData[[#This Row],[Order Date]])</f>
        <v>Q2-2023</v>
      </c>
    </row>
    <row r="2530" spans="1:22" x14ac:dyDescent="0.35">
      <c r="A2530" t="s">
        <v>2671</v>
      </c>
      <c r="B2530" s="1">
        <v>45018</v>
      </c>
      <c r="C2530" t="s">
        <v>205</v>
      </c>
      <c r="D2530" t="s">
        <v>80</v>
      </c>
      <c r="E2530">
        <v>2923562134</v>
      </c>
      <c r="F2530" t="s">
        <v>357</v>
      </c>
      <c r="G2530" t="s">
        <v>164</v>
      </c>
      <c r="H2530" t="s">
        <v>165</v>
      </c>
      <c r="I2530" t="s">
        <v>36</v>
      </c>
      <c r="J2530" t="s">
        <v>18</v>
      </c>
      <c r="K2530">
        <v>102.59</v>
      </c>
      <c r="L2530">
        <v>30.35</v>
      </c>
      <c r="M2530" t="s">
        <v>19</v>
      </c>
      <c r="N2530">
        <v>0.29583780095525902</v>
      </c>
      <c r="O2530" t="s">
        <v>11361</v>
      </c>
      <c r="P2530" t="s">
        <v>11354</v>
      </c>
      <c r="R2530" t="s">
        <v>11353</v>
      </c>
      <c r="S2530">
        <f>IF(SalesData[[#This Row],[Return Status]]="Returned",1,0)</f>
        <v>0</v>
      </c>
      <c r="U2530" s="2">
        <f>EOMONTH(SalesData[[#This Row],[Order Date]],0)</f>
        <v>45046</v>
      </c>
      <c r="V2530" s="9" t="str">
        <f>"Q"&amp;INT((MONTH(SalesData[[#This Row],[Order Date]])+2)/3)&amp;"-"&amp;YEAR(SalesData[[#This Row],[Order Date]])</f>
        <v>Q2-2023</v>
      </c>
    </row>
    <row r="2531" spans="1:22" x14ac:dyDescent="0.35">
      <c r="A2531" t="s">
        <v>2672</v>
      </c>
      <c r="B2531" s="1">
        <v>45020</v>
      </c>
      <c r="C2531" t="s">
        <v>94</v>
      </c>
      <c r="D2531" t="s">
        <v>39</v>
      </c>
      <c r="E2531">
        <v>2870245645</v>
      </c>
      <c r="F2531" t="s">
        <v>53</v>
      </c>
      <c r="G2531" t="s">
        <v>54</v>
      </c>
      <c r="H2531" t="s">
        <v>55</v>
      </c>
      <c r="I2531" t="s">
        <v>31</v>
      </c>
      <c r="J2531" t="s">
        <v>19</v>
      </c>
      <c r="K2531">
        <v>2398.58</v>
      </c>
      <c r="L2531">
        <v>81.680000000000007</v>
      </c>
      <c r="M2531" t="s">
        <v>19</v>
      </c>
      <c r="N2531">
        <v>3.40534816433056E-2</v>
      </c>
      <c r="O2531" t="s">
        <v>11351</v>
      </c>
      <c r="P2531" t="s">
        <v>11356</v>
      </c>
      <c r="R2531" t="s">
        <v>11353</v>
      </c>
      <c r="S2531">
        <f>IF(SalesData[[#This Row],[Return Status]]="Returned",1,0)</f>
        <v>0</v>
      </c>
      <c r="U2531" s="2">
        <f>EOMONTH(SalesData[[#This Row],[Order Date]],0)</f>
        <v>45046</v>
      </c>
      <c r="V2531" s="9" t="str">
        <f>"Q"&amp;INT((MONTH(SalesData[[#This Row],[Order Date]])+2)/3)&amp;"-"&amp;YEAR(SalesData[[#This Row],[Order Date]])</f>
        <v>Q2-2023</v>
      </c>
    </row>
    <row r="2532" spans="1:22" x14ac:dyDescent="0.35">
      <c r="A2532" t="s">
        <v>2673</v>
      </c>
      <c r="B2532" s="1">
        <v>45043</v>
      </c>
      <c r="C2532" t="s">
        <v>38</v>
      </c>
      <c r="D2532" t="s">
        <v>27</v>
      </c>
      <c r="E2532">
        <v>9345716156</v>
      </c>
      <c r="F2532" t="s">
        <v>154</v>
      </c>
      <c r="G2532" t="s">
        <v>11370</v>
      </c>
      <c r="H2532" t="s">
        <v>30</v>
      </c>
      <c r="I2532" t="s">
        <v>31</v>
      </c>
      <c r="J2532" t="s">
        <v>42</v>
      </c>
      <c r="K2532">
        <v>106.08</v>
      </c>
      <c r="L2532">
        <v>23.13</v>
      </c>
      <c r="M2532" t="s">
        <v>43</v>
      </c>
      <c r="N2532">
        <v>0.21804298642533901</v>
      </c>
      <c r="O2532" t="s">
        <v>11361</v>
      </c>
      <c r="P2532" t="s">
        <v>11354</v>
      </c>
      <c r="R2532" t="s">
        <v>11353</v>
      </c>
      <c r="S2532">
        <f>IF(SalesData[[#This Row],[Return Status]]="Returned",1,0)</f>
        <v>0</v>
      </c>
      <c r="U2532" s="2">
        <f>EOMONTH(SalesData[[#This Row],[Order Date]],0)</f>
        <v>45046</v>
      </c>
      <c r="V2532" s="9" t="str">
        <f>"Q"&amp;INT((MONTH(SalesData[[#This Row],[Order Date]])+2)/3)&amp;"-"&amp;YEAR(SalesData[[#This Row],[Order Date]])</f>
        <v>Q2-2023</v>
      </c>
    </row>
    <row r="2533" spans="1:22" x14ac:dyDescent="0.35">
      <c r="A2533" t="s">
        <v>2674</v>
      </c>
      <c r="B2533" s="1">
        <v>45024</v>
      </c>
      <c r="C2533" t="s">
        <v>139</v>
      </c>
      <c r="D2533" t="s">
        <v>80</v>
      </c>
      <c r="E2533">
        <v>7268473081</v>
      </c>
      <c r="F2533" t="s">
        <v>114</v>
      </c>
      <c r="G2533" t="s">
        <v>59</v>
      </c>
      <c r="H2533" t="s">
        <v>60</v>
      </c>
      <c r="I2533" t="s">
        <v>31</v>
      </c>
      <c r="J2533" t="s">
        <v>65</v>
      </c>
      <c r="K2533">
        <v>4848.6000000000004</v>
      </c>
      <c r="L2533">
        <v>202.9</v>
      </c>
      <c r="M2533" t="s">
        <v>65</v>
      </c>
      <c r="N2533">
        <v>4.1847131130635602E-2</v>
      </c>
      <c r="O2533" t="s">
        <v>11351</v>
      </c>
      <c r="P2533" t="s">
        <v>11356</v>
      </c>
      <c r="Q2533" t="s">
        <v>11359</v>
      </c>
      <c r="R2533" t="s">
        <v>11360</v>
      </c>
      <c r="S2533">
        <f>IF(SalesData[[#This Row],[Return Status]]="Returned",1,0)</f>
        <v>1</v>
      </c>
      <c r="T2533">
        <v>2183.56</v>
      </c>
      <c r="U2533" s="2">
        <f>EOMONTH(SalesData[[#This Row],[Order Date]],0)</f>
        <v>45046</v>
      </c>
      <c r="V2533" s="9" t="str">
        <f>"Q"&amp;INT((MONTH(SalesData[[#This Row],[Order Date]])+2)/3)&amp;"-"&amp;YEAR(SalesData[[#This Row],[Order Date]])</f>
        <v>Q2-2023</v>
      </c>
    </row>
    <row r="2534" spans="1:22" x14ac:dyDescent="0.35">
      <c r="A2534" t="s">
        <v>2675</v>
      </c>
      <c r="B2534" s="1">
        <v>45033</v>
      </c>
      <c r="C2534" t="s">
        <v>45</v>
      </c>
      <c r="D2534" t="s">
        <v>27</v>
      </c>
      <c r="E2534">
        <v>1168839211</v>
      </c>
      <c r="F2534" t="s">
        <v>129</v>
      </c>
      <c r="G2534" t="s">
        <v>54</v>
      </c>
      <c r="H2534" t="s">
        <v>55</v>
      </c>
      <c r="I2534" t="s">
        <v>31</v>
      </c>
      <c r="J2534" t="s">
        <v>19</v>
      </c>
      <c r="K2534">
        <v>1183.8800000000001</v>
      </c>
      <c r="L2534">
        <v>346.46</v>
      </c>
      <c r="M2534" t="s">
        <v>19</v>
      </c>
      <c r="N2534">
        <v>0.29264790350373299</v>
      </c>
      <c r="O2534" t="s">
        <v>11351</v>
      </c>
      <c r="P2534" t="s">
        <v>11354</v>
      </c>
      <c r="R2534" t="s">
        <v>11353</v>
      </c>
      <c r="S2534">
        <f>IF(SalesData[[#This Row],[Return Status]]="Returned",1,0)</f>
        <v>0</v>
      </c>
      <c r="U2534" s="2">
        <f>EOMONTH(SalesData[[#This Row],[Order Date]],0)</f>
        <v>45046</v>
      </c>
      <c r="V2534" s="9" t="str">
        <f>"Q"&amp;INT((MONTH(SalesData[[#This Row],[Order Date]])+2)/3)&amp;"-"&amp;YEAR(SalesData[[#This Row],[Order Date]])</f>
        <v>Q2-2023</v>
      </c>
    </row>
    <row r="2535" spans="1:22" x14ac:dyDescent="0.35">
      <c r="A2535" t="s">
        <v>2676</v>
      </c>
      <c r="B2535" s="1">
        <v>45035</v>
      </c>
      <c r="C2535" t="s">
        <v>97</v>
      </c>
      <c r="D2535" t="s">
        <v>145</v>
      </c>
      <c r="E2535">
        <v>9300737038</v>
      </c>
      <c r="F2535" t="s">
        <v>73</v>
      </c>
      <c r="G2535" t="s">
        <v>74</v>
      </c>
      <c r="H2535" t="s">
        <v>75</v>
      </c>
      <c r="I2535" t="s">
        <v>36</v>
      </c>
      <c r="J2535" t="s">
        <v>18</v>
      </c>
      <c r="K2535">
        <v>1176.3900000000001</v>
      </c>
      <c r="L2535">
        <v>246.09</v>
      </c>
      <c r="M2535" t="s">
        <v>19</v>
      </c>
      <c r="N2535">
        <v>0.209190829571826</v>
      </c>
      <c r="O2535" t="s">
        <v>11351</v>
      </c>
      <c r="P2535" t="s">
        <v>11354</v>
      </c>
      <c r="R2535" t="s">
        <v>11353</v>
      </c>
      <c r="S2535">
        <f>IF(SalesData[[#This Row],[Return Status]]="Returned",1,0)</f>
        <v>0</v>
      </c>
      <c r="T2535">
        <v>2420.2800000000002</v>
      </c>
      <c r="U2535" s="2">
        <f>EOMONTH(SalesData[[#This Row],[Order Date]],0)</f>
        <v>45046</v>
      </c>
      <c r="V2535" s="9" t="str">
        <f>"Q"&amp;INT((MONTH(SalesData[[#This Row],[Order Date]])+2)/3)&amp;"-"&amp;YEAR(SalesData[[#This Row],[Order Date]])</f>
        <v>Q2-2023</v>
      </c>
    </row>
    <row r="2536" spans="1:22" x14ac:dyDescent="0.35">
      <c r="A2536" t="s">
        <v>2677</v>
      </c>
      <c r="B2536" s="1">
        <v>45035</v>
      </c>
      <c r="C2536" t="s">
        <v>184</v>
      </c>
      <c r="D2536" t="s">
        <v>27</v>
      </c>
      <c r="E2536">
        <v>5428358874</v>
      </c>
      <c r="F2536" t="s">
        <v>120</v>
      </c>
      <c r="G2536" t="s">
        <v>141</v>
      </c>
      <c r="H2536" t="s">
        <v>121</v>
      </c>
      <c r="I2536" t="s">
        <v>17</v>
      </c>
      <c r="J2536" t="s">
        <v>65</v>
      </c>
      <c r="K2536">
        <v>1754.74</v>
      </c>
      <c r="L2536">
        <v>186.01</v>
      </c>
      <c r="M2536" t="s">
        <v>65</v>
      </c>
      <c r="N2536">
        <v>0.106004308330579</v>
      </c>
      <c r="O2536" t="s">
        <v>11351</v>
      </c>
      <c r="P2536" t="s">
        <v>11352</v>
      </c>
      <c r="R2536" t="s">
        <v>11353</v>
      </c>
      <c r="S2536">
        <f>IF(SalesData[[#This Row],[Return Status]]="Returned",1,0)</f>
        <v>0</v>
      </c>
      <c r="T2536">
        <v>2793.38</v>
      </c>
      <c r="U2536" s="2">
        <f>EOMONTH(SalesData[[#This Row],[Order Date]],0)</f>
        <v>45046</v>
      </c>
      <c r="V2536" s="9" t="str">
        <f>"Q"&amp;INT((MONTH(SalesData[[#This Row],[Order Date]])+2)/3)&amp;"-"&amp;YEAR(SalesData[[#This Row],[Order Date]])</f>
        <v>Q2-2023</v>
      </c>
    </row>
    <row r="2537" spans="1:22" x14ac:dyDescent="0.35">
      <c r="A2537" t="s">
        <v>2678</v>
      </c>
      <c r="B2537" s="1">
        <v>45029</v>
      </c>
      <c r="C2537" t="s">
        <v>45</v>
      </c>
      <c r="D2537" t="s">
        <v>80</v>
      </c>
      <c r="E2537">
        <v>807539398</v>
      </c>
      <c r="F2537" t="s">
        <v>68</v>
      </c>
      <c r="G2537" t="s">
        <v>69</v>
      </c>
      <c r="H2537" t="s">
        <v>41</v>
      </c>
      <c r="I2537" t="s">
        <v>31</v>
      </c>
      <c r="J2537" t="s">
        <v>61</v>
      </c>
      <c r="K2537">
        <v>4785.2</v>
      </c>
      <c r="L2537">
        <v>1256.93</v>
      </c>
      <c r="M2537" t="s">
        <v>62</v>
      </c>
      <c r="N2537">
        <v>0.26267031681016501</v>
      </c>
      <c r="O2537" t="s">
        <v>11351</v>
      </c>
      <c r="P2537" t="s">
        <v>11354</v>
      </c>
      <c r="R2537" t="s">
        <v>11353</v>
      </c>
      <c r="S2537">
        <f>IF(SalesData[[#This Row],[Return Status]]="Returned",1,0)</f>
        <v>0</v>
      </c>
      <c r="T2537">
        <v>2081.52</v>
      </c>
      <c r="U2537" s="2">
        <f>EOMONTH(SalesData[[#This Row],[Order Date]],0)</f>
        <v>45046</v>
      </c>
      <c r="V2537" s="9" t="str">
        <f>"Q"&amp;INT((MONTH(SalesData[[#This Row],[Order Date]])+2)/3)&amp;"-"&amp;YEAR(SalesData[[#This Row],[Order Date]])</f>
        <v>Q2-2023</v>
      </c>
    </row>
    <row r="2538" spans="1:22" x14ac:dyDescent="0.35">
      <c r="A2538" t="s">
        <v>2679</v>
      </c>
      <c r="B2538" s="1">
        <v>45018</v>
      </c>
      <c r="C2538" t="s">
        <v>52</v>
      </c>
      <c r="D2538" t="s">
        <v>27</v>
      </c>
      <c r="E2538">
        <v>4894338053</v>
      </c>
      <c r="F2538" t="s">
        <v>116</v>
      </c>
      <c r="G2538" t="s">
        <v>74</v>
      </c>
      <c r="H2538" t="s">
        <v>75</v>
      </c>
      <c r="I2538" t="s">
        <v>36</v>
      </c>
      <c r="J2538" t="s">
        <v>19</v>
      </c>
      <c r="K2538">
        <v>4680.3599999999997</v>
      </c>
      <c r="L2538">
        <v>1010.78</v>
      </c>
      <c r="M2538" t="s">
        <v>19</v>
      </c>
      <c r="N2538">
        <v>0.21596202001555401</v>
      </c>
      <c r="O2538" t="s">
        <v>11351</v>
      </c>
      <c r="P2538" t="s">
        <v>11354</v>
      </c>
      <c r="R2538" t="s">
        <v>11353</v>
      </c>
      <c r="S2538">
        <f>IF(SalesData[[#This Row],[Return Status]]="Returned",1,0)</f>
        <v>0</v>
      </c>
      <c r="T2538">
        <v>2420.2800000000002</v>
      </c>
      <c r="U2538" s="2">
        <f>EOMONTH(SalesData[[#This Row],[Order Date]],0)</f>
        <v>45046</v>
      </c>
      <c r="V2538" s="9" t="str">
        <f>"Q"&amp;INT((MONTH(SalesData[[#This Row],[Order Date]])+2)/3)&amp;"-"&amp;YEAR(SalesData[[#This Row],[Order Date]])</f>
        <v>Q2-2023</v>
      </c>
    </row>
    <row r="2539" spans="1:22" x14ac:dyDescent="0.35">
      <c r="A2539" t="s">
        <v>2680</v>
      </c>
      <c r="B2539" s="1">
        <v>45038</v>
      </c>
      <c r="C2539" t="s">
        <v>94</v>
      </c>
      <c r="D2539" t="s">
        <v>72</v>
      </c>
      <c r="E2539">
        <v>4529258249</v>
      </c>
      <c r="F2539" t="s">
        <v>107</v>
      </c>
      <c r="G2539" t="s">
        <v>11362</v>
      </c>
      <c r="H2539" t="s">
        <v>16</v>
      </c>
      <c r="I2539" t="s">
        <v>17</v>
      </c>
      <c r="J2539" t="s">
        <v>19</v>
      </c>
      <c r="K2539">
        <v>2867.63</v>
      </c>
      <c r="L2539">
        <v>160.91</v>
      </c>
      <c r="M2539" t="s">
        <v>19</v>
      </c>
      <c r="N2539">
        <v>5.6112538925872597E-2</v>
      </c>
      <c r="O2539" t="s">
        <v>11351</v>
      </c>
      <c r="P2539" t="s">
        <v>11356</v>
      </c>
      <c r="R2539" t="s">
        <v>11353</v>
      </c>
      <c r="S2539">
        <f>IF(SalesData[[#This Row],[Return Status]]="Returned",1,0)</f>
        <v>0</v>
      </c>
      <c r="U2539" s="2">
        <f>EOMONTH(SalesData[[#This Row],[Order Date]],0)</f>
        <v>45046</v>
      </c>
      <c r="V2539" s="9" t="str">
        <f>"Q"&amp;INT((MONTH(SalesData[[#This Row],[Order Date]])+2)/3)&amp;"-"&amp;YEAR(SalesData[[#This Row],[Order Date]])</f>
        <v>Q2-2023</v>
      </c>
    </row>
    <row r="2540" spans="1:22" x14ac:dyDescent="0.35">
      <c r="A2540" t="s">
        <v>2681</v>
      </c>
      <c r="B2540" s="1">
        <v>45018</v>
      </c>
      <c r="C2540" t="s">
        <v>45</v>
      </c>
      <c r="D2540" t="s">
        <v>72</v>
      </c>
      <c r="E2540">
        <v>6184165714</v>
      </c>
      <c r="F2540" t="s">
        <v>64</v>
      </c>
      <c r="G2540" t="s">
        <v>15</v>
      </c>
      <c r="H2540" t="s">
        <v>16</v>
      </c>
      <c r="I2540" t="s">
        <v>17</v>
      </c>
      <c r="J2540" t="s">
        <v>62</v>
      </c>
      <c r="K2540">
        <v>168.95</v>
      </c>
      <c r="L2540">
        <v>23.37</v>
      </c>
      <c r="M2540" t="s">
        <v>62</v>
      </c>
      <c r="N2540">
        <v>0.13832494820952901</v>
      </c>
      <c r="O2540" t="s">
        <v>11361</v>
      </c>
      <c r="P2540" t="s">
        <v>11352</v>
      </c>
      <c r="R2540" t="s">
        <v>11353</v>
      </c>
      <c r="S2540">
        <f>IF(SalesData[[#This Row],[Return Status]]="Returned",1,0)</f>
        <v>0</v>
      </c>
      <c r="T2540">
        <v>2085.91</v>
      </c>
      <c r="U2540" s="2">
        <f>EOMONTH(SalesData[[#This Row],[Order Date]],0)</f>
        <v>45046</v>
      </c>
      <c r="V2540" s="9" t="str">
        <f>"Q"&amp;INT((MONTH(SalesData[[#This Row],[Order Date]])+2)/3)&amp;"-"&amp;YEAR(SalesData[[#This Row],[Order Date]])</f>
        <v>Q2-2023</v>
      </c>
    </row>
    <row r="2541" spans="1:22" x14ac:dyDescent="0.35">
      <c r="A2541" t="s">
        <v>2682</v>
      </c>
      <c r="B2541" s="1">
        <v>45025</v>
      </c>
      <c r="C2541" t="s">
        <v>188</v>
      </c>
      <c r="D2541" t="s">
        <v>27</v>
      </c>
      <c r="E2541">
        <v>7865357866</v>
      </c>
      <c r="F2541" t="s">
        <v>58</v>
      </c>
      <c r="G2541" t="s">
        <v>59</v>
      </c>
      <c r="H2541" t="s">
        <v>60</v>
      </c>
      <c r="I2541" t="s">
        <v>31</v>
      </c>
      <c r="J2541" t="s">
        <v>43</v>
      </c>
      <c r="K2541">
        <v>4606.1899999999996</v>
      </c>
      <c r="L2541">
        <v>1214.46</v>
      </c>
      <c r="M2541" t="s">
        <v>43</v>
      </c>
      <c r="N2541">
        <v>0.26365825117939101</v>
      </c>
      <c r="O2541" t="s">
        <v>11351</v>
      </c>
      <c r="P2541" t="s">
        <v>11354</v>
      </c>
      <c r="R2541" t="s">
        <v>11353</v>
      </c>
      <c r="S2541">
        <f>IF(SalesData[[#This Row],[Return Status]]="Returned",1,0)</f>
        <v>0</v>
      </c>
      <c r="T2541">
        <v>2183.56</v>
      </c>
      <c r="U2541" s="2">
        <f>EOMONTH(SalesData[[#This Row],[Order Date]],0)</f>
        <v>45046</v>
      </c>
      <c r="V2541" s="9" t="str">
        <f>"Q"&amp;INT((MONTH(SalesData[[#This Row],[Order Date]])+2)/3)&amp;"-"&amp;YEAR(SalesData[[#This Row],[Order Date]])</f>
        <v>Q2-2023</v>
      </c>
    </row>
    <row r="2542" spans="1:22" x14ac:dyDescent="0.35">
      <c r="A2542" t="s">
        <v>2683</v>
      </c>
      <c r="B2542" s="1">
        <v>45025</v>
      </c>
      <c r="C2542" t="s">
        <v>71</v>
      </c>
      <c r="D2542" t="s">
        <v>39</v>
      </c>
      <c r="E2542">
        <v>9984418519</v>
      </c>
      <c r="F2542" t="s">
        <v>14</v>
      </c>
      <c r="G2542" t="s">
        <v>15</v>
      </c>
      <c r="H2542" t="s">
        <v>16</v>
      </c>
      <c r="I2542" t="s">
        <v>17</v>
      </c>
      <c r="J2542" t="s">
        <v>19</v>
      </c>
      <c r="K2542">
        <v>4709.74</v>
      </c>
      <c r="L2542">
        <v>1145.3499999999999</v>
      </c>
      <c r="M2542" t="s">
        <v>19</v>
      </c>
      <c r="N2542">
        <v>0.24318752202881699</v>
      </c>
      <c r="O2542" t="s">
        <v>11351</v>
      </c>
      <c r="P2542" t="s">
        <v>11354</v>
      </c>
      <c r="R2542" t="s">
        <v>11353</v>
      </c>
      <c r="S2542">
        <f>IF(SalesData[[#This Row],[Return Status]]="Returned",1,0)</f>
        <v>0</v>
      </c>
      <c r="T2542">
        <v>2085.91</v>
      </c>
      <c r="U2542" s="2">
        <f>EOMONTH(SalesData[[#This Row],[Order Date]],0)</f>
        <v>45046</v>
      </c>
      <c r="V2542" s="9" t="str">
        <f>"Q"&amp;INT((MONTH(SalesData[[#This Row],[Order Date]])+2)/3)&amp;"-"&amp;YEAR(SalesData[[#This Row],[Order Date]])</f>
        <v>Q2-2023</v>
      </c>
    </row>
    <row r="2543" spans="1:22" x14ac:dyDescent="0.35">
      <c r="A2543" t="s">
        <v>2684</v>
      </c>
      <c r="B2543" s="1">
        <v>45041</v>
      </c>
      <c r="C2543" t="s">
        <v>97</v>
      </c>
      <c r="D2543" t="s">
        <v>80</v>
      </c>
      <c r="E2543">
        <v>233980473</v>
      </c>
      <c r="F2543" t="s">
        <v>159</v>
      </c>
      <c r="G2543" t="s">
        <v>84</v>
      </c>
      <c r="H2543" t="s">
        <v>85</v>
      </c>
      <c r="I2543" t="s">
        <v>31</v>
      </c>
      <c r="J2543" t="s">
        <v>19</v>
      </c>
      <c r="K2543">
        <v>4616.67</v>
      </c>
      <c r="L2543">
        <v>1335.22</v>
      </c>
      <c r="M2543" t="s">
        <v>19</v>
      </c>
      <c r="N2543">
        <v>0.28921711969883002</v>
      </c>
      <c r="O2543" t="s">
        <v>11351</v>
      </c>
      <c r="P2543" t="s">
        <v>11354</v>
      </c>
      <c r="R2543" t="s">
        <v>11353</v>
      </c>
      <c r="S2543">
        <f>IF(SalesData[[#This Row],[Return Status]]="Returned",1,0)</f>
        <v>0</v>
      </c>
      <c r="T2543">
        <v>847.14</v>
      </c>
      <c r="U2543" s="2">
        <f>EOMONTH(SalesData[[#This Row],[Order Date]],0)</f>
        <v>45046</v>
      </c>
      <c r="V2543" s="9" t="str">
        <f>"Q"&amp;INT((MONTH(SalesData[[#This Row],[Order Date]])+2)/3)&amp;"-"&amp;YEAR(SalesData[[#This Row],[Order Date]])</f>
        <v>Q2-2023</v>
      </c>
    </row>
    <row r="2544" spans="1:22" x14ac:dyDescent="0.35">
      <c r="A2544" t="s">
        <v>2685</v>
      </c>
      <c r="B2544" s="1">
        <v>45021</v>
      </c>
      <c r="C2544" t="s">
        <v>132</v>
      </c>
      <c r="D2544" t="s">
        <v>39</v>
      </c>
      <c r="E2544">
        <v>1851147771</v>
      </c>
      <c r="F2544" t="s">
        <v>47</v>
      </c>
      <c r="G2544" t="s">
        <v>23</v>
      </c>
      <c r="H2544" t="s">
        <v>24</v>
      </c>
      <c r="I2544" t="s">
        <v>17</v>
      </c>
      <c r="J2544" t="s">
        <v>43</v>
      </c>
      <c r="K2544">
        <v>2627.58</v>
      </c>
      <c r="L2544">
        <v>500.18</v>
      </c>
      <c r="M2544" t="s">
        <v>43</v>
      </c>
      <c r="N2544">
        <v>0.190357667511551</v>
      </c>
      <c r="O2544" t="s">
        <v>11351</v>
      </c>
      <c r="P2544" t="s">
        <v>11352</v>
      </c>
      <c r="R2544" t="s">
        <v>11353</v>
      </c>
      <c r="S2544">
        <f>IF(SalesData[[#This Row],[Return Status]]="Returned",1,0)</f>
        <v>0</v>
      </c>
      <c r="T2544">
        <v>2821.33</v>
      </c>
      <c r="U2544" s="2">
        <f>EOMONTH(SalesData[[#This Row],[Order Date]],0)</f>
        <v>45046</v>
      </c>
      <c r="V2544" s="9" t="str">
        <f>"Q"&amp;INT((MONTH(SalesData[[#This Row],[Order Date]])+2)/3)&amp;"-"&amp;YEAR(SalesData[[#This Row],[Order Date]])</f>
        <v>Q2-2023</v>
      </c>
    </row>
    <row r="2545" spans="1:22" x14ac:dyDescent="0.35">
      <c r="A2545" t="s">
        <v>2686</v>
      </c>
      <c r="B2545" s="1">
        <v>45039</v>
      </c>
      <c r="C2545" t="s">
        <v>149</v>
      </c>
      <c r="D2545" t="s">
        <v>13</v>
      </c>
      <c r="E2545">
        <v>9283440260</v>
      </c>
      <c r="F2545" t="s">
        <v>163</v>
      </c>
      <c r="G2545" t="s">
        <v>164</v>
      </c>
      <c r="H2545" t="s">
        <v>165</v>
      </c>
      <c r="I2545" t="s">
        <v>36</v>
      </c>
      <c r="J2545" t="s">
        <v>19</v>
      </c>
      <c r="K2545">
        <v>1424.82</v>
      </c>
      <c r="L2545">
        <v>288.95</v>
      </c>
      <c r="M2545" t="s">
        <v>19</v>
      </c>
      <c r="N2545">
        <v>0.202797546356733</v>
      </c>
      <c r="O2545" t="s">
        <v>11351</v>
      </c>
      <c r="P2545" t="s">
        <v>11354</v>
      </c>
      <c r="R2545" t="s">
        <v>11353</v>
      </c>
      <c r="S2545">
        <f>IF(SalesData[[#This Row],[Return Status]]="Returned",1,0)</f>
        <v>0</v>
      </c>
      <c r="U2545" s="2">
        <f>EOMONTH(SalesData[[#This Row],[Order Date]],0)</f>
        <v>45046</v>
      </c>
      <c r="V2545" s="9" t="str">
        <f>"Q"&amp;INT((MONTH(SalesData[[#This Row],[Order Date]])+2)/3)&amp;"-"&amp;YEAR(SalesData[[#This Row],[Order Date]])</f>
        <v>Q2-2023</v>
      </c>
    </row>
    <row r="2546" spans="1:22" x14ac:dyDescent="0.35">
      <c r="A2546" t="s">
        <v>2687</v>
      </c>
      <c r="B2546" s="1">
        <v>45041</v>
      </c>
      <c r="C2546" t="s">
        <v>144</v>
      </c>
      <c r="D2546" t="s">
        <v>27</v>
      </c>
      <c r="E2546">
        <v>4928767567</v>
      </c>
      <c r="F2546" t="s">
        <v>64</v>
      </c>
      <c r="G2546" t="s">
        <v>15</v>
      </c>
      <c r="H2546" t="s">
        <v>16</v>
      </c>
      <c r="I2546" t="s">
        <v>17</v>
      </c>
      <c r="J2546" t="s">
        <v>65</v>
      </c>
      <c r="K2546">
        <v>1573.16</v>
      </c>
      <c r="L2546">
        <v>192.68</v>
      </c>
      <c r="M2546" t="s">
        <v>65</v>
      </c>
      <c r="N2546">
        <v>0.12247959520964199</v>
      </c>
      <c r="O2546" t="s">
        <v>11351</v>
      </c>
      <c r="P2546" t="s">
        <v>11352</v>
      </c>
      <c r="R2546" t="s">
        <v>11353</v>
      </c>
      <c r="S2546">
        <f>IF(SalesData[[#This Row],[Return Status]]="Returned",1,0)</f>
        <v>0</v>
      </c>
      <c r="T2546">
        <v>2085.91</v>
      </c>
      <c r="U2546" s="2">
        <f>EOMONTH(SalesData[[#This Row],[Order Date]],0)</f>
        <v>45046</v>
      </c>
      <c r="V2546" s="9" t="str">
        <f>"Q"&amp;INT((MONTH(SalesData[[#This Row],[Order Date]])+2)/3)&amp;"-"&amp;YEAR(SalesData[[#This Row],[Order Date]])</f>
        <v>Q2-2023</v>
      </c>
    </row>
    <row r="2547" spans="1:22" x14ac:dyDescent="0.35">
      <c r="A2547" t="s">
        <v>2688</v>
      </c>
      <c r="B2547" s="1">
        <v>45023</v>
      </c>
      <c r="C2547" t="s">
        <v>106</v>
      </c>
      <c r="D2547" t="s">
        <v>99</v>
      </c>
      <c r="E2547">
        <v>3733264081</v>
      </c>
      <c r="F2547" t="s">
        <v>116</v>
      </c>
      <c r="G2547" t="s">
        <v>74</v>
      </c>
      <c r="H2547" t="s">
        <v>75</v>
      </c>
      <c r="I2547" t="s">
        <v>36</v>
      </c>
      <c r="J2547" t="s">
        <v>61</v>
      </c>
      <c r="K2547">
        <v>3844.3</v>
      </c>
      <c r="L2547">
        <v>266.7</v>
      </c>
      <c r="M2547" t="s">
        <v>62</v>
      </c>
      <c r="N2547">
        <v>6.9375438961579494E-2</v>
      </c>
      <c r="O2547" t="s">
        <v>11351</v>
      </c>
      <c r="P2547" t="s">
        <v>11356</v>
      </c>
      <c r="R2547" t="s">
        <v>11353</v>
      </c>
      <c r="S2547">
        <f>IF(SalesData[[#This Row],[Return Status]]="Returned",1,0)</f>
        <v>0</v>
      </c>
      <c r="T2547">
        <v>2420.2800000000002</v>
      </c>
      <c r="U2547" s="2">
        <f>EOMONTH(SalesData[[#This Row],[Order Date]],0)</f>
        <v>45046</v>
      </c>
      <c r="V2547" s="9" t="str">
        <f>"Q"&amp;INT((MONTH(SalesData[[#This Row],[Order Date]])+2)/3)&amp;"-"&amp;YEAR(SalesData[[#This Row],[Order Date]])</f>
        <v>Q2-2023</v>
      </c>
    </row>
    <row r="2548" spans="1:22" x14ac:dyDescent="0.35">
      <c r="A2548" t="s">
        <v>2689</v>
      </c>
      <c r="B2548" s="1">
        <v>45028</v>
      </c>
      <c r="C2548" t="s">
        <v>67</v>
      </c>
      <c r="D2548" t="s">
        <v>27</v>
      </c>
      <c r="E2548">
        <v>7864482961</v>
      </c>
      <c r="F2548" t="s">
        <v>163</v>
      </c>
      <c r="G2548" t="s">
        <v>164</v>
      </c>
      <c r="H2548" t="s">
        <v>165</v>
      </c>
      <c r="I2548" t="s">
        <v>36</v>
      </c>
      <c r="J2548" t="s">
        <v>19</v>
      </c>
      <c r="K2548">
        <v>156.28</v>
      </c>
      <c r="L2548">
        <v>9.76</v>
      </c>
      <c r="M2548" t="s">
        <v>19</v>
      </c>
      <c r="N2548">
        <v>6.24520092142309E-2</v>
      </c>
      <c r="O2548" t="s">
        <v>11361</v>
      </c>
      <c r="P2548" t="s">
        <v>11356</v>
      </c>
      <c r="R2548" t="s">
        <v>11353</v>
      </c>
      <c r="S2548">
        <f>IF(SalesData[[#This Row],[Return Status]]="Returned",1,0)</f>
        <v>0</v>
      </c>
      <c r="U2548" s="2">
        <f>EOMONTH(SalesData[[#This Row],[Order Date]],0)</f>
        <v>45046</v>
      </c>
      <c r="V2548" s="9" t="str">
        <f>"Q"&amp;INT((MONTH(SalesData[[#This Row],[Order Date]])+2)/3)&amp;"-"&amp;YEAR(SalesData[[#This Row],[Order Date]])</f>
        <v>Q2-2023</v>
      </c>
    </row>
    <row r="2549" spans="1:22" x14ac:dyDescent="0.35">
      <c r="A2549" t="s">
        <v>2690</v>
      </c>
      <c r="B2549" s="1">
        <v>45037</v>
      </c>
      <c r="C2549" t="s">
        <v>132</v>
      </c>
      <c r="D2549" t="s">
        <v>145</v>
      </c>
      <c r="E2549">
        <v>5624437629</v>
      </c>
      <c r="F2549" t="s">
        <v>410</v>
      </c>
      <c r="G2549" t="s">
        <v>29</v>
      </c>
      <c r="H2549" t="s">
        <v>30</v>
      </c>
      <c r="I2549" t="s">
        <v>31</v>
      </c>
      <c r="J2549" t="s">
        <v>61</v>
      </c>
      <c r="K2549">
        <v>4588.18</v>
      </c>
      <c r="L2549">
        <v>1229.6199999999999</v>
      </c>
      <c r="M2549" t="s">
        <v>62</v>
      </c>
      <c r="N2549">
        <v>0.26799733227554301</v>
      </c>
      <c r="O2549" t="s">
        <v>11351</v>
      </c>
      <c r="P2549" t="s">
        <v>11354</v>
      </c>
      <c r="R2549" t="s">
        <v>11353</v>
      </c>
      <c r="S2549">
        <f>IF(SalesData[[#This Row],[Return Status]]="Returned",1,0)</f>
        <v>0</v>
      </c>
      <c r="T2549">
        <v>2788.38</v>
      </c>
      <c r="U2549" s="2">
        <f>EOMONTH(SalesData[[#This Row],[Order Date]],0)</f>
        <v>45046</v>
      </c>
      <c r="V2549" s="9" t="str">
        <f>"Q"&amp;INT((MONTH(SalesData[[#This Row],[Order Date]])+2)/3)&amp;"-"&amp;YEAR(SalesData[[#This Row],[Order Date]])</f>
        <v>Q2-2023</v>
      </c>
    </row>
    <row r="2550" spans="1:22" x14ac:dyDescent="0.35">
      <c r="A2550" t="s">
        <v>2691</v>
      </c>
      <c r="B2550" s="1">
        <v>45019</v>
      </c>
      <c r="C2550" t="s">
        <v>113</v>
      </c>
      <c r="D2550" t="s">
        <v>46</v>
      </c>
      <c r="E2550">
        <v>9557538825</v>
      </c>
      <c r="F2550" t="s">
        <v>64</v>
      </c>
      <c r="G2550" t="s">
        <v>15</v>
      </c>
      <c r="H2550" t="s">
        <v>16</v>
      </c>
      <c r="I2550" t="s">
        <v>17</v>
      </c>
      <c r="J2550" t="s">
        <v>43</v>
      </c>
      <c r="K2550">
        <v>4877.38</v>
      </c>
      <c r="L2550">
        <v>772.6</v>
      </c>
      <c r="M2550" t="s">
        <v>43</v>
      </c>
      <c r="N2550">
        <v>0.15840471728673999</v>
      </c>
      <c r="O2550" t="s">
        <v>11351</v>
      </c>
      <c r="P2550" t="s">
        <v>11352</v>
      </c>
      <c r="R2550" t="s">
        <v>11353</v>
      </c>
      <c r="S2550">
        <f>IF(SalesData[[#This Row],[Return Status]]="Returned",1,0)</f>
        <v>0</v>
      </c>
      <c r="T2550">
        <v>2085.91</v>
      </c>
      <c r="U2550" s="2">
        <f>EOMONTH(SalesData[[#This Row],[Order Date]],0)</f>
        <v>45046</v>
      </c>
      <c r="V2550" s="9" t="str">
        <f>"Q"&amp;INT((MONTH(SalesData[[#This Row],[Order Date]])+2)/3)&amp;"-"&amp;YEAR(SalesData[[#This Row],[Order Date]])</f>
        <v>Q2-2023</v>
      </c>
    </row>
    <row r="2551" spans="1:22" x14ac:dyDescent="0.35">
      <c r="A2551" t="s">
        <v>2692</v>
      </c>
      <c r="B2551" s="1">
        <v>45044</v>
      </c>
      <c r="C2551" t="s">
        <v>124</v>
      </c>
      <c r="D2551" t="s">
        <v>39</v>
      </c>
      <c r="E2551">
        <v>8188758158</v>
      </c>
      <c r="F2551" t="s">
        <v>78</v>
      </c>
      <c r="G2551" t="s">
        <v>15</v>
      </c>
      <c r="H2551" t="s">
        <v>11357</v>
      </c>
      <c r="I2551" t="s">
        <v>17</v>
      </c>
      <c r="J2551" t="s">
        <v>19</v>
      </c>
      <c r="K2551">
        <v>3018.08</v>
      </c>
      <c r="L2551">
        <v>470.68</v>
      </c>
      <c r="M2551" t="s">
        <v>19</v>
      </c>
      <c r="N2551">
        <v>0.15595345385145501</v>
      </c>
      <c r="O2551" t="s">
        <v>11351</v>
      </c>
      <c r="P2551" t="s">
        <v>11352</v>
      </c>
      <c r="R2551" t="s">
        <v>11353</v>
      </c>
      <c r="S2551">
        <f>IF(SalesData[[#This Row],[Return Status]]="Returned",1,0)</f>
        <v>0</v>
      </c>
      <c r="T2551">
        <v>2085.91</v>
      </c>
      <c r="U2551" s="2">
        <f>EOMONTH(SalesData[[#This Row],[Order Date]],0)</f>
        <v>45046</v>
      </c>
      <c r="V2551" s="9" t="str">
        <f>"Q"&amp;INT((MONTH(SalesData[[#This Row],[Order Date]])+2)/3)&amp;"-"&amp;YEAR(SalesData[[#This Row],[Order Date]])</f>
        <v>Q2-2023</v>
      </c>
    </row>
    <row r="2552" spans="1:22" x14ac:dyDescent="0.35">
      <c r="A2552" t="s">
        <v>2693</v>
      </c>
      <c r="B2552" s="1">
        <v>45044</v>
      </c>
      <c r="C2552" t="s">
        <v>184</v>
      </c>
      <c r="D2552" t="s">
        <v>145</v>
      </c>
      <c r="E2552">
        <v>1000471940</v>
      </c>
      <c r="F2552" t="s">
        <v>154</v>
      </c>
      <c r="G2552" t="s">
        <v>29</v>
      </c>
      <c r="H2552" t="s">
        <v>30</v>
      </c>
      <c r="I2552" t="s">
        <v>31</v>
      </c>
      <c r="J2552" t="s">
        <v>65</v>
      </c>
      <c r="K2552">
        <v>4053.71</v>
      </c>
      <c r="L2552">
        <v>333.61</v>
      </c>
      <c r="M2552" t="s">
        <v>65</v>
      </c>
      <c r="N2552">
        <v>8.2297450977006206E-2</v>
      </c>
      <c r="O2552" t="s">
        <v>11351</v>
      </c>
      <c r="P2552" t="s">
        <v>11356</v>
      </c>
      <c r="R2552" t="s">
        <v>11353</v>
      </c>
      <c r="S2552">
        <f>IF(SalesData[[#This Row],[Return Status]]="Returned",1,0)</f>
        <v>0</v>
      </c>
      <c r="T2552">
        <v>2788.38</v>
      </c>
      <c r="U2552" s="2">
        <f>EOMONTH(SalesData[[#This Row],[Order Date]],0)</f>
        <v>45046</v>
      </c>
      <c r="V2552" s="9" t="str">
        <f>"Q"&amp;INT((MONTH(SalesData[[#This Row],[Order Date]])+2)/3)&amp;"-"&amp;YEAR(SalesData[[#This Row],[Order Date]])</f>
        <v>Q2-2023</v>
      </c>
    </row>
    <row r="2553" spans="1:22" x14ac:dyDescent="0.35">
      <c r="A2553" t="s">
        <v>2694</v>
      </c>
      <c r="B2553" s="1">
        <v>45037</v>
      </c>
      <c r="C2553" t="s">
        <v>97</v>
      </c>
      <c r="D2553" t="s">
        <v>13</v>
      </c>
      <c r="E2553">
        <v>274237837</v>
      </c>
      <c r="F2553" t="s">
        <v>147</v>
      </c>
      <c r="G2553" t="s">
        <v>84</v>
      </c>
      <c r="H2553" t="s">
        <v>85</v>
      </c>
      <c r="I2553" t="s">
        <v>31</v>
      </c>
      <c r="J2553" t="s">
        <v>19</v>
      </c>
      <c r="K2553">
        <v>2369.1</v>
      </c>
      <c r="L2553">
        <v>710.42</v>
      </c>
      <c r="M2553" t="s">
        <v>19</v>
      </c>
      <c r="N2553">
        <v>0.29986914862184</v>
      </c>
      <c r="O2553" t="s">
        <v>11351</v>
      </c>
      <c r="P2553" t="s">
        <v>11354</v>
      </c>
      <c r="R2553" t="s">
        <v>11353</v>
      </c>
      <c r="S2553">
        <f>IF(SalesData[[#This Row],[Return Status]]="Returned",1,0)</f>
        <v>0</v>
      </c>
      <c r="T2553">
        <v>847.14</v>
      </c>
      <c r="U2553" s="2">
        <f>EOMONTH(SalesData[[#This Row],[Order Date]],0)</f>
        <v>45046</v>
      </c>
      <c r="V2553" s="9" t="str">
        <f>"Q"&amp;INT((MONTH(SalesData[[#This Row],[Order Date]])+2)/3)&amp;"-"&amp;YEAR(SalesData[[#This Row],[Order Date]])</f>
        <v>Q2-2023</v>
      </c>
    </row>
    <row r="2554" spans="1:22" x14ac:dyDescent="0.35">
      <c r="A2554" t="s">
        <v>2695</v>
      </c>
      <c r="B2554" s="1">
        <v>45034</v>
      </c>
      <c r="C2554" t="s">
        <v>97</v>
      </c>
      <c r="D2554" t="s">
        <v>80</v>
      </c>
      <c r="E2554">
        <v>9236201342</v>
      </c>
      <c r="F2554" t="s">
        <v>133</v>
      </c>
      <c r="G2554" t="s">
        <v>89</v>
      </c>
      <c r="H2554" t="s">
        <v>90</v>
      </c>
      <c r="I2554" t="s">
        <v>31</v>
      </c>
      <c r="J2554" t="s">
        <v>18</v>
      </c>
      <c r="K2554">
        <v>175.04</v>
      </c>
      <c r="L2554">
        <v>38.56</v>
      </c>
      <c r="M2554" t="s">
        <v>19</v>
      </c>
      <c r="N2554">
        <v>0.22029250457038399</v>
      </c>
      <c r="O2554" t="s">
        <v>11361</v>
      </c>
      <c r="P2554" t="s">
        <v>11354</v>
      </c>
      <c r="R2554" t="s">
        <v>11353</v>
      </c>
      <c r="S2554">
        <f>IF(SalesData[[#This Row],[Return Status]]="Returned",1,0)</f>
        <v>0</v>
      </c>
      <c r="T2554">
        <v>207.68</v>
      </c>
      <c r="U2554" s="2">
        <f>EOMONTH(SalesData[[#This Row],[Order Date]],0)</f>
        <v>45046</v>
      </c>
      <c r="V2554" s="9" t="str">
        <f>"Q"&amp;INT((MONTH(SalesData[[#This Row],[Order Date]])+2)/3)&amp;"-"&amp;YEAR(SalesData[[#This Row],[Order Date]])</f>
        <v>Q2-2023</v>
      </c>
    </row>
    <row r="2555" spans="1:22" x14ac:dyDescent="0.35">
      <c r="A2555" t="s">
        <v>2696</v>
      </c>
      <c r="B2555" s="1">
        <v>45041</v>
      </c>
      <c r="C2555" t="s">
        <v>139</v>
      </c>
      <c r="D2555" t="s">
        <v>27</v>
      </c>
      <c r="E2555">
        <v>3591358263</v>
      </c>
      <c r="F2555" t="s">
        <v>292</v>
      </c>
      <c r="G2555" t="s">
        <v>69</v>
      </c>
      <c r="H2555" t="s">
        <v>41</v>
      </c>
      <c r="I2555" t="s">
        <v>31</v>
      </c>
      <c r="J2555" t="s">
        <v>61</v>
      </c>
      <c r="K2555">
        <v>1499.14</v>
      </c>
      <c r="L2555">
        <v>322.45999999999998</v>
      </c>
      <c r="M2555" t="s">
        <v>62</v>
      </c>
      <c r="N2555">
        <v>0.215096655415772</v>
      </c>
      <c r="O2555" t="s">
        <v>11351</v>
      </c>
      <c r="P2555" t="s">
        <v>11354</v>
      </c>
      <c r="R2555" t="s">
        <v>11353</v>
      </c>
      <c r="S2555">
        <f>IF(SalesData[[#This Row],[Return Status]]="Returned",1,0)</f>
        <v>0</v>
      </c>
      <c r="T2555">
        <v>2081.52</v>
      </c>
      <c r="U2555" s="2">
        <f>EOMONTH(SalesData[[#This Row],[Order Date]],0)</f>
        <v>45046</v>
      </c>
      <c r="V2555" s="9" t="str">
        <f>"Q"&amp;INT((MONTH(SalesData[[#This Row],[Order Date]])+2)/3)&amp;"-"&amp;YEAR(SalesData[[#This Row],[Order Date]])</f>
        <v>Q2-2023</v>
      </c>
    </row>
    <row r="2556" spans="1:22" x14ac:dyDescent="0.35">
      <c r="A2556" t="s">
        <v>2697</v>
      </c>
      <c r="B2556" s="1">
        <v>45042</v>
      </c>
      <c r="C2556" t="s">
        <v>12</v>
      </c>
      <c r="D2556" t="s">
        <v>39</v>
      </c>
      <c r="E2556">
        <v>2328823927</v>
      </c>
      <c r="F2556" t="s">
        <v>103</v>
      </c>
      <c r="G2556" t="s">
        <v>23</v>
      </c>
      <c r="H2556" t="s">
        <v>24</v>
      </c>
      <c r="I2556" t="s">
        <v>17</v>
      </c>
      <c r="J2556" t="s">
        <v>19</v>
      </c>
      <c r="K2556">
        <v>266.75</v>
      </c>
      <c r="L2556">
        <v>74.459999999999994</v>
      </c>
      <c r="M2556" t="s">
        <v>19</v>
      </c>
      <c r="N2556">
        <v>0.27913776944704799</v>
      </c>
      <c r="O2556" t="s">
        <v>11361</v>
      </c>
      <c r="P2556" t="s">
        <v>11354</v>
      </c>
      <c r="R2556" t="s">
        <v>11353</v>
      </c>
      <c r="S2556">
        <f>IF(SalesData[[#This Row],[Return Status]]="Returned",1,0)</f>
        <v>0</v>
      </c>
      <c r="T2556">
        <v>2821.33</v>
      </c>
      <c r="U2556" s="2">
        <f>EOMONTH(SalesData[[#This Row],[Order Date]],0)</f>
        <v>45046</v>
      </c>
      <c r="V2556" s="9" t="str">
        <f>"Q"&amp;INT((MONTH(SalesData[[#This Row],[Order Date]])+2)/3)&amp;"-"&amp;YEAR(SalesData[[#This Row],[Order Date]])</f>
        <v>Q2-2023</v>
      </c>
    </row>
    <row r="2557" spans="1:22" x14ac:dyDescent="0.35">
      <c r="A2557" t="s">
        <v>2698</v>
      </c>
      <c r="B2557" s="1">
        <v>45033</v>
      </c>
      <c r="C2557" t="s">
        <v>21</v>
      </c>
      <c r="D2557" t="s">
        <v>72</v>
      </c>
      <c r="E2557">
        <v>1369070249</v>
      </c>
      <c r="F2557" t="s">
        <v>81</v>
      </c>
      <c r="G2557" t="s">
        <v>545</v>
      </c>
      <c r="H2557" t="s">
        <v>75</v>
      </c>
      <c r="I2557" t="s">
        <v>36</v>
      </c>
      <c r="J2557" t="s">
        <v>65</v>
      </c>
      <c r="K2557">
        <v>4327.47</v>
      </c>
      <c r="L2557">
        <v>681.29</v>
      </c>
      <c r="M2557" t="s">
        <v>65</v>
      </c>
      <c r="N2557">
        <v>0.157433789257927</v>
      </c>
      <c r="O2557" t="s">
        <v>11351</v>
      </c>
      <c r="P2557" t="s">
        <v>11352</v>
      </c>
      <c r="R2557" t="s">
        <v>11353</v>
      </c>
      <c r="S2557">
        <f>IF(SalesData[[#This Row],[Return Status]]="Returned",1,0)</f>
        <v>0</v>
      </c>
      <c r="U2557" s="2">
        <f>EOMONTH(SalesData[[#This Row],[Order Date]],0)</f>
        <v>45046</v>
      </c>
      <c r="V2557" s="9" t="str">
        <f>"Q"&amp;INT((MONTH(SalesData[[#This Row],[Order Date]])+2)/3)&amp;"-"&amp;YEAR(SalesData[[#This Row],[Order Date]])</f>
        <v>Q2-2023</v>
      </c>
    </row>
    <row r="2558" spans="1:22" x14ac:dyDescent="0.35">
      <c r="A2558" t="s">
        <v>2699</v>
      </c>
      <c r="B2558" s="1">
        <v>45037</v>
      </c>
      <c r="C2558" t="s">
        <v>149</v>
      </c>
      <c r="D2558" t="s">
        <v>46</v>
      </c>
      <c r="E2558">
        <v>454579427</v>
      </c>
      <c r="F2558" t="s">
        <v>170</v>
      </c>
      <c r="G2558" t="s">
        <v>69</v>
      </c>
      <c r="H2558" t="s">
        <v>41</v>
      </c>
      <c r="I2558" t="s">
        <v>31</v>
      </c>
      <c r="J2558" t="s">
        <v>18</v>
      </c>
      <c r="K2558">
        <v>4247.8999999999996</v>
      </c>
      <c r="L2558">
        <v>916.77</v>
      </c>
      <c r="M2558" t="s">
        <v>19</v>
      </c>
      <c r="N2558">
        <v>0.21581722733586001</v>
      </c>
      <c r="O2558" t="s">
        <v>11351</v>
      </c>
      <c r="P2558" t="s">
        <v>11354</v>
      </c>
      <c r="R2558" t="s">
        <v>11353</v>
      </c>
      <c r="S2558">
        <f>IF(SalesData[[#This Row],[Return Status]]="Returned",1,0)</f>
        <v>0</v>
      </c>
      <c r="T2558">
        <v>2081.52</v>
      </c>
      <c r="U2558" s="2">
        <f>EOMONTH(SalesData[[#This Row],[Order Date]],0)</f>
        <v>45046</v>
      </c>
      <c r="V2558" s="9" t="str">
        <f>"Q"&amp;INT((MONTH(SalesData[[#This Row],[Order Date]])+2)/3)&amp;"-"&amp;YEAR(SalesData[[#This Row],[Order Date]])</f>
        <v>Q2-2023</v>
      </c>
    </row>
    <row r="2559" spans="1:22" x14ac:dyDescent="0.35">
      <c r="A2559" t="s">
        <v>2700</v>
      </c>
      <c r="B2559" s="1">
        <v>45029</v>
      </c>
      <c r="C2559" t="s">
        <v>106</v>
      </c>
      <c r="D2559" t="s">
        <v>145</v>
      </c>
      <c r="E2559">
        <v>6951436920</v>
      </c>
      <c r="F2559" t="s">
        <v>147</v>
      </c>
      <c r="G2559" t="s">
        <v>84</v>
      </c>
      <c r="H2559" t="s">
        <v>85</v>
      </c>
      <c r="I2559" t="s">
        <v>31</v>
      </c>
      <c r="J2559" t="s">
        <v>61</v>
      </c>
      <c r="K2559">
        <v>1193.94</v>
      </c>
      <c r="L2559">
        <v>136.38999999999999</v>
      </c>
      <c r="M2559" t="s">
        <v>62</v>
      </c>
      <c r="N2559">
        <v>0.114235221200395</v>
      </c>
      <c r="O2559" t="s">
        <v>11351</v>
      </c>
      <c r="P2559" t="s">
        <v>11352</v>
      </c>
      <c r="R2559" t="s">
        <v>11353</v>
      </c>
      <c r="S2559">
        <f>IF(SalesData[[#This Row],[Return Status]]="Returned",1,0)</f>
        <v>0</v>
      </c>
      <c r="T2559">
        <v>847.14</v>
      </c>
      <c r="U2559" s="2">
        <f>EOMONTH(SalesData[[#This Row],[Order Date]],0)</f>
        <v>45046</v>
      </c>
      <c r="V2559" s="9" t="str">
        <f>"Q"&amp;INT((MONTH(SalesData[[#This Row],[Order Date]])+2)/3)&amp;"-"&amp;YEAR(SalesData[[#This Row],[Order Date]])</f>
        <v>Q2-2023</v>
      </c>
    </row>
    <row r="2560" spans="1:22" x14ac:dyDescent="0.35">
      <c r="A2560" t="s">
        <v>2701</v>
      </c>
      <c r="B2560" s="1">
        <v>45017</v>
      </c>
      <c r="C2560" t="s">
        <v>162</v>
      </c>
      <c r="D2560" t="s">
        <v>39</v>
      </c>
      <c r="E2560">
        <v>640137489</v>
      </c>
      <c r="F2560" t="s">
        <v>78</v>
      </c>
      <c r="G2560" t="s">
        <v>15</v>
      </c>
      <c r="H2560" t="s">
        <v>16</v>
      </c>
      <c r="I2560" t="s">
        <v>17</v>
      </c>
      <c r="J2560" t="s">
        <v>19</v>
      </c>
      <c r="K2560">
        <v>4527.58</v>
      </c>
      <c r="L2560">
        <v>600.66</v>
      </c>
      <c r="M2560" t="s">
        <v>19</v>
      </c>
      <c r="N2560">
        <v>0.132666899314866</v>
      </c>
      <c r="O2560" t="s">
        <v>11351</v>
      </c>
      <c r="P2560" t="s">
        <v>11352</v>
      </c>
      <c r="R2560" t="s">
        <v>11353</v>
      </c>
      <c r="S2560">
        <f>IF(SalesData[[#This Row],[Return Status]]="Returned",1,0)</f>
        <v>0</v>
      </c>
      <c r="T2560">
        <v>2085.91</v>
      </c>
      <c r="U2560" s="2">
        <f>EOMONTH(SalesData[[#This Row],[Order Date]],0)</f>
        <v>45046</v>
      </c>
      <c r="V2560" s="9" t="str">
        <f>"Q"&amp;INT((MONTH(SalesData[[#This Row],[Order Date]])+2)/3)&amp;"-"&amp;YEAR(SalesData[[#This Row],[Order Date]])</f>
        <v>Q2-2023</v>
      </c>
    </row>
    <row r="2561" spans="1:22" x14ac:dyDescent="0.35">
      <c r="A2561" t="s">
        <v>2702</v>
      </c>
      <c r="B2561" s="1">
        <v>45017</v>
      </c>
      <c r="C2561" t="s">
        <v>12</v>
      </c>
      <c r="D2561" t="s">
        <v>72</v>
      </c>
      <c r="E2561">
        <v>4794050515</v>
      </c>
      <c r="F2561" t="s">
        <v>33</v>
      </c>
      <c r="G2561" t="s">
        <v>11382</v>
      </c>
      <c r="H2561" t="s">
        <v>35</v>
      </c>
      <c r="I2561" t="s">
        <v>36</v>
      </c>
      <c r="J2561" t="s">
        <v>19</v>
      </c>
      <c r="K2561">
        <v>4672.5600000000004</v>
      </c>
      <c r="L2561">
        <v>669.83</v>
      </c>
      <c r="M2561" t="s">
        <v>19</v>
      </c>
      <c r="N2561">
        <v>0.14335396442207299</v>
      </c>
      <c r="O2561" t="s">
        <v>11351</v>
      </c>
      <c r="P2561" t="s">
        <v>11352</v>
      </c>
      <c r="R2561" t="s">
        <v>11353</v>
      </c>
      <c r="S2561">
        <f>IF(SalesData[[#This Row],[Return Status]]="Returned",1,0)</f>
        <v>0</v>
      </c>
      <c r="U2561" s="2">
        <f>EOMONTH(SalesData[[#This Row],[Order Date]],0)</f>
        <v>45046</v>
      </c>
      <c r="V2561" s="9" t="str">
        <f>"Q"&amp;INT((MONTH(SalesData[[#This Row],[Order Date]])+2)/3)&amp;"-"&amp;YEAR(SalesData[[#This Row],[Order Date]])</f>
        <v>Q2-2023</v>
      </c>
    </row>
    <row r="2562" spans="1:22" x14ac:dyDescent="0.35">
      <c r="A2562" t="s">
        <v>2703</v>
      </c>
      <c r="B2562" s="1">
        <v>45035</v>
      </c>
      <c r="C2562" t="s">
        <v>194</v>
      </c>
      <c r="D2562" t="s">
        <v>13</v>
      </c>
      <c r="E2562">
        <v>7195372817</v>
      </c>
      <c r="F2562" t="s">
        <v>172</v>
      </c>
      <c r="G2562" t="s">
        <v>141</v>
      </c>
      <c r="H2562" t="s">
        <v>121</v>
      </c>
      <c r="I2562" t="s">
        <v>17</v>
      </c>
      <c r="J2562" t="s">
        <v>42</v>
      </c>
      <c r="K2562">
        <v>2377.73</v>
      </c>
      <c r="L2562">
        <v>354.72</v>
      </c>
      <c r="M2562" t="s">
        <v>43</v>
      </c>
      <c r="N2562">
        <v>0.14918430603979399</v>
      </c>
      <c r="O2562" t="s">
        <v>11351</v>
      </c>
      <c r="P2562" t="s">
        <v>11352</v>
      </c>
      <c r="R2562" t="s">
        <v>11353</v>
      </c>
      <c r="S2562">
        <f>IF(SalesData[[#This Row],[Return Status]]="Returned",1,0)</f>
        <v>0</v>
      </c>
      <c r="T2562">
        <v>2793.38</v>
      </c>
      <c r="U2562" s="2">
        <f>EOMONTH(SalesData[[#This Row],[Order Date]],0)</f>
        <v>45046</v>
      </c>
      <c r="V2562" s="9" t="str">
        <f>"Q"&amp;INT((MONTH(SalesData[[#This Row],[Order Date]])+2)/3)&amp;"-"&amp;YEAR(SalesData[[#This Row],[Order Date]])</f>
        <v>Q2-2023</v>
      </c>
    </row>
    <row r="2563" spans="1:22" x14ac:dyDescent="0.35">
      <c r="A2563" t="s">
        <v>2704</v>
      </c>
      <c r="B2563" s="1">
        <v>45022</v>
      </c>
      <c r="C2563" t="s">
        <v>12</v>
      </c>
      <c r="D2563" t="s">
        <v>13</v>
      </c>
      <c r="E2563">
        <v>6433982883</v>
      </c>
      <c r="F2563" t="s">
        <v>120</v>
      </c>
      <c r="G2563" t="s">
        <v>11367</v>
      </c>
      <c r="H2563" t="s">
        <v>121</v>
      </c>
      <c r="I2563" t="s">
        <v>17</v>
      </c>
      <c r="J2563" t="s">
        <v>18</v>
      </c>
      <c r="K2563">
        <v>4253.6899999999996</v>
      </c>
      <c r="L2563">
        <v>761.75</v>
      </c>
      <c r="M2563" t="s">
        <v>19</v>
      </c>
      <c r="N2563">
        <v>0.179079810705529</v>
      </c>
      <c r="O2563" t="s">
        <v>11351</v>
      </c>
      <c r="P2563" t="s">
        <v>11352</v>
      </c>
      <c r="R2563" t="s">
        <v>11353</v>
      </c>
      <c r="S2563">
        <f>IF(SalesData[[#This Row],[Return Status]]="Returned",1,0)</f>
        <v>0</v>
      </c>
      <c r="U2563" s="2">
        <f>EOMONTH(SalesData[[#This Row],[Order Date]],0)</f>
        <v>45046</v>
      </c>
      <c r="V2563" s="9" t="str">
        <f>"Q"&amp;INT((MONTH(SalesData[[#This Row],[Order Date]])+2)/3)&amp;"-"&amp;YEAR(SalesData[[#This Row],[Order Date]])</f>
        <v>Q2-2023</v>
      </c>
    </row>
    <row r="2564" spans="1:22" x14ac:dyDescent="0.35">
      <c r="A2564" t="s">
        <v>2705</v>
      </c>
      <c r="B2564" s="1">
        <v>45043</v>
      </c>
      <c r="C2564" t="s">
        <v>97</v>
      </c>
      <c r="D2564" t="s">
        <v>13</v>
      </c>
      <c r="E2564">
        <v>9887230755</v>
      </c>
      <c r="F2564" t="s">
        <v>181</v>
      </c>
      <c r="G2564" t="s">
        <v>11371</v>
      </c>
      <c r="H2564" t="s">
        <v>11357</v>
      </c>
      <c r="I2564" t="s">
        <v>31</v>
      </c>
      <c r="J2564" t="s">
        <v>18</v>
      </c>
      <c r="K2564">
        <v>519.41</v>
      </c>
      <c r="L2564">
        <v>127.75</v>
      </c>
      <c r="M2564" t="s">
        <v>19</v>
      </c>
      <c r="N2564">
        <v>0.24595213800273399</v>
      </c>
      <c r="O2564" t="s">
        <v>11355</v>
      </c>
      <c r="P2564" t="s">
        <v>11354</v>
      </c>
      <c r="R2564" t="s">
        <v>11353</v>
      </c>
      <c r="S2564">
        <f>IF(SalesData[[#This Row],[Return Status]]="Returned",1,0)</f>
        <v>0</v>
      </c>
      <c r="U2564" s="2">
        <f>EOMONTH(SalesData[[#This Row],[Order Date]],0)</f>
        <v>45046</v>
      </c>
      <c r="V2564" s="9" t="str">
        <f>"Q"&amp;INT((MONTH(SalesData[[#This Row],[Order Date]])+2)/3)&amp;"-"&amp;YEAR(SalesData[[#This Row],[Order Date]])</f>
        <v>Q2-2023</v>
      </c>
    </row>
    <row r="2565" spans="1:22" x14ac:dyDescent="0.35">
      <c r="A2565" t="s">
        <v>2706</v>
      </c>
      <c r="B2565" s="1">
        <v>45024</v>
      </c>
      <c r="C2565" t="s">
        <v>188</v>
      </c>
      <c r="D2565" t="s">
        <v>80</v>
      </c>
      <c r="E2565">
        <v>7298361941</v>
      </c>
      <c r="F2565" t="s">
        <v>156</v>
      </c>
      <c r="G2565" t="s">
        <v>84</v>
      </c>
      <c r="H2565" t="s">
        <v>85</v>
      </c>
      <c r="I2565" t="s">
        <v>31</v>
      </c>
      <c r="J2565" t="s">
        <v>18</v>
      </c>
      <c r="K2565">
        <v>2991.64</v>
      </c>
      <c r="L2565">
        <v>252.3</v>
      </c>
      <c r="M2565" t="s">
        <v>19</v>
      </c>
      <c r="N2565">
        <v>8.4335013571151599E-2</v>
      </c>
      <c r="O2565" t="s">
        <v>11351</v>
      </c>
      <c r="P2565" t="s">
        <v>11356</v>
      </c>
      <c r="R2565" t="s">
        <v>11353</v>
      </c>
      <c r="S2565">
        <f>IF(SalesData[[#This Row],[Return Status]]="Returned",1,0)</f>
        <v>0</v>
      </c>
      <c r="T2565">
        <v>847.14</v>
      </c>
      <c r="U2565" s="2">
        <f>EOMONTH(SalesData[[#This Row],[Order Date]],0)</f>
        <v>45046</v>
      </c>
      <c r="V2565" s="9" t="str">
        <f>"Q"&amp;INT((MONTH(SalesData[[#This Row],[Order Date]])+2)/3)&amp;"-"&amp;YEAR(SalesData[[#This Row],[Order Date]])</f>
        <v>Q2-2023</v>
      </c>
    </row>
    <row r="2566" spans="1:22" x14ac:dyDescent="0.35">
      <c r="A2566" t="s">
        <v>2707</v>
      </c>
      <c r="B2566" s="1">
        <v>45038</v>
      </c>
      <c r="C2566" t="s">
        <v>149</v>
      </c>
      <c r="D2566" t="s">
        <v>46</v>
      </c>
      <c r="E2566">
        <v>3151226581</v>
      </c>
      <c r="F2566" t="s">
        <v>292</v>
      </c>
      <c r="G2566" t="s">
        <v>69</v>
      </c>
      <c r="H2566" t="s">
        <v>41</v>
      </c>
      <c r="I2566" t="s">
        <v>31</v>
      </c>
      <c r="J2566" t="s">
        <v>62</v>
      </c>
      <c r="K2566">
        <v>1737.85</v>
      </c>
      <c r="L2566">
        <v>301.41000000000003</v>
      </c>
      <c r="M2566" t="s">
        <v>62</v>
      </c>
      <c r="N2566">
        <v>0.17343844405443501</v>
      </c>
      <c r="O2566" t="s">
        <v>11351</v>
      </c>
      <c r="P2566" t="s">
        <v>11352</v>
      </c>
      <c r="Q2566" t="s">
        <v>11364</v>
      </c>
      <c r="R2566" t="s">
        <v>11360</v>
      </c>
      <c r="S2566">
        <f>IF(SalesData[[#This Row],[Return Status]]="Returned",1,0)</f>
        <v>1</v>
      </c>
      <c r="T2566">
        <v>2081.52</v>
      </c>
      <c r="U2566" s="2">
        <f>EOMONTH(SalesData[[#This Row],[Order Date]],0)</f>
        <v>45046</v>
      </c>
      <c r="V2566" s="9" t="str">
        <f>"Q"&amp;INT((MONTH(SalesData[[#This Row],[Order Date]])+2)/3)&amp;"-"&amp;YEAR(SalesData[[#This Row],[Order Date]])</f>
        <v>Q2-2023</v>
      </c>
    </row>
    <row r="2567" spans="1:22" x14ac:dyDescent="0.35">
      <c r="A2567" t="s">
        <v>2708</v>
      </c>
      <c r="B2567" s="1">
        <v>45042</v>
      </c>
      <c r="C2567" t="s">
        <v>57</v>
      </c>
      <c r="D2567" t="s">
        <v>145</v>
      </c>
      <c r="E2567">
        <v>5260011812</v>
      </c>
      <c r="F2567" t="s">
        <v>68</v>
      </c>
      <c r="G2567" t="s">
        <v>69</v>
      </c>
      <c r="H2567" t="s">
        <v>41</v>
      </c>
      <c r="I2567" t="s">
        <v>31</v>
      </c>
      <c r="J2567" t="s">
        <v>18</v>
      </c>
      <c r="K2567">
        <v>4673.1099999999997</v>
      </c>
      <c r="L2567">
        <v>236.67</v>
      </c>
      <c r="M2567" t="s">
        <v>19</v>
      </c>
      <c r="N2567">
        <v>5.0645073623347199E-2</v>
      </c>
      <c r="O2567" t="s">
        <v>11351</v>
      </c>
      <c r="P2567" t="s">
        <v>11356</v>
      </c>
      <c r="R2567" t="s">
        <v>11353</v>
      </c>
      <c r="S2567">
        <f>IF(SalesData[[#This Row],[Return Status]]="Returned",1,0)</f>
        <v>0</v>
      </c>
      <c r="T2567">
        <v>2081.52</v>
      </c>
      <c r="U2567" s="2">
        <f>EOMONTH(SalesData[[#This Row],[Order Date]],0)</f>
        <v>45046</v>
      </c>
      <c r="V2567" s="9" t="str">
        <f>"Q"&amp;INT((MONTH(SalesData[[#This Row],[Order Date]])+2)/3)&amp;"-"&amp;YEAR(SalesData[[#This Row],[Order Date]])</f>
        <v>Q2-2023</v>
      </c>
    </row>
    <row r="2568" spans="1:22" x14ac:dyDescent="0.35">
      <c r="A2568" t="s">
        <v>2709</v>
      </c>
      <c r="B2568" s="1">
        <v>45029</v>
      </c>
      <c r="C2568" t="s">
        <v>205</v>
      </c>
      <c r="D2568" t="s">
        <v>13</v>
      </c>
      <c r="E2568">
        <v>107452050</v>
      </c>
      <c r="F2568" t="s">
        <v>152</v>
      </c>
      <c r="G2568" t="s">
        <v>23</v>
      </c>
      <c r="H2568" t="s">
        <v>24</v>
      </c>
      <c r="I2568" t="s">
        <v>17</v>
      </c>
      <c r="J2568" t="s">
        <v>19</v>
      </c>
      <c r="K2568">
        <v>1621.36</v>
      </c>
      <c r="L2568">
        <v>60.95</v>
      </c>
      <c r="M2568" t="s">
        <v>19</v>
      </c>
      <c r="N2568">
        <v>3.7591898159569703E-2</v>
      </c>
      <c r="O2568" t="s">
        <v>11351</v>
      </c>
      <c r="P2568" t="s">
        <v>11356</v>
      </c>
      <c r="R2568" t="s">
        <v>11353</v>
      </c>
      <c r="S2568">
        <f>IF(SalesData[[#This Row],[Return Status]]="Returned",1,0)</f>
        <v>0</v>
      </c>
      <c r="T2568">
        <v>2821.33</v>
      </c>
      <c r="U2568" s="2">
        <f>EOMONTH(SalesData[[#This Row],[Order Date]],0)</f>
        <v>45046</v>
      </c>
      <c r="V2568" s="9" t="str">
        <f>"Q"&amp;INT((MONTH(SalesData[[#This Row],[Order Date]])+2)/3)&amp;"-"&amp;YEAR(SalesData[[#This Row],[Order Date]])</f>
        <v>Q2-2023</v>
      </c>
    </row>
    <row r="2569" spans="1:22" x14ac:dyDescent="0.35">
      <c r="A2569" t="s">
        <v>2710</v>
      </c>
      <c r="B2569" s="1">
        <v>45020</v>
      </c>
      <c r="C2569" t="s">
        <v>194</v>
      </c>
      <c r="D2569" t="s">
        <v>27</v>
      </c>
      <c r="E2569">
        <v>112875082</v>
      </c>
      <c r="F2569" t="s">
        <v>140</v>
      </c>
      <c r="G2569" t="s">
        <v>141</v>
      </c>
      <c r="H2569" t="s">
        <v>121</v>
      </c>
      <c r="I2569" t="s">
        <v>17</v>
      </c>
      <c r="J2569" t="s">
        <v>19</v>
      </c>
      <c r="K2569">
        <v>1246.5</v>
      </c>
      <c r="L2569">
        <v>40.18</v>
      </c>
      <c r="M2569" t="s">
        <v>19</v>
      </c>
      <c r="N2569">
        <v>3.2234255916566402E-2</v>
      </c>
      <c r="O2569" t="s">
        <v>11351</v>
      </c>
      <c r="P2569" t="s">
        <v>11356</v>
      </c>
      <c r="R2569" t="s">
        <v>11353</v>
      </c>
      <c r="S2569">
        <f>IF(SalesData[[#This Row],[Return Status]]="Returned",1,0)</f>
        <v>0</v>
      </c>
      <c r="T2569">
        <v>2793.38</v>
      </c>
      <c r="U2569" s="2">
        <f>EOMONTH(SalesData[[#This Row],[Order Date]],0)</f>
        <v>45046</v>
      </c>
      <c r="V2569" s="9" t="str">
        <f>"Q"&amp;INT((MONTH(SalesData[[#This Row],[Order Date]])+2)/3)&amp;"-"&amp;YEAR(SalesData[[#This Row],[Order Date]])</f>
        <v>Q2-2023</v>
      </c>
    </row>
    <row r="2570" spans="1:22" x14ac:dyDescent="0.35">
      <c r="A2570" t="s">
        <v>2711</v>
      </c>
      <c r="B2570" s="1">
        <v>45028</v>
      </c>
      <c r="C2570" t="s">
        <v>97</v>
      </c>
      <c r="D2570" t="s">
        <v>27</v>
      </c>
      <c r="E2570">
        <v>1414688175</v>
      </c>
      <c r="F2570" t="s">
        <v>172</v>
      </c>
      <c r="G2570" t="s">
        <v>141</v>
      </c>
      <c r="H2570" t="s">
        <v>11357</v>
      </c>
      <c r="I2570" t="s">
        <v>17</v>
      </c>
      <c r="J2570" t="s">
        <v>61</v>
      </c>
      <c r="K2570">
        <v>2706.45</v>
      </c>
      <c r="L2570">
        <v>256.14999999999998</v>
      </c>
      <c r="M2570" t="s">
        <v>62</v>
      </c>
      <c r="N2570">
        <v>9.4644275711725706E-2</v>
      </c>
      <c r="O2570" t="s">
        <v>11351</v>
      </c>
      <c r="P2570" t="s">
        <v>11356</v>
      </c>
      <c r="R2570" t="s">
        <v>11353</v>
      </c>
      <c r="S2570">
        <f>IF(SalesData[[#This Row],[Return Status]]="Returned",1,0)</f>
        <v>0</v>
      </c>
      <c r="T2570">
        <v>2793.38</v>
      </c>
      <c r="U2570" s="2">
        <f>EOMONTH(SalesData[[#This Row],[Order Date]],0)</f>
        <v>45046</v>
      </c>
      <c r="V2570" s="9" t="str">
        <f>"Q"&amp;INT((MONTH(SalesData[[#This Row],[Order Date]])+2)/3)&amp;"-"&amp;YEAR(SalesData[[#This Row],[Order Date]])</f>
        <v>Q2-2023</v>
      </c>
    </row>
    <row r="2571" spans="1:22" x14ac:dyDescent="0.35">
      <c r="A2571" t="s">
        <v>2712</v>
      </c>
      <c r="B2571" s="1">
        <v>45033</v>
      </c>
      <c r="C2571" t="s">
        <v>38</v>
      </c>
      <c r="D2571" t="s">
        <v>46</v>
      </c>
      <c r="E2571">
        <v>5233475091</v>
      </c>
      <c r="F2571" t="s">
        <v>163</v>
      </c>
      <c r="G2571" t="s">
        <v>164</v>
      </c>
      <c r="H2571" t="s">
        <v>165</v>
      </c>
      <c r="I2571" t="s">
        <v>36</v>
      </c>
      <c r="J2571" t="s">
        <v>42</v>
      </c>
      <c r="K2571">
        <v>4651.66</v>
      </c>
      <c r="L2571">
        <v>478.83</v>
      </c>
      <c r="M2571" t="s">
        <v>43</v>
      </c>
      <c r="N2571">
        <v>0.10293744598702401</v>
      </c>
      <c r="O2571" t="s">
        <v>11351</v>
      </c>
      <c r="P2571" t="s">
        <v>11352</v>
      </c>
      <c r="R2571" t="s">
        <v>11353</v>
      </c>
      <c r="S2571">
        <f>IF(SalesData[[#This Row],[Return Status]]="Returned",1,0)</f>
        <v>0</v>
      </c>
      <c r="U2571" s="2">
        <f>EOMONTH(SalesData[[#This Row],[Order Date]],0)</f>
        <v>45046</v>
      </c>
      <c r="V2571" s="9" t="str">
        <f>"Q"&amp;INT((MONTH(SalesData[[#This Row],[Order Date]])+2)/3)&amp;"-"&amp;YEAR(SalesData[[#This Row],[Order Date]])</f>
        <v>Q2-2023</v>
      </c>
    </row>
    <row r="2572" spans="1:22" x14ac:dyDescent="0.35">
      <c r="A2572" t="s">
        <v>2713</v>
      </c>
      <c r="B2572" s="1">
        <v>45034</v>
      </c>
      <c r="C2572" t="s">
        <v>71</v>
      </c>
      <c r="D2572" t="s">
        <v>39</v>
      </c>
      <c r="E2572">
        <v>7170775766</v>
      </c>
      <c r="F2572" t="s">
        <v>103</v>
      </c>
      <c r="G2572" t="s">
        <v>11368</v>
      </c>
      <c r="H2572" t="s">
        <v>24</v>
      </c>
      <c r="I2572" t="s">
        <v>17</v>
      </c>
      <c r="J2572" t="s">
        <v>19</v>
      </c>
      <c r="K2572">
        <v>535</v>
      </c>
      <c r="L2572">
        <v>20.92</v>
      </c>
      <c r="M2572" t="s">
        <v>19</v>
      </c>
      <c r="N2572">
        <v>3.9102803738317801E-2</v>
      </c>
      <c r="O2572" t="s">
        <v>11355</v>
      </c>
      <c r="P2572" t="s">
        <v>11356</v>
      </c>
      <c r="R2572" t="s">
        <v>11353</v>
      </c>
      <c r="S2572">
        <f>IF(SalesData[[#This Row],[Return Status]]="Returned",1,0)</f>
        <v>0</v>
      </c>
      <c r="U2572" s="2">
        <f>EOMONTH(SalesData[[#This Row],[Order Date]],0)</f>
        <v>45046</v>
      </c>
      <c r="V2572" s="9" t="str">
        <f>"Q"&amp;INT((MONTH(SalesData[[#This Row],[Order Date]])+2)/3)&amp;"-"&amp;YEAR(SalesData[[#This Row],[Order Date]])</f>
        <v>Q2-2023</v>
      </c>
    </row>
    <row r="2573" spans="1:22" x14ac:dyDescent="0.35">
      <c r="A2573" t="s">
        <v>2714</v>
      </c>
      <c r="B2573" s="1">
        <v>45029</v>
      </c>
      <c r="C2573" t="s">
        <v>113</v>
      </c>
      <c r="D2573" t="s">
        <v>99</v>
      </c>
      <c r="E2573">
        <v>8682815978</v>
      </c>
      <c r="F2573" t="s">
        <v>88</v>
      </c>
      <c r="G2573" t="s">
        <v>89</v>
      </c>
      <c r="H2573" t="s">
        <v>90</v>
      </c>
      <c r="I2573" t="s">
        <v>31</v>
      </c>
      <c r="J2573" t="s">
        <v>19</v>
      </c>
      <c r="K2573">
        <v>4451.99</v>
      </c>
      <c r="L2573">
        <v>1238.4000000000001</v>
      </c>
      <c r="M2573" t="s">
        <v>19</v>
      </c>
      <c r="N2573">
        <v>0.278167740718196</v>
      </c>
      <c r="O2573" t="s">
        <v>11351</v>
      </c>
      <c r="P2573" t="s">
        <v>11354</v>
      </c>
      <c r="R2573" t="s">
        <v>11353</v>
      </c>
      <c r="S2573">
        <f>IF(SalesData[[#This Row],[Return Status]]="Returned",1,0)</f>
        <v>0</v>
      </c>
      <c r="T2573">
        <v>207.68</v>
      </c>
      <c r="U2573" s="2">
        <f>EOMONTH(SalesData[[#This Row],[Order Date]],0)</f>
        <v>45046</v>
      </c>
      <c r="V2573" s="9" t="str">
        <f>"Q"&amp;INT((MONTH(SalesData[[#This Row],[Order Date]])+2)/3)&amp;"-"&amp;YEAR(SalesData[[#This Row],[Order Date]])</f>
        <v>Q2-2023</v>
      </c>
    </row>
    <row r="2574" spans="1:22" x14ac:dyDescent="0.35">
      <c r="A2574" t="s">
        <v>2715</v>
      </c>
      <c r="B2574" s="1">
        <v>45042</v>
      </c>
      <c r="C2574" t="s">
        <v>49</v>
      </c>
      <c r="D2574" t="s">
        <v>46</v>
      </c>
      <c r="E2574">
        <v>7481444394</v>
      </c>
      <c r="F2574" t="s">
        <v>133</v>
      </c>
      <c r="G2574" t="s">
        <v>89</v>
      </c>
      <c r="H2574" t="s">
        <v>11357</v>
      </c>
      <c r="I2574" t="s">
        <v>31</v>
      </c>
      <c r="J2574" t="s">
        <v>43</v>
      </c>
      <c r="K2574">
        <v>2082.0300000000002</v>
      </c>
      <c r="L2574">
        <v>184.26</v>
      </c>
      <c r="M2574" t="s">
        <v>43</v>
      </c>
      <c r="N2574">
        <v>8.8500165703664202E-2</v>
      </c>
      <c r="O2574" t="s">
        <v>11351</v>
      </c>
      <c r="P2574" t="s">
        <v>11356</v>
      </c>
      <c r="R2574" t="s">
        <v>11353</v>
      </c>
      <c r="S2574">
        <f>IF(SalesData[[#This Row],[Return Status]]="Returned",1,0)</f>
        <v>0</v>
      </c>
      <c r="T2574">
        <v>207.68</v>
      </c>
      <c r="U2574" s="2">
        <f>EOMONTH(SalesData[[#This Row],[Order Date]],0)</f>
        <v>45046</v>
      </c>
      <c r="V2574" s="9" t="str">
        <f>"Q"&amp;INT((MONTH(SalesData[[#This Row],[Order Date]])+2)/3)&amp;"-"&amp;YEAR(SalesData[[#This Row],[Order Date]])</f>
        <v>Q2-2023</v>
      </c>
    </row>
    <row r="2575" spans="1:22" x14ac:dyDescent="0.35">
      <c r="A2575" t="s">
        <v>2716</v>
      </c>
      <c r="B2575" s="1">
        <v>45028</v>
      </c>
      <c r="C2575" t="s">
        <v>162</v>
      </c>
      <c r="D2575" t="s">
        <v>72</v>
      </c>
      <c r="E2575">
        <v>1552992777</v>
      </c>
      <c r="F2575" t="s">
        <v>103</v>
      </c>
      <c r="G2575" t="s">
        <v>23</v>
      </c>
      <c r="H2575" t="s">
        <v>11357</v>
      </c>
      <c r="I2575" t="s">
        <v>17</v>
      </c>
      <c r="J2575" t="s">
        <v>19</v>
      </c>
      <c r="K2575">
        <v>604.54</v>
      </c>
      <c r="L2575">
        <v>150.28</v>
      </c>
      <c r="M2575" t="s">
        <v>19</v>
      </c>
      <c r="N2575">
        <v>0.24858570152512699</v>
      </c>
      <c r="O2575" t="s">
        <v>11355</v>
      </c>
      <c r="P2575" t="s">
        <v>11354</v>
      </c>
      <c r="R2575" t="s">
        <v>11353</v>
      </c>
      <c r="S2575">
        <f>IF(SalesData[[#This Row],[Return Status]]="Returned",1,0)</f>
        <v>0</v>
      </c>
      <c r="T2575">
        <v>2821.33</v>
      </c>
      <c r="U2575" s="2">
        <f>EOMONTH(SalesData[[#This Row],[Order Date]],0)</f>
        <v>45046</v>
      </c>
      <c r="V2575" s="9" t="str">
        <f>"Q"&amp;INT((MONTH(SalesData[[#This Row],[Order Date]])+2)/3)&amp;"-"&amp;YEAR(SalesData[[#This Row],[Order Date]])</f>
        <v>Q2-2023</v>
      </c>
    </row>
    <row r="2576" spans="1:22" x14ac:dyDescent="0.35">
      <c r="A2576" t="s">
        <v>2717</v>
      </c>
      <c r="B2576" s="1">
        <v>45022</v>
      </c>
      <c r="C2576" t="s">
        <v>124</v>
      </c>
      <c r="D2576" t="s">
        <v>39</v>
      </c>
      <c r="E2576">
        <v>9789293090</v>
      </c>
      <c r="F2576" t="s">
        <v>83</v>
      </c>
      <c r="G2576" t="s">
        <v>84</v>
      </c>
      <c r="H2576" t="s">
        <v>11357</v>
      </c>
      <c r="I2576" t="s">
        <v>31</v>
      </c>
      <c r="J2576" t="s">
        <v>18</v>
      </c>
      <c r="K2576">
        <v>4081.97</v>
      </c>
      <c r="L2576">
        <v>179.56</v>
      </c>
      <c r="M2576" t="s">
        <v>19</v>
      </c>
      <c r="N2576">
        <v>4.3988564345156897E-2</v>
      </c>
      <c r="O2576" t="s">
        <v>11351</v>
      </c>
      <c r="P2576" t="s">
        <v>11356</v>
      </c>
      <c r="R2576" t="s">
        <v>11353</v>
      </c>
      <c r="S2576">
        <f>IF(SalesData[[#This Row],[Return Status]]="Returned",1,0)</f>
        <v>0</v>
      </c>
      <c r="T2576">
        <v>847.14</v>
      </c>
      <c r="U2576" s="2">
        <f>EOMONTH(SalesData[[#This Row],[Order Date]],0)</f>
        <v>45046</v>
      </c>
      <c r="V2576" s="9" t="str">
        <f>"Q"&amp;INT((MONTH(SalesData[[#This Row],[Order Date]])+2)/3)&amp;"-"&amp;YEAR(SalesData[[#This Row],[Order Date]])</f>
        <v>Q2-2023</v>
      </c>
    </row>
    <row r="2577" spans="1:22" x14ac:dyDescent="0.35">
      <c r="A2577" t="s">
        <v>2718</v>
      </c>
      <c r="B2577" s="1">
        <v>45033</v>
      </c>
      <c r="C2577" t="s">
        <v>67</v>
      </c>
      <c r="D2577" t="s">
        <v>80</v>
      </c>
      <c r="E2577">
        <v>506890255</v>
      </c>
      <c r="F2577" t="s">
        <v>14</v>
      </c>
      <c r="G2577" t="s">
        <v>15</v>
      </c>
      <c r="H2577" t="s">
        <v>11357</v>
      </c>
      <c r="I2577" t="s">
        <v>17</v>
      </c>
      <c r="J2577" t="s">
        <v>19</v>
      </c>
      <c r="K2577">
        <v>1004.1</v>
      </c>
      <c r="L2577">
        <v>203.15</v>
      </c>
      <c r="M2577" t="s">
        <v>19</v>
      </c>
      <c r="N2577">
        <v>0.20232048600736999</v>
      </c>
      <c r="O2577" t="s">
        <v>11351</v>
      </c>
      <c r="P2577" t="s">
        <v>11354</v>
      </c>
      <c r="R2577" t="s">
        <v>11353</v>
      </c>
      <c r="S2577">
        <f>IF(SalesData[[#This Row],[Return Status]]="Returned",1,0)</f>
        <v>0</v>
      </c>
      <c r="T2577">
        <v>2085.91</v>
      </c>
      <c r="U2577" s="2">
        <f>EOMONTH(SalesData[[#This Row],[Order Date]],0)</f>
        <v>45046</v>
      </c>
      <c r="V2577" s="9" t="str">
        <f>"Q"&amp;INT((MONTH(SalesData[[#This Row],[Order Date]])+2)/3)&amp;"-"&amp;YEAR(SalesData[[#This Row],[Order Date]])</f>
        <v>Q2-2023</v>
      </c>
    </row>
    <row r="2578" spans="1:22" x14ac:dyDescent="0.35">
      <c r="A2578" t="s">
        <v>2719</v>
      </c>
      <c r="B2578" s="1">
        <v>45022</v>
      </c>
      <c r="C2578" t="s">
        <v>176</v>
      </c>
      <c r="D2578" t="s">
        <v>80</v>
      </c>
      <c r="E2578">
        <v>1772379730</v>
      </c>
      <c r="F2578" t="s">
        <v>357</v>
      </c>
      <c r="G2578" t="s">
        <v>164</v>
      </c>
      <c r="H2578" t="s">
        <v>165</v>
      </c>
      <c r="I2578" t="s">
        <v>36</v>
      </c>
      <c r="J2578" t="s">
        <v>19</v>
      </c>
      <c r="K2578">
        <v>3805.48</v>
      </c>
      <c r="L2578">
        <v>233.24</v>
      </c>
      <c r="M2578" t="s">
        <v>19</v>
      </c>
      <c r="N2578">
        <v>6.1290559929365003E-2</v>
      </c>
      <c r="O2578" t="s">
        <v>11351</v>
      </c>
      <c r="P2578" t="s">
        <v>11356</v>
      </c>
      <c r="R2578" t="s">
        <v>11353</v>
      </c>
      <c r="S2578">
        <f>IF(SalesData[[#This Row],[Return Status]]="Returned",1,0)</f>
        <v>0</v>
      </c>
      <c r="U2578" s="2">
        <f>EOMONTH(SalesData[[#This Row],[Order Date]],0)</f>
        <v>45046</v>
      </c>
      <c r="V2578" s="9" t="str">
        <f>"Q"&amp;INT((MONTH(SalesData[[#This Row],[Order Date]])+2)/3)&amp;"-"&amp;YEAR(SalesData[[#This Row],[Order Date]])</f>
        <v>Q2-2023</v>
      </c>
    </row>
    <row r="2579" spans="1:22" x14ac:dyDescent="0.35">
      <c r="A2579" t="s">
        <v>2720</v>
      </c>
      <c r="B2579" s="1">
        <v>45042</v>
      </c>
      <c r="C2579" t="s">
        <v>21</v>
      </c>
      <c r="D2579" t="s">
        <v>27</v>
      </c>
      <c r="E2579">
        <v>231374471</v>
      </c>
      <c r="F2579" t="s">
        <v>222</v>
      </c>
      <c r="G2579" t="s">
        <v>11381</v>
      </c>
      <c r="H2579" t="s">
        <v>11357</v>
      </c>
      <c r="I2579" t="s">
        <v>36</v>
      </c>
      <c r="J2579" t="s">
        <v>65</v>
      </c>
      <c r="K2579">
        <v>1630.89</v>
      </c>
      <c r="L2579">
        <v>373.34</v>
      </c>
      <c r="M2579" t="s">
        <v>65</v>
      </c>
      <c r="N2579">
        <v>0.228917952774252</v>
      </c>
      <c r="O2579" t="s">
        <v>11351</v>
      </c>
      <c r="P2579" t="s">
        <v>11354</v>
      </c>
      <c r="R2579" t="s">
        <v>11353</v>
      </c>
      <c r="S2579">
        <f>IF(SalesData[[#This Row],[Return Status]]="Returned",1,0)</f>
        <v>0</v>
      </c>
      <c r="U2579" s="2">
        <f>EOMONTH(SalesData[[#This Row],[Order Date]],0)</f>
        <v>45046</v>
      </c>
      <c r="V2579" s="9" t="str">
        <f>"Q"&amp;INT((MONTH(SalesData[[#This Row],[Order Date]])+2)/3)&amp;"-"&amp;YEAR(SalesData[[#This Row],[Order Date]])</f>
        <v>Q2-2023</v>
      </c>
    </row>
    <row r="2580" spans="1:22" x14ac:dyDescent="0.35">
      <c r="A2580" t="s">
        <v>2721</v>
      </c>
      <c r="B2580" s="1">
        <v>45041</v>
      </c>
      <c r="C2580" t="s">
        <v>97</v>
      </c>
      <c r="D2580" t="s">
        <v>46</v>
      </c>
      <c r="E2580">
        <v>1202152620</v>
      </c>
      <c r="F2580" t="s">
        <v>129</v>
      </c>
      <c r="G2580" t="s">
        <v>54</v>
      </c>
      <c r="H2580" t="s">
        <v>55</v>
      </c>
      <c r="I2580" t="s">
        <v>31</v>
      </c>
      <c r="J2580" t="s">
        <v>62</v>
      </c>
      <c r="K2580">
        <v>1578.92</v>
      </c>
      <c r="L2580">
        <v>244.51</v>
      </c>
      <c r="M2580" t="s">
        <v>62</v>
      </c>
      <c r="N2580">
        <v>0.15485901755630399</v>
      </c>
      <c r="O2580" t="s">
        <v>11351</v>
      </c>
      <c r="P2580" t="s">
        <v>11352</v>
      </c>
      <c r="R2580" t="s">
        <v>11353</v>
      </c>
      <c r="S2580">
        <f>IF(SalesData[[#This Row],[Return Status]]="Returned",1,0)</f>
        <v>0</v>
      </c>
      <c r="U2580" s="2">
        <f>EOMONTH(SalesData[[#This Row],[Order Date]],0)</f>
        <v>45046</v>
      </c>
      <c r="V2580" s="9" t="str">
        <f>"Q"&amp;INT((MONTH(SalesData[[#This Row],[Order Date]])+2)/3)&amp;"-"&amp;YEAR(SalesData[[#This Row],[Order Date]])</f>
        <v>Q2-2023</v>
      </c>
    </row>
    <row r="2581" spans="1:22" x14ac:dyDescent="0.35">
      <c r="A2581" t="s">
        <v>2722</v>
      </c>
      <c r="B2581" s="1">
        <v>45038</v>
      </c>
      <c r="C2581" t="s">
        <v>111</v>
      </c>
      <c r="D2581" t="s">
        <v>39</v>
      </c>
      <c r="E2581">
        <v>3658794923</v>
      </c>
      <c r="F2581" t="s">
        <v>152</v>
      </c>
      <c r="G2581" t="s">
        <v>23</v>
      </c>
      <c r="H2581" t="s">
        <v>24</v>
      </c>
      <c r="I2581" t="s">
        <v>17</v>
      </c>
      <c r="J2581" t="s">
        <v>62</v>
      </c>
      <c r="K2581">
        <v>4036.29</v>
      </c>
      <c r="L2581">
        <v>679.68</v>
      </c>
      <c r="M2581" t="s">
        <v>62</v>
      </c>
      <c r="N2581">
        <v>0.16839226121017101</v>
      </c>
      <c r="O2581" t="s">
        <v>11351</v>
      </c>
      <c r="P2581" t="s">
        <v>11352</v>
      </c>
      <c r="R2581" t="s">
        <v>11353</v>
      </c>
      <c r="S2581">
        <f>IF(SalesData[[#This Row],[Return Status]]="Returned",1,0)</f>
        <v>0</v>
      </c>
      <c r="T2581">
        <v>2821.33</v>
      </c>
      <c r="U2581" s="2">
        <f>EOMONTH(SalesData[[#This Row],[Order Date]],0)</f>
        <v>45046</v>
      </c>
      <c r="V2581" s="9" t="str">
        <f>"Q"&amp;INT((MONTH(SalesData[[#This Row],[Order Date]])+2)/3)&amp;"-"&amp;YEAR(SalesData[[#This Row],[Order Date]])</f>
        <v>Q2-2023</v>
      </c>
    </row>
    <row r="2582" spans="1:22" x14ac:dyDescent="0.35">
      <c r="A2582" t="s">
        <v>2723</v>
      </c>
      <c r="B2582" s="1">
        <v>45039</v>
      </c>
      <c r="C2582" t="s">
        <v>97</v>
      </c>
      <c r="D2582" t="s">
        <v>80</v>
      </c>
      <c r="E2582">
        <v>6176588188</v>
      </c>
      <c r="F2582" t="s">
        <v>127</v>
      </c>
      <c r="G2582" t="s">
        <v>29</v>
      </c>
      <c r="H2582" t="s">
        <v>30</v>
      </c>
      <c r="I2582" t="s">
        <v>31</v>
      </c>
      <c r="J2582" t="s">
        <v>61</v>
      </c>
      <c r="K2582">
        <v>405.31</v>
      </c>
      <c r="L2582">
        <v>116.35</v>
      </c>
      <c r="M2582" t="s">
        <v>62</v>
      </c>
      <c r="N2582">
        <v>0.28706422244701602</v>
      </c>
      <c r="O2582" t="s">
        <v>11361</v>
      </c>
      <c r="P2582" t="s">
        <v>11354</v>
      </c>
      <c r="R2582" t="s">
        <v>11353</v>
      </c>
      <c r="S2582">
        <f>IF(SalesData[[#This Row],[Return Status]]="Returned",1,0)</f>
        <v>0</v>
      </c>
      <c r="T2582">
        <v>2788.38</v>
      </c>
      <c r="U2582" s="2">
        <f>EOMONTH(SalesData[[#This Row],[Order Date]],0)</f>
        <v>45046</v>
      </c>
      <c r="V2582" s="9" t="str">
        <f>"Q"&amp;INT((MONTH(SalesData[[#This Row],[Order Date]])+2)/3)&amp;"-"&amp;YEAR(SalesData[[#This Row],[Order Date]])</f>
        <v>Q2-2023</v>
      </c>
    </row>
    <row r="2583" spans="1:22" x14ac:dyDescent="0.35">
      <c r="A2583" t="s">
        <v>2724</v>
      </c>
      <c r="B2583" s="1">
        <v>45033</v>
      </c>
      <c r="C2583" t="s">
        <v>106</v>
      </c>
      <c r="D2583" t="s">
        <v>39</v>
      </c>
      <c r="E2583">
        <v>8264083444</v>
      </c>
      <c r="F2583" t="s">
        <v>172</v>
      </c>
      <c r="G2583" t="s">
        <v>141</v>
      </c>
      <c r="H2583" t="s">
        <v>121</v>
      </c>
      <c r="I2583" t="s">
        <v>17</v>
      </c>
      <c r="J2583" t="s">
        <v>19</v>
      </c>
      <c r="K2583">
        <v>3445.23</v>
      </c>
      <c r="L2583">
        <v>894.82</v>
      </c>
      <c r="M2583" t="s">
        <v>19</v>
      </c>
      <c r="N2583">
        <v>0.25972721705082102</v>
      </c>
      <c r="O2583" t="s">
        <v>11351</v>
      </c>
      <c r="P2583" t="s">
        <v>11354</v>
      </c>
      <c r="R2583" t="s">
        <v>11353</v>
      </c>
      <c r="S2583">
        <f>IF(SalesData[[#This Row],[Return Status]]="Returned",1,0)</f>
        <v>0</v>
      </c>
      <c r="T2583">
        <v>2793.38</v>
      </c>
      <c r="U2583" s="2">
        <f>EOMONTH(SalesData[[#This Row],[Order Date]],0)</f>
        <v>45046</v>
      </c>
      <c r="V2583" s="9" t="str">
        <f>"Q"&amp;INT((MONTH(SalesData[[#This Row],[Order Date]])+2)/3)&amp;"-"&amp;YEAR(SalesData[[#This Row],[Order Date]])</f>
        <v>Q2-2023</v>
      </c>
    </row>
    <row r="2584" spans="1:22" x14ac:dyDescent="0.35">
      <c r="A2584" t="s">
        <v>2725</v>
      </c>
      <c r="B2584" s="1">
        <v>45019</v>
      </c>
      <c r="C2584" t="s">
        <v>184</v>
      </c>
      <c r="D2584" t="s">
        <v>80</v>
      </c>
      <c r="E2584">
        <v>6357903818</v>
      </c>
      <c r="F2584" t="s">
        <v>156</v>
      </c>
      <c r="G2584" t="s">
        <v>11375</v>
      </c>
      <c r="H2584" t="s">
        <v>85</v>
      </c>
      <c r="I2584" t="s">
        <v>31</v>
      </c>
      <c r="J2584" t="s">
        <v>18</v>
      </c>
      <c r="K2584">
        <v>2776.66</v>
      </c>
      <c r="L2584">
        <v>596.77</v>
      </c>
      <c r="M2584" t="s">
        <v>19</v>
      </c>
      <c r="N2584">
        <v>0.21492368529096101</v>
      </c>
      <c r="O2584" t="s">
        <v>11351</v>
      </c>
      <c r="P2584" t="s">
        <v>11354</v>
      </c>
      <c r="Q2584" t="s">
        <v>11372</v>
      </c>
      <c r="R2584" t="s">
        <v>11360</v>
      </c>
      <c r="S2584">
        <f>IF(SalesData[[#This Row],[Return Status]]="Returned",1,0)</f>
        <v>1</v>
      </c>
      <c r="U2584" s="2">
        <f>EOMONTH(SalesData[[#This Row],[Order Date]],0)</f>
        <v>45046</v>
      </c>
      <c r="V2584" s="9" t="str">
        <f>"Q"&amp;INT((MONTH(SalesData[[#This Row],[Order Date]])+2)/3)&amp;"-"&amp;YEAR(SalesData[[#This Row],[Order Date]])</f>
        <v>Q2-2023</v>
      </c>
    </row>
    <row r="2585" spans="1:22" x14ac:dyDescent="0.35">
      <c r="A2585" t="s">
        <v>2726</v>
      </c>
      <c r="B2585" s="1">
        <v>45038</v>
      </c>
      <c r="C2585" t="s">
        <v>139</v>
      </c>
      <c r="D2585" t="s">
        <v>145</v>
      </c>
      <c r="E2585">
        <v>8972249761</v>
      </c>
      <c r="F2585" t="s">
        <v>81</v>
      </c>
      <c r="G2585" t="s">
        <v>74</v>
      </c>
      <c r="H2585" t="s">
        <v>75</v>
      </c>
      <c r="I2585" t="s">
        <v>36</v>
      </c>
      <c r="J2585" t="s">
        <v>65</v>
      </c>
      <c r="K2585">
        <v>237.27</v>
      </c>
      <c r="L2585">
        <v>21.33</v>
      </c>
      <c r="M2585" t="s">
        <v>65</v>
      </c>
      <c r="N2585">
        <v>8.9897585029712998E-2</v>
      </c>
      <c r="O2585" t="s">
        <v>11361</v>
      </c>
      <c r="P2585" t="s">
        <v>11356</v>
      </c>
      <c r="R2585" t="s">
        <v>11353</v>
      </c>
      <c r="S2585">
        <f>IF(SalesData[[#This Row],[Return Status]]="Returned",1,0)</f>
        <v>0</v>
      </c>
      <c r="T2585">
        <v>2420.2800000000002</v>
      </c>
      <c r="U2585" s="2">
        <f>EOMONTH(SalesData[[#This Row],[Order Date]],0)</f>
        <v>45046</v>
      </c>
      <c r="V2585" s="9" t="str">
        <f>"Q"&amp;INT((MONTH(SalesData[[#This Row],[Order Date]])+2)/3)&amp;"-"&amp;YEAR(SalesData[[#This Row],[Order Date]])</f>
        <v>Q2-2023</v>
      </c>
    </row>
    <row r="2586" spans="1:22" x14ac:dyDescent="0.35">
      <c r="A2586" t="s">
        <v>2727</v>
      </c>
      <c r="B2586" s="1">
        <v>45037</v>
      </c>
      <c r="C2586" t="s">
        <v>21</v>
      </c>
      <c r="D2586" t="s">
        <v>27</v>
      </c>
      <c r="E2586">
        <v>7182652271</v>
      </c>
      <c r="F2586" t="s">
        <v>127</v>
      </c>
      <c r="G2586" t="s">
        <v>29</v>
      </c>
      <c r="H2586" t="s">
        <v>30</v>
      </c>
      <c r="I2586" t="s">
        <v>31</v>
      </c>
      <c r="J2586" t="s">
        <v>19</v>
      </c>
      <c r="K2586">
        <v>1799.55</v>
      </c>
      <c r="L2586">
        <v>256.82</v>
      </c>
      <c r="M2586" t="s">
        <v>19</v>
      </c>
      <c r="N2586">
        <v>0.14271345614181299</v>
      </c>
      <c r="O2586" t="s">
        <v>11351</v>
      </c>
      <c r="P2586" t="s">
        <v>11352</v>
      </c>
      <c r="R2586" t="s">
        <v>11353</v>
      </c>
      <c r="S2586">
        <f>IF(SalesData[[#This Row],[Return Status]]="Returned",1,0)</f>
        <v>0</v>
      </c>
      <c r="T2586">
        <v>2788.38</v>
      </c>
      <c r="U2586" s="2">
        <f>EOMONTH(SalesData[[#This Row],[Order Date]],0)</f>
        <v>45046</v>
      </c>
      <c r="V2586" s="9" t="str">
        <f>"Q"&amp;INT((MONTH(SalesData[[#This Row],[Order Date]])+2)/3)&amp;"-"&amp;YEAR(SalesData[[#This Row],[Order Date]])</f>
        <v>Q2-2023</v>
      </c>
    </row>
    <row r="2587" spans="1:22" x14ac:dyDescent="0.35">
      <c r="A2587" t="s">
        <v>2728</v>
      </c>
      <c r="B2587" s="1">
        <v>45025</v>
      </c>
      <c r="C2587" t="s">
        <v>92</v>
      </c>
      <c r="D2587" t="s">
        <v>39</v>
      </c>
      <c r="E2587">
        <v>4973645671</v>
      </c>
      <c r="F2587" t="s">
        <v>88</v>
      </c>
      <c r="G2587" t="s">
        <v>89</v>
      </c>
      <c r="H2587" t="s">
        <v>90</v>
      </c>
      <c r="I2587" t="s">
        <v>31</v>
      </c>
      <c r="J2587" t="s">
        <v>61</v>
      </c>
      <c r="K2587">
        <v>2174.2800000000002</v>
      </c>
      <c r="L2587">
        <v>588.72</v>
      </c>
      <c r="M2587" t="s">
        <v>62</v>
      </c>
      <c r="N2587">
        <v>0.27076549478447998</v>
      </c>
      <c r="O2587" t="s">
        <v>11351</v>
      </c>
      <c r="P2587" t="s">
        <v>11354</v>
      </c>
      <c r="R2587" t="s">
        <v>11353</v>
      </c>
      <c r="S2587">
        <f>IF(SalesData[[#This Row],[Return Status]]="Returned",1,0)</f>
        <v>0</v>
      </c>
      <c r="T2587">
        <v>207.68</v>
      </c>
      <c r="U2587" s="2">
        <f>EOMONTH(SalesData[[#This Row],[Order Date]],0)</f>
        <v>45046</v>
      </c>
      <c r="V2587" s="9" t="str">
        <f>"Q"&amp;INT((MONTH(SalesData[[#This Row],[Order Date]])+2)/3)&amp;"-"&amp;YEAR(SalesData[[#This Row],[Order Date]])</f>
        <v>Q2-2023</v>
      </c>
    </row>
    <row r="2588" spans="1:22" x14ac:dyDescent="0.35">
      <c r="A2588" t="s">
        <v>2729</v>
      </c>
      <c r="B2588" s="1">
        <v>45023</v>
      </c>
      <c r="C2588" t="s">
        <v>77</v>
      </c>
      <c r="D2588" t="s">
        <v>13</v>
      </c>
      <c r="E2588">
        <v>3968390282</v>
      </c>
      <c r="F2588" t="s">
        <v>154</v>
      </c>
      <c r="G2588" t="s">
        <v>29</v>
      </c>
      <c r="H2588" t="s">
        <v>11357</v>
      </c>
      <c r="I2588" t="s">
        <v>31</v>
      </c>
      <c r="J2588" t="s">
        <v>19</v>
      </c>
      <c r="K2588">
        <v>2486.75</v>
      </c>
      <c r="L2588">
        <v>714.62</v>
      </c>
      <c r="M2588" t="s">
        <v>19</v>
      </c>
      <c r="N2588">
        <v>0.28737106665326201</v>
      </c>
      <c r="O2588" t="s">
        <v>11351</v>
      </c>
      <c r="P2588" t="s">
        <v>11354</v>
      </c>
      <c r="R2588" t="s">
        <v>11353</v>
      </c>
      <c r="S2588">
        <f>IF(SalesData[[#This Row],[Return Status]]="Returned",1,0)</f>
        <v>0</v>
      </c>
      <c r="T2588">
        <v>2788.38</v>
      </c>
      <c r="U2588" s="2">
        <f>EOMONTH(SalesData[[#This Row],[Order Date]],0)</f>
        <v>45046</v>
      </c>
      <c r="V2588" s="9" t="str">
        <f>"Q"&amp;INT((MONTH(SalesData[[#This Row],[Order Date]])+2)/3)&amp;"-"&amp;YEAR(SalesData[[#This Row],[Order Date]])</f>
        <v>Q2-2023</v>
      </c>
    </row>
    <row r="2589" spans="1:22" x14ac:dyDescent="0.35">
      <c r="A2589" t="s">
        <v>2730</v>
      </c>
      <c r="B2589" s="1">
        <v>45028</v>
      </c>
      <c r="C2589" t="s">
        <v>188</v>
      </c>
      <c r="D2589" t="s">
        <v>72</v>
      </c>
      <c r="E2589">
        <v>9492783677</v>
      </c>
      <c r="F2589" t="s">
        <v>40</v>
      </c>
      <c r="G2589" t="s">
        <v>69</v>
      </c>
      <c r="H2589" t="s">
        <v>41</v>
      </c>
      <c r="I2589" t="s">
        <v>31</v>
      </c>
      <c r="J2589" t="s">
        <v>62</v>
      </c>
      <c r="K2589">
        <v>2268.7199999999998</v>
      </c>
      <c r="L2589">
        <v>650.45000000000005</v>
      </c>
      <c r="M2589" t="s">
        <v>62</v>
      </c>
      <c r="N2589">
        <v>0.286703515638774</v>
      </c>
      <c r="O2589" t="s">
        <v>11351</v>
      </c>
      <c r="P2589" t="s">
        <v>11354</v>
      </c>
      <c r="R2589" t="s">
        <v>11353</v>
      </c>
      <c r="S2589">
        <f>IF(SalesData[[#This Row],[Return Status]]="Returned",1,0)</f>
        <v>0</v>
      </c>
      <c r="T2589">
        <v>2081.52</v>
      </c>
      <c r="U2589" s="2">
        <f>EOMONTH(SalesData[[#This Row],[Order Date]],0)</f>
        <v>45046</v>
      </c>
      <c r="V2589" s="9" t="str">
        <f>"Q"&amp;INT((MONTH(SalesData[[#This Row],[Order Date]])+2)/3)&amp;"-"&amp;YEAR(SalesData[[#This Row],[Order Date]])</f>
        <v>Q2-2023</v>
      </c>
    </row>
    <row r="2590" spans="1:22" x14ac:dyDescent="0.35">
      <c r="A2590" t="s">
        <v>2731</v>
      </c>
      <c r="B2590" s="1">
        <v>45030</v>
      </c>
      <c r="C2590" t="s">
        <v>149</v>
      </c>
      <c r="D2590" t="s">
        <v>39</v>
      </c>
      <c r="E2590">
        <v>6041281771</v>
      </c>
      <c r="F2590" t="s">
        <v>410</v>
      </c>
      <c r="G2590" t="s">
        <v>29</v>
      </c>
      <c r="H2590" t="s">
        <v>30</v>
      </c>
      <c r="I2590" t="s">
        <v>31</v>
      </c>
      <c r="J2590" t="s">
        <v>62</v>
      </c>
      <c r="K2590">
        <v>1373</v>
      </c>
      <c r="L2590">
        <v>109.88</v>
      </c>
      <c r="M2590" t="s">
        <v>62</v>
      </c>
      <c r="N2590">
        <v>8.0029133284777898E-2</v>
      </c>
      <c r="O2590" t="s">
        <v>11351</v>
      </c>
      <c r="P2590" t="s">
        <v>11356</v>
      </c>
      <c r="R2590" t="s">
        <v>11353</v>
      </c>
      <c r="S2590">
        <f>IF(SalesData[[#This Row],[Return Status]]="Returned",1,0)</f>
        <v>0</v>
      </c>
      <c r="T2590">
        <v>2788.38</v>
      </c>
      <c r="U2590" s="2">
        <f>EOMONTH(SalesData[[#This Row],[Order Date]],0)</f>
        <v>45046</v>
      </c>
      <c r="V2590" s="9" t="str">
        <f>"Q"&amp;INT((MONTH(SalesData[[#This Row],[Order Date]])+2)/3)&amp;"-"&amp;YEAR(SalesData[[#This Row],[Order Date]])</f>
        <v>Q2-2023</v>
      </c>
    </row>
    <row r="2591" spans="1:22" x14ac:dyDescent="0.35">
      <c r="A2591" t="s">
        <v>2732</v>
      </c>
      <c r="B2591" s="1">
        <v>45027</v>
      </c>
      <c r="C2591" t="s">
        <v>21</v>
      </c>
      <c r="D2591" t="s">
        <v>145</v>
      </c>
      <c r="E2591">
        <v>9554712007</v>
      </c>
      <c r="F2591" t="s">
        <v>127</v>
      </c>
      <c r="G2591" t="s">
        <v>29</v>
      </c>
      <c r="H2591" t="s">
        <v>30</v>
      </c>
      <c r="I2591" t="s">
        <v>31</v>
      </c>
      <c r="J2591" t="s">
        <v>42</v>
      </c>
      <c r="K2591">
        <v>3963.48</v>
      </c>
      <c r="L2591">
        <v>312.89</v>
      </c>
      <c r="M2591" t="s">
        <v>43</v>
      </c>
      <c r="N2591">
        <v>7.8943251889753402E-2</v>
      </c>
      <c r="O2591" t="s">
        <v>11351</v>
      </c>
      <c r="P2591" t="s">
        <v>11356</v>
      </c>
      <c r="R2591" t="s">
        <v>11353</v>
      </c>
      <c r="S2591">
        <f>IF(SalesData[[#This Row],[Return Status]]="Returned",1,0)</f>
        <v>0</v>
      </c>
      <c r="T2591">
        <v>2788.38</v>
      </c>
      <c r="U2591" s="2">
        <f>EOMONTH(SalesData[[#This Row],[Order Date]],0)</f>
        <v>45046</v>
      </c>
      <c r="V2591" s="9" t="str">
        <f>"Q"&amp;INT((MONTH(SalesData[[#This Row],[Order Date]])+2)/3)&amp;"-"&amp;YEAR(SalesData[[#This Row],[Order Date]])</f>
        <v>Q2-2023</v>
      </c>
    </row>
    <row r="2592" spans="1:22" x14ac:dyDescent="0.35">
      <c r="A2592" t="s">
        <v>2733</v>
      </c>
      <c r="B2592" s="1">
        <v>45040</v>
      </c>
      <c r="C2592" t="s">
        <v>113</v>
      </c>
      <c r="D2592" t="s">
        <v>99</v>
      </c>
      <c r="E2592">
        <v>2999839187</v>
      </c>
      <c r="F2592" t="s">
        <v>100</v>
      </c>
      <c r="G2592" t="s">
        <v>34</v>
      </c>
      <c r="H2592" t="s">
        <v>35</v>
      </c>
      <c r="I2592" t="s">
        <v>36</v>
      </c>
      <c r="J2592" t="s">
        <v>19</v>
      </c>
      <c r="K2592">
        <v>4708.0600000000004</v>
      </c>
      <c r="L2592">
        <v>883.32</v>
      </c>
      <c r="M2592" t="s">
        <v>19</v>
      </c>
      <c r="N2592">
        <v>0.18761867945608199</v>
      </c>
      <c r="O2592" t="s">
        <v>11351</v>
      </c>
      <c r="P2592" t="s">
        <v>11352</v>
      </c>
      <c r="R2592" t="s">
        <v>11353</v>
      </c>
      <c r="S2592">
        <f>IF(SalesData[[#This Row],[Return Status]]="Returned",1,0)</f>
        <v>0</v>
      </c>
      <c r="U2592" s="2">
        <f>EOMONTH(SalesData[[#This Row],[Order Date]],0)</f>
        <v>45046</v>
      </c>
      <c r="V2592" s="9" t="str">
        <f>"Q"&amp;INT((MONTH(SalesData[[#This Row],[Order Date]])+2)/3)&amp;"-"&amp;YEAR(SalesData[[#This Row],[Order Date]])</f>
        <v>Q2-2023</v>
      </c>
    </row>
    <row r="2593" spans="1:22" x14ac:dyDescent="0.35">
      <c r="A2593" t="s">
        <v>2734</v>
      </c>
      <c r="B2593" s="1">
        <v>45041</v>
      </c>
      <c r="C2593" t="s">
        <v>106</v>
      </c>
      <c r="D2593" t="s">
        <v>13</v>
      </c>
      <c r="E2593">
        <v>1880346700</v>
      </c>
      <c r="F2593" t="s">
        <v>410</v>
      </c>
      <c r="G2593" t="s">
        <v>29</v>
      </c>
      <c r="H2593" t="s">
        <v>30</v>
      </c>
      <c r="I2593" t="s">
        <v>31</v>
      </c>
      <c r="J2593" t="s">
        <v>62</v>
      </c>
      <c r="K2593">
        <v>2462.2399999999998</v>
      </c>
      <c r="L2593">
        <v>413.7</v>
      </c>
      <c r="M2593" t="s">
        <v>62</v>
      </c>
      <c r="N2593">
        <v>0.16801773994411601</v>
      </c>
      <c r="O2593" t="s">
        <v>11351</v>
      </c>
      <c r="P2593" t="s">
        <v>11352</v>
      </c>
      <c r="R2593" t="s">
        <v>11353</v>
      </c>
      <c r="S2593">
        <f>IF(SalesData[[#This Row],[Return Status]]="Returned",1,0)</f>
        <v>0</v>
      </c>
      <c r="T2593">
        <v>2788.38</v>
      </c>
      <c r="U2593" s="2">
        <f>EOMONTH(SalesData[[#This Row],[Order Date]],0)</f>
        <v>45046</v>
      </c>
      <c r="V2593" s="9" t="str">
        <f>"Q"&amp;INT((MONTH(SalesData[[#This Row],[Order Date]])+2)/3)&amp;"-"&amp;YEAR(SalesData[[#This Row],[Order Date]])</f>
        <v>Q2-2023</v>
      </c>
    </row>
    <row r="2594" spans="1:22" x14ac:dyDescent="0.35">
      <c r="A2594" t="s">
        <v>2735</v>
      </c>
      <c r="B2594" s="1">
        <v>45028</v>
      </c>
      <c r="C2594" t="s">
        <v>124</v>
      </c>
      <c r="D2594" t="s">
        <v>13</v>
      </c>
      <c r="E2594">
        <v>8508226163</v>
      </c>
      <c r="F2594" t="s">
        <v>185</v>
      </c>
      <c r="G2594" t="s">
        <v>164</v>
      </c>
      <c r="H2594" t="s">
        <v>165</v>
      </c>
      <c r="I2594" t="s">
        <v>36</v>
      </c>
      <c r="J2594" t="s">
        <v>18</v>
      </c>
      <c r="K2594">
        <v>4951.09</v>
      </c>
      <c r="L2594">
        <v>970.41</v>
      </c>
      <c r="M2594" t="s">
        <v>19</v>
      </c>
      <c r="N2594">
        <v>0.195999264808355</v>
      </c>
      <c r="O2594" t="s">
        <v>11351</v>
      </c>
      <c r="P2594" t="s">
        <v>11352</v>
      </c>
      <c r="R2594" t="s">
        <v>11353</v>
      </c>
      <c r="S2594">
        <f>IF(SalesData[[#This Row],[Return Status]]="Returned",1,0)</f>
        <v>0</v>
      </c>
      <c r="U2594" s="2">
        <f>EOMONTH(SalesData[[#This Row],[Order Date]],0)</f>
        <v>45046</v>
      </c>
      <c r="V2594" s="9" t="str">
        <f>"Q"&amp;INT((MONTH(SalesData[[#This Row],[Order Date]])+2)/3)&amp;"-"&amp;YEAR(SalesData[[#This Row],[Order Date]])</f>
        <v>Q2-2023</v>
      </c>
    </row>
    <row r="2595" spans="1:22" x14ac:dyDescent="0.35">
      <c r="A2595" t="s">
        <v>2736</v>
      </c>
      <c r="B2595" s="1">
        <v>45032</v>
      </c>
      <c r="C2595" t="s">
        <v>12</v>
      </c>
      <c r="D2595" t="s">
        <v>46</v>
      </c>
      <c r="E2595">
        <v>4935781412</v>
      </c>
      <c r="F2595" t="s">
        <v>172</v>
      </c>
      <c r="G2595" t="s">
        <v>11367</v>
      </c>
      <c r="H2595" t="s">
        <v>121</v>
      </c>
      <c r="I2595" t="s">
        <v>17</v>
      </c>
      <c r="J2595" t="s">
        <v>18</v>
      </c>
      <c r="K2595">
        <v>1213.8599999999999</v>
      </c>
      <c r="L2595">
        <v>350.79</v>
      </c>
      <c r="M2595" t="s">
        <v>19</v>
      </c>
      <c r="N2595">
        <v>0.28898719786466298</v>
      </c>
      <c r="O2595" t="s">
        <v>11351</v>
      </c>
      <c r="P2595" t="s">
        <v>11354</v>
      </c>
      <c r="R2595" t="s">
        <v>11353</v>
      </c>
      <c r="S2595">
        <f>IF(SalesData[[#This Row],[Return Status]]="Returned",1,0)</f>
        <v>0</v>
      </c>
      <c r="U2595" s="2">
        <f>EOMONTH(SalesData[[#This Row],[Order Date]],0)</f>
        <v>45046</v>
      </c>
      <c r="V2595" s="9" t="str">
        <f>"Q"&amp;INT((MONTH(SalesData[[#This Row],[Order Date]])+2)/3)&amp;"-"&amp;YEAR(SalesData[[#This Row],[Order Date]])</f>
        <v>Q2-2023</v>
      </c>
    </row>
    <row r="2596" spans="1:22" x14ac:dyDescent="0.35">
      <c r="A2596" t="s">
        <v>2737</v>
      </c>
      <c r="B2596" s="1">
        <v>45043</v>
      </c>
      <c r="C2596" t="s">
        <v>124</v>
      </c>
      <c r="D2596" t="s">
        <v>99</v>
      </c>
      <c r="E2596">
        <v>8118740074</v>
      </c>
      <c r="F2596" t="s">
        <v>410</v>
      </c>
      <c r="G2596" t="s">
        <v>29</v>
      </c>
      <c r="H2596" t="s">
        <v>30</v>
      </c>
      <c r="I2596" t="s">
        <v>31</v>
      </c>
      <c r="J2596" t="s">
        <v>19</v>
      </c>
      <c r="K2596">
        <v>1075.6199999999999</v>
      </c>
      <c r="L2596">
        <v>310.81</v>
      </c>
      <c r="M2596" t="s">
        <v>19</v>
      </c>
      <c r="N2596">
        <v>0.28895892601476397</v>
      </c>
      <c r="O2596" t="s">
        <v>11351</v>
      </c>
      <c r="P2596" t="s">
        <v>11354</v>
      </c>
      <c r="R2596" t="s">
        <v>11353</v>
      </c>
      <c r="S2596">
        <f>IF(SalesData[[#This Row],[Return Status]]="Returned",1,0)</f>
        <v>0</v>
      </c>
      <c r="T2596">
        <v>2788.38</v>
      </c>
      <c r="U2596" s="2">
        <f>EOMONTH(SalesData[[#This Row],[Order Date]],0)</f>
        <v>45046</v>
      </c>
      <c r="V2596" s="9" t="str">
        <f>"Q"&amp;INT((MONTH(SalesData[[#This Row],[Order Date]])+2)/3)&amp;"-"&amp;YEAR(SalesData[[#This Row],[Order Date]])</f>
        <v>Q2-2023</v>
      </c>
    </row>
    <row r="2597" spans="1:22" x14ac:dyDescent="0.35">
      <c r="A2597" t="s">
        <v>2738</v>
      </c>
      <c r="B2597" s="1">
        <v>45027</v>
      </c>
      <c r="C2597" t="s">
        <v>188</v>
      </c>
      <c r="D2597" t="s">
        <v>72</v>
      </c>
      <c r="E2597">
        <v>2472226472</v>
      </c>
      <c r="F2597" t="s">
        <v>168</v>
      </c>
      <c r="G2597" t="s">
        <v>54</v>
      </c>
      <c r="H2597" t="s">
        <v>55</v>
      </c>
      <c r="I2597" t="s">
        <v>31</v>
      </c>
      <c r="J2597" t="s">
        <v>18</v>
      </c>
      <c r="K2597">
        <v>809.8</v>
      </c>
      <c r="L2597">
        <v>107.11</v>
      </c>
      <c r="M2597" t="s">
        <v>19</v>
      </c>
      <c r="N2597">
        <v>0.13226722647567299</v>
      </c>
      <c r="O2597" t="s">
        <v>11355</v>
      </c>
      <c r="P2597" t="s">
        <v>11352</v>
      </c>
      <c r="R2597" t="s">
        <v>11353</v>
      </c>
      <c r="S2597">
        <f>IF(SalesData[[#This Row],[Return Status]]="Returned",1,0)</f>
        <v>0</v>
      </c>
      <c r="U2597" s="2">
        <f>EOMONTH(SalesData[[#This Row],[Order Date]],0)</f>
        <v>45046</v>
      </c>
      <c r="V2597" s="9" t="str">
        <f>"Q"&amp;INT((MONTH(SalesData[[#This Row],[Order Date]])+2)/3)&amp;"-"&amp;YEAR(SalesData[[#This Row],[Order Date]])</f>
        <v>Q2-2023</v>
      </c>
    </row>
    <row r="2598" spans="1:22" x14ac:dyDescent="0.35">
      <c r="A2598" t="s">
        <v>2739</v>
      </c>
      <c r="B2598" s="1">
        <v>45023</v>
      </c>
      <c r="C2598" t="s">
        <v>94</v>
      </c>
      <c r="D2598" t="s">
        <v>27</v>
      </c>
      <c r="E2598">
        <v>8344173098</v>
      </c>
      <c r="F2598" t="s">
        <v>133</v>
      </c>
      <c r="G2598" t="s">
        <v>89</v>
      </c>
      <c r="H2598" t="s">
        <v>90</v>
      </c>
      <c r="I2598" t="s">
        <v>31</v>
      </c>
      <c r="J2598" t="s">
        <v>19</v>
      </c>
      <c r="K2598">
        <v>1459.12</v>
      </c>
      <c r="L2598">
        <v>402.32</v>
      </c>
      <c r="M2598" t="s">
        <v>19</v>
      </c>
      <c r="N2598">
        <v>0.27572783595591899</v>
      </c>
      <c r="O2598" t="s">
        <v>11351</v>
      </c>
      <c r="P2598" t="s">
        <v>11354</v>
      </c>
      <c r="R2598" t="s">
        <v>11353</v>
      </c>
      <c r="S2598">
        <f>IF(SalesData[[#This Row],[Return Status]]="Returned",1,0)</f>
        <v>0</v>
      </c>
      <c r="T2598">
        <v>207.68</v>
      </c>
      <c r="U2598" s="2">
        <f>EOMONTH(SalesData[[#This Row],[Order Date]],0)</f>
        <v>45046</v>
      </c>
      <c r="V2598" s="9" t="str">
        <f>"Q"&amp;INT((MONTH(SalesData[[#This Row],[Order Date]])+2)/3)&amp;"-"&amp;YEAR(SalesData[[#This Row],[Order Date]])</f>
        <v>Q2-2023</v>
      </c>
    </row>
    <row r="2599" spans="1:22" x14ac:dyDescent="0.35">
      <c r="A2599" t="s">
        <v>2740</v>
      </c>
      <c r="B2599" s="1">
        <v>45025</v>
      </c>
      <c r="C2599" t="s">
        <v>38</v>
      </c>
      <c r="D2599" t="s">
        <v>27</v>
      </c>
      <c r="E2599">
        <v>2288320939</v>
      </c>
      <c r="F2599" t="s">
        <v>33</v>
      </c>
      <c r="G2599" t="s">
        <v>34</v>
      </c>
      <c r="H2599" t="s">
        <v>35</v>
      </c>
      <c r="I2599" t="s">
        <v>36</v>
      </c>
      <c r="J2599" t="s">
        <v>19</v>
      </c>
      <c r="K2599">
        <v>3062.81</v>
      </c>
      <c r="L2599">
        <v>428.88</v>
      </c>
      <c r="M2599" t="s">
        <v>19</v>
      </c>
      <c r="N2599">
        <v>0.14002827468892901</v>
      </c>
      <c r="O2599" t="s">
        <v>11351</v>
      </c>
      <c r="P2599" t="s">
        <v>11352</v>
      </c>
      <c r="R2599" t="s">
        <v>11353</v>
      </c>
      <c r="S2599">
        <f>IF(SalesData[[#This Row],[Return Status]]="Returned",1,0)</f>
        <v>0</v>
      </c>
      <c r="U2599" s="2">
        <f>EOMONTH(SalesData[[#This Row],[Order Date]],0)</f>
        <v>45046</v>
      </c>
      <c r="V2599" s="9" t="str">
        <f>"Q"&amp;INT((MONTH(SalesData[[#This Row],[Order Date]])+2)/3)&amp;"-"&amp;YEAR(SalesData[[#This Row],[Order Date]])</f>
        <v>Q2-2023</v>
      </c>
    </row>
    <row r="2600" spans="1:22" x14ac:dyDescent="0.35">
      <c r="A2600" t="s">
        <v>2741</v>
      </c>
      <c r="B2600" s="1">
        <v>45030</v>
      </c>
      <c r="C2600" t="s">
        <v>111</v>
      </c>
      <c r="D2600" t="s">
        <v>72</v>
      </c>
      <c r="E2600">
        <v>4429737268</v>
      </c>
      <c r="F2600" t="s">
        <v>58</v>
      </c>
      <c r="G2600" t="s">
        <v>59</v>
      </c>
      <c r="H2600" t="s">
        <v>60</v>
      </c>
      <c r="I2600" t="s">
        <v>31</v>
      </c>
      <c r="J2600" t="s">
        <v>61</v>
      </c>
      <c r="K2600">
        <v>1029.98</v>
      </c>
      <c r="L2600">
        <v>218.17</v>
      </c>
      <c r="M2600" t="s">
        <v>62</v>
      </c>
      <c r="N2600">
        <v>0.211819646983437</v>
      </c>
      <c r="O2600" t="s">
        <v>11351</v>
      </c>
      <c r="P2600" t="s">
        <v>11354</v>
      </c>
      <c r="R2600" t="s">
        <v>11353</v>
      </c>
      <c r="S2600">
        <f>IF(SalesData[[#This Row],[Return Status]]="Returned",1,0)</f>
        <v>0</v>
      </c>
      <c r="T2600">
        <v>2183.56</v>
      </c>
      <c r="U2600" s="2">
        <f>EOMONTH(SalesData[[#This Row],[Order Date]],0)</f>
        <v>45046</v>
      </c>
      <c r="V2600" s="9" t="str">
        <f>"Q"&amp;INT((MONTH(SalesData[[#This Row],[Order Date]])+2)/3)&amp;"-"&amp;YEAR(SalesData[[#This Row],[Order Date]])</f>
        <v>Q2-2023</v>
      </c>
    </row>
    <row r="2601" spans="1:22" x14ac:dyDescent="0.35">
      <c r="A2601" t="s">
        <v>2742</v>
      </c>
      <c r="B2601" s="1">
        <v>45027</v>
      </c>
      <c r="C2601" t="s">
        <v>45</v>
      </c>
      <c r="D2601" t="s">
        <v>99</v>
      </c>
      <c r="E2601">
        <v>1165312645</v>
      </c>
      <c r="F2601" t="s">
        <v>68</v>
      </c>
      <c r="G2601" t="s">
        <v>69</v>
      </c>
      <c r="H2601" t="s">
        <v>11357</v>
      </c>
      <c r="I2601" t="s">
        <v>31</v>
      </c>
      <c r="J2601" t="s">
        <v>42</v>
      </c>
      <c r="K2601">
        <v>1784.61</v>
      </c>
      <c r="L2601">
        <v>105.13</v>
      </c>
      <c r="M2601" t="s">
        <v>43</v>
      </c>
      <c r="N2601">
        <v>5.8909229467502697E-2</v>
      </c>
      <c r="O2601" t="s">
        <v>11351</v>
      </c>
      <c r="P2601" t="s">
        <v>11356</v>
      </c>
      <c r="R2601" t="s">
        <v>11353</v>
      </c>
      <c r="S2601">
        <f>IF(SalesData[[#This Row],[Return Status]]="Returned",1,0)</f>
        <v>0</v>
      </c>
      <c r="T2601">
        <v>2081.52</v>
      </c>
      <c r="U2601" s="2">
        <f>EOMONTH(SalesData[[#This Row],[Order Date]],0)</f>
        <v>45046</v>
      </c>
      <c r="V2601" s="9" t="str">
        <f>"Q"&amp;INT((MONTH(SalesData[[#This Row],[Order Date]])+2)/3)&amp;"-"&amp;YEAR(SalesData[[#This Row],[Order Date]])</f>
        <v>Q2-2023</v>
      </c>
    </row>
    <row r="2602" spans="1:22" x14ac:dyDescent="0.35">
      <c r="A2602" t="s">
        <v>2743</v>
      </c>
      <c r="B2602" s="1">
        <v>45043</v>
      </c>
      <c r="C2602" t="s">
        <v>97</v>
      </c>
      <c r="D2602" t="s">
        <v>27</v>
      </c>
      <c r="E2602">
        <v>6255013584</v>
      </c>
      <c r="F2602" t="s">
        <v>387</v>
      </c>
      <c r="G2602" t="s">
        <v>89</v>
      </c>
      <c r="H2602" t="s">
        <v>90</v>
      </c>
      <c r="I2602" t="s">
        <v>31</v>
      </c>
      <c r="J2602" t="s">
        <v>18</v>
      </c>
      <c r="K2602">
        <v>408.64</v>
      </c>
      <c r="L2602">
        <v>37.97</v>
      </c>
      <c r="M2602" t="s">
        <v>19</v>
      </c>
      <c r="N2602">
        <v>9.2917971808927205E-2</v>
      </c>
      <c r="O2602" t="s">
        <v>11361</v>
      </c>
      <c r="P2602" t="s">
        <v>11356</v>
      </c>
      <c r="R2602" t="s">
        <v>11353</v>
      </c>
      <c r="S2602">
        <f>IF(SalesData[[#This Row],[Return Status]]="Returned",1,0)</f>
        <v>0</v>
      </c>
      <c r="T2602">
        <v>207.68</v>
      </c>
      <c r="U2602" s="2">
        <f>EOMONTH(SalesData[[#This Row],[Order Date]],0)</f>
        <v>45046</v>
      </c>
      <c r="V2602" s="9" t="str">
        <f>"Q"&amp;INT((MONTH(SalesData[[#This Row],[Order Date]])+2)/3)&amp;"-"&amp;YEAR(SalesData[[#This Row],[Order Date]])</f>
        <v>Q2-2023</v>
      </c>
    </row>
    <row r="2603" spans="1:22" x14ac:dyDescent="0.35">
      <c r="A2603" t="s">
        <v>2744</v>
      </c>
      <c r="B2603" s="1">
        <v>45018</v>
      </c>
      <c r="C2603" t="s">
        <v>94</v>
      </c>
      <c r="D2603" t="s">
        <v>39</v>
      </c>
      <c r="E2603">
        <v>3822606868</v>
      </c>
      <c r="F2603" t="s">
        <v>154</v>
      </c>
      <c r="G2603" t="s">
        <v>29</v>
      </c>
      <c r="H2603" t="s">
        <v>30</v>
      </c>
      <c r="I2603" t="s">
        <v>31</v>
      </c>
      <c r="J2603" t="s">
        <v>65</v>
      </c>
      <c r="K2603">
        <v>3130.73</v>
      </c>
      <c r="L2603">
        <v>915.27</v>
      </c>
      <c r="M2603" t="s">
        <v>65</v>
      </c>
      <c r="N2603">
        <v>0.29235034640483198</v>
      </c>
      <c r="O2603" t="s">
        <v>11351</v>
      </c>
      <c r="P2603" t="s">
        <v>11354</v>
      </c>
      <c r="R2603" t="s">
        <v>11353</v>
      </c>
      <c r="S2603">
        <f>IF(SalesData[[#This Row],[Return Status]]="Returned",1,0)</f>
        <v>0</v>
      </c>
      <c r="T2603">
        <v>2788.38</v>
      </c>
      <c r="U2603" s="2">
        <f>EOMONTH(SalesData[[#This Row],[Order Date]],0)</f>
        <v>45046</v>
      </c>
      <c r="V2603" s="9" t="str">
        <f>"Q"&amp;INT((MONTH(SalesData[[#This Row],[Order Date]])+2)/3)&amp;"-"&amp;YEAR(SalesData[[#This Row],[Order Date]])</f>
        <v>Q2-2023</v>
      </c>
    </row>
    <row r="2604" spans="1:22" x14ac:dyDescent="0.35">
      <c r="A2604" t="s">
        <v>2745</v>
      </c>
      <c r="B2604" s="1">
        <v>45036</v>
      </c>
      <c r="C2604" t="s">
        <v>162</v>
      </c>
      <c r="D2604" t="s">
        <v>13</v>
      </c>
      <c r="E2604">
        <v>9299591102</v>
      </c>
      <c r="F2604" t="s">
        <v>33</v>
      </c>
      <c r="G2604" t="s">
        <v>34</v>
      </c>
      <c r="H2604" t="s">
        <v>35</v>
      </c>
      <c r="I2604" t="s">
        <v>36</v>
      </c>
      <c r="J2604" t="s">
        <v>61</v>
      </c>
      <c r="K2604">
        <v>1612.76</v>
      </c>
      <c r="L2604">
        <v>403.5</v>
      </c>
      <c r="M2604" t="s">
        <v>62</v>
      </c>
      <c r="N2604">
        <v>0.25019221706887601</v>
      </c>
      <c r="O2604" t="s">
        <v>11351</v>
      </c>
      <c r="P2604" t="s">
        <v>11354</v>
      </c>
      <c r="R2604" t="s">
        <v>11353</v>
      </c>
      <c r="S2604">
        <f>IF(SalesData[[#This Row],[Return Status]]="Returned",1,0)</f>
        <v>0</v>
      </c>
      <c r="U2604" s="2">
        <f>EOMONTH(SalesData[[#This Row],[Order Date]],0)</f>
        <v>45046</v>
      </c>
      <c r="V2604" s="9" t="str">
        <f>"Q"&amp;INT((MONTH(SalesData[[#This Row],[Order Date]])+2)/3)&amp;"-"&amp;YEAR(SalesData[[#This Row],[Order Date]])</f>
        <v>Q2-2023</v>
      </c>
    </row>
    <row r="2605" spans="1:22" x14ac:dyDescent="0.35">
      <c r="A2605" t="s">
        <v>2746</v>
      </c>
      <c r="B2605" s="1">
        <v>45034</v>
      </c>
      <c r="C2605" t="s">
        <v>132</v>
      </c>
      <c r="D2605" t="s">
        <v>80</v>
      </c>
      <c r="E2605">
        <v>3201306533</v>
      </c>
      <c r="F2605" t="s">
        <v>50</v>
      </c>
      <c r="G2605" t="s">
        <v>34</v>
      </c>
      <c r="H2605" t="s">
        <v>35</v>
      </c>
      <c r="I2605" t="s">
        <v>36</v>
      </c>
      <c r="J2605" t="s">
        <v>42</v>
      </c>
      <c r="K2605">
        <v>4131.34</v>
      </c>
      <c r="L2605">
        <v>861.67</v>
      </c>
      <c r="M2605" t="s">
        <v>43</v>
      </c>
      <c r="N2605">
        <v>0.20856913253327</v>
      </c>
      <c r="O2605" t="s">
        <v>11351</v>
      </c>
      <c r="P2605" t="s">
        <v>11354</v>
      </c>
      <c r="R2605" t="s">
        <v>11353</v>
      </c>
      <c r="S2605">
        <f>IF(SalesData[[#This Row],[Return Status]]="Returned",1,0)</f>
        <v>0</v>
      </c>
      <c r="U2605" s="2">
        <f>EOMONTH(SalesData[[#This Row],[Order Date]],0)</f>
        <v>45046</v>
      </c>
      <c r="V2605" s="9" t="str">
        <f>"Q"&amp;INT((MONTH(SalesData[[#This Row],[Order Date]])+2)/3)&amp;"-"&amp;YEAR(SalesData[[#This Row],[Order Date]])</f>
        <v>Q2-2023</v>
      </c>
    </row>
    <row r="2606" spans="1:22" x14ac:dyDescent="0.35">
      <c r="A2606" t="s">
        <v>2747</v>
      </c>
      <c r="B2606" s="1">
        <v>45022</v>
      </c>
      <c r="C2606" t="s">
        <v>111</v>
      </c>
      <c r="D2606" t="s">
        <v>72</v>
      </c>
      <c r="E2606">
        <v>6592396597</v>
      </c>
      <c r="F2606" t="s">
        <v>154</v>
      </c>
      <c r="G2606" t="s">
        <v>29</v>
      </c>
      <c r="H2606" t="s">
        <v>30</v>
      </c>
      <c r="I2606" t="s">
        <v>31</v>
      </c>
      <c r="J2606" t="s">
        <v>62</v>
      </c>
      <c r="K2606">
        <v>37.74</v>
      </c>
      <c r="L2606">
        <v>5.77</v>
      </c>
      <c r="M2606" t="s">
        <v>62</v>
      </c>
      <c r="N2606">
        <v>0.152888182299947</v>
      </c>
      <c r="O2606" t="s">
        <v>11361</v>
      </c>
      <c r="P2606" t="s">
        <v>11352</v>
      </c>
      <c r="R2606" t="s">
        <v>11353</v>
      </c>
      <c r="S2606">
        <f>IF(SalesData[[#This Row],[Return Status]]="Returned",1,0)</f>
        <v>0</v>
      </c>
      <c r="T2606">
        <v>2788.38</v>
      </c>
      <c r="U2606" s="2">
        <f>EOMONTH(SalesData[[#This Row],[Order Date]],0)</f>
        <v>45046</v>
      </c>
      <c r="V2606" s="9" t="str">
        <f>"Q"&amp;INT((MONTH(SalesData[[#This Row],[Order Date]])+2)/3)&amp;"-"&amp;YEAR(SalesData[[#This Row],[Order Date]])</f>
        <v>Q2-2023</v>
      </c>
    </row>
    <row r="2607" spans="1:22" x14ac:dyDescent="0.35">
      <c r="A2607" t="s">
        <v>2748</v>
      </c>
      <c r="B2607" s="1">
        <v>45018</v>
      </c>
      <c r="C2607" t="s">
        <v>176</v>
      </c>
      <c r="D2607" t="s">
        <v>13</v>
      </c>
      <c r="E2607">
        <v>3497310538</v>
      </c>
      <c r="F2607" t="s">
        <v>152</v>
      </c>
      <c r="G2607" t="s">
        <v>23</v>
      </c>
      <c r="H2607" t="s">
        <v>24</v>
      </c>
      <c r="I2607" t="s">
        <v>17</v>
      </c>
      <c r="J2607" t="s">
        <v>18</v>
      </c>
      <c r="K2607">
        <v>1568.93</v>
      </c>
      <c r="L2607">
        <v>419.25</v>
      </c>
      <c r="M2607" t="s">
        <v>19</v>
      </c>
      <c r="N2607">
        <v>0.26722033487791003</v>
      </c>
      <c r="O2607" t="s">
        <v>11351</v>
      </c>
      <c r="P2607" t="s">
        <v>11354</v>
      </c>
      <c r="R2607" t="s">
        <v>11353</v>
      </c>
      <c r="S2607">
        <f>IF(SalesData[[#This Row],[Return Status]]="Returned",1,0)</f>
        <v>0</v>
      </c>
      <c r="T2607">
        <v>2821.33</v>
      </c>
      <c r="U2607" s="2">
        <f>EOMONTH(SalesData[[#This Row],[Order Date]],0)</f>
        <v>45046</v>
      </c>
      <c r="V2607" s="9" t="str">
        <f>"Q"&amp;INT((MONTH(SalesData[[#This Row],[Order Date]])+2)/3)&amp;"-"&amp;YEAR(SalesData[[#This Row],[Order Date]])</f>
        <v>Q2-2023</v>
      </c>
    </row>
    <row r="2608" spans="1:22" x14ac:dyDescent="0.35">
      <c r="A2608" t="s">
        <v>2749</v>
      </c>
      <c r="B2608" s="1">
        <v>45028</v>
      </c>
      <c r="C2608" t="s">
        <v>188</v>
      </c>
      <c r="D2608" t="s">
        <v>46</v>
      </c>
      <c r="E2608">
        <v>9728938212</v>
      </c>
      <c r="F2608" t="s">
        <v>120</v>
      </c>
      <c r="G2608" t="s">
        <v>11367</v>
      </c>
      <c r="H2608" t="s">
        <v>121</v>
      </c>
      <c r="I2608" t="s">
        <v>17</v>
      </c>
      <c r="J2608" t="s">
        <v>65</v>
      </c>
      <c r="K2608">
        <v>48.32</v>
      </c>
      <c r="L2608">
        <v>6.86</v>
      </c>
      <c r="M2608" t="s">
        <v>65</v>
      </c>
      <c r="N2608">
        <v>0.14197019867549701</v>
      </c>
      <c r="O2608" t="s">
        <v>11361</v>
      </c>
      <c r="P2608" t="s">
        <v>11352</v>
      </c>
      <c r="R2608" t="s">
        <v>11353</v>
      </c>
      <c r="S2608">
        <f>IF(SalesData[[#This Row],[Return Status]]="Returned",1,0)</f>
        <v>0</v>
      </c>
      <c r="U2608" s="2">
        <f>EOMONTH(SalesData[[#This Row],[Order Date]],0)</f>
        <v>45046</v>
      </c>
      <c r="V2608" s="9" t="str">
        <f>"Q"&amp;INT((MONTH(SalesData[[#This Row],[Order Date]])+2)/3)&amp;"-"&amp;YEAR(SalesData[[#This Row],[Order Date]])</f>
        <v>Q2-2023</v>
      </c>
    </row>
    <row r="2609" spans="1:22" x14ac:dyDescent="0.35">
      <c r="A2609" t="s">
        <v>2750</v>
      </c>
      <c r="B2609" s="1">
        <v>45040</v>
      </c>
      <c r="C2609" t="s">
        <v>106</v>
      </c>
      <c r="D2609" t="s">
        <v>145</v>
      </c>
      <c r="E2609">
        <v>977663100</v>
      </c>
      <c r="F2609" t="s">
        <v>185</v>
      </c>
      <c r="G2609" t="s">
        <v>164</v>
      </c>
      <c r="H2609" t="s">
        <v>165</v>
      </c>
      <c r="I2609" t="s">
        <v>36</v>
      </c>
      <c r="J2609" t="s">
        <v>18</v>
      </c>
      <c r="K2609">
        <v>715.26</v>
      </c>
      <c r="L2609">
        <v>198.13</v>
      </c>
      <c r="M2609" t="s">
        <v>19</v>
      </c>
      <c r="N2609">
        <v>0.27700416631714297</v>
      </c>
      <c r="O2609" t="s">
        <v>11355</v>
      </c>
      <c r="P2609" t="s">
        <v>11354</v>
      </c>
      <c r="R2609" t="s">
        <v>11353</v>
      </c>
      <c r="S2609">
        <f>IF(SalesData[[#This Row],[Return Status]]="Returned",1,0)</f>
        <v>0</v>
      </c>
      <c r="U2609" s="2">
        <f>EOMONTH(SalesData[[#This Row],[Order Date]],0)</f>
        <v>45046</v>
      </c>
      <c r="V2609" s="9" t="str">
        <f>"Q"&amp;INT((MONTH(SalesData[[#This Row],[Order Date]])+2)/3)&amp;"-"&amp;YEAR(SalesData[[#This Row],[Order Date]])</f>
        <v>Q2-2023</v>
      </c>
    </row>
    <row r="2610" spans="1:22" x14ac:dyDescent="0.35">
      <c r="A2610" t="s">
        <v>2751</v>
      </c>
      <c r="B2610" s="1">
        <v>45024</v>
      </c>
      <c r="C2610" t="s">
        <v>87</v>
      </c>
      <c r="D2610" t="s">
        <v>145</v>
      </c>
      <c r="E2610">
        <v>5076233275</v>
      </c>
      <c r="F2610" t="s">
        <v>238</v>
      </c>
      <c r="G2610" t="s">
        <v>74</v>
      </c>
      <c r="H2610" t="s">
        <v>75</v>
      </c>
      <c r="I2610" t="s">
        <v>36</v>
      </c>
      <c r="J2610" t="s">
        <v>43</v>
      </c>
      <c r="K2610">
        <v>434.19</v>
      </c>
      <c r="L2610">
        <v>122.52</v>
      </c>
      <c r="M2610" t="s">
        <v>43</v>
      </c>
      <c r="N2610">
        <v>0.282180612174394</v>
      </c>
      <c r="O2610" t="s">
        <v>11361</v>
      </c>
      <c r="P2610" t="s">
        <v>11354</v>
      </c>
      <c r="R2610" t="s">
        <v>11353</v>
      </c>
      <c r="S2610">
        <f>IF(SalesData[[#This Row],[Return Status]]="Returned",1,0)</f>
        <v>0</v>
      </c>
      <c r="T2610">
        <v>2420.2800000000002</v>
      </c>
      <c r="U2610" s="2">
        <f>EOMONTH(SalesData[[#This Row],[Order Date]],0)</f>
        <v>45046</v>
      </c>
      <c r="V2610" s="9" t="str">
        <f>"Q"&amp;INT((MONTH(SalesData[[#This Row],[Order Date]])+2)/3)&amp;"-"&amp;YEAR(SalesData[[#This Row],[Order Date]])</f>
        <v>Q2-2023</v>
      </c>
    </row>
    <row r="2611" spans="1:22" x14ac:dyDescent="0.35">
      <c r="A2611" t="s">
        <v>2752</v>
      </c>
      <c r="B2611" s="1">
        <v>45045</v>
      </c>
      <c r="C2611" t="s">
        <v>188</v>
      </c>
      <c r="D2611" t="s">
        <v>13</v>
      </c>
      <c r="E2611">
        <v>6876307372</v>
      </c>
      <c r="F2611" t="s">
        <v>292</v>
      </c>
      <c r="G2611" t="s">
        <v>69</v>
      </c>
      <c r="H2611" t="s">
        <v>41</v>
      </c>
      <c r="I2611" t="s">
        <v>31</v>
      </c>
      <c r="J2611" t="s">
        <v>19</v>
      </c>
      <c r="K2611">
        <v>2026.21</v>
      </c>
      <c r="L2611">
        <v>388.88</v>
      </c>
      <c r="M2611" t="s">
        <v>19</v>
      </c>
      <c r="N2611">
        <v>0.19192482516619699</v>
      </c>
      <c r="O2611" t="s">
        <v>11351</v>
      </c>
      <c r="P2611" t="s">
        <v>11352</v>
      </c>
      <c r="R2611" t="s">
        <v>11353</v>
      </c>
      <c r="S2611">
        <f>IF(SalesData[[#This Row],[Return Status]]="Returned",1,0)</f>
        <v>0</v>
      </c>
      <c r="T2611">
        <v>2081.52</v>
      </c>
      <c r="U2611" s="2">
        <f>EOMONTH(SalesData[[#This Row],[Order Date]],0)</f>
        <v>45046</v>
      </c>
      <c r="V2611" s="9" t="str">
        <f>"Q"&amp;INT((MONTH(SalesData[[#This Row],[Order Date]])+2)/3)&amp;"-"&amp;YEAR(SalesData[[#This Row],[Order Date]])</f>
        <v>Q2-2023</v>
      </c>
    </row>
    <row r="2612" spans="1:22" x14ac:dyDescent="0.35">
      <c r="A2612" t="s">
        <v>2753</v>
      </c>
      <c r="B2612" s="1">
        <v>45027</v>
      </c>
      <c r="C2612" t="s">
        <v>325</v>
      </c>
      <c r="D2612" t="s">
        <v>39</v>
      </c>
      <c r="E2612">
        <v>8822335862</v>
      </c>
      <c r="F2612" t="s">
        <v>147</v>
      </c>
      <c r="G2612" t="s">
        <v>84</v>
      </c>
      <c r="H2612" t="s">
        <v>85</v>
      </c>
      <c r="I2612" t="s">
        <v>31</v>
      </c>
      <c r="J2612" t="s">
        <v>19</v>
      </c>
      <c r="K2612">
        <v>4544.6899999999996</v>
      </c>
      <c r="L2612">
        <v>297.24</v>
      </c>
      <c r="M2612" t="s">
        <v>19</v>
      </c>
      <c r="N2612">
        <v>6.5403800919314595E-2</v>
      </c>
      <c r="O2612" t="s">
        <v>11351</v>
      </c>
      <c r="P2612" t="s">
        <v>11356</v>
      </c>
      <c r="R2612" t="s">
        <v>11353</v>
      </c>
      <c r="S2612">
        <f>IF(SalesData[[#This Row],[Return Status]]="Returned",1,0)</f>
        <v>0</v>
      </c>
      <c r="T2612">
        <v>847.14</v>
      </c>
      <c r="U2612" s="2">
        <f>EOMONTH(SalesData[[#This Row],[Order Date]],0)</f>
        <v>45046</v>
      </c>
      <c r="V2612" s="9" t="str">
        <f>"Q"&amp;INT((MONTH(SalesData[[#This Row],[Order Date]])+2)/3)&amp;"-"&amp;YEAR(SalesData[[#This Row],[Order Date]])</f>
        <v>Q2-2023</v>
      </c>
    </row>
    <row r="2613" spans="1:22" x14ac:dyDescent="0.35">
      <c r="A2613" t="s">
        <v>2754</v>
      </c>
      <c r="B2613" s="1">
        <v>45022</v>
      </c>
      <c r="C2613" t="s">
        <v>77</v>
      </c>
      <c r="D2613" t="s">
        <v>46</v>
      </c>
      <c r="E2613">
        <v>5665776061</v>
      </c>
      <c r="F2613" t="s">
        <v>357</v>
      </c>
      <c r="G2613" t="s">
        <v>164</v>
      </c>
      <c r="H2613" t="s">
        <v>165</v>
      </c>
      <c r="I2613" t="s">
        <v>36</v>
      </c>
      <c r="J2613" t="s">
        <v>65</v>
      </c>
      <c r="K2613">
        <v>1522.93</v>
      </c>
      <c r="L2613">
        <v>96.97</v>
      </c>
      <c r="M2613" t="s">
        <v>65</v>
      </c>
      <c r="N2613">
        <v>6.3673313940890194E-2</v>
      </c>
      <c r="O2613" t="s">
        <v>11351</v>
      </c>
      <c r="P2613" t="s">
        <v>11356</v>
      </c>
      <c r="R2613" t="s">
        <v>11353</v>
      </c>
      <c r="S2613">
        <f>IF(SalesData[[#This Row],[Return Status]]="Returned",1,0)</f>
        <v>0</v>
      </c>
      <c r="U2613" s="2">
        <f>EOMONTH(SalesData[[#This Row],[Order Date]],0)</f>
        <v>45046</v>
      </c>
      <c r="V2613" s="9" t="str">
        <f>"Q"&amp;INT((MONTH(SalesData[[#This Row],[Order Date]])+2)/3)&amp;"-"&amp;YEAR(SalesData[[#This Row],[Order Date]])</f>
        <v>Q2-2023</v>
      </c>
    </row>
    <row r="2614" spans="1:22" x14ac:dyDescent="0.35">
      <c r="A2614" t="s">
        <v>2755</v>
      </c>
      <c r="B2614" s="1">
        <v>45043</v>
      </c>
      <c r="C2614" t="s">
        <v>97</v>
      </c>
      <c r="D2614" t="s">
        <v>99</v>
      </c>
      <c r="E2614">
        <v>1696466802</v>
      </c>
      <c r="F2614" t="s">
        <v>116</v>
      </c>
      <c r="G2614" t="s">
        <v>74</v>
      </c>
      <c r="H2614" t="s">
        <v>75</v>
      </c>
      <c r="I2614" t="s">
        <v>36</v>
      </c>
      <c r="J2614" t="s">
        <v>43</v>
      </c>
      <c r="K2614">
        <v>2238.12</v>
      </c>
      <c r="L2614">
        <v>600.89</v>
      </c>
      <c r="M2614" t="s">
        <v>43</v>
      </c>
      <c r="N2614">
        <v>0.26847979554268803</v>
      </c>
      <c r="O2614" t="s">
        <v>11351</v>
      </c>
      <c r="P2614" t="s">
        <v>11354</v>
      </c>
      <c r="R2614" t="s">
        <v>11353</v>
      </c>
      <c r="S2614">
        <f>IF(SalesData[[#This Row],[Return Status]]="Returned",1,0)</f>
        <v>0</v>
      </c>
      <c r="T2614">
        <v>2420.2800000000002</v>
      </c>
      <c r="U2614" s="2">
        <f>EOMONTH(SalesData[[#This Row],[Order Date]],0)</f>
        <v>45046</v>
      </c>
      <c r="V2614" s="9" t="str">
        <f>"Q"&amp;INT((MONTH(SalesData[[#This Row],[Order Date]])+2)/3)&amp;"-"&amp;YEAR(SalesData[[#This Row],[Order Date]])</f>
        <v>Q2-2023</v>
      </c>
    </row>
    <row r="2615" spans="1:22" x14ac:dyDescent="0.35">
      <c r="A2615" t="s">
        <v>2756</v>
      </c>
      <c r="B2615" s="1">
        <v>45037</v>
      </c>
      <c r="C2615" t="s">
        <v>132</v>
      </c>
      <c r="D2615" t="s">
        <v>80</v>
      </c>
      <c r="E2615">
        <v>8597664692</v>
      </c>
      <c r="F2615" t="s">
        <v>50</v>
      </c>
      <c r="G2615" t="s">
        <v>34</v>
      </c>
      <c r="H2615" t="s">
        <v>35</v>
      </c>
      <c r="I2615" t="s">
        <v>36</v>
      </c>
      <c r="J2615" t="s">
        <v>61</v>
      </c>
      <c r="K2615">
        <v>931.25</v>
      </c>
      <c r="L2615">
        <v>267.79000000000002</v>
      </c>
      <c r="M2615" t="s">
        <v>62</v>
      </c>
      <c r="N2615">
        <v>0.28755973154362402</v>
      </c>
      <c r="O2615" t="s">
        <v>11355</v>
      </c>
      <c r="P2615" t="s">
        <v>11354</v>
      </c>
      <c r="Q2615" t="s">
        <v>11372</v>
      </c>
      <c r="R2615" t="s">
        <v>11360</v>
      </c>
      <c r="S2615">
        <f>IF(SalesData[[#This Row],[Return Status]]="Returned",1,0)</f>
        <v>1</v>
      </c>
      <c r="U2615" s="2">
        <f>EOMONTH(SalesData[[#This Row],[Order Date]],0)</f>
        <v>45046</v>
      </c>
      <c r="V2615" s="9" t="str">
        <f>"Q"&amp;INT((MONTH(SalesData[[#This Row],[Order Date]])+2)/3)&amp;"-"&amp;YEAR(SalesData[[#This Row],[Order Date]])</f>
        <v>Q2-2023</v>
      </c>
    </row>
    <row r="2616" spans="1:22" x14ac:dyDescent="0.35">
      <c r="A2616" t="s">
        <v>2757</v>
      </c>
      <c r="B2616" s="1">
        <v>45031</v>
      </c>
      <c r="C2616" t="s">
        <v>67</v>
      </c>
      <c r="D2616" t="s">
        <v>27</v>
      </c>
      <c r="E2616">
        <v>4576344782</v>
      </c>
      <c r="F2616" t="s">
        <v>47</v>
      </c>
      <c r="G2616" t="s">
        <v>23</v>
      </c>
      <c r="H2616" t="s">
        <v>24</v>
      </c>
      <c r="I2616" t="s">
        <v>17</v>
      </c>
      <c r="J2616" t="s">
        <v>43</v>
      </c>
      <c r="K2616">
        <v>1823</v>
      </c>
      <c r="L2616">
        <v>497.71</v>
      </c>
      <c r="M2616" t="s">
        <v>43</v>
      </c>
      <c r="N2616">
        <v>0.273017004936917</v>
      </c>
      <c r="O2616" t="s">
        <v>11351</v>
      </c>
      <c r="P2616" t="s">
        <v>11354</v>
      </c>
      <c r="R2616" t="s">
        <v>11353</v>
      </c>
      <c r="S2616">
        <f>IF(SalesData[[#This Row],[Return Status]]="Returned",1,0)</f>
        <v>0</v>
      </c>
      <c r="T2616">
        <v>2821.33</v>
      </c>
      <c r="U2616" s="2">
        <f>EOMONTH(SalesData[[#This Row],[Order Date]],0)</f>
        <v>45046</v>
      </c>
      <c r="V2616" s="9" t="str">
        <f>"Q"&amp;INT((MONTH(SalesData[[#This Row],[Order Date]])+2)/3)&amp;"-"&amp;YEAR(SalesData[[#This Row],[Order Date]])</f>
        <v>Q2-2023</v>
      </c>
    </row>
    <row r="2617" spans="1:22" x14ac:dyDescent="0.35">
      <c r="A2617" t="s">
        <v>2758</v>
      </c>
      <c r="B2617" s="1">
        <v>45042</v>
      </c>
      <c r="C2617" t="s">
        <v>205</v>
      </c>
      <c r="D2617" t="s">
        <v>46</v>
      </c>
      <c r="E2617">
        <v>4653521705</v>
      </c>
      <c r="F2617" t="s">
        <v>28</v>
      </c>
      <c r="G2617" t="s">
        <v>29</v>
      </c>
      <c r="H2617" t="s">
        <v>30</v>
      </c>
      <c r="I2617" t="s">
        <v>31</v>
      </c>
      <c r="J2617" t="s">
        <v>43</v>
      </c>
      <c r="K2617">
        <v>4438.84</v>
      </c>
      <c r="L2617">
        <v>1100.43</v>
      </c>
      <c r="M2617" t="s">
        <v>43</v>
      </c>
      <c r="N2617">
        <v>0.247909363707635</v>
      </c>
      <c r="O2617" t="s">
        <v>11351</v>
      </c>
      <c r="P2617" t="s">
        <v>11354</v>
      </c>
      <c r="Q2617" t="s">
        <v>11359</v>
      </c>
      <c r="R2617" t="s">
        <v>11360</v>
      </c>
      <c r="S2617">
        <f>IF(SalesData[[#This Row],[Return Status]]="Returned",1,0)</f>
        <v>1</v>
      </c>
      <c r="T2617">
        <v>2788.38</v>
      </c>
      <c r="U2617" s="2">
        <f>EOMONTH(SalesData[[#This Row],[Order Date]],0)</f>
        <v>45046</v>
      </c>
      <c r="V2617" s="9" t="str">
        <f>"Q"&amp;INT((MONTH(SalesData[[#This Row],[Order Date]])+2)/3)&amp;"-"&amp;YEAR(SalesData[[#This Row],[Order Date]])</f>
        <v>Q2-2023</v>
      </c>
    </row>
    <row r="2618" spans="1:22" x14ac:dyDescent="0.35">
      <c r="A2618" t="s">
        <v>2759</v>
      </c>
      <c r="B2618" s="1">
        <v>45019</v>
      </c>
      <c r="C2618" t="s">
        <v>194</v>
      </c>
      <c r="D2618" t="s">
        <v>39</v>
      </c>
      <c r="E2618">
        <v>7900121532</v>
      </c>
      <c r="F2618" t="s">
        <v>172</v>
      </c>
      <c r="G2618" t="s">
        <v>141</v>
      </c>
      <c r="H2618" t="s">
        <v>121</v>
      </c>
      <c r="I2618" t="s">
        <v>17</v>
      </c>
      <c r="J2618" t="s">
        <v>61</v>
      </c>
      <c r="K2618">
        <v>1705.86</v>
      </c>
      <c r="L2618">
        <v>478.97</v>
      </c>
      <c r="M2618" t="s">
        <v>62</v>
      </c>
      <c r="N2618">
        <v>0.28077919641705601</v>
      </c>
      <c r="O2618" t="s">
        <v>11351</v>
      </c>
      <c r="P2618" t="s">
        <v>11354</v>
      </c>
      <c r="Q2618" t="s">
        <v>11372</v>
      </c>
      <c r="R2618" t="s">
        <v>11360</v>
      </c>
      <c r="S2618">
        <f>IF(SalesData[[#This Row],[Return Status]]="Returned",1,0)</f>
        <v>1</v>
      </c>
      <c r="T2618">
        <v>2793.38</v>
      </c>
      <c r="U2618" s="2">
        <f>EOMONTH(SalesData[[#This Row],[Order Date]],0)</f>
        <v>45046</v>
      </c>
      <c r="V2618" s="9" t="str">
        <f>"Q"&amp;INT((MONTH(SalesData[[#This Row],[Order Date]])+2)/3)&amp;"-"&amp;YEAR(SalesData[[#This Row],[Order Date]])</f>
        <v>Q2-2023</v>
      </c>
    </row>
    <row r="2619" spans="1:22" x14ac:dyDescent="0.35">
      <c r="A2619" t="s">
        <v>2760</v>
      </c>
      <c r="B2619" s="1">
        <v>45022</v>
      </c>
      <c r="C2619" t="s">
        <v>139</v>
      </c>
      <c r="D2619" t="s">
        <v>27</v>
      </c>
      <c r="E2619">
        <v>4480667646</v>
      </c>
      <c r="F2619" t="s">
        <v>129</v>
      </c>
      <c r="G2619" t="s">
        <v>54</v>
      </c>
      <c r="H2619" t="s">
        <v>55</v>
      </c>
      <c r="I2619" t="s">
        <v>31</v>
      </c>
      <c r="J2619" t="s">
        <v>62</v>
      </c>
      <c r="K2619">
        <v>1626.43</v>
      </c>
      <c r="L2619">
        <v>224.02</v>
      </c>
      <c r="M2619" t="s">
        <v>62</v>
      </c>
      <c r="N2619">
        <v>0.13773725275603599</v>
      </c>
      <c r="O2619" t="s">
        <v>11351</v>
      </c>
      <c r="P2619" t="s">
        <v>11352</v>
      </c>
      <c r="R2619" t="s">
        <v>11353</v>
      </c>
      <c r="S2619">
        <f>IF(SalesData[[#This Row],[Return Status]]="Returned",1,0)</f>
        <v>0</v>
      </c>
      <c r="U2619" s="2">
        <f>EOMONTH(SalesData[[#This Row],[Order Date]],0)</f>
        <v>45046</v>
      </c>
      <c r="V2619" s="9" t="str">
        <f>"Q"&amp;INT((MONTH(SalesData[[#This Row],[Order Date]])+2)/3)&amp;"-"&amp;YEAR(SalesData[[#This Row],[Order Date]])</f>
        <v>Q2-2023</v>
      </c>
    </row>
    <row r="2620" spans="1:22" x14ac:dyDescent="0.35">
      <c r="A2620" t="s">
        <v>2761</v>
      </c>
      <c r="B2620" s="1">
        <v>45032</v>
      </c>
      <c r="C2620" t="s">
        <v>97</v>
      </c>
      <c r="D2620" t="s">
        <v>72</v>
      </c>
      <c r="E2620">
        <v>2141523877</v>
      </c>
      <c r="F2620" t="s">
        <v>172</v>
      </c>
      <c r="G2620" t="s">
        <v>236</v>
      </c>
      <c r="H2620" t="s">
        <v>121</v>
      </c>
      <c r="I2620" t="s">
        <v>17</v>
      </c>
      <c r="J2620" t="s">
        <v>18</v>
      </c>
      <c r="K2620">
        <v>1370.02</v>
      </c>
      <c r="L2620">
        <v>169.05</v>
      </c>
      <c r="M2620" t="s">
        <v>19</v>
      </c>
      <c r="N2620">
        <v>0.12339235923563199</v>
      </c>
      <c r="O2620" t="s">
        <v>11351</v>
      </c>
      <c r="P2620" t="s">
        <v>11352</v>
      </c>
      <c r="R2620" t="s">
        <v>11353</v>
      </c>
      <c r="S2620">
        <f>IF(SalesData[[#This Row],[Return Status]]="Returned",1,0)</f>
        <v>0</v>
      </c>
      <c r="U2620" s="2">
        <f>EOMONTH(SalesData[[#This Row],[Order Date]],0)</f>
        <v>45046</v>
      </c>
      <c r="V2620" s="9" t="str">
        <f>"Q"&amp;INT((MONTH(SalesData[[#This Row],[Order Date]])+2)/3)&amp;"-"&amp;YEAR(SalesData[[#This Row],[Order Date]])</f>
        <v>Q2-2023</v>
      </c>
    </row>
    <row r="2621" spans="1:22" x14ac:dyDescent="0.35">
      <c r="A2621" t="s">
        <v>2762</v>
      </c>
      <c r="B2621" s="1">
        <v>45033</v>
      </c>
      <c r="C2621" t="s">
        <v>184</v>
      </c>
      <c r="D2621" t="s">
        <v>13</v>
      </c>
      <c r="E2621">
        <v>2354336062</v>
      </c>
      <c r="F2621" t="s">
        <v>68</v>
      </c>
      <c r="G2621" t="s">
        <v>69</v>
      </c>
      <c r="H2621" t="s">
        <v>41</v>
      </c>
      <c r="I2621" t="s">
        <v>31</v>
      </c>
      <c r="J2621" t="s">
        <v>62</v>
      </c>
      <c r="K2621">
        <v>3157.2</v>
      </c>
      <c r="L2621">
        <v>122.05</v>
      </c>
      <c r="M2621" t="s">
        <v>62</v>
      </c>
      <c r="N2621">
        <v>3.8657671354364598E-2</v>
      </c>
      <c r="O2621" t="s">
        <v>11351</v>
      </c>
      <c r="P2621" t="s">
        <v>11356</v>
      </c>
      <c r="R2621" t="s">
        <v>11353</v>
      </c>
      <c r="S2621">
        <f>IF(SalesData[[#This Row],[Return Status]]="Returned",1,0)</f>
        <v>0</v>
      </c>
      <c r="T2621">
        <v>2081.52</v>
      </c>
      <c r="U2621" s="2">
        <f>EOMONTH(SalesData[[#This Row],[Order Date]],0)</f>
        <v>45046</v>
      </c>
      <c r="V2621" s="9" t="str">
        <f>"Q"&amp;INT((MONTH(SalesData[[#This Row],[Order Date]])+2)/3)&amp;"-"&amp;YEAR(SalesData[[#This Row],[Order Date]])</f>
        <v>Q2-2023</v>
      </c>
    </row>
    <row r="2622" spans="1:22" x14ac:dyDescent="0.35">
      <c r="A2622" t="s">
        <v>2763</v>
      </c>
      <c r="B2622" s="1">
        <v>45037</v>
      </c>
      <c r="C2622" t="s">
        <v>194</v>
      </c>
      <c r="D2622" t="s">
        <v>39</v>
      </c>
      <c r="E2622">
        <v>6079046600</v>
      </c>
      <c r="F2622" t="s">
        <v>100</v>
      </c>
      <c r="G2622" t="s">
        <v>34</v>
      </c>
      <c r="H2622" t="s">
        <v>35</v>
      </c>
      <c r="I2622" t="s">
        <v>36</v>
      </c>
      <c r="J2622" t="s">
        <v>43</v>
      </c>
      <c r="K2622">
        <v>2876.93</v>
      </c>
      <c r="L2622">
        <v>232.47</v>
      </c>
      <c r="M2622" t="s">
        <v>43</v>
      </c>
      <c r="N2622">
        <v>8.0804885763643905E-2</v>
      </c>
      <c r="O2622" t="s">
        <v>11351</v>
      </c>
      <c r="P2622" t="s">
        <v>11356</v>
      </c>
      <c r="R2622" t="s">
        <v>11353</v>
      </c>
      <c r="S2622">
        <f>IF(SalesData[[#This Row],[Return Status]]="Returned",1,0)</f>
        <v>0</v>
      </c>
      <c r="U2622" s="2">
        <f>EOMONTH(SalesData[[#This Row],[Order Date]],0)</f>
        <v>45046</v>
      </c>
      <c r="V2622" s="9" t="str">
        <f>"Q"&amp;INT((MONTH(SalesData[[#This Row],[Order Date]])+2)/3)&amp;"-"&amp;YEAR(SalesData[[#This Row],[Order Date]])</f>
        <v>Q2-2023</v>
      </c>
    </row>
    <row r="2623" spans="1:22" x14ac:dyDescent="0.35">
      <c r="A2623" t="s">
        <v>2764</v>
      </c>
      <c r="B2623" s="1">
        <v>45020</v>
      </c>
      <c r="C2623" t="s">
        <v>94</v>
      </c>
      <c r="D2623" t="s">
        <v>145</v>
      </c>
      <c r="E2623">
        <v>8798262255</v>
      </c>
      <c r="F2623" t="s">
        <v>73</v>
      </c>
      <c r="G2623" t="s">
        <v>74</v>
      </c>
      <c r="H2623" t="s">
        <v>75</v>
      </c>
      <c r="I2623" t="s">
        <v>36</v>
      </c>
      <c r="J2623" t="s">
        <v>65</v>
      </c>
      <c r="K2623">
        <v>3600.97</v>
      </c>
      <c r="L2623">
        <v>1077.5899999999999</v>
      </c>
      <c r="M2623" t="s">
        <v>65</v>
      </c>
      <c r="N2623">
        <v>0.29924992432594599</v>
      </c>
      <c r="O2623" t="s">
        <v>11351</v>
      </c>
      <c r="P2623" t="s">
        <v>11354</v>
      </c>
      <c r="R2623" t="s">
        <v>11353</v>
      </c>
      <c r="S2623">
        <f>IF(SalesData[[#This Row],[Return Status]]="Returned",1,0)</f>
        <v>0</v>
      </c>
      <c r="T2623">
        <v>2420.2800000000002</v>
      </c>
      <c r="U2623" s="2">
        <f>EOMONTH(SalesData[[#This Row],[Order Date]],0)</f>
        <v>45046</v>
      </c>
      <c r="V2623" s="9" t="str">
        <f>"Q"&amp;INT((MONTH(SalesData[[#This Row],[Order Date]])+2)/3)&amp;"-"&amp;YEAR(SalesData[[#This Row],[Order Date]])</f>
        <v>Q2-2023</v>
      </c>
    </row>
    <row r="2624" spans="1:22" x14ac:dyDescent="0.35">
      <c r="A2624" t="s">
        <v>2765</v>
      </c>
      <c r="B2624" s="1">
        <v>45018</v>
      </c>
      <c r="C2624" t="s">
        <v>38</v>
      </c>
      <c r="D2624" t="s">
        <v>46</v>
      </c>
      <c r="E2624">
        <v>9161693133</v>
      </c>
      <c r="F2624" t="s">
        <v>58</v>
      </c>
      <c r="G2624" t="s">
        <v>59</v>
      </c>
      <c r="H2624" t="s">
        <v>60</v>
      </c>
      <c r="I2624" t="s">
        <v>31</v>
      </c>
      <c r="J2624" t="s">
        <v>43</v>
      </c>
      <c r="K2624">
        <v>2679.78</v>
      </c>
      <c r="L2624">
        <v>274.86</v>
      </c>
      <c r="M2624" t="s">
        <v>43</v>
      </c>
      <c r="N2624">
        <v>0.102568121263686</v>
      </c>
      <c r="O2624" t="s">
        <v>11351</v>
      </c>
      <c r="P2624" t="s">
        <v>11352</v>
      </c>
      <c r="R2624" t="s">
        <v>11353</v>
      </c>
      <c r="S2624">
        <f>IF(SalesData[[#This Row],[Return Status]]="Returned",1,0)</f>
        <v>0</v>
      </c>
      <c r="T2624">
        <v>2183.56</v>
      </c>
      <c r="U2624" s="2">
        <f>EOMONTH(SalesData[[#This Row],[Order Date]],0)</f>
        <v>45046</v>
      </c>
      <c r="V2624" s="9" t="str">
        <f>"Q"&amp;INT((MONTH(SalesData[[#This Row],[Order Date]])+2)/3)&amp;"-"&amp;YEAR(SalesData[[#This Row],[Order Date]])</f>
        <v>Q2-2023</v>
      </c>
    </row>
    <row r="2625" spans="1:22" x14ac:dyDescent="0.35">
      <c r="A2625" t="s">
        <v>2766</v>
      </c>
      <c r="B2625" s="1">
        <v>45035</v>
      </c>
      <c r="C2625" t="s">
        <v>106</v>
      </c>
      <c r="D2625" t="s">
        <v>13</v>
      </c>
      <c r="E2625">
        <v>6494615286</v>
      </c>
      <c r="F2625" t="s">
        <v>185</v>
      </c>
      <c r="G2625" t="s">
        <v>164</v>
      </c>
      <c r="H2625" t="s">
        <v>165</v>
      </c>
      <c r="I2625" t="s">
        <v>36</v>
      </c>
      <c r="J2625" t="s">
        <v>43</v>
      </c>
      <c r="K2625">
        <v>2075.15</v>
      </c>
      <c r="L2625">
        <v>231.27</v>
      </c>
      <c r="M2625" t="s">
        <v>43</v>
      </c>
      <c r="N2625">
        <v>0.111447365250705</v>
      </c>
      <c r="O2625" t="s">
        <v>11351</v>
      </c>
      <c r="P2625" t="s">
        <v>11352</v>
      </c>
      <c r="R2625" t="s">
        <v>11353</v>
      </c>
      <c r="S2625">
        <f>IF(SalesData[[#This Row],[Return Status]]="Returned",1,0)</f>
        <v>0</v>
      </c>
      <c r="U2625" s="2">
        <f>EOMONTH(SalesData[[#This Row],[Order Date]],0)</f>
        <v>45046</v>
      </c>
      <c r="V2625" s="9" t="str">
        <f>"Q"&amp;INT((MONTH(SalesData[[#This Row],[Order Date]])+2)/3)&amp;"-"&amp;YEAR(SalesData[[#This Row],[Order Date]])</f>
        <v>Q2-2023</v>
      </c>
    </row>
    <row r="2626" spans="1:22" x14ac:dyDescent="0.35">
      <c r="A2626" t="s">
        <v>2767</v>
      </c>
      <c r="B2626" s="1">
        <v>45045</v>
      </c>
      <c r="C2626" t="s">
        <v>67</v>
      </c>
      <c r="D2626" t="s">
        <v>46</v>
      </c>
      <c r="E2626">
        <v>6081257060</v>
      </c>
      <c r="F2626" t="s">
        <v>159</v>
      </c>
      <c r="G2626" t="s">
        <v>84</v>
      </c>
      <c r="H2626" t="s">
        <v>85</v>
      </c>
      <c r="I2626" t="s">
        <v>31</v>
      </c>
      <c r="J2626" t="s">
        <v>65</v>
      </c>
      <c r="K2626">
        <v>353.31</v>
      </c>
      <c r="L2626">
        <v>56</v>
      </c>
      <c r="M2626" t="s">
        <v>65</v>
      </c>
      <c r="N2626">
        <v>0.15850103308709099</v>
      </c>
      <c r="O2626" t="s">
        <v>11361</v>
      </c>
      <c r="P2626" t="s">
        <v>11352</v>
      </c>
      <c r="R2626" t="s">
        <v>11353</v>
      </c>
      <c r="S2626">
        <f>IF(SalesData[[#This Row],[Return Status]]="Returned",1,0)</f>
        <v>0</v>
      </c>
      <c r="T2626">
        <v>847.14</v>
      </c>
      <c r="U2626" s="2">
        <f>EOMONTH(SalesData[[#This Row],[Order Date]],0)</f>
        <v>45046</v>
      </c>
      <c r="V2626" s="9" t="str">
        <f>"Q"&amp;INT((MONTH(SalesData[[#This Row],[Order Date]])+2)/3)&amp;"-"&amp;YEAR(SalesData[[#This Row],[Order Date]])</f>
        <v>Q2-2023</v>
      </c>
    </row>
    <row r="2627" spans="1:22" x14ac:dyDescent="0.35">
      <c r="A2627" t="s">
        <v>2768</v>
      </c>
      <c r="B2627" s="1">
        <v>45036</v>
      </c>
      <c r="C2627" t="s">
        <v>176</v>
      </c>
      <c r="D2627" t="s">
        <v>145</v>
      </c>
      <c r="E2627">
        <v>1979764704</v>
      </c>
      <c r="F2627" t="s">
        <v>129</v>
      </c>
      <c r="G2627" t="s">
        <v>11371</v>
      </c>
      <c r="H2627" t="s">
        <v>55</v>
      </c>
      <c r="I2627" t="s">
        <v>31</v>
      </c>
      <c r="J2627" t="s">
        <v>62</v>
      </c>
      <c r="K2627">
        <v>365.33</v>
      </c>
      <c r="L2627">
        <v>41.58</v>
      </c>
      <c r="M2627" t="s">
        <v>62</v>
      </c>
      <c r="N2627">
        <v>0.11381490707032001</v>
      </c>
      <c r="O2627" t="s">
        <v>11361</v>
      </c>
      <c r="P2627" t="s">
        <v>11352</v>
      </c>
      <c r="R2627" t="s">
        <v>11353</v>
      </c>
      <c r="S2627">
        <f>IF(SalesData[[#This Row],[Return Status]]="Returned",1,0)</f>
        <v>0</v>
      </c>
      <c r="U2627" s="2">
        <f>EOMONTH(SalesData[[#This Row],[Order Date]],0)</f>
        <v>45046</v>
      </c>
      <c r="V2627" s="9" t="str">
        <f>"Q"&amp;INT((MONTH(SalesData[[#This Row],[Order Date]])+2)/3)&amp;"-"&amp;YEAR(SalesData[[#This Row],[Order Date]])</f>
        <v>Q2-2023</v>
      </c>
    </row>
    <row r="2628" spans="1:22" x14ac:dyDescent="0.35">
      <c r="A2628" t="s">
        <v>2769</v>
      </c>
      <c r="B2628" s="1">
        <v>45045</v>
      </c>
      <c r="C2628" t="s">
        <v>87</v>
      </c>
      <c r="D2628" t="s">
        <v>145</v>
      </c>
      <c r="E2628">
        <v>8026142284</v>
      </c>
      <c r="F2628" t="s">
        <v>154</v>
      </c>
      <c r="G2628" t="s">
        <v>29</v>
      </c>
      <c r="H2628" t="s">
        <v>30</v>
      </c>
      <c r="I2628" t="s">
        <v>31</v>
      </c>
      <c r="J2628" t="s">
        <v>65</v>
      </c>
      <c r="K2628">
        <v>1068.0899999999999</v>
      </c>
      <c r="L2628">
        <v>309.04000000000002</v>
      </c>
      <c r="M2628" t="s">
        <v>65</v>
      </c>
      <c r="N2628">
        <v>0.28933891338744899</v>
      </c>
      <c r="O2628" t="s">
        <v>11351</v>
      </c>
      <c r="P2628" t="s">
        <v>11354</v>
      </c>
      <c r="R2628" t="s">
        <v>11353</v>
      </c>
      <c r="S2628">
        <f>IF(SalesData[[#This Row],[Return Status]]="Returned",1,0)</f>
        <v>0</v>
      </c>
      <c r="T2628">
        <v>2788.38</v>
      </c>
      <c r="U2628" s="2">
        <f>EOMONTH(SalesData[[#This Row],[Order Date]],0)</f>
        <v>45046</v>
      </c>
      <c r="V2628" s="9" t="str">
        <f>"Q"&amp;INT((MONTH(SalesData[[#This Row],[Order Date]])+2)/3)&amp;"-"&amp;YEAR(SalesData[[#This Row],[Order Date]])</f>
        <v>Q2-2023</v>
      </c>
    </row>
    <row r="2629" spans="1:22" x14ac:dyDescent="0.35">
      <c r="A2629" t="s">
        <v>2770</v>
      </c>
      <c r="B2629" s="1">
        <v>45018</v>
      </c>
      <c r="C2629" t="s">
        <v>106</v>
      </c>
      <c r="D2629" t="s">
        <v>27</v>
      </c>
      <c r="E2629">
        <v>8002729171</v>
      </c>
      <c r="F2629" t="s">
        <v>152</v>
      </c>
      <c r="G2629" t="s">
        <v>23</v>
      </c>
      <c r="H2629" t="s">
        <v>24</v>
      </c>
      <c r="I2629" t="s">
        <v>17</v>
      </c>
      <c r="J2629" t="s">
        <v>65</v>
      </c>
      <c r="K2629">
        <v>4890.47</v>
      </c>
      <c r="L2629">
        <v>604.42999999999995</v>
      </c>
      <c r="M2629" t="s">
        <v>65</v>
      </c>
      <c r="N2629">
        <v>0.123593437849532</v>
      </c>
      <c r="O2629" t="s">
        <v>11351</v>
      </c>
      <c r="P2629" t="s">
        <v>11352</v>
      </c>
      <c r="Q2629" t="s">
        <v>11366</v>
      </c>
      <c r="R2629" t="s">
        <v>11360</v>
      </c>
      <c r="S2629">
        <f>IF(SalesData[[#This Row],[Return Status]]="Returned",1,0)</f>
        <v>1</v>
      </c>
      <c r="T2629">
        <v>2821.33</v>
      </c>
      <c r="U2629" s="2">
        <f>EOMONTH(SalesData[[#This Row],[Order Date]],0)</f>
        <v>45046</v>
      </c>
      <c r="V2629" s="9" t="str">
        <f>"Q"&amp;INT((MONTH(SalesData[[#This Row],[Order Date]])+2)/3)&amp;"-"&amp;YEAR(SalesData[[#This Row],[Order Date]])</f>
        <v>Q2-2023</v>
      </c>
    </row>
    <row r="2630" spans="1:22" x14ac:dyDescent="0.35">
      <c r="A2630" t="s">
        <v>2771</v>
      </c>
      <c r="B2630" s="1">
        <v>45031</v>
      </c>
      <c r="C2630" t="s">
        <v>67</v>
      </c>
      <c r="D2630" t="s">
        <v>145</v>
      </c>
      <c r="E2630">
        <v>6313494607</v>
      </c>
      <c r="F2630" t="s">
        <v>133</v>
      </c>
      <c r="G2630" t="s">
        <v>89</v>
      </c>
      <c r="H2630" t="s">
        <v>90</v>
      </c>
      <c r="I2630" t="s">
        <v>31</v>
      </c>
      <c r="J2630" t="s">
        <v>62</v>
      </c>
      <c r="K2630">
        <v>560.21</v>
      </c>
      <c r="L2630">
        <v>105.98</v>
      </c>
      <c r="M2630" t="s">
        <v>62</v>
      </c>
      <c r="N2630">
        <v>0.18917905785330499</v>
      </c>
      <c r="O2630" t="s">
        <v>11355</v>
      </c>
      <c r="P2630" t="s">
        <v>11352</v>
      </c>
      <c r="Q2630" t="s">
        <v>11372</v>
      </c>
      <c r="R2630" t="s">
        <v>11360</v>
      </c>
      <c r="S2630">
        <f>IF(SalesData[[#This Row],[Return Status]]="Returned",1,0)</f>
        <v>1</v>
      </c>
      <c r="T2630">
        <v>207.68</v>
      </c>
      <c r="U2630" s="2">
        <f>EOMONTH(SalesData[[#This Row],[Order Date]],0)</f>
        <v>45046</v>
      </c>
      <c r="V2630" s="9" t="str">
        <f>"Q"&amp;INT((MONTH(SalesData[[#This Row],[Order Date]])+2)/3)&amp;"-"&amp;YEAR(SalesData[[#This Row],[Order Date]])</f>
        <v>Q2-2023</v>
      </c>
    </row>
    <row r="2631" spans="1:22" x14ac:dyDescent="0.35">
      <c r="A2631" t="s">
        <v>2772</v>
      </c>
      <c r="B2631" s="1">
        <v>45024</v>
      </c>
      <c r="C2631" t="s">
        <v>57</v>
      </c>
      <c r="D2631" t="s">
        <v>145</v>
      </c>
      <c r="E2631">
        <v>3115479704</v>
      </c>
      <c r="F2631" t="s">
        <v>47</v>
      </c>
      <c r="G2631" t="s">
        <v>23</v>
      </c>
      <c r="H2631" t="s">
        <v>24</v>
      </c>
      <c r="I2631" t="s">
        <v>17</v>
      </c>
      <c r="J2631" t="s">
        <v>65</v>
      </c>
      <c r="K2631">
        <v>106.16</v>
      </c>
      <c r="L2631">
        <v>22.13</v>
      </c>
      <c r="M2631" t="s">
        <v>65</v>
      </c>
      <c r="N2631">
        <v>0.20845892991710599</v>
      </c>
      <c r="O2631" t="s">
        <v>11361</v>
      </c>
      <c r="P2631" t="s">
        <v>11354</v>
      </c>
      <c r="Q2631" t="s">
        <v>11359</v>
      </c>
      <c r="R2631" t="s">
        <v>11360</v>
      </c>
      <c r="S2631">
        <f>IF(SalesData[[#This Row],[Return Status]]="Returned",1,0)</f>
        <v>1</v>
      </c>
      <c r="T2631">
        <v>2821.33</v>
      </c>
      <c r="U2631" s="2">
        <f>EOMONTH(SalesData[[#This Row],[Order Date]],0)</f>
        <v>45046</v>
      </c>
      <c r="V2631" s="9" t="str">
        <f>"Q"&amp;INT((MONTH(SalesData[[#This Row],[Order Date]])+2)/3)&amp;"-"&amp;YEAR(SalesData[[#This Row],[Order Date]])</f>
        <v>Q2-2023</v>
      </c>
    </row>
    <row r="2632" spans="1:22" x14ac:dyDescent="0.35">
      <c r="A2632" t="s">
        <v>2773</v>
      </c>
      <c r="B2632" s="1">
        <v>45033</v>
      </c>
      <c r="C2632" t="s">
        <v>49</v>
      </c>
      <c r="D2632" t="s">
        <v>13</v>
      </c>
      <c r="E2632">
        <v>2993878843</v>
      </c>
      <c r="F2632" t="s">
        <v>40</v>
      </c>
      <c r="G2632" t="s">
        <v>69</v>
      </c>
      <c r="H2632" t="s">
        <v>41</v>
      </c>
      <c r="I2632" t="s">
        <v>31</v>
      </c>
      <c r="J2632" t="s">
        <v>18</v>
      </c>
      <c r="K2632">
        <v>4815.3900000000003</v>
      </c>
      <c r="L2632">
        <v>830.29</v>
      </c>
      <c r="M2632" t="s">
        <v>19</v>
      </c>
      <c r="N2632">
        <v>0.17242424808790099</v>
      </c>
      <c r="O2632" t="s">
        <v>11351</v>
      </c>
      <c r="P2632" t="s">
        <v>11352</v>
      </c>
      <c r="R2632" t="s">
        <v>11353</v>
      </c>
      <c r="S2632">
        <f>IF(SalesData[[#This Row],[Return Status]]="Returned",1,0)</f>
        <v>0</v>
      </c>
      <c r="T2632">
        <v>2081.52</v>
      </c>
      <c r="U2632" s="2">
        <f>EOMONTH(SalesData[[#This Row],[Order Date]],0)</f>
        <v>45046</v>
      </c>
      <c r="V2632" s="9" t="str">
        <f>"Q"&amp;INT((MONTH(SalesData[[#This Row],[Order Date]])+2)/3)&amp;"-"&amp;YEAR(SalesData[[#This Row],[Order Date]])</f>
        <v>Q2-2023</v>
      </c>
    </row>
    <row r="2633" spans="1:22" x14ac:dyDescent="0.35">
      <c r="A2633" t="s">
        <v>2774</v>
      </c>
      <c r="B2633" s="1">
        <v>45038</v>
      </c>
      <c r="C2633" t="s">
        <v>176</v>
      </c>
      <c r="D2633" t="s">
        <v>13</v>
      </c>
      <c r="E2633">
        <v>8870698329</v>
      </c>
      <c r="F2633" t="s">
        <v>120</v>
      </c>
      <c r="G2633" t="s">
        <v>11367</v>
      </c>
      <c r="H2633" t="s">
        <v>121</v>
      </c>
      <c r="I2633" t="s">
        <v>17</v>
      </c>
      <c r="J2633" t="s">
        <v>61</v>
      </c>
      <c r="K2633">
        <v>457.27</v>
      </c>
      <c r="L2633">
        <v>65.010000000000005</v>
      </c>
      <c r="M2633" t="s">
        <v>62</v>
      </c>
      <c r="N2633">
        <v>0.14216983401491501</v>
      </c>
      <c r="O2633" t="s">
        <v>11361</v>
      </c>
      <c r="P2633" t="s">
        <v>11352</v>
      </c>
      <c r="Q2633" t="s">
        <v>11364</v>
      </c>
      <c r="R2633" t="s">
        <v>11360</v>
      </c>
      <c r="S2633">
        <f>IF(SalesData[[#This Row],[Return Status]]="Returned",1,0)</f>
        <v>1</v>
      </c>
      <c r="U2633" s="2">
        <f>EOMONTH(SalesData[[#This Row],[Order Date]],0)</f>
        <v>45046</v>
      </c>
      <c r="V2633" s="9" t="str">
        <f>"Q"&amp;INT((MONTH(SalesData[[#This Row],[Order Date]])+2)/3)&amp;"-"&amp;YEAR(SalesData[[#This Row],[Order Date]])</f>
        <v>Q2-2023</v>
      </c>
    </row>
    <row r="2634" spans="1:22" x14ac:dyDescent="0.35">
      <c r="A2634" t="s">
        <v>2775</v>
      </c>
      <c r="B2634" s="1">
        <v>45028</v>
      </c>
      <c r="C2634" t="s">
        <v>97</v>
      </c>
      <c r="D2634" t="s">
        <v>27</v>
      </c>
      <c r="E2634">
        <v>772188906</v>
      </c>
      <c r="F2634" t="s">
        <v>181</v>
      </c>
      <c r="G2634" t="s">
        <v>11371</v>
      </c>
      <c r="H2634" t="s">
        <v>11357</v>
      </c>
      <c r="I2634" t="s">
        <v>31</v>
      </c>
      <c r="J2634" t="s">
        <v>62</v>
      </c>
      <c r="K2634">
        <v>4422.47</v>
      </c>
      <c r="L2634">
        <v>411.3</v>
      </c>
      <c r="M2634" t="s">
        <v>62</v>
      </c>
      <c r="N2634">
        <v>9.3002326754053705E-2</v>
      </c>
      <c r="O2634" t="s">
        <v>11351</v>
      </c>
      <c r="P2634" t="s">
        <v>11356</v>
      </c>
      <c r="R2634" t="s">
        <v>11353</v>
      </c>
      <c r="S2634">
        <f>IF(SalesData[[#This Row],[Return Status]]="Returned",1,0)</f>
        <v>0</v>
      </c>
      <c r="U2634" s="2">
        <f>EOMONTH(SalesData[[#This Row],[Order Date]],0)</f>
        <v>45046</v>
      </c>
      <c r="V2634" s="9" t="str">
        <f>"Q"&amp;INT((MONTH(SalesData[[#This Row],[Order Date]])+2)/3)&amp;"-"&amp;YEAR(SalesData[[#This Row],[Order Date]])</f>
        <v>Q2-2023</v>
      </c>
    </row>
    <row r="2635" spans="1:22" x14ac:dyDescent="0.35">
      <c r="A2635" t="s">
        <v>2776</v>
      </c>
      <c r="B2635" s="1">
        <v>45040</v>
      </c>
      <c r="C2635" t="s">
        <v>188</v>
      </c>
      <c r="D2635" t="s">
        <v>39</v>
      </c>
      <c r="E2635">
        <v>5399543161</v>
      </c>
      <c r="F2635" t="s">
        <v>33</v>
      </c>
      <c r="G2635" t="s">
        <v>34</v>
      </c>
      <c r="H2635" t="s">
        <v>35</v>
      </c>
      <c r="I2635" t="s">
        <v>36</v>
      </c>
      <c r="J2635" t="s">
        <v>65</v>
      </c>
      <c r="K2635">
        <v>3267.01</v>
      </c>
      <c r="L2635">
        <v>199.91</v>
      </c>
      <c r="M2635" t="s">
        <v>65</v>
      </c>
      <c r="N2635">
        <v>6.1190507528290403E-2</v>
      </c>
      <c r="O2635" t="s">
        <v>11351</v>
      </c>
      <c r="P2635" t="s">
        <v>11356</v>
      </c>
      <c r="R2635" t="s">
        <v>11353</v>
      </c>
      <c r="S2635">
        <f>IF(SalesData[[#This Row],[Return Status]]="Returned",1,0)</f>
        <v>0</v>
      </c>
      <c r="U2635" s="2">
        <f>EOMONTH(SalesData[[#This Row],[Order Date]],0)</f>
        <v>45046</v>
      </c>
      <c r="V2635" s="9" t="str">
        <f>"Q"&amp;INT((MONTH(SalesData[[#This Row],[Order Date]])+2)/3)&amp;"-"&amp;YEAR(SalesData[[#This Row],[Order Date]])</f>
        <v>Q2-2023</v>
      </c>
    </row>
    <row r="2636" spans="1:22" x14ac:dyDescent="0.35">
      <c r="A2636" t="s">
        <v>2777</v>
      </c>
      <c r="B2636" s="1">
        <v>45028</v>
      </c>
      <c r="C2636" t="s">
        <v>97</v>
      </c>
      <c r="D2636" t="s">
        <v>72</v>
      </c>
      <c r="E2636">
        <v>9229468976</v>
      </c>
      <c r="F2636" t="s">
        <v>154</v>
      </c>
      <c r="G2636" t="s">
        <v>29</v>
      </c>
      <c r="H2636" t="s">
        <v>11357</v>
      </c>
      <c r="I2636" t="s">
        <v>31</v>
      </c>
      <c r="J2636" t="s">
        <v>65</v>
      </c>
      <c r="K2636">
        <v>2686.73</v>
      </c>
      <c r="L2636">
        <v>416.74</v>
      </c>
      <c r="M2636" t="s">
        <v>65</v>
      </c>
      <c r="N2636">
        <v>0.155110487469898</v>
      </c>
      <c r="O2636" t="s">
        <v>11351</v>
      </c>
      <c r="P2636" t="s">
        <v>11352</v>
      </c>
      <c r="R2636" t="s">
        <v>11353</v>
      </c>
      <c r="S2636">
        <f>IF(SalesData[[#This Row],[Return Status]]="Returned",1,0)</f>
        <v>0</v>
      </c>
      <c r="T2636">
        <v>2788.38</v>
      </c>
      <c r="U2636" s="2">
        <f>EOMONTH(SalesData[[#This Row],[Order Date]],0)</f>
        <v>45046</v>
      </c>
      <c r="V2636" s="9" t="str">
        <f>"Q"&amp;INT((MONTH(SalesData[[#This Row],[Order Date]])+2)/3)&amp;"-"&amp;YEAR(SalesData[[#This Row],[Order Date]])</f>
        <v>Q2-2023</v>
      </c>
    </row>
    <row r="2637" spans="1:22" x14ac:dyDescent="0.35">
      <c r="A2637" t="s">
        <v>2778</v>
      </c>
      <c r="B2637" s="1">
        <v>45024</v>
      </c>
      <c r="C2637" t="s">
        <v>162</v>
      </c>
      <c r="D2637" t="s">
        <v>80</v>
      </c>
      <c r="E2637">
        <v>6557195572</v>
      </c>
      <c r="F2637" t="s">
        <v>109</v>
      </c>
      <c r="G2637" t="s">
        <v>59</v>
      </c>
      <c r="H2637" t="s">
        <v>60</v>
      </c>
      <c r="I2637" t="s">
        <v>31</v>
      </c>
      <c r="J2637" t="s">
        <v>42</v>
      </c>
      <c r="K2637">
        <v>4063.78</v>
      </c>
      <c r="L2637">
        <v>200.7</v>
      </c>
      <c r="M2637" t="s">
        <v>43</v>
      </c>
      <c r="N2637">
        <v>4.9387516056479397E-2</v>
      </c>
      <c r="O2637" t="s">
        <v>11351</v>
      </c>
      <c r="P2637" t="s">
        <v>11356</v>
      </c>
      <c r="R2637" t="s">
        <v>11353</v>
      </c>
      <c r="S2637">
        <f>IF(SalesData[[#This Row],[Return Status]]="Returned",1,0)</f>
        <v>0</v>
      </c>
      <c r="T2637">
        <v>2183.56</v>
      </c>
      <c r="U2637" s="2">
        <f>EOMONTH(SalesData[[#This Row],[Order Date]],0)</f>
        <v>45046</v>
      </c>
      <c r="V2637" s="9" t="str">
        <f>"Q"&amp;INT((MONTH(SalesData[[#This Row],[Order Date]])+2)/3)&amp;"-"&amp;YEAR(SalesData[[#This Row],[Order Date]])</f>
        <v>Q2-2023</v>
      </c>
    </row>
    <row r="2638" spans="1:22" x14ac:dyDescent="0.35">
      <c r="A2638" t="s">
        <v>2779</v>
      </c>
      <c r="B2638" s="1">
        <v>45028</v>
      </c>
      <c r="C2638" t="s">
        <v>113</v>
      </c>
      <c r="D2638" t="s">
        <v>46</v>
      </c>
      <c r="E2638">
        <v>6359312151</v>
      </c>
      <c r="F2638" t="s">
        <v>120</v>
      </c>
      <c r="G2638" t="s">
        <v>141</v>
      </c>
      <c r="H2638" t="s">
        <v>121</v>
      </c>
      <c r="I2638" t="s">
        <v>17</v>
      </c>
      <c r="J2638" t="s">
        <v>43</v>
      </c>
      <c r="K2638">
        <v>889.82</v>
      </c>
      <c r="L2638">
        <v>233.67</v>
      </c>
      <c r="M2638" t="s">
        <v>43</v>
      </c>
      <c r="N2638">
        <v>0.26260367265289603</v>
      </c>
      <c r="O2638" t="s">
        <v>11355</v>
      </c>
      <c r="P2638" t="s">
        <v>11354</v>
      </c>
      <c r="R2638" t="s">
        <v>11353</v>
      </c>
      <c r="S2638">
        <f>IF(SalesData[[#This Row],[Return Status]]="Returned",1,0)</f>
        <v>0</v>
      </c>
      <c r="T2638">
        <v>2793.38</v>
      </c>
      <c r="U2638" s="2">
        <f>EOMONTH(SalesData[[#This Row],[Order Date]],0)</f>
        <v>45046</v>
      </c>
      <c r="V2638" s="9" t="str">
        <f>"Q"&amp;INT((MONTH(SalesData[[#This Row],[Order Date]])+2)/3)&amp;"-"&amp;YEAR(SalesData[[#This Row],[Order Date]])</f>
        <v>Q2-2023</v>
      </c>
    </row>
    <row r="2639" spans="1:22" x14ac:dyDescent="0.35">
      <c r="A2639" t="s">
        <v>2780</v>
      </c>
      <c r="B2639" s="1">
        <v>45030</v>
      </c>
      <c r="C2639" t="s">
        <v>162</v>
      </c>
      <c r="D2639" t="s">
        <v>13</v>
      </c>
      <c r="E2639">
        <v>358077109</v>
      </c>
      <c r="F2639" t="s">
        <v>172</v>
      </c>
      <c r="G2639" t="s">
        <v>141</v>
      </c>
      <c r="H2639" t="s">
        <v>121</v>
      </c>
      <c r="I2639" t="s">
        <v>17</v>
      </c>
      <c r="J2639" t="s">
        <v>62</v>
      </c>
      <c r="K2639">
        <v>4210.09</v>
      </c>
      <c r="L2639">
        <v>786.02</v>
      </c>
      <c r="M2639" t="s">
        <v>62</v>
      </c>
      <c r="N2639">
        <v>0.18669909669389501</v>
      </c>
      <c r="O2639" t="s">
        <v>11351</v>
      </c>
      <c r="P2639" t="s">
        <v>11352</v>
      </c>
      <c r="R2639" t="s">
        <v>11353</v>
      </c>
      <c r="S2639">
        <f>IF(SalesData[[#This Row],[Return Status]]="Returned",1,0)</f>
        <v>0</v>
      </c>
      <c r="T2639">
        <v>2793.38</v>
      </c>
      <c r="U2639" s="2">
        <f>EOMONTH(SalesData[[#This Row],[Order Date]],0)</f>
        <v>45046</v>
      </c>
      <c r="V2639" s="9" t="str">
        <f>"Q"&amp;INT((MONTH(SalesData[[#This Row],[Order Date]])+2)/3)&amp;"-"&amp;YEAR(SalesData[[#This Row],[Order Date]])</f>
        <v>Q2-2023</v>
      </c>
    </row>
    <row r="2640" spans="1:22" x14ac:dyDescent="0.35">
      <c r="A2640" t="s">
        <v>2781</v>
      </c>
      <c r="B2640" s="1">
        <v>45035</v>
      </c>
      <c r="C2640" t="s">
        <v>45</v>
      </c>
      <c r="D2640" t="s">
        <v>72</v>
      </c>
      <c r="E2640">
        <v>6819662300</v>
      </c>
      <c r="F2640" t="s">
        <v>114</v>
      </c>
      <c r="G2640" t="s">
        <v>59</v>
      </c>
      <c r="H2640" t="s">
        <v>60</v>
      </c>
      <c r="I2640" t="s">
        <v>31</v>
      </c>
      <c r="J2640" t="s">
        <v>62</v>
      </c>
      <c r="K2640">
        <v>2402.44</v>
      </c>
      <c r="L2640">
        <v>560.36</v>
      </c>
      <c r="M2640" t="s">
        <v>62</v>
      </c>
      <c r="N2640">
        <v>0.23324619969697499</v>
      </c>
      <c r="O2640" t="s">
        <v>11351</v>
      </c>
      <c r="P2640" t="s">
        <v>11354</v>
      </c>
      <c r="R2640" t="s">
        <v>11353</v>
      </c>
      <c r="S2640">
        <f>IF(SalesData[[#This Row],[Return Status]]="Returned",1,0)</f>
        <v>0</v>
      </c>
      <c r="T2640">
        <v>2183.56</v>
      </c>
      <c r="U2640" s="2">
        <f>EOMONTH(SalesData[[#This Row],[Order Date]],0)</f>
        <v>45046</v>
      </c>
      <c r="V2640" s="9" t="str">
        <f>"Q"&amp;INT((MONTH(SalesData[[#This Row],[Order Date]])+2)/3)&amp;"-"&amp;YEAR(SalesData[[#This Row],[Order Date]])</f>
        <v>Q2-2023</v>
      </c>
    </row>
    <row r="2641" spans="1:22" x14ac:dyDescent="0.35">
      <c r="A2641" t="s">
        <v>2782</v>
      </c>
      <c r="B2641" s="1">
        <v>45020</v>
      </c>
      <c r="C2641" t="s">
        <v>52</v>
      </c>
      <c r="D2641" t="s">
        <v>39</v>
      </c>
      <c r="E2641">
        <v>8336826144</v>
      </c>
      <c r="F2641" t="s">
        <v>357</v>
      </c>
      <c r="G2641" t="s">
        <v>164</v>
      </c>
      <c r="H2641" t="s">
        <v>165</v>
      </c>
      <c r="I2641" t="s">
        <v>36</v>
      </c>
      <c r="J2641" t="s">
        <v>62</v>
      </c>
      <c r="K2641">
        <v>351.4</v>
      </c>
      <c r="L2641">
        <v>95.02</v>
      </c>
      <c r="M2641" t="s">
        <v>62</v>
      </c>
      <c r="N2641">
        <v>0.270404097894138</v>
      </c>
      <c r="O2641" t="s">
        <v>11361</v>
      </c>
      <c r="P2641" t="s">
        <v>11354</v>
      </c>
      <c r="R2641" t="s">
        <v>11353</v>
      </c>
      <c r="S2641">
        <f>IF(SalesData[[#This Row],[Return Status]]="Returned",1,0)</f>
        <v>0</v>
      </c>
      <c r="U2641" s="2">
        <f>EOMONTH(SalesData[[#This Row],[Order Date]],0)</f>
        <v>45046</v>
      </c>
      <c r="V2641" s="9" t="str">
        <f>"Q"&amp;INT((MONTH(SalesData[[#This Row],[Order Date]])+2)/3)&amp;"-"&amp;YEAR(SalesData[[#This Row],[Order Date]])</f>
        <v>Q2-2023</v>
      </c>
    </row>
    <row r="2642" spans="1:22" x14ac:dyDescent="0.35">
      <c r="A2642" t="s">
        <v>2783</v>
      </c>
      <c r="B2642" s="1">
        <v>45044</v>
      </c>
      <c r="C2642" t="s">
        <v>12</v>
      </c>
      <c r="D2642" t="s">
        <v>39</v>
      </c>
      <c r="E2642">
        <v>5714891255</v>
      </c>
      <c r="F2642" t="s">
        <v>129</v>
      </c>
      <c r="G2642" t="s">
        <v>54</v>
      </c>
      <c r="H2642" t="s">
        <v>11357</v>
      </c>
      <c r="I2642" t="s">
        <v>31</v>
      </c>
      <c r="J2642" t="s">
        <v>65</v>
      </c>
      <c r="K2642">
        <v>2846.11</v>
      </c>
      <c r="L2642">
        <v>297.16000000000003</v>
      </c>
      <c r="M2642" t="s">
        <v>65</v>
      </c>
      <c r="N2642">
        <v>0.104409176033252</v>
      </c>
      <c r="O2642" t="s">
        <v>11351</v>
      </c>
      <c r="P2642" t="s">
        <v>11352</v>
      </c>
      <c r="R2642" t="s">
        <v>11353</v>
      </c>
      <c r="S2642">
        <f>IF(SalesData[[#This Row],[Return Status]]="Returned",1,0)</f>
        <v>0</v>
      </c>
      <c r="U2642" s="2">
        <f>EOMONTH(SalesData[[#This Row],[Order Date]],0)</f>
        <v>45046</v>
      </c>
      <c r="V2642" s="9" t="str">
        <f>"Q"&amp;INT((MONTH(SalesData[[#This Row],[Order Date]])+2)/3)&amp;"-"&amp;YEAR(SalesData[[#This Row],[Order Date]])</f>
        <v>Q2-2023</v>
      </c>
    </row>
    <row r="2643" spans="1:22" x14ac:dyDescent="0.35">
      <c r="A2643" t="s">
        <v>2784</v>
      </c>
      <c r="B2643" s="1">
        <v>45037</v>
      </c>
      <c r="C2643" t="s">
        <v>52</v>
      </c>
      <c r="D2643" t="s">
        <v>39</v>
      </c>
      <c r="E2643">
        <v>2545283240</v>
      </c>
      <c r="F2643" t="s">
        <v>120</v>
      </c>
      <c r="G2643" t="s">
        <v>141</v>
      </c>
      <c r="H2643" t="s">
        <v>121</v>
      </c>
      <c r="I2643" t="s">
        <v>17</v>
      </c>
      <c r="J2643" t="s">
        <v>18</v>
      </c>
      <c r="K2643">
        <v>699.07</v>
      </c>
      <c r="L2643">
        <v>187.3</v>
      </c>
      <c r="M2643" t="s">
        <v>19</v>
      </c>
      <c r="N2643">
        <v>0.26792738924571202</v>
      </c>
      <c r="O2643" t="s">
        <v>11355</v>
      </c>
      <c r="P2643" t="s">
        <v>11354</v>
      </c>
      <c r="R2643" t="s">
        <v>11353</v>
      </c>
      <c r="S2643">
        <f>IF(SalesData[[#This Row],[Return Status]]="Returned",1,0)</f>
        <v>0</v>
      </c>
      <c r="T2643">
        <v>2793.38</v>
      </c>
      <c r="U2643" s="2">
        <f>EOMONTH(SalesData[[#This Row],[Order Date]],0)</f>
        <v>45046</v>
      </c>
      <c r="V2643" s="9" t="str">
        <f>"Q"&amp;INT((MONTH(SalesData[[#This Row],[Order Date]])+2)/3)&amp;"-"&amp;YEAR(SalesData[[#This Row],[Order Date]])</f>
        <v>Q2-2023</v>
      </c>
    </row>
    <row r="2644" spans="1:22" x14ac:dyDescent="0.35">
      <c r="A2644" t="s">
        <v>2785</v>
      </c>
      <c r="B2644" s="1">
        <v>45038</v>
      </c>
      <c r="C2644" t="s">
        <v>92</v>
      </c>
      <c r="D2644" t="s">
        <v>145</v>
      </c>
      <c r="E2644">
        <v>3941429009</v>
      </c>
      <c r="F2644" t="s">
        <v>22</v>
      </c>
      <c r="G2644" t="s">
        <v>23</v>
      </c>
      <c r="H2644" t="s">
        <v>24</v>
      </c>
      <c r="I2644" t="s">
        <v>17</v>
      </c>
      <c r="J2644" t="s">
        <v>65</v>
      </c>
      <c r="K2644">
        <v>3126.89</v>
      </c>
      <c r="L2644">
        <v>859.87</v>
      </c>
      <c r="M2644" t="s">
        <v>65</v>
      </c>
      <c r="N2644">
        <v>0.27499208478712101</v>
      </c>
      <c r="O2644" t="s">
        <v>11351</v>
      </c>
      <c r="P2644" t="s">
        <v>11354</v>
      </c>
      <c r="R2644" t="s">
        <v>11353</v>
      </c>
      <c r="S2644">
        <f>IF(SalesData[[#This Row],[Return Status]]="Returned",1,0)</f>
        <v>0</v>
      </c>
      <c r="T2644">
        <v>2821.33</v>
      </c>
      <c r="U2644" s="2">
        <f>EOMONTH(SalesData[[#This Row],[Order Date]],0)</f>
        <v>45046</v>
      </c>
      <c r="V2644" s="9" t="str">
        <f>"Q"&amp;INT((MONTH(SalesData[[#This Row],[Order Date]])+2)/3)&amp;"-"&amp;YEAR(SalesData[[#This Row],[Order Date]])</f>
        <v>Q2-2023</v>
      </c>
    </row>
    <row r="2645" spans="1:22" x14ac:dyDescent="0.35">
      <c r="A2645" t="s">
        <v>2786</v>
      </c>
      <c r="B2645" s="1">
        <v>45026</v>
      </c>
      <c r="C2645" t="s">
        <v>106</v>
      </c>
      <c r="D2645" t="s">
        <v>80</v>
      </c>
      <c r="E2645">
        <v>7024911699</v>
      </c>
      <c r="F2645" t="s">
        <v>88</v>
      </c>
      <c r="G2645" t="s">
        <v>89</v>
      </c>
      <c r="H2645" t="s">
        <v>90</v>
      </c>
      <c r="I2645" t="s">
        <v>31</v>
      </c>
      <c r="J2645" t="s">
        <v>62</v>
      </c>
      <c r="K2645">
        <v>2327.11</v>
      </c>
      <c r="L2645">
        <v>159.69</v>
      </c>
      <c r="M2645" t="s">
        <v>62</v>
      </c>
      <c r="N2645">
        <v>6.8621595025589704E-2</v>
      </c>
      <c r="O2645" t="s">
        <v>11351</v>
      </c>
      <c r="P2645" t="s">
        <v>11356</v>
      </c>
      <c r="R2645" t="s">
        <v>11353</v>
      </c>
      <c r="S2645">
        <f>IF(SalesData[[#This Row],[Return Status]]="Returned",1,0)</f>
        <v>0</v>
      </c>
      <c r="T2645">
        <v>207.68</v>
      </c>
      <c r="U2645" s="2">
        <f>EOMONTH(SalesData[[#This Row],[Order Date]],0)</f>
        <v>45046</v>
      </c>
      <c r="V2645" s="9" t="str">
        <f>"Q"&amp;INT((MONTH(SalesData[[#This Row],[Order Date]])+2)/3)&amp;"-"&amp;YEAR(SalesData[[#This Row],[Order Date]])</f>
        <v>Q2-2023</v>
      </c>
    </row>
    <row r="2646" spans="1:22" x14ac:dyDescent="0.35">
      <c r="A2646" t="s">
        <v>2787</v>
      </c>
      <c r="B2646" s="1">
        <v>45038</v>
      </c>
      <c r="C2646" t="s">
        <v>49</v>
      </c>
      <c r="D2646" t="s">
        <v>13</v>
      </c>
      <c r="E2646">
        <v>7821927900</v>
      </c>
      <c r="F2646" t="s">
        <v>28</v>
      </c>
      <c r="G2646" t="s">
        <v>29</v>
      </c>
      <c r="H2646" t="s">
        <v>30</v>
      </c>
      <c r="I2646" t="s">
        <v>31</v>
      </c>
      <c r="J2646" t="s">
        <v>62</v>
      </c>
      <c r="K2646">
        <v>1519.18</v>
      </c>
      <c r="L2646">
        <v>316.85000000000002</v>
      </c>
      <c r="M2646" t="s">
        <v>62</v>
      </c>
      <c r="N2646">
        <v>0.20856646348688099</v>
      </c>
      <c r="O2646" t="s">
        <v>11351</v>
      </c>
      <c r="P2646" t="s">
        <v>11354</v>
      </c>
      <c r="R2646" t="s">
        <v>11353</v>
      </c>
      <c r="S2646">
        <f>IF(SalesData[[#This Row],[Return Status]]="Returned",1,0)</f>
        <v>0</v>
      </c>
      <c r="T2646">
        <v>2788.38</v>
      </c>
      <c r="U2646" s="2">
        <f>EOMONTH(SalesData[[#This Row],[Order Date]],0)</f>
        <v>45046</v>
      </c>
      <c r="V2646" s="9" t="str">
        <f>"Q"&amp;INT((MONTH(SalesData[[#This Row],[Order Date]])+2)/3)&amp;"-"&amp;YEAR(SalesData[[#This Row],[Order Date]])</f>
        <v>Q2-2023</v>
      </c>
    </row>
    <row r="2647" spans="1:22" x14ac:dyDescent="0.35">
      <c r="A2647" t="s">
        <v>2788</v>
      </c>
      <c r="B2647" s="1">
        <v>45041</v>
      </c>
      <c r="C2647" t="s">
        <v>184</v>
      </c>
      <c r="D2647" t="s">
        <v>99</v>
      </c>
      <c r="E2647">
        <v>5492586745</v>
      </c>
      <c r="F2647" t="s">
        <v>238</v>
      </c>
      <c r="G2647" t="s">
        <v>74</v>
      </c>
      <c r="H2647" t="s">
        <v>75</v>
      </c>
      <c r="I2647" t="s">
        <v>36</v>
      </c>
      <c r="J2647" t="s">
        <v>62</v>
      </c>
      <c r="K2647">
        <v>4546.8</v>
      </c>
      <c r="L2647">
        <v>271.98</v>
      </c>
      <c r="M2647" t="s">
        <v>62</v>
      </c>
      <c r="N2647">
        <v>5.9817893903404598E-2</v>
      </c>
      <c r="O2647" t="s">
        <v>11351</v>
      </c>
      <c r="P2647" t="s">
        <v>11356</v>
      </c>
      <c r="R2647" t="s">
        <v>11353</v>
      </c>
      <c r="S2647">
        <f>IF(SalesData[[#This Row],[Return Status]]="Returned",1,0)</f>
        <v>0</v>
      </c>
      <c r="T2647">
        <v>2420.2800000000002</v>
      </c>
      <c r="U2647" s="2">
        <f>EOMONTH(SalesData[[#This Row],[Order Date]],0)</f>
        <v>45046</v>
      </c>
      <c r="V2647" s="9" t="str">
        <f>"Q"&amp;INT((MONTH(SalesData[[#This Row],[Order Date]])+2)/3)&amp;"-"&amp;YEAR(SalesData[[#This Row],[Order Date]])</f>
        <v>Q2-2023</v>
      </c>
    </row>
    <row r="2648" spans="1:22" x14ac:dyDescent="0.35">
      <c r="A2648" t="s">
        <v>2789</v>
      </c>
      <c r="B2648" s="1">
        <v>45020</v>
      </c>
      <c r="C2648" t="s">
        <v>38</v>
      </c>
      <c r="D2648" t="s">
        <v>145</v>
      </c>
      <c r="E2648">
        <v>9046084674</v>
      </c>
      <c r="F2648" t="s">
        <v>83</v>
      </c>
      <c r="G2648" t="s">
        <v>84</v>
      </c>
      <c r="H2648" t="s">
        <v>85</v>
      </c>
      <c r="I2648" t="s">
        <v>31</v>
      </c>
      <c r="J2648" t="s">
        <v>65</v>
      </c>
      <c r="K2648">
        <v>3795.01</v>
      </c>
      <c r="L2648">
        <v>225.25</v>
      </c>
      <c r="M2648" t="s">
        <v>65</v>
      </c>
      <c r="N2648">
        <v>5.9354257301034802E-2</v>
      </c>
      <c r="O2648" t="s">
        <v>11351</v>
      </c>
      <c r="P2648" t="s">
        <v>11356</v>
      </c>
      <c r="R2648" t="s">
        <v>11353</v>
      </c>
      <c r="S2648">
        <f>IF(SalesData[[#This Row],[Return Status]]="Returned",1,0)</f>
        <v>0</v>
      </c>
      <c r="T2648">
        <v>847.14</v>
      </c>
      <c r="U2648" s="2">
        <f>EOMONTH(SalesData[[#This Row],[Order Date]],0)</f>
        <v>45046</v>
      </c>
      <c r="V2648" s="9" t="str">
        <f>"Q"&amp;INT((MONTH(SalesData[[#This Row],[Order Date]])+2)/3)&amp;"-"&amp;YEAR(SalesData[[#This Row],[Order Date]])</f>
        <v>Q2-2023</v>
      </c>
    </row>
    <row r="2649" spans="1:22" x14ac:dyDescent="0.35">
      <c r="A2649" t="s">
        <v>2790</v>
      </c>
      <c r="B2649" s="1">
        <v>45040</v>
      </c>
      <c r="C2649" t="s">
        <v>149</v>
      </c>
      <c r="D2649" t="s">
        <v>72</v>
      </c>
      <c r="E2649">
        <v>8152771152</v>
      </c>
      <c r="F2649" t="s">
        <v>133</v>
      </c>
      <c r="G2649" t="s">
        <v>11379</v>
      </c>
      <c r="H2649" t="s">
        <v>90</v>
      </c>
      <c r="I2649" t="s">
        <v>31</v>
      </c>
      <c r="J2649" t="s">
        <v>19</v>
      </c>
      <c r="K2649">
        <v>4843.93</v>
      </c>
      <c r="L2649">
        <v>702.02</v>
      </c>
      <c r="M2649" t="s">
        <v>19</v>
      </c>
      <c r="N2649">
        <v>0.14492777558717801</v>
      </c>
      <c r="O2649" t="s">
        <v>11351</v>
      </c>
      <c r="P2649" t="s">
        <v>11352</v>
      </c>
      <c r="R2649" t="s">
        <v>11353</v>
      </c>
      <c r="S2649">
        <f>IF(SalesData[[#This Row],[Return Status]]="Returned",1,0)</f>
        <v>0</v>
      </c>
      <c r="U2649" s="2">
        <f>EOMONTH(SalesData[[#This Row],[Order Date]],0)</f>
        <v>45046</v>
      </c>
      <c r="V2649" s="9" t="str">
        <f>"Q"&amp;INT((MONTH(SalesData[[#This Row],[Order Date]])+2)/3)&amp;"-"&amp;YEAR(SalesData[[#This Row],[Order Date]])</f>
        <v>Q2-2023</v>
      </c>
    </row>
    <row r="2650" spans="1:22" x14ac:dyDescent="0.35">
      <c r="A2650" t="s">
        <v>2791</v>
      </c>
      <c r="B2650" s="1">
        <v>45019</v>
      </c>
      <c r="C2650" t="s">
        <v>124</v>
      </c>
      <c r="D2650" t="s">
        <v>99</v>
      </c>
      <c r="E2650">
        <v>6281979911</v>
      </c>
      <c r="F2650" t="s">
        <v>140</v>
      </c>
      <c r="G2650" t="s">
        <v>141</v>
      </c>
      <c r="H2650" t="s">
        <v>121</v>
      </c>
      <c r="I2650" t="s">
        <v>17</v>
      </c>
      <c r="J2650" t="s">
        <v>61</v>
      </c>
      <c r="K2650">
        <v>468.49</v>
      </c>
      <c r="L2650">
        <v>109.35</v>
      </c>
      <c r="M2650" t="s">
        <v>62</v>
      </c>
      <c r="N2650">
        <v>0.233409464449615</v>
      </c>
      <c r="O2650" t="s">
        <v>11361</v>
      </c>
      <c r="P2650" t="s">
        <v>11354</v>
      </c>
      <c r="R2650" t="s">
        <v>11353</v>
      </c>
      <c r="S2650">
        <f>IF(SalesData[[#This Row],[Return Status]]="Returned",1,0)</f>
        <v>0</v>
      </c>
      <c r="T2650">
        <v>2793.38</v>
      </c>
      <c r="U2650" s="2">
        <f>EOMONTH(SalesData[[#This Row],[Order Date]],0)</f>
        <v>45046</v>
      </c>
      <c r="V2650" s="9" t="str">
        <f>"Q"&amp;INT((MONTH(SalesData[[#This Row],[Order Date]])+2)/3)&amp;"-"&amp;YEAR(SalesData[[#This Row],[Order Date]])</f>
        <v>Q2-2023</v>
      </c>
    </row>
    <row r="2651" spans="1:22" x14ac:dyDescent="0.35">
      <c r="A2651" t="s">
        <v>2792</v>
      </c>
      <c r="B2651" s="1">
        <v>45022</v>
      </c>
      <c r="C2651" t="s">
        <v>113</v>
      </c>
      <c r="D2651" t="s">
        <v>13</v>
      </c>
      <c r="E2651">
        <v>6266714168</v>
      </c>
      <c r="F2651" t="s">
        <v>53</v>
      </c>
      <c r="G2651" t="s">
        <v>54</v>
      </c>
      <c r="H2651" t="s">
        <v>55</v>
      </c>
      <c r="I2651" t="s">
        <v>31</v>
      </c>
      <c r="J2651" t="s">
        <v>19</v>
      </c>
      <c r="K2651">
        <v>290.57</v>
      </c>
      <c r="L2651">
        <v>25.6</v>
      </c>
      <c r="M2651" t="s">
        <v>19</v>
      </c>
      <c r="N2651">
        <v>8.8102694703513798E-2</v>
      </c>
      <c r="O2651" t="s">
        <v>11361</v>
      </c>
      <c r="P2651" t="s">
        <v>11356</v>
      </c>
      <c r="R2651" t="s">
        <v>11353</v>
      </c>
      <c r="S2651">
        <f>IF(SalesData[[#This Row],[Return Status]]="Returned",1,0)</f>
        <v>0</v>
      </c>
      <c r="U2651" s="2">
        <f>EOMONTH(SalesData[[#This Row],[Order Date]],0)</f>
        <v>45046</v>
      </c>
      <c r="V2651" s="9" t="str">
        <f>"Q"&amp;INT((MONTH(SalesData[[#This Row],[Order Date]])+2)/3)&amp;"-"&amp;YEAR(SalesData[[#This Row],[Order Date]])</f>
        <v>Q2-2023</v>
      </c>
    </row>
    <row r="2652" spans="1:22" x14ac:dyDescent="0.35">
      <c r="A2652" t="s">
        <v>2793</v>
      </c>
      <c r="B2652" s="1">
        <v>45023</v>
      </c>
      <c r="C2652" t="s">
        <v>139</v>
      </c>
      <c r="D2652" t="s">
        <v>39</v>
      </c>
      <c r="E2652">
        <v>962731673</v>
      </c>
      <c r="F2652" t="s">
        <v>14</v>
      </c>
      <c r="G2652" t="s">
        <v>15</v>
      </c>
      <c r="H2652" t="s">
        <v>16</v>
      </c>
      <c r="I2652" t="s">
        <v>17</v>
      </c>
      <c r="J2652" t="s">
        <v>19</v>
      </c>
      <c r="K2652">
        <v>2607.5700000000002</v>
      </c>
      <c r="L2652">
        <v>595.66</v>
      </c>
      <c r="M2652" t="s">
        <v>19</v>
      </c>
      <c r="N2652">
        <v>0.22843490299397501</v>
      </c>
      <c r="O2652" t="s">
        <v>11351</v>
      </c>
      <c r="P2652" t="s">
        <v>11354</v>
      </c>
      <c r="R2652" t="s">
        <v>11353</v>
      </c>
      <c r="S2652">
        <f>IF(SalesData[[#This Row],[Return Status]]="Returned",1,0)</f>
        <v>0</v>
      </c>
      <c r="T2652">
        <v>2085.91</v>
      </c>
      <c r="U2652" s="2">
        <f>EOMONTH(SalesData[[#This Row],[Order Date]],0)</f>
        <v>45046</v>
      </c>
      <c r="V2652" s="9" t="str">
        <f>"Q"&amp;INT((MONTH(SalesData[[#This Row],[Order Date]])+2)/3)&amp;"-"&amp;YEAR(SalesData[[#This Row],[Order Date]])</f>
        <v>Q2-2023</v>
      </c>
    </row>
    <row r="2653" spans="1:22" x14ac:dyDescent="0.35">
      <c r="A2653" t="s">
        <v>2794</v>
      </c>
      <c r="B2653" s="1">
        <v>45017</v>
      </c>
      <c r="C2653" t="s">
        <v>106</v>
      </c>
      <c r="D2653" t="s">
        <v>145</v>
      </c>
      <c r="E2653">
        <v>612687370</v>
      </c>
      <c r="F2653" t="s">
        <v>81</v>
      </c>
      <c r="G2653" t="s">
        <v>74</v>
      </c>
      <c r="H2653" t="s">
        <v>75</v>
      </c>
      <c r="I2653" t="s">
        <v>36</v>
      </c>
      <c r="J2653" t="s">
        <v>42</v>
      </c>
      <c r="K2653">
        <v>2430.52</v>
      </c>
      <c r="L2653">
        <v>668.55</v>
      </c>
      <c r="M2653" t="s">
        <v>43</v>
      </c>
      <c r="N2653">
        <v>0.27506459523065002</v>
      </c>
      <c r="O2653" t="s">
        <v>11351</v>
      </c>
      <c r="P2653" t="s">
        <v>11354</v>
      </c>
      <c r="Q2653" t="s">
        <v>11364</v>
      </c>
      <c r="R2653" t="s">
        <v>11360</v>
      </c>
      <c r="S2653">
        <f>IF(SalesData[[#This Row],[Return Status]]="Returned",1,0)</f>
        <v>1</v>
      </c>
      <c r="T2653">
        <v>2420.2800000000002</v>
      </c>
      <c r="U2653" s="2">
        <f>EOMONTH(SalesData[[#This Row],[Order Date]],0)</f>
        <v>45046</v>
      </c>
      <c r="V2653" s="9" t="str">
        <f>"Q"&amp;INT((MONTH(SalesData[[#This Row],[Order Date]])+2)/3)&amp;"-"&amp;YEAR(SalesData[[#This Row],[Order Date]])</f>
        <v>Q2-2023</v>
      </c>
    </row>
    <row r="2654" spans="1:22" x14ac:dyDescent="0.35">
      <c r="A2654" t="s">
        <v>2795</v>
      </c>
      <c r="B2654" s="1">
        <v>45023</v>
      </c>
      <c r="C2654" t="s">
        <v>52</v>
      </c>
      <c r="D2654" t="s">
        <v>27</v>
      </c>
      <c r="E2654">
        <v>9833991979</v>
      </c>
      <c r="F2654" t="s">
        <v>78</v>
      </c>
      <c r="G2654" t="s">
        <v>15</v>
      </c>
      <c r="H2654" t="s">
        <v>16</v>
      </c>
      <c r="I2654" t="s">
        <v>17</v>
      </c>
      <c r="J2654" t="s">
        <v>62</v>
      </c>
      <c r="K2654">
        <v>605.57000000000005</v>
      </c>
      <c r="L2654">
        <v>29.23</v>
      </c>
      <c r="M2654" t="s">
        <v>62</v>
      </c>
      <c r="N2654">
        <v>4.82685734101755E-2</v>
      </c>
      <c r="O2654" t="s">
        <v>11355</v>
      </c>
      <c r="P2654" t="s">
        <v>11356</v>
      </c>
      <c r="R2654" t="s">
        <v>11353</v>
      </c>
      <c r="S2654">
        <f>IF(SalesData[[#This Row],[Return Status]]="Returned",1,0)</f>
        <v>0</v>
      </c>
      <c r="T2654">
        <v>2085.91</v>
      </c>
      <c r="U2654" s="2">
        <f>EOMONTH(SalesData[[#This Row],[Order Date]],0)</f>
        <v>45046</v>
      </c>
      <c r="V2654" s="9" t="str">
        <f>"Q"&amp;INT((MONTH(SalesData[[#This Row],[Order Date]])+2)/3)&amp;"-"&amp;YEAR(SalesData[[#This Row],[Order Date]])</f>
        <v>Q2-2023</v>
      </c>
    </row>
    <row r="2655" spans="1:22" x14ac:dyDescent="0.35">
      <c r="A2655" t="s">
        <v>2796</v>
      </c>
      <c r="B2655" s="1">
        <v>45020</v>
      </c>
      <c r="C2655" t="s">
        <v>67</v>
      </c>
      <c r="D2655" t="s">
        <v>145</v>
      </c>
      <c r="E2655">
        <v>7756539983</v>
      </c>
      <c r="F2655" t="s">
        <v>133</v>
      </c>
      <c r="G2655" t="s">
        <v>89</v>
      </c>
      <c r="H2655" t="s">
        <v>90</v>
      </c>
      <c r="I2655" t="s">
        <v>31</v>
      </c>
      <c r="J2655" t="s">
        <v>18</v>
      </c>
      <c r="K2655">
        <v>2119.34</v>
      </c>
      <c r="L2655">
        <v>547.64</v>
      </c>
      <c r="M2655" t="s">
        <v>19</v>
      </c>
      <c r="N2655">
        <v>0.25840120037370101</v>
      </c>
      <c r="O2655" t="s">
        <v>11351</v>
      </c>
      <c r="P2655" t="s">
        <v>11354</v>
      </c>
      <c r="R2655" t="s">
        <v>11353</v>
      </c>
      <c r="S2655">
        <f>IF(SalesData[[#This Row],[Return Status]]="Returned",1,0)</f>
        <v>0</v>
      </c>
      <c r="T2655">
        <v>207.68</v>
      </c>
      <c r="U2655" s="2">
        <f>EOMONTH(SalesData[[#This Row],[Order Date]],0)</f>
        <v>45046</v>
      </c>
      <c r="V2655" s="9" t="str">
        <f>"Q"&amp;INT((MONTH(SalesData[[#This Row],[Order Date]])+2)/3)&amp;"-"&amp;YEAR(SalesData[[#This Row],[Order Date]])</f>
        <v>Q2-2023</v>
      </c>
    </row>
    <row r="2656" spans="1:22" x14ac:dyDescent="0.35">
      <c r="A2656" t="s">
        <v>2797</v>
      </c>
      <c r="B2656" s="1">
        <v>45038</v>
      </c>
      <c r="C2656" t="s">
        <v>188</v>
      </c>
      <c r="D2656" t="s">
        <v>72</v>
      </c>
      <c r="E2656">
        <v>2352794340</v>
      </c>
      <c r="F2656" t="s">
        <v>133</v>
      </c>
      <c r="G2656" t="s">
        <v>89</v>
      </c>
      <c r="H2656" t="s">
        <v>90</v>
      </c>
      <c r="I2656" t="s">
        <v>31</v>
      </c>
      <c r="J2656" t="s">
        <v>65</v>
      </c>
      <c r="K2656">
        <v>3841.57</v>
      </c>
      <c r="L2656">
        <v>618.57000000000005</v>
      </c>
      <c r="M2656" t="s">
        <v>65</v>
      </c>
      <c r="N2656">
        <v>0.161020103759661</v>
      </c>
      <c r="O2656" t="s">
        <v>11351</v>
      </c>
      <c r="P2656" t="s">
        <v>11352</v>
      </c>
      <c r="R2656" t="s">
        <v>11353</v>
      </c>
      <c r="S2656">
        <f>IF(SalesData[[#This Row],[Return Status]]="Returned",1,0)</f>
        <v>0</v>
      </c>
      <c r="T2656">
        <v>207.68</v>
      </c>
      <c r="U2656" s="2">
        <f>EOMONTH(SalesData[[#This Row],[Order Date]],0)</f>
        <v>45046</v>
      </c>
      <c r="V2656" s="9" t="str">
        <f>"Q"&amp;INT((MONTH(SalesData[[#This Row],[Order Date]])+2)/3)&amp;"-"&amp;YEAR(SalesData[[#This Row],[Order Date]])</f>
        <v>Q2-2023</v>
      </c>
    </row>
    <row r="2657" spans="1:22" x14ac:dyDescent="0.35">
      <c r="A2657" t="s">
        <v>2798</v>
      </c>
      <c r="B2657" s="1">
        <v>45031</v>
      </c>
      <c r="C2657" t="s">
        <v>188</v>
      </c>
      <c r="D2657" t="s">
        <v>13</v>
      </c>
      <c r="E2657">
        <v>3106660297</v>
      </c>
      <c r="F2657" t="s">
        <v>185</v>
      </c>
      <c r="G2657" t="s">
        <v>164</v>
      </c>
      <c r="H2657" t="s">
        <v>11357</v>
      </c>
      <c r="I2657" t="s">
        <v>36</v>
      </c>
      <c r="J2657" t="s">
        <v>65</v>
      </c>
      <c r="K2657">
        <v>4356.9399999999996</v>
      </c>
      <c r="L2657">
        <v>138.24</v>
      </c>
      <c r="M2657" t="s">
        <v>65</v>
      </c>
      <c r="N2657">
        <v>3.1728690319352597E-2</v>
      </c>
      <c r="O2657" t="s">
        <v>11351</v>
      </c>
      <c r="P2657" t="s">
        <v>11356</v>
      </c>
      <c r="R2657" t="s">
        <v>11353</v>
      </c>
      <c r="S2657">
        <f>IF(SalesData[[#This Row],[Return Status]]="Returned",1,0)</f>
        <v>0</v>
      </c>
      <c r="U2657" s="2">
        <f>EOMONTH(SalesData[[#This Row],[Order Date]],0)</f>
        <v>45046</v>
      </c>
      <c r="V2657" s="9" t="str">
        <f>"Q"&amp;INT((MONTH(SalesData[[#This Row],[Order Date]])+2)/3)&amp;"-"&amp;YEAR(SalesData[[#This Row],[Order Date]])</f>
        <v>Q2-2023</v>
      </c>
    </row>
    <row r="2658" spans="1:22" x14ac:dyDescent="0.35">
      <c r="A2658" t="s">
        <v>2799</v>
      </c>
      <c r="B2658" s="1">
        <v>45017</v>
      </c>
      <c r="C2658" t="s">
        <v>45</v>
      </c>
      <c r="D2658" t="s">
        <v>27</v>
      </c>
      <c r="E2658">
        <v>9503632623</v>
      </c>
      <c r="F2658" t="s">
        <v>172</v>
      </c>
      <c r="G2658" t="s">
        <v>141</v>
      </c>
      <c r="H2658" t="s">
        <v>121</v>
      </c>
      <c r="I2658" t="s">
        <v>17</v>
      </c>
      <c r="J2658" t="s">
        <v>18</v>
      </c>
      <c r="K2658">
        <v>1063.5899999999999</v>
      </c>
      <c r="L2658">
        <v>306.08</v>
      </c>
      <c r="M2658" t="s">
        <v>19</v>
      </c>
      <c r="N2658">
        <v>0.28778006562679198</v>
      </c>
      <c r="O2658" t="s">
        <v>11351</v>
      </c>
      <c r="P2658" t="s">
        <v>11354</v>
      </c>
      <c r="R2658" t="s">
        <v>11353</v>
      </c>
      <c r="S2658">
        <f>IF(SalesData[[#This Row],[Return Status]]="Returned",1,0)</f>
        <v>0</v>
      </c>
      <c r="T2658">
        <v>2793.38</v>
      </c>
      <c r="U2658" s="2">
        <f>EOMONTH(SalesData[[#This Row],[Order Date]],0)</f>
        <v>45046</v>
      </c>
      <c r="V2658" s="9" t="str">
        <f>"Q"&amp;INT((MONTH(SalesData[[#This Row],[Order Date]])+2)/3)&amp;"-"&amp;YEAR(SalesData[[#This Row],[Order Date]])</f>
        <v>Q2-2023</v>
      </c>
    </row>
    <row r="2659" spans="1:22" x14ac:dyDescent="0.35">
      <c r="A2659" t="s">
        <v>2800</v>
      </c>
      <c r="B2659" s="1">
        <v>45040</v>
      </c>
      <c r="C2659" t="s">
        <v>106</v>
      </c>
      <c r="D2659" t="s">
        <v>72</v>
      </c>
      <c r="E2659">
        <v>683759458</v>
      </c>
      <c r="F2659" t="s">
        <v>83</v>
      </c>
      <c r="G2659" t="s">
        <v>251</v>
      </c>
      <c r="H2659" t="s">
        <v>11357</v>
      </c>
      <c r="I2659" t="s">
        <v>31</v>
      </c>
      <c r="J2659" t="s">
        <v>62</v>
      </c>
      <c r="K2659">
        <v>234.52</v>
      </c>
      <c r="L2659">
        <v>27.82</v>
      </c>
      <c r="M2659" t="s">
        <v>62</v>
      </c>
      <c r="N2659">
        <v>0.118625277161863</v>
      </c>
      <c r="O2659" t="s">
        <v>11361</v>
      </c>
      <c r="P2659" t="s">
        <v>11352</v>
      </c>
      <c r="R2659" t="s">
        <v>11353</v>
      </c>
      <c r="S2659">
        <f>IF(SalesData[[#This Row],[Return Status]]="Returned",1,0)</f>
        <v>0</v>
      </c>
      <c r="U2659" s="2">
        <f>EOMONTH(SalesData[[#This Row],[Order Date]],0)</f>
        <v>45046</v>
      </c>
      <c r="V2659" s="9" t="str">
        <f>"Q"&amp;INT((MONTH(SalesData[[#This Row],[Order Date]])+2)/3)&amp;"-"&amp;YEAR(SalesData[[#This Row],[Order Date]])</f>
        <v>Q2-2023</v>
      </c>
    </row>
    <row r="2660" spans="1:22" x14ac:dyDescent="0.35">
      <c r="A2660" t="s">
        <v>2801</v>
      </c>
      <c r="B2660" s="1">
        <v>45038</v>
      </c>
      <c r="C2660" t="s">
        <v>87</v>
      </c>
      <c r="D2660" t="s">
        <v>27</v>
      </c>
      <c r="E2660">
        <v>2408741550</v>
      </c>
      <c r="F2660" t="s">
        <v>170</v>
      </c>
      <c r="G2660" t="s">
        <v>69</v>
      </c>
      <c r="H2660" t="s">
        <v>41</v>
      </c>
      <c r="I2660" t="s">
        <v>31</v>
      </c>
      <c r="J2660" t="s">
        <v>19</v>
      </c>
      <c r="K2660">
        <v>3137.9</v>
      </c>
      <c r="L2660">
        <v>827.42</v>
      </c>
      <c r="M2660" t="s">
        <v>19</v>
      </c>
      <c r="N2660">
        <v>0.26368590458586999</v>
      </c>
      <c r="O2660" t="s">
        <v>11351</v>
      </c>
      <c r="P2660" t="s">
        <v>11354</v>
      </c>
      <c r="R2660" t="s">
        <v>11353</v>
      </c>
      <c r="S2660">
        <f>IF(SalesData[[#This Row],[Return Status]]="Returned",1,0)</f>
        <v>0</v>
      </c>
      <c r="T2660">
        <v>2081.52</v>
      </c>
      <c r="U2660" s="2">
        <f>EOMONTH(SalesData[[#This Row],[Order Date]],0)</f>
        <v>45046</v>
      </c>
      <c r="V2660" s="9" t="str">
        <f>"Q"&amp;INT((MONTH(SalesData[[#This Row],[Order Date]])+2)/3)&amp;"-"&amp;YEAR(SalesData[[#This Row],[Order Date]])</f>
        <v>Q2-2023</v>
      </c>
    </row>
    <row r="2661" spans="1:22" x14ac:dyDescent="0.35">
      <c r="A2661" t="s">
        <v>2802</v>
      </c>
      <c r="B2661" s="1">
        <v>45043</v>
      </c>
      <c r="C2661" t="s">
        <v>325</v>
      </c>
      <c r="D2661" t="s">
        <v>46</v>
      </c>
      <c r="E2661">
        <v>4365451916</v>
      </c>
      <c r="F2661" t="s">
        <v>129</v>
      </c>
      <c r="G2661" t="s">
        <v>54</v>
      </c>
      <c r="H2661" t="s">
        <v>55</v>
      </c>
      <c r="I2661" t="s">
        <v>31</v>
      </c>
      <c r="J2661" t="s">
        <v>65</v>
      </c>
      <c r="K2661">
        <v>3412.7</v>
      </c>
      <c r="L2661">
        <v>998.66</v>
      </c>
      <c r="M2661" t="s">
        <v>65</v>
      </c>
      <c r="N2661">
        <v>0.29263046854396801</v>
      </c>
      <c r="O2661" t="s">
        <v>11351</v>
      </c>
      <c r="P2661" t="s">
        <v>11354</v>
      </c>
      <c r="R2661" t="s">
        <v>11353</v>
      </c>
      <c r="S2661">
        <f>IF(SalesData[[#This Row],[Return Status]]="Returned",1,0)</f>
        <v>0</v>
      </c>
      <c r="U2661" s="2">
        <f>EOMONTH(SalesData[[#This Row],[Order Date]],0)</f>
        <v>45046</v>
      </c>
      <c r="V2661" s="9" t="str">
        <f>"Q"&amp;INT((MONTH(SalesData[[#This Row],[Order Date]])+2)/3)&amp;"-"&amp;YEAR(SalesData[[#This Row],[Order Date]])</f>
        <v>Q2-2023</v>
      </c>
    </row>
    <row r="2662" spans="1:22" x14ac:dyDescent="0.35">
      <c r="A2662" t="s">
        <v>2803</v>
      </c>
      <c r="B2662" s="1">
        <v>45024</v>
      </c>
      <c r="C2662" t="s">
        <v>38</v>
      </c>
      <c r="D2662" t="s">
        <v>13</v>
      </c>
      <c r="E2662">
        <v>7814808965</v>
      </c>
      <c r="F2662" t="s">
        <v>152</v>
      </c>
      <c r="G2662" t="s">
        <v>23</v>
      </c>
      <c r="H2662" t="s">
        <v>24</v>
      </c>
      <c r="I2662" t="s">
        <v>17</v>
      </c>
      <c r="J2662" t="s">
        <v>62</v>
      </c>
      <c r="K2662">
        <v>3466.2</v>
      </c>
      <c r="L2662">
        <v>897.33</v>
      </c>
      <c r="M2662" t="s">
        <v>62</v>
      </c>
      <c r="N2662">
        <v>0.25888004154405397</v>
      </c>
      <c r="O2662" t="s">
        <v>11351</v>
      </c>
      <c r="P2662" t="s">
        <v>11354</v>
      </c>
      <c r="R2662" t="s">
        <v>11353</v>
      </c>
      <c r="S2662">
        <f>IF(SalesData[[#This Row],[Return Status]]="Returned",1,0)</f>
        <v>0</v>
      </c>
      <c r="T2662">
        <v>2821.33</v>
      </c>
      <c r="U2662" s="2">
        <f>EOMONTH(SalesData[[#This Row],[Order Date]],0)</f>
        <v>45046</v>
      </c>
      <c r="V2662" s="9" t="str">
        <f>"Q"&amp;INT((MONTH(SalesData[[#This Row],[Order Date]])+2)/3)&amp;"-"&amp;YEAR(SalesData[[#This Row],[Order Date]])</f>
        <v>Q2-2023</v>
      </c>
    </row>
    <row r="2663" spans="1:22" x14ac:dyDescent="0.35">
      <c r="A2663" t="s">
        <v>2804</v>
      </c>
      <c r="B2663" s="1">
        <v>45043</v>
      </c>
      <c r="C2663" t="s">
        <v>149</v>
      </c>
      <c r="D2663" t="s">
        <v>145</v>
      </c>
      <c r="E2663">
        <v>2876704447</v>
      </c>
      <c r="F2663" t="s">
        <v>50</v>
      </c>
      <c r="G2663" t="s">
        <v>34</v>
      </c>
      <c r="H2663" t="s">
        <v>35</v>
      </c>
      <c r="I2663" t="s">
        <v>36</v>
      </c>
      <c r="J2663" t="s">
        <v>18</v>
      </c>
      <c r="K2663">
        <v>1284.68</v>
      </c>
      <c r="L2663">
        <v>225.79</v>
      </c>
      <c r="M2663" t="s">
        <v>19</v>
      </c>
      <c r="N2663">
        <v>0.17575583024566399</v>
      </c>
      <c r="O2663" t="s">
        <v>11351</v>
      </c>
      <c r="P2663" t="s">
        <v>11352</v>
      </c>
      <c r="R2663" t="s">
        <v>11353</v>
      </c>
      <c r="S2663">
        <f>IF(SalesData[[#This Row],[Return Status]]="Returned",1,0)</f>
        <v>0</v>
      </c>
      <c r="U2663" s="2">
        <f>EOMONTH(SalesData[[#This Row],[Order Date]],0)</f>
        <v>45046</v>
      </c>
      <c r="V2663" s="9" t="str">
        <f>"Q"&amp;INT((MONTH(SalesData[[#This Row],[Order Date]])+2)/3)&amp;"-"&amp;YEAR(SalesData[[#This Row],[Order Date]])</f>
        <v>Q2-2023</v>
      </c>
    </row>
    <row r="2664" spans="1:22" x14ac:dyDescent="0.35">
      <c r="A2664" t="s">
        <v>2805</v>
      </c>
      <c r="B2664" s="1">
        <v>45042</v>
      </c>
      <c r="C2664" t="s">
        <v>49</v>
      </c>
      <c r="D2664" t="s">
        <v>39</v>
      </c>
      <c r="E2664">
        <v>1427093191</v>
      </c>
      <c r="F2664" t="s">
        <v>206</v>
      </c>
      <c r="G2664" t="s">
        <v>11379</v>
      </c>
      <c r="H2664" t="s">
        <v>90</v>
      </c>
      <c r="I2664" t="s">
        <v>31</v>
      </c>
      <c r="J2664" t="s">
        <v>19</v>
      </c>
      <c r="K2664">
        <v>1161.25</v>
      </c>
      <c r="L2664">
        <v>139.88</v>
      </c>
      <c r="M2664" t="s">
        <v>19</v>
      </c>
      <c r="N2664">
        <v>0.120456404736276</v>
      </c>
      <c r="O2664" t="s">
        <v>11351</v>
      </c>
      <c r="P2664" t="s">
        <v>11352</v>
      </c>
      <c r="R2664" t="s">
        <v>11353</v>
      </c>
      <c r="S2664">
        <f>IF(SalesData[[#This Row],[Return Status]]="Returned",1,0)</f>
        <v>0</v>
      </c>
      <c r="U2664" s="2">
        <f>EOMONTH(SalesData[[#This Row],[Order Date]],0)</f>
        <v>45046</v>
      </c>
      <c r="V2664" s="9" t="str">
        <f>"Q"&amp;INT((MONTH(SalesData[[#This Row],[Order Date]])+2)/3)&amp;"-"&amp;YEAR(SalesData[[#This Row],[Order Date]])</f>
        <v>Q2-2023</v>
      </c>
    </row>
    <row r="2665" spans="1:22" x14ac:dyDescent="0.35">
      <c r="A2665" t="s">
        <v>2806</v>
      </c>
      <c r="B2665" s="1">
        <v>45022</v>
      </c>
      <c r="C2665" t="s">
        <v>124</v>
      </c>
      <c r="D2665" t="s">
        <v>46</v>
      </c>
      <c r="E2665">
        <v>6856609028</v>
      </c>
      <c r="F2665" t="s">
        <v>116</v>
      </c>
      <c r="G2665" t="s">
        <v>11374</v>
      </c>
      <c r="H2665" t="s">
        <v>11357</v>
      </c>
      <c r="I2665" t="s">
        <v>36</v>
      </c>
      <c r="J2665" t="s">
        <v>19</v>
      </c>
      <c r="K2665">
        <v>3189.01</v>
      </c>
      <c r="L2665">
        <v>120.48</v>
      </c>
      <c r="M2665" t="s">
        <v>19</v>
      </c>
      <c r="N2665">
        <v>3.7779749828316597E-2</v>
      </c>
      <c r="O2665" t="s">
        <v>11351</v>
      </c>
      <c r="P2665" t="s">
        <v>11356</v>
      </c>
      <c r="R2665" t="s">
        <v>11353</v>
      </c>
      <c r="S2665">
        <f>IF(SalesData[[#This Row],[Return Status]]="Returned",1,0)</f>
        <v>0</v>
      </c>
      <c r="U2665" s="2">
        <f>EOMONTH(SalesData[[#This Row],[Order Date]],0)</f>
        <v>45046</v>
      </c>
      <c r="V2665" s="9" t="str">
        <f>"Q"&amp;INT((MONTH(SalesData[[#This Row],[Order Date]])+2)/3)&amp;"-"&amp;YEAR(SalesData[[#This Row],[Order Date]])</f>
        <v>Q2-2023</v>
      </c>
    </row>
    <row r="2666" spans="1:22" x14ac:dyDescent="0.35">
      <c r="A2666" t="s">
        <v>2807</v>
      </c>
      <c r="B2666" s="1">
        <v>45033</v>
      </c>
      <c r="C2666" t="s">
        <v>124</v>
      </c>
      <c r="D2666" t="s">
        <v>39</v>
      </c>
      <c r="E2666">
        <v>1410452887</v>
      </c>
      <c r="F2666" t="s">
        <v>387</v>
      </c>
      <c r="G2666" t="s">
        <v>89</v>
      </c>
      <c r="H2666" t="s">
        <v>90</v>
      </c>
      <c r="I2666" t="s">
        <v>31</v>
      </c>
      <c r="J2666" t="s">
        <v>19</v>
      </c>
      <c r="K2666">
        <v>4034.88</v>
      </c>
      <c r="L2666">
        <v>1060.19</v>
      </c>
      <c r="M2666" t="s">
        <v>19</v>
      </c>
      <c r="N2666">
        <v>0.26275626536600799</v>
      </c>
      <c r="O2666" t="s">
        <v>11351</v>
      </c>
      <c r="P2666" t="s">
        <v>11354</v>
      </c>
      <c r="R2666" t="s">
        <v>11353</v>
      </c>
      <c r="S2666">
        <f>IF(SalesData[[#This Row],[Return Status]]="Returned",1,0)</f>
        <v>0</v>
      </c>
      <c r="T2666">
        <v>207.68</v>
      </c>
      <c r="U2666" s="2">
        <f>EOMONTH(SalesData[[#This Row],[Order Date]],0)</f>
        <v>45046</v>
      </c>
      <c r="V2666" s="9" t="str">
        <f>"Q"&amp;INT((MONTH(SalesData[[#This Row],[Order Date]])+2)/3)&amp;"-"&amp;YEAR(SalesData[[#This Row],[Order Date]])</f>
        <v>Q2-2023</v>
      </c>
    </row>
    <row r="2667" spans="1:22" x14ac:dyDescent="0.35">
      <c r="A2667" t="s">
        <v>2808</v>
      </c>
      <c r="B2667" s="1">
        <v>45032</v>
      </c>
      <c r="C2667" t="s">
        <v>38</v>
      </c>
      <c r="D2667" t="s">
        <v>27</v>
      </c>
      <c r="E2667">
        <v>4641372811</v>
      </c>
      <c r="F2667" t="s">
        <v>109</v>
      </c>
      <c r="G2667" t="s">
        <v>11378</v>
      </c>
      <c r="H2667" t="s">
        <v>11357</v>
      </c>
      <c r="I2667" t="s">
        <v>31</v>
      </c>
      <c r="J2667" t="s">
        <v>62</v>
      </c>
      <c r="K2667">
        <v>4729.3999999999996</v>
      </c>
      <c r="L2667">
        <v>672.22</v>
      </c>
      <c r="M2667" t="s">
        <v>62</v>
      </c>
      <c r="N2667">
        <v>0.142136423224933</v>
      </c>
      <c r="O2667" t="s">
        <v>11351</v>
      </c>
      <c r="P2667" t="s">
        <v>11352</v>
      </c>
      <c r="R2667" t="s">
        <v>11353</v>
      </c>
      <c r="S2667">
        <f>IF(SalesData[[#This Row],[Return Status]]="Returned",1,0)</f>
        <v>0</v>
      </c>
      <c r="U2667" s="2">
        <f>EOMONTH(SalesData[[#This Row],[Order Date]],0)</f>
        <v>45046</v>
      </c>
      <c r="V2667" s="9" t="str">
        <f>"Q"&amp;INT((MONTH(SalesData[[#This Row],[Order Date]])+2)/3)&amp;"-"&amp;YEAR(SalesData[[#This Row],[Order Date]])</f>
        <v>Q2-2023</v>
      </c>
    </row>
    <row r="2668" spans="1:22" x14ac:dyDescent="0.35">
      <c r="A2668" t="s">
        <v>2809</v>
      </c>
      <c r="B2668" s="1">
        <v>45030</v>
      </c>
      <c r="C2668" t="s">
        <v>71</v>
      </c>
      <c r="D2668" t="s">
        <v>145</v>
      </c>
      <c r="E2668">
        <v>6570056284</v>
      </c>
      <c r="F2668" t="s">
        <v>83</v>
      </c>
      <c r="G2668" t="s">
        <v>251</v>
      </c>
      <c r="H2668" t="s">
        <v>85</v>
      </c>
      <c r="I2668" t="s">
        <v>31</v>
      </c>
      <c r="J2668" t="s">
        <v>62</v>
      </c>
      <c r="K2668">
        <v>3536.8</v>
      </c>
      <c r="L2668">
        <v>512.99</v>
      </c>
      <c r="M2668" t="s">
        <v>62</v>
      </c>
      <c r="N2668">
        <v>0.14504354218502599</v>
      </c>
      <c r="O2668" t="s">
        <v>11351</v>
      </c>
      <c r="P2668" t="s">
        <v>11352</v>
      </c>
      <c r="R2668" t="s">
        <v>11353</v>
      </c>
      <c r="S2668">
        <f>IF(SalesData[[#This Row],[Return Status]]="Returned",1,0)</f>
        <v>0</v>
      </c>
      <c r="U2668" s="2">
        <f>EOMONTH(SalesData[[#This Row],[Order Date]],0)</f>
        <v>45046</v>
      </c>
      <c r="V2668" s="9" t="str">
        <f>"Q"&amp;INT((MONTH(SalesData[[#This Row],[Order Date]])+2)/3)&amp;"-"&amp;YEAR(SalesData[[#This Row],[Order Date]])</f>
        <v>Q2-2023</v>
      </c>
    </row>
    <row r="2669" spans="1:22" x14ac:dyDescent="0.35">
      <c r="A2669" t="s">
        <v>2810</v>
      </c>
      <c r="B2669" s="1">
        <v>45025</v>
      </c>
      <c r="C2669" t="s">
        <v>77</v>
      </c>
      <c r="D2669" t="s">
        <v>80</v>
      </c>
      <c r="E2669">
        <v>1361510037</v>
      </c>
      <c r="F2669" t="s">
        <v>103</v>
      </c>
      <c r="G2669" t="s">
        <v>23</v>
      </c>
      <c r="H2669" t="s">
        <v>11357</v>
      </c>
      <c r="I2669" t="s">
        <v>17</v>
      </c>
      <c r="J2669" t="s">
        <v>61</v>
      </c>
      <c r="K2669">
        <v>4644.17</v>
      </c>
      <c r="L2669">
        <v>1299.56</v>
      </c>
      <c r="M2669" t="s">
        <v>62</v>
      </c>
      <c r="N2669">
        <v>0.27982610455689599</v>
      </c>
      <c r="O2669" t="s">
        <v>11351</v>
      </c>
      <c r="P2669" t="s">
        <v>11354</v>
      </c>
      <c r="R2669" t="s">
        <v>11353</v>
      </c>
      <c r="S2669">
        <f>IF(SalesData[[#This Row],[Return Status]]="Returned",1,0)</f>
        <v>0</v>
      </c>
      <c r="T2669">
        <v>2821.33</v>
      </c>
      <c r="U2669" s="2">
        <f>EOMONTH(SalesData[[#This Row],[Order Date]],0)</f>
        <v>45046</v>
      </c>
      <c r="V2669" s="9" t="str">
        <f>"Q"&amp;INT((MONTH(SalesData[[#This Row],[Order Date]])+2)/3)&amp;"-"&amp;YEAR(SalesData[[#This Row],[Order Date]])</f>
        <v>Q2-2023</v>
      </c>
    </row>
    <row r="2670" spans="1:22" x14ac:dyDescent="0.35">
      <c r="A2670" t="s">
        <v>2811</v>
      </c>
      <c r="B2670" s="1">
        <v>45032</v>
      </c>
      <c r="C2670" t="s">
        <v>162</v>
      </c>
      <c r="D2670" t="s">
        <v>27</v>
      </c>
      <c r="E2670">
        <v>6239476469</v>
      </c>
      <c r="F2670" t="s">
        <v>222</v>
      </c>
      <c r="G2670" t="s">
        <v>164</v>
      </c>
      <c r="H2670" t="s">
        <v>165</v>
      </c>
      <c r="I2670" t="s">
        <v>36</v>
      </c>
      <c r="J2670" t="s">
        <v>19</v>
      </c>
      <c r="K2670">
        <v>2906.19</v>
      </c>
      <c r="L2670">
        <v>181.42</v>
      </c>
      <c r="M2670" t="s">
        <v>19</v>
      </c>
      <c r="N2670">
        <v>6.2425374803436802E-2</v>
      </c>
      <c r="O2670" t="s">
        <v>11351</v>
      </c>
      <c r="P2670" t="s">
        <v>11356</v>
      </c>
      <c r="R2670" t="s">
        <v>11353</v>
      </c>
      <c r="S2670">
        <f>IF(SalesData[[#This Row],[Return Status]]="Returned",1,0)</f>
        <v>0</v>
      </c>
      <c r="U2670" s="2">
        <f>EOMONTH(SalesData[[#This Row],[Order Date]],0)</f>
        <v>45046</v>
      </c>
      <c r="V2670" s="9" t="str">
        <f>"Q"&amp;INT((MONTH(SalesData[[#This Row],[Order Date]])+2)/3)&amp;"-"&amp;YEAR(SalesData[[#This Row],[Order Date]])</f>
        <v>Q2-2023</v>
      </c>
    </row>
    <row r="2671" spans="1:22" x14ac:dyDescent="0.35">
      <c r="A2671" t="s">
        <v>2812</v>
      </c>
      <c r="B2671" s="1">
        <v>45045</v>
      </c>
      <c r="C2671" t="s">
        <v>325</v>
      </c>
      <c r="D2671" t="s">
        <v>99</v>
      </c>
      <c r="E2671">
        <v>2662510315</v>
      </c>
      <c r="F2671" t="s">
        <v>78</v>
      </c>
      <c r="G2671" t="s">
        <v>859</v>
      </c>
      <c r="H2671" t="s">
        <v>16</v>
      </c>
      <c r="I2671" t="s">
        <v>17</v>
      </c>
      <c r="J2671" t="s">
        <v>61</v>
      </c>
      <c r="K2671">
        <v>23.87</v>
      </c>
      <c r="L2671">
        <v>6.83</v>
      </c>
      <c r="M2671" t="s">
        <v>62</v>
      </c>
      <c r="N2671">
        <v>0.28613322161709298</v>
      </c>
      <c r="O2671" t="s">
        <v>11361</v>
      </c>
      <c r="P2671" t="s">
        <v>11354</v>
      </c>
      <c r="R2671" t="s">
        <v>11353</v>
      </c>
      <c r="S2671">
        <f>IF(SalesData[[#This Row],[Return Status]]="Returned",1,0)</f>
        <v>0</v>
      </c>
      <c r="U2671" s="2">
        <f>EOMONTH(SalesData[[#This Row],[Order Date]],0)</f>
        <v>45046</v>
      </c>
      <c r="V2671" s="9" t="str">
        <f>"Q"&amp;INT((MONTH(SalesData[[#This Row],[Order Date]])+2)/3)&amp;"-"&amp;YEAR(SalesData[[#This Row],[Order Date]])</f>
        <v>Q2-2023</v>
      </c>
    </row>
    <row r="2672" spans="1:22" x14ac:dyDescent="0.35">
      <c r="A2672" t="s">
        <v>2813</v>
      </c>
      <c r="B2672" s="1">
        <v>45037</v>
      </c>
      <c r="C2672" t="s">
        <v>67</v>
      </c>
      <c r="D2672" t="s">
        <v>39</v>
      </c>
      <c r="E2672">
        <v>641080910</v>
      </c>
      <c r="F2672" t="s">
        <v>33</v>
      </c>
      <c r="G2672" t="s">
        <v>34</v>
      </c>
      <c r="H2672" t="s">
        <v>35</v>
      </c>
      <c r="I2672" t="s">
        <v>36</v>
      </c>
      <c r="J2672" t="s">
        <v>19</v>
      </c>
      <c r="K2672">
        <v>896.31</v>
      </c>
      <c r="L2672">
        <v>213.21</v>
      </c>
      <c r="M2672" t="s">
        <v>19</v>
      </c>
      <c r="N2672">
        <v>0.237875288683603</v>
      </c>
      <c r="O2672" t="s">
        <v>11355</v>
      </c>
      <c r="P2672" t="s">
        <v>11354</v>
      </c>
      <c r="R2672" t="s">
        <v>11353</v>
      </c>
      <c r="S2672">
        <f>IF(SalesData[[#This Row],[Return Status]]="Returned",1,0)</f>
        <v>0</v>
      </c>
      <c r="U2672" s="2">
        <f>EOMONTH(SalesData[[#This Row],[Order Date]],0)</f>
        <v>45046</v>
      </c>
      <c r="V2672" s="9" t="str">
        <f>"Q"&amp;INT((MONTH(SalesData[[#This Row],[Order Date]])+2)/3)&amp;"-"&amp;YEAR(SalesData[[#This Row],[Order Date]])</f>
        <v>Q2-2023</v>
      </c>
    </row>
    <row r="2673" spans="1:22" x14ac:dyDescent="0.35">
      <c r="A2673" t="s">
        <v>2814</v>
      </c>
      <c r="B2673" s="1">
        <v>45033</v>
      </c>
      <c r="C2673" t="s">
        <v>113</v>
      </c>
      <c r="D2673" t="s">
        <v>72</v>
      </c>
      <c r="E2673">
        <v>9171003570</v>
      </c>
      <c r="F2673" t="s">
        <v>181</v>
      </c>
      <c r="G2673" t="s">
        <v>54</v>
      </c>
      <c r="H2673" t="s">
        <v>55</v>
      </c>
      <c r="I2673" t="s">
        <v>31</v>
      </c>
      <c r="J2673" t="s">
        <v>19</v>
      </c>
      <c r="K2673">
        <v>4191.07</v>
      </c>
      <c r="L2673">
        <v>1231.1400000000001</v>
      </c>
      <c r="M2673" t="s">
        <v>19</v>
      </c>
      <c r="N2673">
        <v>0.29375314657116203</v>
      </c>
      <c r="O2673" t="s">
        <v>11351</v>
      </c>
      <c r="P2673" t="s">
        <v>11354</v>
      </c>
      <c r="R2673" t="s">
        <v>11353</v>
      </c>
      <c r="S2673">
        <f>IF(SalesData[[#This Row],[Return Status]]="Returned",1,0)</f>
        <v>0</v>
      </c>
      <c r="U2673" s="2">
        <f>EOMONTH(SalesData[[#This Row],[Order Date]],0)</f>
        <v>45046</v>
      </c>
      <c r="V2673" s="9" t="str">
        <f>"Q"&amp;INT((MONTH(SalesData[[#This Row],[Order Date]])+2)/3)&amp;"-"&amp;YEAR(SalesData[[#This Row],[Order Date]])</f>
        <v>Q2-2023</v>
      </c>
    </row>
    <row r="2674" spans="1:22" x14ac:dyDescent="0.35">
      <c r="A2674" t="s">
        <v>2815</v>
      </c>
      <c r="B2674" s="1">
        <v>45040</v>
      </c>
      <c r="C2674" t="s">
        <v>194</v>
      </c>
      <c r="D2674" t="s">
        <v>27</v>
      </c>
      <c r="E2674">
        <v>3992863693</v>
      </c>
      <c r="F2674" t="s">
        <v>103</v>
      </c>
      <c r="G2674" t="s">
        <v>23</v>
      </c>
      <c r="H2674" t="s">
        <v>24</v>
      </c>
      <c r="I2674" t="s">
        <v>17</v>
      </c>
      <c r="J2674" t="s">
        <v>19</v>
      </c>
      <c r="K2674">
        <v>1359.72</v>
      </c>
      <c r="L2674">
        <v>78</v>
      </c>
      <c r="M2674" t="s">
        <v>19</v>
      </c>
      <c r="N2674">
        <v>5.7364751566498999E-2</v>
      </c>
      <c r="O2674" t="s">
        <v>11351</v>
      </c>
      <c r="P2674" t="s">
        <v>11356</v>
      </c>
      <c r="R2674" t="s">
        <v>11353</v>
      </c>
      <c r="S2674">
        <f>IF(SalesData[[#This Row],[Return Status]]="Returned",1,0)</f>
        <v>0</v>
      </c>
      <c r="T2674">
        <v>2821.33</v>
      </c>
      <c r="U2674" s="2">
        <f>EOMONTH(SalesData[[#This Row],[Order Date]],0)</f>
        <v>45046</v>
      </c>
      <c r="V2674" s="9" t="str">
        <f>"Q"&amp;INT((MONTH(SalesData[[#This Row],[Order Date]])+2)/3)&amp;"-"&amp;YEAR(SalesData[[#This Row],[Order Date]])</f>
        <v>Q2-2023</v>
      </c>
    </row>
    <row r="2675" spans="1:22" x14ac:dyDescent="0.35">
      <c r="A2675" t="s">
        <v>2816</v>
      </c>
      <c r="B2675" s="1">
        <v>45037</v>
      </c>
      <c r="C2675" t="s">
        <v>49</v>
      </c>
      <c r="D2675" t="s">
        <v>72</v>
      </c>
      <c r="E2675">
        <v>696514826</v>
      </c>
      <c r="F2675" t="s">
        <v>292</v>
      </c>
      <c r="G2675" t="s">
        <v>69</v>
      </c>
      <c r="H2675" t="s">
        <v>41</v>
      </c>
      <c r="I2675" t="s">
        <v>31</v>
      </c>
      <c r="J2675" t="s">
        <v>42</v>
      </c>
      <c r="K2675">
        <v>4585.72</v>
      </c>
      <c r="L2675">
        <v>444.28</v>
      </c>
      <c r="M2675" t="s">
        <v>43</v>
      </c>
      <c r="N2675">
        <v>9.6883368369634404E-2</v>
      </c>
      <c r="O2675" t="s">
        <v>11351</v>
      </c>
      <c r="P2675" t="s">
        <v>11356</v>
      </c>
      <c r="Q2675" t="s">
        <v>11363</v>
      </c>
      <c r="R2675" t="s">
        <v>11360</v>
      </c>
      <c r="S2675">
        <f>IF(SalesData[[#This Row],[Return Status]]="Returned",1,0)</f>
        <v>1</v>
      </c>
      <c r="T2675">
        <v>2081.52</v>
      </c>
      <c r="U2675" s="2">
        <f>EOMONTH(SalesData[[#This Row],[Order Date]],0)</f>
        <v>45046</v>
      </c>
      <c r="V2675" s="9" t="str">
        <f>"Q"&amp;INT((MONTH(SalesData[[#This Row],[Order Date]])+2)/3)&amp;"-"&amp;YEAR(SalesData[[#This Row],[Order Date]])</f>
        <v>Q2-2023</v>
      </c>
    </row>
    <row r="2676" spans="1:22" x14ac:dyDescent="0.35">
      <c r="A2676" t="s">
        <v>2817</v>
      </c>
      <c r="B2676" s="1">
        <v>45024</v>
      </c>
      <c r="C2676" t="s">
        <v>132</v>
      </c>
      <c r="D2676" t="s">
        <v>39</v>
      </c>
      <c r="E2676">
        <v>7155367317</v>
      </c>
      <c r="F2676" t="s">
        <v>47</v>
      </c>
      <c r="G2676" t="s">
        <v>23</v>
      </c>
      <c r="H2676" t="s">
        <v>24</v>
      </c>
      <c r="I2676" t="s">
        <v>17</v>
      </c>
      <c r="J2676" t="s">
        <v>65</v>
      </c>
      <c r="K2676">
        <v>4100.07</v>
      </c>
      <c r="L2676">
        <v>948.59</v>
      </c>
      <c r="M2676" t="s">
        <v>65</v>
      </c>
      <c r="N2676">
        <v>0.23135946459450701</v>
      </c>
      <c r="O2676" t="s">
        <v>11351</v>
      </c>
      <c r="P2676" t="s">
        <v>11354</v>
      </c>
      <c r="R2676" t="s">
        <v>11353</v>
      </c>
      <c r="S2676">
        <f>IF(SalesData[[#This Row],[Return Status]]="Returned",1,0)</f>
        <v>0</v>
      </c>
      <c r="T2676">
        <v>2821.33</v>
      </c>
      <c r="U2676" s="2">
        <f>EOMONTH(SalesData[[#This Row],[Order Date]],0)</f>
        <v>45046</v>
      </c>
      <c r="V2676" s="9" t="str">
        <f>"Q"&amp;INT((MONTH(SalesData[[#This Row],[Order Date]])+2)/3)&amp;"-"&amp;YEAR(SalesData[[#This Row],[Order Date]])</f>
        <v>Q2-2023</v>
      </c>
    </row>
    <row r="2677" spans="1:22" x14ac:dyDescent="0.35">
      <c r="A2677" t="s">
        <v>2818</v>
      </c>
      <c r="B2677" s="1">
        <v>45045</v>
      </c>
      <c r="C2677" t="s">
        <v>194</v>
      </c>
      <c r="D2677" t="s">
        <v>27</v>
      </c>
      <c r="E2677">
        <v>5131039868</v>
      </c>
      <c r="F2677" t="s">
        <v>58</v>
      </c>
      <c r="G2677" t="s">
        <v>59</v>
      </c>
      <c r="H2677" t="s">
        <v>60</v>
      </c>
      <c r="I2677" t="s">
        <v>31</v>
      </c>
      <c r="J2677" t="s">
        <v>62</v>
      </c>
      <c r="K2677">
        <v>1141.6600000000001</v>
      </c>
      <c r="L2677">
        <v>241.22</v>
      </c>
      <c r="M2677" t="s">
        <v>62</v>
      </c>
      <c r="N2677">
        <v>0.21128882504423399</v>
      </c>
      <c r="O2677" t="s">
        <v>11351</v>
      </c>
      <c r="P2677" t="s">
        <v>11354</v>
      </c>
      <c r="Q2677" t="s">
        <v>11369</v>
      </c>
      <c r="R2677" t="s">
        <v>11360</v>
      </c>
      <c r="S2677">
        <f>IF(SalesData[[#This Row],[Return Status]]="Returned",1,0)</f>
        <v>1</v>
      </c>
      <c r="T2677">
        <v>2183.56</v>
      </c>
      <c r="U2677" s="2">
        <f>EOMONTH(SalesData[[#This Row],[Order Date]],0)</f>
        <v>45046</v>
      </c>
      <c r="V2677" s="9" t="str">
        <f>"Q"&amp;INT((MONTH(SalesData[[#This Row],[Order Date]])+2)/3)&amp;"-"&amp;YEAR(SalesData[[#This Row],[Order Date]])</f>
        <v>Q2-2023</v>
      </c>
    </row>
    <row r="2678" spans="1:22" x14ac:dyDescent="0.35">
      <c r="A2678" t="s">
        <v>2819</v>
      </c>
      <c r="B2678" s="1">
        <v>45038</v>
      </c>
      <c r="C2678" t="s">
        <v>111</v>
      </c>
      <c r="D2678" t="s">
        <v>46</v>
      </c>
      <c r="E2678">
        <v>9642256385</v>
      </c>
      <c r="F2678" t="s">
        <v>120</v>
      </c>
      <c r="G2678" t="s">
        <v>141</v>
      </c>
      <c r="H2678" t="s">
        <v>121</v>
      </c>
      <c r="I2678" t="s">
        <v>17</v>
      </c>
      <c r="J2678" t="s">
        <v>43</v>
      </c>
      <c r="K2678">
        <v>3883.87</v>
      </c>
      <c r="L2678">
        <v>1163.77</v>
      </c>
      <c r="M2678" t="s">
        <v>43</v>
      </c>
      <c r="N2678">
        <v>0.29964185207022898</v>
      </c>
      <c r="O2678" t="s">
        <v>11351</v>
      </c>
      <c r="P2678" t="s">
        <v>11354</v>
      </c>
      <c r="R2678" t="s">
        <v>11353</v>
      </c>
      <c r="S2678">
        <f>IF(SalesData[[#This Row],[Return Status]]="Returned",1,0)</f>
        <v>0</v>
      </c>
      <c r="T2678">
        <v>2793.38</v>
      </c>
      <c r="U2678" s="2">
        <f>EOMONTH(SalesData[[#This Row],[Order Date]],0)</f>
        <v>45046</v>
      </c>
      <c r="V2678" s="9" t="str">
        <f>"Q"&amp;INT((MONTH(SalesData[[#This Row],[Order Date]])+2)/3)&amp;"-"&amp;YEAR(SalesData[[#This Row],[Order Date]])</f>
        <v>Q2-2023</v>
      </c>
    </row>
    <row r="2679" spans="1:22" x14ac:dyDescent="0.35">
      <c r="A2679" t="s">
        <v>2820</v>
      </c>
      <c r="B2679" s="1">
        <v>45026</v>
      </c>
      <c r="C2679" t="s">
        <v>162</v>
      </c>
      <c r="D2679" t="s">
        <v>46</v>
      </c>
      <c r="E2679">
        <v>3274154642</v>
      </c>
      <c r="F2679" t="s">
        <v>163</v>
      </c>
      <c r="G2679" t="s">
        <v>164</v>
      </c>
      <c r="H2679" t="s">
        <v>11357</v>
      </c>
      <c r="I2679" t="s">
        <v>36</v>
      </c>
      <c r="J2679" t="s">
        <v>19</v>
      </c>
      <c r="K2679">
        <v>388.53</v>
      </c>
      <c r="L2679">
        <v>77.08</v>
      </c>
      <c r="M2679" t="s">
        <v>19</v>
      </c>
      <c r="N2679">
        <v>0.198388798805755</v>
      </c>
      <c r="O2679" t="s">
        <v>11361</v>
      </c>
      <c r="P2679" t="s">
        <v>11352</v>
      </c>
      <c r="R2679" t="s">
        <v>11353</v>
      </c>
      <c r="S2679">
        <f>IF(SalesData[[#This Row],[Return Status]]="Returned",1,0)</f>
        <v>0</v>
      </c>
      <c r="U2679" s="2">
        <f>EOMONTH(SalesData[[#This Row],[Order Date]],0)</f>
        <v>45046</v>
      </c>
      <c r="V2679" s="9" t="str">
        <f>"Q"&amp;INT((MONTH(SalesData[[#This Row],[Order Date]])+2)/3)&amp;"-"&amp;YEAR(SalesData[[#This Row],[Order Date]])</f>
        <v>Q2-2023</v>
      </c>
    </row>
    <row r="2680" spans="1:22" x14ac:dyDescent="0.35">
      <c r="A2680" t="s">
        <v>2821</v>
      </c>
      <c r="B2680" s="1">
        <v>45020</v>
      </c>
      <c r="C2680" t="s">
        <v>87</v>
      </c>
      <c r="D2680" t="s">
        <v>39</v>
      </c>
      <c r="E2680">
        <v>8328453812</v>
      </c>
      <c r="F2680" t="s">
        <v>181</v>
      </c>
      <c r="G2680" t="s">
        <v>54</v>
      </c>
      <c r="H2680" t="s">
        <v>55</v>
      </c>
      <c r="I2680" t="s">
        <v>31</v>
      </c>
      <c r="J2680" t="s">
        <v>65</v>
      </c>
      <c r="K2680">
        <v>3488.33</v>
      </c>
      <c r="L2680">
        <v>949.76</v>
      </c>
      <c r="M2680" t="s">
        <v>65</v>
      </c>
      <c r="N2680">
        <v>0.27226781869834599</v>
      </c>
      <c r="O2680" t="s">
        <v>11351</v>
      </c>
      <c r="P2680" t="s">
        <v>11354</v>
      </c>
      <c r="R2680" t="s">
        <v>11353</v>
      </c>
      <c r="S2680">
        <f>IF(SalesData[[#This Row],[Return Status]]="Returned",1,0)</f>
        <v>0</v>
      </c>
      <c r="U2680" s="2">
        <f>EOMONTH(SalesData[[#This Row],[Order Date]],0)</f>
        <v>45046</v>
      </c>
      <c r="V2680" s="9" t="str">
        <f>"Q"&amp;INT((MONTH(SalesData[[#This Row],[Order Date]])+2)/3)&amp;"-"&amp;YEAR(SalesData[[#This Row],[Order Date]])</f>
        <v>Q2-2023</v>
      </c>
    </row>
    <row r="2681" spans="1:22" x14ac:dyDescent="0.35">
      <c r="A2681" t="s">
        <v>2822</v>
      </c>
      <c r="B2681" s="1">
        <v>45045</v>
      </c>
      <c r="C2681" t="s">
        <v>92</v>
      </c>
      <c r="D2681" t="s">
        <v>13</v>
      </c>
      <c r="E2681">
        <v>7215184744</v>
      </c>
      <c r="F2681" t="s">
        <v>312</v>
      </c>
      <c r="G2681" t="s">
        <v>141</v>
      </c>
      <c r="H2681" t="s">
        <v>121</v>
      </c>
      <c r="I2681" t="s">
        <v>17</v>
      </c>
      <c r="J2681" t="s">
        <v>18</v>
      </c>
      <c r="K2681">
        <v>3218.8</v>
      </c>
      <c r="L2681">
        <v>943.39</v>
      </c>
      <c r="M2681" t="s">
        <v>19</v>
      </c>
      <c r="N2681">
        <v>0.29308748601963502</v>
      </c>
      <c r="O2681" t="s">
        <v>11351</v>
      </c>
      <c r="P2681" t="s">
        <v>11354</v>
      </c>
      <c r="R2681" t="s">
        <v>11353</v>
      </c>
      <c r="S2681">
        <f>IF(SalesData[[#This Row],[Return Status]]="Returned",1,0)</f>
        <v>0</v>
      </c>
      <c r="T2681">
        <v>2793.38</v>
      </c>
      <c r="U2681" s="2">
        <f>EOMONTH(SalesData[[#This Row],[Order Date]],0)</f>
        <v>45046</v>
      </c>
      <c r="V2681" s="9" t="str">
        <f>"Q"&amp;INT((MONTH(SalesData[[#This Row],[Order Date]])+2)/3)&amp;"-"&amp;YEAR(SalesData[[#This Row],[Order Date]])</f>
        <v>Q2-2023</v>
      </c>
    </row>
    <row r="2682" spans="1:22" x14ac:dyDescent="0.35">
      <c r="A2682" t="s">
        <v>2823</v>
      </c>
      <c r="B2682" s="1">
        <v>45037</v>
      </c>
      <c r="C2682" t="s">
        <v>325</v>
      </c>
      <c r="D2682" t="s">
        <v>72</v>
      </c>
      <c r="E2682">
        <v>4503893476</v>
      </c>
      <c r="F2682" t="s">
        <v>33</v>
      </c>
      <c r="G2682" t="s">
        <v>34</v>
      </c>
      <c r="H2682" t="s">
        <v>35</v>
      </c>
      <c r="I2682" t="s">
        <v>36</v>
      </c>
      <c r="J2682" t="s">
        <v>42</v>
      </c>
      <c r="K2682">
        <v>773.24</v>
      </c>
      <c r="L2682">
        <v>89.83</v>
      </c>
      <c r="M2682" t="s">
        <v>43</v>
      </c>
      <c r="N2682">
        <v>0.11617350369872199</v>
      </c>
      <c r="O2682" t="s">
        <v>11355</v>
      </c>
      <c r="P2682" t="s">
        <v>11352</v>
      </c>
      <c r="R2682" t="s">
        <v>11353</v>
      </c>
      <c r="S2682">
        <f>IF(SalesData[[#This Row],[Return Status]]="Returned",1,0)</f>
        <v>0</v>
      </c>
      <c r="U2682" s="2">
        <f>EOMONTH(SalesData[[#This Row],[Order Date]],0)</f>
        <v>45046</v>
      </c>
      <c r="V2682" s="9" t="str">
        <f>"Q"&amp;INT((MONTH(SalesData[[#This Row],[Order Date]])+2)/3)&amp;"-"&amp;YEAR(SalesData[[#This Row],[Order Date]])</f>
        <v>Q2-2023</v>
      </c>
    </row>
    <row r="2683" spans="1:22" x14ac:dyDescent="0.35">
      <c r="A2683" t="s">
        <v>2824</v>
      </c>
      <c r="B2683" s="1">
        <v>45031</v>
      </c>
      <c r="C2683" t="s">
        <v>132</v>
      </c>
      <c r="D2683" t="s">
        <v>72</v>
      </c>
      <c r="E2683">
        <v>8435145462</v>
      </c>
      <c r="F2683" t="s">
        <v>185</v>
      </c>
      <c r="G2683" t="s">
        <v>164</v>
      </c>
      <c r="H2683" t="s">
        <v>165</v>
      </c>
      <c r="I2683" t="s">
        <v>36</v>
      </c>
      <c r="J2683" t="s">
        <v>65</v>
      </c>
      <c r="K2683">
        <v>4468.62</v>
      </c>
      <c r="L2683">
        <v>556.1</v>
      </c>
      <c r="M2683" t="s">
        <v>65</v>
      </c>
      <c r="N2683">
        <v>0.124445578276962</v>
      </c>
      <c r="O2683" t="s">
        <v>11351</v>
      </c>
      <c r="P2683" t="s">
        <v>11352</v>
      </c>
      <c r="R2683" t="s">
        <v>11353</v>
      </c>
      <c r="S2683">
        <f>IF(SalesData[[#This Row],[Return Status]]="Returned",1,0)</f>
        <v>0</v>
      </c>
      <c r="U2683" s="2">
        <f>EOMONTH(SalesData[[#This Row],[Order Date]],0)</f>
        <v>45046</v>
      </c>
      <c r="V2683" s="9" t="str">
        <f>"Q"&amp;INT((MONTH(SalesData[[#This Row],[Order Date]])+2)/3)&amp;"-"&amp;YEAR(SalesData[[#This Row],[Order Date]])</f>
        <v>Q2-2023</v>
      </c>
    </row>
    <row r="2684" spans="1:22" x14ac:dyDescent="0.35">
      <c r="A2684" t="s">
        <v>2825</v>
      </c>
      <c r="B2684" s="1">
        <v>45045</v>
      </c>
      <c r="C2684" t="s">
        <v>12</v>
      </c>
      <c r="D2684" t="s">
        <v>39</v>
      </c>
      <c r="E2684">
        <v>4499585391</v>
      </c>
      <c r="F2684" t="s">
        <v>58</v>
      </c>
      <c r="G2684" t="s">
        <v>59</v>
      </c>
      <c r="H2684" t="s">
        <v>60</v>
      </c>
      <c r="I2684" t="s">
        <v>31</v>
      </c>
      <c r="J2684" t="s">
        <v>19</v>
      </c>
      <c r="K2684">
        <v>741.55</v>
      </c>
      <c r="L2684">
        <v>189.65</v>
      </c>
      <c r="M2684" t="s">
        <v>19</v>
      </c>
      <c r="N2684">
        <v>0.25574809520598701</v>
      </c>
      <c r="O2684" t="s">
        <v>11355</v>
      </c>
      <c r="P2684" t="s">
        <v>11354</v>
      </c>
      <c r="R2684" t="s">
        <v>11353</v>
      </c>
      <c r="S2684">
        <f>IF(SalesData[[#This Row],[Return Status]]="Returned",1,0)</f>
        <v>0</v>
      </c>
      <c r="T2684">
        <v>2183.56</v>
      </c>
      <c r="U2684" s="2">
        <f>EOMONTH(SalesData[[#This Row],[Order Date]],0)</f>
        <v>45046</v>
      </c>
      <c r="V2684" s="9" t="str">
        <f>"Q"&amp;INT((MONTH(SalesData[[#This Row],[Order Date]])+2)/3)&amp;"-"&amp;YEAR(SalesData[[#This Row],[Order Date]])</f>
        <v>Q2-2023</v>
      </c>
    </row>
    <row r="2685" spans="1:22" x14ac:dyDescent="0.35">
      <c r="A2685" t="s">
        <v>2826</v>
      </c>
      <c r="B2685" s="1">
        <v>45037</v>
      </c>
      <c r="C2685" t="s">
        <v>97</v>
      </c>
      <c r="D2685" t="s">
        <v>13</v>
      </c>
      <c r="E2685">
        <v>9731029833</v>
      </c>
      <c r="F2685" t="s">
        <v>154</v>
      </c>
      <c r="G2685" t="s">
        <v>29</v>
      </c>
      <c r="H2685" t="s">
        <v>30</v>
      </c>
      <c r="I2685" t="s">
        <v>31</v>
      </c>
      <c r="J2685" t="s">
        <v>65</v>
      </c>
      <c r="K2685">
        <v>28.48</v>
      </c>
      <c r="L2685">
        <v>1.28</v>
      </c>
      <c r="M2685" t="s">
        <v>65</v>
      </c>
      <c r="N2685">
        <v>4.49438202247191E-2</v>
      </c>
      <c r="O2685" t="s">
        <v>11361</v>
      </c>
      <c r="P2685" t="s">
        <v>11356</v>
      </c>
      <c r="R2685" t="s">
        <v>11353</v>
      </c>
      <c r="S2685">
        <f>IF(SalesData[[#This Row],[Return Status]]="Returned",1,0)</f>
        <v>0</v>
      </c>
      <c r="T2685">
        <v>2788.38</v>
      </c>
      <c r="U2685" s="2">
        <f>EOMONTH(SalesData[[#This Row],[Order Date]],0)</f>
        <v>45046</v>
      </c>
      <c r="V2685" s="9" t="str">
        <f>"Q"&amp;INT((MONTH(SalesData[[#This Row],[Order Date]])+2)/3)&amp;"-"&amp;YEAR(SalesData[[#This Row],[Order Date]])</f>
        <v>Q2-2023</v>
      </c>
    </row>
    <row r="2686" spans="1:22" x14ac:dyDescent="0.35">
      <c r="A2686" t="s">
        <v>2827</v>
      </c>
      <c r="B2686" s="1">
        <v>45043</v>
      </c>
      <c r="C2686" t="s">
        <v>94</v>
      </c>
      <c r="D2686" t="s">
        <v>72</v>
      </c>
      <c r="E2686">
        <v>8404380086</v>
      </c>
      <c r="F2686" t="s">
        <v>185</v>
      </c>
      <c r="G2686" t="s">
        <v>164</v>
      </c>
      <c r="H2686" t="s">
        <v>165</v>
      </c>
      <c r="I2686" t="s">
        <v>36</v>
      </c>
      <c r="J2686" t="s">
        <v>18</v>
      </c>
      <c r="K2686">
        <v>4244.59</v>
      </c>
      <c r="L2686">
        <v>840.33</v>
      </c>
      <c r="M2686" t="s">
        <v>19</v>
      </c>
      <c r="N2686">
        <v>0.19797671859944099</v>
      </c>
      <c r="O2686" t="s">
        <v>11351</v>
      </c>
      <c r="P2686" t="s">
        <v>11352</v>
      </c>
      <c r="R2686" t="s">
        <v>11353</v>
      </c>
      <c r="S2686">
        <f>IF(SalesData[[#This Row],[Return Status]]="Returned",1,0)</f>
        <v>0</v>
      </c>
      <c r="U2686" s="2">
        <f>EOMONTH(SalesData[[#This Row],[Order Date]],0)</f>
        <v>45046</v>
      </c>
      <c r="V2686" s="9" t="str">
        <f>"Q"&amp;INT((MONTH(SalesData[[#This Row],[Order Date]])+2)/3)&amp;"-"&amp;YEAR(SalesData[[#This Row],[Order Date]])</f>
        <v>Q2-2023</v>
      </c>
    </row>
    <row r="2687" spans="1:22" x14ac:dyDescent="0.35">
      <c r="A2687" t="s">
        <v>2828</v>
      </c>
      <c r="B2687" s="1">
        <v>45028</v>
      </c>
      <c r="C2687" t="s">
        <v>205</v>
      </c>
      <c r="D2687" t="s">
        <v>27</v>
      </c>
      <c r="E2687">
        <v>4946592054</v>
      </c>
      <c r="F2687" t="s">
        <v>172</v>
      </c>
      <c r="G2687" t="s">
        <v>141</v>
      </c>
      <c r="H2687" t="s">
        <v>121</v>
      </c>
      <c r="I2687" t="s">
        <v>17</v>
      </c>
      <c r="J2687" t="s">
        <v>65</v>
      </c>
      <c r="K2687">
        <v>2327.1</v>
      </c>
      <c r="L2687">
        <v>124.84</v>
      </c>
      <c r="M2687" t="s">
        <v>65</v>
      </c>
      <c r="N2687">
        <v>5.3646169051609301E-2</v>
      </c>
      <c r="O2687" t="s">
        <v>11351</v>
      </c>
      <c r="P2687" t="s">
        <v>11356</v>
      </c>
      <c r="R2687" t="s">
        <v>11353</v>
      </c>
      <c r="S2687">
        <f>IF(SalesData[[#This Row],[Return Status]]="Returned",1,0)</f>
        <v>0</v>
      </c>
      <c r="T2687">
        <v>2793.38</v>
      </c>
      <c r="U2687" s="2">
        <f>EOMONTH(SalesData[[#This Row],[Order Date]],0)</f>
        <v>45046</v>
      </c>
      <c r="V2687" s="9" t="str">
        <f>"Q"&amp;INT((MONTH(SalesData[[#This Row],[Order Date]])+2)/3)&amp;"-"&amp;YEAR(SalesData[[#This Row],[Order Date]])</f>
        <v>Q2-2023</v>
      </c>
    </row>
    <row r="2688" spans="1:22" x14ac:dyDescent="0.35">
      <c r="A2688" t="s">
        <v>2829</v>
      </c>
      <c r="B2688" s="1">
        <v>45019</v>
      </c>
      <c r="C2688" t="s">
        <v>162</v>
      </c>
      <c r="D2688" t="s">
        <v>27</v>
      </c>
      <c r="E2688">
        <v>2320996627</v>
      </c>
      <c r="F2688" t="s">
        <v>120</v>
      </c>
      <c r="G2688" t="s">
        <v>141</v>
      </c>
      <c r="H2688" t="s">
        <v>121</v>
      </c>
      <c r="I2688" t="s">
        <v>17</v>
      </c>
      <c r="J2688" t="s">
        <v>65</v>
      </c>
      <c r="K2688">
        <v>82.26</v>
      </c>
      <c r="L2688">
        <v>14.68</v>
      </c>
      <c r="M2688" t="s">
        <v>65</v>
      </c>
      <c r="N2688">
        <v>0.17845854607342601</v>
      </c>
      <c r="O2688" t="s">
        <v>11361</v>
      </c>
      <c r="P2688" t="s">
        <v>11352</v>
      </c>
      <c r="R2688" t="s">
        <v>11353</v>
      </c>
      <c r="S2688">
        <f>IF(SalesData[[#This Row],[Return Status]]="Returned",1,0)</f>
        <v>0</v>
      </c>
      <c r="T2688">
        <v>2793.38</v>
      </c>
      <c r="U2688" s="2">
        <f>EOMONTH(SalesData[[#This Row],[Order Date]],0)</f>
        <v>45046</v>
      </c>
      <c r="V2688" s="9" t="str">
        <f>"Q"&amp;INT((MONTH(SalesData[[#This Row],[Order Date]])+2)/3)&amp;"-"&amp;YEAR(SalesData[[#This Row],[Order Date]])</f>
        <v>Q2-2023</v>
      </c>
    </row>
    <row r="2689" spans="1:22" x14ac:dyDescent="0.35">
      <c r="A2689" t="s">
        <v>2830</v>
      </c>
      <c r="B2689" s="1">
        <v>45041</v>
      </c>
      <c r="C2689" t="s">
        <v>132</v>
      </c>
      <c r="D2689" t="s">
        <v>27</v>
      </c>
      <c r="E2689">
        <v>9931785878</v>
      </c>
      <c r="F2689" t="s">
        <v>58</v>
      </c>
      <c r="G2689" t="s">
        <v>59</v>
      </c>
      <c r="H2689" t="s">
        <v>60</v>
      </c>
      <c r="I2689" t="s">
        <v>31</v>
      </c>
      <c r="J2689" t="s">
        <v>61</v>
      </c>
      <c r="K2689">
        <v>2709.63</v>
      </c>
      <c r="L2689">
        <v>747.34</v>
      </c>
      <c r="M2689" t="s">
        <v>62</v>
      </c>
      <c r="N2689">
        <v>0.27580887427434703</v>
      </c>
      <c r="O2689" t="s">
        <v>11351</v>
      </c>
      <c r="P2689" t="s">
        <v>11354</v>
      </c>
      <c r="R2689" t="s">
        <v>11353</v>
      </c>
      <c r="S2689">
        <f>IF(SalesData[[#This Row],[Return Status]]="Returned",1,0)</f>
        <v>0</v>
      </c>
      <c r="T2689">
        <v>2183.56</v>
      </c>
      <c r="U2689" s="2">
        <f>EOMONTH(SalesData[[#This Row],[Order Date]],0)</f>
        <v>45046</v>
      </c>
      <c r="V2689" s="9" t="str">
        <f>"Q"&amp;INT((MONTH(SalesData[[#This Row],[Order Date]])+2)/3)&amp;"-"&amp;YEAR(SalesData[[#This Row],[Order Date]])</f>
        <v>Q2-2023</v>
      </c>
    </row>
    <row r="2690" spans="1:22" x14ac:dyDescent="0.35">
      <c r="A2690" t="s">
        <v>2831</v>
      </c>
      <c r="B2690" s="1">
        <v>45017</v>
      </c>
      <c r="C2690" t="s">
        <v>49</v>
      </c>
      <c r="D2690" t="s">
        <v>39</v>
      </c>
      <c r="E2690">
        <v>9672803671</v>
      </c>
      <c r="F2690" t="s">
        <v>53</v>
      </c>
      <c r="G2690" t="s">
        <v>54</v>
      </c>
      <c r="H2690" t="s">
        <v>55</v>
      </c>
      <c r="I2690" t="s">
        <v>31</v>
      </c>
      <c r="J2690" t="s">
        <v>18</v>
      </c>
      <c r="K2690">
        <v>459.29</v>
      </c>
      <c r="L2690">
        <v>37.729999999999997</v>
      </c>
      <c r="M2690" t="s">
        <v>19</v>
      </c>
      <c r="N2690">
        <v>8.2148533606218294E-2</v>
      </c>
      <c r="O2690" t="s">
        <v>11361</v>
      </c>
      <c r="P2690" t="s">
        <v>11356</v>
      </c>
      <c r="Q2690" t="s">
        <v>11365</v>
      </c>
      <c r="R2690" t="s">
        <v>11360</v>
      </c>
      <c r="S2690">
        <f>IF(SalesData[[#This Row],[Return Status]]="Returned",1,0)</f>
        <v>1</v>
      </c>
      <c r="U2690" s="2">
        <f>EOMONTH(SalesData[[#This Row],[Order Date]],0)</f>
        <v>45046</v>
      </c>
      <c r="V2690" s="9" t="str">
        <f>"Q"&amp;INT((MONTH(SalesData[[#This Row],[Order Date]])+2)/3)&amp;"-"&amp;YEAR(SalesData[[#This Row],[Order Date]])</f>
        <v>Q2-2023</v>
      </c>
    </row>
    <row r="2691" spans="1:22" x14ac:dyDescent="0.35">
      <c r="A2691" t="s">
        <v>2832</v>
      </c>
      <c r="B2691" s="1">
        <v>45025</v>
      </c>
      <c r="C2691" t="s">
        <v>77</v>
      </c>
      <c r="D2691" t="s">
        <v>39</v>
      </c>
      <c r="E2691">
        <v>834062629</v>
      </c>
      <c r="F2691" t="s">
        <v>127</v>
      </c>
      <c r="G2691" t="s">
        <v>29</v>
      </c>
      <c r="H2691" t="s">
        <v>30</v>
      </c>
      <c r="I2691" t="s">
        <v>31</v>
      </c>
      <c r="J2691" t="s">
        <v>65</v>
      </c>
      <c r="K2691">
        <v>3977.22</v>
      </c>
      <c r="L2691">
        <v>592</v>
      </c>
      <c r="M2691" t="s">
        <v>65</v>
      </c>
      <c r="N2691">
        <v>0.14884768758077299</v>
      </c>
      <c r="O2691" t="s">
        <v>11351</v>
      </c>
      <c r="P2691" t="s">
        <v>11352</v>
      </c>
      <c r="R2691" t="s">
        <v>11353</v>
      </c>
      <c r="S2691">
        <f>IF(SalesData[[#This Row],[Return Status]]="Returned",1,0)</f>
        <v>0</v>
      </c>
      <c r="T2691">
        <v>2788.38</v>
      </c>
      <c r="U2691" s="2">
        <f>EOMONTH(SalesData[[#This Row],[Order Date]],0)</f>
        <v>45046</v>
      </c>
      <c r="V2691" s="9" t="str">
        <f>"Q"&amp;INT((MONTH(SalesData[[#This Row],[Order Date]])+2)/3)&amp;"-"&amp;YEAR(SalesData[[#This Row],[Order Date]])</f>
        <v>Q2-2023</v>
      </c>
    </row>
    <row r="2692" spans="1:22" x14ac:dyDescent="0.35">
      <c r="A2692" t="s">
        <v>2833</v>
      </c>
      <c r="B2692" s="1">
        <v>45044</v>
      </c>
      <c r="C2692" t="s">
        <v>139</v>
      </c>
      <c r="D2692" t="s">
        <v>46</v>
      </c>
      <c r="E2692">
        <v>8988093207</v>
      </c>
      <c r="F2692" t="s">
        <v>116</v>
      </c>
      <c r="G2692" t="s">
        <v>74</v>
      </c>
      <c r="H2692" t="s">
        <v>75</v>
      </c>
      <c r="I2692" t="s">
        <v>36</v>
      </c>
      <c r="J2692" t="s">
        <v>62</v>
      </c>
      <c r="K2692">
        <v>2389.5500000000002</v>
      </c>
      <c r="L2692">
        <v>300.95</v>
      </c>
      <c r="M2692" t="s">
        <v>62</v>
      </c>
      <c r="N2692">
        <v>0.12594421543805301</v>
      </c>
      <c r="O2692" t="s">
        <v>11351</v>
      </c>
      <c r="P2692" t="s">
        <v>11352</v>
      </c>
      <c r="R2692" t="s">
        <v>11353</v>
      </c>
      <c r="S2692">
        <f>IF(SalesData[[#This Row],[Return Status]]="Returned",1,0)</f>
        <v>0</v>
      </c>
      <c r="T2692">
        <v>2420.2800000000002</v>
      </c>
      <c r="U2692" s="2">
        <f>EOMONTH(SalesData[[#This Row],[Order Date]],0)</f>
        <v>45046</v>
      </c>
      <c r="V2692" s="9" t="str">
        <f>"Q"&amp;INT((MONTH(SalesData[[#This Row],[Order Date]])+2)/3)&amp;"-"&amp;YEAR(SalesData[[#This Row],[Order Date]])</f>
        <v>Q2-2023</v>
      </c>
    </row>
    <row r="2693" spans="1:22" x14ac:dyDescent="0.35">
      <c r="A2693" t="s">
        <v>2834</v>
      </c>
      <c r="B2693" s="1">
        <v>45028</v>
      </c>
      <c r="C2693" t="s">
        <v>87</v>
      </c>
      <c r="D2693" t="s">
        <v>27</v>
      </c>
      <c r="E2693">
        <v>2500308973</v>
      </c>
      <c r="F2693" t="s">
        <v>127</v>
      </c>
      <c r="G2693" t="s">
        <v>11370</v>
      </c>
      <c r="H2693" t="s">
        <v>30</v>
      </c>
      <c r="I2693" t="s">
        <v>31</v>
      </c>
      <c r="J2693" t="s">
        <v>19</v>
      </c>
      <c r="K2693">
        <v>299.39999999999998</v>
      </c>
      <c r="L2693">
        <v>25.06</v>
      </c>
      <c r="M2693" t="s">
        <v>19</v>
      </c>
      <c r="N2693">
        <v>8.37007348029392E-2</v>
      </c>
      <c r="O2693" t="s">
        <v>11361</v>
      </c>
      <c r="P2693" t="s">
        <v>11356</v>
      </c>
      <c r="R2693" t="s">
        <v>11353</v>
      </c>
      <c r="S2693">
        <f>IF(SalesData[[#This Row],[Return Status]]="Returned",1,0)</f>
        <v>0</v>
      </c>
      <c r="U2693" s="2">
        <f>EOMONTH(SalesData[[#This Row],[Order Date]],0)</f>
        <v>45046</v>
      </c>
      <c r="V2693" s="9" t="str">
        <f>"Q"&amp;INT((MONTH(SalesData[[#This Row],[Order Date]])+2)/3)&amp;"-"&amp;YEAR(SalesData[[#This Row],[Order Date]])</f>
        <v>Q2-2023</v>
      </c>
    </row>
    <row r="2694" spans="1:22" x14ac:dyDescent="0.35">
      <c r="A2694" t="s">
        <v>2835</v>
      </c>
      <c r="B2694" s="1">
        <v>45033</v>
      </c>
      <c r="C2694" t="s">
        <v>149</v>
      </c>
      <c r="D2694" t="s">
        <v>99</v>
      </c>
      <c r="E2694">
        <v>9285867436</v>
      </c>
      <c r="F2694" t="s">
        <v>78</v>
      </c>
      <c r="G2694" t="s">
        <v>15</v>
      </c>
      <c r="H2694" t="s">
        <v>16</v>
      </c>
      <c r="I2694" t="s">
        <v>17</v>
      </c>
      <c r="J2694" t="s">
        <v>19</v>
      </c>
      <c r="K2694">
        <v>1221.79</v>
      </c>
      <c r="L2694">
        <v>81.99</v>
      </c>
      <c r="M2694" t="s">
        <v>19</v>
      </c>
      <c r="N2694">
        <v>6.7106458556707799E-2</v>
      </c>
      <c r="O2694" t="s">
        <v>11351</v>
      </c>
      <c r="P2694" t="s">
        <v>11356</v>
      </c>
      <c r="R2694" t="s">
        <v>11353</v>
      </c>
      <c r="S2694">
        <f>IF(SalesData[[#This Row],[Return Status]]="Returned",1,0)</f>
        <v>0</v>
      </c>
      <c r="T2694">
        <v>2085.91</v>
      </c>
      <c r="U2694" s="2">
        <f>EOMONTH(SalesData[[#This Row],[Order Date]],0)</f>
        <v>45046</v>
      </c>
      <c r="V2694" s="9" t="str">
        <f>"Q"&amp;INT((MONTH(SalesData[[#This Row],[Order Date]])+2)/3)&amp;"-"&amp;YEAR(SalesData[[#This Row],[Order Date]])</f>
        <v>Q2-2023</v>
      </c>
    </row>
    <row r="2695" spans="1:22" x14ac:dyDescent="0.35">
      <c r="A2695" t="s">
        <v>2836</v>
      </c>
      <c r="B2695" s="1">
        <v>45038</v>
      </c>
      <c r="C2695" t="s">
        <v>162</v>
      </c>
      <c r="D2695" t="s">
        <v>46</v>
      </c>
      <c r="E2695">
        <v>9471888069</v>
      </c>
      <c r="F2695" t="s">
        <v>152</v>
      </c>
      <c r="G2695" t="s">
        <v>23</v>
      </c>
      <c r="H2695" t="s">
        <v>24</v>
      </c>
      <c r="I2695" t="s">
        <v>17</v>
      </c>
      <c r="J2695" t="s">
        <v>18</v>
      </c>
      <c r="K2695">
        <v>4431.5600000000004</v>
      </c>
      <c r="L2695">
        <v>462.6</v>
      </c>
      <c r="M2695" t="s">
        <v>19</v>
      </c>
      <c r="N2695">
        <v>0.104387619709538</v>
      </c>
      <c r="O2695" t="s">
        <v>11351</v>
      </c>
      <c r="P2695" t="s">
        <v>11352</v>
      </c>
      <c r="R2695" t="s">
        <v>11353</v>
      </c>
      <c r="S2695">
        <f>IF(SalesData[[#This Row],[Return Status]]="Returned",1,0)</f>
        <v>0</v>
      </c>
      <c r="T2695">
        <v>2821.33</v>
      </c>
      <c r="U2695" s="2">
        <f>EOMONTH(SalesData[[#This Row],[Order Date]],0)</f>
        <v>45046</v>
      </c>
      <c r="V2695" s="9" t="str">
        <f>"Q"&amp;INT((MONTH(SalesData[[#This Row],[Order Date]])+2)/3)&amp;"-"&amp;YEAR(SalesData[[#This Row],[Order Date]])</f>
        <v>Q2-2023</v>
      </c>
    </row>
    <row r="2696" spans="1:22" x14ac:dyDescent="0.35">
      <c r="A2696" t="s">
        <v>2837</v>
      </c>
      <c r="B2696" s="1">
        <v>45017</v>
      </c>
      <c r="C2696" t="s">
        <v>106</v>
      </c>
      <c r="D2696" t="s">
        <v>80</v>
      </c>
      <c r="E2696">
        <v>3864610781</v>
      </c>
      <c r="F2696" t="s">
        <v>68</v>
      </c>
      <c r="G2696" t="s">
        <v>69</v>
      </c>
      <c r="H2696" t="s">
        <v>41</v>
      </c>
      <c r="I2696" t="s">
        <v>31</v>
      </c>
      <c r="J2696" t="s">
        <v>65</v>
      </c>
      <c r="K2696">
        <v>2366.4899999999998</v>
      </c>
      <c r="L2696">
        <v>278.91000000000003</v>
      </c>
      <c r="M2696" t="s">
        <v>65</v>
      </c>
      <c r="N2696">
        <v>0.117858093632342</v>
      </c>
      <c r="O2696" t="s">
        <v>11351</v>
      </c>
      <c r="P2696" t="s">
        <v>11352</v>
      </c>
      <c r="R2696" t="s">
        <v>11353</v>
      </c>
      <c r="S2696">
        <f>IF(SalesData[[#This Row],[Return Status]]="Returned",1,0)</f>
        <v>0</v>
      </c>
      <c r="T2696">
        <v>2081.52</v>
      </c>
      <c r="U2696" s="2">
        <f>EOMONTH(SalesData[[#This Row],[Order Date]],0)</f>
        <v>45046</v>
      </c>
      <c r="V2696" s="9" t="str">
        <f>"Q"&amp;INT((MONTH(SalesData[[#This Row],[Order Date]])+2)/3)&amp;"-"&amp;YEAR(SalesData[[#This Row],[Order Date]])</f>
        <v>Q2-2023</v>
      </c>
    </row>
    <row r="2697" spans="1:22" x14ac:dyDescent="0.35">
      <c r="A2697" t="s">
        <v>2838</v>
      </c>
      <c r="B2697" s="1">
        <v>45043</v>
      </c>
      <c r="C2697" t="s">
        <v>132</v>
      </c>
      <c r="D2697" t="s">
        <v>145</v>
      </c>
      <c r="E2697">
        <v>7049141856</v>
      </c>
      <c r="F2697" t="s">
        <v>58</v>
      </c>
      <c r="G2697" t="s">
        <v>59</v>
      </c>
      <c r="H2697" t="s">
        <v>11357</v>
      </c>
      <c r="I2697" t="s">
        <v>31</v>
      </c>
      <c r="J2697" t="s">
        <v>61</v>
      </c>
      <c r="K2697">
        <v>567.16</v>
      </c>
      <c r="L2697">
        <v>93.39</v>
      </c>
      <c r="M2697" t="s">
        <v>62</v>
      </c>
      <c r="N2697">
        <v>0.16466252909231999</v>
      </c>
      <c r="O2697" t="s">
        <v>11355</v>
      </c>
      <c r="P2697" t="s">
        <v>11352</v>
      </c>
      <c r="R2697" t="s">
        <v>11353</v>
      </c>
      <c r="S2697">
        <f>IF(SalesData[[#This Row],[Return Status]]="Returned",1,0)</f>
        <v>0</v>
      </c>
      <c r="T2697">
        <v>2183.56</v>
      </c>
      <c r="U2697" s="2">
        <f>EOMONTH(SalesData[[#This Row],[Order Date]],0)</f>
        <v>45046</v>
      </c>
      <c r="V2697" s="9" t="str">
        <f>"Q"&amp;INT((MONTH(SalesData[[#This Row],[Order Date]])+2)/3)&amp;"-"&amp;YEAR(SalesData[[#This Row],[Order Date]])</f>
        <v>Q2-2023</v>
      </c>
    </row>
    <row r="2698" spans="1:22" x14ac:dyDescent="0.35">
      <c r="A2698" t="s">
        <v>2839</v>
      </c>
      <c r="B2698" s="1">
        <v>45023</v>
      </c>
      <c r="C2698" t="s">
        <v>106</v>
      </c>
      <c r="D2698" t="s">
        <v>72</v>
      </c>
      <c r="E2698">
        <v>1951307455</v>
      </c>
      <c r="F2698" t="s">
        <v>168</v>
      </c>
      <c r="G2698" t="s">
        <v>11371</v>
      </c>
      <c r="H2698" t="s">
        <v>55</v>
      </c>
      <c r="I2698" t="s">
        <v>31</v>
      </c>
      <c r="J2698" t="s">
        <v>19</v>
      </c>
      <c r="K2698">
        <v>3207.75</v>
      </c>
      <c r="L2698">
        <v>924.52</v>
      </c>
      <c r="M2698" t="s">
        <v>19</v>
      </c>
      <c r="N2698">
        <v>0.28821448055490601</v>
      </c>
      <c r="O2698" t="s">
        <v>11351</v>
      </c>
      <c r="P2698" t="s">
        <v>11354</v>
      </c>
      <c r="R2698" t="s">
        <v>11353</v>
      </c>
      <c r="S2698">
        <f>IF(SalesData[[#This Row],[Return Status]]="Returned",1,0)</f>
        <v>0</v>
      </c>
      <c r="U2698" s="2">
        <f>EOMONTH(SalesData[[#This Row],[Order Date]],0)</f>
        <v>45046</v>
      </c>
      <c r="V2698" s="9" t="str">
        <f>"Q"&amp;INT((MONTH(SalesData[[#This Row],[Order Date]])+2)/3)&amp;"-"&amp;YEAR(SalesData[[#This Row],[Order Date]])</f>
        <v>Q2-2023</v>
      </c>
    </row>
    <row r="2699" spans="1:22" x14ac:dyDescent="0.35">
      <c r="A2699" t="s">
        <v>2840</v>
      </c>
      <c r="B2699" s="1">
        <v>45043</v>
      </c>
      <c r="C2699" t="s">
        <v>67</v>
      </c>
      <c r="D2699" t="s">
        <v>99</v>
      </c>
      <c r="E2699">
        <v>307837164</v>
      </c>
      <c r="F2699" t="s">
        <v>206</v>
      </c>
      <c r="G2699" t="s">
        <v>89</v>
      </c>
      <c r="H2699" t="s">
        <v>90</v>
      </c>
      <c r="I2699" t="s">
        <v>31</v>
      </c>
      <c r="J2699" t="s">
        <v>19</v>
      </c>
      <c r="K2699">
        <v>3238.09</v>
      </c>
      <c r="L2699">
        <v>524.20000000000005</v>
      </c>
      <c r="M2699" t="s">
        <v>19</v>
      </c>
      <c r="N2699">
        <v>0.161885555991341</v>
      </c>
      <c r="O2699" t="s">
        <v>11351</v>
      </c>
      <c r="P2699" t="s">
        <v>11352</v>
      </c>
      <c r="R2699" t="s">
        <v>11353</v>
      </c>
      <c r="S2699">
        <f>IF(SalesData[[#This Row],[Return Status]]="Returned",1,0)</f>
        <v>0</v>
      </c>
      <c r="T2699">
        <v>207.68</v>
      </c>
      <c r="U2699" s="2">
        <f>EOMONTH(SalesData[[#This Row],[Order Date]],0)</f>
        <v>45046</v>
      </c>
      <c r="V2699" s="9" t="str">
        <f>"Q"&amp;INT((MONTH(SalesData[[#This Row],[Order Date]])+2)/3)&amp;"-"&amp;YEAR(SalesData[[#This Row],[Order Date]])</f>
        <v>Q2-2023</v>
      </c>
    </row>
    <row r="2700" spans="1:22" x14ac:dyDescent="0.35">
      <c r="A2700" t="s">
        <v>2841</v>
      </c>
      <c r="B2700" s="1">
        <v>45025</v>
      </c>
      <c r="C2700" t="s">
        <v>49</v>
      </c>
      <c r="D2700" t="s">
        <v>99</v>
      </c>
      <c r="E2700">
        <v>899256311</v>
      </c>
      <c r="F2700" t="s">
        <v>83</v>
      </c>
      <c r="G2700" t="s">
        <v>84</v>
      </c>
      <c r="H2700" t="s">
        <v>11357</v>
      </c>
      <c r="I2700" t="s">
        <v>31</v>
      </c>
      <c r="J2700" t="s">
        <v>62</v>
      </c>
      <c r="K2700">
        <v>4966.75</v>
      </c>
      <c r="L2700">
        <v>1229.99</v>
      </c>
      <c r="M2700" t="s">
        <v>62</v>
      </c>
      <c r="N2700">
        <v>0.24764483817385599</v>
      </c>
      <c r="O2700" t="s">
        <v>11351</v>
      </c>
      <c r="P2700" t="s">
        <v>11354</v>
      </c>
      <c r="Q2700" t="s">
        <v>11373</v>
      </c>
      <c r="R2700" t="s">
        <v>11360</v>
      </c>
      <c r="S2700">
        <f>IF(SalesData[[#This Row],[Return Status]]="Returned",1,0)</f>
        <v>1</v>
      </c>
      <c r="T2700">
        <v>847.14</v>
      </c>
      <c r="U2700" s="2">
        <f>EOMONTH(SalesData[[#This Row],[Order Date]],0)</f>
        <v>45046</v>
      </c>
      <c r="V2700" s="9" t="str">
        <f>"Q"&amp;INT((MONTH(SalesData[[#This Row],[Order Date]])+2)/3)&amp;"-"&amp;YEAR(SalesData[[#This Row],[Order Date]])</f>
        <v>Q2-2023</v>
      </c>
    </row>
    <row r="2701" spans="1:22" x14ac:dyDescent="0.35">
      <c r="A2701" t="s">
        <v>2842</v>
      </c>
      <c r="B2701" s="1">
        <v>45020</v>
      </c>
      <c r="C2701" t="s">
        <v>97</v>
      </c>
      <c r="D2701" t="s">
        <v>99</v>
      </c>
      <c r="E2701">
        <v>3234542231</v>
      </c>
      <c r="F2701" t="s">
        <v>129</v>
      </c>
      <c r="G2701" t="s">
        <v>54</v>
      </c>
      <c r="H2701" t="s">
        <v>55</v>
      </c>
      <c r="I2701" t="s">
        <v>31</v>
      </c>
      <c r="J2701" t="s">
        <v>61</v>
      </c>
      <c r="K2701">
        <v>904.91</v>
      </c>
      <c r="L2701">
        <v>54.46</v>
      </c>
      <c r="M2701" t="s">
        <v>62</v>
      </c>
      <c r="N2701">
        <v>6.0182780608016302E-2</v>
      </c>
      <c r="O2701" t="s">
        <v>11355</v>
      </c>
      <c r="P2701" t="s">
        <v>11356</v>
      </c>
      <c r="R2701" t="s">
        <v>11353</v>
      </c>
      <c r="S2701">
        <f>IF(SalesData[[#This Row],[Return Status]]="Returned",1,0)</f>
        <v>0</v>
      </c>
      <c r="U2701" s="2">
        <f>EOMONTH(SalesData[[#This Row],[Order Date]],0)</f>
        <v>45046</v>
      </c>
      <c r="V2701" s="9" t="str">
        <f>"Q"&amp;INT((MONTH(SalesData[[#This Row],[Order Date]])+2)/3)&amp;"-"&amp;YEAR(SalesData[[#This Row],[Order Date]])</f>
        <v>Q2-2023</v>
      </c>
    </row>
    <row r="2702" spans="1:22" x14ac:dyDescent="0.35">
      <c r="A2702" t="s">
        <v>2843</v>
      </c>
      <c r="B2702" s="1">
        <v>45037</v>
      </c>
      <c r="C2702" t="s">
        <v>94</v>
      </c>
      <c r="D2702" t="s">
        <v>39</v>
      </c>
      <c r="E2702">
        <v>6214163502</v>
      </c>
      <c r="F2702" t="s">
        <v>83</v>
      </c>
      <c r="G2702" t="s">
        <v>11377</v>
      </c>
      <c r="H2702" t="s">
        <v>85</v>
      </c>
      <c r="I2702" t="s">
        <v>31</v>
      </c>
      <c r="J2702" t="s">
        <v>43</v>
      </c>
      <c r="K2702">
        <v>627.62</v>
      </c>
      <c r="L2702">
        <v>63.48</v>
      </c>
      <c r="M2702" t="s">
        <v>43</v>
      </c>
      <c r="N2702">
        <v>0.101144004333833</v>
      </c>
      <c r="O2702" t="s">
        <v>11355</v>
      </c>
      <c r="P2702" t="s">
        <v>11352</v>
      </c>
      <c r="R2702" t="s">
        <v>11353</v>
      </c>
      <c r="S2702">
        <f>IF(SalesData[[#This Row],[Return Status]]="Returned",1,0)</f>
        <v>0</v>
      </c>
      <c r="U2702" s="2">
        <f>EOMONTH(SalesData[[#This Row],[Order Date]],0)</f>
        <v>45046</v>
      </c>
      <c r="V2702" s="9" t="str">
        <f>"Q"&amp;INT((MONTH(SalesData[[#This Row],[Order Date]])+2)/3)&amp;"-"&amp;YEAR(SalesData[[#This Row],[Order Date]])</f>
        <v>Q2-2023</v>
      </c>
    </row>
    <row r="2703" spans="1:22" x14ac:dyDescent="0.35">
      <c r="A2703" t="s">
        <v>2844</v>
      </c>
      <c r="B2703" s="1">
        <v>45035</v>
      </c>
      <c r="C2703" t="s">
        <v>111</v>
      </c>
      <c r="D2703" t="s">
        <v>46</v>
      </c>
      <c r="E2703">
        <v>9412445161</v>
      </c>
      <c r="F2703" t="s">
        <v>154</v>
      </c>
      <c r="G2703" t="s">
        <v>29</v>
      </c>
      <c r="H2703" t="s">
        <v>30</v>
      </c>
      <c r="I2703" t="s">
        <v>31</v>
      </c>
      <c r="J2703" t="s">
        <v>65</v>
      </c>
      <c r="K2703">
        <v>3130.56</v>
      </c>
      <c r="L2703">
        <v>278.01</v>
      </c>
      <c r="M2703" t="s">
        <v>65</v>
      </c>
      <c r="N2703">
        <v>8.88051977920883E-2</v>
      </c>
      <c r="O2703" t="s">
        <v>11351</v>
      </c>
      <c r="P2703" t="s">
        <v>11356</v>
      </c>
      <c r="Q2703" t="s">
        <v>11366</v>
      </c>
      <c r="R2703" t="s">
        <v>11360</v>
      </c>
      <c r="S2703">
        <f>IF(SalesData[[#This Row],[Return Status]]="Returned",1,0)</f>
        <v>1</v>
      </c>
      <c r="T2703">
        <v>2788.38</v>
      </c>
      <c r="U2703" s="2">
        <f>EOMONTH(SalesData[[#This Row],[Order Date]],0)</f>
        <v>45046</v>
      </c>
      <c r="V2703" s="9" t="str">
        <f>"Q"&amp;INT((MONTH(SalesData[[#This Row],[Order Date]])+2)/3)&amp;"-"&amp;YEAR(SalesData[[#This Row],[Order Date]])</f>
        <v>Q2-2023</v>
      </c>
    </row>
    <row r="2704" spans="1:22" x14ac:dyDescent="0.35">
      <c r="A2704" t="s">
        <v>2845</v>
      </c>
      <c r="B2704" s="1">
        <v>45042</v>
      </c>
      <c r="C2704" t="s">
        <v>149</v>
      </c>
      <c r="D2704" t="s">
        <v>99</v>
      </c>
      <c r="E2704">
        <v>6770989534</v>
      </c>
      <c r="F2704" t="s">
        <v>387</v>
      </c>
      <c r="G2704" t="s">
        <v>89</v>
      </c>
      <c r="H2704" t="s">
        <v>90</v>
      </c>
      <c r="I2704" t="s">
        <v>31</v>
      </c>
      <c r="J2704" t="s">
        <v>19</v>
      </c>
      <c r="K2704">
        <v>976.91</v>
      </c>
      <c r="L2704">
        <v>216.03</v>
      </c>
      <c r="M2704" t="s">
        <v>19</v>
      </c>
      <c r="N2704">
        <v>0.22113603095474499</v>
      </c>
      <c r="O2704" t="s">
        <v>11355</v>
      </c>
      <c r="P2704" t="s">
        <v>11354</v>
      </c>
      <c r="R2704" t="s">
        <v>11353</v>
      </c>
      <c r="S2704">
        <f>IF(SalesData[[#This Row],[Return Status]]="Returned",1,0)</f>
        <v>0</v>
      </c>
      <c r="T2704">
        <v>207.68</v>
      </c>
      <c r="U2704" s="2">
        <f>EOMONTH(SalesData[[#This Row],[Order Date]],0)</f>
        <v>45046</v>
      </c>
      <c r="V2704" s="9" t="str">
        <f>"Q"&amp;INT((MONTH(SalesData[[#This Row],[Order Date]])+2)/3)&amp;"-"&amp;YEAR(SalesData[[#This Row],[Order Date]])</f>
        <v>Q2-2023</v>
      </c>
    </row>
    <row r="2705" spans="1:22" x14ac:dyDescent="0.35">
      <c r="A2705" t="s">
        <v>2846</v>
      </c>
      <c r="B2705" s="1">
        <v>45024</v>
      </c>
      <c r="C2705" t="s">
        <v>111</v>
      </c>
      <c r="D2705" t="s">
        <v>145</v>
      </c>
      <c r="E2705">
        <v>4899308713</v>
      </c>
      <c r="F2705" t="s">
        <v>154</v>
      </c>
      <c r="G2705" t="s">
        <v>11370</v>
      </c>
      <c r="H2705" t="s">
        <v>11357</v>
      </c>
      <c r="I2705" t="s">
        <v>31</v>
      </c>
      <c r="J2705" t="s">
        <v>19</v>
      </c>
      <c r="K2705">
        <v>1557.4</v>
      </c>
      <c r="L2705">
        <v>443.22</v>
      </c>
      <c r="M2705" t="s">
        <v>19</v>
      </c>
      <c r="N2705">
        <v>0.28458970078335699</v>
      </c>
      <c r="O2705" t="s">
        <v>11351</v>
      </c>
      <c r="P2705" t="s">
        <v>11354</v>
      </c>
      <c r="R2705" t="s">
        <v>11353</v>
      </c>
      <c r="S2705">
        <f>IF(SalesData[[#This Row],[Return Status]]="Returned",1,0)</f>
        <v>0</v>
      </c>
      <c r="U2705" s="2">
        <f>EOMONTH(SalesData[[#This Row],[Order Date]],0)</f>
        <v>45046</v>
      </c>
      <c r="V2705" s="9" t="str">
        <f>"Q"&amp;INT((MONTH(SalesData[[#This Row],[Order Date]])+2)/3)&amp;"-"&amp;YEAR(SalesData[[#This Row],[Order Date]])</f>
        <v>Q2-2023</v>
      </c>
    </row>
    <row r="2706" spans="1:22" x14ac:dyDescent="0.35">
      <c r="A2706" t="s">
        <v>2847</v>
      </c>
      <c r="B2706" s="1">
        <v>45023</v>
      </c>
      <c r="C2706" t="s">
        <v>87</v>
      </c>
      <c r="D2706" t="s">
        <v>46</v>
      </c>
      <c r="E2706">
        <v>6102967469</v>
      </c>
      <c r="F2706" t="s">
        <v>78</v>
      </c>
      <c r="G2706" t="s">
        <v>11362</v>
      </c>
      <c r="H2706" t="s">
        <v>16</v>
      </c>
      <c r="I2706" t="s">
        <v>17</v>
      </c>
      <c r="J2706" t="s">
        <v>18</v>
      </c>
      <c r="K2706">
        <v>541.83000000000004</v>
      </c>
      <c r="L2706">
        <v>133.13999999999999</v>
      </c>
      <c r="M2706" t="s">
        <v>19</v>
      </c>
      <c r="N2706">
        <v>0.24572282819334501</v>
      </c>
      <c r="O2706" t="s">
        <v>11355</v>
      </c>
      <c r="P2706" t="s">
        <v>11354</v>
      </c>
      <c r="R2706" t="s">
        <v>11353</v>
      </c>
      <c r="S2706">
        <f>IF(SalesData[[#This Row],[Return Status]]="Returned",1,0)</f>
        <v>0</v>
      </c>
      <c r="U2706" s="2">
        <f>EOMONTH(SalesData[[#This Row],[Order Date]],0)</f>
        <v>45046</v>
      </c>
      <c r="V2706" s="9" t="str">
        <f>"Q"&amp;INT((MONTH(SalesData[[#This Row],[Order Date]])+2)/3)&amp;"-"&amp;YEAR(SalesData[[#This Row],[Order Date]])</f>
        <v>Q2-2023</v>
      </c>
    </row>
    <row r="2707" spans="1:22" x14ac:dyDescent="0.35">
      <c r="A2707" t="s">
        <v>2848</v>
      </c>
      <c r="B2707" s="1">
        <v>45031</v>
      </c>
      <c r="C2707" t="s">
        <v>205</v>
      </c>
      <c r="D2707" t="s">
        <v>46</v>
      </c>
      <c r="E2707">
        <v>8574717715</v>
      </c>
      <c r="F2707" t="s">
        <v>73</v>
      </c>
      <c r="G2707" t="s">
        <v>74</v>
      </c>
      <c r="H2707" t="s">
        <v>75</v>
      </c>
      <c r="I2707" t="s">
        <v>36</v>
      </c>
      <c r="J2707" t="s">
        <v>65</v>
      </c>
      <c r="K2707">
        <v>1193.72</v>
      </c>
      <c r="L2707">
        <v>84.5</v>
      </c>
      <c r="M2707" t="s">
        <v>65</v>
      </c>
      <c r="N2707">
        <v>7.0787119257447295E-2</v>
      </c>
      <c r="O2707" t="s">
        <v>11351</v>
      </c>
      <c r="P2707" t="s">
        <v>11356</v>
      </c>
      <c r="R2707" t="s">
        <v>11353</v>
      </c>
      <c r="S2707">
        <f>IF(SalesData[[#This Row],[Return Status]]="Returned",1,0)</f>
        <v>0</v>
      </c>
      <c r="T2707">
        <v>2420.2800000000002</v>
      </c>
      <c r="U2707" s="2">
        <f>EOMONTH(SalesData[[#This Row],[Order Date]],0)</f>
        <v>45046</v>
      </c>
      <c r="V2707" s="9" t="str">
        <f>"Q"&amp;INT((MONTH(SalesData[[#This Row],[Order Date]])+2)/3)&amp;"-"&amp;YEAR(SalesData[[#This Row],[Order Date]])</f>
        <v>Q2-2023</v>
      </c>
    </row>
    <row r="2708" spans="1:22" x14ac:dyDescent="0.35">
      <c r="A2708" t="s">
        <v>2849</v>
      </c>
      <c r="B2708" s="1">
        <v>45035</v>
      </c>
      <c r="C2708" t="s">
        <v>139</v>
      </c>
      <c r="D2708" t="s">
        <v>80</v>
      </c>
      <c r="E2708">
        <v>993263430</v>
      </c>
      <c r="F2708" t="s">
        <v>28</v>
      </c>
      <c r="G2708" t="s">
        <v>29</v>
      </c>
      <c r="H2708" t="s">
        <v>30</v>
      </c>
      <c r="I2708" t="s">
        <v>31</v>
      </c>
      <c r="J2708" t="s">
        <v>61</v>
      </c>
      <c r="K2708">
        <v>1273.19</v>
      </c>
      <c r="L2708">
        <v>76.5</v>
      </c>
      <c r="M2708" t="s">
        <v>62</v>
      </c>
      <c r="N2708">
        <v>6.0085297559672901E-2</v>
      </c>
      <c r="O2708" t="s">
        <v>11351</v>
      </c>
      <c r="P2708" t="s">
        <v>11356</v>
      </c>
      <c r="R2708" t="s">
        <v>11353</v>
      </c>
      <c r="S2708">
        <f>IF(SalesData[[#This Row],[Return Status]]="Returned",1,0)</f>
        <v>0</v>
      </c>
      <c r="T2708">
        <v>2788.38</v>
      </c>
      <c r="U2708" s="2">
        <f>EOMONTH(SalesData[[#This Row],[Order Date]],0)</f>
        <v>45046</v>
      </c>
      <c r="V2708" s="9" t="str">
        <f>"Q"&amp;INT((MONTH(SalesData[[#This Row],[Order Date]])+2)/3)&amp;"-"&amp;YEAR(SalesData[[#This Row],[Order Date]])</f>
        <v>Q2-2023</v>
      </c>
    </row>
    <row r="2709" spans="1:22" x14ac:dyDescent="0.35">
      <c r="A2709" t="s">
        <v>2850</v>
      </c>
      <c r="B2709" s="1">
        <v>45027</v>
      </c>
      <c r="C2709" t="s">
        <v>139</v>
      </c>
      <c r="D2709" t="s">
        <v>39</v>
      </c>
      <c r="E2709">
        <v>3324715258</v>
      </c>
      <c r="F2709" t="s">
        <v>68</v>
      </c>
      <c r="G2709" t="s">
        <v>69</v>
      </c>
      <c r="H2709" t="s">
        <v>41</v>
      </c>
      <c r="I2709" t="s">
        <v>31</v>
      </c>
      <c r="J2709" t="s">
        <v>18</v>
      </c>
      <c r="K2709">
        <v>965.83</v>
      </c>
      <c r="L2709">
        <v>225.9</v>
      </c>
      <c r="M2709" t="s">
        <v>19</v>
      </c>
      <c r="N2709">
        <v>0.233892092811364</v>
      </c>
      <c r="O2709" t="s">
        <v>11355</v>
      </c>
      <c r="P2709" t="s">
        <v>11354</v>
      </c>
      <c r="R2709" t="s">
        <v>11353</v>
      </c>
      <c r="S2709">
        <f>IF(SalesData[[#This Row],[Return Status]]="Returned",1,0)</f>
        <v>0</v>
      </c>
      <c r="T2709">
        <v>2081.52</v>
      </c>
      <c r="U2709" s="2">
        <f>EOMONTH(SalesData[[#This Row],[Order Date]],0)</f>
        <v>45046</v>
      </c>
      <c r="V2709" s="9" t="str">
        <f>"Q"&amp;INT((MONTH(SalesData[[#This Row],[Order Date]])+2)/3)&amp;"-"&amp;YEAR(SalesData[[#This Row],[Order Date]])</f>
        <v>Q2-2023</v>
      </c>
    </row>
    <row r="2710" spans="1:22" x14ac:dyDescent="0.35">
      <c r="A2710" t="s">
        <v>2851</v>
      </c>
      <c r="B2710" s="1">
        <v>45042</v>
      </c>
      <c r="C2710" t="s">
        <v>52</v>
      </c>
      <c r="D2710" t="s">
        <v>46</v>
      </c>
      <c r="E2710">
        <v>7343190857</v>
      </c>
      <c r="F2710" t="s">
        <v>81</v>
      </c>
      <c r="G2710" t="s">
        <v>74</v>
      </c>
      <c r="H2710" t="s">
        <v>75</v>
      </c>
      <c r="I2710" t="s">
        <v>36</v>
      </c>
      <c r="J2710" t="s">
        <v>61</v>
      </c>
      <c r="K2710">
        <v>3543.44</v>
      </c>
      <c r="L2710">
        <v>431.31</v>
      </c>
      <c r="M2710" t="s">
        <v>62</v>
      </c>
      <c r="N2710">
        <v>0.121720700787935</v>
      </c>
      <c r="O2710" t="s">
        <v>11351</v>
      </c>
      <c r="P2710" t="s">
        <v>11352</v>
      </c>
      <c r="R2710" t="s">
        <v>11353</v>
      </c>
      <c r="S2710">
        <f>IF(SalesData[[#This Row],[Return Status]]="Returned",1,0)</f>
        <v>0</v>
      </c>
      <c r="T2710">
        <v>2420.2800000000002</v>
      </c>
      <c r="U2710" s="2">
        <f>EOMONTH(SalesData[[#This Row],[Order Date]],0)</f>
        <v>45046</v>
      </c>
      <c r="V2710" s="9" t="str">
        <f>"Q"&amp;INT((MONTH(SalesData[[#This Row],[Order Date]])+2)/3)&amp;"-"&amp;YEAR(SalesData[[#This Row],[Order Date]])</f>
        <v>Q2-2023</v>
      </c>
    </row>
    <row r="2711" spans="1:22" x14ac:dyDescent="0.35">
      <c r="A2711" t="s">
        <v>2852</v>
      </c>
      <c r="B2711" s="1">
        <v>45019</v>
      </c>
      <c r="C2711" t="s">
        <v>111</v>
      </c>
      <c r="D2711" t="s">
        <v>145</v>
      </c>
      <c r="E2711">
        <v>7095577200</v>
      </c>
      <c r="F2711" t="s">
        <v>387</v>
      </c>
      <c r="G2711" t="s">
        <v>89</v>
      </c>
      <c r="H2711" t="s">
        <v>90</v>
      </c>
      <c r="I2711" t="s">
        <v>31</v>
      </c>
      <c r="J2711" t="s">
        <v>43</v>
      </c>
      <c r="K2711">
        <v>2779.05</v>
      </c>
      <c r="L2711">
        <v>407.62</v>
      </c>
      <c r="M2711" t="s">
        <v>43</v>
      </c>
      <c r="N2711">
        <v>0.14667602238174901</v>
      </c>
      <c r="O2711" t="s">
        <v>11351</v>
      </c>
      <c r="P2711" t="s">
        <v>11352</v>
      </c>
      <c r="R2711" t="s">
        <v>11353</v>
      </c>
      <c r="S2711">
        <f>IF(SalesData[[#This Row],[Return Status]]="Returned",1,0)</f>
        <v>0</v>
      </c>
      <c r="T2711">
        <v>207.68</v>
      </c>
      <c r="U2711" s="2">
        <f>EOMONTH(SalesData[[#This Row],[Order Date]],0)</f>
        <v>45046</v>
      </c>
      <c r="V2711" s="9" t="str">
        <f>"Q"&amp;INT((MONTH(SalesData[[#This Row],[Order Date]])+2)/3)&amp;"-"&amp;YEAR(SalesData[[#This Row],[Order Date]])</f>
        <v>Q2-2023</v>
      </c>
    </row>
    <row r="2712" spans="1:22" x14ac:dyDescent="0.35">
      <c r="A2712" t="s">
        <v>2853</v>
      </c>
      <c r="B2712" s="1">
        <v>45028</v>
      </c>
      <c r="C2712" t="s">
        <v>57</v>
      </c>
      <c r="D2712" t="s">
        <v>80</v>
      </c>
      <c r="E2712">
        <v>7129441153</v>
      </c>
      <c r="F2712" t="s">
        <v>50</v>
      </c>
      <c r="G2712" t="s">
        <v>34</v>
      </c>
      <c r="H2712" t="s">
        <v>35</v>
      </c>
      <c r="I2712" t="s">
        <v>36</v>
      </c>
      <c r="J2712" t="s">
        <v>19</v>
      </c>
      <c r="K2712">
        <v>4028.56</v>
      </c>
      <c r="L2712">
        <v>331.18</v>
      </c>
      <c r="M2712" t="s">
        <v>19</v>
      </c>
      <c r="N2712">
        <v>8.2208034632722402E-2</v>
      </c>
      <c r="O2712" t="s">
        <v>11351</v>
      </c>
      <c r="P2712" t="s">
        <v>11356</v>
      </c>
      <c r="R2712" t="s">
        <v>11353</v>
      </c>
      <c r="S2712">
        <f>IF(SalesData[[#This Row],[Return Status]]="Returned",1,0)</f>
        <v>0</v>
      </c>
      <c r="U2712" s="2">
        <f>EOMONTH(SalesData[[#This Row],[Order Date]],0)</f>
        <v>45046</v>
      </c>
      <c r="V2712" s="9" t="str">
        <f>"Q"&amp;INT((MONTH(SalesData[[#This Row],[Order Date]])+2)/3)&amp;"-"&amp;YEAR(SalesData[[#This Row],[Order Date]])</f>
        <v>Q2-2023</v>
      </c>
    </row>
    <row r="2713" spans="1:22" x14ac:dyDescent="0.35">
      <c r="A2713" t="s">
        <v>2854</v>
      </c>
      <c r="B2713" s="1">
        <v>45036</v>
      </c>
      <c r="C2713" t="s">
        <v>149</v>
      </c>
      <c r="D2713" t="s">
        <v>72</v>
      </c>
      <c r="E2713">
        <v>7099674507</v>
      </c>
      <c r="F2713" t="s">
        <v>147</v>
      </c>
      <c r="G2713" t="s">
        <v>84</v>
      </c>
      <c r="H2713" t="s">
        <v>85</v>
      </c>
      <c r="I2713" t="s">
        <v>31</v>
      </c>
      <c r="J2713" t="s">
        <v>62</v>
      </c>
      <c r="K2713">
        <v>682.77</v>
      </c>
      <c r="L2713">
        <v>145.12</v>
      </c>
      <c r="M2713" t="s">
        <v>62</v>
      </c>
      <c r="N2713">
        <v>0.21254595251695299</v>
      </c>
      <c r="O2713" t="s">
        <v>11355</v>
      </c>
      <c r="P2713" t="s">
        <v>11354</v>
      </c>
      <c r="R2713" t="s">
        <v>11353</v>
      </c>
      <c r="S2713">
        <f>IF(SalesData[[#This Row],[Return Status]]="Returned",1,0)</f>
        <v>0</v>
      </c>
      <c r="T2713">
        <v>847.14</v>
      </c>
      <c r="U2713" s="2">
        <f>EOMONTH(SalesData[[#This Row],[Order Date]],0)</f>
        <v>45046</v>
      </c>
      <c r="V2713" s="9" t="str">
        <f>"Q"&amp;INT((MONTH(SalesData[[#This Row],[Order Date]])+2)/3)&amp;"-"&amp;YEAR(SalesData[[#This Row],[Order Date]])</f>
        <v>Q2-2023</v>
      </c>
    </row>
    <row r="2714" spans="1:22" x14ac:dyDescent="0.35">
      <c r="A2714" t="s">
        <v>2855</v>
      </c>
      <c r="B2714" s="1">
        <v>45038</v>
      </c>
      <c r="C2714" t="s">
        <v>97</v>
      </c>
      <c r="D2714" t="s">
        <v>13</v>
      </c>
      <c r="E2714">
        <v>1200565553</v>
      </c>
      <c r="F2714" t="s">
        <v>312</v>
      </c>
      <c r="G2714" t="s">
        <v>141</v>
      </c>
      <c r="H2714" t="s">
        <v>121</v>
      </c>
      <c r="I2714" t="s">
        <v>17</v>
      </c>
      <c r="J2714" t="s">
        <v>42</v>
      </c>
      <c r="K2714">
        <v>3143.22</v>
      </c>
      <c r="L2714">
        <v>599.74</v>
      </c>
      <c r="M2714" t="s">
        <v>43</v>
      </c>
      <c r="N2714">
        <v>0.19080433440866401</v>
      </c>
      <c r="O2714" t="s">
        <v>11351</v>
      </c>
      <c r="P2714" t="s">
        <v>11352</v>
      </c>
      <c r="R2714" t="s">
        <v>11353</v>
      </c>
      <c r="S2714">
        <f>IF(SalesData[[#This Row],[Return Status]]="Returned",1,0)</f>
        <v>0</v>
      </c>
      <c r="T2714">
        <v>2793.38</v>
      </c>
      <c r="U2714" s="2">
        <f>EOMONTH(SalesData[[#This Row],[Order Date]],0)</f>
        <v>45046</v>
      </c>
      <c r="V2714" s="9" t="str">
        <f>"Q"&amp;INT((MONTH(SalesData[[#This Row],[Order Date]])+2)/3)&amp;"-"&amp;YEAR(SalesData[[#This Row],[Order Date]])</f>
        <v>Q2-2023</v>
      </c>
    </row>
    <row r="2715" spans="1:22" x14ac:dyDescent="0.35">
      <c r="A2715" t="s">
        <v>2856</v>
      </c>
      <c r="B2715" s="1">
        <v>45038</v>
      </c>
      <c r="C2715" t="s">
        <v>113</v>
      </c>
      <c r="D2715" t="s">
        <v>27</v>
      </c>
      <c r="E2715">
        <v>9242384482</v>
      </c>
      <c r="F2715" t="s">
        <v>14</v>
      </c>
      <c r="G2715" t="s">
        <v>15</v>
      </c>
      <c r="H2715" t="s">
        <v>16</v>
      </c>
      <c r="I2715" t="s">
        <v>17</v>
      </c>
      <c r="J2715" t="s">
        <v>19</v>
      </c>
      <c r="K2715">
        <v>331.29</v>
      </c>
      <c r="L2715">
        <v>45.41</v>
      </c>
      <c r="M2715" t="s">
        <v>19</v>
      </c>
      <c r="N2715">
        <v>0.137070240574723</v>
      </c>
      <c r="O2715" t="s">
        <v>11361</v>
      </c>
      <c r="P2715" t="s">
        <v>11352</v>
      </c>
      <c r="R2715" t="s">
        <v>11353</v>
      </c>
      <c r="S2715">
        <f>IF(SalesData[[#This Row],[Return Status]]="Returned",1,0)</f>
        <v>0</v>
      </c>
      <c r="T2715">
        <v>2085.91</v>
      </c>
      <c r="U2715" s="2">
        <f>EOMONTH(SalesData[[#This Row],[Order Date]],0)</f>
        <v>45046</v>
      </c>
      <c r="V2715" s="9" t="str">
        <f>"Q"&amp;INT((MONTH(SalesData[[#This Row],[Order Date]])+2)/3)&amp;"-"&amp;YEAR(SalesData[[#This Row],[Order Date]])</f>
        <v>Q2-2023</v>
      </c>
    </row>
    <row r="2716" spans="1:22" x14ac:dyDescent="0.35">
      <c r="A2716" t="s">
        <v>2857</v>
      </c>
      <c r="B2716" s="1">
        <v>45022</v>
      </c>
      <c r="C2716" t="s">
        <v>188</v>
      </c>
      <c r="D2716" t="s">
        <v>27</v>
      </c>
      <c r="E2716">
        <v>4345712840</v>
      </c>
      <c r="F2716" t="s">
        <v>140</v>
      </c>
      <c r="G2716" t="s">
        <v>141</v>
      </c>
      <c r="H2716" t="s">
        <v>121</v>
      </c>
      <c r="I2716" t="s">
        <v>17</v>
      </c>
      <c r="J2716" t="s">
        <v>19</v>
      </c>
      <c r="K2716">
        <v>3919.7</v>
      </c>
      <c r="L2716">
        <v>383.93</v>
      </c>
      <c r="M2716" t="s">
        <v>19</v>
      </c>
      <c r="N2716">
        <v>9.7948822613975597E-2</v>
      </c>
      <c r="O2716" t="s">
        <v>11351</v>
      </c>
      <c r="P2716" t="s">
        <v>11356</v>
      </c>
      <c r="R2716" t="s">
        <v>11353</v>
      </c>
      <c r="S2716">
        <f>IF(SalesData[[#This Row],[Return Status]]="Returned",1,0)</f>
        <v>0</v>
      </c>
      <c r="T2716">
        <v>2793.38</v>
      </c>
      <c r="U2716" s="2">
        <f>EOMONTH(SalesData[[#This Row],[Order Date]],0)</f>
        <v>45046</v>
      </c>
      <c r="V2716" s="9" t="str">
        <f>"Q"&amp;INT((MONTH(SalesData[[#This Row],[Order Date]])+2)/3)&amp;"-"&amp;YEAR(SalesData[[#This Row],[Order Date]])</f>
        <v>Q2-2023</v>
      </c>
    </row>
    <row r="2717" spans="1:22" x14ac:dyDescent="0.35">
      <c r="A2717" t="s">
        <v>2858</v>
      </c>
      <c r="B2717" s="1">
        <v>45044</v>
      </c>
      <c r="C2717" t="s">
        <v>149</v>
      </c>
      <c r="D2717" t="s">
        <v>145</v>
      </c>
      <c r="E2717">
        <v>3351950962</v>
      </c>
      <c r="F2717" t="s">
        <v>238</v>
      </c>
      <c r="G2717" t="s">
        <v>74</v>
      </c>
      <c r="H2717" t="s">
        <v>75</v>
      </c>
      <c r="I2717" t="s">
        <v>36</v>
      </c>
      <c r="J2717" t="s">
        <v>18</v>
      </c>
      <c r="K2717">
        <v>4720.2299999999996</v>
      </c>
      <c r="L2717">
        <v>846.33</v>
      </c>
      <c r="M2717" t="s">
        <v>19</v>
      </c>
      <c r="N2717">
        <v>0.17929846638829</v>
      </c>
      <c r="O2717" t="s">
        <v>11351</v>
      </c>
      <c r="P2717" t="s">
        <v>11352</v>
      </c>
      <c r="R2717" t="s">
        <v>11353</v>
      </c>
      <c r="S2717">
        <f>IF(SalesData[[#This Row],[Return Status]]="Returned",1,0)</f>
        <v>0</v>
      </c>
      <c r="T2717">
        <v>2420.2800000000002</v>
      </c>
      <c r="U2717" s="2">
        <f>EOMONTH(SalesData[[#This Row],[Order Date]],0)</f>
        <v>45046</v>
      </c>
      <c r="V2717" s="9" t="str">
        <f>"Q"&amp;INT((MONTH(SalesData[[#This Row],[Order Date]])+2)/3)&amp;"-"&amp;YEAR(SalesData[[#This Row],[Order Date]])</f>
        <v>Q2-2023</v>
      </c>
    </row>
    <row r="2718" spans="1:22" x14ac:dyDescent="0.35">
      <c r="A2718" t="s">
        <v>2859</v>
      </c>
      <c r="B2718" s="1">
        <v>45026</v>
      </c>
      <c r="C2718" t="s">
        <v>184</v>
      </c>
      <c r="D2718" t="s">
        <v>27</v>
      </c>
      <c r="E2718">
        <v>8058299895</v>
      </c>
      <c r="F2718" t="s">
        <v>73</v>
      </c>
      <c r="G2718" t="s">
        <v>74</v>
      </c>
      <c r="H2718" t="s">
        <v>75</v>
      </c>
      <c r="I2718" t="s">
        <v>36</v>
      </c>
      <c r="J2718" t="s">
        <v>61</v>
      </c>
      <c r="K2718">
        <v>4724.93</v>
      </c>
      <c r="L2718">
        <v>568.21</v>
      </c>
      <c r="M2718" t="s">
        <v>62</v>
      </c>
      <c r="N2718">
        <v>0.12025786625410299</v>
      </c>
      <c r="O2718" t="s">
        <v>11351</v>
      </c>
      <c r="P2718" t="s">
        <v>11352</v>
      </c>
      <c r="R2718" t="s">
        <v>11353</v>
      </c>
      <c r="S2718">
        <f>IF(SalesData[[#This Row],[Return Status]]="Returned",1,0)</f>
        <v>0</v>
      </c>
      <c r="T2718">
        <v>2420.2800000000002</v>
      </c>
      <c r="U2718" s="2">
        <f>EOMONTH(SalesData[[#This Row],[Order Date]],0)</f>
        <v>45046</v>
      </c>
      <c r="V2718" s="9" t="str">
        <f>"Q"&amp;INT((MONTH(SalesData[[#This Row],[Order Date]])+2)/3)&amp;"-"&amp;YEAR(SalesData[[#This Row],[Order Date]])</f>
        <v>Q2-2023</v>
      </c>
    </row>
    <row r="2719" spans="1:22" x14ac:dyDescent="0.35">
      <c r="A2719" t="s">
        <v>2860</v>
      </c>
      <c r="B2719" s="1">
        <v>45030</v>
      </c>
      <c r="C2719" t="s">
        <v>106</v>
      </c>
      <c r="D2719" t="s">
        <v>39</v>
      </c>
      <c r="E2719">
        <v>3006364704</v>
      </c>
      <c r="F2719" t="s">
        <v>120</v>
      </c>
      <c r="G2719" t="s">
        <v>141</v>
      </c>
      <c r="H2719" t="s">
        <v>121</v>
      </c>
      <c r="I2719" t="s">
        <v>17</v>
      </c>
      <c r="J2719" t="s">
        <v>65</v>
      </c>
      <c r="K2719">
        <v>4843.22</v>
      </c>
      <c r="L2719">
        <v>1357.38</v>
      </c>
      <c r="M2719" t="s">
        <v>65</v>
      </c>
      <c r="N2719">
        <v>0.28026395662389902</v>
      </c>
      <c r="O2719" t="s">
        <v>11351</v>
      </c>
      <c r="P2719" t="s">
        <v>11354</v>
      </c>
      <c r="R2719" t="s">
        <v>11353</v>
      </c>
      <c r="S2719">
        <f>IF(SalesData[[#This Row],[Return Status]]="Returned",1,0)</f>
        <v>0</v>
      </c>
      <c r="T2719">
        <v>2793.38</v>
      </c>
      <c r="U2719" s="2">
        <f>EOMONTH(SalesData[[#This Row],[Order Date]],0)</f>
        <v>45046</v>
      </c>
      <c r="V2719" s="9" t="str">
        <f>"Q"&amp;INT((MONTH(SalesData[[#This Row],[Order Date]])+2)/3)&amp;"-"&amp;YEAR(SalesData[[#This Row],[Order Date]])</f>
        <v>Q2-2023</v>
      </c>
    </row>
    <row r="2720" spans="1:22" x14ac:dyDescent="0.35">
      <c r="A2720" t="s">
        <v>2861</v>
      </c>
      <c r="B2720" s="1">
        <v>45022</v>
      </c>
      <c r="C2720" t="s">
        <v>132</v>
      </c>
      <c r="D2720" t="s">
        <v>80</v>
      </c>
      <c r="E2720">
        <v>3377993804</v>
      </c>
      <c r="F2720" t="s">
        <v>103</v>
      </c>
      <c r="G2720" t="s">
        <v>212</v>
      </c>
      <c r="H2720" t="s">
        <v>24</v>
      </c>
      <c r="I2720" t="s">
        <v>17</v>
      </c>
      <c r="J2720" t="s">
        <v>65</v>
      </c>
      <c r="K2720">
        <v>2160.63</v>
      </c>
      <c r="L2720">
        <v>71.19</v>
      </c>
      <c r="M2720" t="s">
        <v>65</v>
      </c>
      <c r="N2720">
        <v>3.29487232890407E-2</v>
      </c>
      <c r="O2720" t="s">
        <v>11351</v>
      </c>
      <c r="P2720" t="s">
        <v>11356</v>
      </c>
      <c r="R2720" t="s">
        <v>11353</v>
      </c>
      <c r="S2720">
        <f>IF(SalesData[[#This Row],[Return Status]]="Returned",1,0)</f>
        <v>0</v>
      </c>
      <c r="U2720" s="2">
        <f>EOMONTH(SalesData[[#This Row],[Order Date]],0)</f>
        <v>45046</v>
      </c>
      <c r="V2720" s="9" t="str">
        <f>"Q"&amp;INT((MONTH(SalesData[[#This Row],[Order Date]])+2)/3)&amp;"-"&amp;YEAR(SalesData[[#This Row],[Order Date]])</f>
        <v>Q2-2023</v>
      </c>
    </row>
    <row r="2721" spans="1:22" x14ac:dyDescent="0.35">
      <c r="A2721" t="s">
        <v>2862</v>
      </c>
      <c r="B2721" s="1">
        <v>45021</v>
      </c>
      <c r="C2721" t="s">
        <v>184</v>
      </c>
      <c r="D2721" t="s">
        <v>39</v>
      </c>
      <c r="E2721">
        <v>3108027136</v>
      </c>
      <c r="F2721" t="s">
        <v>222</v>
      </c>
      <c r="G2721" t="s">
        <v>164</v>
      </c>
      <c r="H2721" t="s">
        <v>165</v>
      </c>
      <c r="I2721" t="s">
        <v>36</v>
      </c>
      <c r="J2721" t="s">
        <v>19</v>
      </c>
      <c r="K2721">
        <v>4996.8999999999996</v>
      </c>
      <c r="L2721">
        <v>162.38999999999999</v>
      </c>
      <c r="M2721" t="s">
        <v>19</v>
      </c>
      <c r="N2721">
        <v>3.2498148852288397E-2</v>
      </c>
      <c r="O2721" t="s">
        <v>11351</v>
      </c>
      <c r="P2721" t="s">
        <v>11356</v>
      </c>
      <c r="R2721" t="s">
        <v>11353</v>
      </c>
      <c r="S2721">
        <f>IF(SalesData[[#This Row],[Return Status]]="Returned",1,0)</f>
        <v>0</v>
      </c>
      <c r="U2721" s="2">
        <f>EOMONTH(SalesData[[#This Row],[Order Date]],0)</f>
        <v>45046</v>
      </c>
      <c r="V2721" s="9" t="str">
        <f>"Q"&amp;INT((MONTH(SalesData[[#This Row],[Order Date]])+2)/3)&amp;"-"&amp;YEAR(SalesData[[#This Row],[Order Date]])</f>
        <v>Q2-2023</v>
      </c>
    </row>
    <row r="2722" spans="1:22" x14ac:dyDescent="0.35">
      <c r="A2722" t="s">
        <v>2863</v>
      </c>
      <c r="B2722" s="1">
        <v>45022</v>
      </c>
      <c r="C2722" t="s">
        <v>124</v>
      </c>
      <c r="D2722" t="s">
        <v>13</v>
      </c>
      <c r="E2722">
        <v>8660709419</v>
      </c>
      <c r="F2722" t="s">
        <v>159</v>
      </c>
      <c r="G2722" t="s">
        <v>84</v>
      </c>
      <c r="H2722" t="s">
        <v>85</v>
      </c>
      <c r="I2722" t="s">
        <v>31</v>
      </c>
      <c r="J2722" t="s">
        <v>62</v>
      </c>
      <c r="K2722">
        <v>2796.01</v>
      </c>
      <c r="L2722">
        <v>644.02</v>
      </c>
      <c r="M2722" t="s">
        <v>62</v>
      </c>
      <c r="N2722">
        <v>0.230335370760476</v>
      </c>
      <c r="O2722" t="s">
        <v>11351</v>
      </c>
      <c r="P2722" t="s">
        <v>11354</v>
      </c>
      <c r="R2722" t="s">
        <v>11353</v>
      </c>
      <c r="S2722">
        <f>IF(SalesData[[#This Row],[Return Status]]="Returned",1,0)</f>
        <v>0</v>
      </c>
      <c r="T2722">
        <v>847.14</v>
      </c>
      <c r="U2722" s="2">
        <f>EOMONTH(SalesData[[#This Row],[Order Date]],0)</f>
        <v>45046</v>
      </c>
      <c r="V2722" s="9" t="str">
        <f>"Q"&amp;INT((MONTH(SalesData[[#This Row],[Order Date]])+2)/3)&amp;"-"&amp;YEAR(SalesData[[#This Row],[Order Date]])</f>
        <v>Q2-2023</v>
      </c>
    </row>
    <row r="2723" spans="1:22" x14ac:dyDescent="0.35">
      <c r="A2723" t="s">
        <v>2864</v>
      </c>
      <c r="B2723" s="1">
        <v>45027</v>
      </c>
      <c r="C2723" t="s">
        <v>188</v>
      </c>
      <c r="D2723" t="s">
        <v>27</v>
      </c>
      <c r="E2723">
        <v>3405347492</v>
      </c>
      <c r="F2723" t="s">
        <v>120</v>
      </c>
      <c r="G2723" t="s">
        <v>141</v>
      </c>
      <c r="H2723" t="s">
        <v>121</v>
      </c>
      <c r="I2723" t="s">
        <v>17</v>
      </c>
      <c r="J2723" t="s">
        <v>62</v>
      </c>
      <c r="K2723">
        <v>2366.16</v>
      </c>
      <c r="L2723">
        <v>468.48</v>
      </c>
      <c r="M2723" t="s">
        <v>62</v>
      </c>
      <c r="N2723">
        <v>0.19799168272644299</v>
      </c>
      <c r="O2723" t="s">
        <v>11351</v>
      </c>
      <c r="P2723" t="s">
        <v>11352</v>
      </c>
      <c r="R2723" t="s">
        <v>11353</v>
      </c>
      <c r="S2723">
        <f>IF(SalesData[[#This Row],[Return Status]]="Returned",1,0)</f>
        <v>0</v>
      </c>
      <c r="T2723">
        <v>2793.38</v>
      </c>
      <c r="U2723" s="2">
        <f>EOMONTH(SalesData[[#This Row],[Order Date]],0)</f>
        <v>45046</v>
      </c>
      <c r="V2723" s="9" t="str">
        <f>"Q"&amp;INT((MONTH(SalesData[[#This Row],[Order Date]])+2)/3)&amp;"-"&amp;YEAR(SalesData[[#This Row],[Order Date]])</f>
        <v>Q2-2023</v>
      </c>
    </row>
    <row r="2724" spans="1:22" x14ac:dyDescent="0.35">
      <c r="A2724" t="s">
        <v>2865</v>
      </c>
      <c r="B2724" s="1">
        <v>45034</v>
      </c>
      <c r="C2724" t="s">
        <v>124</v>
      </c>
      <c r="D2724" t="s">
        <v>39</v>
      </c>
      <c r="E2724">
        <v>2674533962</v>
      </c>
      <c r="F2724" t="s">
        <v>292</v>
      </c>
      <c r="G2724" t="s">
        <v>69</v>
      </c>
      <c r="H2724" t="s">
        <v>41</v>
      </c>
      <c r="I2724" t="s">
        <v>31</v>
      </c>
      <c r="J2724" t="s">
        <v>61</v>
      </c>
      <c r="K2724">
        <v>2414.71</v>
      </c>
      <c r="L2724">
        <v>279.33</v>
      </c>
      <c r="M2724" t="s">
        <v>62</v>
      </c>
      <c r="N2724">
        <v>0.115678487271763</v>
      </c>
      <c r="O2724" t="s">
        <v>11351</v>
      </c>
      <c r="P2724" t="s">
        <v>11352</v>
      </c>
      <c r="R2724" t="s">
        <v>11353</v>
      </c>
      <c r="S2724">
        <f>IF(SalesData[[#This Row],[Return Status]]="Returned",1,0)</f>
        <v>0</v>
      </c>
      <c r="T2724">
        <v>2081.52</v>
      </c>
      <c r="U2724" s="2">
        <f>EOMONTH(SalesData[[#This Row],[Order Date]],0)</f>
        <v>45046</v>
      </c>
      <c r="V2724" s="9" t="str">
        <f>"Q"&amp;INT((MONTH(SalesData[[#This Row],[Order Date]])+2)/3)&amp;"-"&amp;YEAR(SalesData[[#This Row],[Order Date]])</f>
        <v>Q2-2023</v>
      </c>
    </row>
    <row r="2725" spans="1:22" x14ac:dyDescent="0.35">
      <c r="A2725" t="s">
        <v>2866</v>
      </c>
      <c r="B2725" s="1">
        <v>45024</v>
      </c>
      <c r="C2725" t="s">
        <v>57</v>
      </c>
      <c r="D2725" t="s">
        <v>80</v>
      </c>
      <c r="E2725">
        <v>1716813835</v>
      </c>
      <c r="F2725" t="s">
        <v>40</v>
      </c>
      <c r="G2725" t="s">
        <v>457</v>
      </c>
      <c r="H2725" t="s">
        <v>11357</v>
      </c>
      <c r="I2725" t="s">
        <v>31</v>
      </c>
      <c r="J2725" t="s">
        <v>61</v>
      </c>
      <c r="K2725">
        <v>783.83</v>
      </c>
      <c r="L2725">
        <v>159.77000000000001</v>
      </c>
      <c r="M2725" t="s">
        <v>62</v>
      </c>
      <c r="N2725">
        <v>0.20383246367197</v>
      </c>
      <c r="O2725" t="s">
        <v>11355</v>
      </c>
      <c r="P2725" t="s">
        <v>11354</v>
      </c>
      <c r="R2725" t="s">
        <v>11353</v>
      </c>
      <c r="S2725">
        <f>IF(SalesData[[#This Row],[Return Status]]="Returned",1,0)</f>
        <v>0</v>
      </c>
      <c r="U2725" s="2">
        <f>EOMONTH(SalesData[[#This Row],[Order Date]],0)</f>
        <v>45046</v>
      </c>
      <c r="V2725" s="9" t="str">
        <f>"Q"&amp;INT((MONTH(SalesData[[#This Row],[Order Date]])+2)/3)&amp;"-"&amp;YEAR(SalesData[[#This Row],[Order Date]])</f>
        <v>Q2-2023</v>
      </c>
    </row>
    <row r="2726" spans="1:22" x14ac:dyDescent="0.35">
      <c r="A2726" t="s">
        <v>2867</v>
      </c>
      <c r="B2726" s="1">
        <v>45042</v>
      </c>
      <c r="C2726" t="s">
        <v>71</v>
      </c>
      <c r="D2726" t="s">
        <v>99</v>
      </c>
      <c r="E2726">
        <v>5796144400</v>
      </c>
      <c r="F2726" t="s">
        <v>100</v>
      </c>
      <c r="G2726" t="s">
        <v>34</v>
      </c>
      <c r="H2726" t="s">
        <v>35</v>
      </c>
      <c r="I2726" t="s">
        <v>36</v>
      </c>
      <c r="J2726" t="s">
        <v>43</v>
      </c>
      <c r="K2726">
        <v>1118.52</v>
      </c>
      <c r="L2726">
        <v>299.83</v>
      </c>
      <c r="M2726" t="s">
        <v>43</v>
      </c>
      <c r="N2726">
        <v>0.26805957872903502</v>
      </c>
      <c r="O2726" t="s">
        <v>11351</v>
      </c>
      <c r="P2726" t="s">
        <v>11354</v>
      </c>
      <c r="R2726" t="s">
        <v>11353</v>
      </c>
      <c r="S2726">
        <f>IF(SalesData[[#This Row],[Return Status]]="Returned",1,0)</f>
        <v>0</v>
      </c>
      <c r="U2726" s="2">
        <f>EOMONTH(SalesData[[#This Row],[Order Date]],0)</f>
        <v>45046</v>
      </c>
      <c r="V2726" s="9" t="str">
        <f>"Q"&amp;INT((MONTH(SalesData[[#This Row],[Order Date]])+2)/3)&amp;"-"&amp;YEAR(SalesData[[#This Row],[Order Date]])</f>
        <v>Q2-2023</v>
      </c>
    </row>
    <row r="2727" spans="1:22" x14ac:dyDescent="0.35">
      <c r="A2727" t="s">
        <v>2868</v>
      </c>
      <c r="B2727" s="1">
        <v>45021</v>
      </c>
      <c r="C2727" t="s">
        <v>194</v>
      </c>
      <c r="D2727" t="s">
        <v>46</v>
      </c>
      <c r="E2727">
        <v>6530200686</v>
      </c>
      <c r="F2727" t="s">
        <v>95</v>
      </c>
      <c r="G2727" t="s">
        <v>59</v>
      </c>
      <c r="H2727" t="s">
        <v>60</v>
      </c>
      <c r="I2727" t="s">
        <v>31</v>
      </c>
      <c r="J2727" t="s">
        <v>19</v>
      </c>
      <c r="K2727">
        <v>3216.08</v>
      </c>
      <c r="L2727">
        <v>235.18</v>
      </c>
      <c r="M2727" t="s">
        <v>19</v>
      </c>
      <c r="N2727">
        <v>7.3126290390786303E-2</v>
      </c>
      <c r="O2727" t="s">
        <v>11351</v>
      </c>
      <c r="P2727" t="s">
        <v>11356</v>
      </c>
      <c r="R2727" t="s">
        <v>11353</v>
      </c>
      <c r="S2727">
        <f>IF(SalesData[[#This Row],[Return Status]]="Returned",1,0)</f>
        <v>0</v>
      </c>
      <c r="T2727">
        <v>2183.56</v>
      </c>
      <c r="U2727" s="2">
        <f>EOMONTH(SalesData[[#This Row],[Order Date]],0)</f>
        <v>45046</v>
      </c>
      <c r="V2727" s="9" t="str">
        <f>"Q"&amp;INT((MONTH(SalesData[[#This Row],[Order Date]])+2)/3)&amp;"-"&amp;YEAR(SalesData[[#This Row],[Order Date]])</f>
        <v>Q2-2023</v>
      </c>
    </row>
    <row r="2728" spans="1:22" x14ac:dyDescent="0.35">
      <c r="A2728" t="s">
        <v>2869</v>
      </c>
      <c r="B2728" s="1">
        <v>45029</v>
      </c>
      <c r="C2728" t="s">
        <v>52</v>
      </c>
      <c r="D2728" t="s">
        <v>13</v>
      </c>
      <c r="E2728">
        <v>3672450893</v>
      </c>
      <c r="F2728" t="s">
        <v>140</v>
      </c>
      <c r="G2728" t="s">
        <v>141</v>
      </c>
      <c r="H2728" t="s">
        <v>121</v>
      </c>
      <c r="I2728" t="s">
        <v>17</v>
      </c>
      <c r="J2728" t="s">
        <v>62</v>
      </c>
      <c r="K2728">
        <v>1628.75</v>
      </c>
      <c r="L2728">
        <v>77.400000000000006</v>
      </c>
      <c r="M2728" t="s">
        <v>62</v>
      </c>
      <c r="N2728">
        <v>4.7521105141979998E-2</v>
      </c>
      <c r="O2728" t="s">
        <v>11351</v>
      </c>
      <c r="P2728" t="s">
        <v>11356</v>
      </c>
      <c r="R2728" t="s">
        <v>11353</v>
      </c>
      <c r="S2728">
        <f>IF(SalesData[[#This Row],[Return Status]]="Returned",1,0)</f>
        <v>0</v>
      </c>
      <c r="T2728">
        <v>2793.38</v>
      </c>
      <c r="U2728" s="2">
        <f>EOMONTH(SalesData[[#This Row],[Order Date]],0)</f>
        <v>45046</v>
      </c>
      <c r="V2728" s="9" t="str">
        <f>"Q"&amp;INT((MONTH(SalesData[[#This Row],[Order Date]])+2)/3)&amp;"-"&amp;YEAR(SalesData[[#This Row],[Order Date]])</f>
        <v>Q2-2023</v>
      </c>
    </row>
    <row r="2729" spans="1:22" x14ac:dyDescent="0.35">
      <c r="A2729" t="s">
        <v>2870</v>
      </c>
      <c r="B2729" s="1">
        <v>45031</v>
      </c>
      <c r="C2729" t="s">
        <v>94</v>
      </c>
      <c r="D2729" t="s">
        <v>145</v>
      </c>
      <c r="E2729">
        <v>9120976583</v>
      </c>
      <c r="F2729" t="s">
        <v>170</v>
      </c>
      <c r="G2729" t="s">
        <v>69</v>
      </c>
      <c r="H2729" t="s">
        <v>11357</v>
      </c>
      <c r="I2729" t="s">
        <v>31</v>
      </c>
      <c r="J2729" t="s">
        <v>61</v>
      </c>
      <c r="K2729">
        <v>4451.34</v>
      </c>
      <c r="L2729">
        <v>1050.67</v>
      </c>
      <c r="M2729" t="s">
        <v>62</v>
      </c>
      <c r="N2729">
        <v>0.236034542407455</v>
      </c>
      <c r="O2729" t="s">
        <v>11351</v>
      </c>
      <c r="P2729" t="s">
        <v>11354</v>
      </c>
      <c r="R2729" t="s">
        <v>11353</v>
      </c>
      <c r="S2729">
        <f>IF(SalesData[[#This Row],[Return Status]]="Returned",1,0)</f>
        <v>0</v>
      </c>
      <c r="T2729">
        <v>2081.52</v>
      </c>
      <c r="U2729" s="2">
        <f>EOMONTH(SalesData[[#This Row],[Order Date]],0)</f>
        <v>45046</v>
      </c>
      <c r="V2729" s="9" t="str">
        <f>"Q"&amp;INT((MONTH(SalesData[[#This Row],[Order Date]])+2)/3)&amp;"-"&amp;YEAR(SalesData[[#This Row],[Order Date]])</f>
        <v>Q2-2023</v>
      </c>
    </row>
    <row r="2730" spans="1:22" x14ac:dyDescent="0.35">
      <c r="A2730" t="s">
        <v>2871</v>
      </c>
      <c r="B2730" s="1">
        <v>45045</v>
      </c>
      <c r="C2730" t="s">
        <v>184</v>
      </c>
      <c r="D2730" t="s">
        <v>72</v>
      </c>
      <c r="E2730">
        <v>8074268901</v>
      </c>
      <c r="F2730" t="s">
        <v>172</v>
      </c>
      <c r="G2730" t="s">
        <v>11367</v>
      </c>
      <c r="H2730" t="s">
        <v>121</v>
      </c>
      <c r="I2730" t="s">
        <v>17</v>
      </c>
      <c r="J2730" t="s">
        <v>62</v>
      </c>
      <c r="K2730">
        <v>2268.16</v>
      </c>
      <c r="L2730">
        <v>281.02999999999997</v>
      </c>
      <c r="M2730" t="s">
        <v>62</v>
      </c>
      <c r="N2730">
        <v>0.123902193848758</v>
      </c>
      <c r="O2730" t="s">
        <v>11351</v>
      </c>
      <c r="P2730" t="s">
        <v>11352</v>
      </c>
      <c r="R2730" t="s">
        <v>11353</v>
      </c>
      <c r="S2730">
        <f>IF(SalesData[[#This Row],[Return Status]]="Returned",1,0)</f>
        <v>0</v>
      </c>
      <c r="U2730" s="2">
        <f>EOMONTH(SalesData[[#This Row],[Order Date]],0)</f>
        <v>45046</v>
      </c>
      <c r="V2730" s="9" t="str">
        <f>"Q"&amp;INT((MONTH(SalesData[[#This Row],[Order Date]])+2)/3)&amp;"-"&amp;YEAR(SalesData[[#This Row],[Order Date]])</f>
        <v>Q2-2023</v>
      </c>
    </row>
    <row r="2731" spans="1:22" x14ac:dyDescent="0.35">
      <c r="A2731" t="s">
        <v>2872</v>
      </c>
      <c r="B2731" s="1">
        <v>45042</v>
      </c>
      <c r="C2731" t="s">
        <v>71</v>
      </c>
      <c r="D2731" t="s">
        <v>46</v>
      </c>
      <c r="E2731">
        <v>9680120039</v>
      </c>
      <c r="F2731" t="s">
        <v>206</v>
      </c>
      <c r="G2731" t="s">
        <v>89</v>
      </c>
      <c r="H2731" t="s">
        <v>90</v>
      </c>
      <c r="I2731" t="s">
        <v>31</v>
      </c>
      <c r="J2731" t="s">
        <v>19</v>
      </c>
      <c r="K2731">
        <v>2226.41</v>
      </c>
      <c r="L2731">
        <v>270.39</v>
      </c>
      <c r="M2731" t="s">
        <v>19</v>
      </c>
      <c r="N2731">
        <v>0.121446633818569</v>
      </c>
      <c r="O2731" t="s">
        <v>11351</v>
      </c>
      <c r="P2731" t="s">
        <v>11352</v>
      </c>
      <c r="R2731" t="s">
        <v>11353</v>
      </c>
      <c r="S2731">
        <f>IF(SalesData[[#This Row],[Return Status]]="Returned",1,0)</f>
        <v>0</v>
      </c>
      <c r="T2731">
        <v>207.68</v>
      </c>
      <c r="U2731" s="2">
        <f>EOMONTH(SalesData[[#This Row],[Order Date]],0)</f>
        <v>45046</v>
      </c>
      <c r="V2731" s="9" t="str">
        <f>"Q"&amp;INT((MONTH(SalesData[[#This Row],[Order Date]])+2)/3)&amp;"-"&amp;YEAR(SalesData[[#This Row],[Order Date]])</f>
        <v>Q2-2023</v>
      </c>
    </row>
    <row r="2732" spans="1:22" x14ac:dyDescent="0.35">
      <c r="A2732" t="s">
        <v>2873</v>
      </c>
      <c r="B2732" s="1">
        <v>45018</v>
      </c>
      <c r="C2732" t="s">
        <v>52</v>
      </c>
      <c r="D2732" t="s">
        <v>39</v>
      </c>
      <c r="E2732">
        <v>2193041808</v>
      </c>
      <c r="F2732" t="s">
        <v>64</v>
      </c>
      <c r="G2732" t="s">
        <v>15</v>
      </c>
      <c r="H2732" t="s">
        <v>11357</v>
      </c>
      <c r="I2732" t="s">
        <v>17</v>
      </c>
      <c r="J2732" t="s">
        <v>18</v>
      </c>
      <c r="K2732">
        <v>3571.47</v>
      </c>
      <c r="L2732">
        <v>381.97</v>
      </c>
      <c r="M2732" t="s">
        <v>19</v>
      </c>
      <c r="N2732">
        <v>0.106950359375831</v>
      </c>
      <c r="O2732" t="s">
        <v>11351</v>
      </c>
      <c r="P2732" t="s">
        <v>11352</v>
      </c>
      <c r="R2732" t="s">
        <v>11353</v>
      </c>
      <c r="S2732">
        <f>IF(SalesData[[#This Row],[Return Status]]="Returned",1,0)</f>
        <v>0</v>
      </c>
      <c r="T2732">
        <v>2085.91</v>
      </c>
      <c r="U2732" s="2">
        <f>EOMONTH(SalesData[[#This Row],[Order Date]],0)</f>
        <v>45046</v>
      </c>
      <c r="V2732" s="9" t="str">
        <f>"Q"&amp;INT((MONTH(SalesData[[#This Row],[Order Date]])+2)/3)&amp;"-"&amp;YEAR(SalesData[[#This Row],[Order Date]])</f>
        <v>Q2-2023</v>
      </c>
    </row>
    <row r="2733" spans="1:22" x14ac:dyDescent="0.35">
      <c r="A2733" t="s">
        <v>2874</v>
      </c>
      <c r="B2733" s="1">
        <v>45043</v>
      </c>
      <c r="C2733" t="s">
        <v>205</v>
      </c>
      <c r="D2733" t="s">
        <v>80</v>
      </c>
      <c r="E2733">
        <v>3439768252</v>
      </c>
      <c r="F2733" t="s">
        <v>357</v>
      </c>
      <c r="G2733" t="s">
        <v>164</v>
      </c>
      <c r="H2733" t="s">
        <v>165</v>
      </c>
      <c r="I2733" t="s">
        <v>36</v>
      </c>
      <c r="J2733" t="s">
        <v>62</v>
      </c>
      <c r="K2733">
        <v>3525.68</v>
      </c>
      <c r="L2733">
        <v>857.21</v>
      </c>
      <c r="M2733" t="s">
        <v>62</v>
      </c>
      <c r="N2733">
        <v>0.24313323954527899</v>
      </c>
      <c r="O2733" t="s">
        <v>11351</v>
      </c>
      <c r="P2733" t="s">
        <v>11354</v>
      </c>
      <c r="R2733" t="s">
        <v>11353</v>
      </c>
      <c r="S2733">
        <f>IF(SalesData[[#This Row],[Return Status]]="Returned",1,0)</f>
        <v>0</v>
      </c>
      <c r="U2733" s="2">
        <f>EOMONTH(SalesData[[#This Row],[Order Date]],0)</f>
        <v>45046</v>
      </c>
      <c r="V2733" s="9" t="str">
        <f>"Q"&amp;INT((MONTH(SalesData[[#This Row],[Order Date]])+2)/3)&amp;"-"&amp;YEAR(SalesData[[#This Row],[Order Date]])</f>
        <v>Q2-2023</v>
      </c>
    </row>
    <row r="2734" spans="1:22" x14ac:dyDescent="0.35">
      <c r="A2734" t="s">
        <v>2875</v>
      </c>
      <c r="B2734" s="1">
        <v>45038</v>
      </c>
      <c r="C2734" t="s">
        <v>111</v>
      </c>
      <c r="D2734" t="s">
        <v>27</v>
      </c>
      <c r="E2734">
        <v>654139074</v>
      </c>
      <c r="F2734" t="s">
        <v>83</v>
      </c>
      <c r="G2734" t="s">
        <v>84</v>
      </c>
      <c r="H2734" t="s">
        <v>85</v>
      </c>
      <c r="I2734" t="s">
        <v>31</v>
      </c>
      <c r="J2734" t="s">
        <v>19</v>
      </c>
      <c r="K2734">
        <v>945.11</v>
      </c>
      <c r="L2734">
        <v>220.67</v>
      </c>
      <c r="M2734" t="s">
        <v>19</v>
      </c>
      <c r="N2734">
        <v>0.233486049242945</v>
      </c>
      <c r="O2734" t="s">
        <v>11355</v>
      </c>
      <c r="P2734" t="s">
        <v>11354</v>
      </c>
      <c r="Q2734" t="s">
        <v>11373</v>
      </c>
      <c r="R2734" t="s">
        <v>11360</v>
      </c>
      <c r="S2734">
        <f>IF(SalesData[[#This Row],[Return Status]]="Returned",1,0)</f>
        <v>1</v>
      </c>
      <c r="T2734">
        <v>847.14</v>
      </c>
      <c r="U2734" s="2">
        <f>EOMONTH(SalesData[[#This Row],[Order Date]],0)</f>
        <v>45046</v>
      </c>
      <c r="V2734" s="9" t="str">
        <f>"Q"&amp;INT((MONTH(SalesData[[#This Row],[Order Date]])+2)/3)&amp;"-"&amp;YEAR(SalesData[[#This Row],[Order Date]])</f>
        <v>Q2-2023</v>
      </c>
    </row>
    <row r="2735" spans="1:22" x14ac:dyDescent="0.35">
      <c r="A2735" t="s">
        <v>2876</v>
      </c>
      <c r="B2735" s="1">
        <v>45024</v>
      </c>
      <c r="C2735" t="s">
        <v>77</v>
      </c>
      <c r="D2735" t="s">
        <v>99</v>
      </c>
      <c r="E2735">
        <v>2288897026</v>
      </c>
      <c r="F2735" t="s">
        <v>53</v>
      </c>
      <c r="G2735" t="s">
        <v>54</v>
      </c>
      <c r="H2735" t="s">
        <v>11357</v>
      </c>
      <c r="I2735" t="s">
        <v>31</v>
      </c>
      <c r="J2735" t="s">
        <v>62</v>
      </c>
      <c r="K2735">
        <v>171.87</v>
      </c>
      <c r="L2735">
        <v>43.98</v>
      </c>
      <c r="M2735" t="s">
        <v>62</v>
      </c>
      <c r="N2735">
        <v>0.25589108046779502</v>
      </c>
      <c r="O2735" t="s">
        <v>11361</v>
      </c>
      <c r="P2735" t="s">
        <v>11354</v>
      </c>
      <c r="R2735" t="s">
        <v>11353</v>
      </c>
      <c r="S2735">
        <f>IF(SalesData[[#This Row],[Return Status]]="Returned",1,0)</f>
        <v>0</v>
      </c>
      <c r="U2735" s="2">
        <f>EOMONTH(SalesData[[#This Row],[Order Date]],0)</f>
        <v>45046</v>
      </c>
      <c r="V2735" s="9" t="str">
        <f>"Q"&amp;INT((MONTH(SalesData[[#This Row],[Order Date]])+2)/3)&amp;"-"&amp;YEAR(SalesData[[#This Row],[Order Date]])</f>
        <v>Q2-2023</v>
      </c>
    </row>
    <row r="2736" spans="1:22" x14ac:dyDescent="0.35">
      <c r="A2736" t="s">
        <v>2877</v>
      </c>
      <c r="B2736" s="1">
        <v>45045</v>
      </c>
      <c r="C2736" t="s">
        <v>92</v>
      </c>
      <c r="D2736" t="s">
        <v>27</v>
      </c>
      <c r="E2736">
        <v>3238637736</v>
      </c>
      <c r="F2736" t="s">
        <v>159</v>
      </c>
      <c r="G2736" t="s">
        <v>84</v>
      </c>
      <c r="H2736" t="s">
        <v>85</v>
      </c>
      <c r="I2736" t="s">
        <v>31</v>
      </c>
      <c r="J2736" t="s">
        <v>19</v>
      </c>
      <c r="K2736">
        <v>819.05</v>
      </c>
      <c r="L2736">
        <v>62.01</v>
      </c>
      <c r="M2736" t="s">
        <v>19</v>
      </c>
      <c r="N2736">
        <v>7.5709663634698707E-2</v>
      </c>
      <c r="O2736" t="s">
        <v>11355</v>
      </c>
      <c r="P2736" t="s">
        <v>11356</v>
      </c>
      <c r="R2736" t="s">
        <v>11353</v>
      </c>
      <c r="S2736">
        <f>IF(SalesData[[#This Row],[Return Status]]="Returned",1,0)</f>
        <v>0</v>
      </c>
      <c r="T2736">
        <v>847.14</v>
      </c>
      <c r="U2736" s="2">
        <f>EOMONTH(SalesData[[#This Row],[Order Date]],0)</f>
        <v>45046</v>
      </c>
      <c r="V2736" s="9" t="str">
        <f>"Q"&amp;INT((MONTH(SalesData[[#This Row],[Order Date]])+2)/3)&amp;"-"&amp;YEAR(SalesData[[#This Row],[Order Date]])</f>
        <v>Q2-2023</v>
      </c>
    </row>
    <row r="2737" spans="1:22" x14ac:dyDescent="0.35">
      <c r="A2737" t="s">
        <v>2878</v>
      </c>
      <c r="B2737" s="1">
        <v>45029</v>
      </c>
      <c r="C2737" t="s">
        <v>12</v>
      </c>
      <c r="D2737" t="s">
        <v>72</v>
      </c>
      <c r="E2737">
        <v>2380869191</v>
      </c>
      <c r="F2737" t="s">
        <v>137</v>
      </c>
      <c r="G2737" t="s">
        <v>34</v>
      </c>
      <c r="H2737" t="s">
        <v>35</v>
      </c>
      <c r="I2737" t="s">
        <v>36</v>
      </c>
      <c r="J2737" t="s">
        <v>62</v>
      </c>
      <c r="K2737">
        <v>1511.06</v>
      </c>
      <c r="L2737">
        <v>179.61</v>
      </c>
      <c r="M2737" t="s">
        <v>62</v>
      </c>
      <c r="N2737">
        <v>0.11886357920929699</v>
      </c>
      <c r="O2737" t="s">
        <v>11351</v>
      </c>
      <c r="P2737" t="s">
        <v>11352</v>
      </c>
      <c r="R2737" t="s">
        <v>11353</v>
      </c>
      <c r="S2737">
        <f>IF(SalesData[[#This Row],[Return Status]]="Returned",1,0)</f>
        <v>0</v>
      </c>
      <c r="U2737" s="2">
        <f>EOMONTH(SalesData[[#This Row],[Order Date]],0)</f>
        <v>45046</v>
      </c>
      <c r="V2737" s="9" t="str">
        <f>"Q"&amp;INT((MONTH(SalesData[[#This Row],[Order Date]])+2)/3)&amp;"-"&amp;YEAR(SalesData[[#This Row],[Order Date]])</f>
        <v>Q2-2023</v>
      </c>
    </row>
    <row r="2738" spans="1:22" x14ac:dyDescent="0.35">
      <c r="A2738" t="s">
        <v>2879</v>
      </c>
      <c r="B2738" s="1">
        <v>45026</v>
      </c>
      <c r="C2738" t="s">
        <v>124</v>
      </c>
      <c r="D2738" t="s">
        <v>13</v>
      </c>
      <c r="E2738">
        <v>233628641</v>
      </c>
      <c r="F2738" t="s">
        <v>50</v>
      </c>
      <c r="G2738" t="s">
        <v>34</v>
      </c>
      <c r="H2738" t="s">
        <v>35</v>
      </c>
      <c r="I2738" t="s">
        <v>36</v>
      </c>
      <c r="J2738" t="s">
        <v>19</v>
      </c>
      <c r="K2738">
        <v>1234.94</v>
      </c>
      <c r="L2738">
        <v>221.05</v>
      </c>
      <c r="M2738" t="s">
        <v>19</v>
      </c>
      <c r="N2738">
        <v>0.17899655043969701</v>
      </c>
      <c r="O2738" t="s">
        <v>11351</v>
      </c>
      <c r="P2738" t="s">
        <v>11352</v>
      </c>
      <c r="R2738" t="s">
        <v>11353</v>
      </c>
      <c r="S2738">
        <f>IF(SalesData[[#This Row],[Return Status]]="Returned",1,0)</f>
        <v>0</v>
      </c>
      <c r="U2738" s="2">
        <f>EOMONTH(SalesData[[#This Row],[Order Date]],0)</f>
        <v>45046</v>
      </c>
      <c r="V2738" s="9" t="str">
        <f>"Q"&amp;INT((MONTH(SalesData[[#This Row],[Order Date]])+2)/3)&amp;"-"&amp;YEAR(SalesData[[#This Row],[Order Date]])</f>
        <v>Q2-2023</v>
      </c>
    </row>
    <row r="2739" spans="1:22" x14ac:dyDescent="0.35">
      <c r="A2739" t="s">
        <v>2880</v>
      </c>
      <c r="B2739" s="1">
        <v>45027</v>
      </c>
      <c r="C2739" t="s">
        <v>77</v>
      </c>
      <c r="D2739" t="s">
        <v>99</v>
      </c>
      <c r="E2739">
        <v>6571688972</v>
      </c>
      <c r="F2739" t="s">
        <v>152</v>
      </c>
      <c r="G2739" t="s">
        <v>23</v>
      </c>
      <c r="H2739" t="s">
        <v>11357</v>
      </c>
      <c r="I2739" t="s">
        <v>17</v>
      </c>
      <c r="J2739" t="s">
        <v>19</v>
      </c>
      <c r="K2739">
        <v>2720.14</v>
      </c>
      <c r="L2739">
        <v>786.66</v>
      </c>
      <c r="M2739" t="s">
        <v>19</v>
      </c>
      <c r="N2739">
        <v>0.28919835008492201</v>
      </c>
      <c r="O2739" t="s">
        <v>11351</v>
      </c>
      <c r="P2739" t="s">
        <v>11354</v>
      </c>
      <c r="R2739" t="s">
        <v>11353</v>
      </c>
      <c r="S2739">
        <f>IF(SalesData[[#This Row],[Return Status]]="Returned",1,0)</f>
        <v>0</v>
      </c>
      <c r="T2739">
        <v>2821.33</v>
      </c>
      <c r="U2739" s="2">
        <f>EOMONTH(SalesData[[#This Row],[Order Date]],0)</f>
        <v>45046</v>
      </c>
      <c r="V2739" s="9" t="str">
        <f>"Q"&amp;INT((MONTH(SalesData[[#This Row],[Order Date]])+2)/3)&amp;"-"&amp;YEAR(SalesData[[#This Row],[Order Date]])</f>
        <v>Q2-2023</v>
      </c>
    </row>
    <row r="2740" spans="1:22" x14ac:dyDescent="0.35">
      <c r="A2740" t="s">
        <v>2881</v>
      </c>
      <c r="B2740" s="1">
        <v>45030</v>
      </c>
      <c r="C2740" t="s">
        <v>113</v>
      </c>
      <c r="D2740" t="s">
        <v>13</v>
      </c>
      <c r="E2740">
        <v>7174749079</v>
      </c>
      <c r="F2740" t="s">
        <v>159</v>
      </c>
      <c r="G2740" t="s">
        <v>84</v>
      </c>
      <c r="H2740" t="s">
        <v>85</v>
      </c>
      <c r="I2740" t="s">
        <v>31</v>
      </c>
      <c r="J2740" t="s">
        <v>61</v>
      </c>
      <c r="K2740">
        <v>1257.22</v>
      </c>
      <c r="L2740">
        <v>87.41</v>
      </c>
      <c r="M2740" t="s">
        <v>62</v>
      </c>
      <c r="N2740">
        <v>6.9526415424508006E-2</v>
      </c>
      <c r="O2740" t="s">
        <v>11351</v>
      </c>
      <c r="P2740" t="s">
        <v>11356</v>
      </c>
      <c r="R2740" t="s">
        <v>11353</v>
      </c>
      <c r="S2740">
        <f>IF(SalesData[[#This Row],[Return Status]]="Returned",1,0)</f>
        <v>0</v>
      </c>
      <c r="T2740">
        <v>847.14</v>
      </c>
      <c r="U2740" s="2">
        <f>EOMONTH(SalesData[[#This Row],[Order Date]],0)</f>
        <v>45046</v>
      </c>
      <c r="V2740" s="9" t="str">
        <f>"Q"&amp;INT((MONTH(SalesData[[#This Row],[Order Date]])+2)/3)&amp;"-"&amp;YEAR(SalesData[[#This Row],[Order Date]])</f>
        <v>Q2-2023</v>
      </c>
    </row>
    <row r="2741" spans="1:22" x14ac:dyDescent="0.35">
      <c r="A2741" t="s">
        <v>2882</v>
      </c>
      <c r="B2741" s="1">
        <v>45036</v>
      </c>
      <c r="C2741" t="s">
        <v>97</v>
      </c>
      <c r="D2741" t="s">
        <v>80</v>
      </c>
      <c r="E2741">
        <v>6931858521</v>
      </c>
      <c r="F2741" t="s">
        <v>159</v>
      </c>
      <c r="G2741" t="s">
        <v>84</v>
      </c>
      <c r="H2741" t="s">
        <v>85</v>
      </c>
      <c r="I2741" t="s">
        <v>31</v>
      </c>
      <c r="J2741" t="s">
        <v>19</v>
      </c>
      <c r="K2741">
        <v>1084.3599999999999</v>
      </c>
      <c r="L2741">
        <v>109.78</v>
      </c>
      <c r="M2741" t="s">
        <v>19</v>
      </c>
      <c r="N2741">
        <v>0.101239440776126</v>
      </c>
      <c r="O2741" t="s">
        <v>11351</v>
      </c>
      <c r="P2741" t="s">
        <v>11352</v>
      </c>
      <c r="R2741" t="s">
        <v>11353</v>
      </c>
      <c r="S2741">
        <f>IF(SalesData[[#This Row],[Return Status]]="Returned",1,0)</f>
        <v>0</v>
      </c>
      <c r="T2741">
        <v>847.14</v>
      </c>
      <c r="U2741" s="2">
        <f>EOMONTH(SalesData[[#This Row],[Order Date]],0)</f>
        <v>45046</v>
      </c>
      <c r="V2741" s="9" t="str">
        <f>"Q"&amp;INT((MONTH(SalesData[[#This Row],[Order Date]])+2)/3)&amp;"-"&amp;YEAR(SalesData[[#This Row],[Order Date]])</f>
        <v>Q2-2023</v>
      </c>
    </row>
    <row r="2742" spans="1:22" x14ac:dyDescent="0.35">
      <c r="A2742" t="s">
        <v>2883</v>
      </c>
      <c r="B2742" s="1">
        <v>45026</v>
      </c>
      <c r="C2742" t="s">
        <v>106</v>
      </c>
      <c r="D2742" t="s">
        <v>99</v>
      </c>
      <c r="E2742">
        <v>4269263444</v>
      </c>
      <c r="F2742" t="s">
        <v>172</v>
      </c>
      <c r="G2742" t="s">
        <v>141</v>
      </c>
      <c r="H2742" t="s">
        <v>121</v>
      </c>
      <c r="I2742" t="s">
        <v>17</v>
      </c>
      <c r="J2742" t="s">
        <v>19</v>
      </c>
      <c r="K2742">
        <v>4981.3100000000004</v>
      </c>
      <c r="L2742">
        <v>603.08000000000004</v>
      </c>
      <c r="M2742" t="s">
        <v>19</v>
      </c>
      <c r="N2742">
        <v>0.12106855425580799</v>
      </c>
      <c r="O2742" t="s">
        <v>11351</v>
      </c>
      <c r="P2742" t="s">
        <v>11352</v>
      </c>
      <c r="R2742" t="s">
        <v>11353</v>
      </c>
      <c r="S2742">
        <f>IF(SalesData[[#This Row],[Return Status]]="Returned",1,0)</f>
        <v>0</v>
      </c>
      <c r="T2742">
        <v>2793.38</v>
      </c>
      <c r="U2742" s="2">
        <f>EOMONTH(SalesData[[#This Row],[Order Date]],0)</f>
        <v>45046</v>
      </c>
      <c r="V2742" s="9" t="str">
        <f>"Q"&amp;INT((MONTH(SalesData[[#This Row],[Order Date]])+2)/3)&amp;"-"&amp;YEAR(SalesData[[#This Row],[Order Date]])</f>
        <v>Q2-2023</v>
      </c>
    </row>
    <row r="2743" spans="1:22" x14ac:dyDescent="0.35">
      <c r="A2743" t="s">
        <v>2884</v>
      </c>
      <c r="B2743" s="1">
        <v>45020</v>
      </c>
      <c r="C2743" t="s">
        <v>49</v>
      </c>
      <c r="D2743" t="s">
        <v>80</v>
      </c>
      <c r="E2743">
        <v>7566807345</v>
      </c>
      <c r="F2743" t="s">
        <v>152</v>
      </c>
      <c r="G2743" t="s">
        <v>11368</v>
      </c>
      <c r="H2743" t="s">
        <v>24</v>
      </c>
      <c r="I2743" t="s">
        <v>17</v>
      </c>
      <c r="J2743" t="s">
        <v>19</v>
      </c>
      <c r="K2743">
        <v>2053.1</v>
      </c>
      <c r="L2743">
        <v>256.51</v>
      </c>
      <c r="M2743" t="s">
        <v>19</v>
      </c>
      <c r="N2743">
        <v>0.12493789878720001</v>
      </c>
      <c r="O2743" t="s">
        <v>11351</v>
      </c>
      <c r="P2743" t="s">
        <v>11352</v>
      </c>
      <c r="R2743" t="s">
        <v>11353</v>
      </c>
      <c r="S2743">
        <f>IF(SalesData[[#This Row],[Return Status]]="Returned",1,0)</f>
        <v>0</v>
      </c>
      <c r="U2743" s="2">
        <f>EOMONTH(SalesData[[#This Row],[Order Date]],0)</f>
        <v>45046</v>
      </c>
      <c r="V2743" s="9" t="str">
        <f>"Q"&amp;INT((MONTH(SalesData[[#This Row],[Order Date]])+2)/3)&amp;"-"&amp;YEAR(SalesData[[#This Row],[Order Date]])</f>
        <v>Q2-2023</v>
      </c>
    </row>
    <row r="2744" spans="1:22" x14ac:dyDescent="0.35">
      <c r="A2744" t="s">
        <v>2885</v>
      </c>
      <c r="B2744" s="1">
        <v>45040</v>
      </c>
      <c r="C2744" t="s">
        <v>57</v>
      </c>
      <c r="D2744" t="s">
        <v>72</v>
      </c>
      <c r="E2744">
        <v>2020765796</v>
      </c>
      <c r="F2744" t="s">
        <v>185</v>
      </c>
      <c r="G2744" t="s">
        <v>164</v>
      </c>
      <c r="H2744" t="s">
        <v>165</v>
      </c>
      <c r="I2744" t="s">
        <v>36</v>
      </c>
      <c r="J2744" t="s">
        <v>61</v>
      </c>
      <c r="K2744">
        <v>1155.74</v>
      </c>
      <c r="L2744">
        <v>127.13</v>
      </c>
      <c r="M2744" t="s">
        <v>62</v>
      </c>
      <c r="N2744">
        <v>0.10999878865488801</v>
      </c>
      <c r="O2744" t="s">
        <v>11351</v>
      </c>
      <c r="P2744" t="s">
        <v>11352</v>
      </c>
      <c r="Q2744" t="s">
        <v>11366</v>
      </c>
      <c r="R2744" t="s">
        <v>11360</v>
      </c>
      <c r="S2744">
        <f>IF(SalesData[[#This Row],[Return Status]]="Returned",1,0)</f>
        <v>1</v>
      </c>
      <c r="U2744" s="2">
        <f>EOMONTH(SalesData[[#This Row],[Order Date]],0)</f>
        <v>45046</v>
      </c>
      <c r="V2744" s="9" t="str">
        <f>"Q"&amp;INT((MONTH(SalesData[[#This Row],[Order Date]])+2)/3)&amp;"-"&amp;YEAR(SalesData[[#This Row],[Order Date]])</f>
        <v>Q2-2023</v>
      </c>
    </row>
    <row r="2745" spans="1:22" x14ac:dyDescent="0.35">
      <c r="A2745" t="s">
        <v>2886</v>
      </c>
      <c r="B2745" s="1">
        <v>45035</v>
      </c>
      <c r="C2745" t="s">
        <v>57</v>
      </c>
      <c r="D2745" t="s">
        <v>80</v>
      </c>
      <c r="E2745">
        <v>6378612045</v>
      </c>
      <c r="F2745" t="s">
        <v>40</v>
      </c>
      <c r="G2745" t="s">
        <v>69</v>
      </c>
      <c r="H2745" t="s">
        <v>41</v>
      </c>
      <c r="I2745" t="s">
        <v>31</v>
      </c>
      <c r="J2745" t="s">
        <v>42</v>
      </c>
      <c r="K2745">
        <v>303.97000000000003</v>
      </c>
      <c r="L2745">
        <v>59.97</v>
      </c>
      <c r="M2745" t="s">
        <v>43</v>
      </c>
      <c r="N2745">
        <v>0.19728920617166201</v>
      </c>
      <c r="O2745" t="s">
        <v>11361</v>
      </c>
      <c r="P2745" t="s">
        <v>11352</v>
      </c>
      <c r="R2745" t="s">
        <v>11353</v>
      </c>
      <c r="S2745">
        <f>IF(SalesData[[#This Row],[Return Status]]="Returned",1,0)</f>
        <v>0</v>
      </c>
      <c r="T2745">
        <v>2081.52</v>
      </c>
      <c r="U2745" s="2">
        <f>EOMONTH(SalesData[[#This Row],[Order Date]],0)</f>
        <v>45046</v>
      </c>
      <c r="V2745" s="9" t="str">
        <f>"Q"&amp;INT((MONTH(SalesData[[#This Row],[Order Date]])+2)/3)&amp;"-"&amp;YEAR(SalesData[[#This Row],[Order Date]])</f>
        <v>Q2-2023</v>
      </c>
    </row>
    <row r="2746" spans="1:22" x14ac:dyDescent="0.35">
      <c r="A2746" t="s">
        <v>2887</v>
      </c>
      <c r="B2746" s="1">
        <v>45025</v>
      </c>
      <c r="C2746" t="s">
        <v>124</v>
      </c>
      <c r="D2746" t="s">
        <v>13</v>
      </c>
      <c r="E2746">
        <v>1556529278</v>
      </c>
      <c r="F2746" t="s">
        <v>154</v>
      </c>
      <c r="G2746" t="s">
        <v>29</v>
      </c>
      <c r="H2746" t="s">
        <v>30</v>
      </c>
      <c r="I2746" t="s">
        <v>31</v>
      </c>
      <c r="J2746" t="s">
        <v>65</v>
      </c>
      <c r="K2746">
        <v>3864.94</v>
      </c>
      <c r="L2746">
        <v>393.78</v>
      </c>
      <c r="M2746" t="s">
        <v>65</v>
      </c>
      <c r="N2746">
        <v>0.10188515216277599</v>
      </c>
      <c r="O2746" t="s">
        <v>11351</v>
      </c>
      <c r="P2746" t="s">
        <v>11352</v>
      </c>
      <c r="R2746" t="s">
        <v>11353</v>
      </c>
      <c r="S2746">
        <f>IF(SalesData[[#This Row],[Return Status]]="Returned",1,0)</f>
        <v>0</v>
      </c>
      <c r="T2746">
        <v>2788.38</v>
      </c>
      <c r="U2746" s="2">
        <f>EOMONTH(SalesData[[#This Row],[Order Date]],0)</f>
        <v>45046</v>
      </c>
      <c r="V2746" s="9" t="str">
        <f>"Q"&amp;INT((MONTH(SalesData[[#This Row],[Order Date]])+2)/3)&amp;"-"&amp;YEAR(SalesData[[#This Row],[Order Date]])</f>
        <v>Q2-2023</v>
      </c>
    </row>
    <row r="2747" spans="1:22" x14ac:dyDescent="0.35">
      <c r="A2747" t="s">
        <v>2888</v>
      </c>
      <c r="B2747" s="1">
        <v>45027</v>
      </c>
      <c r="C2747" t="s">
        <v>52</v>
      </c>
      <c r="D2747" t="s">
        <v>46</v>
      </c>
      <c r="E2747">
        <v>2786263141</v>
      </c>
      <c r="F2747" t="s">
        <v>88</v>
      </c>
      <c r="G2747" t="s">
        <v>89</v>
      </c>
      <c r="H2747" t="s">
        <v>90</v>
      </c>
      <c r="I2747" t="s">
        <v>31</v>
      </c>
      <c r="J2747" t="s">
        <v>19</v>
      </c>
      <c r="K2747">
        <v>2628.95</v>
      </c>
      <c r="L2747">
        <v>679.85</v>
      </c>
      <c r="M2747" t="s">
        <v>19</v>
      </c>
      <c r="N2747">
        <v>0.25860134274139901</v>
      </c>
      <c r="O2747" t="s">
        <v>11351</v>
      </c>
      <c r="P2747" t="s">
        <v>11354</v>
      </c>
      <c r="R2747" t="s">
        <v>11353</v>
      </c>
      <c r="S2747">
        <f>IF(SalesData[[#This Row],[Return Status]]="Returned",1,0)</f>
        <v>0</v>
      </c>
      <c r="T2747">
        <v>207.68</v>
      </c>
      <c r="U2747" s="2">
        <f>EOMONTH(SalesData[[#This Row],[Order Date]],0)</f>
        <v>45046</v>
      </c>
      <c r="V2747" s="9" t="str">
        <f>"Q"&amp;INT((MONTH(SalesData[[#This Row],[Order Date]])+2)/3)&amp;"-"&amp;YEAR(SalesData[[#This Row],[Order Date]])</f>
        <v>Q2-2023</v>
      </c>
    </row>
    <row r="2748" spans="1:22" x14ac:dyDescent="0.35">
      <c r="A2748" t="s">
        <v>2889</v>
      </c>
      <c r="B2748" s="1">
        <v>45025</v>
      </c>
      <c r="C2748" t="s">
        <v>26</v>
      </c>
      <c r="D2748" t="s">
        <v>80</v>
      </c>
      <c r="E2748">
        <v>7736852374</v>
      </c>
      <c r="F2748" t="s">
        <v>22</v>
      </c>
      <c r="G2748" t="s">
        <v>23</v>
      </c>
      <c r="H2748" t="s">
        <v>24</v>
      </c>
      <c r="I2748" t="s">
        <v>17</v>
      </c>
      <c r="J2748" t="s">
        <v>65</v>
      </c>
      <c r="K2748">
        <v>2928.94</v>
      </c>
      <c r="L2748">
        <v>615.57000000000005</v>
      </c>
      <c r="M2748" t="s">
        <v>65</v>
      </c>
      <c r="N2748">
        <v>0.210168183711513</v>
      </c>
      <c r="O2748" t="s">
        <v>11351</v>
      </c>
      <c r="P2748" t="s">
        <v>11354</v>
      </c>
      <c r="R2748" t="s">
        <v>11353</v>
      </c>
      <c r="S2748">
        <f>IF(SalesData[[#This Row],[Return Status]]="Returned",1,0)</f>
        <v>0</v>
      </c>
      <c r="T2748">
        <v>2821.33</v>
      </c>
      <c r="U2748" s="2">
        <f>EOMONTH(SalesData[[#This Row],[Order Date]],0)</f>
        <v>45046</v>
      </c>
      <c r="V2748" s="9" t="str">
        <f>"Q"&amp;INT((MONTH(SalesData[[#This Row],[Order Date]])+2)/3)&amp;"-"&amp;YEAR(SalesData[[#This Row],[Order Date]])</f>
        <v>Q2-2023</v>
      </c>
    </row>
    <row r="2749" spans="1:22" x14ac:dyDescent="0.35">
      <c r="A2749" t="s">
        <v>2890</v>
      </c>
      <c r="B2749" s="1">
        <v>45031</v>
      </c>
      <c r="C2749" t="s">
        <v>194</v>
      </c>
      <c r="D2749" t="s">
        <v>145</v>
      </c>
      <c r="E2749">
        <v>1240766786</v>
      </c>
      <c r="F2749" t="s">
        <v>137</v>
      </c>
      <c r="G2749" t="s">
        <v>34</v>
      </c>
      <c r="H2749" t="s">
        <v>35</v>
      </c>
      <c r="I2749" t="s">
        <v>36</v>
      </c>
      <c r="J2749" t="s">
        <v>18</v>
      </c>
      <c r="K2749">
        <v>1462.44</v>
      </c>
      <c r="L2749">
        <v>123.49</v>
      </c>
      <c r="M2749" t="s">
        <v>19</v>
      </c>
      <c r="N2749">
        <v>8.4441071086677005E-2</v>
      </c>
      <c r="O2749" t="s">
        <v>11351</v>
      </c>
      <c r="P2749" t="s">
        <v>11356</v>
      </c>
      <c r="R2749" t="s">
        <v>11353</v>
      </c>
      <c r="S2749">
        <f>IF(SalesData[[#This Row],[Return Status]]="Returned",1,0)</f>
        <v>0</v>
      </c>
      <c r="U2749" s="2">
        <f>EOMONTH(SalesData[[#This Row],[Order Date]],0)</f>
        <v>45046</v>
      </c>
      <c r="V2749" s="9" t="str">
        <f>"Q"&amp;INT((MONTH(SalesData[[#This Row],[Order Date]])+2)/3)&amp;"-"&amp;YEAR(SalesData[[#This Row],[Order Date]])</f>
        <v>Q2-2023</v>
      </c>
    </row>
    <row r="2750" spans="1:22" x14ac:dyDescent="0.35">
      <c r="A2750" t="s">
        <v>2891</v>
      </c>
      <c r="B2750" s="1">
        <v>45026</v>
      </c>
      <c r="C2750" t="s">
        <v>176</v>
      </c>
      <c r="D2750" t="s">
        <v>39</v>
      </c>
      <c r="E2750">
        <v>6031077735</v>
      </c>
      <c r="F2750" t="s">
        <v>100</v>
      </c>
      <c r="G2750" t="s">
        <v>34</v>
      </c>
      <c r="H2750" t="s">
        <v>35</v>
      </c>
      <c r="I2750" t="s">
        <v>36</v>
      </c>
      <c r="J2750" t="s">
        <v>65</v>
      </c>
      <c r="K2750">
        <v>470.69</v>
      </c>
      <c r="L2750">
        <v>75.23</v>
      </c>
      <c r="M2750" t="s">
        <v>65</v>
      </c>
      <c r="N2750">
        <v>0.15982918693832501</v>
      </c>
      <c r="O2750" t="s">
        <v>11361</v>
      </c>
      <c r="P2750" t="s">
        <v>11352</v>
      </c>
      <c r="R2750" t="s">
        <v>11353</v>
      </c>
      <c r="S2750">
        <f>IF(SalesData[[#This Row],[Return Status]]="Returned",1,0)</f>
        <v>0</v>
      </c>
      <c r="U2750" s="2">
        <f>EOMONTH(SalesData[[#This Row],[Order Date]],0)</f>
        <v>45046</v>
      </c>
      <c r="V2750" s="9" t="str">
        <f>"Q"&amp;INT((MONTH(SalesData[[#This Row],[Order Date]])+2)/3)&amp;"-"&amp;YEAR(SalesData[[#This Row],[Order Date]])</f>
        <v>Q2-2023</v>
      </c>
    </row>
    <row r="2751" spans="1:22" x14ac:dyDescent="0.35">
      <c r="A2751" t="s">
        <v>2892</v>
      </c>
      <c r="B2751" s="1">
        <v>45043</v>
      </c>
      <c r="C2751" t="s">
        <v>176</v>
      </c>
      <c r="D2751" t="s">
        <v>99</v>
      </c>
      <c r="E2751">
        <v>5251209875</v>
      </c>
      <c r="F2751" t="s">
        <v>387</v>
      </c>
      <c r="G2751" t="s">
        <v>89</v>
      </c>
      <c r="H2751" t="s">
        <v>90</v>
      </c>
      <c r="I2751" t="s">
        <v>31</v>
      </c>
      <c r="J2751" t="s">
        <v>19</v>
      </c>
      <c r="K2751">
        <v>72.209999999999994</v>
      </c>
      <c r="L2751">
        <v>11.42</v>
      </c>
      <c r="M2751" t="s">
        <v>19</v>
      </c>
      <c r="N2751">
        <v>0.158149840742279</v>
      </c>
      <c r="O2751" t="s">
        <v>11361</v>
      </c>
      <c r="P2751" t="s">
        <v>11352</v>
      </c>
      <c r="R2751" t="s">
        <v>11353</v>
      </c>
      <c r="S2751">
        <f>IF(SalesData[[#This Row],[Return Status]]="Returned",1,0)</f>
        <v>0</v>
      </c>
      <c r="T2751">
        <v>207.68</v>
      </c>
      <c r="U2751" s="2">
        <f>EOMONTH(SalesData[[#This Row],[Order Date]],0)</f>
        <v>45046</v>
      </c>
      <c r="V2751" s="9" t="str">
        <f>"Q"&amp;INT((MONTH(SalesData[[#This Row],[Order Date]])+2)/3)&amp;"-"&amp;YEAR(SalesData[[#This Row],[Order Date]])</f>
        <v>Q2-2023</v>
      </c>
    </row>
    <row r="2752" spans="1:22" x14ac:dyDescent="0.35">
      <c r="A2752" t="s">
        <v>2893</v>
      </c>
      <c r="B2752" s="1">
        <v>45021</v>
      </c>
      <c r="C2752" t="s">
        <v>149</v>
      </c>
      <c r="D2752" t="s">
        <v>99</v>
      </c>
      <c r="E2752">
        <v>4116386101</v>
      </c>
      <c r="F2752" t="s">
        <v>312</v>
      </c>
      <c r="G2752" t="s">
        <v>141</v>
      </c>
      <c r="H2752" t="s">
        <v>11357</v>
      </c>
      <c r="I2752" t="s">
        <v>17</v>
      </c>
      <c r="J2752" t="s">
        <v>62</v>
      </c>
      <c r="K2752">
        <v>4327.6899999999996</v>
      </c>
      <c r="L2752">
        <v>654.41</v>
      </c>
      <c r="M2752" t="s">
        <v>62</v>
      </c>
      <c r="N2752">
        <v>0.15121462027086</v>
      </c>
      <c r="O2752" t="s">
        <v>11351</v>
      </c>
      <c r="P2752" t="s">
        <v>11352</v>
      </c>
      <c r="R2752" t="s">
        <v>11353</v>
      </c>
      <c r="S2752">
        <f>IF(SalesData[[#This Row],[Return Status]]="Returned",1,0)</f>
        <v>0</v>
      </c>
      <c r="T2752">
        <v>2793.38</v>
      </c>
      <c r="U2752" s="2">
        <f>EOMONTH(SalesData[[#This Row],[Order Date]],0)</f>
        <v>45046</v>
      </c>
      <c r="V2752" s="9" t="str">
        <f>"Q"&amp;INT((MONTH(SalesData[[#This Row],[Order Date]])+2)/3)&amp;"-"&amp;YEAR(SalesData[[#This Row],[Order Date]])</f>
        <v>Q2-2023</v>
      </c>
    </row>
    <row r="2753" spans="1:22" x14ac:dyDescent="0.35">
      <c r="A2753" t="s">
        <v>2894</v>
      </c>
      <c r="B2753" s="1">
        <v>45018</v>
      </c>
      <c r="C2753" t="s">
        <v>45</v>
      </c>
      <c r="D2753" t="s">
        <v>72</v>
      </c>
      <c r="E2753">
        <v>1962841944</v>
      </c>
      <c r="F2753" t="s">
        <v>127</v>
      </c>
      <c r="G2753" t="s">
        <v>29</v>
      </c>
      <c r="H2753" t="s">
        <v>30</v>
      </c>
      <c r="I2753" t="s">
        <v>31</v>
      </c>
      <c r="J2753" t="s">
        <v>65</v>
      </c>
      <c r="K2753">
        <v>2905.03</v>
      </c>
      <c r="L2753">
        <v>282.19</v>
      </c>
      <c r="M2753" t="s">
        <v>65</v>
      </c>
      <c r="N2753">
        <v>9.7138411651514794E-2</v>
      </c>
      <c r="O2753" t="s">
        <v>11351</v>
      </c>
      <c r="P2753" t="s">
        <v>11356</v>
      </c>
      <c r="Q2753" t="s">
        <v>11365</v>
      </c>
      <c r="R2753" t="s">
        <v>11360</v>
      </c>
      <c r="S2753">
        <f>IF(SalesData[[#This Row],[Return Status]]="Returned",1,0)</f>
        <v>1</v>
      </c>
      <c r="T2753">
        <v>2788.38</v>
      </c>
      <c r="U2753" s="2">
        <f>EOMONTH(SalesData[[#This Row],[Order Date]],0)</f>
        <v>45046</v>
      </c>
      <c r="V2753" s="9" t="str">
        <f>"Q"&amp;INT((MONTH(SalesData[[#This Row],[Order Date]])+2)/3)&amp;"-"&amp;YEAR(SalesData[[#This Row],[Order Date]])</f>
        <v>Q2-2023</v>
      </c>
    </row>
    <row r="2754" spans="1:22" x14ac:dyDescent="0.35">
      <c r="A2754" t="s">
        <v>2895</v>
      </c>
      <c r="B2754" s="1">
        <v>45026</v>
      </c>
      <c r="C2754" t="s">
        <v>111</v>
      </c>
      <c r="D2754" t="s">
        <v>27</v>
      </c>
      <c r="E2754">
        <v>3893356241</v>
      </c>
      <c r="F2754" t="s">
        <v>103</v>
      </c>
      <c r="G2754" t="s">
        <v>23</v>
      </c>
      <c r="H2754" t="s">
        <v>24</v>
      </c>
      <c r="I2754" t="s">
        <v>17</v>
      </c>
      <c r="J2754" t="s">
        <v>61</v>
      </c>
      <c r="K2754">
        <v>1189.05</v>
      </c>
      <c r="L2754">
        <v>210.29</v>
      </c>
      <c r="M2754" t="s">
        <v>62</v>
      </c>
      <c r="N2754">
        <v>0.17685547285648201</v>
      </c>
      <c r="O2754" t="s">
        <v>11351</v>
      </c>
      <c r="P2754" t="s">
        <v>11352</v>
      </c>
      <c r="R2754" t="s">
        <v>11353</v>
      </c>
      <c r="S2754">
        <f>IF(SalesData[[#This Row],[Return Status]]="Returned",1,0)</f>
        <v>0</v>
      </c>
      <c r="T2754">
        <v>2821.33</v>
      </c>
      <c r="U2754" s="2">
        <f>EOMONTH(SalesData[[#This Row],[Order Date]],0)</f>
        <v>45046</v>
      </c>
      <c r="V2754" s="9" t="str">
        <f>"Q"&amp;INT((MONTH(SalesData[[#This Row],[Order Date]])+2)/3)&amp;"-"&amp;YEAR(SalesData[[#This Row],[Order Date]])</f>
        <v>Q2-2023</v>
      </c>
    </row>
    <row r="2755" spans="1:22" x14ac:dyDescent="0.35">
      <c r="A2755" t="s">
        <v>2896</v>
      </c>
      <c r="B2755" s="1">
        <v>45042</v>
      </c>
      <c r="C2755" t="s">
        <v>67</v>
      </c>
      <c r="D2755" t="s">
        <v>80</v>
      </c>
      <c r="E2755">
        <v>7379956880</v>
      </c>
      <c r="F2755" t="s">
        <v>88</v>
      </c>
      <c r="G2755" t="s">
        <v>89</v>
      </c>
      <c r="H2755" t="s">
        <v>90</v>
      </c>
      <c r="I2755" t="s">
        <v>31</v>
      </c>
      <c r="J2755" t="s">
        <v>18</v>
      </c>
      <c r="K2755">
        <v>2193.62</v>
      </c>
      <c r="L2755">
        <v>150.53</v>
      </c>
      <c r="M2755" t="s">
        <v>19</v>
      </c>
      <c r="N2755">
        <v>6.8621730290569893E-2</v>
      </c>
      <c r="O2755" t="s">
        <v>11351</v>
      </c>
      <c r="P2755" t="s">
        <v>11356</v>
      </c>
      <c r="R2755" t="s">
        <v>11353</v>
      </c>
      <c r="S2755">
        <f>IF(SalesData[[#This Row],[Return Status]]="Returned",1,0)</f>
        <v>0</v>
      </c>
      <c r="T2755">
        <v>207.68</v>
      </c>
      <c r="U2755" s="2">
        <f>EOMONTH(SalesData[[#This Row],[Order Date]],0)</f>
        <v>45046</v>
      </c>
      <c r="V2755" s="9" t="str">
        <f>"Q"&amp;INT((MONTH(SalesData[[#This Row],[Order Date]])+2)/3)&amp;"-"&amp;YEAR(SalesData[[#This Row],[Order Date]])</f>
        <v>Q2-2023</v>
      </c>
    </row>
    <row r="2756" spans="1:22" x14ac:dyDescent="0.35">
      <c r="A2756" t="s">
        <v>2897</v>
      </c>
      <c r="B2756" s="1">
        <v>45031</v>
      </c>
      <c r="C2756" t="s">
        <v>113</v>
      </c>
      <c r="D2756" t="s">
        <v>46</v>
      </c>
      <c r="E2756">
        <v>1051184264</v>
      </c>
      <c r="F2756" t="s">
        <v>147</v>
      </c>
      <c r="G2756" t="s">
        <v>84</v>
      </c>
      <c r="H2756" t="s">
        <v>85</v>
      </c>
      <c r="I2756" t="s">
        <v>31</v>
      </c>
      <c r="J2756" t="s">
        <v>65</v>
      </c>
      <c r="K2756">
        <v>2681.68</v>
      </c>
      <c r="L2756">
        <v>313.64999999999998</v>
      </c>
      <c r="M2756" t="s">
        <v>65</v>
      </c>
      <c r="N2756">
        <v>0.11696026371528299</v>
      </c>
      <c r="O2756" t="s">
        <v>11351</v>
      </c>
      <c r="P2756" t="s">
        <v>11352</v>
      </c>
      <c r="R2756" t="s">
        <v>11353</v>
      </c>
      <c r="S2756">
        <f>IF(SalesData[[#This Row],[Return Status]]="Returned",1,0)</f>
        <v>0</v>
      </c>
      <c r="T2756">
        <v>847.14</v>
      </c>
      <c r="U2756" s="2">
        <f>EOMONTH(SalesData[[#This Row],[Order Date]],0)</f>
        <v>45046</v>
      </c>
      <c r="V2756" s="9" t="str">
        <f>"Q"&amp;INT((MONTH(SalesData[[#This Row],[Order Date]])+2)/3)&amp;"-"&amp;YEAR(SalesData[[#This Row],[Order Date]])</f>
        <v>Q2-2023</v>
      </c>
    </row>
    <row r="2757" spans="1:22" x14ac:dyDescent="0.35">
      <c r="A2757" t="s">
        <v>2898</v>
      </c>
      <c r="B2757" s="1">
        <v>45042</v>
      </c>
      <c r="C2757" t="s">
        <v>12</v>
      </c>
      <c r="D2757" t="s">
        <v>145</v>
      </c>
      <c r="E2757">
        <v>7382760670</v>
      </c>
      <c r="F2757" t="s">
        <v>222</v>
      </c>
      <c r="G2757" t="s">
        <v>164</v>
      </c>
      <c r="H2757" t="s">
        <v>165</v>
      </c>
      <c r="I2757" t="s">
        <v>36</v>
      </c>
      <c r="J2757" t="s">
        <v>62</v>
      </c>
      <c r="K2757">
        <v>4377.2</v>
      </c>
      <c r="L2757">
        <v>688.41</v>
      </c>
      <c r="M2757" t="s">
        <v>62</v>
      </c>
      <c r="N2757">
        <v>0.157271771908983</v>
      </c>
      <c r="O2757" t="s">
        <v>11351</v>
      </c>
      <c r="P2757" t="s">
        <v>11352</v>
      </c>
      <c r="Q2757" t="s">
        <v>11376</v>
      </c>
      <c r="R2757" t="s">
        <v>11360</v>
      </c>
      <c r="S2757">
        <f>IF(SalesData[[#This Row],[Return Status]]="Returned",1,0)</f>
        <v>1</v>
      </c>
      <c r="U2757" s="2">
        <f>EOMONTH(SalesData[[#This Row],[Order Date]],0)</f>
        <v>45046</v>
      </c>
      <c r="V2757" s="9" t="str">
        <f>"Q"&amp;INT((MONTH(SalesData[[#This Row],[Order Date]])+2)/3)&amp;"-"&amp;YEAR(SalesData[[#This Row],[Order Date]])</f>
        <v>Q2-2023</v>
      </c>
    </row>
    <row r="2758" spans="1:22" x14ac:dyDescent="0.35">
      <c r="A2758" t="s">
        <v>2899</v>
      </c>
      <c r="B2758" s="1">
        <v>45021</v>
      </c>
      <c r="C2758" t="s">
        <v>67</v>
      </c>
      <c r="D2758" t="s">
        <v>80</v>
      </c>
      <c r="E2758">
        <v>699323236</v>
      </c>
      <c r="F2758" t="s">
        <v>154</v>
      </c>
      <c r="G2758" t="s">
        <v>29</v>
      </c>
      <c r="H2758" t="s">
        <v>30</v>
      </c>
      <c r="I2758" t="s">
        <v>31</v>
      </c>
      <c r="J2758" t="s">
        <v>19</v>
      </c>
      <c r="K2758">
        <v>428.14</v>
      </c>
      <c r="L2758">
        <v>77.900000000000006</v>
      </c>
      <c r="M2758" t="s">
        <v>19</v>
      </c>
      <c r="N2758">
        <v>0.181949829495025</v>
      </c>
      <c r="O2758" t="s">
        <v>11361</v>
      </c>
      <c r="P2758" t="s">
        <v>11352</v>
      </c>
      <c r="R2758" t="s">
        <v>11353</v>
      </c>
      <c r="S2758">
        <f>IF(SalesData[[#This Row],[Return Status]]="Returned",1,0)</f>
        <v>0</v>
      </c>
      <c r="T2758">
        <v>2788.38</v>
      </c>
      <c r="U2758" s="2">
        <f>EOMONTH(SalesData[[#This Row],[Order Date]],0)</f>
        <v>45046</v>
      </c>
      <c r="V2758" s="9" t="str">
        <f>"Q"&amp;INT((MONTH(SalesData[[#This Row],[Order Date]])+2)/3)&amp;"-"&amp;YEAR(SalesData[[#This Row],[Order Date]])</f>
        <v>Q2-2023</v>
      </c>
    </row>
    <row r="2759" spans="1:22" x14ac:dyDescent="0.35">
      <c r="A2759" t="s">
        <v>2900</v>
      </c>
      <c r="B2759" s="1">
        <v>45020</v>
      </c>
      <c r="C2759" t="s">
        <v>144</v>
      </c>
      <c r="D2759" t="s">
        <v>39</v>
      </c>
      <c r="E2759">
        <v>2216317419</v>
      </c>
      <c r="F2759" t="s">
        <v>78</v>
      </c>
      <c r="G2759" t="s">
        <v>15</v>
      </c>
      <c r="H2759" t="s">
        <v>16</v>
      </c>
      <c r="I2759" t="s">
        <v>17</v>
      </c>
      <c r="J2759" t="s">
        <v>62</v>
      </c>
      <c r="K2759">
        <v>1135.17</v>
      </c>
      <c r="L2759">
        <v>119.62</v>
      </c>
      <c r="M2759" t="s">
        <v>62</v>
      </c>
      <c r="N2759">
        <v>0.10537628725213</v>
      </c>
      <c r="O2759" t="s">
        <v>11351</v>
      </c>
      <c r="P2759" t="s">
        <v>11352</v>
      </c>
      <c r="R2759" t="s">
        <v>11353</v>
      </c>
      <c r="S2759">
        <f>IF(SalesData[[#This Row],[Return Status]]="Returned",1,0)</f>
        <v>0</v>
      </c>
      <c r="T2759">
        <v>2085.91</v>
      </c>
      <c r="U2759" s="2">
        <f>EOMONTH(SalesData[[#This Row],[Order Date]],0)</f>
        <v>45046</v>
      </c>
      <c r="V2759" s="9" t="str">
        <f>"Q"&amp;INT((MONTH(SalesData[[#This Row],[Order Date]])+2)/3)&amp;"-"&amp;YEAR(SalesData[[#This Row],[Order Date]])</f>
        <v>Q2-2023</v>
      </c>
    </row>
    <row r="2760" spans="1:22" x14ac:dyDescent="0.35">
      <c r="A2760" t="s">
        <v>2901</v>
      </c>
      <c r="B2760" s="1">
        <v>45043</v>
      </c>
      <c r="C2760" t="s">
        <v>205</v>
      </c>
      <c r="D2760" t="s">
        <v>99</v>
      </c>
      <c r="E2760">
        <v>2662429966</v>
      </c>
      <c r="F2760" t="s">
        <v>170</v>
      </c>
      <c r="G2760" t="s">
        <v>69</v>
      </c>
      <c r="H2760" t="s">
        <v>41</v>
      </c>
      <c r="I2760" t="s">
        <v>31</v>
      </c>
      <c r="J2760" t="s">
        <v>18</v>
      </c>
      <c r="K2760">
        <v>1034.27</v>
      </c>
      <c r="L2760">
        <v>171.15</v>
      </c>
      <c r="M2760" t="s">
        <v>19</v>
      </c>
      <c r="N2760">
        <v>0.165479033521228</v>
      </c>
      <c r="O2760" t="s">
        <v>11351</v>
      </c>
      <c r="P2760" t="s">
        <v>11352</v>
      </c>
      <c r="R2760" t="s">
        <v>11353</v>
      </c>
      <c r="S2760">
        <f>IF(SalesData[[#This Row],[Return Status]]="Returned",1,0)</f>
        <v>0</v>
      </c>
      <c r="T2760">
        <v>2081.52</v>
      </c>
      <c r="U2760" s="2">
        <f>EOMONTH(SalesData[[#This Row],[Order Date]],0)</f>
        <v>45046</v>
      </c>
      <c r="V2760" s="9" t="str">
        <f>"Q"&amp;INT((MONTH(SalesData[[#This Row],[Order Date]])+2)/3)&amp;"-"&amp;YEAR(SalesData[[#This Row],[Order Date]])</f>
        <v>Q2-2023</v>
      </c>
    </row>
    <row r="2761" spans="1:22" x14ac:dyDescent="0.35">
      <c r="A2761" t="s">
        <v>2902</v>
      </c>
      <c r="B2761" s="1">
        <v>45024</v>
      </c>
      <c r="C2761" t="s">
        <v>162</v>
      </c>
      <c r="D2761" t="s">
        <v>39</v>
      </c>
      <c r="E2761">
        <v>609314173</v>
      </c>
      <c r="F2761" t="s">
        <v>28</v>
      </c>
      <c r="G2761" t="s">
        <v>29</v>
      </c>
      <c r="H2761" t="s">
        <v>30</v>
      </c>
      <c r="I2761" t="s">
        <v>31</v>
      </c>
      <c r="J2761" t="s">
        <v>42</v>
      </c>
      <c r="K2761">
        <v>1025.17</v>
      </c>
      <c r="L2761">
        <v>55.93</v>
      </c>
      <c r="M2761" t="s">
        <v>43</v>
      </c>
      <c r="N2761">
        <v>5.4556805212793998E-2</v>
      </c>
      <c r="O2761" t="s">
        <v>11351</v>
      </c>
      <c r="P2761" t="s">
        <v>11356</v>
      </c>
      <c r="R2761" t="s">
        <v>11353</v>
      </c>
      <c r="S2761">
        <f>IF(SalesData[[#This Row],[Return Status]]="Returned",1,0)</f>
        <v>0</v>
      </c>
      <c r="T2761">
        <v>2788.38</v>
      </c>
      <c r="U2761" s="2">
        <f>EOMONTH(SalesData[[#This Row],[Order Date]],0)</f>
        <v>45046</v>
      </c>
      <c r="V2761" s="9" t="str">
        <f>"Q"&amp;INT((MONTH(SalesData[[#This Row],[Order Date]])+2)/3)&amp;"-"&amp;YEAR(SalesData[[#This Row],[Order Date]])</f>
        <v>Q2-2023</v>
      </c>
    </row>
    <row r="2762" spans="1:22" x14ac:dyDescent="0.35">
      <c r="A2762" t="s">
        <v>2903</v>
      </c>
      <c r="B2762" s="1">
        <v>45030</v>
      </c>
      <c r="C2762" t="s">
        <v>94</v>
      </c>
      <c r="D2762" t="s">
        <v>27</v>
      </c>
      <c r="E2762">
        <v>2385897250</v>
      </c>
      <c r="F2762" t="s">
        <v>133</v>
      </c>
      <c r="G2762" t="s">
        <v>11379</v>
      </c>
      <c r="H2762" t="s">
        <v>90</v>
      </c>
      <c r="I2762" t="s">
        <v>31</v>
      </c>
      <c r="J2762" t="s">
        <v>65</v>
      </c>
      <c r="K2762">
        <v>2263.27</v>
      </c>
      <c r="L2762">
        <v>634.24</v>
      </c>
      <c r="M2762" t="s">
        <v>65</v>
      </c>
      <c r="N2762">
        <v>0.28023170015066701</v>
      </c>
      <c r="O2762" t="s">
        <v>11351</v>
      </c>
      <c r="P2762" t="s">
        <v>11354</v>
      </c>
      <c r="R2762" t="s">
        <v>11353</v>
      </c>
      <c r="S2762">
        <f>IF(SalesData[[#This Row],[Return Status]]="Returned",1,0)</f>
        <v>0</v>
      </c>
      <c r="U2762" s="2">
        <f>EOMONTH(SalesData[[#This Row],[Order Date]],0)</f>
        <v>45046</v>
      </c>
      <c r="V2762" s="9" t="str">
        <f>"Q"&amp;INT((MONTH(SalesData[[#This Row],[Order Date]])+2)/3)&amp;"-"&amp;YEAR(SalesData[[#This Row],[Order Date]])</f>
        <v>Q2-2023</v>
      </c>
    </row>
    <row r="2763" spans="1:22" x14ac:dyDescent="0.35">
      <c r="A2763" t="s">
        <v>2904</v>
      </c>
      <c r="B2763" s="1">
        <v>45017</v>
      </c>
      <c r="C2763" t="s">
        <v>139</v>
      </c>
      <c r="D2763" t="s">
        <v>72</v>
      </c>
      <c r="E2763">
        <v>3901533958</v>
      </c>
      <c r="F2763" t="s">
        <v>206</v>
      </c>
      <c r="G2763" t="s">
        <v>89</v>
      </c>
      <c r="H2763" t="s">
        <v>90</v>
      </c>
      <c r="I2763" t="s">
        <v>31</v>
      </c>
      <c r="J2763" t="s">
        <v>65</v>
      </c>
      <c r="K2763">
        <v>214.9</v>
      </c>
      <c r="L2763">
        <v>42.03</v>
      </c>
      <c r="M2763" t="s">
        <v>65</v>
      </c>
      <c r="N2763">
        <v>0.195579339227548</v>
      </c>
      <c r="O2763" t="s">
        <v>11361</v>
      </c>
      <c r="P2763" t="s">
        <v>11352</v>
      </c>
      <c r="R2763" t="s">
        <v>11353</v>
      </c>
      <c r="S2763">
        <f>IF(SalesData[[#This Row],[Return Status]]="Returned",1,0)</f>
        <v>0</v>
      </c>
      <c r="T2763">
        <v>207.68</v>
      </c>
      <c r="U2763" s="2">
        <f>EOMONTH(SalesData[[#This Row],[Order Date]],0)</f>
        <v>45046</v>
      </c>
      <c r="V2763" s="9" t="str">
        <f>"Q"&amp;INT((MONTH(SalesData[[#This Row],[Order Date]])+2)/3)&amp;"-"&amp;YEAR(SalesData[[#This Row],[Order Date]])</f>
        <v>Q2-2023</v>
      </c>
    </row>
    <row r="2764" spans="1:22" x14ac:dyDescent="0.35">
      <c r="A2764" t="s">
        <v>2905</v>
      </c>
      <c r="B2764" s="1">
        <v>45020</v>
      </c>
      <c r="C2764" t="s">
        <v>106</v>
      </c>
      <c r="D2764" t="s">
        <v>46</v>
      </c>
      <c r="E2764">
        <v>3006799134</v>
      </c>
      <c r="F2764" t="s">
        <v>410</v>
      </c>
      <c r="G2764" t="s">
        <v>1013</v>
      </c>
      <c r="H2764" t="s">
        <v>30</v>
      </c>
      <c r="I2764" t="s">
        <v>31</v>
      </c>
      <c r="J2764" t="s">
        <v>19</v>
      </c>
      <c r="K2764">
        <v>1989.67</v>
      </c>
      <c r="L2764">
        <v>137.44</v>
      </c>
      <c r="M2764" t="s">
        <v>19</v>
      </c>
      <c r="N2764">
        <v>6.9076781576844395E-2</v>
      </c>
      <c r="O2764" t="s">
        <v>11351</v>
      </c>
      <c r="P2764" t="s">
        <v>11356</v>
      </c>
      <c r="R2764" t="s">
        <v>11353</v>
      </c>
      <c r="S2764">
        <f>IF(SalesData[[#This Row],[Return Status]]="Returned",1,0)</f>
        <v>0</v>
      </c>
      <c r="U2764" s="2">
        <f>EOMONTH(SalesData[[#This Row],[Order Date]],0)</f>
        <v>45046</v>
      </c>
      <c r="V2764" s="9" t="str">
        <f>"Q"&amp;INT((MONTH(SalesData[[#This Row],[Order Date]])+2)/3)&amp;"-"&amp;YEAR(SalesData[[#This Row],[Order Date]])</f>
        <v>Q2-2023</v>
      </c>
    </row>
    <row r="2765" spans="1:22" x14ac:dyDescent="0.35">
      <c r="A2765" t="s">
        <v>2906</v>
      </c>
      <c r="B2765" s="1">
        <v>45039</v>
      </c>
      <c r="C2765" t="s">
        <v>38</v>
      </c>
      <c r="D2765" t="s">
        <v>46</v>
      </c>
      <c r="E2765">
        <v>6887727538</v>
      </c>
      <c r="F2765" t="s">
        <v>64</v>
      </c>
      <c r="G2765" t="s">
        <v>15</v>
      </c>
      <c r="H2765" t="s">
        <v>16</v>
      </c>
      <c r="I2765" t="s">
        <v>17</v>
      </c>
      <c r="J2765" t="s">
        <v>18</v>
      </c>
      <c r="K2765">
        <v>4932.76</v>
      </c>
      <c r="L2765">
        <v>425.21</v>
      </c>
      <c r="M2765" t="s">
        <v>19</v>
      </c>
      <c r="N2765">
        <v>8.6201234197487805E-2</v>
      </c>
      <c r="O2765" t="s">
        <v>11351</v>
      </c>
      <c r="P2765" t="s">
        <v>11356</v>
      </c>
      <c r="R2765" t="s">
        <v>11353</v>
      </c>
      <c r="S2765">
        <f>IF(SalesData[[#This Row],[Return Status]]="Returned",1,0)</f>
        <v>0</v>
      </c>
      <c r="T2765">
        <v>2085.91</v>
      </c>
      <c r="U2765" s="2">
        <f>EOMONTH(SalesData[[#This Row],[Order Date]],0)</f>
        <v>45046</v>
      </c>
      <c r="V2765" s="9" t="str">
        <f>"Q"&amp;INT((MONTH(SalesData[[#This Row],[Order Date]])+2)/3)&amp;"-"&amp;YEAR(SalesData[[#This Row],[Order Date]])</f>
        <v>Q2-2023</v>
      </c>
    </row>
    <row r="2766" spans="1:22" x14ac:dyDescent="0.35">
      <c r="A2766" t="s">
        <v>2907</v>
      </c>
      <c r="B2766" s="1">
        <v>45021</v>
      </c>
      <c r="C2766" t="s">
        <v>97</v>
      </c>
      <c r="D2766" t="s">
        <v>99</v>
      </c>
      <c r="E2766">
        <v>1698237995</v>
      </c>
      <c r="F2766" t="s">
        <v>147</v>
      </c>
      <c r="G2766" t="s">
        <v>84</v>
      </c>
      <c r="H2766" t="s">
        <v>85</v>
      </c>
      <c r="I2766" t="s">
        <v>31</v>
      </c>
      <c r="J2766" t="s">
        <v>62</v>
      </c>
      <c r="K2766">
        <v>2065.66</v>
      </c>
      <c r="L2766">
        <v>342.24</v>
      </c>
      <c r="M2766" t="s">
        <v>62</v>
      </c>
      <c r="N2766">
        <v>0.16568070253575101</v>
      </c>
      <c r="O2766" t="s">
        <v>11351</v>
      </c>
      <c r="P2766" t="s">
        <v>11352</v>
      </c>
      <c r="R2766" t="s">
        <v>11353</v>
      </c>
      <c r="S2766">
        <f>IF(SalesData[[#This Row],[Return Status]]="Returned",1,0)</f>
        <v>0</v>
      </c>
      <c r="T2766">
        <v>847.14</v>
      </c>
      <c r="U2766" s="2">
        <f>EOMONTH(SalesData[[#This Row],[Order Date]],0)</f>
        <v>45046</v>
      </c>
      <c r="V2766" s="9" t="str">
        <f>"Q"&amp;INT((MONTH(SalesData[[#This Row],[Order Date]])+2)/3)&amp;"-"&amp;YEAR(SalesData[[#This Row],[Order Date]])</f>
        <v>Q2-2023</v>
      </c>
    </row>
    <row r="2767" spans="1:22" x14ac:dyDescent="0.35">
      <c r="A2767" t="s">
        <v>2908</v>
      </c>
      <c r="B2767" s="1">
        <v>45025</v>
      </c>
      <c r="C2767" t="s">
        <v>113</v>
      </c>
      <c r="D2767" t="s">
        <v>145</v>
      </c>
      <c r="E2767">
        <v>9805303610</v>
      </c>
      <c r="F2767" t="s">
        <v>53</v>
      </c>
      <c r="G2767" t="s">
        <v>54</v>
      </c>
      <c r="H2767" t="s">
        <v>55</v>
      </c>
      <c r="I2767" t="s">
        <v>31</v>
      </c>
      <c r="J2767" t="s">
        <v>19</v>
      </c>
      <c r="K2767">
        <v>4132.58</v>
      </c>
      <c r="L2767">
        <v>494.75</v>
      </c>
      <c r="M2767" t="s">
        <v>19</v>
      </c>
      <c r="N2767">
        <v>0.119719400471376</v>
      </c>
      <c r="O2767" t="s">
        <v>11351</v>
      </c>
      <c r="P2767" t="s">
        <v>11352</v>
      </c>
      <c r="R2767" t="s">
        <v>11353</v>
      </c>
      <c r="S2767">
        <f>IF(SalesData[[#This Row],[Return Status]]="Returned",1,0)</f>
        <v>0</v>
      </c>
      <c r="U2767" s="2">
        <f>EOMONTH(SalesData[[#This Row],[Order Date]],0)</f>
        <v>45046</v>
      </c>
      <c r="V2767" s="9" t="str">
        <f>"Q"&amp;INT((MONTH(SalesData[[#This Row],[Order Date]])+2)/3)&amp;"-"&amp;YEAR(SalesData[[#This Row],[Order Date]])</f>
        <v>Q2-2023</v>
      </c>
    </row>
    <row r="2768" spans="1:22" x14ac:dyDescent="0.35">
      <c r="A2768" t="s">
        <v>2909</v>
      </c>
      <c r="B2768" s="1">
        <v>45044</v>
      </c>
      <c r="C2768" t="s">
        <v>325</v>
      </c>
      <c r="D2768" t="s">
        <v>39</v>
      </c>
      <c r="E2768">
        <v>2646271675</v>
      </c>
      <c r="F2768" t="s">
        <v>185</v>
      </c>
      <c r="G2768" t="s">
        <v>164</v>
      </c>
      <c r="H2768" t="s">
        <v>165</v>
      </c>
      <c r="I2768" t="s">
        <v>36</v>
      </c>
      <c r="J2768" t="s">
        <v>18</v>
      </c>
      <c r="K2768">
        <v>4184.7</v>
      </c>
      <c r="L2768">
        <v>214.01</v>
      </c>
      <c r="M2768" t="s">
        <v>19</v>
      </c>
      <c r="N2768">
        <v>5.1141061485889101E-2</v>
      </c>
      <c r="O2768" t="s">
        <v>11351</v>
      </c>
      <c r="P2768" t="s">
        <v>11356</v>
      </c>
      <c r="Q2768" t="s">
        <v>11372</v>
      </c>
      <c r="R2768" t="s">
        <v>11360</v>
      </c>
      <c r="S2768">
        <f>IF(SalesData[[#This Row],[Return Status]]="Returned",1,0)</f>
        <v>1</v>
      </c>
      <c r="U2768" s="2">
        <f>EOMONTH(SalesData[[#This Row],[Order Date]],0)</f>
        <v>45046</v>
      </c>
      <c r="V2768" s="9" t="str">
        <f>"Q"&amp;INT((MONTH(SalesData[[#This Row],[Order Date]])+2)/3)&amp;"-"&amp;YEAR(SalesData[[#This Row],[Order Date]])</f>
        <v>Q2-2023</v>
      </c>
    </row>
    <row r="2769" spans="1:22" x14ac:dyDescent="0.35">
      <c r="A2769" t="s">
        <v>2910</v>
      </c>
      <c r="B2769" s="1">
        <v>45045</v>
      </c>
      <c r="C2769" t="s">
        <v>21</v>
      </c>
      <c r="D2769" t="s">
        <v>72</v>
      </c>
      <c r="E2769">
        <v>2589199597</v>
      </c>
      <c r="F2769" t="s">
        <v>163</v>
      </c>
      <c r="G2769" t="s">
        <v>11381</v>
      </c>
      <c r="H2769" t="s">
        <v>165</v>
      </c>
      <c r="I2769" t="s">
        <v>36</v>
      </c>
      <c r="J2769" t="s">
        <v>19</v>
      </c>
      <c r="K2769">
        <v>3412.72</v>
      </c>
      <c r="L2769">
        <v>447.3</v>
      </c>
      <c r="M2769" t="s">
        <v>19</v>
      </c>
      <c r="N2769">
        <v>0.13106847324128601</v>
      </c>
      <c r="O2769" t="s">
        <v>11351</v>
      </c>
      <c r="P2769" t="s">
        <v>11352</v>
      </c>
      <c r="R2769" t="s">
        <v>11353</v>
      </c>
      <c r="S2769">
        <f>IF(SalesData[[#This Row],[Return Status]]="Returned",1,0)</f>
        <v>0</v>
      </c>
      <c r="U2769" s="2">
        <f>EOMONTH(SalesData[[#This Row],[Order Date]],0)</f>
        <v>45046</v>
      </c>
      <c r="V2769" s="9" t="str">
        <f>"Q"&amp;INT((MONTH(SalesData[[#This Row],[Order Date]])+2)/3)&amp;"-"&amp;YEAR(SalesData[[#This Row],[Order Date]])</f>
        <v>Q2-2023</v>
      </c>
    </row>
    <row r="2770" spans="1:22" x14ac:dyDescent="0.35">
      <c r="A2770" t="s">
        <v>2911</v>
      </c>
      <c r="B2770" s="1">
        <v>45036</v>
      </c>
      <c r="C2770" t="s">
        <v>144</v>
      </c>
      <c r="D2770" t="s">
        <v>72</v>
      </c>
      <c r="E2770">
        <v>8978941726</v>
      </c>
      <c r="F2770" t="s">
        <v>83</v>
      </c>
      <c r="G2770" t="s">
        <v>84</v>
      </c>
      <c r="H2770" t="s">
        <v>11357</v>
      </c>
      <c r="I2770" t="s">
        <v>31</v>
      </c>
      <c r="J2770" t="s">
        <v>42</v>
      </c>
      <c r="K2770">
        <v>3401.62</v>
      </c>
      <c r="L2770">
        <v>588.17999999999995</v>
      </c>
      <c r="M2770" t="s">
        <v>43</v>
      </c>
      <c r="N2770">
        <v>0.172911730293213</v>
      </c>
      <c r="O2770" t="s">
        <v>11351</v>
      </c>
      <c r="P2770" t="s">
        <v>11352</v>
      </c>
      <c r="R2770" t="s">
        <v>11353</v>
      </c>
      <c r="S2770">
        <f>IF(SalesData[[#This Row],[Return Status]]="Returned",1,0)</f>
        <v>0</v>
      </c>
      <c r="T2770">
        <v>847.14</v>
      </c>
      <c r="U2770" s="2">
        <f>EOMONTH(SalesData[[#This Row],[Order Date]],0)</f>
        <v>45046</v>
      </c>
      <c r="V2770" s="9" t="str">
        <f>"Q"&amp;INT((MONTH(SalesData[[#This Row],[Order Date]])+2)/3)&amp;"-"&amp;YEAR(SalesData[[#This Row],[Order Date]])</f>
        <v>Q2-2023</v>
      </c>
    </row>
    <row r="2771" spans="1:22" x14ac:dyDescent="0.35">
      <c r="A2771" t="s">
        <v>2912</v>
      </c>
      <c r="B2771" s="1">
        <v>45018</v>
      </c>
      <c r="C2771" t="s">
        <v>57</v>
      </c>
      <c r="D2771" t="s">
        <v>145</v>
      </c>
      <c r="E2771">
        <v>9890426980</v>
      </c>
      <c r="F2771" t="s">
        <v>107</v>
      </c>
      <c r="G2771" t="s">
        <v>15</v>
      </c>
      <c r="H2771" t="s">
        <v>16</v>
      </c>
      <c r="I2771" t="s">
        <v>17</v>
      </c>
      <c r="J2771" t="s">
        <v>61</v>
      </c>
      <c r="K2771">
        <v>1898.19</v>
      </c>
      <c r="L2771">
        <v>393.6</v>
      </c>
      <c r="M2771" t="s">
        <v>62</v>
      </c>
      <c r="N2771">
        <v>0.20735542806568399</v>
      </c>
      <c r="O2771" t="s">
        <v>11351</v>
      </c>
      <c r="P2771" t="s">
        <v>11354</v>
      </c>
      <c r="R2771" t="s">
        <v>11353</v>
      </c>
      <c r="S2771">
        <f>IF(SalesData[[#This Row],[Return Status]]="Returned",1,0)</f>
        <v>0</v>
      </c>
      <c r="T2771">
        <v>2085.91</v>
      </c>
      <c r="U2771" s="2">
        <f>EOMONTH(SalesData[[#This Row],[Order Date]],0)</f>
        <v>45046</v>
      </c>
      <c r="V2771" s="9" t="str">
        <f>"Q"&amp;INT((MONTH(SalesData[[#This Row],[Order Date]])+2)/3)&amp;"-"&amp;YEAR(SalesData[[#This Row],[Order Date]])</f>
        <v>Q2-2023</v>
      </c>
    </row>
    <row r="2772" spans="1:22" x14ac:dyDescent="0.35">
      <c r="A2772" t="s">
        <v>2913</v>
      </c>
      <c r="B2772" s="1">
        <v>45041</v>
      </c>
      <c r="C2772" t="s">
        <v>111</v>
      </c>
      <c r="D2772" t="s">
        <v>13</v>
      </c>
      <c r="E2772">
        <v>3121788881</v>
      </c>
      <c r="F2772" t="s">
        <v>127</v>
      </c>
      <c r="G2772" t="s">
        <v>29</v>
      </c>
      <c r="H2772" t="s">
        <v>30</v>
      </c>
      <c r="I2772" t="s">
        <v>31</v>
      </c>
      <c r="J2772" t="s">
        <v>18</v>
      </c>
      <c r="K2772">
        <v>1357.33</v>
      </c>
      <c r="L2772">
        <v>366.04</v>
      </c>
      <c r="M2772" t="s">
        <v>19</v>
      </c>
      <c r="N2772">
        <v>0.26967649724090698</v>
      </c>
      <c r="O2772" t="s">
        <v>11351</v>
      </c>
      <c r="P2772" t="s">
        <v>11354</v>
      </c>
      <c r="R2772" t="s">
        <v>11353</v>
      </c>
      <c r="S2772">
        <f>IF(SalesData[[#This Row],[Return Status]]="Returned",1,0)</f>
        <v>0</v>
      </c>
      <c r="T2772">
        <v>2788.38</v>
      </c>
      <c r="U2772" s="2">
        <f>EOMONTH(SalesData[[#This Row],[Order Date]],0)</f>
        <v>45046</v>
      </c>
      <c r="V2772" s="9" t="str">
        <f>"Q"&amp;INT((MONTH(SalesData[[#This Row],[Order Date]])+2)/3)&amp;"-"&amp;YEAR(SalesData[[#This Row],[Order Date]])</f>
        <v>Q2-2023</v>
      </c>
    </row>
    <row r="2773" spans="1:22" x14ac:dyDescent="0.35">
      <c r="A2773" t="s">
        <v>2914</v>
      </c>
      <c r="B2773" s="1">
        <v>45042</v>
      </c>
      <c r="C2773" t="s">
        <v>21</v>
      </c>
      <c r="D2773" t="s">
        <v>27</v>
      </c>
      <c r="E2773">
        <v>4957117049</v>
      </c>
      <c r="F2773" t="s">
        <v>168</v>
      </c>
      <c r="G2773" t="s">
        <v>54</v>
      </c>
      <c r="H2773" t="s">
        <v>55</v>
      </c>
      <c r="I2773" t="s">
        <v>31</v>
      </c>
      <c r="J2773" t="s">
        <v>42</v>
      </c>
      <c r="K2773">
        <v>1943.05</v>
      </c>
      <c r="L2773">
        <v>122.11</v>
      </c>
      <c r="M2773" t="s">
        <v>43</v>
      </c>
      <c r="N2773">
        <v>6.2844497053601303E-2</v>
      </c>
      <c r="O2773" t="s">
        <v>11351</v>
      </c>
      <c r="P2773" t="s">
        <v>11356</v>
      </c>
      <c r="R2773" t="s">
        <v>11353</v>
      </c>
      <c r="S2773">
        <f>IF(SalesData[[#This Row],[Return Status]]="Returned",1,0)</f>
        <v>0</v>
      </c>
      <c r="U2773" s="2">
        <f>EOMONTH(SalesData[[#This Row],[Order Date]],0)</f>
        <v>45046</v>
      </c>
      <c r="V2773" s="9" t="str">
        <f>"Q"&amp;INT((MONTH(SalesData[[#This Row],[Order Date]])+2)/3)&amp;"-"&amp;YEAR(SalesData[[#This Row],[Order Date]])</f>
        <v>Q2-2023</v>
      </c>
    </row>
    <row r="2774" spans="1:22" x14ac:dyDescent="0.35">
      <c r="A2774" t="s">
        <v>2915</v>
      </c>
      <c r="B2774" s="1">
        <v>45043</v>
      </c>
      <c r="C2774" t="s">
        <v>139</v>
      </c>
      <c r="D2774" t="s">
        <v>13</v>
      </c>
      <c r="E2774">
        <v>6704915610</v>
      </c>
      <c r="F2774" t="s">
        <v>159</v>
      </c>
      <c r="G2774" t="s">
        <v>84</v>
      </c>
      <c r="H2774" t="s">
        <v>85</v>
      </c>
      <c r="I2774" t="s">
        <v>31</v>
      </c>
      <c r="J2774" t="s">
        <v>19</v>
      </c>
      <c r="K2774">
        <v>2572.2399999999998</v>
      </c>
      <c r="L2774">
        <v>686.04</v>
      </c>
      <c r="M2774" t="s">
        <v>19</v>
      </c>
      <c r="N2774">
        <v>0.26670917177246301</v>
      </c>
      <c r="O2774" t="s">
        <v>11351</v>
      </c>
      <c r="P2774" t="s">
        <v>11354</v>
      </c>
      <c r="R2774" t="s">
        <v>11353</v>
      </c>
      <c r="S2774">
        <f>IF(SalesData[[#This Row],[Return Status]]="Returned",1,0)</f>
        <v>0</v>
      </c>
      <c r="T2774">
        <v>847.14</v>
      </c>
      <c r="U2774" s="2">
        <f>EOMONTH(SalesData[[#This Row],[Order Date]],0)</f>
        <v>45046</v>
      </c>
      <c r="V2774" s="9" t="str">
        <f>"Q"&amp;INT((MONTH(SalesData[[#This Row],[Order Date]])+2)/3)&amp;"-"&amp;YEAR(SalesData[[#This Row],[Order Date]])</f>
        <v>Q2-2023</v>
      </c>
    </row>
    <row r="2775" spans="1:22" x14ac:dyDescent="0.35">
      <c r="A2775" t="s">
        <v>2916</v>
      </c>
      <c r="B2775" s="1">
        <v>45019</v>
      </c>
      <c r="C2775" t="s">
        <v>26</v>
      </c>
      <c r="D2775" t="s">
        <v>46</v>
      </c>
      <c r="E2775">
        <v>5844512827</v>
      </c>
      <c r="F2775" t="s">
        <v>83</v>
      </c>
      <c r="G2775" t="s">
        <v>84</v>
      </c>
      <c r="H2775" t="s">
        <v>85</v>
      </c>
      <c r="I2775" t="s">
        <v>31</v>
      </c>
      <c r="J2775" t="s">
        <v>19</v>
      </c>
      <c r="K2775">
        <v>568.53</v>
      </c>
      <c r="L2775">
        <v>81.95</v>
      </c>
      <c r="M2775" t="s">
        <v>19</v>
      </c>
      <c r="N2775">
        <v>0.14414366875978399</v>
      </c>
      <c r="O2775" t="s">
        <v>11355</v>
      </c>
      <c r="P2775" t="s">
        <v>11352</v>
      </c>
      <c r="R2775" t="s">
        <v>11353</v>
      </c>
      <c r="S2775">
        <f>IF(SalesData[[#This Row],[Return Status]]="Returned",1,0)</f>
        <v>0</v>
      </c>
      <c r="T2775">
        <v>847.14</v>
      </c>
      <c r="U2775" s="2">
        <f>EOMONTH(SalesData[[#This Row],[Order Date]],0)</f>
        <v>45046</v>
      </c>
      <c r="V2775" s="9" t="str">
        <f>"Q"&amp;INT((MONTH(SalesData[[#This Row],[Order Date]])+2)/3)&amp;"-"&amp;YEAR(SalesData[[#This Row],[Order Date]])</f>
        <v>Q2-2023</v>
      </c>
    </row>
    <row r="2776" spans="1:22" x14ac:dyDescent="0.35">
      <c r="A2776" t="s">
        <v>2917</v>
      </c>
      <c r="B2776" s="1">
        <v>45045</v>
      </c>
      <c r="C2776" t="s">
        <v>132</v>
      </c>
      <c r="D2776" t="s">
        <v>145</v>
      </c>
      <c r="E2776">
        <v>5957485913</v>
      </c>
      <c r="F2776" t="s">
        <v>357</v>
      </c>
      <c r="G2776" t="s">
        <v>164</v>
      </c>
      <c r="H2776" t="s">
        <v>165</v>
      </c>
      <c r="I2776" t="s">
        <v>36</v>
      </c>
      <c r="J2776" t="s">
        <v>18</v>
      </c>
      <c r="K2776">
        <v>1293.0999999999999</v>
      </c>
      <c r="L2776">
        <v>313.73</v>
      </c>
      <c r="M2776" t="s">
        <v>19</v>
      </c>
      <c r="N2776">
        <v>0.24261851364937001</v>
      </c>
      <c r="O2776" t="s">
        <v>11351</v>
      </c>
      <c r="P2776" t="s">
        <v>11354</v>
      </c>
      <c r="R2776" t="s">
        <v>11353</v>
      </c>
      <c r="S2776">
        <f>IF(SalesData[[#This Row],[Return Status]]="Returned",1,0)</f>
        <v>0</v>
      </c>
      <c r="U2776" s="2">
        <f>EOMONTH(SalesData[[#This Row],[Order Date]],0)</f>
        <v>45046</v>
      </c>
      <c r="V2776" s="9" t="str">
        <f>"Q"&amp;INT((MONTH(SalesData[[#This Row],[Order Date]])+2)/3)&amp;"-"&amp;YEAR(SalesData[[#This Row],[Order Date]])</f>
        <v>Q2-2023</v>
      </c>
    </row>
    <row r="2777" spans="1:22" x14ac:dyDescent="0.35">
      <c r="A2777" t="s">
        <v>2918</v>
      </c>
      <c r="B2777" s="1">
        <v>45043</v>
      </c>
      <c r="C2777" t="s">
        <v>139</v>
      </c>
      <c r="D2777" t="s">
        <v>80</v>
      </c>
      <c r="E2777">
        <v>7568929247</v>
      </c>
      <c r="F2777" t="s">
        <v>170</v>
      </c>
      <c r="G2777" t="s">
        <v>69</v>
      </c>
      <c r="H2777" t="s">
        <v>11357</v>
      </c>
      <c r="I2777" t="s">
        <v>31</v>
      </c>
      <c r="J2777" t="s">
        <v>62</v>
      </c>
      <c r="K2777">
        <v>1795.13</v>
      </c>
      <c r="L2777">
        <v>360.4</v>
      </c>
      <c r="M2777" t="s">
        <v>62</v>
      </c>
      <c r="N2777">
        <v>0.20076540417685601</v>
      </c>
      <c r="O2777" t="s">
        <v>11351</v>
      </c>
      <c r="P2777" t="s">
        <v>11354</v>
      </c>
      <c r="R2777" t="s">
        <v>11353</v>
      </c>
      <c r="S2777">
        <f>IF(SalesData[[#This Row],[Return Status]]="Returned",1,0)</f>
        <v>0</v>
      </c>
      <c r="T2777">
        <v>2081.52</v>
      </c>
      <c r="U2777" s="2">
        <f>EOMONTH(SalesData[[#This Row],[Order Date]],0)</f>
        <v>45046</v>
      </c>
      <c r="V2777" s="9" t="str">
        <f>"Q"&amp;INT((MONTH(SalesData[[#This Row],[Order Date]])+2)/3)&amp;"-"&amp;YEAR(SalesData[[#This Row],[Order Date]])</f>
        <v>Q2-2023</v>
      </c>
    </row>
    <row r="2778" spans="1:22" x14ac:dyDescent="0.35">
      <c r="A2778" t="s">
        <v>2919</v>
      </c>
      <c r="B2778" s="1">
        <v>45026</v>
      </c>
      <c r="C2778" t="s">
        <v>113</v>
      </c>
      <c r="D2778" t="s">
        <v>80</v>
      </c>
      <c r="E2778">
        <v>629494472</v>
      </c>
      <c r="F2778" t="s">
        <v>81</v>
      </c>
      <c r="G2778" t="s">
        <v>74</v>
      </c>
      <c r="H2778" t="s">
        <v>75</v>
      </c>
      <c r="I2778" t="s">
        <v>36</v>
      </c>
      <c r="J2778" t="s">
        <v>19</v>
      </c>
      <c r="K2778">
        <v>3005.54</v>
      </c>
      <c r="L2778">
        <v>564.29</v>
      </c>
      <c r="M2778" t="s">
        <v>19</v>
      </c>
      <c r="N2778">
        <v>0.18774995508294701</v>
      </c>
      <c r="O2778" t="s">
        <v>11351</v>
      </c>
      <c r="P2778" t="s">
        <v>11352</v>
      </c>
      <c r="R2778" t="s">
        <v>11353</v>
      </c>
      <c r="S2778">
        <f>IF(SalesData[[#This Row],[Return Status]]="Returned",1,0)</f>
        <v>0</v>
      </c>
      <c r="T2778">
        <v>2420.2800000000002</v>
      </c>
      <c r="U2778" s="2">
        <f>EOMONTH(SalesData[[#This Row],[Order Date]],0)</f>
        <v>45046</v>
      </c>
      <c r="V2778" s="9" t="str">
        <f>"Q"&amp;INT((MONTH(SalesData[[#This Row],[Order Date]])+2)/3)&amp;"-"&amp;YEAR(SalesData[[#This Row],[Order Date]])</f>
        <v>Q2-2023</v>
      </c>
    </row>
    <row r="2779" spans="1:22" x14ac:dyDescent="0.35">
      <c r="A2779" t="s">
        <v>2920</v>
      </c>
      <c r="B2779" s="1">
        <v>45030</v>
      </c>
      <c r="C2779" t="s">
        <v>67</v>
      </c>
      <c r="D2779" t="s">
        <v>80</v>
      </c>
      <c r="E2779">
        <v>3996014471</v>
      </c>
      <c r="F2779" t="s">
        <v>40</v>
      </c>
      <c r="G2779" t="s">
        <v>69</v>
      </c>
      <c r="H2779" t="s">
        <v>41</v>
      </c>
      <c r="I2779" t="s">
        <v>31</v>
      </c>
      <c r="J2779" t="s">
        <v>43</v>
      </c>
      <c r="K2779">
        <v>4636.66</v>
      </c>
      <c r="L2779">
        <v>481.18</v>
      </c>
      <c r="M2779" t="s">
        <v>43</v>
      </c>
      <c r="N2779">
        <v>0.103777287961593</v>
      </c>
      <c r="O2779" t="s">
        <v>11351</v>
      </c>
      <c r="P2779" t="s">
        <v>11352</v>
      </c>
      <c r="Q2779" t="s">
        <v>11365</v>
      </c>
      <c r="R2779" t="s">
        <v>11360</v>
      </c>
      <c r="S2779">
        <f>IF(SalesData[[#This Row],[Return Status]]="Returned",1,0)</f>
        <v>1</v>
      </c>
      <c r="T2779">
        <v>2081.52</v>
      </c>
      <c r="U2779" s="2">
        <f>EOMONTH(SalesData[[#This Row],[Order Date]],0)</f>
        <v>45046</v>
      </c>
      <c r="V2779" s="9" t="str">
        <f>"Q"&amp;INT((MONTH(SalesData[[#This Row],[Order Date]])+2)/3)&amp;"-"&amp;YEAR(SalesData[[#This Row],[Order Date]])</f>
        <v>Q2-2023</v>
      </c>
    </row>
    <row r="2780" spans="1:22" x14ac:dyDescent="0.35">
      <c r="A2780" t="s">
        <v>2921</v>
      </c>
      <c r="B2780" s="1">
        <v>45036</v>
      </c>
      <c r="C2780" t="s">
        <v>106</v>
      </c>
      <c r="D2780" t="s">
        <v>39</v>
      </c>
      <c r="E2780">
        <v>7418412640</v>
      </c>
      <c r="F2780" t="s">
        <v>357</v>
      </c>
      <c r="G2780" t="s">
        <v>164</v>
      </c>
      <c r="H2780" t="s">
        <v>165</v>
      </c>
      <c r="I2780" t="s">
        <v>36</v>
      </c>
      <c r="J2780" t="s">
        <v>18</v>
      </c>
      <c r="K2780">
        <v>691.73</v>
      </c>
      <c r="L2780">
        <v>107.14</v>
      </c>
      <c r="M2780" t="s">
        <v>19</v>
      </c>
      <c r="N2780">
        <v>0.15488702239313001</v>
      </c>
      <c r="O2780" t="s">
        <v>11355</v>
      </c>
      <c r="P2780" t="s">
        <v>11352</v>
      </c>
      <c r="R2780" t="s">
        <v>11353</v>
      </c>
      <c r="S2780">
        <f>IF(SalesData[[#This Row],[Return Status]]="Returned",1,0)</f>
        <v>0</v>
      </c>
      <c r="U2780" s="2">
        <f>EOMONTH(SalesData[[#This Row],[Order Date]],0)</f>
        <v>45046</v>
      </c>
      <c r="V2780" s="9" t="str">
        <f>"Q"&amp;INT((MONTH(SalesData[[#This Row],[Order Date]])+2)/3)&amp;"-"&amp;YEAR(SalesData[[#This Row],[Order Date]])</f>
        <v>Q2-2023</v>
      </c>
    </row>
    <row r="2781" spans="1:22" x14ac:dyDescent="0.35">
      <c r="A2781" t="s">
        <v>2922</v>
      </c>
      <c r="B2781" s="1">
        <v>45019</v>
      </c>
      <c r="C2781" t="s">
        <v>144</v>
      </c>
      <c r="D2781" t="s">
        <v>72</v>
      </c>
      <c r="E2781">
        <v>5326169174</v>
      </c>
      <c r="F2781" t="s">
        <v>168</v>
      </c>
      <c r="G2781" t="s">
        <v>54</v>
      </c>
      <c r="H2781" t="s">
        <v>55</v>
      </c>
      <c r="I2781" t="s">
        <v>31</v>
      </c>
      <c r="J2781" t="s">
        <v>65</v>
      </c>
      <c r="K2781">
        <v>847.21</v>
      </c>
      <c r="L2781">
        <v>187.69</v>
      </c>
      <c r="M2781" t="s">
        <v>65</v>
      </c>
      <c r="N2781">
        <v>0.22153893367642</v>
      </c>
      <c r="O2781" t="s">
        <v>11355</v>
      </c>
      <c r="P2781" t="s">
        <v>11354</v>
      </c>
      <c r="R2781" t="s">
        <v>11353</v>
      </c>
      <c r="S2781">
        <f>IF(SalesData[[#This Row],[Return Status]]="Returned",1,0)</f>
        <v>0</v>
      </c>
      <c r="U2781" s="2">
        <f>EOMONTH(SalesData[[#This Row],[Order Date]],0)</f>
        <v>45046</v>
      </c>
      <c r="V2781" s="9" t="str">
        <f>"Q"&amp;INT((MONTH(SalesData[[#This Row],[Order Date]])+2)/3)&amp;"-"&amp;YEAR(SalesData[[#This Row],[Order Date]])</f>
        <v>Q2-2023</v>
      </c>
    </row>
    <row r="2782" spans="1:22" x14ac:dyDescent="0.35">
      <c r="A2782" t="s">
        <v>2923</v>
      </c>
      <c r="B2782" s="1">
        <v>45017</v>
      </c>
      <c r="C2782" t="s">
        <v>111</v>
      </c>
      <c r="D2782" t="s">
        <v>80</v>
      </c>
      <c r="E2782">
        <v>8873029620</v>
      </c>
      <c r="F2782" t="s">
        <v>181</v>
      </c>
      <c r="G2782" t="s">
        <v>54</v>
      </c>
      <c r="H2782" t="s">
        <v>55</v>
      </c>
      <c r="I2782" t="s">
        <v>31</v>
      </c>
      <c r="J2782" t="s">
        <v>65</v>
      </c>
      <c r="K2782">
        <v>258.64999999999998</v>
      </c>
      <c r="L2782">
        <v>48.17</v>
      </c>
      <c r="M2782" t="s">
        <v>65</v>
      </c>
      <c r="N2782">
        <v>0.18623622656099001</v>
      </c>
      <c r="O2782" t="s">
        <v>11361</v>
      </c>
      <c r="P2782" t="s">
        <v>11352</v>
      </c>
      <c r="R2782" t="s">
        <v>11353</v>
      </c>
      <c r="S2782">
        <f>IF(SalesData[[#This Row],[Return Status]]="Returned",1,0)</f>
        <v>0</v>
      </c>
      <c r="U2782" s="2">
        <f>EOMONTH(SalesData[[#This Row],[Order Date]],0)</f>
        <v>45046</v>
      </c>
      <c r="V2782" s="9" t="str">
        <f>"Q"&amp;INT((MONTH(SalesData[[#This Row],[Order Date]])+2)/3)&amp;"-"&amp;YEAR(SalesData[[#This Row],[Order Date]])</f>
        <v>Q2-2023</v>
      </c>
    </row>
    <row r="2783" spans="1:22" x14ac:dyDescent="0.35">
      <c r="A2783" t="s">
        <v>2924</v>
      </c>
      <c r="B2783" s="1">
        <v>45024</v>
      </c>
      <c r="C2783" t="s">
        <v>87</v>
      </c>
      <c r="D2783" t="s">
        <v>145</v>
      </c>
      <c r="E2783">
        <v>6310968725</v>
      </c>
      <c r="F2783" t="s">
        <v>68</v>
      </c>
      <c r="G2783" t="s">
        <v>69</v>
      </c>
      <c r="H2783" t="s">
        <v>41</v>
      </c>
      <c r="I2783" t="s">
        <v>31</v>
      </c>
      <c r="J2783" t="s">
        <v>18</v>
      </c>
      <c r="K2783">
        <v>4806.2</v>
      </c>
      <c r="L2783">
        <v>1300.8699999999999</v>
      </c>
      <c r="M2783" t="s">
        <v>19</v>
      </c>
      <c r="N2783">
        <v>0.27066497440805598</v>
      </c>
      <c r="O2783" t="s">
        <v>11351</v>
      </c>
      <c r="P2783" t="s">
        <v>11354</v>
      </c>
      <c r="R2783" t="s">
        <v>11353</v>
      </c>
      <c r="S2783">
        <f>IF(SalesData[[#This Row],[Return Status]]="Returned",1,0)</f>
        <v>0</v>
      </c>
      <c r="T2783">
        <v>2081.52</v>
      </c>
      <c r="U2783" s="2">
        <f>EOMONTH(SalesData[[#This Row],[Order Date]],0)</f>
        <v>45046</v>
      </c>
      <c r="V2783" s="9" t="str">
        <f>"Q"&amp;INT((MONTH(SalesData[[#This Row],[Order Date]])+2)/3)&amp;"-"&amp;YEAR(SalesData[[#This Row],[Order Date]])</f>
        <v>Q2-2023</v>
      </c>
    </row>
    <row r="2784" spans="1:22" x14ac:dyDescent="0.35">
      <c r="A2784" t="s">
        <v>2925</v>
      </c>
      <c r="B2784" s="1">
        <v>45017</v>
      </c>
      <c r="C2784" t="s">
        <v>49</v>
      </c>
      <c r="D2784" t="s">
        <v>39</v>
      </c>
      <c r="E2784">
        <v>7317742789</v>
      </c>
      <c r="F2784" t="s">
        <v>109</v>
      </c>
      <c r="G2784" t="s">
        <v>59</v>
      </c>
      <c r="H2784" t="s">
        <v>60</v>
      </c>
      <c r="I2784" t="s">
        <v>31</v>
      </c>
      <c r="J2784" t="s">
        <v>19</v>
      </c>
      <c r="K2784">
        <v>817.02</v>
      </c>
      <c r="L2784">
        <v>55.08</v>
      </c>
      <c r="M2784" t="s">
        <v>19</v>
      </c>
      <c r="N2784">
        <v>6.7415730337078594E-2</v>
      </c>
      <c r="O2784" t="s">
        <v>11355</v>
      </c>
      <c r="P2784" t="s">
        <v>11356</v>
      </c>
      <c r="R2784" t="s">
        <v>11353</v>
      </c>
      <c r="S2784">
        <f>IF(SalesData[[#This Row],[Return Status]]="Returned",1,0)</f>
        <v>0</v>
      </c>
      <c r="T2784">
        <v>2183.56</v>
      </c>
      <c r="U2784" s="2">
        <f>EOMONTH(SalesData[[#This Row],[Order Date]],0)</f>
        <v>45046</v>
      </c>
      <c r="V2784" s="9" t="str">
        <f>"Q"&amp;INT((MONTH(SalesData[[#This Row],[Order Date]])+2)/3)&amp;"-"&amp;YEAR(SalesData[[#This Row],[Order Date]])</f>
        <v>Q2-2023</v>
      </c>
    </row>
    <row r="2785" spans="1:22" x14ac:dyDescent="0.35">
      <c r="A2785" t="s">
        <v>2926</v>
      </c>
      <c r="B2785" s="1">
        <v>45030</v>
      </c>
      <c r="C2785" t="s">
        <v>12</v>
      </c>
      <c r="D2785" t="s">
        <v>27</v>
      </c>
      <c r="E2785">
        <v>8095316470</v>
      </c>
      <c r="F2785" t="s">
        <v>14</v>
      </c>
      <c r="G2785" t="s">
        <v>15</v>
      </c>
      <c r="H2785" t="s">
        <v>16</v>
      </c>
      <c r="I2785" t="s">
        <v>17</v>
      </c>
      <c r="J2785" t="s">
        <v>42</v>
      </c>
      <c r="K2785">
        <v>1705.13</v>
      </c>
      <c r="L2785">
        <v>374.23</v>
      </c>
      <c r="M2785" t="s">
        <v>43</v>
      </c>
      <c r="N2785">
        <v>0.21947300205849399</v>
      </c>
      <c r="O2785" t="s">
        <v>11351</v>
      </c>
      <c r="P2785" t="s">
        <v>11354</v>
      </c>
      <c r="R2785" t="s">
        <v>11353</v>
      </c>
      <c r="S2785">
        <f>IF(SalesData[[#This Row],[Return Status]]="Returned",1,0)</f>
        <v>0</v>
      </c>
      <c r="T2785">
        <v>2085.91</v>
      </c>
      <c r="U2785" s="2">
        <f>EOMONTH(SalesData[[#This Row],[Order Date]],0)</f>
        <v>45046</v>
      </c>
      <c r="V2785" s="9" t="str">
        <f>"Q"&amp;INT((MONTH(SalesData[[#This Row],[Order Date]])+2)/3)&amp;"-"&amp;YEAR(SalesData[[#This Row],[Order Date]])</f>
        <v>Q2-2023</v>
      </c>
    </row>
    <row r="2786" spans="1:22" x14ac:dyDescent="0.35">
      <c r="A2786" t="s">
        <v>2927</v>
      </c>
      <c r="B2786" s="1">
        <v>45027</v>
      </c>
      <c r="C2786" t="s">
        <v>45</v>
      </c>
      <c r="D2786" t="s">
        <v>99</v>
      </c>
      <c r="E2786">
        <v>2281710822</v>
      </c>
      <c r="F2786" t="s">
        <v>100</v>
      </c>
      <c r="G2786" t="s">
        <v>34</v>
      </c>
      <c r="H2786" t="s">
        <v>35</v>
      </c>
      <c r="I2786" t="s">
        <v>36</v>
      </c>
      <c r="J2786" t="s">
        <v>42</v>
      </c>
      <c r="K2786">
        <v>2852.04</v>
      </c>
      <c r="L2786">
        <v>455.18</v>
      </c>
      <c r="M2786" t="s">
        <v>43</v>
      </c>
      <c r="N2786">
        <v>0.159598042103196</v>
      </c>
      <c r="O2786" t="s">
        <v>11351</v>
      </c>
      <c r="P2786" t="s">
        <v>11352</v>
      </c>
      <c r="R2786" t="s">
        <v>11353</v>
      </c>
      <c r="S2786">
        <f>IF(SalesData[[#This Row],[Return Status]]="Returned",1,0)</f>
        <v>0</v>
      </c>
      <c r="U2786" s="2">
        <f>EOMONTH(SalesData[[#This Row],[Order Date]],0)</f>
        <v>45046</v>
      </c>
      <c r="V2786" s="9" t="str">
        <f>"Q"&amp;INT((MONTH(SalesData[[#This Row],[Order Date]])+2)/3)&amp;"-"&amp;YEAR(SalesData[[#This Row],[Order Date]])</f>
        <v>Q2-2023</v>
      </c>
    </row>
    <row r="2787" spans="1:22" x14ac:dyDescent="0.35">
      <c r="A2787" t="s">
        <v>2928</v>
      </c>
      <c r="B2787" s="1">
        <v>45029</v>
      </c>
      <c r="C2787" t="s">
        <v>188</v>
      </c>
      <c r="D2787" t="s">
        <v>72</v>
      </c>
      <c r="E2787">
        <v>5490867813</v>
      </c>
      <c r="F2787" t="s">
        <v>95</v>
      </c>
      <c r="G2787" t="s">
        <v>59</v>
      </c>
      <c r="H2787" t="s">
        <v>60</v>
      </c>
      <c r="I2787" t="s">
        <v>31</v>
      </c>
      <c r="J2787" t="s">
        <v>62</v>
      </c>
      <c r="K2787">
        <v>3068.32</v>
      </c>
      <c r="L2787">
        <v>762.43</v>
      </c>
      <c r="M2787" t="s">
        <v>62</v>
      </c>
      <c r="N2787">
        <v>0.24848451269750199</v>
      </c>
      <c r="O2787" t="s">
        <v>11351</v>
      </c>
      <c r="P2787" t="s">
        <v>11354</v>
      </c>
      <c r="R2787" t="s">
        <v>11353</v>
      </c>
      <c r="S2787">
        <f>IF(SalesData[[#This Row],[Return Status]]="Returned",1,0)</f>
        <v>0</v>
      </c>
      <c r="T2787">
        <v>2183.56</v>
      </c>
      <c r="U2787" s="2">
        <f>EOMONTH(SalesData[[#This Row],[Order Date]],0)</f>
        <v>45046</v>
      </c>
      <c r="V2787" s="9" t="str">
        <f>"Q"&amp;INT((MONTH(SalesData[[#This Row],[Order Date]])+2)/3)&amp;"-"&amp;YEAR(SalesData[[#This Row],[Order Date]])</f>
        <v>Q2-2023</v>
      </c>
    </row>
    <row r="2788" spans="1:22" x14ac:dyDescent="0.35">
      <c r="A2788" t="s">
        <v>2929</v>
      </c>
      <c r="B2788" s="1">
        <v>45030</v>
      </c>
      <c r="C2788" t="s">
        <v>111</v>
      </c>
      <c r="D2788" t="s">
        <v>80</v>
      </c>
      <c r="E2788">
        <v>3882822706</v>
      </c>
      <c r="F2788" t="s">
        <v>40</v>
      </c>
      <c r="G2788" t="s">
        <v>69</v>
      </c>
      <c r="H2788" t="s">
        <v>41</v>
      </c>
      <c r="I2788" t="s">
        <v>31</v>
      </c>
      <c r="J2788" t="s">
        <v>19</v>
      </c>
      <c r="K2788">
        <v>4888.68</v>
      </c>
      <c r="L2788">
        <v>910.94</v>
      </c>
      <c r="M2788" t="s">
        <v>19</v>
      </c>
      <c r="N2788">
        <v>0.18633659801827901</v>
      </c>
      <c r="O2788" t="s">
        <v>11351</v>
      </c>
      <c r="P2788" t="s">
        <v>11352</v>
      </c>
      <c r="R2788" t="s">
        <v>11353</v>
      </c>
      <c r="S2788">
        <f>IF(SalesData[[#This Row],[Return Status]]="Returned",1,0)</f>
        <v>0</v>
      </c>
      <c r="T2788">
        <v>2081.52</v>
      </c>
      <c r="U2788" s="2">
        <f>EOMONTH(SalesData[[#This Row],[Order Date]],0)</f>
        <v>45046</v>
      </c>
      <c r="V2788" s="9" t="str">
        <f>"Q"&amp;INT((MONTH(SalesData[[#This Row],[Order Date]])+2)/3)&amp;"-"&amp;YEAR(SalesData[[#This Row],[Order Date]])</f>
        <v>Q2-2023</v>
      </c>
    </row>
    <row r="2789" spans="1:22" x14ac:dyDescent="0.35">
      <c r="A2789" t="s">
        <v>2930</v>
      </c>
      <c r="B2789" s="1">
        <v>45038</v>
      </c>
      <c r="C2789" t="s">
        <v>194</v>
      </c>
      <c r="D2789" t="s">
        <v>46</v>
      </c>
      <c r="E2789">
        <v>4636320154</v>
      </c>
      <c r="F2789" t="s">
        <v>83</v>
      </c>
      <c r="G2789" t="s">
        <v>11375</v>
      </c>
      <c r="H2789" t="s">
        <v>85</v>
      </c>
      <c r="I2789" t="s">
        <v>31</v>
      </c>
      <c r="J2789" t="s">
        <v>42</v>
      </c>
      <c r="K2789">
        <v>3674.62</v>
      </c>
      <c r="L2789">
        <v>745.08</v>
      </c>
      <c r="M2789" t="s">
        <v>43</v>
      </c>
      <c r="N2789">
        <v>0.20276382319804501</v>
      </c>
      <c r="O2789" t="s">
        <v>11351</v>
      </c>
      <c r="P2789" t="s">
        <v>11354</v>
      </c>
      <c r="R2789" t="s">
        <v>11353</v>
      </c>
      <c r="S2789">
        <f>IF(SalesData[[#This Row],[Return Status]]="Returned",1,0)</f>
        <v>0</v>
      </c>
      <c r="U2789" s="2">
        <f>EOMONTH(SalesData[[#This Row],[Order Date]],0)</f>
        <v>45046</v>
      </c>
      <c r="V2789" s="9" t="str">
        <f>"Q"&amp;INT((MONTH(SalesData[[#This Row],[Order Date]])+2)/3)&amp;"-"&amp;YEAR(SalesData[[#This Row],[Order Date]])</f>
        <v>Q2-2023</v>
      </c>
    </row>
    <row r="2790" spans="1:22" x14ac:dyDescent="0.35">
      <c r="A2790" t="s">
        <v>2931</v>
      </c>
      <c r="B2790" s="1">
        <v>45037</v>
      </c>
      <c r="C2790" t="s">
        <v>184</v>
      </c>
      <c r="D2790" t="s">
        <v>13</v>
      </c>
      <c r="E2790">
        <v>9492651185</v>
      </c>
      <c r="F2790" t="s">
        <v>83</v>
      </c>
      <c r="G2790" t="s">
        <v>11375</v>
      </c>
      <c r="H2790" t="s">
        <v>11357</v>
      </c>
      <c r="I2790" t="s">
        <v>31</v>
      </c>
      <c r="J2790" t="s">
        <v>65</v>
      </c>
      <c r="K2790">
        <v>1634.1</v>
      </c>
      <c r="L2790">
        <v>393.3</v>
      </c>
      <c r="M2790" t="s">
        <v>65</v>
      </c>
      <c r="N2790">
        <v>0.240682944740224</v>
      </c>
      <c r="O2790" t="s">
        <v>11351</v>
      </c>
      <c r="P2790" t="s">
        <v>11354</v>
      </c>
      <c r="R2790" t="s">
        <v>11353</v>
      </c>
      <c r="S2790">
        <f>IF(SalesData[[#This Row],[Return Status]]="Returned",1,0)</f>
        <v>0</v>
      </c>
      <c r="U2790" s="2">
        <f>EOMONTH(SalesData[[#This Row],[Order Date]],0)</f>
        <v>45046</v>
      </c>
      <c r="V2790" s="9" t="str">
        <f>"Q"&amp;INT((MONTH(SalesData[[#This Row],[Order Date]])+2)/3)&amp;"-"&amp;YEAR(SalesData[[#This Row],[Order Date]])</f>
        <v>Q2-2023</v>
      </c>
    </row>
    <row r="2791" spans="1:22" x14ac:dyDescent="0.35">
      <c r="A2791" t="s">
        <v>2932</v>
      </c>
      <c r="B2791" s="1">
        <v>45036</v>
      </c>
      <c r="C2791" t="s">
        <v>132</v>
      </c>
      <c r="D2791" t="s">
        <v>13</v>
      </c>
      <c r="E2791">
        <v>8435973098</v>
      </c>
      <c r="F2791" t="s">
        <v>357</v>
      </c>
      <c r="G2791" t="s">
        <v>164</v>
      </c>
      <c r="H2791" t="s">
        <v>165</v>
      </c>
      <c r="I2791" t="s">
        <v>36</v>
      </c>
      <c r="J2791" t="s">
        <v>19</v>
      </c>
      <c r="K2791">
        <v>2608.0700000000002</v>
      </c>
      <c r="L2791">
        <v>151.06</v>
      </c>
      <c r="M2791" t="s">
        <v>19</v>
      </c>
      <c r="N2791">
        <v>5.7920224533850699E-2</v>
      </c>
      <c r="O2791" t="s">
        <v>11351</v>
      </c>
      <c r="P2791" t="s">
        <v>11356</v>
      </c>
      <c r="R2791" t="s">
        <v>11353</v>
      </c>
      <c r="S2791">
        <f>IF(SalesData[[#This Row],[Return Status]]="Returned",1,0)</f>
        <v>0</v>
      </c>
      <c r="U2791" s="2">
        <f>EOMONTH(SalesData[[#This Row],[Order Date]],0)</f>
        <v>45046</v>
      </c>
      <c r="V2791" s="9" t="str">
        <f>"Q"&amp;INT((MONTH(SalesData[[#This Row],[Order Date]])+2)/3)&amp;"-"&amp;YEAR(SalesData[[#This Row],[Order Date]])</f>
        <v>Q2-2023</v>
      </c>
    </row>
    <row r="2792" spans="1:22" x14ac:dyDescent="0.35">
      <c r="A2792" t="s">
        <v>2933</v>
      </c>
      <c r="B2792" s="1">
        <v>45034</v>
      </c>
      <c r="C2792" t="s">
        <v>49</v>
      </c>
      <c r="D2792" t="s">
        <v>72</v>
      </c>
      <c r="E2792">
        <v>536065681</v>
      </c>
      <c r="F2792" t="s">
        <v>181</v>
      </c>
      <c r="G2792" t="s">
        <v>11371</v>
      </c>
      <c r="H2792" t="s">
        <v>55</v>
      </c>
      <c r="I2792" t="s">
        <v>31</v>
      </c>
      <c r="J2792" t="s">
        <v>42</v>
      </c>
      <c r="K2792">
        <v>3427.77</v>
      </c>
      <c r="L2792">
        <v>192.1</v>
      </c>
      <c r="M2792" t="s">
        <v>43</v>
      </c>
      <c r="N2792">
        <v>5.6042266546471903E-2</v>
      </c>
      <c r="O2792" t="s">
        <v>11351</v>
      </c>
      <c r="P2792" t="s">
        <v>11356</v>
      </c>
      <c r="R2792" t="s">
        <v>11353</v>
      </c>
      <c r="S2792">
        <f>IF(SalesData[[#This Row],[Return Status]]="Returned",1,0)</f>
        <v>0</v>
      </c>
      <c r="U2792" s="2">
        <f>EOMONTH(SalesData[[#This Row],[Order Date]],0)</f>
        <v>45046</v>
      </c>
      <c r="V2792" s="9" t="str">
        <f>"Q"&amp;INT((MONTH(SalesData[[#This Row],[Order Date]])+2)/3)&amp;"-"&amp;YEAR(SalesData[[#This Row],[Order Date]])</f>
        <v>Q2-2023</v>
      </c>
    </row>
    <row r="2793" spans="1:22" x14ac:dyDescent="0.35">
      <c r="A2793" t="s">
        <v>2934</v>
      </c>
      <c r="B2793" s="1">
        <v>45044</v>
      </c>
      <c r="C2793" t="s">
        <v>132</v>
      </c>
      <c r="D2793" t="s">
        <v>72</v>
      </c>
      <c r="E2793">
        <v>6718446173</v>
      </c>
      <c r="F2793" t="s">
        <v>81</v>
      </c>
      <c r="G2793" t="s">
        <v>74</v>
      </c>
      <c r="H2793" t="s">
        <v>75</v>
      </c>
      <c r="I2793" t="s">
        <v>36</v>
      </c>
      <c r="J2793" t="s">
        <v>42</v>
      </c>
      <c r="K2793">
        <v>3635.64</v>
      </c>
      <c r="L2793">
        <v>727.75</v>
      </c>
      <c r="M2793" t="s">
        <v>43</v>
      </c>
      <c r="N2793">
        <v>0.20017108404572501</v>
      </c>
      <c r="O2793" t="s">
        <v>11351</v>
      </c>
      <c r="P2793" t="s">
        <v>11354</v>
      </c>
      <c r="Q2793" t="s">
        <v>11372</v>
      </c>
      <c r="R2793" t="s">
        <v>11360</v>
      </c>
      <c r="S2793">
        <f>IF(SalesData[[#This Row],[Return Status]]="Returned",1,0)</f>
        <v>1</v>
      </c>
      <c r="T2793">
        <v>2420.2800000000002</v>
      </c>
      <c r="U2793" s="2">
        <f>EOMONTH(SalesData[[#This Row],[Order Date]],0)</f>
        <v>45046</v>
      </c>
      <c r="V2793" s="9" t="str">
        <f>"Q"&amp;INT((MONTH(SalesData[[#This Row],[Order Date]])+2)/3)&amp;"-"&amp;YEAR(SalesData[[#This Row],[Order Date]])</f>
        <v>Q2-2023</v>
      </c>
    </row>
    <row r="2794" spans="1:22" x14ac:dyDescent="0.35">
      <c r="A2794" t="s">
        <v>2935</v>
      </c>
      <c r="B2794" s="1">
        <v>45029</v>
      </c>
      <c r="C2794" t="s">
        <v>194</v>
      </c>
      <c r="D2794" t="s">
        <v>72</v>
      </c>
      <c r="E2794">
        <v>7669953596</v>
      </c>
      <c r="F2794" t="s">
        <v>152</v>
      </c>
      <c r="G2794" t="s">
        <v>23</v>
      </c>
      <c r="H2794" t="s">
        <v>24</v>
      </c>
      <c r="I2794" t="s">
        <v>17</v>
      </c>
      <c r="J2794" t="s">
        <v>43</v>
      </c>
      <c r="K2794">
        <v>2759.06</v>
      </c>
      <c r="L2794">
        <v>269.95999999999998</v>
      </c>
      <c r="M2794" t="s">
        <v>43</v>
      </c>
      <c r="N2794">
        <v>9.7844918196777195E-2</v>
      </c>
      <c r="O2794" t="s">
        <v>11351</v>
      </c>
      <c r="P2794" t="s">
        <v>11356</v>
      </c>
      <c r="R2794" t="s">
        <v>11353</v>
      </c>
      <c r="S2794">
        <f>IF(SalesData[[#This Row],[Return Status]]="Returned",1,0)</f>
        <v>0</v>
      </c>
      <c r="T2794">
        <v>2821.33</v>
      </c>
      <c r="U2794" s="2">
        <f>EOMONTH(SalesData[[#This Row],[Order Date]],0)</f>
        <v>45046</v>
      </c>
      <c r="V2794" s="9" t="str">
        <f>"Q"&amp;INT((MONTH(SalesData[[#This Row],[Order Date]])+2)/3)&amp;"-"&amp;YEAR(SalesData[[#This Row],[Order Date]])</f>
        <v>Q2-2023</v>
      </c>
    </row>
    <row r="2795" spans="1:22" x14ac:dyDescent="0.35">
      <c r="A2795" t="s">
        <v>2936</v>
      </c>
      <c r="B2795" s="1">
        <v>45024</v>
      </c>
      <c r="C2795" t="s">
        <v>144</v>
      </c>
      <c r="D2795" t="s">
        <v>72</v>
      </c>
      <c r="E2795">
        <v>7180388143</v>
      </c>
      <c r="F2795" t="s">
        <v>172</v>
      </c>
      <c r="G2795" t="s">
        <v>141</v>
      </c>
      <c r="H2795" t="s">
        <v>121</v>
      </c>
      <c r="I2795" t="s">
        <v>17</v>
      </c>
      <c r="J2795" t="s">
        <v>43</v>
      </c>
      <c r="K2795">
        <v>3221.32</v>
      </c>
      <c r="L2795">
        <v>259.35000000000002</v>
      </c>
      <c r="M2795" t="s">
        <v>43</v>
      </c>
      <c r="N2795">
        <v>8.0510473967193602E-2</v>
      </c>
      <c r="O2795" t="s">
        <v>11351</v>
      </c>
      <c r="P2795" t="s">
        <v>11356</v>
      </c>
      <c r="R2795" t="s">
        <v>11353</v>
      </c>
      <c r="S2795">
        <f>IF(SalesData[[#This Row],[Return Status]]="Returned",1,0)</f>
        <v>0</v>
      </c>
      <c r="T2795">
        <v>2793.38</v>
      </c>
      <c r="U2795" s="2">
        <f>EOMONTH(SalesData[[#This Row],[Order Date]],0)</f>
        <v>45046</v>
      </c>
      <c r="V2795" s="9" t="str">
        <f>"Q"&amp;INT((MONTH(SalesData[[#This Row],[Order Date]])+2)/3)&amp;"-"&amp;YEAR(SalesData[[#This Row],[Order Date]])</f>
        <v>Q2-2023</v>
      </c>
    </row>
    <row r="2796" spans="1:22" x14ac:dyDescent="0.35">
      <c r="A2796" t="s">
        <v>2937</v>
      </c>
      <c r="B2796" s="1">
        <v>45018</v>
      </c>
      <c r="C2796" t="s">
        <v>12</v>
      </c>
      <c r="D2796" t="s">
        <v>39</v>
      </c>
      <c r="E2796">
        <v>5221780667</v>
      </c>
      <c r="F2796" t="s">
        <v>78</v>
      </c>
      <c r="G2796" t="s">
        <v>11362</v>
      </c>
      <c r="H2796" t="s">
        <v>16</v>
      </c>
      <c r="I2796" t="s">
        <v>17</v>
      </c>
      <c r="J2796" t="s">
        <v>42</v>
      </c>
      <c r="K2796">
        <v>76.36</v>
      </c>
      <c r="L2796">
        <v>15.2</v>
      </c>
      <c r="M2796" t="s">
        <v>43</v>
      </c>
      <c r="N2796">
        <v>0.19905709795704599</v>
      </c>
      <c r="O2796" t="s">
        <v>11361</v>
      </c>
      <c r="P2796" t="s">
        <v>11352</v>
      </c>
      <c r="R2796" t="s">
        <v>11353</v>
      </c>
      <c r="S2796">
        <f>IF(SalesData[[#This Row],[Return Status]]="Returned",1,0)</f>
        <v>0</v>
      </c>
      <c r="U2796" s="2">
        <f>EOMONTH(SalesData[[#This Row],[Order Date]],0)</f>
        <v>45046</v>
      </c>
      <c r="V2796" s="9" t="str">
        <f>"Q"&amp;INT((MONTH(SalesData[[#This Row],[Order Date]])+2)/3)&amp;"-"&amp;YEAR(SalesData[[#This Row],[Order Date]])</f>
        <v>Q2-2023</v>
      </c>
    </row>
    <row r="2797" spans="1:22" x14ac:dyDescent="0.35">
      <c r="A2797" t="s">
        <v>2938</v>
      </c>
      <c r="B2797" s="1">
        <v>45037</v>
      </c>
      <c r="C2797" t="s">
        <v>106</v>
      </c>
      <c r="D2797" t="s">
        <v>99</v>
      </c>
      <c r="E2797">
        <v>3618913559</v>
      </c>
      <c r="F2797" t="s">
        <v>163</v>
      </c>
      <c r="G2797" t="s">
        <v>164</v>
      </c>
      <c r="H2797" t="s">
        <v>165</v>
      </c>
      <c r="I2797" t="s">
        <v>36</v>
      </c>
      <c r="J2797" t="s">
        <v>19</v>
      </c>
      <c r="K2797">
        <v>4144.55</v>
      </c>
      <c r="L2797">
        <v>250.12</v>
      </c>
      <c r="M2797" t="s">
        <v>19</v>
      </c>
      <c r="N2797">
        <v>6.0349133199020397E-2</v>
      </c>
      <c r="O2797" t="s">
        <v>11351</v>
      </c>
      <c r="P2797" t="s">
        <v>11356</v>
      </c>
      <c r="R2797" t="s">
        <v>11353</v>
      </c>
      <c r="S2797">
        <f>IF(SalesData[[#This Row],[Return Status]]="Returned",1,0)</f>
        <v>0</v>
      </c>
      <c r="U2797" s="2">
        <f>EOMONTH(SalesData[[#This Row],[Order Date]],0)</f>
        <v>45046</v>
      </c>
      <c r="V2797" s="9" t="str">
        <f>"Q"&amp;INT((MONTH(SalesData[[#This Row],[Order Date]])+2)/3)&amp;"-"&amp;YEAR(SalesData[[#This Row],[Order Date]])</f>
        <v>Q2-2023</v>
      </c>
    </row>
    <row r="2798" spans="1:22" x14ac:dyDescent="0.35">
      <c r="A2798" t="s">
        <v>2939</v>
      </c>
      <c r="B2798" s="1">
        <v>45022</v>
      </c>
      <c r="C2798" t="s">
        <v>21</v>
      </c>
      <c r="D2798" t="s">
        <v>99</v>
      </c>
      <c r="E2798">
        <v>8026709461</v>
      </c>
      <c r="F2798" t="s">
        <v>170</v>
      </c>
      <c r="G2798" t="s">
        <v>69</v>
      </c>
      <c r="H2798" t="s">
        <v>41</v>
      </c>
      <c r="I2798" t="s">
        <v>31</v>
      </c>
      <c r="J2798" t="s">
        <v>62</v>
      </c>
      <c r="K2798">
        <v>4407.4799999999996</v>
      </c>
      <c r="L2798">
        <v>463.59</v>
      </c>
      <c r="M2798" t="s">
        <v>62</v>
      </c>
      <c r="N2798">
        <v>0.105182553295761</v>
      </c>
      <c r="O2798" t="s">
        <v>11351</v>
      </c>
      <c r="P2798" t="s">
        <v>11352</v>
      </c>
      <c r="R2798" t="s">
        <v>11353</v>
      </c>
      <c r="S2798">
        <f>IF(SalesData[[#This Row],[Return Status]]="Returned",1,0)</f>
        <v>0</v>
      </c>
      <c r="T2798">
        <v>2081.52</v>
      </c>
      <c r="U2798" s="2">
        <f>EOMONTH(SalesData[[#This Row],[Order Date]],0)</f>
        <v>45046</v>
      </c>
      <c r="V2798" s="9" t="str">
        <f>"Q"&amp;INT((MONTH(SalesData[[#This Row],[Order Date]])+2)/3)&amp;"-"&amp;YEAR(SalesData[[#This Row],[Order Date]])</f>
        <v>Q2-2023</v>
      </c>
    </row>
    <row r="2799" spans="1:22" x14ac:dyDescent="0.35">
      <c r="A2799" t="s">
        <v>2940</v>
      </c>
      <c r="B2799" s="1">
        <v>45019</v>
      </c>
      <c r="C2799" t="s">
        <v>162</v>
      </c>
      <c r="D2799" t="s">
        <v>99</v>
      </c>
      <c r="E2799">
        <v>6322802979</v>
      </c>
      <c r="F2799" t="s">
        <v>47</v>
      </c>
      <c r="G2799" t="s">
        <v>23</v>
      </c>
      <c r="H2799" t="s">
        <v>24</v>
      </c>
      <c r="I2799" t="s">
        <v>17</v>
      </c>
      <c r="J2799" t="s">
        <v>18</v>
      </c>
      <c r="K2799">
        <v>3742.65</v>
      </c>
      <c r="L2799">
        <v>155.07</v>
      </c>
      <c r="M2799" t="s">
        <v>19</v>
      </c>
      <c r="N2799">
        <v>4.1433209089816E-2</v>
      </c>
      <c r="O2799" t="s">
        <v>11351</v>
      </c>
      <c r="P2799" t="s">
        <v>11356</v>
      </c>
      <c r="R2799" t="s">
        <v>11353</v>
      </c>
      <c r="S2799">
        <f>IF(SalesData[[#This Row],[Return Status]]="Returned",1,0)</f>
        <v>0</v>
      </c>
      <c r="T2799">
        <v>2821.33</v>
      </c>
      <c r="U2799" s="2">
        <f>EOMONTH(SalesData[[#This Row],[Order Date]],0)</f>
        <v>45046</v>
      </c>
      <c r="V2799" s="9" t="str">
        <f>"Q"&amp;INT((MONTH(SalesData[[#This Row],[Order Date]])+2)/3)&amp;"-"&amp;YEAR(SalesData[[#This Row],[Order Date]])</f>
        <v>Q2-2023</v>
      </c>
    </row>
    <row r="2800" spans="1:22" x14ac:dyDescent="0.35">
      <c r="A2800" t="s">
        <v>2941</v>
      </c>
      <c r="B2800" s="1">
        <v>45043</v>
      </c>
      <c r="C2800" t="s">
        <v>162</v>
      </c>
      <c r="D2800" t="s">
        <v>80</v>
      </c>
      <c r="E2800">
        <v>5376703927</v>
      </c>
      <c r="F2800" t="s">
        <v>81</v>
      </c>
      <c r="G2800" t="s">
        <v>74</v>
      </c>
      <c r="H2800" t="s">
        <v>75</v>
      </c>
      <c r="I2800" t="s">
        <v>36</v>
      </c>
      <c r="J2800" t="s">
        <v>19</v>
      </c>
      <c r="K2800">
        <v>3377.06</v>
      </c>
      <c r="L2800">
        <v>847.85</v>
      </c>
      <c r="M2800" t="s">
        <v>19</v>
      </c>
      <c r="N2800">
        <v>0.25106157426874298</v>
      </c>
      <c r="O2800" t="s">
        <v>11351</v>
      </c>
      <c r="P2800" t="s">
        <v>11354</v>
      </c>
      <c r="R2800" t="s">
        <v>11353</v>
      </c>
      <c r="S2800">
        <f>IF(SalesData[[#This Row],[Return Status]]="Returned",1,0)</f>
        <v>0</v>
      </c>
      <c r="T2800">
        <v>2420.2800000000002</v>
      </c>
      <c r="U2800" s="2">
        <f>EOMONTH(SalesData[[#This Row],[Order Date]],0)</f>
        <v>45046</v>
      </c>
      <c r="V2800" s="9" t="str">
        <f>"Q"&amp;INT((MONTH(SalesData[[#This Row],[Order Date]])+2)/3)&amp;"-"&amp;YEAR(SalesData[[#This Row],[Order Date]])</f>
        <v>Q2-2023</v>
      </c>
    </row>
    <row r="2801" spans="1:22" x14ac:dyDescent="0.35">
      <c r="A2801" t="s">
        <v>2942</v>
      </c>
      <c r="B2801" s="1">
        <v>45043</v>
      </c>
      <c r="C2801" t="s">
        <v>49</v>
      </c>
      <c r="D2801" t="s">
        <v>46</v>
      </c>
      <c r="E2801">
        <v>1467151188</v>
      </c>
      <c r="F2801" t="s">
        <v>292</v>
      </c>
      <c r="G2801" t="s">
        <v>11358</v>
      </c>
      <c r="H2801" t="s">
        <v>41</v>
      </c>
      <c r="I2801" t="s">
        <v>31</v>
      </c>
      <c r="J2801" t="s">
        <v>19</v>
      </c>
      <c r="K2801">
        <v>1497.38</v>
      </c>
      <c r="L2801">
        <v>249.38</v>
      </c>
      <c r="M2801" t="s">
        <v>19</v>
      </c>
      <c r="N2801">
        <v>0.16654423058942999</v>
      </c>
      <c r="O2801" t="s">
        <v>11351</v>
      </c>
      <c r="P2801" t="s">
        <v>11352</v>
      </c>
      <c r="R2801" t="s">
        <v>11353</v>
      </c>
      <c r="S2801">
        <f>IF(SalesData[[#This Row],[Return Status]]="Returned",1,0)</f>
        <v>0</v>
      </c>
      <c r="U2801" s="2">
        <f>EOMONTH(SalesData[[#This Row],[Order Date]],0)</f>
        <v>45046</v>
      </c>
      <c r="V2801" s="9" t="str">
        <f>"Q"&amp;INT((MONTH(SalesData[[#This Row],[Order Date]])+2)/3)&amp;"-"&amp;YEAR(SalesData[[#This Row],[Order Date]])</f>
        <v>Q2-2023</v>
      </c>
    </row>
    <row r="2802" spans="1:22" x14ac:dyDescent="0.35">
      <c r="A2802" t="s">
        <v>2943</v>
      </c>
      <c r="B2802" s="1">
        <v>45031</v>
      </c>
      <c r="C2802" t="s">
        <v>184</v>
      </c>
      <c r="D2802" t="s">
        <v>80</v>
      </c>
      <c r="E2802">
        <v>6394081927</v>
      </c>
      <c r="F2802" t="s">
        <v>88</v>
      </c>
      <c r="G2802" t="s">
        <v>89</v>
      </c>
      <c r="H2802" t="s">
        <v>90</v>
      </c>
      <c r="I2802" t="s">
        <v>31</v>
      </c>
      <c r="J2802" t="s">
        <v>18</v>
      </c>
      <c r="K2802">
        <v>1857.07</v>
      </c>
      <c r="L2802">
        <v>207.81</v>
      </c>
      <c r="M2802" t="s">
        <v>19</v>
      </c>
      <c r="N2802">
        <v>0.11190208231246</v>
      </c>
      <c r="O2802" t="s">
        <v>11351</v>
      </c>
      <c r="P2802" t="s">
        <v>11352</v>
      </c>
      <c r="R2802" t="s">
        <v>11353</v>
      </c>
      <c r="S2802">
        <f>IF(SalesData[[#This Row],[Return Status]]="Returned",1,0)</f>
        <v>0</v>
      </c>
      <c r="T2802">
        <v>207.68</v>
      </c>
      <c r="U2802" s="2">
        <f>EOMONTH(SalesData[[#This Row],[Order Date]],0)</f>
        <v>45046</v>
      </c>
      <c r="V2802" s="9" t="str">
        <f>"Q"&amp;INT((MONTH(SalesData[[#This Row],[Order Date]])+2)/3)&amp;"-"&amp;YEAR(SalesData[[#This Row],[Order Date]])</f>
        <v>Q2-2023</v>
      </c>
    </row>
    <row r="2803" spans="1:22" x14ac:dyDescent="0.35">
      <c r="A2803" t="s">
        <v>2944</v>
      </c>
      <c r="B2803" s="1">
        <v>45039</v>
      </c>
      <c r="C2803" t="s">
        <v>162</v>
      </c>
      <c r="D2803" t="s">
        <v>72</v>
      </c>
      <c r="E2803">
        <v>6759579633</v>
      </c>
      <c r="F2803" t="s">
        <v>387</v>
      </c>
      <c r="G2803" t="s">
        <v>11379</v>
      </c>
      <c r="H2803" t="s">
        <v>90</v>
      </c>
      <c r="I2803" t="s">
        <v>31</v>
      </c>
      <c r="J2803" t="s">
        <v>19</v>
      </c>
      <c r="K2803">
        <v>4339.03</v>
      </c>
      <c r="L2803">
        <v>166.14</v>
      </c>
      <c r="M2803" t="s">
        <v>19</v>
      </c>
      <c r="N2803">
        <v>3.8289663818872E-2</v>
      </c>
      <c r="O2803" t="s">
        <v>11351</v>
      </c>
      <c r="P2803" t="s">
        <v>11356</v>
      </c>
      <c r="R2803" t="s">
        <v>11353</v>
      </c>
      <c r="S2803">
        <f>IF(SalesData[[#This Row],[Return Status]]="Returned",1,0)</f>
        <v>0</v>
      </c>
      <c r="U2803" s="2">
        <f>EOMONTH(SalesData[[#This Row],[Order Date]],0)</f>
        <v>45046</v>
      </c>
      <c r="V2803" s="9" t="str">
        <f>"Q"&amp;INT((MONTH(SalesData[[#This Row],[Order Date]])+2)/3)&amp;"-"&amp;YEAR(SalesData[[#This Row],[Order Date]])</f>
        <v>Q2-2023</v>
      </c>
    </row>
    <row r="2804" spans="1:22" x14ac:dyDescent="0.35">
      <c r="A2804" t="s">
        <v>2945</v>
      </c>
      <c r="B2804" s="1">
        <v>45037</v>
      </c>
      <c r="C2804" t="s">
        <v>176</v>
      </c>
      <c r="D2804" t="s">
        <v>39</v>
      </c>
      <c r="E2804">
        <v>6135242816</v>
      </c>
      <c r="F2804" t="s">
        <v>185</v>
      </c>
      <c r="G2804" t="s">
        <v>164</v>
      </c>
      <c r="H2804" t="s">
        <v>165</v>
      </c>
      <c r="I2804" t="s">
        <v>36</v>
      </c>
      <c r="J2804" t="s">
        <v>42</v>
      </c>
      <c r="K2804">
        <v>1586.98</v>
      </c>
      <c r="L2804">
        <v>175.08</v>
      </c>
      <c r="M2804" t="s">
        <v>43</v>
      </c>
      <c r="N2804">
        <v>0.110322751389432</v>
      </c>
      <c r="O2804" t="s">
        <v>11351</v>
      </c>
      <c r="P2804" t="s">
        <v>11352</v>
      </c>
      <c r="Q2804" t="s">
        <v>11373</v>
      </c>
      <c r="R2804" t="s">
        <v>11360</v>
      </c>
      <c r="S2804">
        <f>IF(SalesData[[#This Row],[Return Status]]="Returned",1,0)</f>
        <v>1</v>
      </c>
      <c r="U2804" s="2">
        <f>EOMONTH(SalesData[[#This Row],[Order Date]],0)</f>
        <v>45046</v>
      </c>
      <c r="V2804" s="9" t="str">
        <f>"Q"&amp;INT((MONTH(SalesData[[#This Row],[Order Date]])+2)/3)&amp;"-"&amp;YEAR(SalesData[[#This Row],[Order Date]])</f>
        <v>Q2-2023</v>
      </c>
    </row>
    <row r="2805" spans="1:22" x14ac:dyDescent="0.35">
      <c r="A2805" t="s">
        <v>2946</v>
      </c>
      <c r="B2805" s="1">
        <v>45039</v>
      </c>
      <c r="C2805" t="s">
        <v>106</v>
      </c>
      <c r="D2805" t="s">
        <v>99</v>
      </c>
      <c r="E2805">
        <v>9879201482</v>
      </c>
      <c r="F2805" t="s">
        <v>58</v>
      </c>
      <c r="G2805" t="s">
        <v>59</v>
      </c>
      <c r="H2805" t="s">
        <v>60</v>
      </c>
      <c r="I2805" t="s">
        <v>31</v>
      </c>
      <c r="J2805" t="s">
        <v>65</v>
      </c>
      <c r="K2805">
        <v>1848.49</v>
      </c>
      <c r="L2805">
        <v>341.28</v>
      </c>
      <c r="M2805" t="s">
        <v>65</v>
      </c>
      <c r="N2805">
        <v>0.184626370713393</v>
      </c>
      <c r="O2805" t="s">
        <v>11351</v>
      </c>
      <c r="P2805" t="s">
        <v>11352</v>
      </c>
      <c r="R2805" t="s">
        <v>11353</v>
      </c>
      <c r="S2805">
        <f>IF(SalesData[[#This Row],[Return Status]]="Returned",1,0)</f>
        <v>0</v>
      </c>
      <c r="T2805">
        <v>2183.56</v>
      </c>
      <c r="U2805" s="2">
        <f>EOMONTH(SalesData[[#This Row],[Order Date]],0)</f>
        <v>45046</v>
      </c>
      <c r="V2805" s="9" t="str">
        <f>"Q"&amp;INT((MONTH(SalesData[[#This Row],[Order Date]])+2)/3)&amp;"-"&amp;YEAR(SalesData[[#This Row],[Order Date]])</f>
        <v>Q2-2023</v>
      </c>
    </row>
    <row r="2806" spans="1:22" x14ac:dyDescent="0.35">
      <c r="A2806" t="s">
        <v>2947</v>
      </c>
      <c r="B2806" s="1">
        <v>45036</v>
      </c>
      <c r="C2806" t="s">
        <v>71</v>
      </c>
      <c r="D2806" t="s">
        <v>13</v>
      </c>
      <c r="E2806">
        <v>6558651150</v>
      </c>
      <c r="F2806" t="s">
        <v>222</v>
      </c>
      <c r="G2806" t="s">
        <v>164</v>
      </c>
      <c r="H2806" t="s">
        <v>165</v>
      </c>
      <c r="I2806" t="s">
        <v>36</v>
      </c>
      <c r="J2806" t="s">
        <v>42</v>
      </c>
      <c r="K2806">
        <v>3375.3</v>
      </c>
      <c r="L2806">
        <v>725.92</v>
      </c>
      <c r="M2806" t="s">
        <v>43</v>
      </c>
      <c r="N2806">
        <v>0.215068290226054</v>
      </c>
      <c r="O2806" t="s">
        <v>11351</v>
      </c>
      <c r="P2806" t="s">
        <v>11354</v>
      </c>
      <c r="R2806" t="s">
        <v>11353</v>
      </c>
      <c r="S2806">
        <f>IF(SalesData[[#This Row],[Return Status]]="Returned",1,0)</f>
        <v>0</v>
      </c>
      <c r="U2806" s="2">
        <f>EOMONTH(SalesData[[#This Row],[Order Date]],0)</f>
        <v>45046</v>
      </c>
      <c r="V2806" s="9" t="str">
        <f>"Q"&amp;INT((MONTH(SalesData[[#This Row],[Order Date]])+2)/3)&amp;"-"&amp;YEAR(SalesData[[#This Row],[Order Date]])</f>
        <v>Q2-2023</v>
      </c>
    </row>
    <row r="2807" spans="1:22" x14ac:dyDescent="0.35">
      <c r="A2807" t="s">
        <v>2948</v>
      </c>
      <c r="B2807" s="1">
        <v>45018</v>
      </c>
      <c r="C2807" t="s">
        <v>188</v>
      </c>
      <c r="D2807" t="s">
        <v>13</v>
      </c>
      <c r="E2807">
        <v>3600843800</v>
      </c>
      <c r="F2807" t="s">
        <v>58</v>
      </c>
      <c r="G2807" t="s">
        <v>59</v>
      </c>
      <c r="H2807" t="s">
        <v>60</v>
      </c>
      <c r="I2807" t="s">
        <v>31</v>
      </c>
      <c r="J2807" t="s">
        <v>43</v>
      </c>
      <c r="K2807">
        <v>2480.33</v>
      </c>
      <c r="L2807">
        <v>166.79</v>
      </c>
      <c r="M2807" t="s">
        <v>43</v>
      </c>
      <c r="N2807">
        <v>6.7245084323456994E-2</v>
      </c>
      <c r="O2807" t="s">
        <v>11351</v>
      </c>
      <c r="P2807" t="s">
        <v>11356</v>
      </c>
      <c r="R2807" t="s">
        <v>11353</v>
      </c>
      <c r="S2807">
        <f>IF(SalesData[[#This Row],[Return Status]]="Returned",1,0)</f>
        <v>0</v>
      </c>
      <c r="T2807">
        <v>2183.56</v>
      </c>
      <c r="U2807" s="2">
        <f>EOMONTH(SalesData[[#This Row],[Order Date]],0)</f>
        <v>45046</v>
      </c>
      <c r="V2807" s="9" t="str">
        <f>"Q"&amp;INT((MONTH(SalesData[[#This Row],[Order Date]])+2)/3)&amp;"-"&amp;YEAR(SalesData[[#This Row],[Order Date]])</f>
        <v>Q2-2023</v>
      </c>
    </row>
    <row r="2808" spans="1:22" x14ac:dyDescent="0.35">
      <c r="A2808" t="s">
        <v>2949</v>
      </c>
      <c r="B2808" s="1">
        <v>45022</v>
      </c>
      <c r="C2808" t="s">
        <v>67</v>
      </c>
      <c r="D2808" t="s">
        <v>13</v>
      </c>
      <c r="E2808">
        <v>9163091651</v>
      </c>
      <c r="F2808" t="s">
        <v>120</v>
      </c>
      <c r="G2808" t="s">
        <v>141</v>
      </c>
      <c r="H2808" t="s">
        <v>11357</v>
      </c>
      <c r="I2808" t="s">
        <v>17</v>
      </c>
      <c r="J2808" t="s">
        <v>62</v>
      </c>
      <c r="K2808">
        <v>1646.64</v>
      </c>
      <c r="L2808">
        <v>196.32</v>
      </c>
      <c r="M2808" t="s">
        <v>62</v>
      </c>
      <c r="N2808">
        <v>0.11922460282757601</v>
      </c>
      <c r="O2808" t="s">
        <v>11351</v>
      </c>
      <c r="P2808" t="s">
        <v>11352</v>
      </c>
      <c r="R2808" t="s">
        <v>11353</v>
      </c>
      <c r="S2808">
        <f>IF(SalesData[[#This Row],[Return Status]]="Returned",1,0)</f>
        <v>0</v>
      </c>
      <c r="T2808">
        <v>2793.38</v>
      </c>
      <c r="U2808" s="2">
        <f>EOMONTH(SalesData[[#This Row],[Order Date]],0)</f>
        <v>45046</v>
      </c>
      <c r="V2808" s="9" t="str">
        <f>"Q"&amp;INT((MONTH(SalesData[[#This Row],[Order Date]])+2)/3)&amp;"-"&amp;YEAR(SalesData[[#This Row],[Order Date]])</f>
        <v>Q2-2023</v>
      </c>
    </row>
    <row r="2809" spans="1:22" x14ac:dyDescent="0.35">
      <c r="A2809" t="s">
        <v>2950</v>
      </c>
      <c r="B2809" s="1">
        <v>45041</v>
      </c>
      <c r="C2809" t="s">
        <v>97</v>
      </c>
      <c r="D2809" t="s">
        <v>145</v>
      </c>
      <c r="E2809">
        <v>55501878</v>
      </c>
      <c r="F2809" t="s">
        <v>172</v>
      </c>
      <c r="G2809" t="s">
        <v>141</v>
      </c>
      <c r="H2809" t="s">
        <v>121</v>
      </c>
      <c r="I2809" t="s">
        <v>17</v>
      </c>
      <c r="J2809" t="s">
        <v>18</v>
      </c>
      <c r="K2809">
        <v>739.75</v>
      </c>
      <c r="L2809">
        <v>48.37</v>
      </c>
      <c r="M2809" t="s">
        <v>19</v>
      </c>
      <c r="N2809">
        <v>6.5386955052382595E-2</v>
      </c>
      <c r="O2809" t="s">
        <v>11355</v>
      </c>
      <c r="P2809" t="s">
        <v>11356</v>
      </c>
      <c r="Q2809" t="s">
        <v>11363</v>
      </c>
      <c r="R2809" t="s">
        <v>11360</v>
      </c>
      <c r="S2809">
        <f>IF(SalesData[[#This Row],[Return Status]]="Returned",1,0)</f>
        <v>1</v>
      </c>
      <c r="T2809">
        <v>2793.38</v>
      </c>
      <c r="U2809" s="2">
        <f>EOMONTH(SalesData[[#This Row],[Order Date]],0)</f>
        <v>45046</v>
      </c>
      <c r="V2809" s="9" t="str">
        <f>"Q"&amp;INT((MONTH(SalesData[[#This Row],[Order Date]])+2)/3)&amp;"-"&amp;YEAR(SalesData[[#This Row],[Order Date]])</f>
        <v>Q2-2023</v>
      </c>
    </row>
    <row r="2810" spans="1:22" x14ac:dyDescent="0.35">
      <c r="A2810" t="s">
        <v>2951</v>
      </c>
      <c r="B2810" s="1">
        <v>45026</v>
      </c>
      <c r="C2810" t="s">
        <v>67</v>
      </c>
      <c r="D2810" t="s">
        <v>13</v>
      </c>
      <c r="E2810">
        <v>2430258330</v>
      </c>
      <c r="F2810" t="s">
        <v>129</v>
      </c>
      <c r="G2810" t="s">
        <v>11371</v>
      </c>
      <c r="H2810" t="s">
        <v>55</v>
      </c>
      <c r="I2810" t="s">
        <v>31</v>
      </c>
      <c r="J2810" t="s">
        <v>42</v>
      </c>
      <c r="K2810">
        <v>4470.59</v>
      </c>
      <c r="L2810">
        <v>1020.11</v>
      </c>
      <c r="M2810" t="s">
        <v>43</v>
      </c>
      <c r="N2810">
        <v>0.22818240992799599</v>
      </c>
      <c r="O2810" t="s">
        <v>11351</v>
      </c>
      <c r="P2810" t="s">
        <v>11354</v>
      </c>
      <c r="R2810" t="s">
        <v>11353</v>
      </c>
      <c r="S2810">
        <f>IF(SalesData[[#This Row],[Return Status]]="Returned",1,0)</f>
        <v>0</v>
      </c>
      <c r="U2810" s="2">
        <f>EOMONTH(SalesData[[#This Row],[Order Date]],0)</f>
        <v>45046</v>
      </c>
      <c r="V2810" s="9" t="str">
        <f>"Q"&amp;INT((MONTH(SalesData[[#This Row],[Order Date]])+2)/3)&amp;"-"&amp;YEAR(SalesData[[#This Row],[Order Date]])</f>
        <v>Q2-2023</v>
      </c>
    </row>
    <row r="2811" spans="1:22" x14ac:dyDescent="0.35">
      <c r="A2811" t="s">
        <v>2952</v>
      </c>
      <c r="B2811" s="1">
        <v>45040</v>
      </c>
      <c r="C2811" t="s">
        <v>106</v>
      </c>
      <c r="D2811" t="s">
        <v>99</v>
      </c>
      <c r="E2811">
        <v>981107808</v>
      </c>
      <c r="F2811" t="s">
        <v>28</v>
      </c>
      <c r="G2811" t="s">
        <v>29</v>
      </c>
      <c r="H2811" t="s">
        <v>30</v>
      </c>
      <c r="I2811" t="s">
        <v>31</v>
      </c>
      <c r="J2811" t="s">
        <v>43</v>
      </c>
      <c r="K2811">
        <v>4936.1400000000003</v>
      </c>
      <c r="L2811">
        <v>412.05</v>
      </c>
      <c r="M2811" t="s">
        <v>43</v>
      </c>
      <c r="N2811">
        <v>8.3476157483377694E-2</v>
      </c>
      <c r="O2811" t="s">
        <v>11351</v>
      </c>
      <c r="P2811" t="s">
        <v>11356</v>
      </c>
      <c r="R2811" t="s">
        <v>11353</v>
      </c>
      <c r="S2811">
        <f>IF(SalesData[[#This Row],[Return Status]]="Returned",1,0)</f>
        <v>0</v>
      </c>
      <c r="T2811">
        <v>2788.38</v>
      </c>
      <c r="U2811" s="2">
        <f>EOMONTH(SalesData[[#This Row],[Order Date]],0)</f>
        <v>45046</v>
      </c>
      <c r="V2811" s="9" t="str">
        <f>"Q"&amp;INT((MONTH(SalesData[[#This Row],[Order Date]])+2)/3)&amp;"-"&amp;YEAR(SalesData[[#This Row],[Order Date]])</f>
        <v>Q2-2023</v>
      </c>
    </row>
    <row r="2812" spans="1:22" x14ac:dyDescent="0.35">
      <c r="A2812" t="s">
        <v>2953</v>
      </c>
      <c r="B2812" s="1">
        <v>45028</v>
      </c>
      <c r="C2812" t="s">
        <v>77</v>
      </c>
      <c r="D2812" t="s">
        <v>46</v>
      </c>
      <c r="E2812">
        <v>1180336136</v>
      </c>
      <c r="F2812" t="s">
        <v>387</v>
      </c>
      <c r="G2812" t="s">
        <v>538</v>
      </c>
      <c r="H2812" t="s">
        <v>90</v>
      </c>
      <c r="I2812" t="s">
        <v>31</v>
      </c>
      <c r="J2812" t="s">
        <v>19</v>
      </c>
      <c r="K2812">
        <v>1578.04</v>
      </c>
      <c r="L2812">
        <v>141.37</v>
      </c>
      <c r="M2812" t="s">
        <v>19</v>
      </c>
      <c r="N2812">
        <v>8.9585815315201101E-2</v>
      </c>
      <c r="O2812" t="s">
        <v>11351</v>
      </c>
      <c r="P2812" t="s">
        <v>11356</v>
      </c>
      <c r="R2812" t="s">
        <v>11353</v>
      </c>
      <c r="S2812">
        <f>IF(SalesData[[#This Row],[Return Status]]="Returned",1,0)</f>
        <v>0</v>
      </c>
      <c r="U2812" s="2">
        <f>EOMONTH(SalesData[[#This Row],[Order Date]],0)</f>
        <v>45046</v>
      </c>
      <c r="V2812" s="9" t="str">
        <f>"Q"&amp;INT((MONTH(SalesData[[#This Row],[Order Date]])+2)/3)&amp;"-"&amp;YEAR(SalesData[[#This Row],[Order Date]])</f>
        <v>Q2-2023</v>
      </c>
    </row>
    <row r="2813" spans="1:22" x14ac:dyDescent="0.35">
      <c r="A2813" t="s">
        <v>2954</v>
      </c>
      <c r="B2813" s="1">
        <v>45022</v>
      </c>
      <c r="C2813" t="s">
        <v>49</v>
      </c>
      <c r="D2813" t="s">
        <v>72</v>
      </c>
      <c r="E2813">
        <v>5736253034</v>
      </c>
      <c r="F2813" t="s">
        <v>127</v>
      </c>
      <c r="G2813" t="s">
        <v>1013</v>
      </c>
      <c r="H2813" t="s">
        <v>30</v>
      </c>
      <c r="I2813" t="s">
        <v>31</v>
      </c>
      <c r="J2813" t="s">
        <v>65</v>
      </c>
      <c r="K2813">
        <v>4181.3999999999996</v>
      </c>
      <c r="L2813">
        <v>336.05</v>
      </c>
      <c r="M2813" t="s">
        <v>65</v>
      </c>
      <c r="N2813">
        <v>8.0367819390634698E-2</v>
      </c>
      <c r="O2813" t="s">
        <v>11351</v>
      </c>
      <c r="P2813" t="s">
        <v>11356</v>
      </c>
      <c r="R2813" t="s">
        <v>11353</v>
      </c>
      <c r="S2813">
        <f>IF(SalesData[[#This Row],[Return Status]]="Returned",1,0)</f>
        <v>0</v>
      </c>
      <c r="U2813" s="2">
        <f>EOMONTH(SalesData[[#This Row],[Order Date]],0)</f>
        <v>45046</v>
      </c>
      <c r="V2813" s="9" t="str">
        <f>"Q"&amp;INT((MONTH(SalesData[[#This Row],[Order Date]])+2)/3)&amp;"-"&amp;YEAR(SalesData[[#This Row],[Order Date]])</f>
        <v>Q2-2023</v>
      </c>
    </row>
    <row r="2814" spans="1:22" x14ac:dyDescent="0.35">
      <c r="A2814" t="s">
        <v>2955</v>
      </c>
      <c r="B2814" s="1">
        <v>45023</v>
      </c>
      <c r="C2814" t="s">
        <v>57</v>
      </c>
      <c r="D2814" t="s">
        <v>72</v>
      </c>
      <c r="E2814">
        <v>97511029</v>
      </c>
      <c r="F2814" t="s">
        <v>140</v>
      </c>
      <c r="G2814" t="s">
        <v>141</v>
      </c>
      <c r="H2814" t="s">
        <v>121</v>
      </c>
      <c r="I2814" t="s">
        <v>17</v>
      </c>
      <c r="J2814" t="s">
        <v>62</v>
      </c>
      <c r="K2814">
        <v>1772.82</v>
      </c>
      <c r="L2814">
        <v>277.13</v>
      </c>
      <c r="M2814" t="s">
        <v>62</v>
      </c>
      <c r="N2814">
        <v>0.15632156676932801</v>
      </c>
      <c r="O2814" t="s">
        <v>11351</v>
      </c>
      <c r="P2814" t="s">
        <v>11352</v>
      </c>
      <c r="R2814" t="s">
        <v>11353</v>
      </c>
      <c r="S2814">
        <f>IF(SalesData[[#This Row],[Return Status]]="Returned",1,0)</f>
        <v>0</v>
      </c>
      <c r="T2814">
        <v>2793.38</v>
      </c>
      <c r="U2814" s="2">
        <f>EOMONTH(SalesData[[#This Row],[Order Date]],0)</f>
        <v>45046</v>
      </c>
      <c r="V2814" s="9" t="str">
        <f>"Q"&amp;INT((MONTH(SalesData[[#This Row],[Order Date]])+2)/3)&amp;"-"&amp;YEAR(SalesData[[#This Row],[Order Date]])</f>
        <v>Q2-2023</v>
      </c>
    </row>
    <row r="2815" spans="1:22" x14ac:dyDescent="0.35">
      <c r="A2815" t="s">
        <v>2956</v>
      </c>
      <c r="B2815" s="1">
        <v>45035</v>
      </c>
      <c r="C2815" t="s">
        <v>97</v>
      </c>
      <c r="D2815" t="s">
        <v>13</v>
      </c>
      <c r="E2815">
        <v>7130329284</v>
      </c>
      <c r="F2815" t="s">
        <v>206</v>
      </c>
      <c r="G2815" t="s">
        <v>89</v>
      </c>
      <c r="H2815" t="s">
        <v>90</v>
      </c>
      <c r="I2815" t="s">
        <v>31</v>
      </c>
      <c r="J2815" t="s">
        <v>18</v>
      </c>
      <c r="K2815">
        <v>3687.39</v>
      </c>
      <c r="L2815">
        <v>327.23</v>
      </c>
      <c r="M2815" t="s">
        <v>19</v>
      </c>
      <c r="N2815">
        <v>8.8742986231453699E-2</v>
      </c>
      <c r="O2815" t="s">
        <v>11351</v>
      </c>
      <c r="P2815" t="s">
        <v>11356</v>
      </c>
      <c r="Q2815" t="s">
        <v>11373</v>
      </c>
      <c r="R2815" t="s">
        <v>11360</v>
      </c>
      <c r="S2815">
        <f>IF(SalesData[[#This Row],[Return Status]]="Returned",1,0)</f>
        <v>1</v>
      </c>
      <c r="T2815">
        <v>207.68</v>
      </c>
      <c r="U2815" s="2">
        <f>EOMONTH(SalesData[[#This Row],[Order Date]],0)</f>
        <v>45046</v>
      </c>
      <c r="V2815" s="9" t="str">
        <f>"Q"&amp;INT((MONTH(SalesData[[#This Row],[Order Date]])+2)/3)&amp;"-"&amp;YEAR(SalesData[[#This Row],[Order Date]])</f>
        <v>Q2-2023</v>
      </c>
    </row>
    <row r="2816" spans="1:22" x14ac:dyDescent="0.35">
      <c r="A2816" t="s">
        <v>2957</v>
      </c>
      <c r="B2816" s="1">
        <v>45018</v>
      </c>
      <c r="C2816" t="s">
        <v>94</v>
      </c>
      <c r="D2816" t="s">
        <v>27</v>
      </c>
      <c r="E2816">
        <v>6030293095</v>
      </c>
      <c r="F2816" t="s">
        <v>129</v>
      </c>
      <c r="G2816" t="s">
        <v>54</v>
      </c>
      <c r="H2816" t="s">
        <v>55</v>
      </c>
      <c r="I2816" t="s">
        <v>31</v>
      </c>
      <c r="J2816" t="s">
        <v>62</v>
      </c>
      <c r="K2816">
        <v>1790.63</v>
      </c>
      <c r="L2816">
        <v>78</v>
      </c>
      <c r="M2816" t="s">
        <v>62</v>
      </c>
      <c r="N2816">
        <v>4.3560087790330798E-2</v>
      </c>
      <c r="O2816" t="s">
        <v>11351</v>
      </c>
      <c r="P2816" t="s">
        <v>11356</v>
      </c>
      <c r="R2816" t="s">
        <v>11353</v>
      </c>
      <c r="S2816">
        <f>IF(SalesData[[#This Row],[Return Status]]="Returned",1,0)</f>
        <v>0</v>
      </c>
      <c r="U2816" s="2">
        <f>EOMONTH(SalesData[[#This Row],[Order Date]],0)</f>
        <v>45046</v>
      </c>
      <c r="V2816" s="9" t="str">
        <f>"Q"&amp;INT((MONTH(SalesData[[#This Row],[Order Date]])+2)/3)&amp;"-"&amp;YEAR(SalesData[[#This Row],[Order Date]])</f>
        <v>Q2-2023</v>
      </c>
    </row>
    <row r="2817" spans="1:22" x14ac:dyDescent="0.35">
      <c r="A2817" t="s">
        <v>2958</v>
      </c>
      <c r="B2817" s="1">
        <v>45036</v>
      </c>
      <c r="C2817" t="s">
        <v>49</v>
      </c>
      <c r="D2817" t="s">
        <v>80</v>
      </c>
      <c r="E2817">
        <v>2314387443</v>
      </c>
      <c r="F2817" t="s">
        <v>140</v>
      </c>
      <c r="G2817" t="s">
        <v>141</v>
      </c>
      <c r="H2817" t="s">
        <v>11357</v>
      </c>
      <c r="I2817" t="s">
        <v>17</v>
      </c>
      <c r="J2817" t="s">
        <v>62</v>
      </c>
      <c r="K2817">
        <v>677.81</v>
      </c>
      <c r="L2817">
        <v>109.65</v>
      </c>
      <c r="M2817" t="s">
        <v>62</v>
      </c>
      <c r="N2817">
        <v>0.161770997772237</v>
      </c>
      <c r="O2817" t="s">
        <v>11355</v>
      </c>
      <c r="P2817" t="s">
        <v>11352</v>
      </c>
      <c r="R2817" t="s">
        <v>11353</v>
      </c>
      <c r="S2817">
        <f>IF(SalesData[[#This Row],[Return Status]]="Returned",1,0)</f>
        <v>0</v>
      </c>
      <c r="T2817">
        <v>2793.38</v>
      </c>
      <c r="U2817" s="2">
        <f>EOMONTH(SalesData[[#This Row],[Order Date]],0)</f>
        <v>45046</v>
      </c>
      <c r="V2817" s="9" t="str">
        <f>"Q"&amp;INT((MONTH(SalesData[[#This Row],[Order Date]])+2)/3)&amp;"-"&amp;YEAR(SalesData[[#This Row],[Order Date]])</f>
        <v>Q2-2023</v>
      </c>
    </row>
    <row r="2818" spans="1:22" x14ac:dyDescent="0.35">
      <c r="A2818" t="s">
        <v>2959</v>
      </c>
      <c r="B2818" s="1">
        <v>45028</v>
      </c>
      <c r="C2818" t="s">
        <v>57</v>
      </c>
      <c r="D2818" t="s">
        <v>39</v>
      </c>
      <c r="E2818">
        <v>6748813914</v>
      </c>
      <c r="F2818" t="s">
        <v>109</v>
      </c>
      <c r="G2818" t="s">
        <v>59</v>
      </c>
      <c r="H2818" t="s">
        <v>60</v>
      </c>
      <c r="I2818" t="s">
        <v>31</v>
      </c>
      <c r="J2818" t="s">
        <v>19</v>
      </c>
      <c r="K2818">
        <v>3087.47</v>
      </c>
      <c r="L2818">
        <v>351.12</v>
      </c>
      <c r="M2818" t="s">
        <v>19</v>
      </c>
      <c r="N2818">
        <v>0.113724181935371</v>
      </c>
      <c r="O2818" t="s">
        <v>11351</v>
      </c>
      <c r="P2818" t="s">
        <v>11352</v>
      </c>
      <c r="R2818" t="s">
        <v>11353</v>
      </c>
      <c r="S2818">
        <f>IF(SalesData[[#This Row],[Return Status]]="Returned",1,0)</f>
        <v>0</v>
      </c>
      <c r="T2818">
        <v>2183.56</v>
      </c>
      <c r="U2818" s="2">
        <f>EOMONTH(SalesData[[#This Row],[Order Date]],0)</f>
        <v>45046</v>
      </c>
      <c r="V2818" s="9" t="str">
        <f>"Q"&amp;INT((MONTH(SalesData[[#This Row],[Order Date]])+2)/3)&amp;"-"&amp;YEAR(SalesData[[#This Row],[Order Date]])</f>
        <v>Q2-2023</v>
      </c>
    </row>
    <row r="2819" spans="1:22" x14ac:dyDescent="0.35">
      <c r="A2819" t="s">
        <v>2960</v>
      </c>
      <c r="B2819" s="1">
        <v>45018</v>
      </c>
      <c r="C2819" t="s">
        <v>49</v>
      </c>
      <c r="D2819" t="s">
        <v>27</v>
      </c>
      <c r="E2819">
        <v>3371894284</v>
      </c>
      <c r="F2819" t="s">
        <v>28</v>
      </c>
      <c r="G2819" t="s">
        <v>29</v>
      </c>
      <c r="H2819" t="s">
        <v>11357</v>
      </c>
      <c r="I2819" t="s">
        <v>31</v>
      </c>
      <c r="J2819" t="s">
        <v>19</v>
      </c>
      <c r="K2819">
        <v>3300.47</v>
      </c>
      <c r="L2819">
        <v>792.24</v>
      </c>
      <c r="M2819" t="s">
        <v>19</v>
      </c>
      <c r="N2819">
        <v>0.24003853996551999</v>
      </c>
      <c r="O2819" t="s">
        <v>11351</v>
      </c>
      <c r="P2819" t="s">
        <v>11354</v>
      </c>
      <c r="R2819" t="s">
        <v>11353</v>
      </c>
      <c r="S2819">
        <f>IF(SalesData[[#This Row],[Return Status]]="Returned",1,0)</f>
        <v>0</v>
      </c>
      <c r="T2819">
        <v>2788.38</v>
      </c>
      <c r="U2819" s="2">
        <f>EOMONTH(SalesData[[#This Row],[Order Date]],0)</f>
        <v>45046</v>
      </c>
      <c r="V2819" s="9" t="str">
        <f>"Q"&amp;INT((MONTH(SalesData[[#This Row],[Order Date]])+2)/3)&amp;"-"&amp;YEAR(SalesData[[#This Row],[Order Date]])</f>
        <v>Q2-2023</v>
      </c>
    </row>
    <row r="2820" spans="1:22" x14ac:dyDescent="0.35">
      <c r="A2820" t="s">
        <v>2961</v>
      </c>
      <c r="B2820" s="1">
        <v>45030</v>
      </c>
      <c r="C2820" t="s">
        <v>139</v>
      </c>
      <c r="D2820" t="s">
        <v>27</v>
      </c>
      <c r="E2820">
        <v>1559648703</v>
      </c>
      <c r="F2820" t="s">
        <v>107</v>
      </c>
      <c r="G2820" t="s">
        <v>15</v>
      </c>
      <c r="H2820" t="s">
        <v>16</v>
      </c>
      <c r="I2820" t="s">
        <v>17</v>
      </c>
      <c r="J2820" t="s">
        <v>65</v>
      </c>
      <c r="K2820">
        <v>3643.59</v>
      </c>
      <c r="L2820">
        <v>823.79</v>
      </c>
      <c r="M2820" t="s">
        <v>65</v>
      </c>
      <c r="N2820">
        <v>0.226092946791489</v>
      </c>
      <c r="O2820" t="s">
        <v>11351</v>
      </c>
      <c r="P2820" t="s">
        <v>11354</v>
      </c>
      <c r="R2820" t="s">
        <v>11353</v>
      </c>
      <c r="S2820">
        <f>IF(SalesData[[#This Row],[Return Status]]="Returned",1,0)</f>
        <v>0</v>
      </c>
      <c r="T2820">
        <v>2085.91</v>
      </c>
      <c r="U2820" s="2">
        <f>EOMONTH(SalesData[[#This Row],[Order Date]],0)</f>
        <v>45046</v>
      </c>
      <c r="V2820" s="9" t="str">
        <f>"Q"&amp;INT((MONTH(SalesData[[#This Row],[Order Date]])+2)/3)&amp;"-"&amp;YEAR(SalesData[[#This Row],[Order Date]])</f>
        <v>Q2-2023</v>
      </c>
    </row>
    <row r="2821" spans="1:22" x14ac:dyDescent="0.35">
      <c r="A2821" t="s">
        <v>2962</v>
      </c>
      <c r="B2821" s="1">
        <v>45043</v>
      </c>
      <c r="C2821" t="s">
        <v>106</v>
      </c>
      <c r="D2821" t="s">
        <v>27</v>
      </c>
      <c r="E2821">
        <v>9402169806</v>
      </c>
      <c r="F2821" t="s">
        <v>109</v>
      </c>
      <c r="G2821" t="s">
        <v>59</v>
      </c>
      <c r="H2821" t="s">
        <v>60</v>
      </c>
      <c r="I2821" t="s">
        <v>31</v>
      </c>
      <c r="J2821" t="s">
        <v>18</v>
      </c>
      <c r="K2821">
        <v>4305.55</v>
      </c>
      <c r="L2821">
        <v>295.2</v>
      </c>
      <c r="M2821" t="s">
        <v>19</v>
      </c>
      <c r="N2821">
        <v>6.8562669113121394E-2</v>
      </c>
      <c r="O2821" t="s">
        <v>11351</v>
      </c>
      <c r="P2821" t="s">
        <v>11356</v>
      </c>
      <c r="R2821" t="s">
        <v>11353</v>
      </c>
      <c r="S2821">
        <f>IF(SalesData[[#This Row],[Return Status]]="Returned",1,0)</f>
        <v>0</v>
      </c>
      <c r="T2821">
        <v>2183.56</v>
      </c>
      <c r="U2821" s="2">
        <f>EOMONTH(SalesData[[#This Row],[Order Date]],0)</f>
        <v>45046</v>
      </c>
      <c r="V2821" s="9" t="str">
        <f>"Q"&amp;INT((MONTH(SalesData[[#This Row],[Order Date]])+2)/3)&amp;"-"&amp;YEAR(SalesData[[#This Row],[Order Date]])</f>
        <v>Q2-2023</v>
      </c>
    </row>
    <row r="2822" spans="1:22" x14ac:dyDescent="0.35">
      <c r="A2822" t="s">
        <v>2963</v>
      </c>
      <c r="B2822" s="1">
        <v>45037</v>
      </c>
      <c r="C2822" t="s">
        <v>71</v>
      </c>
      <c r="D2822" t="s">
        <v>39</v>
      </c>
      <c r="E2822">
        <v>2355172748</v>
      </c>
      <c r="F2822" t="s">
        <v>100</v>
      </c>
      <c r="G2822" t="s">
        <v>34</v>
      </c>
      <c r="H2822" t="s">
        <v>35</v>
      </c>
      <c r="I2822" t="s">
        <v>36</v>
      </c>
      <c r="J2822" t="s">
        <v>61</v>
      </c>
      <c r="K2822">
        <v>2903.75</v>
      </c>
      <c r="L2822">
        <v>295.2</v>
      </c>
      <c r="M2822" t="s">
        <v>62</v>
      </c>
      <c r="N2822">
        <v>0.101661644425312</v>
      </c>
      <c r="O2822" t="s">
        <v>11351</v>
      </c>
      <c r="P2822" t="s">
        <v>11352</v>
      </c>
      <c r="R2822" t="s">
        <v>11353</v>
      </c>
      <c r="S2822">
        <f>IF(SalesData[[#This Row],[Return Status]]="Returned",1,0)</f>
        <v>0</v>
      </c>
      <c r="U2822" s="2">
        <f>EOMONTH(SalesData[[#This Row],[Order Date]],0)</f>
        <v>45046</v>
      </c>
      <c r="V2822" s="9" t="str">
        <f>"Q"&amp;INT((MONTH(SalesData[[#This Row],[Order Date]])+2)/3)&amp;"-"&amp;YEAR(SalesData[[#This Row],[Order Date]])</f>
        <v>Q2-2023</v>
      </c>
    </row>
    <row r="2823" spans="1:22" x14ac:dyDescent="0.35">
      <c r="A2823" t="s">
        <v>2964</v>
      </c>
      <c r="B2823" s="1">
        <v>45027</v>
      </c>
      <c r="C2823" t="s">
        <v>205</v>
      </c>
      <c r="D2823" t="s">
        <v>72</v>
      </c>
      <c r="E2823">
        <v>4706740912</v>
      </c>
      <c r="F2823" t="s">
        <v>83</v>
      </c>
      <c r="G2823" t="s">
        <v>84</v>
      </c>
      <c r="H2823" t="s">
        <v>85</v>
      </c>
      <c r="I2823" t="s">
        <v>31</v>
      </c>
      <c r="J2823" t="s">
        <v>19</v>
      </c>
      <c r="K2823">
        <v>136.41</v>
      </c>
      <c r="L2823">
        <v>40.020000000000003</v>
      </c>
      <c r="M2823" t="s">
        <v>19</v>
      </c>
      <c r="N2823">
        <v>0.29338025071475698</v>
      </c>
      <c r="O2823" t="s">
        <v>11361</v>
      </c>
      <c r="P2823" t="s">
        <v>11354</v>
      </c>
      <c r="R2823" t="s">
        <v>11353</v>
      </c>
      <c r="S2823">
        <f>IF(SalesData[[#This Row],[Return Status]]="Returned",1,0)</f>
        <v>0</v>
      </c>
      <c r="T2823">
        <v>847.14</v>
      </c>
      <c r="U2823" s="2">
        <f>EOMONTH(SalesData[[#This Row],[Order Date]],0)</f>
        <v>45046</v>
      </c>
      <c r="V2823" s="9" t="str">
        <f>"Q"&amp;INT((MONTH(SalesData[[#This Row],[Order Date]])+2)/3)&amp;"-"&amp;YEAR(SalesData[[#This Row],[Order Date]])</f>
        <v>Q2-2023</v>
      </c>
    </row>
    <row r="2824" spans="1:22" x14ac:dyDescent="0.35">
      <c r="A2824" t="s">
        <v>2965</v>
      </c>
      <c r="B2824" s="1">
        <v>45018</v>
      </c>
      <c r="C2824" t="s">
        <v>106</v>
      </c>
      <c r="D2824" t="s">
        <v>99</v>
      </c>
      <c r="E2824">
        <v>2586998008</v>
      </c>
      <c r="F2824" t="s">
        <v>73</v>
      </c>
      <c r="G2824" t="s">
        <v>74</v>
      </c>
      <c r="H2824" t="s">
        <v>75</v>
      </c>
      <c r="I2824" t="s">
        <v>36</v>
      </c>
      <c r="J2824" t="s">
        <v>43</v>
      </c>
      <c r="K2824">
        <v>1949.25</v>
      </c>
      <c r="L2824">
        <v>552.54</v>
      </c>
      <c r="M2824" t="s">
        <v>43</v>
      </c>
      <c r="N2824">
        <v>0.28346287033474399</v>
      </c>
      <c r="O2824" t="s">
        <v>11351</v>
      </c>
      <c r="P2824" t="s">
        <v>11354</v>
      </c>
      <c r="R2824" t="s">
        <v>11353</v>
      </c>
      <c r="S2824">
        <f>IF(SalesData[[#This Row],[Return Status]]="Returned",1,0)</f>
        <v>0</v>
      </c>
      <c r="T2824">
        <v>2420.2800000000002</v>
      </c>
      <c r="U2824" s="2">
        <f>EOMONTH(SalesData[[#This Row],[Order Date]],0)</f>
        <v>45046</v>
      </c>
      <c r="V2824" s="9" t="str">
        <f>"Q"&amp;INT((MONTH(SalesData[[#This Row],[Order Date]])+2)/3)&amp;"-"&amp;YEAR(SalesData[[#This Row],[Order Date]])</f>
        <v>Q2-2023</v>
      </c>
    </row>
    <row r="2825" spans="1:22" x14ac:dyDescent="0.35">
      <c r="A2825" t="s">
        <v>2966</v>
      </c>
      <c r="B2825" s="1">
        <v>45020</v>
      </c>
      <c r="C2825" t="s">
        <v>106</v>
      </c>
      <c r="D2825" t="s">
        <v>46</v>
      </c>
      <c r="E2825">
        <v>6913821729</v>
      </c>
      <c r="F2825" t="s">
        <v>88</v>
      </c>
      <c r="G2825" t="s">
        <v>11379</v>
      </c>
      <c r="H2825" t="s">
        <v>90</v>
      </c>
      <c r="I2825" t="s">
        <v>31</v>
      </c>
      <c r="J2825" t="s">
        <v>61</v>
      </c>
      <c r="K2825">
        <v>2595.34</v>
      </c>
      <c r="L2825">
        <v>178.44</v>
      </c>
      <c r="M2825" t="s">
        <v>62</v>
      </c>
      <c r="N2825">
        <v>6.8753997549453993E-2</v>
      </c>
      <c r="O2825" t="s">
        <v>11351</v>
      </c>
      <c r="P2825" t="s">
        <v>11356</v>
      </c>
      <c r="R2825" t="s">
        <v>11353</v>
      </c>
      <c r="S2825">
        <f>IF(SalesData[[#This Row],[Return Status]]="Returned",1,0)</f>
        <v>0</v>
      </c>
      <c r="U2825" s="2">
        <f>EOMONTH(SalesData[[#This Row],[Order Date]],0)</f>
        <v>45046</v>
      </c>
      <c r="V2825" s="9" t="str">
        <f>"Q"&amp;INT((MONTH(SalesData[[#This Row],[Order Date]])+2)/3)&amp;"-"&amp;YEAR(SalesData[[#This Row],[Order Date]])</f>
        <v>Q2-2023</v>
      </c>
    </row>
    <row r="2826" spans="1:22" x14ac:dyDescent="0.35">
      <c r="A2826" t="s">
        <v>2967</v>
      </c>
      <c r="B2826" s="1">
        <v>45032</v>
      </c>
      <c r="C2826" t="s">
        <v>92</v>
      </c>
      <c r="D2826" t="s">
        <v>72</v>
      </c>
      <c r="E2826">
        <v>8637878559</v>
      </c>
      <c r="F2826" t="s">
        <v>103</v>
      </c>
      <c r="G2826" t="s">
        <v>23</v>
      </c>
      <c r="H2826" t="s">
        <v>24</v>
      </c>
      <c r="I2826" t="s">
        <v>17</v>
      </c>
      <c r="J2826" t="s">
        <v>65</v>
      </c>
      <c r="K2826">
        <v>3482.6</v>
      </c>
      <c r="L2826">
        <v>369.87</v>
      </c>
      <c r="M2826" t="s">
        <v>65</v>
      </c>
      <c r="N2826">
        <v>0.10620513409521599</v>
      </c>
      <c r="O2826" t="s">
        <v>11351</v>
      </c>
      <c r="P2826" t="s">
        <v>11352</v>
      </c>
      <c r="R2826" t="s">
        <v>11353</v>
      </c>
      <c r="S2826">
        <f>IF(SalesData[[#This Row],[Return Status]]="Returned",1,0)</f>
        <v>0</v>
      </c>
      <c r="T2826">
        <v>2821.33</v>
      </c>
      <c r="U2826" s="2">
        <f>EOMONTH(SalesData[[#This Row],[Order Date]],0)</f>
        <v>45046</v>
      </c>
      <c r="V2826" s="9" t="str">
        <f>"Q"&amp;INT((MONTH(SalesData[[#This Row],[Order Date]])+2)/3)&amp;"-"&amp;YEAR(SalesData[[#This Row],[Order Date]])</f>
        <v>Q2-2023</v>
      </c>
    </row>
    <row r="2827" spans="1:22" x14ac:dyDescent="0.35">
      <c r="A2827" t="s">
        <v>2968</v>
      </c>
      <c r="B2827" s="1">
        <v>45038</v>
      </c>
      <c r="C2827" t="s">
        <v>162</v>
      </c>
      <c r="D2827" t="s">
        <v>39</v>
      </c>
      <c r="E2827">
        <v>4726732681</v>
      </c>
      <c r="F2827" t="s">
        <v>47</v>
      </c>
      <c r="G2827" t="s">
        <v>23</v>
      </c>
      <c r="H2827" t="s">
        <v>24</v>
      </c>
      <c r="I2827" t="s">
        <v>17</v>
      </c>
      <c r="J2827" t="s">
        <v>19</v>
      </c>
      <c r="K2827">
        <v>2006.71</v>
      </c>
      <c r="L2827">
        <v>85.88</v>
      </c>
      <c r="M2827" t="s">
        <v>19</v>
      </c>
      <c r="N2827">
        <v>4.2796418017551102E-2</v>
      </c>
      <c r="O2827" t="s">
        <v>11351</v>
      </c>
      <c r="P2827" t="s">
        <v>11356</v>
      </c>
      <c r="R2827" t="s">
        <v>11353</v>
      </c>
      <c r="S2827">
        <f>IF(SalesData[[#This Row],[Return Status]]="Returned",1,0)</f>
        <v>0</v>
      </c>
      <c r="T2827">
        <v>2821.33</v>
      </c>
      <c r="U2827" s="2">
        <f>EOMONTH(SalesData[[#This Row],[Order Date]],0)</f>
        <v>45046</v>
      </c>
      <c r="V2827" s="9" t="str">
        <f>"Q"&amp;INT((MONTH(SalesData[[#This Row],[Order Date]])+2)/3)&amp;"-"&amp;YEAR(SalesData[[#This Row],[Order Date]])</f>
        <v>Q2-2023</v>
      </c>
    </row>
    <row r="2828" spans="1:22" x14ac:dyDescent="0.35">
      <c r="A2828" t="s">
        <v>2969</v>
      </c>
      <c r="B2828" s="1">
        <v>45025</v>
      </c>
      <c r="C2828" t="s">
        <v>52</v>
      </c>
      <c r="D2828" t="s">
        <v>39</v>
      </c>
      <c r="E2828">
        <v>4959624132</v>
      </c>
      <c r="F2828" t="s">
        <v>33</v>
      </c>
      <c r="G2828" t="s">
        <v>34</v>
      </c>
      <c r="H2828" t="s">
        <v>35</v>
      </c>
      <c r="I2828" t="s">
        <v>36</v>
      </c>
      <c r="J2828" t="s">
        <v>19</v>
      </c>
      <c r="K2828">
        <v>1215.8900000000001</v>
      </c>
      <c r="L2828">
        <v>305.27</v>
      </c>
      <c r="M2828" t="s">
        <v>19</v>
      </c>
      <c r="N2828">
        <v>0.25106711955851302</v>
      </c>
      <c r="O2828" t="s">
        <v>11351</v>
      </c>
      <c r="P2828" t="s">
        <v>11354</v>
      </c>
      <c r="R2828" t="s">
        <v>11353</v>
      </c>
      <c r="S2828">
        <f>IF(SalesData[[#This Row],[Return Status]]="Returned",1,0)</f>
        <v>0</v>
      </c>
      <c r="U2828" s="2">
        <f>EOMONTH(SalesData[[#This Row],[Order Date]],0)</f>
        <v>45046</v>
      </c>
      <c r="V2828" s="9" t="str">
        <f>"Q"&amp;INT((MONTH(SalesData[[#This Row],[Order Date]])+2)/3)&amp;"-"&amp;YEAR(SalesData[[#This Row],[Order Date]])</f>
        <v>Q2-2023</v>
      </c>
    </row>
    <row r="2829" spans="1:22" x14ac:dyDescent="0.35">
      <c r="A2829" t="s">
        <v>2970</v>
      </c>
      <c r="B2829" s="1">
        <v>45030</v>
      </c>
      <c r="C2829" t="s">
        <v>87</v>
      </c>
      <c r="D2829" t="s">
        <v>72</v>
      </c>
      <c r="E2829">
        <v>5143438250</v>
      </c>
      <c r="F2829" t="s">
        <v>168</v>
      </c>
      <c r="G2829" t="s">
        <v>54</v>
      </c>
      <c r="H2829" t="s">
        <v>55</v>
      </c>
      <c r="I2829" t="s">
        <v>31</v>
      </c>
      <c r="J2829" t="s">
        <v>43</v>
      </c>
      <c r="K2829">
        <v>4889.8</v>
      </c>
      <c r="L2829">
        <v>607</v>
      </c>
      <c r="M2829" t="s">
        <v>43</v>
      </c>
      <c r="N2829">
        <v>0.124135956480838</v>
      </c>
      <c r="O2829" t="s">
        <v>11351</v>
      </c>
      <c r="P2829" t="s">
        <v>11352</v>
      </c>
      <c r="R2829" t="s">
        <v>11353</v>
      </c>
      <c r="S2829">
        <f>IF(SalesData[[#This Row],[Return Status]]="Returned",1,0)</f>
        <v>0</v>
      </c>
      <c r="U2829" s="2">
        <f>EOMONTH(SalesData[[#This Row],[Order Date]],0)</f>
        <v>45046</v>
      </c>
      <c r="V2829" s="9" t="str">
        <f>"Q"&amp;INT((MONTH(SalesData[[#This Row],[Order Date]])+2)/3)&amp;"-"&amp;YEAR(SalesData[[#This Row],[Order Date]])</f>
        <v>Q2-2023</v>
      </c>
    </row>
    <row r="2830" spans="1:22" x14ac:dyDescent="0.35">
      <c r="A2830" t="s">
        <v>2971</v>
      </c>
      <c r="B2830" s="1">
        <v>45020</v>
      </c>
      <c r="C2830" t="s">
        <v>67</v>
      </c>
      <c r="D2830" t="s">
        <v>145</v>
      </c>
      <c r="E2830">
        <v>8349428352</v>
      </c>
      <c r="F2830" t="s">
        <v>154</v>
      </c>
      <c r="G2830" t="s">
        <v>11370</v>
      </c>
      <c r="H2830" t="s">
        <v>30</v>
      </c>
      <c r="I2830" t="s">
        <v>31</v>
      </c>
      <c r="J2830" t="s">
        <v>18</v>
      </c>
      <c r="K2830">
        <v>1389.7</v>
      </c>
      <c r="L2830">
        <v>353.98</v>
      </c>
      <c r="M2830" t="s">
        <v>19</v>
      </c>
      <c r="N2830">
        <v>0.25471684536230799</v>
      </c>
      <c r="O2830" t="s">
        <v>11351</v>
      </c>
      <c r="P2830" t="s">
        <v>11354</v>
      </c>
      <c r="R2830" t="s">
        <v>11353</v>
      </c>
      <c r="S2830">
        <f>IF(SalesData[[#This Row],[Return Status]]="Returned",1,0)</f>
        <v>0</v>
      </c>
      <c r="U2830" s="2">
        <f>EOMONTH(SalesData[[#This Row],[Order Date]],0)</f>
        <v>45046</v>
      </c>
      <c r="V2830" s="9" t="str">
        <f>"Q"&amp;INT((MONTH(SalesData[[#This Row],[Order Date]])+2)/3)&amp;"-"&amp;YEAR(SalesData[[#This Row],[Order Date]])</f>
        <v>Q2-2023</v>
      </c>
    </row>
    <row r="2831" spans="1:22" x14ac:dyDescent="0.35">
      <c r="A2831" t="s">
        <v>2972</v>
      </c>
      <c r="B2831" s="1">
        <v>45036</v>
      </c>
      <c r="C2831" t="s">
        <v>87</v>
      </c>
      <c r="D2831" t="s">
        <v>99</v>
      </c>
      <c r="E2831">
        <v>2422341779</v>
      </c>
      <c r="F2831" t="s">
        <v>387</v>
      </c>
      <c r="G2831" t="s">
        <v>89</v>
      </c>
      <c r="H2831" t="s">
        <v>90</v>
      </c>
      <c r="I2831" t="s">
        <v>31</v>
      </c>
      <c r="J2831" t="s">
        <v>65</v>
      </c>
      <c r="K2831">
        <v>2300.56</v>
      </c>
      <c r="L2831">
        <v>91.39</v>
      </c>
      <c r="M2831" t="s">
        <v>65</v>
      </c>
      <c r="N2831">
        <v>3.97251104079007E-2</v>
      </c>
      <c r="O2831" t="s">
        <v>11351</v>
      </c>
      <c r="P2831" t="s">
        <v>11356</v>
      </c>
      <c r="R2831" t="s">
        <v>11353</v>
      </c>
      <c r="S2831">
        <f>IF(SalesData[[#This Row],[Return Status]]="Returned",1,0)</f>
        <v>0</v>
      </c>
      <c r="T2831">
        <v>207.68</v>
      </c>
      <c r="U2831" s="2">
        <f>EOMONTH(SalesData[[#This Row],[Order Date]],0)</f>
        <v>45046</v>
      </c>
      <c r="V2831" s="9" t="str">
        <f>"Q"&amp;INT((MONTH(SalesData[[#This Row],[Order Date]])+2)/3)&amp;"-"&amp;YEAR(SalesData[[#This Row],[Order Date]])</f>
        <v>Q2-2023</v>
      </c>
    </row>
    <row r="2832" spans="1:22" x14ac:dyDescent="0.35">
      <c r="A2832" t="s">
        <v>2973</v>
      </c>
      <c r="B2832" s="1">
        <v>45036</v>
      </c>
      <c r="C2832" t="s">
        <v>325</v>
      </c>
      <c r="D2832" t="s">
        <v>13</v>
      </c>
      <c r="E2832">
        <v>7209840270</v>
      </c>
      <c r="F2832" t="s">
        <v>95</v>
      </c>
      <c r="G2832" t="s">
        <v>59</v>
      </c>
      <c r="H2832" t="s">
        <v>60</v>
      </c>
      <c r="I2832" t="s">
        <v>31</v>
      </c>
      <c r="J2832" t="s">
        <v>19</v>
      </c>
      <c r="K2832">
        <v>480.72</v>
      </c>
      <c r="L2832">
        <v>117.45</v>
      </c>
      <c r="M2832" t="s">
        <v>19</v>
      </c>
      <c r="N2832">
        <v>0.24432101847229201</v>
      </c>
      <c r="O2832" t="s">
        <v>11361</v>
      </c>
      <c r="P2832" t="s">
        <v>11354</v>
      </c>
      <c r="R2832" t="s">
        <v>11353</v>
      </c>
      <c r="S2832">
        <f>IF(SalesData[[#This Row],[Return Status]]="Returned",1,0)</f>
        <v>0</v>
      </c>
      <c r="T2832">
        <v>2183.56</v>
      </c>
      <c r="U2832" s="2">
        <f>EOMONTH(SalesData[[#This Row],[Order Date]],0)</f>
        <v>45046</v>
      </c>
      <c r="V2832" s="9" t="str">
        <f>"Q"&amp;INT((MONTH(SalesData[[#This Row],[Order Date]])+2)/3)&amp;"-"&amp;YEAR(SalesData[[#This Row],[Order Date]])</f>
        <v>Q2-2023</v>
      </c>
    </row>
    <row r="2833" spans="1:22" x14ac:dyDescent="0.35">
      <c r="A2833" t="s">
        <v>2974</v>
      </c>
      <c r="B2833" s="1">
        <v>45039</v>
      </c>
      <c r="C2833" t="s">
        <v>124</v>
      </c>
      <c r="D2833" t="s">
        <v>80</v>
      </c>
      <c r="E2833">
        <v>1563688646</v>
      </c>
      <c r="F2833" t="s">
        <v>129</v>
      </c>
      <c r="G2833" t="s">
        <v>11371</v>
      </c>
      <c r="H2833" t="s">
        <v>55</v>
      </c>
      <c r="I2833" t="s">
        <v>31</v>
      </c>
      <c r="J2833" t="s">
        <v>18</v>
      </c>
      <c r="K2833">
        <v>2882.84</v>
      </c>
      <c r="L2833">
        <v>90.58</v>
      </c>
      <c r="M2833" t="s">
        <v>19</v>
      </c>
      <c r="N2833">
        <v>3.1420404878522601E-2</v>
      </c>
      <c r="O2833" t="s">
        <v>11351</v>
      </c>
      <c r="P2833" t="s">
        <v>11356</v>
      </c>
      <c r="R2833" t="s">
        <v>11353</v>
      </c>
      <c r="S2833">
        <f>IF(SalesData[[#This Row],[Return Status]]="Returned",1,0)</f>
        <v>0</v>
      </c>
      <c r="U2833" s="2">
        <f>EOMONTH(SalesData[[#This Row],[Order Date]],0)</f>
        <v>45046</v>
      </c>
      <c r="V2833" s="9" t="str">
        <f>"Q"&amp;INT((MONTH(SalesData[[#This Row],[Order Date]])+2)/3)&amp;"-"&amp;YEAR(SalesData[[#This Row],[Order Date]])</f>
        <v>Q2-2023</v>
      </c>
    </row>
    <row r="2834" spans="1:22" x14ac:dyDescent="0.35">
      <c r="A2834" t="s">
        <v>2975</v>
      </c>
      <c r="B2834" s="1">
        <v>45042</v>
      </c>
      <c r="C2834" t="s">
        <v>49</v>
      </c>
      <c r="D2834" t="s">
        <v>39</v>
      </c>
      <c r="E2834">
        <v>4928187113</v>
      </c>
      <c r="F2834" t="s">
        <v>95</v>
      </c>
      <c r="G2834" t="s">
        <v>59</v>
      </c>
      <c r="H2834" t="s">
        <v>60</v>
      </c>
      <c r="I2834" t="s">
        <v>31</v>
      </c>
      <c r="J2834" t="s">
        <v>42</v>
      </c>
      <c r="K2834">
        <v>1177.53</v>
      </c>
      <c r="L2834">
        <v>337.24</v>
      </c>
      <c r="M2834" t="s">
        <v>43</v>
      </c>
      <c r="N2834">
        <v>0.28639610031166901</v>
      </c>
      <c r="O2834" t="s">
        <v>11351</v>
      </c>
      <c r="P2834" t="s">
        <v>11354</v>
      </c>
      <c r="R2834" t="s">
        <v>11353</v>
      </c>
      <c r="S2834">
        <f>IF(SalesData[[#This Row],[Return Status]]="Returned",1,0)</f>
        <v>0</v>
      </c>
      <c r="T2834">
        <v>2183.56</v>
      </c>
      <c r="U2834" s="2">
        <f>EOMONTH(SalesData[[#This Row],[Order Date]],0)</f>
        <v>45046</v>
      </c>
      <c r="V2834" s="9" t="str">
        <f>"Q"&amp;INT((MONTH(SalesData[[#This Row],[Order Date]])+2)/3)&amp;"-"&amp;YEAR(SalesData[[#This Row],[Order Date]])</f>
        <v>Q2-2023</v>
      </c>
    </row>
    <row r="2835" spans="1:22" x14ac:dyDescent="0.35">
      <c r="A2835" t="s">
        <v>2976</v>
      </c>
      <c r="B2835" s="1">
        <v>45040</v>
      </c>
      <c r="C2835" t="s">
        <v>176</v>
      </c>
      <c r="D2835" t="s">
        <v>72</v>
      </c>
      <c r="E2835">
        <v>7839904979</v>
      </c>
      <c r="F2835" t="s">
        <v>312</v>
      </c>
      <c r="G2835" t="s">
        <v>141</v>
      </c>
      <c r="H2835" t="s">
        <v>121</v>
      </c>
      <c r="I2835" t="s">
        <v>17</v>
      </c>
      <c r="J2835" t="s">
        <v>65</v>
      </c>
      <c r="K2835">
        <v>4147.24</v>
      </c>
      <c r="L2835">
        <v>782.7</v>
      </c>
      <c r="M2835" t="s">
        <v>65</v>
      </c>
      <c r="N2835">
        <v>0.188727925077883</v>
      </c>
      <c r="O2835" t="s">
        <v>11351</v>
      </c>
      <c r="P2835" t="s">
        <v>11352</v>
      </c>
      <c r="R2835" t="s">
        <v>11353</v>
      </c>
      <c r="S2835">
        <f>IF(SalesData[[#This Row],[Return Status]]="Returned",1,0)</f>
        <v>0</v>
      </c>
      <c r="T2835">
        <v>2793.38</v>
      </c>
      <c r="U2835" s="2">
        <f>EOMONTH(SalesData[[#This Row],[Order Date]],0)</f>
        <v>45046</v>
      </c>
      <c r="V2835" s="9" t="str">
        <f>"Q"&amp;INT((MONTH(SalesData[[#This Row],[Order Date]])+2)/3)&amp;"-"&amp;YEAR(SalesData[[#This Row],[Order Date]])</f>
        <v>Q2-2023</v>
      </c>
    </row>
    <row r="2836" spans="1:22" x14ac:dyDescent="0.35">
      <c r="A2836" t="s">
        <v>2977</v>
      </c>
      <c r="B2836" s="1">
        <v>45033</v>
      </c>
      <c r="C2836" t="s">
        <v>176</v>
      </c>
      <c r="D2836" t="s">
        <v>46</v>
      </c>
      <c r="E2836">
        <v>6440930577</v>
      </c>
      <c r="F2836" t="s">
        <v>238</v>
      </c>
      <c r="G2836" t="s">
        <v>74</v>
      </c>
      <c r="H2836" t="s">
        <v>75</v>
      </c>
      <c r="I2836" t="s">
        <v>36</v>
      </c>
      <c r="J2836" t="s">
        <v>62</v>
      </c>
      <c r="K2836">
        <v>1971.14</v>
      </c>
      <c r="L2836">
        <v>82.34</v>
      </c>
      <c r="M2836" t="s">
        <v>62</v>
      </c>
      <c r="N2836">
        <v>4.1772781233195E-2</v>
      </c>
      <c r="O2836" t="s">
        <v>11351</v>
      </c>
      <c r="P2836" t="s">
        <v>11356</v>
      </c>
      <c r="R2836" t="s">
        <v>11353</v>
      </c>
      <c r="S2836">
        <f>IF(SalesData[[#This Row],[Return Status]]="Returned",1,0)</f>
        <v>0</v>
      </c>
      <c r="T2836">
        <v>2420.2800000000002</v>
      </c>
      <c r="U2836" s="2">
        <f>EOMONTH(SalesData[[#This Row],[Order Date]],0)</f>
        <v>45046</v>
      </c>
      <c r="V2836" s="9" t="str">
        <f>"Q"&amp;INT((MONTH(SalesData[[#This Row],[Order Date]])+2)/3)&amp;"-"&amp;YEAR(SalesData[[#This Row],[Order Date]])</f>
        <v>Q2-2023</v>
      </c>
    </row>
    <row r="2837" spans="1:22" x14ac:dyDescent="0.35">
      <c r="A2837" t="s">
        <v>2978</v>
      </c>
      <c r="B2837" s="1">
        <v>45027</v>
      </c>
      <c r="C2837" t="s">
        <v>184</v>
      </c>
      <c r="D2837" t="s">
        <v>27</v>
      </c>
      <c r="E2837">
        <v>1744441388</v>
      </c>
      <c r="F2837" t="s">
        <v>107</v>
      </c>
      <c r="G2837" t="s">
        <v>15</v>
      </c>
      <c r="H2837" t="s">
        <v>16</v>
      </c>
      <c r="I2837" t="s">
        <v>17</v>
      </c>
      <c r="J2837" t="s">
        <v>65</v>
      </c>
      <c r="K2837">
        <v>1729.77</v>
      </c>
      <c r="L2837">
        <v>235.16</v>
      </c>
      <c r="M2837" t="s">
        <v>65</v>
      </c>
      <c r="N2837">
        <v>0.135948709944097</v>
      </c>
      <c r="O2837" t="s">
        <v>11351</v>
      </c>
      <c r="P2837" t="s">
        <v>11352</v>
      </c>
      <c r="R2837" t="s">
        <v>11353</v>
      </c>
      <c r="S2837">
        <f>IF(SalesData[[#This Row],[Return Status]]="Returned",1,0)</f>
        <v>0</v>
      </c>
      <c r="T2837">
        <v>2085.91</v>
      </c>
      <c r="U2837" s="2">
        <f>EOMONTH(SalesData[[#This Row],[Order Date]],0)</f>
        <v>45046</v>
      </c>
      <c r="V2837" s="9" t="str">
        <f>"Q"&amp;INT((MONTH(SalesData[[#This Row],[Order Date]])+2)/3)&amp;"-"&amp;YEAR(SalesData[[#This Row],[Order Date]])</f>
        <v>Q2-2023</v>
      </c>
    </row>
    <row r="2838" spans="1:22" x14ac:dyDescent="0.35">
      <c r="A2838" t="s">
        <v>2979</v>
      </c>
      <c r="B2838" s="1">
        <v>45019</v>
      </c>
      <c r="C2838" t="s">
        <v>149</v>
      </c>
      <c r="D2838" t="s">
        <v>46</v>
      </c>
      <c r="E2838">
        <v>4381006310</v>
      </c>
      <c r="F2838" t="s">
        <v>172</v>
      </c>
      <c r="G2838" t="s">
        <v>141</v>
      </c>
      <c r="H2838" t="s">
        <v>121</v>
      </c>
      <c r="I2838" t="s">
        <v>17</v>
      </c>
      <c r="J2838" t="s">
        <v>19</v>
      </c>
      <c r="K2838">
        <v>43.52</v>
      </c>
      <c r="L2838">
        <v>4.3899999999999997</v>
      </c>
      <c r="M2838" t="s">
        <v>19</v>
      </c>
      <c r="N2838">
        <v>0.100873161764706</v>
      </c>
      <c r="O2838" t="s">
        <v>11361</v>
      </c>
      <c r="P2838" t="s">
        <v>11352</v>
      </c>
      <c r="R2838" t="s">
        <v>11353</v>
      </c>
      <c r="S2838">
        <f>IF(SalesData[[#This Row],[Return Status]]="Returned",1,0)</f>
        <v>0</v>
      </c>
      <c r="T2838">
        <v>2793.38</v>
      </c>
      <c r="U2838" s="2">
        <f>EOMONTH(SalesData[[#This Row],[Order Date]],0)</f>
        <v>45046</v>
      </c>
      <c r="V2838" s="9" t="str">
        <f>"Q"&amp;INT((MONTH(SalesData[[#This Row],[Order Date]])+2)/3)&amp;"-"&amp;YEAR(SalesData[[#This Row],[Order Date]])</f>
        <v>Q2-2023</v>
      </c>
    </row>
    <row r="2839" spans="1:22" x14ac:dyDescent="0.35">
      <c r="A2839" t="s">
        <v>2980</v>
      </c>
      <c r="B2839" s="1">
        <v>45038</v>
      </c>
      <c r="C2839" t="s">
        <v>176</v>
      </c>
      <c r="D2839" t="s">
        <v>99</v>
      </c>
      <c r="E2839">
        <v>8210920091</v>
      </c>
      <c r="F2839" t="s">
        <v>50</v>
      </c>
      <c r="G2839" t="s">
        <v>34</v>
      </c>
      <c r="H2839" t="s">
        <v>35</v>
      </c>
      <c r="I2839" t="s">
        <v>36</v>
      </c>
      <c r="J2839" t="s">
        <v>65</v>
      </c>
      <c r="K2839">
        <v>3437.56</v>
      </c>
      <c r="L2839">
        <v>618.03</v>
      </c>
      <c r="M2839" t="s">
        <v>65</v>
      </c>
      <c r="N2839">
        <v>0.17978740734707199</v>
      </c>
      <c r="O2839" t="s">
        <v>11351</v>
      </c>
      <c r="P2839" t="s">
        <v>11352</v>
      </c>
      <c r="R2839" t="s">
        <v>11353</v>
      </c>
      <c r="S2839">
        <f>IF(SalesData[[#This Row],[Return Status]]="Returned",1,0)</f>
        <v>0</v>
      </c>
      <c r="U2839" s="2">
        <f>EOMONTH(SalesData[[#This Row],[Order Date]],0)</f>
        <v>45046</v>
      </c>
      <c r="V2839" s="9" t="str">
        <f>"Q"&amp;INT((MONTH(SalesData[[#This Row],[Order Date]])+2)/3)&amp;"-"&amp;YEAR(SalesData[[#This Row],[Order Date]])</f>
        <v>Q2-2023</v>
      </c>
    </row>
    <row r="2840" spans="1:22" x14ac:dyDescent="0.35">
      <c r="A2840" t="s">
        <v>2981</v>
      </c>
      <c r="B2840" s="1">
        <v>45030</v>
      </c>
      <c r="C2840" t="s">
        <v>67</v>
      </c>
      <c r="D2840" t="s">
        <v>99</v>
      </c>
      <c r="E2840">
        <v>6469061096</v>
      </c>
      <c r="F2840" t="s">
        <v>58</v>
      </c>
      <c r="G2840" t="s">
        <v>59</v>
      </c>
      <c r="H2840" t="s">
        <v>60</v>
      </c>
      <c r="I2840" t="s">
        <v>31</v>
      </c>
      <c r="J2840" t="s">
        <v>18</v>
      </c>
      <c r="K2840">
        <v>3423.68</v>
      </c>
      <c r="L2840">
        <v>296.42</v>
      </c>
      <c r="M2840" t="s">
        <v>19</v>
      </c>
      <c r="N2840">
        <v>8.6579353210580398E-2</v>
      </c>
      <c r="O2840" t="s">
        <v>11351</v>
      </c>
      <c r="P2840" t="s">
        <v>11356</v>
      </c>
      <c r="R2840" t="s">
        <v>11353</v>
      </c>
      <c r="S2840">
        <f>IF(SalesData[[#This Row],[Return Status]]="Returned",1,0)</f>
        <v>0</v>
      </c>
      <c r="T2840">
        <v>2183.56</v>
      </c>
      <c r="U2840" s="2">
        <f>EOMONTH(SalesData[[#This Row],[Order Date]],0)</f>
        <v>45046</v>
      </c>
      <c r="V2840" s="9" t="str">
        <f>"Q"&amp;INT((MONTH(SalesData[[#This Row],[Order Date]])+2)/3)&amp;"-"&amp;YEAR(SalesData[[#This Row],[Order Date]])</f>
        <v>Q2-2023</v>
      </c>
    </row>
    <row r="2841" spans="1:22" x14ac:dyDescent="0.35">
      <c r="A2841" t="s">
        <v>2982</v>
      </c>
      <c r="B2841" s="1">
        <v>45028</v>
      </c>
      <c r="C2841" t="s">
        <v>205</v>
      </c>
      <c r="D2841" t="s">
        <v>145</v>
      </c>
      <c r="E2841">
        <v>7059250188</v>
      </c>
      <c r="F2841" t="s">
        <v>140</v>
      </c>
      <c r="G2841" t="s">
        <v>141</v>
      </c>
      <c r="H2841" t="s">
        <v>121</v>
      </c>
      <c r="I2841" t="s">
        <v>17</v>
      </c>
      <c r="J2841" t="s">
        <v>61</v>
      </c>
      <c r="K2841">
        <v>2491.58</v>
      </c>
      <c r="L2841">
        <v>402.3</v>
      </c>
      <c r="M2841" t="s">
        <v>62</v>
      </c>
      <c r="N2841">
        <v>0.161463810112459</v>
      </c>
      <c r="O2841" t="s">
        <v>11351</v>
      </c>
      <c r="P2841" t="s">
        <v>11352</v>
      </c>
      <c r="R2841" t="s">
        <v>11353</v>
      </c>
      <c r="S2841">
        <f>IF(SalesData[[#This Row],[Return Status]]="Returned",1,0)</f>
        <v>0</v>
      </c>
      <c r="T2841">
        <v>2793.38</v>
      </c>
      <c r="U2841" s="2">
        <f>EOMONTH(SalesData[[#This Row],[Order Date]],0)</f>
        <v>45046</v>
      </c>
      <c r="V2841" s="9" t="str">
        <f>"Q"&amp;INT((MONTH(SalesData[[#This Row],[Order Date]])+2)/3)&amp;"-"&amp;YEAR(SalesData[[#This Row],[Order Date]])</f>
        <v>Q2-2023</v>
      </c>
    </row>
    <row r="2842" spans="1:22" x14ac:dyDescent="0.35">
      <c r="A2842" t="s">
        <v>2983</v>
      </c>
      <c r="B2842" s="1">
        <v>45043</v>
      </c>
      <c r="C2842" t="s">
        <v>184</v>
      </c>
      <c r="D2842" t="s">
        <v>72</v>
      </c>
      <c r="E2842">
        <v>8397200663</v>
      </c>
      <c r="F2842" t="s">
        <v>127</v>
      </c>
      <c r="G2842" t="s">
        <v>29</v>
      </c>
      <c r="H2842" t="s">
        <v>30</v>
      </c>
      <c r="I2842" t="s">
        <v>31</v>
      </c>
      <c r="J2842" t="s">
        <v>18</v>
      </c>
      <c r="K2842">
        <v>1781.84</v>
      </c>
      <c r="L2842">
        <v>202.63</v>
      </c>
      <c r="M2842" t="s">
        <v>19</v>
      </c>
      <c r="N2842">
        <v>0.113719525883357</v>
      </c>
      <c r="O2842" t="s">
        <v>11351</v>
      </c>
      <c r="P2842" t="s">
        <v>11352</v>
      </c>
      <c r="R2842" t="s">
        <v>11353</v>
      </c>
      <c r="S2842">
        <f>IF(SalesData[[#This Row],[Return Status]]="Returned",1,0)</f>
        <v>0</v>
      </c>
      <c r="T2842">
        <v>2788.38</v>
      </c>
      <c r="U2842" s="2">
        <f>EOMONTH(SalesData[[#This Row],[Order Date]],0)</f>
        <v>45046</v>
      </c>
      <c r="V2842" s="9" t="str">
        <f>"Q"&amp;INT((MONTH(SalesData[[#This Row],[Order Date]])+2)/3)&amp;"-"&amp;YEAR(SalesData[[#This Row],[Order Date]])</f>
        <v>Q2-2023</v>
      </c>
    </row>
    <row r="2843" spans="1:22" x14ac:dyDescent="0.35">
      <c r="A2843" t="s">
        <v>2984</v>
      </c>
      <c r="B2843" s="1">
        <v>45036</v>
      </c>
      <c r="C2843" t="s">
        <v>124</v>
      </c>
      <c r="D2843" t="s">
        <v>39</v>
      </c>
      <c r="E2843">
        <v>5003814043</v>
      </c>
      <c r="F2843" t="s">
        <v>22</v>
      </c>
      <c r="G2843" t="s">
        <v>23</v>
      </c>
      <c r="H2843" t="s">
        <v>24</v>
      </c>
      <c r="I2843" t="s">
        <v>17</v>
      </c>
      <c r="J2843" t="s">
        <v>18</v>
      </c>
      <c r="K2843">
        <v>4820.99</v>
      </c>
      <c r="L2843">
        <v>152.87</v>
      </c>
      <c r="M2843" t="s">
        <v>19</v>
      </c>
      <c r="N2843">
        <v>3.1709254738134698E-2</v>
      </c>
      <c r="O2843" t="s">
        <v>11351</v>
      </c>
      <c r="P2843" t="s">
        <v>11356</v>
      </c>
      <c r="R2843" t="s">
        <v>11353</v>
      </c>
      <c r="S2843">
        <f>IF(SalesData[[#This Row],[Return Status]]="Returned",1,0)</f>
        <v>0</v>
      </c>
      <c r="T2843">
        <v>2821.33</v>
      </c>
      <c r="U2843" s="2">
        <f>EOMONTH(SalesData[[#This Row],[Order Date]],0)</f>
        <v>45046</v>
      </c>
      <c r="V2843" s="9" t="str">
        <f>"Q"&amp;INT((MONTH(SalesData[[#This Row],[Order Date]])+2)/3)&amp;"-"&amp;YEAR(SalesData[[#This Row],[Order Date]])</f>
        <v>Q2-2023</v>
      </c>
    </row>
    <row r="2844" spans="1:22" x14ac:dyDescent="0.35">
      <c r="A2844" t="s">
        <v>2985</v>
      </c>
      <c r="B2844" s="1">
        <v>45035</v>
      </c>
      <c r="C2844" t="s">
        <v>49</v>
      </c>
      <c r="D2844" t="s">
        <v>72</v>
      </c>
      <c r="E2844">
        <v>2556141784</v>
      </c>
      <c r="F2844" t="s">
        <v>28</v>
      </c>
      <c r="G2844" t="s">
        <v>11370</v>
      </c>
      <c r="H2844" t="s">
        <v>30</v>
      </c>
      <c r="I2844" t="s">
        <v>31</v>
      </c>
      <c r="J2844" t="s">
        <v>19</v>
      </c>
      <c r="K2844">
        <v>950.85</v>
      </c>
      <c r="L2844">
        <v>120.68</v>
      </c>
      <c r="M2844" t="s">
        <v>19</v>
      </c>
      <c r="N2844">
        <v>0.12691802071830499</v>
      </c>
      <c r="O2844" t="s">
        <v>11355</v>
      </c>
      <c r="P2844" t="s">
        <v>11352</v>
      </c>
      <c r="R2844" t="s">
        <v>11353</v>
      </c>
      <c r="S2844">
        <f>IF(SalesData[[#This Row],[Return Status]]="Returned",1,0)</f>
        <v>0</v>
      </c>
      <c r="U2844" s="2">
        <f>EOMONTH(SalesData[[#This Row],[Order Date]],0)</f>
        <v>45046</v>
      </c>
      <c r="V2844" s="9" t="str">
        <f>"Q"&amp;INT((MONTH(SalesData[[#This Row],[Order Date]])+2)/3)&amp;"-"&amp;YEAR(SalesData[[#This Row],[Order Date]])</f>
        <v>Q2-2023</v>
      </c>
    </row>
    <row r="2845" spans="1:22" x14ac:dyDescent="0.35">
      <c r="A2845" t="s">
        <v>2986</v>
      </c>
      <c r="B2845" s="1">
        <v>45035</v>
      </c>
      <c r="C2845" t="s">
        <v>111</v>
      </c>
      <c r="D2845" t="s">
        <v>72</v>
      </c>
      <c r="E2845">
        <v>6936042599</v>
      </c>
      <c r="F2845" t="s">
        <v>387</v>
      </c>
      <c r="G2845" t="s">
        <v>89</v>
      </c>
      <c r="H2845" t="s">
        <v>90</v>
      </c>
      <c r="I2845" t="s">
        <v>31</v>
      </c>
      <c r="J2845" t="s">
        <v>43</v>
      </c>
      <c r="K2845">
        <v>363.41</v>
      </c>
      <c r="L2845">
        <v>102.22</v>
      </c>
      <c r="M2845" t="s">
        <v>43</v>
      </c>
      <c r="N2845">
        <v>0.28128009686029598</v>
      </c>
      <c r="O2845" t="s">
        <v>11361</v>
      </c>
      <c r="P2845" t="s">
        <v>11354</v>
      </c>
      <c r="R2845" t="s">
        <v>11353</v>
      </c>
      <c r="S2845">
        <f>IF(SalesData[[#This Row],[Return Status]]="Returned",1,0)</f>
        <v>0</v>
      </c>
      <c r="T2845">
        <v>207.68</v>
      </c>
      <c r="U2845" s="2">
        <f>EOMONTH(SalesData[[#This Row],[Order Date]],0)</f>
        <v>45046</v>
      </c>
      <c r="V2845" s="9" t="str">
        <f>"Q"&amp;INT((MONTH(SalesData[[#This Row],[Order Date]])+2)/3)&amp;"-"&amp;YEAR(SalesData[[#This Row],[Order Date]])</f>
        <v>Q2-2023</v>
      </c>
    </row>
    <row r="2846" spans="1:22" x14ac:dyDescent="0.35">
      <c r="A2846" t="s">
        <v>2987</v>
      </c>
      <c r="B2846" s="1">
        <v>45044</v>
      </c>
      <c r="C2846" t="s">
        <v>52</v>
      </c>
      <c r="D2846" t="s">
        <v>72</v>
      </c>
      <c r="E2846">
        <v>3244574342</v>
      </c>
      <c r="F2846" t="s">
        <v>129</v>
      </c>
      <c r="G2846" t="s">
        <v>11371</v>
      </c>
      <c r="H2846" t="s">
        <v>55</v>
      </c>
      <c r="I2846" t="s">
        <v>31</v>
      </c>
      <c r="J2846" t="s">
        <v>18</v>
      </c>
      <c r="K2846">
        <v>3798.18</v>
      </c>
      <c r="L2846">
        <v>456.27</v>
      </c>
      <c r="M2846" t="s">
        <v>19</v>
      </c>
      <c r="N2846">
        <v>0.120128587902627</v>
      </c>
      <c r="O2846" t="s">
        <v>11351</v>
      </c>
      <c r="P2846" t="s">
        <v>11352</v>
      </c>
      <c r="R2846" t="s">
        <v>11353</v>
      </c>
      <c r="S2846">
        <f>IF(SalesData[[#This Row],[Return Status]]="Returned",1,0)</f>
        <v>0</v>
      </c>
      <c r="U2846" s="2">
        <f>EOMONTH(SalesData[[#This Row],[Order Date]],0)</f>
        <v>45046</v>
      </c>
      <c r="V2846" s="9" t="str">
        <f>"Q"&amp;INT((MONTH(SalesData[[#This Row],[Order Date]])+2)/3)&amp;"-"&amp;YEAR(SalesData[[#This Row],[Order Date]])</f>
        <v>Q2-2023</v>
      </c>
    </row>
    <row r="2847" spans="1:22" x14ac:dyDescent="0.35">
      <c r="A2847" t="s">
        <v>2988</v>
      </c>
      <c r="B2847" s="1">
        <v>45041</v>
      </c>
      <c r="C2847" t="s">
        <v>87</v>
      </c>
      <c r="D2847" t="s">
        <v>27</v>
      </c>
      <c r="E2847">
        <v>2100735901</v>
      </c>
      <c r="F2847" t="s">
        <v>88</v>
      </c>
      <c r="G2847" t="s">
        <v>89</v>
      </c>
      <c r="H2847" t="s">
        <v>90</v>
      </c>
      <c r="I2847" t="s">
        <v>31</v>
      </c>
      <c r="J2847" t="s">
        <v>19</v>
      </c>
      <c r="K2847">
        <v>133.41</v>
      </c>
      <c r="L2847">
        <v>31.51</v>
      </c>
      <c r="M2847" t="s">
        <v>19</v>
      </c>
      <c r="N2847">
        <v>0.236189191215051</v>
      </c>
      <c r="O2847" t="s">
        <v>11361</v>
      </c>
      <c r="P2847" t="s">
        <v>11354</v>
      </c>
      <c r="R2847" t="s">
        <v>11353</v>
      </c>
      <c r="S2847">
        <f>IF(SalesData[[#This Row],[Return Status]]="Returned",1,0)</f>
        <v>0</v>
      </c>
      <c r="T2847">
        <v>207.68</v>
      </c>
      <c r="U2847" s="2">
        <f>EOMONTH(SalesData[[#This Row],[Order Date]],0)</f>
        <v>45046</v>
      </c>
      <c r="V2847" s="9" t="str">
        <f>"Q"&amp;INT((MONTH(SalesData[[#This Row],[Order Date]])+2)/3)&amp;"-"&amp;YEAR(SalesData[[#This Row],[Order Date]])</f>
        <v>Q2-2023</v>
      </c>
    </row>
    <row r="2848" spans="1:22" x14ac:dyDescent="0.35">
      <c r="A2848" t="s">
        <v>2989</v>
      </c>
      <c r="B2848" s="1">
        <v>45029</v>
      </c>
      <c r="C2848" t="s">
        <v>57</v>
      </c>
      <c r="D2848" t="s">
        <v>46</v>
      </c>
      <c r="E2848">
        <v>2595888557</v>
      </c>
      <c r="F2848" t="s">
        <v>137</v>
      </c>
      <c r="G2848" t="s">
        <v>34</v>
      </c>
      <c r="H2848" t="s">
        <v>35</v>
      </c>
      <c r="I2848" t="s">
        <v>36</v>
      </c>
      <c r="J2848" t="s">
        <v>42</v>
      </c>
      <c r="K2848">
        <v>57.28</v>
      </c>
      <c r="L2848">
        <v>7.27</v>
      </c>
      <c r="M2848" t="s">
        <v>43</v>
      </c>
      <c r="N2848">
        <v>0.126920391061452</v>
      </c>
      <c r="O2848" t="s">
        <v>11361</v>
      </c>
      <c r="P2848" t="s">
        <v>11352</v>
      </c>
      <c r="Q2848" t="s">
        <v>11369</v>
      </c>
      <c r="R2848" t="s">
        <v>11360</v>
      </c>
      <c r="S2848">
        <f>IF(SalesData[[#This Row],[Return Status]]="Returned",1,0)</f>
        <v>1</v>
      </c>
      <c r="U2848" s="2">
        <f>EOMONTH(SalesData[[#This Row],[Order Date]],0)</f>
        <v>45046</v>
      </c>
      <c r="V2848" s="9" t="str">
        <f>"Q"&amp;INT((MONTH(SalesData[[#This Row],[Order Date]])+2)/3)&amp;"-"&amp;YEAR(SalesData[[#This Row],[Order Date]])</f>
        <v>Q2-2023</v>
      </c>
    </row>
    <row r="2849" spans="1:22" x14ac:dyDescent="0.35">
      <c r="A2849" t="s">
        <v>2990</v>
      </c>
      <c r="B2849" s="1">
        <v>45036</v>
      </c>
      <c r="C2849" t="s">
        <v>149</v>
      </c>
      <c r="D2849" t="s">
        <v>13</v>
      </c>
      <c r="E2849">
        <v>4353959569</v>
      </c>
      <c r="F2849" t="s">
        <v>156</v>
      </c>
      <c r="G2849" t="s">
        <v>84</v>
      </c>
      <c r="H2849" t="s">
        <v>85</v>
      </c>
      <c r="I2849" t="s">
        <v>31</v>
      </c>
      <c r="J2849" t="s">
        <v>65</v>
      </c>
      <c r="K2849">
        <v>2188.1799999999998</v>
      </c>
      <c r="L2849">
        <v>352.73</v>
      </c>
      <c r="M2849" t="s">
        <v>65</v>
      </c>
      <c r="N2849">
        <v>0.161197890484329</v>
      </c>
      <c r="O2849" t="s">
        <v>11351</v>
      </c>
      <c r="P2849" t="s">
        <v>11352</v>
      </c>
      <c r="R2849" t="s">
        <v>11353</v>
      </c>
      <c r="S2849">
        <f>IF(SalesData[[#This Row],[Return Status]]="Returned",1,0)</f>
        <v>0</v>
      </c>
      <c r="T2849">
        <v>847.14</v>
      </c>
      <c r="U2849" s="2">
        <f>EOMONTH(SalesData[[#This Row],[Order Date]],0)</f>
        <v>45046</v>
      </c>
      <c r="V2849" s="9" t="str">
        <f>"Q"&amp;INT((MONTH(SalesData[[#This Row],[Order Date]])+2)/3)&amp;"-"&amp;YEAR(SalesData[[#This Row],[Order Date]])</f>
        <v>Q2-2023</v>
      </c>
    </row>
    <row r="2850" spans="1:22" x14ac:dyDescent="0.35">
      <c r="A2850" t="s">
        <v>2991</v>
      </c>
      <c r="B2850" s="1">
        <v>45026</v>
      </c>
      <c r="C2850" t="s">
        <v>205</v>
      </c>
      <c r="D2850" t="s">
        <v>13</v>
      </c>
      <c r="E2850">
        <v>5277374811</v>
      </c>
      <c r="F2850" t="s">
        <v>116</v>
      </c>
      <c r="G2850" t="s">
        <v>74</v>
      </c>
      <c r="H2850" t="s">
        <v>75</v>
      </c>
      <c r="I2850" t="s">
        <v>36</v>
      </c>
      <c r="J2850" t="s">
        <v>19</v>
      </c>
      <c r="K2850">
        <v>1799.68</v>
      </c>
      <c r="L2850">
        <v>333.12</v>
      </c>
      <c r="M2850" t="s">
        <v>19</v>
      </c>
      <c r="N2850">
        <v>0.18509957325746801</v>
      </c>
      <c r="O2850" t="s">
        <v>11351</v>
      </c>
      <c r="P2850" t="s">
        <v>11352</v>
      </c>
      <c r="R2850" t="s">
        <v>11353</v>
      </c>
      <c r="S2850">
        <f>IF(SalesData[[#This Row],[Return Status]]="Returned",1,0)</f>
        <v>0</v>
      </c>
      <c r="T2850">
        <v>2420.2800000000002</v>
      </c>
      <c r="U2850" s="2">
        <f>EOMONTH(SalesData[[#This Row],[Order Date]],0)</f>
        <v>45046</v>
      </c>
      <c r="V2850" s="9" t="str">
        <f>"Q"&amp;INT((MONTH(SalesData[[#This Row],[Order Date]])+2)/3)&amp;"-"&amp;YEAR(SalesData[[#This Row],[Order Date]])</f>
        <v>Q2-2023</v>
      </c>
    </row>
    <row r="2851" spans="1:22" x14ac:dyDescent="0.35">
      <c r="A2851" t="s">
        <v>2992</v>
      </c>
      <c r="B2851" s="1">
        <v>45019</v>
      </c>
      <c r="C2851" t="s">
        <v>176</v>
      </c>
      <c r="D2851" t="s">
        <v>27</v>
      </c>
      <c r="E2851">
        <v>8782573130</v>
      </c>
      <c r="F2851" t="s">
        <v>312</v>
      </c>
      <c r="G2851" t="s">
        <v>141</v>
      </c>
      <c r="H2851" t="s">
        <v>121</v>
      </c>
      <c r="I2851" t="s">
        <v>17</v>
      </c>
      <c r="J2851" t="s">
        <v>62</v>
      </c>
      <c r="K2851">
        <v>4656.22</v>
      </c>
      <c r="L2851">
        <v>574.89</v>
      </c>
      <c r="M2851" t="s">
        <v>62</v>
      </c>
      <c r="N2851">
        <v>0.123467104217584</v>
      </c>
      <c r="O2851" t="s">
        <v>11351</v>
      </c>
      <c r="P2851" t="s">
        <v>11352</v>
      </c>
      <c r="R2851" t="s">
        <v>11353</v>
      </c>
      <c r="S2851">
        <f>IF(SalesData[[#This Row],[Return Status]]="Returned",1,0)</f>
        <v>0</v>
      </c>
      <c r="T2851">
        <v>2793.38</v>
      </c>
      <c r="U2851" s="2">
        <f>EOMONTH(SalesData[[#This Row],[Order Date]],0)</f>
        <v>45046</v>
      </c>
      <c r="V2851" s="9" t="str">
        <f>"Q"&amp;INT((MONTH(SalesData[[#This Row],[Order Date]])+2)/3)&amp;"-"&amp;YEAR(SalesData[[#This Row],[Order Date]])</f>
        <v>Q2-2023</v>
      </c>
    </row>
    <row r="2852" spans="1:22" x14ac:dyDescent="0.35">
      <c r="A2852" t="s">
        <v>2993</v>
      </c>
      <c r="B2852" s="1">
        <v>45028</v>
      </c>
      <c r="C2852" t="s">
        <v>77</v>
      </c>
      <c r="D2852" t="s">
        <v>13</v>
      </c>
      <c r="E2852">
        <v>6478506093</v>
      </c>
      <c r="F2852" t="s">
        <v>22</v>
      </c>
      <c r="G2852" t="s">
        <v>23</v>
      </c>
      <c r="H2852" t="s">
        <v>24</v>
      </c>
      <c r="I2852" t="s">
        <v>17</v>
      </c>
      <c r="J2852" t="s">
        <v>43</v>
      </c>
      <c r="K2852">
        <v>373.32</v>
      </c>
      <c r="L2852">
        <v>24.37</v>
      </c>
      <c r="M2852" t="s">
        <v>43</v>
      </c>
      <c r="N2852">
        <v>6.5279117111325405E-2</v>
      </c>
      <c r="O2852" t="s">
        <v>11361</v>
      </c>
      <c r="P2852" t="s">
        <v>11356</v>
      </c>
      <c r="R2852" t="s">
        <v>11353</v>
      </c>
      <c r="S2852">
        <f>IF(SalesData[[#This Row],[Return Status]]="Returned",1,0)</f>
        <v>0</v>
      </c>
      <c r="T2852">
        <v>2821.33</v>
      </c>
      <c r="U2852" s="2">
        <f>EOMONTH(SalesData[[#This Row],[Order Date]],0)</f>
        <v>45046</v>
      </c>
      <c r="V2852" s="9" t="str">
        <f>"Q"&amp;INT((MONTH(SalesData[[#This Row],[Order Date]])+2)/3)&amp;"-"&amp;YEAR(SalesData[[#This Row],[Order Date]])</f>
        <v>Q2-2023</v>
      </c>
    </row>
    <row r="2853" spans="1:22" x14ac:dyDescent="0.35">
      <c r="A2853" t="s">
        <v>2994</v>
      </c>
      <c r="B2853" s="1">
        <v>45020</v>
      </c>
      <c r="C2853" t="s">
        <v>21</v>
      </c>
      <c r="D2853" t="s">
        <v>13</v>
      </c>
      <c r="E2853">
        <v>9322061525</v>
      </c>
      <c r="F2853" t="s">
        <v>137</v>
      </c>
      <c r="G2853" t="s">
        <v>34</v>
      </c>
      <c r="H2853" t="s">
        <v>35</v>
      </c>
      <c r="I2853" t="s">
        <v>36</v>
      </c>
      <c r="J2853" t="s">
        <v>43</v>
      </c>
      <c r="K2853">
        <v>2829.2</v>
      </c>
      <c r="L2853">
        <v>100.82</v>
      </c>
      <c r="M2853" t="s">
        <v>43</v>
      </c>
      <c r="N2853">
        <v>3.5635515340025403E-2</v>
      </c>
      <c r="O2853" t="s">
        <v>11351</v>
      </c>
      <c r="P2853" t="s">
        <v>11356</v>
      </c>
      <c r="R2853" t="s">
        <v>11353</v>
      </c>
      <c r="S2853">
        <f>IF(SalesData[[#This Row],[Return Status]]="Returned",1,0)</f>
        <v>0</v>
      </c>
      <c r="U2853" s="2">
        <f>EOMONTH(SalesData[[#This Row],[Order Date]],0)</f>
        <v>45046</v>
      </c>
      <c r="V2853" s="9" t="str">
        <f>"Q"&amp;INT((MONTH(SalesData[[#This Row],[Order Date]])+2)/3)&amp;"-"&amp;YEAR(SalesData[[#This Row],[Order Date]])</f>
        <v>Q2-2023</v>
      </c>
    </row>
    <row r="2854" spans="1:22" x14ac:dyDescent="0.35">
      <c r="A2854" t="s">
        <v>2995</v>
      </c>
      <c r="B2854" s="1">
        <v>45018</v>
      </c>
      <c r="C2854" t="s">
        <v>26</v>
      </c>
      <c r="D2854" t="s">
        <v>46</v>
      </c>
      <c r="E2854">
        <v>1775917489</v>
      </c>
      <c r="F2854" t="s">
        <v>58</v>
      </c>
      <c r="G2854" t="s">
        <v>59</v>
      </c>
      <c r="H2854" t="s">
        <v>60</v>
      </c>
      <c r="I2854" t="s">
        <v>31</v>
      </c>
      <c r="J2854" t="s">
        <v>61</v>
      </c>
      <c r="K2854">
        <v>2055.6799999999998</v>
      </c>
      <c r="L2854">
        <v>71.16</v>
      </c>
      <c r="M2854" t="s">
        <v>62</v>
      </c>
      <c r="N2854">
        <v>3.4616282689912799E-2</v>
      </c>
      <c r="O2854" t="s">
        <v>11351</v>
      </c>
      <c r="P2854" t="s">
        <v>11356</v>
      </c>
      <c r="R2854" t="s">
        <v>11353</v>
      </c>
      <c r="S2854">
        <f>IF(SalesData[[#This Row],[Return Status]]="Returned",1,0)</f>
        <v>0</v>
      </c>
      <c r="T2854">
        <v>2183.56</v>
      </c>
      <c r="U2854" s="2">
        <f>EOMONTH(SalesData[[#This Row],[Order Date]],0)</f>
        <v>45046</v>
      </c>
      <c r="V2854" s="9" t="str">
        <f>"Q"&amp;INT((MONTH(SalesData[[#This Row],[Order Date]])+2)/3)&amp;"-"&amp;YEAR(SalesData[[#This Row],[Order Date]])</f>
        <v>Q2-2023</v>
      </c>
    </row>
    <row r="2855" spans="1:22" x14ac:dyDescent="0.35">
      <c r="A2855" t="s">
        <v>2996</v>
      </c>
      <c r="B2855" s="1">
        <v>45017</v>
      </c>
      <c r="C2855" t="s">
        <v>92</v>
      </c>
      <c r="D2855" t="s">
        <v>27</v>
      </c>
      <c r="E2855">
        <v>7965273983</v>
      </c>
      <c r="F2855" t="s">
        <v>156</v>
      </c>
      <c r="G2855" t="s">
        <v>84</v>
      </c>
      <c r="H2855" t="s">
        <v>85</v>
      </c>
      <c r="I2855" t="s">
        <v>31</v>
      </c>
      <c r="J2855" t="s">
        <v>65</v>
      </c>
      <c r="K2855">
        <v>713.36</v>
      </c>
      <c r="L2855">
        <v>178.62</v>
      </c>
      <c r="M2855" t="s">
        <v>65</v>
      </c>
      <c r="N2855">
        <v>0.250392508691264</v>
      </c>
      <c r="O2855" t="s">
        <v>11355</v>
      </c>
      <c r="P2855" t="s">
        <v>11354</v>
      </c>
      <c r="R2855" t="s">
        <v>11353</v>
      </c>
      <c r="S2855">
        <f>IF(SalesData[[#This Row],[Return Status]]="Returned",1,0)</f>
        <v>0</v>
      </c>
      <c r="T2855">
        <v>847.14</v>
      </c>
      <c r="U2855" s="2">
        <f>EOMONTH(SalesData[[#This Row],[Order Date]],0)</f>
        <v>45046</v>
      </c>
      <c r="V2855" s="9" t="str">
        <f>"Q"&amp;INT((MONTH(SalesData[[#This Row],[Order Date]])+2)/3)&amp;"-"&amp;YEAR(SalesData[[#This Row],[Order Date]])</f>
        <v>Q2-2023</v>
      </c>
    </row>
    <row r="2856" spans="1:22" x14ac:dyDescent="0.35">
      <c r="A2856" t="s">
        <v>2997</v>
      </c>
      <c r="B2856" s="1">
        <v>45038</v>
      </c>
      <c r="C2856" t="s">
        <v>87</v>
      </c>
      <c r="D2856" t="s">
        <v>72</v>
      </c>
      <c r="E2856">
        <v>4516961370</v>
      </c>
      <c r="F2856" t="s">
        <v>140</v>
      </c>
      <c r="G2856" t="s">
        <v>141</v>
      </c>
      <c r="H2856" t="s">
        <v>121</v>
      </c>
      <c r="I2856" t="s">
        <v>17</v>
      </c>
      <c r="J2856" t="s">
        <v>18</v>
      </c>
      <c r="K2856">
        <v>2613.98</v>
      </c>
      <c r="L2856">
        <v>237.04</v>
      </c>
      <c r="M2856" t="s">
        <v>19</v>
      </c>
      <c r="N2856">
        <v>9.0681642552735697E-2</v>
      </c>
      <c r="O2856" t="s">
        <v>11351</v>
      </c>
      <c r="P2856" t="s">
        <v>11356</v>
      </c>
      <c r="R2856" t="s">
        <v>11353</v>
      </c>
      <c r="S2856">
        <f>IF(SalesData[[#This Row],[Return Status]]="Returned",1,0)</f>
        <v>0</v>
      </c>
      <c r="T2856">
        <v>2793.38</v>
      </c>
      <c r="U2856" s="2">
        <f>EOMONTH(SalesData[[#This Row],[Order Date]],0)</f>
        <v>45046</v>
      </c>
      <c r="V2856" s="9" t="str">
        <f>"Q"&amp;INT((MONTH(SalesData[[#This Row],[Order Date]])+2)/3)&amp;"-"&amp;YEAR(SalesData[[#This Row],[Order Date]])</f>
        <v>Q2-2023</v>
      </c>
    </row>
    <row r="2857" spans="1:22" x14ac:dyDescent="0.35">
      <c r="A2857" t="s">
        <v>2998</v>
      </c>
      <c r="B2857" s="1">
        <v>45039</v>
      </c>
      <c r="C2857" t="s">
        <v>106</v>
      </c>
      <c r="D2857" t="s">
        <v>13</v>
      </c>
      <c r="E2857">
        <v>9165459480</v>
      </c>
      <c r="F2857" t="s">
        <v>312</v>
      </c>
      <c r="G2857" t="s">
        <v>141</v>
      </c>
      <c r="H2857" t="s">
        <v>121</v>
      </c>
      <c r="I2857" t="s">
        <v>17</v>
      </c>
      <c r="J2857" t="s">
        <v>42</v>
      </c>
      <c r="K2857">
        <v>3692.47</v>
      </c>
      <c r="L2857">
        <v>603.94000000000005</v>
      </c>
      <c r="M2857" t="s">
        <v>43</v>
      </c>
      <c r="N2857">
        <v>0.163559893513014</v>
      </c>
      <c r="O2857" t="s">
        <v>11351</v>
      </c>
      <c r="P2857" t="s">
        <v>11352</v>
      </c>
      <c r="R2857" t="s">
        <v>11353</v>
      </c>
      <c r="S2857">
        <f>IF(SalesData[[#This Row],[Return Status]]="Returned",1,0)</f>
        <v>0</v>
      </c>
      <c r="T2857">
        <v>2793.38</v>
      </c>
      <c r="U2857" s="2">
        <f>EOMONTH(SalesData[[#This Row],[Order Date]],0)</f>
        <v>45046</v>
      </c>
      <c r="V2857" s="9" t="str">
        <f>"Q"&amp;INT((MONTH(SalesData[[#This Row],[Order Date]])+2)/3)&amp;"-"&amp;YEAR(SalesData[[#This Row],[Order Date]])</f>
        <v>Q2-2023</v>
      </c>
    </row>
    <row r="2858" spans="1:22" x14ac:dyDescent="0.35">
      <c r="A2858" t="s">
        <v>2999</v>
      </c>
      <c r="B2858" s="1">
        <v>45036</v>
      </c>
      <c r="C2858" t="s">
        <v>184</v>
      </c>
      <c r="D2858" t="s">
        <v>99</v>
      </c>
      <c r="E2858">
        <v>3302068220</v>
      </c>
      <c r="F2858" t="s">
        <v>64</v>
      </c>
      <c r="G2858" t="s">
        <v>15</v>
      </c>
      <c r="H2858" t="s">
        <v>16</v>
      </c>
      <c r="I2858" t="s">
        <v>17</v>
      </c>
      <c r="J2858" t="s">
        <v>61</v>
      </c>
      <c r="K2858">
        <v>1048.79</v>
      </c>
      <c r="L2858">
        <v>193.71</v>
      </c>
      <c r="M2858" t="s">
        <v>62</v>
      </c>
      <c r="N2858">
        <v>0.18469855738517699</v>
      </c>
      <c r="O2858" t="s">
        <v>11351</v>
      </c>
      <c r="P2858" t="s">
        <v>11352</v>
      </c>
      <c r="R2858" t="s">
        <v>11353</v>
      </c>
      <c r="S2858">
        <f>IF(SalesData[[#This Row],[Return Status]]="Returned",1,0)</f>
        <v>0</v>
      </c>
      <c r="T2858">
        <v>2085.91</v>
      </c>
      <c r="U2858" s="2">
        <f>EOMONTH(SalesData[[#This Row],[Order Date]],0)</f>
        <v>45046</v>
      </c>
      <c r="V2858" s="9" t="str">
        <f>"Q"&amp;INT((MONTH(SalesData[[#This Row],[Order Date]])+2)/3)&amp;"-"&amp;YEAR(SalesData[[#This Row],[Order Date]])</f>
        <v>Q2-2023</v>
      </c>
    </row>
    <row r="2859" spans="1:22" x14ac:dyDescent="0.35">
      <c r="A2859" t="s">
        <v>3000</v>
      </c>
      <c r="B2859" s="1">
        <v>45032</v>
      </c>
      <c r="C2859" t="s">
        <v>26</v>
      </c>
      <c r="D2859" t="s">
        <v>46</v>
      </c>
      <c r="E2859">
        <v>3821186205</v>
      </c>
      <c r="F2859" t="s">
        <v>357</v>
      </c>
      <c r="G2859" t="s">
        <v>164</v>
      </c>
      <c r="H2859" t="s">
        <v>165</v>
      </c>
      <c r="I2859" t="s">
        <v>36</v>
      </c>
      <c r="J2859" t="s">
        <v>62</v>
      </c>
      <c r="K2859">
        <v>253.59</v>
      </c>
      <c r="L2859">
        <v>46.21</v>
      </c>
      <c r="M2859" t="s">
        <v>62</v>
      </c>
      <c r="N2859">
        <v>0.182223273788399</v>
      </c>
      <c r="O2859" t="s">
        <v>11361</v>
      </c>
      <c r="P2859" t="s">
        <v>11352</v>
      </c>
      <c r="R2859" t="s">
        <v>11353</v>
      </c>
      <c r="S2859">
        <f>IF(SalesData[[#This Row],[Return Status]]="Returned",1,0)</f>
        <v>0</v>
      </c>
      <c r="U2859" s="2">
        <f>EOMONTH(SalesData[[#This Row],[Order Date]],0)</f>
        <v>45046</v>
      </c>
      <c r="V2859" s="9" t="str">
        <f>"Q"&amp;INT((MONTH(SalesData[[#This Row],[Order Date]])+2)/3)&amp;"-"&amp;YEAR(SalesData[[#This Row],[Order Date]])</f>
        <v>Q2-2023</v>
      </c>
    </row>
    <row r="2860" spans="1:22" x14ac:dyDescent="0.35">
      <c r="A2860" t="s">
        <v>3001</v>
      </c>
      <c r="B2860" s="1">
        <v>45025</v>
      </c>
      <c r="C2860" t="s">
        <v>106</v>
      </c>
      <c r="D2860" t="s">
        <v>80</v>
      </c>
      <c r="E2860">
        <v>4977070345</v>
      </c>
      <c r="F2860" t="s">
        <v>103</v>
      </c>
      <c r="G2860" t="s">
        <v>23</v>
      </c>
      <c r="H2860" t="s">
        <v>24</v>
      </c>
      <c r="I2860" t="s">
        <v>17</v>
      </c>
      <c r="J2860" t="s">
        <v>19</v>
      </c>
      <c r="K2860">
        <v>4485.83</v>
      </c>
      <c r="L2860">
        <v>320.14</v>
      </c>
      <c r="M2860" t="s">
        <v>19</v>
      </c>
      <c r="N2860">
        <v>7.1366948814377704E-2</v>
      </c>
      <c r="O2860" t="s">
        <v>11351</v>
      </c>
      <c r="P2860" t="s">
        <v>11356</v>
      </c>
      <c r="R2860" t="s">
        <v>11353</v>
      </c>
      <c r="S2860">
        <f>IF(SalesData[[#This Row],[Return Status]]="Returned",1,0)</f>
        <v>0</v>
      </c>
      <c r="T2860">
        <v>2821.33</v>
      </c>
      <c r="U2860" s="2">
        <f>EOMONTH(SalesData[[#This Row],[Order Date]],0)</f>
        <v>45046</v>
      </c>
      <c r="V2860" s="9" t="str">
        <f>"Q"&amp;INT((MONTH(SalesData[[#This Row],[Order Date]])+2)/3)&amp;"-"&amp;YEAR(SalesData[[#This Row],[Order Date]])</f>
        <v>Q2-2023</v>
      </c>
    </row>
    <row r="2861" spans="1:22" x14ac:dyDescent="0.35">
      <c r="A2861" t="s">
        <v>3002</v>
      </c>
      <c r="B2861" s="1">
        <v>45045</v>
      </c>
      <c r="C2861" t="s">
        <v>144</v>
      </c>
      <c r="D2861" t="s">
        <v>72</v>
      </c>
      <c r="E2861">
        <v>1904549065</v>
      </c>
      <c r="F2861" t="s">
        <v>78</v>
      </c>
      <c r="G2861" t="s">
        <v>15</v>
      </c>
      <c r="H2861" t="s">
        <v>16</v>
      </c>
      <c r="I2861" t="s">
        <v>17</v>
      </c>
      <c r="J2861" t="s">
        <v>62</v>
      </c>
      <c r="K2861">
        <v>1517.61</v>
      </c>
      <c r="L2861">
        <v>314.07</v>
      </c>
      <c r="M2861" t="s">
        <v>62</v>
      </c>
      <c r="N2861">
        <v>0.20695040227726499</v>
      </c>
      <c r="O2861" t="s">
        <v>11351</v>
      </c>
      <c r="P2861" t="s">
        <v>11354</v>
      </c>
      <c r="R2861" t="s">
        <v>11353</v>
      </c>
      <c r="S2861">
        <f>IF(SalesData[[#This Row],[Return Status]]="Returned",1,0)</f>
        <v>0</v>
      </c>
      <c r="T2861">
        <v>2085.91</v>
      </c>
      <c r="U2861" s="2">
        <f>EOMONTH(SalesData[[#This Row],[Order Date]],0)</f>
        <v>45046</v>
      </c>
      <c r="V2861" s="9" t="str">
        <f>"Q"&amp;INT((MONTH(SalesData[[#This Row],[Order Date]])+2)/3)&amp;"-"&amp;YEAR(SalesData[[#This Row],[Order Date]])</f>
        <v>Q2-2023</v>
      </c>
    </row>
    <row r="2862" spans="1:22" x14ac:dyDescent="0.35">
      <c r="A2862" t="s">
        <v>3003</v>
      </c>
      <c r="B2862" s="1">
        <v>45036</v>
      </c>
      <c r="C2862" t="s">
        <v>97</v>
      </c>
      <c r="D2862" t="s">
        <v>39</v>
      </c>
      <c r="E2862">
        <v>74989006</v>
      </c>
      <c r="F2862" t="s">
        <v>83</v>
      </c>
      <c r="G2862" t="s">
        <v>84</v>
      </c>
      <c r="H2862" t="s">
        <v>85</v>
      </c>
      <c r="I2862" t="s">
        <v>31</v>
      </c>
      <c r="J2862" t="s">
        <v>62</v>
      </c>
      <c r="K2862">
        <v>1880.22</v>
      </c>
      <c r="L2862">
        <v>275.69</v>
      </c>
      <c r="M2862" t="s">
        <v>62</v>
      </c>
      <c r="N2862">
        <v>0.14662645860590801</v>
      </c>
      <c r="O2862" t="s">
        <v>11351</v>
      </c>
      <c r="P2862" t="s">
        <v>11352</v>
      </c>
      <c r="R2862" t="s">
        <v>11353</v>
      </c>
      <c r="S2862">
        <f>IF(SalesData[[#This Row],[Return Status]]="Returned",1,0)</f>
        <v>0</v>
      </c>
      <c r="T2862">
        <v>847.14</v>
      </c>
      <c r="U2862" s="2">
        <f>EOMONTH(SalesData[[#This Row],[Order Date]],0)</f>
        <v>45046</v>
      </c>
      <c r="V2862" s="9" t="str">
        <f>"Q"&amp;INT((MONTH(SalesData[[#This Row],[Order Date]])+2)/3)&amp;"-"&amp;YEAR(SalesData[[#This Row],[Order Date]])</f>
        <v>Q2-2023</v>
      </c>
    </row>
    <row r="2863" spans="1:22" x14ac:dyDescent="0.35">
      <c r="A2863" t="s">
        <v>3004</v>
      </c>
      <c r="B2863" s="1">
        <v>45026</v>
      </c>
      <c r="C2863" t="s">
        <v>162</v>
      </c>
      <c r="D2863" t="s">
        <v>145</v>
      </c>
      <c r="E2863">
        <v>4445076547</v>
      </c>
      <c r="F2863" t="s">
        <v>163</v>
      </c>
      <c r="G2863" t="s">
        <v>164</v>
      </c>
      <c r="H2863" t="s">
        <v>165</v>
      </c>
      <c r="I2863" t="s">
        <v>36</v>
      </c>
      <c r="J2863" t="s">
        <v>19</v>
      </c>
      <c r="K2863">
        <v>2465.81</v>
      </c>
      <c r="L2863">
        <v>315.37</v>
      </c>
      <c r="M2863" t="s">
        <v>19</v>
      </c>
      <c r="N2863">
        <v>0.12789712102716799</v>
      </c>
      <c r="O2863" t="s">
        <v>11351</v>
      </c>
      <c r="P2863" t="s">
        <v>11352</v>
      </c>
      <c r="R2863" t="s">
        <v>11353</v>
      </c>
      <c r="S2863">
        <f>IF(SalesData[[#This Row],[Return Status]]="Returned",1,0)</f>
        <v>0</v>
      </c>
      <c r="U2863" s="2">
        <f>EOMONTH(SalesData[[#This Row],[Order Date]],0)</f>
        <v>45046</v>
      </c>
      <c r="V2863" s="9" t="str">
        <f>"Q"&amp;INT((MONTH(SalesData[[#This Row],[Order Date]])+2)/3)&amp;"-"&amp;YEAR(SalesData[[#This Row],[Order Date]])</f>
        <v>Q2-2023</v>
      </c>
    </row>
    <row r="2864" spans="1:22" x14ac:dyDescent="0.35">
      <c r="A2864" t="s">
        <v>3005</v>
      </c>
      <c r="B2864" s="1">
        <v>45031</v>
      </c>
      <c r="C2864" t="s">
        <v>111</v>
      </c>
      <c r="D2864" t="s">
        <v>145</v>
      </c>
      <c r="E2864">
        <v>1203736001</v>
      </c>
      <c r="F2864" t="s">
        <v>156</v>
      </c>
      <c r="G2864" t="s">
        <v>84</v>
      </c>
      <c r="H2864" t="s">
        <v>85</v>
      </c>
      <c r="I2864" t="s">
        <v>31</v>
      </c>
      <c r="J2864" t="s">
        <v>19</v>
      </c>
      <c r="K2864">
        <v>3813.28</v>
      </c>
      <c r="L2864">
        <v>226.79</v>
      </c>
      <c r="M2864" t="s">
        <v>19</v>
      </c>
      <c r="N2864">
        <v>5.9473733898376201E-2</v>
      </c>
      <c r="O2864" t="s">
        <v>11351</v>
      </c>
      <c r="P2864" t="s">
        <v>11356</v>
      </c>
      <c r="R2864" t="s">
        <v>11353</v>
      </c>
      <c r="S2864">
        <f>IF(SalesData[[#This Row],[Return Status]]="Returned",1,0)</f>
        <v>0</v>
      </c>
      <c r="T2864">
        <v>847.14</v>
      </c>
      <c r="U2864" s="2">
        <f>EOMONTH(SalesData[[#This Row],[Order Date]],0)</f>
        <v>45046</v>
      </c>
      <c r="V2864" s="9" t="str">
        <f>"Q"&amp;INT((MONTH(SalesData[[#This Row],[Order Date]])+2)/3)&amp;"-"&amp;YEAR(SalesData[[#This Row],[Order Date]])</f>
        <v>Q2-2023</v>
      </c>
    </row>
    <row r="2865" spans="1:22" x14ac:dyDescent="0.35">
      <c r="A2865" t="s">
        <v>3006</v>
      </c>
      <c r="B2865" s="1">
        <v>45029</v>
      </c>
      <c r="C2865" t="s">
        <v>113</v>
      </c>
      <c r="D2865" t="s">
        <v>72</v>
      </c>
      <c r="E2865">
        <v>3071846609</v>
      </c>
      <c r="F2865" t="s">
        <v>387</v>
      </c>
      <c r="G2865" t="s">
        <v>89</v>
      </c>
      <c r="H2865" t="s">
        <v>90</v>
      </c>
      <c r="I2865" t="s">
        <v>31</v>
      </c>
      <c r="J2865" t="s">
        <v>18</v>
      </c>
      <c r="K2865">
        <v>3277.73</v>
      </c>
      <c r="L2865">
        <v>291.62</v>
      </c>
      <c r="M2865" t="s">
        <v>19</v>
      </c>
      <c r="N2865">
        <v>8.8970110411778894E-2</v>
      </c>
      <c r="O2865" t="s">
        <v>11351</v>
      </c>
      <c r="P2865" t="s">
        <v>11356</v>
      </c>
      <c r="R2865" t="s">
        <v>11353</v>
      </c>
      <c r="S2865">
        <f>IF(SalesData[[#This Row],[Return Status]]="Returned",1,0)</f>
        <v>0</v>
      </c>
      <c r="T2865">
        <v>207.68</v>
      </c>
      <c r="U2865" s="2">
        <f>EOMONTH(SalesData[[#This Row],[Order Date]],0)</f>
        <v>45046</v>
      </c>
      <c r="V2865" s="9" t="str">
        <f>"Q"&amp;INT((MONTH(SalesData[[#This Row],[Order Date]])+2)/3)&amp;"-"&amp;YEAR(SalesData[[#This Row],[Order Date]])</f>
        <v>Q2-2023</v>
      </c>
    </row>
    <row r="2866" spans="1:22" x14ac:dyDescent="0.35">
      <c r="A2866" t="s">
        <v>3007</v>
      </c>
      <c r="B2866" s="1">
        <v>45044</v>
      </c>
      <c r="C2866" t="s">
        <v>97</v>
      </c>
      <c r="D2866" t="s">
        <v>27</v>
      </c>
      <c r="E2866">
        <v>7207311567</v>
      </c>
      <c r="F2866" t="s">
        <v>58</v>
      </c>
      <c r="G2866" t="s">
        <v>59</v>
      </c>
      <c r="H2866" t="s">
        <v>60</v>
      </c>
      <c r="I2866" t="s">
        <v>31</v>
      </c>
      <c r="J2866" t="s">
        <v>19</v>
      </c>
      <c r="K2866">
        <v>2037.23</v>
      </c>
      <c r="L2866">
        <v>581.99</v>
      </c>
      <c r="M2866" t="s">
        <v>19</v>
      </c>
      <c r="N2866">
        <v>0.28567712040368498</v>
      </c>
      <c r="O2866" t="s">
        <v>11351</v>
      </c>
      <c r="P2866" t="s">
        <v>11354</v>
      </c>
      <c r="Q2866" t="s">
        <v>11364</v>
      </c>
      <c r="R2866" t="s">
        <v>11360</v>
      </c>
      <c r="S2866">
        <f>IF(SalesData[[#This Row],[Return Status]]="Returned",1,0)</f>
        <v>1</v>
      </c>
      <c r="T2866">
        <v>2183.56</v>
      </c>
      <c r="U2866" s="2">
        <f>EOMONTH(SalesData[[#This Row],[Order Date]],0)</f>
        <v>45046</v>
      </c>
      <c r="V2866" s="9" t="str">
        <f>"Q"&amp;INT((MONTH(SalesData[[#This Row],[Order Date]])+2)/3)&amp;"-"&amp;YEAR(SalesData[[#This Row],[Order Date]])</f>
        <v>Q2-2023</v>
      </c>
    </row>
    <row r="2867" spans="1:22" x14ac:dyDescent="0.35">
      <c r="A2867" t="s">
        <v>3008</v>
      </c>
      <c r="B2867" s="1">
        <v>45041</v>
      </c>
      <c r="C2867" t="s">
        <v>49</v>
      </c>
      <c r="D2867" t="s">
        <v>39</v>
      </c>
      <c r="E2867">
        <v>9426340547</v>
      </c>
      <c r="F2867" t="s">
        <v>103</v>
      </c>
      <c r="G2867" t="s">
        <v>23</v>
      </c>
      <c r="H2867" t="s">
        <v>24</v>
      </c>
      <c r="I2867" t="s">
        <v>17</v>
      </c>
      <c r="J2867" t="s">
        <v>65</v>
      </c>
      <c r="K2867">
        <v>3116.85</v>
      </c>
      <c r="L2867">
        <v>282.81</v>
      </c>
      <c r="M2867" t="s">
        <v>65</v>
      </c>
      <c r="N2867">
        <v>9.0735839068290094E-2</v>
      </c>
      <c r="O2867" t="s">
        <v>11351</v>
      </c>
      <c r="P2867" t="s">
        <v>11356</v>
      </c>
      <c r="R2867" t="s">
        <v>11353</v>
      </c>
      <c r="S2867">
        <f>IF(SalesData[[#This Row],[Return Status]]="Returned",1,0)</f>
        <v>0</v>
      </c>
      <c r="T2867">
        <v>2821.33</v>
      </c>
      <c r="U2867" s="2">
        <f>EOMONTH(SalesData[[#This Row],[Order Date]],0)</f>
        <v>45046</v>
      </c>
      <c r="V2867" s="9" t="str">
        <f>"Q"&amp;INT((MONTH(SalesData[[#This Row],[Order Date]])+2)/3)&amp;"-"&amp;YEAR(SalesData[[#This Row],[Order Date]])</f>
        <v>Q2-2023</v>
      </c>
    </row>
    <row r="2868" spans="1:22" x14ac:dyDescent="0.35">
      <c r="A2868" t="s">
        <v>3009</v>
      </c>
      <c r="B2868" s="1">
        <v>45020</v>
      </c>
      <c r="C2868" t="s">
        <v>144</v>
      </c>
      <c r="D2868" t="s">
        <v>46</v>
      </c>
      <c r="E2868">
        <v>9191770198</v>
      </c>
      <c r="F2868" t="s">
        <v>170</v>
      </c>
      <c r="G2868" t="s">
        <v>69</v>
      </c>
      <c r="H2868" t="s">
        <v>41</v>
      </c>
      <c r="I2868" t="s">
        <v>31</v>
      </c>
      <c r="J2868" t="s">
        <v>42</v>
      </c>
      <c r="K2868">
        <v>2961.8</v>
      </c>
      <c r="L2868">
        <v>412.23</v>
      </c>
      <c r="M2868" t="s">
        <v>43</v>
      </c>
      <c r="N2868">
        <v>0.13918225403470899</v>
      </c>
      <c r="O2868" t="s">
        <v>11351</v>
      </c>
      <c r="P2868" t="s">
        <v>11352</v>
      </c>
      <c r="R2868" t="s">
        <v>11353</v>
      </c>
      <c r="S2868">
        <f>IF(SalesData[[#This Row],[Return Status]]="Returned",1,0)</f>
        <v>0</v>
      </c>
      <c r="T2868">
        <v>2081.52</v>
      </c>
      <c r="U2868" s="2">
        <f>EOMONTH(SalesData[[#This Row],[Order Date]],0)</f>
        <v>45046</v>
      </c>
      <c r="V2868" s="9" t="str">
        <f>"Q"&amp;INT((MONTH(SalesData[[#This Row],[Order Date]])+2)/3)&amp;"-"&amp;YEAR(SalesData[[#This Row],[Order Date]])</f>
        <v>Q2-2023</v>
      </c>
    </row>
    <row r="2869" spans="1:22" x14ac:dyDescent="0.35">
      <c r="A2869" t="s">
        <v>3010</v>
      </c>
      <c r="B2869" s="1">
        <v>45044</v>
      </c>
      <c r="C2869" t="s">
        <v>124</v>
      </c>
      <c r="D2869" t="s">
        <v>39</v>
      </c>
      <c r="E2869">
        <v>7444156574</v>
      </c>
      <c r="F2869" t="s">
        <v>357</v>
      </c>
      <c r="G2869" t="s">
        <v>164</v>
      </c>
      <c r="H2869" t="s">
        <v>165</v>
      </c>
      <c r="I2869" t="s">
        <v>36</v>
      </c>
      <c r="J2869" t="s">
        <v>65</v>
      </c>
      <c r="K2869">
        <v>1479.11</v>
      </c>
      <c r="L2869">
        <v>257.2</v>
      </c>
      <c r="M2869" t="s">
        <v>65</v>
      </c>
      <c r="N2869">
        <v>0.17388835177911</v>
      </c>
      <c r="O2869" t="s">
        <v>11351</v>
      </c>
      <c r="P2869" t="s">
        <v>11352</v>
      </c>
      <c r="R2869" t="s">
        <v>11353</v>
      </c>
      <c r="S2869">
        <f>IF(SalesData[[#This Row],[Return Status]]="Returned",1,0)</f>
        <v>0</v>
      </c>
      <c r="U2869" s="2">
        <f>EOMONTH(SalesData[[#This Row],[Order Date]],0)</f>
        <v>45046</v>
      </c>
      <c r="V2869" s="9" t="str">
        <f>"Q"&amp;INT((MONTH(SalesData[[#This Row],[Order Date]])+2)/3)&amp;"-"&amp;YEAR(SalesData[[#This Row],[Order Date]])</f>
        <v>Q2-2023</v>
      </c>
    </row>
    <row r="2870" spans="1:22" x14ac:dyDescent="0.35">
      <c r="A2870" t="s">
        <v>3011</v>
      </c>
      <c r="B2870" s="1">
        <v>45022</v>
      </c>
      <c r="C2870" t="s">
        <v>176</v>
      </c>
      <c r="D2870" t="s">
        <v>27</v>
      </c>
      <c r="E2870">
        <v>5844573526</v>
      </c>
      <c r="F2870" t="s">
        <v>40</v>
      </c>
      <c r="G2870" t="s">
        <v>69</v>
      </c>
      <c r="H2870" t="s">
        <v>41</v>
      </c>
      <c r="I2870" t="s">
        <v>31</v>
      </c>
      <c r="J2870" t="s">
        <v>19</v>
      </c>
      <c r="K2870">
        <v>4256.1499999999996</v>
      </c>
      <c r="L2870">
        <v>1194.27</v>
      </c>
      <c r="M2870" t="s">
        <v>19</v>
      </c>
      <c r="N2870">
        <v>0.28059866311102799</v>
      </c>
      <c r="O2870" t="s">
        <v>11351</v>
      </c>
      <c r="P2870" t="s">
        <v>11354</v>
      </c>
      <c r="R2870" t="s">
        <v>11353</v>
      </c>
      <c r="S2870">
        <f>IF(SalesData[[#This Row],[Return Status]]="Returned",1,0)</f>
        <v>0</v>
      </c>
      <c r="T2870">
        <v>2081.52</v>
      </c>
      <c r="U2870" s="2">
        <f>EOMONTH(SalesData[[#This Row],[Order Date]],0)</f>
        <v>45046</v>
      </c>
      <c r="V2870" s="9" t="str">
        <f>"Q"&amp;INT((MONTH(SalesData[[#This Row],[Order Date]])+2)/3)&amp;"-"&amp;YEAR(SalesData[[#This Row],[Order Date]])</f>
        <v>Q2-2023</v>
      </c>
    </row>
    <row r="2871" spans="1:22" x14ac:dyDescent="0.35">
      <c r="A2871" t="s">
        <v>3012</v>
      </c>
      <c r="B2871" s="1">
        <v>45029</v>
      </c>
      <c r="C2871" t="s">
        <v>162</v>
      </c>
      <c r="D2871" t="s">
        <v>72</v>
      </c>
      <c r="E2871">
        <v>5645431290</v>
      </c>
      <c r="F2871" t="s">
        <v>410</v>
      </c>
      <c r="G2871" t="s">
        <v>29</v>
      </c>
      <c r="H2871" t="s">
        <v>30</v>
      </c>
      <c r="I2871" t="s">
        <v>31</v>
      </c>
      <c r="J2871" t="s">
        <v>18</v>
      </c>
      <c r="K2871">
        <v>2265.4299999999998</v>
      </c>
      <c r="L2871">
        <v>418.4</v>
      </c>
      <c r="M2871" t="s">
        <v>19</v>
      </c>
      <c r="N2871">
        <v>0.18468899943940001</v>
      </c>
      <c r="O2871" t="s">
        <v>11351</v>
      </c>
      <c r="P2871" t="s">
        <v>11352</v>
      </c>
      <c r="R2871" t="s">
        <v>11353</v>
      </c>
      <c r="S2871">
        <f>IF(SalesData[[#This Row],[Return Status]]="Returned",1,0)</f>
        <v>0</v>
      </c>
      <c r="T2871">
        <v>2788.38</v>
      </c>
      <c r="U2871" s="2">
        <f>EOMONTH(SalesData[[#This Row],[Order Date]],0)</f>
        <v>45046</v>
      </c>
      <c r="V2871" s="9" t="str">
        <f>"Q"&amp;INT((MONTH(SalesData[[#This Row],[Order Date]])+2)/3)&amp;"-"&amp;YEAR(SalesData[[#This Row],[Order Date]])</f>
        <v>Q2-2023</v>
      </c>
    </row>
    <row r="2872" spans="1:22" x14ac:dyDescent="0.35">
      <c r="A2872" t="s">
        <v>3013</v>
      </c>
      <c r="B2872" s="1">
        <v>45026</v>
      </c>
      <c r="C2872" t="s">
        <v>176</v>
      </c>
      <c r="D2872" t="s">
        <v>99</v>
      </c>
      <c r="E2872">
        <v>9122276158</v>
      </c>
      <c r="F2872" t="s">
        <v>163</v>
      </c>
      <c r="G2872" t="s">
        <v>164</v>
      </c>
      <c r="H2872" t="s">
        <v>165</v>
      </c>
      <c r="I2872" t="s">
        <v>36</v>
      </c>
      <c r="J2872" t="s">
        <v>65</v>
      </c>
      <c r="K2872">
        <v>3471.09</v>
      </c>
      <c r="L2872">
        <v>975.49</v>
      </c>
      <c r="M2872" t="s">
        <v>65</v>
      </c>
      <c r="N2872">
        <v>0.28103275916210801</v>
      </c>
      <c r="O2872" t="s">
        <v>11351</v>
      </c>
      <c r="P2872" t="s">
        <v>11354</v>
      </c>
      <c r="R2872" t="s">
        <v>11353</v>
      </c>
      <c r="S2872">
        <f>IF(SalesData[[#This Row],[Return Status]]="Returned",1,0)</f>
        <v>0</v>
      </c>
      <c r="U2872" s="2">
        <f>EOMONTH(SalesData[[#This Row],[Order Date]],0)</f>
        <v>45046</v>
      </c>
      <c r="V2872" s="9" t="str">
        <f>"Q"&amp;INT((MONTH(SalesData[[#This Row],[Order Date]])+2)/3)&amp;"-"&amp;YEAR(SalesData[[#This Row],[Order Date]])</f>
        <v>Q2-2023</v>
      </c>
    </row>
    <row r="2873" spans="1:22" x14ac:dyDescent="0.35">
      <c r="A2873" t="s">
        <v>3014</v>
      </c>
      <c r="B2873" s="1">
        <v>45032</v>
      </c>
      <c r="C2873" t="s">
        <v>49</v>
      </c>
      <c r="D2873" t="s">
        <v>145</v>
      </c>
      <c r="E2873">
        <v>9757034097</v>
      </c>
      <c r="F2873" t="s">
        <v>238</v>
      </c>
      <c r="G2873" t="s">
        <v>74</v>
      </c>
      <c r="H2873" t="s">
        <v>75</v>
      </c>
      <c r="I2873" t="s">
        <v>36</v>
      </c>
      <c r="J2873" t="s">
        <v>19</v>
      </c>
      <c r="K2873">
        <v>4747.1000000000004</v>
      </c>
      <c r="L2873">
        <v>328.46</v>
      </c>
      <c r="M2873" t="s">
        <v>19</v>
      </c>
      <c r="N2873">
        <v>6.9191717048303195E-2</v>
      </c>
      <c r="O2873" t="s">
        <v>11351</v>
      </c>
      <c r="P2873" t="s">
        <v>11356</v>
      </c>
      <c r="R2873" t="s">
        <v>11353</v>
      </c>
      <c r="S2873">
        <f>IF(SalesData[[#This Row],[Return Status]]="Returned",1,0)</f>
        <v>0</v>
      </c>
      <c r="T2873">
        <v>2420.2800000000002</v>
      </c>
      <c r="U2873" s="2">
        <f>EOMONTH(SalesData[[#This Row],[Order Date]],0)</f>
        <v>45046</v>
      </c>
      <c r="V2873" s="9" t="str">
        <f>"Q"&amp;INT((MONTH(SalesData[[#This Row],[Order Date]])+2)/3)&amp;"-"&amp;YEAR(SalesData[[#This Row],[Order Date]])</f>
        <v>Q2-2023</v>
      </c>
    </row>
    <row r="2874" spans="1:22" x14ac:dyDescent="0.35">
      <c r="A2874" t="s">
        <v>3015</v>
      </c>
      <c r="B2874" s="1">
        <v>45042</v>
      </c>
      <c r="C2874" t="s">
        <v>139</v>
      </c>
      <c r="D2874" t="s">
        <v>27</v>
      </c>
      <c r="E2874">
        <v>2976428468</v>
      </c>
      <c r="F2874" t="s">
        <v>100</v>
      </c>
      <c r="G2874" t="s">
        <v>34</v>
      </c>
      <c r="H2874" t="s">
        <v>35</v>
      </c>
      <c r="I2874" t="s">
        <v>36</v>
      </c>
      <c r="J2874" t="s">
        <v>18</v>
      </c>
      <c r="K2874">
        <v>3437.23</v>
      </c>
      <c r="L2874">
        <v>858.07</v>
      </c>
      <c r="M2874" t="s">
        <v>19</v>
      </c>
      <c r="N2874">
        <v>0.249639971721415</v>
      </c>
      <c r="O2874" t="s">
        <v>11351</v>
      </c>
      <c r="P2874" t="s">
        <v>11354</v>
      </c>
      <c r="R2874" t="s">
        <v>11353</v>
      </c>
      <c r="S2874">
        <f>IF(SalesData[[#This Row],[Return Status]]="Returned",1,0)</f>
        <v>0</v>
      </c>
      <c r="U2874" s="2">
        <f>EOMONTH(SalesData[[#This Row],[Order Date]],0)</f>
        <v>45046</v>
      </c>
      <c r="V2874" s="9" t="str">
        <f>"Q"&amp;INT((MONTH(SalesData[[#This Row],[Order Date]])+2)/3)&amp;"-"&amp;YEAR(SalesData[[#This Row],[Order Date]])</f>
        <v>Q2-2023</v>
      </c>
    </row>
    <row r="2875" spans="1:22" x14ac:dyDescent="0.35">
      <c r="A2875" t="s">
        <v>3016</v>
      </c>
      <c r="B2875" s="1">
        <v>45038</v>
      </c>
      <c r="C2875" t="s">
        <v>12</v>
      </c>
      <c r="D2875" t="s">
        <v>46</v>
      </c>
      <c r="E2875">
        <v>3916102811</v>
      </c>
      <c r="F2875" t="s">
        <v>170</v>
      </c>
      <c r="G2875" t="s">
        <v>11387</v>
      </c>
      <c r="H2875" t="s">
        <v>41</v>
      </c>
      <c r="I2875" t="s">
        <v>31</v>
      </c>
      <c r="J2875" t="s">
        <v>19</v>
      </c>
      <c r="K2875">
        <v>2729.85</v>
      </c>
      <c r="L2875">
        <v>566.92999999999995</v>
      </c>
      <c r="M2875" t="s">
        <v>19</v>
      </c>
      <c r="N2875">
        <v>0.207678077550049</v>
      </c>
      <c r="O2875" t="s">
        <v>11351</v>
      </c>
      <c r="P2875" t="s">
        <v>11354</v>
      </c>
      <c r="Q2875" t="s">
        <v>11373</v>
      </c>
      <c r="R2875" t="s">
        <v>11360</v>
      </c>
      <c r="S2875">
        <f>IF(SalesData[[#This Row],[Return Status]]="Returned",1,0)</f>
        <v>1</v>
      </c>
      <c r="U2875" s="2">
        <f>EOMONTH(SalesData[[#This Row],[Order Date]],0)</f>
        <v>45046</v>
      </c>
      <c r="V2875" s="9" t="str">
        <f>"Q"&amp;INT((MONTH(SalesData[[#This Row],[Order Date]])+2)/3)&amp;"-"&amp;YEAR(SalesData[[#This Row],[Order Date]])</f>
        <v>Q2-2023</v>
      </c>
    </row>
    <row r="2876" spans="1:22" x14ac:dyDescent="0.35">
      <c r="A2876" t="s">
        <v>3017</v>
      </c>
      <c r="B2876" s="1">
        <v>45041</v>
      </c>
      <c r="C2876" t="s">
        <v>71</v>
      </c>
      <c r="D2876" t="s">
        <v>46</v>
      </c>
      <c r="E2876">
        <v>2073970163</v>
      </c>
      <c r="F2876" t="s">
        <v>83</v>
      </c>
      <c r="G2876" t="s">
        <v>84</v>
      </c>
      <c r="H2876" t="s">
        <v>85</v>
      </c>
      <c r="I2876" t="s">
        <v>31</v>
      </c>
      <c r="J2876" t="s">
        <v>65</v>
      </c>
      <c r="K2876">
        <v>4595.91</v>
      </c>
      <c r="L2876">
        <v>1168.57</v>
      </c>
      <c r="M2876" t="s">
        <v>65</v>
      </c>
      <c r="N2876">
        <v>0.25426302951972501</v>
      </c>
      <c r="O2876" t="s">
        <v>11351</v>
      </c>
      <c r="P2876" t="s">
        <v>11354</v>
      </c>
      <c r="R2876" t="s">
        <v>11353</v>
      </c>
      <c r="S2876">
        <f>IF(SalesData[[#This Row],[Return Status]]="Returned",1,0)</f>
        <v>0</v>
      </c>
      <c r="T2876">
        <v>847.14</v>
      </c>
      <c r="U2876" s="2">
        <f>EOMONTH(SalesData[[#This Row],[Order Date]],0)</f>
        <v>45046</v>
      </c>
      <c r="V2876" s="9" t="str">
        <f>"Q"&amp;INT((MONTH(SalesData[[#This Row],[Order Date]])+2)/3)&amp;"-"&amp;YEAR(SalesData[[#This Row],[Order Date]])</f>
        <v>Q2-2023</v>
      </c>
    </row>
    <row r="2877" spans="1:22" x14ac:dyDescent="0.35">
      <c r="A2877" t="s">
        <v>3018</v>
      </c>
      <c r="B2877" s="1">
        <v>45036</v>
      </c>
      <c r="C2877" t="s">
        <v>97</v>
      </c>
      <c r="D2877" t="s">
        <v>72</v>
      </c>
      <c r="E2877">
        <v>1660648588</v>
      </c>
      <c r="F2877" t="s">
        <v>168</v>
      </c>
      <c r="G2877" t="s">
        <v>54</v>
      </c>
      <c r="H2877" t="s">
        <v>55</v>
      </c>
      <c r="I2877" t="s">
        <v>31</v>
      </c>
      <c r="J2877" t="s">
        <v>43</v>
      </c>
      <c r="K2877">
        <v>1448.63</v>
      </c>
      <c r="L2877">
        <v>66.239999999999995</v>
      </c>
      <c r="M2877" t="s">
        <v>43</v>
      </c>
      <c r="N2877">
        <v>4.5725961770776501E-2</v>
      </c>
      <c r="O2877" t="s">
        <v>11351</v>
      </c>
      <c r="P2877" t="s">
        <v>11356</v>
      </c>
      <c r="R2877" t="s">
        <v>11353</v>
      </c>
      <c r="S2877">
        <f>IF(SalesData[[#This Row],[Return Status]]="Returned",1,0)</f>
        <v>0</v>
      </c>
      <c r="U2877" s="2">
        <f>EOMONTH(SalesData[[#This Row],[Order Date]],0)</f>
        <v>45046</v>
      </c>
      <c r="V2877" s="9" t="str">
        <f>"Q"&amp;INT((MONTH(SalesData[[#This Row],[Order Date]])+2)/3)&amp;"-"&amp;YEAR(SalesData[[#This Row],[Order Date]])</f>
        <v>Q2-2023</v>
      </c>
    </row>
    <row r="2878" spans="1:22" x14ac:dyDescent="0.35">
      <c r="A2878" t="s">
        <v>3019</v>
      </c>
      <c r="B2878" s="1">
        <v>45041</v>
      </c>
      <c r="C2878" t="s">
        <v>188</v>
      </c>
      <c r="D2878" t="s">
        <v>80</v>
      </c>
      <c r="E2878">
        <v>8451265276</v>
      </c>
      <c r="F2878" t="s">
        <v>58</v>
      </c>
      <c r="G2878" t="s">
        <v>59</v>
      </c>
      <c r="H2878" t="s">
        <v>60</v>
      </c>
      <c r="I2878" t="s">
        <v>31</v>
      </c>
      <c r="J2878" t="s">
        <v>65</v>
      </c>
      <c r="K2878">
        <v>1593.74</v>
      </c>
      <c r="L2878">
        <v>163.94</v>
      </c>
      <c r="M2878" t="s">
        <v>65</v>
      </c>
      <c r="N2878">
        <v>0.102864959152685</v>
      </c>
      <c r="O2878" t="s">
        <v>11351</v>
      </c>
      <c r="P2878" t="s">
        <v>11352</v>
      </c>
      <c r="Q2878" t="s">
        <v>11369</v>
      </c>
      <c r="R2878" t="s">
        <v>11360</v>
      </c>
      <c r="S2878">
        <f>IF(SalesData[[#This Row],[Return Status]]="Returned",1,0)</f>
        <v>1</v>
      </c>
      <c r="T2878">
        <v>2183.56</v>
      </c>
      <c r="U2878" s="2">
        <f>EOMONTH(SalesData[[#This Row],[Order Date]],0)</f>
        <v>45046</v>
      </c>
      <c r="V2878" s="9" t="str">
        <f>"Q"&amp;INT((MONTH(SalesData[[#This Row],[Order Date]])+2)/3)&amp;"-"&amp;YEAR(SalesData[[#This Row],[Order Date]])</f>
        <v>Q2-2023</v>
      </c>
    </row>
    <row r="2879" spans="1:22" x14ac:dyDescent="0.35">
      <c r="A2879" t="s">
        <v>3020</v>
      </c>
      <c r="B2879" s="1">
        <v>45027</v>
      </c>
      <c r="C2879" t="s">
        <v>139</v>
      </c>
      <c r="D2879" t="s">
        <v>13</v>
      </c>
      <c r="E2879">
        <v>8685063458</v>
      </c>
      <c r="F2879" t="s">
        <v>127</v>
      </c>
      <c r="G2879" t="s">
        <v>29</v>
      </c>
      <c r="H2879" t="s">
        <v>30</v>
      </c>
      <c r="I2879" t="s">
        <v>31</v>
      </c>
      <c r="J2879" t="s">
        <v>65</v>
      </c>
      <c r="K2879">
        <v>335.65</v>
      </c>
      <c r="L2879">
        <v>36.25</v>
      </c>
      <c r="M2879" t="s">
        <v>65</v>
      </c>
      <c r="N2879">
        <v>0.107999404141219</v>
      </c>
      <c r="O2879" t="s">
        <v>11361</v>
      </c>
      <c r="P2879" t="s">
        <v>11352</v>
      </c>
      <c r="R2879" t="s">
        <v>11353</v>
      </c>
      <c r="S2879">
        <f>IF(SalesData[[#This Row],[Return Status]]="Returned",1,0)</f>
        <v>0</v>
      </c>
      <c r="T2879">
        <v>2788.38</v>
      </c>
      <c r="U2879" s="2">
        <f>EOMONTH(SalesData[[#This Row],[Order Date]],0)</f>
        <v>45046</v>
      </c>
      <c r="V2879" s="9" t="str">
        <f>"Q"&amp;INT((MONTH(SalesData[[#This Row],[Order Date]])+2)/3)&amp;"-"&amp;YEAR(SalesData[[#This Row],[Order Date]])</f>
        <v>Q2-2023</v>
      </c>
    </row>
    <row r="2880" spans="1:22" x14ac:dyDescent="0.35">
      <c r="A2880" t="s">
        <v>3021</v>
      </c>
      <c r="B2880" s="1">
        <v>45043</v>
      </c>
      <c r="C2880" t="s">
        <v>38</v>
      </c>
      <c r="D2880" t="s">
        <v>145</v>
      </c>
      <c r="E2880">
        <v>3592887005</v>
      </c>
      <c r="F2880" t="s">
        <v>103</v>
      </c>
      <c r="G2880" t="s">
        <v>23</v>
      </c>
      <c r="H2880" t="s">
        <v>24</v>
      </c>
      <c r="I2880" t="s">
        <v>17</v>
      </c>
      <c r="J2880" t="s">
        <v>62</v>
      </c>
      <c r="K2880">
        <v>4605.7</v>
      </c>
      <c r="L2880">
        <v>1199.1500000000001</v>
      </c>
      <c r="M2880" t="s">
        <v>62</v>
      </c>
      <c r="N2880">
        <v>0.26036215993225797</v>
      </c>
      <c r="O2880" t="s">
        <v>11351</v>
      </c>
      <c r="P2880" t="s">
        <v>11354</v>
      </c>
      <c r="R2880" t="s">
        <v>11353</v>
      </c>
      <c r="S2880">
        <f>IF(SalesData[[#This Row],[Return Status]]="Returned",1,0)</f>
        <v>0</v>
      </c>
      <c r="T2880">
        <v>2821.33</v>
      </c>
      <c r="U2880" s="2">
        <f>EOMONTH(SalesData[[#This Row],[Order Date]],0)</f>
        <v>45046</v>
      </c>
      <c r="V2880" s="9" t="str">
        <f>"Q"&amp;INT((MONTH(SalesData[[#This Row],[Order Date]])+2)/3)&amp;"-"&amp;YEAR(SalesData[[#This Row],[Order Date]])</f>
        <v>Q2-2023</v>
      </c>
    </row>
    <row r="2881" spans="1:22" x14ac:dyDescent="0.35">
      <c r="A2881" t="s">
        <v>3022</v>
      </c>
      <c r="B2881" s="1">
        <v>45022</v>
      </c>
      <c r="C2881" t="s">
        <v>57</v>
      </c>
      <c r="D2881" t="s">
        <v>72</v>
      </c>
      <c r="E2881">
        <v>8742615471</v>
      </c>
      <c r="F2881" t="s">
        <v>206</v>
      </c>
      <c r="G2881" t="s">
        <v>89</v>
      </c>
      <c r="H2881" t="s">
        <v>90</v>
      </c>
      <c r="I2881" t="s">
        <v>31</v>
      </c>
      <c r="J2881" t="s">
        <v>19</v>
      </c>
      <c r="K2881">
        <v>2284.7199999999998</v>
      </c>
      <c r="L2881">
        <v>186.72</v>
      </c>
      <c r="M2881" t="s">
        <v>19</v>
      </c>
      <c r="N2881">
        <v>8.1725550614517306E-2</v>
      </c>
      <c r="O2881" t="s">
        <v>11351</v>
      </c>
      <c r="P2881" t="s">
        <v>11356</v>
      </c>
      <c r="Q2881" t="s">
        <v>11359</v>
      </c>
      <c r="R2881" t="s">
        <v>11360</v>
      </c>
      <c r="S2881">
        <f>IF(SalesData[[#This Row],[Return Status]]="Returned",1,0)</f>
        <v>1</v>
      </c>
      <c r="T2881">
        <v>207.68</v>
      </c>
      <c r="U2881" s="2">
        <f>EOMONTH(SalesData[[#This Row],[Order Date]],0)</f>
        <v>45046</v>
      </c>
      <c r="V2881" s="9" t="str">
        <f>"Q"&amp;INT((MONTH(SalesData[[#This Row],[Order Date]])+2)/3)&amp;"-"&amp;YEAR(SalesData[[#This Row],[Order Date]])</f>
        <v>Q2-2023</v>
      </c>
    </row>
    <row r="2882" spans="1:22" x14ac:dyDescent="0.35">
      <c r="A2882" t="s">
        <v>3023</v>
      </c>
      <c r="B2882" s="1">
        <v>45018</v>
      </c>
      <c r="C2882" t="s">
        <v>87</v>
      </c>
      <c r="D2882" t="s">
        <v>99</v>
      </c>
      <c r="E2882">
        <v>6895297480</v>
      </c>
      <c r="F2882" t="s">
        <v>58</v>
      </c>
      <c r="G2882" t="s">
        <v>59</v>
      </c>
      <c r="H2882" t="s">
        <v>60</v>
      </c>
      <c r="I2882" t="s">
        <v>31</v>
      </c>
      <c r="J2882" t="s">
        <v>65</v>
      </c>
      <c r="K2882">
        <v>1608.79</v>
      </c>
      <c r="L2882">
        <v>272.66000000000003</v>
      </c>
      <c r="M2882" t="s">
        <v>65</v>
      </c>
      <c r="N2882">
        <v>0.16948141149559601</v>
      </c>
      <c r="O2882" t="s">
        <v>11351</v>
      </c>
      <c r="P2882" t="s">
        <v>11352</v>
      </c>
      <c r="R2882" t="s">
        <v>11353</v>
      </c>
      <c r="S2882">
        <f>IF(SalesData[[#This Row],[Return Status]]="Returned",1,0)</f>
        <v>0</v>
      </c>
      <c r="T2882">
        <v>2183.56</v>
      </c>
      <c r="U2882" s="2">
        <f>EOMONTH(SalesData[[#This Row],[Order Date]],0)</f>
        <v>45046</v>
      </c>
      <c r="V2882" s="9" t="str">
        <f>"Q"&amp;INT((MONTH(SalesData[[#This Row],[Order Date]])+2)/3)&amp;"-"&amp;YEAR(SalesData[[#This Row],[Order Date]])</f>
        <v>Q2-2023</v>
      </c>
    </row>
    <row r="2883" spans="1:22" x14ac:dyDescent="0.35">
      <c r="A2883" t="s">
        <v>3024</v>
      </c>
      <c r="B2883" s="1">
        <v>45038</v>
      </c>
      <c r="C2883" t="s">
        <v>149</v>
      </c>
      <c r="D2883" t="s">
        <v>72</v>
      </c>
      <c r="E2883">
        <v>6074916981</v>
      </c>
      <c r="F2883" t="s">
        <v>163</v>
      </c>
      <c r="G2883" t="s">
        <v>164</v>
      </c>
      <c r="H2883" t="s">
        <v>165</v>
      </c>
      <c r="I2883" t="s">
        <v>36</v>
      </c>
      <c r="J2883" t="s">
        <v>42</v>
      </c>
      <c r="K2883">
        <v>3768.39</v>
      </c>
      <c r="L2883">
        <v>165.32</v>
      </c>
      <c r="M2883" t="s">
        <v>43</v>
      </c>
      <c r="N2883">
        <v>4.3870193902435801E-2</v>
      </c>
      <c r="O2883" t="s">
        <v>11351</v>
      </c>
      <c r="P2883" t="s">
        <v>11356</v>
      </c>
      <c r="R2883" t="s">
        <v>11353</v>
      </c>
      <c r="S2883">
        <f>IF(SalesData[[#This Row],[Return Status]]="Returned",1,0)</f>
        <v>0</v>
      </c>
      <c r="U2883" s="2">
        <f>EOMONTH(SalesData[[#This Row],[Order Date]],0)</f>
        <v>45046</v>
      </c>
      <c r="V2883" s="9" t="str">
        <f>"Q"&amp;INT((MONTH(SalesData[[#This Row],[Order Date]])+2)/3)&amp;"-"&amp;YEAR(SalesData[[#This Row],[Order Date]])</f>
        <v>Q2-2023</v>
      </c>
    </row>
    <row r="2884" spans="1:22" x14ac:dyDescent="0.35">
      <c r="A2884" t="s">
        <v>3025</v>
      </c>
      <c r="B2884" s="1">
        <v>45032</v>
      </c>
      <c r="C2884" t="s">
        <v>26</v>
      </c>
      <c r="D2884" t="s">
        <v>145</v>
      </c>
      <c r="E2884">
        <v>5846589933</v>
      </c>
      <c r="F2884" t="s">
        <v>40</v>
      </c>
      <c r="G2884" t="s">
        <v>11358</v>
      </c>
      <c r="H2884" t="s">
        <v>41</v>
      </c>
      <c r="I2884" t="s">
        <v>31</v>
      </c>
      <c r="J2884" t="s">
        <v>19</v>
      </c>
      <c r="K2884">
        <v>977.46</v>
      </c>
      <c r="L2884">
        <v>246.78</v>
      </c>
      <c r="M2884" t="s">
        <v>19</v>
      </c>
      <c r="N2884">
        <v>0.25247068933767097</v>
      </c>
      <c r="O2884" t="s">
        <v>11355</v>
      </c>
      <c r="P2884" t="s">
        <v>11354</v>
      </c>
      <c r="R2884" t="s">
        <v>11353</v>
      </c>
      <c r="S2884">
        <f>IF(SalesData[[#This Row],[Return Status]]="Returned",1,0)</f>
        <v>0</v>
      </c>
      <c r="U2884" s="2">
        <f>EOMONTH(SalesData[[#This Row],[Order Date]],0)</f>
        <v>45046</v>
      </c>
      <c r="V2884" s="9" t="str">
        <f>"Q"&amp;INT((MONTH(SalesData[[#This Row],[Order Date]])+2)/3)&amp;"-"&amp;YEAR(SalesData[[#This Row],[Order Date]])</f>
        <v>Q2-2023</v>
      </c>
    </row>
    <row r="2885" spans="1:22" x14ac:dyDescent="0.35">
      <c r="A2885" t="s">
        <v>3026</v>
      </c>
      <c r="B2885" s="1">
        <v>45018</v>
      </c>
      <c r="C2885" t="s">
        <v>92</v>
      </c>
      <c r="D2885" t="s">
        <v>145</v>
      </c>
      <c r="E2885">
        <v>7972809277</v>
      </c>
      <c r="F2885" t="s">
        <v>73</v>
      </c>
      <c r="G2885" t="s">
        <v>11388</v>
      </c>
      <c r="H2885" t="s">
        <v>75</v>
      </c>
      <c r="I2885" t="s">
        <v>36</v>
      </c>
      <c r="J2885" t="s">
        <v>65</v>
      </c>
      <c r="K2885">
        <v>3974</v>
      </c>
      <c r="L2885">
        <v>1109.5999999999999</v>
      </c>
      <c r="M2885" t="s">
        <v>65</v>
      </c>
      <c r="N2885">
        <v>0.27921489682939099</v>
      </c>
      <c r="O2885" t="s">
        <v>11351</v>
      </c>
      <c r="P2885" t="s">
        <v>11354</v>
      </c>
      <c r="R2885" t="s">
        <v>11353</v>
      </c>
      <c r="S2885">
        <f>IF(SalesData[[#This Row],[Return Status]]="Returned",1,0)</f>
        <v>0</v>
      </c>
      <c r="U2885" s="2">
        <f>EOMONTH(SalesData[[#This Row],[Order Date]],0)</f>
        <v>45046</v>
      </c>
      <c r="V2885" s="9" t="str">
        <f>"Q"&amp;INT((MONTH(SalesData[[#This Row],[Order Date]])+2)/3)&amp;"-"&amp;YEAR(SalesData[[#This Row],[Order Date]])</f>
        <v>Q2-2023</v>
      </c>
    </row>
    <row r="2886" spans="1:22" x14ac:dyDescent="0.35">
      <c r="A2886" t="s">
        <v>3027</v>
      </c>
      <c r="B2886" s="1">
        <v>45043</v>
      </c>
      <c r="C2886" t="s">
        <v>113</v>
      </c>
      <c r="D2886" t="s">
        <v>27</v>
      </c>
      <c r="E2886">
        <v>7524521642</v>
      </c>
      <c r="F2886" t="s">
        <v>387</v>
      </c>
      <c r="G2886" t="s">
        <v>89</v>
      </c>
      <c r="H2886" t="s">
        <v>90</v>
      </c>
      <c r="I2886" t="s">
        <v>31</v>
      </c>
      <c r="J2886" t="s">
        <v>19</v>
      </c>
      <c r="K2886">
        <v>2635.66</v>
      </c>
      <c r="L2886">
        <v>629.57000000000005</v>
      </c>
      <c r="M2886" t="s">
        <v>19</v>
      </c>
      <c r="N2886">
        <v>0.238866166349226</v>
      </c>
      <c r="O2886" t="s">
        <v>11351</v>
      </c>
      <c r="P2886" t="s">
        <v>11354</v>
      </c>
      <c r="R2886" t="s">
        <v>11353</v>
      </c>
      <c r="S2886">
        <f>IF(SalesData[[#This Row],[Return Status]]="Returned",1,0)</f>
        <v>0</v>
      </c>
      <c r="T2886">
        <v>207.68</v>
      </c>
      <c r="U2886" s="2">
        <f>EOMONTH(SalesData[[#This Row],[Order Date]],0)</f>
        <v>45046</v>
      </c>
      <c r="V2886" s="9" t="str">
        <f>"Q"&amp;INT((MONTH(SalesData[[#This Row],[Order Date]])+2)/3)&amp;"-"&amp;YEAR(SalesData[[#This Row],[Order Date]])</f>
        <v>Q2-2023</v>
      </c>
    </row>
    <row r="2887" spans="1:22" x14ac:dyDescent="0.35">
      <c r="A2887" t="s">
        <v>3028</v>
      </c>
      <c r="B2887" s="1">
        <v>45044</v>
      </c>
      <c r="C2887" t="s">
        <v>71</v>
      </c>
      <c r="D2887" t="s">
        <v>13</v>
      </c>
      <c r="E2887">
        <v>2159463338</v>
      </c>
      <c r="F2887" t="s">
        <v>137</v>
      </c>
      <c r="G2887" t="s">
        <v>34</v>
      </c>
      <c r="H2887" t="s">
        <v>11357</v>
      </c>
      <c r="I2887" t="s">
        <v>36</v>
      </c>
      <c r="J2887" t="s">
        <v>19</v>
      </c>
      <c r="K2887">
        <v>4883.43</v>
      </c>
      <c r="L2887">
        <v>1343.38</v>
      </c>
      <c r="M2887" t="s">
        <v>19</v>
      </c>
      <c r="N2887">
        <v>0.27508943508968098</v>
      </c>
      <c r="O2887" t="s">
        <v>11351</v>
      </c>
      <c r="P2887" t="s">
        <v>11354</v>
      </c>
      <c r="R2887" t="s">
        <v>11353</v>
      </c>
      <c r="S2887">
        <f>IF(SalesData[[#This Row],[Return Status]]="Returned",1,0)</f>
        <v>0</v>
      </c>
      <c r="U2887" s="2">
        <f>EOMONTH(SalesData[[#This Row],[Order Date]],0)</f>
        <v>45046</v>
      </c>
      <c r="V2887" s="9" t="str">
        <f>"Q"&amp;INT((MONTH(SalesData[[#This Row],[Order Date]])+2)/3)&amp;"-"&amp;YEAR(SalesData[[#This Row],[Order Date]])</f>
        <v>Q2-2023</v>
      </c>
    </row>
    <row r="2888" spans="1:22" x14ac:dyDescent="0.35">
      <c r="A2888" t="s">
        <v>3029</v>
      </c>
      <c r="B2888" s="1">
        <v>45035</v>
      </c>
      <c r="C2888" t="s">
        <v>77</v>
      </c>
      <c r="D2888" t="s">
        <v>99</v>
      </c>
      <c r="E2888">
        <v>3701936399</v>
      </c>
      <c r="F2888" t="s">
        <v>206</v>
      </c>
      <c r="G2888" t="s">
        <v>89</v>
      </c>
      <c r="H2888" t="s">
        <v>90</v>
      </c>
      <c r="I2888" t="s">
        <v>31</v>
      </c>
      <c r="J2888" t="s">
        <v>62</v>
      </c>
      <c r="K2888">
        <v>3209.46</v>
      </c>
      <c r="L2888">
        <v>878.29</v>
      </c>
      <c r="M2888" t="s">
        <v>62</v>
      </c>
      <c r="N2888">
        <v>0.27365662759467302</v>
      </c>
      <c r="O2888" t="s">
        <v>11351</v>
      </c>
      <c r="P2888" t="s">
        <v>11354</v>
      </c>
      <c r="R2888" t="s">
        <v>11353</v>
      </c>
      <c r="S2888">
        <f>IF(SalesData[[#This Row],[Return Status]]="Returned",1,0)</f>
        <v>0</v>
      </c>
      <c r="T2888">
        <v>207.68</v>
      </c>
      <c r="U2888" s="2">
        <f>EOMONTH(SalesData[[#This Row],[Order Date]],0)</f>
        <v>45046</v>
      </c>
      <c r="V2888" s="9" t="str">
        <f>"Q"&amp;INT((MONTH(SalesData[[#This Row],[Order Date]])+2)/3)&amp;"-"&amp;YEAR(SalesData[[#This Row],[Order Date]])</f>
        <v>Q2-2023</v>
      </c>
    </row>
    <row r="2889" spans="1:22" x14ac:dyDescent="0.35">
      <c r="A2889" t="s">
        <v>3030</v>
      </c>
      <c r="B2889" s="1">
        <v>45025</v>
      </c>
      <c r="C2889" t="s">
        <v>38</v>
      </c>
      <c r="D2889" t="s">
        <v>145</v>
      </c>
      <c r="E2889">
        <v>1909267125</v>
      </c>
      <c r="F2889" t="s">
        <v>120</v>
      </c>
      <c r="G2889" t="s">
        <v>141</v>
      </c>
      <c r="H2889" t="s">
        <v>11357</v>
      </c>
      <c r="I2889" t="s">
        <v>17</v>
      </c>
      <c r="J2889" t="s">
        <v>62</v>
      </c>
      <c r="K2889">
        <v>2546.4499999999998</v>
      </c>
      <c r="L2889">
        <v>528.32000000000005</v>
      </c>
      <c r="M2889" t="s">
        <v>62</v>
      </c>
      <c r="N2889">
        <v>0.207473148893558</v>
      </c>
      <c r="O2889" t="s">
        <v>11351</v>
      </c>
      <c r="P2889" t="s">
        <v>11354</v>
      </c>
      <c r="R2889" t="s">
        <v>11353</v>
      </c>
      <c r="S2889">
        <f>IF(SalesData[[#This Row],[Return Status]]="Returned",1,0)</f>
        <v>0</v>
      </c>
      <c r="T2889">
        <v>2793.38</v>
      </c>
      <c r="U2889" s="2">
        <f>EOMONTH(SalesData[[#This Row],[Order Date]],0)</f>
        <v>45046</v>
      </c>
      <c r="V2889" s="9" t="str">
        <f>"Q"&amp;INT((MONTH(SalesData[[#This Row],[Order Date]])+2)/3)&amp;"-"&amp;YEAR(SalesData[[#This Row],[Order Date]])</f>
        <v>Q2-2023</v>
      </c>
    </row>
    <row r="2890" spans="1:22" x14ac:dyDescent="0.35">
      <c r="A2890" t="s">
        <v>3031</v>
      </c>
      <c r="B2890" s="1">
        <v>45030</v>
      </c>
      <c r="C2890" t="s">
        <v>176</v>
      </c>
      <c r="D2890" t="s">
        <v>72</v>
      </c>
      <c r="E2890">
        <v>768564492</v>
      </c>
      <c r="F2890" t="s">
        <v>137</v>
      </c>
      <c r="G2890" t="s">
        <v>34</v>
      </c>
      <c r="H2890" t="s">
        <v>11357</v>
      </c>
      <c r="I2890" t="s">
        <v>36</v>
      </c>
      <c r="J2890" t="s">
        <v>18</v>
      </c>
      <c r="K2890">
        <v>2847.63</v>
      </c>
      <c r="L2890">
        <v>322.48</v>
      </c>
      <c r="M2890" t="s">
        <v>19</v>
      </c>
      <c r="N2890">
        <v>0.11324504939195</v>
      </c>
      <c r="O2890" t="s">
        <v>11351</v>
      </c>
      <c r="P2890" t="s">
        <v>11352</v>
      </c>
      <c r="R2890" t="s">
        <v>11353</v>
      </c>
      <c r="S2890">
        <f>IF(SalesData[[#This Row],[Return Status]]="Returned",1,0)</f>
        <v>0</v>
      </c>
      <c r="U2890" s="2">
        <f>EOMONTH(SalesData[[#This Row],[Order Date]],0)</f>
        <v>45046</v>
      </c>
      <c r="V2890" s="9" t="str">
        <f>"Q"&amp;INT((MONTH(SalesData[[#This Row],[Order Date]])+2)/3)&amp;"-"&amp;YEAR(SalesData[[#This Row],[Order Date]])</f>
        <v>Q2-2023</v>
      </c>
    </row>
    <row r="2891" spans="1:22" x14ac:dyDescent="0.35">
      <c r="A2891" t="s">
        <v>3032</v>
      </c>
      <c r="B2891" s="1">
        <v>45017</v>
      </c>
      <c r="C2891" t="s">
        <v>67</v>
      </c>
      <c r="D2891" t="s">
        <v>99</v>
      </c>
      <c r="E2891">
        <v>1759596274</v>
      </c>
      <c r="F2891" t="s">
        <v>58</v>
      </c>
      <c r="G2891" t="s">
        <v>59</v>
      </c>
      <c r="H2891" t="s">
        <v>60</v>
      </c>
      <c r="I2891" t="s">
        <v>31</v>
      </c>
      <c r="J2891" t="s">
        <v>61</v>
      </c>
      <c r="K2891">
        <v>2737.72</v>
      </c>
      <c r="L2891">
        <v>259.94</v>
      </c>
      <c r="M2891" t="s">
        <v>62</v>
      </c>
      <c r="N2891">
        <v>9.4947620647838404E-2</v>
      </c>
      <c r="O2891" t="s">
        <v>11351</v>
      </c>
      <c r="P2891" t="s">
        <v>11356</v>
      </c>
      <c r="R2891" t="s">
        <v>11353</v>
      </c>
      <c r="S2891">
        <f>IF(SalesData[[#This Row],[Return Status]]="Returned",1,0)</f>
        <v>0</v>
      </c>
      <c r="T2891">
        <v>2183.56</v>
      </c>
      <c r="U2891" s="2">
        <f>EOMONTH(SalesData[[#This Row],[Order Date]],0)</f>
        <v>45046</v>
      </c>
      <c r="V2891" s="9" t="str">
        <f>"Q"&amp;INT((MONTH(SalesData[[#This Row],[Order Date]])+2)/3)&amp;"-"&amp;YEAR(SalesData[[#This Row],[Order Date]])</f>
        <v>Q2-2023</v>
      </c>
    </row>
    <row r="2892" spans="1:22" x14ac:dyDescent="0.35">
      <c r="A2892" t="s">
        <v>3033</v>
      </c>
      <c r="B2892" s="1">
        <v>45018</v>
      </c>
      <c r="C2892" t="s">
        <v>184</v>
      </c>
      <c r="D2892" t="s">
        <v>80</v>
      </c>
      <c r="E2892">
        <v>8575391691</v>
      </c>
      <c r="F2892" t="s">
        <v>28</v>
      </c>
      <c r="G2892" t="s">
        <v>29</v>
      </c>
      <c r="H2892" t="s">
        <v>30</v>
      </c>
      <c r="I2892" t="s">
        <v>31</v>
      </c>
      <c r="J2892" t="s">
        <v>18</v>
      </c>
      <c r="K2892">
        <v>655.17999999999995</v>
      </c>
      <c r="L2892">
        <v>88.89</v>
      </c>
      <c r="M2892" t="s">
        <v>19</v>
      </c>
      <c r="N2892">
        <v>0.13567263957996301</v>
      </c>
      <c r="O2892" t="s">
        <v>11355</v>
      </c>
      <c r="P2892" t="s">
        <v>11352</v>
      </c>
      <c r="R2892" t="s">
        <v>11353</v>
      </c>
      <c r="S2892">
        <f>IF(SalesData[[#This Row],[Return Status]]="Returned",1,0)</f>
        <v>0</v>
      </c>
      <c r="T2892">
        <v>2788.38</v>
      </c>
      <c r="U2892" s="2">
        <f>EOMONTH(SalesData[[#This Row],[Order Date]],0)</f>
        <v>45046</v>
      </c>
      <c r="V2892" s="9" t="str">
        <f>"Q"&amp;INT((MONTH(SalesData[[#This Row],[Order Date]])+2)/3)&amp;"-"&amp;YEAR(SalesData[[#This Row],[Order Date]])</f>
        <v>Q2-2023</v>
      </c>
    </row>
    <row r="2893" spans="1:22" x14ac:dyDescent="0.35">
      <c r="A2893" t="s">
        <v>3034</v>
      </c>
      <c r="B2893" s="1">
        <v>45041</v>
      </c>
      <c r="C2893" t="s">
        <v>52</v>
      </c>
      <c r="D2893" t="s">
        <v>145</v>
      </c>
      <c r="E2893">
        <v>5125748153</v>
      </c>
      <c r="F2893" t="s">
        <v>28</v>
      </c>
      <c r="G2893" t="s">
        <v>29</v>
      </c>
      <c r="H2893" t="s">
        <v>11357</v>
      </c>
      <c r="I2893" t="s">
        <v>31</v>
      </c>
      <c r="J2893" t="s">
        <v>62</v>
      </c>
      <c r="K2893">
        <v>3034.69</v>
      </c>
      <c r="L2893">
        <v>179.35</v>
      </c>
      <c r="M2893" t="s">
        <v>62</v>
      </c>
      <c r="N2893">
        <v>5.9099941015392003E-2</v>
      </c>
      <c r="O2893" t="s">
        <v>11351</v>
      </c>
      <c r="P2893" t="s">
        <v>11356</v>
      </c>
      <c r="R2893" t="s">
        <v>11353</v>
      </c>
      <c r="S2893">
        <f>IF(SalesData[[#This Row],[Return Status]]="Returned",1,0)</f>
        <v>0</v>
      </c>
      <c r="T2893">
        <v>2788.38</v>
      </c>
      <c r="U2893" s="2">
        <f>EOMONTH(SalesData[[#This Row],[Order Date]],0)</f>
        <v>45046</v>
      </c>
      <c r="V2893" s="9" t="str">
        <f>"Q"&amp;INT((MONTH(SalesData[[#This Row],[Order Date]])+2)/3)&amp;"-"&amp;YEAR(SalesData[[#This Row],[Order Date]])</f>
        <v>Q2-2023</v>
      </c>
    </row>
    <row r="2894" spans="1:22" x14ac:dyDescent="0.35">
      <c r="A2894" t="s">
        <v>3035</v>
      </c>
      <c r="B2894" s="1">
        <v>45030</v>
      </c>
      <c r="C2894" t="s">
        <v>194</v>
      </c>
      <c r="D2894" t="s">
        <v>99</v>
      </c>
      <c r="E2894">
        <v>9600789493</v>
      </c>
      <c r="F2894" t="s">
        <v>28</v>
      </c>
      <c r="G2894" t="s">
        <v>11370</v>
      </c>
      <c r="H2894" t="s">
        <v>11357</v>
      </c>
      <c r="I2894" t="s">
        <v>31</v>
      </c>
      <c r="J2894" t="s">
        <v>19</v>
      </c>
      <c r="K2894">
        <v>4700.26</v>
      </c>
      <c r="L2894">
        <v>1278.42</v>
      </c>
      <c r="M2894" t="s">
        <v>19</v>
      </c>
      <c r="N2894">
        <v>0.27198920910758101</v>
      </c>
      <c r="O2894" t="s">
        <v>11351</v>
      </c>
      <c r="P2894" t="s">
        <v>11354</v>
      </c>
      <c r="R2894" t="s">
        <v>11353</v>
      </c>
      <c r="S2894">
        <f>IF(SalesData[[#This Row],[Return Status]]="Returned",1,0)</f>
        <v>0</v>
      </c>
      <c r="U2894" s="2">
        <f>EOMONTH(SalesData[[#This Row],[Order Date]],0)</f>
        <v>45046</v>
      </c>
      <c r="V2894" s="9" t="str">
        <f>"Q"&amp;INT((MONTH(SalesData[[#This Row],[Order Date]])+2)/3)&amp;"-"&amp;YEAR(SalesData[[#This Row],[Order Date]])</f>
        <v>Q2-2023</v>
      </c>
    </row>
    <row r="2895" spans="1:22" x14ac:dyDescent="0.35">
      <c r="A2895" t="s">
        <v>3036</v>
      </c>
      <c r="B2895" s="1">
        <v>45022</v>
      </c>
      <c r="C2895" t="s">
        <v>21</v>
      </c>
      <c r="D2895" t="s">
        <v>80</v>
      </c>
      <c r="E2895">
        <v>8103202240</v>
      </c>
      <c r="F2895" t="s">
        <v>114</v>
      </c>
      <c r="G2895" t="s">
        <v>59</v>
      </c>
      <c r="H2895" t="s">
        <v>60</v>
      </c>
      <c r="I2895" t="s">
        <v>31</v>
      </c>
      <c r="J2895" t="s">
        <v>19</v>
      </c>
      <c r="K2895">
        <v>3071.62</v>
      </c>
      <c r="L2895">
        <v>817.56</v>
      </c>
      <c r="M2895" t="s">
        <v>19</v>
      </c>
      <c r="N2895">
        <v>0.26616573664711102</v>
      </c>
      <c r="O2895" t="s">
        <v>11351</v>
      </c>
      <c r="P2895" t="s">
        <v>11354</v>
      </c>
      <c r="R2895" t="s">
        <v>11353</v>
      </c>
      <c r="S2895">
        <f>IF(SalesData[[#This Row],[Return Status]]="Returned",1,0)</f>
        <v>0</v>
      </c>
      <c r="T2895">
        <v>2183.56</v>
      </c>
      <c r="U2895" s="2">
        <f>EOMONTH(SalesData[[#This Row],[Order Date]],0)</f>
        <v>45046</v>
      </c>
      <c r="V2895" s="9" t="str">
        <f>"Q"&amp;INT((MONTH(SalesData[[#This Row],[Order Date]])+2)/3)&amp;"-"&amp;YEAR(SalesData[[#This Row],[Order Date]])</f>
        <v>Q2-2023</v>
      </c>
    </row>
    <row r="2896" spans="1:22" x14ac:dyDescent="0.35">
      <c r="A2896" t="s">
        <v>3037</v>
      </c>
      <c r="B2896" s="1">
        <v>45027</v>
      </c>
      <c r="C2896" t="s">
        <v>132</v>
      </c>
      <c r="D2896" t="s">
        <v>46</v>
      </c>
      <c r="E2896">
        <v>940437814</v>
      </c>
      <c r="F2896" t="s">
        <v>33</v>
      </c>
      <c r="G2896" t="s">
        <v>34</v>
      </c>
      <c r="H2896" t="s">
        <v>35</v>
      </c>
      <c r="I2896" t="s">
        <v>36</v>
      </c>
      <c r="J2896" t="s">
        <v>18</v>
      </c>
      <c r="K2896">
        <v>2108.4699999999998</v>
      </c>
      <c r="L2896">
        <v>91.88</v>
      </c>
      <c r="M2896" t="s">
        <v>19</v>
      </c>
      <c r="N2896">
        <v>4.3576621910674601E-2</v>
      </c>
      <c r="O2896" t="s">
        <v>11351</v>
      </c>
      <c r="P2896" t="s">
        <v>11356</v>
      </c>
      <c r="R2896" t="s">
        <v>11353</v>
      </c>
      <c r="S2896">
        <f>IF(SalesData[[#This Row],[Return Status]]="Returned",1,0)</f>
        <v>0</v>
      </c>
      <c r="U2896" s="2">
        <f>EOMONTH(SalesData[[#This Row],[Order Date]],0)</f>
        <v>45046</v>
      </c>
      <c r="V2896" s="9" t="str">
        <f>"Q"&amp;INT((MONTH(SalesData[[#This Row],[Order Date]])+2)/3)&amp;"-"&amp;YEAR(SalesData[[#This Row],[Order Date]])</f>
        <v>Q2-2023</v>
      </c>
    </row>
    <row r="2897" spans="1:22" x14ac:dyDescent="0.35">
      <c r="A2897" t="s">
        <v>3038</v>
      </c>
      <c r="B2897" s="1">
        <v>45029</v>
      </c>
      <c r="C2897" t="s">
        <v>111</v>
      </c>
      <c r="D2897" t="s">
        <v>27</v>
      </c>
      <c r="E2897">
        <v>7239532791</v>
      </c>
      <c r="F2897" t="s">
        <v>109</v>
      </c>
      <c r="G2897" t="s">
        <v>59</v>
      </c>
      <c r="H2897" t="s">
        <v>60</v>
      </c>
      <c r="I2897" t="s">
        <v>31</v>
      </c>
      <c r="J2897" t="s">
        <v>62</v>
      </c>
      <c r="K2897">
        <v>611.17999999999995</v>
      </c>
      <c r="L2897">
        <v>181.25</v>
      </c>
      <c r="M2897" t="s">
        <v>62</v>
      </c>
      <c r="N2897">
        <v>0.29655747897509699</v>
      </c>
      <c r="O2897" t="s">
        <v>11355</v>
      </c>
      <c r="P2897" t="s">
        <v>11354</v>
      </c>
      <c r="R2897" t="s">
        <v>11353</v>
      </c>
      <c r="S2897">
        <f>IF(SalesData[[#This Row],[Return Status]]="Returned",1,0)</f>
        <v>0</v>
      </c>
      <c r="T2897">
        <v>2183.56</v>
      </c>
      <c r="U2897" s="2">
        <f>EOMONTH(SalesData[[#This Row],[Order Date]],0)</f>
        <v>45046</v>
      </c>
      <c r="V2897" s="9" t="str">
        <f>"Q"&amp;INT((MONTH(SalesData[[#This Row],[Order Date]])+2)/3)&amp;"-"&amp;YEAR(SalesData[[#This Row],[Order Date]])</f>
        <v>Q2-2023</v>
      </c>
    </row>
    <row r="2898" spans="1:22" x14ac:dyDescent="0.35">
      <c r="A2898" t="s">
        <v>3039</v>
      </c>
      <c r="B2898" s="1">
        <v>45043</v>
      </c>
      <c r="C2898" t="s">
        <v>77</v>
      </c>
      <c r="D2898" t="s">
        <v>13</v>
      </c>
      <c r="E2898">
        <v>4423352156</v>
      </c>
      <c r="F2898" t="s">
        <v>114</v>
      </c>
      <c r="G2898" t="s">
        <v>59</v>
      </c>
      <c r="H2898" t="s">
        <v>60</v>
      </c>
      <c r="I2898" t="s">
        <v>31</v>
      </c>
      <c r="J2898" t="s">
        <v>62</v>
      </c>
      <c r="K2898">
        <v>4415.59</v>
      </c>
      <c r="L2898">
        <v>1237.97</v>
      </c>
      <c r="M2898" t="s">
        <v>62</v>
      </c>
      <c r="N2898">
        <v>0.28036343954035597</v>
      </c>
      <c r="O2898" t="s">
        <v>11351</v>
      </c>
      <c r="P2898" t="s">
        <v>11354</v>
      </c>
      <c r="R2898" t="s">
        <v>11353</v>
      </c>
      <c r="S2898">
        <f>IF(SalesData[[#This Row],[Return Status]]="Returned",1,0)</f>
        <v>0</v>
      </c>
      <c r="T2898">
        <v>2183.56</v>
      </c>
      <c r="U2898" s="2">
        <f>EOMONTH(SalesData[[#This Row],[Order Date]],0)</f>
        <v>45046</v>
      </c>
      <c r="V2898" s="9" t="str">
        <f>"Q"&amp;INT((MONTH(SalesData[[#This Row],[Order Date]])+2)/3)&amp;"-"&amp;YEAR(SalesData[[#This Row],[Order Date]])</f>
        <v>Q2-2023</v>
      </c>
    </row>
    <row r="2899" spans="1:22" x14ac:dyDescent="0.35">
      <c r="A2899" t="s">
        <v>3040</v>
      </c>
      <c r="B2899" s="1">
        <v>45042</v>
      </c>
      <c r="C2899" t="s">
        <v>67</v>
      </c>
      <c r="D2899" t="s">
        <v>27</v>
      </c>
      <c r="E2899">
        <v>5137035979</v>
      </c>
      <c r="F2899" t="s">
        <v>107</v>
      </c>
      <c r="G2899" t="s">
        <v>15</v>
      </c>
      <c r="H2899" t="s">
        <v>16</v>
      </c>
      <c r="I2899" t="s">
        <v>17</v>
      </c>
      <c r="J2899" t="s">
        <v>61</v>
      </c>
      <c r="K2899">
        <v>518.61</v>
      </c>
      <c r="L2899">
        <v>87.25</v>
      </c>
      <c r="M2899" t="s">
        <v>62</v>
      </c>
      <c r="N2899">
        <v>0.16823817512196099</v>
      </c>
      <c r="O2899" t="s">
        <v>11355</v>
      </c>
      <c r="P2899" t="s">
        <v>11352</v>
      </c>
      <c r="R2899" t="s">
        <v>11353</v>
      </c>
      <c r="S2899">
        <f>IF(SalesData[[#This Row],[Return Status]]="Returned",1,0)</f>
        <v>0</v>
      </c>
      <c r="T2899">
        <v>2085.91</v>
      </c>
      <c r="U2899" s="2">
        <f>EOMONTH(SalesData[[#This Row],[Order Date]],0)</f>
        <v>45046</v>
      </c>
      <c r="V2899" s="9" t="str">
        <f>"Q"&amp;INT((MONTH(SalesData[[#This Row],[Order Date]])+2)/3)&amp;"-"&amp;YEAR(SalesData[[#This Row],[Order Date]])</f>
        <v>Q2-2023</v>
      </c>
    </row>
    <row r="2900" spans="1:22" x14ac:dyDescent="0.35">
      <c r="A2900" t="s">
        <v>3041</v>
      </c>
      <c r="B2900" s="1">
        <v>45027</v>
      </c>
      <c r="C2900" t="s">
        <v>149</v>
      </c>
      <c r="D2900" t="s">
        <v>72</v>
      </c>
      <c r="E2900">
        <v>9957202035</v>
      </c>
      <c r="F2900" t="s">
        <v>120</v>
      </c>
      <c r="G2900" t="s">
        <v>141</v>
      </c>
      <c r="H2900" t="s">
        <v>121</v>
      </c>
      <c r="I2900" t="s">
        <v>17</v>
      </c>
      <c r="J2900" t="s">
        <v>19</v>
      </c>
      <c r="K2900">
        <v>610.63</v>
      </c>
      <c r="L2900">
        <v>153.30000000000001</v>
      </c>
      <c r="M2900" t="s">
        <v>19</v>
      </c>
      <c r="N2900">
        <v>0.25105219199842799</v>
      </c>
      <c r="O2900" t="s">
        <v>11355</v>
      </c>
      <c r="P2900" t="s">
        <v>11354</v>
      </c>
      <c r="R2900" t="s">
        <v>11353</v>
      </c>
      <c r="S2900">
        <f>IF(SalesData[[#This Row],[Return Status]]="Returned",1,0)</f>
        <v>0</v>
      </c>
      <c r="T2900">
        <v>2793.38</v>
      </c>
      <c r="U2900" s="2">
        <f>EOMONTH(SalesData[[#This Row],[Order Date]],0)</f>
        <v>45046</v>
      </c>
      <c r="V2900" s="9" t="str">
        <f>"Q"&amp;INT((MONTH(SalesData[[#This Row],[Order Date]])+2)/3)&amp;"-"&amp;YEAR(SalesData[[#This Row],[Order Date]])</f>
        <v>Q2-2023</v>
      </c>
    </row>
    <row r="2901" spans="1:22" x14ac:dyDescent="0.35">
      <c r="A2901" t="s">
        <v>3042</v>
      </c>
      <c r="B2901" s="1">
        <v>45028</v>
      </c>
      <c r="C2901" t="s">
        <v>26</v>
      </c>
      <c r="D2901" t="s">
        <v>80</v>
      </c>
      <c r="E2901">
        <v>3492352493</v>
      </c>
      <c r="F2901" t="s">
        <v>140</v>
      </c>
      <c r="G2901" t="s">
        <v>141</v>
      </c>
      <c r="H2901" t="s">
        <v>121</v>
      </c>
      <c r="I2901" t="s">
        <v>17</v>
      </c>
      <c r="J2901" t="s">
        <v>19</v>
      </c>
      <c r="K2901">
        <v>948.48</v>
      </c>
      <c r="L2901">
        <v>263.57</v>
      </c>
      <c r="M2901" t="s">
        <v>19</v>
      </c>
      <c r="N2901">
        <v>0.27788672402159198</v>
      </c>
      <c r="O2901" t="s">
        <v>11355</v>
      </c>
      <c r="P2901" t="s">
        <v>11354</v>
      </c>
      <c r="R2901" t="s">
        <v>11353</v>
      </c>
      <c r="S2901">
        <f>IF(SalesData[[#This Row],[Return Status]]="Returned",1,0)</f>
        <v>0</v>
      </c>
      <c r="T2901">
        <v>2793.38</v>
      </c>
      <c r="U2901" s="2">
        <f>EOMONTH(SalesData[[#This Row],[Order Date]],0)</f>
        <v>45046</v>
      </c>
      <c r="V2901" s="9" t="str">
        <f>"Q"&amp;INT((MONTH(SalesData[[#This Row],[Order Date]])+2)/3)&amp;"-"&amp;YEAR(SalesData[[#This Row],[Order Date]])</f>
        <v>Q2-2023</v>
      </c>
    </row>
    <row r="2902" spans="1:22" x14ac:dyDescent="0.35">
      <c r="A2902" t="s">
        <v>3043</v>
      </c>
      <c r="B2902" s="1">
        <v>45017</v>
      </c>
      <c r="C2902" t="s">
        <v>77</v>
      </c>
      <c r="D2902" t="s">
        <v>13</v>
      </c>
      <c r="E2902">
        <v>6404039762</v>
      </c>
      <c r="F2902" t="s">
        <v>64</v>
      </c>
      <c r="G2902" t="s">
        <v>859</v>
      </c>
      <c r="H2902" t="s">
        <v>16</v>
      </c>
      <c r="I2902" t="s">
        <v>17</v>
      </c>
      <c r="J2902" t="s">
        <v>19</v>
      </c>
      <c r="K2902">
        <v>1397.3</v>
      </c>
      <c r="L2902">
        <v>359.87</v>
      </c>
      <c r="M2902" t="s">
        <v>19</v>
      </c>
      <c r="N2902">
        <v>0.257546697201746</v>
      </c>
      <c r="O2902" t="s">
        <v>11351</v>
      </c>
      <c r="P2902" t="s">
        <v>11354</v>
      </c>
      <c r="R2902" t="s">
        <v>11353</v>
      </c>
      <c r="S2902">
        <f>IF(SalesData[[#This Row],[Return Status]]="Returned",1,0)</f>
        <v>0</v>
      </c>
      <c r="U2902" s="2">
        <f>EOMONTH(SalesData[[#This Row],[Order Date]],0)</f>
        <v>45046</v>
      </c>
      <c r="V2902" s="9" t="str">
        <f>"Q"&amp;INT((MONTH(SalesData[[#This Row],[Order Date]])+2)/3)&amp;"-"&amp;YEAR(SalesData[[#This Row],[Order Date]])</f>
        <v>Q2-2023</v>
      </c>
    </row>
    <row r="2903" spans="1:22" x14ac:dyDescent="0.35">
      <c r="A2903" t="s">
        <v>3044</v>
      </c>
      <c r="B2903" s="1">
        <v>45031</v>
      </c>
      <c r="C2903" t="s">
        <v>45</v>
      </c>
      <c r="D2903" t="s">
        <v>13</v>
      </c>
      <c r="E2903">
        <v>2062441850</v>
      </c>
      <c r="F2903" t="s">
        <v>154</v>
      </c>
      <c r="G2903" t="s">
        <v>29</v>
      </c>
      <c r="H2903" t="s">
        <v>30</v>
      </c>
      <c r="I2903" t="s">
        <v>31</v>
      </c>
      <c r="J2903" t="s">
        <v>61</v>
      </c>
      <c r="K2903">
        <v>1712.92</v>
      </c>
      <c r="L2903">
        <v>501.84</v>
      </c>
      <c r="M2903" t="s">
        <v>62</v>
      </c>
      <c r="N2903">
        <v>0.29297340214370798</v>
      </c>
      <c r="O2903" t="s">
        <v>11351</v>
      </c>
      <c r="P2903" t="s">
        <v>11354</v>
      </c>
      <c r="R2903" t="s">
        <v>11353</v>
      </c>
      <c r="S2903">
        <f>IF(SalesData[[#This Row],[Return Status]]="Returned",1,0)</f>
        <v>0</v>
      </c>
      <c r="T2903">
        <v>2788.38</v>
      </c>
      <c r="U2903" s="2">
        <f>EOMONTH(SalesData[[#This Row],[Order Date]],0)</f>
        <v>45046</v>
      </c>
      <c r="V2903" s="9" t="str">
        <f>"Q"&amp;INT((MONTH(SalesData[[#This Row],[Order Date]])+2)/3)&amp;"-"&amp;YEAR(SalesData[[#This Row],[Order Date]])</f>
        <v>Q2-2023</v>
      </c>
    </row>
    <row r="2904" spans="1:22" x14ac:dyDescent="0.35">
      <c r="A2904" t="s">
        <v>3045</v>
      </c>
      <c r="B2904" s="1">
        <v>45033</v>
      </c>
      <c r="C2904" t="s">
        <v>45</v>
      </c>
      <c r="D2904" t="s">
        <v>99</v>
      </c>
      <c r="E2904">
        <v>1532931493</v>
      </c>
      <c r="F2904" t="s">
        <v>133</v>
      </c>
      <c r="G2904" t="s">
        <v>89</v>
      </c>
      <c r="H2904" t="s">
        <v>90</v>
      </c>
      <c r="I2904" t="s">
        <v>31</v>
      </c>
      <c r="J2904" t="s">
        <v>43</v>
      </c>
      <c r="K2904">
        <v>1054.98</v>
      </c>
      <c r="L2904">
        <v>232.21</v>
      </c>
      <c r="M2904" t="s">
        <v>43</v>
      </c>
      <c r="N2904">
        <v>0.22010843807465499</v>
      </c>
      <c r="O2904" t="s">
        <v>11351</v>
      </c>
      <c r="P2904" t="s">
        <v>11354</v>
      </c>
      <c r="R2904" t="s">
        <v>11353</v>
      </c>
      <c r="S2904">
        <f>IF(SalesData[[#This Row],[Return Status]]="Returned",1,0)</f>
        <v>0</v>
      </c>
      <c r="T2904">
        <v>207.68</v>
      </c>
      <c r="U2904" s="2">
        <f>EOMONTH(SalesData[[#This Row],[Order Date]],0)</f>
        <v>45046</v>
      </c>
      <c r="V2904" s="9" t="str">
        <f>"Q"&amp;INT((MONTH(SalesData[[#This Row],[Order Date]])+2)/3)&amp;"-"&amp;YEAR(SalesData[[#This Row],[Order Date]])</f>
        <v>Q2-2023</v>
      </c>
    </row>
    <row r="2905" spans="1:22" x14ac:dyDescent="0.35">
      <c r="A2905" t="s">
        <v>3046</v>
      </c>
      <c r="B2905" s="1">
        <v>45040</v>
      </c>
      <c r="C2905" t="s">
        <v>144</v>
      </c>
      <c r="D2905" t="s">
        <v>39</v>
      </c>
      <c r="E2905">
        <v>1939165277</v>
      </c>
      <c r="F2905" t="s">
        <v>172</v>
      </c>
      <c r="G2905" t="s">
        <v>141</v>
      </c>
      <c r="H2905" t="s">
        <v>121</v>
      </c>
      <c r="I2905" t="s">
        <v>17</v>
      </c>
      <c r="J2905" t="s">
        <v>19</v>
      </c>
      <c r="K2905">
        <v>4390.1099999999997</v>
      </c>
      <c r="L2905">
        <v>408.78</v>
      </c>
      <c r="M2905" t="s">
        <v>19</v>
      </c>
      <c r="N2905">
        <v>9.3113839972119194E-2</v>
      </c>
      <c r="O2905" t="s">
        <v>11351</v>
      </c>
      <c r="P2905" t="s">
        <v>11356</v>
      </c>
      <c r="R2905" t="s">
        <v>11353</v>
      </c>
      <c r="S2905">
        <f>IF(SalesData[[#This Row],[Return Status]]="Returned",1,0)</f>
        <v>0</v>
      </c>
      <c r="T2905">
        <v>2793.38</v>
      </c>
      <c r="U2905" s="2">
        <f>EOMONTH(SalesData[[#This Row],[Order Date]],0)</f>
        <v>45046</v>
      </c>
      <c r="V2905" s="9" t="str">
        <f>"Q"&amp;INT((MONTH(SalesData[[#This Row],[Order Date]])+2)/3)&amp;"-"&amp;YEAR(SalesData[[#This Row],[Order Date]])</f>
        <v>Q2-2023</v>
      </c>
    </row>
    <row r="2906" spans="1:22" x14ac:dyDescent="0.35">
      <c r="A2906" t="s">
        <v>3047</v>
      </c>
      <c r="B2906" s="1">
        <v>45017</v>
      </c>
      <c r="C2906" t="s">
        <v>132</v>
      </c>
      <c r="D2906" t="s">
        <v>46</v>
      </c>
      <c r="E2906">
        <v>6467651727</v>
      </c>
      <c r="F2906" t="s">
        <v>387</v>
      </c>
      <c r="G2906" t="s">
        <v>89</v>
      </c>
      <c r="H2906" t="s">
        <v>90</v>
      </c>
      <c r="I2906" t="s">
        <v>31</v>
      </c>
      <c r="J2906" t="s">
        <v>62</v>
      </c>
      <c r="K2906">
        <v>4931.45</v>
      </c>
      <c r="L2906">
        <v>418.47</v>
      </c>
      <c r="M2906" t="s">
        <v>62</v>
      </c>
      <c r="N2906">
        <v>8.4857394883857698E-2</v>
      </c>
      <c r="O2906" t="s">
        <v>11351</v>
      </c>
      <c r="P2906" t="s">
        <v>11356</v>
      </c>
      <c r="R2906" t="s">
        <v>11353</v>
      </c>
      <c r="S2906">
        <f>IF(SalesData[[#This Row],[Return Status]]="Returned",1,0)</f>
        <v>0</v>
      </c>
      <c r="T2906">
        <v>207.68</v>
      </c>
      <c r="U2906" s="2">
        <f>EOMONTH(SalesData[[#This Row],[Order Date]],0)</f>
        <v>45046</v>
      </c>
      <c r="V2906" s="9" t="str">
        <f>"Q"&amp;INT((MONTH(SalesData[[#This Row],[Order Date]])+2)/3)&amp;"-"&amp;YEAR(SalesData[[#This Row],[Order Date]])</f>
        <v>Q2-2023</v>
      </c>
    </row>
    <row r="2907" spans="1:22" x14ac:dyDescent="0.35">
      <c r="A2907" t="s">
        <v>3048</v>
      </c>
      <c r="B2907" s="1">
        <v>45038</v>
      </c>
      <c r="C2907" t="s">
        <v>21</v>
      </c>
      <c r="D2907" t="s">
        <v>46</v>
      </c>
      <c r="E2907">
        <v>1590382403</v>
      </c>
      <c r="F2907" t="s">
        <v>147</v>
      </c>
      <c r="G2907" t="s">
        <v>84</v>
      </c>
      <c r="H2907" t="s">
        <v>85</v>
      </c>
      <c r="I2907" t="s">
        <v>31</v>
      </c>
      <c r="J2907" t="s">
        <v>62</v>
      </c>
      <c r="K2907">
        <v>1022.78</v>
      </c>
      <c r="L2907">
        <v>105.75</v>
      </c>
      <c r="M2907" t="s">
        <v>62</v>
      </c>
      <c r="N2907">
        <v>0.10339466943037599</v>
      </c>
      <c r="O2907" t="s">
        <v>11351</v>
      </c>
      <c r="P2907" t="s">
        <v>11352</v>
      </c>
      <c r="R2907" t="s">
        <v>11353</v>
      </c>
      <c r="S2907">
        <f>IF(SalesData[[#This Row],[Return Status]]="Returned",1,0)</f>
        <v>0</v>
      </c>
      <c r="T2907">
        <v>847.14</v>
      </c>
      <c r="U2907" s="2">
        <f>EOMONTH(SalesData[[#This Row],[Order Date]],0)</f>
        <v>45046</v>
      </c>
      <c r="V2907" s="9" t="str">
        <f>"Q"&amp;INT((MONTH(SalesData[[#This Row],[Order Date]])+2)/3)&amp;"-"&amp;YEAR(SalesData[[#This Row],[Order Date]])</f>
        <v>Q2-2023</v>
      </c>
    </row>
    <row r="2908" spans="1:22" x14ac:dyDescent="0.35">
      <c r="A2908" t="s">
        <v>3049</v>
      </c>
      <c r="B2908" s="1">
        <v>45026</v>
      </c>
      <c r="C2908" t="s">
        <v>325</v>
      </c>
      <c r="D2908" t="s">
        <v>46</v>
      </c>
      <c r="E2908">
        <v>4940664465</v>
      </c>
      <c r="F2908" t="s">
        <v>292</v>
      </c>
      <c r="G2908" t="s">
        <v>11358</v>
      </c>
      <c r="H2908" t="s">
        <v>41</v>
      </c>
      <c r="I2908" t="s">
        <v>31</v>
      </c>
      <c r="J2908" t="s">
        <v>65</v>
      </c>
      <c r="K2908">
        <v>3478.24</v>
      </c>
      <c r="L2908">
        <v>1027.03</v>
      </c>
      <c r="M2908" t="s">
        <v>65</v>
      </c>
      <c r="N2908">
        <v>0.29527289663737999</v>
      </c>
      <c r="O2908" t="s">
        <v>11351</v>
      </c>
      <c r="P2908" t="s">
        <v>11354</v>
      </c>
      <c r="R2908" t="s">
        <v>11353</v>
      </c>
      <c r="S2908">
        <f>IF(SalesData[[#This Row],[Return Status]]="Returned",1,0)</f>
        <v>0</v>
      </c>
      <c r="U2908" s="2">
        <f>EOMONTH(SalesData[[#This Row],[Order Date]],0)</f>
        <v>45046</v>
      </c>
      <c r="V2908" s="9" t="str">
        <f>"Q"&amp;INT((MONTH(SalesData[[#This Row],[Order Date]])+2)/3)&amp;"-"&amp;YEAR(SalesData[[#This Row],[Order Date]])</f>
        <v>Q2-2023</v>
      </c>
    </row>
    <row r="2909" spans="1:22" x14ac:dyDescent="0.35">
      <c r="A2909" t="s">
        <v>3050</v>
      </c>
      <c r="B2909" s="1">
        <v>45041</v>
      </c>
      <c r="C2909" t="s">
        <v>149</v>
      </c>
      <c r="D2909" t="s">
        <v>72</v>
      </c>
      <c r="E2909">
        <v>4550742982</v>
      </c>
      <c r="F2909" t="s">
        <v>114</v>
      </c>
      <c r="G2909" t="s">
        <v>59</v>
      </c>
      <c r="H2909" t="s">
        <v>11357</v>
      </c>
      <c r="I2909" t="s">
        <v>31</v>
      </c>
      <c r="J2909" t="s">
        <v>62</v>
      </c>
      <c r="K2909">
        <v>1354.63</v>
      </c>
      <c r="L2909">
        <v>403.25</v>
      </c>
      <c r="M2909" t="s">
        <v>62</v>
      </c>
      <c r="N2909">
        <v>0.297682762082635</v>
      </c>
      <c r="O2909" t="s">
        <v>11351</v>
      </c>
      <c r="P2909" t="s">
        <v>11354</v>
      </c>
      <c r="R2909" t="s">
        <v>11353</v>
      </c>
      <c r="S2909">
        <f>IF(SalesData[[#This Row],[Return Status]]="Returned",1,0)</f>
        <v>0</v>
      </c>
      <c r="T2909">
        <v>2183.56</v>
      </c>
      <c r="U2909" s="2">
        <f>EOMONTH(SalesData[[#This Row],[Order Date]],0)</f>
        <v>45046</v>
      </c>
      <c r="V2909" s="9" t="str">
        <f>"Q"&amp;INT((MONTH(SalesData[[#This Row],[Order Date]])+2)/3)&amp;"-"&amp;YEAR(SalesData[[#This Row],[Order Date]])</f>
        <v>Q2-2023</v>
      </c>
    </row>
    <row r="2910" spans="1:22" x14ac:dyDescent="0.35">
      <c r="A2910" t="s">
        <v>3051</v>
      </c>
      <c r="B2910" s="1">
        <v>45042</v>
      </c>
      <c r="C2910" t="s">
        <v>97</v>
      </c>
      <c r="D2910" t="s">
        <v>80</v>
      </c>
      <c r="E2910">
        <v>4964422169</v>
      </c>
      <c r="F2910" t="s">
        <v>88</v>
      </c>
      <c r="G2910" t="s">
        <v>89</v>
      </c>
      <c r="H2910" t="s">
        <v>90</v>
      </c>
      <c r="I2910" t="s">
        <v>31</v>
      </c>
      <c r="J2910" t="s">
        <v>62</v>
      </c>
      <c r="K2910">
        <v>4801.2700000000004</v>
      </c>
      <c r="L2910">
        <v>896.87</v>
      </c>
      <c r="M2910" t="s">
        <v>62</v>
      </c>
      <c r="N2910">
        <v>0.186798492898754</v>
      </c>
      <c r="O2910" t="s">
        <v>11351</v>
      </c>
      <c r="P2910" t="s">
        <v>11352</v>
      </c>
      <c r="R2910" t="s">
        <v>11353</v>
      </c>
      <c r="S2910">
        <f>IF(SalesData[[#This Row],[Return Status]]="Returned",1,0)</f>
        <v>0</v>
      </c>
      <c r="T2910">
        <v>207.68</v>
      </c>
      <c r="U2910" s="2">
        <f>EOMONTH(SalesData[[#This Row],[Order Date]],0)</f>
        <v>45046</v>
      </c>
      <c r="V2910" s="9" t="str">
        <f>"Q"&amp;INT((MONTH(SalesData[[#This Row],[Order Date]])+2)/3)&amp;"-"&amp;YEAR(SalesData[[#This Row],[Order Date]])</f>
        <v>Q2-2023</v>
      </c>
    </row>
    <row r="2911" spans="1:22" x14ac:dyDescent="0.35">
      <c r="A2911" t="s">
        <v>3052</v>
      </c>
      <c r="B2911" s="1">
        <v>45037</v>
      </c>
      <c r="C2911" t="s">
        <v>124</v>
      </c>
      <c r="D2911" t="s">
        <v>99</v>
      </c>
      <c r="E2911">
        <v>1526057948</v>
      </c>
      <c r="F2911" t="s">
        <v>68</v>
      </c>
      <c r="G2911" t="s">
        <v>69</v>
      </c>
      <c r="H2911" t="s">
        <v>41</v>
      </c>
      <c r="I2911" t="s">
        <v>31</v>
      </c>
      <c r="J2911" t="s">
        <v>62</v>
      </c>
      <c r="K2911">
        <v>197.51</v>
      </c>
      <c r="L2911">
        <v>45.78</v>
      </c>
      <c r="M2911" t="s">
        <v>62</v>
      </c>
      <c r="N2911">
        <v>0.231785732367981</v>
      </c>
      <c r="O2911" t="s">
        <v>11361</v>
      </c>
      <c r="P2911" t="s">
        <v>11354</v>
      </c>
      <c r="R2911" t="s">
        <v>11353</v>
      </c>
      <c r="S2911">
        <f>IF(SalesData[[#This Row],[Return Status]]="Returned",1,0)</f>
        <v>0</v>
      </c>
      <c r="T2911">
        <v>2081.52</v>
      </c>
      <c r="U2911" s="2">
        <f>EOMONTH(SalesData[[#This Row],[Order Date]],0)</f>
        <v>45046</v>
      </c>
      <c r="V2911" s="9" t="str">
        <f>"Q"&amp;INT((MONTH(SalesData[[#This Row],[Order Date]])+2)/3)&amp;"-"&amp;YEAR(SalesData[[#This Row],[Order Date]])</f>
        <v>Q2-2023</v>
      </c>
    </row>
    <row r="2912" spans="1:22" x14ac:dyDescent="0.35">
      <c r="A2912" t="s">
        <v>3053</v>
      </c>
      <c r="B2912" s="1">
        <v>45020</v>
      </c>
      <c r="C2912" t="s">
        <v>106</v>
      </c>
      <c r="D2912" t="s">
        <v>72</v>
      </c>
      <c r="E2912">
        <v>8002032870</v>
      </c>
      <c r="F2912" t="s">
        <v>133</v>
      </c>
      <c r="G2912" t="s">
        <v>11379</v>
      </c>
      <c r="H2912" t="s">
        <v>90</v>
      </c>
      <c r="I2912" t="s">
        <v>31</v>
      </c>
      <c r="J2912" t="s">
        <v>19</v>
      </c>
      <c r="K2912">
        <v>3990.3</v>
      </c>
      <c r="L2912">
        <v>834.01</v>
      </c>
      <c r="M2912" t="s">
        <v>19</v>
      </c>
      <c r="N2912">
        <v>0.20900934766809501</v>
      </c>
      <c r="O2912" t="s">
        <v>11351</v>
      </c>
      <c r="P2912" t="s">
        <v>11354</v>
      </c>
      <c r="Q2912" t="s">
        <v>11366</v>
      </c>
      <c r="R2912" t="s">
        <v>11360</v>
      </c>
      <c r="S2912">
        <f>IF(SalesData[[#This Row],[Return Status]]="Returned",1,0)</f>
        <v>1</v>
      </c>
      <c r="U2912" s="2">
        <f>EOMONTH(SalesData[[#This Row],[Order Date]],0)</f>
        <v>45046</v>
      </c>
      <c r="V2912" s="9" t="str">
        <f>"Q"&amp;INT((MONTH(SalesData[[#This Row],[Order Date]])+2)/3)&amp;"-"&amp;YEAR(SalesData[[#This Row],[Order Date]])</f>
        <v>Q2-2023</v>
      </c>
    </row>
    <row r="2913" spans="1:22" x14ac:dyDescent="0.35">
      <c r="A2913" t="s">
        <v>3054</v>
      </c>
      <c r="B2913" s="1">
        <v>45022</v>
      </c>
      <c r="C2913" t="s">
        <v>92</v>
      </c>
      <c r="D2913" t="s">
        <v>145</v>
      </c>
      <c r="E2913">
        <v>2326017542</v>
      </c>
      <c r="F2913" t="s">
        <v>83</v>
      </c>
      <c r="G2913" t="s">
        <v>11375</v>
      </c>
      <c r="H2913" t="s">
        <v>85</v>
      </c>
      <c r="I2913" t="s">
        <v>31</v>
      </c>
      <c r="J2913" t="s">
        <v>42</v>
      </c>
      <c r="K2913">
        <v>697.51</v>
      </c>
      <c r="L2913">
        <v>49</v>
      </c>
      <c r="M2913" t="s">
        <v>43</v>
      </c>
      <c r="N2913">
        <v>7.0249888890481796E-2</v>
      </c>
      <c r="O2913" t="s">
        <v>11355</v>
      </c>
      <c r="P2913" t="s">
        <v>11356</v>
      </c>
      <c r="R2913" t="s">
        <v>11353</v>
      </c>
      <c r="S2913">
        <f>IF(SalesData[[#This Row],[Return Status]]="Returned",1,0)</f>
        <v>0</v>
      </c>
      <c r="U2913" s="2">
        <f>EOMONTH(SalesData[[#This Row],[Order Date]],0)</f>
        <v>45046</v>
      </c>
      <c r="V2913" s="9" t="str">
        <f>"Q"&amp;INT((MONTH(SalesData[[#This Row],[Order Date]])+2)/3)&amp;"-"&amp;YEAR(SalesData[[#This Row],[Order Date]])</f>
        <v>Q2-2023</v>
      </c>
    </row>
    <row r="2914" spans="1:22" x14ac:dyDescent="0.35">
      <c r="A2914" t="s">
        <v>3055</v>
      </c>
      <c r="B2914" s="1">
        <v>45018</v>
      </c>
      <c r="C2914" t="s">
        <v>188</v>
      </c>
      <c r="D2914" t="s">
        <v>27</v>
      </c>
      <c r="E2914">
        <v>6727857302</v>
      </c>
      <c r="F2914" t="s">
        <v>181</v>
      </c>
      <c r="G2914" t="s">
        <v>54</v>
      </c>
      <c r="H2914" t="s">
        <v>55</v>
      </c>
      <c r="I2914" t="s">
        <v>31</v>
      </c>
      <c r="J2914" t="s">
        <v>18</v>
      </c>
      <c r="K2914">
        <v>2410.75</v>
      </c>
      <c r="L2914">
        <v>359.95</v>
      </c>
      <c r="M2914" t="s">
        <v>19</v>
      </c>
      <c r="N2914">
        <v>0.14931038058695401</v>
      </c>
      <c r="O2914" t="s">
        <v>11351</v>
      </c>
      <c r="P2914" t="s">
        <v>11352</v>
      </c>
      <c r="R2914" t="s">
        <v>11353</v>
      </c>
      <c r="S2914">
        <f>IF(SalesData[[#This Row],[Return Status]]="Returned",1,0)</f>
        <v>0</v>
      </c>
      <c r="U2914" s="2">
        <f>EOMONTH(SalesData[[#This Row],[Order Date]],0)</f>
        <v>45046</v>
      </c>
      <c r="V2914" s="9" t="str">
        <f>"Q"&amp;INT((MONTH(SalesData[[#This Row],[Order Date]])+2)/3)&amp;"-"&amp;YEAR(SalesData[[#This Row],[Order Date]])</f>
        <v>Q2-2023</v>
      </c>
    </row>
    <row r="2915" spans="1:22" x14ac:dyDescent="0.35">
      <c r="A2915" t="s">
        <v>3056</v>
      </c>
      <c r="B2915" s="1">
        <v>45026</v>
      </c>
      <c r="C2915" t="s">
        <v>67</v>
      </c>
      <c r="D2915" t="s">
        <v>39</v>
      </c>
      <c r="E2915">
        <v>183274031</v>
      </c>
      <c r="F2915" t="s">
        <v>181</v>
      </c>
      <c r="G2915" t="s">
        <v>54</v>
      </c>
      <c r="H2915" t="s">
        <v>11357</v>
      </c>
      <c r="I2915" t="s">
        <v>31</v>
      </c>
      <c r="J2915" t="s">
        <v>42</v>
      </c>
      <c r="K2915">
        <v>1223.99</v>
      </c>
      <c r="L2915">
        <v>65.11</v>
      </c>
      <c r="M2915" t="s">
        <v>43</v>
      </c>
      <c r="N2915">
        <v>5.3194879043129403E-2</v>
      </c>
      <c r="O2915" t="s">
        <v>11351</v>
      </c>
      <c r="P2915" t="s">
        <v>11356</v>
      </c>
      <c r="R2915" t="s">
        <v>11353</v>
      </c>
      <c r="S2915">
        <f>IF(SalesData[[#This Row],[Return Status]]="Returned",1,0)</f>
        <v>0</v>
      </c>
      <c r="U2915" s="2">
        <f>EOMONTH(SalesData[[#This Row],[Order Date]],0)</f>
        <v>45046</v>
      </c>
      <c r="V2915" s="9" t="str">
        <f>"Q"&amp;INT((MONTH(SalesData[[#This Row],[Order Date]])+2)/3)&amp;"-"&amp;YEAR(SalesData[[#This Row],[Order Date]])</f>
        <v>Q2-2023</v>
      </c>
    </row>
    <row r="2916" spans="1:22" x14ac:dyDescent="0.35">
      <c r="A2916" t="s">
        <v>3057</v>
      </c>
      <c r="B2916" s="1">
        <v>45038</v>
      </c>
      <c r="C2916" t="s">
        <v>188</v>
      </c>
      <c r="D2916" t="s">
        <v>46</v>
      </c>
      <c r="E2916">
        <v>2186459821</v>
      </c>
      <c r="F2916" t="s">
        <v>47</v>
      </c>
      <c r="G2916" t="s">
        <v>23</v>
      </c>
      <c r="H2916" t="s">
        <v>24</v>
      </c>
      <c r="I2916" t="s">
        <v>17</v>
      </c>
      <c r="J2916" t="s">
        <v>65</v>
      </c>
      <c r="K2916">
        <v>2567.96</v>
      </c>
      <c r="L2916">
        <v>138.32</v>
      </c>
      <c r="M2916" t="s">
        <v>65</v>
      </c>
      <c r="N2916">
        <v>5.38637673484011E-2</v>
      </c>
      <c r="O2916" t="s">
        <v>11351</v>
      </c>
      <c r="P2916" t="s">
        <v>11356</v>
      </c>
      <c r="R2916" t="s">
        <v>11353</v>
      </c>
      <c r="S2916">
        <f>IF(SalesData[[#This Row],[Return Status]]="Returned",1,0)</f>
        <v>0</v>
      </c>
      <c r="T2916">
        <v>2821.33</v>
      </c>
      <c r="U2916" s="2">
        <f>EOMONTH(SalesData[[#This Row],[Order Date]],0)</f>
        <v>45046</v>
      </c>
      <c r="V2916" s="9" t="str">
        <f>"Q"&amp;INT((MONTH(SalesData[[#This Row],[Order Date]])+2)/3)&amp;"-"&amp;YEAR(SalesData[[#This Row],[Order Date]])</f>
        <v>Q2-2023</v>
      </c>
    </row>
    <row r="2917" spans="1:22" x14ac:dyDescent="0.35">
      <c r="A2917" t="s">
        <v>3058</v>
      </c>
      <c r="B2917" s="1">
        <v>45033</v>
      </c>
      <c r="C2917" t="s">
        <v>97</v>
      </c>
      <c r="D2917" t="s">
        <v>46</v>
      </c>
      <c r="E2917">
        <v>3253555995</v>
      </c>
      <c r="F2917" t="s">
        <v>147</v>
      </c>
      <c r="G2917" t="s">
        <v>11375</v>
      </c>
      <c r="H2917" t="s">
        <v>85</v>
      </c>
      <c r="I2917" t="s">
        <v>31</v>
      </c>
      <c r="J2917" t="s">
        <v>19</v>
      </c>
      <c r="K2917">
        <v>4084.35</v>
      </c>
      <c r="L2917">
        <v>139.99</v>
      </c>
      <c r="M2917" t="s">
        <v>19</v>
      </c>
      <c r="N2917">
        <v>3.4274731597438997E-2</v>
      </c>
      <c r="O2917" t="s">
        <v>11351</v>
      </c>
      <c r="P2917" t="s">
        <v>11356</v>
      </c>
      <c r="R2917" t="s">
        <v>11353</v>
      </c>
      <c r="S2917">
        <f>IF(SalesData[[#This Row],[Return Status]]="Returned",1,0)</f>
        <v>0</v>
      </c>
      <c r="U2917" s="2">
        <f>EOMONTH(SalesData[[#This Row],[Order Date]],0)</f>
        <v>45046</v>
      </c>
      <c r="V2917" s="9" t="str">
        <f>"Q"&amp;INT((MONTH(SalesData[[#This Row],[Order Date]])+2)/3)&amp;"-"&amp;YEAR(SalesData[[#This Row],[Order Date]])</f>
        <v>Q2-2023</v>
      </c>
    </row>
    <row r="2918" spans="1:22" x14ac:dyDescent="0.35">
      <c r="A2918" t="s">
        <v>3059</v>
      </c>
      <c r="B2918" s="1">
        <v>45023</v>
      </c>
      <c r="C2918" t="s">
        <v>67</v>
      </c>
      <c r="D2918" t="s">
        <v>39</v>
      </c>
      <c r="E2918">
        <v>3967071060</v>
      </c>
      <c r="F2918" t="s">
        <v>133</v>
      </c>
      <c r="G2918" t="s">
        <v>89</v>
      </c>
      <c r="H2918" t="s">
        <v>90</v>
      </c>
      <c r="I2918" t="s">
        <v>31</v>
      </c>
      <c r="J2918" t="s">
        <v>62</v>
      </c>
      <c r="K2918">
        <v>696.09</v>
      </c>
      <c r="L2918">
        <v>60.56</v>
      </c>
      <c r="M2918" t="s">
        <v>62</v>
      </c>
      <c r="N2918">
        <v>8.7000244221293196E-2</v>
      </c>
      <c r="O2918" t="s">
        <v>11355</v>
      </c>
      <c r="P2918" t="s">
        <v>11356</v>
      </c>
      <c r="R2918" t="s">
        <v>11353</v>
      </c>
      <c r="S2918">
        <f>IF(SalesData[[#This Row],[Return Status]]="Returned",1,0)</f>
        <v>0</v>
      </c>
      <c r="T2918">
        <v>207.68</v>
      </c>
      <c r="U2918" s="2">
        <f>EOMONTH(SalesData[[#This Row],[Order Date]],0)</f>
        <v>45046</v>
      </c>
      <c r="V2918" s="9" t="str">
        <f>"Q"&amp;INT((MONTH(SalesData[[#This Row],[Order Date]])+2)/3)&amp;"-"&amp;YEAR(SalesData[[#This Row],[Order Date]])</f>
        <v>Q2-2023</v>
      </c>
    </row>
    <row r="2919" spans="1:22" x14ac:dyDescent="0.35">
      <c r="A2919" t="s">
        <v>3060</v>
      </c>
      <c r="B2919" s="1">
        <v>45031</v>
      </c>
      <c r="C2919" t="s">
        <v>49</v>
      </c>
      <c r="D2919" t="s">
        <v>99</v>
      </c>
      <c r="E2919">
        <v>6560267412</v>
      </c>
      <c r="F2919" t="s">
        <v>114</v>
      </c>
      <c r="G2919" t="s">
        <v>59</v>
      </c>
      <c r="H2919" t="s">
        <v>60</v>
      </c>
      <c r="I2919" t="s">
        <v>31</v>
      </c>
      <c r="J2919" t="s">
        <v>18</v>
      </c>
      <c r="K2919">
        <v>2927.21</v>
      </c>
      <c r="L2919">
        <v>390.32</v>
      </c>
      <c r="M2919" t="s">
        <v>19</v>
      </c>
      <c r="N2919">
        <v>0.133341987763092</v>
      </c>
      <c r="O2919" t="s">
        <v>11351</v>
      </c>
      <c r="P2919" t="s">
        <v>11352</v>
      </c>
      <c r="R2919" t="s">
        <v>11353</v>
      </c>
      <c r="S2919">
        <f>IF(SalesData[[#This Row],[Return Status]]="Returned",1,0)</f>
        <v>0</v>
      </c>
      <c r="T2919">
        <v>2183.56</v>
      </c>
      <c r="U2919" s="2">
        <f>EOMONTH(SalesData[[#This Row],[Order Date]],0)</f>
        <v>45046</v>
      </c>
      <c r="V2919" s="9" t="str">
        <f>"Q"&amp;INT((MONTH(SalesData[[#This Row],[Order Date]])+2)/3)&amp;"-"&amp;YEAR(SalesData[[#This Row],[Order Date]])</f>
        <v>Q2-2023</v>
      </c>
    </row>
    <row r="2920" spans="1:22" x14ac:dyDescent="0.35">
      <c r="A2920" t="s">
        <v>3061</v>
      </c>
      <c r="B2920" s="1">
        <v>45040</v>
      </c>
      <c r="C2920" t="s">
        <v>21</v>
      </c>
      <c r="D2920" t="s">
        <v>46</v>
      </c>
      <c r="E2920">
        <v>9960793910</v>
      </c>
      <c r="F2920" t="s">
        <v>222</v>
      </c>
      <c r="G2920" t="s">
        <v>164</v>
      </c>
      <c r="H2920" t="s">
        <v>165</v>
      </c>
      <c r="I2920" t="s">
        <v>36</v>
      </c>
      <c r="J2920" t="s">
        <v>62</v>
      </c>
      <c r="K2920">
        <v>3145.56</v>
      </c>
      <c r="L2920">
        <v>145.12</v>
      </c>
      <c r="M2920" t="s">
        <v>62</v>
      </c>
      <c r="N2920">
        <v>4.6134869466804E-2</v>
      </c>
      <c r="O2920" t="s">
        <v>11351</v>
      </c>
      <c r="P2920" t="s">
        <v>11356</v>
      </c>
      <c r="R2920" t="s">
        <v>11353</v>
      </c>
      <c r="S2920">
        <f>IF(SalesData[[#This Row],[Return Status]]="Returned",1,0)</f>
        <v>0</v>
      </c>
      <c r="U2920" s="2">
        <f>EOMONTH(SalesData[[#This Row],[Order Date]],0)</f>
        <v>45046</v>
      </c>
      <c r="V2920" s="9" t="str">
        <f>"Q"&amp;INT((MONTH(SalesData[[#This Row],[Order Date]])+2)/3)&amp;"-"&amp;YEAR(SalesData[[#This Row],[Order Date]])</f>
        <v>Q2-2023</v>
      </c>
    </row>
    <row r="2921" spans="1:22" x14ac:dyDescent="0.35">
      <c r="A2921" t="s">
        <v>3062</v>
      </c>
      <c r="B2921" s="1">
        <v>45034</v>
      </c>
      <c r="C2921" t="s">
        <v>92</v>
      </c>
      <c r="D2921" t="s">
        <v>27</v>
      </c>
      <c r="E2921">
        <v>1532092835</v>
      </c>
      <c r="F2921" t="s">
        <v>147</v>
      </c>
      <c r="G2921" t="s">
        <v>84</v>
      </c>
      <c r="H2921" t="s">
        <v>85</v>
      </c>
      <c r="I2921" t="s">
        <v>31</v>
      </c>
      <c r="J2921" t="s">
        <v>42</v>
      </c>
      <c r="K2921">
        <v>64.760000000000005</v>
      </c>
      <c r="L2921">
        <v>3.34</v>
      </c>
      <c r="M2921" t="s">
        <v>43</v>
      </c>
      <c r="N2921">
        <v>5.1575046324891897E-2</v>
      </c>
      <c r="O2921" t="s">
        <v>11361</v>
      </c>
      <c r="P2921" t="s">
        <v>11356</v>
      </c>
      <c r="R2921" t="s">
        <v>11353</v>
      </c>
      <c r="S2921">
        <f>IF(SalesData[[#This Row],[Return Status]]="Returned",1,0)</f>
        <v>0</v>
      </c>
      <c r="T2921">
        <v>847.14</v>
      </c>
      <c r="U2921" s="2">
        <f>EOMONTH(SalesData[[#This Row],[Order Date]],0)</f>
        <v>45046</v>
      </c>
      <c r="V2921" s="9" t="str">
        <f>"Q"&amp;INT((MONTH(SalesData[[#This Row],[Order Date]])+2)/3)&amp;"-"&amp;YEAR(SalesData[[#This Row],[Order Date]])</f>
        <v>Q2-2023</v>
      </c>
    </row>
    <row r="2922" spans="1:22" x14ac:dyDescent="0.35">
      <c r="A2922" t="s">
        <v>3063</v>
      </c>
      <c r="B2922" s="1">
        <v>45042</v>
      </c>
      <c r="C2922" t="s">
        <v>194</v>
      </c>
      <c r="D2922" t="s">
        <v>80</v>
      </c>
      <c r="E2922">
        <v>1577993246</v>
      </c>
      <c r="F2922" t="s">
        <v>88</v>
      </c>
      <c r="G2922" t="s">
        <v>89</v>
      </c>
      <c r="H2922" t="s">
        <v>90</v>
      </c>
      <c r="I2922" t="s">
        <v>31</v>
      </c>
      <c r="J2922" t="s">
        <v>62</v>
      </c>
      <c r="K2922">
        <v>1021.73</v>
      </c>
      <c r="L2922">
        <v>176.35</v>
      </c>
      <c r="M2922" t="s">
        <v>62</v>
      </c>
      <c r="N2922">
        <v>0.172599414718174</v>
      </c>
      <c r="O2922" t="s">
        <v>11351</v>
      </c>
      <c r="P2922" t="s">
        <v>11352</v>
      </c>
      <c r="R2922" t="s">
        <v>11353</v>
      </c>
      <c r="S2922">
        <f>IF(SalesData[[#This Row],[Return Status]]="Returned",1,0)</f>
        <v>0</v>
      </c>
      <c r="T2922">
        <v>207.68</v>
      </c>
      <c r="U2922" s="2">
        <f>EOMONTH(SalesData[[#This Row],[Order Date]],0)</f>
        <v>45046</v>
      </c>
      <c r="V2922" s="9" t="str">
        <f>"Q"&amp;INT((MONTH(SalesData[[#This Row],[Order Date]])+2)/3)&amp;"-"&amp;YEAR(SalesData[[#This Row],[Order Date]])</f>
        <v>Q2-2023</v>
      </c>
    </row>
    <row r="2923" spans="1:22" x14ac:dyDescent="0.35">
      <c r="A2923" t="s">
        <v>3064</v>
      </c>
      <c r="B2923" s="1">
        <v>45041</v>
      </c>
      <c r="C2923" t="s">
        <v>87</v>
      </c>
      <c r="D2923" t="s">
        <v>99</v>
      </c>
      <c r="E2923">
        <v>54764249</v>
      </c>
      <c r="F2923" t="s">
        <v>83</v>
      </c>
      <c r="G2923" t="s">
        <v>84</v>
      </c>
      <c r="H2923" t="s">
        <v>85</v>
      </c>
      <c r="I2923" t="s">
        <v>31</v>
      </c>
      <c r="J2923" t="s">
        <v>19</v>
      </c>
      <c r="K2923">
        <v>4488.87</v>
      </c>
      <c r="L2923">
        <v>1214.78</v>
      </c>
      <c r="M2923" t="s">
        <v>19</v>
      </c>
      <c r="N2923">
        <v>0.27062044568009302</v>
      </c>
      <c r="O2923" t="s">
        <v>11351</v>
      </c>
      <c r="P2923" t="s">
        <v>11354</v>
      </c>
      <c r="R2923" t="s">
        <v>11353</v>
      </c>
      <c r="S2923">
        <f>IF(SalesData[[#This Row],[Return Status]]="Returned",1,0)</f>
        <v>0</v>
      </c>
      <c r="T2923">
        <v>847.14</v>
      </c>
      <c r="U2923" s="2">
        <f>EOMONTH(SalesData[[#This Row],[Order Date]],0)</f>
        <v>45046</v>
      </c>
      <c r="V2923" s="9" t="str">
        <f>"Q"&amp;INT((MONTH(SalesData[[#This Row],[Order Date]])+2)/3)&amp;"-"&amp;YEAR(SalesData[[#This Row],[Order Date]])</f>
        <v>Q2-2023</v>
      </c>
    </row>
    <row r="2924" spans="1:22" x14ac:dyDescent="0.35">
      <c r="A2924" t="s">
        <v>3065</v>
      </c>
      <c r="B2924" s="1">
        <v>45024</v>
      </c>
      <c r="C2924" t="s">
        <v>188</v>
      </c>
      <c r="D2924" t="s">
        <v>39</v>
      </c>
      <c r="E2924">
        <v>2972136908</v>
      </c>
      <c r="F2924" t="s">
        <v>140</v>
      </c>
      <c r="G2924" t="s">
        <v>141</v>
      </c>
      <c r="H2924" t="s">
        <v>11357</v>
      </c>
      <c r="I2924" t="s">
        <v>17</v>
      </c>
      <c r="J2924" t="s">
        <v>19</v>
      </c>
      <c r="K2924">
        <v>1159.68</v>
      </c>
      <c r="L2924">
        <v>163.30000000000001</v>
      </c>
      <c r="M2924" t="s">
        <v>19</v>
      </c>
      <c r="N2924">
        <v>0.140814707505519</v>
      </c>
      <c r="O2924" t="s">
        <v>11351</v>
      </c>
      <c r="P2924" t="s">
        <v>11352</v>
      </c>
      <c r="R2924" t="s">
        <v>11353</v>
      </c>
      <c r="S2924">
        <f>IF(SalesData[[#This Row],[Return Status]]="Returned",1,0)</f>
        <v>0</v>
      </c>
      <c r="T2924">
        <v>2793.38</v>
      </c>
      <c r="U2924" s="2">
        <f>EOMONTH(SalesData[[#This Row],[Order Date]],0)</f>
        <v>45046</v>
      </c>
      <c r="V2924" s="9" t="str">
        <f>"Q"&amp;INT((MONTH(SalesData[[#This Row],[Order Date]])+2)/3)&amp;"-"&amp;YEAR(SalesData[[#This Row],[Order Date]])</f>
        <v>Q2-2023</v>
      </c>
    </row>
    <row r="2925" spans="1:22" x14ac:dyDescent="0.35">
      <c r="A2925" t="s">
        <v>3066</v>
      </c>
      <c r="B2925" s="1">
        <v>45019</v>
      </c>
      <c r="C2925" t="s">
        <v>77</v>
      </c>
      <c r="D2925" t="s">
        <v>13</v>
      </c>
      <c r="E2925">
        <v>7609713777</v>
      </c>
      <c r="F2925" t="s">
        <v>14</v>
      </c>
      <c r="G2925" t="s">
        <v>859</v>
      </c>
      <c r="H2925" t="s">
        <v>11357</v>
      </c>
      <c r="I2925" t="s">
        <v>17</v>
      </c>
      <c r="J2925" t="s">
        <v>62</v>
      </c>
      <c r="K2925">
        <v>4110.1400000000003</v>
      </c>
      <c r="L2925">
        <v>424.84</v>
      </c>
      <c r="M2925" t="s">
        <v>62</v>
      </c>
      <c r="N2925">
        <v>0.103363875683067</v>
      </c>
      <c r="O2925" t="s">
        <v>11351</v>
      </c>
      <c r="P2925" t="s">
        <v>11352</v>
      </c>
      <c r="R2925" t="s">
        <v>11353</v>
      </c>
      <c r="S2925">
        <f>IF(SalesData[[#This Row],[Return Status]]="Returned",1,0)</f>
        <v>0</v>
      </c>
      <c r="U2925" s="2">
        <f>EOMONTH(SalesData[[#This Row],[Order Date]],0)</f>
        <v>45046</v>
      </c>
      <c r="V2925" s="9" t="str">
        <f>"Q"&amp;INT((MONTH(SalesData[[#This Row],[Order Date]])+2)/3)&amp;"-"&amp;YEAR(SalesData[[#This Row],[Order Date]])</f>
        <v>Q2-2023</v>
      </c>
    </row>
    <row r="2926" spans="1:22" x14ac:dyDescent="0.35">
      <c r="A2926" t="s">
        <v>3067</v>
      </c>
      <c r="B2926" s="1">
        <v>45031</v>
      </c>
      <c r="C2926" t="s">
        <v>12</v>
      </c>
      <c r="D2926" t="s">
        <v>72</v>
      </c>
      <c r="E2926">
        <v>3012269415</v>
      </c>
      <c r="F2926" t="s">
        <v>81</v>
      </c>
      <c r="G2926" t="s">
        <v>74</v>
      </c>
      <c r="H2926" t="s">
        <v>75</v>
      </c>
      <c r="I2926" t="s">
        <v>36</v>
      </c>
      <c r="J2926" t="s">
        <v>19</v>
      </c>
      <c r="K2926">
        <v>4055.95</v>
      </c>
      <c r="L2926">
        <v>135.69999999999999</v>
      </c>
      <c r="M2926" t="s">
        <v>19</v>
      </c>
      <c r="N2926">
        <v>3.3457019933677702E-2</v>
      </c>
      <c r="O2926" t="s">
        <v>11351</v>
      </c>
      <c r="P2926" t="s">
        <v>11356</v>
      </c>
      <c r="R2926" t="s">
        <v>11353</v>
      </c>
      <c r="S2926">
        <f>IF(SalesData[[#This Row],[Return Status]]="Returned",1,0)</f>
        <v>0</v>
      </c>
      <c r="T2926">
        <v>2420.2800000000002</v>
      </c>
      <c r="U2926" s="2">
        <f>EOMONTH(SalesData[[#This Row],[Order Date]],0)</f>
        <v>45046</v>
      </c>
      <c r="V2926" s="9" t="str">
        <f>"Q"&amp;INT((MONTH(SalesData[[#This Row],[Order Date]])+2)/3)&amp;"-"&amp;YEAR(SalesData[[#This Row],[Order Date]])</f>
        <v>Q2-2023</v>
      </c>
    </row>
    <row r="2927" spans="1:22" x14ac:dyDescent="0.35">
      <c r="A2927" t="s">
        <v>3068</v>
      </c>
      <c r="B2927" s="1">
        <v>45043</v>
      </c>
      <c r="C2927" t="s">
        <v>162</v>
      </c>
      <c r="D2927" t="s">
        <v>145</v>
      </c>
      <c r="E2927">
        <v>5932240840</v>
      </c>
      <c r="F2927" t="s">
        <v>73</v>
      </c>
      <c r="G2927" t="s">
        <v>74</v>
      </c>
      <c r="H2927" t="s">
        <v>75</v>
      </c>
      <c r="I2927" t="s">
        <v>36</v>
      </c>
      <c r="J2927" t="s">
        <v>18</v>
      </c>
      <c r="K2927">
        <v>4442.8500000000004</v>
      </c>
      <c r="L2927">
        <v>621.61</v>
      </c>
      <c r="M2927" t="s">
        <v>19</v>
      </c>
      <c r="N2927">
        <v>0.13991244358913801</v>
      </c>
      <c r="O2927" t="s">
        <v>11351</v>
      </c>
      <c r="P2927" t="s">
        <v>11352</v>
      </c>
      <c r="R2927" t="s">
        <v>11353</v>
      </c>
      <c r="S2927">
        <f>IF(SalesData[[#This Row],[Return Status]]="Returned",1,0)</f>
        <v>0</v>
      </c>
      <c r="T2927">
        <v>2420.2800000000002</v>
      </c>
      <c r="U2927" s="2">
        <f>EOMONTH(SalesData[[#This Row],[Order Date]],0)</f>
        <v>45046</v>
      </c>
      <c r="V2927" s="9" t="str">
        <f>"Q"&amp;INT((MONTH(SalesData[[#This Row],[Order Date]])+2)/3)&amp;"-"&amp;YEAR(SalesData[[#This Row],[Order Date]])</f>
        <v>Q2-2023</v>
      </c>
    </row>
    <row r="2928" spans="1:22" x14ac:dyDescent="0.35">
      <c r="A2928" t="s">
        <v>3069</v>
      </c>
      <c r="B2928" s="1">
        <v>45032</v>
      </c>
      <c r="C2928" t="s">
        <v>149</v>
      </c>
      <c r="D2928" t="s">
        <v>46</v>
      </c>
      <c r="E2928">
        <v>2913322760</v>
      </c>
      <c r="F2928" t="s">
        <v>103</v>
      </c>
      <c r="G2928" t="s">
        <v>23</v>
      </c>
      <c r="H2928" t="s">
        <v>24</v>
      </c>
      <c r="I2928" t="s">
        <v>17</v>
      </c>
      <c r="J2928" t="s">
        <v>18</v>
      </c>
      <c r="K2928">
        <v>4003.28</v>
      </c>
      <c r="L2928">
        <v>661.09</v>
      </c>
      <c r="M2928" t="s">
        <v>19</v>
      </c>
      <c r="N2928">
        <v>0.16513708758817799</v>
      </c>
      <c r="O2928" t="s">
        <v>11351</v>
      </c>
      <c r="P2928" t="s">
        <v>11352</v>
      </c>
      <c r="R2928" t="s">
        <v>11353</v>
      </c>
      <c r="S2928">
        <f>IF(SalesData[[#This Row],[Return Status]]="Returned",1,0)</f>
        <v>0</v>
      </c>
      <c r="T2928">
        <v>2821.33</v>
      </c>
      <c r="U2928" s="2">
        <f>EOMONTH(SalesData[[#This Row],[Order Date]],0)</f>
        <v>45046</v>
      </c>
      <c r="V2928" s="9" t="str">
        <f>"Q"&amp;INT((MONTH(SalesData[[#This Row],[Order Date]])+2)/3)&amp;"-"&amp;YEAR(SalesData[[#This Row],[Order Date]])</f>
        <v>Q2-2023</v>
      </c>
    </row>
    <row r="2929" spans="1:22" x14ac:dyDescent="0.35">
      <c r="A2929" t="s">
        <v>3070</v>
      </c>
      <c r="B2929" s="1">
        <v>45041</v>
      </c>
      <c r="C2929" t="s">
        <v>149</v>
      </c>
      <c r="D2929" t="s">
        <v>80</v>
      </c>
      <c r="E2929">
        <v>6318058309</v>
      </c>
      <c r="F2929" t="s">
        <v>137</v>
      </c>
      <c r="G2929" t="s">
        <v>11382</v>
      </c>
      <c r="H2929" t="s">
        <v>35</v>
      </c>
      <c r="I2929" t="s">
        <v>36</v>
      </c>
      <c r="J2929" t="s">
        <v>43</v>
      </c>
      <c r="K2929">
        <v>1016.6</v>
      </c>
      <c r="L2929">
        <v>117.24</v>
      </c>
      <c r="M2929" t="s">
        <v>43</v>
      </c>
      <c r="N2929">
        <v>0.115325595120992</v>
      </c>
      <c r="O2929" t="s">
        <v>11351</v>
      </c>
      <c r="P2929" t="s">
        <v>11352</v>
      </c>
      <c r="R2929" t="s">
        <v>11353</v>
      </c>
      <c r="S2929">
        <f>IF(SalesData[[#This Row],[Return Status]]="Returned",1,0)</f>
        <v>0</v>
      </c>
      <c r="U2929" s="2">
        <f>EOMONTH(SalesData[[#This Row],[Order Date]],0)</f>
        <v>45046</v>
      </c>
      <c r="V2929" s="9" t="str">
        <f>"Q"&amp;INT((MONTH(SalesData[[#This Row],[Order Date]])+2)/3)&amp;"-"&amp;YEAR(SalesData[[#This Row],[Order Date]])</f>
        <v>Q2-2023</v>
      </c>
    </row>
    <row r="2930" spans="1:22" x14ac:dyDescent="0.35">
      <c r="A2930" t="s">
        <v>3071</v>
      </c>
      <c r="B2930" s="1">
        <v>45022</v>
      </c>
      <c r="C2930" t="s">
        <v>124</v>
      </c>
      <c r="D2930" t="s">
        <v>39</v>
      </c>
      <c r="E2930">
        <v>7533594095</v>
      </c>
      <c r="F2930" t="s">
        <v>58</v>
      </c>
      <c r="G2930" t="s">
        <v>59</v>
      </c>
      <c r="H2930" t="s">
        <v>60</v>
      </c>
      <c r="I2930" t="s">
        <v>31</v>
      </c>
      <c r="J2930" t="s">
        <v>19</v>
      </c>
      <c r="K2930">
        <v>4926.51</v>
      </c>
      <c r="L2930">
        <v>409.99</v>
      </c>
      <c r="M2930" t="s">
        <v>19</v>
      </c>
      <c r="N2930">
        <v>8.3221184976788806E-2</v>
      </c>
      <c r="O2930" t="s">
        <v>11351</v>
      </c>
      <c r="P2930" t="s">
        <v>11356</v>
      </c>
      <c r="Q2930" t="s">
        <v>11372</v>
      </c>
      <c r="R2930" t="s">
        <v>11360</v>
      </c>
      <c r="S2930">
        <f>IF(SalesData[[#This Row],[Return Status]]="Returned",1,0)</f>
        <v>1</v>
      </c>
      <c r="T2930">
        <v>2183.56</v>
      </c>
      <c r="U2930" s="2">
        <f>EOMONTH(SalesData[[#This Row],[Order Date]],0)</f>
        <v>45046</v>
      </c>
      <c r="V2930" s="9" t="str">
        <f>"Q"&amp;INT((MONTH(SalesData[[#This Row],[Order Date]])+2)/3)&amp;"-"&amp;YEAR(SalesData[[#This Row],[Order Date]])</f>
        <v>Q2-2023</v>
      </c>
    </row>
    <row r="2931" spans="1:22" x14ac:dyDescent="0.35">
      <c r="A2931" t="s">
        <v>3072</v>
      </c>
      <c r="B2931" s="1">
        <v>45036</v>
      </c>
      <c r="C2931" t="s">
        <v>149</v>
      </c>
      <c r="D2931" t="s">
        <v>46</v>
      </c>
      <c r="E2931">
        <v>2547127806</v>
      </c>
      <c r="F2931" t="s">
        <v>81</v>
      </c>
      <c r="G2931" t="s">
        <v>74</v>
      </c>
      <c r="H2931" t="s">
        <v>75</v>
      </c>
      <c r="I2931" t="s">
        <v>36</v>
      </c>
      <c r="J2931" t="s">
        <v>65</v>
      </c>
      <c r="K2931">
        <v>4056.66</v>
      </c>
      <c r="L2931">
        <v>989.09</v>
      </c>
      <c r="M2931" t="s">
        <v>65</v>
      </c>
      <c r="N2931">
        <v>0.24381880660444799</v>
      </c>
      <c r="O2931" t="s">
        <v>11351</v>
      </c>
      <c r="P2931" t="s">
        <v>11354</v>
      </c>
      <c r="Q2931" t="s">
        <v>11373</v>
      </c>
      <c r="R2931" t="s">
        <v>11360</v>
      </c>
      <c r="S2931">
        <f>IF(SalesData[[#This Row],[Return Status]]="Returned",1,0)</f>
        <v>1</v>
      </c>
      <c r="T2931">
        <v>2420.2800000000002</v>
      </c>
      <c r="U2931" s="2">
        <f>EOMONTH(SalesData[[#This Row],[Order Date]],0)</f>
        <v>45046</v>
      </c>
      <c r="V2931" s="9" t="str">
        <f>"Q"&amp;INT((MONTH(SalesData[[#This Row],[Order Date]])+2)/3)&amp;"-"&amp;YEAR(SalesData[[#This Row],[Order Date]])</f>
        <v>Q2-2023</v>
      </c>
    </row>
    <row r="2932" spans="1:22" x14ac:dyDescent="0.35">
      <c r="A2932" t="s">
        <v>3073</v>
      </c>
      <c r="B2932" s="1">
        <v>45025</v>
      </c>
      <c r="C2932" t="s">
        <v>92</v>
      </c>
      <c r="D2932" t="s">
        <v>39</v>
      </c>
      <c r="E2932">
        <v>118360637</v>
      </c>
      <c r="F2932" t="s">
        <v>185</v>
      </c>
      <c r="G2932" t="s">
        <v>164</v>
      </c>
      <c r="H2932" t="s">
        <v>165</v>
      </c>
      <c r="I2932" t="s">
        <v>36</v>
      </c>
      <c r="J2932" t="s">
        <v>18</v>
      </c>
      <c r="K2932">
        <v>537.54999999999995</v>
      </c>
      <c r="L2932">
        <v>55.74</v>
      </c>
      <c r="M2932" t="s">
        <v>19</v>
      </c>
      <c r="N2932">
        <v>0.103692679750721</v>
      </c>
      <c r="O2932" t="s">
        <v>11355</v>
      </c>
      <c r="P2932" t="s">
        <v>11352</v>
      </c>
      <c r="R2932" t="s">
        <v>11353</v>
      </c>
      <c r="S2932">
        <f>IF(SalesData[[#This Row],[Return Status]]="Returned",1,0)</f>
        <v>0</v>
      </c>
      <c r="U2932" s="2">
        <f>EOMONTH(SalesData[[#This Row],[Order Date]],0)</f>
        <v>45046</v>
      </c>
      <c r="V2932" s="9" t="str">
        <f>"Q"&amp;INT((MONTH(SalesData[[#This Row],[Order Date]])+2)/3)&amp;"-"&amp;YEAR(SalesData[[#This Row],[Order Date]])</f>
        <v>Q2-2023</v>
      </c>
    </row>
    <row r="2933" spans="1:22" x14ac:dyDescent="0.35">
      <c r="A2933" t="s">
        <v>3074</v>
      </c>
      <c r="B2933" s="1">
        <v>45027</v>
      </c>
      <c r="C2933" t="s">
        <v>45</v>
      </c>
      <c r="D2933" t="s">
        <v>46</v>
      </c>
      <c r="E2933">
        <v>9413822581</v>
      </c>
      <c r="F2933" t="s">
        <v>152</v>
      </c>
      <c r="G2933" t="s">
        <v>23</v>
      </c>
      <c r="H2933" t="s">
        <v>24</v>
      </c>
      <c r="I2933" t="s">
        <v>17</v>
      </c>
      <c r="J2933" t="s">
        <v>19</v>
      </c>
      <c r="K2933">
        <v>2894.04</v>
      </c>
      <c r="L2933">
        <v>355.86</v>
      </c>
      <c r="M2933" t="s">
        <v>19</v>
      </c>
      <c r="N2933">
        <v>0.12296305510635699</v>
      </c>
      <c r="O2933" t="s">
        <v>11351</v>
      </c>
      <c r="P2933" t="s">
        <v>11352</v>
      </c>
      <c r="R2933" t="s">
        <v>11353</v>
      </c>
      <c r="S2933">
        <f>IF(SalesData[[#This Row],[Return Status]]="Returned",1,0)</f>
        <v>0</v>
      </c>
      <c r="T2933">
        <v>2821.33</v>
      </c>
      <c r="U2933" s="2">
        <f>EOMONTH(SalesData[[#This Row],[Order Date]],0)</f>
        <v>45046</v>
      </c>
      <c r="V2933" s="9" t="str">
        <f>"Q"&amp;INT((MONTH(SalesData[[#This Row],[Order Date]])+2)/3)&amp;"-"&amp;YEAR(SalesData[[#This Row],[Order Date]])</f>
        <v>Q2-2023</v>
      </c>
    </row>
    <row r="2934" spans="1:22" x14ac:dyDescent="0.35">
      <c r="A2934" t="s">
        <v>3075</v>
      </c>
      <c r="B2934" s="1">
        <v>45025</v>
      </c>
      <c r="C2934" t="s">
        <v>52</v>
      </c>
      <c r="D2934" t="s">
        <v>46</v>
      </c>
      <c r="E2934">
        <v>8106355197</v>
      </c>
      <c r="F2934" t="s">
        <v>114</v>
      </c>
      <c r="G2934" t="s">
        <v>59</v>
      </c>
      <c r="H2934" t="s">
        <v>60</v>
      </c>
      <c r="I2934" t="s">
        <v>31</v>
      </c>
      <c r="J2934" t="s">
        <v>62</v>
      </c>
      <c r="K2934">
        <v>2093.02</v>
      </c>
      <c r="L2934">
        <v>537.09</v>
      </c>
      <c r="M2934" t="s">
        <v>62</v>
      </c>
      <c r="N2934">
        <v>0.25661006583787999</v>
      </c>
      <c r="O2934" t="s">
        <v>11351</v>
      </c>
      <c r="P2934" t="s">
        <v>11354</v>
      </c>
      <c r="R2934" t="s">
        <v>11353</v>
      </c>
      <c r="S2934">
        <f>IF(SalesData[[#This Row],[Return Status]]="Returned",1,0)</f>
        <v>0</v>
      </c>
      <c r="T2934">
        <v>2183.56</v>
      </c>
      <c r="U2934" s="2">
        <f>EOMONTH(SalesData[[#This Row],[Order Date]],0)</f>
        <v>45046</v>
      </c>
      <c r="V2934" s="9" t="str">
        <f>"Q"&amp;INT((MONTH(SalesData[[#This Row],[Order Date]])+2)/3)&amp;"-"&amp;YEAR(SalesData[[#This Row],[Order Date]])</f>
        <v>Q2-2023</v>
      </c>
    </row>
    <row r="2935" spans="1:22" x14ac:dyDescent="0.35">
      <c r="A2935" t="s">
        <v>3076</v>
      </c>
      <c r="B2935" s="1">
        <v>45044</v>
      </c>
      <c r="C2935" t="s">
        <v>92</v>
      </c>
      <c r="D2935" t="s">
        <v>27</v>
      </c>
      <c r="E2935">
        <v>9722050116</v>
      </c>
      <c r="F2935" t="s">
        <v>159</v>
      </c>
      <c r="G2935" t="s">
        <v>84</v>
      </c>
      <c r="H2935" t="s">
        <v>85</v>
      </c>
      <c r="I2935" t="s">
        <v>31</v>
      </c>
      <c r="J2935" t="s">
        <v>65</v>
      </c>
      <c r="K2935">
        <v>2389.11</v>
      </c>
      <c r="L2935">
        <v>637.97</v>
      </c>
      <c r="M2935" t="s">
        <v>65</v>
      </c>
      <c r="N2935">
        <v>0.26703249327155298</v>
      </c>
      <c r="O2935" t="s">
        <v>11351</v>
      </c>
      <c r="P2935" t="s">
        <v>11354</v>
      </c>
      <c r="R2935" t="s">
        <v>11353</v>
      </c>
      <c r="S2935">
        <f>IF(SalesData[[#This Row],[Return Status]]="Returned",1,0)</f>
        <v>0</v>
      </c>
      <c r="T2935">
        <v>847.14</v>
      </c>
      <c r="U2935" s="2">
        <f>EOMONTH(SalesData[[#This Row],[Order Date]],0)</f>
        <v>45046</v>
      </c>
      <c r="V2935" s="9" t="str">
        <f>"Q"&amp;INT((MONTH(SalesData[[#This Row],[Order Date]])+2)/3)&amp;"-"&amp;YEAR(SalesData[[#This Row],[Order Date]])</f>
        <v>Q2-2023</v>
      </c>
    </row>
    <row r="2936" spans="1:22" x14ac:dyDescent="0.35">
      <c r="A2936" t="s">
        <v>3077</v>
      </c>
      <c r="B2936" s="1">
        <v>45025</v>
      </c>
      <c r="C2936" t="s">
        <v>132</v>
      </c>
      <c r="D2936" t="s">
        <v>27</v>
      </c>
      <c r="E2936">
        <v>5579431936</v>
      </c>
      <c r="F2936" t="s">
        <v>22</v>
      </c>
      <c r="G2936" t="s">
        <v>11368</v>
      </c>
      <c r="H2936" t="s">
        <v>24</v>
      </c>
      <c r="I2936" t="s">
        <v>17</v>
      </c>
      <c r="J2936" t="s">
        <v>65</v>
      </c>
      <c r="K2936">
        <v>1030.0899999999999</v>
      </c>
      <c r="L2936">
        <v>80.67</v>
      </c>
      <c r="M2936" t="s">
        <v>65</v>
      </c>
      <c r="N2936">
        <v>7.8313545418361497E-2</v>
      </c>
      <c r="O2936" t="s">
        <v>11351</v>
      </c>
      <c r="P2936" t="s">
        <v>11356</v>
      </c>
      <c r="R2936" t="s">
        <v>11353</v>
      </c>
      <c r="S2936">
        <f>IF(SalesData[[#This Row],[Return Status]]="Returned",1,0)</f>
        <v>0</v>
      </c>
      <c r="U2936" s="2">
        <f>EOMONTH(SalesData[[#This Row],[Order Date]],0)</f>
        <v>45046</v>
      </c>
      <c r="V2936" s="9" t="str">
        <f>"Q"&amp;INT((MONTH(SalesData[[#This Row],[Order Date]])+2)/3)&amp;"-"&amp;YEAR(SalesData[[#This Row],[Order Date]])</f>
        <v>Q2-2023</v>
      </c>
    </row>
    <row r="2937" spans="1:22" x14ac:dyDescent="0.35">
      <c r="A2937" t="s">
        <v>3078</v>
      </c>
      <c r="B2937" s="1">
        <v>45036</v>
      </c>
      <c r="C2937" t="s">
        <v>124</v>
      </c>
      <c r="D2937" t="s">
        <v>99</v>
      </c>
      <c r="E2937">
        <v>7593727513</v>
      </c>
      <c r="F2937" t="s">
        <v>64</v>
      </c>
      <c r="G2937" t="s">
        <v>15</v>
      </c>
      <c r="H2937" t="s">
        <v>16</v>
      </c>
      <c r="I2937" t="s">
        <v>17</v>
      </c>
      <c r="J2937" t="s">
        <v>19</v>
      </c>
      <c r="K2937">
        <v>2369.5100000000002</v>
      </c>
      <c r="L2937">
        <v>694.99</v>
      </c>
      <c r="M2937" t="s">
        <v>19</v>
      </c>
      <c r="N2937">
        <v>0.293305366932404</v>
      </c>
      <c r="O2937" t="s">
        <v>11351</v>
      </c>
      <c r="P2937" t="s">
        <v>11354</v>
      </c>
      <c r="R2937" t="s">
        <v>11353</v>
      </c>
      <c r="S2937">
        <f>IF(SalesData[[#This Row],[Return Status]]="Returned",1,0)</f>
        <v>0</v>
      </c>
      <c r="T2937">
        <v>2085.91</v>
      </c>
      <c r="U2937" s="2">
        <f>EOMONTH(SalesData[[#This Row],[Order Date]],0)</f>
        <v>45046</v>
      </c>
      <c r="V2937" s="9" t="str">
        <f>"Q"&amp;INT((MONTH(SalesData[[#This Row],[Order Date]])+2)/3)&amp;"-"&amp;YEAR(SalesData[[#This Row],[Order Date]])</f>
        <v>Q2-2023</v>
      </c>
    </row>
    <row r="2938" spans="1:22" x14ac:dyDescent="0.35">
      <c r="A2938" t="s">
        <v>3079</v>
      </c>
      <c r="B2938" s="1">
        <v>45040</v>
      </c>
      <c r="C2938" t="s">
        <v>184</v>
      </c>
      <c r="D2938" t="s">
        <v>39</v>
      </c>
      <c r="E2938">
        <v>9453934112</v>
      </c>
      <c r="F2938" t="s">
        <v>73</v>
      </c>
      <c r="G2938" t="s">
        <v>74</v>
      </c>
      <c r="H2938" t="s">
        <v>75</v>
      </c>
      <c r="I2938" t="s">
        <v>36</v>
      </c>
      <c r="J2938" t="s">
        <v>43</v>
      </c>
      <c r="K2938">
        <v>264.02999999999997</v>
      </c>
      <c r="L2938">
        <v>48.8</v>
      </c>
      <c r="M2938" t="s">
        <v>43</v>
      </c>
      <c r="N2938">
        <v>0.18482748172556199</v>
      </c>
      <c r="O2938" t="s">
        <v>11361</v>
      </c>
      <c r="P2938" t="s">
        <v>11352</v>
      </c>
      <c r="R2938" t="s">
        <v>11353</v>
      </c>
      <c r="S2938">
        <f>IF(SalesData[[#This Row],[Return Status]]="Returned",1,0)</f>
        <v>0</v>
      </c>
      <c r="T2938">
        <v>2420.2800000000002</v>
      </c>
      <c r="U2938" s="2">
        <f>EOMONTH(SalesData[[#This Row],[Order Date]],0)</f>
        <v>45046</v>
      </c>
      <c r="V2938" s="9" t="str">
        <f>"Q"&amp;INT((MONTH(SalesData[[#This Row],[Order Date]])+2)/3)&amp;"-"&amp;YEAR(SalesData[[#This Row],[Order Date]])</f>
        <v>Q2-2023</v>
      </c>
    </row>
    <row r="2939" spans="1:22" x14ac:dyDescent="0.35">
      <c r="A2939" t="s">
        <v>3080</v>
      </c>
      <c r="B2939" s="1">
        <v>45017</v>
      </c>
      <c r="C2939" t="s">
        <v>149</v>
      </c>
      <c r="D2939" t="s">
        <v>27</v>
      </c>
      <c r="E2939">
        <v>5037501605</v>
      </c>
      <c r="F2939" t="s">
        <v>88</v>
      </c>
      <c r="G2939" t="s">
        <v>11379</v>
      </c>
      <c r="H2939" t="s">
        <v>90</v>
      </c>
      <c r="I2939" t="s">
        <v>31</v>
      </c>
      <c r="J2939" t="s">
        <v>43</v>
      </c>
      <c r="K2939">
        <v>3347.23</v>
      </c>
      <c r="L2939">
        <v>927.48</v>
      </c>
      <c r="M2939" t="s">
        <v>43</v>
      </c>
      <c r="N2939">
        <v>0.277088816723082</v>
      </c>
      <c r="O2939" t="s">
        <v>11351</v>
      </c>
      <c r="P2939" t="s">
        <v>11354</v>
      </c>
      <c r="R2939" t="s">
        <v>11353</v>
      </c>
      <c r="S2939">
        <f>IF(SalesData[[#This Row],[Return Status]]="Returned",1,0)</f>
        <v>0</v>
      </c>
      <c r="U2939" s="2">
        <f>EOMONTH(SalesData[[#This Row],[Order Date]],0)</f>
        <v>45046</v>
      </c>
      <c r="V2939" s="9" t="str">
        <f>"Q"&amp;INT((MONTH(SalesData[[#This Row],[Order Date]])+2)/3)&amp;"-"&amp;YEAR(SalesData[[#This Row],[Order Date]])</f>
        <v>Q2-2023</v>
      </c>
    </row>
    <row r="2940" spans="1:22" x14ac:dyDescent="0.35">
      <c r="A2940" t="s">
        <v>3081</v>
      </c>
      <c r="B2940" s="1">
        <v>45025</v>
      </c>
      <c r="C2940" t="s">
        <v>184</v>
      </c>
      <c r="D2940" t="s">
        <v>27</v>
      </c>
      <c r="E2940">
        <v>6429653999</v>
      </c>
      <c r="F2940" t="s">
        <v>81</v>
      </c>
      <c r="G2940" t="s">
        <v>74</v>
      </c>
      <c r="H2940" t="s">
        <v>75</v>
      </c>
      <c r="I2940" t="s">
        <v>36</v>
      </c>
      <c r="J2940" t="s">
        <v>62</v>
      </c>
      <c r="K2940">
        <v>4011.64</v>
      </c>
      <c r="L2940">
        <v>1072.42</v>
      </c>
      <c r="M2940" t="s">
        <v>62</v>
      </c>
      <c r="N2940">
        <v>0.26732707820243101</v>
      </c>
      <c r="O2940" t="s">
        <v>11351</v>
      </c>
      <c r="P2940" t="s">
        <v>11354</v>
      </c>
      <c r="R2940" t="s">
        <v>11353</v>
      </c>
      <c r="S2940">
        <f>IF(SalesData[[#This Row],[Return Status]]="Returned",1,0)</f>
        <v>0</v>
      </c>
      <c r="T2940">
        <v>2420.2800000000002</v>
      </c>
      <c r="U2940" s="2">
        <f>EOMONTH(SalesData[[#This Row],[Order Date]],0)</f>
        <v>45046</v>
      </c>
      <c r="V2940" s="9" t="str">
        <f>"Q"&amp;INT((MONTH(SalesData[[#This Row],[Order Date]])+2)/3)&amp;"-"&amp;YEAR(SalesData[[#This Row],[Order Date]])</f>
        <v>Q2-2023</v>
      </c>
    </row>
    <row r="2941" spans="1:22" x14ac:dyDescent="0.35">
      <c r="A2941" t="s">
        <v>3082</v>
      </c>
      <c r="B2941" s="1">
        <v>45040</v>
      </c>
      <c r="C2941" t="s">
        <v>92</v>
      </c>
      <c r="D2941" t="s">
        <v>13</v>
      </c>
      <c r="E2941">
        <v>5160080443</v>
      </c>
      <c r="F2941" t="s">
        <v>222</v>
      </c>
      <c r="G2941" t="s">
        <v>164</v>
      </c>
      <c r="H2941" t="s">
        <v>11357</v>
      </c>
      <c r="I2941" t="s">
        <v>36</v>
      </c>
      <c r="J2941" t="s">
        <v>42</v>
      </c>
      <c r="K2941">
        <v>255.25</v>
      </c>
      <c r="L2941">
        <v>53.78</v>
      </c>
      <c r="M2941" t="s">
        <v>43</v>
      </c>
      <c r="N2941">
        <v>0.21069539666993101</v>
      </c>
      <c r="O2941" t="s">
        <v>11361</v>
      </c>
      <c r="P2941" t="s">
        <v>11354</v>
      </c>
      <c r="R2941" t="s">
        <v>11353</v>
      </c>
      <c r="S2941">
        <f>IF(SalesData[[#This Row],[Return Status]]="Returned",1,0)</f>
        <v>0</v>
      </c>
      <c r="U2941" s="2">
        <f>EOMONTH(SalesData[[#This Row],[Order Date]],0)</f>
        <v>45046</v>
      </c>
      <c r="V2941" s="9" t="str">
        <f>"Q"&amp;INT((MONTH(SalesData[[#This Row],[Order Date]])+2)/3)&amp;"-"&amp;YEAR(SalesData[[#This Row],[Order Date]])</f>
        <v>Q2-2023</v>
      </c>
    </row>
    <row r="2942" spans="1:22" x14ac:dyDescent="0.35">
      <c r="A2942" t="s">
        <v>3083</v>
      </c>
      <c r="B2942" s="1">
        <v>45037</v>
      </c>
      <c r="C2942" t="s">
        <v>49</v>
      </c>
      <c r="D2942" t="s">
        <v>46</v>
      </c>
      <c r="E2942">
        <v>734152742</v>
      </c>
      <c r="F2942" t="s">
        <v>83</v>
      </c>
      <c r="G2942" t="s">
        <v>84</v>
      </c>
      <c r="H2942" t="s">
        <v>11357</v>
      </c>
      <c r="I2942" t="s">
        <v>31</v>
      </c>
      <c r="J2942" t="s">
        <v>65</v>
      </c>
      <c r="K2942">
        <v>3053.26</v>
      </c>
      <c r="L2942">
        <v>335.56</v>
      </c>
      <c r="M2942" t="s">
        <v>65</v>
      </c>
      <c r="N2942">
        <v>0.109902202891336</v>
      </c>
      <c r="O2942" t="s">
        <v>11351</v>
      </c>
      <c r="P2942" t="s">
        <v>11352</v>
      </c>
      <c r="R2942" t="s">
        <v>11353</v>
      </c>
      <c r="S2942">
        <f>IF(SalesData[[#This Row],[Return Status]]="Returned",1,0)</f>
        <v>0</v>
      </c>
      <c r="T2942">
        <v>847.14</v>
      </c>
      <c r="U2942" s="2">
        <f>EOMONTH(SalesData[[#This Row],[Order Date]],0)</f>
        <v>45046</v>
      </c>
      <c r="V2942" s="9" t="str">
        <f>"Q"&amp;INT((MONTH(SalesData[[#This Row],[Order Date]])+2)/3)&amp;"-"&amp;YEAR(SalesData[[#This Row],[Order Date]])</f>
        <v>Q2-2023</v>
      </c>
    </row>
    <row r="2943" spans="1:22" x14ac:dyDescent="0.35">
      <c r="A2943" t="s">
        <v>3084</v>
      </c>
      <c r="B2943" s="1">
        <v>45040</v>
      </c>
      <c r="C2943" t="s">
        <v>111</v>
      </c>
      <c r="D2943" t="s">
        <v>145</v>
      </c>
      <c r="E2943">
        <v>6002674586</v>
      </c>
      <c r="F2943" t="s">
        <v>147</v>
      </c>
      <c r="G2943" t="s">
        <v>84</v>
      </c>
      <c r="H2943" t="s">
        <v>85</v>
      </c>
      <c r="I2943" t="s">
        <v>31</v>
      </c>
      <c r="J2943" t="s">
        <v>19</v>
      </c>
      <c r="K2943">
        <v>2689.37</v>
      </c>
      <c r="L2943">
        <v>412.5</v>
      </c>
      <c r="M2943" t="s">
        <v>19</v>
      </c>
      <c r="N2943">
        <v>0.15338164700283</v>
      </c>
      <c r="O2943" t="s">
        <v>11351</v>
      </c>
      <c r="P2943" t="s">
        <v>11352</v>
      </c>
      <c r="R2943" t="s">
        <v>11353</v>
      </c>
      <c r="S2943">
        <f>IF(SalesData[[#This Row],[Return Status]]="Returned",1,0)</f>
        <v>0</v>
      </c>
      <c r="T2943">
        <v>847.14</v>
      </c>
      <c r="U2943" s="2">
        <f>EOMONTH(SalesData[[#This Row],[Order Date]],0)</f>
        <v>45046</v>
      </c>
      <c r="V2943" s="9" t="str">
        <f>"Q"&amp;INT((MONTH(SalesData[[#This Row],[Order Date]])+2)/3)&amp;"-"&amp;YEAR(SalesData[[#This Row],[Order Date]])</f>
        <v>Q2-2023</v>
      </c>
    </row>
    <row r="2944" spans="1:22" x14ac:dyDescent="0.35">
      <c r="A2944" t="s">
        <v>3085</v>
      </c>
      <c r="B2944" s="1">
        <v>45024</v>
      </c>
      <c r="C2944" t="s">
        <v>132</v>
      </c>
      <c r="D2944" t="s">
        <v>80</v>
      </c>
      <c r="E2944">
        <v>5522053848</v>
      </c>
      <c r="F2944" t="s">
        <v>172</v>
      </c>
      <c r="G2944" t="s">
        <v>141</v>
      </c>
      <c r="H2944" t="s">
        <v>121</v>
      </c>
      <c r="I2944" t="s">
        <v>17</v>
      </c>
      <c r="J2944" t="s">
        <v>43</v>
      </c>
      <c r="K2944">
        <v>2340.96</v>
      </c>
      <c r="L2944">
        <v>143.28</v>
      </c>
      <c r="M2944" t="s">
        <v>43</v>
      </c>
      <c r="N2944">
        <v>6.12056592167316E-2</v>
      </c>
      <c r="O2944" t="s">
        <v>11351</v>
      </c>
      <c r="P2944" t="s">
        <v>11356</v>
      </c>
      <c r="R2944" t="s">
        <v>11353</v>
      </c>
      <c r="S2944">
        <f>IF(SalesData[[#This Row],[Return Status]]="Returned",1,0)</f>
        <v>0</v>
      </c>
      <c r="T2944">
        <v>2793.38</v>
      </c>
      <c r="U2944" s="2">
        <f>EOMONTH(SalesData[[#This Row],[Order Date]],0)</f>
        <v>45046</v>
      </c>
      <c r="V2944" s="9" t="str">
        <f>"Q"&amp;INT((MONTH(SalesData[[#This Row],[Order Date]])+2)/3)&amp;"-"&amp;YEAR(SalesData[[#This Row],[Order Date]])</f>
        <v>Q2-2023</v>
      </c>
    </row>
    <row r="2945" spans="1:22" x14ac:dyDescent="0.35">
      <c r="A2945" t="s">
        <v>3086</v>
      </c>
      <c r="B2945" s="1">
        <v>45031</v>
      </c>
      <c r="C2945" t="s">
        <v>184</v>
      </c>
      <c r="D2945" t="s">
        <v>72</v>
      </c>
      <c r="E2945">
        <v>4185071138</v>
      </c>
      <c r="F2945" t="s">
        <v>22</v>
      </c>
      <c r="G2945" t="s">
        <v>23</v>
      </c>
      <c r="H2945" t="s">
        <v>24</v>
      </c>
      <c r="I2945" t="s">
        <v>17</v>
      </c>
      <c r="J2945" t="s">
        <v>43</v>
      </c>
      <c r="K2945">
        <v>4989.3500000000004</v>
      </c>
      <c r="L2945">
        <v>688.14</v>
      </c>
      <c r="M2945" t="s">
        <v>43</v>
      </c>
      <c r="N2945">
        <v>0.137921773377294</v>
      </c>
      <c r="O2945" t="s">
        <v>11351</v>
      </c>
      <c r="P2945" t="s">
        <v>11352</v>
      </c>
      <c r="R2945" t="s">
        <v>11353</v>
      </c>
      <c r="S2945">
        <f>IF(SalesData[[#This Row],[Return Status]]="Returned",1,0)</f>
        <v>0</v>
      </c>
      <c r="T2945">
        <v>2821.33</v>
      </c>
      <c r="U2945" s="2">
        <f>EOMONTH(SalesData[[#This Row],[Order Date]],0)</f>
        <v>45046</v>
      </c>
      <c r="V2945" s="9" t="str">
        <f>"Q"&amp;INT((MONTH(SalesData[[#This Row],[Order Date]])+2)/3)&amp;"-"&amp;YEAR(SalesData[[#This Row],[Order Date]])</f>
        <v>Q2-2023</v>
      </c>
    </row>
    <row r="2946" spans="1:22" x14ac:dyDescent="0.35">
      <c r="A2946" t="s">
        <v>3087</v>
      </c>
      <c r="B2946" s="1">
        <v>45043</v>
      </c>
      <c r="C2946" t="s">
        <v>97</v>
      </c>
      <c r="D2946" t="s">
        <v>80</v>
      </c>
      <c r="E2946">
        <v>2069348673</v>
      </c>
      <c r="F2946" t="s">
        <v>129</v>
      </c>
      <c r="G2946" t="s">
        <v>54</v>
      </c>
      <c r="H2946" t="s">
        <v>55</v>
      </c>
      <c r="I2946" t="s">
        <v>31</v>
      </c>
      <c r="J2946" t="s">
        <v>62</v>
      </c>
      <c r="K2946">
        <v>1972.49</v>
      </c>
      <c r="L2946">
        <v>123.46</v>
      </c>
      <c r="M2946" t="s">
        <v>62</v>
      </c>
      <c r="N2946">
        <v>6.2590938357101902E-2</v>
      </c>
      <c r="O2946" t="s">
        <v>11351</v>
      </c>
      <c r="P2946" t="s">
        <v>11356</v>
      </c>
      <c r="R2946" t="s">
        <v>11353</v>
      </c>
      <c r="S2946">
        <f>IF(SalesData[[#This Row],[Return Status]]="Returned",1,0)</f>
        <v>0</v>
      </c>
      <c r="U2946" s="2">
        <f>EOMONTH(SalesData[[#This Row],[Order Date]],0)</f>
        <v>45046</v>
      </c>
      <c r="V2946" s="9" t="str">
        <f>"Q"&amp;INT((MONTH(SalesData[[#This Row],[Order Date]])+2)/3)&amp;"-"&amp;YEAR(SalesData[[#This Row],[Order Date]])</f>
        <v>Q2-2023</v>
      </c>
    </row>
    <row r="2947" spans="1:22" x14ac:dyDescent="0.35">
      <c r="A2947" t="s">
        <v>3088</v>
      </c>
      <c r="B2947" s="1">
        <v>45031</v>
      </c>
      <c r="C2947" t="s">
        <v>97</v>
      </c>
      <c r="D2947" t="s">
        <v>145</v>
      </c>
      <c r="E2947">
        <v>5514588501</v>
      </c>
      <c r="F2947" t="s">
        <v>50</v>
      </c>
      <c r="G2947" t="s">
        <v>34</v>
      </c>
      <c r="H2947" t="s">
        <v>35</v>
      </c>
      <c r="I2947" t="s">
        <v>36</v>
      </c>
      <c r="J2947" t="s">
        <v>65</v>
      </c>
      <c r="K2947">
        <v>69.31</v>
      </c>
      <c r="L2947">
        <v>4.12</v>
      </c>
      <c r="M2947" t="s">
        <v>65</v>
      </c>
      <c r="N2947">
        <v>5.9443081806377203E-2</v>
      </c>
      <c r="O2947" t="s">
        <v>11361</v>
      </c>
      <c r="P2947" t="s">
        <v>11356</v>
      </c>
      <c r="R2947" t="s">
        <v>11353</v>
      </c>
      <c r="S2947">
        <f>IF(SalesData[[#This Row],[Return Status]]="Returned",1,0)</f>
        <v>0</v>
      </c>
      <c r="U2947" s="2">
        <f>EOMONTH(SalesData[[#This Row],[Order Date]],0)</f>
        <v>45046</v>
      </c>
      <c r="V2947" s="9" t="str">
        <f>"Q"&amp;INT((MONTH(SalesData[[#This Row],[Order Date]])+2)/3)&amp;"-"&amp;YEAR(SalesData[[#This Row],[Order Date]])</f>
        <v>Q2-2023</v>
      </c>
    </row>
    <row r="2948" spans="1:22" x14ac:dyDescent="0.35">
      <c r="A2948" t="s">
        <v>3089</v>
      </c>
      <c r="B2948" s="1">
        <v>45018</v>
      </c>
      <c r="C2948" t="s">
        <v>77</v>
      </c>
      <c r="D2948" t="s">
        <v>99</v>
      </c>
      <c r="E2948">
        <v>9488340390</v>
      </c>
      <c r="F2948" t="s">
        <v>68</v>
      </c>
      <c r="G2948" t="s">
        <v>69</v>
      </c>
      <c r="H2948" t="s">
        <v>41</v>
      </c>
      <c r="I2948" t="s">
        <v>31</v>
      </c>
      <c r="J2948" t="s">
        <v>65</v>
      </c>
      <c r="K2948">
        <v>4524.72</v>
      </c>
      <c r="L2948">
        <v>1280.03</v>
      </c>
      <c r="M2948" t="s">
        <v>65</v>
      </c>
      <c r="N2948">
        <v>0.28289706324369202</v>
      </c>
      <c r="O2948" t="s">
        <v>11351</v>
      </c>
      <c r="P2948" t="s">
        <v>11354</v>
      </c>
      <c r="R2948" t="s">
        <v>11353</v>
      </c>
      <c r="S2948">
        <f>IF(SalesData[[#This Row],[Return Status]]="Returned",1,0)</f>
        <v>0</v>
      </c>
      <c r="T2948">
        <v>2081.52</v>
      </c>
      <c r="U2948" s="2">
        <f>EOMONTH(SalesData[[#This Row],[Order Date]],0)</f>
        <v>45046</v>
      </c>
      <c r="V2948" s="9" t="str">
        <f>"Q"&amp;INT((MONTH(SalesData[[#This Row],[Order Date]])+2)/3)&amp;"-"&amp;YEAR(SalesData[[#This Row],[Order Date]])</f>
        <v>Q2-2023</v>
      </c>
    </row>
    <row r="2949" spans="1:22" x14ac:dyDescent="0.35">
      <c r="A2949" t="s">
        <v>3090</v>
      </c>
      <c r="B2949" s="1">
        <v>45040</v>
      </c>
      <c r="C2949" t="s">
        <v>205</v>
      </c>
      <c r="D2949" t="s">
        <v>145</v>
      </c>
      <c r="E2949">
        <v>244694397</v>
      </c>
      <c r="F2949" t="s">
        <v>156</v>
      </c>
      <c r="G2949" t="s">
        <v>84</v>
      </c>
      <c r="H2949" t="s">
        <v>11357</v>
      </c>
      <c r="I2949" t="s">
        <v>31</v>
      </c>
      <c r="J2949" t="s">
        <v>18</v>
      </c>
      <c r="K2949">
        <v>67.66</v>
      </c>
      <c r="L2949">
        <v>17.68</v>
      </c>
      <c r="M2949" t="s">
        <v>19</v>
      </c>
      <c r="N2949">
        <v>0.26130653266331699</v>
      </c>
      <c r="O2949" t="s">
        <v>11361</v>
      </c>
      <c r="P2949" t="s">
        <v>11354</v>
      </c>
      <c r="R2949" t="s">
        <v>11353</v>
      </c>
      <c r="S2949">
        <f>IF(SalesData[[#This Row],[Return Status]]="Returned",1,0)</f>
        <v>0</v>
      </c>
      <c r="T2949">
        <v>847.14</v>
      </c>
      <c r="U2949" s="2">
        <f>EOMONTH(SalesData[[#This Row],[Order Date]],0)</f>
        <v>45046</v>
      </c>
      <c r="V2949" s="9" t="str">
        <f>"Q"&amp;INT((MONTH(SalesData[[#This Row],[Order Date]])+2)/3)&amp;"-"&amp;YEAR(SalesData[[#This Row],[Order Date]])</f>
        <v>Q2-2023</v>
      </c>
    </row>
    <row r="2950" spans="1:22" x14ac:dyDescent="0.35">
      <c r="A2950" t="s">
        <v>3091</v>
      </c>
      <c r="B2950" s="1">
        <v>45041</v>
      </c>
      <c r="C2950" t="s">
        <v>162</v>
      </c>
      <c r="D2950" t="s">
        <v>46</v>
      </c>
      <c r="E2950">
        <v>1938682267</v>
      </c>
      <c r="F2950" t="s">
        <v>185</v>
      </c>
      <c r="G2950" t="s">
        <v>164</v>
      </c>
      <c r="H2950" t="s">
        <v>165</v>
      </c>
      <c r="I2950" t="s">
        <v>36</v>
      </c>
      <c r="J2950" t="s">
        <v>62</v>
      </c>
      <c r="K2950">
        <v>976.23</v>
      </c>
      <c r="L2950">
        <v>55.16</v>
      </c>
      <c r="M2950" t="s">
        <v>62</v>
      </c>
      <c r="N2950">
        <v>5.6503078168054603E-2</v>
      </c>
      <c r="O2950" t="s">
        <v>11355</v>
      </c>
      <c r="P2950" t="s">
        <v>11356</v>
      </c>
      <c r="R2950" t="s">
        <v>11353</v>
      </c>
      <c r="S2950">
        <f>IF(SalesData[[#This Row],[Return Status]]="Returned",1,0)</f>
        <v>0</v>
      </c>
      <c r="U2950" s="2">
        <f>EOMONTH(SalesData[[#This Row],[Order Date]],0)</f>
        <v>45046</v>
      </c>
      <c r="V2950" s="9" t="str">
        <f>"Q"&amp;INT((MONTH(SalesData[[#This Row],[Order Date]])+2)/3)&amp;"-"&amp;YEAR(SalesData[[#This Row],[Order Date]])</f>
        <v>Q2-2023</v>
      </c>
    </row>
    <row r="2951" spans="1:22" x14ac:dyDescent="0.35">
      <c r="A2951" t="s">
        <v>3092</v>
      </c>
      <c r="B2951" s="1">
        <v>45023</v>
      </c>
      <c r="C2951" t="s">
        <v>184</v>
      </c>
      <c r="D2951" t="s">
        <v>99</v>
      </c>
      <c r="E2951">
        <v>1844469048</v>
      </c>
      <c r="F2951" t="s">
        <v>163</v>
      </c>
      <c r="G2951" t="s">
        <v>164</v>
      </c>
      <c r="H2951" t="s">
        <v>165</v>
      </c>
      <c r="I2951" t="s">
        <v>36</v>
      </c>
      <c r="J2951" t="s">
        <v>19</v>
      </c>
      <c r="K2951">
        <v>511.79</v>
      </c>
      <c r="L2951">
        <v>143.16999999999999</v>
      </c>
      <c r="M2951" t="s">
        <v>19</v>
      </c>
      <c r="N2951">
        <v>0.27974364485433501</v>
      </c>
      <c r="O2951" t="s">
        <v>11355</v>
      </c>
      <c r="P2951" t="s">
        <v>11354</v>
      </c>
      <c r="R2951" t="s">
        <v>11353</v>
      </c>
      <c r="S2951">
        <f>IF(SalesData[[#This Row],[Return Status]]="Returned",1,0)</f>
        <v>0</v>
      </c>
      <c r="U2951" s="2">
        <f>EOMONTH(SalesData[[#This Row],[Order Date]],0)</f>
        <v>45046</v>
      </c>
      <c r="V2951" s="9" t="str">
        <f>"Q"&amp;INT((MONTH(SalesData[[#This Row],[Order Date]])+2)/3)&amp;"-"&amp;YEAR(SalesData[[#This Row],[Order Date]])</f>
        <v>Q2-2023</v>
      </c>
    </row>
    <row r="2952" spans="1:22" x14ac:dyDescent="0.35">
      <c r="A2952" t="s">
        <v>3093</v>
      </c>
      <c r="B2952" s="1">
        <v>45022</v>
      </c>
      <c r="C2952" t="s">
        <v>184</v>
      </c>
      <c r="D2952" t="s">
        <v>80</v>
      </c>
      <c r="E2952">
        <v>9654065002</v>
      </c>
      <c r="F2952" t="s">
        <v>410</v>
      </c>
      <c r="G2952" t="s">
        <v>29</v>
      </c>
      <c r="H2952" t="s">
        <v>30</v>
      </c>
      <c r="I2952" t="s">
        <v>31</v>
      </c>
      <c r="J2952" t="s">
        <v>18</v>
      </c>
      <c r="K2952">
        <v>3818.68</v>
      </c>
      <c r="L2952">
        <v>600.61</v>
      </c>
      <c r="M2952" t="s">
        <v>19</v>
      </c>
      <c r="N2952">
        <v>0.15728209747871</v>
      </c>
      <c r="O2952" t="s">
        <v>11351</v>
      </c>
      <c r="P2952" t="s">
        <v>11352</v>
      </c>
      <c r="R2952" t="s">
        <v>11353</v>
      </c>
      <c r="S2952">
        <f>IF(SalesData[[#This Row],[Return Status]]="Returned",1,0)</f>
        <v>0</v>
      </c>
      <c r="T2952">
        <v>2788.38</v>
      </c>
      <c r="U2952" s="2">
        <f>EOMONTH(SalesData[[#This Row],[Order Date]],0)</f>
        <v>45046</v>
      </c>
      <c r="V2952" s="9" t="str">
        <f>"Q"&amp;INT((MONTH(SalesData[[#This Row],[Order Date]])+2)/3)&amp;"-"&amp;YEAR(SalesData[[#This Row],[Order Date]])</f>
        <v>Q2-2023</v>
      </c>
    </row>
    <row r="2953" spans="1:22" x14ac:dyDescent="0.35">
      <c r="A2953" t="s">
        <v>3094</v>
      </c>
      <c r="B2953" s="1">
        <v>45020</v>
      </c>
      <c r="C2953" t="s">
        <v>194</v>
      </c>
      <c r="D2953" t="s">
        <v>13</v>
      </c>
      <c r="E2953">
        <v>3718349799</v>
      </c>
      <c r="F2953" t="s">
        <v>50</v>
      </c>
      <c r="G2953" t="s">
        <v>34</v>
      </c>
      <c r="H2953" t="s">
        <v>35</v>
      </c>
      <c r="I2953" t="s">
        <v>36</v>
      </c>
      <c r="J2953" t="s">
        <v>65</v>
      </c>
      <c r="K2953">
        <v>2217.4899999999998</v>
      </c>
      <c r="L2953">
        <v>390.94</v>
      </c>
      <c r="M2953" t="s">
        <v>65</v>
      </c>
      <c r="N2953">
        <v>0.17629842750136401</v>
      </c>
      <c r="O2953" t="s">
        <v>11351</v>
      </c>
      <c r="P2953" t="s">
        <v>11352</v>
      </c>
      <c r="R2953" t="s">
        <v>11353</v>
      </c>
      <c r="S2953">
        <f>IF(SalesData[[#This Row],[Return Status]]="Returned",1,0)</f>
        <v>0</v>
      </c>
      <c r="U2953" s="2">
        <f>EOMONTH(SalesData[[#This Row],[Order Date]],0)</f>
        <v>45046</v>
      </c>
      <c r="V2953" s="9" t="str">
        <f>"Q"&amp;INT((MONTH(SalesData[[#This Row],[Order Date]])+2)/3)&amp;"-"&amp;YEAR(SalesData[[#This Row],[Order Date]])</f>
        <v>Q2-2023</v>
      </c>
    </row>
    <row r="2954" spans="1:22" x14ac:dyDescent="0.35">
      <c r="A2954" t="s">
        <v>3095</v>
      </c>
      <c r="B2954" s="1">
        <v>45032</v>
      </c>
      <c r="C2954" t="s">
        <v>149</v>
      </c>
      <c r="D2954" t="s">
        <v>145</v>
      </c>
      <c r="E2954">
        <v>1769603834</v>
      </c>
      <c r="F2954" t="s">
        <v>83</v>
      </c>
      <c r="G2954" t="s">
        <v>84</v>
      </c>
      <c r="H2954" t="s">
        <v>85</v>
      </c>
      <c r="I2954" t="s">
        <v>31</v>
      </c>
      <c r="J2954" t="s">
        <v>19</v>
      </c>
      <c r="K2954">
        <v>3612.15</v>
      </c>
      <c r="L2954">
        <v>224.5</v>
      </c>
      <c r="M2954" t="s">
        <v>19</v>
      </c>
      <c r="N2954">
        <v>6.2151350303835701E-2</v>
      </c>
      <c r="O2954" t="s">
        <v>11351</v>
      </c>
      <c r="P2954" t="s">
        <v>11356</v>
      </c>
      <c r="R2954" t="s">
        <v>11353</v>
      </c>
      <c r="S2954">
        <f>IF(SalesData[[#This Row],[Return Status]]="Returned",1,0)</f>
        <v>0</v>
      </c>
      <c r="T2954">
        <v>847.14</v>
      </c>
      <c r="U2954" s="2">
        <f>EOMONTH(SalesData[[#This Row],[Order Date]],0)</f>
        <v>45046</v>
      </c>
      <c r="V2954" s="9" t="str">
        <f>"Q"&amp;INT((MONTH(SalesData[[#This Row],[Order Date]])+2)/3)&amp;"-"&amp;YEAR(SalesData[[#This Row],[Order Date]])</f>
        <v>Q2-2023</v>
      </c>
    </row>
    <row r="2955" spans="1:22" x14ac:dyDescent="0.35">
      <c r="A2955" t="s">
        <v>3096</v>
      </c>
      <c r="B2955" s="1">
        <v>45042</v>
      </c>
      <c r="C2955" t="s">
        <v>194</v>
      </c>
      <c r="D2955" t="s">
        <v>46</v>
      </c>
      <c r="E2955">
        <v>9078611407</v>
      </c>
      <c r="F2955" t="s">
        <v>140</v>
      </c>
      <c r="G2955" t="s">
        <v>141</v>
      </c>
      <c r="H2955" t="s">
        <v>121</v>
      </c>
      <c r="I2955" t="s">
        <v>17</v>
      </c>
      <c r="J2955" t="s">
        <v>61</v>
      </c>
      <c r="K2955">
        <v>122.26</v>
      </c>
      <c r="L2955">
        <v>20.37</v>
      </c>
      <c r="M2955" t="s">
        <v>62</v>
      </c>
      <c r="N2955">
        <v>0.166612138066416</v>
      </c>
      <c r="O2955" t="s">
        <v>11361</v>
      </c>
      <c r="P2955" t="s">
        <v>11352</v>
      </c>
      <c r="R2955" t="s">
        <v>11353</v>
      </c>
      <c r="S2955">
        <f>IF(SalesData[[#This Row],[Return Status]]="Returned",1,0)</f>
        <v>0</v>
      </c>
      <c r="T2955">
        <v>2793.38</v>
      </c>
      <c r="U2955" s="2">
        <f>EOMONTH(SalesData[[#This Row],[Order Date]],0)</f>
        <v>45046</v>
      </c>
      <c r="V2955" s="9" t="str">
        <f>"Q"&amp;INT((MONTH(SalesData[[#This Row],[Order Date]])+2)/3)&amp;"-"&amp;YEAR(SalesData[[#This Row],[Order Date]])</f>
        <v>Q2-2023</v>
      </c>
    </row>
    <row r="2956" spans="1:22" x14ac:dyDescent="0.35">
      <c r="A2956" t="s">
        <v>3097</v>
      </c>
      <c r="B2956" s="1">
        <v>45031</v>
      </c>
      <c r="C2956" t="s">
        <v>38</v>
      </c>
      <c r="D2956" t="s">
        <v>27</v>
      </c>
      <c r="E2956">
        <v>747621989</v>
      </c>
      <c r="F2956" t="s">
        <v>206</v>
      </c>
      <c r="G2956" t="s">
        <v>89</v>
      </c>
      <c r="H2956" t="s">
        <v>90</v>
      </c>
      <c r="I2956" t="s">
        <v>31</v>
      </c>
      <c r="J2956" t="s">
        <v>19</v>
      </c>
      <c r="K2956">
        <v>2860.82</v>
      </c>
      <c r="L2956">
        <v>96.28</v>
      </c>
      <c r="M2956" t="s">
        <v>19</v>
      </c>
      <c r="N2956">
        <v>3.3654686418579299E-2</v>
      </c>
      <c r="O2956" t="s">
        <v>11351</v>
      </c>
      <c r="P2956" t="s">
        <v>11356</v>
      </c>
      <c r="R2956" t="s">
        <v>11353</v>
      </c>
      <c r="S2956">
        <f>IF(SalesData[[#This Row],[Return Status]]="Returned",1,0)</f>
        <v>0</v>
      </c>
      <c r="T2956">
        <v>207.68</v>
      </c>
      <c r="U2956" s="2">
        <f>EOMONTH(SalesData[[#This Row],[Order Date]],0)</f>
        <v>45046</v>
      </c>
      <c r="V2956" s="9" t="str">
        <f>"Q"&amp;INT((MONTH(SalesData[[#This Row],[Order Date]])+2)/3)&amp;"-"&amp;YEAR(SalesData[[#This Row],[Order Date]])</f>
        <v>Q2-2023</v>
      </c>
    </row>
    <row r="2957" spans="1:22" x14ac:dyDescent="0.35">
      <c r="A2957" t="s">
        <v>3098</v>
      </c>
      <c r="B2957" s="1">
        <v>45044</v>
      </c>
      <c r="C2957" t="s">
        <v>194</v>
      </c>
      <c r="D2957" t="s">
        <v>27</v>
      </c>
      <c r="E2957">
        <v>7511714403</v>
      </c>
      <c r="F2957" t="s">
        <v>14</v>
      </c>
      <c r="G2957" t="s">
        <v>15</v>
      </c>
      <c r="H2957" t="s">
        <v>16</v>
      </c>
      <c r="I2957" t="s">
        <v>17</v>
      </c>
      <c r="J2957" t="s">
        <v>19</v>
      </c>
      <c r="K2957">
        <v>2221.8200000000002</v>
      </c>
      <c r="L2957">
        <v>609.86</v>
      </c>
      <c r="M2957" t="s">
        <v>19</v>
      </c>
      <c r="N2957">
        <v>0.27448668208945798</v>
      </c>
      <c r="O2957" t="s">
        <v>11351</v>
      </c>
      <c r="P2957" t="s">
        <v>11354</v>
      </c>
      <c r="Q2957" t="s">
        <v>11366</v>
      </c>
      <c r="R2957" t="s">
        <v>11360</v>
      </c>
      <c r="S2957">
        <f>IF(SalesData[[#This Row],[Return Status]]="Returned",1,0)</f>
        <v>1</v>
      </c>
      <c r="T2957">
        <v>2085.91</v>
      </c>
      <c r="U2957" s="2">
        <f>EOMONTH(SalesData[[#This Row],[Order Date]],0)</f>
        <v>45046</v>
      </c>
      <c r="V2957" s="9" t="str">
        <f>"Q"&amp;INT((MONTH(SalesData[[#This Row],[Order Date]])+2)/3)&amp;"-"&amp;YEAR(SalesData[[#This Row],[Order Date]])</f>
        <v>Q2-2023</v>
      </c>
    </row>
    <row r="2958" spans="1:22" x14ac:dyDescent="0.35">
      <c r="A2958" t="s">
        <v>3099</v>
      </c>
      <c r="B2958" s="1">
        <v>45023</v>
      </c>
      <c r="C2958" t="s">
        <v>38</v>
      </c>
      <c r="D2958" t="s">
        <v>39</v>
      </c>
      <c r="E2958">
        <v>9126154098</v>
      </c>
      <c r="F2958" t="s">
        <v>28</v>
      </c>
      <c r="G2958" t="s">
        <v>29</v>
      </c>
      <c r="H2958" t="s">
        <v>30</v>
      </c>
      <c r="I2958" t="s">
        <v>31</v>
      </c>
      <c r="J2958" t="s">
        <v>19</v>
      </c>
      <c r="K2958">
        <v>2957.57</v>
      </c>
      <c r="L2958">
        <v>249.93</v>
      </c>
      <c r="M2958" t="s">
        <v>19</v>
      </c>
      <c r="N2958">
        <v>8.4505184999847799E-2</v>
      </c>
      <c r="O2958" t="s">
        <v>11351</v>
      </c>
      <c r="P2958" t="s">
        <v>11356</v>
      </c>
      <c r="R2958" t="s">
        <v>11353</v>
      </c>
      <c r="S2958">
        <f>IF(SalesData[[#This Row],[Return Status]]="Returned",1,0)</f>
        <v>0</v>
      </c>
      <c r="T2958">
        <v>2788.38</v>
      </c>
      <c r="U2958" s="2">
        <f>EOMONTH(SalesData[[#This Row],[Order Date]],0)</f>
        <v>45046</v>
      </c>
      <c r="V2958" s="9" t="str">
        <f>"Q"&amp;INT((MONTH(SalesData[[#This Row],[Order Date]])+2)/3)&amp;"-"&amp;YEAR(SalesData[[#This Row],[Order Date]])</f>
        <v>Q2-2023</v>
      </c>
    </row>
    <row r="2959" spans="1:22" x14ac:dyDescent="0.35">
      <c r="A2959" t="s">
        <v>3100</v>
      </c>
      <c r="B2959" s="1">
        <v>45028</v>
      </c>
      <c r="C2959" t="s">
        <v>21</v>
      </c>
      <c r="D2959" t="s">
        <v>13</v>
      </c>
      <c r="E2959">
        <v>7422165981</v>
      </c>
      <c r="F2959" t="s">
        <v>387</v>
      </c>
      <c r="G2959" t="s">
        <v>89</v>
      </c>
      <c r="H2959" t="s">
        <v>90</v>
      </c>
      <c r="I2959" t="s">
        <v>31</v>
      </c>
      <c r="J2959" t="s">
        <v>65</v>
      </c>
      <c r="K2959">
        <v>4693.83</v>
      </c>
      <c r="L2959">
        <v>631.29</v>
      </c>
      <c r="M2959" t="s">
        <v>65</v>
      </c>
      <c r="N2959">
        <v>0.134493579869744</v>
      </c>
      <c r="O2959" t="s">
        <v>11351</v>
      </c>
      <c r="P2959" t="s">
        <v>11352</v>
      </c>
      <c r="R2959" t="s">
        <v>11353</v>
      </c>
      <c r="S2959">
        <f>IF(SalesData[[#This Row],[Return Status]]="Returned",1,0)</f>
        <v>0</v>
      </c>
      <c r="T2959">
        <v>207.68</v>
      </c>
      <c r="U2959" s="2">
        <f>EOMONTH(SalesData[[#This Row],[Order Date]],0)</f>
        <v>45046</v>
      </c>
      <c r="V2959" s="9" t="str">
        <f>"Q"&amp;INT((MONTH(SalesData[[#This Row],[Order Date]])+2)/3)&amp;"-"&amp;YEAR(SalesData[[#This Row],[Order Date]])</f>
        <v>Q2-2023</v>
      </c>
    </row>
    <row r="2960" spans="1:22" x14ac:dyDescent="0.35">
      <c r="A2960" t="s">
        <v>3101</v>
      </c>
      <c r="B2960" s="1">
        <v>45033</v>
      </c>
      <c r="C2960" t="s">
        <v>124</v>
      </c>
      <c r="D2960" t="s">
        <v>46</v>
      </c>
      <c r="E2960">
        <v>6396824817</v>
      </c>
      <c r="F2960" t="s">
        <v>50</v>
      </c>
      <c r="G2960" t="s">
        <v>34</v>
      </c>
      <c r="H2960" t="s">
        <v>35</v>
      </c>
      <c r="I2960" t="s">
        <v>36</v>
      </c>
      <c r="J2960" t="s">
        <v>65</v>
      </c>
      <c r="K2960">
        <v>3409.5</v>
      </c>
      <c r="L2960">
        <v>786.63</v>
      </c>
      <c r="M2960" t="s">
        <v>65</v>
      </c>
      <c r="N2960">
        <v>0.23071711394632599</v>
      </c>
      <c r="O2960" t="s">
        <v>11351</v>
      </c>
      <c r="P2960" t="s">
        <v>11354</v>
      </c>
      <c r="R2960" t="s">
        <v>11353</v>
      </c>
      <c r="S2960">
        <f>IF(SalesData[[#This Row],[Return Status]]="Returned",1,0)</f>
        <v>0</v>
      </c>
      <c r="U2960" s="2">
        <f>EOMONTH(SalesData[[#This Row],[Order Date]],0)</f>
        <v>45046</v>
      </c>
      <c r="V2960" s="9" t="str">
        <f>"Q"&amp;INT((MONTH(SalesData[[#This Row],[Order Date]])+2)/3)&amp;"-"&amp;YEAR(SalesData[[#This Row],[Order Date]])</f>
        <v>Q2-2023</v>
      </c>
    </row>
    <row r="2961" spans="1:22" x14ac:dyDescent="0.35">
      <c r="A2961" t="s">
        <v>3102</v>
      </c>
      <c r="B2961" s="1">
        <v>45031</v>
      </c>
      <c r="C2961" t="s">
        <v>21</v>
      </c>
      <c r="D2961" t="s">
        <v>145</v>
      </c>
      <c r="E2961">
        <v>1828829145</v>
      </c>
      <c r="F2961" t="s">
        <v>172</v>
      </c>
      <c r="G2961" t="s">
        <v>141</v>
      </c>
      <c r="H2961" t="s">
        <v>121</v>
      </c>
      <c r="I2961" t="s">
        <v>17</v>
      </c>
      <c r="J2961" t="s">
        <v>65</v>
      </c>
      <c r="K2961">
        <v>4568.0600000000004</v>
      </c>
      <c r="L2961">
        <v>395.18</v>
      </c>
      <c r="M2961" t="s">
        <v>65</v>
      </c>
      <c r="N2961">
        <v>8.6509371593192705E-2</v>
      </c>
      <c r="O2961" t="s">
        <v>11351</v>
      </c>
      <c r="P2961" t="s">
        <v>11356</v>
      </c>
      <c r="R2961" t="s">
        <v>11353</v>
      </c>
      <c r="S2961">
        <f>IF(SalesData[[#This Row],[Return Status]]="Returned",1,0)</f>
        <v>0</v>
      </c>
      <c r="T2961">
        <v>2793.38</v>
      </c>
      <c r="U2961" s="2">
        <f>EOMONTH(SalesData[[#This Row],[Order Date]],0)</f>
        <v>45046</v>
      </c>
      <c r="V2961" s="9" t="str">
        <f>"Q"&amp;INT((MONTH(SalesData[[#This Row],[Order Date]])+2)/3)&amp;"-"&amp;YEAR(SalesData[[#This Row],[Order Date]])</f>
        <v>Q2-2023</v>
      </c>
    </row>
    <row r="2962" spans="1:22" x14ac:dyDescent="0.35">
      <c r="A2962" t="s">
        <v>3103</v>
      </c>
      <c r="B2962" s="1">
        <v>45034</v>
      </c>
      <c r="C2962" t="s">
        <v>144</v>
      </c>
      <c r="D2962" t="s">
        <v>72</v>
      </c>
      <c r="E2962">
        <v>4392207810</v>
      </c>
      <c r="F2962" t="s">
        <v>107</v>
      </c>
      <c r="G2962" t="s">
        <v>15</v>
      </c>
      <c r="H2962" t="s">
        <v>16</v>
      </c>
      <c r="I2962" t="s">
        <v>17</v>
      </c>
      <c r="J2962" t="s">
        <v>19</v>
      </c>
      <c r="K2962">
        <v>3660.29</v>
      </c>
      <c r="L2962">
        <v>161.82</v>
      </c>
      <c r="M2962" t="s">
        <v>19</v>
      </c>
      <c r="N2962">
        <v>4.4209611806714802E-2</v>
      </c>
      <c r="O2962" t="s">
        <v>11351</v>
      </c>
      <c r="P2962" t="s">
        <v>11356</v>
      </c>
      <c r="Q2962" t="s">
        <v>11373</v>
      </c>
      <c r="R2962" t="s">
        <v>11360</v>
      </c>
      <c r="S2962">
        <f>IF(SalesData[[#This Row],[Return Status]]="Returned",1,0)</f>
        <v>1</v>
      </c>
      <c r="T2962">
        <v>2085.91</v>
      </c>
      <c r="U2962" s="2">
        <f>EOMONTH(SalesData[[#This Row],[Order Date]],0)</f>
        <v>45046</v>
      </c>
      <c r="V2962" s="9" t="str">
        <f>"Q"&amp;INT((MONTH(SalesData[[#This Row],[Order Date]])+2)/3)&amp;"-"&amp;YEAR(SalesData[[#This Row],[Order Date]])</f>
        <v>Q2-2023</v>
      </c>
    </row>
    <row r="2963" spans="1:22" x14ac:dyDescent="0.35">
      <c r="A2963" t="s">
        <v>3104</v>
      </c>
      <c r="B2963" s="1">
        <v>45036</v>
      </c>
      <c r="C2963" t="s">
        <v>184</v>
      </c>
      <c r="D2963" t="s">
        <v>99</v>
      </c>
      <c r="E2963">
        <v>6935107385</v>
      </c>
      <c r="F2963" t="s">
        <v>109</v>
      </c>
      <c r="G2963" t="s">
        <v>59</v>
      </c>
      <c r="H2963" t="s">
        <v>11357</v>
      </c>
      <c r="I2963" t="s">
        <v>31</v>
      </c>
      <c r="J2963" t="s">
        <v>42</v>
      </c>
      <c r="K2963">
        <v>2397.21</v>
      </c>
      <c r="L2963">
        <v>580.87</v>
      </c>
      <c r="M2963" t="s">
        <v>43</v>
      </c>
      <c r="N2963">
        <v>0.24231085303331801</v>
      </c>
      <c r="O2963" t="s">
        <v>11351</v>
      </c>
      <c r="P2963" t="s">
        <v>11354</v>
      </c>
      <c r="R2963" t="s">
        <v>11353</v>
      </c>
      <c r="S2963">
        <f>IF(SalesData[[#This Row],[Return Status]]="Returned",1,0)</f>
        <v>0</v>
      </c>
      <c r="T2963">
        <v>2183.56</v>
      </c>
      <c r="U2963" s="2">
        <f>EOMONTH(SalesData[[#This Row],[Order Date]],0)</f>
        <v>45046</v>
      </c>
      <c r="V2963" s="9" t="str">
        <f>"Q"&amp;INT((MONTH(SalesData[[#This Row],[Order Date]])+2)/3)&amp;"-"&amp;YEAR(SalesData[[#This Row],[Order Date]])</f>
        <v>Q2-2023</v>
      </c>
    </row>
    <row r="2964" spans="1:22" x14ac:dyDescent="0.35">
      <c r="A2964" t="s">
        <v>3105</v>
      </c>
      <c r="B2964" s="1">
        <v>45017</v>
      </c>
      <c r="C2964" t="s">
        <v>21</v>
      </c>
      <c r="D2964" t="s">
        <v>27</v>
      </c>
      <c r="E2964">
        <v>6378018715</v>
      </c>
      <c r="F2964" t="s">
        <v>120</v>
      </c>
      <c r="G2964" t="s">
        <v>11367</v>
      </c>
      <c r="H2964" t="s">
        <v>121</v>
      </c>
      <c r="I2964" t="s">
        <v>17</v>
      </c>
      <c r="J2964" t="s">
        <v>42</v>
      </c>
      <c r="K2964">
        <v>2968.48</v>
      </c>
      <c r="L2964">
        <v>729.88</v>
      </c>
      <c r="M2964" t="s">
        <v>43</v>
      </c>
      <c r="N2964">
        <v>0.24587667762626</v>
      </c>
      <c r="O2964" t="s">
        <v>11351</v>
      </c>
      <c r="P2964" t="s">
        <v>11354</v>
      </c>
      <c r="R2964" t="s">
        <v>11353</v>
      </c>
      <c r="S2964">
        <f>IF(SalesData[[#This Row],[Return Status]]="Returned",1,0)</f>
        <v>0</v>
      </c>
      <c r="U2964" s="2">
        <f>EOMONTH(SalesData[[#This Row],[Order Date]],0)</f>
        <v>45046</v>
      </c>
      <c r="V2964" s="9" t="str">
        <f>"Q"&amp;INT((MONTH(SalesData[[#This Row],[Order Date]])+2)/3)&amp;"-"&amp;YEAR(SalesData[[#This Row],[Order Date]])</f>
        <v>Q2-2023</v>
      </c>
    </row>
    <row r="2965" spans="1:22" x14ac:dyDescent="0.35">
      <c r="A2965" t="s">
        <v>3106</v>
      </c>
      <c r="B2965" s="1">
        <v>45045</v>
      </c>
      <c r="C2965" t="s">
        <v>132</v>
      </c>
      <c r="D2965" t="s">
        <v>99</v>
      </c>
      <c r="E2965">
        <v>6181579776</v>
      </c>
      <c r="F2965" t="s">
        <v>114</v>
      </c>
      <c r="G2965" t="s">
        <v>59</v>
      </c>
      <c r="H2965" t="s">
        <v>11357</v>
      </c>
      <c r="I2965" t="s">
        <v>31</v>
      </c>
      <c r="J2965" t="s">
        <v>61</v>
      </c>
      <c r="K2965">
        <v>204.2</v>
      </c>
      <c r="L2965">
        <v>56.53</v>
      </c>
      <c r="M2965" t="s">
        <v>62</v>
      </c>
      <c r="N2965">
        <v>0.27683643486777698</v>
      </c>
      <c r="O2965" t="s">
        <v>11361</v>
      </c>
      <c r="P2965" t="s">
        <v>11354</v>
      </c>
      <c r="Q2965" t="s">
        <v>11363</v>
      </c>
      <c r="R2965" t="s">
        <v>11360</v>
      </c>
      <c r="S2965">
        <f>IF(SalesData[[#This Row],[Return Status]]="Returned",1,0)</f>
        <v>1</v>
      </c>
      <c r="T2965">
        <v>2183.56</v>
      </c>
      <c r="U2965" s="2">
        <f>EOMONTH(SalesData[[#This Row],[Order Date]],0)</f>
        <v>45046</v>
      </c>
      <c r="V2965" s="9" t="str">
        <f>"Q"&amp;INT((MONTH(SalesData[[#This Row],[Order Date]])+2)/3)&amp;"-"&amp;YEAR(SalesData[[#This Row],[Order Date]])</f>
        <v>Q2-2023</v>
      </c>
    </row>
    <row r="2966" spans="1:22" x14ac:dyDescent="0.35">
      <c r="A2966" t="s">
        <v>3107</v>
      </c>
      <c r="B2966" s="1">
        <v>45035</v>
      </c>
      <c r="C2966" t="s">
        <v>132</v>
      </c>
      <c r="D2966" t="s">
        <v>99</v>
      </c>
      <c r="E2966">
        <v>3501232900</v>
      </c>
      <c r="F2966" t="s">
        <v>133</v>
      </c>
      <c r="G2966" t="s">
        <v>89</v>
      </c>
      <c r="H2966" t="s">
        <v>90</v>
      </c>
      <c r="I2966" t="s">
        <v>31</v>
      </c>
      <c r="J2966" t="s">
        <v>18</v>
      </c>
      <c r="K2966">
        <v>1415.15</v>
      </c>
      <c r="L2966">
        <v>283.16000000000003</v>
      </c>
      <c r="M2966" t="s">
        <v>19</v>
      </c>
      <c r="N2966">
        <v>0.200091863053387</v>
      </c>
      <c r="O2966" t="s">
        <v>11351</v>
      </c>
      <c r="P2966" t="s">
        <v>11354</v>
      </c>
      <c r="R2966" t="s">
        <v>11353</v>
      </c>
      <c r="S2966">
        <f>IF(SalesData[[#This Row],[Return Status]]="Returned",1,0)</f>
        <v>0</v>
      </c>
      <c r="T2966">
        <v>207.68</v>
      </c>
      <c r="U2966" s="2">
        <f>EOMONTH(SalesData[[#This Row],[Order Date]],0)</f>
        <v>45046</v>
      </c>
      <c r="V2966" s="9" t="str">
        <f>"Q"&amp;INT((MONTH(SalesData[[#This Row],[Order Date]])+2)/3)&amp;"-"&amp;YEAR(SalesData[[#This Row],[Order Date]])</f>
        <v>Q2-2023</v>
      </c>
    </row>
    <row r="2967" spans="1:22" x14ac:dyDescent="0.35">
      <c r="A2967" t="s">
        <v>3108</v>
      </c>
      <c r="B2967" s="1">
        <v>45023</v>
      </c>
      <c r="C2967" t="s">
        <v>124</v>
      </c>
      <c r="D2967" t="s">
        <v>27</v>
      </c>
      <c r="E2967">
        <v>1108809895</v>
      </c>
      <c r="F2967" t="s">
        <v>28</v>
      </c>
      <c r="G2967" t="s">
        <v>29</v>
      </c>
      <c r="H2967" t="s">
        <v>30</v>
      </c>
      <c r="I2967" t="s">
        <v>31</v>
      </c>
      <c r="J2967" t="s">
        <v>19</v>
      </c>
      <c r="K2967">
        <v>1722.91</v>
      </c>
      <c r="L2967">
        <v>438.98</v>
      </c>
      <c r="M2967" t="s">
        <v>19</v>
      </c>
      <c r="N2967">
        <v>0.25478986133924603</v>
      </c>
      <c r="O2967" t="s">
        <v>11351</v>
      </c>
      <c r="P2967" t="s">
        <v>11354</v>
      </c>
      <c r="R2967" t="s">
        <v>11353</v>
      </c>
      <c r="S2967">
        <f>IF(SalesData[[#This Row],[Return Status]]="Returned",1,0)</f>
        <v>0</v>
      </c>
      <c r="T2967">
        <v>2788.38</v>
      </c>
      <c r="U2967" s="2">
        <f>EOMONTH(SalesData[[#This Row],[Order Date]],0)</f>
        <v>45046</v>
      </c>
      <c r="V2967" s="9" t="str">
        <f>"Q"&amp;INT((MONTH(SalesData[[#This Row],[Order Date]])+2)/3)&amp;"-"&amp;YEAR(SalesData[[#This Row],[Order Date]])</f>
        <v>Q2-2023</v>
      </c>
    </row>
    <row r="2968" spans="1:22" x14ac:dyDescent="0.35">
      <c r="A2968" t="s">
        <v>3109</v>
      </c>
      <c r="B2968" s="1">
        <v>45018</v>
      </c>
      <c r="C2968" t="s">
        <v>12</v>
      </c>
      <c r="D2968" t="s">
        <v>80</v>
      </c>
      <c r="E2968">
        <v>689217447</v>
      </c>
      <c r="F2968" t="s">
        <v>40</v>
      </c>
      <c r="G2968" t="s">
        <v>69</v>
      </c>
      <c r="H2968" t="s">
        <v>41</v>
      </c>
      <c r="I2968" t="s">
        <v>31</v>
      </c>
      <c r="J2968" t="s">
        <v>65</v>
      </c>
      <c r="K2968">
        <v>881.51</v>
      </c>
      <c r="L2968">
        <v>97.05</v>
      </c>
      <c r="M2968" t="s">
        <v>65</v>
      </c>
      <c r="N2968">
        <v>0.110095177592994</v>
      </c>
      <c r="O2968" t="s">
        <v>11355</v>
      </c>
      <c r="P2968" t="s">
        <v>11352</v>
      </c>
      <c r="R2968" t="s">
        <v>11353</v>
      </c>
      <c r="S2968">
        <f>IF(SalesData[[#This Row],[Return Status]]="Returned",1,0)</f>
        <v>0</v>
      </c>
      <c r="T2968">
        <v>2081.52</v>
      </c>
      <c r="U2968" s="2">
        <f>EOMONTH(SalesData[[#This Row],[Order Date]],0)</f>
        <v>45046</v>
      </c>
      <c r="V2968" s="9" t="str">
        <f>"Q"&amp;INT((MONTH(SalesData[[#This Row],[Order Date]])+2)/3)&amp;"-"&amp;YEAR(SalesData[[#This Row],[Order Date]])</f>
        <v>Q2-2023</v>
      </c>
    </row>
    <row r="2969" spans="1:22" x14ac:dyDescent="0.35">
      <c r="A2969" t="s">
        <v>3110</v>
      </c>
      <c r="B2969" s="1">
        <v>45043</v>
      </c>
      <c r="C2969" t="s">
        <v>113</v>
      </c>
      <c r="D2969" t="s">
        <v>80</v>
      </c>
      <c r="E2969">
        <v>76941658</v>
      </c>
      <c r="F2969" t="s">
        <v>206</v>
      </c>
      <c r="G2969" t="s">
        <v>89</v>
      </c>
      <c r="H2969" t="s">
        <v>90</v>
      </c>
      <c r="I2969" t="s">
        <v>31</v>
      </c>
      <c r="J2969" t="s">
        <v>62</v>
      </c>
      <c r="K2969">
        <v>280.49</v>
      </c>
      <c r="L2969">
        <v>69.739999999999995</v>
      </c>
      <c r="M2969" t="s">
        <v>62</v>
      </c>
      <c r="N2969">
        <v>0.248636315020143</v>
      </c>
      <c r="O2969" t="s">
        <v>11361</v>
      </c>
      <c r="P2969" t="s">
        <v>11354</v>
      </c>
      <c r="R2969" t="s">
        <v>11353</v>
      </c>
      <c r="S2969">
        <f>IF(SalesData[[#This Row],[Return Status]]="Returned",1,0)</f>
        <v>0</v>
      </c>
      <c r="T2969">
        <v>207.68</v>
      </c>
      <c r="U2969" s="2">
        <f>EOMONTH(SalesData[[#This Row],[Order Date]],0)</f>
        <v>45046</v>
      </c>
      <c r="V2969" s="9" t="str">
        <f>"Q"&amp;INT((MONTH(SalesData[[#This Row],[Order Date]])+2)/3)&amp;"-"&amp;YEAR(SalesData[[#This Row],[Order Date]])</f>
        <v>Q2-2023</v>
      </c>
    </row>
    <row r="2970" spans="1:22" x14ac:dyDescent="0.35">
      <c r="A2970" t="s">
        <v>3111</v>
      </c>
      <c r="B2970" s="1">
        <v>45031</v>
      </c>
      <c r="C2970" t="s">
        <v>77</v>
      </c>
      <c r="D2970" t="s">
        <v>27</v>
      </c>
      <c r="E2970">
        <v>3044567598</v>
      </c>
      <c r="F2970" t="s">
        <v>78</v>
      </c>
      <c r="G2970" t="s">
        <v>15</v>
      </c>
      <c r="H2970" t="s">
        <v>16</v>
      </c>
      <c r="I2970" t="s">
        <v>17</v>
      </c>
      <c r="J2970" t="s">
        <v>18</v>
      </c>
      <c r="K2970">
        <v>4208.53</v>
      </c>
      <c r="L2970">
        <v>853.42</v>
      </c>
      <c r="M2970" t="s">
        <v>19</v>
      </c>
      <c r="N2970">
        <v>0.20278339467700099</v>
      </c>
      <c r="O2970" t="s">
        <v>11351</v>
      </c>
      <c r="P2970" t="s">
        <v>11354</v>
      </c>
      <c r="R2970" t="s">
        <v>11353</v>
      </c>
      <c r="S2970">
        <f>IF(SalesData[[#This Row],[Return Status]]="Returned",1,0)</f>
        <v>0</v>
      </c>
      <c r="T2970">
        <v>2085.91</v>
      </c>
      <c r="U2970" s="2">
        <f>EOMONTH(SalesData[[#This Row],[Order Date]],0)</f>
        <v>45046</v>
      </c>
      <c r="V2970" s="9" t="str">
        <f>"Q"&amp;INT((MONTH(SalesData[[#This Row],[Order Date]])+2)/3)&amp;"-"&amp;YEAR(SalesData[[#This Row],[Order Date]])</f>
        <v>Q2-2023</v>
      </c>
    </row>
    <row r="2971" spans="1:22" x14ac:dyDescent="0.35">
      <c r="A2971" t="s">
        <v>3112</v>
      </c>
      <c r="B2971" s="1">
        <v>45032</v>
      </c>
      <c r="C2971" t="s">
        <v>45</v>
      </c>
      <c r="D2971" t="s">
        <v>39</v>
      </c>
      <c r="E2971">
        <v>4816269852</v>
      </c>
      <c r="F2971" t="s">
        <v>28</v>
      </c>
      <c r="G2971" t="s">
        <v>1013</v>
      </c>
      <c r="H2971" t="s">
        <v>30</v>
      </c>
      <c r="I2971" t="s">
        <v>31</v>
      </c>
      <c r="J2971" t="s">
        <v>19</v>
      </c>
      <c r="K2971">
        <v>748.48</v>
      </c>
      <c r="L2971">
        <v>224.35</v>
      </c>
      <c r="M2971" t="s">
        <v>19</v>
      </c>
      <c r="N2971">
        <v>0.29974080803762299</v>
      </c>
      <c r="O2971" t="s">
        <v>11355</v>
      </c>
      <c r="P2971" t="s">
        <v>11354</v>
      </c>
      <c r="R2971" t="s">
        <v>11353</v>
      </c>
      <c r="S2971">
        <f>IF(SalesData[[#This Row],[Return Status]]="Returned",1,0)</f>
        <v>0</v>
      </c>
      <c r="U2971" s="2">
        <f>EOMONTH(SalesData[[#This Row],[Order Date]],0)</f>
        <v>45046</v>
      </c>
      <c r="V2971" s="9" t="str">
        <f>"Q"&amp;INT((MONTH(SalesData[[#This Row],[Order Date]])+2)/3)&amp;"-"&amp;YEAR(SalesData[[#This Row],[Order Date]])</f>
        <v>Q2-2023</v>
      </c>
    </row>
    <row r="2972" spans="1:22" x14ac:dyDescent="0.35">
      <c r="A2972" t="s">
        <v>3113</v>
      </c>
      <c r="B2972" s="1">
        <v>45036</v>
      </c>
      <c r="C2972" t="s">
        <v>188</v>
      </c>
      <c r="D2972" t="s">
        <v>27</v>
      </c>
      <c r="E2972">
        <v>6902876197</v>
      </c>
      <c r="F2972" t="s">
        <v>64</v>
      </c>
      <c r="G2972" t="s">
        <v>11362</v>
      </c>
      <c r="H2972" t="s">
        <v>16</v>
      </c>
      <c r="I2972" t="s">
        <v>17</v>
      </c>
      <c r="J2972" t="s">
        <v>19</v>
      </c>
      <c r="K2972">
        <v>127.1</v>
      </c>
      <c r="L2972">
        <v>26.02</v>
      </c>
      <c r="M2972" t="s">
        <v>19</v>
      </c>
      <c r="N2972">
        <v>0.204720692368214</v>
      </c>
      <c r="O2972" t="s">
        <v>11361</v>
      </c>
      <c r="P2972" t="s">
        <v>11354</v>
      </c>
      <c r="R2972" t="s">
        <v>11353</v>
      </c>
      <c r="S2972">
        <f>IF(SalesData[[#This Row],[Return Status]]="Returned",1,0)</f>
        <v>0</v>
      </c>
      <c r="U2972" s="2">
        <f>EOMONTH(SalesData[[#This Row],[Order Date]],0)</f>
        <v>45046</v>
      </c>
      <c r="V2972" s="9" t="str">
        <f>"Q"&amp;INT((MONTH(SalesData[[#This Row],[Order Date]])+2)/3)&amp;"-"&amp;YEAR(SalesData[[#This Row],[Order Date]])</f>
        <v>Q2-2023</v>
      </c>
    </row>
    <row r="2973" spans="1:22" x14ac:dyDescent="0.35">
      <c r="A2973" t="s">
        <v>3114</v>
      </c>
      <c r="B2973" s="1">
        <v>45018</v>
      </c>
      <c r="C2973" t="s">
        <v>52</v>
      </c>
      <c r="D2973" t="s">
        <v>46</v>
      </c>
      <c r="E2973">
        <v>319085788</v>
      </c>
      <c r="F2973" t="s">
        <v>64</v>
      </c>
      <c r="G2973" t="s">
        <v>15</v>
      </c>
      <c r="H2973" t="s">
        <v>16</v>
      </c>
      <c r="I2973" t="s">
        <v>17</v>
      </c>
      <c r="J2973" t="s">
        <v>19</v>
      </c>
      <c r="K2973">
        <v>2571.62</v>
      </c>
      <c r="L2973">
        <v>521.96</v>
      </c>
      <c r="M2973" t="s">
        <v>19</v>
      </c>
      <c r="N2973">
        <v>0.20296933450509799</v>
      </c>
      <c r="O2973" t="s">
        <v>11351</v>
      </c>
      <c r="P2973" t="s">
        <v>11354</v>
      </c>
      <c r="R2973" t="s">
        <v>11353</v>
      </c>
      <c r="S2973">
        <f>IF(SalesData[[#This Row],[Return Status]]="Returned",1,0)</f>
        <v>0</v>
      </c>
      <c r="T2973">
        <v>2085.91</v>
      </c>
      <c r="U2973" s="2">
        <f>EOMONTH(SalesData[[#This Row],[Order Date]],0)</f>
        <v>45046</v>
      </c>
      <c r="V2973" s="9" t="str">
        <f>"Q"&amp;INT((MONTH(SalesData[[#This Row],[Order Date]])+2)/3)&amp;"-"&amp;YEAR(SalesData[[#This Row],[Order Date]])</f>
        <v>Q2-2023</v>
      </c>
    </row>
    <row r="2974" spans="1:22" x14ac:dyDescent="0.35">
      <c r="A2974" t="s">
        <v>3115</v>
      </c>
      <c r="B2974" s="1">
        <v>45039</v>
      </c>
      <c r="C2974" t="s">
        <v>21</v>
      </c>
      <c r="D2974" t="s">
        <v>80</v>
      </c>
      <c r="E2974">
        <v>3781169097</v>
      </c>
      <c r="F2974" t="s">
        <v>114</v>
      </c>
      <c r="G2974" t="s">
        <v>59</v>
      </c>
      <c r="H2974" t="s">
        <v>60</v>
      </c>
      <c r="I2974" t="s">
        <v>31</v>
      </c>
      <c r="J2974" t="s">
        <v>61</v>
      </c>
      <c r="K2974">
        <v>4215.4799999999996</v>
      </c>
      <c r="L2974">
        <v>686.69</v>
      </c>
      <c r="M2974" t="s">
        <v>62</v>
      </c>
      <c r="N2974">
        <v>0.16289722641312501</v>
      </c>
      <c r="O2974" t="s">
        <v>11351</v>
      </c>
      <c r="P2974" t="s">
        <v>11352</v>
      </c>
      <c r="R2974" t="s">
        <v>11353</v>
      </c>
      <c r="S2974">
        <f>IF(SalesData[[#This Row],[Return Status]]="Returned",1,0)</f>
        <v>0</v>
      </c>
      <c r="T2974">
        <v>2183.56</v>
      </c>
      <c r="U2974" s="2">
        <f>EOMONTH(SalesData[[#This Row],[Order Date]],0)</f>
        <v>45046</v>
      </c>
      <c r="V2974" s="9" t="str">
        <f>"Q"&amp;INT((MONTH(SalesData[[#This Row],[Order Date]])+2)/3)&amp;"-"&amp;YEAR(SalesData[[#This Row],[Order Date]])</f>
        <v>Q2-2023</v>
      </c>
    </row>
    <row r="2975" spans="1:22" x14ac:dyDescent="0.35">
      <c r="A2975" t="s">
        <v>3116</v>
      </c>
      <c r="B2975" s="1">
        <v>45029</v>
      </c>
      <c r="C2975" t="s">
        <v>97</v>
      </c>
      <c r="D2975" t="s">
        <v>27</v>
      </c>
      <c r="E2975">
        <v>2286198272</v>
      </c>
      <c r="F2975" t="s">
        <v>28</v>
      </c>
      <c r="G2975" t="s">
        <v>29</v>
      </c>
      <c r="H2975" t="s">
        <v>30</v>
      </c>
      <c r="I2975" t="s">
        <v>31</v>
      </c>
      <c r="J2975" t="s">
        <v>61</v>
      </c>
      <c r="K2975">
        <v>3844.31</v>
      </c>
      <c r="L2975">
        <v>757.76</v>
      </c>
      <c r="M2975" t="s">
        <v>62</v>
      </c>
      <c r="N2975">
        <v>0.19711209553860101</v>
      </c>
      <c r="O2975" t="s">
        <v>11351</v>
      </c>
      <c r="P2975" t="s">
        <v>11352</v>
      </c>
      <c r="R2975" t="s">
        <v>11353</v>
      </c>
      <c r="S2975">
        <f>IF(SalesData[[#This Row],[Return Status]]="Returned",1,0)</f>
        <v>0</v>
      </c>
      <c r="T2975">
        <v>2788.38</v>
      </c>
      <c r="U2975" s="2">
        <f>EOMONTH(SalesData[[#This Row],[Order Date]],0)</f>
        <v>45046</v>
      </c>
      <c r="V2975" s="9" t="str">
        <f>"Q"&amp;INT((MONTH(SalesData[[#This Row],[Order Date]])+2)/3)&amp;"-"&amp;YEAR(SalesData[[#This Row],[Order Date]])</f>
        <v>Q2-2023</v>
      </c>
    </row>
    <row r="2976" spans="1:22" x14ac:dyDescent="0.35">
      <c r="A2976" t="s">
        <v>3117</v>
      </c>
      <c r="B2976" s="1">
        <v>45024</v>
      </c>
      <c r="C2976" t="s">
        <v>57</v>
      </c>
      <c r="D2976" t="s">
        <v>39</v>
      </c>
      <c r="E2976">
        <v>8680428878</v>
      </c>
      <c r="F2976" t="s">
        <v>163</v>
      </c>
      <c r="G2976" t="s">
        <v>164</v>
      </c>
      <c r="H2976" t="s">
        <v>165</v>
      </c>
      <c r="I2976" t="s">
        <v>36</v>
      </c>
      <c r="J2976" t="s">
        <v>62</v>
      </c>
      <c r="K2976">
        <v>3461.82</v>
      </c>
      <c r="L2976">
        <v>752.12</v>
      </c>
      <c r="M2976" t="s">
        <v>62</v>
      </c>
      <c r="N2976">
        <v>0.21726144051394899</v>
      </c>
      <c r="O2976" t="s">
        <v>11351</v>
      </c>
      <c r="P2976" t="s">
        <v>11354</v>
      </c>
      <c r="Q2976" t="s">
        <v>11369</v>
      </c>
      <c r="R2976" t="s">
        <v>11360</v>
      </c>
      <c r="S2976">
        <f>IF(SalesData[[#This Row],[Return Status]]="Returned",1,0)</f>
        <v>1</v>
      </c>
      <c r="U2976" s="2">
        <f>EOMONTH(SalesData[[#This Row],[Order Date]],0)</f>
        <v>45046</v>
      </c>
      <c r="V2976" s="9" t="str">
        <f>"Q"&amp;INT((MONTH(SalesData[[#This Row],[Order Date]])+2)/3)&amp;"-"&amp;YEAR(SalesData[[#This Row],[Order Date]])</f>
        <v>Q2-2023</v>
      </c>
    </row>
    <row r="2977" spans="1:22" x14ac:dyDescent="0.35">
      <c r="A2977" t="s">
        <v>3118</v>
      </c>
      <c r="B2977" s="1">
        <v>45031</v>
      </c>
      <c r="C2977" t="s">
        <v>77</v>
      </c>
      <c r="D2977" t="s">
        <v>145</v>
      </c>
      <c r="E2977">
        <v>6967289257</v>
      </c>
      <c r="F2977" t="s">
        <v>185</v>
      </c>
      <c r="G2977" t="s">
        <v>164</v>
      </c>
      <c r="H2977" t="s">
        <v>165</v>
      </c>
      <c r="I2977" t="s">
        <v>36</v>
      </c>
      <c r="J2977" t="s">
        <v>19</v>
      </c>
      <c r="K2977">
        <v>2165.8200000000002</v>
      </c>
      <c r="L2977">
        <v>276.06</v>
      </c>
      <c r="M2977" t="s">
        <v>19</v>
      </c>
      <c r="N2977">
        <v>0.12746211596531601</v>
      </c>
      <c r="O2977" t="s">
        <v>11351</v>
      </c>
      <c r="P2977" t="s">
        <v>11352</v>
      </c>
      <c r="R2977" t="s">
        <v>11353</v>
      </c>
      <c r="S2977">
        <f>IF(SalesData[[#This Row],[Return Status]]="Returned",1,0)</f>
        <v>0</v>
      </c>
      <c r="U2977" s="2">
        <f>EOMONTH(SalesData[[#This Row],[Order Date]],0)</f>
        <v>45046</v>
      </c>
      <c r="V2977" s="9" t="str">
        <f>"Q"&amp;INT((MONTH(SalesData[[#This Row],[Order Date]])+2)/3)&amp;"-"&amp;YEAR(SalesData[[#This Row],[Order Date]])</f>
        <v>Q2-2023</v>
      </c>
    </row>
    <row r="2978" spans="1:22" x14ac:dyDescent="0.35">
      <c r="A2978" t="s">
        <v>3119</v>
      </c>
      <c r="B2978" s="1">
        <v>45030</v>
      </c>
      <c r="C2978" t="s">
        <v>194</v>
      </c>
      <c r="D2978" t="s">
        <v>99</v>
      </c>
      <c r="E2978">
        <v>1530586548</v>
      </c>
      <c r="F2978" t="s">
        <v>129</v>
      </c>
      <c r="G2978" t="s">
        <v>505</v>
      </c>
      <c r="H2978" t="s">
        <v>55</v>
      </c>
      <c r="I2978" t="s">
        <v>31</v>
      </c>
      <c r="J2978" t="s">
        <v>19</v>
      </c>
      <c r="K2978">
        <v>562.16</v>
      </c>
      <c r="L2978">
        <v>32.61</v>
      </c>
      <c r="M2978" t="s">
        <v>19</v>
      </c>
      <c r="N2978">
        <v>5.8008396186139198E-2</v>
      </c>
      <c r="O2978" t="s">
        <v>11355</v>
      </c>
      <c r="P2978" t="s">
        <v>11356</v>
      </c>
      <c r="R2978" t="s">
        <v>11353</v>
      </c>
      <c r="S2978">
        <f>IF(SalesData[[#This Row],[Return Status]]="Returned",1,0)</f>
        <v>0</v>
      </c>
      <c r="T2978">
        <v>130.44</v>
      </c>
      <c r="U2978" s="2">
        <f>EOMONTH(SalesData[[#This Row],[Order Date]],0)</f>
        <v>45046</v>
      </c>
      <c r="V2978" s="9" t="str">
        <f>"Q"&amp;INT((MONTH(SalesData[[#This Row],[Order Date]])+2)/3)&amp;"-"&amp;YEAR(SalesData[[#This Row],[Order Date]])</f>
        <v>Q2-2023</v>
      </c>
    </row>
    <row r="2979" spans="1:22" x14ac:dyDescent="0.35">
      <c r="A2979" t="s">
        <v>3120</v>
      </c>
      <c r="B2979" s="1">
        <v>45041</v>
      </c>
      <c r="C2979" t="s">
        <v>188</v>
      </c>
      <c r="D2979" t="s">
        <v>80</v>
      </c>
      <c r="E2979">
        <v>7175240975</v>
      </c>
      <c r="F2979" t="s">
        <v>47</v>
      </c>
      <c r="G2979" t="s">
        <v>23</v>
      </c>
      <c r="H2979" t="s">
        <v>24</v>
      </c>
      <c r="I2979" t="s">
        <v>17</v>
      </c>
      <c r="J2979" t="s">
        <v>62</v>
      </c>
      <c r="K2979">
        <v>1382.33</v>
      </c>
      <c r="L2979">
        <v>217.07</v>
      </c>
      <c r="M2979" t="s">
        <v>62</v>
      </c>
      <c r="N2979">
        <v>0.15703196776457101</v>
      </c>
      <c r="O2979" t="s">
        <v>11351</v>
      </c>
      <c r="P2979" t="s">
        <v>11352</v>
      </c>
      <c r="R2979" t="s">
        <v>11353</v>
      </c>
      <c r="S2979">
        <f>IF(SalesData[[#This Row],[Return Status]]="Returned",1,0)</f>
        <v>0</v>
      </c>
      <c r="T2979">
        <v>2821.33</v>
      </c>
      <c r="U2979" s="2">
        <f>EOMONTH(SalesData[[#This Row],[Order Date]],0)</f>
        <v>45046</v>
      </c>
      <c r="V2979" s="9" t="str">
        <f>"Q"&amp;INT((MONTH(SalesData[[#This Row],[Order Date]])+2)/3)&amp;"-"&amp;YEAR(SalesData[[#This Row],[Order Date]])</f>
        <v>Q2-2023</v>
      </c>
    </row>
    <row r="2980" spans="1:22" x14ac:dyDescent="0.35">
      <c r="A2980" t="s">
        <v>3121</v>
      </c>
      <c r="B2980" s="1">
        <v>45019</v>
      </c>
      <c r="C2980" t="s">
        <v>106</v>
      </c>
      <c r="D2980" t="s">
        <v>27</v>
      </c>
      <c r="E2980">
        <v>60307984</v>
      </c>
      <c r="F2980" t="s">
        <v>95</v>
      </c>
      <c r="G2980" t="s">
        <v>59</v>
      </c>
      <c r="H2980" t="s">
        <v>60</v>
      </c>
      <c r="I2980" t="s">
        <v>31</v>
      </c>
      <c r="J2980" t="s">
        <v>61</v>
      </c>
      <c r="K2980">
        <v>1625.69</v>
      </c>
      <c r="L2980">
        <v>236.82</v>
      </c>
      <c r="M2980" t="s">
        <v>62</v>
      </c>
      <c r="N2980">
        <v>0.14567352939367301</v>
      </c>
      <c r="O2980" t="s">
        <v>11351</v>
      </c>
      <c r="P2980" t="s">
        <v>11352</v>
      </c>
      <c r="R2980" t="s">
        <v>11353</v>
      </c>
      <c r="S2980">
        <f>IF(SalesData[[#This Row],[Return Status]]="Returned",1,0)</f>
        <v>0</v>
      </c>
      <c r="T2980">
        <v>2183.56</v>
      </c>
      <c r="U2980" s="2">
        <f>EOMONTH(SalesData[[#This Row],[Order Date]],0)</f>
        <v>45046</v>
      </c>
      <c r="V2980" s="9" t="str">
        <f>"Q"&amp;INT((MONTH(SalesData[[#This Row],[Order Date]])+2)/3)&amp;"-"&amp;YEAR(SalesData[[#This Row],[Order Date]])</f>
        <v>Q2-2023</v>
      </c>
    </row>
    <row r="2981" spans="1:22" x14ac:dyDescent="0.35">
      <c r="A2981" t="s">
        <v>3122</v>
      </c>
      <c r="B2981" s="1">
        <v>45026</v>
      </c>
      <c r="C2981" t="s">
        <v>124</v>
      </c>
      <c r="D2981" t="s">
        <v>80</v>
      </c>
      <c r="E2981">
        <v>9384137078</v>
      </c>
      <c r="F2981" t="s">
        <v>95</v>
      </c>
      <c r="G2981" t="s">
        <v>59</v>
      </c>
      <c r="H2981" t="s">
        <v>11357</v>
      </c>
      <c r="I2981" t="s">
        <v>31</v>
      </c>
      <c r="J2981" t="s">
        <v>62</v>
      </c>
      <c r="K2981">
        <v>3832.4</v>
      </c>
      <c r="L2981">
        <v>205.44</v>
      </c>
      <c r="M2981" t="s">
        <v>62</v>
      </c>
      <c r="N2981">
        <v>5.3606095397140202E-2</v>
      </c>
      <c r="O2981" t="s">
        <v>11351</v>
      </c>
      <c r="P2981" t="s">
        <v>11356</v>
      </c>
      <c r="R2981" t="s">
        <v>11353</v>
      </c>
      <c r="S2981">
        <f>IF(SalesData[[#This Row],[Return Status]]="Returned",1,0)</f>
        <v>0</v>
      </c>
      <c r="T2981">
        <v>2183.56</v>
      </c>
      <c r="U2981" s="2">
        <f>EOMONTH(SalesData[[#This Row],[Order Date]],0)</f>
        <v>45046</v>
      </c>
      <c r="V2981" s="9" t="str">
        <f>"Q"&amp;INT((MONTH(SalesData[[#This Row],[Order Date]])+2)/3)&amp;"-"&amp;YEAR(SalesData[[#This Row],[Order Date]])</f>
        <v>Q2-2023</v>
      </c>
    </row>
    <row r="2982" spans="1:22" x14ac:dyDescent="0.35">
      <c r="A2982" t="s">
        <v>3123</v>
      </c>
      <c r="B2982" s="1">
        <v>45019</v>
      </c>
      <c r="C2982" t="s">
        <v>92</v>
      </c>
      <c r="D2982" t="s">
        <v>13</v>
      </c>
      <c r="E2982">
        <v>7976467057</v>
      </c>
      <c r="F2982" t="s">
        <v>120</v>
      </c>
      <c r="G2982" t="s">
        <v>141</v>
      </c>
      <c r="H2982" t="s">
        <v>121</v>
      </c>
      <c r="I2982" t="s">
        <v>17</v>
      </c>
      <c r="J2982" t="s">
        <v>18</v>
      </c>
      <c r="K2982">
        <v>4411.75</v>
      </c>
      <c r="L2982">
        <v>1272.47</v>
      </c>
      <c r="M2982" t="s">
        <v>19</v>
      </c>
      <c r="N2982">
        <v>0.28842749475831603</v>
      </c>
      <c r="O2982" t="s">
        <v>11351</v>
      </c>
      <c r="P2982" t="s">
        <v>11354</v>
      </c>
      <c r="Q2982" t="s">
        <v>11364</v>
      </c>
      <c r="R2982" t="s">
        <v>11360</v>
      </c>
      <c r="S2982">
        <f>IF(SalesData[[#This Row],[Return Status]]="Returned",1,0)</f>
        <v>1</v>
      </c>
      <c r="T2982">
        <v>2793.38</v>
      </c>
      <c r="U2982" s="2">
        <f>EOMONTH(SalesData[[#This Row],[Order Date]],0)</f>
        <v>45046</v>
      </c>
      <c r="V2982" s="9" t="str">
        <f>"Q"&amp;INT((MONTH(SalesData[[#This Row],[Order Date]])+2)/3)&amp;"-"&amp;YEAR(SalesData[[#This Row],[Order Date]])</f>
        <v>Q2-2023</v>
      </c>
    </row>
    <row r="2983" spans="1:22" x14ac:dyDescent="0.35">
      <c r="A2983" t="s">
        <v>3124</v>
      </c>
      <c r="B2983" s="1">
        <v>45037</v>
      </c>
      <c r="C2983" t="s">
        <v>12</v>
      </c>
      <c r="D2983" t="s">
        <v>13</v>
      </c>
      <c r="E2983">
        <v>9906887090</v>
      </c>
      <c r="F2983" t="s">
        <v>81</v>
      </c>
      <c r="G2983" t="s">
        <v>74</v>
      </c>
      <c r="H2983" t="s">
        <v>75</v>
      </c>
      <c r="I2983" t="s">
        <v>36</v>
      </c>
      <c r="J2983" t="s">
        <v>62</v>
      </c>
      <c r="K2983">
        <v>3684.23</v>
      </c>
      <c r="L2983">
        <v>951.48</v>
      </c>
      <c r="M2983" t="s">
        <v>62</v>
      </c>
      <c r="N2983">
        <v>0.258257492067542</v>
      </c>
      <c r="O2983" t="s">
        <v>11351</v>
      </c>
      <c r="P2983" t="s">
        <v>11354</v>
      </c>
      <c r="R2983" t="s">
        <v>11353</v>
      </c>
      <c r="S2983">
        <f>IF(SalesData[[#This Row],[Return Status]]="Returned",1,0)</f>
        <v>0</v>
      </c>
      <c r="T2983">
        <v>2420.2800000000002</v>
      </c>
      <c r="U2983" s="2">
        <f>EOMONTH(SalesData[[#This Row],[Order Date]],0)</f>
        <v>45046</v>
      </c>
      <c r="V2983" s="9" t="str">
        <f>"Q"&amp;INT((MONTH(SalesData[[#This Row],[Order Date]])+2)/3)&amp;"-"&amp;YEAR(SalesData[[#This Row],[Order Date]])</f>
        <v>Q2-2023</v>
      </c>
    </row>
    <row r="2984" spans="1:22" x14ac:dyDescent="0.35">
      <c r="A2984" t="s">
        <v>3125</v>
      </c>
      <c r="B2984" s="1">
        <v>45036</v>
      </c>
      <c r="C2984" t="s">
        <v>111</v>
      </c>
      <c r="D2984" t="s">
        <v>46</v>
      </c>
      <c r="E2984">
        <v>7942592202</v>
      </c>
      <c r="F2984" t="s">
        <v>33</v>
      </c>
      <c r="G2984" t="s">
        <v>34</v>
      </c>
      <c r="H2984" t="s">
        <v>35</v>
      </c>
      <c r="I2984" t="s">
        <v>36</v>
      </c>
      <c r="J2984" t="s">
        <v>18</v>
      </c>
      <c r="K2984">
        <v>149.30000000000001</v>
      </c>
      <c r="L2984">
        <v>37.56</v>
      </c>
      <c r="M2984" t="s">
        <v>19</v>
      </c>
      <c r="N2984">
        <v>0.25157401205626301</v>
      </c>
      <c r="O2984" t="s">
        <v>11361</v>
      </c>
      <c r="P2984" t="s">
        <v>11354</v>
      </c>
      <c r="Q2984" t="s">
        <v>11366</v>
      </c>
      <c r="R2984" t="s">
        <v>11360</v>
      </c>
      <c r="S2984">
        <f>IF(SalesData[[#This Row],[Return Status]]="Returned",1,0)</f>
        <v>1</v>
      </c>
      <c r="U2984" s="2">
        <f>EOMONTH(SalesData[[#This Row],[Order Date]],0)</f>
        <v>45046</v>
      </c>
      <c r="V2984" s="9" t="str">
        <f>"Q"&amp;INT((MONTH(SalesData[[#This Row],[Order Date]])+2)/3)&amp;"-"&amp;YEAR(SalesData[[#This Row],[Order Date]])</f>
        <v>Q2-2023</v>
      </c>
    </row>
    <row r="2985" spans="1:22" x14ac:dyDescent="0.35">
      <c r="A2985" t="s">
        <v>3126</v>
      </c>
      <c r="B2985" s="1">
        <v>45033</v>
      </c>
      <c r="C2985" t="s">
        <v>205</v>
      </c>
      <c r="D2985" t="s">
        <v>99</v>
      </c>
      <c r="E2985">
        <v>7015774416</v>
      </c>
      <c r="F2985" t="s">
        <v>22</v>
      </c>
      <c r="G2985" t="s">
        <v>23</v>
      </c>
      <c r="H2985" t="s">
        <v>24</v>
      </c>
      <c r="I2985" t="s">
        <v>17</v>
      </c>
      <c r="J2985" t="s">
        <v>19</v>
      </c>
      <c r="K2985">
        <v>3402.62</v>
      </c>
      <c r="L2985">
        <v>577.22</v>
      </c>
      <c r="M2985" t="s">
        <v>19</v>
      </c>
      <c r="N2985">
        <v>0.16963986575050999</v>
      </c>
      <c r="O2985" t="s">
        <v>11351</v>
      </c>
      <c r="P2985" t="s">
        <v>11352</v>
      </c>
      <c r="R2985" t="s">
        <v>11353</v>
      </c>
      <c r="S2985">
        <f>IF(SalesData[[#This Row],[Return Status]]="Returned",1,0)</f>
        <v>0</v>
      </c>
      <c r="T2985">
        <v>2821.33</v>
      </c>
      <c r="U2985" s="2">
        <f>EOMONTH(SalesData[[#This Row],[Order Date]],0)</f>
        <v>45046</v>
      </c>
      <c r="V2985" s="9" t="str">
        <f>"Q"&amp;INT((MONTH(SalesData[[#This Row],[Order Date]])+2)/3)&amp;"-"&amp;YEAR(SalesData[[#This Row],[Order Date]])</f>
        <v>Q2-2023</v>
      </c>
    </row>
    <row r="2986" spans="1:22" x14ac:dyDescent="0.35">
      <c r="A2986" t="s">
        <v>3127</v>
      </c>
      <c r="B2986" s="1">
        <v>45040</v>
      </c>
      <c r="C2986" t="s">
        <v>87</v>
      </c>
      <c r="D2986" t="s">
        <v>99</v>
      </c>
      <c r="E2986">
        <v>6175682681</v>
      </c>
      <c r="F2986" t="s">
        <v>222</v>
      </c>
      <c r="G2986" t="s">
        <v>266</v>
      </c>
      <c r="H2986" t="s">
        <v>11357</v>
      </c>
      <c r="I2986" t="s">
        <v>36</v>
      </c>
      <c r="J2986" t="s">
        <v>42</v>
      </c>
      <c r="K2986">
        <v>3181.77</v>
      </c>
      <c r="L2986">
        <v>383.5</v>
      </c>
      <c r="M2986" t="s">
        <v>43</v>
      </c>
      <c r="N2986">
        <v>0.120530396603149</v>
      </c>
      <c r="O2986" t="s">
        <v>11351</v>
      </c>
      <c r="P2986" t="s">
        <v>11352</v>
      </c>
      <c r="R2986" t="s">
        <v>11353</v>
      </c>
      <c r="S2986">
        <f>IF(SalesData[[#This Row],[Return Status]]="Returned",1,0)</f>
        <v>0</v>
      </c>
      <c r="U2986" s="2">
        <f>EOMONTH(SalesData[[#This Row],[Order Date]],0)</f>
        <v>45046</v>
      </c>
      <c r="V2986" s="9" t="str">
        <f>"Q"&amp;INT((MONTH(SalesData[[#This Row],[Order Date]])+2)/3)&amp;"-"&amp;YEAR(SalesData[[#This Row],[Order Date]])</f>
        <v>Q2-2023</v>
      </c>
    </row>
    <row r="2987" spans="1:22" x14ac:dyDescent="0.35">
      <c r="A2987" t="s">
        <v>3128</v>
      </c>
      <c r="B2987" s="1">
        <v>45017</v>
      </c>
      <c r="C2987" t="s">
        <v>113</v>
      </c>
      <c r="D2987" t="s">
        <v>13</v>
      </c>
      <c r="E2987">
        <v>1286131883</v>
      </c>
      <c r="F2987" t="s">
        <v>222</v>
      </c>
      <c r="G2987" t="s">
        <v>164</v>
      </c>
      <c r="H2987" t="s">
        <v>165</v>
      </c>
      <c r="I2987" t="s">
        <v>36</v>
      </c>
      <c r="J2987" t="s">
        <v>43</v>
      </c>
      <c r="K2987">
        <v>504.46</v>
      </c>
      <c r="L2987">
        <v>26.9</v>
      </c>
      <c r="M2987" t="s">
        <v>43</v>
      </c>
      <c r="N2987">
        <v>5.33243468263093E-2</v>
      </c>
      <c r="O2987" t="s">
        <v>11355</v>
      </c>
      <c r="P2987" t="s">
        <v>11356</v>
      </c>
      <c r="R2987" t="s">
        <v>11353</v>
      </c>
      <c r="S2987">
        <f>IF(SalesData[[#This Row],[Return Status]]="Returned",1,0)</f>
        <v>0</v>
      </c>
      <c r="U2987" s="2">
        <f>EOMONTH(SalesData[[#This Row],[Order Date]],0)</f>
        <v>45046</v>
      </c>
      <c r="V2987" s="9" t="str">
        <f>"Q"&amp;INT((MONTH(SalesData[[#This Row],[Order Date]])+2)/3)&amp;"-"&amp;YEAR(SalesData[[#This Row],[Order Date]])</f>
        <v>Q2-2023</v>
      </c>
    </row>
    <row r="2988" spans="1:22" x14ac:dyDescent="0.35">
      <c r="A2988" t="s">
        <v>3129</v>
      </c>
      <c r="B2988" s="1">
        <v>45034</v>
      </c>
      <c r="C2988" t="s">
        <v>21</v>
      </c>
      <c r="D2988" t="s">
        <v>145</v>
      </c>
      <c r="E2988">
        <v>5370942065</v>
      </c>
      <c r="F2988" t="s">
        <v>53</v>
      </c>
      <c r="G2988" t="s">
        <v>54</v>
      </c>
      <c r="H2988" t="s">
        <v>55</v>
      </c>
      <c r="I2988" t="s">
        <v>31</v>
      </c>
      <c r="J2988" t="s">
        <v>65</v>
      </c>
      <c r="K2988">
        <v>2755.2</v>
      </c>
      <c r="L2988">
        <v>91.6</v>
      </c>
      <c r="M2988" t="s">
        <v>65</v>
      </c>
      <c r="N2988">
        <v>3.3246225319396E-2</v>
      </c>
      <c r="O2988" t="s">
        <v>11351</v>
      </c>
      <c r="P2988" t="s">
        <v>11356</v>
      </c>
      <c r="Q2988" t="s">
        <v>11372</v>
      </c>
      <c r="R2988" t="s">
        <v>11360</v>
      </c>
      <c r="S2988">
        <f>IF(SalesData[[#This Row],[Return Status]]="Returned",1,0)</f>
        <v>1</v>
      </c>
      <c r="U2988" s="2">
        <f>EOMONTH(SalesData[[#This Row],[Order Date]],0)</f>
        <v>45046</v>
      </c>
      <c r="V2988" s="9" t="str">
        <f>"Q"&amp;INT((MONTH(SalesData[[#This Row],[Order Date]])+2)/3)&amp;"-"&amp;YEAR(SalesData[[#This Row],[Order Date]])</f>
        <v>Q2-2023</v>
      </c>
    </row>
    <row r="2989" spans="1:22" x14ac:dyDescent="0.35">
      <c r="A2989" t="s">
        <v>3130</v>
      </c>
      <c r="B2989" s="1">
        <v>45024</v>
      </c>
      <c r="C2989" t="s">
        <v>77</v>
      </c>
      <c r="D2989" t="s">
        <v>72</v>
      </c>
      <c r="E2989">
        <v>9630839772</v>
      </c>
      <c r="F2989" t="s">
        <v>47</v>
      </c>
      <c r="G2989" t="s">
        <v>23</v>
      </c>
      <c r="H2989" t="s">
        <v>24</v>
      </c>
      <c r="I2989" t="s">
        <v>17</v>
      </c>
      <c r="J2989" t="s">
        <v>19</v>
      </c>
      <c r="K2989">
        <v>983.23</v>
      </c>
      <c r="L2989">
        <v>282.88</v>
      </c>
      <c r="M2989" t="s">
        <v>19</v>
      </c>
      <c r="N2989">
        <v>0.28770480965796402</v>
      </c>
      <c r="O2989" t="s">
        <v>11355</v>
      </c>
      <c r="P2989" t="s">
        <v>11354</v>
      </c>
      <c r="R2989" t="s">
        <v>11353</v>
      </c>
      <c r="S2989">
        <f>IF(SalesData[[#This Row],[Return Status]]="Returned",1,0)</f>
        <v>0</v>
      </c>
      <c r="T2989">
        <v>2821.33</v>
      </c>
      <c r="U2989" s="2">
        <f>EOMONTH(SalesData[[#This Row],[Order Date]],0)</f>
        <v>45046</v>
      </c>
      <c r="V2989" s="9" t="str">
        <f>"Q"&amp;INT((MONTH(SalesData[[#This Row],[Order Date]])+2)/3)&amp;"-"&amp;YEAR(SalesData[[#This Row],[Order Date]])</f>
        <v>Q2-2023</v>
      </c>
    </row>
    <row r="2990" spans="1:22" x14ac:dyDescent="0.35">
      <c r="A2990" t="s">
        <v>3131</v>
      </c>
      <c r="B2990" s="1">
        <v>45045</v>
      </c>
      <c r="C2990" t="s">
        <v>176</v>
      </c>
      <c r="D2990" t="s">
        <v>80</v>
      </c>
      <c r="E2990">
        <v>4935449970</v>
      </c>
      <c r="F2990" t="s">
        <v>357</v>
      </c>
      <c r="G2990" t="s">
        <v>164</v>
      </c>
      <c r="H2990" t="s">
        <v>11357</v>
      </c>
      <c r="I2990" t="s">
        <v>36</v>
      </c>
      <c r="J2990" t="s">
        <v>61</v>
      </c>
      <c r="K2990">
        <v>795.93</v>
      </c>
      <c r="L2990">
        <v>163.01</v>
      </c>
      <c r="M2990" t="s">
        <v>62</v>
      </c>
      <c r="N2990">
        <v>0.204804442601736</v>
      </c>
      <c r="O2990" t="s">
        <v>11355</v>
      </c>
      <c r="P2990" t="s">
        <v>11354</v>
      </c>
      <c r="R2990" t="s">
        <v>11353</v>
      </c>
      <c r="S2990">
        <f>IF(SalesData[[#This Row],[Return Status]]="Returned",1,0)</f>
        <v>0</v>
      </c>
      <c r="U2990" s="2">
        <f>EOMONTH(SalesData[[#This Row],[Order Date]],0)</f>
        <v>45046</v>
      </c>
      <c r="V2990" s="9" t="str">
        <f>"Q"&amp;INT((MONTH(SalesData[[#This Row],[Order Date]])+2)/3)&amp;"-"&amp;YEAR(SalesData[[#This Row],[Order Date]])</f>
        <v>Q2-2023</v>
      </c>
    </row>
    <row r="2991" spans="1:22" x14ac:dyDescent="0.35">
      <c r="A2991" t="s">
        <v>3132</v>
      </c>
      <c r="B2991" s="1">
        <v>45018</v>
      </c>
      <c r="C2991" t="s">
        <v>92</v>
      </c>
      <c r="D2991" t="s">
        <v>72</v>
      </c>
      <c r="E2991">
        <v>3826782827</v>
      </c>
      <c r="F2991" t="s">
        <v>154</v>
      </c>
      <c r="G2991" t="s">
        <v>1013</v>
      </c>
      <c r="H2991" t="s">
        <v>30</v>
      </c>
      <c r="I2991" t="s">
        <v>31</v>
      </c>
      <c r="J2991" t="s">
        <v>19</v>
      </c>
      <c r="K2991">
        <v>245.97</v>
      </c>
      <c r="L2991">
        <v>31.02</v>
      </c>
      <c r="M2991" t="s">
        <v>19</v>
      </c>
      <c r="N2991">
        <v>0.12611294060251199</v>
      </c>
      <c r="O2991" t="s">
        <v>11361</v>
      </c>
      <c r="P2991" t="s">
        <v>11352</v>
      </c>
      <c r="R2991" t="s">
        <v>11353</v>
      </c>
      <c r="S2991">
        <f>IF(SalesData[[#This Row],[Return Status]]="Returned",1,0)</f>
        <v>0</v>
      </c>
      <c r="U2991" s="2">
        <f>EOMONTH(SalesData[[#This Row],[Order Date]],0)</f>
        <v>45046</v>
      </c>
      <c r="V2991" s="9" t="str">
        <f>"Q"&amp;INT((MONTH(SalesData[[#This Row],[Order Date]])+2)/3)&amp;"-"&amp;YEAR(SalesData[[#This Row],[Order Date]])</f>
        <v>Q2-2023</v>
      </c>
    </row>
    <row r="2992" spans="1:22" x14ac:dyDescent="0.35">
      <c r="A2992" t="s">
        <v>3133</v>
      </c>
      <c r="B2992" s="1">
        <v>45038</v>
      </c>
      <c r="C2992" t="s">
        <v>124</v>
      </c>
      <c r="D2992" t="s">
        <v>99</v>
      </c>
      <c r="E2992">
        <v>8634587236</v>
      </c>
      <c r="F2992" t="s">
        <v>147</v>
      </c>
      <c r="G2992" t="s">
        <v>84</v>
      </c>
      <c r="H2992" t="s">
        <v>11357</v>
      </c>
      <c r="I2992" t="s">
        <v>31</v>
      </c>
      <c r="J2992" t="s">
        <v>62</v>
      </c>
      <c r="K2992">
        <v>4472.34</v>
      </c>
      <c r="L2992">
        <v>1095.8499999999999</v>
      </c>
      <c r="M2992" t="s">
        <v>62</v>
      </c>
      <c r="N2992">
        <v>0.245028329688709</v>
      </c>
      <c r="O2992" t="s">
        <v>11351</v>
      </c>
      <c r="P2992" t="s">
        <v>11354</v>
      </c>
      <c r="R2992" t="s">
        <v>11353</v>
      </c>
      <c r="S2992">
        <f>IF(SalesData[[#This Row],[Return Status]]="Returned",1,0)</f>
        <v>0</v>
      </c>
      <c r="T2992">
        <v>847.14</v>
      </c>
      <c r="U2992" s="2">
        <f>EOMONTH(SalesData[[#This Row],[Order Date]],0)</f>
        <v>45046</v>
      </c>
      <c r="V2992" s="9" t="str">
        <f>"Q"&amp;INT((MONTH(SalesData[[#This Row],[Order Date]])+2)/3)&amp;"-"&amp;YEAR(SalesData[[#This Row],[Order Date]])</f>
        <v>Q2-2023</v>
      </c>
    </row>
    <row r="2993" spans="1:22" x14ac:dyDescent="0.35">
      <c r="A2993" t="s">
        <v>3134</v>
      </c>
      <c r="B2993" s="1">
        <v>45040</v>
      </c>
      <c r="C2993" t="s">
        <v>45</v>
      </c>
      <c r="D2993" t="s">
        <v>80</v>
      </c>
      <c r="E2993">
        <v>8805074511</v>
      </c>
      <c r="F2993" t="s">
        <v>81</v>
      </c>
      <c r="G2993" t="s">
        <v>74</v>
      </c>
      <c r="H2993" t="s">
        <v>75</v>
      </c>
      <c r="I2993" t="s">
        <v>36</v>
      </c>
      <c r="J2993" t="s">
        <v>19</v>
      </c>
      <c r="K2993">
        <v>3743.7</v>
      </c>
      <c r="L2993">
        <v>930.69</v>
      </c>
      <c r="M2993" t="s">
        <v>19</v>
      </c>
      <c r="N2993">
        <v>0.24860165077329899</v>
      </c>
      <c r="O2993" t="s">
        <v>11351</v>
      </c>
      <c r="P2993" t="s">
        <v>11354</v>
      </c>
      <c r="Q2993" t="s">
        <v>11366</v>
      </c>
      <c r="R2993" t="s">
        <v>11360</v>
      </c>
      <c r="S2993">
        <f>IF(SalesData[[#This Row],[Return Status]]="Returned",1,0)</f>
        <v>1</v>
      </c>
      <c r="T2993">
        <v>2420.2800000000002</v>
      </c>
      <c r="U2993" s="2">
        <f>EOMONTH(SalesData[[#This Row],[Order Date]],0)</f>
        <v>45046</v>
      </c>
      <c r="V2993" s="9" t="str">
        <f>"Q"&amp;INT((MONTH(SalesData[[#This Row],[Order Date]])+2)/3)&amp;"-"&amp;YEAR(SalesData[[#This Row],[Order Date]])</f>
        <v>Q2-2023</v>
      </c>
    </row>
    <row r="2994" spans="1:22" x14ac:dyDescent="0.35">
      <c r="A2994" t="s">
        <v>3135</v>
      </c>
      <c r="B2994" s="1">
        <v>45026</v>
      </c>
      <c r="C2994" t="s">
        <v>162</v>
      </c>
      <c r="D2994" t="s">
        <v>39</v>
      </c>
      <c r="E2994">
        <v>5172863249</v>
      </c>
      <c r="F2994" t="s">
        <v>133</v>
      </c>
      <c r="G2994" t="s">
        <v>89</v>
      </c>
      <c r="H2994" t="s">
        <v>90</v>
      </c>
      <c r="I2994" t="s">
        <v>31</v>
      </c>
      <c r="J2994" t="s">
        <v>19</v>
      </c>
      <c r="K2994">
        <v>2132.3000000000002</v>
      </c>
      <c r="L2994">
        <v>500.2</v>
      </c>
      <c r="M2994" t="s">
        <v>19</v>
      </c>
      <c r="N2994">
        <v>0.234582375838297</v>
      </c>
      <c r="O2994" t="s">
        <v>11351</v>
      </c>
      <c r="P2994" t="s">
        <v>11354</v>
      </c>
      <c r="Q2994" t="s">
        <v>11365</v>
      </c>
      <c r="R2994" t="s">
        <v>11360</v>
      </c>
      <c r="S2994">
        <f>IF(SalesData[[#This Row],[Return Status]]="Returned",1,0)</f>
        <v>1</v>
      </c>
      <c r="T2994">
        <v>207.68</v>
      </c>
      <c r="U2994" s="2">
        <f>EOMONTH(SalesData[[#This Row],[Order Date]],0)</f>
        <v>45046</v>
      </c>
      <c r="V2994" s="9" t="str">
        <f>"Q"&amp;INT((MONTH(SalesData[[#This Row],[Order Date]])+2)/3)&amp;"-"&amp;YEAR(SalesData[[#This Row],[Order Date]])</f>
        <v>Q2-2023</v>
      </c>
    </row>
    <row r="2995" spans="1:22" x14ac:dyDescent="0.35">
      <c r="A2995" t="s">
        <v>3136</v>
      </c>
      <c r="B2995" s="1">
        <v>45024</v>
      </c>
      <c r="C2995" t="s">
        <v>52</v>
      </c>
      <c r="D2995" t="s">
        <v>27</v>
      </c>
      <c r="E2995">
        <v>8281461727</v>
      </c>
      <c r="F2995" t="s">
        <v>14</v>
      </c>
      <c r="G2995" t="s">
        <v>15</v>
      </c>
      <c r="H2995" t="s">
        <v>16</v>
      </c>
      <c r="I2995" t="s">
        <v>17</v>
      </c>
      <c r="J2995" t="s">
        <v>42</v>
      </c>
      <c r="K2995">
        <v>3905.94</v>
      </c>
      <c r="L2995">
        <v>249.18</v>
      </c>
      <c r="M2995" t="s">
        <v>43</v>
      </c>
      <c r="N2995">
        <v>6.3795142782531206E-2</v>
      </c>
      <c r="O2995" t="s">
        <v>11351</v>
      </c>
      <c r="P2995" t="s">
        <v>11356</v>
      </c>
      <c r="Q2995" t="s">
        <v>11372</v>
      </c>
      <c r="R2995" t="s">
        <v>11360</v>
      </c>
      <c r="S2995">
        <f>IF(SalesData[[#This Row],[Return Status]]="Returned",1,0)</f>
        <v>1</v>
      </c>
      <c r="T2995">
        <v>2085.91</v>
      </c>
      <c r="U2995" s="2">
        <f>EOMONTH(SalesData[[#This Row],[Order Date]],0)</f>
        <v>45046</v>
      </c>
      <c r="V2995" s="9" t="str">
        <f>"Q"&amp;INT((MONTH(SalesData[[#This Row],[Order Date]])+2)/3)&amp;"-"&amp;YEAR(SalesData[[#This Row],[Order Date]])</f>
        <v>Q2-2023</v>
      </c>
    </row>
    <row r="2996" spans="1:22" x14ac:dyDescent="0.35">
      <c r="A2996" t="s">
        <v>3137</v>
      </c>
      <c r="B2996" s="1">
        <v>45043</v>
      </c>
      <c r="C2996" t="s">
        <v>188</v>
      </c>
      <c r="D2996" t="s">
        <v>72</v>
      </c>
      <c r="E2996">
        <v>4879493173</v>
      </c>
      <c r="F2996" t="s">
        <v>147</v>
      </c>
      <c r="G2996" t="s">
        <v>11375</v>
      </c>
      <c r="H2996" t="s">
        <v>85</v>
      </c>
      <c r="I2996" t="s">
        <v>31</v>
      </c>
      <c r="J2996" t="s">
        <v>61</v>
      </c>
      <c r="K2996">
        <v>4899.54</v>
      </c>
      <c r="L2996">
        <v>879.39</v>
      </c>
      <c r="M2996" t="s">
        <v>62</v>
      </c>
      <c r="N2996">
        <v>0.179484196475588</v>
      </c>
      <c r="O2996" t="s">
        <v>11351</v>
      </c>
      <c r="P2996" t="s">
        <v>11352</v>
      </c>
      <c r="R2996" t="s">
        <v>11353</v>
      </c>
      <c r="S2996">
        <f>IF(SalesData[[#This Row],[Return Status]]="Returned",1,0)</f>
        <v>0</v>
      </c>
      <c r="U2996" s="2">
        <f>EOMONTH(SalesData[[#This Row],[Order Date]],0)</f>
        <v>45046</v>
      </c>
      <c r="V2996" s="9" t="str">
        <f>"Q"&amp;INT((MONTH(SalesData[[#This Row],[Order Date]])+2)/3)&amp;"-"&amp;YEAR(SalesData[[#This Row],[Order Date]])</f>
        <v>Q2-2023</v>
      </c>
    </row>
    <row r="2997" spans="1:22" x14ac:dyDescent="0.35">
      <c r="A2997" t="s">
        <v>3138</v>
      </c>
      <c r="B2997" s="1">
        <v>45030</v>
      </c>
      <c r="C2997" t="s">
        <v>71</v>
      </c>
      <c r="D2997" t="s">
        <v>145</v>
      </c>
      <c r="E2997">
        <v>8743420502</v>
      </c>
      <c r="F2997" t="s">
        <v>33</v>
      </c>
      <c r="G2997" t="s">
        <v>34</v>
      </c>
      <c r="H2997" t="s">
        <v>35</v>
      </c>
      <c r="I2997" t="s">
        <v>36</v>
      </c>
      <c r="J2997" t="s">
        <v>18</v>
      </c>
      <c r="K2997">
        <v>3559.63</v>
      </c>
      <c r="L2997">
        <v>1021.39</v>
      </c>
      <c r="M2997" t="s">
        <v>19</v>
      </c>
      <c r="N2997">
        <v>0.28693712548776101</v>
      </c>
      <c r="O2997" t="s">
        <v>11351</v>
      </c>
      <c r="P2997" t="s">
        <v>11354</v>
      </c>
      <c r="Q2997" t="s">
        <v>11363</v>
      </c>
      <c r="R2997" t="s">
        <v>11360</v>
      </c>
      <c r="S2997">
        <f>IF(SalesData[[#This Row],[Return Status]]="Returned",1,0)</f>
        <v>1</v>
      </c>
      <c r="U2997" s="2">
        <f>EOMONTH(SalesData[[#This Row],[Order Date]],0)</f>
        <v>45046</v>
      </c>
      <c r="V2997" s="9" t="str">
        <f>"Q"&amp;INT((MONTH(SalesData[[#This Row],[Order Date]])+2)/3)&amp;"-"&amp;YEAR(SalesData[[#This Row],[Order Date]])</f>
        <v>Q2-2023</v>
      </c>
    </row>
    <row r="2998" spans="1:22" x14ac:dyDescent="0.35">
      <c r="A2998" t="s">
        <v>3139</v>
      </c>
      <c r="B2998" s="1">
        <v>45038</v>
      </c>
      <c r="C2998" t="s">
        <v>111</v>
      </c>
      <c r="D2998" t="s">
        <v>80</v>
      </c>
      <c r="E2998">
        <v>9252617515</v>
      </c>
      <c r="F2998" t="s">
        <v>78</v>
      </c>
      <c r="G2998" t="s">
        <v>15</v>
      </c>
      <c r="H2998" t="s">
        <v>11357</v>
      </c>
      <c r="I2998" t="s">
        <v>17</v>
      </c>
      <c r="J2998" t="s">
        <v>18</v>
      </c>
      <c r="K2998">
        <v>4666.29</v>
      </c>
      <c r="L2998">
        <v>779.09</v>
      </c>
      <c r="M2998" t="s">
        <v>19</v>
      </c>
      <c r="N2998">
        <v>0.166961333307617</v>
      </c>
      <c r="O2998" t="s">
        <v>11351</v>
      </c>
      <c r="P2998" t="s">
        <v>11352</v>
      </c>
      <c r="Q2998" t="s">
        <v>11364</v>
      </c>
      <c r="R2998" t="s">
        <v>11360</v>
      </c>
      <c r="S2998">
        <f>IF(SalesData[[#This Row],[Return Status]]="Returned",1,0)</f>
        <v>1</v>
      </c>
      <c r="T2998">
        <v>2085.91</v>
      </c>
      <c r="U2998" s="2">
        <f>EOMONTH(SalesData[[#This Row],[Order Date]],0)</f>
        <v>45046</v>
      </c>
      <c r="V2998" s="9" t="str">
        <f>"Q"&amp;INT((MONTH(SalesData[[#This Row],[Order Date]])+2)/3)&amp;"-"&amp;YEAR(SalesData[[#This Row],[Order Date]])</f>
        <v>Q2-2023</v>
      </c>
    </row>
    <row r="2999" spans="1:22" x14ac:dyDescent="0.35">
      <c r="A2999" t="s">
        <v>3140</v>
      </c>
      <c r="B2999" s="1">
        <v>45037</v>
      </c>
      <c r="C2999" t="s">
        <v>87</v>
      </c>
      <c r="D2999" t="s">
        <v>145</v>
      </c>
      <c r="E2999">
        <v>3239874451</v>
      </c>
      <c r="F2999" t="s">
        <v>68</v>
      </c>
      <c r="G2999" t="s">
        <v>69</v>
      </c>
      <c r="H2999" t="s">
        <v>41</v>
      </c>
      <c r="I2999" t="s">
        <v>31</v>
      </c>
      <c r="J2999" t="s">
        <v>19</v>
      </c>
      <c r="K2999">
        <v>4825.3900000000003</v>
      </c>
      <c r="L2999">
        <v>1236.28</v>
      </c>
      <c r="M2999" t="s">
        <v>19</v>
      </c>
      <c r="N2999">
        <v>0.25620312555047398</v>
      </c>
      <c r="O2999" t="s">
        <v>11351</v>
      </c>
      <c r="P2999" t="s">
        <v>11354</v>
      </c>
      <c r="R2999" t="s">
        <v>11353</v>
      </c>
      <c r="S2999">
        <f>IF(SalesData[[#This Row],[Return Status]]="Returned",1,0)</f>
        <v>0</v>
      </c>
      <c r="T2999">
        <v>2081.52</v>
      </c>
      <c r="U2999" s="2">
        <f>EOMONTH(SalesData[[#This Row],[Order Date]],0)</f>
        <v>45046</v>
      </c>
      <c r="V2999" s="9" t="str">
        <f>"Q"&amp;INT((MONTH(SalesData[[#This Row],[Order Date]])+2)/3)&amp;"-"&amp;YEAR(SalesData[[#This Row],[Order Date]])</f>
        <v>Q2-2023</v>
      </c>
    </row>
    <row r="3000" spans="1:22" x14ac:dyDescent="0.35">
      <c r="A3000" t="s">
        <v>3141</v>
      </c>
      <c r="B3000" s="1">
        <v>45038</v>
      </c>
      <c r="C3000" t="s">
        <v>38</v>
      </c>
      <c r="D3000" t="s">
        <v>46</v>
      </c>
      <c r="E3000">
        <v>7077135992</v>
      </c>
      <c r="F3000" t="s">
        <v>114</v>
      </c>
      <c r="G3000" t="s">
        <v>11378</v>
      </c>
      <c r="H3000" t="s">
        <v>60</v>
      </c>
      <c r="I3000" t="s">
        <v>31</v>
      </c>
      <c r="J3000" t="s">
        <v>19</v>
      </c>
      <c r="K3000">
        <v>602.27</v>
      </c>
      <c r="L3000">
        <v>100.69</v>
      </c>
      <c r="M3000" t="s">
        <v>19</v>
      </c>
      <c r="N3000">
        <v>0.167184153286732</v>
      </c>
      <c r="O3000" t="s">
        <v>11355</v>
      </c>
      <c r="P3000" t="s">
        <v>11352</v>
      </c>
      <c r="R3000" t="s">
        <v>11353</v>
      </c>
      <c r="S3000">
        <f>IF(SalesData[[#This Row],[Return Status]]="Returned",1,0)</f>
        <v>0</v>
      </c>
      <c r="U3000" s="2">
        <f>EOMONTH(SalesData[[#This Row],[Order Date]],0)</f>
        <v>45046</v>
      </c>
      <c r="V3000" s="9" t="str">
        <f>"Q"&amp;INT((MONTH(SalesData[[#This Row],[Order Date]])+2)/3)&amp;"-"&amp;YEAR(SalesData[[#This Row],[Order Date]])</f>
        <v>Q2-2023</v>
      </c>
    </row>
    <row r="3001" spans="1:22" x14ac:dyDescent="0.35">
      <c r="A3001" t="s">
        <v>3142</v>
      </c>
      <c r="B3001" s="1">
        <v>45033</v>
      </c>
      <c r="C3001" t="s">
        <v>132</v>
      </c>
      <c r="D3001" t="s">
        <v>145</v>
      </c>
      <c r="E3001">
        <v>6257489466</v>
      </c>
      <c r="F3001" t="s">
        <v>116</v>
      </c>
      <c r="G3001" t="s">
        <v>74</v>
      </c>
      <c r="H3001" t="s">
        <v>75</v>
      </c>
      <c r="I3001" t="s">
        <v>36</v>
      </c>
      <c r="J3001" t="s">
        <v>18</v>
      </c>
      <c r="K3001">
        <v>1826.86</v>
      </c>
      <c r="L3001">
        <v>209.36</v>
      </c>
      <c r="M3001" t="s">
        <v>19</v>
      </c>
      <c r="N3001">
        <v>0.114601009382219</v>
      </c>
      <c r="O3001" t="s">
        <v>11351</v>
      </c>
      <c r="P3001" t="s">
        <v>11352</v>
      </c>
      <c r="R3001" t="s">
        <v>11353</v>
      </c>
      <c r="S3001">
        <f>IF(SalesData[[#This Row],[Return Status]]="Returned",1,0)</f>
        <v>0</v>
      </c>
      <c r="T3001">
        <v>2420.2800000000002</v>
      </c>
      <c r="U3001" s="2">
        <f>EOMONTH(SalesData[[#This Row],[Order Date]],0)</f>
        <v>45046</v>
      </c>
      <c r="V3001" s="9" t="str">
        <f>"Q"&amp;INT((MONTH(SalesData[[#This Row],[Order Date]])+2)/3)&amp;"-"&amp;YEAR(SalesData[[#This Row],[Order Date]])</f>
        <v>Q2-2023</v>
      </c>
    </row>
    <row r="3002" spans="1:22" x14ac:dyDescent="0.35">
      <c r="A3002" t="s">
        <v>3143</v>
      </c>
      <c r="B3002" s="1">
        <v>45029</v>
      </c>
      <c r="C3002" t="s">
        <v>111</v>
      </c>
      <c r="D3002" t="s">
        <v>46</v>
      </c>
      <c r="E3002">
        <v>8511549475</v>
      </c>
      <c r="F3002" t="s">
        <v>181</v>
      </c>
      <c r="G3002" t="s">
        <v>54</v>
      </c>
      <c r="H3002" t="s">
        <v>55</v>
      </c>
      <c r="I3002" t="s">
        <v>31</v>
      </c>
      <c r="J3002" t="s">
        <v>18</v>
      </c>
      <c r="K3002">
        <v>1093.55</v>
      </c>
      <c r="L3002">
        <v>281.83</v>
      </c>
      <c r="M3002" t="s">
        <v>19</v>
      </c>
      <c r="N3002">
        <v>0.25772026884916099</v>
      </c>
      <c r="O3002" t="s">
        <v>11351</v>
      </c>
      <c r="P3002" t="s">
        <v>11354</v>
      </c>
      <c r="R3002" t="s">
        <v>11353</v>
      </c>
      <c r="S3002">
        <f>IF(SalesData[[#This Row],[Return Status]]="Returned",1,0)</f>
        <v>0</v>
      </c>
      <c r="U3002" s="2">
        <f>EOMONTH(SalesData[[#This Row],[Order Date]],0)</f>
        <v>45046</v>
      </c>
      <c r="V3002" s="9" t="str">
        <f>"Q"&amp;INT((MONTH(SalesData[[#This Row],[Order Date]])+2)/3)&amp;"-"&amp;YEAR(SalesData[[#This Row],[Order Date]])</f>
        <v>Q2-2023</v>
      </c>
    </row>
    <row r="3003" spans="1:22" x14ac:dyDescent="0.35">
      <c r="A3003" t="s">
        <v>3144</v>
      </c>
      <c r="B3003" s="1">
        <v>45024</v>
      </c>
      <c r="C3003" t="s">
        <v>52</v>
      </c>
      <c r="D3003" t="s">
        <v>80</v>
      </c>
      <c r="E3003">
        <v>297480579</v>
      </c>
      <c r="F3003" t="s">
        <v>181</v>
      </c>
      <c r="G3003" t="s">
        <v>54</v>
      </c>
      <c r="H3003" t="s">
        <v>55</v>
      </c>
      <c r="I3003" t="s">
        <v>31</v>
      </c>
      <c r="J3003" t="s">
        <v>62</v>
      </c>
      <c r="K3003">
        <v>831.94</v>
      </c>
      <c r="L3003">
        <v>47.38</v>
      </c>
      <c r="M3003" t="s">
        <v>62</v>
      </c>
      <c r="N3003">
        <v>5.6951222443926197E-2</v>
      </c>
      <c r="O3003" t="s">
        <v>11355</v>
      </c>
      <c r="P3003" t="s">
        <v>11356</v>
      </c>
      <c r="R3003" t="s">
        <v>11353</v>
      </c>
      <c r="S3003">
        <f>IF(SalesData[[#This Row],[Return Status]]="Returned",1,0)</f>
        <v>0</v>
      </c>
      <c r="U3003" s="2">
        <f>EOMONTH(SalesData[[#This Row],[Order Date]],0)</f>
        <v>45046</v>
      </c>
      <c r="V3003" s="9" t="str">
        <f>"Q"&amp;INT((MONTH(SalesData[[#This Row],[Order Date]])+2)/3)&amp;"-"&amp;YEAR(SalesData[[#This Row],[Order Date]])</f>
        <v>Q2-2023</v>
      </c>
    </row>
    <row r="3004" spans="1:22" x14ac:dyDescent="0.35">
      <c r="A3004" t="s">
        <v>3145</v>
      </c>
      <c r="B3004" s="1">
        <v>45021</v>
      </c>
      <c r="C3004" t="s">
        <v>176</v>
      </c>
      <c r="D3004" t="s">
        <v>46</v>
      </c>
      <c r="E3004">
        <v>2866535818</v>
      </c>
      <c r="F3004" t="s">
        <v>170</v>
      </c>
      <c r="G3004" t="s">
        <v>69</v>
      </c>
      <c r="H3004" t="s">
        <v>41</v>
      </c>
      <c r="I3004" t="s">
        <v>31</v>
      </c>
      <c r="J3004" t="s">
        <v>18</v>
      </c>
      <c r="K3004">
        <v>808.02</v>
      </c>
      <c r="L3004">
        <v>82.19</v>
      </c>
      <c r="M3004" t="s">
        <v>19</v>
      </c>
      <c r="N3004">
        <v>0.10171777926289</v>
      </c>
      <c r="O3004" t="s">
        <v>11355</v>
      </c>
      <c r="P3004" t="s">
        <v>11352</v>
      </c>
      <c r="Q3004" t="s">
        <v>11373</v>
      </c>
      <c r="R3004" t="s">
        <v>11360</v>
      </c>
      <c r="S3004">
        <f>IF(SalesData[[#This Row],[Return Status]]="Returned",1,0)</f>
        <v>1</v>
      </c>
      <c r="T3004">
        <v>2081.52</v>
      </c>
      <c r="U3004" s="2">
        <f>EOMONTH(SalesData[[#This Row],[Order Date]],0)</f>
        <v>45046</v>
      </c>
      <c r="V3004" s="9" t="str">
        <f>"Q"&amp;INT((MONTH(SalesData[[#This Row],[Order Date]])+2)/3)&amp;"-"&amp;YEAR(SalesData[[#This Row],[Order Date]])</f>
        <v>Q2-2023</v>
      </c>
    </row>
    <row r="3005" spans="1:22" x14ac:dyDescent="0.35">
      <c r="A3005" t="s">
        <v>3146</v>
      </c>
      <c r="B3005" s="1">
        <v>45028</v>
      </c>
      <c r="C3005" t="s">
        <v>12</v>
      </c>
      <c r="D3005" t="s">
        <v>13</v>
      </c>
      <c r="E3005">
        <v>934667308</v>
      </c>
      <c r="F3005" t="s">
        <v>116</v>
      </c>
      <c r="G3005" t="s">
        <v>545</v>
      </c>
      <c r="H3005" t="s">
        <v>75</v>
      </c>
      <c r="I3005" t="s">
        <v>36</v>
      </c>
      <c r="J3005" t="s">
        <v>43</v>
      </c>
      <c r="K3005">
        <v>879.54</v>
      </c>
      <c r="L3005">
        <v>141.43</v>
      </c>
      <c r="M3005" t="s">
        <v>43</v>
      </c>
      <c r="N3005">
        <v>0.160799963617345</v>
      </c>
      <c r="O3005" t="s">
        <v>11355</v>
      </c>
      <c r="P3005" t="s">
        <v>11352</v>
      </c>
      <c r="Q3005" t="s">
        <v>11373</v>
      </c>
      <c r="R3005" t="s">
        <v>11360</v>
      </c>
      <c r="S3005">
        <f>IF(SalesData[[#This Row],[Return Status]]="Returned",1,0)</f>
        <v>1</v>
      </c>
      <c r="U3005" s="2">
        <f>EOMONTH(SalesData[[#This Row],[Order Date]],0)</f>
        <v>45046</v>
      </c>
      <c r="V3005" s="9" t="str">
        <f>"Q"&amp;INT((MONTH(SalesData[[#This Row],[Order Date]])+2)/3)&amp;"-"&amp;YEAR(SalesData[[#This Row],[Order Date]])</f>
        <v>Q2-2023</v>
      </c>
    </row>
    <row r="3006" spans="1:22" x14ac:dyDescent="0.35">
      <c r="A3006" t="s">
        <v>3147</v>
      </c>
      <c r="B3006" s="1">
        <v>45030</v>
      </c>
      <c r="C3006" t="s">
        <v>194</v>
      </c>
      <c r="D3006" t="s">
        <v>27</v>
      </c>
      <c r="E3006">
        <v>6631108485</v>
      </c>
      <c r="F3006" t="s">
        <v>133</v>
      </c>
      <c r="G3006" t="s">
        <v>89</v>
      </c>
      <c r="H3006" t="s">
        <v>90</v>
      </c>
      <c r="I3006" t="s">
        <v>31</v>
      </c>
      <c r="J3006" t="s">
        <v>19</v>
      </c>
      <c r="K3006">
        <v>4170.5600000000004</v>
      </c>
      <c r="L3006">
        <v>708.1</v>
      </c>
      <c r="M3006" t="s">
        <v>19</v>
      </c>
      <c r="N3006">
        <v>0.16978535256656199</v>
      </c>
      <c r="O3006" t="s">
        <v>11351</v>
      </c>
      <c r="P3006" t="s">
        <v>11352</v>
      </c>
      <c r="R3006" t="s">
        <v>11353</v>
      </c>
      <c r="S3006">
        <f>IF(SalesData[[#This Row],[Return Status]]="Returned",1,0)</f>
        <v>0</v>
      </c>
      <c r="T3006">
        <v>207.68</v>
      </c>
      <c r="U3006" s="2">
        <f>EOMONTH(SalesData[[#This Row],[Order Date]],0)</f>
        <v>45046</v>
      </c>
      <c r="V3006" s="9" t="str">
        <f>"Q"&amp;INT((MONTH(SalesData[[#This Row],[Order Date]])+2)/3)&amp;"-"&amp;YEAR(SalesData[[#This Row],[Order Date]])</f>
        <v>Q2-2023</v>
      </c>
    </row>
    <row r="3007" spans="1:22" x14ac:dyDescent="0.35">
      <c r="A3007" t="s">
        <v>3148</v>
      </c>
      <c r="B3007" s="1">
        <v>45030</v>
      </c>
      <c r="C3007" t="s">
        <v>188</v>
      </c>
      <c r="D3007" t="s">
        <v>72</v>
      </c>
      <c r="E3007">
        <v>6159101452</v>
      </c>
      <c r="F3007" t="s">
        <v>168</v>
      </c>
      <c r="G3007" t="s">
        <v>54</v>
      </c>
      <c r="H3007" t="s">
        <v>55</v>
      </c>
      <c r="I3007" t="s">
        <v>31</v>
      </c>
      <c r="J3007" t="s">
        <v>19</v>
      </c>
      <c r="K3007">
        <v>3700.84</v>
      </c>
      <c r="L3007">
        <v>384.41</v>
      </c>
      <c r="M3007" t="s">
        <v>19</v>
      </c>
      <c r="N3007">
        <v>0.10387101306730399</v>
      </c>
      <c r="O3007" t="s">
        <v>11351</v>
      </c>
      <c r="P3007" t="s">
        <v>11352</v>
      </c>
      <c r="R3007" t="s">
        <v>11353</v>
      </c>
      <c r="S3007">
        <f>IF(SalesData[[#This Row],[Return Status]]="Returned",1,0)</f>
        <v>0</v>
      </c>
      <c r="U3007" s="2">
        <f>EOMONTH(SalesData[[#This Row],[Order Date]],0)</f>
        <v>45046</v>
      </c>
      <c r="V3007" s="9" t="str">
        <f>"Q"&amp;INT((MONTH(SalesData[[#This Row],[Order Date]])+2)/3)&amp;"-"&amp;YEAR(SalesData[[#This Row],[Order Date]])</f>
        <v>Q2-2023</v>
      </c>
    </row>
    <row r="3008" spans="1:22" x14ac:dyDescent="0.35">
      <c r="A3008" t="s">
        <v>3149</v>
      </c>
      <c r="B3008" s="1">
        <v>45026</v>
      </c>
      <c r="C3008" t="s">
        <v>124</v>
      </c>
      <c r="D3008" t="s">
        <v>99</v>
      </c>
      <c r="E3008">
        <v>1061735599</v>
      </c>
      <c r="F3008" t="s">
        <v>68</v>
      </c>
      <c r="G3008" t="s">
        <v>69</v>
      </c>
      <c r="H3008" t="s">
        <v>41</v>
      </c>
      <c r="I3008" t="s">
        <v>31</v>
      </c>
      <c r="J3008" t="s">
        <v>19</v>
      </c>
      <c r="K3008">
        <v>2155.36</v>
      </c>
      <c r="L3008">
        <v>633.45000000000005</v>
      </c>
      <c r="M3008" t="s">
        <v>19</v>
      </c>
      <c r="N3008">
        <v>0.29389521936010699</v>
      </c>
      <c r="O3008" t="s">
        <v>11351</v>
      </c>
      <c r="P3008" t="s">
        <v>11354</v>
      </c>
      <c r="Q3008" t="s">
        <v>11376</v>
      </c>
      <c r="R3008" t="s">
        <v>11360</v>
      </c>
      <c r="S3008">
        <f>IF(SalesData[[#This Row],[Return Status]]="Returned",1,0)</f>
        <v>1</v>
      </c>
      <c r="T3008">
        <v>2081.52</v>
      </c>
      <c r="U3008" s="2">
        <f>EOMONTH(SalesData[[#This Row],[Order Date]],0)</f>
        <v>45046</v>
      </c>
      <c r="V3008" s="9" t="str">
        <f>"Q"&amp;INT((MONTH(SalesData[[#This Row],[Order Date]])+2)/3)&amp;"-"&amp;YEAR(SalesData[[#This Row],[Order Date]])</f>
        <v>Q2-2023</v>
      </c>
    </row>
    <row r="3009" spans="1:22" x14ac:dyDescent="0.35">
      <c r="A3009" t="s">
        <v>3150</v>
      </c>
      <c r="B3009" s="1">
        <v>45035</v>
      </c>
      <c r="C3009" t="s">
        <v>71</v>
      </c>
      <c r="D3009" t="s">
        <v>72</v>
      </c>
      <c r="E3009">
        <v>7972808937</v>
      </c>
      <c r="F3009" t="s">
        <v>50</v>
      </c>
      <c r="G3009" t="s">
        <v>34</v>
      </c>
      <c r="H3009" t="s">
        <v>35</v>
      </c>
      <c r="I3009" t="s">
        <v>36</v>
      </c>
      <c r="J3009" t="s">
        <v>61</v>
      </c>
      <c r="K3009">
        <v>1970.8</v>
      </c>
      <c r="L3009">
        <v>343.8</v>
      </c>
      <c r="M3009" t="s">
        <v>62</v>
      </c>
      <c r="N3009">
        <v>0.17444692510655599</v>
      </c>
      <c r="O3009" t="s">
        <v>11351</v>
      </c>
      <c r="P3009" t="s">
        <v>11352</v>
      </c>
      <c r="R3009" t="s">
        <v>11353</v>
      </c>
      <c r="S3009">
        <f>IF(SalesData[[#This Row],[Return Status]]="Returned",1,0)</f>
        <v>0</v>
      </c>
      <c r="U3009" s="2">
        <f>EOMONTH(SalesData[[#This Row],[Order Date]],0)</f>
        <v>45046</v>
      </c>
      <c r="V3009" s="9" t="str">
        <f>"Q"&amp;INT((MONTH(SalesData[[#This Row],[Order Date]])+2)/3)&amp;"-"&amp;YEAR(SalesData[[#This Row],[Order Date]])</f>
        <v>Q2-2023</v>
      </c>
    </row>
    <row r="3010" spans="1:22" x14ac:dyDescent="0.35">
      <c r="A3010" t="s">
        <v>3151</v>
      </c>
      <c r="B3010" s="1">
        <v>45032</v>
      </c>
      <c r="C3010" t="s">
        <v>87</v>
      </c>
      <c r="D3010" t="s">
        <v>46</v>
      </c>
      <c r="E3010">
        <v>2703646576</v>
      </c>
      <c r="F3010" t="s">
        <v>357</v>
      </c>
      <c r="G3010" t="s">
        <v>164</v>
      </c>
      <c r="H3010" t="s">
        <v>165</v>
      </c>
      <c r="I3010" t="s">
        <v>36</v>
      </c>
      <c r="J3010" t="s">
        <v>18</v>
      </c>
      <c r="K3010">
        <v>963.93</v>
      </c>
      <c r="L3010">
        <v>261.89999999999998</v>
      </c>
      <c r="M3010" t="s">
        <v>19</v>
      </c>
      <c r="N3010">
        <v>0.27170022719492098</v>
      </c>
      <c r="O3010" t="s">
        <v>11355</v>
      </c>
      <c r="P3010" t="s">
        <v>11354</v>
      </c>
      <c r="R3010" t="s">
        <v>11353</v>
      </c>
      <c r="S3010">
        <f>IF(SalesData[[#This Row],[Return Status]]="Returned",1,0)</f>
        <v>0</v>
      </c>
      <c r="U3010" s="2">
        <f>EOMONTH(SalesData[[#This Row],[Order Date]],0)</f>
        <v>45046</v>
      </c>
      <c r="V3010" s="9" t="str">
        <f>"Q"&amp;INT((MONTH(SalesData[[#This Row],[Order Date]])+2)/3)&amp;"-"&amp;YEAR(SalesData[[#This Row],[Order Date]])</f>
        <v>Q2-2023</v>
      </c>
    </row>
    <row r="3011" spans="1:22" x14ac:dyDescent="0.35">
      <c r="A3011" t="s">
        <v>3152</v>
      </c>
      <c r="B3011" s="1">
        <v>45032</v>
      </c>
      <c r="C3011" t="s">
        <v>113</v>
      </c>
      <c r="D3011" t="s">
        <v>13</v>
      </c>
      <c r="E3011">
        <v>5260748699</v>
      </c>
      <c r="F3011" t="s">
        <v>14</v>
      </c>
      <c r="G3011" t="s">
        <v>15</v>
      </c>
      <c r="H3011" t="s">
        <v>16</v>
      </c>
      <c r="I3011" t="s">
        <v>17</v>
      </c>
      <c r="J3011" t="s">
        <v>43</v>
      </c>
      <c r="K3011">
        <v>3601.05</v>
      </c>
      <c r="L3011">
        <v>842.63</v>
      </c>
      <c r="M3011" t="s">
        <v>43</v>
      </c>
      <c r="N3011">
        <v>0.233995640160509</v>
      </c>
      <c r="O3011" t="s">
        <v>11351</v>
      </c>
      <c r="P3011" t="s">
        <v>11354</v>
      </c>
      <c r="R3011" t="s">
        <v>11353</v>
      </c>
      <c r="S3011">
        <f>IF(SalesData[[#This Row],[Return Status]]="Returned",1,0)</f>
        <v>0</v>
      </c>
      <c r="T3011">
        <v>2085.91</v>
      </c>
      <c r="U3011" s="2">
        <f>EOMONTH(SalesData[[#This Row],[Order Date]],0)</f>
        <v>45046</v>
      </c>
      <c r="V3011" s="9" t="str">
        <f>"Q"&amp;INT((MONTH(SalesData[[#This Row],[Order Date]])+2)/3)&amp;"-"&amp;YEAR(SalesData[[#This Row],[Order Date]])</f>
        <v>Q2-2023</v>
      </c>
    </row>
    <row r="3012" spans="1:22" x14ac:dyDescent="0.35">
      <c r="A3012" t="s">
        <v>3153</v>
      </c>
      <c r="B3012" s="1">
        <v>45036</v>
      </c>
      <c r="C3012" t="s">
        <v>71</v>
      </c>
      <c r="D3012" t="s">
        <v>46</v>
      </c>
      <c r="E3012">
        <v>3231248914</v>
      </c>
      <c r="F3012" t="s">
        <v>116</v>
      </c>
      <c r="G3012" t="s">
        <v>74</v>
      </c>
      <c r="H3012" t="s">
        <v>75</v>
      </c>
      <c r="I3012" t="s">
        <v>36</v>
      </c>
      <c r="J3012" t="s">
        <v>42</v>
      </c>
      <c r="K3012">
        <v>1812.16</v>
      </c>
      <c r="L3012">
        <v>348.65</v>
      </c>
      <c r="M3012" t="s">
        <v>43</v>
      </c>
      <c r="N3012">
        <v>0.192394711283772</v>
      </c>
      <c r="O3012" t="s">
        <v>11351</v>
      </c>
      <c r="P3012" t="s">
        <v>11352</v>
      </c>
      <c r="R3012" t="s">
        <v>11353</v>
      </c>
      <c r="S3012">
        <f>IF(SalesData[[#This Row],[Return Status]]="Returned",1,0)</f>
        <v>0</v>
      </c>
      <c r="T3012">
        <v>2420.2800000000002</v>
      </c>
      <c r="U3012" s="2">
        <f>EOMONTH(SalesData[[#This Row],[Order Date]],0)</f>
        <v>45046</v>
      </c>
      <c r="V3012" s="9" t="str">
        <f>"Q"&amp;INT((MONTH(SalesData[[#This Row],[Order Date]])+2)/3)&amp;"-"&amp;YEAR(SalesData[[#This Row],[Order Date]])</f>
        <v>Q2-2023</v>
      </c>
    </row>
    <row r="3013" spans="1:22" x14ac:dyDescent="0.35">
      <c r="A3013" t="s">
        <v>3154</v>
      </c>
      <c r="B3013" s="1">
        <v>45043</v>
      </c>
      <c r="C3013" t="s">
        <v>149</v>
      </c>
      <c r="D3013" t="s">
        <v>145</v>
      </c>
      <c r="E3013">
        <v>416893942</v>
      </c>
      <c r="F3013" t="s">
        <v>107</v>
      </c>
      <c r="G3013" t="s">
        <v>15</v>
      </c>
      <c r="H3013" t="s">
        <v>16</v>
      </c>
      <c r="I3013" t="s">
        <v>17</v>
      </c>
      <c r="J3013" t="s">
        <v>62</v>
      </c>
      <c r="K3013">
        <v>2634.85</v>
      </c>
      <c r="L3013">
        <v>695.46</v>
      </c>
      <c r="M3013" t="s">
        <v>62</v>
      </c>
      <c r="N3013">
        <v>0.26394671423420701</v>
      </c>
      <c r="O3013" t="s">
        <v>11351</v>
      </c>
      <c r="P3013" t="s">
        <v>11354</v>
      </c>
      <c r="R3013" t="s">
        <v>11353</v>
      </c>
      <c r="S3013">
        <f>IF(SalesData[[#This Row],[Return Status]]="Returned",1,0)</f>
        <v>0</v>
      </c>
      <c r="T3013">
        <v>2085.91</v>
      </c>
      <c r="U3013" s="2">
        <f>EOMONTH(SalesData[[#This Row],[Order Date]],0)</f>
        <v>45046</v>
      </c>
      <c r="V3013" s="9" t="str">
        <f>"Q"&amp;INT((MONTH(SalesData[[#This Row],[Order Date]])+2)/3)&amp;"-"&amp;YEAR(SalesData[[#This Row],[Order Date]])</f>
        <v>Q2-2023</v>
      </c>
    </row>
    <row r="3014" spans="1:22" x14ac:dyDescent="0.35">
      <c r="A3014" t="s">
        <v>3155</v>
      </c>
      <c r="B3014" s="1">
        <v>45040</v>
      </c>
      <c r="C3014" t="s">
        <v>124</v>
      </c>
      <c r="D3014" t="s">
        <v>72</v>
      </c>
      <c r="E3014">
        <v>828330092</v>
      </c>
      <c r="F3014" t="s">
        <v>58</v>
      </c>
      <c r="G3014" t="s">
        <v>59</v>
      </c>
      <c r="H3014" t="s">
        <v>60</v>
      </c>
      <c r="I3014" t="s">
        <v>31</v>
      </c>
      <c r="J3014" t="s">
        <v>62</v>
      </c>
      <c r="K3014">
        <v>4233.6099999999997</v>
      </c>
      <c r="L3014">
        <v>691.65</v>
      </c>
      <c r="M3014" t="s">
        <v>62</v>
      </c>
      <c r="N3014">
        <v>0.16337121274751301</v>
      </c>
      <c r="O3014" t="s">
        <v>11351</v>
      </c>
      <c r="P3014" t="s">
        <v>11352</v>
      </c>
      <c r="R3014" t="s">
        <v>11353</v>
      </c>
      <c r="S3014">
        <f>IF(SalesData[[#This Row],[Return Status]]="Returned",1,0)</f>
        <v>0</v>
      </c>
      <c r="T3014">
        <v>2183.56</v>
      </c>
      <c r="U3014" s="2">
        <f>EOMONTH(SalesData[[#This Row],[Order Date]],0)</f>
        <v>45046</v>
      </c>
      <c r="V3014" s="9" t="str">
        <f>"Q"&amp;INT((MONTH(SalesData[[#This Row],[Order Date]])+2)/3)&amp;"-"&amp;YEAR(SalesData[[#This Row],[Order Date]])</f>
        <v>Q2-2023</v>
      </c>
    </row>
    <row r="3015" spans="1:22" x14ac:dyDescent="0.35">
      <c r="A3015" t="s">
        <v>3156</v>
      </c>
      <c r="B3015" s="1">
        <v>45041</v>
      </c>
      <c r="C3015" t="s">
        <v>139</v>
      </c>
      <c r="D3015" t="s">
        <v>13</v>
      </c>
      <c r="E3015">
        <v>5773175363</v>
      </c>
      <c r="F3015" t="s">
        <v>64</v>
      </c>
      <c r="G3015" t="s">
        <v>15</v>
      </c>
      <c r="H3015" t="s">
        <v>16</v>
      </c>
      <c r="I3015" t="s">
        <v>17</v>
      </c>
      <c r="J3015" t="s">
        <v>18</v>
      </c>
      <c r="K3015">
        <v>1118.6400000000001</v>
      </c>
      <c r="L3015">
        <v>68.73</v>
      </c>
      <c r="M3015" t="s">
        <v>19</v>
      </c>
      <c r="N3015">
        <v>6.1440677966101698E-2</v>
      </c>
      <c r="O3015" t="s">
        <v>11351</v>
      </c>
      <c r="P3015" t="s">
        <v>11356</v>
      </c>
      <c r="R3015" t="s">
        <v>11353</v>
      </c>
      <c r="S3015">
        <f>IF(SalesData[[#This Row],[Return Status]]="Returned",1,0)</f>
        <v>0</v>
      </c>
      <c r="T3015">
        <v>2085.91</v>
      </c>
      <c r="U3015" s="2">
        <f>EOMONTH(SalesData[[#This Row],[Order Date]],0)</f>
        <v>45046</v>
      </c>
      <c r="V3015" s="9" t="str">
        <f>"Q"&amp;INT((MONTH(SalesData[[#This Row],[Order Date]])+2)/3)&amp;"-"&amp;YEAR(SalesData[[#This Row],[Order Date]])</f>
        <v>Q2-2023</v>
      </c>
    </row>
    <row r="3016" spans="1:22" x14ac:dyDescent="0.35">
      <c r="A3016" t="s">
        <v>3157</v>
      </c>
      <c r="B3016" s="1">
        <v>45036</v>
      </c>
      <c r="C3016" t="s">
        <v>132</v>
      </c>
      <c r="D3016" t="s">
        <v>99</v>
      </c>
      <c r="E3016">
        <v>3691957178</v>
      </c>
      <c r="F3016" t="s">
        <v>172</v>
      </c>
      <c r="G3016" t="s">
        <v>236</v>
      </c>
      <c r="H3016" t="s">
        <v>121</v>
      </c>
      <c r="I3016" t="s">
        <v>17</v>
      </c>
      <c r="J3016" t="s">
        <v>62</v>
      </c>
      <c r="K3016">
        <v>1907.05</v>
      </c>
      <c r="L3016">
        <v>186.7</v>
      </c>
      <c r="M3016" t="s">
        <v>62</v>
      </c>
      <c r="N3016">
        <v>9.7899897747830394E-2</v>
      </c>
      <c r="O3016" t="s">
        <v>11351</v>
      </c>
      <c r="P3016" t="s">
        <v>11356</v>
      </c>
      <c r="Q3016" t="s">
        <v>11376</v>
      </c>
      <c r="R3016" t="s">
        <v>11360</v>
      </c>
      <c r="S3016">
        <f>IF(SalesData[[#This Row],[Return Status]]="Returned",1,0)</f>
        <v>1</v>
      </c>
      <c r="U3016" s="2">
        <f>EOMONTH(SalesData[[#This Row],[Order Date]],0)</f>
        <v>45046</v>
      </c>
      <c r="V3016" s="9" t="str">
        <f>"Q"&amp;INT((MONTH(SalesData[[#This Row],[Order Date]])+2)/3)&amp;"-"&amp;YEAR(SalesData[[#This Row],[Order Date]])</f>
        <v>Q2-2023</v>
      </c>
    </row>
    <row r="3017" spans="1:22" x14ac:dyDescent="0.35">
      <c r="A3017" t="s">
        <v>3158</v>
      </c>
      <c r="B3017" s="1">
        <v>45043</v>
      </c>
      <c r="C3017" t="s">
        <v>77</v>
      </c>
      <c r="D3017" t="s">
        <v>39</v>
      </c>
      <c r="E3017">
        <v>5833183902</v>
      </c>
      <c r="F3017" t="s">
        <v>133</v>
      </c>
      <c r="G3017" t="s">
        <v>89</v>
      </c>
      <c r="H3017" t="s">
        <v>90</v>
      </c>
      <c r="I3017" t="s">
        <v>31</v>
      </c>
      <c r="J3017" t="s">
        <v>19</v>
      </c>
      <c r="K3017">
        <v>4703.6400000000003</v>
      </c>
      <c r="L3017">
        <v>149.19</v>
      </c>
      <c r="M3017" t="s">
        <v>19</v>
      </c>
      <c r="N3017">
        <v>3.1717988621578201E-2</v>
      </c>
      <c r="O3017" t="s">
        <v>11351</v>
      </c>
      <c r="P3017" t="s">
        <v>11356</v>
      </c>
      <c r="R3017" t="s">
        <v>11353</v>
      </c>
      <c r="S3017">
        <f>IF(SalesData[[#This Row],[Return Status]]="Returned",1,0)</f>
        <v>0</v>
      </c>
      <c r="T3017">
        <v>207.68</v>
      </c>
      <c r="U3017" s="2">
        <f>EOMONTH(SalesData[[#This Row],[Order Date]],0)</f>
        <v>45046</v>
      </c>
      <c r="V3017" s="9" t="str">
        <f>"Q"&amp;INT((MONTH(SalesData[[#This Row],[Order Date]])+2)/3)&amp;"-"&amp;YEAR(SalesData[[#This Row],[Order Date]])</f>
        <v>Q2-2023</v>
      </c>
    </row>
    <row r="3018" spans="1:22" x14ac:dyDescent="0.35">
      <c r="A3018" t="s">
        <v>3159</v>
      </c>
      <c r="B3018" s="1">
        <v>45035</v>
      </c>
      <c r="C3018" t="s">
        <v>132</v>
      </c>
      <c r="D3018" t="s">
        <v>39</v>
      </c>
      <c r="E3018">
        <v>3110982048</v>
      </c>
      <c r="F3018" t="s">
        <v>47</v>
      </c>
      <c r="G3018" t="s">
        <v>11368</v>
      </c>
      <c r="H3018" t="s">
        <v>24</v>
      </c>
      <c r="I3018" t="s">
        <v>17</v>
      </c>
      <c r="J3018" t="s">
        <v>61</v>
      </c>
      <c r="K3018">
        <v>2794.06</v>
      </c>
      <c r="L3018">
        <v>601.73</v>
      </c>
      <c r="M3018" t="s">
        <v>62</v>
      </c>
      <c r="N3018">
        <v>0.21536044322598699</v>
      </c>
      <c r="O3018" t="s">
        <v>11351</v>
      </c>
      <c r="P3018" t="s">
        <v>11354</v>
      </c>
      <c r="R3018" t="s">
        <v>11353</v>
      </c>
      <c r="S3018">
        <f>IF(SalesData[[#This Row],[Return Status]]="Returned",1,0)</f>
        <v>0</v>
      </c>
      <c r="U3018" s="2">
        <f>EOMONTH(SalesData[[#This Row],[Order Date]],0)</f>
        <v>45046</v>
      </c>
      <c r="V3018" s="9" t="str">
        <f>"Q"&amp;INT((MONTH(SalesData[[#This Row],[Order Date]])+2)/3)&amp;"-"&amp;YEAR(SalesData[[#This Row],[Order Date]])</f>
        <v>Q2-2023</v>
      </c>
    </row>
    <row r="3019" spans="1:22" x14ac:dyDescent="0.35">
      <c r="A3019" t="s">
        <v>3160</v>
      </c>
      <c r="B3019" s="1">
        <v>45020</v>
      </c>
      <c r="C3019" t="s">
        <v>111</v>
      </c>
      <c r="D3019" t="s">
        <v>27</v>
      </c>
      <c r="E3019">
        <v>2630266980</v>
      </c>
      <c r="F3019" t="s">
        <v>168</v>
      </c>
      <c r="G3019" t="s">
        <v>54</v>
      </c>
      <c r="H3019" t="s">
        <v>55</v>
      </c>
      <c r="I3019" t="s">
        <v>31</v>
      </c>
      <c r="J3019" t="s">
        <v>62</v>
      </c>
      <c r="K3019">
        <v>2823.67</v>
      </c>
      <c r="L3019">
        <v>643.11</v>
      </c>
      <c r="M3019" t="s">
        <v>62</v>
      </c>
      <c r="N3019">
        <v>0.22775678461009999</v>
      </c>
      <c r="O3019" t="s">
        <v>11351</v>
      </c>
      <c r="P3019" t="s">
        <v>11354</v>
      </c>
      <c r="Q3019" t="s">
        <v>11373</v>
      </c>
      <c r="R3019" t="s">
        <v>11360</v>
      </c>
      <c r="S3019">
        <f>IF(SalesData[[#This Row],[Return Status]]="Returned",1,0)</f>
        <v>1</v>
      </c>
      <c r="U3019" s="2">
        <f>EOMONTH(SalesData[[#This Row],[Order Date]],0)</f>
        <v>45046</v>
      </c>
      <c r="V3019" s="9" t="str">
        <f>"Q"&amp;INT((MONTH(SalesData[[#This Row],[Order Date]])+2)/3)&amp;"-"&amp;YEAR(SalesData[[#This Row],[Order Date]])</f>
        <v>Q2-2023</v>
      </c>
    </row>
    <row r="3020" spans="1:22" x14ac:dyDescent="0.35">
      <c r="A3020" t="s">
        <v>3161</v>
      </c>
      <c r="B3020" s="1">
        <v>45035</v>
      </c>
      <c r="C3020" t="s">
        <v>67</v>
      </c>
      <c r="D3020" t="s">
        <v>72</v>
      </c>
      <c r="E3020">
        <v>1283917567</v>
      </c>
      <c r="F3020" t="s">
        <v>120</v>
      </c>
      <c r="G3020" t="s">
        <v>141</v>
      </c>
      <c r="H3020" t="s">
        <v>121</v>
      </c>
      <c r="I3020" t="s">
        <v>17</v>
      </c>
      <c r="J3020" t="s">
        <v>18</v>
      </c>
      <c r="K3020">
        <v>4214.8</v>
      </c>
      <c r="L3020">
        <v>438.59</v>
      </c>
      <c r="M3020" t="s">
        <v>19</v>
      </c>
      <c r="N3020">
        <v>0.10405950460282801</v>
      </c>
      <c r="O3020" t="s">
        <v>11351</v>
      </c>
      <c r="P3020" t="s">
        <v>11352</v>
      </c>
      <c r="R3020" t="s">
        <v>11353</v>
      </c>
      <c r="S3020">
        <f>IF(SalesData[[#This Row],[Return Status]]="Returned",1,0)</f>
        <v>0</v>
      </c>
      <c r="T3020">
        <v>2793.38</v>
      </c>
      <c r="U3020" s="2">
        <f>EOMONTH(SalesData[[#This Row],[Order Date]],0)</f>
        <v>45046</v>
      </c>
      <c r="V3020" s="9" t="str">
        <f>"Q"&amp;INT((MONTH(SalesData[[#This Row],[Order Date]])+2)/3)&amp;"-"&amp;YEAR(SalesData[[#This Row],[Order Date]])</f>
        <v>Q2-2023</v>
      </c>
    </row>
    <row r="3021" spans="1:22" x14ac:dyDescent="0.35">
      <c r="A3021" t="s">
        <v>3162</v>
      </c>
      <c r="B3021" s="1">
        <v>45018</v>
      </c>
      <c r="C3021" t="s">
        <v>325</v>
      </c>
      <c r="D3021" t="s">
        <v>39</v>
      </c>
      <c r="E3021">
        <v>4882418335</v>
      </c>
      <c r="F3021" t="s">
        <v>83</v>
      </c>
      <c r="G3021" t="s">
        <v>11375</v>
      </c>
      <c r="H3021" t="s">
        <v>85</v>
      </c>
      <c r="I3021" t="s">
        <v>31</v>
      </c>
      <c r="J3021" t="s">
        <v>61</v>
      </c>
      <c r="K3021">
        <v>4029.84</v>
      </c>
      <c r="L3021">
        <v>761.01</v>
      </c>
      <c r="M3021" t="s">
        <v>62</v>
      </c>
      <c r="N3021">
        <v>0.188843725805491</v>
      </c>
      <c r="O3021" t="s">
        <v>11351</v>
      </c>
      <c r="P3021" t="s">
        <v>11352</v>
      </c>
      <c r="R3021" t="s">
        <v>11353</v>
      </c>
      <c r="S3021">
        <f>IF(SalesData[[#This Row],[Return Status]]="Returned",1,0)</f>
        <v>0</v>
      </c>
      <c r="U3021" s="2">
        <f>EOMONTH(SalesData[[#This Row],[Order Date]],0)</f>
        <v>45046</v>
      </c>
      <c r="V3021" s="9" t="str">
        <f>"Q"&amp;INT((MONTH(SalesData[[#This Row],[Order Date]])+2)/3)&amp;"-"&amp;YEAR(SalesData[[#This Row],[Order Date]])</f>
        <v>Q2-2023</v>
      </c>
    </row>
    <row r="3022" spans="1:22" x14ac:dyDescent="0.35">
      <c r="A3022" t="s">
        <v>3163</v>
      </c>
      <c r="B3022" s="1">
        <v>45027</v>
      </c>
      <c r="C3022" t="s">
        <v>106</v>
      </c>
      <c r="D3022" t="s">
        <v>145</v>
      </c>
      <c r="E3022">
        <v>895809015</v>
      </c>
      <c r="F3022" t="s">
        <v>81</v>
      </c>
      <c r="G3022" t="s">
        <v>74</v>
      </c>
      <c r="H3022" t="s">
        <v>75</v>
      </c>
      <c r="I3022" t="s">
        <v>36</v>
      </c>
      <c r="J3022" t="s">
        <v>62</v>
      </c>
      <c r="K3022">
        <v>679.94</v>
      </c>
      <c r="L3022">
        <v>23.95</v>
      </c>
      <c r="M3022" t="s">
        <v>62</v>
      </c>
      <c r="N3022">
        <v>3.5223696208489003E-2</v>
      </c>
      <c r="O3022" t="s">
        <v>11355</v>
      </c>
      <c r="P3022" t="s">
        <v>11356</v>
      </c>
      <c r="R3022" t="s">
        <v>11353</v>
      </c>
      <c r="S3022">
        <f>IF(SalesData[[#This Row],[Return Status]]="Returned",1,0)</f>
        <v>0</v>
      </c>
      <c r="T3022">
        <v>2420.2800000000002</v>
      </c>
      <c r="U3022" s="2">
        <f>EOMONTH(SalesData[[#This Row],[Order Date]],0)</f>
        <v>45046</v>
      </c>
      <c r="V3022" s="9" t="str">
        <f>"Q"&amp;INT((MONTH(SalesData[[#This Row],[Order Date]])+2)/3)&amp;"-"&amp;YEAR(SalesData[[#This Row],[Order Date]])</f>
        <v>Q2-2023</v>
      </c>
    </row>
    <row r="3023" spans="1:22" x14ac:dyDescent="0.35">
      <c r="A3023" t="s">
        <v>3164</v>
      </c>
      <c r="B3023" s="1">
        <v>45040</v>
      </c>
      <c r="C3023" t="s">
        <v>38</v>
      </c>
      <c r="D3023" t="s">
        <v>72</v>
      </c>
      <c r="E3023">
        <v>1523598202</v>
      </c>
      <c r="F3023" t="s">
        <v>103</v>
      </c>
      <c r="G3023" t="s">
        <v>23</v>
      </c>
      <c r="H3023" t="s">
        <v>24</v>
      </c>
      <c r="I3023" t="s">
        <v>17</v>
      </c>
      <c r="J3023" t="s">
        <v>61</v>
      </c>
      <c r="K3023">
        <v>1854.5</v>
      </c>
      <c r="L3023">
        <v>108.47</v>
      </c>
      <c r="M3023" t="s">
        <v>62</v>
      </c>
      <c r="N3023">
        <v>5.8490159072526297E-2</v>
      </c>
      <c r="O3023" t="s">
        <v>11351</v>
      </c>
      <c r="P3023" t="s">
        <v>11356</v>
      </c>
      <c r="R3023" t="s">
        <v>11353</v>
      </c>
      <c r="S3023">
        <f>IF(SalesData[[#This Row],[Return Status]]="Returned",1,0)</f>
        <v>0</v>
      </c>
      <c r="T3023">
        <v>2821.33</v>
      </c>
      <c r="U3023" s="2">
        <f>EOMONTH(SalesData[[#This Row],[Order Date]],0)</f>
        <v>45046</v>
      </c>
      <c r="V3023" s="9" t="str">
        <f>"Q"&amp;INT((MONTH(SalesData[[#This Row],[Order Date]])+2)/3)&amp;"-"&amp;YEAR(SalesData[[#This Row],[Order Date]])</f>
        <v>Q2-2023</v>
      </c>
    </row>
    <row r="3024" spans="1:22" x14ac:dyDescent="0.35">
      <c r="A3024" t="s">
        <v>3165</v>
      </c>
      <c r="B3024" s="1">
        <v>45038</v>
      </c>
      <c r="C3024" t="s">
        <v>205</v>
      </c>
      <c r="D3024" t="s">
        <v>80</v>
      </c>
      <c r="E3024">
        <v>6479846503</v>
      </c>
      <c r="F3024" t="s">
        <v>120</v>
      </c>
      <c r="G3024" t="s">
        <v>141</v>
      </c>
      <c r="H3024" t="s">
        <v>121</v>
      </c>
      <c r="I3024" t="s">
        <v>17</v>
      </c>
      <c r="J3024" t="s">
        <v>61</v>
      </c>
      <c r="K3024">
        <v>3520.66</v>
      </c>
      <c r="L3024">
        <v>899.74</v>
      </c>
      <c r="M3024" t="s">
        <v>62</v>
      </c>
      <c r="N3024">
        <v>0.25556003703850999</v>
      </c>
      <c r="O3024" t="s">
        <v>11351</v>
      </c>
      <c r="P3024" t="s">
        <v>11354</v>
      </c>
      <c r="R3024" t="s">
        <v>11353</v>
      </c>
      <c r="S3024">
        <f>IF(SalesData[[#This Row],[Return Status]]="Returned",1,0)</f>
        <v>0</v>
      </c>
      <c r="T3024">
        <v>2793.38</v>
      </c>
      <c r="U3024" s="2">
        <f>EOMONTH(SalesData[[#This Row],[Order Date]],0)</f>
        <v>45046</v>
      </c>
      <c r="V3024" s="9" t="str">
        <f>"Q"&amp;INT((MONTH(SalesData[[#This Row],[Order Date]])+2)/3)&amp;"-"&amp;YEAR(SalesData[[#This Row],[Order Date]])</f>
        <v>Q2-2023</v>
      </c>
    </row>
    <row r="3025" spans="1:22" x14ac:dyDescent="0.35">
      <c r="A3025" t="s">
        <v>3166</v>
      </c>
      <c r="B3025" s="1">
        <v>45036</v>
      </c>
      <c r="C3025" t="s">
        <v>194</v>
      </c>
      <c r="D3025" t="s">
        <v>27</v>
      </c>
      <c r="E3025">
        <v>8569396322</v>
      </c>
      <c r="F3025" t="s">
        <v>100</v>
      </c>
      <c r="G3025" t="s">
        <v>34</v>
      </c>
      <c r="H3025" t="s">
        <v>35</v>
      </c>
      <c r="I3025" t="s">
        <v>36</v>
      </c>
      <c r="J3025" t="s">
        <v>19</v>
      </c>
      <c r="K3025">
        <v>3465.61</v>
      </c>
      <c r="L3025">
        <v>946.61</v>
      </c>
      <c r="M3025" t="s">
        <v>19</v>
      </c>
      <c r="N3025">
        <v>0.27314383326456199</v>
      </c>
      <c r="O3025" t="s">
        <v>11351</v>
      </c>
      <c r="P3025" t="s">
        <v>11354</v>
      </c>
      <c r="R3025" t="s">
        <v>11353</v>
      </c>
      <c r="S3025">
        <f>IF(SalesData[[#This Row],[Return Status]]="Returned",1,0)</f>
        <v>0</v>
      </c>
      <c r="U3025" s="2">
        <f>EOMONTH(SalesData[[#This Row],[Order Date]],0)</f>
        <v>45046</v>
      </c>
      <c r="V3025" s="9" t="str">
        <f>"Q"&amp;INT((MONTH(SalesData[[#This Row],[Order Date]])+2)/3)&amp;"-"&amp;YEAR(SalesData[[#This Row],[Order Date]])</f>
        <v>Q2-2023</v>
      </c>
    </row>
    <row r="3026" spans="1:22" x14ac:dyDescent="0.35">
      <c r="A3026" t="s">
        <v>3167</v>
      </c>
      <c r="B3026" s="1">
        <v>45027</v>
      </c>
      <c r="C3026" t="s">
        <v>325</v>
      </c>
      <c r="D3026" t="s">
        <v>99</v>
      </c>
      <c r="E3026">
        <v>619377061</v>
      </c>
      <c r="F3026" t="s">
        <v>64</v>
      </c>
      <c r="G3026" t="s">
        <v>15</v>
      </c>
      <c r="H3026" t="s">
        <v>16</v>
      </c>
      <c r="I3026" t="s">
        <v>17</v>
      </c>
      <c r="J3026" t="s">
        <v>62</v>
      </c>
      <c r="K3026">
        <v>2753.63</v>
      </c>
      <c r="L3026">
        <v>679.39</v>
      </c>
      <c r="M3026" t="s">
        <v>62</v>
      </c>
      <c r="N3026">
        <v>0.24672523178495301</v>
      </c>
      <c r="O3026" t="s">
        <v>11351</v>
      </c>
      <c r="P3026" t="s">
        <v>11354</v>
      </c>
      <c r="R3026" t="s">
        <v>11353</v>
      </c>
      <c r="S3026">
        <f>IF(SalesData[[#This Row],[Return Status]]="Returned",1,0)</f>
        <v>0</v>
      </c>
      <c r="T3026">
        <v>2085.91</v>
      </c>
      <c r="U3026" s="2">
        <f>EOMONTH(SalesData[[#This Row],[Order Date]],0)</f>
        <v>45046</v>
      </c>
      <c r="V3026" s="9" t="str">
        <f>"Q"&amp;INT((MONTH(SalesData[[#This Row],[Order Date]])+2)/3)&amp;"-"&amp;YEAR(SalesData[[#This Row],[Order Date]])</f>
        <v>Q2-2023</v>
      </c>
    </row>
    <row r="3027" spans="1:22" x14ac:dyDescent="0.35">
      <c r="A3027" t="s">
        <v>3168</v>
      </c>
      <c r="B3027" s="1">
        <v>45045</v>
      </c>
      <c r="C3027" t="s">
        <v>49</v>
      </c>
      <c r="D3027" t="s">
        <v>27</v>
      </c>
      <c r="E3027">
        <v>6724274207</v>
      </c>
      <c r="F3027" t="s">
        <v>159</v>
      </c>
      <c r="G3027" t="s">
        <v>84</v>
      </c>
      <c r="H3027" t="s">
        <v>85</v>
      </c>
      <c r="I3027" t="s">
        <v>31</v>
      </c>
      <c r="J3027" t="s">
        <v>62</v>
      </c>
      <c r="K3027">
        <v>4658.72</v>
      </c>
      <c r="L3027">
        <v>219.51</v>
      </c>
      <c r="M3027" t="s">
        <v>62</v>
      </c>
      <c r="N3027">
        <v>4.71180925232682E-2</v>
      </c>
      <c r="O3027" t="s">
        <v>11351</v>
      </c>
      <c r="P3027" t="s">
        <v>11356</v>
      </c>
      <c r="R3027" t="s">
        <v>11353</v>
      </c>
      <c r="S3027">
        <f>IF(SalesData[[#This Row],[Return Status]]="Returned",1,0)</f>
        <v>0</v>
      </c>
      <c r="T3027">
        <v>847.14</v>
      </c>
      <c r="U3027" s="2">
        <f>EOMONTH(SalesData[[#This Row],[Order Date]],0)</f>
        <v>45046</v>
      </c>
      <c r="V3027" s="9" t="str">
        <f>"Q"&amp;INT((MONTH(SalesData[[#This Row],[Order Date]])+2)/3)&amp;"-"&amp;YEAR(SalesData[[#This Row],[Order Date]])</f>
        <v>Q2-2023</v>
      </c>
    </row>
    <row r="3028" spans="1:22" x14ac:dyDescent="0.35">
      <c r="A3028" t="s">
        <v>3169</v>
      </c>
      <c r="B3028" s="1">
        <v>45031</v>
      </c>
      <c r="C3028" t="s">
        <v>188</v>
      </c>
      <c r="D3028" t="s">
        <v>99</v>
      </c>
      <c r="E3028">
        <v>6489361759</v>
      </c>
      <c r="F3028" t="s">
        <v>133</v>
      </c>
      <c r="G3028" t="s">
        <v>538</v>
      </c>
      <c r="H3028" t="s">
        <v>90</v>
      </c>
      <c r="I3028" t="s">
        <v>31</v>
      </c>
      <c r="J3028" t="s">
        <v>65</v>
      </c>
      <c r="K3028">
        <v>1856.02</v>
      </c>
      <c r="L3028">
        <v>519.54</v>
      </c>
      <c r="M3028" t="s">
        <v>65</v>
      </c>
      <c r="N3028">
        <v>0.27992155256947698</v>
      </c>
      <c r="O3028" t="s">
        <v>11351</v>
      </c>
      <c r="P3028" t="s">
        <v>11354</v>
      </c>
      <c r="Q3028" t="s">
        <v>11373</v>
      </c>
      <c r="R3028" t="s">
        <v>11360</v>
      </c>
      <c r="S3028">
        <f>IF(SalesData[[#This Row],[Return Status]]="Returned",1,0)</f>
        <v>1</v>
      </c>
      <c r="U3028" s="2">
        <f>EOMONTH(SalesData[[#This Row],[Order Date]],0)</f>
        <v>45046</v>
      </c>
      <c r="V3028" s="9" t="str">
        <f>"Q"&amp;INT((MONTH(SalesData[[#This Row],[Order Date]])+2)/3)&amp;"-"&amp;YEAR(SalesData[[#This Row],[Order Date]])</f>
        <v>Q2-2023</v>
      </c>
    </row>
    <row r="3029" spans="1:22" x14ac:dyDescent="0.35">
      <c r="A3029" t="s">
        <v>3170</v>
      </c>
      <c r="B3029" s="1">
        <v>45022</v>
      </c>
      <c r="C3029" t="s">
        <v>176</v>
      </c>
      <c r="D3029" t="s">
        <v>99</v>
      </c>
      <c r="E3029">
        <v>4411022013</v>
      </c>
      <c r="F3029" t="s">
        <v>47</v>
      </c>
      <c r="G3029" t="s">
        <v>23</v>
      </c>
      <c r="H3029" t="s">
        <v>24</v>
      </c>
      <c r="I3029" t="s">
        <v>17</v>
      </c>
      <c r="J3029" t="s">
        <v>61</v>
      </c>
      <c r="K3029">
        <v>760.87</v>
      </c>
      <c r="L3029">
        <v>131.19999999999999</v>
      </c>
      <c r="M3029" t="s">
        <v>62</v>
      </c>
      <c r="N3029">
        <v>0.17243418718046399</v>
      </c>
      <c r="O3029" t="s">
        <v>11355</v>
      </c>
      <c r="P3029" t="s">
        <v>11352</v>
      </c>
      <c r="R3029" t="s">
        <v>11353</v>
      </c>
      <c r="S3029">
        <f>IF(SalesData[[#This Row],[Return Status]]="Returned",1,0)</f>
        <v>0</v>
      </c>
      <c r="T3029">
        <v>2821.33</v>
      </c>
      <c r="U3029" s="2">
        <f>EOMONTH(SalesData[[#This Row],[Order Date]],0)</f>
        <v>45046</v>
      </c>
      <c r="V3029" s="9" t="str">
        <f>"Q"&amp;INT((MONTH(SalesData[[#This Row],[Order Date]])+2)/3)&amp;"-"&amp;YEAR(SalesData[[#This Row],[Order Date]])</f>
        <v>Q2-2023</v>
      </c>
    </row>
    <row r="3030" spans="1:22" x14ac:dyDescent="0.35">
      <c r="A3030" t="s">
        <v>3171</v>
      </c>
      <c r="B3030" s="1">
        <v>45017</v>
      </c>
      <c r="C3030" t="s">
        <v>97</v>
      </c>
      <c r="D3030" t="s">
        <v>99</v>
      </c>
      <c r="E3030">
        <v>3293300232</v>
      </c>
      <c r="F3030" t="s">
        <v>83</v>
      </c>
      <c r="G3030" t="s">
        <v>84</v>
      </c>
      <c r="H3030" t="s">
        <v>11357</v>
      </c>
      <c r="I3030" t="s">
        <v>31</v>
      </c>
      <c r="J3030" t="s">
        <v>43</v>
      </c>
      <c r="K3030">
        <v>1958.17</v>
      </c>
      <c r="L3030">
        <v>131.68</v>
      </c>
      <c r="M3030" t="s">
        <v>43</v>
      </c>
      <c r="N3030">
        <v>6.7246459704724301E-2</v>
      </c>
      <c r="O3030" t="s">
        <v>11351</v>
      </c>
      <c r="P3030" t="s">
        <v>11356</v>
      </c>
      <c r="R3030" t="s">
        <v>11353</v>
      </c>
      <c r="S3030">
        <f>IF(SalesData[[#This Row],[Return Status]]="Returned",1,0)</f>
        <v>0</v>
      </c>
      <c r="T3030">
        <v>847.14</v>
      </c>
      <c r="U3030" s="2">
        <f>EOMONTH(SalesData[[#This Row],[Order Date]],0)</f>
        <v>45046</v>
      </c>
      <c r="V3030" s="9" t="str">
        <f>"Q"&amp;INT((MONTH(SalesData[[#This Row],[Order Date]])+2)/3)&amp;"-"&amp;YEAR(SalesData[[#This Row],[Order Date]])</f>
        <v>Q2-2023</v>
      </c>
    </row>
    <row r="3031" spans="1:22" x14ac:dyDescent="0.35">
      <c r="A3031" t="s">
        <v>3172</v>
      </c>
      <c r="B3031" s="1">
        <v>45042</v>
      </c>
      <c r="C3031" t="s">
        <v>176</v>
      </c>
      <c r="D3031" t="s">
        <v>145</v>
      </c>
      <c r="E3031">
        <v>4769029027</v>
      </c>
      <c r="F3031" t="s">
        <v>238</v>
      </c>
      <c r="G3031" t="s">
        <v>545</v>
      </c>
      <c r="H3031" t="s">
        <v>75</v>
      </c>
      <c r="I3031" t="s">
        <v>36</v>
      </c>
      <c r="J3031" t="s">
        <v>62</v>
      </c>
      <c r="K3031">
        <v>101.7</v>
      </c>
      <c r="L3031">
        <v>20.52</v>
      </c>
      <c r="M3031" t="s">
        <v>62</v>
      </c>
      <c r="N3031">
        <v>0.201769911504425</v>
      </c>
      <c r="O3031" t="s">
        <v>11361</v>
      </c>
      <c r="P3031" t="s">
        <v>11354</v>
      </c>
      <c r="R3031" t="s">
        <v>11353</v>
      </c>
      <c r="S3031">
        <f>IF(SalesData[[#This Row],[Return Status]]="Returned",1,0)</f>
        <v>0</v>
      </c>
      <c r="U3031" s="2">
        <f>EOMONTH(SalesData[[#This Row],[Order Date]],0)</f>
        <v>45046</v>
      </c>
      <c r="V3031" s="9" t="str">
        <f>"Q"&amp;INT((MONTH(SalesData[[#This Row],[Order Date]])+2)/3)&amp;"-"&amp;YEAR(SalesData[[#This Row],[Order Date]])</f>
        <v>Q2-2023</v>
      </c>
    </row>
    <row r="3032" spans="1:22" x14ac:dyDescent="0.35">
      <c r="A3032" t="s">
        <v>3173</v>
      </c>
      <c r="B3032" s="1">
        <v>45023</v>
      </c>
      <c r="C3032" t="s">
        <v>52</v>
      </c>
      <c r="D3032" t="s">
        <v>145</v>
      </c>
      <c r="E3032">
        <v>5398374537</v>
      </c>
      <c r="F3032" t="s">
        <v>22</v>
      </c>
      <c r="G3032" t="s">
        <v>23</v>
      </c>
      <c r="H3032" t="s">
        <v>24</v>
      </c>
      <c r="I3032" t="s">
        <v>17</v>
      </c>
      <c r="J3032" t="s">
        <v>19</v>
      </c>
      <c r="K3032">
        <v>3771.96</v>
      </c>
      <c r="L3032">
        <v>149.91</v>
      </c>
      <c r="M3032" t="s">
        <v>19</v>
      </c>
      <c r="N3032">
        <v>3.9743263449241201E-2</v>
      </c>
      <c r="O3032" t="s">
        <v>11351</v>
      </c>
      <c r="P3032" t="s">
        <v>11356</v>
      </c>
      <c r="R3032" t="s">
        <v>11353</v>
      </c>
      <c r="S3032">
        <f>IF(SalesData[[#This Row],[Return Status]]="Returned",1,0)</f>
        <v>0</v>
      </c>
      <c r="T3032">
        <v>2821.33</v>
      </c>
      <c r="U3032" s="2">
        <f>EOMONTH(SalesData[[#This Row],[Order Date]],0)</f>
        <v>45046</v>
      </c>
      <c r="V3032" s="9" t="str">
        <f>"Q"&amp;INT((MONTH(SalesData[[#This Row],[Order Date]])+2)/3)&amp;"-"&amp;YEAR(SalesData[[#This Row],[Order Date]])</f>
        <v>Q2-2023</v>
      </c>
    </row>
    <row r="3033" spans="1:22" x14ac:dyDescent="0.35">
      <c r="A3033" t="s">
        <v>3174</v>
      </c>
      <c r="B3033" s="1">
        <v>45026</v>
      </c>
      <c r="C3033" t="s">
        <v>77</v>
      </c>
      <c r="D3033" t="s">
        <v>99</v>
      </c>
      <c r="E3033">
        <v>1248382790</v>
      </c>
      <c r="F3033" t="s">
        <v>73</v>
      </c>
      <c r="G3033" t="s">
        <v>74</v>
      </c>
      <c r="H3033" t="s">
        <v>75</v>
      </c>
      <c r="I3033" t="s">
        <v>36</v>
      </c>
      <c r="J3033" t="s">
        <v>62</v>
      </c>
      <c r="K3033">
        <v>1376.86</v>
      </c>
      <c r="L3033">
        <v>122.08</v>
      </c>
      <c r="M3033" t="s">
        <v>62</v>
      </c>
      <c r="N3033">
        <v>8.8665514286129302E-2</v>
      </c>
      <c r="O3033" t="s">
        <v>11351</v>
      </c>
      <c r="P3033" t="s">
        <v>11356</v>
      </c>
      <c r="R3033" t="s">
        <v>11353</v>
      </c>
      <c r="S3033">
        <f>IF(SalesData[[#This Row],[Return Status]]="Returned",1,0)</f>
        <v>0</v>
      </c>
      <c r="T3033">
        <v>2420.2800000000002</v>
      </c>
      <c r="U3033" s="2">
        <f>EOMONTH(SalesData[[#This Row],[Order Date]],0)</f>
        <v>45046</v>
      </c>
      <c r="V3033" s="9" t="str">
        <f>"Q"&amp;INT((MONTH(SalesData[[#This Row],[Order Date]])+2)/3)&amp;"-"&amp;YEAR(SalesData[[#This Row],[Order Date]])</f>
        <v>Q2-2023</v>
      </c>
    </row>
    <row r="3034" spans="1:22" x14ac:dyDescent="0.35">
      <c r="A3034" t="s">
        <v>3175</v>
      </c>
      <c r="B3034" s="1">
        <v>45020</v>
      </c>
      <c r="C3034" t="s">
        <v>57</v>
      </c>
      <c r="D3034" t="s">
        <v>13</v>
      </c>
      <c r="E3034">
        <v>9733494520</v>
      </c>
      <c r="F3034" t="s">
        <v>83</v>
      </c>
      <c r="G3034" t="s">
        <v>84</v>
      </c>
      <c r="H3034" t="s">
        <v>85</v>
      </c>
      <c r="I3034" t="s">
        <v>31</v>
      </c>
      <c r="J3034" t="s">
        <v>42</v>
      </c>
      <c r="K3034">
        <v>1783.55</v>
      </c>
      <c r="L3034">
        <v>252.66</v>
      </c>
      <c r="M3034" t="s">
        <v>43</v>
      </c>
      <c r="N3034">
        <v>0.14166129348770701</v>
      </c>
      <c r="O3034" t="s">
        <v>11351</v>
      </c>
      <c r="P3034" t="s">
        <v>11352</v>
      </c>
      <c r="R3034" t="s">
        <v>11353</v>
      </c>
      <c r="S3034">
        <f>IF(SalesData[[#This Row],[Return Status]]="Returned",1,0)</f>
        <v>0</v>
      </c>
      <c r="T3034">
        <v>847.14</v>
      </c>
      <c r="U3034" s="2">
        <f>EOMONTH(SalesData[[#This Row],[Order Date]],0)</f>
        <v>45046</v>
      </c>
      <c r="V3034" s="9" t="str">
        <f>"Q"&amp;INT((MONTH(SalesData[[#This Row],[Order Date]])+2)/3)&amp;"-"&amp;YEAR(SalesData[[#This Row],[Order Date]])</f>
        <v>Q2-2023</v>
      </c>
    </row>
    <row r="3035" spans="1:22" x14ac:dyDescent="0.35">
      <c r="A3035" t="s">
        <v>3176</v>
      </c>
      <c r="B3035" s="1">
        <v>45041</v>
      </c>
      <c r="C3035" t="s">
        <v>176</v>
      </c>
      <c r="D3035" t="s">
        <v>99</v>
      </c>
      <c r="E3035">
        <v>1876395400</v>
      </c>
      <c r="F3035" t="s">
        <v>140</v>
      </c>
      <c r="G3035" t="s">
        <v>141</v>
      </c>
      <c r="H3035" t="s">
        <v>121</v>
      </c>
      <c r="I3035" t="s">
        <v>17</v>
      </c>
      <c r="J3035" t="s">
        <v>65</v>
      </c>
      <c r="K3035">
        <v>3854.56</v>
      </c>
      <c r="L3035">
        <v>697.47</v>
      </c>
      <c r="M3035" t="s">
        <v>65</v>
      </c>
      <c r="N3035">
        <v>0.180946722842555</v>
      </c>
      <c r="O3035" t="s">
        <v>11351</v>
      </c>
      <c r="P3035" t="s">
        <v>11352</v>
      </c>
      <c r="Q3035" t="s">
        <v>11363</v>
      </c>
      <c r="R3035" t="s">
        <v>11360</v>
      </c>
      <c r="S3035">
        <f>IF(SalesData[[#This Row],[Return Status]]="Returned",1,0)</f>
        <v>1</v>
      </c>
      <c r="T3035">
        <v>2793.38</v>
      </c>
      <c r="U3035" s="2">
        <f>EOMONTH(SalesData[[#This Row],[Order Date]],0)</f>
        <v>45046</v>
      </c>
      <c r="V3035" s="9" t="str">
        <f>"Q"&amp;INT((MONTH(SalesData[[#This Row],[Order Date]])+2)/3)&amp;"-"&amp;YEAR(SalesData[[#This Row],[Order Date]])</f>
        <v>Q2-2023</v>
      </c>
    </row>
    <row r="3036" spans="1:22" x14ac:dyDescent="0.35">
      <c r="A3036" t="s">
        <v>3177</v>
      </c>
      <c r="B3036" s="1">
        <v>45034</v>
      </c>
      <c r="C3036" t="s">
        <v>132</v>
      </c>
      <c r="D3036" t="s">
        <v>27</v>
      </c>
      <c r="E3036">
        <v>7027303820</v>
      </c>
      <c r="F3036" t="s">
        <v>53</v>
      </c>
      <c r="G3036" t="s">
        <v>11371</v>
      </c>
      <c r="H3036" t="s">
        <v>55</v>
      </c>
      <c r="I3036" t="s">
        <v>31</v>
      </c>
      <c r="J3036" t="s">
        <v>18</v>
      </c>
      <c r="K3036">
        <v>564.71</v>
      </c>
      <c r="L3036">
        <v>102.19</v>
      </c>
      <c r="M3036" t="s">
        <v>19</v>
      </c>
      <c r="N3036">
        <v>0.18096013883232101</v>
      </c>
      <c r="O3036" t="s">
        <v>11355</v>
      </c>
      <c r="P3036" t="s">
        <v>11352</v>
      </c>
      <c r="Q3036" t="s">
        <v>11369</v>
      </c>
      <c r="R3036" t="s">
        <v>11360</v>
      </c>
      <c r="S3036">
        <f>IF(SalesData[[#This Row],[Return Status]]="Returned",1,0)</f>
        <v>1</v>
      </c>
      <c r="U3036" s="2">
        <f>EOMONTH(SalesData[[#This Row],[Order Date]],0)</f>
        <v>45046</v>
      </c>
      <c r="V3036" s="9" t="str">
        <f>"Q"&amp;INT((MONTH(SalesData[[#This Row],[Order Date]])+2)/3)&amp;"-"&amp;YEAR(SalesData[[#This Row],[Order Date]])</f>
        <v>Q2-2023</v>
      </c>
    </row>
    <row r="3037" spans="1:22" x14ac:dyDescent="0.35">
      <c r="A3037" t="s">
        <v>3178</v>
      </c>
      <c r="B3037" s="1">
        <v>45044</v>
      </c>
      <c r="C3037" t="s">
        <v>139</v>
      </c>
      <c r="D3037" t="s">
        <v>39</v>
      </c>
      <c r="E3037">
        <v>8151417892</v>
      </c>
      <c r="F3037" t="s">
        <v>81</v>
      </c>
      <c r="G3037" t="s">
        <v>74</v>
      </c>
      <c r="H3037" t="s">
        <v>75</v>
      </c>
      <c r="I3037" t="s">
        <v>36</v>
      </c>
      <c r="J3037" t="s">
        <v>42</v>
      </c>
      <c r="K3037">
        <v>897.4</v>
      </c>
      <c r="L3037">
        <v>95.1</v>
      </c>
      <c r="M3037" t="s">
        <v>43</v>
      </c>
      <c r="N3037">
        <v>0.105972810340985</v>
      </c>
      <c r="O3037" t="s">
        <v>11355</v>
      </c>
      <c r="P3037" t="s">
        <v>11352</v>
      </c>
      <c r="Q3037" t="s">
        <v>11364</v>
      </c>
      <c r="R3037" t="s">
        <v>11360</v>
      </c>
      <c r="S3037">
        <f>IF(SalesData[[#This Row],[Return Status]]="Returned",1,0)</f>
        <v>1</v>
      </c>
      <c r="T3037">
        <v>2420.2800000000002</v>
      </c>
      <c r="U3037" s="2">
        <f>EOMONTH(SalesData[[#This Row],[Order Date]],0)</f>
        <v>45046</v>
      </c>
      <c r="V3037" s="9" t="str">
        <f>"Q"&amp;INT((MONTH(SalesData[[#This Row],[Order Date]])+2)/3)&amp;"-"&amp;YEAR(SalesData[[#This Row],[Order Date]])</f>
        <v>Q2-2023</v>
      </c>
    </row>
    <row r="3038" spans="1:22" x14ac:dyDescent="0.35">
      <c r="A3038" t="s">
        <v>3179</v>
      </c>
      <c r="B3038" s="1">
        <v>45034</v>
      </c>
      <c r="C3038" t="s">
        <v>97</v>
      </c>
      <c r="D3038" t="s">
        <v>39</v>
      </c>
      <c r="E3038">
        <v>9154220583</v>
      </c>
      <c r="F3038" t="s">
        <v>170</v>
      </c>
      <c r="G3038" t="s">
        <v>11358</v>
      </c>
      <c r="H3038" t="s">
        <v>41</v>
      </c>
      <c r="I3038" t="s">
        <v>31</v>
      </c>
      <c r="J3038" t="s">
        <v>18</v>
      </c>
      <c r="K3038">
        <v>1660.24</v>
      </c>
      <c r="L3038">
        <v>163.88</v>
      </c>
      <c r="M3038" t="s">
        <v>19</v>
      </c>
      <c r="N3038">
        <v>9.8708620440418199E-2</v>
      </c>
      <c r="O3038" t="s">
        <v>11351</v>
      </c>
      <c r="P3038" t="s">
        <v>11356</v>
      </c>
      <c r="R3038" t="s">
        <v>11353</v>
      </c>
      <c r="S3038">
        <f>IF(SalesData[[#This Row],[Return Status]]="Returned",1,0)</f>
        <v>0</v>
      </c>
      <c r="U3038" s="2">
        <f>EOMONTH(SalesData[[#This Row],[Order Date]],0)</f>
        <v>45046</v>
      </c>
      <c r="V3038" s="9" t="str">
        <f>"Q"&amp;INT((MONTH(SalesData[[#This Row],[Order Date]])+2)/3)&amp;"-"&amp;YEAR(SalesData[[#This Row],[Order Date]])</f>
        <v>Q2-2023</v>
      </c>
    </row>
    <row r="3039" spans="1:22" x14ac:dyDescent="0.35">
      <c r="A3039" t="s">
        <v>3180</v>
      </c>
      <c r="B3039" s="1">
        <v>45029</v>
      </c>
      <c r="C3039" t="s">
        <v>106</v>
      </c>
      <c r="D3039" t="s">
        <v>145</v>
      </c>
      <c r="E3039">
        <v>9484220900</v>
      </c>
      <c r="F3039" t="s">
        <v>95</v>
      </c>
      <c r="G3039" t="s">
        <v>59</v>
      </c>
      <c r="H3039" t="s">
        <v>60</v>
      </c>
      <c r="I3039" t="s">
        <v>31</v>
      </c>
      <c r="J3039" t="s">
        <v>43</v>
      </c>
      <c r="K3039">
        <v>4816.63</v>
      </c>
      <c r="L3039">
        <v>708.77</v>
      </c>
      <c r="M3039" t="s">
        <v>43</v>
      </c>
      <c r="N3039">
        <v>0.14715060114644499</v>
      </c>
      <c r="O3039" t="s">
        <v>11351</v>
      </c>
      <c r="P3039" t="s">
        <v>11352</v>
      </c>
      <c r="R3039" t="s">
        <v>11353</v>
      </c>
      <c r="S3039">
        <f>IF(SalesData[[#This Row],[Return Status]]="Returned",1,0)</f>
        <v>0</v>
      </c>
      <c r="T3039">
        <v>2183.56</v>
      </c>
      <c r="U3039" s="2">
        <f>EOMONTH(SalesData[[#This Row],[Order Date]],0)</f>
        <v>45046</v>
      </c>
      <c r="V3039" s="9" t="str">
        <f>"Q"&amp;INT((MONTH(SalesData[[#This Row],[Order Date]])+2)/3)&amp;"-"&amp;YEAR(SalesData[[#This Row],[Order Date]])</f>
        <v>Q2-2023</v>
      </c>
    </row>
    <row r="3040" spans="1:22" x14ac:dyDescent="0.35">
      <c r="A3040" t="s">
        <v>3181</v>
      </c>
      <c r="B3040" s="1">
        <v>45018</v>
      </c>
      <c r="C3040" t="s">
        <v>188</v>
      </c>
      <c r="D3040" t="s">
        <v>99</v>
      </c>
      <c r="E3040">
        <v>241935080</v>
      </c>
      <c r="F3040" t="s">
        <v>159</v>
      </c>
      <c r="G3040" t="s">
        <v>84</v>
      </c>
      <c r="H3040" t="s">
        <v>85</v>
      </c>
      <c r="I3040" t="s">
        <v>31</v>
      </c>
      <c r="J3040" t="s">
        <v>19</v>
      </c>
      <c r="K3040">
        <v>1431.71</v>
      </c>
      <c r="L3040">
        <v>180.58</v>
      </c>
      <c r="M3040" t="s">
        <v>19</v>
      </c>
      <c r="N3040">
        <v>0.12612889481808501</v>
      </c>
      <c r="O3040" t="s">
        <v>11351</v>
      </c>
      <c r="P3040" t="s">
        <v>11352</v>
      </c>
      <c r="R3040" t="s">
        <v>11353</v>
      </c>
      <c r="S3040">
        <f>IF(SalesData[[#This Row],[Return Status]]="Returned",1,0)</f>
        <v>0</v>
      </c>
      <c r="T3040">
        <v>847.14</v>
      </c>
      <c r="U3040" s="2">
        <f>EOMONTH(SalesData[[#This Row],[Order Date]],0)</f>
        <v>45046</v>
      </c>
      <c r="V3040" s="9" t="str">
        <f>"Q"&amp;INT((MONTH(SalesData[[#This Row],[Order Date]])+2)/3)&amp;"-"&amp;YEAR(SalesData[[#This Row],[Order Date]])</f>
        <v>Q2-2023</v>
      </c>
    </row>
    <row r="3041" spans="1:22" x14ac:dyDescent="0.35">
      <c r="A3041" t="s">
        <v>3182</v>
      </c>
      <c r="B3041" s="1">
        <v>45028</v>
      </c>
      <c r="C3041" t="s">
        <v>57</v>
      </c>
      <c r="D3041" t="s">
        <v>39</v>
      </c>
      <c r="E3041">
        <v>3990537999</v>
      </c>
      <c r="F3041" t="s">
        <v>168</v>
      </c>
      <c r="G3041" t="s">
        <v>54</v>
      </c>
      <c r="H3041" t="s">
        <v>55</v>
      </c>
      <c r="I3041" t="s">
        <v>31</v>
      </c>
      <c r="J3041" t="s">
        <v>19</v>
      </c>
      <c r="K3041">
        <v>2769.88</v>
      </c>
      <c r="L3041">
        <v>444.3</v>
      </c>
      <c r="M3041" t="s">
        <v>19</v>
      </c>
      <c r="N3041">
        <v>0.16040406082573999</v>
      </c>
      <c r="O3041" t="s">
        <v>11351</v>
      </c>
      <c r="P3041" t="s">
        <v>11352</v>
      </c>
      <c r="R3041" t="s">
        <v>11353</v>
      </c>
      <c r="S3041">
        <f>IF(SalesData[[#This Row],[Return Status]]="Returned",1,0)</f>
        <v>0</v>
      </c>
      <c r="U3041" s="2">
        <f>EOMONTH(SalesData[[#This Row],[Order Date]],0)</f>
        <v>45046</v>
      </c>
      <c r="V3041" s="9" t="str">
        <f>"Q"&amp;INT((MONTH(SalesData[[#This Row],[Order Date]])+2)/3)&amp;"-"&amp;YEAR(SalesData[[#This Row],[Order Date]])</f>
        <v>Q2-2023</v>
      </c>
    </row>
    <row r="3042" spans="1:22" x14ac:dyDescent="0.35">
      <c r="A3042" t="s">
        <v>3183</v>
      </c>
      <c r="B3042" s="1">
        <v>45042</v>
      </c>
      <c r="C3042" t="s">
        <v>188</v>
      </c>
      <c r="D3042" t="s">
        <v>13</v>
      </c>
      <c r="E3042">
        <v>3624341917</v>
      </c>
      <c r="F3042" t="s">
        <v>133</v>
      </c>
      <c r="G3042" t="s">
        <v>89</v>
      </c>
      <c r="H3042" t="s">
        <v>90</v>
      </c>
      <c r="I3042" t="s">
        <v>31</v>
      </c>
      <c r="J3042" t="s">
        <v>43</v>
      </c>
      <c r="K3042">
        <v>776.39</v>
      </c>
      <c r="L3042">
        <v>98.86</v>
      </c>
      <c r="M3042" t="s">
        <v>43</v>
      </c>
      <c r="N3042">
        <v>0.12733291258259399</v>
      </c>
      <c r="O3042" t="s">
        <v>11355</v>
      </c>
      <c r="P3042" t="s">
        <v>11352</v>
      </c>
      <c r="R3042" t="s">
        <v>11353</v>
      </c>
      <c r="S3042">
        <f>IF(SalesData[[#This Row],[Return Status]]="Returned",1,0)</f>
        <v>0</v>
      </c>
      <c r="T3042">
        <v>207.68</v>
      </c>
      <c r="U3042" s="2">
        <f>EOMONTH(SalesData[[#This Row],[Order Date]],0)</f>
        <v>45046</v>
      </c>
      <c r="V3042" s="9" t="str">
        <f>"Q"&amp;INT((MONTH(SalesData[[#This Row],[Order Date]])+2)/3)&amp;"-"&amp;YEAR(SalesData[[#This Row],[Order Date]])</f>
        <v>Q2-2023</v>
      </c>
    </row>
    <row r="3043" spans="1:22" x14ac:dyDescent="0.35">
      <c r="A3043" t="s">
        <v>3184</v>
      </c>
      <c r="B3043" s="1">
        <v>45018</v>
      </c>
      <c r="C3043" t="s">
        <v>12</v>
      </c>
      <c r="D3043" t="s">
        <v>99</v>
      </c>
      <c r="E3043">
        <v>2182700626</v>
      </c>
      <c r="F3043" t="s">
        <v>22</v>
      </c>
      <c r="G3043" t="s">
        <v>23</v>
      </c>
      <c r="H3043" t="s">
        <v>24</v>
      </c>
      <c r="I3043" t="s">
        <v>17</v>
      </c>
      <c r="J3043" t="s">
        <v>61</v>
      </c>
      <c r="K3043">
        <v>1499.73</v>
      </c>
      <c r="L3043">
        <v>236.1</v>
      </c>
      <c r="M3043" t="s">
        <v>62</v>
      </c>
      <c r="N3043">
        <v>0.157428337100678</v>
      </c>
      <c r="O3043" t="s">
        <v>11351</v>
      </c>
      <c r="P3043" t="s">
        <v>11352</v>
      </c>
      <c r="R3043" t="s">
        <v>11353</v>
      </c>
      <c r="S3043">
        <f>IF(SalesData[[#This Row],[Return Status]]="Returned",1,0)</f>
        <v>0</v>
      </c>
      <c r="T3043">
        <v>2821.33</v>
      </c>
      <c r="U3043" s="2">
        <f>EOMONTH(SalesData[[#This Row],[Order Date]],0)</f>
        <v>45046</v>
      </c>
      <c r="V3043" s="9" t="str">
        <f>"Q"&amp;INT((MONTH(SalesData[[#This Row],[Order Date]])+2)/3)&amp;"-"&amp;YEAR(SalesData[[#This Row],[Order Date]])</f>
        <v>Q2-2023</v>
      </c>
    </row>
    <row r="3044" spans="1:22" x14ac:dyDescent="0.35">
      <c r="A3044" t="s">
        <v>3185</v>
      </c>
      <c r="B3044" s="1">
        <v>45041</v>
      </c>
      <c r="C3044" t="s">
        <v>52</v>
      </c>
      <c r="D3044" t="s">
        <v>80</v>
      </c>
      <c r="E3044">
        <v>7433398985</v>
      </c>
      <c r="F3044" t="s">
        <v>14</v>
      </c>
      <c r="G3044" t="s">
        <v>15</v>
      </c>
      <c r="H3044" t="s">
        <v>16</v>
      </c>
      <c r="I3044" t="s">
        <v>17</v>
      </c>
      <c r="J3044" t="s">
        <v>62</v>
      </c>
      <c r="K3044">
        <v>3463.48</v>
      </c>
      <c r="L3044">
        <v>436.97</v>
      </c>
      <c r="M3044" t="s">
        <v>62</v>
      </c>
      <c r="N3044">
        <v>0.126165013223694</v>
      </c>
      <c r="O3044" t="s">
        <v>11351</v>
      </c>
      <c r="P3044" t="s">
        <v>11352</v>
      </c>
      <c r="R3044" t="s">
        <v>11353</v>
      </c>
      <c r="S3044">
        <f>IF(SalesData[[#This Row],[Return Status]]="Returned",1,0)</f>
        <v>0</v>
      </c>
      <c r="T3044">
        <v>2085.91</v>
      </c>
      <c r="U3044" s="2">
        <f>EOMONTH(SalesData[[#This Row],[Order Date]],0)</f>
        <v>45046</v>
      </c>
      <c r="V3044" s="9" t="str">
        <f>"Q"&amp;INT((MONTH(SalesData[[#This Row],[Order Date]])+2)/3)&amp;"-"&amp;YEAR(SalesData[[#This Row],[Order Date]])</f>
        <v>Q2-2023</v>
      </c>
    </row>
    <row r="3045" spans="1:22" x14ac:dyDescent="0.35">
      <c r="A3045" t="s">
        <v>3186</v>
      </c>
      <c r="B3045" s="1">
        <v>45044</v>
      </c>
      <c r="C3045" t="s">
        <v>124</v>
      </c>
      <c r="D3045" t="s">
        <v>99</v>
      </c>
      <c r="E3045">
        <v>9531313521</v>
      </c>
      <c r="F3045" t="s">
        <v>129</v>
      </c>
      <c r="G3045" t="s">
        <v>54</v>
      </c>
      <c r="H3045" t="s">
        <v>55</v>
      </c>
      <c r="I3045" t="s">
        <v>31</v>
      </c>
      <c r="J3045" t="s">
        <v>18</v>
      </c>
      <c r="K3045">
        <v>1351.96</v>
      </c>
      <c r="L3045">
        <v>321.62</v>
      </c>
      <c r="M3045" t="s">
        <v>19</v>
      </c>
      <c r="N3045">
        <v>0.23789165359921899</v>
      </c>
      <c r="O3045" t="s">
        <v>11351</v>
      </c>
      <c r="P3045" t="s">
        <v>11354</v>
      </c>
      <c r="Q3045" t="s">
        <v>11364</v>
      </c>
      <c r="R3045" t="s">
        <v>11360</v>
      </c>
      <c r="S3045">
        <f>IF(SalesData[[#This Row],[Return Status]]="Returned",1,0)</f>
        <v>1</v>
      </c>
      <c r="U3045" s="2">
        <f>EOMONTH(SalesData[[#This Row],[Order Date]],0)</f>
        <v>45046</v>
      </c>
      <c r="V3045" s="9" t="str">
        <f>"Q"&amp;INT((MONTH(SalesData[[#This Row],[Order Date]])+2)/3)&amp;"-"&amp;YEAR(SalesData[[#This Row],[Order Date]])</f>
        <v>Q2-2023</v>
      </c>
    </row>
    <row r="3046" spans="1:22" x14ac:dyDescent="0.35">
      <c r="A3046" t="s">
        <v>3187</v>
      </c>
      <c r="B3046" s="1">
        <v>45036</v>
      </c>
      <c r="C3046" t="s">
        <v>87</v>
      </c>
      <c r="D3046" t="s">
        <v>13</v>
      </c>
      <c r="E3046">
        <v>4572654258</v>
      </c>
      <c r="F3046" t="s">
        <v>206</v>
      </c>
      <c r="G3046" t="s">
        <v>89</v>
      </c>
      <c r="H3046" t="s">
        <v>90</v>
      </c>
      <c r="I3046" t="s">
        <v>31</v>
      </c>
      <c r="J3046" t="s">
        <v>19</v>
      </c>
      <c r="K3046">
        <v>4855.95</v>
      </c>
      <c r="L3046">
        <v>1322.72</v>
      </c>
      <c r="M3046" t="s">
        <v>19</v>
      </c>
      <c r="N3046">
        <v>0.27239160205521101</v>
      </c>
      <c r="O3046" t="s">
        <v>11351</v>
      </c>
      <c r="P3046" t="s">
        <v>11354</v>
      </c>
      <c r="R3046" t="s">
        <v>11353</v>
      </c>
      <c r="S3046">
        <f>IF(SalesData[[#This Row],[Return Status]]="Returned",1,0)</f>
        <v>0</v>
      </c>
      <c r="T3046">
        <v>207.68</v>
      </c>
      <c r="U3046" s="2">
        <f>EOMONTH(SalesData[[#This Row],[Order Date]],0)</f>
        <v>45046</v>
      </c>
      <c r="V3046" s="9" t="str">
        <f>"Q"&amp;INT((MONTH(SalesData[[#This Row],[Order Date]])+2)/3)&amp;"-"&amp;YEAR(SalesData[[#This Row],[Order Date]])</f>
        <v>Q2-2023</v>
      </c>
    </row>
    <row r="3047" spans="1:22" x14ac:dyDescent="0.35">
      <c r="A3047" t="s">
        <v>3188</v>
      </c>
      <c r="B3047" s="1">
        <v>45043</v>
      </c>
      <c r="C3047" t="s">
        <v>124</v>
      </c>
      <c r="D3047" t="s">
        <v>145</v>
      </c>
      <c r="E3047">
        <v>5486150855</v>
      </c>
      <c r="F3047" t="s">
        <v>120</v>
      </c>
      <c r="G3047" t="s">
        <v>141</v>
      </c>
      <c r="H3047" t="s">
        <v>121</v>
      </c>
      <c r="I3047" t="s">
        <v>17</v>
      </c>
      <c r="J3047" t="s">
        <v>62</v>
      </c>
      <c r="K3047">
        <v>4315.58</v>
      </c>
      <c r="L3047">
        <v>356.31</v>
      </c>
      <c r="M3047" t="s">
        <v>62</v>
      </c>
      <c r="N3047">
        <v>8.2563641503575397E-2</v>
      </c>
      <c r="O3047" t="s">
        <v>11351</v>
      </c>
      <c r="P3047" t="s">
        <v>11356</v>
      </c>
      <c r="Q3047" t="s">
        <v>11359</v>
      </c>
      <c r="R3047" t="s">
        <v>11360</v>
      </c>
      <c r="S3047">
        <f>IF(SalesData[[#This Row],[Return Status]]="Returned",1,0)</f>
        <v>1</v>
      </c>
      <c r="T3047">
        <v>2793.38</v>
      </c>
      <c r="U3047" s="2">
        <f>EOMONTH(SalesData[[#This Row],[Order Date]],0)</f>
        <v>45046</v>
      </c>
      <c r="V3047" s="9" t="str">
        <f>"Q"&amp;INT((MONTH(SalesData[[#This Row],[Order Date]])+2)/3)&amp;"-"&amp;YEAR(SalesData[[#This Row],[Order Date]])</f>
        <v>Q2-2023</v>
      </c>
    </row>
    <row r="3048" spans="1:22" x14ac:dyDescent="0.35">
      <c r="A3048" t="s">
        <v>3189</v>
      </c>
      <c r="B3048" s="1">
        <v>45031</v>
      </c>
      <c r="C3048" t="s">
        <v>87</v>
      </c>
      <c r="D3048" t="s">
        <v>39</v>
      </c>
      <c r="E3048">
        <v>371311942</v>
      </c>
      <c r="F3048" t="s">
        <v>103</v>
      </c>
      <c r="G3048" t="s">
        <v>11368</v>
      </c>
      <c r="H3048" t="s">
        <v>24</v>
      </c>
      <c r="I3048" t="s">
        <v>17</v>
      </c>
      <c r="J3048" t="s">
        <v>18</v>
      </c>
      <c r="K3048">
        <v>4901.55</v>
      </c>
      <c r="L3048">
        <v>1361.22</v>
      </c>
      <c r="M3048" t="s">
        <v>19</v>
      </c>
      <c r="N3048">
        <v>0.27771215227836099</v>
      </c>
      <c r="O3048" t="s">
        <v>11351</v>
      </c>
      <c r="P3048" t="s">
        <v>11354</v>
      </c>
      <c r="R3048" t="s">
        <v>11353</v>
      </c>
      <c r="S3048">
        <f>IF(SalesData[[#This Row],[Return Status]]="Returned",1,0)</f>
        <v>0</v>
      </c>
      <c r="U3048" s="2">
        <f>EOMONTH(SalesData[[#This Row],[Order Date]],0)</f>
        <v>45046</v>
      </c>
      <c r="V3048" s="9" t="str">
        <f>"Q"&amp;INT((MONTH(SalesData[[#This Row],[Order Date]])+2)/3)&amp;"-"&amp;YEAR(SalesData[[#This Row],[Order Date]])</f>
        <v>Q2-2023</v>
      </c>
    </row>
    <row r="3049" spans="1:22" x14ac:dyDescent="0.35">
      <c r="A3049" t="s">
        <v>3190</v>
      </c>
      <c r="B3049" s="1">
        <v>45043</v>
      </c>
      <c r="C3049" t="s">
        <v>92</v>
      </c>
      <c r="D3049" t="s">
        <v>27</v>
      </c>
      <c r="E3049">
        <v>9456069559</v>
      </c>
      <c r="F3049" t="s">
        <v>357</v>
      </c>
      <c r="G3049" t="s">
        <v>164</v>
      </c>
      <c r="H3049" t="s">
        <v>165</v>
      </c>
      <c r="I3049" t="s">
        <v>36</v>
      </c>
      <c r="J3049" t="s">
        <v>19</v>
      </c>
      <c r="K3049">
        <v>2380.8000000000002</v>
      </c>
      <c r="L3049">
        <v>273.02</v>
      </c>
      <c r="M3049" t="s">
        <v>19</v>
      </c>
      <c r="N3049">
        <v>0.114675739247312</v>
      </c>
      <c r="O3049" t="s">
        <v>11351</v>
      </c>
      <c r="P3049" t="s">
        <v>11352</v>
      </c>
      <c r="R3049" t="s">
        <v>11353</v>
      </c>
      <c r="S3049">
        <f>IF(SalesData[[#This Row],[Return Status]]="Returned",1,0)</f>
        <v>0</v>
      </c>
      <c r="U3049" s="2">
        <f>EOMONTH(SalesData[[#This Row],[Order Date]],0)</f>
        <v>45046</v>
      </c>
      <c r="V3049" s="9" t="str">
        <f>"Q"&amp;INT((MONTH(SalesData[[#This Row],[Order Date]])+2)/3)&amp;"-"&amp;YEAR(SalesData[[#This Row],[Order Date]])</f>
        <v>Q2-2023</v>
      </c>
    </row>
    <row r="3050" spans="1:22" x14ac:dyDescent="0.35">
      <c r="A3050" t="s">
        <v>3191</v>
      </c>
      <c r="B3050" s="1">
        <v>45035</v>
      </c>
      <c r="C3050" t="s">
        <v>139</v>
      </c>
      <c r="D3050" t="s">
        <v>80</v>
      </c>
      <c r="E3050">
        <v>4431623003</v>
      </c>
      <c r="F3050" t="s">
        <v>238</v>
      </c>
      <c r="G3050" t="s">
        <v>74</v>
      </c>
      <c r="H3050" t="s">
        <v>75</v>
      </c>
      <c r="I3050" t="s">
        <v>36</v>
      </c>
      <c r="J3050" t="s">
        <v>19</v>
      </c>
      <c r="K3050">
        <v>4337.26</v>
      </c>
      <c r="L3050">
        <v>180.7</v>
      </c>
      <c r="M3050" t="s">
        <v>19</v>
      </c>
      <c r="N3050">
        <v>4.1662247594103197E-2</v>
      </c>
      <c r="O3050" t="s">
        <v>11351</v>
      </c>
      <c r="P3050" t="s">
        <v>11356</v>
      </c>
      <c r="Q3050" t="s">
        <v>11365</v>
      </c>
      <c r="R3050" t="s">
        <v>11360</v>
      </c>
      <c r="S3050">
        <f>IF(SalesData[[#This Row],[Return Status]]="Returned",1,0)</f>
        <v>1</v>
      </c>
      <c r="T3050">
        <v>2420.2800000000002</v>
      </c>
      <c r="U3050" s="2">
        <f>EOMONTH(SalesData[[#This Row],[Order Date]],0)</f>
        <v>45046</v>
      </c>
      <c r="V3050" s="9" t="str">
        <f>"Q"&amp;INT((MONTH(SalesData[[#This Row],[Order Date]])+2)/3)&amp;"-"&amp;YEAR(SalesData[[#This Row],[Order Date]])</f>
        <v>Q2-2023</v>
      </c>
    </row>
    <row r="3051" spans="1:22" x14ac:dyDescent="0.35">
      <c r="A3051" t="s">
        <v>3192</v>
      </c>
      <c r="B3051" s="1">
        <v>45035</v>
      </c>
      <c r="C3051" t="s">
        <v>45</v>
      </c>
      <c r="D3051" t="s">
        <v>80</v>
      </c>
      <c r="E3051">
        <v>3867684441</v>
      </c>
      <c r="F3051" t="s">
        <v>103</v>
      </c>
      <c r="G3051" t="s">
        <v>23</v>
      </c>
      <c r="H3051" t="s">
        <v>24</v>
      </c>
      <c r="I3051" t="s">
        <v>17</v>
      </c>
      <c r="J3051" t="s">
        <v>61</v>
      </c>
      <c r="K3051">
        <v>3828.24</v>
      </c>
      <c r="L3051">
        <v>509.78</v>
      </c>
      <c r="M3051" t="s">
        <v>62</v>
      </c>
      <c r="N3051">
        <v>0.13316302008233599</v>
      </c>
      <c r="O3051" t="s">
        <v>11351</v>
      </c>
      <c r="P3051" t="s">
        <v>11352</v>
      </c>
      <c r="R3051" t="s">
        <v>11353</v>
      </c>
      <c r="S3051">
        <f>IF(SalesData[[#This Row],[Return Status]]="Returned",1,0)</f>
        <v>0</v>
      </c>
      <c r="T3051">
        <v>2821.33</v>
      </c>
      <c r="U3051" s="2">
        <f>EOMONTH(SalesData[[#This Row],[Order Date]],0)</f>
        <v>45046</v>
      </c>
      <c r="V3051" s="9" t="str">
        <f>"Q"&amp;INT((MONTH(SalesData[[#This Row],[Order Date]])+2)/3)&amp;"-"&amp;YEAR(SalesData[[#This Row],[Order Date]])</f>
        <v>Q2-2023</v>
      </c>
    </row>
    <row r="3052" spans="1:22" x14ac:dyDescent="0.35">
      <c r="A3052" t="s">
        <v>3193</v>
      </c>
      <c r="B3052" s="1">
        <v>45043</v>
      </c>
      <c r="C3052" t="s">
        <v>106</v>
      </c>
      <c r="D3052" t="s">
        <v>46</v>
      </c>
      <c r="E3052">
        <v>3200390291</v>
      </c>
      <c r="F3052" t="s">
        <v>156</v>
      </c>
      <c r="G3052" t="s">
        <v>84</v>
      </c>
      <c r="H3052" t="s">
        <v>85</v>
      </c>
      <c r="I3052" t="s">
        <v>31</v>
      </c>
      <c r="J3052" t="s">
        <v>19</v>
      </c>
      <c r="K3052">
        <v>2544.29</v>
      </c>
      <c r="L3052">
        <v>608.78</v>
      </c>
      <c r="M3052" t="s">
        <v>19</v>
      </c>
      <c r="N3052">
        <v>0.23927303884384199</v>
      </c>
      <c r="O3052" t="s">
        <v>11351</v>
      </c>
      <c r="P3052" t="s">
        <v>11354</v>
      </c>
      <c r="R3052" t="s">
        <v>11353</v>
      </c>
      <c r="S3052">
        <f>IF(SalesData[[#This Row],[Return Status]]="Returned",1,0)</f>
        <v>0</v>
      </c>
      <c r="T3052">
        <v>847.14</v>
      </c>
      <c r="U3052" s="2">
        <f>EOMONTH(SalesData[[#This Row],[Order Date]],0)</f>
        <v>45046</v>
      </c>
      <c r="V3052" s="9" t="str">
        <f>"Q"&amp;INT((MONTH(SalesData[[#This Row],[Order Date]])+2)/3)&amp;"-"&amp;YEAR(SalesData[[#This Row],[Order Date]])</f>
        <v>Q2-2023</v>
      </c>
    </row>
    <row r="3053" spans="1:22" x14ac:dyDescent="0.35">
      <c r="A3053" t="s">
        <v>3194</v>
      </c>
      <c r="B3053" s="1">
        <v>45023</v>
      </c>
      <c r="C3053" t="s">
        <v>176</v>
      </c>
      <c r="D3053" t="s">
        <v>13</v>
      </c>
      <c r="E3053">
        <v>2442360256</v>
      </c>
      <c r="F3053" t="s">
        <v>159</v>
      </c>
      <c r="G3053" t="s">
        <v>84</v>
      </c>
      <c r="H3053" t="s">
        <v>11357</v>
      </c>
      <c r="I3053" t="s">
        <v>31</v>
      </c>
      <c r="J3053" t="s">
        <v>62</v>
      </c>
      <c r="K3053">
        <v>535.04</v>
      </c>
      <c r="L3053">
        <v>52.1</v>
      </c>
      <c r="M3053" t="s">
        <v>62</v>
      </c>
      <c r="N3053">
        <v>9.7375897129186595E-2</v>
      </c>
      <c r="O3053" t="s">
        <v>11355</v>
      </c>
      <c r="P3053" t="s">
        <v>11356</v>
      </c>
      <c r="R3053" t="s">
        <v>11353</v>
      </c>
      <c r="S3053">
        <f>IF(SalesData[[#This Row],[Return Status]]="Returned",1,0)</f>
        <v>0</v>
      </c>
      <c r="T3053">
        <v>847.14</v>
      </c>
      <c r="U3053" s="2">
        <f>EOMONTH(SalesData[[#This Row],[Order Date]],0)</f>
        <v>45046</v>
      </c>
      <c r="V3053" s="9" t="str">
        <f>"Q"&amp;INT((MONTH(SalesData[[#This Row],[Order Date]])+2)/3)&amp;"-"&amp;YEAR(SalesData[[#This Row],[Order Date]])</f>
        <v>Q2-2023</v>
      </c>
    </row>
    <row r="3054" spans="1:22" x14ac:dyDescent="0.35">
      <c r="A3054" t="s">
        <v>3195</v>
      </c>
      <c r="B3054" s="1">
        <v>45031</v>
      </c>
      <c r="C3054" t="s">
        <v>325</v>
      </c>
      <c r="D3054" t="s">
        <v>80</v>
      </c>
      <c r="E3054">
        <v>9148030665</v>
      </c>
      <c r="F3054" t="s">
        <v>120</v>
      </c>
      <c r="G3054" t="s">
        <v>141</v>
      </c>
      <c r="H3054" t="s">
        <v>121</v>
      </c>
      <c r="I3054" t="s">
        <v>17</v>
      </c>
      <c r="J3054" t="s">
        <v>62</v>
      </c>
      <c r="K3054">
        <v>1253.1400000000001</v>
      </c>
      <c r="L3054">
        <v>265.62</v>
      </c>
      <c r="M3054" t="s">
        <v>62</v>
      </c>
      <c r="N3054">
        <v>0.21196354756850799</v>
      </c>
      <c r="O3054" t="s">
        <v>11351</v>
      </c>
      <c r="P3054" t="s">
        <v>11354</v>
      </c>
      <c r="R3054" t="s">
        <v>11353</v>
      </c>
      <c r="S3054">
        <f>IF(SalesData[[#This Row],[Return Status]]="Returned",1,0)</f>
        <v>0</v>
      </c>
      <c r="T3054">
        <v>2793.38</v>
      </c>
      <c r="U3054" s="2">
        <f>EOMONTH(SalesData[[#This Row],[Order Date]],0)</f>
        <v>45046</v>
      </c>
      <c r="V3054" s="9" t="str">
        <f>"Q"&amp;INT((MONTH(SalesData[[#This Row],[Order Date]])+2)/3)&amp;"-"&amp;YEAR(SalesData[[#This Row],[Order Date]])</f>
        <v>Q2-2023</v>
      </c>
    </row>
    <row r="3055" spans="1:22" x14ac:dyDescent="0.35">
      <c r="A3055" t="s">
        <v>3196</v>
      </c>
      <c r="B3055" s="1">
        <v>45038</v>
      </c>
      <c r="C3055" t="s">
        <v>162</v>
      </c>
      <c r="D3055" t="s">
        <v>145</v>
      </c>
      <c r="E3055">
        <v>3344304714</v>
      </c>
      <c r="F3055" t="s">
        <v>83</v>
      </c>
      <c r="G3055" t="s">
        <v>251</v>
      </c>
      <c r="H3055" t="s">
        <v>85</v>
      </c>
      <c r="I3055" t="s">
        <v>31</v>
      </c>
      <c r="J3055" t="s">
        <v>19</v>
      </c>
      <c r="K3055">
        <v>3684.41</v>
      </c>
      <c r="L3055">
        <v>302.63</v>
      </c>
      <c r="M3055" t="s">
        <v>19</v>
      </c>
      <c r="N3055">
        <v>8.2137981386436396E-2</v>
      </c>
      <c r="O3055" t="s">
        <v>11351</v>
      </c>
      <c r="P3055" t="s">
        <v>11356</v>
      </c>
      <c r="R3055" t="s">
        <v>11353</v>
      </c>
      <c r="S3055">
        <f>IF(SalesData[[#This Row],[Return Status]]="Returned",1,0)</f>
        <v>0</v>
      </c>
      <c r="U3055" s="2">
        <f>EOMONTH(SalesData[[#This Row],[Order Date]],0)</f>
        <v>45046</v>
      </c>
      <c r="V3055" s="9" t="str">
        <f>"Q"&amp;INT((MONTH(SalesData[[#This Row],[Order Date]])+2)/3)&amp;"-"&amp;YEAR(SalesData[[#This Row],[Order Date]])</f>
        <v>Q2-2023</v>
      </c>
    </row>
    <row r="3056" spans="1:22" x14ac:dyDescent="0.35">
      <c r="A3056" t="s">
        <v>3197</v>
      </c>
      <c r="B3056" s="1">
        <v>45031</v>
      </c>
      <c r="C3056" t="s">
        <v>124</v>
      </c>
      <c r="D3056" t="s">
        <v>13</v>
      </c>
      <c r="E3056">
        <v>1284256196</v>
      </c>
      <c r="F3056" t="s">
        <v>159</v>
      </c>
      <c r="G3056" t="s">
        <v>84</v>
      </c>
      <c r="H3056" t="s">
        <v>85</v>
      </c>
      <c r="I3056" t="s">
        <v>31</v>
      </c>
      <c r="J3056" t="s">
        <v>18</v>
      </c>
      <c r="K3056">
        <v>729.7</v>
      </c>
      <c r="L3056">
        <v>39.51</v>
      </c>
      <c r="M3056" t="s">
        <v>19</v>
      </c>
      <c r="N3056">
        <v>5.41455392627107E-2</v>
      </c>
      <c r="O3056" t="s">
        <v>11355</v>
      </c>
      <c r="P3056" t="s">
        <v>11356</v>
      </c>
      <c r="R3056" t="s">
        <v>11353</v>
      </c>
      <c r="S3056">
        <f>IF(SalesData[[#This Row],[Return Status]]="Returned",1,0)</f>
        <v>0</v>
      </c>
      <c r="T3056">
        <v>847.14</v>
      </c>
      <c r="U3056" s="2">
        <f>EOMONTH(SalesData[[#This Row],[Order Date]],0)</f>
        <v>45046</v>
      </c>
      <c r="V3056" s="9" t="str">
        <f>"Q"&amp;INT((MONTH(SalesData[[#This Row],[Order Date]])+2)/3)&amp;"-"&amp;YEAR(SalesData[[#This Row],[Order Date]])</f>
        <v>Q2-2023</v>
      </c>
    </row>
    <row r="3057" spans="1:22" x14ac:dyDescent="0.35">
      <c r="A3057" t="s">
        <v>3198</v>
      </c>
      <c r="B3057" s="1">
        <v>45040</v>
      </c>
      <c r="C3057" t="s">
        <v>94</v>
      </c>
      <c r="D3057" t="s">
        <v>46</v>
      </c>
      <c r="E3057">
        <v>8483103446</v>
      </c>
      <c r="F3057" t="s">
        <v>58</v>
      </c>
      <c r="G3057" t="s">
        <v>11378</v>
      </c>
      <c r="H3057" t="s">
        <v>60</v>
      </c>
      <c r="I3057" t="s">
        <v>31</v>
      </c>
      <c r="J3057" t="s">
        <v>42</v>
      </c>
      <c r="K3057">
        <v>255.27</v>
      </c>
      <c r="L3057">
        <v>66.180000000000007</v>
      </c>
      <c r="M3057" t="s">
        <v>43</v>
      </c>
      <c r="N3057">
        <v>0.259254906569515</v>
      </c>
      <c r="O3057" t="s">
        <v>11361</v>
      </c>
      <c r="P3057" t="s">
        <v>11354</v>
      </c>
      <c r="R3057" t="s">
        <v>11353</v>
      </c>
      <c r="S3057">
        <f>IF(SalesData[[#This Row],[Return Status]]="Returned",1,0)</f>
        <v>0</v>
      </c>
      <c r="U3057" s="2">
        <f>EOMONTH(SalesData[[#This Row],[Order Date]],0)</f>
        <v>45046</v>
      </c>
      <c r="V3057" s="9" t="str">
        <f>"Q"&amp;INT((MONTH(SalesData[[#This Row],[Order Date]])+2)/3)&amp;"-"&amp;YEAR(SalesData[[#This Row],[Order Date]])</f>
        <v>Q2-2023</v>
      </c>
    </row>
    <row r="3058" spans="1:22" x14ac:dyDescent="0.35">
      <c r="A3058" t="s">
        <v>3199</v>
      </c>
      <c r="B3058" s="1">
        <v>45036</v>
      </c>
      <c r="C3058" t="s">
        <v>87</v>
      </c>
      <c r="D3058" t="s">
        <v>46</v>
      </c>
      <c r="E3058">
        <v>1226995190</v>
      </c>
      <c r="F3058" t="s">
        <v>50</v>
      </c>
      <c r="G3058" t="s">
        <v>34</v>
      </c>
      <c r="H3058" t="s">
        <v>11357</v>
      </c>
      <c r="I3058" t="s">
        <v>36</v>
      </c>
      <c r="J3058" t="s">
        <v>61</v>
      </c>
      <c r="K3058">
        <v>1863.93</v>
      </c>
      <c r="L3058">
        <v>507.3</v>
      </c>
      <c r="M3058" t="s">
        <v>62</v>
      </c>
      <c r="N3058">
        <v>0.27216687321948801</v>
      </c>
      <c r="O3058" t="s">
        <v>11351</v>
      </c>
      <c r="P3058" t="s">
        <v>11354</v>
      </c>
      <c r="R3058" t="s">
        <v>11353</v>
      </c>
      <c r="S3058">
        <f>IF(SalesData[[#This Row],[Return Status]]="Returned",1,0)</f>
        <v>0</v>
      </c>
      <c r="U3058" s="2">
        <f>EOMONTH(SalesData[[#This Row],[Order Date]],0)</f>
        <v>45046</v>
      </c>
      <c r="V3058" s="9" t="str">
        <f>"Q"&amp;INT((MONTH(SalesData[[#This Row],[Order Date]])+2)/3)&amp;"-"&amp;YEAR(SalesData[[#This Row],[Order Date]])</f>
        <v>Q2-2023</v>
      </c>
    </row>
    <row r="3059" spans="1:22" x14ac:dyDescent="0.35">
      <c r="A3059" t="s">
        <v>3200</v>
      </c>
      <c r="B3059" s="1">
        <v>45021</v>
      </c>
      <c r="C3059" t="s">
        <v>45</v>
      </c>
      <c r="D3059" t="s">
        <v>72</v>
      </c>
      <c r="E3059">
        <v>8080136049</v>
      </c>
      <c r="F3059" t="s">
        <v>238</v>
      </c>
      <c r="G3059" t="s">
        <v>74</v>
      </c>
      <c r="H3059" t="s">
        <v>75</v>
      </c>
      <c r="I3059" t="s">
        <v>36</v>
      </c>
      <c r="J3059" t="s">
        <v>43</v>
      </c>
      <c r="K3059">
        <v>618.04999999999995</v>
      </c>
      <c r="L3059">
        <v>47.98</v>
      </c>
      <c r="M3059" t="s">
        <v>43</v>
      </c>
      <c r="N3059">
        <v>7.7631259606827901E-2</v>
      </c>
      <c r="O3059" t="s">
        <v>11355</v>
      </c>
      <c r="P3059" t="s">
        <v>11356</v>
      </c>
      <c r="R3059" t="s">
        <v>11353</v>
      </c>
      <c r="S3059">
        <f>IF(SalesData[[#This Row],[Return Status]]="Returned",1,0)</f>
        <v>0</v>
      </c>
      <c r="T3059">
        <v>2420.2800000000002</v>
      </c>
      <c r="U3059" s="2">
        <f>EOMONTH(SalesData[[#This Row],[Order Date]],0)</f>
        <v>45046</v>
      </c>
      <c r="V3059" s="9" t="str">
        <f>"Q"&amp;INT((MONTH(SalesData[[#This Row],[Order Date]])+2)/3)&amp;"-"&amp;YEAR(SalesData[[#This Row],[Order Date]])</f>
        <v>Q2-2023</v>
      </c>
    </row>
    <row r="3060" spans="1:22" x14ac:dyDescent="0.35">
      <c r="A3060" t="s">
        <v>3201</v>
      </c>
      <c r="B3060" s="1">
        <v>45043</v>
      </c>
      <c r="C3060" t="s">
        <v>113</v>
      </c>
      <c r="D3060" t="s">
        <v>46</v>
      </c>
      <c r="E3060">
        <v>4576922962</v>
      </c>
      <c r="F3060" t="s">
        <v>170</v>
      </c>
      <c r="G3060" t="s">
        <v>69</v>
      </c>
      <c r="H3060" t="s">
        <v>41</v>
      </c>
      <c r="I3060" t="s">
        <v>31</v>
      </c>
      <c r="J3060" t="s">
        <v>42</v>
      </c>
      <c r="K3060">
        <v>3433.77</v>
      </c>
      <c r="L3060">
        <v>210.29</v>
      </c>
      <c r="M3060" t="s">
        <v>43</v>
      </c>
      <c r="N3060">
        <v>6.12417255669424E-2</v>
      </c>
      <c r="O3060" t="s">
        <v>11351</v>
      </c>
      <c r="P3060" t="s">
        <v>11356</v>
      </c>
      <c r="R3060" t="s">
        <v>11353</v>
      </c>
      <c r="S3060">
        <f>IF(SalesData[[#This Row],[Return Status]]="Returned",1,0)</f>
        <v>0</v>
      </c>
      <c r="T3060">
        <v>2081.52</v>
      </c>
      <c r="U3060" s="2">
        <f>EOMONTH(SalesData[[#This Row],[Order Date]],0)</f>
        <v>45046</v>
      </c>
      <c r="V3060" s="9" t="str">
        <f>"Q"&amp;INT((MONTH(SalesData[[#This Row],[Order Date]])+2)/3)&amp;"-"&amp;YEAR(SalesData[[#This Row],[Order Date]])</f>
        <v>Q2-2023</v>
      </c>
    </row>
    <row r="3061" spans="1:22" x14ac:dyDescent="0.35">
      <c r="A3061" t="s">
        <v>3202</v>
      </c>
      <c r="B3061" s="1">
        <v>45045</v>
      </c>
      <c r="C3061" t="s">
        <v>67</v>
      </c>
      <c r="D3061" t="s">
        <v>46</v>
      </c>
      <c r="E3061">
        <v>4431974063</v>
      </c>
      <c r="F3061" t="s">
        <v>50</v>
      </c>
      <c r="G3061" t="s">
        <v>34</v>
      </c>
      <c r="H3061" t="s">
        <v>11357</v>
      </c>
      <c r="I3061" t="s">
        <v>36</v>
      </c>
      <c r="J3061" t="s">
        <v>18</v>
      </c>
      <c r="K3061">
        <v>4392.53</v>
      </c>
      <c r="L3061">
        <v>872.2</v>
      </c>
      <c r="M3061" t="s">
        <v>19</v>
      </c>
      <c r="N3061">
        <v>0.19856438089210601</v>
      </c>
      <c r="O3061" t="s">
        <v>11351</v>
      </c>
      <c r="P3061" t="s">
        <v>11352</v>
      </c>
      <c r="R3061" t="s">
        <v>11353</v>
      </c>
      <c r="S3061">
        <f>IF(SalesData[[#This Row],[Return Status]]="Returned",1,0)</f>
        <v>0</v>
      </c>
      <c r="U3061" s="2">
        <f>EOMONTH(SalesData[[#This Row],[Order Date]],0)</f>
        <v>45046</v>
      </c>
      <c r="V3061" s="9" t="str">
        <f>"Q"&amp;INT((MONTH(SalesData[[#This Row],[Order Date]])+2)/3)&amp;"-"&amp;YEAR(SalesData[[#This Row],[Order Date]])</f>
        <v>Q2-2023</v>
      </c>
    </row>
    <row r="3062" spans="1:22" x14ac:dyDescent="0.35">
      <c r="A3062" t="s">
        <v>3203</v>
      </c>
      <c r="B3062" s="1">
        <v>45044</v>
      </c>
      <c r="C3062" t="s">
        <v>49</v>
      </c>
      <c r="D3062" t="s">
        <v>46</v>
      </c>
      <c r="E3062">
        <v>9331868398</v>
      </c>
      <c r="F3062" t="s">
        <v>137</v>
      </c>
      <c r="G3062" t="s">
        <v>11382</v>
      </c>
      <c r="H3062" t="s">
        <v>35</v>
      </c>
      <c r="I3062" t="s">
        <v>36</v>
      </c>
      <c r="J3062" t="s">
        <v>43</v>
      </c>
      <c r="K3062">
        <v>3102.22</v>
      </c>
      <c r="L3062">
        <v>817.77</v>
      </c>
      <c r="M3062" t="s">
        <v>43</v>
      </c>
      <c r="N3062">
        <v>0.26360799685386599</v>
      </c>
      <c r="O3062" t="s">
        <v>11351</v>
      </c>
      <c r="P3062" t="s">
        <v>11354</v>
      </c>
      <c r="R3062" t="s">
        <v>11353</v>
      </c>
      <c r="S3062">
        <f>IF(SalesData[[#This Row],[Return Status]]="Returned",1,0)</f>
        <v>0</v>
      </c>
      <c r="U3062" s="2">
        <f>EOMONTH(SalesData[[#This Row],[Order Date]],0)</f>
        <v>45046</v>
      </c>
      <c r="V3062" s="9" t="str">
        <f>"Q"&amp;INT((MONTH(SalesData[[#This Row],[Order Date]])+2)/3)&amp;"-"&amp;YEAR(SalesData[[#This Row],[Order Date]])</f>
        <v>Q2-2023</v>
      </c>
    </row>
    <row r="3063" spans="1:22" x14ac:dyDescent="0.35">
      <c r="A3063" t="s">
        <v>3204</v>
      </c>
      <c r="B3063" s="1">
        <v>45035</v>
      </c>
      <c r="C3063" t="s">
        <v>67</v>
      </c>
      <c r="D3063" t="s">
        <v>46</v>
      </c>
      <c r="E3063">
        <v>9180732189</v>
      </c>
      <c r="F3063" t="s">
        <v>103</v>
      </c>
      <c r="G3063" t="s">
        <v>23</v>
      </c>
      <c r="H3063" t="s">
        <v>24</v>
      </c>
      <c r="I3063" t="s">
        <v>17</v>
      </c>
      <c r="J3063" t="s">
        <v>61</v>
      </c>
      <c r="K3063">
        <v>3464.85</v>
      </c>
      <c r="L3063">
        <v>363.7</v>
      </c>
      <c r="M3063" t="s">
        <v>62</v>
      </c>
      <c r="N3063">
        <v>0.104968469053494</v>
      </c>
      <c r="O3063" t="s">
        <v>11351</v>
      </c>
      <c r="P3063" t="s">
        <v>11352</v>
      </c>
      <c r="R3063" t="s">
        <v>11353</v>
      </c>
      <c r="S3063">
        <f>IF(SalesData[[#This Row],[Return Status]]="Returned",1,0)</f>
        <v>0</v>
      </c>
      <c r="T3063">
        <v>2821.33</v>
      </c>
      <c r="U3063" s="2">
        <f>EOMONTH(SalesData[[#This Row],[Order Date]],0)</f>
        <v>45046</v>
      </c>
      <c r="V3063" s="9" t="str">
        <f>"Q"&amp;INT((MONTH(SalesData[[#This Row],[Order Date]])+2)/3)&amp;"-"&amp;YEAR(SalesData[[#This Row],[Order Date]])</f>
        <v>Q2-2023</v>
      </c>
    </row>
    <row r="3064" spans="1:22" x14ac:dyDescent="0.35">
      <c r="A3064" t="s">
        <v>3205</v>
      </c>
      <c r="B3064" s="1">
        <v>45021</v>
      </c>
      <c r="C3064" t="s">
        <v>144</v>
      </c>
      <c r="D3064" t="s">
        <v>46</v>
      </c>
      <c r="E3064">
        <v>7568680477</v>
      </c>
      <c r="F3064" t="s">
        <v>133</v>
      </c>
      <c r="G3064" t="s">
        <v>11379</v>
      </c>
      <c r="H3064" t="s">
        <v>90</v>
      </c>
      <c r="I3064" t="s">
        <v>31</v>
      </c>
      <c r="J3064" t="s">
        <v>42</v>
      </c>
      <c r="K3064">
        <v>2809.07</v>
      </c>
      <c r="L3064">
        <v>611.17999999999995</v>
      </c>
      <c r="M3064" t="s">
        <v>43</v>
      </c>
      <c r="N3064">
        <v>0.21757378776605801</v>
      </c>
      <c r="O3064" t="s">
        <v>11351</v>
      </c>
      <c r="P3064" t="s">
        <v>11354</v>
      </c>
      <c r="R3064" t="s">
        <v>11353</v>
      </c>
      <c r="S3064">
        <f>IF(SalesData[[#This Row],[Return Status]]="Returned",1,0)</f>
        <v>0</v>
      </c>
      <c r="U3064" s="2">
        <f>EOMONTH(SalesData[[#This Row],[Order Date]],0)</f>
        <v>45046</v>
      </c>
      <c r="V3064" s="9" t="str">
        <f>"Q"&amp;INT((MONTH(SalesData[[#This Row],[Order Date]])+2)/3)&amp;"-"&amp;YEAR(SalesData[[#This Row],[Order Date]])</f>
        <v>Q2-2023</v>
      </c>
    </row>
    <row r="3065" spans="1:22" x14ac:dyDescent="0.35">
      <c r="A3065" t="s">
        <v>3206</v>
      </c>
      <c r="B3065" s="1">
        <v>45043</v>
      </c>
      <c r="C3065" t="s">
        <v>97</v>
      </c>
      <c r="D3065" t="s">
        <v>13</v>
      </c>
      <c r="E3065">
        <v>3921170594</v>
      </c>
      <c r="F3065" t="s">
        <v>100</v>
      </c>
      <c r="G3065" t="s">
        <v>34</v>
      </c>
      <c r="H3065" t="s">
        <v>35</v>
      </c>
      <c r="I3065" t="s">
        <v>36</v>
      </c>
      <c r="J3065" t="s">
        <v>18</v>
      </c>
      <c r="K3065">
        <v>4753.6000000000004</v>
      </c>
      <c r="L3065">
        <v>751.18</v>
      </c>
      <c r="M3065" t="s">
        <v>19</v>
      </c>
      <c r="N3065">
        <v>0.158023392797038</v>
      </c>
      <c r="O3065" t="s">
        <v>11351</v>
      </c>
      <c r="P3065" t="s">
        <v>11352</v>
      </c>
      <c r="R3065" t="s">
        <v>11353</v>
      </c>
      <c r="S3065">
        <f>IF(SalesData[[#This Row],[Return Status]]="Returned",1,0)</f>
        <v>0</v>
      </c>
      <c r="U3065" s="2">
        <f>EOMONTH(SalesData[[#This Row],[Order Date]],0)</f>
        <v>45046</v>
      </c>
      <c r="V3065" s="9" t="str">
        <f>"Q"&amp;INT((MONTH(SalesData[[#This Row],[Order Date]])+2)/3)&amp;"-"&amp;YEAR(SalesData[[#This Row],[Order Date]])</f>
        <v>Q2-2023</v>
      </c>
    </row>
    <row r="3066" spans="1:22" x14ac:dyDescent="0.35">
      <c r="A3066" t="s">
        <v>3207</v>
      </c>
      <c r="B3066" s="1">
        <v>45041</v>
      </c>
      <c r="C3066" t="s">
        <v>132</v>
      </c>
      <c r="D3066" t="s">
        <v>99</v>
      </c>
      <c r="E3066">
        <v>3529540054</v>
      </c>
      <c r="F3066" t="s">
        <v>172</v>
      </c>
      <c r="G3066" t="s">
        <v>141</v>
      </c>
      <c r="H3066" t="s">
        <v>121</v>
      </c>
      <c r="I3066" t="s">
        <v>17</v>
      </c>
      <c r="J3066" t="s">
        <v>62</v>
      </c>
      <c r="K3066">
        <v>3607.82</v>
      </c>
      <c r="L3066">
        <v>812.67</v>
      </c>
      <c r="M3066" t="s">
        <v>62</v>
      </c>
      <c r="N3066">
        <v>0.225252368466276</v>
      </c>
      <c r="O3066" t="s">
        <v>11351</v>
      </c>
      <c r="P3066" t="s">
        <v>11354</v>
      </c>
      <c r="R3066" t="s">
        <v>11353</v>
      </c>
      <c r="S3066">
        <f>IF(SalesData[[#This Row],[Return Status]]="Returned",1,0)</f>
        <v>0</v>
      </c>
      <c r="T3066">
        <v>2793.38</v>
      </c>
      <c r="U3066" s="2">
        <f>EOMONTH(SalesData[[#This Row],[Order Date]],0)</f>
        <v>45046</v>
      </c>
      <c r="V3066" s="9" t="str">
        <f>"Q"&amp;INT((MONTH(SalesData[[#This Row],[Order Date]])+2)/3)&amp;"-"&amp;YEAR(SalesData[[#This Row],[Order Date]])</f>
        <v>Q2-2023</v>
      </c>
    </row>
    <row r="3067" spans="1:22" x14ac:dyDescent="0.35">
      <c r="A3067" t="s">
        <v>3208</v>
      </c>
      <c r="B3067" s="1">
        <v>45036</v>
      </c>
      <c r="C3067" t="s">
        <v>139</v>
      </c>
      <c r="D3067" t="s">
        <v>72</v>
      </c>
      <c r="E3067">
        <v>298168783</v>
      </c>
      <c r="F3067" t="s">
        <v>28</v>
      </c>
      <c r="G3067" t="s">
        <v>1013</v>
      </c>
      <c r="H3067" t="s">
        <v>30</v>
      </c>
      <c r="I3067" t="s">
        <v>31</v>
      </c>
      <c r="J3067" t="s">
        <v>61</v>
      </c>
      <c r="K3067">
        <v>3360.18</v>
      </c>
      <c r="L3067">
        <v>590.53</v>
      </c>
      <c r="M3067" t="s">
        <v>62</v>
      </c>
      <c r="N3067">
        <v>0.175743561356832</v>
      </c>
      <c r="O3067" t="s">
        <v>11351</v>
      </c>
      <c r="P3067" t="s">
        <v>11352</v>
      </c>
      <c r="Q3067" t="s">
        <v>11365</v>
      </c>
      <c r="R3067" t="s">
        <v>11360</v>
      </c>
      <c r="S3067">
        <f>IF(SalesData[[#This Row],[Return Status]]="Returned",1,0)</f>
        <v>1</v>
      </c>
      <c r="U3067" s="2">
        <f>EOMONTH(SalesData[[#This Row],[Order Date]],0)</f>
        <v>45046</v>
      </c>
      <c r="V3067" s="9" t="str">
        <f>"Q"&amp;INT((MONTH(SalesData[[#This Row],[Order Date]])+2)/3)&amp;"-"&amp;YEAR(SalesData[[#This Row],[Order Date]])</f>
        <v>Q2-2023</v>
      </c>
    </row>
    <row r="3068" spans="1:22" x14ac:dyDescent="0.35">
      <c r="A3068" t="s">
        <v>3209</v>
      </c>
      <c r="B3068" s="1">
        <v>45023</v>
      </c>
      <c r="C3068" t="s">
        <v>139</v>
      </c>
      <c r="D3068" t="s">
        <v>145</v>
      </c>
      <c r="E3068">
        <v>1983623081</v>
      </c>
      <c r="F3068" t="s">
        <v>159</v>
      </c>
      <c r="G3068" t="s">
        <v>251</v>
      </c>
      <c r="H3068" t="s">
        <v>85</v>
      </c>
      <c r="I3068" t="s">
        <v>31</v>
      </c>
      <c r="J3068" t="s">
        <v>19</v>
      </c>
      <c r="K3068">
        <v>2161.6</v>
      </c>
      <c r="L3068">
        <v>138.04</v>
      </c>
      <c r="M3068" t="s">
        <v>19</v>
      </c>
      <c r="N3068">
        <v>6.3860103626942999E-2</v>
      </c>
      <c r="O3068" t="s">
        <v>11351</v>
      </c>
      <c r="P3068" t="s">
        <v>11356</v>
      </c>
      <c r="R3068" t="s">
        <v>11353</v>
      </c>
      <c r="S3068">
        <f>IF(SalesData[[#This Row],[Return Status]]="Returned",1,0)</f>
        <v>0</v>
      </c>
      <c r="U3068" s="2">
        <f>EOMONTH(SalesData[[#This Row],[Order Date]],0)</f>
        <v>45046</v>
      </c>
      <c r="V3068" s="9" t="str">
        <f>"Q"&amp;INT((MONTH(SalesData[[#This Row],[Order Date]])+2)/3)&amp;"-"&amp;YEAR(SalesData[[#This Row],[Order Date]])</f>
        <v>Q2-2023</v>
      </c>
    </row>
    <row r="3069" spans="1:22" x14ac:dyDescent="0.35">
      <c r="A3069" t="s">
        <v>3210</v>
      </c>
      <c r="B3069" s="1">
        <v>45029</v>
      </c>
      <c r="C3069" t="s">
        <v>111</v>
      </c>
      <c r="D3069" t="s">
        <v>46</v>
      </c>
      <c r="E3069">
        <v>7279999499</v>
      </c>
      <c r="F3069" t="s">
        <v>47</v>
      </c>
      <c r="G3069" t="s">
        <v>23</v>
      </c>
      <c r="H3069" t="s">
        <v>24</v>
      </c>
      <c r="I3069" t="s">
        <v>17</v>
      </c>
      <c r="J3069" t="s">
        <v>43</v>
      </c>
      <c r="K3069">
        <v>1937.46</v>
      </c>
      <c r="L3069">
        <v>153.13999999999999</v>
      </c>
      <c r="M3069" t="s">
        <v>43</v>
      </c>
      <c r="N3069">
        <v>7.9041631827237696E-2</v>
      </c>
      <c r="O3069" t="s">
        <v>11351</v>
      </c>
      <c r="P3069" t="s">
        <v>11356</v>
      </c>
      <c r="R3069" t="s">
        <v>11353</v>
      </c>
      <c r="S3069">
        <f>IF(SalesData[[#This Row],[Return Status]]="Returned",1,0)</f>
        <v>0</v>
      </c>
      <c r="T3069">
        <v>2821.33</v>
      </c>
      <c r="U3069" s="2">
        <f>EOMONTH(SalesData[[#This Row],[Order Date]],0)</f>
        <v>45046</v>
      </c>
      <c r="V3069" s="9" t="str">
        <f>"Q"&amp;INT((MONTH(SalesData[[#This Row],[Order Date]])+2)/3)&amp;"-"&amp;YEAR(SalesData[[#This Row],[Order Date]])</f>
        <v>Q2-2023</v>
      </c>
    </row>
    <row r="3070" spans="1:22" x14ac:dyDescent="0.35">
      <c r="A3070" t="s">
        <v>3211</v>
      </c>
      <c r="B3070" s="1">
        <v>45035</v>
      </c>
      <c r="C3070" t="s">
        <v>106</v>
      </c>
      <c r="D3070" t="s">
        <v>80</v>
      </c>
      <c r="E3070">
        <v>22957034</v>
      </c>
      <c r="F3070" t="s">
        <v>222</v>
      </c>
      <c r="G3070" t="s">
        <v>164</v>
      </c>
      <c r="H3070" t="s">
        <v>165</v>
      </c>
      <c r="I3070" t="s">
        <v>36</v>
      </c>
      <c r="J3070" t="s">
        <v>65</v>
      </c>
      <c r="K3070">
        <v>2385.4699999999998</v>
      </c>
      <c r="L3070">
        <v>109.68</v>
      </c>
      <c r="M3070" t="s">
        <v>65</v>
      </c>
      <c r="N3070">
        <v>4.5978360658486601E-2</v>
      </c>
      <c r="O3070" t="s">
        <v>11351</v>
      </c>
      <c r="P3070" t="s">
        <v>11356</v>
      </c>
      <c r="R3070" t="s">
        <v>11353</v>
      </c>
      <c r="S3070">
        <f>IF(SalesData[[#This Row],[Return Status]]="Returned",1,0)</f>
        <v>0</v>
      </c>
      <c r="U3070" s="2">
        <f>EOMONTH(SalesData[[#This Row],[Order Date]],0)</f>
        <v>45046</v>
      </c>
      <c r="V3070" s="9" t="str">
        <f>"Q"&amp;INT((MONTH(SalesData[[#This Row],[Order Date]])+2)/3)&amp;"-"&amp;YEAR(SalesData[[#This Row],[Order Date]])</f>
        <v>Q2-2023</v>
      </c>
    </row>
    <row r="3071" spans="1:22" x14ac:dyDescent="0.35">
      <c r="A3071" t="s">
        <v>3212</v>
      </c>
      <c r="B3071" s="1">
        <v>45040</v>
      </c>
      <c r="C3071" t="s">
        <v>113</v>
      </c>
      <c r="D3071" t="s">
        <v>13</v>
      </c>
      <c r="E3071">
        <v>9520984634</v>
      </c>
      <c r="F3071" t="s">
        <v>40</v>
      </c>
      <c r="G3071" t="s">
        <v>69</v>
      </c>
      <c r="H3071" t="s">
        <v>41</v>
      </c>
      <c r="I3071" t="s">
        <v>31</v>
      </c>
      <c r="J3071" t="s">
        <v>18</v>
      </c>
      <c r="K3071">
        <v>3781.19</v>
      </c>
      <c r="L3071">
        <v>551.63</v>
      </c>
      <c r="M3071" t="s">
        <v>19</v>
      </c>
      <c r="N3071">
        <v>0.1458879347507</v>
      </c>
      <c r="O3071" t="s">
        <v>11351</v>
      </c>
      <c r="P3071" t="s">
        <v>11352</v>
      </c>
      <c r="R3071" t="s">
        <v>11353</v>
      </c>
      <c r="S3071">
        <f>IF(SalesData[[#This Row],[Return Status]]="Returned",1,0)</f>
        <v>0</v>
      </c>
      <c r="T3071">
        <v>2081.52</v>
      </c>
      <c r="U3071" s="2">
        <f>EOMONTH(SalesData[[#This Row],[Order Date]],0)</f>
        <v>45046</v>
      </c>
      <c r="V3071" s="9" t="str">
        <f>"Q"&amp;INT((MONTH(SalesData[[#This Row],[Order Date]])+2)/3)&amp;"-"&amp;YEAR(SalesData[[#This Row],[Order Date]])</f>
        <v>Q2-2023</v>
      </c>
    </row>
    <row r="3072" spans="1:22" x14ac:dyDescent="0.35">
      <c r="A3072" t="s">
        <v>3213</v>
      </c>
      <c r="B3072" s="1">
        <v>45031</v>
      </c>
      <c r="C3072" t="s">
        <v>106</v>
      </c>
      <c r="D3072" t="s">
        <v>46</v>
      </c>
      <c r="E3072">
        <v>2914394207</v>
      </c>
      <c r="F3072" t="s">
        <v>47</v>
      </c>
      <c r="G3072" t="s">
        <v>23</v>
      </c>
      <c r="H3072" t="s">
        <v>24</v>
      </c>
      <c r="I3072" t="s">
        <v>17</v>
      </c>
      <c r="J3072" t="s">
        <v>19</v>
      </c>
      <c r="K3072">
        <v>302.10000000000002</v>
      </c>
      <c r="L3072">
        <v>40.46</v>
      </c>
      <c r="M3072" t="s">
        <v>19</v>
      </c>
      <c r="N3072">
        <v>0.133929162528964</v>
      </c>
      <c r="O3072" t="s">
        <v>11361</v>
      </c>
      <c r="P3072" t="s">
        <v>11352</v>
      </c>
      <c r="R3072" t="s">
        <v>11353</v>
      </c>
      <c r="S3072">
        <f>IF(SalesData[[#This Row],[Return Status]]="Returned",1,0)</f>
        <v>0</v>
      </c>
      <c r="T3072">
        <v>2821.33</v>
      </c>
      <c r="U3072" s="2">
        <f>EOMONTH(SalesData[[#This Row],[Order Date]],0)</f>
        <v>45046</v>
      </c>
      <c r="V3072" s="9" t="str">
        <f>"Q"&amp;INT((MONTH(SalesData[[#This Row],[Order Date]])+2)/3)&amp;"-"&amp;YEAR(SalesData[[#This Row],[Order Date]])</f>
        <v>Q2-2023</v>
      </c>
    </row>
    <row r="3073" spans="1:22" x14ac:dyDescent="0.35">
      <c r="A3073" t="s">
        <v>3214</v>
      </c>
      <c r="B3073" s="1">
        <v>45023</v>
      </c>
      <c r="C3073" t="s">
        <v>188</v>
      </c>
      <c r="D3073" t="s">
        <v>46</v>
      </c>
      <c r="E3073">
        <v>9670833888</v>
      </c>
      <c r="F3073" t="s">
        <v>33</v>
      </c>
      <c r="G3073" t="s">
        <v>34</v>
      </c>
      <c r="H3073" t="s">
        <v>35</v>
      </c>
      <c r="I3073" t="s">
        <v>36</v>
      </c>
      <c r="J3073" t="s">
        <v>65</v>
      </c>
      <c r="K3073">
        <v>2656.99</v>
      </c>
      <c r="L3073">
        <v>790.51</v>
      </c>
      <c r="M3073" t="s">
        <v>65</v>
      </c>
      <c r="N3073">
        <v>0.29752087888926998</v>
      </c>
      <c r="O3073" t="s">
        <v>11351</v>
      </c>
      <c r="P3073" t="s">
        <v>11354</v>
      </c>
      <c r="R3073" t="s">
        <v>11353</v>
      </c>
      <c r="S3073">
        <f>IF(SalesData[[#This Row],[Return Status]]="Returned",1,0)</f>
        <v>0</v>
      </c>
      <c r="U3073" s="2">
        <f>EOMONTH(SalesData[[#This Row],[Order Date]],0)</f>
        <v>45046</v>
      </c>
      <c r="V3073" s="9" t="str">
        <f>"Q"&amp;INT((MONTH(SalesData[[#This Row],[Order Date]])+2)/3)&amp;"-"&amp;YEAR(SalesData[[#This Row],[Order Date]])</f>
        <v>Q2-2023</v>
      </c>
    </row>
    <row r="3074" spans="1:22" x14ac:dyDescent="0.35">
      <c r="A3074" t="s">
        <v>3215</v>
      </c>
      <c r="B3074" s="1">
        <v>45020</v>
      </c>
      <c r="C3074" t="s">
        <v>184</v>
      </c>
      <c r="D3074" t="s">
        <v>27</v>
      </c>
      <c r="E3074">
        <v>2881513699</v>
      </c>
      <c r="F3074" t="s">
        <v>47</v>
      </c>
      <c r="G3074" t="s">
        <v>212</v>
      </c>
      <c r="H3074" t="s">
        <v>24</v>
      </c>
      <c r="I3074" t="s">
        <v>17</v>
      </c>
      <c r="J3074" t="s">
        <v>19</v>
      </c>
      <c r="K3074">
        <v>1066.58</v>
      </c>
      <c r="L3074">
        <v>258.75</v>
      </c>
      <c r="M3074" t="s">
        <v>19</v>
      </c>
      <c r="N3074">
        <v>0.24259783607418101</v>
      </c>
      <c r="O3074" t="s">
        <v>11351</v>
      </c>
      <c r="P3074" t="s">
        <v>11354</v>
      </c>
      <c r="R3074" t="s">
        <v>11353</v>
      </c>
      <c r="S3074">
        <f>IF(SalesData[[#This Row],[Return Status]]="Returned",1,0)</f>
        <v>0</v>
      </c>
      <c r="U3074" s="2">
        <f>EOMONTH(SalesData[[#This Row],[Order Date]],0)</f>
        <v>45046</v>
      </c>
      <c r="V3074" s="9" t="str">
        <f>"Q"&amp;INT((MONTH(SalesData[[#This Row],[Order Date]])+2)/3)&amp;"-"&amp;YEAR(SalesData[[#This Row],[Order Date]])</f>
        <v>Q2-2023</v>
      </c>
    </row>
    <row r="3075" spans="1:22" x14ac:dyDescent="0.35">
      <c r="A3075" t="s">
        <v>3216</v>
      </c>
      <c r="B3075" s="1">
        <v>45030</v>
      </c>
      <c r="C3075" t="s">
        <v>139</v>
      </c>
      <c r="D3075" t="s">
        <v>27</v>
      </c>
      <c r="E3075">
        <v>1638883289</v>
      </c>
      <c r="F3075" t="s">
        <v>181</v>
      </c>
      <c r="G3075" t="s">
        <v>54</v>
      </c>
      <c r="H3075" t="s">
        <v>55</v>
      </c>
      <c r="I3075" t="s">
        <v>31</v>
      </c>
      <c r="J3075" t="s">
        <v>19</v>
      </c>
      <c r="K3075">
        <v>2328.38</v>
      </c>
      <c r="L3075">
        <v>236.71</v>
      </c>
      <c r="M3075" t="s">
        <v>19</v>
      </c>
      <c r="N3075">
        <v>0.101662958795386</v>
      </c>
      <c r="O3075" t="s">
        <v>11351</v>
      </c>
      <c r="P3075" t="s">
        <v>11352</v>
      </c>
      <c r="R3075" t="s">
        <v>11353</v>
      </c>
      <c r="S3075">
        <f>IF(SalesData[[#This Row],[Return Status]]="Returned",1,0)</f>
        <v>0</v>
      </c>
      <c r="U3075" s="2">
        <f>EOMONTH(SalesData[[#This Row],[Order Date]],0)</f>
        <v>45046</v>
      </c>
      <c r="V3075" s="9" t="str">
        <f>"Q"&amp;INT((MONTH(SalesData[[#This Row],[Order Date]])+2)/3)&amp;"-"&amp;YEAR(SalesData[[#This Row],[Order Date]])</f>
        <v>Q2-2023</v>
      </c>
    </row>
    <row r="3076" spans="1:22" x14ac:dyDescent="0.35">
      <c r="A3076" t="s">
        <v>3217</v>
      </c>
      <c r="B3076" s="1">
        <v>45022</v>
      </c>
      <c r="C3076" t="s">
        <v>149</v>
      </c>
      <c r="D3076" t="s">
        <v>80</v>
      </c>
      <c r="E3076">
        <v>898911281</v>
      </c>
      <c r="F3076" t="s">
        <v>22</v>
      </c>
      <c r="G3076" t="s">
        <v>23</v>
      </c>
      <c r="H3076" t="s">
        <v>24</v>
      </c>
      <c r="I3076" t="s">
        <v>17</v>
      </c>
      <c r="J3076" t="s">
        <v>42</v>
      </c>
      <c r="K3076">
        <v>4862.66</v>
      </c>
      <c r="L3076">
        <v>286.79000000000002</v>
      </c>
      <c r="M3076" t="s">
        <v>43</v>
      </c>
      <c r="N3076">
        <v>5.8978007921590199E-2</v>
      </c>
      <c r="O3076" t="s">
        <v>11351</v>
      </c>
      <c r="P3076" t="s">
        <v>11356</v>
      </c>
      <c r="R3076" t="s">
        <v>11353</v>
      </c>
      <c r="S3076">
        <f>IF(SalesData[[#This Row],[Return Status]]="Returned",1,0)</f>
        <v>0</v>
      </c>
      <c r="T3076">
        <v>2821.33</v>
      </c>
      <c r="U3076" s="2">
        <f>EOMONTH(SalesData[[#This Row],[Order Date]],0)</f>
        <v>45046</v>
      </c>
      <c r="V3076" s="9" t="str">
        <f>"Q"&amp;INT((MONTH(SalesData[[#This Row],[Order Date]])+2)/3)&amp;"-"&amp;YEAR(SalesData[[#This Row],[Order Date]])</f>
        <v>Q2-2023</v>
      </c>
    </row>
    <row r="3077" spans="1:22" x14ac:dyDescent="0.35">
      <c r="A3077" t="s">
        <v>3218</v>
      </c>
      <c r="B3077" s="1">
        <v>45030</v>
      </c>
      <c r="C3077" t="s">
        <v>162</v>
      </c>
      <c r="D3077" t="s">
        <v>80</v>
      </c>
      <c r="E3077">
        <v>9007055309</v>
      </c>
      <c r="F3077" t="s">
        <v>88</v>
      </c>
      <c r="G3077" t="s">
        <v>89</v>
      </c>
      <c r="H3077" t="s">
        <v>11357</v>
      </c>
      <c r="I3077" t="s">
        <v>31</v>
      </c>
      <c r="J3077" t="s">
        <v>61</v>
      </c>
      <c r="K3077">
        <v>2933.42</v>
      </c>
      <c r="L3077">
        <v>412.99</v>
      </c>
      <c r="M3077" t="s">
        <v>62</v>
      </c>
      <c r="N3077">
        <v>0.14078788581246501</v>
      </c>
      <c r="O3077" t="s">
        <v>11351</v>
      </c>
      <c r="P3077" t="s">
        <v>11352</v>
      </c>
      <c r="R3077" t="s">
        <v>11353</v>
      </c>
      <c r="S3077">
        <f>IF(SalesData[[#This Row],[Return Status]]="Returned",1,0)</f>
        <v>0</v>
      </c>
      <c r="T3077">
        <v>207.68</v>
      </c>
      <c r="U3077" s="2">
        <f>EOMONTH(SalesData[[#This Row],[Order Date]],0)</f>
        <v>45046</v>
      </c>
      <c r="V3077" s="9" t="str">
        <f>"Q"&amp;INT((MONTH(SalesData[[#This Row],[Order Date]])+2)/3)&amp;"-"&amp;YEAR(SalesData[[#This Row],[Order Date]])</f>
        <v>Q2-2023</v>
      </c>
    </row>
    <row r="3078" spans="1:22" x14ac:dyDescent="0.35">
      <c r="A3078" t="s">
        <v>3219</v>
      </c>
      <c r="B3078" s="1">
        <v>45037</v>
      </c>
      <c r="C3078" t="s">
        <v>188</v>
      </c>
      <c r="D3078" t="s">
        <v>145</v>
      </c>
      <c r="E3078">
        <v>7453795696</v>
      </c>
      <c r="F3078" t="s">
        <v>127</v>
      </c>
      <c r="G3078" t="s">
        <v>29</v>
      </c>
      <c r="H3078" t="s">
        <v>30</v>
      </c>
      <c r="I3078" t="s">
        <v>31</v>
      </c>
      <c r="J3078" t="s">
        <v>61</v>
      </c>
      <c r="K3078">
        <v>3026.73</v>
      </c>
      <c r="L3078">
        <v>548.98</v>
      </c>
      <c r="M3078" t="s">
        <v>62</v>
      </c>
      <c r="N3078">
        <v>0.18137726192954101</v>
      </c>
      <c r="O3078" t="s">
        <v>11351</v>
      </c>
      <c r="P3078" t="s">
        <v>11352</v>
      </c>
      <c r="R3078" t="s">
        <v>11353</v>
      </c>
      <c r="S3078">
        <f>IF(SalesData[[#This Row],[Return Status]]="Returned",1,0)</f>
        <v>0</v>
      </c>
      <c r="T3078">
        <v>2788.38</v>
      </c>
      <c r="U3078" s="2">
        <f>EOMONTH(SalesData[[#This Row],[Order Date]],0)</f>
        <v>45046</v>
      </c>
      <c r="V3078" s="9" t="str">
        <f>"Q"&amp;INT((MONTH(SalesData[[#This Row],[Order Date]])+2)/3)&amp;"-"&amp;YEAR(SalesData[[#This Row],[Order Date]])</f>
        <v>Q2-2023</v>
      </c>
    </row>
    <row r="3079" spans="1:22" x14ac:dyDescent="0.35">
      <c r="A3079" t="s">
        <v>3220</v>
      </c>
      <c r="B3079" s="1">
        <v>45035</v>
      </c>
      <c r="C3079" t="s">
        <v>45</v>
      </c>
      <c r="D3079" t="s">
        <v>46</v>
      </c>
      <c r="E3079">
        <v>376600285</v>
      </c>
      <c r="F3079" t="s">
        <v>109</v>
      </c>
      <c r="G3079" t="s">
        <v>59</v>
      </c>
      <c r="H3079" t="s">
        <v>60</v>
      </c>
      <c r="I3079" t="s">
        <v>31</v>
      </c>
      <c r="J3079" t="s">
        <v>65</v>
      </c>
      <c r="K3079">
        <v>3892.95</v>
      </c>
      <c r="L3079">
        <v>201.34</v>
      </c>
      <c r="M3079" t="s">
        <v>65</v>
      </c>
      <c r="N3079">
        <v>5.1719133305077103E-2</v>
      </c>
      <c r="O3079" t="s">
        <v>11351</v>
      </c>
      <c r="P3079" t="s">
        <v>11356</v>
      </c>
      <c r="R3079" t="s">
        <v>11353</v>
      </c>
      <c r="S3079">
        <f>IF(SalesData[[#This Row],[Return Status]]="Returned",1,0)</f>
        <v>0</v>
      </c>
      <c r="T3079">
        <v>2183.56</v>
      </c>
      <c r="U3079" s="2">
        <f>EOMONTH(SalesData[[#This Row],[Order Date]],0)</f>
        <v>45046</v>
      </c>
      <c r="V3079" s="9" t="str">
        <f>"Q"&amp;INT((MONTH(SalesData[[#This Row],[Order Date]])+2)/3)&amp;"-"&amp;YEAR(SalesData[[#This Row],[Order Date]])</f>
        <v>Q2-2023</v>
      </c>
    </row>
    <row r="3080" spans="1:22" x14ac:dyDescent="0.35">
      <c r="A3080" t="s">
        <v>3221</v>
      </c>
      <c r="B3080" s="1">
        <v>45040</v>
      </c>
      <c r="C3080" t="s">
        <v>149</v>
      </c>
      <c r="D3080" t="s">
        <v>39</v>
      </c>
      <c r="E3080">
        <v>2310109459</v>
      </c>
      <c r="F3080" t="s">
        <v>168</v>
      </c>
      <c r="G3080" t="s">
        <v>505</v>
      </c>
      <c r="H3080" t="s">
        <v>55</v>
      </c>
      <c r="I3080" t="s">
        <v>31</v>
      </c>
      <c r="J3080" t="s">
        <v>19</v>
      </c>
      <c r="K3080">
        <v>70.05</v>
      </c>
      <c r="L3080">
        <v>11.54</v>
      </c>
      <c r="M3080" t="s">
        <v>19</v>
      </c>
      <c r="N3080">
        <v>0.16473947180585299</v>
      </c>
      <c r="O3080" t="s">
        <v>11361</v>
      </c>
      <c r="P3080" t="s">
        <v>11352</v>
      </c>
      <c r="R3080" t="s">
        <v>11353</v>
      </c>
      <c r="S3080">
        <f>IF(SalesData[[#This Row],[Return Status]]="Returned",1,0)</f>
        <v>0</v>
      </c>
      <c r="T3080">
        <v>130.44</v>
      </c>
      <c r="U3080" s="2">
        <f>EOMONTH(SalesData[[#This Row],[Order Date]],0)</f>
        <v>45046</v>
      </c>
      <c r="V3080" s="9" t="str">
        <f>"Q"&amp;INT((MONTH(SalesData[[#This Row],[Order Date]])+2)/3)&amp;"-"&amp;YEAR(SalesData[[#This Row],[Order Date]])</f>
        <v>Q2-2023</v>
      </c>
    </row>
    <row r="3081" spans="1:22" x14ac:dyDescent="0.35">
      <c r="A3081" t="s">
        <v>3222</v>
      </c>
      <c r="B3081" s="1">
        <v>45035</v>
      </c>
      <c r="C3081" t="s">
        <v>21</v>
      </c>
      <c r="D3081" t="s">
        <v>46</v>
      </c>
      <c r="E3081">
        <v>2725772619</v>
      </c>
      <c r="F3081" t="s">
        <v>58</v>
      </c>
      <c r="G3081" t="s">
        <v>59</v>
      </c>
      <c r="H3081" t="s">
        <v>60</v>
      </c>
      <c r="I3081" t="s">
        <v>31</v>
      </c>
      <c r="J3081" t="s">
        <v>65</v>
      </c>
      <c r="K3081">
        <v>4834.1499999999996</v>
      </c>
      <c r="L3081">
        <v>393.19</v>
      </c>
      <c r="M3081" t="s">
        <v>65</v>
      </c>
      <c r="N3081">
        <v>8.1335912207937303E-2</v>
      </c>
      <c r="O3081" t="s">
        <v>11351</v>
      </c>
      <c r="P3081" t="s">
        <v>11356</v>
      </c>
      <c r="Q3081" t="s">
        <v>11376</v>
      </c>
      <c r="R3081" t="s">
        <v>11360</v>
      </c>
      <c r="S3081">
        <f>IF(SalesData[[#This Row],[Return Status]]="Returned",1,0)</f>
        <v>1</v>
      </c>
      <c r="T3081">
        <v>2183.56</v>
      </c>
      <c r="U3081" s="2">
        <f>EOMONTH(SalesData[[#This Row],[Order Date]],0)</f>
        <v>45046</v>
      </c>
      <c r="V3081" s="9" t="str">
        <f>"Q"&amp;INT((MONTH(SalesData[[#This Row],[Order Date]])+2)/3)&amp;"-"&amp;YEAR(SalesData[[#This Row],[Order Date]])</f>
        <v>Q2-2023</v>
      </c>
    </row>
    <row r="3082" spans="1:22" x14ac:dyDescent="0.35">
      <c r="A3082" t="s">
        <v>3223</v>
      </c>
      <c r="B3082" s="1">
        <v>45024</v>
      </c>
      <c r="C3082" t="s">
        <v>49</v>
      </c>
      <c r="D3082" t="s">
        <v>46</v>
      </c>
      <c r="E3082">
        <v>8576236239</v>
      </c>
      <c r="F3082" t="s">
        <v>206</v>
      </c>
      <c r="G3082" t="s">
        <v>89</v>
      </c>
      <c r="H3082" t="s">
        <v>90</v>
      </c>
      <c r="I3082" t="s">
        <v>31</v>
      </c>
      <c r="J3082" t="s">
        <v>43</v>
      </c>
      <c r="K3082">
        <v>4000.97</v>
      </c>
      <c r="L3082">
        <v>274.26</v>
      </c>
      <c r="M3082" t="s">
        <v>43</v>
      </c>
      <c r="N3082">
        <v>6.8548377018572998E-2</v>
      </c>
      <c r="O3082" t="s">
        <v>11351</v>
      </c>
      <c r="P3082" t="s">
        <v>11356</v>
      </c>
      <c r="R3082" t="s">
        <v>11353</v>
      </c>
      <c r="S3082">
        <f>IF(SalesData[[#This Row],[Return Status]]="Returned",1,0)</f>
        <v>0</v>
      </c>
      <c r="T3082">
        <v>207.68</v>
      </c>
      <c r="U3082" s="2">
        <f>EOMONTH(SalesData[[#This Row],[Order Date]],0)</f>
        <v>45046</v>
      </c>
      <c r="V3082" s="9" t="str">
        <f>"Q"&amp;INT((MONTH(SalesData[[#This Row],[Order Date]])+2)/3)&amp;"-"&amp;YEAR(SalesData[[#This Row],[Order Date]])</f>
        <v>Q2-2023</v>
      </c>
    </row>
    <row r="3083" spans="1:22" x14ac:dyDescent="0.35">
      <c r="A3083" t="s">
        <v>3224</v>
      </c>
      <c r="B3083" s="1">
        <v>45033</v>
      </c>
      <c r="C3083" t="s">
        <v>144</v>
      </c>
      <c r="D3083" t="s">
        <v>39</v>
      </c>
      <c r="E3083">
        <v>880635729</v>
      </c>
      <c r="F3083" t="s">
        <v>312</v>
      </c>
      <c r="G3083" t="s">
        <v>141</v>
      </c>
      <c r="H3083" t="s">
        <v>121</v>
      </c>
      <c r="I3083" t="s">
        <v>17</v>
      </c>
      <c r="J3083" t="s">
        <v>18</v>
      </c>
      <c r="K3083">
        <v>2349.9699999999998</v>
      </c>
      <c r="L3083">
        <v>615.73</v>
      </c>
      <c r="M3083" t="s">
        <v>19</v>
      </c>
      <c r="N3083">
        <v>0.26201611084396798</v>
      </c>
      <c r="O3083" t="s">
        <v>11351</v>
      </c>
      <c r="P3083" t="s">
        <v>11354</v>
      </c>
      <c r="R3083" t="s">
        <v>11353</v>
      </c>
      <c r="S3083">
        <f>IF(SalesData[[#This Row],[Return Status]]="Returned",1,0)</f>
        <v>0</v>
      </c>
      <c r="T3083">
        <v>2793.38</v>
      </c>
      <c r="U3083" s="2">
        <f>EOMONTH(SalesData[[#This Row],[Order Date]],0)</f>
        <v>45046</v>
      </c>
      <c r="V3083" s="9" t="str">
        <f>"Q"&amp;INT((MONTH(SalesData[[#This Row],[Order Date]])+2)/3)&amp;"-"&amp;YEAR(SalesData[[#This Row],[Order Date]])</f>
        <v>Q2-2023</v>
      </c>
    </row>
    <row r="3084" spans="1:22" x14ac:dyDescent="0.35">
      <c r="A3084" t="s">
        <v>3225</v>
      </c>
      <c r="B3084" s="1">
        <v>45021</v>
      </c>
      <c r="C3084" t="s">
        <v>184</v>
      </c>
      <c r="D3084" t="s">
        <v>13</v>
      </c>
      <c r="E3084">
        <v>6958006841</v>
      </c>
      <c r="F3084" t="s">
        <v>154</v>
      </c>
      <c r="G3084" t="s">
        <v>11370</v>
      </c>
      <c r="H3084" t="s">
        <v>30</v>
      </c>
      <c r="I3084" t="s">
        <v>31</v>
      </c>
      <c r="J3084" t="s">
        <v>19</v>
      </c>
      <c r="K3084">
        <v>4313.5</v>
      </c>
      <c r="L3084">
        <v>996.04</v>
      </c>
      <c r="M3084" t="s">
        <v>19</v>
      </c>
      <c r="N3084">
        <v>0.23091225223136699</v>
      </c>
      <c r="O3084" t="s">
        <v>11351</v>
      </c>
      <c r="P3084" t="s">
        <v>11354</v>
      </c>
      <c r="Q3084" t="s">
        <v>11363</v>
      </c>
      <c r="R3084" t="s">
        <v>11360</v>
      </c>
      <c r="S3084">
        <f>IF(SalesData[[#This Row],[Return Status]]="Returned",1,0)</f>
        <v>1</v>
      </c>
      <c r="U3084" s="2">
        <f>EOMONTH(SalesData[[#This Row],[Order Date]],0)</f>
        <v>45046</v>
      </c>
      <c r="V3084" s="9" t="str">
        <f>"Q"&amp;INT((MONTH(SalesData[[#This Row],[Order Date]])+2)/3)&amp;"-"&amp;YEAR(SalesData[[#This Row],[Order Date]])</f>
        <v>Q2-2023</v>
      </c>
    </row>
    <row r="3085" spans="1:22" x14ac:dyDescent="0.35">
      <c r="A3085" t="s">
        <v>3226</v>
      </c>
      <c r="B3085" s="1">
        <v>45023</v>
      </c>
      <c r="C3085" t="s">
        <v>52</v>
      </c>
      <c r="D3085" t="s">
        <v>145</v>
      </c>
      <c r="E3085">
        <v>3874848936</v>
      </c>
      <c r="F3085" t="s">
        <v>387</v>
      </c>
      <c r="G3085" t="s">
        <v>89</v>
      </c>
      <c r="H3085" t="s">
        <v>90</v>
      </c>
      <c r="I3085" t="s">
        <v>31</v>
      </c>
      <c r="J3085" t="s">
        <v>61</v>
      </c>
      <c r="K3085">
        <v>2821.53</v>
      </c>
      <c r="L3085">
        <v>249.83</v>
      </c>
      <c r="M3085" t="s">
        <v>62</v>
      </c>
      <c r="N3085">
        <v>8.8544158665688502E-2</v>
      </c>
      <c r="O3085" t="s">
        <v>11351</v>
      </c>
      <c r="P3085" t="s">
        <v>11356</v>
      </c>
      <c r="R3085" t="s">
        <v>11353</v>
      </c>
      <c r="S3085">
        <f>IF(SalesData[[#This Row],[Return Status]]="Returned",1,0)</f>
        <v>0</v>
      </c>
      <c r="T3085">
        <v>207.68</v>
      </c>
      <c r="U3085" s="2">
        <f>EOMONTH(SalesData[[#This Row],[Order Date]],0)</f>
        <v>45046</v>
      </c>
      <c r="V3085" s="9" t="str">
        <f>"Q"&amp;INT((MONTH(SalesData[[#This Row],[Order Date]])+2)/3)&amp;"-"&amp;YEAR(SalesData[[#This Row],[Order Date]])</f>
        <v>Q2-2023</v>
      </c>
    </row>
    <row r="3086" spans="1:22" x14ac:dyDescent="0.35">
      <c r="A3086" t="s">
        <v>3227</v>
      </c>
      <c r="B3086" s="1">
        <v>45044</v>
      </c>
      <c r="C3086" t="s">
        <v>49</v>
      </c>
      <c r="D3086" t="s">
        <v>13</v>
      </c>
      <c r="E3086">
        <v>4157099521</v>
      </c>
      <c r="F3086" t="s">
        <v>28</v>
      </c>
      <c r="G3086" t="s">
        <v>29</v>
      </c>
      <c r="H3086" t="s">
        <v>30</v>
      </c>
      <c r="I3086" t="s">
        <v>31</v>
      </c>
      <c r="J3086" t="s">
        <v>19</v>
      </c>
      <c r="K3086">
        <v>2033.64</v>
      </c>
      <c r="L3086">
        <v>121.64</v>
      </c>
      <c r="M3086" t="s">
        <v>19</v>
      </c>
      <c r="N3086">
        <v>5.9813929702405497E-2</v>
      </c>
      <c r="O3086" t="s">
        <v>11351</v>
      </c>
      <c r="P3086" t="s">
        <v>11356</v>
      </c>
      <c r="R3086" t="s">
        <v>11353</v>
      </c>
      <c r="S3086">
        <f>IF(SalesData[[#This Row],[Return Status]]="Returned",1,0)</f>
        <v>0</v>
      </c>
      <c r="T3086">
        <v>2788.38</v>
      </c>
      <c r="U3086" s="2">
        <f>EOMONTH(SalesData[[#This Row],[Order Date]],0)</f>
        <v>45046</v>
      </c>
      <c r="V3086" s="9" t="str">
        <f>"Q"&amp;INT((MONTH(SalesData[[#This Row],[Order Date]])+2)/3)&amp;"-"&amp;YEAR(SalesData[[#This Row],[Order Date]])</f>
        <v>Q2-2023</v>
      </c>
    </row>
    <row r="3087" spans="1:22" x14ac:dyDescent="0.35">
      <c r="A3087" t="s">
        <v>3228</v>
      </c>
      <c r="B3087" s="1">
        <v>45040</v>
      </c>
      <c r="C3087" t="s">
        <v>77</v>
      </c>
      <c r="D3087" t="s">
        <v>13</v>
      </c>
      <c r="E3087">
        <v>4943405013</v>
      </c>
      <c r="F3087" t="s">
        <v>100</v>
      </c>
      <c r="G3087" t="s">
        <v>34</v>
      </c>
      <c r="H3087" t="s">
        <v>35</v>
      </c>
      <c r="I3087" t="s">
        <v>36</v>
      </c>
      <c r="J3087" t="s">
        <v>62</v>
      </c>
      <c r="K3087">
        <v>2283.2199999999998</v>
      </c>
      <c r="L3087">
        <v>262.5</v>
      </c>
      <c r="M3087" t="s">
        <v>62</v>
      </c>
      <c r="N3087">
        <v>0.114969210150577</v>
      </c>
      <c r="O3087" t="s">
        <v>11351</v>
      </c>
      <c r="P3087" t="s">
        <v>11352</v>
      </c>
      <c r="R3087" t="s">
        <v>11353</v>
      </c>
      <c r="S3087">
        <f>IF(SalesData[[#This Row],[Return Status]]="Returned",1,0)</f>
        <v>0</v>
      </c>
      <c r="U3087" s="2">
        <f>EOMONTH(SalesData[[#This Row],[Order Date]],0)</f>
        <v>45046</v>
      </c>
      <c r="V3087" s="9" t="str">
        <f>"Q"&amp;INT((MONTH(SalesData[[#This Row],[Order Date]])+2)/3)&amp;"-"&amp;YEAR(SalesData[[#This Row],[Order Date]])</f>
        <v>Q2-2023</v>
      </c>
    </row>
    <row r="3088" spans="1:22" x14ac:dyDescent="0.35">
      <c r="A3088" t="s">
        <v>3229</v>
      </c>
      <c r="B3088" s="1">
        <v>45025</v>
      </c>
      <c r="C3088" t="s">
        <v>111</v>
      </c>
      <c r="D3088" t="s">
        <v>145</v>
      </c>
      <c r="E3088">
        <v>9550552411</v>
      </c>
      <c r="F3088" t="s">
        <v>53</v>
      </c>
      <c r="G3088" t="s">
        <v>54</v>
      </c>
      <c r="H3088" t="s">
        <v>55</v>
      </c>
      <c r="I3088" t="s">
        <v>31</v>
      </c>
      <c r="J3088" t="s">
        <v>42</v>
      </c>
      <c r="K3088">
        <v>3941.71</v>
      </c>
      <c r="L3088">
        <v>769.41</v>
      </c>
      <c r="M3088" t="s">
        <v>43</v>
      </c>
      <c r="N3088">
        <v>0.195197008404982</v>
      </c>
      <c r="O3088" t="s">
        <v>11351</v>
      </c>
      <c r="P3088" t="s">
        <v>11352</v>
      </c>
      <c r="R3088" t="s">
        <v>11353</v>
      </c>
      <c r="S3088">
        <f>IF(SalesData[[#This Row],[Return Status]]="Returned",1,0)</f>
        <v>0</v>
      </c>
      <c r="U3088" s="2">
        <f>EOMONTH(SalesData[[#This Row],[Order Date]],0)</f>
        <v>45046</v>
      </c>
      <c r="V3088" s="9" t="str">
        <f>"Q"&amp;INT((MONTH(SalesData[[#This Row],[Order Date]])+2)/3)&amp;"-"&amp;YEAR(SalesData[[#This Row],[Order Date]])</f>
        <v>Q2-2023</v>
      </c>
    </row>
    <row r="3089" spans="1:22" x14ac:dyDescent="0.35">
      <c r="A3089" t="s">
        <v>3230</v>
      </c>
      <c r="B3089" s="1">
        <v>45026</v>
      </c>
      <c r="C3089" t="s">
        <v>38</v>
      </c>
      <c r="D3089" t="s">
        <v>27</v>
      </c>
      <c r="E3089">
        <v>4835459957</v>
      </c>
      <c r="F3089" t="s">
        <v>114</v>
      </c>
      <c r="G3089" t="s">
        <v>59</v>
      </c>
      <c r="H3089" t="s">
        <v>60</v>
      </c>
      <c r="I3089" t="s">
        <v>31</v>
      </c>
      <c r="J3089" t="s">
        <v>19</v>
      </c>
      <c r="K3089">
        <v>3309.75</v>
      </c>
      <c r="L3089">
        <v>142.18</v>
      </c>
      <c r="M3089" t="s">
        <v>19</v>
      </c>
      <c r="N3089">
        <v>4.2957927335901501E-2</v>
      </c>
      <c r="O3089" t="s">
        <v>11351</v>
      </c>
      <c r="P3089" t="s">
        <v>11356</v>
      </c>
      <c r="R3089" t="s">
        <v>11353</v>
      </c>
      <c r="S3089">
        <f>IF(SalesData[[#This Row],[Return Status]]="Returned",1,0)</f>
        <v>0</v>
      </c>
      <c r="T3089">
        <v>2183.56</v>
      </c>
      <c r="U3089" s="2">
        <f>EOMONTH(SalesData[[#This Row],[Order Date]],0)</f>
        <v>45046</v>
      </c>
      <c r="V3089" s="9" t="str">
        <f>"Q"&amp;INT((MONTH(SalesData[[#This Row],[Order Date]])+2)/3)&amp;"-"&amp;YEAR(SalesData[[#This Row],[Order Date]])</f>
        <v>Q2-2023</v>
      </c>
    </row>
    <row r="3090" spans="1:22" x14ac:dyDescent="0.35">
      <c r="A3090" t="s">
        <v>3231</v>
      </c>
      <c r="B3090" s="1">
        <v>45039</v>
      </c>
      <c r="C3090" t="s">
        <v>67</v>
      </c>
      <c r="D3090" t="s">
        <v>145</v>
      </c>
      <c r="E3090">
        <v>8661982859</v>
      </c>
      <c r="F3090" t="s">
        <v>172</v>
      </c>
      <c r="G3090" t="s">
        <v>141</v>
      </c>
      <c r="H3090" t="s">
        <v>11357</v>
      </c>
      <c r="I3090" t="s">
        <v>17</v>
      </c>
      <c r="J3090" t="s">
        <v>18</v>
      </c>
      <c r="K3090">
        <v>4981.78</v>
      </c>
      <c r="L3090">
        <v>444.01</v>
      </c>
      <c r="M3090" t="s">
        <v>19</v>
      </c>
      <c r="N3090">
        <v>8.9126777978955296E-2</v>
      </c>
      <c r="O3090" t="s">
        <v>11351</v>
      </c>
      <c r="P3090" t="s">
        <v>11356</v>
      </c>
      <c r="R3090" t="s">
        <v>11353</v>
      </c>
      <c r="S3090">
        <f>IF(SalesData[[#This Row],[Return Status]]="Returned",1,0)</f>
        <v>0</v>
      </c>
      <c r="T3090">
        <v>2793.38</v>
      </c>
      <c r="U3090" s="2">
        <f>EOMONTH(SalesData[[#This Row],[Order Date]],0)</f>
        <v>45046</v>
      </c>
      <c r="V3090" s="9" t="str">
        <f>"Q"&amp;INT((MONTH(SalesData[[#This Row],[Order Date]])+2)/3)&amp;"-"&amp;YEAR(SalesData[[#This Row],[Order Date]])</f>
        <v>Q2-2023</v>
      </c>
    </row>
    <row r="3091" spans="1:22" x14ac:dyDescent="0.35">
      <c r="A3091" t="s">
        <v>3232</v>
      </c>
      <c r="B3091" s="1">
        <v>45017</v>
      </c>
      <c r="C3091" t="s">
        <v>144</v>
      </c>
      <c r="D3091" t="s">
        <v>13</v>
      </c>
      <c r="E3091">
        <v>3263398868</v>
      </c>
      <c r="F3091" t="s">
        <v>28</v>
      </c>
      <c r="G3091" t="s">
        <v>29</v>
      </c>
      <c r="H3091" t="s">
        <v>30</v>
      </c>
      <c r="I3091" t="s">
        <v>31</v>
      </c>
      <c r="J3091" t="s">
        <v>62</v>
      </c>
      <c r="K3091">
        <v>4832.8100000000004</v>
      </c>
      <c r="L3091">
        <v>504.91</v>
      </c>
      <c r="M3091" t="s">
        <v>62</v>
      </c>
      <c r="N3091">
        <v>0.104475450100459</v>
      </c>
      <c r="O3091" t="s">
        <v>11351</v>
      </c>
      <c r="P3091" t="s">
        <v>11352</v>
      </c>
      <c r="R3091" t="s">
        <v>11353</v>
      </c>
      <c r="S3091">
        <f>IF(SalesData[[#This Row],[Return Status]]="Returned",1,0)</f>
        <v>0</v>
      </c>
      <c r="T3091">
        <v>2788.38</v>
      </c>
      <c r="U3091" s="2">
        <f>EOMONTH(SalesData[[#This Row],[Order Date]],0)</f>
        <v>45046</v>
      </c>
      <c r="V3091" s="9" t="str">
        <f>"Q"&amp;INT((MONTH(SalesData[[#This Row],[Order Date]])+2)/3)&amp;"-"&amp;YEAR(SalesData[[#This Row],[Order Date]])</f>
        <v>Q2-2023</v>
      </c>
    </row>
    <row r="3092" spans="1:22" x14ac:dyDescent="0.35">
      <c r="A3092" t="s">
        <v>3233</v>
      </c>
      <c r="B3092" s="1">
        <v>45028</v>
      </c>
      <c r="C3092" t="s">
        <v>144</v>
      </c>
      <c r="D3092" t="s">
        <v>13</v>
      </c>
      <c r="E3092">
        <v>9043605690</v>
      </c>
      <c r="F3092" t="s">
        <v>410</v>
      </c>
      <c r="G3092" t="s">
        <v>29</v>
      </c>
      <c r="H3092" t="s">
        <v>30</v>
      </c>
      <c r="I3092" t="s">
        <v>31</v>
      </c>
      <c r="J3092" t="s">
        <v>65</v>
      </c>
      <c r="K3092">
        <v>1301.2</v>
      </c>
      <c r="L3092">
        <v>302.99</v>
      </c>
      <c r="M3092" t="s">
        <v>65</v>
      </c>
      <c r="N3092">
        <v>0.23285428834921601</v>
      </c>
      <c r="O3092" t="s">
        <v>11351</v>
      </c>
      <c r="P3092" t="s">
        <v>11354</v>
      </c>
      <c r="R3092" t="s">
        <v>11353</v>
      </c>
      <c r="S3092">
        <f>IF(SalesData[[#This Row],[Return Status]]="Returned",1,0)</f>
        <v>0</v>
      </c>
      <c r="T3092">
        <v>2788.38</v>
      </c>
      <c r="U3092" s="2">
        <f>EOMONTH(SalesData[[#This Row],[Order Date]],0)</f>
        <v>45046</v>
      </c>
      <c r="V3092" s="9" t="str">
        <f>"Q"&amp;INT((MONTH(SalesData[[#This Row],[Order Date]])+2)/3)&amp;"-"&amp;YEAR(SalesData[[#This Row],[Order Date]])</f>
        <v>Q2-2023</v>
      </c>
    </row>
    <row r="3093" spans="1:22" x14ac:dyDescent="0.35">
      <c r="A3093" t="s">
        <v>3234</v>
      </c>
      <c r="B3093" s="1">
        <v>45029</v>
      </c>
      <c r="C3093" t="s">
        <v>132</v>
      </c>
      <c r="D3093" t="s">
        <v>39</v>
      </c>
      <c r="E3093">
        <v>990530326</v>
      </c>
      <c r="F3093" t="s">
        <v>163</v>
      </c>
      <c r="G3093" t="s">
        <v>11381</v>
      </c>
      <c r="H3093" t="s">
        <v>165</v>
      </c>
      <c r="I3093" t="s">
        <v>36</v>
      </c>
      <c r="J3093" t="s">
        <v>19</v>
      </c>
      <c r="K3093">
        <v>530.72</v>
      </c>
      <c r="L3093">
        <v>52.79</v>
      </c>
      <c r="M3093" t="s">
        <v>19</v>
      </c>
      <c r="N3093">
        <v>9.9468646367199307E-2</v>
      </c>
      <c r="O3093" t="s">
        <v>11355</v>
      </c>
      <c r="P3093" t="s">
        <v>11356</v>
      </c>
      <c r="R3093" t="s">
        <v>11353</v>
      </c>
      <c r="S3093">
        <f>IF(SalesData[[#This Row],[Return Status]]="Returned",1,0)</f>
        <v>0</v>
      </c>
      <c r="U3093" s="2">
        <f>EOMONTH(SalesData[[#This Row],[Order Date]],0)</f>
        <v>45046</v>
      </c>
      <c r="V3093" s="9" t="str">
        <f>"Q"&amp;INT((MONTH(SalesData[[#This Row],[Order Date]])+2)/3)&amp;"-"&amp;YEAR(SalesData[[#This Row],[Order Date]])</f>
        <v>Q2-2023</v>
      </c>
    </row>
    <row r="3094" spans="1:22" x14ac:dyDescent="0.35">
      <c r="A3094" t="s">
        <v>3235</v>
      </c>
      <c r="B3094" s="1">
        <v>45037</v>
      </c>
      <c r="C3094" t="s">
        <v>144</v>
      </c>
      <c r="D3094" t="s">
        <v>145</v>
      </c>
      <c r="E3094">
        <v>2840144979</v>
      </c>
      <c r="F3094" t="s">
        <v>181</v>
      </c>
      <c r="G3094" t="s">
        <v>54</v>
      </c>
      <c r="H3094" t="s">
        <v>11357</v>
      </c>
      <c r="I3094" t="s">
        <v>31</v>
      </c>
      <c r="J3094" t="s">
        <v>19</v>
      </c>
      <c r="K3094">
        <v>2542.23</v>
      </c>
      <c r="L3094">
        <v>304.39</v>
      </c>
      <c r="M3094" t="s">
        <v>19</v>
      </c>
      <c r="N3094">
        <v>0.119733462353918</v>
      </c>
      <c r="O3094" t="s">
        <v>11351</v>
      </c>
      <c r="P3094" t="s">
        <v>11352</v>
      </c>
      <c r="R3094" t="s">
        <v>11353</v>
      </c>
      <c r="S3094">
        <f>IF(SalesData[[#This Row],[Return Status]]="Returned",1,0)</f>
        <v>0</v>
      </c>
      <c r="U3094" s="2">
        <f>EOMONTH(SalesData[[#This Row],[Order Date]],0)</f>
        <v>45046</v>
      </c>
      <c r="V3094" s="9" t="str">
        <f>"Q"&amp;INT((MONTH(SalesData[[#This Row],[Order Date]])+2)/3)&amp;"-"&amp;YEAR(SalesData[[#This Row],[Order Date]])</f>
        <v>Q2-2023</v>
      </c>
    </row>
    <row r="3095" spans="1:22" x14ac:dyDescent="0.35">
      <c r="A3095" t="s">
        <v>3236</v>
      </c>
      <c r="B3095" s="1">
        <v>45041</v>
      </c>
      <c r="C3095" t="s">
        <v>92</v>
      </c>
      <c r="D3095" t="s">
        <v>27</v>
      </c>
      <c r="E3095">
        <v>69215390</v>
      </c>
      <c r="F3095" t="s">
        <v>163</v>
      </c>
      <c r="G3095" t="s">
        <v>164</v>
      </c>
      <c r="H3095" t="s">
        <v>165</v>
      </c>
      <c r="I3095" t="s">
        <v>36</v>
      </c>
      <c r="J3095" t="s">
        <v>42</v>
      </c>
      <c r="K3095">
        <v>3571.01</v>
      </c>
      <c r="L3095">
        <v>1066</v>
      </c>
      <c r="M3095" t="s">
        <v>43</v>
      </c>
      <c r="N3095">
        <v>0.29851498595635401</v>
      </c>
      <c r="O3095" t="s">
        <v>11351</v>
      </c>
      <c r="P3095" t="s">
        <v>11354</v>
      </c>
      <c r="R3095" t="s">
        <v>11353</v>
      </c>
      <c r="S3095">
        <f>IF(SalesData[[#This Row],[Return Status]]="Returned",1,0)</f>
        <v>0</v>
      </c>
      <c r="U3095" s="2">
        <f>EOMONTH(SalesData[[#This Row],[Order Date]],0)</f>
        <v>45046</v>
      </c>
      <c r="V3095" s="9" t="str">
        <f>"Q"&amp;INT((MONTH(SalesData[[#This Row],[Order Date]])+2)/3)&amp;"-"&amp;YEAR(SalesData[[#This Row],[Order Date]])</f>
        <v>Q2-2023</v>
      </c>
    </row>
    <row r="3096" spans="1:22" x14ac:dyDescent="0.35">
      <c r="A3096" t="s">
        <v>3237</v>
      </c>
      <c r="B3096" s="1">
        <v>45023</v>
      </c>
      <c r="C3096" t="s">
        <v>325</v>
      </c>
      <c r="D3096" t="s">
        <v>46</v>
      </c>
      <c r="E3096">
        <v>3937581301</v>
      </c>
      <c r="F3096" t="s">
        <v>40</v>
      </c>
      <c r="G3096" t="s">
        <v>11358</v>
      </c>
      <c r="H3096" t="s">
        <v>11357</v>
      </c>
      <c r="I3096" t="s">
        <v>31</v>
      </c>
      <c r="J3096" t="s">
        <v>18</v>
      </c>
      <c r="K3096">
        <v>1430.97</v>
      </c>
      <c r="L3096">
        <v>167.78</v>
      </c>
      <c r="M3096" t="s">
        <v>19</v>
      </c>
      <c r="N3096">
        <v>0.117249138696129</v>
      </c>
      <c r="O3096" t="s">
        <v>11351</v>
      </c>
      <c r="P3096" t="s">
        <v>11352</v>
      </c>
      <c r="Q3096" t="s">
        <v>11364</v>
      </c>
      <c r="R3096" t="s">
        <v>11360</v>
      </c>
      <c r="S3096">
        <f>IF(SalesData[[#This Row],[Return Status]]="Returned",1,0)</f>
        <v>1</v>
      </c>
      <c r="U3096" s="2">
        <f>EOMONTH(SalesData[[#This Row],[Order Date]],0)</f>
        <v>45046</v>
      </c>
      <c r="V3096" s="9" t="str">
        <f>"Q"&amp;INT((MONTH(SalesData[[#This Row],[Order Date]])+2)/3)&amp;"-"&amp;YEAR(SalesData[[#This Row],[Order Date]])</f>
        <v>Q2-2023</v>
      </c>
    </row>
    <row r="3097" spans="1:22" x14ac:dyDescent="0.35">
      <c r="A3097" t="s">
        <v>3238</v>
      </c>
      <c r="B3097" s="1">
        <v>45029</v>
      </c>
      <c r="C3097" t="s">
        <v>176</v>
      </c>
      <c r="D3097" t="s">
        <v>13</v>
      </c>
      <c r="E3097">
        <v>6918536106</v>
      </c>
      <c r="F3097" t="s">
        <v>170</v>
      </c>
      <c r="G3097" t="s">
        <v>69</v>
      </c>
      <c r="H3097" t="s">
        <v>41</v>
      </c>
      <c r="I3097" t="s">
        <v>31</v>
      </c>
      <c r="J3097" t="s">
        <v>65</v>
      </c>
      <c r="K3097">
        <v>2415.39</v>
      </c>
      <c r="L3097">
        <v>76.61</v>
      </c>
      <c r="M3097" t="s">
        <v>65</v>
      </c>
      <c r="N3097">
        <v>3.17174452158865E-2</v>
      </c>
      <c r="O3097" t="s">
        <v>11351</v>
      </c>
      <c r="P3097" t="s">
        <v>11356</v>
      </c>
      <c r="R3097" t="s">
        <v>11353</v>
      </c>
      <c r="S3097">
        <f>IF(SalesData[[#This Row],[Return Status]]="Returned",1,0)</f>
        <v>0</v>
      </c>
      <c r="T3097">
        <v>2081.52</v>
      </c>
      <c r="U3097" s="2">
        <f>EOMONTH(SalesData[[#This Row],[Order Date]],0)</f>
        <v>45046</v>
      </c>
      <c r="V3097" s="9" t="str">
        <f>"Q"&amp;INT((MONTH(SalesData[[#This Row],[Order Date]])+2)/3)&amp;"-"&amp;YEAR(SalesData[[#This Row],[Order Date]])</f>
        <v>Q2-2023</v>
      </c>
    </row>
    <row r="3098" spans="1:22" x14ac:dyDescent="0.35">
      <c r="A3098" t="s">
        <v>3239</v>
      </c>
      <c r="B3098" s="1">
        <v>45022</v>
      </c>
      <c r="C3098" t="s">
        <v>113</v>
      </c>
      <c r="D3098" t="s">
        <v>145</v>
      </c>
      <c r="E3098">
        <v>6857810528</v>
      </c>
      <c r="F3098" t="s">
        <v>103</v>
      </c>
      <c r="G3098" t="s">
        <v>23</v>
      </c>
      <c r="H3098" t="s">
        <v>24</v>
      </c>
      <c r="I3098" t="s">
        <v>17</v>
      </c>
      <c r="J3098" t="s">
        <v>62</v>
      </c>
      <c r="K3098">
        <v>3992.44</v>
      </c>
      <c r="L3098">
        <v>199.18</v>
      </c>
      <c r="M3098" t="s">
        <v>62</v>
      </c>
      <c r="N3098">
        <v>4.98892907595355E-2</v>
      </c>
      <c r="O3098" t="s">
        <v>11351</v>
      </c>
      <c r="P3098" t="s">
        <v>11356</v>
      </c>
      <c r="R3098" t="s">
        <v>11353</v>
      </c>
      <c r="S3098">
        <f>IF(SalesData[[#This Row],[Return Status]]="Returned",1,0)</f>
        <v>0</v>
      </c>
      <c r="T3098">
        <v>2821.33</v>
      </c>
      <c r="U3098" s="2">
        <f>EOMONTH(SalesData[[#This Row],[Order Date]],0)</f>
        <v>45046</v>
      </c>
      <c r="V3098" s="9" t="str">
        <f>"Q"&amp;INT((MONTH(SalesData[[#This Row],[Order Date]])+2)/3)&amp;"-"&amp;YEAR(SalesData[[#This Row],[Order Date]])</f>
        <v>Q2-2023</v>
      </c>
    </row>
    <row r="3099" spans="1:22" x14ac:dyDescent="0.35">
      <c r="A3099" t="s">
        <v>3240</v>
      </c>
      <c r="B3099" s="1">
        <v>45035</v>
      </c>
      <c r="C3099" t="s">
        <v>77</v>
      </c>
      <c r="D3099" t="s">
        <v>39</v>
      </c>
      <c r="E3099">
        <v>8790541166</v>
      </c>
      <c r="F3099" t="s">
        <v>152</v>
      </c>
      <c r="G3099" t="s">
        <v>23</v>
      </c>
      <c r="H3099" t="s">
        <v>24</v>
      </c>
      <c r="I3099" t="s">
        <v>17</v>
      </c>
      <c r="J3099" t="s">
        <v>19</v>
      </c>
      <c r="K3099">
        <v>4816.79</v>
      </c>
      <c r="L3099">
        <v>1418</v>
      </c>
      <c r="M3099" t="s">
        <v>19</v>
      </c>
      <c r="N3099">
        <v>0.29438692573269798</v>
      </c>
      <c r="O3099" t="s">
        <v>11351</v>
      </c>
      <c r="P3099" t="s">
        <v>11354</v>
      </c>
      <c r="R3099" t="s">
        <v>11353</v>
      </c>
      <c r="S3099">
        <f>IF(SalesData[[#This Row],[Return Status]]="Returned",1,0)</f>
        <v>0</v>
      </c>
      <c r="T3099">
        <v>2821.33</v>
      </c>
      <c r="U3099" s="2">
        <f>EOMONTH(SalesData[[#This Row],[Order Date]],0)</f>
        <v>45046</v>
      </c>
      <c r="V3099" s="9" t="str">
        <f>"Q"&amp;INT((MONTH(SalesData[[#This Row],[Order Date]])+2)/3)&amp;"-"&amp;YEAR(SalesData[[#This Row],[Order Date]])</f>
        <v>Q2-2023</v>
      </c>
    </row>
    <row r="3100" spans="1:22" x14ac:dyDescent="0.35">
      <c r="A3100" t="s">
        <v>3241</v>
      </c>
      <c r="B3100" s="1">
        <v>45023</v>
      </c>
      <c r="C3100" t="s">
        <v>124</v>
      </c>
      <c r="D3100" t="s">
        <v>80</v>
      </c>
      <c r="E3100">
        <v>9768699007</v>
      </c>
      <c r="F3100" t="s">
        <v>64</v>
      </c>
      <c r="G3100" t="s">
        <v>15</v>
      </c>
      <c r="H3100" t="s">
        <v>16</v>
      </c>
      <c r="I3100" t="s">
        <v>17</v>
      </c>
      <c r="J3100" t="s">
        <v>43</v>
      </c>
      <c r="K3100">
        <v>1322.17</v>
      </c>
      <c r="L3100">
        <v>312.20999999999998</v>
      </c>
      <c r="M3100" t="s">
        <v>43</v>
      </c>
      <c r="N3100">
        <v>0.23613453640606</v>
      </c>
      <c r="O3100" t="s">
        <v>11351</v>
      </c>
      <c r="P3100" t="s">
        <v>11354</v>
      </c>
      <c r="Q3100" t="s">
        <v>11366</v>
      </c>
      <c r="R3100" t="s">
        <v>11360</v>
      </c>
      <c r="S3100">
        <f>IF(SalesData[[#This Row],[Return Status]]="Returned",1,0)</f>
        <v>1</v>
      </c>
      <c r="T3100">
        <v>2085.91</v>
      </c>
      <c r="U3100" s="2">
        <f>EOMONTH(SalesData[[#This Row],[Order Date]],0)</f>
        <v>45046</v>
      </c>
      <c r="V3100" s="9" t="str">
        <f>"Q"&amp;INT((MONTH(SalesData[[#This Row],[Order Date]])+2)/3)&amp;"-"&amp;YEAR(SalesData[[#This Row],[Order Date]])</f>
        <v>Q2-2023</v>
      </c>
    </row>
    <row r="3101" spans="1:22" x14ac:dyDescent="0.35">
      <c r="A3101" t="s">
        <v>3242</v>
      </c>
      <c r="B3101" s="1">
        <v>45037</v>
      </c>
      <c r="C3101" t="s">
        <v>94</v>
      </c>
      <c r="D3101" t="s">
        <v>39</v>
      </c>
      <c r="E3101">
        <v>383410311</v>
      </c>
      <c r="F3101" t="s">
        <v>163</v>
      </c>
      <c r="G3101" t="s">
        <v>164</v>
      </c>
      <c r="H3101" t="s">
        <v>165</v>
      </c>
      <c r="I3101" t="s">
        <v>36</v>
      </c>
      <c r="J3101" t="s">
        <v>42</v>
      </c>
      <c r="K3101">
        <v>290.20999999999998</v>
      </c>
      <c r="L3101">
        <v>50.91</v>
      </c>
      <c r="M3101" t="s">
        <v>43</v>
      </c>
      <c r="N3101">
        <v>0.17542469246407799</v>
      </c>
      <c r="O3101" t="s">
        <v>11361</v>
      </c>
      <c r="P3101" t="s">
        <v>11352</v>
      </c>
      <c r="R3101" t="s">
        <v>11353</v>
      </c>
      <c r="S3101">
        <f>IF(SalesData[[#This Row],[Return Status]]="Returned",1,0)</f>
        <v>0</v>
      </c>
      <c r="U3101" s="2">
        <f>EOMONTH(SalesData[[#This Row],[Order Date]],0)</f>
        <v>45046</v>
      </c>
      <c r="V3101" s="9" t="str">
        <f>"Q"&amp;INT((MONTH(SalesData[[#This Row],[Order Date]])+2)/3)&amp;"-"&amp;YEAR(SalesData[[#This Row],[Order Date]])</f>
        <v>Q2-2023</v>
      </c>
    </row>
    <row r="3102" spans="1:22" x14ac:dyDescent="0.35">
      <c r="A3102" t="s">
        <v>3243</v>
      </c>
      <c r="B3102" s="1">
        <v>45039</v>
      </c>
      <c r="C3102" t="s">
        <v>106</v>
      </c>
      <c r="D3102" t="s">
        <v>27</v>
      </c>
      <c r="E3102">
        <v>6094320130</v>
      </c>
      <c r="F3102" t="s">
        <v>114</v>
      </c>
      <c r="G3102" t="s">
        <v>59</v>
      </c>
      <c r="H3102" t="s">
        <v>11357</v>
      </c>
      <c r="I3102" t="s">
        <v>31</v>
      </c>
      <c r="J3102" t="s">
        <v>65</v>
      </c>
      <c r="K3102">
        <v>1371.2</v>
      </c>
      <c r="L3102">
        <v>132.43</v>
      </c>
      <c r="M3102" t="s">
        <v>65</v>
      </c>
      <c r="N3102">
        <v>9.6579638273045498E-2</v>
      </c>
      <c r="O3102" t="s">
        <v>11351</v>
      </c>
      <c r="P3102" t="s">
        <v>11356</v>
      </c>
      <c r="Q3102" t="s">
        <v>11363</v>
      </c>
      <c r="R3102" t="s">
        <v>11360</v>
      </c>
      <c r="S3102">
        <f>IF(SalesData[[#This Row],[Return Status]]="Returned",1,0)</f>
        <v>1</v>
      </c>
      <c r="T3102">
        <v>2183.56</v>
      </c>
      <c r="U3102" s="2">
        <f>EOMONTH(SalesData[[#This Row],[Order Date]],0)</f>
        <v>45046</v>
      </c>
      <c r="V3102" s="9" t="str">
        <f>"Q"&amp;INT((MONTH(SalesData[[#This Row],[Order Date]])+2)/3)&amp;"-"&amp;YEAR(SalesData[[#This Row],[Order Date]])</f>
        <v>Q2-2023</v>
      </c>
    </row>
    <row r="3103" spans="1:22" x14ac:dyDescent="0.35">
      <c r="A3103" t="s">
        <v>3244</v>
      </c>
      <c r="B3103" s="1">
        <v>45029</v>
      </c>
      <c r="C3103" t="s">
        <v>113</v>
      </c>
      <c r="D3103" t="s">
        <v>145</v>
      </c>
      <c r="E3103">
        <v>1965735154</v>
      </c>
      <c r="F3103" t="s">
        <v>140</v>
      </c>
      <c r="G3103" t="s">
        <v>141</v>
      </c>
      <c r="H3103" t="s">
        <v>121</v>
      </c>
      <c r="I3103" t="s">
        <v>17</v>
      </c>
      <c r="J3103" t="s">
        <v>18</v>
      </c>
      <c r="K3103">
        <v>3527.1</v>
      </c>
      <c r="L3103">
        <v>519.70000000000005</v>
      </c>
      <c r="M3103" t="s">
        <v>19</v>
      </c>
      <c r="N3103">
        <v>0.14734484420628799</v>
      </c>
      <c r="O3103" t="s">
        <v>11351</v>
      </c>
      <c r="P3103" t="s">
        <v>11352</v>
      </c>
      <c r="R3103" t="s">
        <v>11353</v>
      </c>
      <c r="S3103">
        <f>IF(SalesData[[#This Row],[Return Status]]="Returned",1,0)</f>
        <v>0</v>
      </c>
      <c r="T3103">
        <v>2793.38</v>
      </c>
      <c r="U3103" s="2">
        <f>EOMONTH(SalesData[[#This Row],[Order Date]],0)</f>
        <v>45046</v>
      </c>
      <c r="V3103" s="9" t="str">
        <f>"Q"&amp;INT((MONTH(SalesData[[#This Row],[Order Date]])+2)/3)&amp;"-"&amp;YEAR(SalesData[[#This Row],[Order Date]])</f>
        <v>Q2-2023</v>
      </c>
    </row>
    <row r="3104" spans="1:22" x14ac:dyDescent="0.35">
      <c r="A3104" t="s">
        <v>3245</v>
      </c>
      <c r="B3104" s="1">
        <v>45030</v>
      </c>
      <c r="C3104" t="s">
        <v>106</v>
      </c>
      <c r="D3104" t="s">
        <v>99</v>
      </c>
      <c r="E3104">
        <v>4854975157</v>
      </c>
      <c r="F3104" t="s">
        <v>312</v>
      </c>
      <c r="G3104" t="s">
        <v>141</v>
      </c>
      <c r="H3104" t="s">
        <v>121</v>
      </c>
      <c r="I3104" t="s">
        <v>17</v>
      </c>
      <c r="J3104" t="s">
        <v>19</v>
      </c>
      <c r="K3104">
        <v>2122.91</v>
      </c>
      <c r="L3104">
        <v>398.64</v>
      </c>
      <c r="M3104" t="s">
        <v>19</v>
      </c>
      <c r="N3104">
        <v>0.18777998125214901</v>
      </c>
      <c r="O3104" t="s">
        <v>11351</v>
      </c>
      <c r="P3104" t="s">
        <v>11352</v>
      </c>
      <c r="R3104" t="s">
        <v>11353</v>
      </c>
      <c r="S3104">
        <f>IF(SalesData[[#This Row],[Return Status]]="Returned",1,0)</f>
        <v>0</v>
      </c>
      <c r="T3104">
        <v>2793.38</v>
      </c>
      <c r="U3104" s="2">
        <f>EOMONTH(SalesData[[#This Row],[Order Date]],0)</f>
        <v>45046</v>
      </c>
      <c r="V3104" s="9" t="str">
        <f>"Q"&amp;INT((MONTH(SalesData[[#This Row],[Order Date]])+2)/3)&amp;"-"&amp;YEAR(SalesData[[#This Row],[Order Date]])</f>
        <v>Q2-2023</v>
      </c>
    </row>
    <row r="3105" spans="1:22" x14ac:dyDescent="0.35">
      <c r="A3105" t="s">
        <v>3246</v>
      </c>
      <c r="B3105" s="1">
        <v>45038</v>
      </c>
      <c r="C3105" t="s">
        <v>12</v>
      </c>
      <c r="D3105" t="s">
        <v>145</v>
      </c>
      <c r="E3105">
        <v>1095927833</v>
      </c>
      <c r="F3105" t="s">
        <v>33</v>
      </c>
      <c r="G3105" t="s">
        <v>34</v>
      </c>
      <c r="H3105" t="s">
        <v>35</v>
      </c>
      <c r="I3105" t="s">
        <v>36</v>
      </c>
      <c r="J3105" t="s">
        <v>43</v>
      </c>
      <c r="K3105">
        <v>4469.1099999999997</v>
      </c>
      <c r="L3105">
        <v>518.09</v>
      </c>
      <c r="M3105" t="s">
        <v>43</v>
      </c>
      <c r="N3105">
        <v>0.115926884771241</v>
      </c>
      <c r="O3105" t="s">
        <v>11351</v>
      </c>
      <c r="P3105" t="s">
        <v>11352</v>
      </c>
      <c r="R3105" t="s">
        <v>11353</v>
      </c>
      <c r="S3105">
        <f>IF(SalesData[[#This Row],[Return Status]]="Returned",1,0)</f>
        <v>0</v>
      </c>
      <c r="U3105" s="2">
        <f>EOMONTH(SalesData[[#This Row],[Order Date]],0)</f>
        <v>45046</v>
      </c>
      <c r="V3105" s="9" t="str">
        <f>"Q"&amp;INT((MONTH(SalesData[[#This Row],[Order Date]])+2)/3)&amp;"-"&amp;YEAR(SalesData[[#This Row],[Order Date]])</f>
        <v>Q2-2023</v>
      </c>
    </row>
    <row r="3106" spans="1:22" x14ac:dyDescent="0.35">
      <c r="A3106" t="s">
        <v>3247</v>
      </c>
      <c r="B3106" s="1">
        <v>45020</v>
      </c>
      <c r="C3106" t="s">
        <v>194</v>
      </c>
      <c r="D3106" t="s">
        <v>13</v>
      </c>
      <c r="E3106">
        <v>3822262936</v>
      </c>
      <c r="F3106" t="s">
        <v>81</v>
      </c>
      <c r="G3106" t="s">
        <v>74</v>
      </c>
      <c r="H3106" t="s">
        <v>75</v>
      </c>
      <c r="I3106" t="s">
        <v>36</v>
      </c>
      <c r="J3106" t="s">
        <v>19</v>
      </c>
      <c r="K3106">
        <v>4233.57</v>
      </c>
      <c r="L3106">
        <v>505.92</v>
      </c>
      <c r="M3106" t="s">
        <v>19</v>
      </c>
      <c r="N3106">
        <v>0.119501980597935</v>
      </c>
      <c r="O3106" t="s">
        <v>11351</v>
      </c>
      <c r="P3106" t="s">
        <v>11352</v>
      </c>
      <c r="R3106" t="s">
        <v>11353</v>
      </c>
      <c r="S3106">
        <f>IF(SalesData[[#This Row],[Return Status]]="Returned",1,0)</f>
        <v>0</v>
      </c>
      <c r="T3106">
        <v>2420.2800000000002</v>
      </c>
      <c r="U3106" s="2">
        <f>EOMONTH(SalesData[[#This Row],[Order Date]],0)</f>
        <v>45046</v>
      </c>
      <c r="V3106" s="9" t="str">
        <f>"Q"&amp;INT((MONTH(SalesData[[#This Row],[Order Date]])+2)/3)&amp;"-"&amp;YEAR(SalesData[[#This Row],[Order Date]])</f>
        <v>Q2-2023</v>
      </c>
    </row>
    <row r="3107" spans="1:22" x14ac:dyDescent="0.35">
      <c r="A3107" t="s">
        <v>3248</v>
      </c>
      <c r="B3107" s="1">
        <v>45043</v>
      </c>
      <c r="C3107" t="s">
        <v>57</v>
      </c>
      <c r="D3107" t="s">
        <v>39</v>
      </c>
      <c r="E3107">
        <v>9138851586</v>
      </c>
      <c r="F3107" t="s">
        <v>140</v>
      </c>
      <c r="G3107" t="s">
        <v>141</v>
      </c>
      <c r="H3107" t="s">
        <v>121</v>
      </c>
      <c r="I3107" t="s">
        <v>17</v>
      </c>
      <c r="J3107" t="s">
        <v>19</v>
      </c>
      <c r="K3107">
        <v>4421.82</v>
      </c>
      <c r="L3107">
        <v>763.69</v>
      </c>
      <c r="M3107" t="s">
        <v>19</v>
      </c>
      <c r="N3107">
        <v>0.17270942733987399</v>
      </c>
      <c r="O3107" t="s">
        <v>11351</v>
      </c>
      <c r="P3107" t="s">
        <v>11352</v>
      </c>
      <c r="Q3107" t="s">
        <v>11365</v>
      </c>
      <c r="R3107" t="s">
        <v>11360</v>
      </c>
      <c r="S3107">
        <f>IF(SalesData[[#This Row],[Return Status]]="Returned",1,0)</f>
        <v>1</v>
      </c>
      <c r="T3107">
        <v>2793.38</v>
      </c>
      <c r="U3107" s="2">
        <f>EOMONTH(SalesData[[#This Row],[Order Date]],0)</f>
        <v>45046</v>
      </c>
      <c r="V3107" s="9" t="str">
        <f>"Q"&amp;INT((MONTH(SalesData[[#This Row],[Order Date]])+2)/3)&amp;"-"&amp;YEAR(SalesData[[#This Row],[Order Date]])</f>
        <v>Q2-2023</v>
      </c>
    </row>
    <row r="3108" spans="1:22" x14ac:dyDescent="0.35">
      <c r="A3108" t="s">
        <v>3249</v>
      </c>
      <c r="B3108" s="1">
        <v>45039</v>
      </c>
      <c r="C3108" t="s">
        <v>176</v>
      </c>
      <c r="D3108" t="s">
        <v>27</v>
      </c>
      <c r="E3108">
        <v>4580618700</v>
      </c>
      <c r="F3108" t="s">
        <v>154</v>
      </c>
      <c r="G3108" t="s">
        <v>29</v>
      </c>
      <c r="H3108" t="s">
        <v>30</v>
      </c>
      <c r="I3108" t="s">
        <v>31</v>
      </c>
      <c r="J3108" t="s">
        <v>19</v>
      </c>
      <c r="K3108">
        <v>335.81</v>
      </c>
      <c r="L3108">
        <v>28.41</v>
      </c>
      <c r="M3108" t="s">
        <v>19</v>
      </c>
      <c r="N3108">
        <v>8.4601411512462393E-2</v>
      </c>
      <c r="O3108" t="s">
        <v>11361</v>
      </c>
      <c r="P3108" t="s">
        <v>11356</v>
      </c>
      <c r="R3108" t="s">
        <v>11353</v>
      </c>
      <c r="S3108">
        <f>IF(SalesData[[#This Row],[Return Status]]="Returned",1,0)</f>
        <v>0</v>
      </c>
      <c r="T3108">
        <v>2788.38</v>
      </c>
      <c r="U3108" s="2">
        <f>EOMONTH(SalesData[[#This Row],[Order Date]],0)</f>
        <v>45046</v>
      </c>
      <c r="V3108" s="9" t="str">
        <f>"Q"&amp;INT((MONTH(SalesData[[#This Row],[Order Date]])+2)/3)&amp;"-"&amp;YEAR(SalesData[[#This Row],[Order Date]])</f>
        <v>Q2-2023</v>
      </c>
    </row>
    <row r="3109" spans="1:22" x14ac:dyDescent="0.35">
      <c r="A3109" t="s">
        <v>3250</v>
      </c>
      <c r="B3109" s="1">
        <v>45028</v>
      </c>
      <c r="C3109" t="s">
        <v>21</v>
      </c>
      <c r="D3109" t="s">
        <v>27</v>
      </c>
      <c r="E3109">
        <v>9856842122</v>
      </c>
      <c r="F3109" t="s">
        <v>95</v>
      </c>
      <c r="G3109" t="s">
        <v>59</v>
      </c>
      <c r="H3109" t="s">
        <v>60</v>
      </c>
      <c r="I3109" t="s">
        <v>31</v>
      </c>
      <c r="J3109" t="s">
        <v>65</v>
      </c>
      <c r="K3109">
        <v>1319.8</v>
      </c>
      <c r="L3109">
        <v>52.76</v>
      </c>
      <c r="M3109" t="s">
        <v>65</v>
      </c>
      <c r="N3109">
        <v>3.9975753902106399E-2</v>
      </c>
      <c r="O3109" t="s">
        <v>11351</v>
      </c>
      <c r="P3109" t="s">
        <v>11356</v>
      </c>
      <c r="Q3109" t="s">
        <v>11359</v>
      </c>
      <c r="R3109" t="s">
        <v>11360</v>
      </c>
      <c r="S3109">
        <f>IF(SalesData[[#This Row],[Return Status]]="Returned",1,0)</f>
        <v>1</v>
      </c>
      <c r="T3109">
        <v>2183.56</v>
      </c>
      <c r="U3109" s="2">
        <f>EOMONTH(SalesData[[#This Row],[Order Date]],0)</f>
        <v>45046</v>
      </c>
      <c r="V3109" s="9" t="str">
        <f>"Q"&amp;INT((MONTH(SalesData[[#This Row],[Order Date]])+2)/3)&amp;"-"&amp;YEAR(SalesData[[#This Row],[Order Date]])</f>
        <v>Q2-2023</v>
      </c>
    </row>
    <row r="3110" spans="1:22" x14ac:dyDescent="0.35">
      <c r="A3110" t="s">
        <v>3251</v>
      </c>
      <c r="B3110" s="1">
        <v>45029</v>
      </c>
      <c r="C3110" t="s">
        <v>188</v>
      </c>
      <c r="D3110" t="s">
        <v>145</v>
      </c>
      <c r="E3110">
        <v>5153104308</v>
      </c>
      <c r="F3110" t="s">
        <v>222</v>
      </c>
      <c r="G3110" t="s">
        <v>266</v>
      </c>
      <c r="H3110" t="s">
        <v>165</v>
      </c>
      <c r="I3110" t="s">
        <v>36</v>
      </c>
      <c r="J3110" t="s">
        <v>19</v>
      </c>
      <c r="K3110">
        <v>869.94</v>
      </c>
      <c r="L3110">
        <v>169.31</v>
      </c>
      <c r="M3110" t="s">
        <v>19</v>
      </c>
      <c r="N3110">
        <v>0.19462261765179201</v>
      </c>
      <c r="O3110" t="s">
        <v>11355</v>
      </c>
      <c r="P3110" t="s">
        <v>11352</v>
      </c>
      <c r="R3110" t="s">
        <v>11353</v>
      </c>
      <c r="S3110">
        <f>IF(SalesData[[#This Row],[Return Status]]="Returned",1,0)</f>
        <v>0</v>
      </c>
      <c r="U3110" s="2">
        <f>EOMONTH(SalesData[[#This Row],[Order Date]],0)</f>
        <v>45046</v>
      </c>
      <c r="V3110" s="9" t="str">
        <f>"Q"&amp;INT((MONTH(SalesData[[#This Row],[Order Date]])+2)/3)&amp;"-"&amp;YEAR(SalesData[[#This Row],[Order Date]])</f>
        <v>Q2-2023</v>
      </c>
    </row>
    <row r="3111" spans="1:22" x14ac:dyDescent="0.35">
      <c r="A3111" t="s">
        <v>3252</v>
      </c>
      <c r="B3111" s="1">
        <v>45040</v>
      </c>
      <c r="C3111" t="s">
        <v>67</v>
      </c>
      <c r="D3111" t="s">
        <v>27</v>
      </c>
      <c r="E3111">
        <v>9518469172</v>
      </c>
      <c r="F3111" t="s">
        <v>68</v>
      </c>
      <c r="G3111" t="s">
        <v>69</v>
      </c>
      <c r="H3111" t="s">
        <v>41</v>
      </c>
      <c r="I3111" t="s">
        <v>31</v>
      </c>
      <c r="J3111" t="s">
        <v>19</v>
      </c>
      <c r="K3111">
        <v>3055.8</v>
      </c>
      <c r="L3111">
        <v>587.92999999999995</v>
      </c>
      <c r="M3111" t="s">
        <v>19</v>
      </c>
      <c r="N3111">
        <v>0.19239806270043799</v>
      </c>
      <c r="O3111" t="s">
        <v>11351</v>
      </c>
      <c r="P3111" t="s">
        <v>11352</v>
      </c>
      <c r="R3111" t="s">
        <v>11353</v>
      </c>
      <c r="S3111">
        <f>IF(SalesData[[#This Row],[Return Status]]="Returned",1,0)</f>
        <v>0</v>
      </c>
      <c r="T3111">
        <v>2081.52</v>
      </c>
      <c r="U3111" s="2">
        <f>EOMONTH(SalesData[[#This Row],[Order Date]],0)</f>
        <v>45046</v>
      </c>
      <c r="V3111" s="9" t="str">
        <f>"Q"&amp;INT((MONTH(SalesData[[#This Row],[Order Date]])+2)/3)&amp;"-"&amp;YEAR(SalesData[[#This Row],[Order Date]])</f>
        <v>Q2-2023</v>
      </c>
    </row>
    <row r="3112" spans="1:22" x14ac:dyDescent="0.35">
      <c r="A3112" t="s">
        <v>3253</v>
      </c>
      <c r="B3112" s="1">
        <v>45021</v>
      </c>
      <c r="C3112" t="s">
        <v>124</v>
      </c>
      <c r="D3112" t="s">
        <v>99</v>
      </c>
      <c r="E3112">
        <v>3306559761</v>
      </c>
      <c r="F3112" t="s">
        <v>357</v>
      </c>
      <c r="G3112" t="s">
        <v>164</v>
      </c>
      <c r="H3112" t="s">
        <v>165</v>
      </c>
      <c r="I3112" t="s">
        <v>36</v>
      </c>
      <c r="J3112" t="s">
        <v>19</v>
      </c>
      <c r="K3112">
        <v>4559.6400000000003</v>
      </c>
      <c r="L3112">
        <v>1269.6400000000001</v>
      </c>
      <c r="M3112" t="s">
        <v>19</v>
      </c>
      <c r="N3112">
        <v>0.27845180759884602</v>
      </c>
      <c r="O3112" t="s">
        <v>11351</v>
      </c>
      <c r="P3112" t="s">
        <v>11354</v>
      </c>
      <c r="R3112" t="s">
        <v>11353</v>
      </c>
      <c r="S3112">
        <f>IF(SalesData[[#This Row],[Return Status]]="Returned",1,0)</f>
        <v>0</v>
      </c>
      <c r="U3112" s="2">
        <f>EOMONTH(SalesData[[#This Row],[Order Date]],0)</f>
        <v>45046</v>
      </c>
      <c r="V3112" s="9" t="str">
        <f>"Q"&amp;INT((MONTH(SalesData[[#This Row],[Order Date]])+2)/3)&amp;"-"&amp;YEAR(SalesData[[#This Row],[Order Date]])</f>
        <v>Q2-2023</v>
      </c>
    </row>
    <row r="3113" spans="1:22" x14ac:dyDescent="0.35">
      <c r="A3113" t="s">
        <v>3254</v>
      </c>
      <c r="B3113" s="1">
        <v>45040</v>
      </c>
      <c r="C3113" t="s">
        <v>94</v>
      </c>
      <c r="D3113" t="s">
        <v>46</v>
      </c>
      <c r="E3113">
        <v>8551729488</v>
      </c>
      <c r="F3113" t="s">
        <v>109</v>
      </c>
      <c r="G3113" t="s">
        <v>59</v>
      </c>
      <c r="H3113" t="s">
        <v>60</v>
      </c>
      <c r="I3113" t="s">
        <v>31</v>
      </c>
      <c r="J3113" t="s">
        <v>42</v>
      </c>
      <c r="K3113">
        <v>2762.51</v>
      </c>
      <c r="L3113">
        <v>353.24</v>
      </c>
      <c r="M3113" t="s">
        <v>43</v>
      </c>
      <c r="N3113">
        <v>0.12786922038291301</v>
      </c>
      <c r="O3113" t="s">
        <v>11351</v>
      </c>
      <c r="P3113" t="s">
        <v>11352</v>
      </c>
      <c r="R3113" t="s">
        <v>11353</v>
      </c>
      <c r="S3113">
        <f>IF(SalesData[[#This Row],[Return Status]]="Returned",1,0)</f>
        <v>0</v>
      </c>
      <c r="T3113">
        <v>2183.56</v>
      </c>
      <c r="U3113" s="2">
        <f>EOMONTH(SalesData[[#This Row],[Order Date]],0)</f>
        <v>45046</v>
      </c>
      <c r="V3113" s="9" t="str">
        <f>"Q"&amp;INT((MONTH(SalesData[[#This Row],[Order Date]])+2)/3)&amp;"-"&amp;YEAR(SalesData[[#This Row],[Order Date]])</f>
        <v>Q2-2023</v>
      </c>
    </row>
    <row r="3114" spans="1:22" x14ac:dyDescent="0.35">
      <c r="A3114" t="s">
        <v>3255</v>
      </c>
      <c r="B3114" s="1">
        <v>45032</v>
      </c>
      <c r="C3114" t="s">
        <v>38</v>
      </c>
      <c r="D3114" t="s">
        <v>46</v>
      </c>
      <c r="E3114">
        <v>5643290088</v>
      </c>
      <c r="F3114" t="s">
        <v>140</v>
      </c>
      <c r="G3114" t="s">
        <v>141</v>
      </c>
      <c r="H3114" t="s">
        <v>11357</v>
      </c>
      <c r="I3114" t="s">
        <v>17</v>
      </c>
      <c r="J3114" t="s">
        <v>43</v>
      </c>
      <c r="K3114">
        <v>3425.9</v>
      </c>
      <c r="L3114">
        <v>564.37</v>
      </c>
      <c r="M3114" t="s">
        <v>43</v>
      </c>
      <c r="N3114">
        <v>0.16473627367990901</v>
      </c>
      <c r="O3114" t="s">
        <v>11351</v>
      </c>
      <c r="P3114" t="s">
        <v>11352</v>
      </c>
      <c r="R3114" t="s">
        <v>11353</v>
      </c>
      <c r="S3114">
        <f>IF(SalesData[[#This Row],[Return Status]]="Returned",1,0)</f>
        <v>0</v>
      </c>
      <c r="T3114">
        <v>2793.38</v>
      </c>
      <c r="U3114" s="2">
        <f>EOMONTH(SalesData[[#This Row],[Order Date]],0)</f>
        <v>45046</v>
      </c>
      <c r="V3114" s="9" t="str">
        <f>"Q"&amp;INT((MONTH(SalesData[[#This Row],[Order Date]])+2)/3)&amp;"-"&amp;YEAR(SalesData[[#This Row],[Order Date]])</f>
        <v>Q2-2023</v>
      </c>
    </row>
    <row r="3115" spans="1:22" x14ac:dyDescent="0.35">
      <c r="A3115" t="s">
        <v>3256</v>
      </c>
      <c r="B3115" s="1">
        <v>45029</v>
      </c>
      <c r="C3115" t="s">
        <v>38</v>
      </c>
      <c r="D3115" t="s">
        <v>145</v>
      </c>
      <c r="E3115">
        <v>2505386531</v>
      </c>
      <c r="F3115" t="s">
        <v>185</v>
      </c>
      <c r="G3115" t="s">
        <v>164</v>
      </c>
      <c r="H3115" t="s">
        <v>11357</v>
      </c>
      <c r="I3115" t="s">
        <v>36</v>
      </c>
      <c r="J3115" t="s">
        <v>19</v>
      </c>
      <c r="K3115">
        <v>786.11</v>
      </c>
      <c r="L3115">
        <v>36.53</v>
      </c>
      <c r="M3115" t="s">
        <v>19</v>
      </c>
      <c r="N3115">
        <v>4.6469323631552803E-2</v>
      </c>
      <c r="O3115" t="s">
        <v>11355</v>
      </c>
      <c r="P3115" t="s">
        <v>11356</v>
      </c>
      <c r="R3115" t="s">
        <v>11353</v>
      </c>
      <c r="S3115">
        <f>IF(SalesData[[#This Row],[Return Status]]="Returned",1,0)</f>
        <v>0</v>
      </c>
      <c r="U3115" s="2">
        <f>EOMONTH(SalesData[[#This Row],[Order Date]],0)</f>
        <v>45046</v>
      </c>
      <c r="V3115" s="9" t="str">
        <f>"Q"&amp;INT((MONTH(SalesData[[#This Row],[Order Date]])+2)/3)&amp;"-"&amp;YEAR(SalesData[[#This Row],[Order Date]])</f>
        <v>Q2-2023</v>
      </c>
    </row>
    <row r="3116" spans="1:22" x14ac:dyDescent="0.35">
      <c r="A3116" t="s">
        <v>3257</v>
      </c>
      <c r="B3116" s="1">
        <v>45030</v>
      </c>
      <c r="C3116" t="s">
        <v>92</v>
      </c>
      <c r="D3116" t="s">
        <v>145</v>
      </c>
      <c r="E3116">
        <v>4579727313</v>
      </c>
      <c r="F3116" t="s">
        <v>387</v>
      </c>
      <c r="G3116" t="s">
        <v>11379</v>
      </c>
      <c r="H3116" t="s">
        <v>90</v>
      </c>
      <c r="I3116" t="s">
        <v>31</v>
      </c>
      <c r="J3116" t="s">
        <v>18</v>
      </c>
      <c r="K3116">
        <v>2559.84</v>
      </c>
      <c r="L3116">
        <v>675.34</v>
      </c>
      <c r="M3116" t="s">
        <v>19</v>
      </c>
      <c r="N3116">
        <v>0.26382117632351998</v>
      </c>
      <c r="O3116" t="s">
        <v>11351</v>
      </c>
      <c r="P3116" t="s">
        <v>11354</v>
      </c>
      <c r="R3116" t="s">
        <v>11353</v>
      </c>
      <c r="S3116">
        <f>IF(SalesData[[#This Row],[Return Status]]="Returned",1,0)</f>
        <v>0</v>
      </c>
      <c r="U3116" s="2">
        <f>EOMONTH(SalesData[[#This Row],[Order Date]],0)</f>
        <v>45046</v>
      </c>
      <c r="V3116" s="9" t="str">
        <f>"Q"&amp;INT((MONTH(SalesData[[#This Row],[Order Date]])+2)/3)&amp;"-"&amp;YEAR(SalesData[[#This Row],[Order Date]])</f>
        <v>Q2-2023</v>
      </c>
    </row>
    <row r="3117" spans="1:22" x14ac:dyDescent="0.35">
      <c r="A3117" t="s">
        <v>3258</v>
      </c>
      <c r="B3117" s="1">
        <v>45045</v>
      </c>
      <c r="C3117" t="s">
        <v>124</v>
      </c>
      <c r="D3117" t="s">
        <v>27</v>
      </c>
      <c r="E3117">
        <v>7290321651</v>
      </c>
      <c r="F3117" t="s">
        <v>28</v>
      </c>
      <c r="G3117" t="s">
        <v>29</v>
      </c>
      <c r="H3117" t="s">
        <v>11357</v>
      </c>
      <c r="I3117" t="s">
        <v>31</v>
      </c>
      <c r="J3117" t="s">
        <v>61</v>
      </c>
      <c r="K3117">
        <v>3706.43</v>
      </c>
      <c r="L3117">
        <v>550.37</v>
      </c>
      <c r="M3117" t="s">
        <v>62</v>
      </c>
      <c r="N3117">
        <v>0.148490596072231</v>
      </c>
      <c r="O3117" t="s">
        <v>11351</v>
      </c>
      <c r="P3117" t="s">
        <v>11352</v>
      </c>
      <c r="Q3117" t="s">
        <v>11359</v>
      </c>
      <c r="R3117" t="s">
        <v>11360</v>
      </c>
      <c r="S3117">
        <f>IF(SalesData[[#This Row],[Return Status]]="Returned",1,0)</f>
        <v>1</v>
      </c>
      <c r="T3117">
        <v>2788.38</v>
      </c>
      <c r="U3117" s="2">
        <f>EOMONTH(SalesData[[#This Row],[Order Date]],0)</f>
        <v>45046</v>
      </c>
      <c r="V3117" s="9" t="str">
        <f>"Q"&amp;INT((MONTH(SalesData[[#This Row],[Order Date]])+2)/3)&amp;"-"&amp;YEAR(SalesData[[#This Row],[Order Date]])</f>
        <v>Q2-2023</v>
      </c>
    </row>
    <row r="3118" spans="1:22" x14ac:dyDescent="0.35">
      <c r="A3118" t="s">
        <v>3259</v>
      </c>
      <c r="B3118" s="1">
        <v>45039</v>
      </c>
      <c r="C3118" t="s">
        <v>92</v>
      </c>
      <c r="D3118" t="s">
        <v>39</v>
      </c>
      <c r="E3118">
        <v>3246057050</v>
      </c>
      <c r="F3118" t="s">
        <v>22</v>
      </c>
      <c r="G3118" t="s">
        <v>23</v>
      </c>
      <c r="H3118" t="s">
        <v>24</v>
      </c>
      <c r="I3118" t="s">
        <v>17</v>
      </c>
      <c r="J3118" t="s">
        <v>65</v>
      </c>
      <c r="K3118">
        <v>2565.0500000000002</v>
      </c>
      <c r="L3118">
        <v>682.36</v>
      </c>
      <c r="M3118" t="s">
        <v>65</v>
      </c>
      <c r="N3118">
        <v>0.26602210483226402</v>
      </c>
      <c r="O3118" t="s">
        <v>11351</v>
      </c>
      <c r="P3118" t="s">
        <v>11354</v>
      </c>
      <c r="Q3118" t="s">
        <v>11363</v>
      </c>
      <c r="R3118" t="s">
        <v>11360</v>
      </c>
      <c r="S3118">
        <f>IF(SalesData[[#This Row],[Return Status]]="Returned",1,0)</f>
        <v>1</v>
      </c>
      <c r="T3118">
        <v>2821.33</v>
      </c>
      <c r="U3118" s="2">
        <f>EOMONTH(SalesData[[#This Row],[Order Date]],0)</f>
        <v>45046</v>
      </c>
      <c r="V3118" s="9" t="str">
        <f>"Q"&amp;INT((MONTH(SalesData[[#This Row],[Order Date]])+2)/3)&amp;"-"&amp;YEAR(SalesData[[#This Row],[Order Date]])</f>
        <v>Q2-2023</v>
      </c>
    </row>
    <row r="3119" spans="1:22" x14ac:dyDescent="0.35">
      <c r="A3119" t="s">
        <v>3260</v>
      </c>
      <c r="B3119" s="1">
        <v>45025</v>
      </c>
      <c r="C3119" t="s">
        <v>149</v>
      </c>
      <c r="D3119" t="s">
        <v>145</v>
      </c>
      <c r="E3119">
        <v>4552674693</v>
      </c>
      <c r="F3119" t="s">
        <v>58</v>
      </c>
      <c r="G3119" t="s">
        <v>59</v>
      </c>
      <c r="H3119" t="s">
        <v>60</v>
      </c>
      <c r="I3119" t="s">
        <v>31</v>
      </c>
      <c r="J3119" t="s">
        <v>18</v>
      </c>
      <c r="K3119">
        <v>2763.04</v>
      </c>
      <c r="L3119">
        <v>415.17</v>
      </c>
      <c r="M3119" t="s">
        <v>19</v>
      </c>
      <c r="N3119">
        <v>0.150258411025537</v>
      </c>
      <c r="O3119" t="s">
        <v>11351</v>
      </c>
      <c r="P3119" t="s">
        <v>11352</v>
      </c>
      <c r="R3119" t="s">
        <v>11353</v>
      </c>
      <c r="S3119">
        <f>IF(SalesData[[#This Row],[Return Status]]="Returned",1,0)</f>
        <v>0</v>
      </c>
      <c r="T3119">
        <v>2183.56</v>
      </c>
      <c r="U3119" s="2">
        <f>EOMONTH(SalesData[[#This Row],[Order Date]],0)</f>
        <v>45046</v>
      </c>
      <c r="V3119" s="9" t="str">
        <f>"Q"&amp;INT((MONTH(SalesData[[#This Row],[Order Date]])+2)/3)&amp;"-"&amp;YEAR(SalesData[[#This Row],[Order Date]])</f>
        <v>Q2-2023</v>
      </c>
    </row>
    <row r="3120" spans="1:22" x14ac:dyDescent="0.35">
      <c r="A3120" t="s">
        <v>3261</v>
      </c>
      <c r="B3120" s="1">
        <v>45017</v>
      </c>
      <c r="C3120" t="s">
        <v>94</v>
      </c>
      <c r="D3120" t="s">
        <v>46</v>
      </c>
      <c r="E3120">
        <v>4484000453</v>
      </c>
      <c r="F3120" t="s">
        <v>238</v>
      </c>
      <c r="G3120" t="s">
        <v>74</v>
      </c>
      <c r="H3120" t="s">
        <v>75</v>
      </c>
      <c r="I3120" t="s">
        <v>36</v>
      </c>
      <c r="J3120" t="s">
        <v>65</v>
      </c>
      <c r="K3120">
        <v>2509.9699999999998</v>
      </c>
      <c r="L3120">
        <v>566.76</v>
      </c>
      <c r="M3120" t="s">
        <v>65</v>
      </c>
      <c r="N3120">
        <v>0.22580349565931099</v>
      </c>
      <c r="O3120" t="s">
        <v>11351</v>
      </c>
      <c r="P3120" t="s">
        <v>11354</v>
      </c>
      <c r="R3120" t="s">
        <v>11353</v>
      </c>
      <c r="S3120">
        <f>IF(SalesData[[#This Row],[Return Status]]="Returned",1,0)</f>
        <v>0</v>
      </c>
      <c r="T3120">
        <v>2420.2800000000002</v>
      </c>
      <c r="U3120" s="2">
        <f>EOMONTH(SalesData[[#This Row],[Order Date]],0)</f>
        <v>45046</v>
      </c>
      <c r="V3120" s="9" t="str">
        <f>"Q"&amp;INT((MONTH(SalesData[[#This Row],[Order Date]])+2)/3)&amp;"-"&amp;YEAR(SalesData[[#This Row],[Order Date]])</f>
        <v>Q2-2023</v>
      </c>
    </row>
    <row r="3121" spans="1:22" x14ac:dyDescent="0.35">
      <c r="A3121" t="s">
        <v>3262</v>
      </c>
      <c r="B3121" s="1">
        <v>45020</v>
      </c>
      <c r="C3121" t="s">
        <v>57</v>
      </c>
      <c r="D3121" t="s">
        <v>99</v>
      </c>
      <c r="E3121">
        <v>4772048443</v>
      </c>
      <c r="F3121" t="s">
        <v>147</v>
      </c>
      <c r="G3121" t="s">
        <v>84</v>
      </c>
      <c r="H3121" t="s">
        <v>85</v>
      </c>
      <c r="I3121" t="s">
        <v>31</v>
      </c>
      <c r="J3121" t="s">
        <v>19</v>
      </c>
      <c r="K3121">
        <v>3399.57</v>
      </c>
      <c r="L3121">
        <v>626.35</v>
      </c>
      <c r="M3121" t="s">
        <v>19</v>
      </c>
      <c r="N3121">
        <v>0.184243889668399</v>
      </c>
      <c r="O3121" t="s">
        <v>11351</v>
      </c>
      <c r="P3121" t="s">
        <v>11352</v>
      </c>
      <c r="R3121" t="s">
        <v>11353</v>
      </c>
      <c r="S3121">
        <f>IF(SalesData[[#This Row],[Return Status]]="Returned",1,0)</f>
        <v>0</v>
      </c>
      <c r="T3121">
        <v>847.14</v>
      </c>
      <c r="U3121" s="2">
        <f>EOMONTH(SalesData[[#This Row],[Order Date]],0)</f>
        <v>45046</v>
      </c>
      <c r="V3121" s="9" t="str">
        <f>"Q"&amp;INT((MONTH(SalesData[[#This Row],[Order Date]])+2)/3)&amp;"-"&amp;YEAR(SalesData[[#This Row],[Order Date]])</f>
        <v>Q2-2023</v>
      </c>
    </row>
    <row r="3122" spans="1:22" x14ac:dyDescent="0.35">
      <c r="A3122" t="s">
        <v>3263</v>
      </c>
      <c r="B3122" s="1">
        <v>45044</v>
      </c>
      <c r="C3122" t="s">
        <v>12</v>
      </c>
      <c r="D3122" t="s">
        <v>27</v>
      </c>
      <c r="E3122">
        <v>9876941300</v>
      </c>
      <c r="F3122" t="s">
        <v>22</v>
      </c>
      <c r="G3122" t="s">
        <v>11368</v>
      </c>
      <c r="H3122" t="s">
        <v>24</v>
      </c>
      <c r="I3122" t="s">
        <v>17</v>
      </c>
      <c r="J3122" t="s">
        <v>19</v>
      </c>
      <c r="K3122">
        <v>3842.78</v>
      </c>
      <c r="L3122">
        <v>787.5</v>
      </c>
      <c r="M3122" t="s">
        <v>19</v>
      </c>
      <c r="N3122">
        <v>0.20492976438932201</v>
      </c>
      <c r="O3122" t="s">
        <v>11351</v>
      </c>
      <c r="P3122" t="s">
        <v>11354</v>
      </c>
      <c r="R3122" t="s">
        <v>11353</v>
      </c>
      <c r="S3122">
        <f>IF(SalesData[[#This Row],[Return Status]]="Returned",1,0)</f>
        <v>0</v>
      </c>
      <c r="U3122" s="2">
        <f>EOMONTH(SalesData[[#This Row],[Order Date]],0)</f>
        <v>45046</v>
      </c>
      <c r="V3122" s="9" t="str">
        <f>"Q"&amp;INT((MONTH(SalesData[[#This Row],[Order Date]])+2)/3)&amp;"-"&amp;YEAR(SalesData[[#This Row],[Order Date]])</f>
        <v>Q2-2023</v>
      </c>
    </row>
    <row r="3123" spans="1:22" x14ac:dyDescent="0.35">
      <c r="A3123" t="s">
        <v>3264</v>
      </c>
      <c r="B3123" s="1">
        <v>45041</v>
      </c>
      <c r="C3123" t="s">
        <v>77</v>
      </c>
      <c r="D3123" t="s">
        <v>72</v>
      </c>
      <c r="E3123">
        <v>6495665660</v>
      </c>
      <c r="F3123" t="s">
        <v>40</v>
      </c>
      <c r="G3123" t="s">
        <v>69</v>
      </c>
      <c r="H3123" t="s">
        <v>11357</v>
      </c>
      <c r="I3123" t="s">
        <v>31</v>
      </c>
      <c r="J3123" t="s">
        <v>19</v>
      </c>
      <c r="K3123">
        <v>415.95</v>
      </c>
      <c r="L3123">
        <v>113.91</v>
      </c>
      <c r="M3123" t="s">
        <v>19</v>
      </c>
      <c r="N3123">
        <v>0.27385503065272299</v>
      </c>
      <c r="O3123" t="s">
        <v>11361</v>
      </c>
      <c r="P3123" t="s">
        <v>11354</v>
      </c>
      <c r="R3123" t="s">
        <v>11353</v>
      </c>
      <c r="S3123">
        <f>IF(SalesData[[#This Row],[Return Status]]="Returned",1,0)</f>
        <v>0</v>
      </c>
      <c r="T3123">
        <v>2081.52</v>
      </c>
      <c r="U3123" s="2">
        <f>EOMONTH(SalesData[[#This Row],[Order Date]],0)</f>
        <v>45046</v>
      </c>
      <c r="V3123" s="9" t="str">
        <f>"Q"&amp;INT((MONTH(SalesData[[#This Row],[Order Date]])+2)/3)&amp;"-"&amp;YEAR(SalesData[[#This Row],[Order Date]])</f>
        <v>Q2-2023</v>
      </c>
    </row>
    <row r="3124" spans="1:22" x14ac:dyDescent="0.35">
      <c r="A3124" t="s">
        <v>3265</v>
      </c>
      <c r="B3124" s="1">
        <v>45023</v>
      </c>
      <c r="C3124" t="s">
        <v>12</v>
      </c>
      <c r="D3124" t="s">
        <v>27</v>
      </c>
      <c r="E3124">
        <v>7949418442</v>
      </c>
      <c r="F3124" t="s">
        <v>168</v>
      </c>
      <c r="G3124" t="s">
        <v>54</v>
      </c>
      <c r="H3124" t="s">
        <v>55</v>
      </c>
      <c r="I3124" t="s">
        <v>31</v>
      </c>
      <c r="J3124" t="s">
        <v>62</v>
      </c>
      <c r="K3124">
        <v>2211.0700000000002</v>
      </c>
      <c r="L3124">
        <v>90.32</v>
      </c>
      <c r="M3124" t="s">
        <v>62</v>
      </c>
      <c r="N3124">
        <v>4.08490007100634E-2</v>
      </c>
      <c r="O3124" t="s">
        <v>11351</v>
      </c>
      <c r="P3124" t="s">
        <v>11356</v>
      </c>
      <c r="R3124" t="s">
        <v>11353</v>
      </c>
      <c r="S3124">
        <f>IF(SalesData[[#This Row],[Return Status]]="Returned",1,0)</f>
        <v>0</v>
      </c>
      <c r="U3124" s="2">
        <f>EOMONTH(SalesData[[#This Row],[Order Date]],0)</f>
        <v>45046</v>
      </c>
      <c r="V3124" s="9" t="str">
        <f>"Q"&amp;INT((MONTH(SalesData[[#This Row],[Order Date]])+2)/3)&amp;"-"&amp;YEAR(SalesData[[#This Row],[Order Date]])</f>
        <v>Q2-2023</v>
      </c>
    </row>
    <row r="3125" spans="1:22" x14ac:dyDescent="0.35">
      <c r="A3125" t="s">
        <v>3266</v>
      </c>
      <c r="B3125" s="1">
        <v>45030</v>
      </c>
      <c r="C3125" t="s">
        <v>21</v>
      </c>
      <c r="D3125" t="s">
        <v>72</v>
      </c>
      <c r="E3125">
        <v>9150222951</v>
      </c>
      <c r="F3125" t="s">
        <v>129</v>
      </c>
      <c r="G3125" t="s">
        <v>54</v>
      </c>
      <c r="H3125" t="s">
        <v>55</v>
      </c>
      <c r="I3125" t="s">
        <v>31</v>
      </c>
      <c r="J3125" t="s">
        <v>19</v>
      </c>
      <c r="K3125">
        <v>2584.1799999999998</v>
      </c>
      <c r="L3125">
        <v>129.69999999999999</v>
      </c>
      <c r="M3125" t="s">
        <v>19</v>
      </c>
      <c r="N3125">
        <v>5.0190002244425699E-2</v>
      </c>
      <c r="O3125" t="s">
        <v>11351</v>
      </c>
      <c r="P3125" t="s">
        <v>11356</v>
      </c>
      <c r="R3125" t="s">
        <v>11353</v>
      </c>
      <c r="S3125">
        <f>IF(SalesData[[#This Row],[Return Status]]="Returned",1,0)</f>
        <v>0</v>
      </c>
      <c r="U3125" s="2">
        <f>EOMONTH(SalesData[[#This Row],[Order Date]],0)</f>
        <v>45046</v>
      </c>
      <c r="V3125" s="9" t="str">
        <f>"Q"&amp;INT((MONTH(SalesData[[#This Row],[Order Date]])+2)/3)&amp;"-"&amp;YEAR(SalesData[[#This Row],[Order Date]])</f>
        <v>Q2-2023</v>
      </c>
    </row>
    <row r="3126" spans="1:22" x14ac:dyDescent="0.35">
      <c r="A3126" t="s">
        <v>3267</v>
      </c>
      <c r="B3126" s="1">
        <v>45042</v>
      </c>
      <c r="C3126" t="s">
        <v>87</v>
      </c>
      <c r="D3126" t="s">
        <v>39</v>
      </c>
      <c r="E3126">
        <v>6991574800</v>
      </c>
      <c r="F3126" t="s">
        <v>33</v>
      </c>
      <c r="G3126" t="s">
        <v>11382</v>
      </c>
      <c r="H3126" t="s">
        <v>35</v>
      </c>
      <c r="I3126" t="s">
        <v>36</v>
      </c>
      <c r="J3126" t="s">
        <v>19</v>
      </c>
      <c r="K3126">
        <v>1896.88</v>
      </c>
      <c r="L3126">
        <v>311.88</v>
      </c>
      <c r="M3126" t="s">
        <v>19</v>
      </c>
      <c r="N3126">
        <v>0.16441735903167301</v>
      </c>
      <c r="O3126" t="s">
        <v>11351</v>
      </c>
      <c r="P3126" t="s">
        <v>11352</v>
      </c>
      <c r="R3126" t="s">
        <v>11353</v>
      </c>
      <c r="S3126">
        <f>IF(SalesData[[#This Row],[Return Status]]="Returned",1,0)</f>
        <v>0</v>
      </c>
      <c r="U3126" s="2">
        <f>EOMONTH(SalesData[[#This Row],[Order Date]],0)</f>
        <v>45046</v>
      </c>
      <c r="V3126" s="9" t="str">
        <f>"Q"&amp;INT((MONTH(SalesData[[#This Row],[Order Date]])+2)/3)&amp;"-"&amp;YEAR(SalesData[[#This Row],[Order Date]])</f>
        <v>Q2-2023</v>
      </c>
    </row>
    <row r="3127" spans="1:22" x14ac:dyDescent="0.35">
      <c r="A3127" t="s">
        <v>3268</v>
      </c>
      <c r="B3127" s="1">
        <v>45044</v>
      </c>
      <c r="C3127" t="s">
        <v>12</v>
      </c>
      <c r="D3127" t="s">
        <v>39</v>
      </c>
      <c r="E3127">
        <v>4978475228</v>
      </c>
      <c r="F3127" t="s">
        <v>185</v>
      </c>
      <c r="G3127" t="s">
        <v>11381</v>
      </c>
      <c r="H3127" t="s">
        <v>165</v>
      </c>
      <c r="I3127" t="s">
        <v>36</v>
      </c>
      <c r="J3127" t="s">
        <v>65</v>
      </c>
      <c r="K3127">
        <v>3078.7</v>
      </c>
      <c r="L3127">
        <v>286.94</v>
      </c>
      <c r="M3127" t="s">
        <v>65</v>
      </c>
      <c r="N3127">
        <v>9.3201676032091493E-2</v>
      </c>
      <c r="O3127" t="s">
        <v>11351</v>
      </c>
      <c r="P3127" t="s">
        <v>11356</v>
      </c>
      <c r="R3127" t="s">
        <v>11353</v>
      </c>
      <c r="S3127">
        <f>IF(SalesData[[#This Row],[Return Status]]="Returned",1,0)</f>
        <v>0</v>
      </c>
      <c r="U3127" s="2">
        <f>EOMONTH(SalesData[[#This Row],[Order Date]],0)</f>
        <v>45046</v>
      </c>
      <c r="V3127" s="9" t="str">
        <f>"Q"&amp;INT((MONTH(SalesData[[#This Row],[Order Date]])+2)/3)&amp;"-"&amp;YEAR(SalesData[[#This Row],[Order Date]])</f>
        <v>Q2-2023</v>
      </c>
    </row>
    <row r="3128" spans="1:22" x14ac:dyDescent="0.35">
      <c r="A3128" t="s">
        <v>3269</v>
      </c>
      <c r="B3128" s="1">
        <v>45032</v>
      </c>
      <c r="C3128" t="s">
        <v>162</v>
      </c>
      <c r="D3128" t="s">
        <v>13</v>
      </c>
      <c r="E3128">
        <v>6042637599</v>
      </c>
      <c r="F3128" t="s">
        <v>206</v>
      </c>
      <c r="G3128" t="s">
        <v>89</v>
      </c>
      <c r="H3128" t="s">
        <v>90</v>
      </c>
      <c r="I3128" t="s">
        <v>31</v>
      </c>
      <c r="J3128" t="s">
        <v>62</v>
      </c>
      <c r="K3128">
        <v>1964.58</v>
      </c>
      <c r="L3128">
        <v>334.41</v>
      </c>
      <c r="M3128" t="s">
        <v>62</v>
      </c>
      <c r="N3128">
        <v>0.17021958891976899</v>
      </c>
      <c r="O3128" t="s">
        <v>11351</v>
      </c>
      <c r="P3128" t="s">
        <v>11352</v>
      </c>
      <c r="Q3128" t="s">
        <v>11364</v>
      </c>
      <c r="R3128" t="s">
        <v>11360</v>
      </c>
      <c r="S3128">
        <f>IF(SalesData[[#This Row],[Return Status]]="Returned",1,0)</f>
        <v>1</v>
      </c>
      <c r="T3128">
        <v>207.68</v>
      </c>
      <c r="U3128" s="2">
        <f>EOMONTH(SalesData[[#This Row],[Order Date]],0)</f>
        <v>45046</v>
      </c>
      <c r="V3128" s="9" t="str">
        <f>"Q"&amp;INT((MONTH(SalesData[[#This Row],[Order Date]])+2)/3)&amp;"-"&amp;YEAR(SalesData[[#This Row],[Order Date]])</f>
        <v>Q2-2023</v>
      </c>
    </row>
    <row r="3129" spans="1:22" x14ac:dyDescent="0.35">
      <c r="A3129" t="s">
        <v>3270</v>
      </c>
      <c r="B3129" s="1">
        <v>45039</v>
      </c>
      <c r="C3129" t="s">
        <v>194</v>
      </c>
      <c r="D3129" t="s">
        <v>27</v>
      </c>
      <c r="E3129">
        <v>7599753929</v>
      </c>
      <c r="F3129" t="s">
        <v>64</v>
      </c>
      <c r="G3129" t="s">
        <v>15</v>
      </c>
      <c r="H3129" t="s">
        <v>16</v>
      </c>
      <c r="I3129" t="s">
        <v>17</v>
      </c>
      <c r="J3129" t="s">
        <v>19</v>
      </c>
      <c r="K3129">
        <v>3115.83</v>
      </c>
      <c r="L3129">
        <v>127.82</v>
      </c>
      <c r="M3129" t="s">
        <v>19</v>
      </c>
      <c r="N3129">
        <v>4.1022777237525801E-2</v>
      </c>
      <c r="O3129" t="s">
        <v>11351</v>
      </c>
      <c r="P3129" t="s">
        <v>11356</v>
      </c>
      <c r="R3129" t="s">
        <v>11353</v>
      </c>
      <c r="S3129">
        <f>IF(SalesData[[#This Row],[Return Status]]="Returned",1,0)</f>
        <v>0</v>
      </c>
      <c r="T3129">
        <v>2085.91</v>
      </c>
      <c r="U3129" s="2">
        <f>EOMONTH(SalesData[[#This Row],[Order Date]],0)</f>
        <v>45046</v>
      </c>
      <c r="V3129" s="9" t="str">
        <f>"Q"&amp;INT((MONTH(SalesData[[#This Row],[Order Date]])+2)/3)&amp;"-"&amp;YEAR(SalesData[[#This Row],[Order Date]])</f>
        <v>Q2-2023</v>
      </c>
    </row>
    <row r="3130" spans="1:22" x14ac:dyDescent="0.35">
      <c r="A3130" t="s">
        <v>3271</v>
      </c>
      <c r="B3130" s="1">
        <v>45037</v>
      </c>
      <c r="C3130" t="s">
        <v>111</v>
      </c>
      <c r="D3130" t="s">
        <v>99</v>
      </c>
      <c r="E3130">
        <v>5805830768</v>
      </c>
      <c r="F3130" t="s">
        <v>222</v>
      </c>
      <c r="G3130" t="s">
        <v>164</v>
      </c>
      <c r="H3130" t="s">
        <v>165</v>
      </c>
      <c r="I3130" t="s">
        <v>36</v>
      </c>
      <c r="J3130" t="s">
        <v>19</v>
      </c>
      <c r="K3130">
        <v>724.18</v>
      </c>
      <c r="L3130">
        <v>76.180000000000007</v>
      </c>
      <c r="M3130" t="s">
        <v>19</v>
      </c>
      <c r="N3130">
        <v>0.105194841061615</v>
      </c>
      <c r="O3130" t="s">
        <v>11355</v>
      </c>
      <c r="P3130" t="s">
        <v>11352</v>
      </c>
      <c r="R3130" t="s">
        <v>11353</v>
      </c>
      <c r="S3130">
        <f>IF(SalesData[[#This Row],[Return Status]]="Returned",1,0)</f>
        <v>0</v>
      </c>
      <c r="U3130" s="2">
        <f>EOMONTH(SalesData[[#This Row],[Order Date]],0)</f>
        <v>45046</v>
      </c>
      <c r="V3130" s="9" t="str">
        <f>"Q"&amp;INT((MONTH(SalesData[[#This Row],[Order Date]])+2)/3)&amp;"-"&amp;YEAR(SalesData[[#This Row],[Order Date]])</f>
        <v>Q2-2023</v>
      </c>
    </row>
    <row r="3131" spans="1:22" x14ac:dyDescent="0.35">
      <c r="A3131" t="s">
        <v>3272</v>
      </c>
      <c r="B3131" s="1">
        <v>45040</v>
      </c>
      <c r="C3131" t="s">
        <v>49</v>
      </c>
      <c r="D3131" t="s">
        <v>39</v>
      </c>
      <c r="E3131">
        <v>4368485070</v>
      </c>
      <c r="F3131" t="s">
        <v>133</v>
      </c>
      <c r="G3131" t="s">
        <v>89</v>
      </c>
      <c r="H3131" t="s">
        <v>90</v>
      </c>
      <c r="I3131" t="s">
        <v>31</v>
      </c>
      <c r="J3131" t="s">
        <v>43</v>
      </c>
      <c r="K3131">
        <v>1635.08</v>
      </c>
      <c r="L3131">
        <v>188.96</v>
      </c>
      <c r="M3131" t="s">
        <v>43</v>
      </c>
      <c r="N3131">
        <v>0.115566210827605</v>
      </c>
      <c r="O3131" t="s">
        <v>11351</v>
      </c>
      <c r="P3131" t="s">
        <v>11352</v>
      </c>
      <c r="R3131" t="s">
        <v>11353</v>
      </c>
      <c r="S3131">
        <f>IF(SalesData[[#This Row],[Return Status]]="Returned",1,0)</f>
        <v>0</v>
      </c>
      <c r="T3131">
        <v>207.68</v>
      </c>
      <c r="U3131" s="2">
        <f>EOMONTH(SalesData[[#This Row],[Order Date]],0)</f>
        <v>45046</v>
      </c>
      <c r="V3131" s="9" t="str">
        <f>"Q"&amp;INT((MONTH(SalesData[[#This Row],[Order Date]])+2)/3)&amp;"-"&amp;YEAR(SalesData[[#This Row],[Order Date]])</f>
        <v>Q2-2023</v>
      </c>
    </row>
    <row r="3132" spans="1:22" x14ac:dyDescent="0.35">
      <c r="A3132" t="s">
        <v>3273</v>
      </c>
      <c r="B3132" s="1">
        <v>45018</v>
      </c>
      <c r="C3132" t="s">
        <v>113</v>
      </c>
      <c r="D3132" t="s">
        <v>80</v>
      </c>
      <c r="E3132">
        <v>2080201104</v>
      </c>
      <c r="F3132" t="s">
        <v>163</v>
      </c>
      <c r="G3132" t="s">
        <v>164</v>
      </c>
      <c r="H3132" t="s">
        <v>165</v>
      </c>
      <c r="I3132" t="s">
        <v>36</v>
      </c>
      <c r="J3132" t="s">
        <v>18</v>
      </c>
      <c r="K3132">
        <v>3448.12</v>
      </c>
      <c r="L3132">
        <v>375.23</v>
      </c>
      <c r="M3132" t="s">
        <v>19</v>
      </c>
      <c r="N3132">
        <v>0.108821618737167</v>
      </c>
      <c r="O3132" t="s">
        <v>11351</v>
      </c>
      <c r="P3132" t="s">
        <v>11352</v>
      </c>
      <c r="R3132" t="s">
        <v>11353</v>
      </c>
      <c r="S3132">
        <f>IF(SalesData[[#This Row],[Return Status]]="Returned",1,0)</f>
        <v>0</v>
      </c>
      <c r="U3132" s="2">
        <f>EOMONTH(SalesData[[#This Row],[Order Date]],0)</f>
        <v>45046</v>
      </c>
      <c r="V3132" s="9" t="str">
        <f>"Q"&amp;INT((MONTH(SalesData[[#This Row],[Order Date]])+2)/3)&amp;"-"&amp;YEAR(SalesData[[#This Row],[Order Date]])</f>
        <v>Q2-2023</v>
      </c>
    </row>
    <row r="3133" spans="1:22" x14ac:dyDescent="0.35">
      <c r="A3133" t="s">
        <v>3274</v>
      </c>
      <c r="B3133" s="1">
        <v>45024</v>
      </c>
      <c r="C3133" t="s">
        <v>176</v>
      </c>
      <c r="D3133" t="s">
        <v>13</v>
      </c>
      <c r="E3133">
        <v>9885526172</v>
      </c>
      <c r="F3133" t="s">
        <v>68</v>
      </c>
      <c r="G3133" t="s">
        <v>11358</v>
      </c>
      <c r="H3133" t="s">
        <v>41</v>
      </c>
      <c r="I3133" t="s">
        <v>31</v>
      </c>
      <c r="J3133" t="s">
        <v>62</v>
      </c>
      <c r="K3133">
        <v>663.72</v>
      </c>
      <c r="L3133">
        <v>120.99</v>
      </c>
      <c r="M3133" t="s">
        <v>62</v>
      </c>
      <c r="N3133">
        <v>0.18229072500452001</v>
      </c>
      <c r="O3133" t="s">
        <v>11355</v>
      </c>
      <c r="P3133" t="s">
        <v>11352</v>
      </c>
      <c r="Q3133" t="s">
        <v>11372</v>
      </c>
      <c r="R3133" t="s">
        <v>11360</v>
      </c>
      <c r="S3133">
        <f>IF(SalesData[[#This Row],[Return Status]]="Returned",1,0)</f>
        <v>1</v>
      </c>
      <c r="U3133" s="2">
        <f>EOMONTH(SalesData[[#This Row],[Order Date]],0)</f>
        <v>45046</v>
      </c>
      <c r="V3133" s="9" t="str">
        <f>"Q"&amp;INT((MONTH(SalesData[[#This Row],[Order Date]])+2)/3)&amp;"-"&amp;YEAR(SalesData[[#This Row],[Order Date]])</f>
        <v>Q2-2023</v>
      </c>
    </row>
    <row r="3134" spans="1:22" x14ac:dyDescent="0.35">
      <c r="A3134" t="s">
        <v>3275</v>
      </c>
      <c r="B3134" s="1">
        <v>45017</v>
      </c>
      <c r="C3134" t="s">
        <v>176</v>
      </c>
      <c r="D3134" t="s">
        <v>99</v>
      </c>
      <c r="E3134">
        <v>100849525</v>
      </c>
      <c r="F3134" t="s">
        <v>120</v>
      </c>
      <c r="G3134" t="s">
        <v>141</v>
      </c>
      <c r="H3134" t="s">
        <v>121</v>
      </c>
      <c r="I3134" t="s">
        <v>17</v>
      </c>
      <c r="J3134" t="s">
        <v>65</v>
      </c>
      <c r="K3134">
        <v>3859.17</v>
      </c>
      <c r="L3134">
        <v>876.78</v>
      </c>
      <c r="M3134" t="s">
        <v>65</v>
      </c>
      <c r="N3134">
        <v>0.22719393030107499</v>
      </c>
      <c r="O3134" t="s">
        <v>11351</v>
      </c>
      <c r="P3134" t="s">
        <v>11354</v>
      </c>
      <c r="Q3134" t="s">
        <v>11372</v>
      </c>
      <c r="R3134" t="s">
        <v>11360</v>
      </c>
      <c r="S3134">
        <f>IF(SalesData[[#This Row],[Return Status]]="Returned",1,0)</f>
        <v>1</v>
      </c>
      <c r="T3134">
        <v>2793.38</v>
      </c>
      <c r="U3134" s="2">
        <f>EOMONTH(SalesData[[#This Row],[Order Date]],0)</f>
        <v>45046</v>
      </c>
      <c r="V3134" s="9" t="str">
        <f>"Q"&amp;INT((MONTH(SalesData[[#This Row],[Order Date]])+2)/3)&amp;"-"&amp;YEAR(SalesData[[#This Row],[Order Date]])</f>
        <v>Q2-2023</v>
      </c>
    </row>
    <row r="3135" spans="1:22" x14ac:dyDescent="0.35">
      <c r="A3135" t="s">
        <v>3276</v>
      </c>
      <c r="B3135" s="1">
        <v>45027</v>
      </c>
      <c r="C3135" t="s">
        <v>92</v>
      </c>
      <c r="D3135" t="s">
        <v>72</v>
      </c>
      <c r="E3135">
        <v>9478979269</v>
      </c>
      <c r="F3135" t="s">
        <v>152</v>
      </c>
      <c r="G3135" t="s">
        <v>23</v>
      </c>
      <c r="H3135" t="s">
        <v>24</v>
      </c>
      <c r="I3135" t="s">
        <v>17</v>
      </c>
      <c r="J3135" t="s">
        <v>42</v>
      </c>
      <c r="K3135">
        <v>2064.52</v>
      </c>
      <c r="L3135">
        <v>433.51</v>
      </c>
      <c r="M3135" t="s">
        <v>43</v>
      </c>
      <c r="N3135">
        <v>0.209981012535602</v>
      </c>
      <c r="O3135" t="s">
        <v>11351</v>
      </c>
      <c r="P3135" t="s">
        <v>11354</v>
      </c>
      <c r="R3135" t="s">
        <v>11353</v>
      </c>
      <c r="S3135">
        <f>IF(SalesData[[#This Row],[Return Status]]="Returned",1,0)</f>
        <v>0</v>
      </c>
      <c r="T3135">
        <v>2821.33</v>
      </c>
      <c r="U3135" s="2">
        <f>EOMONTH(SalesData[[#This Row],[Order Date]],0)</f>
        <v>45046</v>
      </c>
      <c r="V3135" s="9" t="str">
        <f>"Q"&amp;INT((MONTH(SalesData[[#This Row],[Order Date]])+2)/3)&amp;"-"&amp;YEAR(SalesData[[#This Row],[Order Date]])</f>
        <v>Q2-2023</v>
      </c>
    </row>
    <row r="3136" spans="1:22" x14ac:dyDescent="0.35">
      <c r="A3136" t="s">
        <v>3277</v>
      </c>
      <c r="B3136" s="1">
        <v>45027</v>
      </c>
      <c r="C3136" t="s">
        <v>38</v>
      </c>
      <c r="D3136" t="s">
        <v>13</v>
      </c>
      <c r="E3136">
        <v>8829787682</v>
      </c>
      <c r="F3136" t="s">
        <v>107</v>
      </c>
      <c r="G3136" t="s">
        <v>15</v>
      </c>
      <c r="H3136" t="s">
        <v>16</v>
      </c>
      <c r="I3136" t="s">
        <v>17</v>
      </c>
      <c r="J3136" t="s">
        <v>62</v>
      </c>
      <c r="K3136">
        <v>449.54</v>
      </c>
      <c r="L3136">
        <v>65.709999999999994</v>
      </c>
      <c r="M3136" t="s">
        <v>62</v>
      </c>
      <c r="N3136">
        <v>0.146171642123059</v>
      </c>
      <c r="O3136" t="s">
        <v>11361</v>
      </c>
      <c r="P3136" t="s">
        <v>11352</v>
      </c>
      <c r="R3136" t="s">
        <v>11353</v>
      </c>
      <c r="S3136">
        <f>IF(SalesData[[#This Row],[Return Status]]="Returned",1,0)</f>
        <v>0</v>
      </c>
      <c r="T3136">
        <v>2085.91</v>
      </c>
      <c r="U3136" s="2">
        <f>EOMONTH(SalesData[[#This Row],[Order Date]],0)</f>
        <v>45046</v>
      </c>
      <c r="V3136" s="9" t="str">
        <f>"Q"&amp;INT((MONTH(SalesData[[#This Row],[Order Date]])+2)/3)&amp;"-"&amp;YEAR(SalesData[[#This Row],[Order Date]])</f>
        <v>Q2-2023</v>
      </c>
    </row>
    <row r="3137" spans="1:22" x14ac:dyDescent="0.35">
      <c r="A3137" t="s">
        <v>3278</v>
      </c>
      <c r="B3137" s="1">
        <v>45027</v>
      </c>
      <c r="C3137" t="s">
        <v>184</v>
      </c>
      <c r="D3137" t="s">
        <v>72</v>
      </c>
      <c r="E3137">
        <v>5240541683</v>
      </c>
      <c r="F3137" t="s">
        <v>73</v>
      </c>
      <c r="G3137" t="s">
        <v>74</v>
      </c>
      <c r="H3137" t="s">
        <v>11357</v>
      </c>
      <c r="I3137" t="s">
        <v>36</v>
      </c>
      <c r="J3137" t="s">
        <v>18</v>
      </c>
      <c r="K3137">
        <v>2347.69</v>
      </c>
      <c r="L3137">
        <v>486.34</v>
      </c>
      <c r="M3137" t="s">
        <v>19</v>
      </c>
      <c r="N3137">
        <v>0.20715682223803</v>
      </c>
      <c r="O3137" t="s">
        <v>11351</v>
      </c>
      <c r="P3137" t="s">
        <v>11354</v>
      </c>
      <c r="R3137" t="s">
        <v>11353</v>
      </c>
      <c r="S3137">
        <f>IF(SalesData[[#This Row],[Return Status]]="Returned",1,0)</f>
        <v>0</v>
      </c>
      <c r="T3137">
        <v>2420.2800000000002</v>
      </c>
      <c r="U3137" s="2">
        <f>EOMONTH(SalesData[[#This Row],[Order Date]],0)</f>
        <v>45046</v>
      </c>
      <c r="V3137" s="9" t="str">
        <f>"Q"&amp;INT((MONTH(SalesData[[#This Row],[Order Date]])+2)/3)&amp;"-"&amp;YEAR(SalesData[[#This Row],[Order Date]])</f>
        <v>Q2-2023</v>
      </c>
    </row>
    <row r="3138" spans="1:22" x14ac:dyDescent="0.35">
      <c r="A3138" t="s">
        <v>3279</v>
      </c>
      <c r="B3138" s="1">
        <v>45038</v>
      </c>
      <c r="C3138" t="s">
        <v>162</v>
      </c>
      <c r="D3138" t="s">
        <v>145</v>
      </c>
      <c r="E3138">
        <v>7412432058</v>
      </c>
      <c r="F3138" t="s">
        <v>120</v>
      </c>
      <c r="G3138" t="s">
        <v>141</v>
      </c>
      <c r="H3138" t="s">
        <v>121</v>
      </c>
      <c r="I3138" t="s">
        <v>17</v>
      </c>
      <c r="J3138" t="s">
        <v>42</v>
      </c>
      <c r="K3138">
        <v>3234.1</v>
      </c>
      <c r="L3138">
        <v>663.62</v>
      </c>
      <c r="M3138" t="s">
        <v>43</v>
      </c>
      <c r="N3138">
        <v>0.20519464456881401</v>
      </c>
      <c r="O3138" t="s">
        <v>11351</v>
      </c>
      <c r="P3138" t="s">
        <v>11354</v>
      </c>
      <c r="R3138" t="s">
        <v>11353</v>
      </c>
      <c r="S3138">
        <f>IF(SalesData[[#This Row],[Return Status]]="Returned",1,0)</f>
        <v>0</v>
      </c>
      <c r="T3138">
        <v>2793.38</v>
      </c>
      <c r="U3138" s="2">
        <f>EOMONTH(SalesData[[#This Row],[Order Date]],0)</f>
        <v>45046</v>
      </c>
      <c r="V3138" s="9" t="str">
        <f>"Q"&amp;INT((MONTH(SalesData[[#This Row],[Order Date]])+2)/3)&amp;"-"&amp;YEAR(SalesData[[#This Row],[Order Date]])</f>
        <v>Q2-2023</v>
      </c>
    </row>
    <row r="3139" spans="1:22" x14ac:dyDescent="0.35">
      <c r="A3139" t="s">
        <v>3280</v>
      </c>
      <c r="B3139" s="1">
        <v>45038</v>
      </c>
      <c r="C3139" t="s">
        <v>94</v>
      </c>
      <c r="D3139" t="s">
        <v>99</v>
      </c>
      <c r="E3139">
        <v>4852852958</v>
      </c>
      <c r="F3139" t="s">
        <v>387</v>
      </c>
      <c r="G3139" t="s">
        <v>89</v>
      </c>
      <c r="H3139" t="s">
        <v>90</v>
      </c>
      <c r="I3139" t="s">
        <v>31</v>
      </c>
      <c r="J3139" t="s">
        <v>43</v>
      </c>
      <c r="K3139">
        <v>567.85</v>
      </c>
      <c r="L3139">
        <v>130.79</v>
      </c>
      <c r="M3139" t="s">
        <v>43</v>
      </c>
      <c r="N3139">
        <v>0.230324909747292</v>
      </c>
      <c r="O3139" t="s">
        <v>11355</v>
      </c>
      <c r="P3139" t="s">
        <v>11354</v>
      </c>
      <c r="R3139" t="s">
        <v>11353</v>
      </c>
      <c r="S3139">
        <f>IF(SalesData[[#This Row],[Return Status]]="Returned",1,0)</f>
        <v>0</v>
      </c>
      <c r="T3139">
        <v>207.68</v>
      </c>
      <c r="U3139" s="2">
        <f>EOMONTH(SalesData[[#This Row],[Order Date]],0)</f>
        <v>45046</v>
      </c>
      <c r="V3139" s="9" t="str">
        <f>"Q"&amp;INT((MONTH(SalesData[[#This Row],[Order Date]])+2)/3)&amp;"-"&amp;YEAR(SalesData[[#This Row],[Order Date]])</f>
        <v>Q2-2023</v>
      </c>
    </row>
    <row r="3140" spans="1:22" x14ac:dyDescent="0.35">
      <c r="A3140" t="s">
        <v>3281</v>
      </c>
      <c r="B3140" s="1">
        <v>45036</v>
      </c>
      <c r="C3140" t="s">
        <v>111</v>
      </c>
      <c r="D3140" t="s">
        <v>27</v>
      </c>
      <c r="E3140">
        <v>2117780028</v>
      </c>
      <c r="F3140" t="s">
        <v>357</v>
      </c>
      <c r="G3140" t="s">
        <v>164</v>
      </c>
      <c r="H3140" t="s">
        <v>165</v>
      </c>
      <c r="I3140" t="s">
        <v>36</v>
      </c>
      <c r="J3140" t="s">
        <v>43</v>
      </c>
      <c r="K3140">
        <v>3030.91</v>
      </c>
      <c r="L3140">
        <v>748.99</v>
      </c>
      <c r="M3140" t="s">
        <v>43</v>
      </c>
      <c r="N3140">
        <v>0.247117202424354</v>
      </c>
      <c r="O3140" t="s">
        <v>11351</v>
      </c>
      <c r="P3140" t="s">
        <v>11354</v>
      </c>
      <c r="R3140" t="s">
        <v>11353</v>
      </c>
      <c r="S3140">
        <f>IF(SalesData[[#This Row],[Return Status]]="Returned",1,0)</f>
        <v>0</v>
      </c>
      <c r="U3140" s="2">
        <f>EOMONTH(SalesData[[#This Row],[Order Date]],0)</f>
        <v>45046</v>
      </c>
      <c r="V3140" s="9" t="str">
        <f>"Q"&amp;INT((MONTH(SalesData[[#This Row],[Order Date]])+2)/3)&amp;"-"&amp;YEAR(SalesData[[#This Row],[Order Date]])</f>
        <v>Q2-2023</v>
      </c>
    </row>
    <row r="3141" spans="1:22" x14ac:dyDescent="0.35">
      <c r="A3141" t="s">
        <v>3282</v>
      </c>
      <c r="B3141" s="1">
        <v>45022</v>
      </c>
      <c r="C3141" t="s">
        <v>184</v>
      </c>
      <c r="D3141" t="s">
        <v>145</v>
      </c>
      <c r="E3141">
        <v>9078340107</v>
      </c>
      <c r="F3141" t="s">
        <v>222</v>
      </c>
      <c r="G3141" t="s">
        <v>164</v>
      </c>
      <c r="H3141" t="s">
        <v>165</v>
      </c>
      <c r="I3141" t="s">
        <v>36</v>
      </c>
      <c r="J3141" t="s">
        <v>42</v>
      </c>
      <c r="K3141">
        <v>2933.38</v>
      </c>
      <c r="L3141">
        <v>826.03</v>
      </c>
      <c r="M3141" t="s">
        <v>43</v>
      </c>
      <c r="N3141">
        <v>0.28159665641683002</v>
      </c>
      <c r="O3141" t="s">
        <v>11351</v>
      </c>
      <c r="P3141" t="s">
        <v>11354</v>
      </c>
      <c r="R3141" t="s">
        <v>11353</v>
      </c>
      <c r="S3141">
        <f>IF(SalesData[[#This Row],[Return Status]]="Returned",1,0)</f>
        <v>0</v>
      </c>
      <c r="U3141" s="2">
        <f>EOMONTH(SalesData[[#This Row],[Order Date]],0)</f>
        <v>45046</v>
      </c>
      <c r="V3141" s="9" t="str">
        <f>"Q"&amp;INT((MONTH(SalesData[[#This Row],[Order Date]])+2)/3)&amp;"-"&amp;YEAR(SalesData[[#This Row],[Order Date]])</f>
        <v>Q2-2023</v>
      </c>
    </row>
    <row r="3142" spans="1:22" x14ac:dyDescent="0.35">
      <c r="A3142" t="s">
        <v>3283</v>
      </c>
      <c r="B3142" s="1">
        <v>45037</v>
      </c>
      <c r="C3142" t="s">
        <v>194</v>
      </c>
      <c r="D3142" t="s">
        <v>13</v>
      </c>
      <c r="E3142">
        <v>3539411872</v>
      </c>
      <c r="F3142" t="s">
        <v>156</v>
      </c>
      <c r="G3142" t="s">
        <v>84</v>
      </c>
      <c r="H3142" t="s">
        <v>85</v>
      </c>
      <c r="I3142" t="s">
        <v>31</v>
      </c>
      <c r="J3142" t="s">
        <v>18</v>
      </c>
      <c r="K3142">
        <v>3989.63</v>
      </c>
      <c r="L3142">
        <v>620.71</v>
      </c>
      <c r="M3142" t="s">
        <v>19</v>
      </c>
      <c r="N3142">
        <v>0.15558084333635</v>
      </c>
      <c r="O3142" t="s">
        <v>11351</v>
      </c>
      <c r="P3142" t="s">
        <v>11352</v>
      </c>
      <c r="R3142" t="s">
        <v>11353</v>
      </c>
      <c r="S3142">
        <f>IF(SalesData[[#This Row],[Return Status]]="Returned",1,0)</f>
        <v>0</v>
      </c>
      <c r="T3142">
        <v>847.14</v>
      </c>
      <c r="U3142" s="2">
        <f>EOMONTH(SalesData[[#This Row],[Order Date]],0)</f>
        <v>45046</v>
      </c>
      <c r="V3142" s="9" t="str">
        <f>"Q"&amp;INT((MONTH(SalesData[[#This Row],[Order Date]])+2)/3)&amp;"-"&amp;YEAR(SalesData[[#This Row],[Order Date]])</f>
        <v>Q2-2023</v>
      </c>
    </row>
    <row r="3143" spans="1:22" x14ac:dyDescent="0.35">
      <c r="A3143" t="s">
        <v>3284</v>
      </c>
      <c r="B3143" s="1">
        <v>45037</v>
      </c>
      <c r="C3143" t="s">
        <v>26</v>
      </c>
      <c r="D3143" t="s">
        <v>80</v>
      </c>
      <c r="E3143">
        <v>9554917808</v>
      </c>
      <c r="F3143" t="s">
        <v>222</v>
      </c>
      <c r="G3143" t="s">
        <v>164</v>
      </c>
      <c r="H3143" t="s">
        <v>165</v>
      </c>
      <c r="I3143" t="s">
        <v>36</v>
      </c>
      <c r="J3143" t="s">
        <v>62</v>
      </c>
      <c r="K3143">
        <v>3751.08</v>
      </c>
      <c r="L3143">
        <v>551.13</v>
      </c>
      <c r="M3143" t="s">
        <v>62</v>
      </c>
      <c r="N3143">
        <v>0.14692568540260401</v>
      </c>
      <c r="O3143" t="s">
        <v>11351</v>
      </c>
      <c r="P3143" t="s">
        <v>11352</v>
      </c>
      <c r="R3143" t="s">
        <v>11353</v>
      </c>
      <c r="S3143">
        <f>IF(SalesData[[#This Row],[Return Status]]="Returned",1,0)</f>
        <v>0</v>
      </c>
      <c r="U3143" s="2">
        <f>EOMONTH(SalesData[[#This Row],[Order Date]],0)</f>
        <v>45046</v>
      </c>
      <c r="V3143" s="9" t="str">
        <f>"Q"&amp;INT((MONTH(SalesData[[#This Row],[Order Date]])+2)/3)&amp;"-"&amp;YEAR(SalesData[[#This Row],[Order Date]])</f>
        <v>Q2-2023</v>
      </c>
    </row>
    <row r="3144" spans="1:22" x14ac:dyDescent="0.35">
      <c r="A3144" t="s">
        <v>3285</v>
      </c>
      <c r="B3144" s="1">
        <v>45029</v>
      </c>
      <c r="C3144" t="s">
        <v>77</v>
      </c>
      <c r="D3144" t="s">
        <v>99</v>
      </c>
      <c r="E3144">
        <v>457412986</v>
      </c>
      <c r="F3144" t="s">
        <v>68</v>
      </c>
      <c r="G3144" t="s">
        <v>69</v>
      </c>
      <c r="H3144" t="s">
        <v>41</v>
      </c>
      <c r="I3144" t="s">
        <v>31</v>
      </c>
      <c r="J3144" t="s">
        <v>19</v>
      </c>
      <c r="K3144">
        <v>4278.4399999999996</v>
      </c>
      <c r="L3144">
        <v>427.62</v>
      </c>
      <c r="M3144" t="s">
        <v>19</v>
      </c>
      <c r="N3144">
        <v>9.9947644468544594E-2</v>
      </c>
      <c r="O3144" t="s">
        <v>11351</v>
      </c>
      <c r="P3144" t="s">
        <v>11356</v>
      </c>
      <c r="R3144" t="s">
        <v>11353</v>
      </c>
      <c r="S3144">
        <f>IF(SalesData[[#This Row],[Return Status]]="Returned",1,0)</f>
        <v>0</v>
      </c>
      <c r="T3144">
        <v>2081.52</v>
      </c>
      <c r="U3144" s="2">
        <f>EOMONTH(SalesData[[#This Row],[Order Date]],0)</f>
        <v>45046</v>
      </c>
      <c r="V3144" s="9" t="str">
        <f>"Q"&amp;INT((MONTH(SalesData[[#This Row],[Order Date]])+2)/3)&amp;"-"&amp;YEAR(SalesData[[#This Row],[Order Date]])</f>
        <v>Q2-2023</v>
      </c>
    </row>
    <row r="3145" spans="1:22" x14ac:dyDescent="0.35">
      <c r="A3145" t="s">
        <v>3286</v>
      </c>
      <c r="B3145" s="1">
        <v>45040</v>
      </c>
      <c r="C3145" t="s">
        <v>176</v>
      </c>
      <c r="D3145" t="s">
        <v>145</v>
      </c>
      <c r="E3145">
        <v>1788728782</v>
      </c>
      <c r="F3145" t="s">
        <v>120</v>
      </c>
      <c r="G3145" t="s">
        <v>11367</v>
      </c>
      <c r="H3145" t="s">
        <v>121</v>
      </c>
      <c r="I3145" t="s">
        <v>17</v>
      </c>
      <c r="J3145" t="s">
        <v>65</v>
      </c>
      <c r="K3145">
        <v>3718.18</v>
      </c>
      <c r="L3145">
        <v>1047.92</v>
      </c>
      <c r="M3145" t="s">
        <v>65</v>
      </c>
      <c r="N3145">
        <v>0.28183681263413801</v>
      </c>
      <c r="O3145" t="s">
        <v>11351</v>
      </c>
      <c r="P3145" t="s">
        <v>11354</v>
      </c>
      <c r="R3145" t="s">
        <v>11353</v>
      </c>
      <c r="S3145">
        <f>IF(SalesData[[#This Row],[Return Status]]="Returned",1,0)</f>
        <v>0</v>
      </c>
      <c r="U3145" s="2">
        <f>EOMONTH(SalesData[[#This Row],[Order Date]],0)</f>
        <v>45046</v>
      </c>
      <c r="V3145" s="9" t="str">
        <f>"Q"&amp;INT((MONTH(SalesData[[#This Row],[Order Date]])+2)/3)&amp;"-"&amp;YEAR(SalesData[[#This Row],[Order Date]])</f>
        <v>Q2-2023</v>
      </c>
    </row>
    <row r="3146" spans="1:22" x14ac:dyDescent="0.35">
      <c r="A3146" t="s">
        <v>3287</v>
      </c>
      <c r="B3146" s="1">
        <v>45028</v>
      </c>
      <c r="C3146" t="s">
        <v>38</v>
      </c>
      <c r="D3146" t="s">
        <v>39</v>
      </c>
      <c r="E3146">
        <v>1832395302</v>
      </c>
      <c r="F3146" t="s">
        <v>357</v>
      </c>
      <c r="G3146" t="s">
        <v>164</v>
      </c>
      <c r="H3146" t="s">
        <v>165</v>
      </c>
      <c r="I3146" t="s">
        <v>36</v>
      </c>
      <c r="J3146" t="s">
        <v>19</v>
      </c>
      <c r="K3146">
        <v>4517.97</v>
      </c>
      <c r="L3146">
        <v>1099.47</v>
      </c>
      <c r="M3146" t="s">
        <v>19</v>
      </c>
      <c r="N3146">
        <v>0.24335486955424701</v>
      </c>
      <c r="O3146" t="s">
        <v>11351</v>
      </c>
      <c r="P3146" t="s">
        <v>11354</v>
      </c>
      <c r="R3146" t="s">
        <v>11353</v>
      </c>
      <c r="S3146">
        <f>IF(SalesData[[#This Row],[Return Status]]="Returned",1,0)</f>
        <v>0</v>
      </c>
      <c r="U3146" s="2">
        <f>EOMONTH(SalesData[[#This Row],[Order Date]],0)</f>
        <v>45046</v>
      </c>
      <c r="V3146" s="9" t="str">
        <f>"Q"&amp;INT((MONTH(SalesData[[#This Row],[Order Date]])+2)/3)&amp;"-"&amp;YEAR(SalesData[[#This Row],[Order Date]])</f>
        <v>Q2-2023</v>
      </c>
    </row>
    <row r="3147" spans="1:22" x14ac:dyDescent="0.35">
      <c r="A3147" t="s">
        <v>3288</v>
      </c>
      <c r="B3147" s="1">
        <v>45033</v>
      </c>
      <c r="C3147" t="s">
        <v>92</v>
      </c>
      <c r="D3147" t="s">
        <v>13</v>
      </c>
      <c r="E3147">
        <v>8507972281</v>
      </c>
      <c r="F3147" t="s">
        <v>107</v>
      </c>
      <c r="G3147" t="s">
        <v>15</v>
      </c>
      <c r="H3147" t="s">
        <v>16</v>
      </c>
      <c r="I3147" t="s">
        <v>17</v>
      </c>
      <c r="J3147" t="s">
        <v>42</v>
      </c>
      <c r="K3147">
        <v>261.88</v>
      </c>
      <c r="L3147">
        <v>72.69</v>
      </c>
      <c r="M3147" t="s">
        <v>43</v>
      </c>
      <c r="N3147">
        <v>0.27756987933404598</v>
      </c>
      <c r="O3147" t="s">
        <v>11361</v>
      </c>
      <c r="P3147" t="s">
        <v>11354</v>
      </c>
      <c r="R3147" t="s">
        <v>11353</v>
      </c>
      <c r="S3147">
        <f>IF(SalesData[[#This Row],[Return Status]]="Returned",1,0)</f>
        <v>0</v>
      </c>
      <c r="T3147">
        <v>2085.91</v>
      </c>
      <c r="U3147" s="2">
        <f>EOMONTH(SalesData[[#This Row],[Order Date]],0)</f>
        <v>45046</v>
      </c>
      <c r="V3147" s="9" t="str">
        <f>"Q"&amp;INT((MONTH(SalesData[[#This Row],[Order Date]])+2)/3)&amp;"-"&amp;YEAR(SalesData[[#This Row],[Order Date]])</f>
        <v>Q2-2023</v>
      </c>
    </row>
    <row r="3148" spans="1:22" x14ac:dyDescent="0.35">
      <c r="A3148" t="s">
        <v>3289</v>
      </c>
      <c r="B3148" s="1">
        <v>45021</v>
      </c>
      <c r="C3148" t="s">
        <v>12</v>
      </c>
      <c r="D3148" t="s">
        <v>80</v>
      </c>
      <c r="E3148">
        <v>960337496</v>
      </c>
      <c r="F3148" t="s">
        <v>28</v>
      </c>
      <c r="G3148" t="s">
        <v>1013</v>
      </c>
      <c r="H3148" t="s">
        <v>30</v>
      </c>
      <c r="I3148" t="s">
        <v>31</v>
      </c>
      <c r="J3148" t="s">
        <v>43</v>
      </c>
      <c r="K3148">
        <v>3960.39</v>
      </c>
      <c r="L3148">
        <v>655.95</v>
      </c>
      <c r="M3148" t="s">
        <v>43</v>
      </c>
      <c r="N3148">
        <v>0.16562762758213201</v>
      </c>
      <c r="O3148" t="s">
        <v>11351</v>
      </c>
      <c r="P3148" t="s">
        <v>11352</v>
      </c>
      <c r="R3148" t="s">
        <v>11353</v>
      </c>
      <c r="S3148">
        <f>IF(SalesData[[#This Row],[Return Status]]="Returned",1,0)</f>
        <v>0</v>
      </c>
      <c r="U3148" s="2">
        <f>EOMONTH(SalesData[[#This Row],[Order Date]],0)</f>
        <v>45046</v>
      </c>
      <c r="V3148" s="9" t="str">
        <f>"Q"&amp;INT((MONTH(SalesData[[#This Row],[Order Date]])+2)/3)&amp;"-"&amp;YEAR(SalesData[[#This Row],[Order Date]])</f>
        <v>Q2-2023</v>
      </c>
    </row>
    <row r="3149" spans="1:22" x14ac:dyDescent="0.35">
      <c r="A3149" t="s">
        <v>3290</v>
      </c>
      <c r="B3149" s="1">
        <v>45030</v>
      </c>
      <c r="C3149" t="s">
        <v>149</v>
      </c>
      <c r="D3149" t="s">
        <v>13</v>
      </c>
      <c r="E3149">
        <v>231937980</v>
      </c>
      <c r="F3149" t="s">
        <v>154</v>
      </c>
      <c r="G3149" t="s">
        <v>11370</v>
      </c>
      <c r="H3149" t="s">
        <v>30</v>
      </c>
      <c r="I3149" t="s">
        <v>31</v>
      </c>
      <c r="J3149" t="s">
        <v>62</v>
      </c>
      <c r="K3149">
        <v>4404.37</v>
      </c>
      <c r="L3149">
        <v>1216.7</v>
      </c>
      <c r="M3149" t="s">
        <v>62</v>
      </c>
      <c r="N3149">
        <v>0.27624836242186701</v>
      </c>
      <c r="O3149" t="s">
        <v>11351</v>
      </c>
      <c r="P3149" t="s">
        <v>11354</v>
      </c>
      <c r="R3149" t="s">
        <v>11353</v>
      </c>
      <c r="S3149">
        <f>IF(SalesData[[#This Row],[Return Status]]="Returned",1,0)</f>
        <v>0</v>
      </c>
      <c r="U3149" s="2">
        <f>EOMONTH(SalesData[[#This Row],[Order Date]],0)</f>
        <v>45046</v>
      </c>
      <c r="V3149" s="9" t="str">
        <f>"Q"&amp;INT((MONTH(SalesData[[#This Row],[Order Date]])+2)/3)&amp;"-"&amp;YEAR(SalesData[[#This Row],[Order Date]])</f>
        <v>Q2-2023</v>
      </c>
    </row>
    <row r="3150" spans="1:22" x14ac:dyDescent="0.35">
      <c r="A3150" t="s">
        <v>3291</v>
      </c>
      <c r="B3150" s="1">
        <v>45024</v>
      </c>
      <c r="C3150" t="s">
        <v>132</v>
      </c>
      <c r="D3150" t="s">
        <v>46</v>
      </c>
      <c r="E3150">
        <v>4997805501</v>
      </c>
      <c r="F3150" t="s">
        <v>95</v>
      </c>
      <c r="G3150" t="s">
        <v>11378</v>
      </c>
      <c r="H3150" t="s">
        <v>60</v>
      </c>
      <c r="I3150" t="s">
        <v>31</v>
      </c>
      <c r="J3150" t="s">
        <v>19</v>
      </c>
      <c r="K3150">
        <v>3138.95</v>
      </c>
      <c r="L3150">
        <v>458.12</v>
      </c>
      <c r="M3150" t="s">
        <v>19</v>
      </c>
      <c r="N3150">
        <v>0.145946893069338</v>
      </c>
      <c r="O3150" t="s">
        <v>11351</v>
      </c>
      <c r="P3150" t="s">
        <v>11352</v>
      </c>
      <c r="Q3150" t="s">
        <v>11365</v>
      </c>
      <c r="R3150" t="s">
        <v>11360</v>
      </c>
      <c r="S3150">
        <f>IF(SalesData[[#This Row],[Return Status]]="Returned",1,0)</f>
        <v>1</v>
      </c>
      <c r="U3150" s="2">
        <f>EOMONTH(SalesData[[#This Row],[Order Date]],0)</f>
        <v>45046</v>
      </c>
      <c r="V3150" s="9" t="str">
        <f>"Q"&amp;INT((MONTH(SalesData[[#This Row],[Order Date]])+2)/3)&amp;"-"&amp;YEAR(SalesData[[#This Row],[Order Date]])</f>
        <v>Q2-2023</v>
      </c>
    </row>
    <row r="3151" spans="1:22" x14ac:dyDescent="0.35">
      <c r="A3151" t="s">
        <v>3292</v>
      </c>
      <c r="B3151" s="1">
        <v>45023</v>
      </c>
      <c r="C3151" t="s">
        <v>87</v>
      </c>
      <c r="D3151" t="s">
        <v>27</v>
      </c>
      <c r="E3151">
        <v>3542365375</v>
      </c>
      <c r="F3151" t="s">
        <v>33</v>
      </c>
      <c r="G3151" t="s">
        <v>11382</v>
      </c>
      <c r="H3151" t="s">
        <v>35</v>
      </c>
      <c r="I3151" t="s">
        <v>36</v>
      </c>
      <c r="J3151" t="s">
        <v>19</v>
      </c>
      <c r="K3151">
        <v>1931.77</v>
      </c>
      <c r="L3151">
        <v>488.46</v>
      </c>
      <c r="M3151" t="s">
        <v>19</v>
      </c>
      <c r="N3151">
        <v>0.25285618888376998</v>
      </c>
      <c r="O3151" t="s">
        <v>11351</v>
      </c>
      <c r="P3151" t="s">
        <v>11354</v>
      </c>
      <c r="R3151" t="s">
        <v>11353</v>
      </c>
      <c r="S3151">
        <f>IF(SalesData[[#This Row],[Return Status]]="Returned",1,0)</f>
        <v>0</v>
      </c>
      <c r="U3151" s="2">
        <f>EOMONTH(SalesData[[#This Row],[Order Date]],0)</f>
        <v>45046</v>
      </c>
      <c r="V3151" s="9" t="str">
        <f>"Q"&amp;INT((MONTH(SalesData[[#This Row],[Order Date]])+2)/3)&amp;"-"&amp;YEAR(SalesData[[#This Row],[Order Date]])</f>
        <v>Q2-2023</v>
      </c>
    </row>
    <row r="3152" spans="1:22" x14ac:dyDescent="0.35">
      <c r="A3152" t="s">
        <v>3293</v>
      </c>
      <c r="B3152" s="1">
        <v>45030</v>
      </c>
      <c r="C3152" t="s">
        <v>71</v>
      </c>
      <c r="D3152" t="s">
        <v>80</v>
      </c>
      <c r="E3152">
        <v>5854739893</v>
      </c>
      <c r="F3152" t="s">
        <v>47</v>
      </c>
      <c r="G3152" t="s">
        <v>23</v>
      </c>
      <c r="H3152" t="s">
        <v>24</v>
      </c>
      <c r="I3152" t="s">
        <v>17</v>
      </c>
      <c r="J3152" t="s">
        <v>62</v>
      </c>
      <c r="K3152">
        <v>4772.8</v>
      </c>
      <c r="L3152">
        <v>1345.3</v>
      </c>
      <c r="M3152" t="s">
        <v>62</v>
      </c>
      <c r="N3152">
        <v>0.28186808581964501</v>
      </c>
      <c r="O3152" t="s">
        <v>11351</v>
      </c>
      <c r="P3152" t="s">
        <v>11354</v>
      </c>
      <c r="R3152" t="s">
        <v>11353</v>
      </c>
      <c r="S3152">
        <f>IF(SalesData[[#This Row],[Return Status]]="Returned",1,0)</f>
        <v>0</v>
      </c>
      <c r="T3152">
        <v>2821.33</v>
      </c>
      <c r="U3152" s="2">
        <f>EOMONTH(SalesData[[#This Row],[Order Date]],0)</f>
        <v>45046</v>
      </c>
      <c r="V3152" s="9" t="str">
        <f>"Q"&amp;INT((MONTH(SalesData[[#This Row],[Order Date]])+2)/3)&amp;"-"&amp;YEAR(SalesData[[#This Row],[Order Date]])</f>
        <v>Q2-2023</v>
      </c>
    </row>
    <row r="3153" spans="1:22" x14ac:dyDescent="0.35">
      <c r="A3153" t="s">
        <v>3294</v>
      </c>
      <c r="B3153" s="1">
        <v>45023</v>
      </c>
      <c r="C3153" t="s">
        <v>26</v>
      </c>
      <c r="D3153" t="s">
        <v>46</v>
      </c>
      <c r="E3153">
        <v>7168923217</v>
      </c>
      <c r="F3153" t="s">
        <v>73</v>
      </c>
      <c r="G3153" t="s">
        <v>74</v>
      </c>
      <c r="H3153" t="s">
        <v>75</v>
      </c>
      <c r="I3153" t="s">
        <v>36</v>
      </c>
      <c r="J3153" t="s">
        <v>19</v>
      </c>
      <c r="K3153">
        <v>1062.6600000000001</v>
      </c>
      <c r="L3153">
        <v>41.26</v>
      </c>
      <c r="M3153" t="s">
        <v>19</v>
      </c>
      <c r="N3153">
        <v>3.8827094272862399E-2</v>
      </c>
      <c r="O3153" t="s">
        <v>11351</v>
      </c>
      <c r="P3153" t="s">
        <v>11356</v>
      </c>
      <c r="R3153" t="s">
        <v>11353</v>
      </c>
      <c r="S3153">
        <f>IF(SalesData[[#This Row],[Return Status]]="Returned",1,0)</f>
        <v>0</v>
      </c>
      <c r="T3153">
        <v>2420.2800000000002</v>
      </c>
      <c r="U3153" s="2">
        <f>EOMONTH(SalesData[[#This Row],[Order Date]],0)</f>
        <v>45046</v>
      </c>
      <c r="V3153" s="9" t="str">
        <f>"Q"&amp;INT((MONTH(SalesData[[#This Row],[Order Date]])+2)/3)&amp;"-"&amp;YEAR(SalesData[[#This Row],[Order Date]])</f>
        <v>Q2-2023</v>
      </c>
    </row>
    <row r="3154" spans="1:22" x14ac:dyDescent="0.35">
      <c r="A3154" t="s">
        <v>3295</v>
      </c>
      <c r="B3154" s="1">
        <v>45033</v>
      </c>
      <c r="C3154" t="s">
        <v>113</v>
      </c>
      <c r="D3154" t="s">
        <v>46</v>
      </c>
      <c r="E3154">
        <v>2767991824</v>
      </c>
      <c r="F3154" t="s">
        <v>238</v>
      </c>
      <c r="G3154" t="s">
        <v>74</v>
      </c>
      <c r="H3154" t="s">
        <v>11357</v>
      </c>
      <c r="I3154" t="s">
        <v>36</v>
      </c>
      <c r="J3154" t="s">
        <v>19</v>
      </c>
      <c r="K3154">
        <v>660</v>
      </c>
      <c r="L3154">
        <v>49.93</v>
      </c>
      <c r="M3154" t="s">
        <v>19</v>
      </c>
      <c r="N3154">
        <v>7.5651515151515206E-2</v>
      </c>
      <c r="O3154" t="s">
        <v>11355</v>
      </c>
      <c r="P3154" t="s">
        <v>11356</v>
      </c>
      <c r="R3154" t="s">
        <v>11353</v>
      </c>
      <c r="S3154">
        <f>IF(SalesData[[#This Row],[Return Status]]="Returned",1,0)</f>
        <v>0</v>
      </c>
      <c r="T3154">
        <v>2420.2800000000002</v>
      </c>
      <c r="U3154" s="2">
        <f>EOMONTH(SalesData[[#This Row],[Order Date]],0)</f>
        <v>45046</v>
      </c>
      <c r="V3154" s="9" t="str">
        <f>"Q"&amp;INT((MONTH(SalesData[[#This Row],[Order Date]])+2)/3)&amp;"-"&amp;YEAR(SalesData[[#This Row],[Order Date]])</f>
        <v>Q2-2023</v>
      </c>
    </row>
    <row r="3155" spans="1:22" x14ac:dyDescent="0.35">
      <c r="A3155" t="s">
        <v>3296</v>
      </c>
      <c r="B3155" s="1">
        <v>45020</v>
      </c>
      <c r="C3155" t="s">
        <v>162</v>
      </c>
      <c r="D3155" t="s">
        <v>39</v>
      </c>
      <c r="E3155">
        <v>9676426333</v>
      </c>
      <c r="F3155" t="s">
        <v>83</v>
      </c>
      <c r="G3155" t="s">
        <v>84</v>
      </c>
      <c r="H3155" t="s">
        <v>11357</v>
      </c>
      <c r="I3155" t="s">
        <v>31</v>
      </c>
      <c r="J3155" t="s">
        <v>19</v>
      </c>
      <c r="K3155">
        <v>4405.8900000000003</v>
      </c>
      <c r="L3155">
        <v>883.96</v>
      </c>
      <c r="M3155" t="s">
        <v>19</v>
      </c>
      <c r="N3155">
        <v>0.20063142747549301</v>
      </c>
      <c r="O3155" t="s">
        <v>11351</v>
      </c>
      <c r="P3155" t="s">
        <v>11354</v>
      </c>
      <c r="R3155" t="s">
        <v>11353</v>
      </c>
      <c r="S3155">
        <f>IF(SalesData[[#This Row],[Return Status]]="Returned",1,0)</f>
        <v>0</v>
      </c>
      <c r="T3155">
        <v>847.14</v>
      </c>
      <c r="U3155" s="2">
        <f>EOMONTH(SalesData[[#This Row],[Order Date]],0)</f>
        <v>45046</v>
      </c>
      <c r="V3155" s="9" t="str">
        <f>"Q"&amp;INT((MONTH(SalesData[[#This Row],[Order Date]])+2)/3)&amp;"-"&amp;YEAR(SalesData[[#This Row],[Order Date]])</f>
        <v>Q2-2023</v>
      </c>
    </row>
    <row r="3156" spans="1:22" x14ac:dyDescent="0.35">
      <c r="A3156" t="s">
        <v>3297</v>
      </c>
      <c r="B3156" s="1">
        <v>45033</v>
      </c>
      <c r="C3156" t="s">
        <v>87</v>
      </c>
      <c r="D3156" t="s">
        <v>39</v>
      </c>
      <c r="E3156">
        <v>7291616934</v>
      </c>
      <c r="F3156" t="s">
        <v>22</v>
      </c>
      <c r="G3156" t="s">
        <v>23</v>
      </c>
      <c r="H3156" t="s">
        <v>24</v>
      </c>
      <c r="I3156" t="s">
        <v>17</v>
      </c>
      <c r="J3156" t="s">
        <v>61</v>
      </c>
      <c r="K3156">
        <v>2746.88</v>
      </c>
      <c r="L3156">
        <v>546.41999999999996</v>
      </c>
      <c r="M3156" t="s">
        <v>62</v>
      </c>
      <c r="N3156">
        <v>0.19892386999068001</v>
      </c>
      <c r="O3156" t="s">
        <v>11351</v>
      </c>
      <c r="P3156" t="s">
        <v>11352</v>
      </c>
      <c r="Q3156" t="s">
        <v>11364</v>
      </c>
      <c r="R3156" t="s">
        <v>11360</v>
      </c>
      <c r="S3156">
        <f>IF(SalesData[[#This Row],[Return Status]]="Returned",1,0)</f>
        <v>1</v>
      </c>
      <c r="T3156">
        <v>2821.33</v>
      </c>
      <c r="U3156" s="2">
        <f>EOMONTH(SalesData[[#This Row],[Order Date]],0)</f>
        <v>45046</v>
      </c>
      <c r="V3156" s="9" t="str">
        <f>"Q"&amp;INT((MONTH(SalesData[[#This Row],[Order Date]])+2)/3)&amp;"-"&amp;YEAR(SalesData[[#This Row],[Order Date]])</f>
        <v>Q2-2023</v>
      </c>
    </row>
    <row r="3157" spans="1:22" x14ac:dyDescent="0.35">
      <c r="A3157" t="s">
        <v>3298</v>
      </c>
      <c r="B3157" s="1">
        <v>45045</v>
      </c>
      <c r="C3157" t="s">
        <v>92</v>
      </c>
      <c r="D3157" t="s">
        <v>39</v>
      </c>
      <c r="E3157">
        <v>464837153</v>
      </c>
      <c r="F3157" t="s">
        <v>170</v>
      </c>
      <c r="G3157" t="s">
        <v>69</v>
      </c>
      <c r="H3157" t="s">
        <v>11357</v>
      </c>
      <c r="I3157" t="s">
        <v>31</v>
      </c>
      <c r="J3157" t="s">
        <v>61</v>
      </c>
      <c r="K3157">
        <v>4865.78</v>
      </c>
      <c r="L3157">
        <v>511</v>
      </c>
      <c r="M3157" t="s">
        <v>62</v>
      </c>
      <c r="N3157">
        <v>0.10501913362297501</v>
      </c>
      <c r="O3157" t="s">
        <v>11351</v>
      </c>
      <c r="P3157" t="s">
        <v>11352</v>
      </c>
      <c r="R3157" t="s">
        <v>11353</v>
      </c>
      <c r="S3157">
        <f>IF(SalesData[[#This Row],[Return Status]]="Returned",1,0)</f>
        <v>0</v>
      </c>
      <c r="T3157">
        <v>2081.52</v>
      </c>
      <c r="U3157" s="2">
        <f>EOMONTH(SalesData[[#This Row],[Order Date]],0)</f>
        <v>45046</v>
      </c>
      <c r="V3157" s="9" t="str">
        <f>"Q"&amp;INT((MONTH(SalesData[[#This Row],[Order Date]])+2)/3)&amp;"-"&amp;YEAR(SalesData[[#This Row],[Order Date]])</f>
        <v>Q2-2023</v>
      </c>
    </row>
    <row r="3158" spans="1:22" x14ac:dyDescent="0.35">
      <c r="A3158" t="s">
        <v>3299</v>
      </c>
      <c r="B3158" s="1">
        <v>45029</v>
      </c>
      <c r="C3158" t="s">
        <v>139</v>
      </c>
      <c r="D3158" t="s">
        <v>39</v>
      </c>
      <c r="E3158">
        <v>2596734753</v>
      </c>
      <c r="F3158" t="s">
        <v>68</v>
      </c>
      <c r="G3158" t="s">
        <v>69</v>
      </c>
      <c r="H3158" t="s">
        <v>41</v>
      </c>
      <c r="I3158" t="s">
        <v>31</v>
      </c>
      <c r="J3158" t="s">
        <v>43</v>
      </c>
      <c r="K3158">
        <v>4867.33</v>
      </c>
      <c r="L3158">
        <v>704.68</v>
      </c>
      <c r="M3158" t="s">
        <v>43</v>
      </c>
      <c r="N3158">
        <v>0.144777526898731</v>
      </c>
      <c r="O3158" t="s">
        <v>11351</v>
      </c>
      <c r="P3158" t="s">
        <v>11352</v>
      </c>
      <c r="R3158" t="s">
        <v>11353</v>
      </c>
      <c r="S3158">
        <f>IF(SalesData[[#This Row],[Return Status]]="Returned",1,0)</f>
        <v>0</v>
      </c>
      <c r="T3158">
        <v>2081.52</v>
      </c>
      <c r="U3158" s="2">
        <f>EOMONTH(SalesData[[#This Row],[Order Date]],0)</f>
        <v>45046</v>
      </c>
      <c r="V3158" s="9" t="str">
        <f>"Q"&amp;INT((MONTH(SalesData[[#This Row],[Order Date]])+2)/3)&amp;"-"&amp;YEAR(SalesData[[#This Row],[Order Date]])</f>
        <v>Q2-2023</v>
      </c>
    </row>
    <row r="3159" spans="1:22" x14ac:dyDescent="0.35">
      <c r="A3159" t="s">
        <v>3300</v>
      </c>
      <c r="B3159" s="1">
        <v>45033</v>
      </c>
      <c r="C3159" t="s">
        <v>188</v>
      </c>
      <c r="D3159" t="s">
        <v>13</v>
      </c>
      <c r="E3159">
        <v>5754157961</v>
      </c>
      <c r="F3159" t="s">
        <v>147</v>
      </c>
      <c r="G3159" t="s">
        <v>84</v>
      </c>
      <c r="H3159" t="s">
        <v>85</v>
      </c>
      <c r="I3159" t="s">
        <v>31</v>
      </c>
      <c r="J3159" t="s">
        <v>65</v>
      </c>
      <c r="K3159">
        <v>704.87</v>
      </c>
      <c r="L3159">
        <v>125.28</v>
      </c>
      <c r="M3159" t="s">
        <v>65</v>
      </c>
      <c r="N3159">
        <v>0.177734901471193</v>
      </c>
      <c r="O3159" t="s">
        <v>11355</v>
      </c>
      <c r="P3159" t="s">
        <v>11352</v>
      </c>
      <c r="R3159" t="s">
        <v>11353</v>
      </c>
      <c r="S3159">
        <f>IF(SalesData[[#This Row],[Return Status]]="Returned",1,0)</f>
        <v>0</v>
      </c>
      <c r="T3159">
        <v>847.14</v>
      </c>
      <c r="U3159" s="2">
        <f>EOMONTH(SalesData[[#This Row],[Order Date]],0)</f>
        <v>45046</v>
      </c>
      <c r="V3159" s="9" t="str">
        <f>"Q"&amp;INT((MONTH(SalesData[[#This Row],[Order Date]])+2)/3)&amp;"-"&amp;YEAR(SalesData[[#This Row],[Order Date]])</f>
        <v>Q2-2023</v>
      </c>
    </row>
    <row r="3160" spans="1:22" x14ac:dyDescent="0.35">
      <c r="A3160" t="s">
        <v>3301</v>
      </c>
      <c r="B3160" s="1">
        <v>45041</v>
      </c>
      <c r="C3160" t="s">
        <v>57</v>
      </c>
      <c r="D3160" t="s">
        <v>99</v>
      </c>
      <c r="E3160">
        <v>4221328687</v>
      </c>
      <c r="F3160" t="s">
        <v>109</v>
      </c>
      <c r="G3160" t="s">
        <v>59</v>
      </c>
      <c r="H3160" t="s">
        <v>60</v>
      </c>
      <c r="I3160" t="s">
        <v>31</v>
      </c>
      <c r="J3160" t="s">
        <v>65</v>
      </c>
      <c r="K3160">
        <v>277.48</v>
      </c>
      <c r="L3160">
        <v>51.54</v>
      </c>
      <c r="M3160" t="s">
        <v>65</v>
      </c>
      <c r="N3160">
        <v>0.185743116621018</v>
      </c>
      <c r="O3160" t="s">
        <v>11361</v>
      </c>
      <c r="P3160" t="s">
        <v>11352</v>
      </c>
      <c r="R3160" t="s">
        <v>11353</v>
      </c>
      <c r="S3160">
        <f>IF(SalesData[[#This Row],[Return Status]]="Returned",1,0)</f>
        <v>0</v>
      </c>
      <c r="T3160">
        <v>2183.56</v>
      </c>
      <c r="U3160" s="2">
        <f>EOMONTH(SalesData[[#This Row],[Order Date]],0)</f>
        <v>45046</v>
      </c>
      <c r="V3160" s="9" t="str">
        <f>"Q"&amp;INT((MONTH(SalesData[[#This Row],[Order Date]])+2)/3)&amp;"-"&amp;YEAR(SalesData[[#This Row],[Order Date]])</f>
        <v>Q2-2023</v>
      </c>
    </row>
    <row r="3161" spans="1:22" x14ac:dyDescent="0.35">
      <c r="A3161" t="s">
        <v>3302</v>
      </c>
      <c r="B3161" s="1">
        <v>45030</v>
      </c>
      <c r="C3161" t="s">
        <v>111</v>
      </c>
      <c r="D3161" t="s">
        <v>99</v>
      </c>
      <c r="E3161">
        <v>4432801940</v>
      </c>
      <c r="F3161" t="s">
        <v>222</v>
      </c>
      <c r="G3161" t="s">
        <v>11381</v>
      </c>
      <c r="H3161" t="s">
        <v>165</v>
      </c>
      <c r="I3161" t="s">
        <v>36</v>
      </c>
      <c r="J3161" t="s">
        <v>65</v>
      </c>
      <c r="K3161">
        <v>3502.31</v>
      </c>
      <c r="L3161">
        <v>567.76</v>
      </c>
      <c r="M3161" t="s">
        <v>65</v>
      </c>
      <c r="N3161">
        <v>0.16211015015803901</v>
      </c>
      <c r="O3161" t="s">
        <v>11351</v>
      </c>
      <c r="P3161" t="s">
        <v>11352</v>
      </c>
      <c r="R3161" t="s">
        <v>11353</v>
      </c>
      <c r="S3161">
        <f>IF(SalesData[[#This Row],[Return Status]]="Returned",1,0)</f>
        <v>0</v>
      </c>
      <c r="U3161" s="2">
        <f>EOMONTH(SalesData[[#This Row],[Order Date]],0)</f>
        <v>45046</v>
      </c>
      <c r="V3161" s="9" t="str">
        <f>"Q"&amp;INT((MONTH(SalesData[[#This Row],[Order Date]])+2)/3)&amp;"-"&amp;YEAR(SalesData[[#This Row],[Order Date]])</f>
        <v>Q2-2023</v>
      </c>
    </row>
    <row r="3162" spans="1:22" x14ac:dyDescent="0.35">
      <c r="A3162" t="s">
        <v>3303</v>
      </c>
      <c r="B3162" s="1">
        <v>45045</v>
      </c>
      <c r="C3162" t="s">
        <v>325</v>
      </c>
      <c r="D3162" t="s">
        <v>80</v>
      </c>
      <c r="E3162">
        <v>2360768263</v>
      </c>
      <c r="F3162" t="s">
        <v>206</v>
      </c>
      <c r="G3162" t="s">
        <v>11379</v>
      </c>
      <c r="H3162" t="s">
        <v>90</v>
      </c>
      <c r="I3162" t="s">
        <v>31</v>
      </c>
      <c r="J3162" t="s">
        <v>19</v>
      </c>
      <c r="K3162">
        <v>2858.66</v>
      </c>
      <c r="L3162">
        <v>279.01</v>
      </c>
      <c r="M3162" t="s">
        <v>19</v>
      </c>
      <c r="N3162">
        <v>9.7601673511365505E-2</v>
      </c>
      <c r="O3162" t="s">
        <v>11351</v>
      </c>
      <c r="P3162" t="s">
        <v>11356</v>
      </c>
      <c r="R3162" t="s">
        <v>11353</v>
      </c>
      <c r="S3162">
        <f>IF(SalesData[[#This Row],[Return Status]]="Returned",1,0)</f>
        <v>0</v>
      </c>
      <c r="U3162" s="2">
        <f>EOMONTH(SalesData[[#This Row],[Order Date]],0)</f>
        <v>45046</v>
      </c>
      <c r="V3162" s="9" t="str">
        <f>"Q"&amp;INT((MONTH(SalesData[[#This Row],[Order Date]])+2)/3)&amp;"-"&amp;YEAR(SalesData[[#This Row],[Order Date]])</f>
        <v>Q2-2023</v>
      </c>
    </row>
    <row r="3163" spans="1:22" x14ac:dyDescent="0.35">
      <c r="A3163" t="s">
        <v>3304</v>
      </c>
      <c r="B3163" s="1">
        <v>45032</v>
      </c>
      <c r="C3163" t="s">
        <v>162</v>
      </c>
      <c r="D3163" t="s">
        <v>80</v>
      </c>
      <c r="E3163">
        <v>6546439899</v>
      </c>
      <c r="F3163" t="s">
        <v>120</v>
      </c>
      <c r="G3163" t="s">
        <v>141</v>
      </c>
      <c r="H3163" t="s">
        <v>121</v>
      </c>
      <c r="I3163" t="s">
        <v>17</v>
      </c>
      <c r="J3163" t="s">
        <v>43</v>
      </c>
      <c r="K3163">
        <v>1420.4</v>
      </c>
      <c r="L3163">
        <v>199.66</v>
      </c>
      <c r="M3163" t="s">
        <v>43</v>
      </c>
      <c r="N3163">
        <v>0.140566037735849</v>
      </c>
      <c r="O3163" t="s">
        <v>11351</v>
      </c>
      <c r="P3163" t="s">
        <v>11352</v>
      </c>
      <c r="R3163" t="s">
        <v>11353</v>
      </c>
      <c r="S3163">
        <f>IF(SalesData[[#This Row],[Return Status]]="Returned",1,0)</f>
        <v>0</v>
      </c>
      <c r="T3163">
        <v>2793.38</v>
      </c>
      <c r="U3163" s="2">
        <f>EOMONTH(SalesData[[#This Row],[Order Date]],0)</f>
        <v>45046</v>
      </c>
      <c r="V3163" s="9" t="str">
        <f>"Q"&amp;INT((MONTH(SalesData[[#This Row],[Order Date]])+2)/3)&amp;"-"&amp;YEAR(SalesData[[#This Row],[Order Date]])</f>
        <v>Q2-2023</v>
      </c>
    </row>
    <row r="3164" spans="1:22" x14ac:dyDescent="0.35">
      <c r="A3164" t="s">
        <v>3305</v>
      </c>
      <c r="B3164" s="1">
        <v>45034</v>
      </c>
      <c r="C3164" t="s">
        <v>132</v>
      </c>
      <c r="D3164" t="s">
        <v>13</v>
      </c>
      <c r="E3164">
        <v>2471305206</v>
      </c>
      <c r="F3164" t="s">
        <v>387</v>
      </c>
      <c r="G3164" t="s">
        <v>89</v>
      </c>
      <c r="H3164" t="s">
        <v>90</v>
      </c>
      <c r="I3164" t="s">
        <v>31</v>
      </c>
      <c r="J3164" t="s">
        <v>19</v>
      </c>
      <c r="K3164">
        <v>3633.56</v>
      </c>
      <c r="L3164">
        <v>918.91</v>
      </c>
      <c r="M3164" t="s">
        <v>19</v>
      </c>
      <c r="N3164">
        <v>0.25289523222404497</v>
      </c>
      <c r="O3164" t="s">
        <v>11351</v>
      </c>
      <c r="P3164" t="s">
        <v>11354</v>
      </c>
      <c r="R3164" t="s">
        <v>11353</v>
      </c>
      <c r="S3164">
        <f>IF(SalesData[[#This Row],[Return Status]]="Returned",1,0)</f>
        <v>0</v>
      </c>
      <c r="T3164">
        <v>207.68</v>
      </c>
      <c r="U3164" s="2">
        <f>EOMONTH(SalesData[[#This Row],[Order Date]],0)</f>
        <v>45046</v>
      </c>
      <c r="V3164" s="9" t="str">
        <f>"Q"&amp;INT((MONTH(SalesData[[#This Row],[Order Date]])+2)/3)&amp;"-"&amp;YEAR(SalesData[[#This Row],[Order Date]])</f>
        <v>Q2-2023</v>
      </c>
    </row>
    <row r="3165" spans="1:22" x14ac:dyDescent="0.35">
      <c r="A3165" t="s">
        <v>3306</v>
      </c>
      <c r="B3165" s="1">
        <v>45036</v>
      </c>
      <c r="C3165" t="s">
        <v>325</v>
      </c>
      <c r="D3165" t="s">
        <v>13</v>
      </c>
      <c r="E3165">
        <v>211409155</v>
      </c>
      <c r="F3165" t="s">
        <v>28</v>
      </c>
      <c r="G3165" t="s">
        <v>29</v>
      </c>
      <c r="H3165" t="s">
        <v>11357</v>
      </c>
      <c r="I3165" t="s">
        <v>31</v>
      </c>
      <c r="J3165" t="s">
        <v>65</v>
      </c>
      <c r="K3165">
        <v>1175.29</v>
      </c>
      <c r="L3165">
        <v>253.87</v>
      </c>
      <c r="M3165" t="s">
        <v>65</v>
      </c>
      <c r="N3165">
        <v>0.216006262284202</v>
      </c>
      <c r="O3165" t="s">
        <v>11351</v>
      </c>
      <c r="P3165" t="s">
        <v>11354</v>
      </c>
      <c r="R3165" t="s">
        <v>11353</v>
      </c>
      <c r="S3165">
        <f>IF(SalesData[[#This Row],[Return Status]]="Returned",1,0)</f>
        <v>0</v>
      </c>
      <c r="T3165">
        <v>2788.38</v>
      </c>
      <c r="U3165" s="2">
        <f>EOMONTH(SalesData[[#This Row],[Order Date]],0)</f>
        <v>45046</v>
      </c>
      <c r="V3165" s="9" t="str">
        <f>"Q"&amp;INT((MONTH(SalesData[[#This Row],[Order Date]])+2)/3)&amp;"-"&amp;YEAR(SalesData[[#This Row],[Order Date]])</f>
        <v>Q2-2023</v>
      </c>
    </row>
    <row r="3166" spans="1:22" x14ac:dyDescent="0.35">
      <c r="A3166" t="s">
        <v>3307</v>
      </c>
      <c r="B3166" s="1">
        <v>45042</v>
      </c>
      <c r="C3166" t="s">
        <v>111</v>
      </c>
      <c r="D3166" t="s">
        <v>39</v>
      </c>
      <c r="E3166">
        <v>7036193288</v>
      </c>
      <c r="F3166" t="s">
        <v>163</v>
      </c>
      <c r="G3166" t="s">
        <v>164</v>
      </c>
      <c r="H3166" t="s">
        <v>165</v>
      </c>
      <c r="I3166" t="s">
        <v>36</v>
      </c>
      <c r="J3166" t="s">
        <v>42</v>
      </c>
      <c r="K3166">
        <v>4339.97</v>
      </c>
      <c r="L3166">
        <v>768.08</v>
      </c>
      <c r="M3166" t="s">
        <v>43</v>
      </c>
      <c r="N3166">
        <v>0.17697818187683301</v>
      </c>
      <c r="O3166" t="s">
        <v>11351</v>
      </c>
      <c r="P3166" t="s">
        <v>11352</v>
      </c>
      <c r="R3166" t="s">
        <v>11353</v>
      </c>
      <c r="S3166">
        <f>IF(SalesData[[#This Row],[Return Status]]="Returned",1,0)</f>
        <v>0</v>
      </c>
      <c r="U3166" s="2">
        <f>EOMONTH(SalesData[[#This Row],[Order Date]],0)</f>
        <v>45046</v>
      </c>
      <c r="V3166" s="9" t="str">
        <f>"Q"&amp;INT((MONTH(SalesData[[#This Row],[Order Date]])+2)/3)&amp;"-"&amp;YEAR(SalesData[[#This Row],[Order Date]])</f>
        <v>Q2-2023</v>
      </c>
    </row>
    <row r="3167" spans="1:22" x14ac:dyDescent="0.35">
      <c r="A3167" t="s">
        <v>3308</v>
      </c>
      <c r="B3167" s="1">
        <v>45025</v>
      </c>
      <c r="C3167" t="s">
        <v>106</v>
      </c>
      <c r="D3167" t="s">
        <v>39</v>
      </c>
      <c r="E3167">
        <v>9752542171</v>
      </c>
      <c r="F3167" t="s">
        <v>410</v>
      </c>
      <c r="G3167" t="s">
        <v>29</v>
      </c>
      <c r="H3167" t="s">
        <v>30</v>
      </c>
      <c r="I3167" t="s">
        <v>31</v>
      </c>
      <c r="J3167" t="s">
        <v>19</v>
      </c>
      <c r="K3167">
        <v>2852.64</v>
      </c>
      <c r="L3167">
        <v>795.94</v>
      </c>
      <c r="M3167" t="s">
        <v>19</v>
      </c>
      <c r="N3167">
        <v>0.279018733524034</v>
      </c>
      <c r="O3167" t="s">
        <v>11351</v>
      </c>
      <c r="P3167" t="s">
        <v>11354</v>
      </c>
      <c r="R3167" t="s">
        <v>11353</v>
      </c>
      <c r="S3167">
        <f>IF(SalesData[[#This Row],[Return Status]]="Returned",1,0)</f>
        <v>0</v>
      </c>
      <c r="T3167">
        <v>2788.38</v>
      </c>
      <c r="U3167" s="2">
        <f>EOMONTH(SalesData[[#This Row],[Order Date]],0)</f>
        <v>45046</v>
      </c>
      <c r="V3167" s="9" t="str">
        <f>"Q"&amp;INT((MONTH(SalesData[[#This Row],[Order Date]])+2)/3)&amp;"-"&amp;YEAR(SalesData[[#This Row],[Order Date]])</f>
        <v>Q2-2023</v>
      </c>
    </row>
    <row r="3168" spans="1:22" x14ac:dyDescent="0.35">
      <c r="A3168" t="s">
        <v>3309</v>
      </c>
      <c r="B3168" s="1">
        <v>45045</v>
      </c>
      <c r="C3168" t="s">
        <v>77</v>
      </c>
      <c r="D3168" t="s">
        <v>46</v>
      </c>
      <c r="E3168">
        <v>5375499049</v>
      </c>
      <c r="F3168" t="s">
        <v>206</v>
      </c>
      <c r="G3168" t="s">
        <v>89</v>
      </c>
      <c r="H3168" t="s">
        <v>90</v>
      </c>
      <c r="I3168" t="s">
        <v>31</v>
      </c>
      <c r="J3168" t="s">
        <v>43</v>
      </c>
      <c r="K3168">
        <v>580.99</v>
      </c>
      <c r="L3168">
        <v>19.05</v>
      </c>
      <c r="M3168" t="s">
        <v>43</v>
      </c>
      <c r="N3168">
        <v>3.2788860393466297E-2</v>
      </c>
      <c r="O3168" t="s">
        <v>11355</v>
      </c>
      <c r="P3168" t="s">
        <v>11356</v>
      </c>
      <c r="R3168" t="s">
        <v>11353</v>
      </c>
      <c r="S3168">
        <f>IF(SalesData[[#This Row],[Return Status]]="Returned",1,0)</f>
        <v>0</v>
      </c>
      <c r="T3168">
        <v>207.68</v>
      </c>
      <c r="U3168" s="2">
        <f>EOMONTH(SalesData[[#This Row],[Order Date]],0)</f>
        <v>45046</v>
      </c>
      <c r="V3168" s="9" t="str">
        <f>"Q"&amp;INT((MONTH(SalesData[[#This Row],[Order Date]])+2)/3)&amp;"-"&amp;YEAR(SalesData[[#This Row],[Order Date]])</f>
        <v>Q2-2023</v>
      </c>
    </row>
    <row r="3169" spans="1:22" x14ac:dyDescent="0.35">
      <c r="A3169" t="s">
        <v>3310</v>
      </c>
      <c r="B3169" s="1">
        <v>45042</v>
      </c>
      <c r="C3169" t="s">
        <v>26</v>
      </c>
      <c r="D3169" t="s">
        <v>27</v>
      </c>
      <c r="E3169">
        <v>9471373926</v>
      </c>
      <c r="F3169" t="s">
        <v>154</v>
      </c>
      <c r="G3169" t="s">
        <v>29</v>
      </c>
      <c r="H3169" t="s">
        <v>30</v>
      </c>
      <c r="I3169" t="s">
        <v>31</v>
      </c>
      <c r="J3169" t="s">
        <v>18</v>
      </c>
      <c r="K3169">
        <v>3254.57</v>
      </c>
      <c r="L3169">
        <v>273.66000000000003</v>
      </c>
      <c r="M3169" t="s">
        <v>19</v>
      </c>
      <c r="N3169">
        <v>8.4084840700922106E-2</v>
      </c>
      <c r="O3169" t="s">
        <v>11351</v>
      </c>
      <c r="P3169" t="s">
        <v>11356</v>
      </c>
      <c r="R3169" t="s">
        <v>11353</v>
      </c>
      <c r="S3169">
        <f>IF(SalesData[[#This Row],[Return Status]]="Returned",1,0)</f>
        <v>0</v>
      </c>
      <c r="T3169">
        <v>2788.38</v>
      </c>
      <c r="U3169" s="2">
        <f>EOMONTH(SalesData[[#This Row],[Order Date]],0)</f>
        <v>45046</v>
      </c>
      <c r="V3169" s="9" t="str">
        <f>"Q"&amp;INT((MONTH(SalesData[[#This Row],[Order Date]])+2)/3)&amp;"-"&amp;YEAR(SalesData[[#This Row],[Order Date]])</f>
        <v>Q2-2023</v>
      </c>
    </row>
    <row r="3170" spans="1:22" x14ac:dyDescent="0.35">
      <c r="A3170" t="s">
        <v>3311</v>
      </c>
      <c r="B3170" s="1">
        <v>45045</v>
      </c>
      <c r="C3170" t="s">
        <v>113</v>
      </c>
      <c r="D3170" t="s">
        <v>145</v>
      </c>
      <c r="E3170">
        <v>5497075149</v>
      </c>
      <c r="F3170" t="s">
        <v>28</v>
      </c>
      <c r="G3170" t="s">
        <v>29</v>
      </c>
      <c r="H3170" t="s">
        <v>11357</v>
      </c>
      <c r="I3170" t="s">
        <v>31</v>
      </c>
      <c r="J3170" t="s">
        <v>61</v>
      </c>
      <c r="K3170">
        <v>2674.6</v>
      </c>
      <c r="L3170">
        <v>430.81</v>
      </c>
      <c r="M3170" t="s">
        <v>62</v>
      </c>
      <c r="N3170">
        <v>0.16107455320421701</v>
      </c>
      <c r="O3170" t="s">
        <v>11351</v>
      </c>
      <c r="P3170" t="s">
        <v>11352</v>
      </c>
      <c r="R3170" t="s">
        <v>11353</v>
      </c>
      <c r="S3170">
        <f>IF(SalesData[[#This Row],[Return Status]]="Returned",1,0)</f>
        <v>0</v>
      </c>
      <c r="T3170">
        <v>2788.38</v>
      </c>
      <c r="U3170" s="2">
        <f>EOMONTH(SalesData[[#This Row],[Order Date]],0)</f>
        <v>45046</v>
      </c>
      <c r="V3170" s="9" t="str">
        <f>"Q"&amp;INT((MONTH(SalesData[[#This Row],[Order Date]])+2)/3)&amp;"-"&amp;YEAR(SalesData[[#This Row],[Order Date]])</f>
        <v>Q2-2023</v>
      </c>
    </row>
    <row r="3171" spans="1:22" x14ac:dyDescent="0.35">
      <c r="A3171" t="s">
        <v>3312</v>
      </c>
      <c r="B3171" s="1">
        <v>45028</v>
      </c>
      <c r="C3171" t="s">
        <v>325</v>
      </c>
      <c r="D3171" t="s">
        <v>39</v>
      </c>
      <c r="E3171">
        <v>8825566128</v>
      </c>
      <c r="F3171" t="s">
        <v>81</v>
      </c>
      <c r="G3171" t="s">
        <v>11374</v>
      </c>
      <c r="H3171" t="s">
        <v>75</v>
      </c>
      <c r="I3171" t="s">
        <v>36</v>
      </c>
      <c r="J3171" t="s">
        <v>19</v>
      </c>
      <c r="K3171">
        <v>3664.92</v>
      </c>
      <c r="L3171">
        <v>856.81</v>
      </c>
      <c r="M3171" t="s">
        <v>19</v>
      </c>
      <c r="N3171">
        <v>0.233786822086157</v>
      </c>
      <c r="O3171" t="s">
        <v>11351</v>
      </c>
      <c r="P3171" t="s">
        <v>11354</v>
      </c>
      <c r="R3171" t="s">
        <v>11353</v>
      </c>
      <c r="S3171">
        <f>IF(SalesData[[#This Row],[Return Status]]="Returned",1,0)</f>
        <v>0</v>
      </c>
      <c r="U3171" s="2">
        <f>EOMONTH(SalesData[[#This Row],[Order Date]],0)</f>
        <v>45046</v>
      </c>
      <c r="V3171" s="9" t="str">
        <f>"Q"&amp;INT((MONTH(SalesData[[#This Row],[Order Date]])+2)/3)&amp;"-"&amp;YEAR(SalesData[[#This Row],[Order Date]])</f>
        <v>Q2-2023</v>
      </c>
    </row>
    <row r="3172" spans="1:22" x14ac:dyDescent="0.35">
      <c r="A3172" t="s">
        <v>3313</v>
      </c>
      <c r="B3172" s="1">
        <v>45018</v>
      </c>
      <c r="C3172" t="s">
        <v>106</v>
      </c>
      <c r="D3172" t="s">
        <v>39</v>
      </c>
      <c r="E3172">
        <v>449160730</v>
      </c>
      <c r="F3172" t="s">
        <v>88</v>
      </c>
      <c r="G3172" t="s">
        <v>89</v>
      </c>
      <c r="H3172" t="s">
        <v>90</v>
      </c>
      <c r="I3172" t="s">
        <v>31</v>
      </c>
      <c r="J3172" t="s">
        <v>62</v>
      </c>
      <c r="K3172">
        <v>2944.19</v>
      </c>
      <c r="L3172">
        <v>794.94</v>
      </c>
      <c r="M3172" t="s">
        <v>62</v>
      </c>
      <c r="N3172">
        <v>0.27000295497233501</v>
      </c>
      <c r="O3172" t="s">
        <v>11351</v>
      </c>
      <c r="P3172" t="s">
        <v>11354</v>
      </c>
      <c r="R3172" t="s">
        <v>11353</v>
      </c>
      <c r="S3172">
        <f>IF(SalesData[[#This Row],[Return Status]]="Returned",1,0)</f>
        <v>0</v>
      </c>
      <c r="T3172">
        <v>207.68</v>
      </c>
      <c r="U3172" s="2">
        <f>EOMONTH(SalesData[[#This Row],[Order Date]],0)</f>
        <v>45046</v>
      </c>
      <c r="V3172" s="9" t="str">
        <f>"Q"&amp;INT((MONTH(SalesData[[#This Row],[Order Date]])+2)/3)&amp;"-"&amp;YEAR(SalesData[[#This Row],[Order Date]])</f>
        <v>Q2-2023</v>
      </c>
    </row>
    <row r="3173" spans="1:22" x14ac:dyDescent="0.35">
      <c r="A3173" t="s">
        <v>3314</v>
      </c>
      <c r="B3173" s="1">
        <v>45019</v>
      </c>
      <c r="C3173" t="s">
        <v>176</v>
      </c>
      <c r="D3173" t="s">
        <v>80</v>
      </c>
      <c r="E3173">
        <v>754542233</v>
      </c>
      <c r="F3173" t="s">
        <v>410</v>
      </c>
      <c r="G3173" t="s">
        <v>29</v>
      </c>
      <c r="H3173" t="s">
        <v>30</v>
      </c>
      <c r="I3173" t="s">
        <v>31</v>
      </c>
      <c r="J3173" t="s">
        <v>62</v>
      </c>
      <c r="K3173">
        <v>978.71</v>
      </c>
      <c r="L3173">
        <v>108.03</v>
      </c>
      <c r="M3173" t="s">
        <v>62</v>
      </c>
      <c r="N3173">
        <v>0.110379989986819</v>
      </c>
      <c r="O3173" t="s">
        <v>11355</v>
      </c>
      <c r="P3173" t="s">
        <v>11352</v>
      </c>
      <c r="R3173" t="s">
        <v>11353</v>
      </c>
      <c r="S3173">
        <f>IF(SalesData[[#This Row],[Return Status]]="Returned",1,0)</f>
        <v>0</v>
      </c>
      <c r="T3173">
        <v>2788.38</v>
      </c>
      <c r="U3173" s="2">
        <f>EOMONTH(SalesData[[#This Row],[Order Date]],0)</f>
        <v>45046</v>
      </c>
      <c r="V3173" s="9" t="str">
        <f>"Q"&amp;INT((MONTH(SalesData[[#This Row],[Order Date]])+2)/3)&amp;"-"&amp;YEAR(SalesData[[#This Row],[Order Date]])</f>
        <v>Q2-2023</v>
      </c>
    </row>
    <row r="3174" spans="1:22" x14ac:dyDescent="0.35">
      <c r="A3174" t="s">
        <v>3315</v>
      </c>
      <c r="B3174" s="1">
        <v>45045</v>
      </c>
      <c r="C3174" t="s">
        <v>94</v>
      </c>
      <c r="D3174" t="s">
        <v>27</v>
      </c>
      <c r="E3174">
        <v>2995961708</v>
      </c>
      <c r="F3174" t="s">
        <v>238</v>
      </c>
      <c r="G3174" t="s">
        <v>74</v>
      </c>
      <c r="H3174" t="s">
        <v>75</v>
      </c>
      <c r="I3174" t="s">
        <v>36</v>
      </c>
      <c r="J3174" t="s">
        <v>19</v>
      </c>
      <c r="K3174">
        <v>2172.1</v>
      </c>
      <c r="L3174">
        <v>419.23</v>
      </c>
      <c r="M3174" t="s">
        <v>19</v>
      </c>
      <c r="N3174">
        <v>0.19300676764421501</v>
      </c>
      <c r="O3174" t="s">
        <v>11351</v>
      </c>
      <c r="P3174" t="s">
        <v>11352</v>
      </c>
      <c r="R3174" t="s">
        <v>11353</v>
      </c>
      <c r="S3174">
        <f>IF(SalesData[[#This Row],[Return Status]]="Returned",1,0)</f>
        <v>0</v>
      </c>
      <c r="T3174">
        <v>2420.2800000000002</v>
      </c>
      <c r="U3174" s="2">
        <f>EOMONTH(SalesData[[#This Row],[Order Date]],0)</f>
        <v>45046</v>
      </c>
      <c r="V3174" s="9" t="str">
        <f>"Q"&amp;INT((MONTH(SalesData[[#This Row],[Order Date]])+2)/3)&amp;"-"&amp;YEAR(SalesData[[#This Row],[Order Date]])</f>
        <v>Q2-2023</v>
      </c>
    </row>
    <row r="3175" spans="1:22" x14ac:dyDescent="0.35">
      <c r="A3175" t="s">
        <v>3316</v>
      </c>
      <c r="B3175" s="1">
        <v>45045</v>
      </c>
      <c r="C3175" t="s">
        <v>139</v>
      </c>
      <c r="D3175" t="s">
        <v>145</v>
      </c>
      <c r="E3175">
        <v>4633034584</v>
      </c>
      <c r="F3175" t="s">
        <v>114</v>
      </c>
      <c r="G3175" t="s">
        <v>11378</v>
      </c>
      <c r="H3175" t="s">
        <v>60</v>
      </c>
      <c r="I3175" t="s">
        <v>31</v>
      </c>
      <c r="J3175" t="s">
        <v>19</v>
      </c>
      <c r="K3175">
        <v>1249.5</v>
      </c>
      <c r="L3175">
        <v>289.88</v>
      </c>
      <c r="M3175" t="s">
        <v>19</v>
      </c>
      <c r="N3175">
        <v>0.231996798719488</v>
      </c>
      <c r="O3175" t="s">
        <v>11351</v>
      </c>
      <c r="P3175" t="s">
        <v>11354</v>
      </c>
      <c r="R3175" t="s">
        <v>11353</v>
      </c>
      <c r="S3175">
        <f>IF(SalesData[[#This Row],[Return Status]]="Returned",1,0)</f>
        <v>0</v>
      </c>
      <c r="U3175" s="2">
        <f>EOMONTH(SalesData[[#This Row],[Order Date]],0)</f>
        <v>45046</v>
      </c>
      <c r="V3175" s="9" t="str">
        <f>"Q"&amp;INT((MONTH(SalesData[[#This Row],[Order Date]])+2)/3)&amp;"-"&amp;YEAR(SalesData[[#This Row],[Order Date]])</f>
        <v>Q2-2023</v>
      </c>
    </row>
    <row r="3176" spans="1:22" x14ac:dyDescent="0.35">
      <c r="A3176" t="s">
        <v>3317</v>
      </c>
      <c r="B3176" s="1">
        <v>45040</v>
      </c>
      <c r="C3176" t="s">
        <v>194</v>
      </c>
      <c r="D3176" t="s">
        <v>80</v>
      </c>
      <c r="E3176">
        <v>1306957071</v>
      </c>
      <c r="F3176" t="s">
        <v>88</v>
      </c>
      <c r="G3176" t="s">
        <v>89</v>
      </c>
      <c r="H3176" t="s">
        <v>90</v>
      </c>
      <c r="I3176" t="s">
        <v>31</v>
      </c>
      <c r="J3176" t="s">
        <v>19</v>
      </c>
      <c r="K3176">
        <v>2664.73</v>
      </c>
      <c r="L3176">
        <v>194.76</v>
      </c>
      <c r="M3176" t="s">
        <v>19</v>
      </c>
      <c r="N3176">
        <v>7.3088080218258494E-2</v>
      </c>
      <c r="O3176" t="s">
        <v>11351</v>
      </c>
      <c r="P3176" t="s">
        <v>11356</v>
      </c>
      <c r="R3176" t="s">
        <v>11353</v>
      </c>
      <c r="S3176">
        <f>IF(SalesData[[#This Row],[Return Status]]="Returned",1,0)</f>
        <v>0</v>
      </c>
      <c r="T3176">
        <v>207.68</v>
      </c>
      <c r="U3176" s="2">
        <f>EOMONTH(SalesData[[#This Row],[Order Date]],0)</f>
        <v>45046</v>
      </c>
      <c r="V3176" s="9" t="str">
        <f>"Q"&amp;INT((MONTH(SalesData[[#This Row],[Order Date]])+2)/3)&amp;"-"&amp;YEAR(SalesData[[#This Row],[Order Date]])</f>
        <v>Q2-2023</v>
      </c>
    </row>
    <row r="3177" spans="1:22" x14ac:dyDescent="0.35">
      <c r="A3177" t="s">
        <v>3318</v>
      </c>
      <c r="B3177" s="1">
        <v>45032</v>
      </c>
      <c r="C3177" t="s">
        <v>124</v>
      </c>
      <c r="D3177" t="s">
        <v>27</v>
      </c>
      <c r="E3177">
        <v>1717118822</v>
      </c>
      <c r="F3177" t="s">
        <v>152</v>
      </c>
      <c r="G3177" t="s">
        <v>23</v>
      </c>
      <c r="H3177" t="s">
        <v>24</v>
      </c>
      <c r="I3177" t="s">
        <v>17</v>
      </c>
      <c r="J3177" t="s">
        <v>65</v>
      </c>
      <c r="K3177">
        <v>1036.8800000000001</v>
      </c>
      <c r="L3177">
        <v>279.85000000000002</v>
      </c>
      <c r="M3177" t="s">
        <v>65</v>
      </c>
      <c r="N3177">
        <v>0.26989622714296702</v>
      </c>
      <c r="O3177" t="s">
        <v>11351</v>
      </c>
      <c r="P3177" t="s">
        <v>11354</v>
      </c>
      <c r="R3177" t="s">
        <v>11353</v>
      </c>
      <c r="S3177">
        <f>IF(SalesData[[#This Row],[Return Status]]="Returned",1,0)</f>
        <v>0</v>
      </c>
      <c r="T3177">
        <v>2821.33</v>
      </c>
      <c r="U3177" s="2">
        <f>EOMONTH(SalesData[[#This Row],[Order Date]],0)</f>
        <v>45046</v>
      </c>
      <c r="V3177" s="9" t="str">
        <f>"Q"&amp;INT((MONTH(SalesData[[#This Row],[Order Date]])+2)/3)&amp;"-"&amp;YEAR(SalesData[[#This Row],[Order Date]])</f>
        <v>Q2-2023</v>
      </c>
    </row>
    <row r="3178" spans="1:22" x14ac:dyDescent="0.35">
      <c r="A3178" t="s">
        <v>3319</v>
      </c>
      <c r="B3178" s="1">
        <v>45018</v>
      </c>
      <c r="C3178" t="s">
        <v>176</v>
      </c>
      <c r="D3178" t="s">
        <v>72</v>
      </c>
      <c r="E3178">
        <v>874950334</v>
      </c>
      <c r="F3178" t="s">
        <v>312</v>
      </c>
      <c r="G3178" t="s">
        <v>141</v>
      </c>
      <c r="H3178" t="s">
        <v>11357</v>
      </c>
      <c r="I3178" t="s">
        <v>17</v>
      </c>
      <c r="J3178" t="s">
        <v>18</v>
      </c>
      <c r="K3178">
        <v>1977.39</v>
      </c>
      <c r="L3178">
        <v>201.7</v>
      </c>
      <c r="M3178" t="s">
        <v>19</v>
      </c>
      <c r="N3178">
        <v>0.102003145560562</v>
      </c>
      <c r="O3178" t="s">
        <v>11351</v>
      </c>
      <c r="P3178" t="s">
        <v>11352</v>
      </c>
      <c r="R3178" t="s">
        <v>11353</v>
      </c>
      <c r="S3178">
        <f>IF(SalesData[[#This Row],[Return Status]]="Returned",1,0)</f>
        <v>0</v>
      </c>
      <c r="T3178">
        <v>2793.38</v>
      </c>
      <c r="U3178" s="2">
        <f>EOMONTH(SalesData[[#This Row],[Order Date]],0)</f>
        <v>45046</v>
      </c>
      <c r="V3178" s="9" t="str">
        <f>"Q"&amp;INT((MONTH(SalesData[[#This Row],[Order Date]])+2)/3)&amp;"-"&amp;YEAR(SalesData[[#This Row],[Order Date]])</f>
        <v>Q2-2023</v>
      </c>
    </row>
    <row r="3179" spans="1:22" x14ac:dyDescent="0.35">
      <c r="A3179" t="s">
        <v>3320</v>
      </c>
      <c r="B3179" s="1">
        <v>45035</v>
      </c>
      <c r="C3179" t="s">
        <v>111</v>
      </c>
      <c r="D3179" t="s">
        <v>46</v>
      </c>
      <c r="E3179">
        <v>9484618028</v>
      </c>
      <c r="F3179" t="s">
        <v>114</v>
      </c>
      <c r="G3179" t="s">
        <v>59</v>
      </c>
      <c r="H3179" t="s">
        <v>60</v>
      </c>
      <c r="I3179" t="s">
        <v>31</v>
      </c>
      <c r="J3179" t="s">
        <v>19</v>
      </c>
      <c r="K3179">
        <v>982.63</v>
      </c>
      <c r="L3179">
        <v>154.02000000000001</v>
      </c>
      <c r="M3179" t="s">
        <v>19</v>
      </c>
      <c r="N3179">
        <v>0.15674261929719199</v>
      </c>
      <c r="O3179" t="s">
        <v>11355</v>
      </c>
      <c r="P3179" t="s">
        <v>11352</v>
      </c>
      <c r="R3179" t="s">
        <v>11353</v>
      </c>
      <c r="S3179">
        <f>IF(SalesData[[#This Row],[Return Status]]="Returned",1,0)</f>
        <v>0</v>
      </c>
      <c r="T3179">
        <v>2183.56</v>
      </c>
      <c r="U3179" s="2">
        <f>EOMONTH(SalesData[[#This Row],[Order Date]],0)</f>
        <v>45046</v>
      </c>
      <c r="V3179" s="9" t="str">
        <f>"Q"&amp;INT((MONTH(SalesData[[#This Row],[Order Date]])+2)/3)&amp;"-"&amp;YEAR(SalesData[[#This Row],[Order Date]])</f>
        <v>Q2-2023</v>
      </c>
    </row>
    <row r="3180" spans="1:22" x14ac:dyDescent="0.35">
      <c r="A3180" t="s">
        <v>3321</v>
      </c>
      <c r="B3180" s="1">
        <v>45041</v>
      </c>
      <c r="C3180" t="s">
        <v>77</v>
      </c>
      <c r="D3180" t="s">
        <v>13</v>
      </c>
      <c r="E3180">
        <v>7530972048</v>
      </c>
      <c r="F3180" t="s">
        <v>107</v>
      </c>
      <c r="G3180" t="s">
        <v>11362</v>
      </c>
      <c r="H3180" t="s">
        <v>16</v>
      </c>
      <c r="I3180" t="s">
        <v>17</v>
      </c>
      <c r="J3180" t="s">
        <v>18</v>
      </c>
      <c r="K3180">
        <v>4551.8599999999997</v>
      </c>
      <c r="L3180">
        <v>290.18</v>
      </c>
      <c r="M3180" t="s">
        <v>19</v>
      </c>
      <c r="N3180">
        <v>6.3749763832806797E-2</v>
      </c>
      <c r="O3180" t="s">
        <v>11351</v>
      </c>
      <c r="P3180" t="s">
        <v>11356</v>
      </c>
      <c r="R3180" t="s">
        <v>11353</v>
      </c>
      <c r="S3180">
        <f>IF(SalesData[[#This Row],[Return Status]]="Returned",1,0)</f>
        <v>0</v>
      </c>
      <c r="U3180" s="2">
        <f>EOMONTH(SalesData[[#This Row],[Order Date]],0)</f>
        <v>45046</v>
      </c>
      <c r="V3180" s="9" t="str">
        <f>"Q"&amp;INT((MONTH(SalesData[[#This Row],[Order Date]])+2)/3)&amp;"-"&amp;YEAR(SalesData[[#This Row],[Order Date]])</f>
        <v>Q2-2023</v>
      </c>
    </row>
    <row r="3181" spans="1:22" x14ac:dyDescent="0.35">
      <c r="A3181" t="s">
        <v>3322</v>
      </c>
      <c r="B3181" s="1">
        <v>45033</v>
      </c>
      <c r="C3181" t="s">
        <v>38</v>
      </c>
      <c r="D3181" t="s">
        <v>72</v>
      </c>
      <c r="E3181">
        <v>4568631468</v>
      </c>
      <c r="F3181" t="s">
        <v>116</v>
      </c>
      <c r="G3181" t="s">
        <v>74</v>
      </c>
      <c r="H3181" t="s">
        <v>75</v>
      </c>
      <c r="I3181" t="s">
        <v>36</v>
      </c>
      <c r="J3181" t="s">
        <v>62</v>
      </c>
      <c r="K3181">
        <v>1829.75</v>
      </c>
      <c r="L3181">
        <v>261.95999999999998</v>
      </c>
      <c r="M3181" t="s">
        <v>62</v>
      </c>
      <c r="N3181">
        <v>0.14316709933051</v>
      </c>
      <c r="O3181" t="s">
        <v>11351</v>
      </c>
      <c r="P3181" t="s">
        <v>11352</v>
      </c>
      <c r="R3181" t="s">
        <v>11353</v>
      </c>
      <c r="S3181">
        <f>IF(SalesData[[#This Row],[Return Status]]="Returned",1,0)</f>
        <v>0</v>
      </c>
      <c r="T3181">
        <v>2420.2800000000002</v>
      </c>
      <c r="U3181" s="2">
        <f>EOMONTH(SalesData[[#This Row],[Order Date]],0)</f>
        <v>45046</v>
      </c>
      <c r="V3181" s="9" t="str">
        <f>"Q"&amp;INT((MONTH(SalesData[[#This Row],[Order Date]])+2)/3)&amp;"-"&amp;YEAR(SalesData[[#This Row],[Order Date]])</f>
        <v>Q2-2023</v>
      </c>
    </row>
    <row r="3182" spans="1:22" x14ac:dyDescent="0.35">
      <c r="A3182" t="s">
        <v>3323</v>
      </c>
      <c r="B3182" s="1">
        <v>45026</v>
      </c>
      <c r="C3182" t="s">
        <v>132</v>
      </c>
      <c r="D3182" t="s">
        <v>13</v>
      </c>
      <c r="E3182">
        <v>2464880788</v>
      </c>
      <c r="F3182" t="s">
        <v>292</v>
      </c>
      <c r="G3182" t="s">
        <v>11358</v>
      </c>
      <c r="H3182" t="s">
        <v>41</v>
      </c>
      <c r="I3182" t="s">
        <v>31</v>
      </c>
      <c r="J3182" t="s">
        <v>18</v>
      </c>
      <c r="K3182">
        <v>129.03</v>
      </c>
      <c r="L3182">
        <v>23.43</v>
      </c>
      <c r="M3182" t="s">
        <v>19</v>
      </c>
      <c r="N3182">
        <v>0.18158567774936099</v>
      </c>
      <c r="O3182" t="s">
        <v>11361</v>
      </c>
      <c r="P3182" t="s">
        <v>11352</v>
      </c>
      <c r="R3182" t="s">
        <v>11353</v>
      </c>
      <c r="S3182">
        <f>IF(SalesData[[#This Row],[Return Status]]="Returned",1,0)</f>
        <v>0</v>
      </c>
      <c r="U3182" s="2">
        <f>EOMONTH(SalesData[[#This Row],[Order Date]],0)</f>
        <v>45046</v>
      </c>
      <c r="V3182" s="9" t="str">
        <f>"Q"&amp;INT((MONTH(SalesData[[#This Row],[Order Date]])+2)/3)&amp;"-"&amp;YEAR(SalesData[[#This Row],[Order Date]])</f>
        <v>Q2-2023</v>
      </c>
    </row>
    <row r="3183" spans="1:22" x14ac:dyDescent="0.35">
      <c r="A3183" t="s">
        <v>3324</v>
      </c>
      <c r="B3183" s="1">
        <v>45025</v>
      </c>
      <c r="C3183" t="s">
        <v>132</v>
      </c>
      <c r="D3183" t="s">
        <v>145</v>
      </c>
      <c r="E3183">
        <v>1523484171</v>
      </c>
      <c r="F3183" t="s">
        <v>159</v>
      </c>
      <c r="G3183" t="s">
        <v>84</v>
      </c>
      <c r="H3183" t="s">
        <v>11357</v>
      </c>
      <c r="I3183" t="s">
        <v>31</v>
      </c>
      <c r="J3183" t="s">
        <v>19</v>
      </c>
      <c r="K3183">
        <v>4983.3900000000003</v>
      </c>
      <c r="L3183">
        <v>740.39</v>
      </c>
      <c r="M3183" t="s">
        <v>19</v>
      </c>
      <c r="N3183">
        <v>0.14857155470472899</v>
      </c>
      <c r="O3183" t="s">
        <v>11351</v>
      </c>
      <c r="P3183" t="s">
        <v>11352</v>
      </c>
      <c r="R3183" t="s">
        <v>11353</v>
      </c>
      <c r="S3183">
        <f>IF(SalesData[[#This Row],[Return Status]]="Returned",1,0)</f>
        <v>0</v>
      </c>
      <c r="T3183">
        <v>847.14</v>
      </c>
      <c r="U3183" s="2">
        <f>EOMONTH(SalesData[[#This Row],[Order Date]],0)</f>
        <v>45046</v>
      </c>
      <c r="V3183" s="9" t="str">
        <f>"Q"&amp;INT((MONTH(SalesData[[#This Row],[Order Date]])+2)/3)&amp;"-"&amp;YEAR(SalesData[[#This Row],[Order Date]])</f>
        <v>Q2-2023</v>
      </c>
    </row>
    <row r="3184" spans="1:22" x14ac:dyDescent="0.35">
      <c r="A3184" t="s">
        <v>3325</v>
      </c>
      <c r="B3184" s="1">
        <v>45036</v>
      </c>
      <c r="C3184" t="s">
        <v>87</v>
      </c>
      <c r="D3184" t="s">
        <v>46</v>
      </c>
      <c r="E3184">
        <v>3607149870</v>
      </c>
      <c r="F3184" t="s">
        <v>107</v>
      </c>
      <c r="G3184" t="s">
        <v>15</v>
      </c>
      <c r="H3184" t="s">
        <v>16</v>
      </c>
      <c r="I3184" t="s">
        <v>17</v>
      </c>
      <c r="J3184" t="s">
        <v>62</v>
      </c>
      <c r="K3184">
        <v>2379.9699999999998</v>
      </c>
      <c r="L3184">
        <v>534.35</v>
      </c>
      <c r="M3184" t="s">
        <v>62</v>
      </c>
      <c r="N3184">
        <v>0.22451963680214501</v>
      </c>
      <c r="O3184" t="s">
        <v>11351</v>
      </c>
      <c r="P3184" t="s">
        <v>11354</v>
      </c>
      <c r="R3184" t="s">
        <v>11353</v>
      </c>
      <c r="S3184">
        <f>IF(SalesData[[#This Row],[Return Status]]="Returned",1,0)</f>
        <v>0</v>
      </c>
      <c r="T3184">
        <v>2085.91</v>
      </c>
      <c r="U3184" s="2">
        <f>EOMONTH(SalesData[[#This Row],[Order Date]],0)</f>
        <v>45046</v>
      </c>
      <c r="V3184" s="9" t="str">
        <f>"Q"&amp;INT((MONTH(SalesData[[#This Row],[Order Date]])+2)/3)&amp;"-"&amp;YEAR(SalesData[[#This Row],[Order Date]])</f>
        <v>Q2-2023</v>
      </c>
    </row>
    <row r="3185" spans="1:22" x14ac:dyDescent="0.35">
      <c r="A3185" t="s">
        <v>3326</v>
      </c>
      <c r="B3185" s="1">
        <v>45027</v>
      </c>
      <c r="C3185" t="s">
        <v>12</v>
      </c>
      <c r="D3185" t="s">
        <v>13</v>
      </c>
      <c r="E3185">
        <v>9299322394</v>
      </c>
      <c r="F3185" t="s">
        <v>53</v>
      </c>
      <c r="G3185" t="s">
        <v>54</v>
      </c>
      <c r="H3185" t="s">
        <v>55</v>
      </c>
      <c r="I3185" t="s">
        <v>31</v>
      </c>
      <c r="J3185" t="s">
        <v>62</v>
      </c>
      <c r="K3185">
        <v>266</v>
      </c>
      <c r="L3185">
        <v>10.15</v>
      </c>
      <c r="M3185" t="s">
        <v>62</v>
      </c>
      <c r="N3185">
        <v>3.8157894736842099E-2</v>
      </c>
      <c r="O3185" t="s">
        <v>11361</v>
      </c>
      <c r="P3185" t="s">
        <v>11356</v>
      </c>
      <c r="R3185" t="s">
        <v>11353</v>
      </c>
      <c r="S3185">
        <f>IF(SalesData[[#This Row],[Return Status]]="Returned",1,0)</f>
        <v>0</v>
      </c>
      <c r="U3185" s="2">
        <f>EOMONTH(SalesData[[#This Row],[Order Date]],0)</f>
        <v>45046</v>
      </c>
      <c r="V3185" s="9" t="str">
        <f>"Q"&amp;INT((MONTH(SalesData[[#This Row],[Order Date]])+2)/3)&amp;"-"&amp;YEAR(SalesData[[#This Row],[Order Date]])</f>
        <v>Q2-2023</v>
      </c>
    </row>
    <row r="3186" spans="1:22" x14ac:dyDescent="0.35">
      <c r="A3186" t="s">
        <v>3327</v>
      </c>
      <c r="B3186" s="1">
        <v>45035</v>
      </c>
      <c r="C3186" t="s">
        <v>38</v>
      </c>
      <c r="D3186" t="s">
        <v>80</v>
      </c>
      <c r="E3186">
        <v>8801099973</v>
      </c>
      <c r="F3186" t="s">
        <v>50</v>
      </c>
      <c r="G3186" t="s">
        <v>11382</v>
      </c>
      <c r="H3186" t="s">
        <v>35</v>
      </c>
      <c r="I3186" t="s">
        <v>36</v>
      </c>
      <c r="J3186" t="s">
        <v>42</v>
      </c>
      <c r="K3186">
        <v>4430.45</v>
      </c>
      <c r="L3186">
        <v>721.68</v>
      </c>
      <c r="M3186" t="s">
        <v>43</v>
      </c>
      <c r="N3186">
        <v>0.162890902729971</v>
      </c>
      <c r="O3186" t="s">
        <v>11351</v>
      </c>
      <c r="P3186" t="s">
        <v>11352</v>
      </c>
      <c r="R3186" t="s">
        <v>11353</v>
      </c>
      <c r="S3186">
        <f>IF(SalesData[[#This Row],[Return Status]]="Returned",1,0)</f>
        <v>0</v>
      </c>
      <c r="U3186" s="2">
        <f>EOMONTH(SalesData[[#This Row],[Order Date]],0)</f>
        <v>45046</v>
      </c>
      <c r="V3186" s="9" t="str">
        <f>"Q"&amp;INT((MONTH(SalesData[[#This Row],[Order Date]])+2)/3)&amp;"-"&amp;YEAR(SalesData[[#This Row],[Order Date]])</f>
        <v>Q2-2023</v>
      </c>
    </row>
    <row r="3187" spans="1:22" x14ac:dyDescent="0.35">
      <c r="A3187" t="s">
        <v>3328</v>
      </c>
      <c r="B3187" s="1">
        <v>45036</v>
      </c>
      <c r="C3187" t="s">
        <v>176</v>
      </c>
      <c r="D3187" t="s">
        <v>39</v>
      </c>
      <c r="E3187">
        <v>2237091442</v>
      </c>
      <c r="F3187" t="s">
        <v>222</v>
      </c>
      <c r="G3187" t="s">
        <v>164</v>
      </c>
      <c r="H3187" t="s">
        <v>165</v>
      </c>
      <c r="I3187" t="s">
        <v>36</v>
      </c>
      <c r="J3187" t="s">
        <v>62</v>
      </c>
      <c r="K3187">
        <v>4780.87</v>
      </c>
      <c r="L3187">
        <v>1128.01</v>
      </c>
      <c r="M3187" t="s">
        <v>62</v>
      </c>
      <c r="N3187">
        <v>0.23594241215511</v>
      </c>
      <c r="O3187" t="s">
        <v>11351</v>
      </c>
      <c r="P3187" t="s">
        <v>11354</v>
      </c>
      <c r="R3187" t="s">
        <v>11353</v>
      </c>
      <c r="S3187">
        <f>IF(SalesData[[#This Row],[Return Status]]="Returned",1,0)</f>
        <v>0</v>
      </c>
      <c r="U3187" s="2">
        <f>EOMONTH(SalesData[[#This Row],[Order Date]],0)</f>
        <v>45046</v>
      </c>
      <c r="V3187" s="9" t="str">
        <f>"Q"&amp;INT((MONTH(SalesData[[#This Row],[Order Date]])+2)/3)&amp;"-"&amp;YEAR(SalesData[[#This Row],[Order Date]])</f>
        <v>Q2-2023</v>
      </c>
    </row>
    <row r="3188" spans="1:22" x14ac:dyDescent="0.35">
      <c r="A3188" t="s">
        <v>3329</v>
      </c>
      <c r="B3188" s="1">
        <v>45018</v>
      </c>
      <c r="C3188" t="s">
        <v>139</v>
      </c>
      <c r="D3188" t="s">
        <v>39</v>
      </c>
      <c r="E3188">
        <v>7262928750</v>
      </c>
      <c r="F3188" t="s">
        <v>58</v>
      </c>
      <c r="G3188" t="s">
        <v>59</v>
      </c>
      <c r="H3188" t="s">
        <v>60</v>
      </c>
      <c r="I3188" t="s">
        <v>31</v>
      </c>
      <c r="J3188" t="s">
        <v>19</v>
      </c>
      <c r="K3188">
        <v>4485.03</v>
      </c>
      <c r="L3188">
        <v>974.85</v>
      </c>
      <c r="M3188" t="s">
        <v>19</v>
      </c>
      <c r="N3188">
        <v>0.217356405642772</v>
      </c>
      <c r="O3188" t="s">
        <v>11351</v>
      </c>
      <c r="P3188" t="s">
        <v>11354</v>
      </c>
      <c r="R3188" t="s">
        <v>11353</v>
      </c>
      <c r="S3188">
        <f>IF(SalesData[[#This Row],[Return Status]]="Returned",1,0)</f>
        <v>0</v>
      </c>
      <c r="T3188">
        <v>2183.56</v>
      </c>
      <c r="U3188" s="2">
        <f>EOMONTH(SalesData[[#This Row],[Order Date]],0)</f>
        <v>45046</v>
      </c>
      <c r="V3188" s="9" t="str">
        <f>"Q"&amp;INT((MONTH(SalesData[[#This Row],[Order Date]])+2)/3)&amp;"-"&amp;YEAR(SalesData[[#This Row],[Order Date]])</f>
        <v>Q2-2023</v>
      </c>
    </row>
    <row r="3189" spans="1:22" x14ac:dyDescent="0.35">
      <c r="A3189" t="s">
        <v>3330</v>
      </c>
      <c r="B3189" s="1">
        <v>45043</v>
      </c>
      <c r="C3189" t="s">
        <v>144</v>
      </c>
      <c r="D3189" t="s">
        <v>80</v>
      </c>
      <c r="E3189">
        <v>9985893972</v>
      </c>
      <c r="F3189" t="s">
        <v>172</v>
      </c>
      <c r="G3189" t="s">
        <v>141</v>
      </c>
      <c r="H3189" t="s">
        <v>121</v>
      </c>
      <c r="I3189" t="s">
        <v>17</v>
      </c>
      <c r="J3189" t="s">
        <v>62</v>
      </c>
      <c r="K3189">
        <v>448.05</v>
      </c>
      <c r="L3189">
        <v>33.979999999999997</v>
      </c>
      <c r="M3189" t="s">
        <v>62</v>
      </c>
      <c r="N3189">
        <v>7.5839750027898695E-2</v>
      </c>
      <c r="O3189" t="s">
        <v>11361</v>
      </c>
      <c r="P3189" t="s">
        <v>11356</v>
      </c>
      <c r="Q3189" t="s">
        <v>11365</v>
      </c>
      <c r="R3189" t="s">
        <v>11360</v>
      </c>
      <c r="S3189">
        <f>IF(SalesData[[#This Row],[Return Status]]="Returned",1,0)</f>
        <v>1</v>
      </c>
      <c r="T3189">
        <v>2793.38</v>
      </c>
      <c r="U3189" s="2">
        <f>EOMONTH(SalesData[[#This Row],[Order Date]],0)</f>
        <v>45046</v>
      </c>
      <c r="V3189" s="9" t="str">
        <f>"Q"&amp;INT((MONTH(SalesData[[#This Row],[Order Date]])+2)/3)&amp;"-"&amp;YEAR(SalesData[[#This Row],[Order Date]])</f>
        <v>Q2-2023</v>
      </c>
    </row>
    <row r="3190" spans="1:22" x14ac:dyDescent="0.35">
      <c r="A3190" t="s">
        <v>3331</v>
      </c>
      <c r="B3190" s="1">
        <v>45034</v>
      </c>
      <c r="C3190" t="s">
        <v>97</v>
      </c>
      <c r="D3190" t="s">
        <v>72</v>
      </c>
      <c r="E3190">
        <v>5345238521</v>
      </c>
      <c r="F3190" t="s">
        <v>152</v>
      </c>
      <c r="G3190" t="s">
        <v>11368</v>
      </c>
      <c r="H3190" t="s">
        <v>24</v>
      </c>
      <c r="I3190" t="s">
        <v>17</v>
      </c>
      <c r="J3190" t="s">
        <v>43</v>
      </c>
      <c r="K3190">
        <v>4862.57</v>
      </c>
      <c r="L3190">
        <v>629.72</v>
      </c>
      <c r="M3190" t="s">
        <v>43</v>
      </c>
      <c r="N3190">
        <v>0.129503534139354</v>
      </c>
      <c r="O3190" t="s">
        <v>11351</v>
      </c>
      <c r="P3190" t="s">
        <v>11352</v>
      </c>
      <c r="R3190" t="s">
        <v>11353</v>
      </c>
      <c r="S3190">
        <f>IF(SalesData[[#This Row],[Return Status]]="Returned",1,0)</f>
        <v>0</v>
      </c>
      <c r="U3190" s="2">
        <f>EOMONTH(SalesData[[#This Row],[Order Date]],0)</f>
        <v>45046</v>
      </c>
      <c r="V3190" s="9" t="str">
        <f>"Q"&amp;INT((MONTH(SalesData[[#This Row],[Order Date]])+2)/3)&amp;"-"&amp;YEAR(SalesData[[#This Row],[Order Date]])</f>
        <v>Q2-2023</v>
      </c>
    </row>
    <row r="3191" spans="1:22" x14ac:dyDescent="0.35">
      <c r="A3191" t="s">
        <v>3332</v>
      </c>
      <c r="B3191" s="1">
        <v>45044</v>
      </c>
      <c r="C3191" t="s">
        <v>12</v>
      </c>
      <c r="D3191" t="s">
        <v>99</v>
      </c>
      <c r="E3191">
        <v>4132426289</v>
      </c>
      <c r="F3191" t="s">
        <v>127</v>
      </c>
      <c r="G3191" t="s">
        <v>29</v>
      </c>
      <c r="H3191" t="s">
        <v>30</v>
      </c>
      <c r="I3191" t="s">
        <v>31</v>
      </c>
      <c r="J3191" t="s">
        <v>19</v>
      </c>
      <c r="K3191">
        <v>1627.77</v>
      </c>
      <c r="L3191">
        <v>170.64</v>
      </c>
      <c r="M3191" t="s">
        <v>19</v>
      </c>
      <c r="N3191">
        <v>0.104830535026447</v>
      </c>
      <c r="O3191" t="s">
        <v>11351</v>
      </c>
      <c r="P3191" t="s">
        <v>11352</v>
      </c>
      <c r="R3191" t="s">
        <v>11353</v>
      </c>
      <c r="S3191">
        <f>IF(SalesData[[#This Row],[Return Status]]="Returned",1,0)</f>
        <v>0</v>
      </c>
      <c r="T3191">
        <v>2788.38</v>
      </c>
      <c r="U3191" s="2">
        <f>EOMONTH(SalesData[[#This Row],[Order Date]],0)</f>
        <v>45046</v>
      </c>
      <c r="V3191" s="9" t="str">
        <f>"Q"&amp;INT((MONTH(SalesData[[#This Row],[Order Date]])+2)/3)&amp;"-"&amp;YEAR(SalesData[[#This Row],[Order Date]])</f>
        <v>Q2-2023</v>
      </c>
    </row>
    <row r="3192" spans="1:22" x14ac:dyDescent="0.35">
      <c r="A3192" t="s">
        <v>3333</v>
      </c>
      <c r="B3192" s="1">
        <v>45027</v>
      </c>
      <c r="C3192" t="s">
        <v>38</v>
      </c>
      <c r="D3192" t="s">
        <v>80</v>
      </c>
      <c r="E3192">
        <v>4176570779</v>
      </c>
      <c r="F3192" t="s">
        <v>147</v>
      </c>
      <c r="G3192" t="s">
        <v>11375</v>
      </c>
      <c r="H3192" t="s">
        <v>85</v>
      </c>
      <c r="I3192" t="s">
        <v>31</v>
      </c>
      <c r="J3192" t="s">
        <v>19</v>
      </c>
      <c r="K3192">
        <v>4445.32</v>
      </c>
      <c r="L3192">
        <v>917.56</v>
      </c>
      <c r="M3192" t="s">
        <v>19</v>
      </c>
      <c r="N3192">
        <v>0.20641033716357901</v>
      </c>
      <c r="O3192" t="s">
        <v>11351</v>
      </c>
      <c r="P3192" t="s">
        <v>11354</v>
      </c>
      <c r="R3192" t="s">
        <v>11353</v>
      </c>
      <c r="S3192">
        <f>IF(SalesData[[#This Row],[Return Status]]="Returned",1,0)</f>
        <v>0</v>
      </c>
      <c r="U3192" s="2">
        <f>EOMONTH(SalesData[[#This Row],[Order Date]],0)</f>
        <v>45046</v>
      </c>
      <c r="V3192" s="9" t="str">
        <f>"Q"&amp;INT((MONTH(SalesData[[#This Row],[Order Date]])+2)/3)&amp;"-"&amp;YEAR(SalesData[[#This Row],[Order Date]])</f>
        <v>Q2-2023</v>
      </c>
    </row>
    <row r="3193" spans="1:22" x14ac:dyDescent="0.35">
      <c r="A3193" t="s">
        <v>3334</v>
      </c>
      <c r="B3193" s="1">
        <v>45025</v>
      </c>
      <c r="C3193" t="s">
        <v>38</v>
      </c>
      <c r="D3193" t="s">
        <v>145</v>
      </c>
      <c r="E3193">
        <v>6671738233</v>
      </c>
      <c r="F3193" t="s">
        <v>47</v>
      </c>
      <c r="G3193" t="s">
        <v>23</v>
      </c>
      <c r="H3193" t="s">
        <v>24</v>
      </c>
      <c r="I3193" t="s">
        <v>17</v>
      </c>
      <c r="J3193" t="s">
        <v>18</v>
      </c>
      <c r="K3193">
        <v>3172.29</v>
      </c>
      <c r="L3193">
        <v>508.35</v>
      </c>
      <c r="M3193" t="s">
        <v>19</v>
      </c>
      <c r="N3193">
        <v>0.16024701398674099</v>
      </c>
      <c r="O3193" t="s">
        <v>11351</v>
      </c>
      <c r="P3193" t="s">
        <v>11352</v>
      </c>
      <c r="R3193" t="s">
        <v>11353</v>
      </c>
      <c r="S3193">
        <f>IF(SalesData[[#This Row],[Return Status]]="Returned",1,0)</f>
        <v>0</v>
      </c>
      <c r="T3193">
        <v>2821.33</v>
      </c>
      <c r="U3193" s="2">
        <f>EOMONTH(SalesData[[#This Row],[Order Date]],0)</f>
        <v>45046</v>
      </c>
      <c r="V3193" s="9" t="str">
        <f>"Q"&amp;INT((MONTH(SalesData[[#This Row],[Order Date]])+2)/3)&amp;"-"&amp;YEAR(SalesData[[#This Row],[Order Date]])</f>
        <v>Q2-2023</v>
      </c>
    </row>
    <row r="3194" spans="1:22" x14ac:dyDescent="0.35">
      <c r="A3194" t="s">
        <v>3335</v>
      </c>
      <c r="B3194" s="1">
        <v>45027</v>
      </c>
      <c r="C3194" t="s">
        <v>38</v>
      </c>
      <c r="D3194" t="s">
        <v>99</v>
      </c>
      <c r="E3194">
        <v>6376274208</v>
      </c>
      <c r="F3194" t="s">
        <v>120</v>
      </c>
      <c r="G3194" t="s">
        <v>11367</v>
      </c>
      <c r="H3194" t="s">
        <v>121</v>
      </c>
      <c r="I3194" t="s">
        <v>17</v>
      </c>
      <c r="J3194" t="s">
        <v>19</v>
      </c>
      <c r="K3194">
        <v>4584.8</v>
      </c>
      <c r="L3194">
        <v>982.44</v>
      </c>
      <c r="M3194" t="s">
        <v>19</v>
      </c>
      <c r="N3194">
        <v>0.214281975222474</v>
      </c>
      <c r="O3194" t="s">
        <v>11351</v>
      </c>
      <c r="P3194" t="s">
        <v>11354</v>
      </c>
      <c r="R3194" t="s">
        <v>11353</v>
      </c>
      <c r="S3194">
        <f>IF(SalesData[[#This Row],[Return Status]]="Returned",1,0)</f>
        <v>0</v>
      </c>
      <c r="U3194" s="2">
        <f>EOMONTH(SalesData[[#This Row],[Order Date]],0)</f>
        <v>45046</v>
      </c>
      <c r="V3194" s="9" t="str">
        <f>"Q"&amp;INT((MONTH(SalesData[[#This Row],[Order Date]])+2)/3)&amp;"-"&amp;YEAR(SalesData[[#This Row],[Order Date]])</f>
        <v>Q2-2023</v>
      </c>
    </row>
    <row r="3195" spans="1:22" x14ac:dyDescent="0.35">
      <c r="A3195" t="s">
        <v>3336</v>
      </c>
      <c r="B3195" s="1">
        <v>45030</v>
      </c>
      <c r="C3195" t="s">
        <v>113</v>
      </c>
      <c r="D3195" t="s">
        <v>72</v>
      </c>
      <c r="E3195">
        <v>8932317484</v>
      </c>
      <c r="F3195" t="s">
        <v>387</v>
      </c>
      <c r="G3195" t="s">
        <v>89</v>
      </c>
      <c r="H3195" t="s">
        <v>90</v>
      </c>
      <c r="I3195" t="s">
        <v>31</v>
      </c>
      <c r="J3195" t="s">
        <v>19</v>
      </c>
      <c r="K3195">
        <v>3898.63</v>
      </c>
      <c r="L3195">
        <v>218.39</v>
      </c>
      <c r="M3195" t="s">
        <v>19</v>
      </c>
      <c r="N3195">
        <v>5.6017113704044698E-2</v>
      </c>
      <c r="O3195" t="s">
        <v>11351</v>
      </c>
      <c r="P3195" t="s">
        <v>11356</v>
      </c>
      <c r="R3195" t="s">
        <v>11353</v>
      </c>
      <c r="S3195">
        <f>IF(SalesData[[#This Row],[Return Status]]="Returned",1,0)</f>
        <v>0</v>
      </c>
      <c r="T3195">
        <v>207.68</v>
      </c>
      <c r="U3195" s="2">
        <f>EOMONTH(SalesData[[#This Row],[Order Date]],0)</f>
        <v>45046</v>
      </c>
      <c r="V3195" s="9" t="str">
        <f>"Q"&amp;INT((MONTH(SalesData[[#This Row],[Order Date]])+2)/3)&amp;"-"&amp;YEAR(SalesData[[#This Row],[Order Date]])</f>
        <v>Q2-2023</v>
      </c>
    </row>
    <row r="3196" spans="1:22" x14ac:dyDescent="0.35">
      <c r="A3196" t="s">
        <v>3337</v>
      </c>
      <c r="B3196" s="1">
        <v>45042</v>
      </c>
      <c r="C3196" t="s">
        <v>52</v>
      </c>
      <c r="D3196" t="s">
        <v>39</v>
      </c>
      <c r="E3196">
        <v>4738366947</v>
      </c>
      <c r="F3196" t="s">
        <v>73</v>
      </c>
      <c r="G3196" t="s">
        <v>74</v>
      </c>
      <c r="H3196" t="s">
        <v>75</v>
      </c>
      <c r="I3196" t="s">
        <v>36</v>
      </c>
      <c r="J3196" t="s">
        <v>18</v>
      </c>
      <c r="K3196">
        <v>1925.21</v>
      </c>
      <c r="L3196">
        <v>210.64</v>
      </c>
      <c r="M3196" t="s">
        <v>19</v>
      </c>
      <c r="N3196">
        <v>0.10941144082983199</v>
      </c>
      <c r="O3196" t="s">
        <v>11351</v>
      </c>
      <c r="P3196" t="s">
        <v>11352</v>
      </c>
      <c r="R3196" t="s">
        <v>11353</v>
      </c>
      <c r="S3196">
        <f>IF(SalesData[[#This Row],[Return Status]]="Returned",1,0)</f>
        <v>0</v>
      </c>
      <c r="T3196">
        <v>2420.2800000000002</v>
      </c>
      <c r="U3196" s="2">
        <f>EOMONTH(SalesData[[#This Row],[Order Date]],0)</f>
        <v>45046</v>
      </c>
      <c r="V3196" s="9" t="str">
        <f>"Q"&amp;INT((MONTH(SalesData[[#This Row],[Order Date]])+2)/3)&amp;"-"&amp;YEAR(SalesData[[#This Row],[Order Date]])</f>
        <v>Q2-2023</v>
      </c>
    </row>
    <row r="3197" spans="1:22" x14ac:dyDescent="0.35">
      <c r="A3197" t="s">
        <v>3338</v>
      </c>
      <c r="B3197" s="1">
        <v>45037</v>
      </c>
      <c r="C3197" t="s">
        <v>94</v>
      </c>
      <c r="D3197" t="s">
        <v>27</v>
      </c>
      <c r="E3197">
        <v>9233892516</v>
      </c>
      <c r="F3197" t="s">
        <v>95</v>
      </c>
      <c r="G3197" t="s">
        <v>59</v>
      </c>
      <c r="H3197" t="s">
        <v>11357</v>
      </c>
      <c r="I3197" t="s">
        <v>31</v>
      </c>
      <c r="J3197" t="s">
        <v>65</v>
      </c>
      <c r="K3197">
        <v>2092.79</v>
      </c>
      <c r="L3197">
        <v>615.51</v>
      </c>
      <c r="M3197" t="s">
        <v>65</v>
      </c>
      <c r="N3197">
        <v>0.29410977690069201</v>
      </c>
      <c r="O3197" t="s">
        <v>11351</v>
      </c>
      <c r="P3197" t="s">
        <v>11354</v>
      </c>
      <c r="R3197" t="s">
        <v>11353</v>
      </c>
      <c r="S3197">
        <f>IF(SalesData[[#This Row],[Return Status]]="Returned",1,0)</f>
        <v>0</v>
      </c>
      <c r="T3197">
        <v>2183.56</v>
      </c>
      <c r="U3197" s="2">
        <f>EOMONTH(SalesData[[#This Row],[Order Date]],0)</f>
        <v>45046</v>
      </c>
      <c r="V3197" s="9" t="str">
        <f>"Q"&amp;INT((MONTH(SalesData[[#This Row],[Order Date]])+2)/3)&amp;"-"&amp;YEAR(SalesData[[#This Row],[Order Date]])</f>
        <v>Q2-2023</v>
      </c>
    </row>
    <row r="3198" spans="1:22" x14ac:dyDescent="0.35">
      <c r="A3198" t="s">
        <v>3339</v>
      </c>
      <c r="B3198" s="1">
        <v>45023</v>
      </c>
      <c r="C3198" t="s">
        <v>71</v>
      </c>
      <c r="D3198" t="s">
        <v>99</v>
      </c>
      <c r="E3198">
        <v>5907067151</v>
      </c>
      <c r="F3198" t="s">
        <v>163</v>
      </c>
      <c r="G3198" t="s">
        <v>164</v>
      </c>
      <c r="H3198" t="s">
        <v>11357</v>
      </c>
      <c r="I3198" t="s">
        <v>36</v>
      </c>
      <c r="J3198" t="s">
        <v>65</v>
      </c>
      <c r="K3198">
        <v>925.53</v>
      </c>
      <c r="L3198">
        <v>244.66</v>
      </c>
      <c r="M3198" t="s">
        <v>65</v>
      </c>
      <c r="N3198">
        <v>0.26434583427873798</v>
      </c>
      <c r="O3198" t="s">
        <v>11355</v>
      </c>
      <c r="P3198" t="s">
        <v>11354</v>
      </c>
      <c r="R3198" t="s">
        <v>11353</v>
      </c>
      <c r="S3198">
        <f>IF(SalesData[[#This Row],[Return Status]]="Returned",1,0)</f>
        <v>0</v>
      </c>
      <c r="U3198" s="2">
        <f>EOMONTH(SalesData[[#This Row],[Order Date]],0)</f>
        <v>45046</v>
      </c>
      <c r="V3198" s="9" t="str">
        <f>"Q"&amp;INT((MONTH(SalesData[[#This Row],[Order Date]])+2)/3)&amp;"-"&amp;YEAR(SalesData[[#This Row],[Order Date]])</f>
        <v>Q2-2023</v>
      </c>
    </row>
    <row r="3199" spans="1:22" x14ac:dyDescent="0.35">
      <c r="A3199" t="s">
        <v>3340</v>
      </c>
      <c r="B3199" s="1">
        <v>45020</v>
      </c>
      <c r="C3199" t="s">
        <v>92</v>
      </c>
      <c r="D3199" t="s">
        <v>13</v>
      </c>
      <c r="E3199">
        <v>1182798405</v>
      </c>
      <c r="F3199" t="s">
        <v>170</v>
      </c>
      <c r="G3199" t="s">
        <v>69</v>
      </c>
      <c r="H3199" t="s">
        <v>41</v>
      </c>
      <c r="I3199" t="s">
        <v>31</v>
      </c>
      <c r="J3199" t="s">
        <v>43</v>
      </c>
      <c r="K3199">
        <v>1786.15</v>
      </c>
      <c r="L3199">
        <v>353.39</v>
      </c>
      <c r="M3199" t="s">
        <v>43</v>
      </c>
      <c r="N3199">
        <v>0.19785012456960499</v>
      </c>
      <c r="O3199" t="s">
        <v>11351</v>
      </c>
      <c r="P3199" t="s">
        <v>11352</v>
      </c>
      <c r="R3199" t="s">
        <v>11353</v>
      </c>
      <c r="S3199">
        <f>IF(SalesData[[#This Row],[Return Status]]="Returned",1,0)</f>
        <v>0</v>
      </c>
      <c r="T3199">
        <v>2081.52</v>
      </c>
      <c r="U3199" s="2">
        <f>EOMONTH(SalesData[[#This Row],[Order Date]],0)</f>
        <v>45046</v>
      </c>
      <c r="V3199" s="9" t="str">
        <f>"Q"&amp;INT((MONTH(SalesData[[#This Row],[Order Date]])+2)/3)&amp;"-"&amp;YEAR(SalesData[[#This Row],[Order Date]])</f>
        <v>Q2-2023</v>
      </c>
    </row>
    <row r="3200" spans="1:22" x14ac:dyDescent="0.35">
      <c r="A3200" t="s">
        <v>3341</v>
      </c>
      <c r="B3200" s="1">
        <v>45045</v>
      </c>
      <c r="C3200" t="s">
        <v>77</v>
      </c>
      <c r="D3200" t="s">
        <v>145</v>
      </c>
      <c r="E3200">
        <v>4550316307</v>
      </c>
      <c r="F3200" t="s">
        <v>114</v>
      </c>
      <c r="G3200" t="s">
        <v>59</v>
      </c>
      <c r="H3200" t="s">
        <v>11357</v>
      </c>
      <c r="I3200" t="s">
        <v>31</v>
      </c>
      <c r="J3200" t="s">
        <v>43</v>
      </c>
      <c r="K3200">
        <v>2281.69</v>
      </c>
      <c r="L3200">
        <v>453.9</v>
      </c>
      <c r="M3200" t="s">
        <v>43</v>
      </c>
      <c r="N3200">
        <v>0.198931493761203</v>
      </c>
      <c r="O3200" t="s">
        <v>11351</v>
      </c>
      <c r="P3200" t="s">
        <v>11352</v>
      </c>
      <c r="R3200" t="s">
        <v>11353</v>
      </c>
      <c r="S3200">
        <f>IF(SalesData[[#This Row],[Return Status]]="Returned",1,0)</f>
        <v>0</v>
      </c>
      <c r="T3200">
        <v>2183.56</v>
      </c>
      <c r="U3200" s="2">
        <f>EOMONTH(SalesData[[#This Row],[Order Date]],0)</f>
        <v>45046</v>
      </c>
      <c r="V3200" s="9" t="str">
        <f>"Q"&amp;INT((MONTH(SalesData[[#This Row],[Order Date]])+2)/3)&amp;"-"&amp;YEAR(SalesData[[#This Row],[Order Date]])</f>
        <v>Q2-2023</v>
      </c>
    </row>
    <row r="3201" spans="1:22" x14ac:dyDescent="0.35">
      <c r="A3201" t="s">
        <v>3342</v>
      </c>
      <c r="B3201" s="1">
        <v>45033</v>
      </c>
      <c r="C3201" t="s">
        <v>113</v>
      </c>
      <c r="D3201" t="s">
        <v>72</v>
      </c>
      <c r="E3201">
        <v>8282410420</v>
      </c>
      <c r="F3201" t="s">
        <v>22</v>
      </c>
      <c r="G3201" t="s">
        <v>212</v>
      </c>
      <c r="H3201" t="s">
        <v>24</v>
      </c>
      <c r="I3201" t="s">
        <v>17</v>
      </c>
      <c r="J3201" t="s">
        <v>19</v>
      </c>
      <c r="K3201">
        <v>2106.15</v>
      </c>
      <c r="L3201">
        <v>189.35</v>
      </c>
      <c r="M3201" t="s">
        <v>19</v>
      </c>
      <c r="N3201">
        <v>8.9903378201932393E-2</v>
      </c>
      <c r="O3201" t="s">
        <v>11351</v>
      </c>
      <c r="P3201" t="s">
        <v>11356</v>
      </c>
      <c r="R3201" t="s">
        <v>11353</v>
      </c>
      <c r="S3201">
        <f>IF(SalesData[[#This Row],[Return Status]]="Returned",1,0)</f>
        <v>0</v>
      </c>
      <c r="U3201" s="2">
        <f>EOMONTH(SalesData[[#This Row],[Order Date]],0)</f>
        <v>45046</v>
      </c>
      <c r="V3201" s="9" t="str">
        <f>"Q"&amp;INT((MONTH(SalesData[[#This Row],[Order Date]])+2)/3)&amp;"-"&amp;YEAR(SalesData[[#This Row],[Order Date]])</f>
        <v>Q2-2023</v>
      </c>
    </row>
    <row r="3202" spans="1:22" x14ac:dyDescent="0.35">
      <c r="A3202" t="s">
        <v>3343</v>
      </c>
      <c r="B3202" s="1">
        <v>45069</v>
      </c>
      <c r="C3202" t="s">
        <v>92</v>
      </c>
      <c r="D3202" t="s">
        <v>72</v>
      </c>
      <c r="E3202">
        <v>9322933074</v>
      </c>
      <c r="F3202" t="s">
        <v>83</v>
      </c>
      <c r="G3202" t="s">
        <v>84</v>
      </c>
      <c r="H3202" t="s">
        <v>85</v>
      </c>
      <c r="I3202" t="s">
        <v>31</v>
      </c>
      <c r="J3202" t="s">
        <v>62</v>
      </c>
      <c r="K3202">
        <v>1566.76</v>
      </c>
      <c r="L3202">
        <v>369.92</v>
      </c>
      <c r="M3202" t="s">
        <v>62</v>
      </c>
      <c r="N3202">
        <v>0.236105083101432</v>
      </c>
      <c r="O3202" t="s">
        <v>11351</v>
      </c>
      <c r="P3202" t="s">
        <v>11354</v>
      </c>
      <c r="R3202" t="s">
        <v>11353</v>
      </c>
      <c r="S3202">
        <f>IF(SalesData[[#This Row],[Return Status]]="Returned",1,0)</f>
        <v>0</v>
      </c>
      <c r="T3202">
        <v>847.14</v>
      </c>
      <c r="U3202" s="2">
        <f>EOMONTH(SalesData[[#This Row],[Order Date]],0)</f>
        <v>45077</v>
      </c>
      <c r="V3202" s="9" t="str">
        <f>"Q"&amp;INT((MONTH(SalesData[[#This Row],[Order Date]])+2)/3)&amp;"-"&amp;YEAR(SalesData[[#This Row],[Order Date]])</f>
        <v>Q2-2023</v>
      </c>
    </row>
    <row r="3203" spans="1:22" x14ac:dyDescent="0.35">
      <c r="A3203" t="s">
        <v>3344</v>
      </c>
      <c r="B3203" s="1">
        <v>45074</v>
      </c>
      <c r="C3203" t="s">
        <v>106</v>
      </c>
      <c r="D3203" t="s">
        <v>39</v>
      </c>
      <c r="E3203">
        <v>2136615928</v>
      </c>
      <c r="F3203" t="s">
        <v>238</v>
      </c>
      <c r="G3203" t="s">
        <v>74</v>
      </c>
      <c r="H3203" t="s">
        <v>11357</v>
      </c>
      <c r="I3203" t="s">
        <v>36</v>
      </c>
      <c r="J3203" t="s">
        <v>61</v>
      </c>
      <c r="K3203">
        <v>1846.61</v>
      </c>
      <c r="L3203">
        <v>243.56</v>
      </c>
      <c r="M3203" t="s">
        <v>62</v>
      </c>
      <c r="N3203">
        <v>0.13189574409322999</v>
      </c>
      <c r="O3203" t="s">
        <v>11351</v>
      </c>
      <c r="P3203" t="s">
        <v>11352</v>
      </c>
      <c r="R3203" t="s">
        <v>11353</v>
      </c>
      <c r="S3203">
        <f>IF(SalesData[[#This Row],[Return Status]]="Returned",1,0)</f>
        <v>0</v>
      </c>
      <c r="T3203">
        <v>2420.2800000000002</v>
      </c>
      <c r="U3203" s="2">
        <f>EOMONTH(SalesData[[#This Row],[Order Date]],0)</f>
        <v>45077</v>
      </c>
      <c r="V3203" s="9" t="str">
        <f>"Q"&amp;INT((MONTH(SalesData[[#This Row],[Order Date]])+2)/3)&amp;"-"&amp;YEAR(SalesData[[#This Row],[Order Date]])</f>
        <v>Q2-2023</v>
      </c>
    </row>
    <row r="3204" spans="1:22" x14ac:dyDescent="0.35">
      <c r="A3204" t="s">
        <v>3345</v>
      </c>
      <c r="B3204" s="1">
        <v>45062</v>
      </c>
      <c r="C3204" t="s">
        <v>77</v>
      </c>
      <c r="D3204" t="s">
        <v>46</v>
      </c>
      <c r="E3204">
        <v>8151130010</v>
      </c>
      <c r="F3204" t="s">
        <v>64</v>
      </c>
      <c r="G3204" t="s">
        <v>15</v>
      </c>
      <c r="H3204" t="s">
        <v>16</v>
      </c>
      <c r="I3204" t="s">
        <v>17</v>
      </c>
      <c r="J3204" t="s">
        <v>19</v>
      </c>
      <c r="K3204">
        <v>556.17999999999995</v>
      </c>
      <c r="L3204">
        <v>136.54</v>
      </c>
      <c r="M3204" t="s">
        <v>19</v>
      </c>
      <c r="N3204">
        <v>0.24549606242583299</v>
      </c>
      <c r="O3204" t="s">
        <v>11355</v>
      </c>
      <c r="P3204" t="s">
        <v>11354</v>
      </c>
      <c r="R3204" t="s">
        <v>11353</v>
      </c>
      <c r="S3204">
        <f>IF(SalesData[[#This Row],[Return Status]]="Returned",1,0)</f>
        <v>0</v>
      </c>
      <c r="T3204">
        <v>2085.91</v>
      </c>
      <c r="U3204" s="2">
        <f>EOMONTH(SalesData[[#This Row],[Order Date]],0)</f>
        <v>45077</v>
      </c>
      <c r="V3204" s="9" t="str">
        <f>"Q"&amp;INT((MONTH(SalesData[[#This Row],[Order Date]])+2)/3)&amp;"-"&amp;YEAR(SalesData[[#This Row],[Order Date]])</f>
        <v>Q2-2023</v>
      </c>
    </row>
    <row r="3205" spans="1:22" x14ac:dyDescent="0.35">
      <c r="A3205" t="s">
        <v>3346</v>
      </c>
      <c r="B3205" s="1">
        <v>45053</v>
      </c>
      <c r="C3205" t="s">
        <v>325</v>
      </c>
      <c r="D3205" t="s">
        <v>80</v>
      </c>
      <c r="E3205">
        <v>1354663907</v>
      </c>
      <c r="F3205" t="s">
        <v>222</v>
      </c>
      <c r="G3205" t="s">
        <v>164</v>
      </c>
      <c r="H3205" t="s">
        <v>165</v>
      </c>
      <c r="I3205" t="s">
        <v>36</v>
      </c>
      <c r="J3205" t="s">
        <v>18</v>
      </c>
      <c r="K3205">
        <v>4172.17</v>
      </c>
      <c r="L3205">
        <v>1100.6300000000001</v>
      </c>
      <c r="M3205" t="s">
        <v>19</v>
      </c>
      <c r="N3205">
        <v>0.26380276930230601</v>
      </c>
      <c r="O3205" t="s">
        <v>11351</v>
      </c>
      <c r="P3205" t="s">
        <v>11354</v>
      </c>
      <c r="R3205" t="s">
        <v>11353</v>
      </c>
      <c r="S3205">
        <f>IF(SalesData[[#This Row],[Return Status]]="Returned",1,0)</f>
        <v>0</v>
      </c>
      <c r="U3205" s="2">
        <f>EOMONTH(SalesData[[#This Row],[Order Date]],0)</f>
        <v>45077</v>
      </c>
      <c r="V3205" s="9" t="str">
        <f>"Q"&amp;INT((MONTH(SalesData[[#This Row],[Order Date]])+2)/3)&amp;"-"&amp;YEAR(SalesData[[#This Row],[Order Date]])</f>
        <v>Q2-2023</v>
      </c>
    </row>
    <row r="3206" spans="1:22" x14ac:dyDescent="0.35">
      <c r="A3206" t="s">
        <v>3347</v>
      </c>
      <c r="B3206" s="1">
        <v>45076</v>
      </c>
      <c r="C3206" t="s">
        <v>94</v>
      </c>
      <c r="D3206" t="s">
        <v>145</v>
      </c>
      <c r="E3206">
        <v>7241975028</v>
      </c>
      <c r="F3206" t="s">
        <v>114</v>
      </c>
      <c r="G3206" t="s">
        <v>59</v>
      </c>
      <c r="H3206" t="s">
        <v>60</v>
      </c>
      <c r="I3206" t="s">
        <v>31</v>
      </c>
      <c r="J3206" t="s">
        <v>18</v>
      </c>
      <c r="K3206">
        <v>1760.59</v>
      </c>
      <c r="L3206">
        <v>345.94</v>
      </c>
      <c r="M3206" t="s">
        <v>19</v>
      </c>
      <c r="N3206">
        <v>0.19649094905685</v>
      </c>
      <c r="O3206" t="s">
        <v>11351</v>
      </c>
      <c r="P3206" t="s">
        <v>11352</v>
      </c>
      <c r="Q3206" t="s">
        <v>11376</v>
      </c>
      <c r="R3206" t="s">
        <v>11360</v>
      </c>
      <c r="S3206">
        <f>IF(SalesData[[#This Row],[Return Status]]="Returned",1,0)</f>
        <v>1</v>
      </c>
      <c r="T3206">
        <v>2183.56</v>
      </c>
      <c r="U3206" s="2">
        <f>EOMONTH(SalesData[[#This Row],[Order Date]],0)</f>
        <v>45077</v>
      </c>
      <c r="V3206" s="9" t="str">
        <f>"Q"&amp;INT((MONTH(SalesData[[#This Row],[Order Date]])+2)/3)&amp;"-"&amp;YEAR(SalesData[[#This Row],[Order Date]])</f>
        <v>Q2-2023</v>
      </c>
    </row>
    <row r="3207" spans="1:22" x14ac:dyDescent="0.35">
      <c r="A3207" t="s">
        <v>3348</v>
      </c>
      <c r="B3207" s="1">
        <v>45069</v>
      </c>
      <c r="C3207" t="s">
        <v>113</v>
      </c>
      <c r="D3207" t="s">
        <v>99</v>
      </c>
      <c r="E3207">
        <v>2186733726</v>
      </c>
      <c r="F3207" t="s">
        <v>53</v>
      </c>
      <c r="G3207" t="s">
        <v>54</v>
      </c>
      <c r="H3207" t="s">
        <v>55</v>
      </c>
      <c r="I3207" t="s">
        <v>31</v>
      </c>
      <c r="J3207" t="s">
        <v>62</v>
      </c>
      <c r="K3207">
        <v>323.17</v>
      </c>
      <c r="L3207">
        <v>37.15</v>
      </c>
      <c r="M3207" t="s">
        <v>62</v>
      </c>
      <c r="N3207">
        <v>0.114954977256552</v>
      </c>
      <c r="O3207" t="s">
        <v>11361</v>
      </c>
      <c r="P3207" t="s">
        <v>11352</v>
      </c>
      <c r="R3207" t="s">
        <v>11353</v>
      </c>
      <c r="S3207">
        <f>IF(SalesData[[#This Row],[Return Status]]="Returned",1,0)</f>
        <v>0</v>
      </c>
      <c r="U3207" s="2">
        <f>EOMONTH(SalesData[[#This Row],[Order Date]],0)</f>
        <v>45077</v>
      </c>
      <c r="V3207" s="9" t="str">
        <f>"Q"&amp;INT((MONTH(SalesData[[#This Row],[Order Date]])+2)/3)&amp;"-"&amp;YEAR(SalesData[[#This Row],[Order Date]])</f>
        <v>Q2-2023</v>
      </c>
    </row>
    <row r="3208" spans="1:22" x14ac:dyDescent="0.35">
      <c r="A3208" t="s">
        <v>3349</v>
      </c>
      <c r="B3208" s="1">
        <v>45076</v>
      </c>
      <c r="C3208" t="s">
        <v>111</v>
      </c>
      <c r="D3208" t="s">
        <v>145</v>
      </c>
      <c r="E3208">
        <v>7335021421</v>
      </c>
      <c r="F3208" t="s">
        <v>47</v>
      </c>
      <c r="G3208" t="s">
        <v>23</v>
      </c>
      <c r="H3208" t="s">
        <v>24</v>
      </c>
      <c r="I3208" t="s">
        <v>17</v>
      </c>
      <c r="J3208" t="s">
        <v>18</v>
      </c>
      <c r="K3208">
        <v>1114.5</v>
      </c>
      <c r="L3208">
        <v>285</v>
      </c>
      <c r="M3208" t="s">
        <v>19</v>
      </c>
      <c r="N3208">
        <v>0.25572005383580099</v>
      </c>
      <c r="O3208" t="s">
        <v>11351</v>
      </c>
      <c r="P3208" t="s">
        <v>11354</v>
      </c>
      <c r="R3208" t="s">
        <v>11353</v>
      </c>
      <c r="S3208">
        <f>IF(SalesData[[#This Row],[Return Status]]="Returned",1,0)</f>
        <v>0</v>
      </c>
      <c r="T3208">
        <v>2821.33</v>
      </c>
      <c r="U3208" s="2">
        <f>EOMONTH(SalesData[[#This Row],[Order Date]],0)</f>
        <v>45077</v>
      </c>
      <c r="V3208" s="9" t="str">
        <f>"Q"&amp;INT((MONTH(SalesData[[#This Row],[Order Date]])+2)/3)&amp;"-"&amp;YEAR(SalesData[[#This Row],[Order Date]])</f>
        <v>Q2-2023</v>
      </c>
    </row>
    <row r="3209" spans="1:22" x14ac:dyDescent="0.35">
      <c r="A3209" t="s">
        <v>3350</v>
      </c>
      <c r="B3209" s="1">
        <v>45071</v>
      </c>
      <c r="C3209" t="s">
        <v>205</v>
      </c>
      <c r="D3209" t="s">
        <v>46</v>
      </c>
      <c r="E3209">
        <v>7122302530</v>
      </c>
      <c r="F3209" t="s">
        <v>147</v>
      </c>
      <c r="G3209" t="s">
        <v>84</v>
      </c>
      <c r="H3209" t="s">
        <v>85</v>
      </c>
      <c r="I3209" t="s">
        <v>31</v>
      </c>
      <c r="J3209" t="s">
        <v>19</v>
      </c>
      <c r="K3209">
        <v>1360.15</v>
      </c>
      <c r="L3209">
        <v>135.46</v>
      </c>
      <c r="M3209" t="s">
        <v>19</v>
      </c>
      <c r="N3209">
        <v>9.9591956769473994E-2</v>
      </c>
      <c r="O3209" t="s">
        <v>11351</v>
      </c>
      <c r="P3209" t="s">
        <v>11356</v>
      </c>
      <c r="R3209" t="s">
        <v>11353</v>
      </c>
      <c r="S3209">
        <f>IF(SalesData[[#This Row],[Return Status]]="Returned",1,0)</f>
        <v>0</v>
      </c>
      <c r="T3209">
        <v>847.14</v>
      </c>
      <c r="U3209" s="2">
        <f>EOMONTH(SalesData[[#This Row],[Order Date]],0)</f>
        <v>45077</v>
      </c>
      <c r="V3209" s="9" t="str">
        <f>"Q"&amp;INT((MONTH(SalesData[[#This Row],[Order Date]])+2)/3)&amp;"-"&amp;YEAR(SalesData[[#This Row],[Order Date]])</f>
        <v>Q2-2023</v>
      </c>
    </row>
    <row r="3210" spans="1:22" x14ac:dyDescent="0.35">
      <c r="A3210" t="s">
        <v>3351</v>
      </c>
      <c r="B3210" s="1">
        <v>45056</v>
      </c>
      <c r="C3210" t="s">
        <v>124</v>
      </c>
      <c r="D3210" t="s">
        <v>39</v>
      </c>
      <c r="E3210">
        <v>554800572</v>
      </c>
      <c r="F3210" t="s">
        <v>33</v>
      </c>
      <c r="G3210" t="s">
        <v>34</v>
      </c>
      <c r="H3210" t="s">
        <v>35</v>
      </c>
      <c r="I3210" t="s">
        <v>36</v>
      </c>
      <c r="J3210" t="s">
        <v>18</v>
      </c>
      <c r="K3210">
        <v>282.07</v>
      </c>
      <c r="L3210">
        <v>51.99</v>
      </c>
      <c r="M3210" t="s">
        <v>19</v>
      </c>
      <c r="N3210">
        <v>0.18431594994150399</v>
      </c>
      <c r="O3210" t="s">
        <v>11361</v>
      </c>
      <c r="P3210" t="s">
        <v>11352</v>
      </c>
      <c r="R3210" t="s">
        <v>11353</v>
      </c>
      <c r="S3210">
        <f>IF(SalesData[[#This Row],[Return Status]]="Returned",1,0)</f>
        <v>0</v>
      </c>
      <c r="U3210" s="2">
        <f>EOMONTH(SalesData[[#This Row],[Order Date]],0)</f>
        <v>45077</v>
      </c>
      <c r="V3210" s="9" t="str">
        <f>"Q"&amp;INT((MONTH(SalesData[[#This Row],[Order Date]])+2)/3)&amp;"-"&amp;YEAR(SalesData[[#This Row],[Order Date]])</f>
        <v>Q2-2023</v>
      </c>
    </row>
    <row r="3211" spans="1:22" x14ac:dyDescent="0.35">
      <c r="A3211" t="s">
        <v>3352</v>
      </c>
      <c r="B3211" s="1">
        <v>45056</v>
      </c>
      <c r="C3211" t="s">
        <v>124</v>
      </c>
      <c r="D3211" t="s">
        <v>145</v>
      </c>
      <c r="E3211">
        <v>8233201861</v>
      </c>
      <c r="F3211" t="s">
        <v>127</v>
      </c>
      <c r="G3211" t="s">
        <v>29</v>
      </c>
      <c r="H3211" t="s">
        <v>30</v>
      </c>
      <c r="I3211" t="s">
        <v>31</v>
      </c>
      <c r="J3211" t="s">
        <v>18</v>
      </c>
      <c r="K3211">
        <v>290.39999999999998</v>
      </c>
      <c r="L3211">
        <v>49.05</v>
      </c>
      <c r="M3211" t="s">
        <v>19</v>
      </c>
      <c r="N3211">
        <v>0.16890495867768601</v>
      </c>
      <c r="O3211" t="s">
        <v>11361</v>
      </c>
      <c r="P3211" t="s">
        <v>11352</v>
      </c>
      <c r="R3211" t="s">
        <v>11353</v>
      </c>
      <c r="S3211">
        <f>IF(SalesData[[#This Row],[Return Status]]="Returned",1,0)</f>
        <v>0</v>
      </c>
      <c r="T3211">
        <v>2788.38</v>
      </c>
      <c r="U3211" s="2">
        <f>EOMONTH(SalesData[[#This Row],[Order Date]],0)</f>
        <v>45077</v>
      </c>
      <c r="V3211" s="9" t="str">
        <f>"Q"&amp;INT((MONTH(SalesData[[#This Row],[Order Date]])+2)/3)&amp;"-"&amp;YEAR(SalesData[[#This Row],[Order Date]])</f>
        <v>Q2-2023</v>
      </c>
    </row>
    <row r="3212" spans="1:22" x14ac:dyDescent="0.35">
      <c r="A3212" t="s">
        <v>3353</v>
      </c>
      <c r="B3212" s="1">
        <v>45051</v>
      </c>
      <c r="C3212" t="s">
        <v>49</v>
      </c>
      <c r="D3212" t="s">
        <v>72</v>
      </c>
      <c r="E3212">
        <v>227493003</v>
      </c>
      <c r="F3212" t="s">
        <v>100</v>
      </c>
      <c r="G3212" t="s">
        <v>34</v>
      </c>
      <c r="H3212" t="s">
        <v>35</v>
      </c>
      <c r="I3212" t="s">
        <v>36</v>
      </c>
      <c r="J3212" t="s">
        <v>62</v>
      </c>
      <c r="K3212">
        <v>4423.22</v>
      </c>
      <c r="L3212">
        <v>403.1</v>
      </c>
      <c r="M3212" t="s">
        <v>62</v>
      </c>
      <c r="N3212">
        <v>9.1132704229045805E-2</v>
      </c>
      <c r="O3212" t="s">
        <v>11351</v>
      </c>
      <c r="P3212" t="s">
        <v>11356</v>
      </c>
      <c r="Q3212" t="s">
        <v>11373</v>
      </c>
      <c r="R3212" t="s">
        <v>11360</v>
      </c>
      <c r="S3212">
        <f>IF(SalesData[[#This Row],[Return Status]]="Returned",1,0)</f>
        <v>1</v>
      </c>
      <c r="U3212" s="2">
        <f>EOMONTH(SalesData[[#This Row],[Order Date]],0)</f>
        <v>45077</v>
      </c>
      <c r="V3212" s="9" t="str">
        <f>"Q"&amp;INT((MONTH(SalesData[[#This Row],[Order Date]])+2)/3)&amp;"-"&amp;YEAR(SalesData[[#This Row],[Order Date]])</f>
        <v>Q2-2023</v>
      </c>
    </row>
    <row r="3213" spans="1:22" x14ac:dyDescent="0.35">
      <c r="A3213" t="s">
        <v>3354</v>
      </c>
      <c r="B3213" s="1">
        <v>45069</v>
      </c>
      <c r="C3213" t="s">
        <v>97</v>
      </c>
      <c r="D3213" t="s">
        <v>99</v>
      </c>
      <c r="E3213">
        <v>8857726033</v>
      </c>
      <c r="F3213" t="s">
        <v>120</v>
      </c>
      <c r="G3213" t="s">
        <v>141</v>
      </c>
      <c r="H3213" t="s">
        <v>121</v>
      </c>
      <c r="I3213" t="s">
        <v>17</v>
      </c>
      <c r="J3213" t="s">
        <v>43</v>
      </c>
      <c r="K3213">
        <v>3923</v>
      </c>
      <c r="L3213">
        <v>581.92999999999995</v>
      </c>
      <c r="M3213" t="s">
        <v>43</v>
      </c>
      <c r="N3213">
        <v>0.14833800662758101</v>
      </c>
      <c r="O3213" t="s">
        <v>11351</v>
      </c>
      <c r="P3213" t="s">
        <v>11352</v>
      </c>
      <c r="R3213" t="s">
        <v>11353</v>
      </c>
      <c r="S3213">
        <f>IF(SalesData[[#This Row],[Return Status]]="Returned",1,0)</f>
        <v>0</v>
      </c>
      <c r="T3213">
        <v>2793.38</v>
      </c>
      <c r="U3213" s="2">
        <f>EOMONTH(SalesData[[#This Row],[Order Date]],0)</f>
        <v>45077</v>
      </c>
      <c r="V3213" s="9" t="str">
        <f>"Q"&amp;INT((MONTH(SalesData[[#This Row],[Order Date]])+2)/3)&amp;"-"&amp;YEAR(SalesData[[#This Row],[Order Date]])</f>
        <v>Q2-2023</v>
      </c>
    </row>
    <row r="3214" spans="1:22" x14ac:dyDescent="0.35">
      <c r="A3214" t="s">
        <v>3355</v>
      </c>
      <c r="B3214" s="1">
        <v>45051</v>
      </c>
      <c r="C3214" t="s">
        <v>144</v>
      </c>
      <c r="D3214" t="s">
        <v>46</v>
      </c>
      <c r="E3214">
        <v>5352162296</v>
      </c>
      <c r="F3214" t="s">
        <v>159</v>
      </c>
      <c r="G3214" t="s">
        <v>84</v>
      </c>
      <c r="H3214" t="s">
        <v>85</v>
      </c>
      <c r="I3214" t="s">
        <v>31</v>
      </c>
      <c r="J3214" t="s">
        <v>18</v>
      </c>
      <c r="K3214">
        <v>1575.9</v>
      </c>
      <c r="L3214">
        <v>162.78</v>
      </c>
      <c r="M3214" t="s">
        <v>19</v>
      </c>
      <c r="N3214">
        <v>0.103293356177422</v>
      </c>
      <c r="O3214" t="s">
        <v>11351</v>
      </c>
      <c r="P3214" t="s">
        <v>11352</v>
      </c>
      <c r="R3214" t="s">
        <v>11353</v>
      </c>
      <c r="S3214">
        <f>IF(SalesData[[#This Row],[Return Status]]="Returned",1,0)</f>
        <v>0</v>
      </c>
      <c r="T3214">
        <v>847.14</v>
      </c>
      <c r="U3214" s="2">
        <f>EOMONTH(SalesData[[#This Row],[Order Date]],0)</f>
        <v>45077</v>
      </c>
      <c r="V3214" s="9" t="str">
        <f>"Q"&amp;INT((MONTH(SalesData[[#This Row],[Order Date]])+2)/3)&amp;"-"&amp;YEAR(SalesData[[#This Row],[Order Date]])</f>
        <v>Q2-2023</v>
      </c>
    </row>
    <row r="3215" spans="1:22" x14ac:dyDescent="0.35">
      <c r="A3215" t="s">
        <v>3356</v>
      </c>
      <c r="B3215" s="1">
        <v>45060</v>
      </c>
      <c r="C3215" t="s">
        <v>45</v>
      </c>
      <c r="D3215" t="s">
        <v>80</v>
      </c>
      <c r="E3215">
        <v>8606253613</v>
      </c>
      <c r="F3215" t="s">
        <v>14</v>
      </c>
      <c r="G3215" t="s">
        <v>15</v>
      </c>
      <c r="H3215" t="s">
        <v>11357</v>
      </c>
      <c r="I3215" t="s">
        <v>17</v>
      </c>
      <c r="J3215" t="s">
        <v>42</v>
      </c>
      <c r="K3215">
        <v>2507.13</v>
      </c>
      <c r="L3215">
        <v>393.5</v>
      </c>
      <c r="M3215" t="s">
        <v>43</v>
      </c>
      <c r="N3215">
        <v>0.15695237183552499</v>
      </c>
      <c r="O3215" t="s">
        <v>11351</v>
      </c>
      <c r="P3215" t="s">
        <v>11352</v>
      </c>
      <c r="R3215" t="s">
        <v>11353</v>
      </c>
      <c r="S3215">
        <f>IF(SalesData[[#This Row],[Return Status]]="Returned",1,0)</f>
        <v>0</v>
      </c>
      <c r="T3215">
        <v>2085.91</v>
      </c>
      <c r="U3215" s="2">
        <f>EOMONTH(SalesData[[#This Row],[Order Date]],0)</f>
        <v>45077</v>
      </c>
      <c r="V3215" s="9" t="str">
        <f>"Q"&amp;INT((MONTH(SalesData[[#This Row],[Order Date]])+2)/3)&amp;"-"&amp;YEAR(SalesData[[#This Row],[Order Date]])</f>
        <v>Q2-2023</v>
      </c>
    </row>
    <row r="3216" spans="1:22" x14ac:dyDescent="0.35">
      <c r="A3216" t="s">
        <v>3357</v>
      </c>
      <c r="B3216" s="1">
        <v>45075</v>
      </c>
      <c r="C3216" t="s">
        <v>205</v>
      </c>
      <c r="D3216" t="s">
        <v>80</v>
      </c>
      <c r="E3216">
        <v>2573169562</v>
      </c>
      <c r="F3216" t="s">
        <v>137</v>
      </c>
      <c r="G3216" t="s">
        <v>34</v>
      </c>
      <c r="H3216" t="s">
        <v>35</v>
      </c>
      <c r="I3216" t="s">
        <v>36</v>
      </c>
      <c r="J3216" t="s">
        <v>19</v>
      </c>
      <c r="K3216">
        <v>4971.99</v>
      </c>
      <c r="L3216">
        <v>242.15</v>
      </c>
      <c r="M3216" t="s">
        <v>19</v>
      </c>
      <c r="N3216">
        <v>4.8702833271989703E-2</v>
      </c>
      <c r="O3216" t="s">
        <v>11351</v>
      </c>
      <c r="P3216" t="s">
        <v>11356</v>
      </c>
      <c r="R3216" t="s">
        <v>11353</v>
      </c>
      <c r="S3216">
        <f>IF(SalesData[[#This Row],[Return Status]]="Returned",1,0)</f>
        <v>0</v>
      </c>
      <c r="U3216" s="2">
        <f>EOMONTH(SalesData[[#This Row],[Order Date]],0)</f>
        <v>45077</v>
      </c>
      <c r="V3216" s="9" t="str">
        <f>"Q"&amp;INT((MONTH(SalesData[[#This Row],[Order Date]])+2)/3)&amp;"-"&amp;YEAR(SalesData[[#This Row],[Order Date]])</f>
        <v>Q2-2023</v>
      </c>
    </row>
    <row r="3217" spans="1:22" x14ac:dyDescent="0.35">
      <c r="A3217" t="s">
        <v>3358</v>
      </c>
      <c r="B3217" s="1">
        <v>45051</v>
      </c>
      <c r="C3217" t="s">
        <v>162</v>
      </c>
      <c r="D3217" t="s">
        <v>80</v>
      </c>
      <c r="E3217">
        <v>7580827337</v>
      </c>
      <c r="F3217" t="s">
        <v>168</v>
      </c>
      <c r="G3217" t="s">
        <v>54</v>
      </c>
      <c r="H3217" t="s">
        <v>55</v>
      </c>
      <c r="I3217" t="s">
        <v>31</v>
      </c>
      <c r="J3217" t="s">
        <v>43</v>
      </c>
      <c r="K3217">
        <v>370.86</v>
      </c>
      <c r="L3217">
        <v>45.84</v>
      </c>
      <c r="M3217" t="s">
        <v>43</v>
      </c>
      <c r="N3217">
        <v>0.123604594725773</v>
      </c>
      <c r="O3217" t="s">
        <v>11361</v>
      </c>
      <c r="P3217" t="s">
        <v>11352</v>
      </c>
      <c r="R3217" t="s">
        <v>11353</v>
      </c>
      <c r="S3217">
        <f>IF(SalesData[[#This Row],[Return Status]]="Returned",1,0)</f>
        <v>0</v>
      </c>
      <c r="U3217" s="2">
        <f>EOMONTH(SalesData[[#This Row],[Order Date]],0)</f>
        <v>45077</v>
      </c>
      <c r="V3217" s="9" t="str">
        <f>"Q"&amp;INT((MONTH(SalesData[[#This Row],[Order Date]])+2)/3)&amp;"-"&amp;YEAR(SalesData[[#This Row],[Order Date]])</f>
        <v>Q2-2023</v>
      </c>
    </row>
    <row r="3218" spans="1:22" x14ac:dyDescent="0.35">
      <c r="A3218" t="s">
        <v>3359</v>
      </c>
      <c r="B3218" s="1">
        <v>45056</v>
      </c>
      <c r="C3218" t="s">
        <v>71</v>
      </c>
      <c r="D3218" t="s">
        <v>80</v>
      </c>
      <c r="E3218">
        <v>8587325744</v>
      </c>
      <c r="F3218" t="s">
        <v>78</v>
      </c>
      <c r="G3218" t="s">
        <v>15</v>
      </c>
      <c r="H3218" t="s">
        <v>16</v>
      </c>
      <c r="I3218" t="s">
        <v>17</v>
      </c>
      <c r="J3218" t="s">
        <v>18</v>
      </c>
      <c r="K3218">
        <v>4799.1099999999997</v>
      </c>
      <c r="L3218">
        <v>389.84</v>
      </c>
      <c r="M3218" t="s">
        <v>19</v>
      </c>
      <c r="N3218">
        <v>8.1231728382971005E-2</v>
      </c>
      <c r="O3218" t="s">
        <v>11351</v>
      </c>
      <c r="P3218" t="s">
        <v>11356</v>
      </c>
      <c r="R3218" t="s">
        <v>11353</v>
      </c>
      <c r="S3218">
        <f>IF(SalesData[[#This Row],[Return Status]]="Returned",1,0)</f>
        <v>0</v>
      </c>
      <c r="T3218">
        <v>2085.91</v>
      </c>
      <c r="U3218" s="2">
        <f>EOMONTH(SalesData[[#This Row],[Order Date]],0)</f>
        <v>45077</v>
      </c>
      <c r="V3218" s="9" t="str">
        <f>"Q"&amp;INT((MONTH(SalesData[[#This Row],[Order Date]])+2)/3)&amp;"-"&amp;YEAR(SalesData[[#This Row],[Order Date]])</f>
        <v>Q2-2023</v>
      </c>
    </row>
    <row r="3219" spans="1:22" x14ac:dyDescent="0.35">
      <c r="A3219" t="s">
        <v>3360</v>
      </c>
      <c r="B3219" s="1">
        <v>45075</v>
      </c>
      <c r="C3219" t="s">
        <v>325</v>
      </c>
      <c r="D3219" t="s">
        <v>80</v>
      </c>
      <c r="E3219">
        <v>2113759648</v>
      </c>
      <c r="F3219" t="s">
        <v>88</v>
      </c>
      <c r="G3219" t="s">
        <v>89</v>
      </c>
      <c r="H3219" t="s">
        <v>90</v>
      </c>
      <c r="I3219" t="s">
        <v>31</v>
      </c>
      <c r="J3219" t="s">
        <v>19</v>
      </c>
      <c r="K3219">
        <v>3305.04</v>
      </c>
      <c r="L3219">
        <v>277.27999999999997</v>
      </c>
      <c r="M3219" t="s">
        <v>19</v>
      </c>
      <c r="N3219">
        <v>8.3896110183235298E-2</v>
      </c>
      <c r="O3219" t="s">
        <v>11351</v>
      </c>
      <c r="P3219" t="s">
        <v>11356</v>
      </c>
      <c r="R3219" t="s">
        <v>11353</v>
      </c>
      <c r="S3219">
        <f>IF(SalesData[[#This Row],[Return Status]]="Returned",1,0)</f>
        <v>0</v>
      </c>
      <c r="T3219">
        <v>207.68</v>
      </c>
      <c r="U3219" s="2">
        <f>EOMONTH(SalesData[[#This Row],[Order Date]],0)</f>
        <v>45077</v>
      </c>
      <c r="V3219" s="9" t="str">
        <f>"Q"&amp;INT((MONTH(SalesData[[#This Row],[Order Date]])+2)/3)&amp;"-"&amp;YEAR(SalesData[[#This Row],[Order Date]])</f>
        <v>Q2-2023</v>
      </c>
    </row>
    <row r="3220" spans="1:22" x14ac:dyDescent="0.35">
      <c r="A3220" t="s">
        <v>3361</v>
      </c>
      <c r="B3220" s="1">
        <v>45071</v>
      </c>
      <c r="C3220" t="s">
        <v>188</v>
      </c>
      <c r="D3220" t="s">
        <v>46</v>
      </c>
      <c r="E3220">
        <v>103801219</v>
      </c>
      <c r="F3220" t="s">
        <v>168</v>
      </c>
      <c r="G3220" t="s">
        <v>54</v>
      </c>
      <c r="H3220" t="s">
        <v>55</v>
      </c>
      <c r="I3220" t="s">
        <v>31</v>
      </c>
      <c r="J3220" t="s">
        <v>65</v>
      </c>
      <c r="K3220">
        <v>1012.11</v>
      </c>
      <c r="L3220">
        <v>76.73</v>
      </c>
      <c r="M3220" t="s">
        <v>65</v>
      </c>
      <c r="N3220">
        <v>7.5811917676932405E-2</v>
      </c>
      <c r="O3220" t="s">
        <v>11351</v>
      </c>
      <c r="P3220" t="s">
        <v>11356</v>
      </c>
      <c r="R3220" t="s">
        <v>11353</v>
      </c>
      <c r="S3220">
        <f>IF(SalesData[[#This Row],[Return Status]]="Returned",1,0)</f>
        <v>0</v>
      </c>
      <c r="U3220" s="2">
        <f>EOMONTH(SalesData[[#This Row],[Order Date]],0)</f>
        <v>45077</v>
      </c>
      <c r="V3220" s="9" t="str">
        <f>"Q"&amp;INT((MONTH(SalesData[[#This Row],[Order Date]])+2)/3)&amp;"-"&amp;YEAR(SalesData[[#This Row],[Order Date]])</f>
        <v>Q2-2023</v>
      </c>
    </row>
    <row r="3221" spans="1:22" x14ac:dyDescent="0.35">
      <c r="A3221" t="s">
        <v>3362</v>
      </c>
      <c r="B3221" s="1">
        <v>45075</v>
      </c>
      <c r="C3221" t="s">
        <v>67</v>
      </c>
      <c r="D3221" t="s">
        <v>46</v>
      </c>
      <c r="E3221">
        <v>3392132839</v>
      </c>
      <c r="F3221" t="s">
        <v>410</v>
      </c>
      <c r="G3221" t="s">
        <v>29</v>
      </c>
      <c r="H3221" t="s">
        <v>11357</v>
      </c>
      <c r="I3221" t="s">
        <v>31</v>
      </c>
      <c r="J3221" t="s">
        <v>18</v>
      </c>
      <c r="K3221">
        <v>4082.85</v>
      </c>
      <c r="L3221">
        <v>1201.0899999999999</v>
      </c>
      <c r="M3221" t="s">
        <v>19</v>
      </c>
      <c r="N3221">
        <v>0.294179311020488</v>
      </c>
      <c r="O3221" t="s">
        <v>11351</v>
      </c>
      <c r="P3221" t="s">
        <v>11354</v>
      </c>
      <c r="R3221" t="s">
        <v>11353</v>
      </c>
      <c r="S3221">
        <f>IF(SalesData[[#This Row],[Return Status]]="Returned",1,0)</f>
        <v>0</v>
      </c>
      <c r="T3221">
        <v>2788.38</v>
      </c>
      <c r="U3221" s="2">
        <f>EOMONTH(SalesData[[#This Row],[Order Date]],0)</f>
        <v>45077</v>
      </c>
      <c r="V3221" s="9" t="str">
        <f>"Q"&amp;INT((MONTH(SalesData[[#This Row],[Order Date]])+2)/3)&amp;"-"&amp;YEAR(SalesData[[#This Row],[Order Date]])</f>
        <v>Q2-2023</v>
      </c>
    </row>
    <row r="3222" spans="1:22" x14ac:dyDescent="0.35">
      <c r="A3222" t="s">
        <v>3363</v>
      </c>
      <c r="B3222" s="1">
        <v>45074</v>
      </c>
      <c r="C3222" t="s">
        <v>111</v>
      </c>
      <c r="D3222" t="s">
        <v>99</v>
      </c>
      <c r="E3222">
        <v>9949201330</v>
      </c>
      <c r="F3222" t="s">
        <v>147</v>
      </c>
      <c r="G3222" t="s">
        <v>84</v>
      </c>
      <c r="H3222" t="s">
        <v>85</v>
      </c>
      <c r="I3222" t="s">
        <v>31</v>
      </c>
      <c r="J3222" t="s">
        <v>19</v>
      </c>
      <c r="K3222">
        <v>3512.7</v>
      </c>
      <c r="L3222">
        <v>195.11</v>
      </c>
      <c r="M3222" t="s">
        <v>19</v>
      </c>
      <c r="N3222">
        <v>5.55441683035841E-2</v>
      </c>
      <c r="O3222" t="s">
        <v>11351</v>
      </c>
      <c r="P3222" t="s">
        <v>11356</v>
      </c>
      <c r="R3222" t="s">
        <v>11353</v>
      </c>
      <c r="S3222">
        <f>IF(SalesData[[#This Row],[Return Status]]="Returned",1,0)</f>
        <v>0</v>
      </c>
      <c r="T3222">
        <v>847.14</v>
      </c>
      <c r="U3222" s="2">
        <f>EOMONTH(SalesData[[#This Row],[Order Date]],0)</f>
        <v>45077</v>
      </c>
      <c r="V3222" s="9" t="str">
        <f>"Q"&amp;INT((MONTH(SalesData[[#This Row],[Order Date]])+2)/3)&amp;"-"&amp;YEAR(SalesData[[#This Row],[Order Date]])</f>
        <v>Q2-2023</v>
      </c>
    </row>
    <row r="3223" spans="1:22" x14ac:dyDescent="0.35">
      <c r="A3223" t="s">
        <v>3364</v>
      </c>
      <c r="B3223" s="1">
        <v>45057</v>
      </c>
      <c r="C3223" t="s">
        <v>71</v>
      </c>
      <c r="D3223" t="s">
        <v>72</v>
      </c>
      <c r="E3223">
        <v>8464556990</v>
      </c>
      <c r="F3223" t="s">
        <v>28</v>
      </c>
      <c r="G3223" t="s">
        <v>29</v>
      </c>
      <c r="H3223" t="s">
        <v>30</v>
      </c>
      <c r="I3223" t="s">
        <v>31</v>
      </c>
      <c r="J3223" t="s">
        <v>61</v>
      </c>
      <c r="K3223">
        <v>640.26</v>
      </c>
      <c r="L3223">
        <v>78.27</v>
      </c>
      <c r="M3223" t="s">
        <v>62</v>
      </c>
      <c r="N3223">
        <v>0.12224721207009701</v>
      </c>
      <c r="O3223" t="s">
        <v>11355</v>
      </c>
      <c r="P3223" t="s">
        <v>11352</v>
      </c>
      <c r="R3223" t="s">
        <v>11353</v>
      </c>
      <c r="S3223">
        <f>IF(SalesData[[#This Row],[Return Status]]="Returned",1,0)</f>
        <v>0</v>
      </c>
      <c r="T3223">
        <v>2788.38</v>
      </c>
      <c r="U3223" s="2">
        <f>EOMONTH(SalesData[[#This Row],[Order Date]],0)</f>
        <v>45077</v>
      </c>
      <c r="V3223" s="9" t="str">
        <f>"Q"&amp;INT((MONTH(SalesData[[#This Row],[Order Date]])+2)/3)&amp;"-"&amp;YEAR(SalesData[[#This Row],[Order Date]])</f>
        <v>Q2-2023</v>
      </c>
    </row>
    <row r="3224" spans="1:22" x14ac:dyDescent="0.35">
      <c r="A3224" t="s">
        <v>3365</v>
      </c>
      <c r="B3224" s="1">
        <v>45075</v>
      </c>
      <c r="C3224" t="s">
        <v>71</v>
      </c>
      <c r="D3224" t="s">
        <v>39</v>
      </c>
      <c r="E3224">
        <v>3329996043</v>
      </c>
      <c r="F3224" t="s">
        <v>168</v>
      </c>
      <c r="G3224" t="s">
        <v>54</v>
      </c>
      <c r="H3224" t="s">
        <v>11357</v>
      </c>
      <c r="I3224" t="s">
        <v>31</v>
      </c>
      <c r="J3224" t="s">
        <v>61</v>
      </c>
      <c r="K3224">
        <v>619.05999999999995</v>
      </c>
      <c r="L3224">
        <v>149.32</v>
      </c>
      <c r="M3224" t="s">
        <v>62</v>
      </c>
      <c r="N3224">
        <v>0.24120440668109699</v>
      </c>
      <c r="O3224" t="s">
        <v>11355</v>
      </c>
      <c r="P3224" t="s">
        <v>11354</v>
      </c>
      <c r="Q3224" t="s">
        <v>11376</v>
      </c>
      <c r="R3224" t="s">
        <v>11360</v>
      </c>
      <c r="S3224">
        <f>IF(SalesData[[#This Row],[Return Status]]="Returned",1,0)</f>
        <v>1</v>
      </c>
      <c r="U3224" s="2">
        <f>EOMONTH(SalesData[[#This Row],[Order Date]],0)</f>
        <v>45077</v>
      </c>
      <c r="V3224" s="9" t="str">
        <f>"Q"&amp;INT((MONTH(SalesData[[#This Row],[Order Date]])+2)/3)&amp;"-"&amp;YEAR(SalesData[[#This Row],[Order Date]])</f>
        <v>Q2-2023</v>
      </c>
    </row>
    <row r="3225" spans="1:22" x14ac:dyDescent="0.35">
      <c r="A3225" t="s">
        <v>3366</v>
      </c>
      <c r="B3225" s="1">
        <v>45074</v>
      </c>
      <c r="C3225" t="s">
        <v>144</v>
      </c>
      <c r="D3225" t="s">
        <v>72</v>
      </c>
      <c r="E3225">
        <v>3372417490</v>
      </c>
      <c r="F3225" t="s">
        <v>64</v>
      </c>
      <c r="G3225" t="s">
        <v>15</v>
      </c>
      <c r="H3225" t="s">
        <v>16</v>
      </c>
      <c r="I3225" t="s">
        <v>17</v>
      </c>
      <c r="J3225" t="s">
        <v>19</v>
      </c>
      <c r="K3225">
        <v>4669.41</v>
      </c>
      <c r="L3225">
        <v>1006.41</v>
      </c>
      <c r="M3225" t="s">
        <v>19</v>
      </c>
      <c r="N3225">
        <v>0.21553258334564801</v>
      </c>
      <c r="O3225" t="s">
        <v>11351</v>
      </c>
      <c r="P3225" t="s">
        <v>11354</v>
      </c>
      <c r="R3225" t="s">
        <v>11353</v>
      </c>
      <c r="S3225">
        <f>IF(SalesData[[#This Row],[Return Status]]="Returned",1,0)</f>
        <v>0</v>
      </c>
      <c r="T3225">
        <v>2085.91</v>
      </c>
      <c r="U3225" s="2">
        <f>EOMONTH(SalesData[[#This Row],[Order Date]],0)</f>
        <v>45077</v>
      </c>
      <c r="V3225" s="9" t="str">
        <f>"Q"&amp;INT((MONTH(SalesData[[#This Row],[Order Date]])+2)/3)&amp;"-"&amp;YEAR(SalesData[[#This Row],[Order Date]])</f>
        <v>Q2-2023</v>
      </c>
    </row>
    <row r="3226" spans="1:22" x14ac:dyDescent="0.35">
      <c r="A3226" t="s">
        <v>3367</v>
      </c>
      <c r="B3226" s="1">
        <v>45054</v>
      </c>
      <c r="C3226" t="s">
        <v>94</v>
      </c>
      <c r="D3226" t="s">
        <v>39</v>
      </c>
      <c r="E3226">
        <v>5177784251</v>
      </c>
      <c r="F3226" t="s">
        <v>127</v>
      </c>
      <c r="G3226" t="s">
        <v>29</v>
      </c>
      <c r="H3226" t="s">
        <v>30</v>
      </c>
      <c r="I3226" t="s">
        <v>31</v>
      </c>
      <c r="J3226" t="s">
        <v>61</v>
      </c>
      <c r="K3226">
        <v>2804.57</v>
      </c>
      <c r="L3226">
        <v>142.19</v>
      </c>
      <c r="M3226" t="s">
        <v>62</v>
      </c>
      <c r="N3226">
        <v>5.0699394203032898E-2</v>
      </c>
      <c r="O3226" t="s">
        <v>11351</v>
      </c>
      <c r="P3226" t="s">
        <v>11356</v>
      </c>
      <c r="R3226" t="s">
        <v>11353</v>
      </c>
      <c r="S3226">
        <f>IF(SalesData[[#This Row],[Return Status]]="Returned",1,0)</f>
        <v>0</v>
      </c>
      <c r="T3226">
        <v>2788.38</v>
      </c>
      <c r="U3226" s="2">
        <f>EOMONTH(SalesData[[#This Row],[Order Date]],0)</f>
        <v>45077</v>
      </c>
      <c r="V3226" s="9" t="str">
        <f>"Q"&amp;INT((MONTH(SalesData[[#This Row],[Order Date]])+2)/3)&amp;"-"&amp;YEAR(SalesData[[#This Row],[Order Date]])</f>
        <v>Q2-2023</v>
      </c>
    </row>
    <row r="3227" spans="1:22" x14ac:dyDescent="0.35">
      <c r="A3227" t="s">
        <v>3368</v>
      </c>
      <c r="B3227" s="1">
        <v>45059</v>
      </c>
      <c r="C3227" t="s">
        <v>184</v>
      </c>
      <c r="D3227" t="s">
        <v>13</v>
      </c>
      <c r="E3227">
        <v>6279706699</v>
      </c>
      <c r="F3227" t="s">
        <v>222</v>
      </c>
      <c r="G3227" t="s">
        <v>11381</v>
      </c>
      <c r="H3227" t="s">
        <v>165</v>
      </c>
      <c r="I3227" t="s">
        <v>36</v>
      </c>
      <c r="J3227" t="s">
        <v>62</v>
      </c>
      <c r="K3227">
        <v>1252.3900000000001</v>
      </c>
      <c r="L3227">
        <v>350.85</v>
      </c>
      <c r="M3227" t="s">
        <v>62</v>
      </c>
      <c r="N3227">
        <v>0.280144363976078</v>
      </c>
      <c r="O3227" t="s">
        <v>11351</v>
      </c>
      <c r="P3227" t="s">
        <v>11354</v>
      </c>
      <c r="R3227" t="s">
        <v>11353</v>
      </c>
      <c r="S3227">
        <f>IF(SalesData[[#This Row],[Return Status]]="Returned",1,0)</f>
        <v>0</v>
      </c>
      <c r="U3227" s="2">
        <f>EOMONTH(SalesData[[#This Row],[Order Date]],0)</f>
        <v>45077</v>
      </c>
      <c r="V3227" s="9" t="str">
        <f>"Q"&amp;INT((MONTH(SalesData[[#This Row],[Order Date]])+2)/3)&amp;"-"&amp;YEAR(SalesData[[#This Row],[Order Date]])</f>
        <v>Q2-2023</v>
      </c>
    </row>
    <row r="3228" spans="1:22" x14ac:dyDescent="0.35">
      <c r="A3228" t="s">
        <v>3369</v>
      </c>
      <c r="B3228" s="1">
        <v>45054</v>
      </c>
      <c r="C3228" t="s">
        <v>184</v>
      </c>
      <c r="D3228" t="s">
        <v>80</v>
      </c>
      <c r="E3228">
        <v>6802894614</v>
      </c>
      <c r="F3228" t="s">
        <v>116</v>
      </c>
      <c r="G3228" t="s">
        <v>74</v>
      </c>
      <c r="H3228" t="s">
        <v>75</v>
      </c>
      <c r="I3228" t="s">
        <v>36</v>
      </c>
      <c r="J3228" t="s">
        <v>65</v>
      </c>
      <c r="K3228">
        <v>4041.52</v>
      </c>
      <c r="L3228">
        <v>652.20000000000005</v>
      </c>
      <c r="M3228" t="s">
        <v>65</v>
      </c>
      <c r="N3228">
        <v>0.161374928244819</v>
      </c>
      <c r="O3228" t="s">
        <v>11351</v>
      </c>
      <c r="P3228" t="s">
        <v>11352</v>
      </c>
      <c r="R3228" t="s">
        <v>11353</v>
      </c>
      <c r="S3228">
        <f>IF(SalesData[[#This Row],[Return Status]]="Returned",1,0)</f>
        <v>0</v>
      </c>
      <c r="T3228">
        <v>2420.2800000000002</v>
      </c>
      <c r="U3228" s="2">
        <f>EOMONTH(SalesData[[#This Row],[Order Date]],0)</f>
        <v>45077</v>
      </c>
      <c r="V3228" s="9" t="str">
        <f>"Q"&amp;INT((MONTH(SalesData[[#This Row],[Order Date]])+2)/3)&amp;"-"&amp;YEAR(SalesData[[#This Row],[Order Date]])</f>
        <v>Q2-2023</v>
      </c>
    </row>
    <row r="3229" spans="1:22" x14ac:dyDescent="0.35">
      <c r="A3229" t="s">
        <v>3370</v>
      </c>
      <c r="B3229" s="1">
        <v>45064</v>
      </c>
      <c r="C3229" t="s">
        <v>205</v>
      </c>
      <c r="D3229" t="s">
        <v>46</v>
      </c>
      <c r="E3229">
        <v>9564629567</v>
      </c>
      <c r="F3229" t="s">
        <v>172</v>
      </c>
      <c r="G3229" t="s">
        <v>141</v>
      </c>
      <c r="H3229" t="s">
        <v>121</v>
      </c>
      <c r="I3229" t="s">
        <v>17</v>
      </c>
      <c r="J3229" t="s">
        <v>65</v>
      </c>
      <c r="K3229">
        <v>1117.06</v>
      </c>
      <c r="L3229">
        <v>157.65</v>
      </c>
      <c r="M3229" t="s">
        <v>65</v>
      </c>
      <c r="N3229">
        <v>0.141129393228654</v>
      </c>
      <c r="O3229" t="s">
        <v>11351</v>
      </c>
      <c r="P3229" t="s">
        <v>11352</v>
      </c>
      <c r="R3229" t="s">
        <v>11353</v>
      </c>
      <c r="S3229">
        <f>IF(SalesData[[#This Row],[Return Status]]="Returned",1,0)</f>
        <v>0</v>
      </c>
      <c r="T3229">
        <v>2793.38</v>
      </c>
      <c r="U3229" s="2">
        <f>EOMONTH(SalesData[[#This Row],[Order Date]],0)</f>
        <v>45077</v>
      </c>
      <c r="V3229" s="9" t="str">
        <f>"Q"&amp;INT((MONTH(SalesData[[#This Row],[Order Date]])+2)/3)&amp;"-"&amp;YEAR(SalesData[[#This Row],[Order Date]])</f>
        <v>Q2-2023</v>
      </c>
    </row>
    <row r="3230" spans="1:22" x14ac:dyDescent="0.35">
      <c r="A3230" t="s">
        <v>3371</v>
      </c>
      <c r="B3230" s="1">
        <v>45057</v>
      </c>
      <c r="C3230" t="s">
        <v>106</v>
      </c>
      <c r="D3230" t="s">
        <v>39</v>
      </c>
      <c r="E3230">
        <v>6883849169</v>
      </c>
      <c r="F3230" t="s">
        <v>88</v>
      </c>
      <c r="G3230" t="s">
        <v>89</v>
      </c>
      <c r="H3230" t="s">
        <v>90</v>
      </c>
      <c r="I3230" t="s">
        <v>31</v>
      </c>
      <c r="J3230" t="s">
        <v>19</v>
      </c>
      <c r="K3230">
        <v>3730.46</v>
      </c>
      <c r="L3230">
        <v>953.1</v>
      </c>
      <c r="M3230" t="s">
        <v>19</v>
      </c>
      <c r="N3230">
        <v>0.25549127989577702</v>
      </c>
      <c r="O3230" t="s">
        <v>11351</v>
      </c>
      <c r="P3230" t="s">
        <v>11354</v>
      </c>
      <c r="R3230" t="s">
        <v>11353</v>
      </c>
      <c r="S3230">
        <f>IF(SalesData[[#This Row],[Return Status]]="Returned",1,0)</f>
        <v>0</v>
      </c>
      <c r="T3230">
        <v>207.68</v>
      </c>
      <c r="U3230" s="2">
        <f>EOMONTH(SalesData[[#This Row],[Order Date]],0)</f>
        <v>45077</v>
      </c>
      <c r="V3230" s="9" t="str">
        <f>"Q"&amp;INT((MONTH(SalesData[[#This Row],[Order Date]])+2)/3)&amp;"-"&amp;YEAR(SalesData[[#This Row],[Order Date]])</f>
        <v>Q2-2023</v>
      </c>
    </row>
    <row r="3231" spans="1:22" x14ac:dyDescent="0.35">
      <c r="A3231" t="s">
        <v>3372</v>
      </c>
      <c r="B3231" s="1">
        <v>45074</v>
      </c>
      <c r="C3231" t="s">
        <v>188</v>
      </c>
      <c r="D3231" t="s">
        <v>13</v>
      </c>
      <c r="E3231">
        <v>8626477880</v>
      </c>
      <c r="F3231" t="s">
        <v>88</v>
      </c>
      <c r="G3231" t="s">
        <v>89</v>
      </c>
      <c r="H3231" t="s">
        <v>90</v>
      </c>
      <c r="I3231" t="s">
        <v>31</v>
      </c>
      <c r="J3231" t="s">
        <v>42</v>
      </c>
      <c r="K3231">
        <v>1923.17</v>
      </c>
      <c r="L3231">
        <v>111.75</v>
      </c>
      <c r="M3231" t="s">
        <v>43</v>
      </c>
      <c r="N3231">
        <v>5.8107187612119603E-2</v>
      </c>
      <c r="O3231" t="s">
        <v>11351</v>
      </c>
      <c r="P3231" t="s">
        <v>11356</v>
      </c>
      <c r="R3231" t="s">
        <v>11353</v>
      </c>
      <c r="S3231">
        <f>IF(SalesData[[#This Row],[Return Status]]="Returned",1,0)</f>
        <v>0</v>
      </c>
      <c r="T3231">
        <v>207.68</v>
      </c>
      <c r="U3231" s="2">
        <f>EOMONTH(SalesData[[#This Row],[Order Date]],0)</f>
        <v>45077</v>
      </c>
      <c r="V3231" s="9" t="str">
        <f>"Q"&amp;INT((MONTH(SalesData[[#This Row],[Order Date]])+2)/3)&amp;"-"&amp;YEAR(SalesData[[#This Row],[Order Date]])</f>
        <v>Q2-2023</v>
      </c>
    </row>
    <row r="3232" spans="1:22" x14ac:dyDescent="0.35">
      <c r="A3232" t="s">
        <v>3373</v>
      </c>
      <c r="B3232" s="1">
        <v>45048</v>
      </c>
      <c r="C3232" t="s">
        <v>49</v>
      </c>
      <c r="D3232" t="s">
        <v>145</v>
      </c>
      <c r="E3232">
        <v>14501624</v>
      </c>
      <c r="F3232" t="s">
        <v>120</v>
      </c>
      <c r="G3232" t="s">
        <v>236</v>
      </c>
      <c r="H3232" t="s">
        <v>121</v>
      </c>
      <c r="I3232" t="s">
        <v>17</v>
      </c>
      <c r="J3232" t="s">
        <v>18</v>
      </c>
      <c r="K3232">
        <v>1155.3599999999999</v>
      </c>
      <c r="L3232">
        <v>74.56</v>
      </c>
      <c r="M3232" t="s">
        <v>19</v>
      </c>
      <c r="N3232">
        <v>6.4533998061210407E-2</v>
      </c>
      <c r="O3232" t="s">
        <v>11351</v>
      </c>
      <c r="P3232" t="s">
        <v>11356</v>
      </c>
      <c r="R3232" t="s">
        <v>11353</v>
      </c>
      <c r="S3232">
        <f>IF(SalesData[[#This Row],[Return Status]]="Returned",1,0)</f>
        <v>0</v>
      </c>
      <c r="U3232" s="2">
        <f>EOMONTH(SalesData[[#This Row],[Order Date]],0)</f>
        <v>45077</v>
      </c>
      <c r="V3232" s="9" t="str">
        <f>"Q"&amp;INT((MONTH(SalesData[[#This Row],[Order Date]])+2)/3)&amp;"-"&amp;YEAR(SalesData[[#This Row],[Order Date]])</f>
        <v>Q2-2023</v>
      </c>
    </row>
    <row r="3233" spans="1:22" x14ac:dyDescent="0.35">
      <c r="A3233" t="s">
        <v>3374</v>
      </c>
      <c r="B3233" s="1">
        <v>45061</v>
      </c>
      <c r="C3233" t="s">
        <v>26</v>
      </c>
      <c r="D3233" t="s">
        <v>80</v>
      </c>
      <c r="E3233">
        <v>580823006</v>
      </c>
      <c r="F3233" t="s">
        <v>181</v>
      </c>
      <c r="G3233" t="s">
        <v>54</v>
      </c>
      <c r="H3233" t="s">
        <v>55</v>
      </c>
      <c r="I3233" t="s">
        <v>31</v>
      </c>
      <c r="J3233" t="s">
        <v>18</v>
      </c>
      <c r="K3233">
        <v>4646.7299999999996</v>
      </c>
      <c r="L3233">
        <v>567.88</v>
      </c>
      <c r="M3233" t="s">
        <v>19</v>
      </c>
      <c r="N3233">
        <v>0.12221067288178999</v>
      </c>
      <c r="O3233" t="s">
        <v>11351</v>
      </c>
      <c r="P3233" t="s">
        <v>11352</v>
      </c>
      <c r="R3233" t="s">
        <v>11353</v>
      </c>
      <c r="S3233">
        <f>IF(SalesData[[#This Row],[Return Status]]="Returned",1,0)</f>
        <v>0</v>
      </c>
      <c r="U3233" s="2">
        <f>EOMONTH(SalesData[[#This Row],[Order Date]],0)</f>
        <v>45077</v>
      </c>
      <c r="V3233" s="9" t="str">
        <f>"Q"&amp;INT((MONTH(SalesData[[#This Row],[Order Date]])+2)/3)&amp;"-"&amp;YEAR(SalesData[[#This Row],[Order Date]])</f>
        <v>Q2-2023</v>
      </c>
    </row>
    <row r="3234" spans="1:22" x14ac:dyDescent="0.35">
      <c r="A3234" t="s">
        <v>3375</v>
      </c>
      <c r="B3234" s="1">
        <v>45065</v>
      </c>
      <c r="C3234" t="s">
        <v>124</v>
      </c>
      <c r="D3234" t="s">
        <v>27</v>
      </c>
      <c r="E3234">
        <v>9701190804</v>
      </c>
      <c r="F3234" t="s">
        <v>50</v>
      </c>
      <c r="G3234" t="s">
        <v>101</v>
      </c>
      <c r="H3234" t="s">
        <v>35</v>
      </c>
      <c r="I3234" t="s">
        <v>36</v>
      </c>
      <c r="J3234" t="s">
        <v>65</v>
      </c>
      <c r="K3234">
        <v>4953.0200000000004</v>
      </c>
      <c r="L3234">
        <v>844.39</v>
      </c>
      <c r="M3234" t="s">
        <v>65</v>
      </c>
      <c r="N3234">
        <v>0.17047982846828799</v>
      </c>
      <c r="O3234" t="s">
        <v>11351</v>
      </c>
      <c r="P3234" t="s">
        <v>11352</v>
      </c>
      <c r="R3234" t="s">
        <v>11353</v>
      </c>
      <c r="S3234">
        <f>IF(SalesData[[#This Row],[Return Status]]="Returned",1,0)</f>
        <v>0</v>
      </c>
      <c r="T3234">
        <v>1385.87</v>
      </c>
      <c r="U3234" s="2">
        <f>EOMONTH(SalesData[[#This Row],[Order Date]],0)</f>
        <v>45077</v>
      </c>
      <c r="V3234" s="9" t="str">
        <f>"Q"&amp;INT((MONTH(SalesData[[#This Row],[Order Date]])+2)/3)&amp;"-"&amp;YEAR(SalesData[[#This Row],[Order Date]])</f>
        <v>Q2-2023</v>
      </c>
    </row>
    <row r="3235" spans="1:22" x14ac:dyDescent="0.35">
      <c r="A3235" t="s">
        <v>3376</v>
      </c>
      <c r="B3235" s="1">
        <v>45053</v>
      </c>
      <c r="C3235" t="s">
        <v>52</v>
      </c>
      <c r="D3235" t="s">
        <v>46</v>
      </c>
      <c r="E3235">
        <v>2725811416</v>
      </c>
      <c r="F3235" t="s">
        <v>140</v>
      </c>
      <c r="G3235" t="s">
        <v>141</v>
      </c>
      <c r="H3235" t="s">
        <v>121</v>
      </c>
      <c r="I3235" t="s">
        <v>17</v>
      </c>
      <c r="J3235" t="s">
        <v>62</v>
      </c>
      <c r="K3235">
        <v>4926.66</v>
      </c>
      <c r="L3235">
        <v>1305.78</v>
      </c>
      <c r="M3235" t="s">
        <v>62</v>
      </c>
      <c r="N3235">
        <v>0.26504366041090699</v>
      </c>
      <c r="O3235" t="s">
        <v>11351</v>
      </c>
      <c r="P3235" t="s">
        <v>11354</v>
      </c>
      <c r="Q3235" t="s">
        <v>11372</v>
      </c>
      <c r="R3235" t="s">
        <v>11360</v>
      </c>
      <c r="S3235">
        <f>IF(SalesData[[#This Row],[Return Status]]="Returned",1,0)</f>
        <v>1</v>
      </c>
      <c r="T3235">
        <v>2793.38</v>
      </c>
      <c r="U3235" s="2">
        <f>EOMONTH(SalesData[[#This Row],[Order Date]],0)</f>
        <v>45077</v>
      </c>
      <c r="V3235" s="9" t="str">
        <f>"Q"&amp;INT((MONTH(SalesData[[#This Row],[Order Date]])+2)/3)&amp;"-"&amp;YEAR(SalesData[[#This Row],[Order Date]])</f>
        <v>Q2-2023</v>
      </c>
    </row>
    <row r="3236" spans="1:22" x14ac:dyDescent="0.35">
      <c r="A3236" t="s">
        <v>3377</v>
      </c>
      <c r="B3236" s="1">
        <v>45051</v>
      </c>
      <c r="C3236" t="s">
        <v>111</v>
      </c>
      <c r="D3236" t="s">
        <v>145</v>
      </c>
      <c r="E3236">
        <v>8667719023</v>
      </c>
      <c r="F3236" t="s">
        <v>14</v>
      </c>
      <c r="G3236" t="s">
        <v>15</v>
      </c>
      <c r="H3236" t="s">
        <v>16</v>
      </c>
      <c r="I3236" t="s">
        <v>17</v>
      </c>
      <c r="J3236" t="s">
        <v>65</v>
      </c>
      <c r="K3236">
        <v>2661.25</v>
      </c>
      <c r="L3236">
        <v>641.86</v>
      </c>
      <c r="M3236" t="s">
        <v>65</v>
      </c>
      <c r="N3236">
        <v>0.24118741193048401</v>
      </c>
      <c r="O3236" t="s">
        <v>11351</v>
      </c>
      <c r="P3236" t="s">
        <v>11354</v>
      </c>
      <c r="R3236" t="s">
        <v>11353</v>
      </c>
      <c r="S3236">
        <f>IF(SalesData[[#This Row],[Return Status]]="Returned",1,0)</f>
        <v>0</v>
      </c>
      <c r="T3236">
        <v>2085.91</v>
      </c>
      <c r="U3236" s="2">
        <f>EOMONTH(SalesData[[#This Row],[Order Date]],0)</f>
        <v>45077</v>
      </c>
      <c r="V3236" s="9" t="str">
        <f>"Q"&amp;INT((MONTH(SalesData[[#This Row],[Order Date]])+2)/3)&amp;"-"&amp;YEAR(SalesData[[#This Row],[Order Date]])</f>
        <v>Q2-2023</v>
      </c>
    </row>
    <row r="3237" spans="1:22" x14ac:dyDescent="0.35">
      <c r="A3237" t="s">
        <v>3378</v>
      </c>
      <c r="B3237" s="1">
        <v>45069</v>
      </c>
      <c r="C3237" t="s">
        <v>113</v>
      </c>
      <c r="D3237" t="s">
        <v>27</v>
      </c>
      <c r="E3237">
        <v>2917750863</v>
      </c>
      <c r="F3237" t="s">
        <v>40</v>
      </c>
      <c r="G3237" t="s">
        <v>69</v>
      </c>
      <c r="H3237" t="s">
        <v>41</v>
      </c>
      <c r="I3237" t="s">
        <v>31</v>
      </c>
      <c r="J3237" t="s">
        <v>42</v>
      </c>
      <c r="K3237">
        <v>3983.84</v>
      </c>
      <c r="L3237">
        <v>321.89</v>
      </c>
      <c r="M3237" t="s">
        <v>43</v>
      </c>
      <c r="N3237">
        <v>8.0798927667777798E-2</v>
      </c>
      <c r="O3237" t="s">
        <v>11351</v>
      </c>
      <c r="P3237" t="s">
        <v>11356</v>
      </c>
      <c r="R3237" t="s">
        <v>11353</v>
      </c>
      <c r="S3237">
        <f>IF(SalesData[[#This Row],[Return Status]]="Returned",1,0)</f>
        <v>0</v>
      </c>
      <c r="T3237">
        <v>2081.52</v>
      </c>
      <c r="U3237" s="2">
        <f>EOMONTH(SalesData[[#This Row],[Order Date]],0)</f>
        <v>45077</v>
      </c>
      <c r="V3237" s="9" t="str">
        <f>"Q"&amp;INT((MONTH(SalesData[[#This Row],[Order Date]])+2)/3)&amp;"-"&amp;YEAR(SalesData[[#This Row],[Order Date]])</f>
        <v>Q2-2023</v>
      </c>
    </row>
    <row r="3238" spans="1:22" x14ac:dyDescent="0.35">
      <c r="A3238" t="s">
        <v>3379</v>
      </c>
      <c r="B3238" s="1">
        <v>45049</v>
      </c>
      <c r="C3238" t="s">
        <v>77</v>
      </c>
      <c r="D3238" t="s">
        <v>72</v>
      </c>
      <c r="E3238">
        <v>3668995704</v>
      </c>
      <c r="F3238" t="s">
        <v>107</v>
      </c>
      <c r="G3238" t="s">
        <v>15</v>
      </c>
      <c r="H3238" t="s">
        <v>16</v>
      </c>
      <c r="I3238" t="s">
        <v>17</v>
      </c>
      <c r="J3238" t="s">
        <v>19</v>
      </c>
      <c r="K3238">
        <v>645.66999999999996</v>
      </c>
      <c r="L3238">
        <v>31.97</v>
      </c>
      <c r="M3238" t="s">
        <v>19</v>
      </c>
      <c r="N3238">
        <v>4.9514457849985302E-2</v>
      </c>
      <c r="O3238" t="s">
        <v>11355</v>
      </c>
      <c r="P3238" t="s">
        <v>11356</v>
      </c>
      <c r="R3238" t="s">
        <v>11353</v>
      </c>
      <c r="S3238">
        <f>IF(SalesData[[#This Row],[Return Status]]="Returned",1,0)</f>
        <v>0</v>
      </c>
      <c r="T3238">
        <v>2085.91</v>
      </c>
      <c r="U3238" s="2">
        <f>EOMONTH(SalesData[[#This Row],[Order Date]],0)</f>
        <v>45077</v>
      </c>
      <c r="V3238" s="9" t="str">
        <f>"Q"&amp;INT((MONTH(SalesData[[#This Row],[Order Date]])+2)/3)&amp;"-"&amp;YEAR(SalesData[[#This Row],[Order Date]])</f>
        <v>Q2-2023</v>
      </c>
    </row>
    <row r="3239" spans="1:22" x14ac:dyDescent="0.35">
      <c r="A3239" t="s">
        <v>3380</v>
      </c>
      <c r="B3239" s="1">
        <v>45055</v>
      </c>
      <c r="C3239" t="s">
        <v>149</v>
      </c>
      <c r="D3239" t="s">
        <v>72</v>
      </c>
      <c r="E3239">
        <v>6108759860</v>
      </c>
      <c r="F3239" t="s">
        <v>58</v>
      </c>
      <c r="G3239" t="s">
        <v>59</v>
      </c>
      <c r="H3239" t="s">
        <v>60</v>
      </c>
      <c r="I3239" t="s">
        <v>31</v>
      </c>
      <c r="J3239" t="s">
        <v>42</v>
      </c>
      <c r="K3239">
        <v>1430.45</v>
      </c>
      <c r="L3239">
        <v>166.64</v>
      </c>
      <c r="M3239" t="s">
        <v>43</v>
      </c>
      <c r="N3239">
        <v>0.116494809325737</v>
      </c>
      <c r="O3239" t="s">
        <v>11351</v>
      </c>
      <c r="P3239" t="s">
        <v>11352</v>
      </c>
      <c r="R3239" t="s">
        <v>11353</v>
      </c>
      <c r="S3239">
        <f>IF(SalesData[[#This Row],[Return Status]]="Returned",1,0)</f>
        <v>0</v>
      </c>
      <c r="T3239">
        <v>2183.56</v>
      </c>
      <c r="U3239" s="2">
        <f>EOMONTH(SalesData[[#This Row],[Order Date]],0)</f>
        <v>45077</v>
      </c>
      <c r="V3239" s="9" t="str">
        <f>"Q"&amp;INT((MONTH(SalesData[[#This Row],[Order Date]])+2)/3)&amp;"-"&amp;YEAR(SalesData[[#This Row],[Order Date]])</f>
        <v>Q2-2023</v>
      </c>
    </row>
    <row r="3240" spans="1:22" x14ac:dyDescent="0.35">
      <c r="A3240" t="s">
        <v>3381</v>
      </c>
      <c r="B3240" s="1">
        <v>45075</v>
      </c>
      <c r="C3240" t="s">
        <v>124</v>
      </c>
      <c r="D3240" t="s">
        <v>72</v>
      </c>
      <c r="E3240">
        <v>8375160614</v>
      </c>
      <c r="F3240" t="s">
        <v>163</v>
      </c>
      <c r="G3240" t="s">
        <v>11381</v>
      </c>
      <c r="H3240" t="s">
        <v>165</v>
      </c>
      <c r="I3240" t="s">
        <v>36</v>
      </c>
      <c r="J3240" t="s">
        <v>62</v>
      </c>
      <c r="K3240">
        <v>1124.69</v>
      </c>
      <c r="L3240">
        <v>34.020000000000003</v>
      </c>
      <c r="M3240" t="s">
        <v>62</v>
      </c>
      <c r="N3240">
        <v>3.0248335096782202E-2</v>
      </c>
      <c r="O3240" t="s">
        <v>11351</v>
      </c>
      <c r="P3240" t="s">
        <v>11356</v>
      </c>
      <c r="Q3240" t="s">
        <v>11365</v>
      </c>
      <c r="R3240" t="s">
        <v>11360</v>
      </c>
      <c r="S3240">
        <f>IF(SalesData[[#This Row],[Return Status]]="Returned",1,0)</f>
        <v>1</v>
      </c>
      <c r="U3240" s="2">
        <f>EOMONTH(SalesData[[#This Row],[Order Date]],0)</f>
        <v>45077</v>
      </c>
      <c r="V3240" s="9" t="str">
        <f>"Q"&amp;INT((MONTH(SalesData[[#This Row],[Order Date]])+2)/3)&amp;"-"&amp;YEAR(SalesData[[#This Row],[Order Date]])</f>
        <v>Q2-2023</v>
      </c>
    </row>
    <row r="3241" spans="1:22" x14ac:dyDescent="0.35">
      <c r="A3241" t="s">
        <v>3382</v>
      </c>
      <c r="B3241" s="1">
        <v>45053</v>
      </c>
      <c r="C3241" t="s">
        <v>45</v>
      </c>
      <c r="D3241" t="s">
        <v>13</v>
      </c>
      <c r="E3241">
        <v>1450645334</v>
      </c>
      <c r="F3241" t="s">
        <v>410</v>
      </c>
      <c r="G3241" t="s">
        <v>29</v>
      </c>
      <c r="H3241" t="s">
        <v>30</v>
      </c>
      <c r="I3241" t="s">
        <v>31</v>
      </c>
      <c r="J3241" t="s">
        <v>65</v>
      </c>
      <c r="K3241">
        <v>83.84</v>
      </c>
      <c r="L3241">
        <v>7.62</v>
      </c>
      <c r="M3241" t="s">
        <v>65</v>
      </c>
      <c r="N3241">
        <v>9.0887404580152695E-2</v>
      </c>
      <c r="O3241" t="s">
        <v>11361</v>
      </c>
      <c r="P3241" t="s">
        <v>11356</v>
      </c>
      <c r="R3241" t="s">
        <v>11353</v>
      </c>
      <c r="S3241">
        <f>IF(SalesData[[#This Row],[Return Status]]="Returned",1,0)</f>
        <v>0</v>
      </c>
      <c r="T3241">
        <v>2788.38</v>
      </c>
      <c r="U3241" s="2">
        <f>EOMONTH(SalesData[[#This Row],[Order Date]],0)</f>
        <v>45077</v>
      </c>
      <c r="V3241" s="9" t="str">
        <f>"Q"&amp;INT((MONTH(SalesData[[#This Row],[Order Date]])+2)/3)&amp;"-"&amp;YEAR(SalesData[[#This Row],[Order Date]])</f>
        <v>Q2-2023</v>
      </c>
    </row>
    <row r="3242" spans="1:22" x14ac:dyDescent="0.35">
      <c r="A3242" t="s">
        <v>3383</v>
      </c>
      <c r="B3242" s="1">
        <v>45068</v>
      </c>
      <c r="C3242" t="s">
        <v>188</v>
      </c>
      <c r="D3242" t="s">
        <v>27</v>
      </c>
      <c r="E3242">
        <v>2282487432</v>
      </c>
      <c r="F3242" t="s">
        <v>156</v>
      </c>
      <c r="G3242" t="s">
        <v>84</v>
      </c>
      <c r="H3242" t="s">
        <v>85</v>
      </c>
      <c r="I3242" t="s">
        <v>31</v>
      </c>
      <c r="J3242" t="s">
        <v>19</v>
      </c>
      <c r="K3242">
        <v>1580.42</v>
      </c>
      <c r="L3242">
        <v>313.61</v>
      </c>
      <c r="M3242" t="s">
        <v>19</v>
      </c>
      <c r="N3242">
        <v>0.19843459333594901</v>
      </c>
      <c r="O3242" t="s">
        <v>11351</v>
      </c>
      <c r="P3242" t="s">
        <v>11352</v>
      </c>
      <c r="R3242" t="s">
        <v>11353</v>
      </c>
      <c r="S3242">
        <f>IF(SalesData[[#This Row],[Return Status]]="Returned",1,0)</f>
        <v>0</v>
      </c>
      <c r="T3242">
        <v>847.14</v>
      </c>
      <c r="U3242" s="2">
        <f>EOMONTH(SalesData[[#This Row],[Order Date]],0)</f>
        <v>45077</v>
      </c>
      <c r="V3242" s="9" t="str">
        <f>"Q"&amp;INT((MONTH(SalesData[[#This Row],[Order Date]])+2)/3)&amp;"-"&amp;YEAR(SalesData[[#This Row],[Order Date]])</f>
        <v>Q2-2023</v>
      </c>
    </row>
    <row r="3243" spans="1:22" x14ac:dyDescent="0.35">
      <c r="A3243" t="s">
        <v>3384</v>
      </c>
      <c r="B3243" s="1">
        <v>45060</v>
      </c>
      <c r="C3243" t="s">
        <v>162</v>
      </c>
      <c r="D3243" t="s">
        <v>72</v>
      </c>
      <c r="E3243">
        <v>6794719</v>
      </c>
      <c r="F3243" t="s">
        <v>83</v>
      </c>
      <c r="G3243" t="s">
        <v>11375</v>
      </c>
      <c r="H3243" t="s">
        <v>85</v>
      </c>
      <c r="I3243" t="s">
        <v>31</v>
      </c>
      <c r="J3243" t="s">
        <v>43</v>
      </c>
      <c r="K3243">
        <v>353.21</v>
      </c>
      <c r="L3243">
        <v>20.89</v>
      </c>
      <c r="M3243" t="s">
        <v>43</v>
      </c>
      <c r="N3243">
        <v>5.9143285863933602E-2</v>
      </c>
      <c r="O3243" t="s">
        <v>11361</v>
      </c>
      <c r="P3243" t="s">
        <v>11356</v>
      </c>
      <c r="R3243" t="s">
        <v>11353</v>
      </c>
      <c r="S3243">
        <f>IF(SalesData[[#This Row],[Return Status]]="Returned",1,0)</f>
        <v>0</v>
      </c>
      <c r="U3243" s="2">
        <f>EOMONTH(SalesData[[#This Row],[Order Date]],0)</f>
        <v>45077</v>
      </c>
      <c r="V3243" s="9" t="str">
        <f>"Q"&amp;INT((MONTH(SalesData[[#This Row],[Order Date]])+2)/3)&amp;"-"&amp;YEAR(SalesData[[#This Row],[Order Date]])</f>
        <v>Q2-2023</v>
      </c>
    </row>
    <row r="3244" spans="1:22" x14ac:dyDescent="0.35">
      <c r="A3244" t="s">
        <v>3385</v>
      </c>
      <c r="B3244" s="1">
        <v>45054</v>
      </c>
      <c r="C3244" t="s">
        <v>132</v>
      </c>
      <c r="D3244" t="s">
        <v>80</v>
      </c>
      <c r="E3244">
        <v>4199039709</v>
      </c>
      <c r="F3244" t="s">
        <v>116</v>
      </c>
      <c r="G3244" t="s">
        <v>74</v>
      </c>
      <c r="H3244" t="s">
        <v>75</v>
      </c>
      <c r="I3244" t="s">
        <v>36</v>
      </c>
      <c r="J3244" t="s">
        <v>42</v>
      </c>
      <c r="K3244">
        <v>4267.3500000000004</v>
      </c>
      <c r="L3244">
        <v>1200.24</v>
      </c>
      <c r="M3244" t="s">
        <v>43</v>
      </c>
      <c r="N3244">
        <v>0.28126120426025503</v>
      </c>
      <c r="O3244" t="s">
        <v>11351</v>
      </c>
      <c r="P3244" t="s">
        <v>11354</v>
      </c>
      <c r="R3244" t="s">
        <v>11353</v>
      </c>
      <c r="S3244">
        <f>IF(SalesData[[#This Row],[Return Status]]="Returned",1,0)</f>
        <v>0</v>
      </c>
      <c r="T3244">
        <v>2420.2800000000002</v>
      </c>
      <c r="U3244" s="2">
        <f>EOMONTH(SalesData[[#This Row],[Order Date]],0)</f>
        <v>45077</v>
      </c>
      <c r="V3244" s="9" t="str">
        <f>"Q"&amp;INT((MONTH(SalesData[[#This Row],[Order Date]])+2)/3)&amp;"-"&amp;YEAR(SalesData[[#This Row],[Order Date]])</f>
        <v>Q2-2023</v>
      </c>
    </row>
    <row r="3245" spans="1:22" x14ac:dyDescent="0.35">
      <c r="A3245" t="s">
        <v>3386</v>
      </c>
      <c r="B3245" s="1">
        <v>45054</v>
      </c>
      <c r="C3245" t="s">
        <v>67</v>
      </c>
      <c r="D3245" t="s">
        <v>27</v>
      </c>
      <c r="E3245">
        <v>4707883599</v>
      </c>
      <c r="F3245" t="s">
        <v>292</v>
      </c>
      <c r="G3245" t="s">
        <v>69</v>
      </c>
      <c r="H3245" t="s">
        <v>11357</v>
      </c>
      <c r="I3245" t="s">
        <v>31</v>
      </c>
      <c r="J3245" t="s">
        <v>42</v>
      </c>
      <c r="K3245">
        <v>3494.9</v>
      </c>
      <c r="L3245">
        <v>219.04</v>
      </c>
      <c r="M3245" t="s">
        <v>43</v>
      </c>
      <c r="N3245">
        <v>6.2674182380039495E-2</v>
      </c>
      <c r="O3245" t="s">
        <v>11351</v>
      </c>
      <c r="P3245" t="s">
        <v>11356</v>
      </c>
      <c r="R3245" t="s">
        <v>11353</v>
      </c>
      <c r="S3245">
        <f>IF(SalesData[[#This Row],[Return Status]]="Returned",1,0)</f>
        <v>0</v>
      </c>
      <c r="T3245">
        <v>2081.52</v>
      </c>
      <c r="U3245" s="2">
        <f>EOMONTH(SalesData[[#This Row],[Order Date]],0)</f>
        <v>45077</v>
      </c>
      <c r="V3245" s="9" t="str">
        <f>"Q"&amp;INT((MONTH(SalesData[[#This Row],[Order Date]])+2)/3)&amp;"-"&amp;YEAR(SalesData[[#This Row],[Order Date]])</f>
        <v>Q2-2023</v>
      </c>
    </row>
    <row r="3246" spans="1:22" x14ac:dyDescent="0.35">
      <c r="A3246" t="s">
        <v>3387</v>
      </c>
      <c r="B3246" s="1">
        <v>45064</v>
      </c>
      <c r="C3246" t="s">
        <v>162</v>
      </c>
      <c r="D3246" t="s">
        <v>39</v>
      </c>
      <c r="E3246">
        <v>194305847</v>
      </c>
      <c r="F3246" t="s">
        <v>114</v>
      </c>
      <c r="G3246" t="s">
        <v>59</v>
      </c>
      <c r="H3246" t="s">
        <v>60</v>
      </c>
      <c r="I3246" t="s">
        <v>31</v>
      </c>
      <c r="J3246" t="s">
        <v>43</v>
      </c>
      <c r="K3246">
        <v>552.78</v>
      </c>
      <c r="L3246">
        <v>50.94</v>
      </c>
      <c r="M3246" t="s">
        <v>43</v>
      </c>
      <c r="N3246">
        <v>9.2152393357212606E-2</v>
      </c>
      <c r="O3246" t="s">
        <v>11355</v>
      </c>
      <c r="P3246" t="s">
        <v>11356</v>
      </c>
      <c r="Q3246" t="s">
        <v>11373</v>
      </c>
      <c r="R3246" t="s">
        <v>11360</v>
      </c>
      <c r="S3246">
        <f>IF(SalesData[[#This Row],[Return Status]]="Returned",1,0)</f>
        <v>1</v>
      </c>
      <c r="T3246">
        <v>2183.56</v>
      </c>
      <c r="U3246" s="2">
        <f>EOMONTH(SalesData[[#This Row],[Order Date]],0)</f>
        <v>45077</v>
      </c>
      <c r="V3246" s="9" t="str">
        <f>"Q"&amp;INT((MONTH(SalesData[[#This Row],[Order Date]])+2)/3)&amp;"-"&amp;YEAR(SalesData[[#This Row],[Order Date]])</f>
        <v>Q2-2023</v>
      </c>
    </row>
    <row r="3247" spans="1:22" x14ac:dyDescent="0.35">
      <c r="A3247" t="s">
        <v>3388</v>
      </c>
      <c r="B3247" s="1">
        <v>45054</v>
      </c>
      <c r="C3247" t="s">
        <v>21</v>
      </c>
      <c r="D3247" t="s">
        <v>46</v>
      </c>
      <c r="E3247">
        <v>1278270917</v>
      </c>
      <c r="F3247" t="s">
        <v>147</v>
      </c>
      <c r="G3247" t="s">
        <v>84</v>
      </c>
      <c r="H3247" t="s">
        <v>85</v>
      </c>
      <c r="I3247" t="s">
        <v>31</v>
      </c>
      <c r="J3247" t="s">
        <v>43</v>
      </c>
      <c r="K3247">
        <v>66.13</v>
      </c>
      <c r="L3247">
        <v>14.28</v>
      </c>
      <c r="M3247" t="s">
        <v>43</v>
      </c>
      <c r="N3247">
        <v>0.215938303341902</v>
      </c>
      <c r="O3247" t="s">
        <v>11361</v>
      </c>
      <c r="P3247" t="s">
        <v>11354</v>
      </c>
      <c r="R3247" t="s">
        <v>11353</v>
      </c>
      <c r="S3247">
        <f>IF(SalesData[[#This Row],[Return Status]]="Returned",1,0)</f>
        <v>0</v>
      </c>
      <c r="T3247">
        <v>847.14</v>
      </c>
      <c r="U3247" s="2">
        <f>EOMONTH(SalesData[[#This Row],[Order Date]],0)</f>
        <v>45077</v>
      </c>
      <c r="V3247" s="9" t="str">
        <f>"Q"&amp;INT((MONTH(SalesData[[#This Row],[Order Date]])+2)/3)&amp;"-"&amp;YEAR(SalesData[[#This Row],[Order Date]])</f>
        <v>Q2-2023</v>
      </c>
    </row>
    <row r="3248" spans="1:22" x14ac:dyDescent="0.35">
      <c r="A3248" t="s">
        <v>3389</v>
      </c>
      <c r="B3248" s="1">
        <v>45062</v>
      </c>
      <c r="C3248" t="s">
        <v>52</v>
      </c>
      <c r="D3248" t="s">
        <v>27</v>
      </c>
      <c r="E3248">
        <v>2991006291</v>
      </c>
      <c r="F3248" t="s">
        <v>292</v>
      </c>
      <c r="G3248" t="s">
        <v>69</v>
      </c>
      <c r="H3248" t="s">
        <v>41</v>
      </c>
      <c r="I3248" t="s">
        <v>31</v>
      </c>
      <c r="J3248" t="s">
        <v>62</v>
      </c>
      <c r="K3248">
        <v>4944.8500000000004</v>
      </c>
      <c r="L3248">
        <v>873.23</v>
      </c>
      <c r="M3248" t="s">
        <v>62</v>
      </c>
      <c r="N3248">
        <v>0.17659382994428499</v>
      </c>
      <c r="O3248" t="s">
        <v>11351</v>
      </c>
      <c r="P3248" t="s">
        <v>11352</v>
      </c>
      <c r="R3248" t="s">
        <v>11353</v>
      </c>
      <c r="S3248">
        <f>IF(SalesData[[#This Row],[Return Status]]="Returned",1,0)</f>
        <v>0</v>
      </c>
      <c r="T3248">
        <v>2081.52</v>
      </c>
      <c r="U3248" s="2">
        <f>EOMONTH(SalesData[[#This Row],[Order Date]],0)</f>
        <v>45077</v>
      </c>
      <c r="V3248" s="9" t="str">
        <f>"Q"&amp;INT((MONTH(SalesData[[#This Row],[Order Date]])+2)/3)&amp;"-"&amp;YEAR(SalesData[[#This Row],[Order Date]])</f>
        <v>Q2-2023</v>
      </c>
    </row>
    <row r="3249" spans="1:22" x14ac:dyDescent="0.35">
      <c r="A3249" t="s">
        <v>3390</v>
      </c>
      <c r="B3249" s="1">
        <v>45047</v>
      </c>
      <c r="C3249" t="s">
        <v>205</v>
      </c>
      <c r="D3249" t="s">
        <v>13</v>
      </c>
      <c r="E3249">
        <v>7047640038</v>
      </c>
      <c r="F3249" t="s">
        <v>140</v>
      </c>
      <c r="G3249" t="s">
        <v>141</v>
      </c>
      <c r="H3249" t="s">
        <v>121</v>
      </c>
      <c r="I3249" t="s">
        <v>17</v>
      </c>
      <c r="J3249" t="s">
        <v>61</v>
      </c>
      <c r="K3249">
        <v>475.8</v>
      </c>
      <c r="L3249">
        <v>38.33</v>
      </c>
      <c r="M3249" t="s">
        <v>62</v>
      </c>
      <c r="N3249">
        <v>8.0559058427910904E-2</v>
      </c>
      <c r="O3249" t="s">
        <v>11361</v>
      </c>
      <c r="P3249" t="s">
        <v>11356</v>
      </c>
      <c r="R3249" t="s">
        <v>11353</v>
      </c>
      <c r="S3249">
        <f>IF(SalesData[[#This Row],[Return Status]]="Returned",1,0)</f>
        <v>0</v>
      </c>
      <c r="T3249">
        <v>2793.38</v>
      </c>
      <c r="U3249" s="2">
        <f>EOMONTH(SalesData[[#This Row],[Order Date]],0)</f>
        <v>45077</v>
      </c>
      <c r="V3249" s="9" t="str">
        <f>"Q"&amp;INT((MONTH(SalesData[[#This Row],[Order Date]])+2)/3)&amp;"-"&amp;YEAR(SalesData[[#This Row],[Order Date]])</f>
        <v>Q2-2023</v>
      </c>
    </row>
    <row r="3250" spans="1:22" x14ac:dyDescent="0.35">
      <c r="A3250" t="s">
        <v>3391</v>
      </c>
      <c r="B3250" s="1">
        <v>45061</v>
      </c>
      <c r="C3250" t="s">
        <v>97</v>
      </c>
      <c r="D3250" t="s">
        <v>80</v>
      </c>
      <c r="E3250">
        <v>8273470724</v>
      </c>
      <c r="F3250" t="s">
        <v>163</v>
      </c>
      <c r="G3250" t="s">
        <v>164</v>
      </c>
      <c r="H3250" t="s">
        <v>165</v>
      </c>
      <c r="I3250" t="s">
        <v>36</v>
      </c>
      <c r="J3250" t="s">
        <v>42</v>
      </c>
      <c r="K3250">
        <v>2644.99</v>
      </c>
      <c r="L3250">
        <v>379.34</v>
      </c>
      <c r="M3250" t="s">
        <v>43</v>
      </c>
      <c r="N3250">
        <v>0.14341831160042201</v>
      </c>
      <c r="O3250" t="s">
        <v>11351</v>
      </c>
      <c r="P3250" t="s">
        <v>11352</v>
      </c>
      <c r="R3250" t="s">
        <v>11353</v>
      </c>
      <c r="S3250">
        <f>IF(SalesData[[#This Row],[Return Status]]="Returned",1,0)</f>
        <v>0</v>
      </c>
      <c r="U3250" s="2">
        <f>EOMONTH(SalesData[[#This Row],[Order Date]],0)</f>
        <v>45077</v>
      </c>
      <c r="V3250" s="9" t="str">
        <f>"Q"&amp;INT((MONTH(SalesData[[#This Row],[Order Date]])+2)/3)&amp;"-"&amp;YEAR(SalesData[[#This Row],[Order Date]])</f>
        <v>Q2-2023</v>
      </c>
    </row>
    <row r="3251" spans="1:22" x14ac:dyDescent="0.35">
      <c r="A3251" t="s">
        <v>3392</v>
      </c>
      <c r="B3251" s="1">
        <v>45063</v>
      </c>
      <c r="C3251" t="s">
        <v>38</v>
      </c>
      <c r="D3251" t="s">
        <v>80</v>
      </c>
      <c r="E3251">
        <v>835233919</v>
      </c>
      <c r="F3251" t="s">
        <v>159</v>
      </c>
      <c r="G3251" t="s">
        <v>84</v>
      </c>
      <c r="H3251" t="s">
        <v>85</v>
      </c>
      <c r="I3251" t="s">
        <v>31</v>
      </c>
      <c r="J3251" t="s">
        <v>61</v>
      </c>
      <c r="K3251">
        <v>3542.19</v>
      </c>
      <c r="L3251">
        <v>852.76</v>
      </c>
      <c r="M3251" t="s">
        <v>62</v>
      </c>
      <c r="N3251">
        <v>0.240743720692566</v>
      </c>
      <c r="O3251" t="s">
        <v>11351</v>
      </c>
      <c r="P3251" t="s">
        <v>11354</v>
      </c>
      <c r="R3251" t="s">
        <v>11353</v>
      </c>
      <c r="S3251">
        <f>IF(SalesData[[#This Row],[Return Status]]="Returned",1,0)</f>
        <v>0</v>
      </c>
      <c r="T3251">
        <v>847.14</v>
      </c>
      <c r="U3251" s="2">
        <f>EOMONTH(SalesData[[#This Row],[Order Date]],0)</f>
        <v>45077</v>
      </c>
      <c r="V3251" s="9" t="str">
        <f>"Q"&amp;INT((MONTH(SalesData[[#This Row],[Order Date]])+2)/3)&amp;"-"&amp;YEAR(SalesData[[#This Row],[Order Date]])</f>
        <v>Q2-2023</v>
      </c>
    </row>
    <row r="3252" spans="1:22" x14ac:dyDescent="0.35">
      <c r="A3252" t="s">
        <v>3393</v>
      </c>
      <c r="B3252" s="1">
        <v>45059</v>
      </c>
      <c r="C3252" t="s">
        <v>149</v>
      </c>
      <c r="D3252" t="s">
        <v>13</v>
      </c>
      <c r="E3252">
        <v>3197991230</v>
      </c>
      <c r="F3252" t="s">
        <v>206</v>
      </c>
      <c r="G3252" t="s">
        <v>89</v>
      </c>
      <c r="H3252" t="s">
        <v>90</v>
      </c>
      <c r="I3252" t="s">
        <v>31</v>
      </c>
      <c r="J3252" t="s">
        <v>43</v>
      </c>
      <c r="K3252">
        <v>544</v>
      </c>
      <c r="L3252">
        <v>146.51</v>
      </c>
      <c r="M3252" t="s">
        <v>43</v>
      </c>
      <c r="N3252">
        <v>0.269319852941176</v>
      </c>
      <c r="O3252" t="s">
        <v>11355</v>
      </c>
      <c r="P3252" t="s">
        <v>11354</v>
      </c>
      <c r="R3252" t="s">
        <v>11353</v>
      </c>
      <c r="S3252">
        <f>IF(SalesData[[#This Row],[Return Status]]="Returned",1,0)</f>
        <v>0</v>
      </c>
      <c r="T3252">
        <v>207.68</v>
      </c>
      <c r="U3252" s="2">
        <f>EOMONTH(SalesData[[#This Row],[Order Date]],0)</f>
        <v>45077</v>
      </c>
      <c r="V3252" s="9" t="str">
        <f>"Q"&amp;INT((MONTH(SalesData[[#This Row],[Order Date]])+2)/3)&amp;"-"&amp;YEAR(SalesData[[#This Row],[Order Date]])</f>
        <v>Q2-2023</v>
      </c>
    </row>
    <row r="3253" spans="1:22" x14ac:dyDescent="0.35">
      <c r="A3253" t="s">
        <v>3394</v>
      </c>
      <c r="B3253" s="1">
        <v>45061</v>
      </c>
      <c r="C3253" t="s">
        <v>52</v>
      </c>
      <c r="D3253" t="s">
        <v>72</v>
      </c>
      <c r="E3253">
        <v>7143951617</v>
      </c>
      <c r="F3253" t="s">
        <v>140</v>
      </c>
      <c r="G3253" t="s">
        <v>141</v>
      </c>
      <c r="H3253" t="s">
        <v>121</v>
      </c>
      <c r="I3253" t="s">
        <v>17</v>
      </c>
      <c r="J3253" t="s">
        <v>43</v>
      </c>
      <c r="K3253">
        <v>2262.34</v>
      </c>
      <c r="L3253">
        <v>457.05</v>
      </c>
      <c r="M3253" t="s">
        <v>43</v>
      </c>
      <c r="N3253">
        <v>0.202025336598389</v>
      </c>
      <c r="O3253" t="s">
        <v>11351</v>
      </c>
      <c r="P3253" t="s">
        <v>11354</v>
      </c>
      <c r="R3253" t="s">
        <v>11353</v>
      </c>
      <c r="S3253">
        <f>IF(SalesData[[#This Row],[Return Status]]="Returned",1,0)</f>
        <v>0</v>
      </c>
      <c r="T3253">
        <v>2793.38</v>
      </c>
      <c r="U3253" s="2">
        <f>EOMONTH(SalesData[[#This Row],[Order Date]],0)</f>
        <v>45077</v>
      </c>
      <c r="V3253" s="9" t="str">
        <f>"Q"&amp;INT((MONTH(SalesData[[#This Row],[Order Date]])+2)/3)&amp;"-"&amp;YEAR(SalesData[[#This Row],[Order Date]])</f>
        <v>Q2-2023</v>
      </c>
    </row>
    <row r="3254" spans="1:22" x14ac:dyDescent="0.35">
      <c r="A3254" t="s">
        <v>3395</v>
      </c>
      <c r="B3254" s="1">
        <v>45056</v>
      </c>
      <c r="C3254" t="s">
        <v>87</v>
      </c>
      <c r="D3254" t="s">
        <v>27</v>
      </c>
      <c r="E3254">
        <v>6486711539</v>
      </c>
      <c r="F3254" t="s">
        <v>58</v>
      </c>
      <c r="G3254" t="s">
        <v>59</v>
      </c>
      <c r="H3254" t="s">
        <v>11357</v>
      </c>
      <c r="I3254" t="s">
        <v>31</v>
      </c>
      <c r="J3254" t="s">
        <v>18</v>
      </c>
      <c r="K3254">
        <v>1298.57</v>
      </c>
      <c r="L3254">
        <v>377.64</v>
      </c>
      <c r="M3254" t="s">
        <v>19</v>
      </c>
      <c r="N3254">
        <v>0.29081220111353301</v>
      </c>
      <c r="O3254" t="s">
        <v>11351</v>
      </c>
      <c r="P3254" t="s">
        <v>11354</v>
      </c>
      <c r="R3254" t="s">
        <v>11353</v>
      </c>
      <c r="S3254">
        <f>IF(SalesData[[#This Row],[Return Status]]="Returned",1,0)</f>
        <v>0</v>
      </c>
      <c r="T3254">
        <v>2183.56</v>
      </c>
      <c r="U3254" s="2">
        <f>EOMONTH(SalesData[[#This Row],[Order Date]],0)</f>
        <v>45077</v>
      </c>
      <c r="V3254" s="9" t="str">
        <f>"Q"&amp;INT((MONTH(SalesData[[#This Row],[Order Date]])+2)/3)&amp;"-"&amp;YEAR(SalesData[[#This Row],[Order Date]])</f>
        <v>Q2-2023</v>
      </c>
    </row>
    <row r="3255" spans="1:22" x14ac:dyDescent="0.35">
      <c r="A3255" t="s">
        <v>3396</v>
      </c>
      <c r="B3255" s="1">
        <v>45075</v>
      </c>
      <c r="C3255" t="s">
        <v>94</v>
      </c>
      <c r="D3255" t="s">
        <v>46</v>
      </c>
      <c r="E3255">
        <v>1427552635</v>
      </c>
      <c r="F3255" t="s">
        <v>357</v>
      </c>
      <c r="G3255" t="s">
        <v>266</v>
      </c>
      <c r="H3255" t="s">
        <v>165</v>
      </c>
      <c r="I3255" t="s">
        <v>36</v>
      </c>
      <c r="J3255" t="s">
        <v>65</v>
      </c>
      <c r="K3255">
        <v>2066.1999999999998</v>
      </c>
      <c r="L3255">
        <v>157.06</v>
      </c>
      <c r="M3255" t="s">
        <v>65</v>
      </c>
      <c r="N3255">
        <v>7.6013938631303804E-2</v>
      </c>
      <c r="O3255" t="s">
        <v>11351</v>
      </c>
      <c r="P3255" t="s">
        <v>11356</v>
      </c>
      <c r="R3255" t="s">
        <v>11353</v>
      </c>
      <c r="S3255">
        <f>IF(SalesData[[#This Row],[Return Status]]="Returned",1,0)</f>
        <v>0</v>
      </c>
      <c r="U3255" s="2">
        <f>EOMONTH(SalesData[[#This Row],[Order Date]],0)</f>
        <v>45077</v>
      </c>
      <c r="V3255" s="9" t="str">
        <f>"Q"&amp;INT((MONTH(SalesData[[#This Row],[Order Date]])+2)/3)&amp;"-"&amp;YEAR(SalesData[[#This Row],[Order Date]])</f>
        <v>Q2-2023</v>
      </c>
    </row>
    <row r="3256" spans="1:22" x14ac:dyDescent="0.35">
      <c r="A3256" t="s">
        <v>3397</v>
      </c>
      <c r="B3256" s="1">
        <v>45060</v>
      </c>
      <c r="C3256" t="s">
        <v>124</v>
      </c>
      <c r="D3256" t="s">
        <v>80</v>
      </c>
      <c r="E3256">
        <v>6991498250</v>
      </c>
      <c r="F3256" t="s">
        <v>152</v>
      </c>
      <c r="G3256" t="s">
        <v>23</v>
      </c>
      <c r="H3256" t="s">
        <v>24</v>
      </c>
      <c r="I3256" t="s">
        <v>17</v>
      </c>
      <c r="J3256" t="s">
        <v>61</v>
      </c>
      <c r="K3256">
        <v>1093.8</v>
      </c>
      <c r="L3256">
        <v>178.15</v>
      </c>
      <c r="M3256" t="s">
        <v>62</v>
      </c>
      <c r="N3256">
        <v>0.162872554397513</v>
      </c>
      <c r="O3256" t="s">
        <v>11351</v>
      </c>
      <c r="P3256" t="s">
        <v>11352</v>
      </c>
      <c r="R3256" t="s">
        <v>11353</v>
      </c>
      <c r="S3256">
        <f>IF(SalesData[[#This Row],[Return Status]]="Returned",1,0)</f>
        <v>0</v>
      </c>
      <c r="T3256">
        <v>2821.33</v>
      </c>
      <c r="U3256" s="2">
        <f>EOMONTH(SalesData[[#This Row],[Order Date]],0)</f>
        <v>45077</v>
      </c>
      <c r="V3256" s="9" t="str">
        <f>"Q"&amp;INT((MONTH(SalesData[[#This Row],[Order Date]])+2)/3)&amp;"-"&amp;YEAR(SalesData[[#This Row],[Order Date]])</f>
        <v>Q2-2023</v>
      </c>
    </row>
    <row r="3257" spans="1:22" x14ac:dyDescent="0.35">
      <c r="A3257" t="s">
        <v>3398</v>
      </c>
      <c r="B3257" s="1">
        <v>45052</v>
      </c>
      <c r="C3257" t="s">
        <v>45</v>
      </c>
      <c r="D3257" t="s">
        <v>46</v>
      </c>
      <c r="E3257">
        <v>6906613121</v>
      </c>
      <c r="F3257" t="s">
        <v>238</v>
      </c>
      <c r="G3257" t="s">
        <v>74</v>
      </c>
      <c r="H3257" t="s">
        <v>75</v>
      </c>
      <c r="I3257" t="s">
        <v>36</v>
      </c>
      <c r="J3257" t="s">
        <v>18</v>
      </c>
      <c r="K3257">
        <v>1626.93</v>
      </c>
      <c r="L3257">
        <v>374.8</v>
      </c>
      <c r="M3257" t="s">
        <v>19</v>
      </c>
      <c r="N3257">
        <v>0.23037254214993899</v>
      </c>
      <c r="O3257" t="s">
        <v>11351</v>
      </c>
      <c r="P3257" t="s">
        <v>11354</v>
      </c>
      <c r="R3257" t="s">
        <v>11353</v>
      </c>
      <c r="S3257">
        <f>IF(SalesData[[#This Row],[Return Status]]="Returned",1,0)</f>
        <v>0</v>
      </c>
      <c r="T3257">
        <v>2420.2800000000002</v>
      </c>
      <c r="U3257" s="2">
        <f>EOMONTH(SalesData[[#This Row],[Order Date]],0)</f>
        <v>45077</v>
      </c>
      <c r="V3257" s="9" t="str">
        <f>"Q"&amp;INT((MONTH(SalesData[[#This Row],[Order Date]])+2)/3)&amp;"-"&amp;YEAR(SalesData[[#This Row],[Order Date]])</f>
        <v>Q2-2023</v>
      </c>
    </row>
    <row r="3258" spans="1:22" x14ac:dyDescent="0.35">
      <c r="A3258" t="s">
        <v>3399</v>
      </c>
      <c r="B3258" s="1">
        <v>45060</v>
      </c>
      <c r="C3258" t="s">
        <v>12</v>
      </c>
      <c r="D3258" t="s">
        <v>99</v>
      </c>
      <c r="E3258">
        <v>3930906582</v>
      </c>
      <c r="F3258" t="s">
        <v>140</v>
      </c>
      <c r="G3258" t="s">
        <v>11367</v>
      </c>
      <c r="H3258" t="s">
        <v>121</v>
      </c>
      <c r="I3258" t="s">
        <v>17</v>
      </c>
      <c r="J3258" t="s">
        <v>65</v>
      </c>
      <c r="K3258">
        <v>1128.6099999999999</v>
      </c>
      <c r="L3258">
        <v>311.91000000000003</v>
      </c>
      <c r="M3258" t="s">
        <v>65</v>
      </c>
      <c r="N3258">
        <v>0.27636650392961298</v>
      </c>
      <c r="O3258" t="s">
        <v>11351</v>
      </c>
      <c r="P3258" t="s">
        <v>11354</v>
      </c>
      <c r="R3258" t="s">
        <v>11353</v>
      </c>
      <c r="S3258">
        <f>IF(SalesData[[#This Row],[Return Status]]="Returned",1,0)</f>
        <v>0</v>
      </c>
      <c r="U3258" s="2">
        <f>EOMONTH(SalesData[[#This Row],[Order Date]],0)</f>
        <v>45077</v>
      </c>
      <c r="V3258" s="9" t="str">
        <f>"Q"&amp;INT((MONTH(SalesData[[#This Row],[Order Date]])+2)/3)&amp;"-"&amp;YEAR(SalesData[[#This Row],[Order Date]])</f>
        <v>Q2-2023</v>
      </c>
    </row>
    <row r="3259" spans="1:22" x14ac:dyDescent="0.35">
      <c r="A3259" t="s">
        <v>3400</v>
      </c>
      <c r="B3259" s="1">
        <v>45064</v>
      </c>
      <c r="C3259" t="s">
        <v>67</v>
      </c>
      <c r="D3259" t="s">
        <v>80</v>
      </c>
      <c r="E3259">
        <v>8914908899</v>
      </c>
      <c r="F3259" t="s">
        <v>83</v>
      </c>
      <c r="G3259" t="s">
        <v>84</v>
      </c>
      <c r="H3259" t="s">
        <v>85</v>
      </c>
      <c r="I3259" t="s">
        <v>31</v>
      </c>
      <c r="J3259" t="s">
        <v>62</v>
      </c>
      <c r="K3259">
        <v>2781.66</v>
      </c>
      <c r="L3259">
        <v>214.46</v>
      </c>
      <c r="M3259" t="s">
        <v>62</v>
      </c>
      <c r="N3259">
        <v>7.7097848047568696E-2</v>
      </c>
      <c r="O3259" t="s">
        <v>11351</v>
      </c>
      <c r="P3259" t="s">
        <v>11356</v>
      </c>
      <c r="R3259" t="s">
        <v>11353</v>
      </c>
      <c r="S3259">
        <f>IF(SalesData[[#This Row],[Return Status]]="Returned",1,0)</f>
        <v>0</v>
      </c>
      <c r="T3259">
        <v>847.14</v>
      </c>
      <c r="U3259" s="2">
        <f>EOMONTH(SalesData[[#This Row],[Order Date]],0)</f>
        <v>45077</v>
      </c>
      <c r="V3259" s="9" t="str">
        <f>"Q"&amp;INT((MONTH(SalesData[[#This Row],[Order Date]])+2)/3)&amp;"-"&amp;YEAR(SalesData[[#This Row],[Order Date]])</f>
        <v>Q2-2023</v>
      </c>
    </row>
    <row r="3260" spans="1:22" x14ac:dyDescent="0.35">
      <c r="A3260" t="s">
        <v>3401</v>
      </c>
      <c r="B3260" s="1">
        <v>45056</v>
      </c>
      <c r="C3260" t="s">
        <v>188</v>
      </c>
      <c r="D3260" t="s">
        <v>80</v>
      </c>
      <c r="E3260">
        <v>9654209582</v>
      </c>
      <c r="F3260" t="s">
        <v>181</v>
      </c>
      <c r="G3260" t="s">
        <v>505</v>
      </c>
      <c r="H3260" t="s">
        <v>55</v>
      </c>
      <c r="I3260" t="s">
        <v>31</v>
      </c>
      <c r="J3260" t="s">
        <v>61</v>
      </c>
      <c r="K3260">
        <v>1450.92</v>
      </c>
      <c r="L3260">
        <v>421.58</v>
      </c>
      <c r="M3260" t="s">
        <v>62</v>
      </c>
      <c r="N3260">
        <v>0.290560471976401</v>
      </c>
      <c r="O3260" t="s">
        <v>11351</v>
      </c>
      <c r="P3260" t="s">
        <v>11354</v>
      </c>
      <c r="R3260" t="s">
        <v>11353</v>
      </c>
      <c r="S3260">
        <f>IF(SalesData[[#This Row],[Return Status]]="Returned",1,0)</f>
        <v>0</v>
      </c>
      <c r="T3260">
        <v>130.44</v>
      </c>
      <c r="U3260" s="2">
        <f>EOMONTH(SalesData[[#This Row],[Order Date]],0)</f>
        <v>45077</v>
      </c>
      <c r="V3260" s="9" t="str">
        <f>"Q"&amp;INT((MONTH(SalesData[[#This Row],[Order Date]])+2)/3)&amp;"-"&amp;YEAR(SalesData[[#This Row],[Order Date]])</f>
        <v>Q2-2023</v>
      </c>
    </row>
    <row r="3261" spans="1:22" x14ac:dyDescent="0.35">
      <c r="A3261" t="s">
        <v>3402</v>
      </c>
      <c r="B3261" s="1">
        <v>45048</v>
      </c>
      <c r="C3261" t="s">
        <v>92</v>
      </c>
      <c r="D3261" t="s">
        <v>27</v>
      </c>
      <c r="E3261">
        <v>8491658491</v>
      </c>
      <c r="F3261" t="s">
        <v>103</v>
      </c>
      <c r="G3261" t="s">
        <v>23</v>
      </c>
      <c r="H3261" t="s">
        <v>24</v>
      </c>
      <c r="I3261" t="s">
        <v>17</v>
      </c>
      <c r="J3261" t="s">
        <v>42</v>
      </c>
      <c r="K3261">
        <v>110.48</v>
      </c>
      <c r="L3261">
        <v>8.7200000000000006</v>
      </c>
      <c r="M3261" t="s">
        <v>43</v>
      </c>
      <c r="N3261">
        <v>7.8928312816799406E-2</v>
      </c>
      <c r="O3261" t="s">
        <v>11361</v>
      </c>
      <c r="P3261" t="s">
        <v>11356</v>
      </c>
      <c r="R3261" t="s">
        <v>11353</v>
      </c>
      <c r="S3261">
        <f>IF(SalesData[[#This Row],[Return Status]]="Returned",1,0)</f>
        <v>0</v>
      </c>
      <c r="T3261">
        <v>2821.33</v>
      </c>
      <c r="U3261" s="2">
        <f>EOMONTH(SalesData[[#This Row],[Order Date]],0)</f>
        <v>45077</v>
      </c>
      <c r="V3261" s="9" t="str">
        <f>"Q"&amp;INT((MONTH(SalesData[[#This Row],[Order Date]])+2)/3)&amp;"-"&amp;YEAR(SalesData[[#This Row],[Order Date]])</f>
        <v>Q2-2023</v>
      </c>
    </row>
    <row r="3262" spans="1:22" x14ac:dyDescent="0.35">
      <c r="A3262" t="s">
        <v>3403</v>
      </c>
      <c r="B3262" s="1">
        <v>45060</v>
      </c>
      <c r="C3262" t="s">
        <v>325</v>
      </c>
      <c r="D3262" t="s">
        <v>99</v>
      </c>
      <c r="E3262">
        <v>8924490091</v>
      </c>
      <c r="F3262" t="s">
        <v>147</v>
      </c>
      <c r="G3262" t="s">
        <v>84</v>
      </c>
      <c r="H3262" t="s">
        <v>85</v>
      </c>
      <c r="I3262" t="s">
        <v>31</v>
      </c>
      <c r="J3262" t="s">
        <v>19</v>
      </c>
      <c r="K3262">
        <v>1003.35</v>
      </c>
      <c r="L3262">
        <v>297.45999999999998</v>
      </c>
      <c r="M3262" t="s">
        <v>19</v>
      </c>
      <c r="N3262">
        <v>0.29646683609906799</v>
      </c>
      <c r="O3262" t="s">
        <v>11351</v>
      </c>
      <c r="P3262" t="s">
        <v>11354</v>
      </c>
      <c r="R3262" t="s">
        <v>11353</v>
      </c>
      <c r="S3262">
        <f>IF(SalesData[[#This Row],[Return Status]]="Returned",1,0)</f>
        <v>0</v>
      </c>
      <c r="T3262">
        <v>847.14</v>
      </c>
      <c r="U3262" s="2">
        <f>EOMONTH(SalesData[[#This Row],[Order Date]],0)</f>
        <v>45077</v>
      </c>
      <c r="V3262" s="9" t="str">
        <f>"Q"&amp;INT((MONTH(SalesData[[#This Row],[Order Date]])+2)/3)&amp;"-"&amp;YEAR(SalesData[[#This Row],[Order Date]])</f>
        <v>Q2-2023</v>
      </c>
    </row>
    <row r="3263" spans="1:22" x14ac:dyDescent="0.35">
      <c r="A3263" t="s">
        <v>3404</v>
      </c>
      <c r="B3263" s="1">
        <v>45069</v>
      </c>
      <c r="C3263" t="s">
        <v>162</v>
      </c>
      <c r="D3263" t="s">
        <v>27</v>
      </c>
      <c r="E3263">
        <v>3401074902</v>
      </c>
      <c r="F3263" t="s">
        <v>170</v>
      </c>
      <c r="G3263" t="s">
        <v>69</v>
      </c>
      <c r="H3263" t="s">
        <v>41</v>
      </c>
      <c r="I3263" t="s">
        <v>31</v>
      </c>
      <c r="J3263" t="s">
        <v>62</v>
      </c>
      <c r="K3263">
        <v>3142.26</v>
      </c>
      <c r="L3263">
        <v>553.14</v>
      </c>
      <c r="M3263" t="s">
        <v>62</v>
      </c>
      <c r="N3263">
        <v>0.176032537091138</v>
      </c>
      <c r="O3263" t="s">
        <v>11351</v>
      </c>
      <c r="P3263" t="s">
        <v>11352</v>
      </c>
      <c r="R3263" t="s">
        <v>11353</v>
      </c>
      <c r="S3263">
        <f>IF(SalesData[[#This Row],[Return Status]]="Returned",1,0)</f>
        <v>0</v>
      </c>
      <c r="T3263">
        <v>2081.52</v>
      </c>
      <c r="U3263" s="2">
        <f>EOMONTH(SalesData[[#This Row],[Order Date]],0)</f>
        <v>45077</v>
      </c>
      <c r="V3263" s="9" t="str">
        <f>"Q"&amp;INT((MONTH(SalesData[[#This Row],[Order Date]])+2)/3)&amp;"-"&amp;YEAR(SalesData[[#This Row],[Order Date]])</f>
        <v>Q2-2023</v>
      </c>
    </row>
    <row r="3264" spans="1:22" x14ac:dyDescent="0.35">
      <c r="A3264" t="s">
        <v>3405</v>
      </c>
      <c r="B3264" s="1">
        <v>45066</v>
      </c>
      <c r="C3264" t="s">
        <v>106</v>
      </c>
      <c r="D3264" t="s">
        <v>99</v>
      </c>
      <c r="E3264">
        <v>2516499874</v>
      </c>
      <c r="F3264" t="s">
        <v>129</v>
      </c>
      <c r="G3264" t="s">
        <v>54</v>
      </c>
      <c r="H3264" t="s">
        <v>55</v>
      </c>
      <c r="I3264" t="s">
        <v>31</v>
      </c>
      <c r="J3264" t="s">
        <v>65</v>
      </c>
      <c r="K3264">
        <v>3701.73</v>
      </c>
      <c r="L3264">
        <v>920.64</v>
      </c>
      <c r="M3264" t="s">
        <v>65</v>
      </c>
      <c r="N3264">
        <v>0.24870533507306</v>
      </c>
      <c r="O3264" t="s">
        <v>11351</v>
      </c>
      <c r="P3264" t="s">
        <v>11354</v>
      </c>
      <c r="R3264" t="s">
        <v>11353</v>
      </c>
      <c r="S3264">
        <f>IF(SalesData[[#This Row],[Return Status]]="Returned",1,0)</f>
        <v>0</v>
      </c>
      <c r="U3264" s="2">
        <f>EOMONTH(SalesData[[#This Row],[Order Date]],0)</f>
        <v>45077</v>
      </c>
      <c r="V3264" s="9" t="str">
        <f>"Q"&amp;INT((MONTH(SalesData[[#This Row],[Order Date]])+2)/3)&amp;"-"&amp;YEAR(SalesData[[#This Row],[Order Date]])</f>
        <v>Q2-2023</v>
      </c>
    </row>
    <row r="3265" spans="1:22" x14ac:dyDescent="0.35">
      <c r="A3265" t="s">
        <v>3406</v>
      </c>
      <c r="B3265" s="1">
        <v>45063</v>
      </c>
      <c r="C3265" t="s">
        <v>113</v>
      </c>
      <c r="D3265" t="s">
        <v>27</v>
      </c>
      <c r="E3265">
        <v>5248853034</v>
      </c>
      <c r="F3265" t="s">
        <v>387</v>
      </c>
      <c r="G3265" t="s">
        <v>538</v>
      </c>
      <c r="H3265" t="s">
        <v>90</v>
      </c>
      <c r="I3265" t="s">
        <v>31</v>
      </c>
      <c r="J3265" t="s">
        <v>62</v>
      </c>
      <c r="K3265">
        <v>4597.1499999999996</v>
      </c>
      <c r="L3265">
        <v>147.33000000000001</v>
      </c>
      <c r="M3265" t="s">
        <v>62</v>
      </c>
      <c r="N3265">
        <v>3.2048116767997598E-2</v>
      </c>
      <c r="O3265" t="s">
        <v>11351</v>
      </c>
      <c r="P3265" t="s">
        <v>11356</v>
      </c>
      <c r="R3265" t="s">
        <v>11353</v>
      </c>
      <c r="S3265">
        <f>IF(SalesData[[#This Row],[Return Status]]="Returned",1,0)</f>
        <v>0</v>
      </c>
      <c r="U3265" s="2">
        <f>EOMONTH(SalesData[[#This Row],[Order Date]],0)</f>
        <v>45077</v>
      </c>
      <c r="V3265" s="9" t="str">
        <f>"Q"&amp;INT((MONTH(SalesData[[#This Row],[Order Date]])+2)/3)&amp;"-"&amp;YEAR(SalesData[[#This Row],[Order Date]])</f>
        <v>Q2-2023</v>
      </c>
    </row>
    <row r="3266" spans="1:22" x14ac:dyDescent="0.35">
      <c r="A3266" t="s">
        <v>3407</v>
      </c>
      <c r="B3266" s="1">
        <v>45063</v>
      </c>
      <c r="C3266" t="s">
        <v>38</v>
      </c>
      <c r="D3266" t="s">
        <v>145</v>
      </c>
      <c r="E3266">
        <v>6876128844</v>
      </c>
      <c r="F3266" t="s">
        <v>159</v>
      </c>
      <c r="G3266" t="s">
        <v>84</v>
      </c>
      <c r="H3266" t="s">
        <v>85</v>
      </c>
      <c r="I3266" t="s">
        <v>31</v>
      </c>
      <c r="J3266" t="s">
        <v>65</v>
      </c>
      <c r="K3266">
        <v>111.85</v>
      </c>
      <c r="L3266">
        <v>8.48</v>
      </c>
      <c r="M3266" t="s">
        <v>65</v>
      </c>
      <c r="N3266">
        <v>7.5815824765310694E-2</v>
      </c>
      <c r="O3266" t="s">
        <v>11361</v>
      </c>
      <c r="P3266" t="s">
        <v>11356</v>
      </c>
      <c r="R3266" t="s">
        <v>11353</v>
      </c>
      <c r="S3266">
        <f>IF(SalesData[[#This Row],[Return Status]]="Returned",1,0)</f>
        <v>0</v>
      </c>
      <c r="T3266">
        <v>847.14</v>
      </c>
      <c r="U3266" s="2">
        <f>EOMONTH(SalesData[[#This Row],[Order Date]],0)</f>
        <v>45077</v>
      </c>
      <c r="V3266" s="9" t="str">
        <f>"Q"&amp;INT((MONTH(SalesData[[#This Row],[Order Date]])+2)/3)&amp;"-"&amp;YEAR(SalesData[[#This Row],[Order Date]])</f>
        <v>Q2-2023</v>
      </c>
    </row>
    <row r="3267" spans="1:22" x14ac:dyDescent="0.35">
      <c r="A3267" t="s">
        <v>3408</v>
      </c>
      <c r="B3267" s="1">
        <v>45048</v>
      </c>
      <c r="C3267" t="s">
        <v>52</v>
      </c>
      <c r="D3267" t="s">
        <v>39</v>
      </c>
      <c r="E3267">
        <v>8735944634</v>
      </c>
      <c r="F3267" t="s">
        <v>109</v>
      </c>
      <c r="G3267" t="s">
        <v>59</v>
      </c>
      <c r="H3267" t="s">
        <v>60</v>
      </c>
      <c r="I3267" t="s">
        <v>31</v>
      </c>
      <c r="J3267" t="s">
        <v>62</v>
      </c>
      <c r="K3267">
        <v>797.54</v>
      </c>
      <c r="L3267">
        <v>34.28</v>
      </c>
      <c r="M3267" t="s">
        <v>62</v>
      </c>
      <c r="N3267">
        <v>4.2982170173282798E-2</v>
      </c>
      <c r="O3267" t="s">
        <v>11355</v>
      </c>
      <c r="P3267" t="s">
        <v>11356</v>
      </c>
      <c r="R3267" t="s">
        <v>11353</v>
      </c>
      <c r="S3267">
        <f>IF(SalesData[[#This Row],[Return Status]]="Returned",1,0)</f>
        <v>0</v>
      </c>
      <c r="T3267">
        <v>2183.56</v>
      </c>
      <c r="U3267" s="2">
        <f>EOMONTH(SalesData[[#This Row],[Order Date]],0)</f>
        <v>45077</v>
      </c>
      <c r="V3267" s="9" t="str">
        <f>"Q"&amp;INT((MONTH(SalesData[[#This Row],[Order Date]])+2)/3)&amp;"-"&amp;YEAR(SalesData[[#This Row],[Order Date]])</f>
        <v>Q2-2023</v>
      </c>
    </row>
    <row r="3268" spans="1:22" x14ac:dyDescent="0.35">
      <c r="A3268" t="s">
        <v>3409</v>
      </c>
      <c r="B3268" s="1">
        <v>45054</v>
      </c>
      <c r="C3268" t="s">
        <v>49</v>
      </c>
      <c r="D3268" t="s">
        <v>27</v>
      </c>
      <c r="E3268">
        <v>5289800176</v>
      </c>
      <c r="F3268" t="s">
        <v>154</v>
      </c>
      <c r="G3268" t="s">
        <v>29</v>
      </c>
      <c r="H3268" t="s">
        <v>30</v>
      </c>
      <c r="I3268" t="s">
        <v>31</v>
      </c>
      <c r="J3268" t="s">
        <v>42</v>
      </c>
      <c r="K3268">
        <v>1617.41</v>
      </c>
      <c r="L3268">
        <v>341.84</v>
      </c>
      <c r="M3268" t="s">
        <v>43</v>
      </c>
      <c r="N3268">
        <v>0.21135024514501599</v>
      </c>
      <c r="O3268" t="s">
        <v>11351</v>
      </c>
      <c r="P3268" t="s">
        <v>11354</v>
      </c>
      <c r="R3268" t="s">
        <v>11353</v>
      </c>
      <c r="S3268">
        <f>IF(SalesData[[#This Row],[Return Status]]="Returned",1,0)</f>
        <v>0</v>
      </c>
      <c r="T3268">
        <v>2788.38</v>
      </c>
      <c r="U3268" s="2">
        <f>EOMONTH(SalesData[[#This Row],[Order Date]],0)</f>
        <v>45077</v>
      </c>
      <c r="V3268" s="9" t="str">
        <f>"Q"&amp;INT((MONTH(SalesData[[#This Row],[Order Date]])+2)/3)&amp;"-"&amp;YEAR(SalesData[[#This Row],[Order Date]])</f>
        <v>Q2-2023</v>
      </c>
    </row>
    <row r="3269" spans="1:22" x14ac:dyDescent="0.35">
      <c r="A3269" t="s">
        <v>3410</v>
      </c>
      <c r="B3269" s="1">
        <v>45068</v>
      </c>
      <c r="C3269" t="s">
        <v>71</v>
      </c>
      <c r="D3269" t="s">
        <v>39</v>
      </c>
      <c r="E3269">
        <v>7668000273</v>
      </c>
      <c r="F3269" t="s">
        <v>40</v>
      </c>
      <c r="G3269" t="s">
        <v>69</v>
      </c>
      <c r="H3269" t="s">
        <v>41</v>
      </c>
      <c r="I3269" t="s">
        <v>31</v>
      </c>
      <c r="J3269" t="s">
        <v>62</v>
      </c>
      <c r="K3269">
        <v>4936.01</v>
      </c>
      <c r="L3269">
        <v>1450.35</v>
      </c>
      <c r="M3269" t="s">
        <v>62</v>
      </c>
      <c r="N3269">
        <v>0.29383044199667302</v>
      </c>
      <c r="O3269" t="s">
        <v>11351</v>
      </c>
      <c r="P3269" t="s">
        <v>11354</v>
      </c>
      <c r="R3269" t="s">
        <v>11353</v>
      </c>
      <c r="S3269">
        <f>IF(SalesData[[#This Row],[Return Status]]="Returned",1,0)</f>
        <v>0</v>
      </c>
      <c r="T3269">
        <v>2081.52</v>
      </c>
      <c r="U3269" s="2">
        <f>EOMONTH(SalesData[[#This Row],[Order Date]],0)</f>
        <v>45077</v>
      </c>
      <c r="V3269" s="9" t="str">
        <f>"Q"&amp;INT((MONTH(SalesData[[#This Row],[Order Date]])+2)/3)&amp;"-"&amp;YEAR(SalesData[[#This Row],[Order Date]])</f>
        <v>Q2-2023</v>
      </c>
    </row>
    <row r="3270" spans="1:22" x14ac:dyDescent="0.35">
      <c r="A3270" t="s">
        <v>3411</v>
      </c>
      <c r="B3270" s="1">
        <v>45069</v>
      </c>
      <c r="C3270" t="s">
        <v>67</v>
      </c>
      <c r="D3270" t="s">
        <v>99</v>
      </c>
      <c r="E3270">
        <v>4021199064</v>
      </c>
      <c r="F3270" t="s">
        <v>100</v>
      </c>
      <c r="G3270" t="s">
        <v>34</v>
      </c>
      <c r="H3270" t="s">
        <v>35</v>
      </c>
      <c r="I3270" t="s">
        <v>36</v>
      </c>
      <c r="J3270" t="s">
        <v>65</v>
      </c>
      <c r="K3270">
        <v>1299.49</v>
      </c>
      <c r="L3270">
        <v>198.64</v>
      </c>
      <c r="M3270" t="s">
        <v>65</v>
      </c>
      <c r="N3270">
        <v>0.152859968141348</v>
      </c>
      <c r="O3270" t="s">
        <v>11351</v>
      </c>
      <c r="P3270" t="s">
        <v>11352</v>
      </c>
      <c r="R3270" t="s">
        <v>11353</v>
      </c>
      <c r="S3270">
        <f>IF(SalesData[[#This Row],[Return Status]]="Returned",1,0)</f>
        <v>0</v>
      </c>
      <c r="U3270" s="2">
        <f>EOMONTH(SalesData[[#This Row],[Order Date]],0)</f>
        <v>45077</v>
      </c>
      <c r="V3270" s="9" t="str">
        <f>"Q"&amp;INT((MONTH(SalesData[[#This Row],[Order Date]])+2)/3)&amp;"-"&amp;YEAR(SalesData[[#This Row],[Order Date]])</f>
        <v>Q2-2023</v>
      </c>
    </row>
    <row r="3271" spans="1:22" x14ac:dyDescent="0.35">
      <c r="A3271" t="s">
        <v>3412</v>
      </c>
      <c r="B3271" s="1">
        <v>45054</v>
      </c>
      <c r="C3271" t="s">
        <v>149</v>
      </c>
      <c r="D3271" t="s">
        <v>13</v>
      </c>
      <c r="E3271">
        <v>8273692191</v>
      </c>
      <c r="F3271" t="s">
        <v>88</v>
      </c>
      <c r="G3271" t="s">
        <v>89</v>
      </c>
      <c r="H3271" t="s">
        <v>90</v>
      </c>
      <c r="I3271" t="s">
        <v>31</v>
      </c>
      <c r="J3271" t="s">
        <v>65</v>
      </c>
      <c r="K3271">
        <v>432.88</v>
      </c>
      <c r="L3271">
        <v>16.45</v>
      </c>
      <c r="M3271" t="s">
        <v>65</v>
      </c>
      <c r="N3271">
        <v>3.8001293661060802E-2</v>
      </c>
      <c r="O3271" t="s">
        <v>11361</v>
      </c>
      <c r="P3271" t="s">
        <v>11356</v>
      </c>
      <c r="R3271" t="s">
        <v>11353</v>
      </c>
      <c r="S3271">
        <f>IF(SalesData[[#This Row],[Return Status]]="Returned",1,0)</f>
        <v>0</v>
      </c>
      <c r="T3271">
        <v>207.68</v>
      </c>
      <c r="U3271" s="2">
        <f>EOMONTH(SalesData[[#This Row],[Order Date]],0)</f>
        <v>45077</v>
      </c>
      <c r="V3271" s="9" t="str">
        <f>"Q"&amp;INT((MONTH(SalesData[[#This Row],[Order Date]])+2)/3)&amp;"-"&amp;YEAR(SalesData[[#This Row],[Order Date]])</f>
        <v>Q2-2023</v>
      </c>
    </row>
    <row r="3272" spans="1:22" x14ac:dyDescent="0.35">
      <c r="A3272" t="s">
        <v>3413</v>
      </c>
      <c r="B3272" s="1">
        <v>45060</v>
      </c>
      <c r="C3272" t="s">
        <v>67</v>
      </c>
      <c r="D3272" t="s">
        <v>46</v>
      </c>
      <c r="E3272">
        <v>2839278178</v>
      </c>
      <c r="F3272" t="s">
        <v>129</v>
      </c>
      <c r="G3272" t="s">
        <v>54</v>
      </c>
      <c r="H3272" t="s">
        <v>55</v>
      </c>
      <c r="I3272" t="s">
        <v>31</v>
      </c>
      <c r="J3272" t="s">
        <v>42</v>
      </c>
      <c r="K3272">
        <v>4497.2700000000004</v>
      </c>
      <c r="L3272">
        <v>833.74</v>
      </c>
      <c r="M3272" t="s">
        <v>43</v>
      </c>
      <c r="N3272">
        <v>0.185388024290292</v>
      </c>
      <c r="O3272" t="s">
        <v>11351</v>
      </c>
      <c r="P3272" t="s">
        <v>11352</v>
      </c>
      <c r="R3272" t="s">
        <v>11353</v>
      </c>
      <c r="S3272">
        <f>IF(SalesData[[#This Row],[Return Status]]="Returned",1,0)</f>
        <v>0</v>
      </c>
      <c r="U3272" s="2">
        <f>EOMONTH(SalesData[[#This Row],[Order Date]],0)</f>
        <v>45077</v>
      </c>
      <c r="V3272" s="9" t="str">
        <f>"Q"&amp;INT((MONTH(SalesData[[#This Row],[Order Date]])+2)/3)&amp;"-"&amp;YEAR(SalesData[[#This Row],[Order Date]])</f>
        <v>Q2-2023</v>
      </c>
    </row>
    <row r="3273" spans="1:22" x14ac:dyDescent="0.35">
      <c r="A3273" t="s">
        <v>3414</v>
      </c>
      <c r="B3273" s="1">
        <v>45048</v>
      </c>
      <c r="C3273" t="s">
        <v>71</v>
      </c>
      <c r="D3273" t="s">
        <v>39</v>
      </c>
      <c r="E3273">
        <v>9916716137</v>
      </c>
      <c r="F3273" t="s">
        <v>64</v>
      </c>
      <c r="G3273" t="s">
        <v>15</v>
      </c>
      <c r="H3273" t="s">
        <v>16</v>
      </c>
      <c r="I3273" t="s">
        <v>17</v>
      </c>
      <c r="J3273" t="s">
        <v>62</v>
      </c>
      <c r="K3273">
        <v>506.19</v>
      </c>
      <c r="L3273">
        <v>111.63</v>
      </c>
      <c r="M3273" t="s">
        <v>62</v>
      </c>
      <c r="N3273">
        <v>0.22052984057369801</v>
      </c>
      <c r="O3273" t="s">
        <v>11355</v>
      </c>
      <c r="P3273" t="s">
        <v>11354</v>
      </c>
      <c r="R3273" t="s">
        <v>11353</v>
      </c>
      <c r="S3273">
        <f>IF(SalesData[[#This Row],[Return Status]]="Returned",1,0)</f>
        <v>0</v>
      </c>
      <c r="T3273">
        <v>2085.91</v>
      </c>
      <c r="U3273" s="2">
        <f>EOMONTH(SalesData[[#This Row],[Order Date]],0)</f>
        <v>45077</v>
      </c>
      <c r="V3273" s="9" t="str">
        <f>"Q"&amp;INT((MONTH(SalesData[[#This Row],[Order Date]])+2)/3)&amp;"-"&amp;YEAR(SalesData[[#This Row],[Order Date]])</f>
        <v>Q2-2023</v>
      </c>
    </row>
    <row r="3274" spans="1:22" x14ac:dyDescent="0.35">
      <c r="A3274" t="s">
        <v>3415</v>
      </c>
      <c r="B3274" s="1">
        <v>45055</v>
      </c>
      <c r="C3274" t="s">
        <v>45</v>
      </c>
      <c r="D3274" t="s">
        <v>39</v>
      </c>
      <c r="E3274">
        <v>1053883498</v>
      </c>
      <c r="F3274" t="s">
        <v>107</v>
      </c>
      <c r="G3274" t="s">
        <v>15</v>
      </c>
      <c r="H3274" t="s">
        <v>16</v>
      </c>
      <c r="I3274" t="s">
        <v>17</v>
      </c>
      <c r="J3274" t="s">
        <v>61</v>
      </c>
      <c r="K3274">
        <v>564.21</v>
      </c>
      <c r="L3274">
        <v>168.81</v>
      </c>
      <c r="M3274" t="s">
        <v>62</v>
      </c>
      <c r="N3274">
        <v>0.29919710745998801</v>
      </c>
      <c r="O3274" t="s">
        <v>11355</v>
      </c>
      <c r="P3274" t="s">
        <v>11354</v>
      </c>
      <c r="R3274" t="s">
        <v>11353</v>
      </c>
      <c r="S3274">
        <f>IF(SalesData[[#This Row],[Return Status]]="Returned",1,0)</f>
        <v>0</v>
      </c>
      <c r="T3274">
        <v>2085.91</v>
      </c>
      <c r="U3274" s="2">
        <f>EOMONTH(SalesData[[#This Row],[Order Date]],0)</f>
        <v>45077</v>
      </c>
      <c r="V3274" s="9" t="str">
        <f>"Q"&amp;INT((MONTH(SalesData[[#This Row],[Order Date]])+2)/3)&amp;"-"&amp;YEAR(SalesData[[#This Row],[Order Date]])</f>
        <v>Q2-2023</v>
      </c>
    </row>
    <row r="3275" spans="1:22" x14ac:dyDescent="0.35">
      <c r="A3275" t="s">
        <v>3416</v>
      </c>
      <c r="B3275" s="1">
        <v>45072</v>
      </c>
      <c r="C3275" t="s">
        <v>52</v>
      </c>
      <c r="D3275" t="s">
        <v>145</v>
      </c>
      <c r="E3275">
        <v>5996723346</v>
      </c>
      <c r="F3275" t="s">
        <v>88</v>
      </c>
      <c r="G3275" t="s">
        <v>89</v>
      </c>
      <c r="H3275" t="s">
        <v>90</v>
      </c>
      <c r="I3275" t="s">
        <v>31</v>
      </c>
      <c r="J3275" t="s">
        <v>19</v>
      </c>
      <c r="K3275">
        <v>2393.71</v>
      </c>
      <c r="L3275">
        <v>107.8</v>
      </c>
      <c r="M3275" t="s">
        <v>19</v>
      </c>
      <c r="N3275">
        <v>4.5034695096732698E-2</v>
      </c>
      <c r="O3275" t="s">
        <v>11351</v>
      </c>
      <c r="P3275" t="s">
        <v>11356</v>
      </c>
      <c r="R3275" t="s">
        <v>11353</v>
      </c>
      <c r="S3275">
        <f>IF(SalesData[[#This Row],[Return Status]]="Returned",1,0)</f>
        <v>0</v>
      </c>
      <c r="T3275">
        <v>207.68</v>
      </c>
      <c r="U3275" s="2">
        <f>EOMONTH(SalesData[[#This Row],[Order Date]],0)</f>
        <v>45077</v>
      </c>
      <c r="V3275" s="9" t="str">
        <f>"Q"&amp;INT((MONTH(SalesData[[#This Row],[Order Date]])+2)/3)&amp;"-"&amp;YEAR(SalesData[[#This Row],[Order Date]])</f>
        <v>Q2-2023</v>
      </c>
    </row>
    <row r="3276" spans="1:22" x14ac:dyDescent="0.35">
      <c r="A3276" t="s">
        <v>3417</v>
      </c>
      <c r="B3276" s="1">
        <v>45057</v>
      </c>
      <c r="C3276" t="s">
        <v>45</v>
      </c>
      <c r="D3276" t="s">
        <v>72</v>
      </c>
      <c r="E3276">
        <v>7471799388</v>
      </c>
      <c r="F3276" t="s">
        <v>78</v>
      </c>
      <c r="G3276" t="s">
        <v>15</v>
      </c>
      <c r="H3276" t="s">
        <v>16</v>
      </c>
      <c r="I3276" t="s">
        <v>17</v>
      </c>
      <c r="J3276" t="s">
        <v>19</v>
      </c>
      <c r="K3276">
        <v>2792.39</v>
      </c>
      <c r="L3276">
        <v>287.33</v>
      </c>
      <c r="M3276" t="s">
        <v>19</v>
      </c>
      <c r="N3276">
        <v>0.102897517896855</v>
      </c>
      <c r="O3276" t="s">
        <v>11351</v>
      </c>
      <c r="P3276" t="s">
        <v>11352</v>
      </c>
      <c r="R3276" t="s">
        <v>11353</v>
      </c>
      <c r="S3276">
        <f>IF(SalesData[[#This Row],[Return Status]]="Returned",1,0)</f>
        <v>0</v>
      </c>
      <c r="T3276">
        <v>2085.91</v>
      </c>
      <c r="U3276" s="2">
        <f>EOMONTH(SalesData[[#This Row],[Order Date]],0)</f>
        <v>45077</v>
      </c>
      <c r="V3276" s="9" t="str">
        <f>"Q"&amp;INT((MONTH(SalesData[[#This Row],[Order Date]])+2)/3)&amp;"-"&amp;YEAR(SalesData[[#This Row],[Order Date]])</f>
        <v>Q2-2023</v>
      </c>
    </row>
    <row r="3277" spans="1:22" x14ac:dyDescent="0.35">
      <c r="A3277" t="s">
        <v>3418</v>
      </c>
      <c r="B3277" s="1">
        <v>45066</v>
      </c>
      <c r="C3277" t="s">
        <v>71</v>
      </c>
      <c r="D3277" t="s">
        <v>13</v>
      </c>
      <c r="E3277">
        <v>2773152815</v>
      </c>
      <c r="F3277" t="s">
        <v>116</v>
      </c>
      <c r="G3277" t="s">
        <v>74</v>
      </c>
      <c r="H3277" t="s">
        <v>75</v>
      </c>
      <c r="I3277" t="s">
        <v>36</v>
      </c>
      <c r="J3277" t="s">
        <v>43</v>
      </c>
      <c r="K3277">
        <v>3706.35</v>
      </c>
      <c r="L3277">
        <v>251.59</v>
      </c>
      <c r="M3277" t="s">
        <v>43</v>
      </c>
      <c r="N3277">
        <v>6.7880799168993797E-2</v>
      </c>
      <c r="O3277" t="s">
        <v>11351</v>
      </c>
      <c r="P3277" t="s">
        <v>11356</v>
      </c>
      <c r="R3277" t="s">
        <v>11353</v>
      </c>
      <c r="S3277">
        <f>IF(SalesData[[#This Row],[Return Status]]="Returned",1,0)</f>
        <v>0</v>
      </c>
      <c r="T3277">
        <v>2420.2800000000002</v>
      </c>
      <c r="U3277" s="2">
        <f>EOMONTH(SalesData[[#This Row],[Order Date]],0)</f>
        <v>45077</v>
      </c>
      <c r="V3277" s="9" t="str">
        <f>"Q"&amp;INT((MONTH(SalesData[[#This Row],[Order Date]])+2)/3)&amp;"-"&amp;YEAR(SalesData[[#This Row],[Order Date]])</f>
        <v>Q2-2023</v>
      </c>
    </row>
    <row r="3278" spans="1:22" x14ac:dyDescent="0.35">
      <c r="A3278" t="s">
        <v>3419</v>
      </c>
      <c r="B3278" s="1">
        <v>45052</v>
      </c>
      <c r="C3278" t="s">
        <v>188</v>
      </c>
      <c r="D3278" t="s">
        <v>72</v>
      </c>
      <c r="E3278">
        <v>5128589130</v>
      </c>
      <c r="F3278" t="s">
        <v>387</v>
      </c>
      <c r="G3278" t="s">
        <v>89</v>
      </c>
      <c r="H3278" t="s">
        <v>90</v>
      </c>
      <c r="I3278" t="s">
        <v>31</v>
      </c>
      <c r="J3278" t="s">
        <v>42</v>
      </c>
      <c r="K3278">
        <v>3929.1</v>
      </c>
      <c r="L3278">
        <v>1019.31</v>
      </c>
      <c r="M3278" t="s">
        <v>43</v>
      </c>
      <c r="N3278">
        <v>0.25942582270748998</v>
      </c>
      <c r="O3278" t="s">
        <v>11351</v>
      </c>
      <c r="P3278" t="s">
        <v>11354</v>
      </c>
      <c r="R3278" t="s">
        <v>11353</v>
      </c>
      <c r="S3278">
        <f>IF(SalesData[[#This Row],[Return Status]]="Returned",1,0)</f>
        <v>0</v>
      </c>
      <c r="T3278">
        <v>207.68</v>
      </c>
      <c r="U3278" s="2">
        <f>EOMONTH(SalesData[[#This Row],[Order Date]],0)</f>
        <v>45077</v>
      </c>
      <c r="V3278" s="9" t="str">
        <f>"Q"&amp;INT((MONTH(SalesData[[#This Row],[Order Date]])+2)/3)&amp;"-"&amp;YEAR(SalesData[[#This Row],[Order Date]])</f>
        <v>Q2-2023</v>
      </c>
    </row>
    <row r="3279" spans="1:22" x14ac:dyDescent="0.35">
      <c r="A3279" t="s">
        <v>3420</v>
      </c>
      <c r="B3279" s="1">
        <v>45071</v>
      </c>
      <c r="C3279" t="s">
        <v>132</v>
      </c>
      <c r="D3279" t="s">
        <v>72</v>
      </c>
      <c r="E3279">
        <v>3067416712</v>
      </c>
      <c r="F3279" t="s">
        <v>109</v>
      </c>
      <c r="G3279" t="s">
        <v>59</v>
      </c>
      <c r="H3279" t="s">
        <v>60</v>
      </c>
      <c r="I3279" t="s">
        <v>31</v>
      </c>
      <c r="J3279" t="s">
        <v>65</v>
      </c>
      <c r="K3279">
        <v>3068.66</v>
      </c>
      <c r="L3279">
        <v>532.16</v>
      </c>
      <c r="M3279" t="s">
        <v>65</v>
      </c>
      <c r="N3279">
        <v>0.173417713268984</v>
      </c>
      <c r="O3279" t="s">
        <v>11351</v>
      </c>
      <c r="P3279" t="s">
        <v>11352</v>
      </c>
      <c r="R3279" t="s">
        <v>11353</v>
      </c>
      <c r="S3279">
        <f>IF(SalesData[[#This Row],[Return Status]]="Returned",1,0)</f>
        <v>0</v>
      </c>
      <c r="T3279">
        <v>2183.56</v>
      </c>
      <c r="U3279" s="2">
        <f>EOMONTH(SalesData[[#This Row],[Order Date]],0)</f>
        <v>45077</v>
      </c>
      <c r="V3279" s="9" t="str">
        <f>"Q"&amp;INT((MONTH(SalesData[[#This Row],[Order Date]])+2)/3)&amp;"-"&amp;YEAR(SalesData[[#This Row],[Order Date]])</f>
        <v>Q2-2023</v>
      </c>
    </row>
    <row r="3280" spans="1:22" x14ac:dyDescent="0.35">
      <c r="A3280" t="s">
        <v>3421</v>
      </c>
      <c r="B3280" s="1">
        <v>45071</v>
      </c>
      <c r="C3280" t="s">
        <v>144</v>
      </c>
      <c r="D3280" t="s">
        <v>72</v>
      </c>
      <c r="E3280">
        <v>3675235637</v>
      </c>
      <c r="F3280" t="s">
        <v>129</v>
      </c>
      <c r="G3280" t="s">
        <v>54</v>
      </c>
      <c r="H3280" t="s">
        <v>55</v>
      </c>
      <c r="I3280" t="s">
        <v>31</v>
      </c>
      <c r="J3280" t="s">
        <v>19</v>
      </c>
      <c r="K3280">
        <v>970.21</v>
      </c>
      <c r="L3280">
        <v>244.61</v>
      </c>
      <c r="M3280" t="s">
        <v>19</v>
      </c>
      <c r="N3280">
        <v>0.252120674905433</v>
      </c>
      <c r="O3280" t="s">
        <v>11355</v>
      </c>
      <c r="P3280" t="s">
        <v>11354</v>
      </c>
      <c r="R3280" t="s">
        <v>11353</v>
      </c>
      <c r="S3280">
        <f>IF(SalesData[[#This Row],[Return Status]]="Returned",1,0)</f>
        <v>0</v>
      </c>
      <c r="U3280" s="2">
        <f>EOMONTH(SalesData[[#This Row],[Order Date]],0)</f>
        <v>45077</v>
      </c>
      <c r="V3280" s="9" t="str">
        <f>"Q"&amp;INT((MONTH(SalesData[[#This Row],[Order Date]])+2)/3)&amp;"-"&amp;YEAR(SalesData[[#This Row],[Order Date]])</f>
        <v>Q2-2023</v>
      </c>
    </row>
    <row r="3281" spans="1:22" x14ac:dyDescent="0.35">
      <c r="A3281" t="s">
        <v>3422</v>
      </c>
      <c r="B3281" s="1">
        <v>45056</v>
      </c>
      <c r="C3281" t="s">
        <v>97</v>
      </c>
      <c r="D3281" t="s">
        <v>39</v>
      </c>
      <c r="E3281">
        <v>1953530772</v>
      </c>
      <c r="F3281" t="s">
        <v>22</v>
      </c>
      <c r="G3281" t="s">
        <v>23</v>
      </c>
      <c r="H3281" t="s">
        <v>24</v>
      </c>
      <c r="I3281" t="s">
        <v>17</v>
      </c>
      <c r="J3281" t="s">
        <v>65</v>
      </c>
      <c r="K3281">
        <v>4338.1000000000004</v>
      </c>
      <c r="L3281">
        <v>1111.47</v>
      </c>
      <c r="M3281" t="s">
        <v>65</v>
      </c>
      <c r="N3281">
        <v>0.25621124455406702</v>
      </c>
      <c r="O3281" t="s">
        <v>11351</v>
      </c>
      <c r="P3281" t="s">
        <v>11354</v>
      </c>
      <c r="R3281" t="s">
        <v>11353</v>
      </c>
      <c r="S3281">
        <f>IF(SalesData[[#This Row],[Return Status]]="Returned",1,0)</f>
        <v>0</v>
      </c>
      <c r="T3281">
        <v>2821.33</v>
      </c>
      <c r="U3281" s="2">
        <f>EOMONTH(SalesData[[#This Row],[Order Date]],0)</f>
        <v>45077</v>
      </c>
      <c r="V3281" s="9" t="str">
        <f>"Q"&amp;INT((MONTH(SalesData[[#This Row],[Order Date]])+2)/3)&amp;"-"&amp;YEAR(SalesData[[#This Row],[Order Date]])</f>
        <v>Q2-2023</v>
      </c>
    </row>
    <row r="3282" spans="1:22" x14ac:dyDescent="0.35">
      <c r="A3282" t="s">
        <v>3423</v>
      </c>
      <c r="B3282" s="1">
        <v>45059</v>
      </c>
      <c r="C3282" t="s">
        <v>205</v>
      </c>
      <c r="D3282" t="s">
        <v>99</v>
      </c>
      <c r="E3282">
        <v>1234692978</v>
      </c>
      <c r="F3282" t="s">
        <v>140</v>
      </c>
      <c r="G3282" t="s">
        <v>141</v>
      </c>
      <c r="H3282" t="s">
        <v>11357</v>
      </c>
      <c r="I3282" t="s">
        <v>17</v>
      </c>
      <c r="J3282" t="s">
        <v>65</v>
      </c>
      <c r="K3282">
        <v>4995.1099999999997</v>
      </c>
      <c r="L3282">
        <v>1395.76</v>
      </c>
      <c r="M3282" t="s">
        <v>65</v>
      </c>
      <c r="N3282">
        <v>0.27942527792180799</v>
      </c>
      <c r="O3282" t="s">
        <v>11351</v>
      </c>
      <c r="P3282" t="s">
        <v>11354</v>
      </c>
      <c r="R3282" t="s">
        <v>11353</v>
      </c>
      <c r="S3282">
        <f>IF(SalesData[[#This Row],[Return Status]]="Returned",1,0)</f>
        <v>0</v>
      </c>
      <c r="T3282">
        <v>2793.38</v>
      </c>
      <c r="U3282" s="2">
        <f>EOMONTH(SalesData[[#This Row],[Order Date]],0)</f>
        <v>45077</v>
      </c>
      <c r="V3282" s="9" t="str">
        <f>"Q"&amp;INT((MONTH(SalesData[[#This Row],[Order Date]])+2)/3)&amp;"-"&amp;YEAR(SalesData[[#This Row],[Order Date]])</f>
        <v>Q2-2023</v>
      </c>
    </row>
    <row r="3283" spans="1:22" x14ac:dyDescent="0.35">
      <c r="A3283" t="s">
        <v>3424</v>
      </c>
      <c r="B3283" s="1">
        <v>45058</v>
      </c>
      <c r="C3283" t="s">
        <v>26</v>
      </c>
      <c r="D3283" t="s">
        <v>39</v>
      </c>
      <c r="E3283">
        <v>9744527696</v>
      </c>
      <c r="F3283" t="s">
        <v>168</v>
      </c>
      <c r="G3283" t="s">
        <v>54</v>
      </c>
      <c r="H3283" t="s">
        <v>55</v>
      </c>
      <c r="I3283" t="s">
        <v>31</v>
      </c>
      <c r="J3283" t="s">
        <v>65</v>
      </c>
      <c r="K3283">
        <v>1027.55</v>
      </c>
      <c r="L3283">
        <v>151.68</v>
      </c>
      <c r="M3283" t="s">
        <v>65</v>
      </c>
      <c r="N3283">
        <v>0.14761325482944901</v>
      </c>
      <c r="O3283" t="s">
        <v>11351</v>
      </c>
      <c r="P3283" t="s">
        <v>11352</v>
      </c>
      <c r="R3283" t="s">
        <v>11353</v>
      </c>
      <c r="S3283">
        <f>IF(SalesData[[#This Row],[Return Status]]="Returned",1,0)</f>
        <v>0</v>
      </c>
      <c r="U3283" s="2">
        <f>EOMONTH(SalesData[[#This Row],[Order Date]],0)</f>
        <v>45077</v>
      </c>
      <c r="V3283" s="9" t="str">
        <f>"Q"&amp;INT((MONTH(SalesData[[#This Row],[Order Date]])+2)/3)&amp;"-"&amp;YEAR(SalesData[[#This Row],[Order Date]])</f>
        <v>Q2-2023</v>
      </c>
    </row>
    <row r="3284" spans="1:22" x14ac:dyDescent="0.35">
      <c r="A3284" t="s">
        <v>3425</v>
      </c>
      <c r="B3284" s="1">
        <v>45059</v>
      </c>
      <c r="C3284" t="s">
        <v>49</v>
      </c>
      <c r="D3284" t="s">
        <v>39</v>
      </c>
      <c r="E3284">
        <v>1237868943</v>
      </c>
      <c r="F3284" t="s">
        <v>206</v>
      </c>
      <c r="G3284" t="s">
        <v>89</v>
      </c>
      <c r="H3284" t="s">
        <v>90</v>
      </c>
      <c r="I3284" t="s">
        <v>31</v>
      </c>
      <c r="J3284" t="s">
        <v>65</v>
      </c>
      <c r="K3284">
        <v>4177.58</v>
      </c>
      <c r="L3284">
        <v>527.09</v>
      </c>
      <c r="M3284" t="s">
        <v>65</v>
      </c>
      <c r="N3284">
        <v>0.12617113256957399</v>
      </c>
      <c r="O3284" t="s">
        <v>11351</v>
      </c>
      <c r="P3284" t="s">
        <v>11352</v>
      </c>
      <c r="Q3284" t="s">
        <v>11365</v>
      </c>
      <c r="R3284" t="s">
        <v>11360</v>
      </c>
      <c r="S3284">
        <f>IF(SalesData[[#This Row],[Return Status]]="Returned",1,0)</f>
        <v>1</v>
      </c>
      <c r="T3284">
        <v>207.68</v>
      </c>
      <c r="U3284" s="2">
        <f>EOMONTH(SalesData[[#This Row],[Order Date]],0)</f>
        <v>45077</v>
      </c>
      <c r="V3284" s="9" t="str">
        <f>"Q"&amp;INT((MONTH(SalesData[[#This Row],[Order Date]])+2)/3)&amp;"-"&amp;YEAR(SalesData[[#This Row],[Order Date]])</f>
        <v>Q2-2023</v>
      </c>
    </row>
    <row r="3285" spans="1:22" x14ac:dyDescent="0.35">
      <c r="A3285" t="s">
        <v>3426</v>
      </c>
      <c r="B3285" s="1">
        <v>45054</v>
      </c>
      <c r="C3285" t="s">
        <v>205</v>
      </c>
      <c r="D3285" t="s">
        <v>13</v>
      </c>
      <c r="E3285">
        <v>6614987108</v>
      </c>
      <c r="F3285" t="s">
        <v>133</v>
      </c>
      <c r="G3285" t="s">
        <v>89</v>
      </c>
      <c r="H3285" t="s">
        <v>90</v>
      </c>
      <c r="I3285" t="s">
        <v>31</v>
      </c>
      <c r="J3285" t="s">
        <v>65</v>
      </c>
      <c r="K3285">
        <v>3103.35</v>
      </c>
      <c r="L3285">
        <v>353.92</v>
      </c>
      <c r="M3285" t="s">
        <v>65</v>
      </c>
      <c r="N3285">
        <v>0.114044500298065</v>
      </c>
      <c r="O3285" t="s">
        <v>11351</v>
      </c>
      <c r="P3285" t="s">
        <v>11352</v>
      </c>
      <c r="R3285" t="s">
        <v>11353</v>
      </c>
      <c r="S3285">
        <f>IF(SalesData[[#This Row],[Return Status]]="Returned",1,0)</f>
        <v>0</v>
      </c>
      <c r="T3285">
        <v>207.68</v>
      </c>
      <c r="U3285" s="2">
        <f>EOMONTH(SalesData[[#This Row],[Order Date]],0)</f>
        <v>45077</v>
      </c>
      <c r="V3285" s="9" t="str">
        <f>"Q"&amp;INT((MONTH(SalesData[[#This Row],[Order Date]])+2)/3)&amp;"-"&amp;YEAR(SalesData[[#This Row],[Order Date]])</f>
        <v>Q2-2023</v>
      </c>
    </row>
    <row r="3286" spans="1:22" x14ac:dyDescent="0.35">
      <c r="A3286" t="s">
        <v>3427</v>
      </c>
      <c r="B3286" s="1">
        <v>45060</v>
      </c>
      <c r="C3286" t="s">
        <v>132</v>
      </c>
      <c r="D3286" t="s">
        <v>27</v>
      </c>
      <c r="E3286">
        <v>6325258885</v>
      </c>
      <c r="F3286" t="s">
        <v>152</v>
      </c>
      <c r="G3286" t="s">
        <v>23</v>
      </c>
      <c r="H3286" t="s">
        <v>24</v>
      </c>
      <c r="I3286" t="s">
        <v>17</v>
      </c>
      <c r="J3286" t="s">
        <v>42</v>
      </c>
      <c r="K3286">
        <v>733.51</v>
      </c>
      <c r="L3286">
        <v>64.14</v>
      </c>
      <c r="M3286" t="s">
        <v>43</v>
      </c>
      <c r="N3286">
        <v>8.7442570653433499E-2</v>
      </c>
      <c r="O3286" t="s">
        <v>11355</v>
      </c>
      <c r="P3286" t="s">
        <v>11356</v>
      </c>
      <c r="Q3286" t="s">
        <v>11364</v>
      </c>
      <c r="R3286" t="s">
        <v>11360</v>
      </c>
      <c r="S3286">
        <f>IF(SalesData[[#This Row],[Return Status]]="Returned",1,0)</f>
        <v>1</v>
      </c>
      <c r="T3286">
        <v>2821.33</v>
      </c>
      <c r="U3286" s="2">
        <f>EOMONTH(SalesData[[#This Row],[Order Date]],0)</f>
        <v>45077</v>
      </c>
      <c r="V3286" s="9" t="str">
        <f>"Q"&amp;INT((MONTH(SalesData[[#This Row],[Order Date]])+2)/3)&amp;"-"&amp;YEAR(SalesData[[#This Row],[Order Date]])</f>
        <v>Q2-2023</v>
      </c>
    </row>
    <row r="3287" spans="1:22" x14ac:dyDescent="0.35">
      <c r="A3287" t="s">
        <v>3428</v>
      </c>
      <c r="B3287" s="1">
        <v>45059</v>
      </c>
      <c r="C3287" t="s">
        <v>124</v>
      </c>
      <c r="D3287" t="s">
        <v>13</v>
      </c>
      <c r="E3287">
        <v>3312568096</v>
      </c>
      <c r="F3287" t="s">
        <v>107</v>
      </c>
      <c r="G3287" t="s">
        <v>15</v>
      </c>
      <c r="H3287" t="s">
        <v>16</v>
      </c>
      <c r="I3287" t="s">
        <v>17</v>
      </c>
      <c r="J3287" t="s">
        <v>62</v>
      </c>
      <c r="K3287">
        <v>2888.65</v>
      </c>
      <c r="L3287">
        <v>314.63</v>
      </c>
      <c r="M3287" t="s">
        <v>62</v>
      </c>
      <c r="N3287">
        <v>0.108919391411213</v>
      </c>
      <c r="O3287" t="s">
        <v>11351</v>
      </c>
      <c r="P3287" t="s">
        <v>11352</v>
      </c>
      <c r="R3287" t="s">
        <v>11353</v>
      </c>
      <c r="S3287">
        <f>IF(SalesData[[#This Row],[Return Status]]="Returned",1,0)</f>
        <v>0</v>
      </c>
      <c r="T3287">
        <v>2085.91</v>
      </c>
      <c r="U3287" s="2">
        <f>EOMONTH(SalesData[[#This Row],[Order Date]],0)</f>
        <v>45077</v>
      </c>
      <c r="V3287" s="9" t="str">
        <f>"Q"&amp;INT((MONTH(SalesData[[#This Row],[Order Date]])+2)/3)&amp;"-"&amp;YEAR(SalesData[[#This Row],[Order Date]])</f>
        <v>Q2-2023</v>
      </c>
    </row>
    <row r="3288" spans="1:22" x14ac:dyDescent="0.35">
      <c r="A3288" t="s">
        <v>3429</v>
      </c>
      <c r="B3288" s="1">
        <v>45069</v>
      </c>
      <c r="C3288" t="s">
        <v>139</v>
      </c>
      <c r="D3288" t="s">
        <v>27</v>
      </c>
      <c r="E3288">
        <v>3987457364</v>
      </c>
      <c r="F3288" t="s">
        <v>50</v>
      </c>
      <c r="G3288" t="s">
        <v>34</v>
      </c>
      <c r="H3288" t="s">
        <v>11357</v>
      </c>
      <c r="I3288" t="s">
        <v>36</v>
      </c>
      <c r="J3288" t="s">
        <v>65</v>
      </c>
      <c r="K3288">
        <v>596.26</v>
      </c>
      <c r="L3288">
        <v>161.09</v>
      </c>
      <c r="M3288" t="s">
        <v>65</v>
      </c>
      <c r="N3288">
        <v>0.27016737664777102</v>
      </c>
      <c r="O3288" t="s">
        <v>11355</v>
      </c>
      <c r="P3288" t="s">
        <v>11354</v>
      </c>
      <c r="R3288" t="s">
        <v>11353</v>
      </c>
      <c r="S3288">
        <f>IF(SalesData[[#This Row],[Return Status]]="Returned",1,0)</f>
        <v>0</v>
      </c>
      <c r="U3288" s="2">
        <f>EOMONTH(SalesData[[#This Row],[Order Date]],0)</f>
        <v>45077</v>
      </c>
      <c r="V3288" s="9" t="str">
        <f>"Q"&amp;INT((MONTH(SalesData[[#This Row],[Order Date]])+2)/3)&amp;"-"&amp;YEAR(SalesData[[#This Row],[Order Date]])</f>
        <v>Q2-2023</v>
      </c>
    </row>
    <row r="3289" spans="1:22" x14ac:dyDescent="0.35">
      <c r="A3289" t="s">
        <v>3430</v>
      </c>
      <c r="B3289" s="1">
        <v>45048</v>
      </c>
      <c r="C3289" t="s">
        <v>57</v>
      </c>
      <c r="D3289" t="s">
        <v>99</v>
      </c>
      <c r="E3289">
        <v>6690205109</v>
      </c>
      <c r="F3289" t="s">
        <v>83</v>
      </c>
      <c r="G3289" t="s">
        <v>84</v>
      </c>
      <c r="H3289" t="s">
        <v>85</v>
      </c>
      <c r="I3289" t="s">
        <v>31</v>
      </c>
      <c r="J3289" t="s">
        <v>18</v>
      </c>
      <c r="K3289">
        <v>901.3</v>
      </c>
      <c r="L3289">
        <v>113.46</v>
      </c>
      <c r="M3289" t="s">
        <v>19</v>
      </c>
      <c r="N3289">
        <v>0.12588483301897299</v>
      </c>
      <c r="O3289" t="s">
        <v>11355</v>
      </c>
      <c r="P3289" t="s">
        <v>11352</v>
      </c>
      <c r="R3289" t="s">
        <v>11353</v>
      </c>
      <c r="S3289">
        <f>IF(SalesData[[#This Row],[Return Status]]="Returned",1,0)</f>
        <v>0</v>
      </c>
      <c r="T3289">
        <v>847.14</v>
      </c>
      <c r="U3289" s="2">
        <f>EOMONTH(SalesData[[#This Row],[Order Date]],0)</f>
        <v>45077</v>
      </c>
      <c r="V3289" s="9" t="str">
        <f>"Q"&amp;INT((MONTH(SalesData[[#This Row],[Order Date]])+2)/3)&amp;"-"&amp;YEAR(SalesData[[#This Row],[Order Date]])</f>
        <v>Q2-2023</v>
      </c>
    </row>
    <row r="3290" spans="1:22" x14ac:dyDescent="0.35">
      <c r="A3290" t="s">
        <v>3431</v>
      </c>
      <c r="B3290" s="1">
        <v>45048</v>
      </c>
      <c r="C3290" t="s">
        <v>149</v>
      </c>
      <c r="D3290" t="s">
        <v>145</v>
      </c>
      <c r="E3290">
        <v>8338828557</v>
      </c>
      <c r="F3290" t="s">
        <v>68</v>
      </c>
      <c r="G3290" t="s">
        <v>69</v>
      </c>
      <c r="H3290" t="s">
        <v>41</v>
      </c>
      <c r="I3290" t="s">
        <v>31</v>
      </c>
      <c r="J3290" t="s">
        <v>65</v>
      </c>
      <c r="K3290">
        <v>813.95</v>
      </c>
      <c r="L3290">
        <v>75.06</v>
      </c>
      <c r="M3290" t="s">
        <v>65</v>
      </c>
      <c r="N3290">
        <v>9.2216966644142806E-2</v>
      </c>
      <c r="O3290" t="s">
        <v>11355</v>
      </c>
      <c r="P3290" t="s">
        <v>11356</v>
      </c>
      <c r="Q3290" t="s">
        <v>11363</v>
      </c>
      <c r="R3290" t="s">
        <v>11360</v>
      </c>
      <c r="S3290">
        <f>IF(SalesData[[#This Row],[Return Status]]="Returned",1,0)</f>
        <v>1</v>
      </c>
      <c r="T3290">
        <v>2081.52</v>
      </c>
      <c r="U3290" s="2">
        <f>EOMONTH(SalesData[[#This Row],[Order Date]],0)</f>
        <v>45077</v>
      </c>
      <c r="V3290" s="9" t="str">
        <f>"Q"&amp;INT((MONTH(SalesData[[#This Row],[Order Date]])+2)/3)&amp;"-"&amp;YEAR(SalesData[[#This Row],[Order Date]])</f>
        <v>Q2-2023</v>
      </c>
    </row>
    <row r="3291" spans="1:22" x14ac:dyDescent="0.35">
      <c r="A3291" t="s">
        <v>3432</v>
      </c>
      <c r="B3291" s="1">
        <v>45066</v>
      </c>
      <c r="C3291" t="s">
        <v>194</v>
      </c>
      <c r="D3291" t="s">
        <v>80</v>
      </c>
      <c r="E3291">
        <v>8352415076</v>
      </c>
      <c r="F3291" t="s">
        <v>133</v>
      </c>
      <c r="G3291" t="s">
        <v>89</v>
      </c>
      <c r="H3291" t="s">
        <v>90</v>
      </c>
      <c r="I3291" t="s">
        <v>31</v>
      </c>
      <c r="J3291" t="s">
        <v>65</v>
      </c>
      <c r="K3291">
        <v>3707.91</v>
      </c>
      <c r="L3291">
        <v>428.09</v>
      </c>
      <c r="M3291" t="s">
        <v>65</v>
      </c>
      <c r="N3291">
        <v>0.11545317982367399</v>
      </c>
      <c r="O3291" t="s">
        <v>11351</v>
      </c>
      <c r="P3291" t="s">
        <v>11352</v>
      </c>
      <c r="R3291" t="s">
        <v>11353</v>
      </c>
      <c r="S3291">
        <f>IF(SalesData[[#This Row],[Return Status]]="Returned",1,0)</f>
        <v>0</v>
      </c>
      <c r="T3291">
        <v>207.68</v>
      </c>
      <c r="U3291" s="2">
        <f>EOMONTH(SalesData[[#This Row],[Order Date]],0)</f>
        <v>45077</v>
      </c>
      <c r="V3291" s="9" t="str">
        <f>"Q"&amp;INT((MONTH(SalesData[[#This Row],[Order Date]])+2)/3)&amp;"-"&amp;YEAR(SalesData[[#This Row],[Order Date]])</f>
        <v>Q2-2023</v>
      </c>
    </row>
    <row r="3292" spans="1:22" x14ac:dyDescent="0.35">
      <c r="A3292" t="s">
        <v>3433</v>
      </c>
      <c r="B3292" s="1">
        <v>45051</v>
      </c>
      <c r="C3292" t="s">
        <v>111</v>
      </c>
      <c r="D3292" t="s">
        <v>46</v>
      </c>
      <c r="E3292">
        <v>6515270127</v>
      </c>
      <c r="F3292" t="s">
        <v>88</v>
      </c>
      <c r="G3292" t="s">
        <v>89</v>
      </c>
      <c r="H3292" t="s">
        <v>90</v>
      </c>
      <c r="I3292" t="s">
        <v>31</v>
      </c>
      <c r="J3292" t="s">
        <v>19</v>
      </c>
      <c r="K3292">
        <v>3208.06</v>
      </c>
      <c r="L3292">
        <v>501.09</v>
      </c>
      <c r="M3292" t="s">
        <v>19</v>
      </c>
      <c r="N3292">
        <v>0.156197203294203</v>
      </c>
      <c r="O3292" t="s">
        <v>11351</v>
      </c>
      <c r="P3292" t="s">
        <v>11352</v>
      </c>
      <c r="Q3292" t="s">
        <v>11376</v>
      </c>
      <c r="R3292" t="s">
        <v>11360</v>
      </c>
      <c r="S3292">
        <f>IF(SalesData[[#This Row],[Return Status]]="Returned",1,0)</f>
        <v>1</v>
      </c>
      <c r="T3292">
        <v>207.68</v>
      </c>
      <c r="U3292" s="2">
        <f>EOMONTH(SalesData[[#This Row],[Order Date]],0)</f>
        <v>45077</v>
      </c>
      <c r="V3292" s="9" t="str">
        <f>"Q"&amp;INT((MONTH(SalesData[[#This Row],[Order Date]])+2)/3)&amp;"-"&amp;YEAR(SalesData[[#This Row],[Order Date]])</f>
        <v>Q2-2023</v>
      </c>
    </row>
    <row r="3293" spans="1:22" x14ac:dyDescent="0.35">
      <c r="A3293" t="s">
        <v>3434</v>
      </c>
      <c r="B3293" s="1">
        <v>45076</v>
      </c>
      <c r="C3293" t="s">
        <v>12</v>
      </c>
      <c r="D3293" t="s">
        <v>39</v>
      </c>
      <c r="E3293">
        <v>1922478221</v>
      </c>
      <c r="F3293" t="s">
        <v>53</v>
      </c>
      <c r="G3293" t="s">
        <v>54</v>
      </c>
      <c r="H3293" t="s">
        <v>55</v>
      </c>
      <c r="I3293" t="s">
        <v>31</v>
      </c>
      <c r="J3293" t="s">
        <v>43</v>
      </c>
      <c r="K3293">
        <v>4241.71</v>
      </c>
      <c r="L3293">
        <v>590.66999999999996</v>
      </c>
      <c r="M3293" t="s">
        <v>43</v>
      </c>
      <c r="N3293">
        <v>0.13925280134662699</v>
      </c>
      <c r="O3293" t="s">
        <v>11351</v>
      </c>
      <c r="P3293" t="s">
        <v>11352</v>
      </c>
      <c r="R3293" t="s">
        <v>11353</v>
      </c>
      <c r="S3293">
        <f>IF(SalesData[[#This Row],[Return Status]]="Returned",1,0)</f>
        <v>0</v>
      </c>
      <c r="U3293" s="2">
        <f>EOMONTH(SalesData[[#This Row],[Order Date]],0)</f>
        <v>45077</v>
      </c>
      <c r="V3293" s="9" t="str">
        <f>"Q"&amp;INT((MONTH(SalesData[[#This Row],[Order Date]])+2)/3)&amp;"-"&amp;YEAR(SalesData[[#This Row],[Order Date]])</f>
        <v>Q2-2023</v>
      </c>
    </row>
    <row r="3294" spans="1:22" x14ac:dyDescent="0.35">
      <c r="A3294" t="s">
        <v>3435</v>
      </c>
      <c r="B3294" s="1">
        <v>45053</v>
      </c>
      <c r="C3294" t="s">
        <v>176</v>
      </c>
      <c r="D3294" t="s">
        <v>99</v>
      </c>
      <c r="E3294">
        <v>6612112379</v>
      </c>
      <c r="F3294" t="s">
        <v>238</v>
      </c>
      <c r="G3294" t="s">
        <v>74</v>
      </c>
      <c r="H3294" t="s">
        <v>75</v>
      </c>
      <c r="I3294" t="s">
        <v>36</v>
      </c>
      <c r="J3294" t="s">
        <v>43</v>
      </c>
      <c r="K3294">
        <v>837.81</v>
      </c>
      <c r="L3294">
        <v>243.2</v>
      </c>
      <c r="M3294" t="s">
        <v>43</v>
      </c>
      <c r="N3294">
        <v>0.29028061254938498</v>
      </c>
      <c r="O3294" t="s">
        <v>11355</v>
      </c>
      <c r="P3294" t="s">
        <v>11354</v>
      </c>
      <c r="R3294" t="s">
        <v>11353</v>
      </c>
      <c r="S3294">
        <f>IF(SalesData[[#This Row],[Return Status]]="Returned",1,0)</f>
        <v>0</v>
      </c>
      <c r="T3294">
        <v>2420.2800000000002</v>
      </c>
      <c r="U3294" s="2">
        <f>EOMONTH(SalesData[[#This Row],[Order Date]],0)</f>
        <v>45077</v>
      </c>
      <c r="V3294" s="9" t="str">
        <f>"Q"&amp;INT((MONTH(SalesData[[#This Row],[Order Date]])+2)/3)&amp;"-"&amp;YEAR(SalesData[[#This Row],[Order Date]])</f>
        <v>Q2-2023</v>
      </c>
    </row>
    <row r="3295" spans="1:22" x14ac:dyDescent="0.35">
      <c r="A3295" t="s">
        <v>3436</v>
      </c>
      <c r="B3295" s="1">
        <v>45063</v>
      </c>
      <c r="C3295" t="s">
        <v>45</v>
      </c>
      <c r="D3295" t="s">
        <v>72</v>
      </c>
      <c r="E3295">
        <v>1240438428</v>
      </c>
      <c r="F3295" t="s">
        <v>95</v>
      </c>
      <c r="G3295" t="s">
        <v>59</v>
      </c>
      <c r="H3295" t="s">
        <v>60</v>
      </c>
      <c r="I3295" t="s">
        <v>31</v>
      </c>
      <c r="J3295" t="s">
        <v>19</v>
      </c>
      <c r="K3295">
        <v>423.52</v>
      </c>
      <c r="L3295">
        <v>74.760000000000005</v>
      </c>
      <c r="M3295" t="s">
        <v>19</v>
      </c>
      <c r="N3295">
        <v>0.17652058934643</v>
      </c>
      <c r="O3295" t="s">
        <v>11361</v>
      </c>
      <c r="P3295" t="s">
        <v>11352</v>
      </c>
      <c r="R3295" t="s">
        <v>11353</v>
      </c>
      <c r="S3295">
        <f>IF(SalesData[[#This Row],[Return Status]]="Returned",1,0)</f>
        <v>0</v>
      </c>
      <c r="T3295">
        <v>2183.56</v>
      </c>
      <c r="U3295" s="2">
        <f>EOMONTH(SalesData[[#This Row],[Order Date]],0)</f>
        <v>45077</v>
      </c>
      <c r="V3295" s="9" t="str">
        <f>"Q"&amp;INT((MONTH(SalesData[[#This Row],[Order Date]])+2)/3)&amp;"-"&amp;YEAR(SalesData[[#This Row],[Order Date]])</f>
        <v>Q2-2023</v>
      </c>
    </row>
    <row r="3296" spans="1:22" x14ac:dyDescent="0.35">
      <c r="A3296" t="s">
        <v>3437</v>
      </c>
      <c r="B3296" s="1">
        <v>45054</v>
      </c>
      <c r="C3296" t="s">
        <v>94</v>
      </c>
      <c r="D3296" t="s">
        <v>145</v>
      </c>
      <c r="E3296">
        <v>3446332111</v>
      </c>
      <c r="F3296" t="s">
        <v>68</v>
      </c>
      <c r="G3296" t="s">
        <v>11358</v>
      </c>
      <c r="H3296" t="s">
        <v>41</v>
      </c>
      <c r="I3296" t="s">
        <v>31</v>
      </c>
      <c r="J3296" t="s">
        <v>62</v>
      </c>
      <c r="K3296">
        <v>2484.4699999999998</v>
      </c>
      <c r="L3296">
        <v>173.81</v>
      </c>
      <c r="M3296" t="s">
        <v>62</v>
      </c>
      <c r="N3296">
        <v>6.9958582715830803E-2</v>
      </c>
      <c r="O3296" t="s">
        <v>11351</v>
      </c>
      <c r="P3296" t="s">
        <v>11356</v>
      </c>
      <c r="R3296" t="s">
        <v>11353</v>
      </c>
      <c r="S3296">
        <f>IF(SalesData[[#This Row],[Return Status]]="Returned",1,0)</f>
        <v>0</v>
      </c>
      <c r="U3296" s="2">
        <f>EOMONTH(SalesData[[#This Row],[Order Date]],0)</f>
        <v>45077</v>
      </c>
      <c r="V3296" s="9" t="str">
        <f>"Q"&amp;INT((MONTH(SalesData[[#This Row],[Order Date]])+2)/3)&amp;"-"&amp;YEAR(SalesData[[#This Row],[Order Date]])</f>
        <v>Q2-2023</v>
      </c>
    </row>
    <row r="3297" spans="1:22" x14ac:dyDescent="0.35">
      <c r="A3297" t="s">
        <v>3438</v>
      </c>
      <c r="B3297" s="1">
        <v>45057</v>
      </c>
      <c r="C3297" t="s">
        <v>87</v>
      </c>
      <c r="D3297" t="s">
        <v>46</v>
      </c>
      <c r="E3297">
        <v>7623785567</v>
      </c>
      <c r="F3297" t="s">
        <v>95</v>
      </c>
      <c r="G3297" t="s">
        <v>59</v>
      </c>
      <c r="H3297" t="s">
        <v>60</v>
      </c>
      <c r="I3297" t="s">
        <v>31</v>
      </c>
      <c r="J3297" t="s">
        <v>18</v>
      </c>
      <c r="K3297">
        <v>2189.4899999999998</v>
      </c>
      <c r="L3297">
        <v>640.4</v>
      </c>
      <c r="M3297" t="s">
        <v>19</v>
      </c>
      <c r="N3297">
        <v>0.29248820501577999</v>
      </c>
      <c r="O3297" t="s">
        <v>11351</v>
      </c>
      <c r="P3297" t="s">
        <v>11354</v>
      </c>
      <c r="R3297" t="s">
        <v>11353</v>
      </c>
      <c r="S3297">
        <f>IF(SalesData[[#This Row],[Return Status]]="Returned",1,0)</f>
        <v>0</v>
      </c>
      <c r="T3297">
        <v>2183.56</v>
      </c>
      <c r="U3297" s="2">
        <f>EOMONTH(SalesData[[#This Row],[Order Date]],0)</f>
        <v>45077</v>
      </c>
      <c r="V3297" s="9" t="str">
        <f>"Q"&amp;INT((MONTH(SalesData[[#This Row],[Order Date]])+2)/3)&amp;"-"&amp;YEAR(SalesData[[#This Row],[Order Date]])</f>
        <v>Q2-2023</v>
      </c>
    </row>
    <row r="3298" spans="1:22" x14ac:dyDescent="0.35">
      <c r="A3298" t="s">
        <v>3439</v>
      </c>
      <c r="B3298" s="1">
        <v>45052</v>
      </c>
      <c r="C3298" t="s">
        <v>176</v>
      </c>
      <c r="D3298" t="s">
        <v>80</v>
      </c>
      <c r="E3298">
        <v>7395894832</v>
      </c>
      <c r="F3298" t="s">
        <v>116</v>
      </c>
      <c r="G3298" t="s">
        <v>74</v>
      </c>
      <c r="H3298" t="s">
        <v>75</v>
      </c>
      <c r="I3298" t="s">
        <v>36</v>
      </c>
      <c r="J3298" t="s">
        <v>62</v>
      </c>
      <c r="K3298">
        <v>643.83000000000004</v>
      </c>
      <c r="L3298">
        <v>92.58</v>
      </c>
      <c r="M3298" t="s">
        <v>62</v>
      </c>
      <c r="N3298">
        <v>0.14379572247332401</v>
      </c>
      <c r="O3298" t="s">
        <v>11355</v>
      </c>
      <c r="P3298" t="s">
        <v>11352</v>
      </c>
      <c r="R3298" t="s">
        <v>11353</v>
      </c>
      <c r="S3298">
        <f>IF(SalesData[[#This Row],[Return Status]]="Returned",1,0)</f>
        <v>0</v>
      </c>
      <c r="T3298">
        <v>2420.2800000000002</v>
      </c>
      <c r="U3298" s="2">
        <f>EOMONTH(SalesData[[#This Row],[Order Date]],0)</f>
        <v>45077</v>
      </c>
      <c r="V3298" s="9" t="str">
        <f>"Q"&amp;INT((MONTH(SalesData[[#This Row],[Order Date]])+2)/3)&amp;"-"&amp;YEAR(SalesData[[#This Row],[Order Date]])</f>
        <v>Q2-2023</v>
      </c>
    </row>
    <row r="3299" spans="1:22" x14ac:dyDescent="0.35">
      <c r="A3299" t="s">
        <v>3440</v>
      </c>
      <c r="B3299" s="1">
        <v>45071</v>
      </c>
      <c r="C3299" t="s">
        <v>49</v>
      </c>
      <c r="D3299" t="s">
        <v>13</v>
      </c>
      <c r="E3299">
        <v>7773649335</v>
      </c>
      <c r="F3299" t="s">
        <v>410</v>
      </c>
      <c r="G3299" t="s">
        <v>29</v>
      </c>
      <c r="H3299" t="s">
        <v>30</v>
      </c>
      <c r="I3299" t="s">
        <v>31</v>
      </c>
      <c r="J3299" t="s">
        <v>62</v>
      </c>
      <c r="K3299">
        <v>4130.18</v>
      </c>
      <c r="L3299">
        <v>1065.01</v>
      </c>
      <c r="M3299" t="s">
        <v>62</v>
      </c>
      <c r="N3299">
        <v>0.257860432232978</v>
      </c>
      <c r="O3299" t="s">
        <v>11351</v>
      </c>
      <c r="P3299" t="s">
        <v>11354</v>
      </c>
      <c r="R3299" t="s">
        <v>11353</v>
      </c>
      <c r="S3299">
        <f>IF(SalesData[[#This Row],[Return Status]]="Returned",1,0)</f>
        <v>0</v>
      </c>
      <c r="T3299">
        <v>2788.38</v>
      </c>
      <c r="U3299" s="2">
        <f>EOMONTH(SalesData[[#This Row],[Order Date]],0)</f>
        <v>45077</v>
      </c>
      <c r="V3299" s="9" t="str">
        <f>"Q"&amp;INT((MONTH(SalesData[[#This Row],[Order Date]])+2)/3)&amp;"-"&amp;YEAR(SalesData[[#This Row],[Order Date]])</f>
        <v>Q2-2023</v>
      </c>
    </row>
    <row r="3300" spans="1:22" x14ac:dyDescent="0.35">
      <c r="A3300" t="s">
        <v>3441</v>
      </c>
      <c r="B3300" s="1">
        <v>45073</v>
      </c>
      <c r="C3300" t="s">
        <v>94</v>
      </c>
      <c r="D3300" t="s">
        <v>80</v>
      </c>
      <c r="E3300">
        <v>6096850756</v>
      </c>
      <c r="F3300" t="s">
        <v>78</v>
      </c>
      <c r="G3300" t="s">
        <v>15</v>
      </c>
      <c r="H3300" t="s">
        <v>16</v>
      </c>
      <c r="I3300" t="s">
        <v>17</v>
      </c>
      <c r="J3300" t="s">
        <v>19</v>
      </c>
      <c r="K3300">
        <v>2680.27</v>
      </c>
      <c r="L3300">
        <v>275.2</v>
      </c>
      <c r="M3300" t="s">
        <v>19</v>
      </c>
      <c r="N3300">
        <v>0.10267622291784</v>
      </c>
      <c r="O3300" t="s">
        <v>11351</v>
      </c>
      <c r="P3300" t="s">
        <v>11352</v>
      </c>
      <c r="R3300" t="s">
        <v>11353</v>
      </c>
      <c r="S3300">
        <f>IF(SalesData[[#This Row],[Return Status]]="Returned",1,0)</f>
        <v>0</v>
      </c>
      <c r="T3300">
        <v>2085.91</v>
      </c>
      <c r="U3300" s="2">
        <f>EOMONTH(SalesData[[#This Row],[Order Date]],0)</f>
        <v>45077</v>
      </c>
      <c r="V3300" s="9" t="str">
        <f>"Q"&amp;INT((MONTH(SalesData[[#This Row],[Order Date]])+2)/3)&amp;"-"&amp;YEAR(SalesData[[#This Row],[Order Date]])</f>
        <v>Q2-2023</v>
      </c>
    </row>
    <row r="3301" spans="1:22" x14ac:dyDescent="0.35">
      <c r="A3301" t="s">
        <v>3442</v>
      </c>
      <c r="B3301" s="1">
        <v>45069</v>
      </c>
      <c r="C3301" t="s">
        <v>97</v>
      </c>
      <c r="D3301" t="s">
        <v>72</v>
      </c>
      <c r="E3301">
        <v>9566035623</v>
      </c>
      <c r="F3301" t="s">
        <v>159</v>
      </c>
      <c r="G3301" t="s">
        <v>84</v>
      </c>
      <c r="H3301" t="s">
        <v>85</v>
      </c>
      <c r="I3301" t="s">
        <v>31</v>
      </c>
      <c r="J3301" t="s">
        <v>62</v>
      </c>
      <c r="K3301">
        <v>4769.03</v>
      </c>
      <c r="L3301">
        <v>254.35</v>
      </c>
      <c r="M3301" t="s">
        <v>62</v>
      </c>
      <c r="N3301">
        <v>5.3333696789493901E-2</v>
      </c>
      <c r="O3301" t="s">
        <v>11351</v>
      </c>
      <c r="P3301" t="s">
        <v>11356</v>
      </c>
      <c r="Q3301" t="s">
        <v>11365</v>
      </c>
      <c r="R3301" t="s">
        <v>11360</v>
      </c>
      <c r="S3301">
        <f>IF(SalesData[[#This Row],[Return Status]]="Returned",1,0)</f>
        <v>1</v>
      </c>
      <c r="T3301">
        <v>847.14</v>
      </c>
      <c r="U3301" s="2">
        <f>EOMONTH(SalesData[[#This Row],[Order Date]],0)</f>
        <v>45077</v>
      </c>
      <c r="V3301" s="9" t="str">
        <f>"Q"&amp;INT((MONTH(SalesData[[#This Row],[Order Date]])+2)/3)&amp;"-"&amp;YEAR(SalesData[[#This Row],[Order Date]])</f>
        <v>Q2-2023</v>
      </c>
    </row>
    <row r="3302" spans="1:22" x14ac:dyDescent="0.35">
      <c r="A3302" t="s">
        <v>3443</v>
      </c>
      <c r="B3302" s="1">
        <v>45056</v>
      </c>
      <c r="C3302" t="s">
        <v>94</v>
      </c>
      <c r="D3302" t="s">
        <v>80</v>
      </c>
      <c r="E3302">
        <v>7470237561</v>
      </c>
      <c r="F3302" t="s">
        <v>81</v>
      </c>
      <c r="G3302" t="s">
        <v>74</v>
      </c>
      <c r="H3302" t="s">
        <v>75</v>
      </c>
      <c r="I3302" t="s">
        <v>36</v>
      </c>
      <c r="J3302" t="s">
        <v>19</v>
      </c>
      <c r="K3302">
        <v>648.91999999999996</v>
      </c>
      <c r="L3302">
        <v>192.09</v>
      </c>
      <c r="M3302" t="s">
        <v>19</v>
      </c>
      <c r="N3302">
        <v>0.29601491709301597</v>
      </c>
      <c r="O3302" t="s">
        <v>11355</v>
      </c>
      <c r="P3302" t="s">
        <v>11354</v>
      </c>
      <c r="R3302" t="s">
        <v>11353</v>
      </c>
      <c r="S3302">
        <f>IF(SalesData[[#This Row],[Return Status]]="Returned",1,0)</f>
        <v>0</v>
      </c>
      <c r="T3302">
        <v>2420.2800000000002</v>
      </c>
      <c r="U3302" s="2">
        <f>EOMONTH(SalesData[[#This Row],[Order Date]],0)</f>
        <v>45077</v>
      </c>
      <c r="V3302" s="9" t="str">
        <f>"Q"&amp;INT((MONTH(SalesData[[#This Row],[Order Date]])+2)/3)&amp;"-"&amp;YEAR(SalesData[[#This Row],[Order Date]])</f>
        <v>Q2-2023</v>
      </c>
    </row>
    <row r="3303" spans="1:22" x14ac:dyDescent="0.35">
      <c r="A3303" t="s">
        <v>3444</v>
      </c>
      <c r="B3303" s="1">
        <v>45067</v>
      </c>
      <c r="C3303" t="s">
        <v>94</v>
      </c>
      <c r="D3303" t="s">
        <v>27</v>
      </c>
      <c r="E3303">
        <v>8396048318</v>
      </c>
      <c r="F3303" t="s">
        <v>22</v>
      </c>
      <c r="G3303" t="s">
        <v>23</v>
      </c>
      <c r="H3303" t="s">
        <v>24</v>
      </c>
      <c r="I3303" t="s">
        <v>17</v>
      </c>
      <c r="J3303" t="s">
        <v>65</v>
      </c>
      <c r="K3303">
        <v>178.36</v>
      </c>
      <c r="L3303">
        <v>25.74</v>
      </c>
      <c r="M3303" t="s">
        <v>65</v>
      </c>
      <c r="N3303">
        <v>0.14431486880466499</v>
      </c>
      <c r="O3303" t="s">
        <v>11361</v>
      </c>
      <c r="P3303" t="s">
        <v>11352</v>
      </c>
      <c r="R3303" t="s">
        <v>11353</v>
      </c>
      <c r="S3303">
        <f>IF(SalesData[[#This Row],[Return Status]]="Returned",1,0)</f>
        <v>0</v>
      </c>
      <c r="T3303">
        <v>2821.33</v>
      </c>
      <c r="U3303" s="2">
        <f>EOMONTH(SalesData[[#This Row],[Order Date]],0)</f>
        <v>45077</v>
      </c>
      <c r="V3303" s="9" t="str">
        <f>"Q"&amp;INT((MONTH(SalesData[[#This Row],[Order Date]])+2)/3)&amp;"-"&amp;YEAR(SalesData[[#This Row],[Order Date]])</f>
        <v>Q2-2023</v>
      </c>
    </row>
    <row r="3304" spans="1:22" x14ac:dyDescent="0.35">
      <c r="A3304" t="s">
        <v>3445</v>
      </c>
      <c r="B3304" s="1">
        <v>45067</v>
      </c>
      <c r="C3304" t="s">
        <v>21</v>
      </c>
      <c r="D3304" t="s">
        <v>145</v>
      </c>
      <c r="E3304">
        <v>4792229783</v>
      </c>
      <c r="F3304" t="s">
        <v>292</v>
      </c>
      <c r="G3304" t="s">
        <v>69</v>
      </c>
      <c r="H3304" t="s">
        <v>41</v>
      </c>
      <c r="I3304" t="s">
        <v>31</v>
      </c>
      <c r="J3304" t="s">
        <v>42</v>
      </c>
      <c r="K3304">
        <v>3587.92</v>
      </c>
      <c r="L3304">
        <v>898.22</v>
      </c>
      <c r="M3304" t="s">
        <v>43</v>
      </c>
      <c r="N3304">
        <v>0.25034560413833101</v>
      </c>
      <c r="O3304" t="s">
        <v>11351</v>
      </c>
      <c r="P3304" t="s">
        <v>11354</v>
      </c>
      <c r="R3304" t="s">
        <v>11353</v>
      </c>
      <c r="S3304">
        <f>IF(SalesData[[#This Row],[Return Status]]="Returned",1,0)</f>
        <v>0</v>
      </c>
      <c r="T3304">
        <v>2081.52</v>
      </c>
      <c r="U3304" s="2">
        <f>EOMONTH(SalesData[[#This Row],[Order Date]],0)</f>
        <v>45077</v>
      </c>
      <c r="V3304" s="9" t="str">
        <f>"Q"&amp;INT((MONTH(SalesData[[#This Row],[Order Date]])+2)/3)&amp;"-"&amp;YEAR(SalesData[[#This Row],[Order Date]])</f>
        <v>Q2-2023</v>
      </c>
    </row>
    <row r="3305" spans="1:22" x14ac:dyDescent="0.35">
      <c r="A3305" t="s">
        <v>3446</v>
      </c>
      <c r="B3305" s="1">
        <v>45075</v>
      </c>
      <c r="C3305" t="s">
        <v>67</v>
      </c>
      <c r="D3305" t="s">
        <v>27</v>
      </c>
      <c r="E3305">
        <v>3277770550</v>
      </c>
      <c r="F3305" t="s">
        <v>103</v>
      </c>
      <c r="G3305" t="s">
        <v>23</v>
      </c>
      <c r="H3305" t="s">
        <v>24</v>
      </c>
      <c r="I3305" t="s">
        <v>17</v>
      </c>
      <c r="J3305" t="s">
        <v>42</v>
      </c>
      <c r="K3305">
        <v>731.26</v>
      </c>
      <c r="L3305">
        <v>198.91</v>
      </c>
      <c r="M3305" t="s">
        <v>43</v>
      </c>
      <c r="N3305">
        <v>0.27200995541941297</v>
      </c>
      <c r="O3305" t="s">
        <v>11355</v>
      </c>
      <c r="P3305" t="s">
        <v>11354</v>
      </c>
      <c r="R3305" t="s">
        <v>11353</v>
      </c>
      <c r="S3305">
        <f>IF(SalesData[[#This Row],[Return Status]]="Returned",1,0)</f>
        <v>0</v>
      </c>
      <c r="T3305">
        <v>2821.33</v>
      </c>
      <c r="U3305" s="2">
        <f>EOMONTH(SalesData[[#This Row],[Order Date]],0)</f>
        <v>45077</v>
      </c>
      <c r="V3305" s="9" t="str">
        <f>"Q"&amp;INT((MONTH(SalesData[[#This Row],[Order Date]])+2)/3)&amp;"-"&amp;YEAR(SalesData[[#This Row],[Order Date]])</f>
        <v>Q2-2023</v>
      </c>
    </row>
    <row r="3306" spans="1:22" x14ac:dyDescent="0.35">
      <c r="A3306" t="s">
        <v>3447</v>
      </c>
      <c r="B3306" s="1">
        <v>45062</v>
      </c>
      <c r="C3306" t="s">
        <v>325</v>
      </c>
      <c r="D3306" t="s">
        <v>99</v>
      </c>
      <c r="E3306">
        <v>4975744510</v>
      </c>
      <c r="F3306" t="s">
        <v>100</v>
      </c>
      <c r="G3306" t="s">
        <v>34</v>
      </c>
      <c r="H3306" t="s">
        <v>35</v>
      </c>
      <c r="I3306" t="s">
        <v>36</v>
      </c>
      <c r="J3306" t="s">
        <v>18</v>
      </c>
      <c r="K3306">
        <v>1271.8800000000001</v>
      </c>
      <c r="L3306">
        <v>358.07</v>
      </c>
      <c r="M3306" t="s">
        <v>19</v>
      </c>
      <c r="N3306">
        <v>0.28152813158474099</v>
      </c>
      <c r="O3306" t="s">
        <v>11351</v>
      </c>
      <c r="P3306" t="s">
        <v>11354</v>
      </c>
      <c r="R3306" t="s">
        <v>11353</v>
      </c>
      <c r="S3306">
        <f>IF(SalesData[[#This Row],[Return Status]]="Returned",1,0)</f>
        <v>0</v>
      </c>
      <c r="U3306" s="2">
        <f>EOMONTH(SalesData[[#This Row],[Order Date]],0)</f>
        <v>45077</v>
      </c>
      <c r="V3306" s="9" t="str">
        <f>"Q"&amp;INT((MONTH(SalesData[[#This Row],[Order Date]])+2)/3)&amp;"-"&amp;YEAR(SalesData[[#This Row],[Order Date]])</f>
        <v>Q2-2023</v>
      </c>
    </row>
    <row r="3307" spans="1:22" x14ac:dyDescent="0.35">
      <c r="A3307" t="s">
        <v>3448</v>
      </c>
      <c r="B3307" s="1">
        <v>45050</v>
      </c>
      <c r="C3307" t="s">
        <v>325</v>
      </c>
      <c r="D3307" t="s">
        <v>46</v>
      </c>
      <c r="E3307">
        <v>1864357161</v>
      </c>
      <c r="F3307" t="s">
        <v>156</v>
      </c>
      <c r="G3307" t="s">
        <v>84</v>
      </c>
      <c r="H3307" t="s">
        <v>85</v>
      </c>
      <c r="I3307" t="s">
        <v>31</v>
      </c>
      <c r="J3307" t="s">
        <v>62</v>
      </c>
      <c r="K3307">
        <v>2508.85</v>
      </c>
      <c r="L3307">
        <v>169.75</v>
      </c>
      <c r="M3307" t="s">
        <v>62</v>
      </c>
      <c r="N3307">
        <v>6.7660481894094904E-2</v>
      </c>
      <c r="O3307" t="s">
        <v>11351</v>
      </c>
      <c r="P3307" t="s">
        <v>11356</v>
      </c>
      <c r="R3307" t="s">
        <v>11353</v>
      </c>
      <c r="S3307">
        <f>IF(SalesData[[#This Row],[Return Status]]="Returned",1,0)</f>
        <v>0</v>
      </c>
      <c r="T3307">
        <v>847.14</v>
      </c>
      <c r="U3307" s="2">
        <f>EOMONTH(SalesData[[#This Row],[Order Date]],0)</f>
        <v>45077</v>
      </c>
      <c r="V3307" s="9" t="str">
        <f>"Q"&amp;INT((MONTH(SalesData[[#This Row],[Order Date]])+2)/3)&amp;"-"&amp;YEAR(SalesData[[#This Row],[Order Date]])</f>
        <v>Q2-2023</v>
      </c>
    </row>
    <row r="3308" spans="1:22" x14ac:dyDescent="0.35">
      <c r="A3308" t="s">
        <v>3449</v>
      </c>
      <c r="B3308" s="1">
        <v>45063</v>
      </c>
      <c r="C3308" t="s">
        <v>106</v>
      </c>
      <c r="D3308" t="s">
        <v>80</v>
      </c>
      <c r="E3308">
        <v>1424483941</v>
      </c>
      <c r="F3308" t="s">
        <v>222</v>
      </c>
      <c r="G3308" t="s">
        <v>164</v>
      </c>
      <c r="H3308" t="s">
        <v>165</v>
      </c>
      <c r="I3308" t="s">
        <v>36</v>
      </c>
      <c r="J3308" t="s">
        <v>42</v>
      </c>
      <c r="K3308">
        <v>2787.49</v>
      </c>
      <c r="L3308">
        <v>379.85</v>
      </c>
      <c r="M3308" t="s">
        <v>43</v>
      </c>
      <c r="N3308">
        <v>0.13626954715532599</v>
      </c>
      <c r="O3308" t="s">
        <v>11351</v>
      </c>
      <c r="P3308" t="s">
        <v>11352</v>
      </c>
      <c r="R3308" t="s">
        <v>11353</v>
      </c>
      <c r="S3308">
        <f>IF(SalesData[[#This Row],[Return Status]]="Returned",1,0)</f>
        <v>0</v>
      </c>
      <c r="U3308" s="2">
        <f>EOMONTH(SalesData[[#This Row],[Order Date]],0)</f>
        <v>45077</v>
      </c>
      <c r="V3308" s="9" t="str">
        <f>"Q"&amp;INT((MONTH(SalesData[[#This Row],[Order Date]])+2)/3)&amp;"-"&amp;YEAR(SalesData[[#This Row],[Order Date]])</f>
        <v>Q2-2023</v>
      </c>
    </row>
    <row r="3309" spans="1:22" x14ac:dyDescent="0.35">
      <c r="A3309" t="s">
        <v>3450</v>
      </c>
      <c r="B3309" s="1">
        <v>45066</v>
      </c>
      <c r="C3309" t="s">
        <v>106</v>
      </c>
      <c r="D3309" t="s">
        <v>27</v>
      </c>
      <c r="E3309">
        <v>1737234238</v>
      </c>
      <c r="F3309" t="s">
        <v>107</v>
      </c>
      <c r="G3309" t="s">
        <v>15</v>
      </c>
      <c r="H3309" t="s">
        <v>16</v>
      </c>
      <c r="I3309" t="s">
        <v>17</v>
      </c>
      <c r="J3309" t="s">
        <v>18</v>
      </c>
      <c r="K3309">
        <v>2774.58</v>
      </c>
      <c r="L3309">
        <v>406.7</v>
      </c>
      <c r="M3309" t="s">
        <v>19</v>
      </c>
      <c r="N3309">
        <v>0.146580743752208</v>
      </c>
      <c r="O3309" t="s">
        <v>11351</v>
      </c>
      <c r="P3309" t="s">
        <v>11352</v>
      </c>
      <c r="Q3309" t="s">
        <v>11369</v>
      </c>
      <c r="R3309" t="s">
        <v>11360</v>
      </c>
      <c r="S3309">
        <f>IF(SalesData[[#This Row],[Return Status]]="Returned",1,0)</f>
        <v>1</v>
      </c>
      <c r="T3309">
        <v>2085.91</v>
      </c>
      <c r="U3309" s="2">
        <f>EOMONTH(SalesData[[#This Row],[Order Date]],0)</f>
        <v>45077</v>
      </c>
      <c r="V3309" s="9" t="str">
        <f>"Q"&amp;INT((MONTH(SalesData[[#This Row],[Order Date]])+2)/3)&amp;"-"&amp;YEAR(SalesData[[#This Row],[Order Date]])</f>
        <v>Q2-2023</v>
      </c>
    </row>
    <row r="3310" spans="1:22" x14ac:dyDescent="0.35">
      <c r="A3310" t="s">
        <v>3451</v>
      </c>
      <c r="B3310" s="1">
        <v>45070</v>
      </c>
      <c r="C3310" t="s">
        <v>188</v>
      </c>
      <c r="D3310" t="s">
        <v>145</v>
      </c>
      <c r="E3310">
        <v>5943735918</v>
      </c>
      <c r="F3310" t="s">
        <v>107</v>
      </c>
      <c r="G3310" t="s">
        <v>15</v>
      </c>
      <c r="H3310" t="s">
        <v>16</v>
      </c>
      <c r="I3310" t="s">
        <v>17</v>
      </c>
      <c r="J3310" t="s">
        <v>19</v>
      </c>
      <c r="K3310">
        <v>2953.13</v>
      </c>
      <c r="L3310">
        <v>628.22</v>
      </c>
      <c r="M3310" t="s">
        <v>19</v>
      </c>
      <c r="N3310">
        <v>0.21273022183242901</v>
      </c>
      <c r="O3310" t="s">
        <v>11351</v>
      </c>
      <c r="P3310" t="s">
        <v>11354</v>
      </c>
      <c r="R3310" t="s">
        <v>11353</v>
      </c>
      <c r="S3310">
        <f>IF(SalesData[[#This Row],[Return Status]]="Returned",1,0)</f>
        <v>0</v>
      </c>
      <c r="T3310">
        <v>2085.91</v>
      </c>
      <c r="U3310" s="2">
        <f>EOMONTH(SalesData[[#This Row],[Order Date]],0)</f>
        <v>45077</v>
      </c>
      <c r="V3310" s="9" t="str">
        <f>"Q"&amp;INT((MONTH(SalesData[[#This Row],[Order Date]])+2)/3)&amp;"-"&amp;YEAR(SalesData[[#This Row],[Order Date]])</f>
        <v>Q2-2023</v>
      </c>
    </row>
    <row r="3311" spans="1:22" x14ac:dyDescent="0.35">
      <c r="A3311" t="s">
        <v>3452</v>
      </c>
      <c r="B3311" s="1">
        <v>45070</v>
      </c>
      <c r="C3311" t="s">
        <v>77</v>
      </c>
      <c r="D3311" t="s">
        <v>39</v>
      </c>
      <c r="E3311">
        <v>2488635922</v>
      </c>
      <c r="F3311" t="s">
        <v>137</v>
      </c>
      <c r="G3311" t="s">
        <v>34</v>
      </c>
      <c r="H3311" t="s">
        <v>35</v>
      </c>
      <c r="I3311" t="s">
        <v>36</v>
      </c>
      <c r="J3311" t="s">
        <v>19</v>
      </c>
      <c r="K3311">
        <v>1809.82</v>
      </c>
      <c r="L3311">
        <v>523.20000000000005</v>
      </c>
      <c r="M3311" t="s">
        <v>19</v>
      </c>
      <c r="N3311">
        <v>0.28908952271496602</v>
      </c>
      <c r="O3311" t="s">
        <v>11351</v>
      </c>
      <c r="P3311" t="s">
        <v>11354</v>
      </c>
      <c r="R3311" t="s">
        <v>11353</v>
      </c>
      <c r="S3311">
        <f>IF(SalesData[[#This Row],[Return Status]]="Returned",1,0)</f>
        <v>0</v>
      </c>
      <c r="U3311" s="2">
        <f>EOMONTH(SalesData[[#This Row],[Order Date]],0)</f>
        <v>45077</v>
      </c>
      <c r="V3311" s="9" t="str">
        <f>"Q"&amp;INT((MONTH(SalesData[[#This Row],[Order Date]])+2)/3)&amp;"-"&amp;YEAR(SalesData[[#This Row],[Order Date]])</f>
        <v>Q2-2023</v>
      </c>
    </row>
    <row r="3312" spans="1:22" x14ac:dyDescent="0.35">
      <c r="A3312" t="s">
        <v>3453</v>
      </c>
      <c r="B3312" s="1">
        <v>45059</v>
      </c>
      <c r="C3312" t="s">
        <v>132</v>
      </c>
      <c r="D3312" t="s">
        <v>27</v>
      </c>
      <c r="E3312">
        <v>3768824091</v>
      </c>
      <c r="F3312" t="s">
        <v>168</v>
      </c>
      <c r="G3312" t="s">
        <v>54</v>
      </c>
      <c r="H3312" t="s">
        <v>11357</v>
      </c>
      <c r="I3312" t="s">
        <v>31</v>
      </c>
      <c r="J3312" t="s">
        <v>42</v>
      </c>
      <c r="K3312">
        <v>2919.36</v>
      </c>
      <c r="L3312">
        <v>672.69</v>
      </c>
      <c r="M3312" t="s">
        <v>43</v>
      </c>
      <c r="N3312">
        <v>0.23042379151594899</v>
      </c>
      <c r="O3312" t="s">
        <v>11351</v>
      </c>
      <c r="P3312" t="s">
        <v>11354</v>
      </c>
      <c r="R3312" t="s">
        <v>11353</v>
      </c>
      <c r="S3312">
        <f>IF(SalesData[[#This Row],[Return Status]]="Returned",1,0)</f>
        <v>0</v>
      </c>
      <c r="U3312" s="2">
        <f>EOMONTH(SalesData[[#This Row],[Order Date]],0)</f>
        <v>45077</v>
      </c>
      <c r="V3312" s="9" t="str">
        <f>"Q"&amp;INT((MONTH(SalesData[[#This Row],[Order Date]])+2)/3)&amp;"-"&amp;YEAR(SalesData[[#This Row],[Order Date]])</f>
        <v>Q2-2023</v>
      </c>
    </row>
    <row r="3313" spans="1:22" x14ac:dyDescent="0.35">
      <c r="A3313" t="s">
        <v>3454</v>
      </c>
      <c r="B3313" s="1">
        <v>45073</v>
      </c>
      <c r="C3313" t="s">
        <v>67</v>
      </c>
      <c r="D3313" t="s">
        <v>145</v>
      </c>
      <c r="E3313">
        <v>6499289821</v>
      </c>
      <c r="F3313" t="s">
        <v>81</v>
      </c>
      <c r="G3313" t="s">
        <v>74</v>
      </c>
      <c r="H3313" t="s">
        <v>75</v>
      </c>
      <c r="I3313" t="s">
        <v>36</v>
      </c>
      <c r="J3313" t="s">
        <v>19</v>
      </c>
      <c r="K3313">
        <v>2424.5500000000002</v>
      </c>
      <c r="L3313">
        <v>629.29999999999995</v>
      </c>
      <c r="M3313" t="s">
        <v>19</v>
      </c>
      <c r="N3313">
        <v>0.25955331917263003</v>
      </c>
      <c r="O3313" t="s">
        <v>11351</v>
      </c>
      <c r="P3313" t="s">
        <v>11354</v>
      </c>
      <c r="R3313" t="s">
        <v>11353</v>
      </c>
      <c r="S3313">
        <f>IF(SalesData[[#This Row],[Return Status]]="Returned",1,0)</f>
        <v>0</v>
      </c>
      <c r="T3313">
        <v>2420.2800000000002</v>
      </c>
      <c r="U3313" s="2">
        <f>EOMONTH(SalesData[[#This Row],[Order Date]],0)</f>
        <v>45077</v>
      </c>
      <c r="V3313" s="9" t="str">
        <f>"Q"&amp;INT((MONTH(SalesData[[#This Row],[Order Date]])+2)/3)&amp;"-"&amp;YEAR(SalesData[[#This Row],[Order Date]])</f>
        <v>Q2-2023</v>
      </c>
    </row>
    <row r="3314" spans="1:22" x14ac:dyDescent="0.35">
      <c r="A3314" t="s">
        <v>3455</v>
      </c>
      <c r="B3314" s="1">
        <v>45053</v>
      </c>
      <c r="C3314" t="s">
        <v>325</v>
      </c>
      <c r="D3314" t="s">
        <v>46</v>
      </c>
      <c r="E3314">
        <v>102927182</v>
      </c>
      <c r="F3314" t="s">
        <v>137</v>
      </c>
      <c r="G3314" t="s">
        <v>34</v>
      </c>
      <c r="H3314" t="s">
        <v>11357</v>
      </c>
      <c r="I3314" t="s">
        <v>36</v>
      </c>
      <c r="J3314" t="s">
        <v>62</v>
      </c>
      <c r="K3314">
        <v>1733.88</v>
      </c>
      <c r="L3314">
        <v>502.57</v>
      </c>
      <c r="M3314" t="s">
        <v>62</v>
      </c>
      <c r="N3314">
        <v>0.28985281565044901</v>
      </c>
      <c r="O3314" t="s">
        <v>11351</v>
      </c>
      <c r="P3314" t="s">
        <v>11354</v>
      </c>
      <c r="Q3314" t="s">
        <v>11373</v>
      </c>
      <c r="R3314" t="s">
        <v>11360</v>
      </c>
      <c r="S3314">
        <f>IF(SalesData[[#This Row],[Return Status]]="Returned",1,0)</f>
        <v>1</v>
      </c>
      <c r="U3314" s="2">
        <f>EOMONTH(SalesData[[#This Row],[Order Date]],0)</f>
        <v>45077</v>
      </c>
      <c r="V3314" s="9" t="str">
        <f>"Q"&amp;INT((MONTH(SalesData[[#This Row],[Order Date]])+2)/3)&amp;"-"&amp;YEAR(SalesData[[#This Row],[Order Date]])</f>
        <v>Q2-2023</v>
      </c>
    </row>
    <row r="3315" spans="1:22" x14ac:dyDescent="0.35">
      <c r="A3315" t="s">
        <v>3456</v>
      </c>
      <c r="B3315" s="1">
        <v>45050</v>
      </c>
      <c r="C3315" t="s">
        <v>57</v>
      </c>
      <c r="D3315" t="s">
        <v>13</v>
      </c>
      <c r="E3315">
        <v>1673964506</v>
      </c>
      <c r="F3315" t="s">
        <v>152</v>
      </c>
      <c r="G3315" t="s">
        <v>23</v>
      </c>
      <c r="H3315" t="s">
        <v>24</v>
      </c>
      <c r="I3315" t="s">
        <v>17</v>
      </c>
      <c r="J3315" t="s">
        <v>43</v>
      </c>
      <c r="K3315">
        <v>4925.12</v>
      </c>
      <c r="L3315">
        <v>752.25</v>
      </c>
      <c r="M3315" t="s">
        <v>43</v>
      </c>
      <c r="N3315">
        <v>0.15273739523097901</v>
      </c>
      <c r="O3315" t="s">
        <v>11351</v>
      </c>
      <c r="P3315" t="s">
        <v>11352</v>
      </c>
      <c r="R3315" t="s">
        <v>11353</v>
      </c>
      <c r="S3315">
        <f>IF(SalesData[[#This Row],[Return Status]]="Returned",1,0)</f>
        <v>0</v>
      </c>
      <c r="T3315">
        <v>2821.33</v>
      </c>
      <c r="U3315" s="2">
        <f>EOMONTH(SalesData[[#This Row],[Order Date]],0)</f>
        <v>45077</v>
      </c>
      <c r="V3315" s="9" t="str">
        <f>"Q"&amp;INT((MONTH(SalesData[[#This Row],[Order Date]])+2)/3)&amp;"-"&amp;YEAR(SalesData[[#This Row],[Order Date]])</f>
        <v>Q2-2023</v>
      </c>
    </row>
    <row r="3316" spans="1:22" x14ac:dyDescent="0.35">
      <c r="A3316" t="s">
        <v>3457</v>
      </c>
      <c r="B3316" s="1">
        <v>45074</v>
      </c>
      <c r="C3316" t="s">
        <v>67</v>
      </c>
      <c r="D3316" t="s">
        <v>99</v>
      </c>
      <c r="E3316">
        <v>9739527367</v>
      </c>
      <c r="F3316" t="s">
        <v>114</v>
      </c>
      <c r="G3316" t="s">
        <v>11378</v>
      </c>
      <c r="H3316" t="s">
        <v>60</v>
      </c>
      <c r="I3316" t="s">
        <v>31</v>
      </c>
      <c r="J3316" t="s">
        <v>18</v>
      </c>
      <c r="K3316">
        <v>24.54</v>
      </c>
      <c r="L3316">
        <v>2.4700000000000002</v>
      </c>
      <c r="M3316" t="s">
        <v>19</v>
      </c>
      <c r="N3316">
        <v>0.100651996740016</v>
      </c>
      <c r="O3316" t="s">
        <v>11361</v>
      </c>
      <c r="P3316" t="s">
        <v>11352</v>
      </c>
      <c r="Q3316" t="s">
        <v>11364</v>
      </c>
      <c r="R3316" t="s">
        <v>11360</v>
      </c>
      <c r="S3316">
        <f>IF(SalesData[[#This Row],[Return Status]]="Returned",1,0)</f>
        <v>1</v>
      </c>
      <c r="U3316" s="2">
        <f>EOMONTH(SalesData[[#This Row],[Order Date]],0)</f>
        <v>45077</v>
      </c>
      <c r="V3316" s="9" t="str">
        <f>"Q"&amp;INT((MONTH(SalesData[[#This Row],[Order Date]])+2)/3)&amp;"-"&amp;YEAR(SalesData[[#This Row],[Order Date]])</f>
        <v>Q2-2023</v>
      </c>
    </row>
    <row r="3317" spans="1:22" x14ac:dyDescent="0.35">
      <c r="A3317" t="s">
        <v>3458</v>
      </c>
      <c r="B3317" s="1">
        <v>45059</v>
      </c>
      <c r="C3317" t="s">
        <v>52</v>
      </c>
      <c r="D3317" t="s">
        <v>99</v>
      </c>
      <c r="E3317">
        <v>9007136591</v>
      </c>
      <c r="F3317" t="s">
        <v>410</v>
      </c>
      <c r="G3317" t="s">
        <v>29</v>
      </c>
      <c r="H3317" t="s">
        <v>30</v>
      </c>
      <c r="I3317" t="s">
        <v>31</v>
      </c>
      <c r="J3317" t="s">
        <v>19</v>
      </c>
      <c r="K3317">
        <v>1312.5</v>
      </c>
      <c r="L3317">
        <v>385.85</v>
      </c>
      <c r="M3317" t="s">
        <v>19</v>
      </c>
      <c r="N3317">
        <v>0.29398095238095201</v>
      </c>
      <c r="O3317" t="s">
        <v>11351</v>
      </c>
      <c r="P3317" t="s">
        <v>11354</v>
      </c>
      <c r="R3317" t="s">
        <v>11353</v>
      </c>
      <c r="S3317">
        <f>IF(SalesData[[#This Row],[Return Status]]="Returned",1,0)</f>
        <v>0</v>
      </c>
      <c r="T3317">
        <v>2788.38</v>
      </c>
      <c r="U3317" s="2">
        <f>EOMONTH(SalesData[[#This Row],[Order Date]],0)</f>
        <v>45077</v>
      </c>
      <c r="V3317" s="9" t="str">
        <f>"Q"&amp;INT((MONTH(SalesData[[#This Row],[Order Date]])+2)/3)&amp;"-"&amp;YEAR(SalesData[[#This Row],[Order Date]])</f>
        <v>Q2-2023</v>
      </c>
    </row>
    <row r="3318" spans="1:22" x14ac:dyDescent="0.35">
      <c r="A3318" t="s">
        <v>3459</v>
      </c>
      <c r="B3318" s="1">
        <v>45069</v>
      </c>
      <c r="C3318" t="s">
        <v>176</v>
      </c>
      <c r="D3318" t="s">
        <v>145</v>
      </c>
      <c r="E3318">
        <v>3595510725</v>
      </c>
      <c r="F3318" t="s">
        <v>53</v>
      </c>
      <c r="G3318" t="s">
        <v>54</v>
      </c>
      <c r="H3318" t="s">
        <v>55</v>
      </c>
      <c r="I3318" t="s">
        <v>31</v>
      </c>
      <c r="J3318" t="s">
        <v>42</v>
      </c>
      <c r="K3318">
        <v>851.06</v>
      </c>
      <c r="L3318">
        <v>181.39</v>
      </c>
      <c r="M3318" t="s">
        <v>43</v>
      </c>
      <c r="N3318">
        <v>0.21313420910394101</v>
      </c>
      <c r="O3318" t="s">
        <v>11355</v>
      </c>
      <c r="P3318" t="s">
        <v>11354</v>
      </c>
      <c r="R3318" t="s">
        <v>11353</v>
      </c>
      <c r="S3318">
        <f>IF(SalesData[[#This Row],[Return Status]]="Returned",1,0)</f>
        <v>0</v>
      </c>
      <c r="U3318" s="2">
        <f>EOMONTH(SalesData[[#This Row],[Order Date]],0)</f>
        <v>45077</v>
      </c>
      <c r="V3318" s="9" t="str">
        <f>"Q"&amp;INT((MONTH(SalesData[[#This Row],[Order Date]])+2)/3)&amp;"-"&amp;YEAR(SalesData[[#This Row],[Order Date]])</f>
        <v>Q2-2023</v>
      </c>
    </row>
    <row r="3319" spans="1:22" x14ac:dyDescent="0.35">
      <c r="A3319" t="s">
        <v>3460</v>
      </c>
      <c r="B3319" s="1">
        <v>45075</v>
      </c>
      <c r="C3319" t="s">
        <v>87</v>
      </c>
      <c r="D3319" t="s">
        <v>145</v>
      </c>
      <c r="E3319">
        <v>4280310846</v>
      </c>
      <c r="F3319" t="s">
        <v>185</v>
      </c>
      <c r="G3319" t="s">
        <v>164</v>
      </c>
      <c r="H3319" t="s">
        <v>165</v>
      </c>
      <c r="I3319" t="s">
        <v>36</v>
      </c>
      <c r="J3319" t="s">
        <v>42</v>
      </c>
      <c r="K3319">
        <v>2855.15</v>
      </c>
      <c r="L3319">
        <v>252.88</v>
      </c>
      <c r="M3319" t="s">
        <v>43</v>
      </c>
      <c r="N3319">
        <v>8.8569777419750306E-2</v>
      </c>
      <c r="O3319" t="s">
        <v>11351</v>
      </c>
      <c r="P3319" t="s">
        <v>11356</v>
      </c>
      <c r="R3319" t="s">
        <v>11353</v>
      </c>
      <c r="S3319">
        <f>IF(SalesData[[#This Row],[Return Status]]="Returned",1,0)</f>
        <v>0</v>
      </c>
      <c r="U3319" s="2">
        <f>EOMONTH(SalesData[[#This Row],[Order Date]],0)</f>
        <v>45077</v>
      </c>
      <c r="V3319" s="9" t="str">
        <f>"Q"&amp;INT((MONTH(SalesData[[#This Row],[Order Date]])+2)/3)&amp;"-"&amp;YEAR(SalesData[[#This Row],[Order Date]])</f>
        <v>Q2-2023</v>
      </c>
    </row>
    <row r="3320" spans="1:22" x14ac:dyDescent="0.35">
      <c r="A3320" t="s">
        <v>3461</v>
      </c>
      <c r="B3320" s="1">
        <v>45068</v>
      </c>
      <c r="C3320" t="s">
        <v>97</v>
      </c>
      <c r="D3320" t="s">
        <v>145</v>
      </c>
      <c r="E3320">
        <v>8188966727</v>
      </c>
      <c r="F3320" t="s">
        <v>120</v>
      </c>
      <c r="G3320" t="s">
        <v>141</v>
      </c>
      <c r="H3320" t="s">
        <v>121</v>
      </c>
      <c r="I3320" t="s">
        <v>17</v>
      </c>
      <c r="J3320" t="s">
        <v>65</v>
      </c>
      <c r="K3320">
        <v>1568.63</v>
      </c>
      <c r="L3320">
        <v>152.62</v>
      </c>
      <c r="M3320" t="s">
        <v>65</v>
      </c>
      <c r="N3320">
        <v>9.7295091895475694E-2</v>
      </c>
      <c r="O3320" t="s">
        <v>11351</v>
      </c>
      <c r="P3320" t="s">
        <v>11356</v>
      </c>
      <c r="R3320" t="s">
        <v>11353</v>
      </c>
      <c r="S3320">
        <f>IF(SalesData[[#This Row],[Return Status]]="Returned",1,0)</f>
        <v>0</v>
      </c>
      <c r="T3320">
        <v>2793.38</v>
      </c>
      <c r="U3320" s="2">
        <f>EOMONTH(SalesData[[#This Row],[Order Date]],0)</f>
        <v>45077</v>
      </c>
      <c r="V3320" s="9" t="str">
        <f>"Q"&amp;INT((MONTH(SalesData[[#This Row],[Order Date]])+2)/3)&amp;"-"&amp;YEAR(SalesData[[#This Row],[Order Date]])</f>
        <v>Q2-2023</v>
      </c>
    </row>
    <row r="3321" spans="1:22" x14ac:dyDescent="0.35">
      <c r="A3321" t="s">
        <v>3462</v>
      </c>
      <c r="B3321" s="1">
        <v>45049</v>
      </c>
      <c r="C3321" t="s">
        <v>26</v>
      </c>
      <c r="D3321" t="s">
        <v>13</v>
      </c>
      <c r="E3321">
        <v>6339282981</v>
      </c>
      <c r="F3321" t="s">
        <v>83</v>
      </c>
      <c r="G3321" t="s">
        <v>84</v>
      </c>
      <c r="H3321" t="s">
        <v>85</v>
      </c>
      <c r="I3321" t="s">
        <v>31</v>
      </c>
      <c r="J3321" t="s">
        <v>19</v>
      </c>
      <c r="K3321">
        <v>3495.09</v>
      </c>
      <c r="L3321">
        <v>830.01</v>
      </c>
      <c r="M3321" t="s">
        <v>19</v>
      </c>
      <c r="N3321">
        <v>0.237478863205239</v>
      </c>
      <c r="O3321" t="s">
        <v>11351</v>
      </c>
      <c r="P3321" t="s">
        <v>11354</v>
      </c>
      <c r="R3321" t="s">
        <v>11353</v>
      </c>
      <c r="S3321">
        <f>IF(SalesData[[#This Row],[Return Status]]="Returned",1,0)</f>
        <v>0</v>
      </c>
      <c r="T3321">
        <v>847.14</v>
      </c>
      <c r="U3321" s="2">
        <f>EOMONTH(SalesData[[#This Row],[Order Date]],0)</f>
        <v>45077</v>
      </c>
      <c r="V3321" s="9" t="str">
        <f>"Q"&amp;INT((MONTH(SalesData[[#This Row],[Order Date]])+2)/3)&amp;"-"&amp;YEAR(SalesData[[#This Row],[Order Date]])</f>
        <v>Q2-2023</v>
      </c>
    </row>
    <row r="3322" spans="1:22" x14ac:dyDescent="0.35">
      <c r="A3322" t="s">
        <v>3463</v>
      </c>
      <c r="B3322" s="1">
        <v>45056</v>
      </c>
      <c r="C3322" t="s">
        <v>45</v>
      </c>
      <c r="D3322" t="s">
        <v>46</v>
      </c>
      <c r="E3322">
        <v>6665575184</v>
      </c>
      <c r="F3322" t="s">
        <v>95</v>
      </c>
      <c r="G3322" t="s">
        <v>59</v>
      </c>
      <c r="H3322" t="s">
        <v>60</v>
      </c>
      <c r="I3322" t="s">
        <v>31</v>
      </c>
      <c r="J3322" t="s">
        <v>62</v>
      </c>
      <c r="K3322">
        <v>1547.74</v>
      </c>
      <c r="L3322">
        <v>56.03</v>
      </c>
      <c r="M3322" t="s">
        <v>62</v>
      </c>
      <c r="N3322">
        <v>3.6201170739271503E-2</v>
      </c>
      <c r="O3322" t="s">
        <v>11351</v>
      </c>
      <c r="P3322" t="s">
        <v>11356</v>
      </c>
      <c r="R3322" t="s">
        <v>11353</v>
      </c>
      <c r="S3322">
        <f>IF(SalesData[[#This Row],[Return Status]]="Returned",1,0)</f>
        <v>0</v>
      </c>
      <c r="T3322">
        <v>2183.56</v>
      </c>
      <c r="U3322" s="2">
        <f>EOMONTH(SalesData[[#This Row],[Order Date]],0)</f>
        <v>45077</v>
      </c>
      <c r="V3322" s="9" t="str">
        <f>"Q"&amp;INT((MONTH(SalesData[[#This Row],[Order Date]])+2)/3)&amp;"-"&amp;YEAR(SalesData[[#This Row],[Order Date]])</f>
        <v>Q2-2023</v>
      </c>
    </row>
    <row r="3323" spans="1:22" x14ac:dyDescent="0.35">
      <c r="A3323" t="s">
        <v>3464</v>
      </c>
      <c r="B3323" s="1">
        <v>45058</v>
      </c>
      <c r="C3323" t="s">
        <v>57</v>
      </c>
      <c r="D3323" t="s">
        <v>80</v>
      </c>
      <c r="E3323">
        <v>223779945</v>
      </c>
      <c r="F3323" t="s">
        <v>73</v>
      </c>
      <c r="G3323" t="s">
        <v>74</v>
      </c>
      <c r="H3323" t="s">
        <v>75</v>
      </c>
      <c r="I3323" t="s">
        <v>36</v>
      </c>
      <c r="J3323" t="s">
        <v>43</v>
      </c>
      <c r="K3323">
        <v>849.63</v>
      </c>
      <c r="L3323">
        <v>60.47</v>
      </c>
      <c r="M3323" t="s">
        <v>43</v>
      </c>
      <c r="N3323">
        <v>7.1172157291997704E-2</v>
      </c>
      <c r="O3323" t="s">
        <v>11355</v>
      </c>
      <c r="P3323" t="s">
        <v>11356</v>
      </c>
      <c r="R3323" t="s">
        <v>11353</v>
      </c>
      <c r="S3323">
        <f>IF(SalesData[[#This Row],[Return Status]]="Returned",1,0)</f>
        <v>0</v>
      </c>
      <c r="T3323">
        <v>2420.2800000000002</v>
      </c>
      <c r="U3323" s="2">
        <f>EOMONTH(SalesData[[#This Row],[Order Date]],0)</f>
        <v>45077</v>
      </c>
      <c r="V3323" s="9" t="str">
        <f>"Q"&amp;INT((MONTH(SalesData[[#This Row],[Order Date]])+2)/3)&amp;"-"&amp;YEAR(SalesData[[#This Row],[Order Date]])</f>
        <v>Q2-2023</v>
      </c>
    </row>
    <row r="3324" spans="1:22" x14ac:dyDescent="0.35">
      <c r="A3324" t="s">
        <v>3465</v>
      </c>
      <c r="B3324" s="1">
        <v>45074</v>
      </c>
      <c r="C3324" t="s">
        <v>97</v>
      </c>
      <c r="D3324" t="s">
        <v>72</v>
      </c>
      <c r="E3324">
        <v>2205859277</v>
      </c>
      <c r="F3324" t="s">
        <v>58</v>
      </c>
      <c r="G3324" t="s">
        <v>11378</v>
      </c>
      <c r="H3324" t="s">
        <v>60</v>
      </c>
      <c r="I3324" t="s">
        <v>31</v>
      </c>
      <c r="J3324" t="s">
        <v>65</v>
      </c>
      <c r="K3324">
        <v>3380.34</v>
      </c>
      <c r="L3324">
        <v>974.52</v>
      </c>
      <c r="M3324" t="s">
        <v>65</v>
      </c>
      <c r="N3324">
        <v>0.28829052698840901</v>
      </c>
      <c r="O3324" t="s">
        <v>11351</v>
      </c>
      <c r="P3324" t="s">
        <v>11354</v>
      </c>
      <c r="R3324" t="s">
        <v>11353</v>
      </c>
      <c r="S3324">
        <f>IF(SalesData[[#This Row],[Return Status]]="Returned",1,0)</f>
        <v>0</v>
      </c>
      <c r="U3324" s="2">
        <f>EOMONTH(SalesData[[#This Row],[Order Date]],0)</f>
        <v>45077</v>
      </c>
      <c r="V3324" s="9" t="str">
        <f>"Q"&amp;INT((MONTH(SalesData[[#This Row],[Order Date]])+2)/3)&amp;"-"&amp;YEAR(SalesData[[#This Row],[Order Date]])</f>
        <v>Q2-2023</v>
      </c>
    </row>
    <row r="3325" spans="1:22" x14ac:dyDescent="0.35">
      <c r="A3325" t="s">
        <v>3466</v>
      </c>
      <c r="B3325" s="1">
        <v>45069</v>
      </c>
      <c r="C3325" t="s">
        <v>67</v>
      </c>
      <c r="D3325" t="s">
        <v>145</v>
      </c>
      <c r="E3325">
        <v>2680814635</v>
      </c>
      <c r="F3325" t="s">
        <v>127</v>
      </c>
      <c r="G3325" t="s">
        <v>29</v>
      </c>
      <c r="H3325" t="s">
        <v>30</v>
      </c>
      <c r="I3325" t="s">
        <v>31</v>
      </c>
      <c r="J3325" t="s">
        <v>61</v>
      </c>
      <c r="K3325">
        <v>4900.08</v>
      </c>
      <c r="L3325">
        <v>1263.3599999999999</v>
      </c>
      <c r="M3325" t="s">
        <v>62</v>
      </c>
      <c r="N3325">
        <v>0.25782436205123199</v>
      </c>
      <c r="O3325" t="s">
        <v>11351</v>
      </c>
      <c r="P3325" t="s">
        <v>11354</v>
      </c>
      <c r="R3325" t="s">
        <v>11353</v>
      </c>
      <c r="S3325">
        <f>IF(SalesData[[#This Row],[Return Status]]="Returned",1,0)</f>
        <v>0</v>
      </c>
      <c r="T3325">
        <v>2788.38</v>
      </c>
      <c r="U3325" s="2">
        <f>EOMONTH(SalesData[[#This Row],[Order Date]],0)</f>
        <v>45077</v>
      </c>
      <c r="V3325" s="9" t="str">
        <f>"Q"&amp;INT((MONTH(SalesData[[#This Row],[Order Date]])+2)/3)&amp;"-"&amp;YEAR(SalesData[[#This Row],[Order Date]])</f>
        <v>Q2-2023</v>
      </c>
    </row>
    <row r="3326" spans="1:22" x14ac:dyDescent="0.35">
      <c r="A3326" t="s">
        <v>3467</v>
      </c>
      <c r="B3326" s="1">
        <v>45075</v>
      </c>
      <c r="C3326" t="s">
        <v>49</v>
      </c>
      <c r="D3326" t="s">
        <v>39</v>
      </c>
      <c r="E3326">
        <v>1132723566</v>
      </c>
      <c r="F3326" t="s">
        <v>68</v>
      </c>
      <c r="G3326" t="s">
        <v>69</v>
      </c>
      <c r="H3326" t="s">
        <v>41</v>
      </c>
      <c r="I3326" t="s">
        <v>31</v>
      </c>
      <c r="J3326" t="s">
        <v>62</v>
      </c>
      <c r="K3326">
        <v>3804.23</v>
      </c>
      <c r="L3326">
        <v>868.81</v>
      </c>
      <c r="M3326" t="s">
        <v>62</v>
      </c>
      <c r="N3326">
        <v>0.22837998754018601</v>
      </c>
      <c r="O3326" t="s">
        <v>11351</v>
      </c>
      <c r="P3326" t="s">
        <v>11354</v>
      </c>
      <c r="R3326" t="s">
        <v>11353</v>
      </c>
      <c r="S3326">
        <f>IF(SalesData[[#This Row],[Return Status]]="Returned",1,0)</f>
        <v>0</v>
      </c>
      <c r="T3326">
        <v>2081.52</v>
      </c>
      <c r="U3326" s="2">
        <f>EOMONTH(SalesData[[#This Row],[Order Date]],0)</f>
        <v>45077</v>
      </c>
      <c r="V3326" s="9" t="str">
        <f>"Q"&amp;INT((MONTH(SalesData[[#This Row],[Order Date]])+2)/3)&amp;"-"&amp;YEAR(SalesData[[#This Row],[Order Date]])</f>
        <v>Q2-2023</v>
      </c>
    </row>
    <row r="3327" spans="1:22" x14ac:dyDescent="0.35">
      <c r="A3327" t="s">
        <v>3468</v>
      </c>
      <c r="B3327" s="1">
        <v>45066</v>
      </c>
      <c r="C3327" t="s">
        <v>71</v>
      </c>
      <c r="D3327" t="s">
        <v>99</v>
      </c>
      <c r="E3327">
        <v>2057371940</v>
      </c>
      <c r="F3327" t="s">
        <v>170</v>
      </c>
      <c r="G3327" t="s">
        <v>69</v>
      </c>
      <c r="H3327" t="s">
        <v>11357</v>
      </c>
      <c r="I3327" t="s">
        <v>31</v>
      </c>
      <c r="J3327" t="s">
        <v>19</v>
      </c>
      <c r="K3327">
        <v>2491.59</v>
      </c>
      <c r="L3327">
        <v>152.28</v>
      </c>
      <c r="M3327" t="s">
        <v>19</v>
      </c>
      <c r="N3327">
        <v>6.1117599605071501E-2</v>
      </c>
      <c r="O3327" t="s">
        <v>11351</v>
      </c>
      <c r="P3327" t="s">
        <v>11356</v>
      </c>
      <c r="R3327" t="s">
        <v>11353</v>
      </c>
      <c r="S3327">
        <f>IF(SalesData[[#This Row],[Return Status]]="Returned",1,0)</f>
        <v>0</v>
      </c>
      <c r="T3327">
        <v>2081.52</v>
      </c>
      <c r="U3327" s="2">
        <f>EOMONTH(SalesData[[#This Row],[Order Date]],0)</f>
        <v>45077</v>
      </c>
      <c r="V3327" s="9" t="str">
        <f>"Q"&amp;INT((MONTH(SalesData[[#This Row],[Order Date]])+2)/3)&amp;"-"&amp;YEAR(SalesData[[#This Row],[Order Date]])</f>
        <v>Q2-2023</v>
      </c>
    </row>
    <row r="3328" spans="1:22" x14ac:dyDescent="0.35">
      <c r="A3328" t="s">
        <v>3469</v>
      </c>
      <c r="B3328" s="1">
        <v>45065</v>
      </c>
      <c r="C3328" t="s">
        <v>52</v>
      </c>
      <c r="D3328" t="s">
        <v>145</v>
      </c>
      <c r="E3328">
        <v>1927265755</v>
      </c>
      <c r="F3328" t="s">
        <v>129</v>
      </c>
      <c r="G3328" t="s">
        <v>54</v>
      </c>
      <c r="H3328" t="s">
        <v>11357</v>
      </c>
      <c r="I3328" t="s">
        <v>31</v>
      </c>
      <c r="J3328" t="s">
        <v>65</v>
      </c>
      <c r="K3328">
        <v>2480.71</v>
      </c>
      <c r="L3328">
        <v>212.54</v>
      </c>
      <c r="M3328" t="s">
        <v>65</v>
      </c>
      <c r="N3328">
        <v>8.5677084383099997E-2</v>
      </c>
      <c r="O3328" t="s">
        <v>11351</v>
      </c>
      <c r="P3328" t="s">
        <v>11356</v>
      </c>
      <c r="R3328" t="s">
        <v>11353</v>
      </c>
      <c r="S3328">
        <f>IF(SalesData[[#This Row],[Return Status]]="Returned",1,0)</f>
        <v>0</v>
      </c>
      <c r="U3328" s="2">
        <f>EOMONTH(SalesData[[#This Row],[Order Date]],0)</f>
        <v>45077</v>
      </c>
      <c r="V3328" s="9" t="str">
        <f>"Q"&amp;INT((MONTH(SalesData[[#This Row],[Order Date]])+2)/3)&amp;"-"&amp;YEAR(SalesData[[#This Row],[Order Date]])</f>
        <v>Q2-2023</v>
      </c>
    </row>
    <row r="3329" spans="1:22" x14ac:dyDescent="0.35">
      <c r="A3329" t="s">
        <v>3470</v>
      </c>
      <c r="B3329" s="1">
        <v>45056</v>
      </c>
      <c r="C3329" t="s">
        <v>52</v>
      </c>
      <c r="D3329" t="s">
        <v>13</v>
      </c>
      <c r="E3329">
        <v>1160886216</v>
      </c>
      <c r="F3329" t="s">
        <v>159</v>
      </c>
      <c r="G3329" t="s">
        <v>11375</v>
      </c>
      <c r="H3329" t="s">
        <v>85</v>
      </c>
      <c r="I3329" t="s">
        <v>31</v>
      </c>
      <c r="J3329" t="s">
        <v>62</v>
      </c>
      <c r="K3329">
        <v>4207.1400000000003</v>
      </c>
      <c r="L3329">
        <v>206.7</v>
      </c>
      <c r="M3329" t="s">
        <v>62</v>
      </c>
      <c r="N3329">
        <v>4.91307634164777E-2</v>
      </c>
      <c r="O3329" t="s">
        <v>11351</v>
      </c>
      <c r="P3329" t="s">
        <v>11356</v>
      </c>
      <c r="R3329" t="s">
        <v>11353</v>
      </c>
      <c r="S3329">
        <f>IF(SalesData[[#This Row],[Return Status]]="Returned",1,0)</f>
        <v>0</v>
      </c>
      <c r="U3329" s="2">
        <f>EOMONTH(SalesData[[#This Row],[Order Date]],0)</f>
        <v>45077</v>
      </c>
      <c r="V3329" s="9" t="str">
        <f>"Q"&amp;INT((MONTH(SalesData[[#This Row],[Order Date]])+2)/3)&amp;"-"&amp;YEAR(SalesData[[#This Row],[Order Date]])</f>
        <v>Q2-2023</v>
      </c>
    </row>
    <row r="3330" spans="1:22" x14ac:dyDescent="0.35">
      <c r="A3330" t="s">
        <v>3471</v>
      </c>
      <c r="B3330" s="1">
        <v>45055</v>
      </c>
      <c r="C3330" t="s">
        <v>106</v>
      </c>
      <c r="D3330" t="s">
        <v>39</v>
      </c>
      <c r="E3330">
        <v>2682155671</v>
      </c>
      <c r="F3330" t="s">
        <v>172</v>
      </c>
      <c r="G3330" t="s">
        <v>11367</v>
      </c>
      <c r="H3330" t="s">
        <v>121</v>
      </c>
      <c r="I3330" t="s">
        <v>17</v>
      </c>
      <c r="J3330" t="s">
        <v>62</v>
      </c>
      <c r="K3330">
        <v>4265.34</v>
      </c>
      <c r="L3330">
        <v>259.17</v>
      </c>
      <c r="M3330" t="s">
        <v>62</v>
      </c>
      <c r="N3330">
        <v>6.0761861891431901E-2</v>
      </c>
      <c r="O3330" t="s">
        <v>11351</v>
      </c>
      <c r="P3330" t="s">
        <v>11356</v>
      </c>
      <c r="Q3330" t="s">
        <v>11364</v>
      </c>
      <c r="R3330" t="s">
        <v>11360</v>
      </c>
      <c r="S3330">
        <f>IF(SalesData[[#This Row],[Return Status]]="Returned",1,0)</f>
        <v>1</v>
      </c>
      <c r="U3330" s="2">
        <f>EOMONTH(SalesData[[#This Row],[Order Date]],0)</f>
        <v>45077</v>
      </c>
      <c r="V3330" s="9" t="str">
        <f>"Q"&amp;INT((MONTH(SalesData[[#This Row],[Order Date]])+2)/3)&amp;"-"&amp;YEAR(SalesData[[#This Row],[Order Date]])</f>
        <v>Q2-2023</v>
      </c>
    </row>
    <row r="3331" spans="1:22" x14ac:dyDescent="0.35">
      <c r="A3331" t="s">
        <v>3472</v>
      </c>
      <c r="B3331" s="1">
        <v>45060</v>
      </c>
      <c r="C3331" t="s">
        <v>97</v>
      </c>
      <c r="D3331" t="s">
        <v>46</v>
      </c>
      <c r="E3331">
        <v>7831523499</v>
      </c>
      <c r="F3331" t="s">
        <v>206</v>
      </c>
      <c r="G3331" t="s">
        <v>89</v>
      </c>
      <c r="H3331" t="s">
        <v>90</v>
      </c>
      <c r="I3331" t="s">
        <v>31</v>
      </c>
      <c r="J3331" t="s">
        <v>19</v>
      </c>
      <c r="K3331">
        <v>512.20000000000005</v>
      </c>
      <c r="L3331">
        <v>132.33000000000001</v>
      </c>
      <c r="M3331" t="s">
        <v>19</v>
      </c>
      <c r="N3331">
        <v>0.25835611089418198</v>
      </c>
      <c r="O3331" t="s">
        <v>11355</v>
      </c>
      <c r="P3331" t="s">
        <v>11354</v>
      </c>
      <c r="R3331" t="s">
        <v>11353</v>
      </c>
      <c r="S3331">
        <f>IF(SalesData[[#This Row],[Return Status]]="Returned",1,0)</f>
        <v>0</v>
      </c>
      <c r="T3331">
        <v>207.68</v>
      </c>
      <c r="U3331" s="2">
        <f>EOMONTH(SalesData[[#This Row],[Order Date]],0)</f>
        <v>45077</v>
      </c>
      <c r="V3331" s="9" t="str">
        <f>"Q"&amp;INT((MONTH(SalesData[[#This Row],[Order Date]])+2)/3)&amp;"-"&amp;YEAR(SalesData[[#This Row],[Order Date]])</f>
        <v>Q2-2023</v>
      </c>
    </row>
    <row r="3332" spans="1:22" x14ac:dyDescent="0.35">
      <c r="A3332" t="s">
        <v>3473</v>
      </c>
      <c r="B3332" s="1">
        <v>45056</v>
      </c>
      <c r="C3332" t="s">
        <v>176</v>
      </c>
      <c r="D3332" t="s">
        <v>39</v>
      </c>
      <c r="E3332">
        <v>4858048276</v>
      </c>
      <c r="F3332" t="s">
        <v>159</v>
      </c>
      <c r="G3332" t="s">
        <v>84</v>
      </c>
      <c r="H3332" t="s">
        <v>11357</v>
      </c>
      <c r="I3332" t="s">
        <v>31</v>
      </c>
      <c r="J3332" t="s">
        <v>18</v>
      </c>
      <c r="K3332">
        <v>2900.72</v>
      </c>
      <c r="L3332">
        <v>527.73</v>
      </c>
      <c r="M3332" t="s">
        <v>19</v>
      </c>
      <c r="N3332">
        <v>0.18193069306930701</v>
      </c>
      <c r="O3332" t="s">
        <v>11351</v>
      </c>
      <c r="P3332" t="s">
        <v>11352</v>
      </c>
      <c r="R3332" t="s">
        <v>11353</v>
      </c>
      <c r="S3332">
        <f>IF(SalesData[[#This Row],[Return Status]]="Returned",1,0)</f>
        <v>0</v>
      </c>
      <c r="T3332">
        <v>847.14</v>
      </c>
      <c r="U3332" s="2">
        <f>EOMONTH(SalesData[[#This Row],[Order Date]],0)</f>
        <v>45077</v>
      </c>
      <c r="V3332" s="9" t="str">
        <f>"Q"&amp;INT((MONTH(SalesData[[#This Row],[Order Date]])+2)/3)&amp;"-"&amp;YEAR(SalesData[[#This Row],[Order Date]])</f>
        <v>Q2-2023</v>
      </c>
    </row>
    <row r="3333" spans="1:22" x14ac:dyDescent="0.35">
      <c r="A3333" t="s">
        <v>3474</v>
      </c>
      <c r="B3333" s="1">
        <v>45048</v>
      </c>
      <c r="C3333" t="s">
        <v>52</v>
      </c>
      <c r="D3333" t="s">
        <v>39</v>
      </c>
      <c r="E3333">
        <v>3782105673</v>
      </c>
      <c r="F3333" t="s">
        <v>127</v>
      </c>
      <c r="G3333" t="s">
        <v>29</v>
      </c>
      <c r="H3333" t="s">
        <v>30</v>
      </c>
      <c r="I3333" t="s">
        <v>31</v>
      </c>
      <c r="J3333" t="s">
        <v>18</v>
      </c>
      <c r="K3333">
        <v>3703.07</v>
      </c>
      <c r="L3333">
        <v>129.29</v>
      </c>
      <c r="M3333" t="s">
        <v>19</v>
      </c>
      <c r="N3333">
        <v>3.49142738322527E-2</v>
      </c>
      <c r="O3333" t="s">
        <v>11351</v>
      </c>
      <c r="P3333" t="s">
        <v>11356</v>
      </c>
      <c r="R3333" t="s">
        <v>11353</v>
      </c>
      <c r="S3333">
        <f>IF(SalesData[[#This Row],[Return Status]]="Returned",1,0)</f>
        <v>0</v>
      </c>
      <c r="T3333">
        <v>2788.38</v>
      </c>
      <c r="U3333" s="2">
        <f>EOMONTH(SalesData[[#This Row],[Order Date]],0)</f>
        <v>45077</v>
      </c>
      <c r="V3333" s="9" t="str">
        <f>"Q"&amp;INT((MONTH(SalesData[[#This Row],[Order Date]])+2)/3)&amp;"-"&amp;YEAR(SalesData[[#This Row],[Order Date]])</f>
        <v>Q2-2023</v>
      </c>
    </row>
    <row r="3334" spans="1:22" x14ac:dyDescent="0.35">
      <c r="A3334" t="s">
        <v>3475</v>
      </c>
      <c r="B3334" s="1">
        <v>45061</v>
      </c>
      <c r="C3334" t="s">
        <v>71</v>
      </c>
      <c r="D3334" t="s">
        <v>145</v>
      </c>
      <c r="E3334">
        <v>6715345574</v>
      </c>
      <c r="F3334" t="s">
        <v>116</v>
      </c>
      <c r="G3334" t="s">
        <v>74</v>
      </c>
      <c r="H3334" t="s">
        <v>75</v>
      </c>
      <c r="I3334" t="s">
        <v>36</v>
      </c>
      <c r="J3334" t="s">
        <v>19</v>
      </c>
      <c r="K3334">
        <v>354.87</v>
      </c>
      <c r="L3334">
        <v>73.88</v>
      </c>
      <c r="M3334" t="s">
        <v>19</v>
      </c>
      <c r="N3334">
        <v>0.20818891425028899</v>
      </c>
      <c r="O3334" t="s">
        <v>11361</v>
      </c>
      <c r="P3334" t="s">
        <v>11354</v>
      </c>
      <c r="R3334" t="s">
        <v>11353</v>
      </c>
      <c r="S3334">
        <f>IF(SalesData[[#This Row],[Return Status]]="Returned",1,0)</f>
        <v>0</v>
      </c>
      <c r="T3334">
        <v>2420.2800000000002</v>
      </c>
      <c r="U3334" s="2">
        <f>EOMONTH(SalesData[[#This Row],[Order Date]],0)</f>
        <v>45077</v>
      </c>
      <c r="V3334" s="9" t="str">
        <f>"Q"&amp;INT((MONTH(SalesData[[#This Row],[Order Date]])+2)/3)&amp;"-"&amp;YEAR(SalesData[[#This Row],[Order Date]])</f>
        <v>Q2-2023</v>
      </c>
    </row>
    <row r="3335" spans="1:22" x14ac:dyDescent="0.35">
      <c r="A3335" t="s">
        <v>3476</v>
      </c>
      <c r="B3335" s="1">
        <v>45072</v>
      </c>
      <c r="C3335" t="s">
        <v>325</v>
      </c>
      <c r="D3335" t="s">
        <v>80</v>
      </c>
      <c r="E3335">
        <v>5673856488</v>
      </c>
      <c r="F3335" t="s">
        <v>47</v>
      </c>
      <c r="G3335" t="s">
        <v>23</v>
      </c>
      <c r="H3335" t="s">
        <v>24</v>
      </c>
      <c r="I3335" t="s">
        <v>17</v>
      </c>
      <c r="J3335" t="s">
        <v>18</v>
      </c>
      <c r="K3335">
        <v>3067.84</v>
      </c>
      <c r="L3335">
        <v>882.39</v>
      </c>
      <c r="M3335" t="s">
        <v>19</v>
      </c>
      <c r="N3335">
        <v>0.287625821424846</v>
      </c>
      <c r="O3335" t="s">
        <v>11351</v>
      </c>
      <c r="P3335" t="s">
        <v>11354</v>
      </c>
      <c r="R3335" t="s">
        <v>11353</v>
      </c>
      <c r="S3335">
        <f>IF(SalesData[[#This Row],[Return Status]]="Returned",1,0)</f>
        <v>0</v>
      </c>
      <c r="T3335">
        <v>2821.33</v>
      </c>
      <c r="U3335" s="2">
        <f>EOMONTH(SalesData[[#This Row],[Order Date]],0)</f>
        <v>45077</v>
      </c>
      <c r="V3335" s="9" t="str">
        <f>"Q"&amp;INT((MONTH(SalesData[[#This Row],[Order Date]])+2)/3)&amp;"-"&amp;YEAR(SalesData[[#This Row],[Order Date]])</f>
        <v>Q2-2023</v>
      </c>
    </row>
    <row r="3336" spans="1:22" x14ac:dyDescent="0.35">
      <c r="A3336" t="s">
        <v>3477</v>
      </c>
      <c r="B3336" s="1">
        <v>45056</v>
      </c>
      <c r="C3336" t="s">
        <v>97</v>
      </c>
      <c r="D3336" t="s">
        <v>80</v>
      </c>
      <c r="E3336">
        <v>3604024517</v>
      </c>
      <c r="F3336" t="s">
        <v>33</v>
      </c>
      <c r="G3336" t="s">
        <v>34</v>
      </c>
      <c r="H3336" t="s">
        <v>35</v>
      </c>
      <c r="I3336" t="s">
        <v>36</v>
      </c>
      <c r="J3336" t="s">
        <v>18</v>
      </c>
      <c r="K3336">
        <v>2520.13</v>
      </c>
      <c r="L3336">
        <v>236.23</v>
      </c>
      <c r="M3336" t="s">
        <v>19</v>
      </c>
      <c r="N3336">
        <v>9.3737227841420898E-2</v>
      </c>
      <c r="O3336" t="s">
        <v>11351</v>
      </c>
      <c r="P3336" t="s">
        <v>11356</v>
      </c>
      <c r="R3336" t="s">
        <v>11353</v>
      </c>
      <c r="S3336">
        <f>IF(SalesData[[#This Row],[Return Status]]="Returned",1,0)</f>
        <v>0</v>
      </c>
      <c r="U3336" s="2">
        <f>EOMONTH(SalesData[[#This Row],[Order Date]],0)</f>
        <v>45077</v>
      </c>
      <c r="V3336" s="9" t="str">
        <f>"Q"&amp;INT((MONTH(SalesData[[#This Row],[Order Date]])+2)/3)&amp;"-"&amp;YEAR(SalesData[[#This Row],[Order Date]])</f>
        <v>Q2-2023</v>
      </c>
    </row>
    <row r="3337" spans="1:22" x14ac:dyDescent="0.35">
      <c r="A3337" t="s">
        <v>3478</v>
      </c>
      <c r="B3337" s="1">
        <v>45071</v>
      </c>
      <c r="C3337" t="s">
        <v>38</v>
      </c>
      <c r="D3337" t="s">
        <v>27</v>
      </c>
      <c r="E3337">
        <v>2822753495</v>
      </c>
      <c r="F3337" t="s">
        <v>185</v>
      </c>
      <c r="G3337" t="s">
        <v>164</v>
      </c>
      <c r="H3337" t="s">
        <v>165</v>
      </c>
      <c r="I3337" t="s">
        <v>36</v>
      </c>
      <c r="J3337" t="s">
        <v>18</v>
      </c>
      <c r="K3337">
        <v>3200.18</v>
      </c>
      <c r="L3337">
        <v>444.11</v>
      </c>
      <c r="M3337" t="s">
        <v>19</v>
      </c>
      <c r="N3337">
        <v>0.13877656881800399</v>
      </c>
      <c r="O3337" t="s">
        <v>11351</v>
      </c>
      <c r="P3337" t="s">
        <v>11352</v>
      </c>
      <c r="R3337" t="s">
        <v>11353</v>
      </c>
      <c r="S3337">
        <f>IF(SalesData[[#This Row],[Return Status]]="Returned",1,0)</f>
        <v>0</v>
      </c>
      <c r="U3337" s="2">
        <f>EOMONTH(SalesData[[#This Row],[Order Date]],0)</f>
        <v>45077</v>
      </c>
      <c r="V3337" s="9" t="str">
        <f>"Q"&amp;INT((MONTH(SalesData[[#This Row],[Order Date]])+2)/3)&amp;"-"&amp;YEAR(SalesData[[#This Row],[Order Date]])</f>
        <v>Q2-2023</v>
      </c>
    </row>
    <row r="3338" spans="1:22" x14ac:dyDescent="0.35">
      <c r="A3338" t="s">
        <v>3479</v>
      </c>
      <c r="B3338" s="1">
        <v>45062</v>
      </c>
      <c r="C3338" t="s">
        <v>194</v>
      </c>
      <c r="D3338" t="s">
        <v>80</v>
      </c>
      <c r="E3338">
        <v>7781732265</v>
      </c>
      <c r="F3338" t="s">
        <v>47</v>
      </c>
      <c r="G3338" t="s">
        <v>23</v>
      </c>
      <c r="H3338" t="s">
        <v>24</v>
      </c>
      <c r="I3338" t="s">
        <v>17</v>
      </c>
      <c r="J3338" t="s">
        <v>61</v>
      </c>
      <c r="K3338">
        <v>4117.5600000000004</v>
      </c>
      <c r="L3338">
        <v>955.85</v>
      </c>
      <c r="M3338" t="s">
        <v>62</v>
      </c>
      <c r="N3338">
        <v>0.23213990810091401</v>
      </c>
      <c r="O3338" t="s">
        <v>11351</v>
      </c>
      <c r="P3338" t="s">
        <v>11354</v>
      </c>
      <c r="R3338" t="s">
        <v>11353</v>
      </c>
      <c r="S3338">
        <f>IF(SalesData[[#This Row],[Return Status]]="Returned",1,0)</f>
        <v>0</v>
      </c>
      <c r="T3338">
        <v>2821.33</v>
      </c>
      <c r="U3338" s="2">
        <f>EOMONTH(SalesData[[#This Row],[Order Date]],0)</f>
        <v>45077</v>
      </c>
      <c r="V3338" s="9" t="str">
        <f>"Q"&amp;INT((MONTH(SalesData[[#This Row],[Order Date]])+2)/3)&amp;"-"&amp;YEAR(SalesData[[#This Row],[Order Date]])</f>
        <v>Q2-2023</v>
      </c>
    </row>
    <row r="3339" spans="1:22" x14ac:dyDescent="0.35">
      <c r="A3339" t="s">
        <v>3480</v>
      </c>
      <c r="B3339" s="1">
        <v>45069</v>
      </c>
      <c r="C3339" t="s">
        <v>21</v>
      </c>
      <c r="D3339" t="s">
        <v>72</v>
      </c>
      <c r="E3339">
        <v>3620171114</v>
      </c>
      <c r="F3339" t="s">
        <v>312</v>
      </c>
      <c r="G3339" t="s">
        <v>141</v>
      </c>
      <c r="H3339" t="s">
        <v>121</v>
      </c>
      <c r="I3339" t="s">
        <v>17</v>
      </c>
      <c r="J3339" t="s">
        <v>62</v>
      </c>
      <c r="K3339">
        <v>3615.84</v>
      </c>
      <c r="L3339">
        <v>865.73</v>
      </c>
      <c r="M3339" t="s">
        <v>62</v>
      </c>
      <c r="N3339">
        <v>0.23942707641931099</v>
      </c>
      <c r="O3339" t="s">
        <v>11351</v>
      </c>
      <c r="P3339" t="s">
        <v>11354</v>
      </c>
      <c r="R3339" t="s">
        <v>11353</v>
      </c>
      <c r="S3339">
        <f>IF(SalesData[[#This Row],[Return Status]]="Returned",1,0)</f>
        <v>0</v>
      </c>
      <c r="T3339">
        <v>2793.38</v>
      </c>
      <c r="U3339" s="2">
        <f>EOMONTH(SalesData[[#This Row],[Order Date]],0)</f>
        <v>45077</v>
      </c>
      <c r="V3339" s="9" t="str">
        <f>"Q"&amp;INT((MONTH(SalesData[[#This Row],[Order Date]])+2)/3)&amp;"-"&amp;YEAR(SalesData[[#This Row],[Order Date]])</f>
        <v>Q2-2023</v>
      </c>
    </row>
    <row r="3340" spans="1:22" x14ac:dyDescent="0.35">
      <c r="A3340" t="s">
        <v>3481</v>
      </c>
      <c r="B3340" s="1">
        <v>45049</v>
      </c>
      <c r="C3340" t="s">
        <v>77</v>
      </c>
      <c r="D3340" t="s">
        <v>99</v>
      </c>
      <c r="E3340">
        <v>1789023673</v>
      </c>
      <c r="F3340" t="s">
        <v>95</v>
      </c>
      <c r="G3340" t="s">
        <v>59</v>
      </c>
      <c r="H3340" t="s">
        <v>11357</v>
      </c>
      <c r="I3340" t="s">
        <v>31</v>
      </c>
      <c r="J3340" t="s">
        <v>61</v>
      </c>
      <c r="K3340">
        <v>3622.11</v>
      </c>
      <c r="L3340">
        <v>647.73</v>
      </c>
      <c r="M3340" t="s">
        <v>62</v>
      </c>
      <c r="N3340">
        <v>0.178826705980768</v>
      </c>
      <c r="O3340" t="s">
        <v>11351</v>
      </c>
      <c r="P3340" t="s">
        <v>11352</v>
      </c>
      <c r="R3340" t="s">
        <v>11353</v>
      </c>
      <c r="S3340">
        <f>IF(SalesData[[#This Row],[Return Status]]="Returned",1,0)</f>
        <v>0</v>
      </c>
      <c r="T3340">
        <v>2183.56</v>
      </c>
      <c r="U3340" s="2">
        <f>EOMONTH(SalesData[[#This Row],[Order Date]],0)</f>
        <v>45077</v>
      </c>
      <c r="V3340" s="9" t="str">
        <f>"Q"&amp;INT((MONTH(SalesData[[#This Row],[Order Date]])+2)/3)&amp;"-"&amp;YEAR(SalesData[[#This Row],[Order Date]])</f>
        <v>Q2-2023</v>
      </c>
    </row>
    <row r="3341" spans="1:22" x14ac:dyDescent="0.35">
      <c r="A3341" t="s">
        <v>3482</v>
      </c>
      <c r="B3341" s="1">
        <v>45059</v>
      </c>
      <c r="C3341" t="s">
        <v>205</v>
      </c>
      <c r="D3341" t="s">
        <v>39</v>
      </c>
      <c r="E3341">
        <v>4028231643</v>
      </c>
      <c r="F3341" t="s">
        <v>222</v>
      </c>
      <c r="G3341" t="s">
        <v>164</v>
      </c>
      <c r="H3341" t="s">
        <v>165</v>
      </c>
      <c r="I3341" t="s">
        <v>36</v>
      </c>
      <c r="J3341" t="s">
        <v>19</v>
      </c>
      <c r="K3341">
        <v>2760.5</v>
      </c>
      <c r="L3341">
        <v>465.34</v>
      </c>
      <c r="M3341" t="s">
        <v>19</v>
      </c>
      <c r="N3341">
        <v>0.168570911066836</v>
      </c>
      <c r="O3341" t="s">
        <v>11351</v>
      </c>
      <c r="P3341" t="s">
        <v>11352</v>
      </c>
      <c r="R3341" t="s">
        <v>11353</v>
      </c>
      <c r="S3341">
        <f>IF(SalesData[[#This Row],[Return Status]]="Returned",1,0)</f>
        <v>0</v>
      </c>
      <c r="U3341" s="2">
        <f>EOMONTH(SalesData[[#This Row],[Order Date]],0)</f>
        <v>45077</v>
      </c>
      <c r="V3341" s="9" t="str">
        <f>"Q"&amp;INT((MONTH(SalesData[[#This Row],[Order Date]])+2)/3)&amp;"-"&amp;YEAR(SalesData[[#This Row],[Order Date]])</f>
        <v>Q2-2023</v>
      </c>
    </row>
    <row r="3342" spans="1:22" x14ac:dyDescent="0.35">
      <c r="A3342" t="s">
        <v>3483</v>
      </c>
      <c r="B3342" s="1">
        <v>45049</v>
      </c>
      <c r="C3342" t="s">
        <v>194</v>
      </c>
      <c r="D3342" t="s">
        <v>13</v>
      </c>
      <c r="E3342">
        <v>2044697955</v>
      </c>
      <c r="F3342" t="s">
        <v>206</v>
      </c>
      <c r="G3342" t="s">
        <v>89</v>
      </c>
      <c r="H3342" t="s">
        <v>90</v>
      </c>
      <c r="I3342" t="s">
        <v>31</v>
      </c>
      <c r="J3342" t="s">
        <v>65</v>
      </c>
      <c r="K3342">
        <v>1314.91</v>
      </c>
      <c r="L3342">
        <v>164.92</v>
      </c>
      <c r="M3342" t="s">
        <v>65</v>
      </c>
      <c r="N3342">
        <v>0.12542303275509301</v>
      </c>
      <c r="O3342" t="s">
        <v>11351</v>
      </c>
      <c r="P3342" t="s">
        <v>11352</v>
      </c>
      <c r="R3342" t="s">
        <v>11353</v>
      </c>
      <c r="S3342">
        <f>IF(SalesData[[#This Row],[Return Status]]="Returned",1,0)</f>
        <v>0</v>
      </c>
      <c r="T3342">
        <v>207.68</v>
      </c>
      <c r="U3342" s="2">
        <f>EOMONTH(SalesData[[#This Row],[Order Date]],0)</f>
        <v>45077</v>
      </c>
      <c r="V3342" s="9" t="str">
        <f>"Q"&amp;INT((MONTH(SalesData[[#This Row],[Order Date]])+2)/3)&amp;"-"&amp;YEAR(SalesData[[#This Row],[Order Date]])</f>
        <v>Q2-2023</v>
      </c>
    </row>
    <row r="3343" spans="1:22" x14ac:dyDescent="0.35">
      <c r="A3343" t="s">
        <v>3484</v>
      </c>
      <c r="B3343" s="1">
        <v>45047</v>
      </c>
      <c r="C3343" t="s">
        <v>92</v>
      </c>
      <c r="D3343" t="s">
        <v>72</v>
      </c>
      <c r="E3343">
        <v>8634871832</v>
      </c>
      <c r="F3343" t="s">
        <v>120</v>
      </c>
      <c r="G3343" t="s">
        <v>236</v>
      </c>
      <c r="H3343" t="s">
        <v>121</v>
      </c>
      <c r="I3343" t="s">
        <v>17</v>
      </c>
      <c r="J3343" t="s">
        <v>19</v>
      </c>
      <c r="K3343">
        <v>4422.87</v>
      </c>
      <c r="L3343">
        <v>1301.69</v>
      </c>
      <c r="M3343" t="s">
        <v>19</v>
      </c>
      <c r="N3343">
        <v>0.29430889897283902</v>
      </c>
      <c r="O3343" t="s">
        <v>11351</v>
      </c>
      <c r="P3343" t="s">
        <v>11354</v>
      </c>
      <c r="R3343" t="s">
        <v>11353</v>
      </c>
      <c r="S3343">
        <f>IF(SalesData[[#This Row],[Return Status]]="Returned",1,0)</f>
        <v>0</v>
      </c>
      <c r="U3343" s="2">
        <f>EOMONTH(SalesData[[#This Row],[Order Date]],0)</f>
        <v>45077</v>
      </c>
      <c r="V3343" s="9" t="str">
        <f>"Q"&amp;INT((MONTH(SalesData[[#This Row],[Order Date]])+2)/3)&amp;"-"&amp;YEAR(SalesData[[#This Row],[Order Date]])</f>
        <v>Q2-2023</v>
      </c>
    </row>
    <row r="3344" spans="1:22" x14ac:dyDescent="0.35">
      <c r="A3344" t="s">
        <v>3485</v>
      </c>
      <c r="B3344" s="1">
        <v>45062</v>
      </c>
      <c r="C3344" t="s">
        <v>97</v>
      </c>
      <c r="D3344" t="s">
        <v>46</v>
      </c>
      <c r="E3344">
        <v>2427434184</v>
      </c>
      <c r="F3344" t="s">
        <v>114</v>
      </c>
      <c r="G3344" t="s">
        <v>59</v>
      </c>
      <c r="H3344" t="s">
        <v>60</v>
      </c>
      <c r="I3344" t="s">
        <v>31</v>
      </c>
      <c r="J3344" t="s">
        <v>18</v>
      </c>
      <c r="K3344">
        <v>2569.6</v>
      </c>
      <c r="L3344">
        <v>687.51</v>
      </c>
      <c r="M3344" t="s">
        <v>19</v>
      </c>
      <c r="N3344">
        <v>0.26755526151930298</v>
      </c>
      <c r="O3344" t="s">
        <v>11351</v>
      </c>
      <c r="P3344" t="s">
        <v>11354</v>
      </c>
      <c r="R3344" t="s">
        <v>11353</v>
      </c>
      <c r="S3344">
        <f>IF(SalesData[[#This Row],[Return Status]]="Returned",1,0)</f>
        <v>0</v>
      </c>
      <c r="T3344">
        <v>2183.56</v>
      </c>
      <c r="U3344" s="2">
        <f>EOMONTH(SalesData[[#This Row],[Order Date]],0)</f>
        <v>45077</v>
      </c>
      <c r="V3344" s="9" t="str">
        <f>"Q"&amp;INT((MONTH(SalesData[[#This Row],[Order Date]])+2)/3)&amp;"-"&amp;YEAR(SalesData[[#This Row],[Order Date]])</f>
        <v>Q2-2023</v>
      </c>
    </row>
    <row r="3345" spans="1:22" x14ac:dyDescent="0.35">
      <c r="A3345" t="s">
        <v>3486</v>
      </c>
      <c r="B3345" s="1">
        <v>45076</v>
      </c>
      <c r="C3345" t="s">
        <v>38</v>
      </c>
      <c r="D3345" t="s">
        <v>145</v>
      </c>
      <c r="E3345">
        <v>4934737257</v>
      </c>
      <c r="F3345" t="s">
        <v>172</v>
      </c>
      <c r="G3345" t="s">
        <v>141</v>
      </c>
      <c r="H3345" t="s">
        <v>121</v>
      </c>
      <c r="I3345" t="s">
        <v>17</v>
      </c>
      <c r="J3345" t="s">
        <v>19</v>
      </c>
      <c r="K3345">
        <v>3190.57</v>
      </c>
      <c r="L3345">
        <v>424.34</v>
      </c>
      <c r="M3345" t="s">
        <v>19</v>
      </c>
      <c r="N3345">
        <v>0.13299817900876601</v>
      </c>
      <c r="O3345" t="s">
        <v>11351</v>
      </c>
      <c r="P3345" t="s">
        <v>11352</v>
      </c>
      <c r="R3345" t="s">
        <v>11353</v>
      </c>
      <c r="S3345">
        <f>IF(SalesData[[#This Row],[Return Status]]="Returned",1,0)</f>
        <v>0</v>
      </c>
      <c r="T3345">
        <v>2793.38</v>
      </c>
      <c r="U3345" s="2">
        <f>EOMONTH(SalesData[[#This Row],[Order Date]],0)</f>
        <v>45077</v>
      </c>
      <c r="V3345" s="9" t="str">
        <f>"Q"&amp;INT((MONTH(SalesData[[#This Row],[Order Date]])+2)/3)&amp;"-"&amp;YEAR(SalesData[[#This Row],[Order Date]])</f>
        <v>Q2-2023</v>
      </c>
    </row>
    <row r="3346" spans="1:22" x14ac:dyDescent="0.35">
      <c r="A3346" t="s">
        <v>3487</v>
      </c>
      <c r="B3346" s="1">
        <v>45073</v>
      </c>
      <c r="C3346" t="s">
        <v>188</v>
      </c>
      <c r="D3346" t="s">
        <v>27</v>
      </c>
      <c r="E3346">
        <v>8797726257</v>
      </c>
      <c r="F3346" t="s">
        <v>156</v>
      </c>
      <c r="G3346" t="s">
        <v>84</v>
      </c>
      <c r="H3346" t="s">
        <v>85</v>
      </c>
      <c r="I3346" t="s">
        <v>31</v>
      </c>
      <c r="J3346" t="s">
        <v>19</v>
      </c>
      <c r="K3346">
        <v>4675.54</v>
      </c>
      <c r="L3346">
        <v>787.59</v>
      </c>
      <c r="M3346" t="s">
        <v>19</v>
      </c>
      <c r="N3346">
        <v>0.16844899198809099</v>
      </c>
      <c r="O3346" t="s">
        <v>11351</v>
      </c>
      <c r="P3346" t="s">
        <v>11352</v>
      </c>
      <c r="R3346" t="s">
        <v>11353</v>
      </c>
      <c r="S3346">
        <f>IF(SalesData[[#This Row],[Return Status]]="Returned",1,0)</f>
        <v>0</v>
      </c>
      <c r="T3346">
        <v>847.14</v>
      </c>
      <c r="U3346" s="2">
        <f>EOMONTH(SalesData[[#This Row],[Order Date]],0)</f>
        <v>45077</v>
      </c>
      <c r="V3346" s="9" t="str">
        <f>"Q"&amp;INT((MONTH(SalesData[[#This Row],[Order Date]])+2)/3)&amp;"-"&amp;YEAR(SalesData[[#This Row],[Order Date]])</f>
        <v>Q2-2023</v>
      </c>
    </row>
    <row r="3347" spans="1:22" x14ac:dyDescent="0.35">
      <c r="A3347" t="s">
        <v>3488</v>
      </c>
      <c r="B3347" s="1">
        <v>45062</v>
      </c>
      <c r="C3347" t="s">
        <v>205</v>
      </c>
      <c r="D3347" t="s">
        <v>46</v>
      </c>
      <c r="E3347">
        <v>929969528</v>
      </c>
      <c r="F3347" t="s">
        <v>140</v>
      </c>
      <c r="G3347" t="s">
        <v>141</v>
      </c>
      <c r="H3347" t="s">
        <v>121</v>
      </c>
      <c r="I3347" t="s">
        <v>17</v>
      </c>
      <c r="J3347" t="s">
        <v>65</v>
      </c>
      <c r="K3347">
        <v>363.33</v>
      </c>
      <c r="L3347">
        <v>62.28</v>
      </c>
      <c r="M3347" t="s">
        <v>65</v>
      </c>
      <c r="N3347">
        <v>0.171414416646024</v>
      </c>
      <c r="O3347" t="s">
        <v>11361</v>
      </c>
      <c r="P3347" t="s">
        <v>11352</v>
      </c>
      <c r="R3347" t="s">
        <v>11353</v>
      </c>
      <c r="S3347">
        <f>IF(SalesData[[#This Row],[Return Status]]="Returned",1,0)</f>
        <v>0</v>
      </c>
      <c r="T3347">
        <v>2793.38</v>
      </c>
      <c r="U3347" s="2">
        <f>EOMONTH(SalesData[[#This Row],[Order Date]],0)</f>
        <v>45077</v>
      </c>
      <c r="V3347" s="9" t="str">
        <f>"Q"&amp;INT((MONTH(SalesData[[#This Row],[Order Date]])+2)/3)&amp;"-"&amp;YEAR(SalesData[[#This Row],[Order Date]])</f>
        <v>Q2-2023</v>
      </c>
    </row>
    <row r="3348" spans="1:22" x14ac:dyDescent="0.35">
      <c r="A3348" t="s">
        <v>3489</v>
      </c>
      <c r="B3348" s="1">
        <v>45054</v>
      </c>
      <c r="C3348" t="s">
        <v>184</v>
      </c>
      <c r="D3348" t="s">
        <v>27</v>
      </c>
      <c r="E3348">
        <v>5916543496</v>
      </c>
      <c r="F3348" t="s">
        <v>33</v>
      </c>
      <c r="G3348" t="s">
        <v>34</v>
      </c>
      <c r="H3348" t="s">
        <v>35</v>
      </c>
      <c r="I3348" t="s">
        <v>36</v>
      </c>
      <c r="J3348" t="s">
        <v>18</v>
      </c>
      <c r="K3348">
        <v>3167.68</v>
      </c>
      <c r="L3348">
        <v>176.47</v>
      </c>
      <c r="M3348" t="s">
        <v>19</v>
      </c>
      <c r="N3348">
        <v>5.5709541367814898E-2</v>
      </c>
      <c r="O3348" t="s">
        <v>11351</v>
      </c>
      <c r="P3348" t="s">
        <v>11356</v>
      </c>
      <c r="R3348" t="s">
        <v>11353</v>
      </c>
      <c r="S3348">
        <f>IF(SalesData[[#This Row],[Return Status]]="Returned",1,0)</f>
        <v>0</v>
      </c>
      <c r="U3348" s="2">
        <f>EOMONTH(SalesData[[#This Row],[Order Date]],0)</f>
        <v>45077</v>
      </c>
      <c r="V3348" s="9" t="str">
        <f>"Q"&amp;INT((MONTH(SalesData[[#This Row],[Order Date]])+2)/3)&amp;"-"&amp;YEAR(SalesData[[#This Row],[Order Date]])</f>
        <v>Q2-2023</v>
      </c>
    </row>
    <row r="3349" spans="1:22" x14ac:dyDescent="0.35">
      <c r="A3349" t="s">
        <v>3490</v>
      </c>
      <c r="B3349" s="1">
        <v>45071</v>
      </c>
      <c r="C3349" t="s">
        <v>139</v>
      </c>
      <c r="D3349" t="s">
        <v>13</v>
      </c>
      <c r="E3349">
        <v>3805206357</v>
      </c>
      <c r="F3349" t="s">
        <v>95</v>
      </c>
      <c r="G3349" t="s">
        <v>280</v>
      </c>
      <c r="H3349" t="s">
        <v>60</v>
      </c>
      <c r="I3349" t="s">
        <v>31</v>
      </c>
      <c r="J3349" t="s">
        <v>61</v>
      </c>
      <c r="K3349">
        <v>908.04</v>
      </c>
      <c r="L3349">
        <v>49.1</v>
      </c>
      <c r="M3349" t="s">
        <v>62</v>
      </c>
      <c r="N3349">
        <v>5.4072507819038801E-2</v>
      </c>
      <c r="O3349" t="s">
        <v>11355</v>
      </c>
      <c r="P3349" t="s">
        <v>11356</v>
      </c>
      <c r="R3349" t="s">
        <v>11353</v>
      </c>
      <c r="S3349">
        <f>IF(SalesData[[#This Row],[Return Status]]="Returned",1,0)</f>
        <v>0</v>
      </c>
      <c r="U3349" s="2">
        <f>EOMONTH(SalesData[[#This Row],[Order Date]],0)</f>
        <v>45077</v>
      </c>
      <c r="V3349" s="9" t="str">
        <f>"Q"&amp;INT((MONTH(SalesData[[#This Row],[Order Date]])+2)/3)&amp;"-"&amp;YEAR(SalesData[[#This Row],[Order Date]])</f>
        <v>Q2-2023</v>
      </c>
    </row>
    <row r="3350" spans="1:22" x14ac:dyDescent="0.35">
      <c r="A3350" t="s">
        <v>3491</v>
      </c>
      <c r="B3350" s="1">
        <v>45060</v>
      </c>
      <c r="C3350" t="s">
        <v>113</v>
      </c>
      <c r="D3350" t="s">
        <v>145</v>
      </c>
      <c r="E3350">
        <v>7643911722</v>
      </c>
      <c r="F3350" t="s">
        <v>133</v>
      </c>
      <c r="G3350" t="s">
        <v>89</v>
      </c>
      <c r="H3350" t="s">
        <v>90</v>
      </c>
      <c r="I3350" t="s">
        <v>31</v>
      </c>
      <c r="J3350" t="s">
        <v>65</v>
      </c>
      <c r="K3350">
        <v>4138.49</v>
      </c>
      <c r="L3350">
        <v>1017.57</v>
      </c>
      <c r="M3350" t="s">
        <v>65</v>
      </c>
      <c r="N3350">
        <v>0.24587953577270899</v>
      </c>
      <c r="O3350" t="s">
        <v>11351</v>
      </c>
      <c r="P3350" t="s">
        <v>11354</v>
      </c>
      <c r="R3350" t="s">
        <v>11353</v>
      </c>
      <c r="S3350">
        <f>IF(SalesData[[#This Row],[Return Status]]="Returned",1,0)</f>
        <v>0</v>
      </c>
      <c r="T3350">
        <v>207.68</v>
      </c>
      <c r="U3350" s="2">
        <f>EOMONTH(SalesData[[#This Row],[Order Date]],0)</f>
        <v>45077</v>
      </c>
      <c r="V3350" s="9" t="str">
        <f>"Q"&amp;INT((MONTH(SalesData[[#This Row],[Order Date]])+2)/3)&amp;"-"&amp;YEAR(SalesData[[#This Row],[Order Date]])</f>
        <v>Q2-2023</v>
      </c>
    </row>
    <row r="3351" spans="1:22" x14ac:dyDescent="0.35">
      <c r="A3351" t="s">
        <v>3492</v>
      </c>
      <c r="B3351" s="1">
        <v>45068</v>
      </c>
      <c r="C3351" t="s">
        <v>149</v>
      </c>
      <c r="D3351" t="s">
        <v>99</v>
      </c>
      <c r="E3351">
        <v>8978726196</v>
      </c>
      <c r="F3351" t="s">
        <v>88</v>
      </c>
      <c r="G3351" t="s">
        <v>89</v>
      </c>
      <c r="H3351" t="s">
        <v>90</v>
      </c>
      <c r="I3351" t="s">
        <v>31</v>
      </c>
      <c r="J3351" t="s">
        <v>43</v>
      </c>
      <c r="K3351">
        <v>3519.66</v>
      </c>
      <c r="L3351">
        <v>938.93</v>
      </c>
      <c r="M3351" t="s">
        <v>43</v>
      </c>
      <c r="N3351">
        <v>0.26676724456339501</v>
      </c>
      <c r="O3351" t="s">
        <v>11351</v>
      </c>
      <c r="P3351" t="s">
        <v>11354</v>
      </c>
      <c r="R3351" t="s">
        <v>11353</v>
      </c>
      <c r="S3351">
        <f>IF(SalesData[[#This Row],[Return Status]]="Returned",1,0)</f>
        <v>0</v>
      </c>
      <c r="T3351">
        <v>207.68</v>
      </c>
      <c r="U3351" s="2">
        <f>EOMONTH(SalesData[[#This Row],[Order Date]],0)</f>
        <v>45077</v>
      </c>
      <c r="V3351" s="9" t="str">
        <f>"Q"&amp;INT((MONTH(SalesData[[#This Row],[Order Date]])+2)/3)&amp;"-"&amp;YEAR(SalesData[[#This Row],[Order Date]])</f>
        <v>Q2-2023</v>
      </c>
    </row>
    <row r="3352" spans="1:22" x14ac:dyDescent="0.35">
      <c r="A3352" t="s">
        <v>3493</v>
      </c>
      <c r="B3352" s="1">
        <v>45052</v>
      </c>
      <c r="C3352" t="s">
        <v>52</v>
      </c>
      <c r="D3352" t="s">
        <v>145</v>
      </c>
      <c r="E3352">
        <v>9749497916</v>
      </c>
      <c r="F3352" t="s">
        <v>68</v>
      </c>
      <c r="G3352" t="s">
        <v>69</v>
      </c>
      <c r="H3352" t="s">
        <v>41</v>
      </c>
      <c r="I3352" t="s">
        <v>31</v>
      </c>
      <c r="J3352" t="s">
        <v>42</v>
      </c>
      <c r="K3352">
        <v>910.97</v>
      </c>
      <c r="L3352">
        <v>254.6</v>
      </c>
      <c r="M3352" t="s">
        <v>43</v>
      </c>
      <c r="N3352">
        <v>0.279482310065095</v>
      </c>
      <c r="O3352" t="s">
        <v>11355</v>
      </c>
      <c r="P3352" t="s">
        <v>11354</v>
      </c>
      <c r="R3352" t="s">
        <v>11353</v>
      </c>
      <c r="S3352">
        <f>IF(SalesData[[#This Row],[Return Status]]="Returned",1,0)</f>
        <v>0</v>
      </c>
      <c r="T3352">
        <v>2081.52</v>
      </c>
      <c r="U3352" s="2">
        <f>EOMONTH(SalesData[[#This Row],[Order Date]],0)</f>
        <v>45077</v>
      </c>
      <c r="V3352" s="9" t="str">
        <f>"Q"&amp;INT((MONTH(SalesData[[#This Row],[Order Date]])+2)/3)&amp;"-"&amp;YEAR(SalesData[[#This Row],[Order Date]])</f>
        <v>Q2-2023</v>
      </c>
    </row>
    <row r="3353" spans="1:22" x14ac:dyDescent="0.35">
      <c r="A3353" t="s">
        <v>3494</v>
      </c>
      <c r="B3353" s="1">
        <v>45058</v>
      </c>
      <c r="C3353" t="s">
        <v>325</v>
      </c>
      <c r="D3353" t="s">
        <v>27</v>
      </c>
      <c r="E3353">
        <v>7304523191</v>
      </c>
      <c r="F3353" t="s">
        <v>129</v>
      </c>
      <c r="G3353" t="s">
        <v>54</v>
      </c>
      <c r="H3353" t="s">
        <v>55</v>
      </c>
      <c r="I3353" t="s">
        <v>31</v>
      </c>
      <c r="J3353" t="s">
        <v>19</v>
      </c>
      <c r="K3353">
        <v>1464</v>
      </c>
      <c r="L3353">
        <v>378.67</v>
      </c>
      <c r="M3353" t="s">
        <v>19</v>
      </c>
      <c r="N3353">
        <v>0.25865437158469901</v>
      </c>
      <c r="O3353" t="s">
        <v>11351</v>
      </c>
      <c r="P3353" t="s">
        <v>11354</v>
      </c>
      <c r="R3353" t="s">
        <v>11353</v>
      </c>
      <c r="S3353">
        <f>IF(SalesData[[#This Row],[Return Status]]="Returned",1,0)</f>
        <v>0</v>
      </c>
      <c r="U3353" s="2">
        <f>EOMONTH(SalesData[[#This Row],[Order Date]],0)</f>
        <v>45077</v>
      </c>
      <c r="V3353" s="9" t="str">
        <f>"Q"&amp;INT((MONTH(SalesData[[#This Row],[Order Date]])+2)/3)&amp;"-"&amp;YEAR(SalesData[[#This Row],[Order Date]])</f>
        <v>Q2-2023</v>
      </c>
    </row>
    <row r="3354" spans="1:22" x14ac:dyDescent="0.35">
      <c r="A3354" t="s">
        <v>3495</v>
      </c>
      <c r="B3354" s="1">
        <v>45054</v>
      </c>
      <c r="C3354" t="s">
        <v>162</v>
      </c>
      <c r="D3354" t="s">
        <v>27</v>
      </c>
      <c r="E3354">
        <v>707318144</v>
      </c>
      <c r="F3354" t="s">
        <v>152</v>
      </c>
      <c r="G3354" t="s">
        <v>11368</v>
      </c>
      <c r="H3354" t="s">
        <v>24</v>
      </c>
      <c r="I3354" t="s">
        <v>17</v>
      </c>
      <c r="J3354" t="s">
        <v>19</v>
      </c>
      <c r="K3354">
        <v>4865.62</v>
      </c>
      <c r="L3354">
        <v>974.35</v>
      </c>
      <c r="M3354" t="s">
        <v>19</v>
      </c>
      <c r="N3354">
        <v>0.20025197199945699</v>
      </c>
      <c r="O3354" t="s">
        <v>11351</v>
      </c>
      <c r="P3354" t="s">
        <v>11354</v>
      </c>
      <c r="R3354" t="s">
        <v>11353</v>
      </c>
      <c r="S3354">
        <f>IF(SalesData[[#This Row],[Return Status]]="Returned",1,0)</f>
        <v>0</v>
      </c>
      <c r="U3354" s="2">
        <f>EOMONTH(SalesData[[#This Row],[Order Date]],0)</f>
        <v>45077</v>
      </c>
      <c r="V3354" s="9" t="str">
        <f>"Q"&amp;INT((MONTH(SalesData[[#This Row],[Order Date]])+2)/3)&amp;"-"&amp;YEAR(SalesData[[#This Row],[Order Date]])</f>
        <v>Q2-2023</v>
      </c>
    </row>
    <row r="3355" spans="1:22" x14ac:dyDescent="0.35">
      <c r="A3355" t="s">
        <v>3496</v>
      </c>
      <c r="B3355" s="1">
        <v>45057</v>
      </c>
      <c r="C3355" t="s">
        <v>92</v>
      </c>
      <c r="D3355" t="s">
        <v>27</v>
      </c>
      <c r="E3355">
        <v>8240685889</v>
      </c>
      <c r="F3355" t="s">
        <v>387</v>
      </c>
      <c r="G3355" t="s">
        <v>89</v>
      </c>
      <c r="H3355" t="s">
        <v>90</v>
      </c>
      <c r="I3355" t="s">
        <v>31</v>
      </c>
      <c r="J3355" t="s">
        <v>19</v>
      </c>
      <c r="K3355">
        <v>3415.72</v>
      </c>
      <c r="L3355">
        <v>410.65</v>
      </c>
      <c r="M3355" t="s">
        <v>19</v>
      </c>
      <c r="N3355">
        <v>0.120223554623915</v>
      </c>
      <c r="O3355" t="s">
        <v>11351</v>
      </c>
      <c r="P3355" t="s">
        <v>11352</v>
      </c>
      <c r="R3355" t="s">
        <v>11353</v>
      </c>
      <c r="S3355">
        <f>IF(SalesData[[#This Row],[Return Status]]="Returned",1,0)</f>
        <v>0</v>
      </c>
      <c r="T3355">
        <v>207.68</v>
      </c>
      <c r="U3355" s="2">
        <f>EOMONTH(SalesData[[#This Row],[Order Date]],0)</f>
        <v>45077</v>
      </c>
      <c r="V3355" s="9" t="str">
        <f>"Q"&amp;INT((MONTH(SalesData[[#This Row],[Order Date]])+2)/3)&amp;"-"&amp;YEAR(SalesData[[#This Row],[Order Date]])</f>
        <v>Q2-2023</v>
      </c>
    </row>
    <row r="3356" spans="1:22" x14ac:dyDescent="0.35">
      <c r="A3356" t="s">
        <v>3497</v>
      </c>
      <c r="B3356" s="1">
        <v>45066</v>
      </c>
      <c r="C3356" t="s">
        <v>92</v>
      </c>
      <c r="D3356" t="s">
        <v>145</v>
      </c>
      <c r="E3356">
        <v>1770253836</v>
      </c>
      <c r="F3356" t="s">
        <v>68</v>
      </c>
      <c r="G3356" t="s">
        <v>69</v>
      </c>
      <c r="H3356" t="s">
        <v>41</v>
      </c>
      <c r="I3356" t="s">
        <v>31</v>
      </c>
      <c r="J3356" t="s">
        <v>18</v>
      </c>
      <c r="K3356">
        <v>2997.45</v>
      </c>
      <c r="L3356">
        <v>845.65</v>
      </c>
      <c r="M3356" t="s">
        <v>19</v>
      </c>
      <c r="N3356">
        <v>0.28212313800063399</v>
      </c>
      <c r="O3356" t="s">
        <v>11351</v>
      </c>
      <c r="P3356" t="s">
        <v>11354</v>
      </c>
      <c r="R3356" t="s">
        <v>11353</v>
      </c>
      <c r="S3356">
        <f>IF(SalesData[[#This Row],[Return Status]]="Returned",1,0)</f>
        <v>0</v>
      </c>
      <c r="T3356">
        <v>2081.52</v>
      </c>
      <c r="U3356" s="2">
        <f>EOMONTH(SalesData[[#This Row],[Order Date]],0)</f>
        <v>45077</v>
      </c>
      <c r="V3356" s="9" t="str">
        <f>"Q"&amp;INT((MONTH(SalesData[[#This Row],[Order Date]])+2)/3)&amp;"-"&amp;YEAR(SalesData[[#This Row],[Order Date]])</f>
        <v>Q2-2023</v>
      </c>
    </row>
    <row r="3357" spans="1:22" x14ac:dyDescent="0.35">
      <c r="A3357" t="s">
        <v>3498</v>
      </c>
      <c r="B3357" s="1">
        <v>45047</v>
      </c>
      <c r="C3357" t="s">
        <v>67</v>
      </c>
      <c r="D3357" t="s">
        <v>145</v>
      </c>
      <c r="E3357">
        <v>5174914559</v>
      </c>
      <c r="F3357" t="s">
        <v>114</v>
      </c>
      <c r="G3357" t="s">
        <v>59</v>
      </c>
      <c r="H3357" t="s">
        <v>11357</v>
      </c>
      <c r="I3357" t="s">
        <v>31</v>
      </c>
      <c r="J3357" t="s">
        <v>18</v>
      </c>
      <c r="K3357">
        <v>2715.38</v>
      </c>
      <c r="L3357">
        <v>784.86</v>
      </c>
      <c r="M3357" t="s">
        <v>19</v>
      </c>
      <c r="N3357">
        <v>0.28904241763583699</v>
      </c>
      <c r="O3357" t="s">
        <v>11351</v>
      </c>
      <c r="P3357" t="s">
        <v>11354</v>
      </c>
      <c r="R3357" t="s">
        <v>11353</v>
      </c>
      <c r="S3357">
        <f>IF(SalesData[[#This Row],[Return Status]]="Returned",1,0)</f>
        <v>0</v>
      </c>
      <c r="T3357">
        <v>2183.56</v>
      </c>
      <c r="U3357" s="2">
        <f>EOMONTH(SalesData[[#This Row],[Order Date]],0)</f>
        <v>45077</v>
      </c>
      <c r="V3357" s="9" t="str">
        <f>"Q"&amp;INT((MONTH(SalesData[[#This Row],[Order Date]])+2)/3)&amp;"-"&amp;YEAR(SalesData[[#This Row],[Order Date]])</f>
        <v>Q2-2023</v>
      </c>
    </row>
    <row r="3358" spans="1:22" x14ac:dyDescent="0.35">
      <c r="A3358" t="s">
        <v>3499</v>
      </c>
      <c r="B3358" s="1">
        <v>45057</v>
      </c>
      <c r="C3358" t="s">
        <v>38</v>
      </c>
      <c r="D3358" t="s">
        <v>27</v>
      </c>
      <c r="E3358">
        <v>3424591253</v>
      </c>
      <c r="F3358" t="s">
        <v>14</v>
      </c>
      <c r="G3358" t="s">
        <v>15</v>
      </c>
      <c r="H3358" t="s">
        <v>16</v>
      </c>
      <c r="I3358" t="s">
        <v>17</v>
      </c>
      <c r="J3358" t="s">
        <v>19</v>
      </c>
      <c r="K3358">
        <v>3430.99</v>
      </c>
      <c r="L3358">
        <v>852.31</v>
      </c>
      <c r="M3358" t="s">
        <v>19</v>
      </c>
      <c r="N3358">
        <v>0.248415180458118</v>
      </c>
      <c r="O3358" t="s">
        <v>11351</v>
      </c>
      <c r="P3358" t="s">
        <v>11354</v>
      </c>
      <c r="R3358" t="s">
        <v>11353</v>
      </c>
      <c r="S3358">
        <f>IF(SalesData[[#This Row],[Return Status]]="Returned",1,0)</f>
        <v>0</v>
      </c>
      <c r="T3358">
        <v>2085.91</v>
      </c>
      <c r="U3358" s="2">
        <f>EOMONTH(SalesData[[#This Row],[Order Date]],0)</f>
        <v>45077</v>
      </c>
      <c r="V3358" s="9" t="str">
        <f>"Q"&amp;INT((MONTH(SalesData[[#This Row],[Order Date]])+2)/3)&amp;"-"&amp;YEAR(SalesData[[#This Row],[Order Date]])</f>
        <v>Q2-2023</v>
      </c>
    </row>
    <row r="3359" spans="1:22" x14ac:dyDescent="0.35">
      <c r="A3359" t="s">
        <v>3500</v>
      </c>
      <c r="B3359" s="1">
        <v>45059</v>
      </c>
      <c r="C3359" t="s">
        <v>149</v>
      </c>
      <c r="D3359" t="s">
        <v>46</v>
      </c>
      <c r="E3359">
        <v>7708395406</v>
      </c>
      <c r="F3359" t="s">
        <v>22</v>
      </c>
      <c r="G3359" t="s">
        <v>23</v>
      </c>
      <c r="H3359" t="s">
        <v>24</v>
      </c>
      <c r="I3359" t="s">
        <v>17</v>
      </c>
      <c r="J3359" t="s">
        <v>43</v>
      </c>
      <c r="K3359">
        <v>3740.19</v>
      </c>
      <c r="L3359">
        <v>755.09</v>
      </c>
      <c r="M3359" t="s">
        <v>43</v>
      </c>
      <c r="N3359">
        <v>0.20188546571163499</v>
      </c>
      <c r="O3359" t="s">
        <v>11351</v>
      </c>
      <c r="P3359" t="s">
        <v>11354</v>
      </c>
      <c r="R3359" t="s">
        <v>11353</v>
      </c>
      <c r="S3359">
        <f>IF(SalesData[[#This Row],[Return Status]]="Returned",1,0)</f>
        <v>0</v>
      </c>
      <c r="T3359">
        <v>2821.33</v>
      </c>
      <c r="U3359" s="2">
        <f>EOMONTH(SalesData[[#This Row],[Order Date]],0)</f>
        <v>45077</v>
      </c>
      <c r="V3359" s="9" t="str">
        <f>"Q"&amp;INT((MONTH(SalesData[[#This Row],[Order Date]])+2)/3)&amp;"-"&amp;YEAR(SalesData[[#This Row],[Order Date]])</f>
        <v>Q2-2023</v>
      </c>
    </row>
    <row r="3360" spans="1:22" x14ac:dyDescent="0.35">
      <c r="A3360" t="s">
        <v>3501</v>
      </c>
      <c r="B3360" s="1">
        <v>45059</v>
      </c>
      <c r="C3360" t="s">
        <v>49</v>
      </c>
      <c r="D3360" t="s">
        <v>46</v>
      </c>
      <c r="E3360">
        <v>6551281218</v>
      </c>
      <c r="F3360" t="s">
        <v>68</v>
      </c>
      <c r="G3360" t="s">
        <v>69</v>
      </c>
      <c r="H3360" t="s">
        <v>41</v>
      </c>
      <c r="I3360" t="s">
        <v>31</v>
      </c>
      <c r="J3360" t="s">
        <v>18</v>
      </c>
      <c r="K3360">
        <v>1474.88</v>
      </c>
      <c r="L3360">
        <v>408.8</v>
      </c>
      <c r="M3360" t="s">
        <v>19</v>
      </c>
      <c r="N3360">
        <v>0.27717509221089198</v>
      </c>
      <c r="O3360" t="s">
        <v>11351</v>
      </c>
      <c r="P3360" t="s">
        <v>11354</v>
      </c>
      <c r="R3360" t="s">
        <v>11353</v>
      </c>
      <c r="S3360">
        <f>IF(SalesData[[#This Row],[Return Status]]="Returned",1,0)</f>
        <v>0</v>
      </c>
      <c r="T3360">
        <v>2081.52</v>
      </c>
      <c r="U3360" s="2">
        <f>EOMONTH(SalesData[[#This Row],[Order Date]],0)</f>
        <v>45077</v>
      </c>
      <c r="V3360" s="9" t="str">
        <f>"Q"&amp;INT((MONTH(SalesData[[#This Row],[Order Date]])+2)/3)&amp;"-"&amp;YEAR(SalesData[[#This Row],[Order Date]])</f>
        <v>Q2-2023</v>
      </c>
    </row>
    <row r="3361" spans="1:22" x14ac:dyDescent="0.35">
      <c r="A3361" t="s">
        <v>3502</v>
      </c>
      <c r="B3361" s="1">
        <v>45061</v>
      </c>
      <c r="C3361" t="s">
        <v>49</v>
      </c>
      <c r="D3361" t="s">
        <v>80</v>
      </c>
      <c r="E3361">
        <v>630258366</v>
      </c>
      <c r="F3361" t="s">
        <v>168</v>
      </c>
      <c r="G3361" t="s">
        <v>54</v>
      </c>
      <c r="H3361" t="s">
        <v>55</v>
      </c>
      <c r="I3361" t="s">
        <v>31</v>
      </c>
      <c r="J3361" t="s">
        <v>62</v>
      </c>
      <c r="K3361">
        <v>3698.61</v>
      </c>
      <c r="L3361">
        <v>740.55</v>
      </c>
      <c r="M3361" t="s">
        <v>62</v>
      </c>
      <c r="N3361">
        <v>0.200223867885503</v>
      </c>
      <c r="O3361" t="s">
        <v>11351</v>
      </c>
      <c r="P3361" t="s">
        <v>11354</v>
      </c>
      <c r="R3361" t="s">
        <v>11353</v>
      </c>
      <c r="S3361">
        <f>IF(SalesData[[#This Row],[Return Status]]="Returned",1,0)</f>
        <v>0</v>
      </c>
      <c r="U3361" s="2">
        <f>EOMONTH(SalesData[[#This Row],[Order Date]],0)</f>
        <v>45077</v>
      </c>
      <c r="V3361" s="9" t="str">
        <f>"Q"&amp;INT((MONTH(SalesData[[#This Row],[Order Date]])+2)/3)&amp;"-"&amp;YEAR(SalesData[[#This Row],[Order Date]])</f>
        <v>Q2-2023</v>
      </c>
    </row>
    <row r="3362" spans="1:22" x14ac:dyDescent="0.35">
      <c r="A3362" t="s">
        <v>3503</v>
      </c>
      <c r="B3362" s="1">
        <v>45050</v>
      </c>
      <c r="C3362" t="s">
        <v>113</v>
      </c>
      <c r="D3362" t="s">
        <v>99</v>
      </c>
      <c r="E3362">
        <v>8767989764</v>
      </c>
      <c r="F3362" t="s">
        <v>114</v>
      </c>
      <c r="G3362" t="s">
        <v>11378</v>
      </c>
      <c r="H3362" t="s">
        <v>60</v>
      </c>
      <c r="I3362" t="s">
        <v>31</v>
      </c>
      <c r="J3362" t="s">
        <v>19</v>
      </c>
      <c r="K3362">
        <v>2454.27</v>
      </c>
      <c r="L3362">
        <v>322.12</v>
      </c>
      <c r="M3362" t="s">
        <v>19</v>
      </c>
      <c r="N3362">
        <v>0.13124880310642301</v>
      </c>
      <c r="O3362" t="s">
        <v>11351</v>
      </c>
      <c r="P3362" t="s">
        <v>11352</v>
      </c>
      <c r="R3362" t="s">
        <v>11353</v>
      </c>
      <c r="S3362">
        <f>IF(SalesData[[#This Row],[Return Status]]="Returned",1,0)</f>
        <v>0</v>
      </c>
      <c r="U3362" s="2">
        <f>EOMONTH(SalesData[[#This Row],[Order Date]],0)</f>
        <v>45077</v>
      </c>
      <c r="V3362" s="9" t="str">
        <f>"Q"&amp;INT((MONTH(SalesData[[#This Row],[Order Date]])+2)/3)&amp;"-"&amp;YEAR(SalesData[[#This Row],[Order Date]])</f>
        <v>Q2-2023</v>
      </c>
    </row>
    <row r="3363" spans="1:22" x14ac:dyDescent="0.35">
      <c r="A3363" t="s">
        <v>3504</v>
      </c>
      <c r="B3363" s="1">
        <v>45069</v>
      </c>
      <c r="C3363" t="s">
        <v>205</v>
      </c>
      <c r="D3363" t="s">
        <v>13</v>
      </c>
      <c r="E3363">
        <v>4198102507</v>
      </c>
      <c r="F3363" t="s">
        <v>58</v>
      </c>
      <c r="G3363" t="s">
        <v>59</v>
      </c>
      <c r="H3363" t="s">
        <v>60</v>
      </c>
      <c r="I3363" t="s">
        <v>31</v>
      </c>
      <c r="J3363" t="s">
        <v>62</v>
      </c>
      <c r="K3363">
        <v>1643.43</v>
      </c>
      <c r="L3363">
        <v>473.49</v>
      </c>
      <c r="M3363" t="s">
        <v>62</v>
      </c>
      <c r="N3363">
        <v>0.28811084135010301</v>
      </c>
      <c r="O3363" t="s">
        <v>11351</v>
      </c>
      <c r="P3363" t="s">
        <v>11354</v>
      </c>
      <c r="R3363" t="s">
        <v>11353</v>
      </c>
      <c r="S3363">
        <f>IF(SalesData[[#This Row],[Return Status]]="Returned",1,0)</f>
        <v>0</v>
      </c>
      <c r="T3363">
        <v>2183.56</v>
      </c>
      <c r="U3363" s="2">
        <f>EOMONTH(SalesData[[#This Row],[Order Date]],0)</f>
        <v>45077</v>
      </c>
      <c r="V3363" s="9" t="str">
        <f>"Q"&amp;INT((MONTH(SalesData[[#This Row],[Order Date]])+2)/3)&amp;"-"&amp;YEAR(SalesData[[#This Row],[Order Date]])</f>
        <v>Q2-2023</v>
      </c>
    </row>
    <row r="3364" spans="1:22" x14ac:dyDescent="0.35">
      <c r="A3364" t="s">
        <v>3505</v>
      </c>
      <c r="B3364" s="1">
        <v>45070</v>
      </c>
      <c r="C3364" t="s">
        <v>92</v>
      </c>
      <c r="D3364" t="s">
        <v>145</v>
      </c>
      <c r="E3364">
        <v>7814696767</v>
      </c>
      <c r="F3364" t="s">
        <v>100</v>
      </c>
      <c r="G3364" t="s">
        <v>34</v>
      </c>
      <c r="H3364" t="s">
        <v>35</v>
      </c>
      <c r="I3364" t="s">
        <v>36</v>
      </c>
      <c r="J3364" t="s">
        <v>42</v>
      </c>
      <c r="K3364">
        <v>4885.34</v>
      </c>
      <c r="L3364">
        <v>867.35</v>
      </c>
      <c r="M3364" t="s">
        <v>43</v>
      </c>
      <c r="N3364">
        <v>0.177541378900957</v>
      </c>
      <c r="O3364" t="s">
        <v>11351</v>
      </c>
      <c r="P3364" t="s">
        <v>11352</v>
      </c>
      <c r="R3364" t="s">
        <v>11353</v>
      </c>
      <c r="S3364">
        <f>IF(SalesData[[#This Row],[Return Status]]="Returned",1,0)</f>
        <v>0</v>
      </c>
      <c r="U3364" s="2">
        <f>EOMONTH(SalesData[[#This Row],[Order Date]],0)</f>
        <v>45077</v>
      </c>
      <c r="V3364" s="9" t="str">
        <f>"Q"&amp;INT((MONTH(SalesData[[#This Row],[Order Date]])+2)/3)&amp;"-"&amp;YEAR(SalesData[[#This Row],[Order Date]])</f>
        <v>Q2-2023</v>
      </c>
    </row>
    <row r="3365" spans="1:22" x14ac:dyDescent="0.35">
      <c r="A3365" t="s">
        <v>3506</v>
      </c>
      <c r="B3365" s="1">
        <v>45071</v>
      </c>
      <c r="C3365" t="s">
        <v>77</v>
      </c>
      <c r="D3365" t="s">
        <v>99</v>
      </c>
      <c r="E3365">
        <v>8129465760</v>
      </c>
      <c r="F3365" t="s">
        <v>73</v>
      </c>
      <c r="G3365" t="s">
        <v>74</v>
      </c>
      <c r="H3365" t="s">
        <v>75</v>
      </c>
      <c r="I3365" t="s">
        <v>36</v>
      </c>
      <c r="J3365" t="s">
        <v>42</v>
      </c>
      <c r="K3365">
        <v>2054.37</v>
      </c>
      <c r="L3365">
        <v>596.54</v>
      </c>
      <c r="M3365" t="s">
        <v>43</v>
      </c>
      <c r="N3365">
        <v>0.29037612504076699</v>
      </c>
      <c r="O3365" t="s">
        <v>11351</v>
      </c>
      <c r="P3365" t="s">
        <v>11354</v>
      </c>
      <c r="R3365" t="s">
        <v>11353</v>
      </c>
      <c r="S3365">
        <f>IF(SalesData[[#This Row],[Return Status]]="Returned",1,0)</f>
        <v>0</v>
      </c>
      <c r="T3365">
        <v>2420.2800000000002</v>
      </c>
      <c r="U3365" s="2">
        <f>EOMONTH(SalesData[[#This Row],[Order Date]],0)</f>
        <v>45077</v>
      </c>
      <c r="V3365" s="9" t="str">
        <f>"Q"&amp;INT((MONTH(SalesData[[#This Row],[Order Date]])+2)/3)&amp;"-"&amp;YEAR(SalesData[[#This Row],[Order Date]])</f>
        <v>Q2-2023</v>
      </c>
    </row>
    <row r="3366" spans="1:22" x14ac:dyDescent="0.35">
      <c r="A3366" t="s">
        <v>3507</v>
      </c>
      <c r="B3366" s="1">
        <v>45065</v>
      </c>
      <c r="C3366" t="s">
        <v>87</v>
      </c>
      <c r="D3366" t="s">
        <v>13</v>
      </c>
      <c r="E3366">
        <v>7489090130</v>
      </c>
      <c r="F3366" t="s">
        <v>78</v>
      </c>
      <c r="G3366" t="s">
        <v>15</v>
      </c>
      <c r="H3366" t="s">
        <v>16</v>
      </c>
      <c r="I3366" t="s">
        <v>17</v>
      </c>
      <c r="J3366" t="s">
        <v>42</v>
      </c>
      <c r="K3366">
        <v>4607.41</v>
      </c>
      <c r="L3366">
        <v>338.43</v>
      </c>
      <c r="M3366" t="s">
        <v>43</v>
      </c>
      <c r="N3366">
        <v>7.34534152593323E-2</v>
      </c>
      <c r="O3366" t="s">
        <v>11351</v>
      </c>
      <c r="P3366" t="s">
        <v>11356</v>
      </c>
      <c r="R3366" t="s">
        <v>11353</v>
      </c>
      <c r="S3366">
        <f>IF(SalesData[[#This Row],[Return Status]]="Returned",1,0)</f>
        <v>0</v>
      </c>
      <c r="T3366">
        <v>2085.91</v>
      </c>
      <c r="U3366" s="2">
        <f>EOMONTH(SalesData[[#This Row],[Order Date]],0)</f>
        <v>45077</v>
      </c>
      <c r="V3366" s="9" t="str">
        <f>"Q"&amp;INT((MONTH(SalesData[[#This Row],[Order Date]])+2)/3)&amp;"-"&amp;YEAR(SalesData[[#This Row],[Order Date]])</f>
        <v>Q2-2023</v>
      </c>
    </row>
    <row r="3367" spans="1:22" x14ac:dyDescent="0.35">
      <c r="A3367" t="s">
        <v>3508</v>
      </c>
      <c r="B3367" s="1">
        <v>45068</v>
      </c>
      <c r="C3367" t="s">
        <v>162</v>
      </c>
      <c r="D3367" t="s">
        <v>39</v>
      </c>
      <c r="E3367">
        <v>312869132</v>
      </c>
      <c r="F3367" t="s">
        <v>40</v>
      </c>
      <c r="G3367" t="s">
        <v>69</v>
      </c>
      <c r="H3367" t="s">
        <v>41</v>
      </c>
      <c r="I3367" t="s">
        <v>31</v>
      </c>
      <c r="J3367" t="s">
        <v>62</v>
      </c>
      <c r="K3367">
        <v>923.89</v>
      </c>
      <c r="L3367">
        <v>155.49</v>
      </c>
      <c r="M3367" t="s">
        <v>62</v>
      </c>
      <c r="N3367">
        <v>0.168299256404983</v>
      </c>
      <c r="O3367" t="s">
        <v>11355</v>
      </c>
      <c r="P3367" t="s">
        <v>11352</v>
      </c>
      <c r="R3367" t="s">
        <v>11353</v>
      </c>
      <c r="S3367">
        <f>IF(SalesData[[#This Row],[Return Status]]="Returned",1,0)</f>
        <v>0</v>
      </c>
      <c r="T3367">
        <v>2081.52</v>
      </c>
      <c r="U3367" s="2">
        <f>EOMONTH(SalesData[[#This Row],[Order Date]],0)</f>
        <v>45077</v>
      </c>
      <c r="V3367" s="9" t="str">
        <f>"Q"&amp;INT((MONTH(SalesData[[#This Row],[Order Date]])+2)/3)&amp;"-"&amp;YEAR(SalesData[[#This Row],[Order Date]])</f>
        <v>Q2-2023</v>
      </c>
    </row>
    <row r="3368" spans="1:22" x14ac:dyDescent="0.35">
      <c r="A3368" t="s">
        <v>3509</v>
      </c>
      <c r="B3368" s="1">
        <v>45056</v>
      </c>
      <c r="C3368" t="s">
        <v>124</v>
      </c>
      <c r="D3368" t="s">
        <v>39</v>
      </c>
      <c r="E3368">
        <v>507578047</v>
      </c>
      <c r="F3368" t="s">
        <v>47</v>
      </c>
      <c r="G3368" t="s">
        <v>23</v>
      </c>
      <c r="H3368" t="s">
        <v>24</v>
      </c>
      <c r="I3368" t="s">
        <v>17</v>
      </c>
      <c r="J3368" t="s">
        <v>62</v>
      </c>
      <c r="K3368">
        <v>2793.29</v>
      </c>
      <c r="L3368">
        <v>477.69</v>
      </c>
      <c r="M3368" t="s">
        <v>62</v>
      </c>
      <c r="N3368">
        <v>0.171013392809196</v>
      </c>
      <c r="O3368" t="s">
        <v>11351</v>
      </c>
      <c r="P3368" t="s">
        <v>11352</v>
      </c>
      <c r="Q3368" t="s">
        <v>11372</v>
      </c>
      <c r="R3368" t="s">
        <v>11360</v>
      </c>
      <c r="S3368">
        <f>IF(SalesData[[#This Row],[Return Status]]="Returned",1,0)</f>
        <v>1</v>
      </c>
      <c r="T3368">
        <v>2821.33</v>
      </c>
      <c r="U3368" s="2">
        <f>EOMONTH(SalesData[[#This Row],[Order Date]],0)</f>
        <v>45077</v>
      </c>
      <c r="V3368" s="9" t="str">
        <f>"Q"&amp;INT((MONTH(SalesData[[#This Row],[Order Date]])+2)/3)&amp;"-"&amp;YEAR(SalesData[[#This Row],[Order Date]])</f>
        <v>Q2-2023</v>
      </c>
    </row>
    <row r="3369" spans="1:22" x14ac:dyDescent="0.35">
      <c r="A3369" t="s">
        <v>3510</v>
      </c>
      <c r="B3369" s="1">
        <v>45058</v>
      </c>
      <c r="C3369" t="s">
        <v>188</v>
      </c>
      <c r="D3369" t="s">
        <v>13</v>
      </c>
      <c r="E3369">
        <v>6861814762</v>
      </c>
      <c r="F3369" t="s">
        <v>103</v>
      </c>
      <c r="G3369" t="s">
        <v>23</v>
      </c>
      <c r="H3369" t="s">
        <v>24</v>
      </c>
      <c r="I3369" t="s">
        <v>17</v>
      </c>
      <c r="J3369" t="s">
        <v>62</v>
      </c>
      <c r="K3369">
        <v>3372.03</v>
      </c>
      <c r="L3369">
        <v>194.95</v>
      </c>
      <c r="M3369" t="s">
        <v>62</v>
      </c>
      <c r="N3369">
        <v>5.7813839141407398E-2</v>
      </c>
      <c r="O3369" t="s">
        <v>11351</v>
      </c>
      <c r="P3369" t="s">
        <v>11356</v>
      </c>
      <c r="R3369" t="s">
        <v>11353</v>
      </c>
      <c r="S3369">
        <f>IF(SalesData[[#This Row],[Return Status]]="Returned",1,0)</f>
        <v>0</v>
      </c>
      <c r="T3369">
        <v>2821.33</v>
      </c>
      <c r="U3369" s="2">
        <f>EOMONTH(SalesData[[#This Row],[Order Date]],0)</f>
        <v>45077</v>
      </c>
      <c r="V3369" s="9" t="str">
        <f>"Q"&amp;INT((MONTH(SalesData[[#This Row],[Order Date]])+2)/3)&amp;"-"&amp;YEAR(SalesData[[#This Row],[Order Date]])</f>
        <v>Q2-2023</v>
      </c>
    </row>
    <row r="3370" spans="1:22" x14ac:dyDescent="0.35">
      <c r="A3370" t="s">
        <v>3511</v>
      </c>
      <c r="B3370" s="1">
        <v>45066</v>
      </c>
      <c r="C3370" t="s">
        <v>205</v>
      </c>
      <c r="D3370" t="s">
        <v>39</v>
      </c>
      <c r="E3370">
        <v>3954475568</v>
      </c>
      <c r="F3370" t="s">
        <v>163</v>
      </c>
      <c r="G3370" t="s">
        <v>164</v>
      </c>
      <c r="H3370" t="s">
        <v>165</v>
      </c>
      <c r="I3370" t="s">
        <v>36</v>
      </c>
      <c r="J3370" t="s">
        <v>65</v>
      </c>
      <c r="K3370">
        <v>3360.3</v>
      </c>
      <c r="L3370">
        <v>540.28</v>
      </c>
      <c r="M3370" t="s">
        <v>65</v>
      </c>
      <c r="N3370">
        <v>0.16078326339910101</v>
      </c>
      <c r="O3370" t="s">
        <v>11351</v>
      </c>
      <c r="P3370" t="s">
        <v>11352</v>
      </c>
      <c r="R3370" t="s">
        <v>11353</v>
      </c>
      <c r="S3370">
        <f>IF(SalesData[[#This Row],[Return Status]]="Returned",1,0)</f>
        <v>0</v>
      </c>
      <c r="U3370" s="2">
        <f>EOMONTH(SalesData[[#This Row],[Order Date]],0)</f>
        <v>45077</v>
      </c>
      <c r="V3370" s="9" t="str">
        <f>"Q"&amp;INT((MONTH(SalesData[[#This Row],[Order Date]])+2)/3)&amp;"-"&amp;YEAR(SalesData[[#This Row],[Order Date]])</f>
        <v>Q2-2023</v>
      </c>
    </row>
    <row r="3371" spans="1:22" x14ac:dyDescent="0.35">
      <c r="A3371" t="s">
        <v>3512</v>
      </c>
      <c r="B3371" s="1">
        <v>45063</v>
      </c>
      <c r="C3371" t="s">
        <v>111</v>
      </c>
      <c r="D3371" t="s">
        <v>39</v>
      </c>
      <c r="E3371">
        <v>18484564</v>
      </c>
      <c r="F3371" t="s">
        <v>109</v>
      </c>
      <c r="G3371" t="s">
        <v>59</v>
      </c>
      <c r="H3371" t="s">
        <v>60</v>
      </c>
      <c r="I3371" t="s">
        <v>31</v>
      </c>
      <c r="J3371" t="s">
        <v>62</v>
      </c>
      <c r="K3371">
        <v>595.91999999999996</v>
      </c>
      <c r="L3371">
        <v>73.510000000000005</v>
      </c>
      <c r="M3371" t="s">
        <v>62</v>
      </c>
      <c r="N3371">
        <v>0.123355483957578</v>
      </c>
      <c r="O3371" t="s">
        <v>11355</v>
      </c>
      <c r="P3371" t="s">
        <v>11352</v>
      </c>
      <c r="Q3371" t="s">
        <v>11369</v>
      </c>
      <c r="R3371" t="s">
        <v>11360</v>
      </c>
      <c r="S3371">
        <f>IF(SalesData[[#This Row],[Return Status]]="Returned",1,0)</f>
        <v>1</v>
      </c>
      <c r="T3371">
        <v>2183.56</v>
      </c>
      <c r="U3371" s="2">
        <f>EOMONTH(SalesData[[#This Row],[Order Date]],0)</f>
        <v>45077</v>
      </c>
      <c r="V3371" s="9" t="str">
        <f>"Q"&amp;INT((MONTH(SalesData[[#This Row],[Order Date]])+2)/3)&amp;"-"&amp;YEAR(SalesData[[#This Row],[Order Date]])</f>
        <v>Q2-2023</v>
      </c>
    </row>
    <row r="3372" spans="1:22" x14ac:dyDescent="0.35">
      <c r="A3372" t="s">
        <v>3513</v>
      </c>
      <c r="B3372" s="1">
        <v>45073</v>
      </c>
      <c r="C3372" t="s">
        <v>205</v>
      </c>
      <c r="D3372" t="s">
        <v>27</v>
      </c>
      <c r="E3372">
        <v>3861817314</v>
      </c>
      <c r="F3372" t="s">
        <v>33</v>
      </c>
      <c r="G3372" t="s">
        <v>34</v>
      </c>
      <c r="H3372" t="s">
        <v>35</v>
      </c>
      <c r="I3372" t="s">
        <v>36</v>
      </c>
      <c r="J3372" t="s">
        <v>62</v>
      </c>
      <c r="K3372">
        <v>269.86</v>
      </c>
      <c r="L3372">
        <v>37.29</v>
      </c>
      <c r="M3372" t="s">
        <v>62</v>
      </c>
      <c r="N3372">
        <v>0.13818276143185401</v>
      </c>
      <c r="O3372" t="s">
        <v>11361</v>
      </c>
      <c r="P3372" t="s">
        <v>11352</v>
      </c>
      <c r="R3372" t="s">
        <v>11353</v>
      </c>
      <c r="S3372">
        <f>IF(SalesData[[#This Row],[Return Status]]="Returned",1,0)</f>
        <v>0</v>
      </c>
      <c r="U3372" s="2">
        <f>EOMONTH(SalesData[[#This Row],[Order Date]],0)</f>
        <v>45077</v>
      </c>
      <c r="V3372" s="9" t="str">
        <f>"Q"&amp;INT((MONTH(SalesData[[#This Row],[Order Date]])+2)/3)&amp;"-"&amp;YEAR(SalesData[[#This Row],[Order Date]])</f>
        <v>Q2-2023</v>
      </c>
    </row>
    <row r="3373" spans="1:22" x14ac:dyDescent="0.35">
      <c r="A3373" t="s">
        <v>3514</v>
      </c>
      <c r="B3373" s="1">
        <v>45076</v>
      </c>
      <c r="C3373" t="s">
        <v>132</v>
      </c>
      <c r="D3373" t="s">
        <v>13</v>
      </c>
      <c r="E3373">
        <v>3738872400</v>
      </c>
      <c r="F3373" t="s">
        <v>114</v>
      </c>
      <c r="G3373" t="s">
        <v>280</v>
      </c>
      <c r="H3373" t="s">
        <v>11357</v>
      </c>
      <c r="I3373" t="s">
        <v>31</v>
      </c>
      <c r="J3373" t="s">
        <v>65</v>
      </c>
      <c r="K3373">
        <v>201.45</v>
      </c>
      <c r="L3373">
        <v>48.47</v>
      </c>
      <c r="M3373" t="s">
        <v>65</v>
      </c>
      <c r="N3373">
        <v>0.24060560933234099</v>
      </c>
      <c r="O3373" t="s">
        <v>11361</v>
      </c>
      <c r="P3373" t="s">
        <v>11354</v>
      </c>
      <c r="R3373" t="s">
        <v>11353</v>
      </c>
      <c r="S3373">
        <f>IF(SalesData[[#This Row],[Return Status]]="Returned",1,0)</f>
        <v>0</v>
      </c>
      <c r="U3373" s="2">
        <f>EOMONTH(SalesData[[#This Row],[Order Date]],0)</f>
        <v>45077</v>
      </c>
      <c r="V3373" s="9" t="str">
        <f>"Q"&amp;INT((MONTH(SalesData[[#This Row],[Order Date]])+2)/3)&amp;"-"&amp;YEAR(SalesData[[#This Row],[Order Date]])</f>
        <v>Q2-2023</v>
      </c>
    </row>
    <row r="3374" spans="1:22" x14ac:dyDescent="0.35">
      <c r="A3374" t="s">
        <v>3515</v>
      </c>
      <c r="B3374" s="1">
        <v>45049</v>
      </c>
      <c r="C3374" t="s">
        <v>97</v>
      </c>
      <c r="D3374" t="s">
        <v>39</v>
      </c>
      <c r="E3374">
        <v>9724174226</v>
      </c>
      <c r="F3374" t="s">
        <v>64</v>
      </c>
      <c r="G3374" t="s">
        <v>15</v>
      </c>
      <c r="H3374" t="s">
        <v>16</v>
      </c>
      <c r="I3374" t="s">
        <v>17</v>
      </c>
      <c r="J3374" t="s">
        <v>19</v>
      </c>
      <c r="K3374">
        <v>551.70000000000005</v>
      </c>
      <c r="L3374">
        <v>147.94999999999999</v>
      </c>
      <c r="M3374" t="s">
        <v>19</v>
      </c>
      <c r="N3374">
        <v>0.26817110748595202</v>
      </c>
      <c r="O3374" t="s">
        <v>11355</v>
      </c>
      <c r="P3374" t="s">
        <v>11354</v>
      </c>
      <c r="Q3374" t="s">
        <v>11359</v>
      </c>
      <c r="R3374" t="s">
        <v>11360</v>
      </c>
      <c r="S3374">
        <f>IF(SalesData[[#This Row],[Return Status]]="Returned",1,0)</f>
        <v>1</v>
      </c>
      <c r="T3374">
        <v>2085.91</v>
      </c>
      <c r="U3374" s="2">
        <f>EOMONTH(SalesData[[#This Row],[Order Date]],0)</f>
        <v>45077</v>
      </c>
      <c r="V3374" s="9" t="str">
        <f>"Q"&amp;INT((MONTH(SalesData[[#This Row],[Order Date]])+2)/3)&amp;"-"&amp;YEAR(SalesData[[#This Row],[Order Date]])</f>
        <v>Q2-2023</v>
      </c>
    </row>
    <row r="3375" spans="1:22" x14ac:dyDescent="0.35">
      <c r="A3375" t="s">
        <v>3516</v>
      </c>
      <c r="B3375" s="1">
        <v>45057</v>
      </c>
      <c r="C3375" t="s">
        <v>49</v>
      </c>
      <c r="D3375" t="s">
        <v>13</v>
      </c>
      <c r="E3375">
        <v>4266327593</v>
      </c>
      <c r="F3375" t="s">
        <v>185</v>
      </c>
      <c r="G3375" t="s">
        <v>164</v>
      </c>
      <c r="H3375" t="s">
        <v>165</v>
      </c>
      <c r="I3375" t="s">
        <v>36</v>
      </c>
      <c r="J3375" t="s">
        <v>61</v>
      </c>
      <c r="K3375">
        <v>3326.8</v>
      </c>
      <c r="L3375">
        <v>899.57</v>
      </c>
      <c r="M3375" t="s">
        <v>62</v>
      </c>
      <c r="N3375">
        <v>0.27040098593242801</v>
      </c>
      <c r="O3375" t="s">
        <v>11351</v>
      </c>
      <c r="P3375" t="s">
        <v>11354</v>
      </c>
      <c r="R3375" t="s">
        <v>11353</v>
      </c>
      <c r="S3375">
        <f>IF(SalesData[[#This Row],[Return Status]]="Returned",1,0)</f>
        <v>0</v>
      </c>
      <c r="U3375" s="2">
        <f>EOMONTH(SalesData[[#This Row],[Order Date]],0)</f>
        <v>45077</v>
      </c>
      <c r="V3375" s="9" t="str">
        <f>"Q"&amp;INT((MONTH(SalesData[[#This Row],[Order Date]])+2)/3)&amp;"-"&amp;YEAR(SalesData[[#This Row],[Order Date]])</f>
        <v>Q2-2023</v>
      </c>
    </row>
    <row r="3376" spans="1:22" x14ac:dyDescent="0.35">
      <c r="A3376" t="s">
        <v>3517</v>
      </c>
      <c r="B3376" s="1">
        <v>45075</v>
      </c>
      <c r="C3376" t="s">
        <v>38</v>
      </c>
      <c r="D3376" t="s">
        <v>80</v>
      </c>
      <c r="E3376">
        <v>6429742244</v>
      </c>
      <c r="F3376" t="s">
        <v>163</v>
      </c>
      <c r="G3376" t="s">
        <v>164</v>
      </c>
      <c r="H3376" t="s">
        <v>165</v>
      </c>
      <c r="I3376" t="s">
        <v>36</v>
      </c>
      <c r="J3376" t="s">
        <v>18</v>
      </c>
      <c r="K3376">
        <v>4270.4799999999996</v>
      </c>
      <c r="L3376">
        <v>666</v>
      </c>
      <c r="M3376" t="s">
        <v>19</v>
      </c>
      <c r="N3376">
        <v>0.155954365785579</v>
      </c>
      <c r="O3376" t="s">
        <v>11351</v>
      </c>
      <c r="P3376" t="s">
        <v>11352</v>
      </c>
      <c r="R3376" t="s">
        <v>11353</v>
      </c>
      <c r="S3376">
        <f>IF(SalesData[[#This Row],[Return Status]]="Returned",1,0)</f>
        <v>0</v>
      </c>
      <c r="U3376" s="2">
        <f>EOMONTH(SalesData[[#This Row],[Order Date]],0)</f>
        <v>45077</v>
      </c>
      <c r="V3376" s="9" t="str">
        <f>"Q"&amp;INT((MONTH(SalesData[[#This Row],[Order Date]])+2)/3)&amp;"-"&amp;YEAR(SalesData[[#This Row],[Order Date]])</f>
        <v>Q2-2023</v>
      </c>
    </row>
    <row r="3377" spans="1:22" x14ac:dyDescent="0.35">
      <c r="A3377" t="s">
        <v>3518</v>
      </c>
      <c r="B3377" s="1">
        <v>45052</v>
      </c>
      <c r="C3377" t="s">
        <v>57</v>
      </c>
      <c r="D3377" t="s">
        <v>13</v>
      </c>
      <c r="E3377">
        <v>790247567</v>
      </c>
      <c r="F3377" t="s">
        <v>387</v>
      </c>
      <c r="G3377" t="s">
        <v>89</v>
      </c>
      <c r="H3377" t="s">
        <v>90</v>
      </c>
      <c r="I3377" t="s">
        <v>31</v>
      </c>
      <c r="J3377" t="s">
        <v>19</v>
      </c>
      <c r="K3377">
        <v>941.2</v>
      </c>
      <c r="L3377">
        <v>45.57</v>
      </c>
      <c r="M3377" t="s">
        <v>19</v>
      </c>
      <c r="N3377">
        <v>4.8416914577135602E-2</v>
      </c>
      <c r="O3377" t="s">
        <v>11355</v>
      </c>
      <c r="P3377" t="s">
        <v>11356</v>
      </c>
      <c r="R3377" t="s">
        <v>11353</v>
      </c>
      <c r="S3377">
        <f>IF(SalesData[[#This Row],[Return Status]]="Returned",1,0)</f>
        <v>0</v>
      </c>
      <c r="T3377">
        <v>207.68</v>
      </c>
      <c r="U3377" s="2">
        <f>EOMONTH(SalesData[[#This Row],[Order Date]],0)</f>
        <v>45077</v>
      </c>
      <c r="V3377" s="9" t="str">
        <f>"Q"&amp;INT((MONTH(SalesData[[#This Row],[Order Date]])+2)/3)&amp;"-"&amp;YEAR(SalesData[[#This Row],[Order Date]])</f>
        <v>Q2-2023</v>
      </c>
    </row>
    <row r="3378" spans="1:22" x14ac:dyDescent="0.35">
      <c r="A3378" t="s">
        <v>3519</v>
      </c>
      <c r="B3378" s="1">
        <v>45064</v>
      </c>
      <c r="C3378" t="s">
        <v>124</v>
      </c>
      <c r="D3378" t="s">
        <v>145</v>
      </c>
      <c r="E3378">
        <v>3479931845</v>
      </c>
      <c r="F3378" t="s">
        <v>222</v>
      </c>
      <c r="G3378" t="s">
        <v>164</v>
      </c>
      <c r="H3378" t="s">
        <v>165</v>
      </c>
      <c r="I3378" t="s">
        <v>36</v>
      </c>
      <c r="J3378" t="s">
        <v>62</v>
      </c>
      <c r="K3378">
        <v>4736.0200000000004</v>
      </c>
      <c r="L3378">
        <v>775.41</v>
      </c>
      <c r="M3378" t="s">
        <v>62</v>
      </c>
      <c r="N3378">
        <v>0.163726082237828</v>
      </c>
      <c r="O3378" t="s">
        <v>11351</v>
      </c>
      <c r="P3378" t="s">
        <v>11352</v>
      </c>
      <c r="R3378" t="s">
        <v>11353</v>
      </c>
      <c r="S3378">
        <f>IF(SalesData[[#This Row],[Return Status]]="Returned",1,0)</f>
        <v>0</v>
      </c>
      <c r="U3378" s="2">
        <f>EOMONTH(SalesData[[#This Row],[Order Date]],0)</f>
        <v>45077</v>
      </c>
      <c r="V3378" s="9" t="str">
        <f>"Q"&amp;INT((MONTH(SalesData[[#This Row],[Order Date]])+2)/3)&amp;"-"&amp;YEAR(SalesData[[#This Row],[Order Date]])</f>
        <v>Q2-2023</v>
      </c>
    </row>
    <row r="3379" spans="1:22" x14ac:dyDescent="0.35">
      <c r="A3379" t="s">
        <v>3520</v>
      </c>
      <c r="B3379" s="1">
        <v>45070</v>
      </c>
      <c r="C3379" t="s">
        <v>97</v>
      </c>
      <c r="D3379" t="s">
        <v>39</v>
      </c>
      <c r="E3379">
        <v>9928630825</v>
      </c>
      <c r="F3379" t="s">
        <v>140</v>
      </c>
      <c r="G3379" t="s">
        <v>141</v>
      </c>
      <c r="H3379" t="s">
        <v>121</v>
      </c>
      <c r="I3379" t="s">
        <v>17</v>
      </c>
      <c r="J3379" t="s">
        <v>19</v>
      </c>
      <c r="K3379">
        <v>4102.34</v>
      </c>
      <c r="L3379">
        <v>843.46</v>
      </c>
      <c r="M3379" t="s">
        <v>19</v>
      </c>
      <c r="N3379">
        <v>0.205604606151611</v>
      </c>
      <c r="O3379" t="s">
        <v>11351</v>
      </c>
      <c r="P3379" t="s">
        <v>11354</v>
      </c>
      <c r="R3379" t="s">
        <v>11353</v>
      </c>
      <c r="S3379">
        <f>IF(SalesData[[#This Row],[Return Status]]="Returned",1,0)</f>
        <v>0</v>
      </c>
      <c r="T3379">
        <v>2793.38</v>
      </c>
      <c r="U3379" s="2">
        <f>EOMONTH(SalesData[[#This Row],[Order Date]],0)</f>
        <v>45077</v>
      </c>
      <c r="V3379" s="9" t="str">
        <f>"Q"&amp;INT((MONTH(SalesData[[#This Row],[Order Date]])+2)/3)&amp;"-"&amp;YEAR(SalesData[[#This Row],[Order Date]])</f>
        <v>Q2-2023</v>
      </c>
    </row>
    <row r="3380" spans="1:22" x14ac:dyDescent="0.35">
      <c r="A3380" t="s">
        <v>3521</v>
      </c>
      <c r="B3380" s="1">
        <v>45049</v>
      </c>
      <c r="C3380" t="s">
        <v>26</v>
      </c>
      <c r="D3380" t="s">
        <v>46</v>
      </c>
      <c r="E3380">
        <v>6660640646</v>
      </c>
      <c r="F3380" t="s">
        <v>14</v>
      </c>
      <c r="G3380" t="s">
        <v>15</v>
      </c>
      <c r="H3380" t="s">
        <v>16</v>
      </c>
      <c r="I3380" t="s">
        <v>17</v>
      </c>
      <c r="J3380" t="s">
        <v>19</v>
      </c>
      <c r="K3380">
        <v>2047.26</v>
      </c>
      <c r="L3380">
        <v>346.62</v>
      </c>
      <c r="M3380" t="s">
        <v>19</v>
      </c>
      <c r="N3380">
        <v>0.169309223059113</v>
      </c>
      <c r="O3380" t="s">
        <v>11351</v>
      </c>
      <c r="P3380" t="s">
        <v>11352</v>
      </c>
      <c r="Q3380" t="s">
        <v>11373</v>
      </c>
      <c r="R3380" t="s">
        <v>11360</v>
      </c>
      <c r="S3380">
        <f>IF(SalesData[[#This Row],[Return Status]]="Returned",1,0)</f>
        <v>1</v>
      </c>
      <c r="T3380">
        <v>2085.91</v>
      </c>
      <c r="U3380" s="2">
        <f>EOMONTH(SalesData[[#This Row],[Order Date]],0)</f>
        <v>45077</v>
      </c>
      <c r="V3380" s="9" t="str">
        <f>"Q"&amp;INT((MONTH(SalesData[[#This Row],[Order Date]])+2)/3)&amp;"-"&amp;YEAR(SalesData[[#This Row],[Order Date]])</f>
        <v>Q2-2023</v>
      </c>
    </row>
    <row r="3381" spans="1:22" x14ac:dyDescent="0.35">
      <c r="A3381" t="s">
        <v>3522</v>
      </c>
      <c r="B3381" s="1">
        <v>45056</v>
      </c>
      <c r="C3381" t="s">
        <v>111</v>
      </c>
      <c r="D3381" t="s">
        <v>80</v>
      </c>
      <c r="E3381">
        <v>7758313129</v>
      </c>
      <c r="F3381" t="s">
        <v>185</v>
      </c>
      <c r="G3381" t="s">
        <v>164</v>
      </c>
      <c r="H3381" t="s">
        <v>165</v>
      </c>
      <c r="I3381" t="s">
        <v>36</v>
      </c>
      <c r="J3381" t="s">
        <v>65</v>
      </c>
      <c r="K3381">
        <v>2635.2</v>
      </c>
      <c r="L3381">
        <v>517.58000000000004</v>
      </c>
      <c r="M3381" t="s">
        <v>65</v>
      </c>
      <c r="N3381">
        <v>0.19641013964784501</v>
      </c>
      <c r="O3381" t="s">
        <v>11351</v>
      </c>
      <c r="P3381" t="s">
        <v>11352</v>
      </c>
      <c r="Q3381" t="s">
        <v>11364</v>
      </c>
      <c r="R3381" t="s">
        <v>11360</v>
      </c>
      <c r="S3381">
        <f>IF(SalesData[[#This Row],[Return Status]]="Returned",1,0)</f>
        <v>1</v>
      </c>
      <c r="U3381" s="2">
        <f>EOMONTH(SalesData[[#This Row],[Order Date]],0)</f>
        <v>45077</v>
      </c>
      <c r="V3381" s="9" t="str">
        <f>"Q"&amp;INT((MONTH(SalesData[[#This Row],[Order Date]])+2)/3)&amp;"-"&amp;YEAR(SalesData[[#This Row],[Order Date]])</f>
        <v>Q2-2023</v>
      </c>
    </row>
    <row r="3382" spans="1:22" x14ac:dyDescent="0.35">
      <c r="A3382" t="s">
        <v>3523</v>
      </c>
      <c r="B3382" s="1">
        <v>45066</v>
      </c>
      <c r="C3382" t="s">
        <v>124</v>
      </c>
      <c r="D3382" t="s">
        <v>27</v>
      </c>
      <c r="E3382">
        <v>4340541625</v>
      </c>
      <c r="F3382" t="s">
        <v>14</v>
      </c>
      <c r="G3382" t="s">
        <v>15</v>
      </c>
      <c r="H3382" t="s">
        <v>16</v>
      </c>
      <c r="I3382" t="s">
        <v>17</v>
      </c>
      <c r="J3382" t="s">
        <v>42</v>
      </c>
      <c r="K3382">
        <v>4220.72</v>
      </c>
      <c r="L3382">
        <v>702.14</v>
      </c>
      <c r="M3382" t="s">
        <v>43</v>
      </c>
      <c r="N3382">
        <v>0.166355503326447</v>
      </c>
      <c r="O3382" t="s">
        <v>11351</v>
      </c>
      <c r="P3382" t="s">
        <v>11352</v>
      </c>
      <c r="R3382" t="s">
        <v>11353</v>
      </c>
      <c r="S3382">
        <f>IF(SalesData[[#This Row],[Return Status]]="Returned",1,0)</f>
        <v>0</v>
      </c>
      <c r="T3382">
        <v>2085.91</v>
      </c>
      <c r="U3382" s="2">
        <f>EOMONTH(SalesData[[#This Row],[Order Date]],0)</f>
        <v>45077</v>
      </c>
      <c r="V3382" s="9" t="str">
        <f>"Q"&amp;INT((MONTH(SalesData[[#This Row],[Order Date]])+2)/3)&amp;"-"&amp;YEAR(SalesData[[#This Row],[Order Date]])</f>
        <v>Q2-2023</v>
      </c>
    </row>
    <row r="3383" spans="1:22" x14ac:dyDescent="0.35">
      <c r="A3383" t="s">
        <v>3524</v>
      </c>
      <c r="B3383" s="1">
        <v>45054</v>
      </c>
      <c r="C3383" t="s">
        <v>52</v>
      </c>
      <c r="D3383" t="s">
        <v>27</v>
      </c>
      <c r="E3383">
        <v>1103535839</v>
      </c>
      <c r="F3383" t="s">
        <v>83</v>
      </c>
      <c r="G3383" t="s">
        <v>84</v>
      </c>
      <c r="H3383" t="s">
        <v>85</v>
      </c>
      <c r="I3383" t="s">
        <v>31</v>
      </c>
      <c r="J3383" t="s">
        <v>65</v>
      </c>
      <c r="K3383">
        <v>4582.22</v>
      </c>
      <c r="L3383">
        <v>1204.96</v>
      </c>
      <c r="M3383" t="s">
        <v>65</v>
      </c>
      <c r="N3383">
        <v>0.262964240040854</v>
      </c>
      <c r="O3383" t="s">
        <v>11351</v>
      </c>
      <c r="P3383" t="s">
        <v>11354</v>
      </c>
      <c r="R3383" t="s">
        <v>11353</v>
      </c>
      <c r="S3383">
        <f>IF(SalesData[[#This Row],[Return Status]]="Returned",1,0)</f>
        <v>0</v>
      </c>
      <c r="T3383">
        <v>847.14</v>
      </c>
      <c r="U3383" s="2">
        <f>EOMONTH(SalesData[[#This Row],[Order Date]],0)</f>
        <v>45077</v>
      </c>
      <c r="V3383" s="9" t="str">
        <f>"Q"&amp;INT((MONTH(SalesData[[#This Row],[Order Date]])+2)/3)&amp;"-"&amp;YEAR(SalesData[[#This Row],[Order Date]])</f>
        <v>Q2-2023</v>
      </c>
    </row>
    <row r="3384" spans="1:22" x14ac:dyDescent="0.35">
      <c r="A3384" t="s">
        <v>3525</v>
      </c>
      <c r="B3384" s="1">
        <v>45048</v>
      </c>
      <c r="C3384" t="s">
        <v>325</v>
      </c>
      <c r="D3384" t="s">
        <v>80</v>
      </c>
      <c r="E3384">
        <v>6593735010</v>
      </c>
      <c r="F3384" t="s">
        <v>172</v>
      </c>
      <c r="G3384" t="s">
        <v>141</v>
      </c>
      <c r="H3384" t="s">
        <v>11357</v>
      </c>
      <c r="I3384" t="s">
        <v>17</v>
      </c>
      <c r="J3384" t="s">
        <v>19</v>
      </c>
      <c r="K3384">
        <v>2513.84</v>
      </c>
      <c r="L3384">
        <v>537.79999999999995</v>
      </c>
      <c r="M3384" t="s">
        <v>19</v>
      </c>
      <c r="N3384">
        <v>0.213935652229259</v>
      </c>
      <c r="O3384" t="s">
        <v>11351</v>
      </c>
      <c r="P3384" t="s">
        <v>11354</v>
      </c>
      <c r="R3384" t="s">
        <v>11353</v>
      </c>
      <c r="S3384">
        <f>IF(SalesData[[#This Row],[Return Status]]="Returned",1,0)</f>
        <v>0</v>
      </c>
      <c r="T3384">
        <v>2793.38</v>
      </c>
      <c r="U3384" s="2">
        <f>EOMONTH(SalesData[[#This Row],[Order Date]],0)</f>
        <v>45077</v>
      </c>
      <c r="V3384" s="9" t="str">
        <f>"Q"&amp;INT((MONTH(SalesData[[#This Row],[Order Date]])+2)/3)&amp;"-"&amp;YEAR(SalesData[[#This Row],[Order Date]])</f>
        <v>Q2-2023</v>
      </c>
    </row>
    <row r="3385" spans="1:22" x14ac:dyDescent="0.35">
      <c r="A3385" t="s">
        <v>3526</v>
      </c>
      <c r="B3385" s="1">
        <v>45060</v>
      </c>
      <c r="C3385" t="s">
        <v>26</v>
      </c>
      <c r="D3385" t="s">
        <v>145</v>
      </c>
      <c r="E3385">
        <v>2471551515</v>
      </c>
      <c r="F3385" t="s">
        <v>107</v>
      </c>
      <c r="G3385" t="s">
        <v>15</v>
      </c>
      <c r="H3385" t="s">
        <v>11357</v>
      </c>
      <c r="I3385" t="s">
        <v>17</v>
      </c>
      <c r="J3385" t="s">
        <v>42</v>
      </c>
      <c r="K3385">
        <v>3093.22</v>
      </c>
      <c r="L3385">
        <v>460.39</v>
      </c>
      <c r="M3385" t="s">
        <v>43</v>
      </c>
      <c r="N3385">
        <v>0.14883842726996499</v>
      </c>
      <c r="O3385" t="s">
        <v>11351</v>
      </c>
      <c r="P3385" t="s">
        <v>11352</v>
      </c>
      <c r="R3385" t="s">
        <v>11353</v>
      </c>
      <c r="S3385">
        <f>IF(SalesData[[#This Row],[Return Status]]="Returned",1,0)</f>
        <v>0</v>
      </c>
      <c r="T3385">
        <v>2085.91</v>
      </c>
      <c r="U3385" s="2">
        <f>EOMONTH(SalesData[[#This Row],[Order Date]],0)</f>
        <v>45077</v>
      </c>
      <c r="V3385" s="9" t="str">
        <f>"Q"&amp;INT((MONTH(SalesData[[#This Row],[Order Date]])+2)/3)&amp;"-"&amp;YEAR(SalesData[[#This Row],[Order Date]])</f>
        <v>Q2-2023</v>
      </c>
    </row>
    <row r="3386" spans="1:22" x14ac:dyDescent="0.35">
      <c r="A3386" t="s">
        <v>3527</v>
      </c>
      <c r="B3386" s="1">
        <v>45076</v>
      </c>
      <c r="C3386" t="s">
        <v>132</v>
      </c>
      <c r="D3386" t="s">
        <v>80</v>
      </c>
      <c r="E3386">
        <v>1183949752</v>
      </c>
      <c r="F3386" t="s">
        <v>53</v>
      </c>
      <c r="G3386" t="s">
        <v>54</v>
      </c>
      <c r="H3386" t="s">
        <v>55</v>
      </c>
      <c r="I3386" t="s">
        <v>31</v>
      </c>
      <c r="J3386" t="s">
        <v>61</v>
      </c>
      <c r="K3386">
        <v>1417.68</v>
      </c>
      <c r="L3386">
        <v>152.38</v>
      </c>
      <c r="M3386" t="s">
        <v>62</v>
      </c>
      <c r="N3386">
        <v>0.107485469217313</v>
      </c>
      <c r="O3386" t="s">
        <v>11351</v>
      </c>
      <c r="P3386" t="s">
        <v>11352</v>
      </c>
      <c r="R3386" t="s">
        <v>11353</v>
      </c>
      <c r="S3386">
        <f>IF(SalesData[[#This Row],[Return Status]]="Returned",1,0)</f>
        <v>0</v>
      </c>
      <c r="U3386" s="2">
        <f>EOMONTH(SalesData[[#This Row],[Order Date]],0)</f>
        <v>45077</v>
      </c>
      <c r="V3386" s="9" t="str">
        <f>"Q"&amp;INT((MONTH(SalesData[[#This Row],[Order Date]])+2)/3)&amp;"-"&amp;YEAR(SalesData[[#This Row],[Order Date]])</f>
        <v>Q2-2023</v>
      </c>
    </row>
    <row r="3387" spans="1:22" x14ac:dyDescent="0.35">
      <c r="A3387" t="s">
        <v>3528</v>
      </c>
      <c r="B3387" s="1">
        <v>45060</v>
      </c>
      <c r="C3387" t="s">
        <v>87</v>
      </c>
      <c r="D3387" t="s">
        <v>99</v>
      </c>
      <c r="E3387">
        <v>3730900906</v>
      </c>
      <c r="F3387" t="s">
        <v>387</v>
      </c>
      <c r="G3387" t="s">
        <v>538</v>
      </c>
      <c r="H3387" t="s">
        <v>90</v>
      </c>
      <c r="I3387" t="s">
        <v>31</v>
      </c>
      <c r="J3387" t="s">
        <v>18</v>
      </c>
      <c r="K3387">
        <v>85.78</v>
      </c>
      <c r="L3387">
        <v>23.26</v>
      </c>
      <c r="M3387" t="s">
        <v>19</v>
      </c>
      <c r="N3387">
        <v>0.27115877826999302</v>
      </c>
      <c r="O3387" t="s">
        <v>11361</v>
      </c>
      <c r="P3387" t="s">
        <v>11354</v>
      </c>
      <c r="R3387" t="s">
        <v>11353</v>
      </c>
      <c r="S3387">
        <f>IF(SalesData[[#This Row],[Return Status]]="Returned",1,0)</f>
        <v>0</v>
      </c>
      <c r="U3387" s="2">
        <f>EOMONTH(SalesData[[#This Row],[Order Date]],0)</f>
        <v>45077</v>
      </c>
      <c r="V3387" s="9" t="str">
        <f>"Q"&amp;INT((MONTH(SalesData[[#This Row],[Order Date]])+2)/3)&amp;"-"&amp;YEAR(SalesData[[#This Row],[Order Date]])</f>
        <v>Q2-2023</v>
      </c>
    </row>
    <row r="3388" spans="1:22" x14ac:dyDescent="0.35">
      <c r="A3388" t="s">
        <v>3529</v>
      </c>
      <c r="B3388" s="1">
        <v>45052</v>
      </c>
      <c r="C3388" t="s">
        <v>113</v>
      </c>
      <c r="D3388" t="s">
        <v>13</v>
      </c>
      <c r="E3388">
        <v>6461915853</v>
      </c>
      <c r="F3388" t="s">
        <v>40</v>
      </c>
      <c r="G3388" t="s">
        <v>69</v>
      </c>
      <c r="H3388" t="s">
        <v>41</v>
      </c>
      <c r="I3388" t="s">
        <v>31</v>
      </c>
      <c r="J3388" t="s">
        <v>43</v>
      </c>
      <c r="K3388">
        <v>1730.05</v>
      </c>
      <c r="L3388">
        <v>124.54</v>
      </c>
      <c r="M3388" t="s">
        <v>43</v>
      </c>
      <c r="N3388">
        <v>7.1986358775757903E-2</v>
      </c>
      <c r="O3388" t="s">
        <v>11351</v>
      </c>
      <c r="P3388" t="s">
        <v>11356</v>
      </c>
      <c r="R3388" t="s">
        <v>11353</v>
      </c>
      <c r="S3388">
        <f>IF(SalesData[[#This Row],[Return Status]]="Returned",1,0)</f>
        <v>0</v>
      </c>
      <c r="T3388">
        <v>2081.52</v>
      </c>
      <c r="U3388" s="2">
        <f>EOMONTH(SalesData[[#This Row],[Order Date]],0)</f>
        <v>45077</v>
      </c>
      <c r="V3388" s="9" t="str">
        <f>"Q"&amp;INT((MONTH(SalesData[[#This Row],[Order Date]])+2)/3)&amp;"-"&amp;YEAR(SalesData[[#This Row],[Order Date]])</f>
        <v>Q2-2023</v>
      </c>
    </row>
    <row r="3389" spans="1:22" x14ac:dyDescent="0.35">
      <c r="A3389" t="s">
        <v>3530</v>
      </c>
      <c r="B3389" s="1">
        <v>45067</v>
      </c>
      <c r="C3389" t="s">
        <v>139</v>
      </c>
      <c r="D3389" t="s">
        <v>80</v>
      </c>
      <c r="E3389">
        <v>5438441263</v>
      </c>
      <c r="F3389" t="s">
        <v>159</v>
      </c>
      <c r="G3389" t="s">
        <v>84</v>
      </c>
      <c r="H3389" t="s">
        <v>85</v>
      </c>
      <c r="I3389" t="s">
        <v>31</v>
      </c>
      <c r="J3389" t="s">
        <v>18</v>
      </c>
      <c r="K3389">
        <v>4943.09</v>
      </c>
      <c r="L3389">
        <v>507.79</v>
      </c>
      <c r="M3389" t="s">
        <v>19</v>
      </c>
      <c r="N3389">
        <v>0.102727241462324</v>
      </c>
      <c r="O3389" t="s">
        <v>11351</v>
      </c>
      <c r="P3389" t="s">
        <v>11352</v>
      </c>
      <c r="Q3389" t="s">
        <v>11364</v>
      </c>
      <c r="R3389" t="s">
        <v>11360</v>
      </c>
      <c r="S3389">
        <f>IF(SalesData[[#This Row],[Return Status]]="Returned",1,0)</f>
        <v>1</v>
      </c>
      <c r="T3389">
        <v>847.14</v>
      </c>
      <c r="U3389" s="2">
        <f>EOMONTH(SalesData[[#This Row],[Order Date]],0)</f>
        <v>45077</v>
      </c>
      <c r="V3389" s="9" t="str">
        <f>"Q"&amp;INT((MONTH(SalesData[[#This Row],[Order Date]])+2)/3)&amp;"-"&amp;YEAR(SalesData[[#This Row],[Order Date]])</f>
        <v>Q2-2023</v>
      </c>
    </row>
    <row r="3390" spans="1:22" x14ac:dyDescent="0.35">
      <c r="A3390" t="s">
        <v>3531</v>
      </c>
      <c r="B3390" s="1">
        <v>45068</v>
      </c>
      <c r="C3390" t="s">
        <v>97</v>
      </c>
      <c r="D3390" t="s">
        <v>99</v>
      </c>
      <c r="E3390">
        <v>5227748076</v>
      </c>
      <c r="F3390" t="s">
        <v>140</v>
      </c>
      <c r="G3390" t="s">
        <v>141</v>
      </c>
      <c r="H3390" t="s">
        <v>121</v>
      </c>
      <c r="I3390" t="s">
        <v>17</v>
      </c>
      <c r="J3390" t="s">
        <v>43</v>
      </c>
      <c r="K3390">
        <v>4963.1400000000003</v>
      </c>
      <c r="L3390">
        <v>1323.17</v>
      </c>
      <c r="M3390" t="s">
        <v>43</v>
      </c>
      <c r="N3390">
        <v>0.26659937055976701</v>
      </c>
      <c r="O3390" t="s">
        <v>11351</v>
      </c>
      <c r="P3390" t="s">
        <v>11354</v>
      </c>
      <c r="R3390" t="s">
        <v>11353</v>
      </c>
      <c r="S3390">
        <f>IF(SalesData[[#This Row],[Return Status]]="Returned",1,0)</f>
        <v>0</v>
      </c>
      <c r="T3390">
        <v>2793.38</v>
      </c>
      <c r="U3390" s="2">
        <f>EOMONTH(SalesData[[#This Row],[Order Date]],0)</f>
        <v>45077</v>
      </c>
      <c r="V3390" s="9" t="str">
        <f>"Q"&amp;INT((MONTH(SalesData[[#This Row],[Order Date]])+2)/3)&amp;"-"&amp;YEAR(SalesData[[#This Row],[Order Date]])</f>
        <v>Q2-2023</v>
      </c>
    </row>
    <row r="3391" spans="1:22" x14ac:dyDescent="0.35">
      <c r="A3391" t="s">
        <v>3532</v>
      </c>
      <c r="B3391" s="1">
        <v>45074</v>
      </c>
      <c r="C3391" t="s">
        <v>94</v>
      </c>
      <c r="D3391" t="s">
        <v>13</v>
      </c>
      <c r="E3391">
        <v>7642493273</v>
      </c>
      <c r="F3391" t="s">
        <v>14</v>
      </c>
      <c r="G3391" t="s">
        <v>15</v>
      </c>
      <c r="H3391" t="s">
        <v>16</v>
      </c>
      <c r="I3391" t="s">
        <v>17</v>
      </c>
      <c r="J3391" t="s">
        <v>62</v>
      </c>
      <c r="K3391">
        <v>2107.59</v>
      </c>
      <c r="L3391">
        <v>66.89</v>
      </c>
      <c r="M3391" t="s">
        <v>62</v>
      </c>
      <c r="N3391">
        <v>3.1737671938090399E-2</v>
      </c>
      <c r="O3391" t="s">
        <v>11351</v>
      </c>
      <c r="P3391" t="s">
        <v>11356</v>
      </c>
      <c r="R3391" t="s">
        <v>11353</v>
      </c>
      <c r="S3391">
        <f>IF(SalesData[[#This Row],[Return Status]]="Returned",1,0)</f>
        <v>0</v>
      </c>
      <c r="T3391">
        <v>2085.91</v>
      </c>
      <c r="U3391" s="2">
        <f>EOMONTH(SalesData[[#This Row],[Order Date]],0)</f>
        <v>45077</v>
      </c>
      <c r="V3391" s="9" t="str">
        <f>"Q"&amp;INT((MONTH(SalesData[[#This Row],[Order Date]])+2)/3)&amp;"-"&amp;YEAR(SalesData[[#This Row],[Order Date]])</f>
        <v>Q2-2023</v>
      </c>
    </row>
    <row r="3392" spans="1:22" x14ac:dyDescent="0.35">
      <c r="A3392" t="s">
        <v>3533</v>
      </c>
      <c r="B3392" s="1">
        <v>45059</v>
      </c>
      <c r="C3392" t="s">
        <v>124</v>
      </c>
      <c r="D3392" t="s">
        <v>46</v>
      </c>
      <c r="E3392">
        <v>6908713197</v>
      </c>
      <c r="F3392" t="s">
        <v>64</v>
      </c>
      <c r="G3392" t="s">
        <v>15</v>
      </c>
      <c r="H3392" t="s">
        <v>16</v>
      </c>
      <c r="I3392" t="s">
        <v>17</v>
      </c>
      <c r="J3392" t="s">
        <v>62</v>
      </c>
      <c r="K3392">
        <v>2607.5300000000002</v>
      </c>
      <c r="L3392">
        <v>111.46</v>
      </c>
      <c r="M3392" t="s">
        <v>62</v>
      </c>
      <c r="N3392">
        <v>4.2745433417832199E-2</v>
      </c>
      <c r="O3392" t="s">
        <v>11351</v>
      </c>
      <c r="P3392" t="s">
        <v>11356</v>
      </c>
      <c r="R3392" t="s">
        <v>11353</v>
      </c>
      <c r="S3392">
        <f>IF(SalesData[[#This Row],[Return Status]]="Returned",1,0)</f>
        <v>0</v>
      </c>
      <c r="T3392">
        <v>2085.91</v>
      </c>
      <c r="U3392" s="2">
        <f>EOMONTH(SalesData[[#This Row],[Order Date]],0)</f>
        <v>45077</v>
      </c>
      <c r="V3392" s="9" t="str">
        <f>"Q"&amp;INT((MONTH(SalesData[[#This Row],[Order Date]])+2)/3)&amp;"-"&amp;YEAR(SalesData[[#This Row],[Order Date]])</f>
        <v>Q2-2023</v>
      </c>
    </row>
    <row r="3393" spans="1:22" x14ac:dyDescent="0.35">
      <c r="A3393" t="s">
        <v>3534</v>
      </c>
      <c r="B3393" s="1">
        <v>45061</v>
      </c>
      <c r="C3393" t="s">
        <v>97</v>
      </c>
      <c r="D3393" t="s">
        <v>99</v>
      </c>
      <c r="E3393">
        <v>6857860158</v>
      </c>
      <c r="F3393" t="s">
        <v>95</v>
      </c>
      <c r="G3393" t="s">
        <v>59</v>
      </c>
      <c r="H3393" t="s">
        <v>60</v>
      </c>
      <c r="I3393" t="s">
        <v>31</v>
      </c>
      <c r="J3393" t="s">
        <v>62</v>
      </c>
      <c r="K3393">
        <v>3269.48</v>
      </c>
      <c r="L3393">
        <v>549.07000000000005</v>
      </c>
      <c r="M3393" t="s">
        <v>62</v>
      </c>
      <c r="N3393">
        <v>0.16793802072500799</v>
      </c>
      <c r="O3393" t="s">
        <v>11351</v>
      </c>
      <c r="P3393" t="s">
        <v>11352</v>
      </c>
      <c r="R3393" t="s">
        <v>11353</v>
      </c>
      <c r="S3393">
        <f>IF(SalesData[[#This Row],[Return Status]]="Returned",1,0)</f>
        <v>0</v>
      </c>
      <c r="T3393">
        <v>2183.56</v>
      </c>
      <c r="U3393" s="2">
        <f>EOMONTH(SalesData[[#This Row],[Order Date]],0)</f>
        <v>45077</v>
      </c>
      <c r="V3393" s="9" t="str">
        <f>"Q"&amp;INT((MONTH(SalesData[[#This Row],[Order Date]])+2)/3)&amp;"-"&amp;YEAR(SalesData[[#This Row],[Order Date]])</f>
        <v>Q2-2023</v>
      </c>
    </row>
    <row r="3394" spans="1:22" x14ac:dyDescent="0.35">
      <c r="A3394" t="s">
        <v>3535</v>
      </c>
      <c r="B3394" s="1">
        <v>45047</v>
      </c>
      <c r="C3394" t="s">
        <v>106</v>
      </c>
      <c r="D3394" t="s">
        <v>99</v>
      </c>
      <c r="E3394">
        <v>772078028</v>
      </c>
      <c r="F3394" t="s">
        <v>206</v>
      </c>
      <c r="G3394" t="s">
        <v>89</v>
      </c>
      <c r="H3394" t="s">
        <v>90</v>
      </c>
      <c r="I3394" t="s">
        <v>31</v>
      </c>
      <c r="J3394" t="s">
        <v>62</v>
      </c>
      <c r="K3394">
        <v>1143.1500000000001</v>
      </c>
      <c r="L3394">
        <v>175.65</v>
      </c>
      <c r="M3394" t="s">
        <v>62</v>
      </c>
      <c r="N3394">
        <v>0.153654376066133</v>
      </c>
      <c r="O3394" t="s">
        <v>11351</v>
      </c>
      <c r="P3394" t="s">
        <v>11352</v>
      </c>
      <c r="R3394" t="s">
        <v>11353</v>
      </c>
      <c r="S3394">
        <f>IF(SalesData[[#This Row],[Return Status]]="Returned",1,0)</f>
        <v>0</v>
      </c>
      <c r="T3394">
        <v>207.68</v>
      </c>
      <c r="U3394" s="2">
        <f>EOMONTH(SalesData[[#This Row],[Order Date]],0)</f>
        <v>45077</v>
      </c>
      <c r="V3394" s="9" t="str">
        <f>"Q"&amp;INT((MONTH(SalesData[[#This Row],[Order Date]])+2)/3)&amp;"-"&amp;YEAR(SalesData[[#This Row],[Order Date]])</f>
        <v>Q2-2023</v>
      </c>
    </row>
    <row r="3395" spans="1:22" x14ac:dyDescent="0.35">
      <c r="A3395" t="s">
        <v>3536</v>
      </c>
      <c r="B3395" s="1">
        <v>45057</v>
      </c>
      <c r="C3395" t="s">
        <v>106</v>
      </c>
      <c r="D3395" t="s">
        <v>27</v>
      </c>
      <c r="E3395">
        <v>8378498600</v>
      </c>
      <c r="F3395" t="s">
        <v>159</v>
      </c>
      <c r="G3395" t="s">
        <v>84</v>
      </c>
      <c r="H3395" t="s">
        <v>85</v>
      </c>
      <c r="I3395" t="s">
        <v>31</v>
      </c>
      <c r="J3395" t="s">
        <v>19</v>
      </c>
      <c r="K3395">
        <v>3250.42</v>
      </c>
      <c r="L3395">
        <v>634.29</v>
      </c>
      <c r="M3395" t="s">
        <v>19</v>
      </c>
      <c r="N3395">
        <v>0.195140935632934</v>
      </c>
      <c r="O3395" t="s">
        <v>11351</v>
      </c>
      <c r="P3395" t="s">
        <v>11352</v>
      </c>
      <c r="R3395" t="s">
        <v>11353</v>
      </c>
      <c r="S3395">
        <f>IF(SalesData[[#This Row],[Return Status]]="Returned",1,0)</f>
        <v>0</v>
      </c>
      <c r="T3395">
        <v>847.14</v>
      </c>
      <c r="U3395" s="2">
        <f>EOMONTH(SalesData[[#This Row],[Order Date]],0)</f>
        <v>45077</v>
      </c>
      <c r="V3395" s="9" t="str">
        <f>"Q"&amp;INT((MONTH(SalesData[[#This Row],[Order Date]])+2)/3)&amp;"-"&amp;YEAR(SalesData[[#This Row],[Order Date]])</f>
        <v>Q2-2023</v>
      </c>
    </row>
    <row r="3396" spans="1:22" x14ac:dyDescent="0.35">
      <c r="A3396" t="s">
        <v>3537</v>
      </c>
      <c r="B3396" s="1">
        <v>45070</v>
      </c>
      <c r="C3396" t="s">
        <v>45</v>
      </c>
      <c r="D3396" t="s">
        <v>27</v>
      </c>
      <c r="E3396">
        <v>918149835</v>
      </c>
      <c r="F3396" t="s">
        <v>127</v>
      </c>
      <c r="G3396" t="s">
        <v>29</v>
      </c>
      <c r="H3396" t="s">
        <v>30</v>
      </c>
      <c r="I3396" t="s">
        <v>31</v>
      </c>
      <c r="J3396" t="s">
        <v>61</v>
      </c>
      <c r="K3396">
        <v>2869.8</v>
      </c>
      <c r="L3396">
        <v>850.75</v>
      </c>
      <c r="M3396" t="s">
        <v>62</v>
      </c>
      <c r="N3396">
        <v>0.29644922991149197</v>
      </c>
      <c r="O3396" t="s">
        <v>11351</v>
      </c>
      <c r="P3396" t="s">
        <v>11354</v>
      </c>
      <c r="R3396" t="s">
        <v>11353</v>
      </c>
      <c r="S3396">
        <f>IF(SalesData[[#This Row],[Return Status]]="Returned",1,0)</f>
        <v>0</v>
      </c>
      <c r="T3396">
        <v>2788.38</v>
      </c>
      <c r="U3396" s="2">
        <f>EOMONTH(SalesData[[#This Row],[Order Date]],0)</f>
        <v>45077</v>
      </c>
      <c r="V3396" s="9" t="str">
        <f>"Q"&amp;INT((MONTH(SalesData[[#This Row],[Order Date]])+2)/3)&amp;"-"&amp;YEAR(SalesData[[#This Row],[Order Date]])</f>
        <v>Q2-2023</v>
      </c>
    </row>
    <row r="3397" spans="1:22" x14ac:dyDescent="0.35">
      <c r="A3397" t="s">
        <v>3538</v>
      </c>
      <c r="B3397" s="1">
        <v>45057</v>
      </c>
      <c r="C3397" t="s">
        <v>92</v>
      </c>
      <c r="D3397" t="s">
        <v>13</v>
      </c>
      <c r="E3397">
        <v>881305754</v>
      </c>
      <c r="F3397" t="s">
        <v>140</v>
      </c>
      <c r="G3397" t="s">
        <v>141</v>
      </c>
      <c r="H3397" t="s">
        <v>121</v>
      </c>
      <c r="I3397" t="s">
        <v>17</v>
      </c>
      <c r="J3397" t="s">
        <v>18</v>
      </c>
      <c r="K3397">
        <v>4978.49</v>
      </c>
      <c r="L3397">
        <v>252.78</v>
      </c>
      <c r="M3397" t="s">
        <v>19</v>
      </c>
      <c r="N3397">
        <v>5.0774431604763699E-2</v>
      </c>
      <c r="O3397" t="s">
        <v>11351</v>
      </c>
      <c r="P3397" t="s">
        <v>11356</v>
      </c>
      <c r="R3397" t="s">
        <v>11353</v>
      </c>
      <c r="S3397">
        <f>IF(SalesData[[#This Row],[Return Status]]="Returned",1,0)</f>
        <v>0</v>
      </c>
      <c r="T3397">
        <v>2793.38</v>
      </c>
      <c r="U3397" s="2">
        <f>EOMONTH(SalesData[[#This Row],[Order Date]],0)</f>
        <v>45077</v>
      </c>
      <c r="V3397" s="9" t="str">
        <f>"Q"&amp;INT((MONTH(SalesData[[#This Row],[Order Date]])+2)/3)&amp;"-"&amp;YEAR(SalesData[[#This Row],[Order Date]])</f>
        <v>Q2-2023</v>
      </c>
    </row>
    <row r="3398" spans="1:22" x14ac:dyDescent="0.35">
      <c r="A3398" t="s">
        <v>3539</v>
      </c>
      <c r="B3398" s="1">
        <v>45074</v>
      </c>
      <c r="C3398" t="s">
        <v>49</v>
      </c>
      <c r="D3398" t="s">
        <v>145</v>
      </c>
      <c r="E3398">
        <v>4329429284</v>
      </c>
      <c r="F3398" t="s">
        <v>73</v>
      </c>
      <c r="G3398" t="s">
        <v>74</v>
      </c>
      <c r="H3398" t="s">
        <v>75</v>
      </c>
      <c r="I3398" t="s">
        <v>36</v>
      </c>
      <c r="J3398" t="s">
        <v>65</v>
      </c>
      <c r="K3398">
        <v>4950.16</v>
      </c>
      <c r="L3398">
        <v>365.22</v>
      </c>
      <c r="M3398" t="s">
        <v>65</v>
      </c>
      <c r="N3398">
        <v>7.3779433392051993E-2</v>
      </c>
      <c r="O3398" t="s">
        <v>11351</v>
      </c>
      <c r="P3398" t="s">
        <v>11356</v>
      </c>
      <c r="R3398" t="s">
        <v>11353</v>
      </c>
      <c r="S3398">
        <f>IF(SalesData[[#This Row],[Return Status]]="Returned",1,0)</f>
        <v>0</v>
      </c>
      <c r="T3398">
        <v>2420.2800000000002</v>
      </c>
      <c r="U3398" s="2">
        <f>EOMONTH(SalesData[[#This Row],[Order Date]],0)</f>
        <v>45077</v>
      </c>
      <c r="V3398" s="9" t="str">
        <f>"Q"&amp;INT((MONTH(SalesData[[#This Row],[Order Date]])+2)/3)&amp;"-"&amp;YEAR(SalesData[[#This Row],[Order Date]])</f>
        <v>Q2-2023</v>
      </c>
    </row>
    <row r="3399" spans="1:22" x14ac:dyDescent="0.35">
      <c r="A3399" t="s">
        <v>3540</v>
      </c>
      <c r="B3399" s="1">
        <v>45076</v>
      </c>
      <c r="C3399" t="s">
        <v>144</v>
      </c>
      <c r="D3399" t="s">
        <v>27</v>
      </c>
      <c r="E3399">
        <v>7188285332</v>
      </c>
      <c r="F3399" t="s">
        <v>100</v>
      </c>
      <c r="G3399" t="s">
        <v>34</v>
      </c>
      <c r="H3399" t="s">
        <v>35</v>
      </c>
      <c r="I3399" t="s">
        <v>36</v>
      </c>
      <c r="J3399" t="s">
        <v>61</v>
      </c>
      <c r="K3399">
        <v>1362.24</v>
      </c>
      <c r="L3399">
        <v>337.19</v>
      </c>
      <c r="M3399" t="s">
        <v>62</v>
      </c>
      <c r="N3399">
        <v>0.24752613342729601</v>
      </c>
      <c r="O3399" t="s">
        <v>11351</v>
      </c>
      <c r="P3399" t="s">
        <v>11354</v>
      </c>
      <c r="R3399" t="s">
        <v>11353</v>
      </c>
      <c r="S3399">
        <f>IF(SalesData[[#This Row],[Return Status]]="Returned",1,0)</f>
        <v>0</v>
      </c>
      <c r="U3399" s="2">
        <f>EOMONTH(SalesData[[#This Row],[Order Date]],0)</f>
        <v>45077</v>
      </c>
      <c r="V3399" s="9" t="str">
        <f>"Q"&amp;INT((MONTH(SalesData[[#This Row],[Order Date]])+2)/3)&amp;"-"&amp;YEAR(SalesData[[#This Row],[Order Date]])</f>
        <v>Q2-2023</v>
      </c>
    </row>
    <row r="3400" spans="1:22" x14ac:dyDescent="0.35">
      <c r="A3400" t="s">
        <v>3541</v>
      </c>
      <c r="B3400" s="1">
        <v>45073</v>
      </c>
      <c r="C3400" t="s">
        <v>325</v>
      </c>
      <c r="D3400" t="s">
        <v>80</v>
      </c>
      <c r="E3400">
        <v>7409061435</v>
      </c>
      <c r="F3400" t="s">
        <v>47</v>
      </c>
      <c r="G3400" t="s">
        <v>212</v>
      </c>
      <c r="H3400" t="s">
        <v>11357</v>
      </c>
      <c r="I3400" t="s">
        <v>17</v>
      </c>
      <c r="J3400" t="s">
        <v>19</v>
      </c>
      <c r="K3400">
        <v>1193.8900000000001</v>
      </c>
      <c r="L3400">
        <v>241.94</v>
      </c>
      <c r="M3400" t="s">
        <v>19</v>
      </c>
      <c r="N3400">
        <v>0.202648485203829</v>
      </c>
      <c r="O3400" t="s">
        <v>11351</v>
      </c>
      <c r="P3400" t="s">
        <v>11354</v>
      </c>
      <c r="R3400" t="s">
        <v>11353</v>
      </c>
      <c r="S3400">
        <f>IF(SalesData[[#This Row],[Return Status]]="Returned",1,0)</f>
        <v>0</v>
      </c>
      <c r="U3400" s="2">
        <f>EOMONTH(SalesData[[#This Row],[Order Date]],0)</f>
        <v>45077</v>
      </c>
      <c r="V3400" s="9" t="str">
        <f>"Q"&amp;INT((MONTH(SalesData[[#This Row],[Order Date]])+2)/3)&amp;"-"&amp;YEAR(SalesData[[#This Row],[Order Date]])</f>
        <v>Q2-2023</v>
      </c>
    </row>
    <row r="3401" spans="1:22" x14ac:dyDescent="0.35">
      <c r="A3401" t="s">
        <v>3542</v>
      </c>
      <c r="B3401" s="1">
        <v>45072</v>
      </c>
      <c r="C3401" t="s">
        <v>149</v>
      </c>
      <c r="D3401" t="s">
        <v>80</v>
      </c>
      <c r="E3401">
        <v>1141635557</v>
      </c>
      <c r="F3401" t="s">
        <v>103</v>
      </c>
      <c r="G3401" t="s">
        <v>23</v>
      </c>
      <c r="H3401" t="s">
        <v>24</v>
      </c>
      <c r="I3401" t="s">
        <v>17</v>
      </c>
      <c r="J3401" t="s">
        <v>61</v>
      </c>
      <c r="K3401">
        <v>1446.01</v>
      </c>
      <c r="L3401">
        <v>137.83000000000001</v>
      </c>
      <c r="M3401" t="s">
        <v>62</v>
      </c>
      <c r="N3401">
        <v>9.5317459768604604E-2</v>
      </c>
      <c r="O3401" t="s">
        <v>11351</v>
      </c>
      <c r="P3401" t="s">
        <v>11356</v>
      </c>
      <c r="R3401" t="s">
        <v>11353</v>
      </c>
      <c r="S3401">
        <f>IF(SalesData[[#This Row],[Return Status]]="Returned",1,0)</f>
        <v>0</v>
      </c>
      <c r="T3401">
        <v>2821.33</v>
      </c>
      <c r="U3401" s="2">
        <f>EOMONTH(SalesData[[#This Row],[Order Date]],0)</f>
        <v>45077</v>
      </c>
      <c r="V3401" s="9" t="str">
        <f>"Q"&amp;INT((MONTH(SalesData[[#This Row],[Order Date]])+2)/3)&amp;"-"&amp;YEAR(SalesData[[#This Row],[Order Date]])</f>
        <v>Q2-2023</v>
      </c>
    </row>
    <row r="3402" spans="1:22" x14ac:dyDescent="0.35">
      <c r="A3402" t="s">
        <v>3543</v>
      </c>
      <c r="B3402" s="1">
        <v>45072</v>
      </c>
      <c r="C3402" t="s">
        <v>77</v>
      </c>
      <c r="D3402" t="s">
        <v>13</v>
      </c>
      <c r="E3402">
        <v>6344779873</v>
      </c>
      <c r="F3402" t="s">
        <v>103</v>
      </c>
      <c r="G3402" t="s">
        <v>23</v>
      </c>
      <c r="H3402" t="s">
        <v>24</v>
      </c>
      <c r="I3402" t="s">
        <v>17</v>
      </c>
      <c r="J3402" t="s">
        <v>43</v>
      </c>
      <c r="K3402">
        <v>4393.97</v>
      </c>
      <c r="L3402">
        <v>569.30999999999995</v>
      </c>
      <c r="M3402" t="s">
        <v>43</v>
      </c>
      <c r="N3402">
        <v>0.12956620095266899</v>
      </c>
      <c r="O3402" t="s">
        <v>11351</v>
      </c>
      <c r="P3402" t="s">
        <v>11352</v>
      </c>
      <c r="R3402" t="s">
        <v>11353</v>
      </c>
      <c r="S3402">
        <f>IF(SalesData[[#This Row],[Return Status]]="Returned",1,0)</f>
        <v>0</v>
      </c>
      <c r="T3402">
        <v>2821.33</v>
      </c>
      <c r="U3402" s="2">
        <f>EOMONTH(SalesData[[#This Row],[Order Date]],0)</f>
        <v>45077</v>
      </c>
      <c r="V3402" s="9" t="str">
        <f>"Q"&amp;INT((MONTH(SalesData[[#This Row],[Order Date]])+2)/3)&amp;"-"&amp;YEAR(SalesData[[#This Row],[Order Date]])</f>
        <v>Q2-2023</v>
      </c>
    </row>
    <row r="3403" spans="1:22" x14ac:dyDescent="0.35">
      <c r="A3403" t="s">
        <v>3544</v>
      </c>
      <c r="B3403" s="1">
        <v>45061</v>
      </c>
      <c r="C3403" t="s">
        <v>49</v>
      </c>
      <c r="D3403" t="s">
        <v>72</v>
      </c>
      <c r="E3403">
        <v>7131439692</v>
      </c>
      <c r="F3403" t="s">
        <v>33</v>
      </c>
      <c r="G3403" t="s">
        <v>34</v>
      </c>
      <c r="H3403" t="s">
        <v>35</v>
      </c>
      <c r="I3403" t="s">
        <v>36</v>
      </c>
      <c r="J3403" t="s">
        <v>43</v>
      </c>
      <c r="K3403">
        <v>4523.67</v>
      </c>
      <c r="L3403">
        <v>942.59</v>
      </c>
      <c r="M3403" t="s">
        <v>43</v>
      </c>
      <c r="N3403">
        <v>0.20836842652094401</v>
      </c>
      <c r="O3403" t="s">
        <v>11351</v>
      </c>
      <c r="P3403" t="s">
        <v>11354</v>
      </c>
      <c r="R3403" t="s">
        <v>11353</v>
      </c>
      <c r="S3403">
        <f>IF(SalesData[[#This Row],[Return Status]]="Returned",1,0)</f>
        <v>0</v>
      </c>
      <c r="U3403" s="2">
        <f>EOMONTH(SalesData[[#This Row],[Order Date]],0)</f>
        <v>45077</v>
      </c>
      <c r="V3403" s="9" t="str">
        <f>"Q"&amp;INT((MONTH(SalesData[[#This Row],[Order Date]])+2)/3)&amp;"-"&amp;YEAR(SalesData[[#This Row],[Order Date]])</f>
        <v>Q2-2023</v>
      </c>
    </row>
    <row r="3404" spans="1:22" x14ac:dyDescent="0.35">
      <c r="A3404" t="s">
        <v>3545</v>
      </c>
      <c r="B3404" s="1">
        <v>45058</v>
      </c>
      <c r="C3404" t="s">
        <v>184</v>
      </c>
      <c r="D3404" t="s">
        <v>39</v>
      </c>
      <c r="E3404">
        <v>974141745</v>
      </c>
      <c r="F3404" t="s">
        <v>53</v>
      </c>
      <c r="G3404" t="s">
        <v>54</v>
      </c>
      <c r="H3404" t="s">
        <v>55</v>
      </c>
      <c r="I3404" t="s">
        <v>31</v>
      </c>
      <c r="J3404" t="s">
        <v>18</v>
      </c>
      <c r="K3404">
        <v>3442.03</v>
      </c>
      <c r="L3404">
        <v>412.81</v>
      </c>
      <c r="M3404" t="s">
        <v>19</v>
      </c>
      <c r="N3404">
        <v>0.11993213307263401</v>
      </c>
      <c r="O3404" t="s">
        <v>11351</v>
      </c>
      <c r="P3404" t="s">
        <v>11352</v>
      </c>
      <c r="R3404" t="s">
        <v>11353</v>
      </c>
      <c r="S3404">
        <f>IF(SalesData[[#This Row],[Return Status]]="Returned",1,0)</f>
        <v>0</v>
      </c>
      <c r="U3404" s="2">
        <f>EOMONTH(SalesData[[#This Row],[Order Date]],0)</f>
        <v>45077</v>
      </c>
      <c r="V3404" s="9" t="str">
        <f>"Q"&amp;INT((MONTH(SalesData[[#This Row],[Order Date]])+2)/3)&amp;"-"&amp;YEAR(SalesData[[#This Row],[Order Date]])</f>
        <v>Q2-2023</v>
      </c>
    </row>
    <row r="3405" spans="1:22" x14ac:dyDescent="0.35">
      <c r="A3405" t="s">
        <v>3546</v>
      </c>
      <c r="B3405" s="1">
        <v>45050</v>
      </c>
      <c r="C3405" t="s">
        <v>111</v>
      </c>
      <c r="D3405" t="s">
        <v>39</v>
      </c>
      <c r="E3405">
        <v>5164478589</v>
      </c>
      <c r="F3405" t="s">
        <v>109</v>
      </c>
      <c r="G3405" t="s">
        <v>59</v>
      </c>
      <c r="H3405" t="s">
        <v>60</v>
      </c>
      <c r="I3405" t="s">
        <v>31</v>
      </c>
      <c r="J3405" t="s">
        <v>65</v>
      </c>
      <c r="K3405">
        <v>798.99</v>
      </c>
      <c r="L3405">
        <v>41.97</v>
      </c>
      <c r="M3405" t="s">
        <v>65</v>
      </c>
      <c r="N3405">
        <v>5.2528817632260701E-2</v>
      </c>
      <c r="O3405" t="s">
        <v>11355</v>
      </c>
      <c r="P3405" t="s">
        <v>11356</v>
      </c>
      <c r="Q3405" t="s">
        <v>11366</v>
      </c>
      <c r="R3405" t="s">
        <v>11360</v>
      </c>
      <c r="S3405">
        <f>IF(SalesData[[#This Row],[Return Status]]="Returned",1,0)</f>
        <v>1</v>
      </c>
      <c r="T3405">
        <v>2183.56</v>
      </c>
      <c r="U3405" s="2">
        <f>EOMONTH(SalesData[[#This Row],[Order Date]],0)</f>
        <v>45077</v>
      </c>
      <c r="V3405" s="9" t="str">
        <f>"Q"&amp;INT((MONTH(SalesData[[#This Row],[Order Date]])+2)/3)&amp;"-"&amp;YEAR(SalesData[[#This Row],[Order Date]])</f>
        <v>Q2-2023</v>
      </c>
    </row>
    <row r="3406" spans="1:22" x14ac:dyDescent="0.35">
      <c r="A3406" t="s">
        <v>3547</v>
      </c>
      <c r="B3406" s="1">
        <v>45074</v>
      </c>
      <c r="C3406" t="s">
        <v>149</v>
      </c>
      <c r="D3406" t="s">
        <v>27</v>
      </c>
      <c r="E3406">
        <v>4208481395</v>
      </c>
      <c r="F3406" t="s">
        <v>81</v>
      </c>
      <c r="G3406" t="s">
        <v>74</v>
      </c>
      <c r="H3406" t="s">
        <v>75</v>
      </c>
      <c r="I3406" t="s">
        <v>36</v>
      </c>
      <c r="J3406" t="s">
        <v>42</v>
      </c>
      <c r="K3406">
        <v>3500.03</v>
      </c>
      <c r="L3406">
        <v>319.17</v>
      </c>
      <c r="M3406" t="s">
        <v>43</v>
      </c>
      <c r="N3406">
        <v>9.1190646937312006E-2</v>
      </c>
      <c r="O3406" t="s">
        <v>11351</v>
      </c>
      <c r="P3406" t="s">
        <v>11356</v>
      </c>
      <c r="R3406" t="s">
        <v>11353</v>
      </c>
      <c r="S3406">
        <f>IF(SalesData[[#This Row],[Return Status]]="Returned",1,0)</f>
        <v>0</v>
      </c>
      <c r="T3406">
        <v>2420.2800000000002</v>
      </c>
      <c r="U3406" s="2">
        <f>EOMONTH(SalesData[[#This Row],[Order Date]],0)</f>
        <v>45077</v>
      </c>
      <c r="V3406" s="9" t="str">
        <f>"Q"&amp;INT((MONTH(SalesData[[#This Row],[Order Date]])+2)/3)&amp;"-"&amp;YEAR(SalesData[[#This Row],[Order Date]])</f>
        <v>Q2-2023</v>
      </c>
    </row>
    <row r="3407" spans="1:22" x14ac:dyDescent="0.35">
      <c r="A3407" t="s">
        <v>3548</v>
      </c>
      <c r="B3407" s="1">
        <v>45065</v>
      </c>
      <c r="C3407" t="s">
        <v>38</v>
      </c>
      <c r="D3407" t="s">
        <v>72</v>
      </c>
      <c r="E3407">
        <v>1513401749</v>
      </c>
      <c r="F3407" t="s">
        <v>22</v>
      </c>
      <c r="G3407" t="s">
        <v>23</v>
      </c>
      <c r="H3407" t="s">
        <v>24</v>
      </c>
      <c r="I3407" t="s">
        <v>17</v>
      </c>
      <c r="J3407" t="s">
        <v>19</v>
      </c>
      <c r="K3407">
        <v>404.81</v>
      </c>
      <c r="L3407">
        <v>47.22</v>
      </c>
      <c r="M3407" t="s">
        <v>19</v>
      </c>
      <c r="N3407">
        <v>0.11664731602480199</v>
      </c>
      <c r="O3407" t="s">
        <v>11361</v>
      </c>
      <c r="P3407" t="s">
        <v>11352</v>
      </c>
      <c r="R3407" t="s">
        <v>11353</v>
      </c>
      <c r="S3407">
        <f>IF(SalesData[[#This Row],[Return Status]]="Returned",1,0)</f>
        <v>0</v>
      </c>
      <c r="T3407">
        <v>2821.33</v>
      </c>
      <c r="U3407" s="2">
        <f>EOMONTH(SalesData[[#This Row],[Order Date]],0)</f>
        <v>45077</v>
      </c>
      <c r="V3407" s="9" t="str">
        <f>"Q"&amp;INT((MONTH(SalesData[[#This Row],[Order Date]])+2)/3)&amp;"-"&amp;YEAR(SalesData[[#This Row],[Order Date]])</f>
        <v>Q2-2023</v>
      </c>
    </row>
    <row r="3408" spans="1:22" x14ac:dyDescent="0.35">
      <c r="A3408" t="s">
        <v>3549</v>
      </c>
      <c r="B3408" s="1">
        <v>45052</v>
      </c>
      <c r="C3408" t="s">
        <v>325</v>
      </c>
      <c r="D3408" t="s">
        <v>80</v>
      </c>
      <c r="E3408">
        <v>4877397865</v>
      </c>
      <c r="F3408" t="s">
        <v>100</v>
      </c>
      <c r="G3408" t="s">
        <v>34</v>
      </c>
      <c r="H3408" t="s">
        <v>35</v>
      </c>
      <c r="I3408" t="s">
        <v>36</v>
      </c>
      <c r="J3408" t="s">
        <v>42</v>
      </c>
      <c r="K3408">
        <v>4640.93</v>
      </c>
      <c r="L3408">
        <v>1110.93</v>
      </c>
      <c r="M3408" t="s">
        <v>43</v>
      </c>
      <c r="N3408">
        <v>0.239376590467859</v>
      </c>
      <c r="O3408" t="s">
        <v>11351</v>
      </c>
      <c r="P3408" t="s">
        <v>11354</v>
      </c>
      <c r="R3408" t="s">
        <v>11353</v>
      </c>
      <c r="S3408">
        <f>IF(SalesData[[#This Row],[Return Status]]="Returned",1,0)</f>
        <v>0</v>
      </c>
      <c r="U3408" s="2">
        <f>EOMONTH(SalesData[[#This Row],[Order Date]],0)</f>
        <v>45077</v>
      </c>
      <c r="V3408" s="9" t="str">
        <f>"Q"&amp;INT((MONTH(SalesData[[#This Row],[Order Date]])+2)/3)&amp;"-"&amp;YEAR(SalesData[[#This Row],[Order Date]])</f>
        <v>Q2-2023</v>
      </c>
    </row>
    <row r="3409" spans="1:22" x14ac:dyDescent="0.35">
      <c r="A3409" t="s">
        <v>3550</v>
      </c>
      <c r="B3409" s="1">
        <v>45069</v>
      </c>
      <c r="C3409" t="s">
        <v>94</v>
      </c>
      <c r="D3409" t="s">
        <v>80</v>
      </c>
      <c r="E3409">
        <v>5717377157</v>
      </c>
      <c r="F3409" t="s">
        <v>159</v>
      </c>
      <c r="G3409" t="s">
        <v>84</v>
      </c>
      <c r="H3409" t="s">
        <v>85</v>
      </c>
      <c r="I3409" t="s">
        <v>31</v>
      </c>
      <c r="J3409" t="s">
        <v>19</v>
      </c>
      <c r="K3409">
        <v>42.65</v>
      </c>
      <c r="L3409">
        <v>10.61</v>
      </c>
      <c r="M3409" t="s">
        <v>19</v>
      </c>
      <c r="N3409">
        <v>0.24876905041031699</v>
      </c>
      <c r="O3409" t="s">
        <v>11361</v>
      </c>
      <c r="P3409" t="s">
        <v>11354</v>
      </c>
      <c r="R3409" t="s">
        <v>11353</v>
      </c>
      <c r="S3409">
        <f>IF(SalesData[[#This Row],[Return Status]]="Returned",1,0)</f>
        <v>0</v>
      </c>
      <c r="T3409">
        <v>847.14</v>
      </c>
      <c r="U3409" s="2">
        <f>EOMONTH(SalesData[[#This Row],[Order Date]],0)</f>
        <v>45077</v>
      </c>
      <c r="V3409" s="9" t="str">
        <f>"Q"&amp;INT((MONTH(SalesData[[#This Row],[Order Date]])+2)/3)&amp;"-"&amp;YEAR(SalesData[[#This Row],[Order Date]])</f>
        <v>Q2-2023</v>
      </c>
    </row>
    <row r="3410" spans="1:22" x14ac:dyDescent="0.35">
      <c r="A3410" t="s">
        <v>3551</v>
      </c>
      <c r="B3410" s="1">
        <v>45076</v>
      </c>
      <c r="C3410" t="s">
        <v>176</v>
      </c>
      <c r="D3410" t="s">
        <v>99</v>
      </c>
      <c r="E3410">
        <v>5532587887</v>
      </c>
      <c r="F3410" t="s">
        <v>147</v>
      </c>
      <c r="G3410" t="s">
        <v>11375</v>
      </c>
      <c r="H3410" t="s">
        <v>11357</v>
      </c>
      <c r="I3410" t="s">
        <v>31</v>
      </c>
      <c r="J3410" t="s">
        <v>19</v>
      </c>
      <c r="K3410">
        <v>3993.17</v>
      </c>
      <c r="L3410">
        <v>984.79</v>
      </c>
      <c r="M3410" t="s">
        <v>19</v>
      </c>
      <c r="N3410">
        <v>0.246618601261654</v>
      </c>
      <c r="O3410" t="s">
        <v>11351</v>
      </c>
      <c r="P3410" t="s">
        <v>11354</v>
      </c>
      <c r="R3410" t="s">
        <v>11353</v>
      </c>
      <c r="S3410">
        <f>IF(SalesData[[#This Row],[Return Status]]="Returned",1,0)</f>
        <v>0</v>
      </c>
      <c r="U3410" s="2">
        <f>EOMONTH(SalesData[[#This Row],[Order Date]],0)</f>
        <v>45077</v>
      </c>
      <c r="V3410" s="9" t="str">
        <f>"Q"&amp;INT((MONTH(SalesData[[#This Row],[Order Date]])+2)/3)&amp;"-"&amp;YEAR(SalesData[[#This Row],[Order Date]])</f>
        <v>Q2-2023</v>
      </c>
    </row>
    <row r="3411" spans="1:22" x14ac:dyDescent="0.35">
      <c r="A3411" t="s">
        <v>3552</v>
      </c>
      <c r="B3411" s="1">
        <v>45065</v>
      </c>
      <c r="C3411" t="s">
        <v>325</v>
      </c>
      <c r="D3411" t="s">
        <v>99</v>
      </c>
      <c r="E3411">
        <v>741399145</v>
      </c>
      <c r="F3411" t="s">
        <v>147</v>
      </c>
      <c r="G3411" t="s">
        <v>84</v>
      </c>
      <c r="H3411" t="s">
        <v>85</v>
      </c>
      <c r="I3411" t="s">
        <v>31</v>
      </c>
      <c r="J3411" t="s">
        <v>65</v>
      </c>
      <c r="K3411">
        <v>1070.05</v>
      </c>
      <c r="L3411">
        <v>106.38</v>
      </c>
      <c r="M3411" t="s">
        <v>65</v>
      </c>
      <c r="N3411">
        <v>9.9415915144152101E-2</v>
      </c>
      <c r="O3411" t="s">
        <v>11351</v>
      </c>
      <c r="P3411" t="s">
        <v>11356</v>
      </c>
      <c r="R3411" t="s">
        <v>11353</v>
      </c>
      <c r="S3411">
        <f>IF(SalesData[[#This Row],[Return Status]]="Returned",1,0)</f>
        <v>0</v>
      </c>
      <c r="T3411">
        <v>847.14</v>
      </c>
      <c r="U3411" s="2">
        <f>EOMONTH(SalesData[[#This Row],[Order Date]],0)</f>
        <v>45077</v>
      </c>
      <c r="V3411" s="9" t="str">
        <f>"Q"&amp;INT((MONTH(SalesData[[#This Row],[Order Date]])+2)/3)&amp;"-"&amp;YEAR(SalesData[[#This Row],[Order Date]])</f>
        <v>Q2-2023</v>
      </c>
    </row>
    <row r="3412" spans="1:22" x14ac:dyDescent="0.35">
      <c r="A3412" t="s">
        <v>3553</v>
      </c>
      <c r="B3412" s="1">
        <v>45067</v>
      </c>
      <c r="C3412" t="s">
        <v>139</v>
      </c>
      <c r="D3412" t="s">
        <v>80</v>
      </c>
      <c r="E3412">
        <v>838921662</v>
      </c>
      <c r="F3412" t="s">
        <v>206</v>
      </c>
      <c r="G3412" t="s">
        <v>89</v>
      </c>
      <c r="H3412" t="s">
        <v>90</v>
      </c>
      <c r="I3412" t="s">
        <v>31</v>
      </c>
      <c r="J3412" t="s">
        <v>61</v>
      </c>
      <c r="K3412">
        <v>381.14</v>
      </c>
      <c r="L3412">
        <v>105.75</v>
      </c>
      <c r="M3412" t="s">
        <v>62</v>
      </c>
      <c r="N3412">
        <v>0.27745710237707899</v>
      </c>
      <c r="O3412" t="s">
        <v>11361</v>
      </c>
      <c r="P3412" t="s">
        <v>11354</v>
      </c>
      <c r="R3412" t="s">
        <v>11353</v>
      </c>
      <c r="S3412">
        <f>IF(SalesData[[#This Row],[Return Status]]="Returned",1,0)</f>
        <v>0</v>
      </c>
      <c r="T3412">
        <v>207.68</v>
      </c>
      <c r="U3412" s="2">
        <f>EOMONTH(SalesData[[#This Row],[Order Date]],0)</f>
        <v>45077</v>
      </c>
      <c r="V3412" s="9" t="str">
        <f>"Q"&amp;INT((MONTH(SalesData[[#This Row],[Order Date]])+2)/3)&amp;"-"&amp;YEAR(SalesData[[#This Row],[Order Date]])</f>
        <v>Q2-2023</v>
      </c>
    </row>
    <row r="3413" spans="1:22" x14ac:dyDescent="0.35">
      <c r="A3413" t="s">
        <v>3554</v>
      </c>
      <c r="B3413" s="1">
        <v>45056</v>
      </c>
      <c r="C3413" t="s">
        <v>97</v>
      </c>
      <c r="D3413" t="s">
        <v>80</v>
      </c>
      <c r="E3413">
        <v>1062175626</v>
      </c>
      <c r="F3413" t="s">
        <v>58</v>
      </c>
      <c r="G3413" t="s">
        <v>59</v>
      </c>
      <c r="H3413" t="s">
        <v>60</v>
      </c>
      <c r="I3413" t="s">
        <v>31</v>
      </c>
      <c r="J3413" t="s">
        <v>62</v>
      </c>
      <c r="K3413">
        <v>345.91</v>
      </c>
      <c r="L3413">
        <v>38.97</v>
      </c>
      <c r="M3413" t="s">
        <v>62</v>
      </c>
      <c r="N3413">
        <v>0.11265936226186</v>
      </c>
      <c r="O3413" t="s">
        <v>11361</v>
      </c>
      <c r="P3413" t="s">
        <v>11352</v>
      </c>
      <c r="R3413" t="s">
        <v>11353</v>
      </c>
      <c r="S3413">
        <f>IF(SalesData[[#This Row],[Return Status]]="Returned",1,0)</f>
        <v>0</v>
      </c>
      <c r="T3413">
        <v>2183.56</v>
      </c>
      <c r="U3413" s="2">
        <f>EOMONTH(SalesData[[#This Row],[Order Date]],0)</f>
        <v>45077</v>
      </c>
      <c r="V3413" s="9" t="str">
        <f>"Q"&amp;INT((MONTH(SalesData[[#This Row],[Order Date]])+2)/3)&amp;"-"&amp;YEAR(SalesData[[#This Row],[Order Date]])</f>
        <v>Q2-2023</v>
      </c>
    </row>
    <row r="3414" spans="1:22" x14ac:dyDescent="0.35">
      <c r="A3414" t="s">
        <v>3555</v>
      </c>
      <c r="B3414" s="1">
        <v>45071</v>
      </c>
      <c r="C3414" t="s">
        <v>92</v>
      </c>
      <c r="D3414" t="s">
        <v>46</v>
      </c>
      <c r="E3414">
        <v>843848515</v>
      </c>
      <c r="F3414" t="s">
        <v>50</v>
      </c>
      <c r="G3414" t="s">
        <v>34</v>
      </c>
      <c r="H3414" t="s">
        <v>11357</v>
      </c>
      <c r="I3414" t="s">
        <v>36</v>
      </c>
      <c r="J3414" t="s">
        <v>65</v>
      </c>
      <c r="K3414">
        <v>1066.5999999999999</v>
      </c>
      <c r="L3414">
        <v>69.84</v>
      </c>
      <c r="M3414" t="s">
        <v>65</v>
      </c>
      <c r="N3414">
        <v>6.5479092443277695E-2</v>
      </c>
      <c r="O3414" t="s">
        <v>11351</v>
      </c>
      <c r="P3414" t="s">
        <v>11356</v>
      </c>
      <c r="Q3414" t="s">
        <v>11359</v>
      </c>
      <c r="R3414" t="s">
        <v>11360</v>
      </c>
      <c r="S3414">
        <f>IF(SalesData[[#This Row],[Return Status]]="Returned",1,0)</f>
        <v>1</v>
      </c>
      <c r="U3414" s="2">
        <f>EOMONTH(SalesData[[#This Row],[Order Date]],0)</f>
        <v>45077</v>
      </c>
      <c r="V3414" s="9" t="str">
        <f>"Q"&amp;INT((MONTH(SalesData[[#This Row],[Order Date]])+2)/3)&amp;"-"&amp;YEAR(SalesData[[#This Row],[Order Date]])</f>
        <v>Q2-2023</v>
      </c>
    </row>
    <row r="3415" spans="1:22" x14ac:dyDescent="0.35">
      <c r="A3415" t="s">
        <v>3556</v>
      </c>
      <c r="B3415" s="1">
        <v>45064</v>
      </c>
      <c r="C3415" t="s">
        <v>49</v>
      </c>
      <c r="D3415" t="s">
        <v>145</v>
      </c>
      <c r="E3415">
        <v>5361443805</v>
      </c>
      <c r="F3415" t="s">
        <v>78</v>
      </c>
      <c r="G3415" t="s">
        <v>15</v>
      </c>
      <c r="H3415" t="s">
        <v>16</v>
      </c>
      <c r="I3415" t="s">
        <v>17</v>
      </c>
      <c r="J3415" t="s">
        <v>19</v>
      </c>
      <c r="K3415">
        <v>2252.83</v>
      </c>
      <c r="L3415">
        <v>381.75</v>
      </c>
      <c r="M3415" t="s">
        <v>19</v>
      </c>
      <c r="N3415">
        <v>0.169453531780028</v>
      </c>
      <c r="O3415" t="s">
        <v>11351</v>
      </c>
      <c r="P3415" t="s">
        <v>11352</v>
      </c>
      <c r="Q3415" t="s">
        <v>11372</v>
      </c>
      <c r="R3415" t="s">
        <v>11360</v>
      </c>
      <c r="S3415">
        <f>IF(SalesData[[#This Row],[Return Status]]="Returned",1,0)</f>
        <v>1</v>
      </c>
      <c r="T3415">
        <v>2085.91</v>
      </c>
      <c r="U3415" s="2">
        <f>EOMONTH(SalesData[[#This Row],[Order Date]],0)</f>
        <v>45077</v>
      </c>
      <c r="V3415" s="9" t="str">
        <f>"Q"&amp;INT((MONTH(SalesData[[#This Row],[Order Date]])+2)/3)&amp;"-"&amp;YEAR(SalesData[[#This Row],[Order Date]])</f>
        <v>Q2-2023</v>
      </c>
    </row>
    <row r="3416" spans="1:22" x14ac:dyDescent="0.35">
      <c r="A3416" t="s">
        <v>3557</v>
      </c>
      <c r="B3416" s="1">
        <v>45060</v>
      </c>
      <c r="C3416" t="s">
        <v>38</v>
      </c>
      <c r="D3416" t="s">
        <v>80</v>
      </c>
      <c r="E3416">
        <v>3828232668</v>
      </c>
      <c r="F3416" t="s">
        <v>28</v>
      </c>
      <c r="G3416" t="s">
        <v>29</v>
      </c>
      <c r="H3416" t="s">
        <v>30</v>
      </c>
      <c r="I3416" t="s">
        <v>31</v>
      </c>
      <c r="J3416" t="s">
        <v>61</v>
      </c>
      <c r="K3416">
        <v>3210.08</v>
      </c>
      <c r="L3416">
        <v>181.28</v>
      </c>
      <c r="M3416" t="s">
        <v>62</v>
      </c>
      <c r="N3416">
        <v>5.64721128445397E-2</v>
      </c>
      <c r="O3416" t="s">
        <v>11351</v>
      </c>
      <c r="P3416" t="s">
        <v>11356</v>
      </c>
      <c r="R3416" t="s">
        <v>11353</v>
      </c>
      <c r="S3416">
        <f>IF(SalesData[[#This Row],[Return Status]]="Returned",1,0)</f>
        <v>0</v>
      </c>
      <c r="T3416">
        <v>2788.38</v>
      </c>
      <c r="U3416" s="2">
        <f>EOMONTH(SalesData[[#This Row],[Order Date]],0)</f>
        <v>45077</v>
      </c>
      <c r="V3416" s="9" t="str">
        <f>"Q"&amp;INT((MONTH(SalesData[[#This Row],[Order Date]])+2)/3)&amp;"-"&amp;YEAR(SalesData[[#This Row],[Order Date]])</f>
        <v>Q2-2023</v>
      </c>
    </row>
    <row r="3417" spans="1:22" x14ac:dyDescent="0.35">
      <c r="A3417" t="s">
        <v>3558</v>
      </c>
      <c r="B3417" s="1">
        <v>45060</v>
      </c>
      <c r="C3417" t="s">
        <v>188</v>
      </c>
      <c r="D3417" t="s">
        <v>46</v>
      </c>
      <c r="E3417">
        <v>3566094469</v>
      </c>
      <c r="F3417" t="s">
        <v>163</v>
      </c>
      <c r="G3417" t="s">
        <v>11381</v>
      </c>
      <c r="H3417" t="s">
        <v>165</v>
      </c>
      <c r="I3417" t="s">
        <v>36</v>
      </c>
      <c r="J3417" t="s">
        <v>61</v>
      </c>
      <c r="K3417">
        <v>3119.93</v>
      </c>
      <c r="L3417">
        <v>823.89</v>
      </c>
      <c r="M3417" t="s">
        <v>62</v>
      </c>
      <c r="N3417">
        <v>0.26407323241226599</v>
      </c>
      <c r="O3417" t="s">
        <v>11351</v>
      </c>
      <c r="P3417" t="s">
        <v>11354</v>
      </c>
      <c r="R3417" t="s">
        <v>11353</v>
      </c>
      <c r="S3417">
        <f>IF(SalesData[[#This Row],[Return Status]]="Returned",1,0)</f>
        <v>0</v>
      </c>
      <c r="U3417" s="2">
        <f>EOMONTH(SalesData[[#This Row],[Order Date]],0)</f>
        <v>45077</v>
      </c>
      <c r="V3417" s="9" t="str">
        <f>"Q"&amp;INT((MONTH(SalesData[[#This Row],[Order Date]])+2)/3)&amp;"-"&amp;YEAR(SalesData[[#This Row],[Order Date]])</f>
        <v>Q2-2023</v>
      </c>
    </row>
    <row r="3418" spans="1:22" x14ac:dyDescent="0.35">
      <c r="A3418" t="s">
        <v>3559</v>
      </c>
      <c r="B3418" s="1">
        <v>45072</v>
      </c>
      <c r="C3418" t="s">
        <v>184</v>
      </c>
      <c r="D3418" t="s">
        <v>145</v>
      </c>
      <c r="E3418">
        <v>9689819281</v>
      </c>
      <c r="F3418" t="s">
        <v>47</v>
      </c>
      <c r="G3418" t="s">
        <v>23</v>
      </c>
      <c r="H3418" t="s">
        <v>24</v>
      </c>
      <c r="I3418" t="s">
        <v>17</v>
      </c>
      <c r="J3418" t="s">
        <v>62</v>
      </c>
      <c r="K3418">
        <v>4431.28</v>
      </c>
      <c r="L3418">
        <v>1284.18</v>
      </c>
      <c r="M3418" t="s">
        <v>62</v>
      </c>
      <c r="N3418">
        <v>0.289798884295283</v>
      </c>
      <c r="O3418" t="s">
        <v>11351</v>
      </c>
      <c r="P3418" t="s">
        <v>11354</v>
      </c>
      <c r="R3418" t="s">
        <v>11353</v>
      </c>
      <c r="S3418">
        <f>IF(SalesData[[#This Row],[Return Status]]="Returned",1,0)</f>
        <v>0</v>
      </c>
      <c r="T3418">
        <v>2821.33</v>
      </c>
      <c r="U3418" s="2">
        <f>EOMONTH(SalesData[[#This Row],[Order Date]],0)</f>
        <v>45077</v>
      </c>
      <c r="V3418" s="9" t="str">
        <f>"Q"&amp;INT((MONTH(SalesData[[#This Row],[Order Date]])+2)/3)&amp;"-"&amp;YEAR(SalesData[[#This Row],[Order Date]])</f>
        <v>Q2-2023</v>
      </c>
    </row>
    <row r="3419" spans="1:22" x14ac:dyDescent="0.35">
      <c r="A3419" t="s">
        <v>3560</v>
      </c>
      <c r="B3419" s="1">
        <v>45071</v>
      </c>
      <c r="C3419" t="s">
        <v>38</v>
      </c>
      <c r="D3419" t="s">
        <v>99</v>
      </c>
      <c r="E3419">
        <v>4714113631</v>
      </c>
      <c r="F3419" t="s">
        <v>170</v>
      </c>
      <c r="G3419" t="s">
        <v>69</v>
      </c>
      <c r="H3419" t="s">
        <v>41</v>
      </c>
      <c r="I3419" t="s">
        <v>31</v>
      </c>
      <c r="J3419" t="s">
        <v>61</v>
      </c>
      <c r="K3419">
        <v>44.5</v>
      </c>
      <c r="L3419">
        <v>12.41</v>
      </c>
      <c r="M3419" t="s">
        <v>62</v>
      </c>
      <c r="N3419">
        <v>0.278876404494382</v>
      </c>
      <c r="O3419" t="s">
        <v>11361</v>
      </c>
      <c r="P3419" t="s">
        <v>11354</v>
      </c>
      <c r="R3419" t="s">
        <v>11353</v>
      </c>
      <c r="S3419">
        <f>IF(SalesData[[#This Row],[Return Status]]="Returned",1,0)</f>
        <v>0</v>
      </c>
      <c r="T3419">
        <v>2081.52</v>
      </c>
      <c r="U3419" s="2">
        <f>EOMONTH(SalesData[[#This Row],[Order Date]],0)</f>
        <v>45077</v>
      </c>
      <c r="V3419" s="9" t="str">
        <f>"Q"&amp;INT((MONTH(SalesData[[#This Row],[Order Date]])+2)/3)&amp;"-"&amp;YEAR(SalesData[[#This Row],[Order Date]])</f>
        <v>Q2-2023</v>
      </c>
    </row>
    <row r="3420" spans="1:22" x14ac:dyDescent="0.35">
      <c r="A3420" t="s">
        <v>3561</v>
      </c>
      <c r="B3420" s="1">
        <v>45074</v>
      </c>
      <c r="C3420" t="s">
        <v>139</v>
      </c>
      <c r="D3420" t="s">
        <v>39</v>
      </c>
      <c r="E3420">
        <v>145065804</v>
      </c>
      <c r="F3420" t="s">
        <v>40</v>
      </c>
      <c r="G3420" t="s">
        <v>69</v>
      </c>
      <c r="H3420" t="s">
        <v>41</v>
      </c>
      <c r="I3420" t="s">
        <v>31</v>
      </c>
      <c r="J3420" t="s">
        <v>19</v>
      </c>
      <c r="K3420">
        <v>4578.82</v>
      </c>
      <c r="L3420">
        <v>606.35</v>
      </c>
      <c r="M3420" t="s">
        <v>19</v>
      </c>
      <c r="N3420">
        <v>0.13242494791234399</v>
      </c>
      <c r="O3420" t="s">
        <v>11351</v>
      </c>
      <c r="P3420" t="s">
        <v>11352</v>
      </c>
      <c r="Q3420" t="s">
        <v>11373</v>
      </c>
      <c r="R3420" t="s">
        <v>11360</v>
      </c>
      <c r="S3420">
        <f>IF(SalesData[[#This Row],[Return Status]]="Returned",1,0)</f>
        <v>1</v>
      </c>
      <c r="T3420">
        <v>2081.52</v>
      </c>
      <c r="U3420" s="2">
        <f>EOMONTH(SalesData[[#This Row],[Order Date]],0)</f>
        <v>45077</v>
      </c>
      <c r="V3420" s="9" t="str">
        <f>"Q"&amp;INT((MONTH(SalesData[[#This Row],[Order Date]])+2)/3)&amp;"-"&amp;YEAR(SalesData[[#This Row],[Order Date]])</f>
        <v>Q2-2023</v>
      </c>
    </row>
    <row r="3421" spans="1:22" x14ac:dyDescent="0.35">
      <c r="A3421" t="s">
        <v>3562</v>
      </c>
      <c r="B3421" s="1">
        <v>45050</v>
      </c>
      <c r="C3421" t="s">
        <v>124</v>
      </c>
      <c r="D3421" t="s">
        <v>13</v>
      </c>
      <c r="E3421">
        <v>9079845174</v>
      </c>
      <c r="F3421" t="s">
        <v>64</v>
      </c>
      <c r="G3421" t="s">
        <v>15</v>
      </c>
      <c r="H3421" t="s">
        <v>16</v>
      </c>
      <c r="I3421" t="s">
        <v>17</v>
      </c>
      <c r="J3421" t="s">
        <v>62</v>
      </c>
      <c r="K3421">
        <v>1278.33</v>
      </c>
      <c r="L3421">
        <v>53.66</v>
      </c>
      <c r="M3421" t="s">
        <v>62</v>
      </c>
      <c r="N3421">
        <v>4.19766413993257E-2</v>
      </c>
      <c r="O3421" t="s">
        <v>11351</v>
      </c>
      <c r="P3421" t="s">
        <v>11356</v>
      </c>
      <c r="R3421" t="s">
        <v>11353</v>
      </c>
      <c r="S3421">
        <f>IF(SalesData[[#This Row],[Return Status]]="Returned",1,0)</f>
        <v>0</v>
      </c>
      <c r="T3421">
        <v>2085.91</v>
      </c>
      <c r="U3421" s="2">
        <f>EOMONTH(SalesData[[#This Row],[Order Date]],0)</f>
        <v>45077</v>
      </c>
      <c r="V3421" s="9" t="str">
        <f>"Q"&amp;INT((MONTH(SalesData[[#This Row],[Order Date]])+2)/3)&amp;"-"&amp;YEAR(SalesData[[#This Row],[Order Date]])</f>
        <v>Q2-2023</v>
      </c>
    </row>
    <row r="3422" spans="1:22" x14ac:dyDescent="0.35">
      <c r="A3422" t="s">
        <v>3563</v>
      </c>
      <c r="B3422" s="1">
        <v>45056</v>
      </c>
      <c r="C3422" t="s">
        <v>149</v>
      </c>
      <c r="D3422" t="s">
        <v>99</v>
      </c>
      <c r="E3422">
        <v>2217841516</v>
      </c>
      <c r="F3422" t="s">
        <v>170</v>
      </c>
      <c r="G3422" t="s">
        <v>69</v>
      </c>
      <c r="H3422" t="s">
        <v>41</v>
      </c>
      <c r="I3422" t="s">
        <v>31</v>
      </c>
      <c r="J3422" t="s">
        <v>62</v>
      </c>
      <c r="K3422">
        <v>4527.51</v>
      </c>
      <c r="L3422">
        <v>1291.8900000000001</v>
      </c>
      <c r="M3422" t="s">
        <v>62</v>
      </c>
      <c r="N3422">
        <v>0.28534227423020597</v>
      </c>
      <c r="O3422" t="s">
        <v>11351</v>
      </c>
      <c r="P3422" t="s">
        <v>11354</v>
      </c>
      <c r="R3422" t="s">
        <v>11353</v>
      </c>
      <c r="S3422">
        <f>IF(SalesData[[#This Row],[Return Status]]="Returned",1,0)</f>
        <v>0</v>
      </c>
      <c r="T3422">
        <v>2081.52</v>
      </c>
      <c r="U3422" s="2">
        <f>EOMONTH(SalesData[[#This Row],[Order Date]],0)</f>
        <v>45077</v>
      </c>
      <c r="V3422" s="9" t="str">
        <f>"Q"&amp;INT((MONTH(SalesData[[#This Row],[Order Date]])+2)/3)&amp;"-"&amp;YEAR(SalesData[[#This Row],[Order Date]])</f>
        <v>Q2-2023</v>
      </c>
    </row>
    <row r="3423" spans="1:22" x14ac:dyDescent="0.35">
      <c r="A3423" t="s">
        <v>3564</v>
      </c>
      <c r="B3423" s="1">
        <v>45060</v>
      </c>
      <c r="C3423" t="s">
        <v>92</v>
      </c>
      <c r="D3423" t="s">
        <v>39</v>
      </c>
      <c r="E3423">
        <v>6403932727</v>
      </c>
      <c r="F3423" t="s">
        <v>152</v>
      </c>
      <c r="G3423" t="s">
        <v>23</v>
      </c>
      <c r="H3423" t="s">
        <v>24</v>
      </c>
      <c r="I3423" t="s">
        <v>17</v>
      </c>
      <c r="J3423" t="s">
        <v>62</v>
      </c>
      <c r="K3423">
        <v>4233.68</v>
      </c>
      <c r="L3423">
        <v>503.05</v>
      </c>
      <c r="M3423" t="s">
        <v>62</v>
      </c>
      <c r="N3423">
        <v>0.11882097843956101</v>
      </c>
      <c r="O3423" t="s">
        <v>11351</v>
      </c>
      <c r="P3423" t="s">
        <v>11352</v>
      </c>
      <c r="R3423" t="s">
        <v>11353</v>
      </c>
      <c r="S3423">
        <f>IF(SalesData[[#This Row],[Return Status]]="Returned",1,0)</f>
        <v>0</v>
      </c>
      <c r="T3423">
        <v>2821.33</v>
      </c>
      <c r="U3423" s="2">
        <f>EOMONTH(SalesData[[#This Row],[Order Date]],0)</f>
        <v>45077</v>
      </c>
      <c r="V3423" s="9" t="str">
        <f>"Q"&amp;INT((MONTH(SalesData[[#This Row],[Order Date]])+2)/3)&amp;"-"&amp;YEAR(SalesData[[#This Row],[Order Date]])</f>
        <v>Q2-2023</v>
      </c>
    </row>
    <row r="3424" spans="1:22" x14ac:dyDescent="0.35">
      <c r="A3424" t="s">
        <v>3565</v>
      </c>
      <c r="B3424" s="1">
        <v>45072</v>
      </c>
      <c r="C3424" t="s">
        <v>92</v>
      </c>
      <c r="D3424" t="s">
        <v>46</v>
      </c>
      <c r="E3424">
        <v>8620766942</v>
      </c>
      <c r="F3424" t="s">
        <v>172</v>
      </c>
      <c r="G3424" t="s">
        <v>11367</v>
      </c>
      <c r="H3424" t="s">
        <v>121</v>
      </c>
      <c r="I3424" t="s">
        <v>17</v>
      </c>
      <c r="J3424" t="s">
        <v>65</v>
      </c>
      <c r="K3424">
        <v>2319.4299999999998</v>
      </c>
      <c r="L3424">
        <v>551.33000000000004</v>
      </c>
      <c r="M3424" t="s">
        <v>65</v>
      </c>
      <c r="N3424">
        <v>0.23770064196807</v>
      </c>
      <c r="O3424" t="s">
        <v>11351</v>
      </c>
      <c r="P3424" t="s">
        <v>11354</v>
      </c>
      <c r="R3424" t="s">
        <v>11353</v>
      </c>
      <c r="S3424">
        <f>IF(SalesData[[#This Row],[Return Status]]="Returned",1,0)</f>
        <v>0</v>
      </c>
      <c r="U3424" s="2">
        <f>EOMONTH(SalesData[[#This Row],[Order Date]],0)</f>
        <v>45077</v>
      </c>
      <c r="V3424" s="9" t="str">
        <f>"Q"&amp;INT((MONTH(SalesData[[#This Row],[Order Date]])+2)/3)&amp;"-"&amp;YEAR(SalesData[[#This Row],[Order Date]])</f>
        <v>Q2-2023</v>
      </c>
    </row>
    <row r="3425" spans="1:22" x14ac:dyDescent="0.35">
      <c r="A3425" t="s">
        <v>3566</v>
      </c>
      <c r="B3425" s="1">
        <v>45066</v>
      </c>
      <c r="C3425" t="s">
        <v>87</v>
      </c>
      <c r="D3425" t="s">
        <v>80</v>
      </c>
      <c r="E3425">
        <v>3602096286</v>
      </c>
      <c r="F3425" t="s">
        <v>120</v>
      </c>
      <c r="G3425" t="s">
        <v>141</v>
      </c>
      <c r="H3425" t="s">
        <v>121</v>
      </c>
      <c r="I3425" t="s">
        <v>17</v>
      </c>
      <c r="J3425" t="s">
        <v>65</v>
      </c>
      <c r="K3425">
        <v>3612.83</v>
      </c>
      <c r="L3425">
        <v>946.09</v>
      </c>
      <c r="M3425" t="s">
        <v>65</v>
      </c>
      <c r="N3425">
        <v>0.26186950396226799</v>
      </c>
      <c r="O3425" t="s">
        <v>11351</v>
      </c>
      <c r="P3425" t="s">
        <v>11354</v>
      </c>
      <c r="R3425" t="s">
        <v>11353</v>
      </c>
      <c r="S3425">
        <f>IF(SalesData[[#This Row],[Return Status]]="Returned",1,0)</f>
        <v>0</v>
      </c>
      <c r="T3425">
        <v>2793.38</v>
      </c>
      <c r="U3425" s="2">
        <f>EOMONTH(SalesData[[#This Row],[Order Date]],0)</f>
        <v>45077</v>
      </c>
      <c r="V3425" s="9" t="str">
        <f>"Q"&amp;INT((MONTH(SalesData[[#This Row],[Order Date]])+2)/3)&amp;"-"&amp;YEAR(SalesData[[#This Row],[Order Date]])</f>
        <v>Q2-2023</v>
      </c>
    </row>
    <row r="3426" spans="1:22" x14ac:dyDescent="0.35">
      <c r="A3426" t="s">
        <v>3567</v>
      </c>
      <c r="B3426" s="1">
        <v>45071</v>
      </c>
      <c r="C3426" t="s">
        <v>124</v>
      </c>
      <c r="D3426" t="s">
        <v>13</v>
      </c>
      <c r="E3426">
        <v>8516886204</v>
      </c>
      <c r="F3426" t="s">
        <v>107</v>
      </c>
      <c r="G3426" t="s">
        <v>15</v>
      </c>
      <c r="H3426" t="s">
        <v>16</v>
      </c>
      <c r="I3426" t="s">
        <v>17</v>
      </c>
      <c r="J3426" t="s">
        <v>65</v>
      </c>
      <c r="K3426">
        <v>2660.81</v>
      </c>
      <c r="L3426">
        <v>291.95</v>
      </c>
      <c r="M3426" t="s">
        <v>65</v>
      </c>
      <c r="N3426">
        <v>0.10972222744202</v>
      </c>
      <c r="O3426" t="s">
        <v>11351</v>
      </c>
      <c r="P3426" t="s">
        <v>11352</v>
      </c>
      <c r="R3426" t="s">
        <v>11353</v>
      </c>
      <c r="S3426">
        <f>IF(SalesData[[#This Row],[Return Status]]="Returned",1,0)</f>
        <v>0</v>
      </c>
      <c r="T3426">
        <v>2085.91</v>
      </c>
      <c r="U3426" s="2">
        <f>EOMONTH(SalesData[[#This Row],[Order Date]],0)</f>
        <v>45077</v>
      </c>
      <c r="V3426" s="9" t="str">
        <f>"Q"&amp;INT((MONTH(SalesData[[#This Row],[Order Date]])+2)/3)&amp;"-"&amp;YEAR(SalesData[[#This Row],[Order Date]])</f>
        <v>Q2-2023</v>
      </c>
    </row>
    <row r="3427" spans="1:22" x14ac:dyDescent="0.35">
      <c r="A3427" t="s">
        <v>3568</v>
      </c>
      <c r="B3427" s="1">
        <v>45056</v>
      </c>
      <c r="C3427" t="s">
        <v>144</v>
      </c>
      <c r="D3427" t="s">
        <v>39</v>
      </c>
      <c r="E3427">
        <v>5690782394</v>
      </c>
      <c r="F3427" t="s">
        <v>129</v>
      </c>
      <c r="G3427" t="s">
        <v>54</v>
      </c>
      <c r="H3427" t="s">
        <v>55</v>
      </c>
      <c r="I3427" t="s">
        <v>31</v>
      </c>
      <c r="J3427" t="s">
        <v>61</v>
      </c>
      <c r="K3427">
        <v>1074.6099999999999</v>
      </c>
      <c r="L3427">
        <v>35.630000000000003</v>
      </c>
      <c r="M3427" t="s">
        <v>62</v>
      </c>
      <c r="N3427">
        <v>3.3156214812815797E-2</v>
      </c>
      <c r="O3427" t="s">
        <v>11351</v>
      </c>
      <c r="P3427" t="s">
        <v>11356</v>
      </c>
      <c r="R3427" t="s">
        <v>11353</v>
      </c>
      <c r="S3427">
        <f>IF(SalesData[[#This Row],[Return Status]]="Returned",1,0)</f>
        <v>0</v>
      </c>
      <c r="U3427" s="2">
        <f>EOMONTH(SalesData[[#This Row],[Order Date]],0)</f>
        <v>45077</v>
      </c>
      <c r="V3427" s="9" t="str">
        <f>"Q"&amp;INT((MONTH(SalesData[[#This Row],[Order Date]])+2)/3)&amp;"-"&amp;YEAR(SalesData[[#This Row],[Order Date]])</f>
        <v>Q2-2023</v>
      </c>
    </row>
    <row r="3428" spans="1:22" x14ac:dyDescent="0.35">
      <c r="A3428" t="s">
        <v>3569</v>
      </c>
      <c r="B3428" s="1">
        <v>45076</v>
      </c>
      <c r="C3428" t="s">
        <v>52</v>
      </c>
      <c r="D3428" t="s">
        <v>72</v>
      </c>
      <c r="E3428">
        <v>6343152082</v>
      </c>
      <c r="F3428" t="s">
        <v>168</v>
      </c>
      <c r="G3428" t="s">
        <v>54</v>
      </c>
      <c r="H3428" t="s">
        <v>55</v>
      </c>
      <c r="I3428" t="s">
        <v>31</v>
      </c>
      <c r="J3428" t="s">
        <v>18</v>
      </c>
      <c r="K3428">
        <v>1668.96</v>
      </c>
      <c r="L3428">
        <v>399.14</v>
      </c>
      <c r="M3428" t="s">
        <v>19</v>
      </c>
      <c r="N3428">
        <v>0.239154922826191</v>
      </c>
      <c r="O3428" t="s">
        <v>11351</v>
      </c>
      <c r="P3428" t="s">
        <v>11354</v>
      </c>
      <c r="R3428" t="s">
        <v>11353</v>
      </c>
      <c r="S3428">
        <f>IF(SalesData[[#This Row],[Return Status]]="Returned",1,0)</f>
        <v>0</v>
      </c>
      <c r="U3428" s="2">
        <f>EOMONTH(SalesData[[#This Row],[Order Date]],0)</f>
        <v>45077</v>
      </c>
      <c r="V3428" s="9" t="str">
        <f>"Q"&amp;INT((MONTH(SalesData[[#This Row],[Order Date]])+2)/3)&amp;"-"&amp;YEAR(SalesData[[#This Row],[Order Date]])</f>
        <v>Q2-2023</v>
      </c>
    </row>
    <row r="3429" spans="1:22" x14ac:dyDescent="0.35">
      <c r="A3429" t="s">
        <v>3570</v>
      </c>
      <c r="B3429" s="1">
        <v>45072</v>
      </c>
      <c r="C3429" t="s">
        <v>124</v>
      </c>
      <c r="D3429" t="s">
        <v>145</v>
      </c>
      <c r="E3429">
        <v>7966410012</v>
      </c>
      <c r="F3429" t="s">
        <v>133</v>
      </c>
      <c r="G3429" t="s">
        <v>89</v>
      </c>
      <c r="H3429" t="s">
        <v>90</v>
      </c>
      <c r="I3429" t="s">
        <v>31</v>
      </c>
      <c r="J3429" t="s">
        <v>19</v>
      </c>
      <c r="K3429">
        <v>328.62</v>
      </c>
      <c r="L3429">
        <v>53.02</v>
      </c>
      <c r="M3429" t="s">
        <v>19</v>
      </c>
      <c r="N3429">
        <v>0.16134136692836701</v>
      </c>
      <c r="O3429" t="s">
        <v>11361</v>
      </c>
      <c r="P3429" t="s">
        <v>11352</v>
      </c>
      <c r="R3429" t="s">
        <v>11353</v>
      </c>
      <c r="S3429">
        <f>IF(SalesData[[#This Row],[Return Status]]="Returned",1,0)</f>
        <v>0</v>
      </c>
      <c r="T3429">
        <v>207.68</v>
      </c>
      <c r="U3429" s="2">
        <f>EOMONTH(SalesData[[#This Row],[Order Date]],0)</f>
        <v>45077</v>
      </c>
      <c r="V3429" s="9" t="str">
        <f>"Q"&amp;INT((MONTH(SalesData[[#This Row],[Order Date]])+2)/3)&amp;"-"&amp;YEAR(SalesData[[#This Row],[Order Date]])</f>
        <v>Q2-2023</v>
      </c>
    </row>
    <row r="3430" spans="1:22" x14ac:dyDescent="0.35">
      <c r="A3430" t="s">
        <v>3571</v>
      </c>
      <c r="B3430" s="1">
        <v>45071</v>
      </c>
      <c r="C3430" t="s">
        <v>92</v>
      </c>
      <c r="D3430" t="s">
        <v>46</v>
      </c>
      <c r="E3430">
        <v>5377998519</v>
      </c>
      <c r="F3430" t="s">
        <v>147</v>
      </c>
      <c r="G3430" t="s">
        <v>84</v>
      </c>
      <c r="H3430" t="s">
        <v>85</v>
      </c>
      <c r="I3430" t="s">
        <v>31</v>
      </c>
      <c r="J3430" t="s">
        <v>65</v>
      </c>
      <c r="K3430">
        <v>4607.3</v>
      </c>
      <c r="L3430">
        <v>613.83000000000004</v>
      </c>
      <c r="M3430" t="s">
        <v>65</v>
      </c>
      <c r="N3430">
        <v>0.13322987432986799</v>
      </c>
      <c r="O3430" t="s">
        <v>11351</v>
      </c>
      <c r="P3430" t="s">
        <v>11352</v>
      </c>
      <c r="R3430" t="s">
        <v>11353</v>
      </c>
      <c r="S3430">
        <f>IF(SalesData[[#This Row],[Return Status]]="Returned",1,0)</f>
        <v>0</v>
      </c>
      <c r="T3430">
        <v>847.14</v>
      </c>
      <c r="U3430" s="2">
        <f>EOMONTH(SalesData[[#This Row],[Order Date]],0)</f>
        <v>45077</v>
      </c>
      <c r="V3430" s="9" t="str">
        <f>"Q"&amp;INT((MONTH(SalesData[[#This Row],[Order Date]])+2)/3)&amp;"-"&amp;YEAR(SalesData[[#This Row],[Order Date]])</f>
        <v>Q2-2023</v>
      </c>
    </row>
    <row r="3431" spans="1:22" x14ac:dyDescent="0.35">
      <c r="A3431" t="s">
        <v>3572</v>
      </c>
      <c r="B3431" s="1">
        <v>45070</v>
      </c>
      <c r="C3431" t="s">
        <v>188</v>
      </c>
      <c r="D3431" t="s">
        <v>46</v>
      </c>
      <c r="E3431">
        <v>3238481950</v>
      </c>
      <c r="F3431" t="s">
        <v>103</v>
      </c>
      <c r="G3431" t="s">
        <v>23</v>
      </c>
      <c r="H3431" t="s">
        <v>24</v>
      </c>
      <c r="I3431" t="s">
        <v>17</v>
      </c>
      <c r="J3431" t="s">
        <v>65</v>
      </c>
      <c r="K3431">
        <v>2991.21</v>
      </c>
      <c r="L3431">
        <v>257.02999999999997</v>
      </c>
      <c r="M3431" t="s">
        <v>65</v>
      </c>
      <c r="N3431">
        <v>8.5928436987038698E-2</v>
      </c>
      <c r="O3431" t="s">
        <v>11351</v>
      </c>
      <c r="P3431" t="s">
        <v>11356</v>
      </c>
      <c r="R3431" t="s">
        <v>11353</v>
      </c>
      <c r="S3431">
        <f>IF(SalesData[[#This Row],[Return Status]]="Returned",1,0)</f>
        <v>0</v>
      </c>
      <c r="T3431">
        <v>2821.33</v>
      </c>
      <c r="U3431" s="2">
        <f>EOMONTH(SalesData[[#This Row],[Order Date]],0)</f>
        <v>45077</v>
      </c>
      <c r="V3431" s="9" t="str">
        <f>"Q"&amp;INT((MONTH(SalesData[[#This Row],[Order Date]])+2)/3)&amp;"-"&amp;YEAR(SalesData[[#This Row],[Order Date]])</f>
        <v>Q2-2023</v>
      </c>
    </row>
    <row r="3432" spans="1:22" x14ac:dyDescent="0.35">
      <c r="A3432" t="s">
        <v>3573</v>
      </c>
      <c r="B3432" s="1">
        <v>45071</v>
      </c>
      <c r="C3432" t="s">
        <v>49</v>
      </c>
      <c r="D3432" t="s">
        <v>99</v>
      </c>
      <c r="E3432">
        <v>6595523662</v>
      </c>
      <c r="F3432" t="s">
        <v>95</v>
      </c>
      <c r="G3432" t="s">
        <v>59</v>
      </c>
      <c r="H3432" t="s">
        <v>60</v>
      </c>
      <c r="I3432" t="s">
        <v>31</v>
      </c>
      <c r="J3432" t="s">
        <v>65</v>
      </c>
      <c r="K3432">
        <v>4975.7</v>
      </c>
      <c r="L3432">
        <v>1427.85</v>
      </c>
      <c r="M3432" t="s">
        <v>65</v>
      </c>
      <c r="N3432">
        <v>0.28696464819020401</v>
      </c>
      <c r="O3432" t="s">
        <v>11351</v>
      </c>
      <c r="P3432" t="s">
        <v>11354</v>
      </c>
      <c r="R3432" t="s">
        <v>11353</v>
      </c>
      <c r="S3432">
        <f>IF(SalesData[[#This Row],[Return Status]]="Returned",1,0)</f>
        <v>0</v>
      </c>
      <c r="T3432">
        <v>2183.56</v>
      </c>
      <c r="U3432" s="2">
        <f>EOMONTH(SalesData[[#This Row],[Order Date]],0)</f>
        <v>45077</v>
      </c>
      <c r="V3432" s="9" t="str">
        <f>"Q"&amp;INT((MONTH(SalesData[[#This Row],[Order Date]])+2)/3)&amp;"-"&amp;YEAR(SalesData[[#This Row],[Order Date]])</f>
        <v>Q2-2023</v>
      </c>
    </row>
    <row r="3433" spans="1:22" x14ac:dyDescent="0.35">
      <c r="A3433" t="s">
        <v>3574</v>
      </c>
      <c r="B3433" s="1">
        <v>45075</v>
      </c>
      <c r="C3433" t="s">
        <v>49</v>
      </c>
      <c r="D3433" t="s">
        <v>39</v>
      </c>
      <c r="E3433">
        <v>2621788293</v>
      </c>
      <c r="F3433" t="s">
        <v>73</v>
      </c>
      <c r="G3433" t="s">
        <v>74</v>
      </c>
      <c r="H3433" t="s">
        <v>75</v>
      </c>
      <c r="I3433" t="s">
        <v>36</v>
      </c>
      <c r="J3433" t="s">
        <v>18</v>
      </c>
      <c r="K3433">
        <v>2349.75</v>
      </c>
      <c r="L3433">
        <v>318.22000000000003</v>
      </c>
      <c r="M3433" t="s">
        <v>19</v>
      </c>
      <c r="N3433">
        <v>0.13542717310352201</v>
      </c>
      <c r="O3433" t="s">
        <v>11351</v>
      </c>
      <c r="P3433" t="s">
        <v>11352</v>
      </c>
      <c r="Q3433" t="s">
        <v>11359</v>
      </c>
      <c r="R3433" t="s">
        <v>11360</v>
      </c>
      <c r="S3433">
        <f>IF(SalesData[[#This Row],[Return Status]]="Returned",1,0)</f>
        <v>1</v>
      </c>
      <c r="T3433">
        <v>2420.2800000000002</v>
      </c>
      <c r="U3433" s="2">
        <f>EOMONTH(SalesData[[#This Row],[Order Date]],0)</f>
        <v>45077</v>
      </c>
      <c r="V3433" s="9" t="str">
        <f>"Q"&amp;INT((MONTH(SalesData[[#This Row],[Order Date]])+2)/3)&amp;"-"&amp;YEAR(SalesData[[#This Row],[Order Date]])</f>
        <v>Q2-2023</v>
      </c>
    </row>
    <row r="3434" spans="1:22" x14ac:dyDescent="0.35">
      <c r="A3434" t="s">
        <v>3575</v>
      </c>
      <c r="B3434" s="1">
        <v>45063</v>
      </c>
      <c r="C3434" t="s">
        <v>184</v>
      </c>
      <c r="D3434" t="s">
        <v>72</v>
      </c>
      <c r="E3434">
        <v>9092522803</v>
      </c>
      <c r="F3434" t="s">
        <v>50</v>
      </c>
      <c r="G3434" t="s">
        <v>34</v>
      </c>
      <c r="H3434" t="s">
        <v>35</v>
      </c>
      <c r="I3434" t="s">
        <v>36</v>
      </c>
      <c r="J3434" t="s">
        <v>19</v>
      </c>
      <c r="K3434">
        <v>793.98</v>
      </c>
      <c r="L3434">
        <v>162.19</v>
      </c>
      <c r="M3434" t="s">
        <v>19</v>
      </c>
      <c r="N3434">
        <v>0.20427466686818299</v>
      </c>
      <c r="O3434" t="s">
        <v>11355</v>
      </c>
      <c r="P3434" t="s">
        <v>11354</v>
      </c>
      <c r="R3434" t="s">
        <v>11353</v>
      </c>
      <c r="S3434">
        <f>IF(SalesData[[#This Row],[Return Status]]="Returned",1,0)</f>
        <v>0</v>
      </c>
      <c r="U3434" s="2">
        <f>EOMONTH(SalesData[[#This Row],[Order Date]],0)</f>
        <v>45077</v>
      </c>
      <c r="V3434" s="9" t="str">
        <f>"Q"&amp;INT((MONTH(SalesData[[#This Row],[Order Date]])+2)/3)&amp;"-"&amp;YEAR(SalesData[[#This Row],[Order Date]])</f>
        <v>Q2-2023</v>
      </c>
    </row>
    <row r="3435" spans="1:22" x14ac:dyDescent="0.35">
      <c r="A3435" t="s">
        <v>3576</v>
      </c>
      <c r="B3435" s="1">
        <v>45073</v>
      </c>
      <c r="C3435" t="s">
        <v>184</v>
      </c>
      <c r="D3435" t="s">
        <v>39</v>
      </c>
      <c r="E3435">
        <v>7872685655</v>
      </c>
      <c r="F3435" t="s">
        <v>357</v>
      </c>
      <c r="G3435" t="s">
        <v>164</v>
      </c>
      <c r="H3435" t="s">
        <v>165</v>
      </c>
      <c r="I3435" t="s">
        <v>36</v>
      </c>
      <c r="J3435" t="s">
        <v>19</v>
      </c>
      <c r="K3435">
        <v>4479.1499999999996</v>
      </c>
      <c r="L3435">
        <v>496.77</v>
      </c>
      <c r="M3435" t="s">
        <v>19</v>
      </c>
      <c r="N3435">
        <v>0.11090720337564</v>
      </c>
      <c r="O3435" t="s">
        <v>11351</v>
      </c>
      <c r="P3435" t="s">
        <v>11352</v>
      </c>
      <c r="R3435" t="s">
        <v>11353</v>
      </c>
      <c r="S3435">
        <f>IF(SalesData[[#This Row],[Return Status]]="Returned",1,0)</f>
        <v>0</v>
      </c>
      <c r="U3435" s="2">
        <f>EOMONTH(SalesData[[#This Row],[Order Date]],0)</f>
        <v>45077</v>
      </c>
      <c r="V3435" s="9" t="str">
        <f>"Q"&amp;INT((MONTH(SalesData[[#This Row],[Order Date]])+2)/3)&amp;"-"&amp;YEAR(SalesData[[#This Row],[Order Date]])</f>
        <v>Q2-2023</v>
      </c>
    </row>
    <row r="3436" spans="1:22" x14ac:dyDescent="0.35">
      <c r="A3436" t="s">
        <v>3577</v>
      </c>
      <c r="B3436" s="1">
        <v>45054</v>
      </c>
      <c r="C3436" t="s">
        <v>188</v>
      </c>
      <c r="D3436" t="s">
        <v>46</v>
      </c>
      <c r="E3436">
        <v>3948053318</v>
      </c>
      <c r="F3436" t="s">
        <v>58</v>
      </c>
      <c r="G3436" t="s">
        <v>59</v>
      </c>
      <c r="H3436" t="s">
        <v>60</v>
      </c>
      <c r="I3436" t="s">
        <v>31</v>
      </c>
      <c r="J3436" t="s">
        <v>42</v>
      </c>
      <c r="K3436">
        <v>4176.8100000000004</v>
      </c>
      <c r="L3436">
        <v>604.42999999999995</v>
      </c>
      <c r="M3436" t="s">
        <v>43</v>
      </c>
      <c r="N3436">
        <v>0.144710915746706</v>
      </c>
      <c r="O3436" t="s">
        <v>11351</v>
      </c>
      <c r="P3436" t="s">
        <v>11352</v>
      </c>
      <c r="R3436" t="s">
        <v>11353</v>
      </c>
      <c r="S3436">
        <f>IF(SalesData[[#This Row],[Return Status]]="Returned",1,0)</f>
        <v>0</v>
      </c>
      <c r="T3436">
        <v>2183.56</v>
      </c>
      <c r="U3436" s="2">
        <f>EOMONTH(SalesData[[#This Row],[Order Date]],0)</f>
        <v>45077</v>
      </c>
      <c r="V3436" s="9" t="str">
        <f>"Q"&amp;INT((MONTH(SalesData[[#This Row],[Order Date]])+2)/3)&amp;"-"&amp;YEAR(SalesData[[#This Row],[Order Date]])</f>
        <v>Q2-2023</v>
      </c>
    </row>
    <row r="3437" spans="1:22" x14ac:dyDescent="0.35">
      <c r="A3437" t="s">
        <v>3578</v>
      </c>
      <c r="B3437" s="1">
        <v>45074</v>
      </c>
      <c r="C3437" t="s">
        <v>149</v>
      </c>
      <c r="D3437" t="s">
        <v>99</v>
      </c>
      <c r="E3437">
        <v>8521495795</v>
      </c>
      <c r="F3437" t="s">
        <v>40</v>
      </c>
      <c r="G3437" t="s">
        <v>69</v>
      </c>
      <c r="H3437" t="s">
        <v>11357</v>
      </c>
      <c r="I3437" t="s">
        <v>31</v>
      </c>
      <c r="J3437" t="s">
        <v>18</v>
      </c>
      <c r="K3437">
        <v>1422.42</v>
      </c>
      <c r="L3437">
        <v>369.62</v>
      </c>
      <c r="M3437" t="s">
        <v>19</v>
      </c>
      <c r="N3437">
        <v>0.25985292670238003</v>
      </c>
      <c r="O3437" t="s">
        <v>11351</v>
      </c>
      <c r="P3437" t="s">
        <v>11354</v>
      </c>
      <c r="R3437" t="s">
        <v>11353</v>
      </c>
      <c r="S3437">
        <f>IF(SalesData[[#This Row],[Return Status]]="Returned",1,0)</f>
        <v>0</v>
      </c>
      <c r="T3437">
        <v>2081.52</v>
      </c>
      <c r="U3437" s="2">
        <f>EOMONTH(SalesData[[#This Row],[Order Date]],0)</f>
        <v>45077</v>
      </c>
      <c r="V3437" s="9" t="str">
        <f>"Q"&amp;INT((MONTH(SalesData[[#This Row],[Order Date]])+2)/3)&amp;"-"&amp;YEAR(SalesData[[#This Row],[Order Date]])</f>
        <v>Q2-2023</v>
      </c>
    </row>
    <row r="3438" spans="1:22" x14ac:dyDescent="0.35">
      <c r="A3438" t="s">
        <v>3579</v>
      </c>
      <c r="B3438" s="1">
        <v>45055</v>
      </c>
      <c r="C3438" t="s">
        <v>111</v>
      </c>
      <c r="D3438" t="s">
        <v>99</v>
      </c>
      <c r="E3438">
        <v>7217887844</v>
      </c>
      <c r="F3438" t="s">
        <v>133</v>
      </c>
      <c r="G3438" t="s">
        <v>11379</v>
      </c>
      <c r="H3438" t="s">
        <v>90</v>
      </c>
      <c r="I3438" t="s">
        <v>31</v>
      </c>
      <c r="J3438" t="s">
        <v>61</v>
      </c>
      <c r="K3438">
        <v>2792.63</v>
      </c>
      <c r="L3438">
        <v>776.71</v>
      </c>
      <c r="M3438" t="s">
        <v>62</v>
      </c>
      <c r="N3438">
        <v>0.27812850252271198</v>
      </c>
      <c r="O3438" t="s">
        <v>11351</v>
      </c>
      <c r="P3438" t="s">
        <v>11354</v>
      </c>
      <c r="R3438" t="s">
        <v>11353</v>
      </c>
      <c r="S3438">
        <f>IF(SalesData[[#This Row],[Return Status]]="Returned",1,0)</f>
        <v>0</v>
      </c>
      <c r="U3438" s="2">
        <f>EOMONTH(SalesData[[#This Row],[Order Date]],0)</f>
        <v>45077</v>
      </c>
      <c r="V3438" s="9" t="str">
        <f>"Q"&amp;INT((MONTH(SalesData[[#This Row],[Order Date]])+2)/3)&amp;"-"&amp;YEAR(SalesData[[#This Row],[Order Date]])</f>
        <v>Q2-2023</v>
      </c>
    </row>
    <row r="3439" spans="1:22" x14ac:dyDescent="0.35">
      <c r="A3439" t="s">
        <v>3580</v>
      </c>
      <c r="B3439" s="1">
        <v>45059</v>
      </c>
      <c r="C3439" t="s">
        <v>111</v>
      </c>
      <c r="D3439" t="s">
        <v>27</v>
      </c>
      <c r="E3439">
        <v>5422839247</v>
      </c>
      <c r="F3439" t="s">
        <v>53</v>
      </c>
      <c r="G3439" t="s">
        <v>505</v>
      </c>
      <c r="H3439" t="s">
        <v>55</v>
      </c>
      <c r="I3439" t="s">
        <v>31</v>
      </c>
      <c r="J3439" t="s">
        <v>18</v>
      </c>
      <c r="K3439">
        <v>2348.16</v>
      </c>
      <c r="L3439">
        <v>384.85</v>
      </c>
      <c r="M3439" t="s">
        <v>19</v>
      </c>
      <c r="N3439">
        <v>0.163894283183429</v>
      </c>
      <c r="O3439" t="s">
        <v>11351</v>
      </c>
      <c r="P3439" t="s">
        <v>11352</v>
      </c>
      <c r="R3439" t="s">
        <v>11353</v>
      </c>
      <c r="S3439">
        <f>IF(SalesData[[#This Row],[Return Status]]="Returned",1,0)</f>
        <v>0</v>
      </c>
      <c r="T3439">
        <v>130.44</v>
      </c>
      <c r="U3439" s="2">
        <f>EOMONTH(SalesData[[#This Row],[Order Date]],0)</f>
        <v>45077</v>
      </c>
      <c r="V3439" s="9" t="str">
        <f>"Q"&amp;INT((MONTH(SalesData[[#This Row],[Order Date]])+2)/3)&amp;"-"&amp;YEAR(SalesData[[#This Row],[Order Date]])</f>
        <v>Q2-2023</v>
      </c>
    </row>
    <row r="3440" spans="1:22" x14ac:dyDescent="0.35">
      <c r="A3440" t="s">
        <v>3581</v>
      </c>
      <c r="B3440" s="1">
        <v>45065</v>
      </c>
      <c r="C3440" t="s">
        <v>67</v>
      </c>
      <c r="D3440" t="s">
        <v>27</v>
      </c>
      <c r="E3440">
        <v>9623741112</v>
      </c>
      <c r="F3440" t="s">
        <v>50</v>
      </c>
      <c r="G3440" t="s">
        <v>34</v>
      </c>
      <c r="H3440" t="s">
        <v>35</v>
      </c>
      <c r="I3440" t="s">
        <v>36</v>
      </c>
      <c r="J3440" t="s">
        <v>65</v>
      </c>
      <c r="K3440">
        <v>2014.39</v>
      </c>
      <c r="L3440">
        <v>170.06</v>
      </c>
      <c r="M3440" t="s">
        <v>65</v>
      </c>
      <c r="N3440">
        <v>8.4422579540208195E-2</v>
      </c>
      <c r="O3440" t="s">
        <v>11351</v>
      </c>
      <c r="P3440" t="s">
        <v>11356</v>
      </c>
      <c r="R3440" t="s">
        <v>11353</v>
      </c>
      <c r="S3440">
        <f>IF(SalesData[[#This Row],[Return Status]]="Returned",1,0)</f>
        <v>0</v>
      </c>
      <c r="U3440" s="2">
        <f>EOMONTH(SalesData[[#This Row],[Order Date]],0)</f>
        <v>45077</v>
      </c>
      <c r="V3440" s="9" t="str">
        <f>"Q"&amp;INT((MONTH(SalesData[[#This Row],[Order Date]])+2)/3)&amp;"-"&amp;YEAR(SalesData[[#This Row],[Order Date]])</f>
        <v>Q2-2023</v>
      </c>
    </row>
    <row r="3441" spans="1:22" x14ac:dyDescent="0.35">
      <c r="A3441" t="s">
        <v>3582</v>
      </c>
      <c r="B3441" s="1">
        <v>45071</v>
      </c>
      <c r="C3441" t="s">
        <v>124</v>
      </c>
      <c r="D3441" t="s">
        <v>46</v>
      </c>
      <c r="E3441">
        <v>2154423899</v>
      </c>
      <c r="F3441" t="s">
        <v>168</v>
      </c>
      <c r="G3441" t="s">
        <v>54</v>
      </c>
      <c r="H3441" t="s">
        <v>55</v>
      </c>
      <c r="I3441" t="s">
        <v>31</v>
      </c>
      <c r="J3441" t="s">
        <v>65</v>
      </c>
      <c r="K3441">
        <v>2338.88</v>
      </c>
      <c r="L3441">
        <v>72.27</v>
      </c>
      <c r="M3441" t="s">
        <v>65</v>
      </c>
      <c r="N3441">
        <v>3.0899404843343799E-2</v>
      </c>
      <c r="O3441" t="s">
        <v>11351</v>
      </c>
      <c r="P3441" t="s">
        <v>11356</v>
      </c>
      <c r="R3441" t="s">
        <v>11353</v>
      </c>
      <c r="S3441">
        <f>IF(SalesData[[#This Row],[Return Status]]="Returned",1,0)</f>
        <v>0</v>
      </c>
      <c r="U3441" s="2">
        <f>EOMONTH(SalesData[[#This Row],[Order Date]],0)</f>
        <v>45077</v>
      </c>
      <c r="V3441" s="9" t="str">
        <f>"Q"&amp;INT((MONTH(SalesData[[#This Row],[Order Date]])+2)/3)&amp;"-"&amp;YEAR(SalesData[[#This Row],[Order Date]])</f>
        <v>Q2-2023</v>
      </c>
    </row>
    <row r="3442" spans="1:22" x14ac:dyDescent="0.35">
      <c r="A3442" t="s">
        <v>3583</v>
      </c>
      <c r="B3442" s="1">
        <v>45047</v>
      </c>
      <c r="C3442" t="s">
        <v>77</v>
      </c>
      <c r="D3442" t="s">
        <v>145</v>
      </c>
      <c r="E3442">
        <v>2751589552</v>
      </c>
      <c r="F3442" t="s">
        <v>116</v>
      </c>
      <c r="G3442" t="s">
        <v>74</v>
      </c>
      <c r="H3442" t="s">
        <v>75</v>
      </c>
      <c r="I3442" t="s">
        <v>36</v>
      </c>
      <c r="J3442" t="s">
        <v>18</v>
      </c>
      <c r="K3442">
        <v>3483.34</v>
      </c>
      <c r="L3442">
        <v>256.25</v>
      </c>
      <c r="M3442" t="s">
        <v>19</v>
      </c>
      <c r="N3442">
        <v>7.3564452508224895E-2</v>
      </c>
      <c r="O3442" t="s">
        <v>11351</v>
      </c>
      <c r="P3442" t="s">
        <v>11356</v>
      </c>
      <c r="R3442" t="s">
        <v>11353</v>
      </c>
      <c r="S3442">
        <f>IF(SalesData[[#This Row],[Return Status]]="Returned",1,0)</f>
        <v>0</v>
      </c>
      <c r="T3442">
        <v>2420.2800000000002</v>
      </c>
      <c r="U3442" s="2">
        <f>EOMONTH(SalesData[[#This Row],[Order Date]],0)</f>
        <v>45077</v>
      </c>
      <c r="V3442" s="9" t="str">
        <f>"Q"&amp;INT((MONTH(SalesData[[#This Row],[Order Date]])+2)/3)&amp;"-"&amp;YEAR(SalesData[[#This Row],[Order Date]])</f>
        <v>Q2-2023</v>
      </c>
    </row>
    <row r="3443" spans="1:22" x14ac:dyDescent="0.35">
      <c r="A3443" t="s">
        <v>3584</v>
      </c>
      <c r="B3443" s="1">
        <v>45070</v>
      </c>
      <c r="C3443" t="s">
        <v>194</v>
      </c>
      <c r="D3443" t="s">
        <v>72</v>
      </c>
      <c r="E3443">
        <v>9568819111</v>
      </c>
      <c r="F3443" t="s">
        <v>33</v>
      </c>
      <c r="G3443" t="s">
        <v>34</v>
      </c>
      <c r="H3443" t="s">
        <v>35</v>
      </c>
      <c r="I3443" t="s">
        <v>36</v>
      </c>
      <c r="J3443" t="s">
        <v>19</v>
      </c>
      <c r="K3443">
        <v>2152.58</v>
      </c>
      <c r="L3443">
        <v>221.76</v>
      </c>
      <c r="M3443" t="s">
        <v>19</v>
      </c>
      <c r="N3443">
        <v>0.103020561372864</v>
      </c>
      <c r="O3443" t="s">
        <v>11351</v>
      </c>
      <c r="P3443" t="s">
        <v>11352</v>
      </c>
      <c r="R3443" t="s">
        <v>11353</v>
      </c>
      <c r="S3443">
        <f>IF(SalesData[[#This Row],[Return Status]]="Returned",1,0)</f>
        <v>0</v>
      </c>
      <c r="U3443" s="2">
        <f>EOMONTH(SalesData[[#This Row],[Order Date]],0)</f>
        <v>45077</v>
      </c>
      <c r="V3443" s="9" t="str">
        <f>"Q"&amp;INT((MONTH(SalesData[[#This Row],[Order Date]])+2)/3)&amp;"-"&amp;YEAR(SalesData[[#This Row],[Order Date]])</f>
        <v>Q2-2023</v>
      </c>
    </row>
    <row r="3444" spans="1:22" x14ac:dyDescent="0.35">
      <c r="A3444" t="s">
        <v>3585</v>
      </c>
      <c r="B3444" s="1">
        <v>45068</v>
      </c>
      <c r="C3444" t="s">
        <v>132</v>
      </c>
      <c r="D3444" t="s">
        <v>80</v>
      </c>
      <c r="E3444">
        <v>380901317</v>
      </c>
      <c r="F3444" t="s">
        <v>47</v>
      </c>
      <c r="G3444" t="s">
        <v>23</v>
      </c>
      <c r="H3444" t="s">
        <v>24</v>
      </c>
      <c r="I3444" t="s">
        <v>17</v>
      </c>
      <c r="J3444" t="s">
        <v>18</v>
      </c>
      <c r="K3444">
        <v>4032.18</v>
      </c>
      <c r="L3444">
        <v>365.62</v>
      </c>
      <c r="M3444" t="s">
        <v>19</v>
      </c>
      <c r="N3444">
        <v>9.0675515477979599E-2</v>
      </c>
      <c r="O3444" t="s">
        <v>11351</v>
      </c>
      <c r="P3444" t="s">
        <v>11356</v>
      </c>
      <c r="R3444" t="s">
        <v>11353</v>
      </c>
      <c r="S3444">
        <f>IF(SalesData[[#This Row],[Return Status]]="Returned",1,0)</f>
        <v>0</v>
      </c>
      <c r="T3444">
        <v>2821.33</v>
      </c>
      <c r="U3444" s="2">
        <f>EOMONTH(SalesData[[#This Row],[Order Date]],0)</f>
        <v>45077</v>
      </c>
      <c r="V3444" s="9" t="str">
        <f>"Q"&amp;INT((MONTH(SalesData[[#This Row],[Order Date]])+2)/3)&amp;"-"&amp;YEAR(SalesData[[#This Row],[Order Date]])</f>
        <v>Q2-2023</v>
      </c>
    </row>
    <row r="3445" spans="1:22" x14ac:dyDescent="0.35">
      <c r="A3445" t="s">
        <v>3586</v>
      </c>
      <c r="B3445" s="1">
        <v>45052</v>
      </c>
      <c r="C3445" t="s">
        <v>176</v>
      </c>
      <c r="D3445" t="s">
        <v>39</v>
      </c>
      <c r="E3445">
        <v>1718560671</v>
      </c>
      <c r="F3445" t="s">
        <v>357</v>
      </c>
      <c r="G3445" t="s">
        <v>164</v>
      </c>
      <c r="H3445" t="s">
        <v>165</v>
      </c>
      <c r="I3445" t="s">
        <v>36</v>
      </c>
      <c r="J3445" t="s">
        <v>18</v>
      </c>
      <c r="K3445">
        <v>178.45</v>
      </c>
      <c r="L3445">
        <v>10.27</v>
      </c>
      <c r="M3445" t="s">
        <v>19</v>
      </c>
      <c r="N3445">
        <v>5.7551134771644703E-2</v>
      </c>
      <c r="O3445" t="s">
        <v>11361</v>
      </c>
      <c r="P3445" t="s">
        <v>11356</v>
      </c>
      <c r="R3445" t="s">
        <v>11353</v>
      </c>
      <c r="S3445">
        <f>IF(SalesData[[#This Row],[Return Status]]="Returned",1,0)</f>
        <v>0</v>
      </c>
      <c r="U3445" s="2">
        <f>EOMONTH(SalesData[[#This Row],[Order Date]],0)</f>
        <v>45077</v>
      </c>
      <c r="V3445" s="9" t="str">
        <f>"Q"&amp;INT((MONTH(SalesData[[#This Row],[Order Date]])+2)/3)&amp;"-"&amp;YEAR(SalesData[[#This Row],[Order Date]])</f>
        <v>Q2-2023</v>
      </c>
    </row>
    <row r="3446" spans="1:22" x14ac:dyDescent="0.35">
      <c r="A3446" t="s">
        <v>3587</v>
      </c>
      <c r="B3446" s="1">
        <v>45064</v>
      </c>
      <c r="C3446" t="s">
        <v>52</v>
      </c>
      <c r="D3446" t="s">
        <v>46</v>
      </c>
      <c r="E3446">
        <v>6212889169</v>
      </c>
      <c r="F3446" t="s">
        <v>81</v>
      </c>
      <c r="G3446" t="s">
        <v>74</v>
      </c>
      <c r="H3446" t="s">
        <v>75</v>
      </c>
      <c r="I3446" t="s">
        <v>36</v>
      </c>
      <c r="J3446" t="s">
        <v>65</v>
      </c>
      <c r="K3446">
        <v>1677.15</v>
      </c>
      <c r="L3446">
        <v>377.48</v>
      </c>
      <c r="M3446" t="s">
        <v>65</v>
      </c>
      <c r="N3446">
        <v>0.22507229526279701</v>
      </c>
      <c r="O3446" t="s">
        <v>11351</v>
      </c>
      <c r="P3446" t="s">
        <v>11354</v>
      </c>
      <c r="R3446" t="s">
        <v>11353</v>
      </c>
      <c r="S3446">
        <f>IF(SalesData[[#This Row],[Return Status]]="Returned",1,0)</f>
        <v>0</v>
      </c>
      <c r="T3446">
        <v>2420.2800000000002</v>
      </c>
      <c r="U3446" s="2">
        <f>EOMONTH(SalesData[[#This Row],[Order Date]],0)</f>
        <v>45077</v>
      </c>
      <c r="V3446" s="9" t="str">
        <f>"Q"&amp;INT((MONTH(SalesData[[#This Row],[Order Date]])+2)/3)&amp;"-"&amp;YEAR(SalesData[[#This Row],[Order Date]])</f>
        <v>Q2-2023</v>
      </c>
    </row>
    <row r="3447" spans="1:22" x14ac:dyDescent="0.35">
      <c r="A3447" t="s">
        <v>3588</v>
      </c>
      <c r="B3447" s="1">
        <v>45054</v>
      </c>
      <c r="C3447" t="s">
        <v>194</v>
      </c>
      <c r="D3447" t="s">
        <v>80</v>
      </c>
      <c r="E3447">
        <v>909166665</v>
      </c>
      <c r="F3447" t="s">
        <v>107</v>
      </c>
      <c r="G3447" t="s">
        <v>15</v>
      </c>
      <c r="H3447" t="s">
        <v>16</v>
      </c>
      <c r="I3447" t="s">
        <v>17</v>
      </c>
      <c r="J3447" t="s">
        <v>19</v>
      </c>
      <c r="K3447">
        <v>1650.98</v>
      </c>
      <c r="L3447">
        <v>199.34</v>
      </c>
      <c r="M3447" t="s">
        <v>19</v>
      </c>
      <c r="N3447">
        <v>0.120740408726938</v>
      </c>
      <c r="O3447" t="s">
        <v>11351</v>
      </c>
      <c r="P3447" t="s">
        <v>11352</v>
      </c>
      <c r="R3447" t="s">
        <v>11353</v>
      </c>
      <c r="S3447">
        <f>IF(SalesData[[#This Row],[Return Status]]="Returned",1,0)</f>
        <v>0</v>
      </c>
      <c r="T3447">
        <v>2085.91</v>
      </c>
      <c r="U3447" s="2">
        <f>EOMONTH(SalesData[[#This Row],[Order Date]],0)</f>
        <v>45077</v>
      </c>
      <c r="V3447" s="9" t="str">
        <f>"Q"&amp;INT((MONTH(SalesData[[#This Row],[Order Date]])+2)/3)&amp;"-"&amp;YEAR(SalesData[[#This Row],[Order Date]])</f>
        <v>Q2-2023</v>
      </c>
    </row>
    <row r="3448" spans="1:22" x14ac:dyDescent="0.35">
      <c r="A3448" t="s">
        <v>3589</v>
      </c>
      <c r="B3448" s="1">
        <v>45049</v>
      </c>
      <c r="C3448" t="s">
        <v>194</v>
      </c>
      <c r="D3448" t="s">
        <v>27</v>
      </c>
      <c r="E3448">
        <v>6585137972</v>
      </c>
      <c r="F3448" t="s">
        <v>116</v>
      </c>
      <c r="G3448" t="s">
        <v>74</v>
      </c>
      <c r="H3448" t="s">
        <v>75</v>
      </c>
      <c r="I3448" t="s">
        <v>36</v>
      </c>
      <c r="J3448" t="s">
        <v>43</v>
      </c>
      <c r="K3448">
        <v>1426.8</v>
      </c>
      <c r="L3448">
        <v>45.23</v>
      </c>
      <c r="M3448" t="s">
        <v>43</v>
      </c>
      <c r="N3448">
        <v>3.1700308382394203E-2</v>
      </c>
      <c r="O3448" t="s">
        <v>11351</v>
      </c>
      <c r="P3448" t="s">
        <v>11356</v>
      </c>
      <c r="R3448" t="s">
        <v>11353</v>
      </c>
      <c r="S3448">
        <f>IF(SalesData[[#This Row],[Return Status]]="Returned",1,0)</f>
        <v>0</v>
      </c>
      <c r="T3448">
        <v>2420.2800000000002</v>
      </c>
      <c r="U3448" s="2">
        <f>EOMONTH(SalesData[[#This Row],[Order Date]],0)</f>
        <v>45077</v>
      </c>
      <c r="V3448" s="9" t="str">
        <f>"Q"&amp;INT((MONTH(SalesData[[#This Row],[Order Date]])+2)/3)&amp;"-"&amp;YEAR(SalesData[[#This Row],[Order Date]])</f>
        <v>Q2-2023</v>
      </c>
    </row>
    <row r="3449" spans="1:22" x14ac:dyDescent="0.35">
      <c r="A3449" t="s">
        <v>3590</v>
      </c>
      <c r="B3449" s="1">
        <v>45060</v>
      </c>
      <c r="C3449" t="s">
        <v>67</v>
      </c>
      <c r="D3449" t="s">
        <v>80</v>
      </c>
      <c r="E3449">
        <v>6216785557</v>
      </c>
      <c r="F3449" t="s">
        <v>222</v>
      </c>
      <c r="G3449" t="s">
        <v>164</v>
      </c>
      <c r="H3449" t="s">
        <v>11357</v>
      </c>
      <c r="I3449" t="s">
        <v>36</v>
      </c>
      <c r="J3449" t="s">
        <v>19</v>
      </c>
      <c r="K3449">
        <v>2275.7600000000002</v>
      </c>
      <c r="L3449">
        <v>199.37</v>
      </c>
      <c r="M3449" t="s">
        <v>19</v>
      </c>
      <c r="N3449">
        <v>8.7605898688789693E-2</v>
      </c>
      <c r="O3449" t="s">
        <v>11351</v>
      </c>
      <c r="P3449" t="s">
        <v>11356</v>
      </c>
      <c r="R3449" t="s">
        <v>11353</v>
      </c>
      <c r="S3449">
        <f>IF(SalesData[[#This Row],[Return Status]]="Returned",1,0)</f>
        <v>0</v>
      </c>
      <c r="U3449" s="2">
        <f>EOMONTH(SalesData[[#This Row],[Order Date]],0)</f>
        <v>45077</v>
      </c>
      <c r="V3449" s="9" t="str">
        <f>"Q"&amp;INT((MONTH(SalesData[[#This Row],[Order Date]])+2)/3)&amp;"-"&amp;YEAR(SalesData[[#This Row],[Order Date]])</f>
        <v>Q2-2023</v>
      </c>
    </row>
    <row r="3450" spans="1:22" x14ac:dyDescent="0.35">
      <c r="A3450" t="s">
        <v>3591</v>
      </c>
      <c r="B3450" s="1">
        <v>45048</v>
      </c>
      <c r="C3450" t="s">
        <v>132</v>
      </c>
      <c r="D3450" t="s">
        <v>27</v>
      </c>
      <c r="E3450">
        <v>8064599631</v>
      </c>
      <c r="F3450" t="s">
        <v>129</v>
      </c>
      <c r="G3450" t="s">
        <v>54</v>
      </c>
      <c r="H3450" t="s">
        <v>55</v>
      </c>
      <c r="I3450" t="s">
        <v>31</v>
      </c>
      <c r="J3450" t="s">
        <v>62</v>
      </c>
      <c r="K3450">
        <v>2987.92</v>
      </c>
      <c r="L3450">
        <v>516.49</v>
      </c>
      <c r="M3450" t="s">
        <v>62</v>
      </c>
      <c r="N3450">
        <v>0.172859380438566</v>
      </c>
      <c r="O3450" t="s">
        <v>11351</v>
      </c>
      <c r="P3450" t="s">
        <v>11352</v>
      </c>
      <c r="Q3450" t="s">
        <v>11359</v>
      </c>
      <c r="R3450" t="s">
        <v>11360</v>
      </c>
      <c r="S3450">
        <f>IF(SalesData[[#This Row],[Return Status]]="Returned",1,0)</f>
        <v>1</v>
      </c>
      <c r="U3450" s="2">
        <f>EOMONTH(SalesData[[#This Row],[Order Date]],0)</f>
        <v>45077</v>
      </c>
      <c r="V3450" s="9" t="str">
        <f>"Q"&amp;INT((MONTH(SalesData[[#This Row],[Order Date]])+2)/3)&amp;"-"&amp;YEAR(SalesData[[#This Row],[Order Date]])</f>
        <v>Q2-2023</v>
      </c>
    </row>
    <row r="3451" spans="1:22" x14ac:dyDescent="0.35">
      <c r="A3451" t="s">
        <v>3592</v>
      </c>
      <c r="B3451" s="1">
        <v>45052</v>
      </c>
      <c r="C3451" t="s">
        <v>188</v>
      </c>
      <c r="D3451" t="s">
        <v>80</v>
      </c>
      <c r="E3451">
        <v>505581479</v>
      </c>
      <c r="F3451" t="s">
        <v>159</v>
      </c>
      <c r="G3451" t="s">
        <v>84</v>
      </c>
      <c r="H3451" t="s">
        <v>11357</v>
      </c>
      <c r="I3451" t="s">
        <v>31</v>
      </c>
      <c r="J3451" t="s">
        <v>65</v>
      </c>
      <c r="K3451">
        <v>1716.44</v>
      </c>
      <c r="L3451">
        <v>288.64999999999998</v>
      </c>
      <c r="M3451" t="s">
        <v>65</v>
      </c>
      <c r="N3451">
        <v>0.16816783575307001</v>
      </c>
      <c r="O3451" t="s">
        <v>11351</v>
      </c>
      <c r="P3451" t="s">
        <v>11352</v>
      </c>
      <c r="R3451" t="s">
        <v>11353</v>
      </c>
      <c r="S3451">
        <f>IF(SalesData[[#This Row],[Return Status]]="Returned",1,0)</f>
        <v>0</v>
      </c>
      <c r="T3451">
        <v>847.14</v>
      </c>
      <c r="U3451" s="2">
        <f>EOMONTH(SalesData[[#This Row],[Order Date]],0)</f>
        <v>45077</v>
      </c>
      <c r="V3451" s="9" t="str">
        <f>"Q"&amp;INT((MONTH(SalesData[[#This Row],[Order Date]])+2)/3)&amp;"-"&amp;YEAR(SalesData[[#This Row],[Order Date]])</f>
        <v>Q2-2023</v>
      </c>
    </row>
    <row r="3452" spans="1:22" x14ac:dyDescent="0.35">
      <c r="A3452" t="s">
        <v>3593</v>
      </c>
      <c r="B3452" s="1">
        <v>45071</v>
      </c>
      <c r="C3452" t="s">
        <v>67</v>
      </c>
      <c r="D3452" t="s">
        <v>13</v>
      </c>
      <c r="E3452">
        <v>411097929</v>
      </c>
      <c r="F3452" t="s">
        <v>83</v>
      </c>
      <c r="G3452" t="s">
        <v>84</v>
      </c>
      <c r="H3452" t="s">
        <v>85</v>
      </c>
      <c r="I3452" t="s">
        <v>31</v>
      </c>
      <c r="J3452" t="s">
        <v>18</v>
      </c>
      <c r="K3452">
        <v>3582.47</v>
      </c>
      <c r="L3452">
        <v>124.47</v>
      </c>
      <c r="M3452" t="s">
        <v>19</v>
      </c>
      <c r="N3452">
        <v>3.4744184878031097E-2</v>
      </c>
      <c r="O3452" t="s">
        <v>11351</v>
      </c>
      <c r="P3452" t="s">
        <v>11356</v>
      </c>
      <c r="R3452" t="s">
        <v>11353</v>
      </c>
      <c r="S3452">
        <f>IF(SalesData[[#This Row],[Return Status]]="Returned",1,0)</f>
        <v>0</v>
      </c>
      <c r="T3452">
        <v>847.14</v>
      </c>
      <c r="U3452" s="2">
        <f>EOMONTH(SalesData[[#This Row],[Order Date]],0)</f>
        <v>45077</v>
      </c>
      <c r="V3452" s="9" t="str">
        <f>"Q"&amp;INT((MONTH(SalesData[[#This Row],[Order Date]])+2)/3)&amp;"-"&amp;YEAR(SalesData[[#This Row],[Order Date]])</f>
        <v>Q2-2023</v>
      </c>
    </row>
    <row r="3453" spans="1:22" x14ac:dyDescent="0.35">
      <c r="A3453" t="s">
        <v>3594</v>
      </c>
      <c r="B3453" s="1">
        <v>45068</v>
      </c>
      <c r="C3453" t="s">
        <v>26</v>
      </c>
      <c r="D3453" t="s">
        <v>46</v>
      </c>
      <c r="E3453">
        <v>8287238856</v>
      </c>
      <c r="F3453" t="s">
        <v>127</v>
      </c>
      <c r="G3453" t="s">
        <v>29</v>
      </c>
      <c r="H3453" t="s">
        <v>30</v>
      </c>
      <c r="I3453" t="s">
        <v>31</v>
      </c>
      <c r="J3453" t="s">
        <v>62</v>
      </c>
      <c r="K3453">
        <v>3753.39</v>
      </c>
      <c r="L3453">
        <v>172.96</v>
      </c>
      <c r="M3453" t="s">
        <v>62</v>
      </c>
      <c r="N3453">
        <v>4.6081009434138197E-2</v>
      </c>
      <c r="O3453" t="s">
        <v>11351</v>
      </c>
      <c r="P3453" t="s">
        <v>11356</v>
      </c>
      <c r="R3453" t="s">
        <v>11353</v>
      </c>
      <c r="S3453">
        <f>IF(SalesData[[#This Row],[Return Status]]="Returned",1,0)</f>
        <v>0</v>
      </c>
      <c r="T3453">
        <v>2788.38</v>
      </c>
      <c r="U3453" s="2">
        <f>EOMONTH(SalesData[[#This Row],[Order Date]],0)</f>
        <v>45077</v>
      </c>
      <c r="V3453" s="9" t="str">
        <f>"Q"&amp;INT((MONTH(SalesData[[#This Row],[Order Date]])+2)/3)&amp;"-"&amp;YEAR(SalesData[[#This Row],[Order Date]])</f>
        <v>Q2-2023</v>
      </c>
    </row>
    <row r="3454" spans="1:22" x14ac:dyDescent="0.35">
      <c r="A3454" t="s">
        <v>3595</v>
      </c>
      <c r="B3454" s="1">
        <v>45057</v>
      </c>
      <c r="C3454" t="s">
        <v>149</v>
      </c>
      <c r="D3454" t="s">
        <v>72</v>
      </c>
      <c r="E3454">
        <v>8916858416</v>
      </c>
      <c r="F3454" t="s">
        <v>47</v>
      </c>
      <c r="G3454" t="s">
        <v>23</v>
      </c>
      <c r="H3454" t="s">
        <v>24</v>
      </c>
      <c r="I3454" t="s">
        <v>17</v>
      </c>
      <c r="J3454" t="s">
        <v>18</v>
      </c>
      <c r="K3454">
        <v>3113.05</v>
      </c>
      <c r="L3454">
        <v>615.03</v>
      </c>
      <c r="M3454" t="s">
        <v>19</v>
      </c>
      <c r="N3454">
        <v>0.197565088899953</v>
      </c>
      <c r="O3454" t="s">
        <v>11351</v>
      </c>
      <c r="P3454" t="s">
        <v>11352</v>
      </c>
      <c r="R3454" t="s">
        <v>11353</v>
      </c>
      <c r="S3454">
        <f>IF(SalesData[[#This Row],[Return Status]]="Returned",1,0)</f>
        <v>0</v>
      </c>
      <c r="T3454">
        <v>2821.33</v>
      </c>
      <c r="U3454" s="2">
        <f>EOMONTH(SalesData[[#This Row],[Order Date]],0)</f>
        <v>45077</v>
      </c>
      <c r="V3454" s="9" t="str">
        <f>"Q"&amp;INT((MONTH(SalesData[[#This Row],[Order Date]])+2)/3)&amp;"-"&amp;YEAR(SalesData[[#This Row],[Order Date]])</f>
        <v>Q2-2023</v>
      </c>
    </row>
    <row r="3455" spans="1:22" x14ac:dyDescent="0.35">
      <c r="A3455" t="s">
        <v>3596</v>
      </c>
      <c r="B3455" s="1">
        <v>45057</v>
      </c>
      <c r="C3455" t="s">
        <v>124</v>
      </c>
      <c r="D3455" t="s">
        <v>39</v>
      </c>
      <c r="E3455">
        <v>7704251995</v>
      </c>
      <c r="F3455" t="s">
        <v>114</v>
      </c>
      <c r="G3455" t="s">
        <v>11378</v>
      </c>
      <c r="H3455" t="s">
        <v>60</v>
      </c>
      <c r="I3455" t="s">
        <v>31</v>
      </c>
      <c r="J3455" t="s">
        <v>19</v>
      </c>
      <c r="K3455">
        <v>2116.9699999999998</v>
      </c>
      <c r="L3455">
        <v>233.18</v>
      </c>
      <c r="M3455" t="s">
        <v>19</v>
      </c>
      <c r="N3455">
        <v>0.110147994539365</v>
      </c>
      <c r="O3455" t="s">
        <v>11351</v>
      </c>
      <c r="P3455" t="s">
        <v>11352</v>
      </c>
      <c r="R3455" t="s">
        <v>11353</v>
      </c>
      <c r="S3455">
        <f>IF(SalesData[[#This Row],[Return Status]]="Returned",1,0)</f>
        <v>0</v>
      </c>
      <c r="U3455" s="2">
        <f>EOMONTH(SalesData[[#This Row],[Order Date]],0)</f>
        <v>45077</v>
      </c>
      <c r="V3455" s="9" t="str">
        <f>"Q"&amp;INT((MONTH(SalesData[[#This Row],[Order Date]])+2)/3)&amp;"-"&amp;YEAR(SalesData[[#This Row],[Order Date]])</f>
        <v>Q2-2023</v>
      </c>
    </row>
    <row r="3456" spans="1:22" x14ac:dyDescent="0.35">
      <c r="A3456" t="s">
        <v>3597</v>
      </c>
      <c r="B3456" s="1">
        <v>45052</v>
      </c>
      <c r="C3456" t="s">
        <v>111</v>
      </c>
      <c r="D3456" t="s">
        <v>27</v>
      </c>
      <c r="E3456">
        <v>1585434592</v>
      </c>
      <c r="F3456" t="s">
        <v>133</v>
      </c>
      <c r="G3456" t="s">
        <v>89</v>
      </c>
      <c r="H3456" t="s">
        <v>90</v>
      </c>
      <c r="I3456" t="s">
        <v>31</v>
      </c>
      <c r="J3456" t="s">
        <v>18</v>
      </c>
      <c r="K3456">
        <v>294.23</v>
      </c>
      <c r="L3456">
        <v>31.09</v>
      </c>
      <c r="M3456" t="s">
        <v>19</v>
      </c>
      <c r="N3456">
        <v>0.105665635727152</v>
      </c>
      <c r="O3456" t="s">
        <v>11361</v>
      </c>
      <c r="P3456" t="s">
        <v>11352</v>
      </c>
      <c r="R3456" t="s">
        <v>11353</v>
      </c>
      <c r="S3456">
        <f>IF(SalesData[[#This Row],[Return Status]]="Returned",1,0)</f>
        <v>0</v>
      </c>
      <c r="T3456">
        <v>207.68</v>
      </c>
      <c r="U3456" s="2">
        <f>EOMONTH(SalesData[[#This Row],[Order Date]],0)</f>
        <v>45077</v>
      </c>
      <c r="V3456" s="9" t="str">
        <f>"Q"&amp;INT((MONTH(SalesData[[#This Row],[Order Date]])+2)/3)&amp;"-"&amp;YEAR(SalesData[[#This Row],[Order Date]])</f>
        <v>Q2-2023</v>
      </c>
    </row>
    <row r="3457" spans="1:22" x14ac:dyDescent="0.35">
      <c r="A3457" t="s">
        <v>3598</v>
      </c>
      <c r="B3457" s="1">
        <v>45055</v>
      </c>
      <c r="C3457" t="s">
        <v>176</v>
      </c>
      <c r="D3457" t="s">
        <v>99</v>
      </c>
      <c r="E3457">
        <v>5394117371</v>
      </c>
      <c r="F3457" t="s">
        <v>163</v>
      </c>
      <c r="G3457" t="s">
        <v>164</v>
      </c>
      <c r="H3457" t="s">
        <v>165</v>
      </c>
      <c r="I3457" t="s">
        <v>36</v>
      </c>
      <c r="J3457" t="s">
        <v>19</v>
      </c>
      <c r="K3457">
        <v>3256.31</v>
      </c>
      <c r="L3457">
        <v>842.87</v>
      </c>
      <c r="M3457" t="s">
        <v>19</v>
      </c>
      <c r="N3457">
        <v>0.25884206356274397</v>
      </c>
      <c r="O3457" t="s">
        <v>11351</v>
      </c>
      <c r="P3457" t="s">
        <v>11354</v>
      </c>
      <c r="R3457" t="s">
        <v>11353</v>
      </c>
      <c r="S3457">
        <f>IF(SalesData[[#This Row],[Return Status]]="Returned",1,0)</f>
        <v>0</v>
      </c>
      <c r="U3457" s="2">
        <f>EOMONTH(SalesData[[#This Row],[Order Date]],0)</f>
        <v>45077</v>
      </c>
      <c r="V3457" s="9" t="str">
        <f>"Q"&amp;INT((MONTH(SalesData[[#This Row],[Order Date]])+2)/3)&amp;"-"&amp;YEAR(SalesData[[#This Row],[Order Date]])</f>
        <v>Q2-2023</v>
      </c>
    </row>
    <row r="3458" spans="1:22" x14ac:dyDescent="0.35">
      <c r="A3458" t="s">
        <v>3599</v>
      </c>
      <c r="B3458" s="1">
        <v>45056</v>
      </c>
      <c r="C3458" t="s">
        <v>87</v>
      </c>
      <c r="D3458" t="s">
        <v>80</v>
      </c>
      <c r="E3458">
        <v>1053607433</v>
      </c>
      <c r="F3458" t="s">
        <v>100</v>
      </c>
      <c r="G3458" t="s">
        <v>11382</v>
      </c>
      <c r="H3458" t="s">
        <v>35</v>
      </c>
      <c r="I3458" t="s">
        <v>36</v>
      </c>
      <c r="J3458" t="s">
        <v>65</v>
      </c>
      <c r="K3458">
        <v>3880.69</v>
      </c>
      <c r="L3458">
        <v>879.01</v>
      </c>
      <c r="M3458" t="s">
        <v>65</v>
      </c>
      <c r="N3458">
        <v>0.22650868788797901</v>
      </c>
      <c r="O3458" t="s">
        <v>11351</v>
      </c>
      <c r="P3458" t="s">
        <v>11354</v>
      </c>
      <c r="R3458" t="s">
        <v>11353</v>
      </c>
      <c r="S3458">
        <f>IF(SalesData[[#This Row],[Return Status]]="Returned",1,0)</f>
        <v>0</v>
      </c>
      <c r="U3458" s="2">
        <f>EOMONTH(SalesData[[#This Row],[Order Date]],0)</f>
        <v>45077</v>
      </c>
      <c r="V3458" s="9" t="str">
        <f>"Q"&amp;INT((MONTH(SalesData[[#This Row],[Order Date]])+2)/3)&amp;"-"&amp;YEAR(SalesData[[#This Row],[Order Date]])</f>
        <v>Q2-2023</v>
      </c>
    </row>
    <row r="3459" spans="1:22" x14ac:dyDescent="0.35">
      <c r="A3459" t="s">
        <v>3600</v>
      </c>
      <c r="B3459" s="1">
        <v>45074</v>
      </c>
      <c r="C3459" t="s">
        <v>45</v>
      </c>
      <c r="D3459" t="s">
        <v>13</v>
      </c>
      <c r="E3459">
        <v>5933688301</v>
      </c>
      <c r="F3459" t="s">
        <v>387</v>
      </c>
      <c r="G3459" t="s">
        <v>89</v>
      </c>
      <c r="H3459" t="s">
        <v>90</v>
      </c>
      <c r="I3459" t="s">
        <v>31</v>
      </c>
      <c r="J3459" t="s">
        <v>65</v>
      </c>
      <c r="K3459">
        <v>4705.03</v>
      </c>
      <c r="L3459">
        <v>496.49</v>
      </c>
      <c r="M3459" t="s">
        <v>65</v>
      </c>
      <c r="N3459">
        <v>0.10552323789646401</v>
      </c>
      <c r="O3459" t="s">
        <v>11351</v>
      </c>
      <c r="P3459" t="s">
        <v>11352</v>
      </c>
      <c r="R3459" t="s">
        <v>11353</v>
      </c>
      <c r="S3459">
        <f>IF(SalesData[[#This Row],[Return Status]]="Returned",1,0)</f>
        <v>0</v>
      </c>
      <c r="T3459">
        <v>207.68</v>
      </c>
      <c r="U3459" s="2">
        <f>EOMONTH(SalesData[[#This Row],[Order Date]],0)</f>
        <v>45077</v>
      </c>
      <c r="V3459" s="9" t="str">
        <f>"Q"&amp;INT((MONTH(SalesData[[#This Row],[Order Date]])+2)/3)&amp;"-"&amp;YEAR(SalesData[[#This Row],[Order Date]])</f>
        <v>Q2-2023</v>
      </c>
    </row>
    <row r="3460" spans="1:22" x14ac:dyDescent="0.35">
      <c r="A3460" t="s">
        <v>3601</v>
      </c>
      <c r="B3460" s="1">
        <v>45050</v>
      </c>
      <c r="C3460" t="s">
        <v>12</v>
      </c>
      <c r="D3460" t="s">
        <v>39</v>
      </c>
      <c r="E3460">
        <v>6311979218</v>
      </c>
      <c r="F3460" t="s">
        <v>88</v>
      </c>
      <c r="G3460" t="s">
        <v>89</v>
      </c>
      <c r="H3460" t="s">
        <v>11357</v>
      </c>
      <c r="I3460" t="s">
        <v>31</v>
      </c>
      <c r="J3460" t="s">
        <v>65</v>
      </c>
      <c r="K3460">
        <v>1515.78</v>
      </c>
      <c r="L3460">
        <v>376.55</v>
      </c>
      <c r="M3460" t="s">
        <v>65</v>
      </c>
      <c r="N3460">
        <v>0.248419955402499</v>
      </c>
      <c r="O3460" t="s">
        <v>11351</v>
      </c>
      <c r="P3460" t="s">
        <v>11354</v>
      </c>
      <c r="Q3460" t="s">
        <v>11364</v>
      </c>
      <c r="R3460" t="s">
        <v>11360</v>
      </c>
      <c r="S3460">
        <f>IF(SalesData[[#This Row],[Return Status]]="Returned",1,0)</f>
        <v>1</v>
      </c>
      <c r="T3460">
        <v>207.68</v>
      </c>
      <c r="U3460" s="2">
        <f>EOMONTH(SalesData[[#This Row],[Order Date]],0)</f>
        <v>45077</v>
      </c>
      <c r="V3460" s="9" t="str">
        <f>"Q"&amp;INT((MONTH(SalesData[[#This Row],[Order Date]])+2)/3)&amp;"-"&amp;YEAR(SalesData[[#This Row],[Order Date]])</f>
        <v>Q2-2023</v>
      </c>
    </row>
    <row r="3461" spans="1:22" x14ac:dyDescent="0.35">
      <c r="A3461" t="s">
        <v>3602</v>
      </c>
      <c r="B3461" s="1">
        <v>45067</v>
      </c>
      <c r="C3461" t="s">
        <v>52</v>
      </c>
      <c r="D3461" t="s">
        <v>39</v>
      </c>
      <c r="E3461">
        <v>7267950355</v>
      </c>
      <c r="F3461" t="s">
        <v>181</v>
      </c>
      <c r="G3461" t="s">
        <v>54</v>
      </c>
      <c r="H3461" t="s">
        <v>55</v>
      </c>
      <c r="I3461" t="s">
        <v>31</v>
      </c>
      <c r="J3461" t="s">
        <v>65</v>
      </c>
      <c r="K3461">
        <v>1681.58</v>
      </c>
      <c r="L3461">
        <v>208.21</v>
      </c>
      <c r="M3461" t="s">
        <v>65</v>
      </c>
      <c r="N3461">
        <v>0.12381807585722999</v>
      </c>
      <c r="O3461" t="s">
        <v>11351</v>
      </c>
      <c r="P3461" t="s">
        <v>11352</v>
      </c>
      <c r="R3461" t="s">
        <v>11353</v>
      </c>
      <c r="S3461">
        <f>IF(SalesData[[#This Row],[Return Status]]="Returned",1,0)</f>
        <v>0</v>
      </c>
      <c r="U3461" s="2">
        <f>EOMONTH(SalesData[[#This Row],[Order Date]],0)</f>
        <v>45077</v>
      </c>
      <c r="V3461" s="9" t="str">
        <f>"Q"&amp;INT((MONTH(SalesData[[#This Row],[Order Date]])+2)/3)&amp;"-"&amp;YEAR(SalesData[[#This Row],[Order Date]])</f>
        <v>Q2-2023</v>
      </c>
    </row>
    <row r="3462" spans="1:22" x14ac:dyDescent="0.35">
      <c r="A3462" t="s">
        <v>3603</v>
      </c>
      <c r="B3462" s="1">
        <v>45073</v>
      </c>
      <c r="C3462" t="s">
        <v>124</v>
      </c>
      <c r="D3462" t="s">
        <v>72</v>
      </c>
      <c r="E3462">
        <v>2202445890</v>
      </c>
      <c r="F3462" t="s">
        <v>133</v>
      </c>
      <c r="G3462" t="s">
        <v>89</v>
      </c>
      <c r="H3462" t="s">
        <v>90</v>
      </c>
      <c r="I3462" t="s">
        <v>31</v>
      </c>
      <c r="J3462" t="s">
        <v>42</v>
      </c>
      <c r="K3462">
        <v>4752.6499999999996</v>
      </c>
      <c r="L3462">
        <v>487.85</v>
      </c>
      <c r="M3462" t="s">
        <v>43</v>
      </c>
      <c r="N3462">
        <v>0.102647996380966</v>
      </c>
      <c r="O3462" t="s">
        <v>11351</v>
      </c>
      <c r="P3462" t="s">
        <v>11352</v>
      </c>
      <c r="R3462" t="s">
        <v>11353</v>
      </c>
      <c r="S3462">
        <f>IF(SalesData[[#This Row],[Return Status]]="Returned",1,0)</f>
        <v>0</v>
      </c>
      <c r="T3462">
        <v>207.68</v>
      </c>
      <c r="U3462" s="2">
        <f>EOMONTH(SalesData[[#This Row],[Order Date]],0)</f>
        <v>45077</v>
      </c>
      <c r="V3462" s="9" t="str">
        <f>"Q"&amp;INT((MONTH(SalesData[[#This Row],[Order Date]])+2)/3)&amp;"-"&amp;YEAR(SalesData[[#This Row],[Order Date]])</f>
        <v>Q2-2023</v>
      </c>
    </row>
    <row r="3463" spans="1:22" x14ac:dyDescent="0.35">
      <c r="A3463" t="s">
        <v>3604</v>
      </c>
      <c r="B3463" s="1">
        <v>45052</v>
      </c>
      <c r="C3463" t="s">
        <v>113</v>
      </c>
      <c r="D3463" t="s">
        <v>145</v>
      </c>
      <c r="E3463">
        <v>8686714916</v>
      </c>
      <c r="F3463" t="s">
        <v>64</v>
      </c>
      <c r="G3463" t="s">
        <v>15</v>
      </c>
      <c r="H3463" t="s">
        <v>16</v>
      </c>
      <c r="I3463" t="s">
        <v>17</v>
      </c>
      <c r="J3463" t="s">
        <v>19</v>
      </c>
      <c r="K3463">
        <v>1833.93</v>
      </c>
      <c r="L3463">
        <v>375.73</v>
      </c>
      <c r="M3463" t="s">
        <v>19</v>
      </c>
      <c r="N3463">
        <v>0.20487695822632301</v>
      </c>
      <c r="O3463" t="s">
        <v>11351</v>
      </c>
      <c r="P3463" t="s">
        <v>11354</v>
      </c>
      <c r="R3463" t="s">
        <v>11353</v>
      </c>
      <c r="S3463">
        <f>IF(SalesData[[#This Row],[Return Status]]="Returned",1,0)</f>
        <v>0</v>
      </c>
      <c r="T3463">
        <v>2085.91</v>
      </c>
      <c r="U3463" s="2">
        <f>EOMONTH(SalesData[[#This Row],[Order Date]],0)</f>
        <v>45077</v>
      </c>
      <c r="V3463" s="9" t="str">
        <f>"Q"&amp;INT((MONTH(SalesData[[#This Row],[Order Date]])+2)/3)&amp;"-"&amp;YEAR(SalesData[[#This Row],[Order Date]])</f>
        <v>Q2-2023</v>
      </c>
    </row>
    <row r="3464" spans="1:22" x14ac:dyDescent="0.35">
      <c r="A3464" t="s">
        <v>3605</v>
      </c>
      <c r="B3464" s="1">
        <v>45047</v>
      </c>
      <c r="C3464" t="s">
        <v>77</v>
      </c>
      <c r="D3464" t="s">
        <v>145</v>
      </c>
      <c r="E3464">
        <v>5264051795</v>
      </c>
      <c r="F3464" t="s">
        <v>22</v>
      </c>
      <c r="G3464" t="s">
        <v>23</v>
      </c>
      <c r="H3464" t="s">
        <v>24</v>
      </c>
      <c r="I3464" t="s">
        <v>17</v>
      </c>
      <c r="J3464" t="s">
        <v>62</v>
      </c>
      <c r="K3464">
        <v>2902.57</v>
      </c>
      <c r="L3464">
        <v>203.37</v>
      </c>
      <c r="M3464" t="s">
        <v>62</v>
      </c>
      <c r="N3464">
        <v>7.0065493683184196E-2</v>
      </c>
      <c r="O3464" t="s">
        <v>11351</v>
      </c>
      <c r="P3464" t="s">
        <v>11356</v>
      </c>
      <c r="R3464" t="s">
        <v>11353</v>
      </c>
      <c r="S3464">
        <f>IF(SalesData[[#This Row],[Return Status]]="Returned",1,0)</f>
        <v>0</v>
      </c>
      <c r="T3464">
        <v>2821.33</v>
      </c>
      <c r="U3464" s="2">
        <f>EOMONTH(SalesData[[#This Row],[Order Date]],0)</f>
        <v>45077</v>
      </c>
      <c r="V3464" s="9" t="str">
        <f>"Q"&amp;INT((MONTH(SalesData[[#This Row],[Order Date]])+2)/3)&amp;"-"&amp;YEAR(SalesData[[#This Row],[Order Date]])</f>
        <v>Q2-2023</v>
      </c>
    </row>
    <row r="3465" spans="1:22" x14ac:dyDescent="0.35">
      <c r="A3465" t="s">
        <v>3606</v>
      </c>
      <c r="B3465" s="1">
        <v>45054</v>
      </c>
      <c r="C3465" t="s">
        <v>67</v>
      </c>
      <c r="D3465" t="s">
        <v>13</v>
      </c>
      <c r="E3465">
        <v>7766400720</v>
      </c>
      <c r="F3465" t="s">
        <v>206</v>
      </c>
      <c r="G3465" t="s">
        <v>89</v>
      </c>
      <c r="H3465" t="s">
        <v>90</v>
      </c>
      <c r="I3465" t="s">
        <v>31</v>
      </c>
      <c r="J3465" t="s">
        <v>18</v>
      </c>
      <c r="K3465">
        <v>4014.29</v>
      </c>
      <c r="L3465">
        <v>604.24</v>
      </c>
      <c r="M3465" t="s">
        <v>19</v>
      </c>
      <c r="N3465">
        <v>0.150522259228905</v>
      </c>
      <c r="O3465" t="s">
        <v>11351</v>
      </c>
      <c r="P3465" t="s">
        <v>11352</v>
      </c>
      <c r="R3465" t="s">
        <v>11353</v>
      </c>
      <c r="S3465">
        <f>IF(SalesData[[#This Row],[Return Status]]="Returned",1,0)</f>
        <v>0</v>
      </c>
      <c r="T3465">
        <v>207.68</v>
      </c>
      <c r="U3465" s="2">
        <f>EOMONTH(SalesData[[#This Row],[Order Date]],0)</f>
        <v>45077</v>
      </c>
      <c r="V3465" s="9" t="str">
        <f>"Q"&amp;INT((MONTH(SalesData[[#This Row],[Order Date]])+2)/3)&amp;"-"&amp;YEAR(SalesData[[#This Row],[Order Date]])</f>
        <v>Q2-2023</v>
      </c>
    </row>
    <row r="3466" spans="1:22" x14ac:dyDescent="0.35">
      <c r="A3466" t="s">
        <v>3607</v>
      </c>
      <c r="B3466" s="1">
        <v>45071</v>
      </c>
      <c r="C3466" t="s">
        <v>94</v>
      </c>
      <c r="D3466" t="s">
        <v>39</v>
      </c>
      <c r="E3466">
        <v>8550486804</v>
      </c>
      <c r="F3466" t="s">
        <v>206</v>
      </c>
      <c r="G3466" t="s">
        <v>89</v>
      </c>
      <c r="H3466" t="s">
        <v>90</v>
      </c>
      <c r="I3466" t="s">
        <v>31</v>
      </c>
      <c r="J3466" t="s">
        <v>18</v>
      </c>
      <c r="K3466">
        <v>674.37</v>
      </c>
      <c r="L3466">
        <v>39.950000000000003</v>
      </c>
      <c r="M3466" t="s">
        <v>19</v>
      </c>
      <c r="N3466">
        <v>5.92404762963952E-2</v>
      </c>
      <c r="O3466" t="s">
        <v>11355</v>
      </c>
      <c r="P3466" t="s">
        <v>11356</v>
      </c>
      <c r="Q3466" t="s">
        <v>11359</v>
      </c>
      <c r="R3466" t="s">
        <v>11360</v>
      </c>
      <c r="S3466">
        <f>IF(SalesData[[#This Row],[Return Status]]="Returned",1,0)</f>
        <v>1</v>
      </c>
      <c r="T3466">
        <v>207.68</v>
      </c>
      <c r="U3466" s="2">
        <f>EOMONTH(SalesData[[#This Row],[Order Date]],0)</f>
        <v>45077</v>
      </c>
      <c r="V3466" s="9" t="str">
        <f>"Q"&amp;INT((MONTH(SalesData[[#This Row],[Order Date]])+2)/3)&amp;"-"&amp;YEAR(SalesData[[#This Row],[Order Date]])</f>
        <v>Q2-2023</v>
      </c>
    </row>
    <row r="3467" spans="1:22" x14ac:dyDescent="0.35">
      <c r="A3467" t="s">
        <v>3608</v>
      </c>
      <c r="B3467" s="1">
        <v>45050</v>
      </c>
      <c r="C3467" t="s">
        <v>113</v>
      </c>
      <c r="D3467" t="s">
        <v>39</v>
      </c>
      <c r="E3467">
        <v>1759300617</v>
      </c>
      <c r="F3467" t="s">
        <v>116</v>
      </c>
      <c r="G3467" t="s">
        <v>74</v>
      </c>
      <c r="H3467" t="s">
        <v>75</v>
      </c>
      <c r="I3467" t="s">
        <v>36</v>
      </c>
      <c r="J3467" t="s">
        <v>19</v>
      </c>
      <c r="K3467">
        <v>3322.06</v>
      </c>
      <c r="L3467">
        <v>847.09</v>
      </c>
      <c r="M3467" t="s">
        <v>19</v>
      </c>
      <c r="N3467">
        <v>0.25498937406308098</v>
      </c>
      <c r="O3467" t="s">
        <v>11351</v>
      </c>
      <c r="P3467" t="s">
        <v>11354</v>
      </c>
      <c r="Q3467" t="s">
        <v>11363</v>
      </c>
      <c r="R3467" t="s">
        <v>11360</v>
      </c>
      <c r="S3467">
        <f>IF(SalesData[[#This Row],[Return Status]]="Returned",1,0)</f>
        <v>1</v>
      </c>
      <c r="T3467">
        <v>2420.2800000000002</v>
      </c>
      <c r="U3467" s="2">
        <f>EOMONTH(SalesData[[#This Row],[Order Date]],0)</f>
        <v>45077</v>
      </c>
      <c r="V3467" s="9" t="str">
        <f>"Q"&amp;INT((MONTH(SalesData[[#This Row],[Order Date]])+2)/3)&amp;"-"&amp;YEAR(SalesData[[#This Row],[Order Date]])</f>
        <v>Q2-2023</v>
      </c>
    </row>
    <row r="3468" spans="1:22" x14ac:dyDescent="0.35">
      <c r="A3468" t="s">
        <v>3609</v>
      </c>
      <c r="B3468" s="1">
        <v>45057</v>
      </c>
      <c r="C3468" t="s">
        <v>49</v>
      </c>
      <c r="D3468" t="s">
        <v>99</v>
      </c>
      <c r="E3468">
        <v>3911584301</v>
      </c>
      <c r="F3468" t="s">
        <v>114</v>
      </c>
      <c r="G3468" t="s">
        <v>59</v>
      </c>
      <c r="H3468" t="s">
        <v>60</v>
      </c>
      <c r="I3468" t="s">
        <v>31</v>
      </c>
      <c r="J3468" t="s">
        <v>65</v>
      </c>
      <c r="K3468">
        <v>918.72</v>
      </c>
      <c r="L3468">
        <v>59.96</v>
      </c>
      <c r="M3468" t="s">
        <v>65</v>
      </c>
      <c r="N3468">
        <v>6.5264716126785097E-2</v>
      </c>
      <c r="O3468" t="s">
        <v>11355</v>
      </c>
      <c r="P3468" t="s">
        <v>11356</v>
      </c>
      <c r="R3468" t="s">
        <v>11353</v>
      </c>
      <c r="S3468">
        <f>IF(SalesData[[#This Row],[Return Status]]="Returned",1,0)</f>
        <v>0</v>
      </c>
      <c r="T3468">
        <v>2183.56</v>
      </c>
      <c r="U3468" s="2">
        <f>EOMONTH(SalesData[[#This Row],[Order Date]],0)</f>
        <v>45077</v>
      </c>
      <c r="V3468" s="9" t="str">
        <f>"Q"&amp;INT((MONTH(SalesData[[#This Row],[Order Date]])+2)/3)&amp;"-"&amp;YEAR(SalesData[[#This Row],[Order Date]])</f>
        <v>Q2-2023</v>
      </c>
    </row>
    <row r="3469" spans="1:22" x14ac:dyDescent="0.35">
      <c r="A3469" t="s">
        <v>3610</v>
      </c>
      <c r="B3469" s="1">
        <v>45076</v>
      </c>
      <c r="C3469" t="s">
        <v>71</v>
      </c>
      <c r="D3469" t="s">
        <v>99</v>
      </c>
      <c r="E3469">
        <v>9840104880</v>
      </c>
      <c r="F3469" t="s">
        <v>238</v>
      </c>
      <c r="G3469" t="s">
        <v>74</v>
      </c>
      <c r="H3469" t="s">
        <v>75</v>
      </c>
      <c r="I3469" t="s">
        <v>36</v>
      </c>
      <c r="J3469" t="s">
        <v>42</v>
      </c>
      <c r="K3469">
        <v>4553.7</v>
      </c>
      <c r="L3469">
        <v>656.36</v>
      </c>
      <c r="M3469" t="s">
        <v>43</v>
      </c>
      <c r="N3469">
        <v>0.144137734150251</v>
      </c>
      <c r="O3469" t="s">
        <v>11351</v>
      </c>
      <c r="P3469" t="s">
        <v>11352</v>
      </c>
      <c r="R3469" t="s">
        <v>11353</v>
      </c>
      <c r="S3469">
        <f>IF(SalesData[[#This Row],[Return Status]]="Returned",1,0)</f>
        <v>0</v>
      </c>
      <c r="T3469">
        <v>2420.2800000000002</v>
      </c>
      <c r="U3469" s="2">
        <f>EOMONTH(SalesData[[#This Row],[Order Date]],0)</f>
        <v>45077</v>
      </c>
      <c r="V3469" s="9" t="str">
        <f>"Q"&amp;INT((MONTH(SalesData[[#This Row],[Order Date]])+2)/3)&amp;"-"&amp;YEAR(SalesData[[#This Row],[Order Date]])</f>
        <v>Q2-2023</v>
      </c>
    </row>
    <row r="3470" spans="1:22" x14ac:dyDescent="0.35">
      <c r="A3470" t="s">
        <v>3611</v>
      </c>
      <c r="B3470" s="1">
        <v>45071</v>
      </c>
      <c r="C3470" t="s">
        <v>132</v>
      </c>
      <c r="D3470" t="s">
        <v>72</v>
      </c>
      <c r="E3470">
        <v>2414529999</v>
      </c>
      <c r="F3470" t="s">
        <v>95</v>
      </c>
      <c r="G3470" t="s">
        <v>280</v>
      </c>
      <c r="H3470" t="s">
        <v>60</v>
      </c>
      <c r="I3470" t="s">
        <v>31</v>
      </c>
      <c r="J3470" t="s">
        <v>43</v>
      </c>
      <c r="K3470">
        <v>1361.7</v>
      </c>
      <c r="L3470">
        <v>52.21</v>
      </c>
      <c r="M3470" t="s">
        <v>43</v>
      </c>
      <c r="N3470">
        <v>3.8341778659029199E-2</v>
      </c>
      <c r="O3470" t="s">
        <v>11351</v>
      </c>
      <c r="P3470" t="s">
        <v>11356</v>
      </c>
      <c r="R3470" t="s">
        <v>11353</v>
      </c>
      <c r="S3470">
        <f>IF(SalesData[[#This Row],[Return Status]]="Returned",1,0)</f>
        <v>0</v>
      </c>
      <c r="U3470" s="2">
        <f>EOMONTH(SalesData[[#This Row],[Order Date]],0)</f>
        <v>45077</v>
      </c>
      <c r="V3470" s="9" t="str">
        <f>"Q"&amp;INT((MONTH(SalesData[[#This Row],[Order Date]])+2)/3)&amp;"-"&amp;YEAR(SalesData[[#This Row],[Order Date]])</f>
        <v>Q2-2023</v>
      </c>
    </row>
    <row r="3471" spans="1:22" x14ac:dyDescent="0.35">
      <c r="A3471" t="s">
        <v>3612</v>
      </c>
      <c r="B3471" s="1">
        <v>45073</v>
      </c>
      <c r="C3471" t="s">
        <v>97</v>
      </c>
      <c r="D3471" t="s">
        <v>13</v>
      </c>
      <c r="E3471">
        <v>8656140354</v>
      </c>
      <c r="F3471" t="s">
        <v>120</v>
      </c>
      <c r="G3471" t="s">
        <v>141</v>
      </c>
      <c r="H3471" t="s">
        <v>121</v>
      </c>
      <c r="I3471" t="s">
        <v>17</v>
      </c>
      <c r="J3471" t="s">
        <v>65</v>
      </c>
      <c r="K3471">
        <v>122.51</v>
      </c>
      <c r="L3471">
        <v>36.49</v>
      </c>
      <c r="M3471" t="s">
        <v>65</v>
      </c>
      <c r="N3471">
        <v>0.297853236470492</v>
      </c>
      <c r="O3471" t="s">
        <v>11361</v>
      </c>
      <c r="P3471" t="s">
        <v>11354</v>
      </c>
      <c r="Q3471" t="s">
        <v>11365</v>
      </c>
      <c r="R3471" t="s">
        <v>11360</v>
      </c>
      <c r="S3471">
        <f>IF(SalesData[[#This Row],[Return Status]]="Returned",1,0)</f>
        <v>1</v>
      </c>
      <c r="T3471">
        <v>2793.38</v>
      </c>
      <c r="U3471" s="2">
        <f>EOMONTH(SalesData[[#This Row],[Order Date]],0)</f>
        <v>45077</v>
      </c>
      <c r="V3471" s="9" t="str">
        <f>"Q"&amp;INT((MONTH(SalesData[[#This Row],[Order Date]])+2)/3)&amp;"-"&amp;YEAR(SalesData[[#This Row],[Order Date]])</f>
        <v>Q2-2023</v>
      </c>
    </row>
    <row r="3472" spans="1:22" x14ac:dyDescent="0.35">
      <c r="A3472" t="s">
        <v>3613</v>
      </c>
      <c r="B3472" s="1">
        <v>45069</v>
      </c>
      <c r="C3472" t="s">
        <v>52</v>
      </c>
      <c r="D3472" t="s">
        <v>145</v>
      </c>
      <c r="E3472">
        <v>1069835773</v>
      </c>
      <c r="F3472" t="s">
        <v>107</v>
      </c>
      <c r="G3472" t="s">
        <v>15</v>
      </c>
      <c r="H3472" t="s">
        <v>11357</v>
      </c>
      <c r="I3472" t="s">
        <v>17</v>
      </c>
      <c r="J3472" t="s">
        <v>19</v>
      </c>
      <c r="K3472">
        <v>442.04</v>
      </c>
      <c r="L3472">
        <v>115.02</v>
      </c>
      <c r="M3472" t="s">
        <v>19</v>
      </c>
      <c r="N3472">
        <v>0.260202696588544</v>
      </c>
      <c r="O3472" t="s">
        <v>11361</v>
      </c>
      <c r="P3472" t="s">
        <v>11354</v>
      </c>
      <c r="Q3472" t="s">
        <v>11373</v>
      </c>
      <c r="R3472" t="s">
        <v>11360</v>
      </c>
      <c r="S3472">
        <f>IF(SalesData[[#This Row],[Return Status]]="Returned",1,0)</f>
        <v>1</v>
      </c>
      <c r="T3472">
        <v>2085.91</v>
      </c>
      <c r="U3472" s="2">
        <f>EOMONTH(SalesData[[#This Row],[Order Date]],0)</f>
        <v>45077</v>
      </c>
      <c r="V3472" s="9" t="str">
        <f>"Q"&amp;INT((MONTH(SalesData[[#This Row],[Order Date]])+2)/3)&amp;"-"&amp;YEAR(SalesData[[#This Row],[Order Date]])</f>
        <v>Q2-2023</v>
      </c>
    </row>
    <row r="3473" spans="1:22" x14ac:dyDescent="0.35">
      <c r="A3473" t="s">
        <v>3614</v>
      </c>
      <c r="B3473" s="1">
        <v>45064</v>
      </c>
      <c r="C3473" t="s">
        <v>26</v>
      </c>
      <c r="D3473" t="s">
        <v>46</v>
      </c>
      <c r="E3473">
        <v>2529657387</v>
      </c>
      <c r="F3473" t="s">
        <v>238</v>
      </c>
      <c r="G3473" t="s">
        <v>11374</v>
      </c>
      <c r="H3473" t="s">
        <v>11357</v>
      </c>
      <c r="I3473" t="s">
        <v>36</v>
      </c>
      <c r="J3473" t="s">
        <v>62</v>
      </c>
      <c r="K3473">
        <v>3717.07</v>
      </c>
      <c r="L3473">
        <v>826.3</v>
      </c>
      <c r="M3473" t="s">
        <v>62</v>
      </c>
      <c r="N3473">
        <v>0.22229874605536101</v>
      </c>
      <c r="O3473" t="s">
        <v>11351</v>
      </c>
      <c r="P3473" t="s">
        <v>11354</v>
      </c>
      <c r="R3473" t="s">
        <v>11353</v>
      </c>
      <c r="S3473">
        <f>IF(SalesData[[#This Row],[Return Status]]="Returned",1,0)</f>
        <v>0</v>
      </c>
      <c r="U3473" s="2">
        <f>EOMONTH(SalesData[[#This Row],[Order Date]],0)</f>
        <v>45077</v>
      </c>
      <c r="V3473" s="9" t="str">
        <f>"Q"&amp;INT((MONTH(SalesData[[#This Row],[Order Date]])+2)/3)&amp;"-"&amp;YEAR(SalesData[[#This Row],[Order Date]])</f>
        <v>Q2-2023</v>
      </c>
    </row>
    <row r="3474" spans="1:22" x14ac:dyDescent="0.35">
      <c r="A3474" t="s">
        <v>3615</v>
      </c>
      <c r="B3474" s="1">
        <v>45068</v>
      </c>
      <c r="C3474" t="s">
        <v>21</v>
      </c>
      <c r="D3474" t="s">
        <v>80</v>
      </c>
      <c r="E3474">
        <v>2713124013</v>
      </c>
      <c r="F3474" t="s">
        <v>28</v>
      </c>
      <c r="G3474" t="s">
        <v>29</v>
      </c>
      <c r="H3474" t="s">
        <v>30</v>
      </c>
      <c r="I3474" t="s">
        <v>31</v>
      </c>
      <c r="J3474" t="s">
        <v>18</v>
      </c>
      <c r="K3474">
        <v>4474.26</v>
      </c>
      <c r="L3474">
        <v>1170.3599999999999</v>
      </c>
      <c r="M3474" t="s">
        <v>19</v>
      </c>
      <c r="N3474">
        <v>0.26157621595526398</v>
      </c>
      <c r="O3474" t="s">
        <v>11351</v>
      </c>
      <c r="P3474" t="s">
        <v>11354</v>
      </c>
      <c r="R3474" t="s">
        <v>11353</v>
      </c>
      <c r="S3474">
        <f>IF(SalesData[[#This Row],[Return Status]]="Returned",1,0)</f>
        <v>0</v>
      </c>
      <c r="T3474">
        <v>2788.38</v>
      </c>
      <c r="U3474" s="2">
        <f>EOMONTH(SalesData[[#This Row],[Order Date]],0)</f>
        <v>45077</v>
      </c>
      <c r="V3474" s="9" t="str">
        <f>"Q"&amp;INT((MONTH(SalesData[[#This Row],[Order Date]])+2)/3)&amp;"-"&amp;YEAR(SalesData[[#This Row],[Order Date]])</f>
        <v>Q2-2023</v>
      </c>
    </row>
    <row r="3475" spans="1:22" x14ac:dyDescent="0.35">
      <c r="A3475" t="s">
        <v>3616</v>
      </c>
      <c r="B3475" s="1">
        <v>45068</v>
      </c>
      <c r="C3475" t="s">
        <v>57</v>
      </c>
      <c r="D3475" t="s">
        <v>72</v>
      </c>
      <c r="E3475">
        <v>9920867501</v>
      </c>
      <c r="F3475" t="s">
        <v>114</v>
      </c>
      <c r="G3475" t="s">
        <v>59</v>
      </c>
      <c r="H3475" t="s">
        <v>60</v>
      </c>
      <c r="I3475" t="s">
        <v>31</v>
      </c>
      <c r="J3475" t="s">
        <v>19</v>
      </c>
      <c r="K3475">
        <v>1092.6099999999999</v>
      </c>
      <c r="L3475">
        <v>159.69999999999999</v>
      </c>
      <c r="M3475" t="s">
        <v>19</v>
      </c>
      <c r="N3475">
        <v>0.146163772983956</v>
      </c>
      <c r="O3475" t="s">
        <v>11351</v>
      </c>
      <c r="P3475" t="s">
        <v>11352</v>
      </c>
      <c r="R3475" t="s">
        <v>11353</v>
      </c>
      <c r="S3475">
        <f>IF(SalesData[[#This Row],[Return Status]]="Returned",1,0)</f>
        <v>0</v>
      </c>
      <c r="T3475">
        <v>2183.56</v>
      </c>
      <c r="U3475" s="2">
        <f>EOMONTH(SalesData[[#This Row],[Order Date]],0)</f>
        <v>45077</v>
      </c>
      <c r="V3475" s="9" t="str">
        <f>"Q"&amp;INT((MONTH(SalesData[[#This Row],[Order Date]])+2)/3)&amp;"-"&amp;YEAR(SalesData[[#This Row],[Order Date]])</f>
        <v>Q2-2023</v>
      </c>
    </row>
    <row r="3476" spans="1:22" x14ac:dyDescent="0.35">
      <c r="A3476" t="s">
        <v>3617</v>
      </c>
      <c r="B3476" s="1">
        <v>45062</v>
      </c>
      <c r="C3476" t="s">
        <v>132</v>
      </c>
      <c r="D3476" t="s">
        <v>99</v>
      </c>
      <c r="E3476">
        <v>9568514237</v>
      </c>
      <c r="F3476" t="s">
        <v>133</v>
      </c>
      <c r="G3476" t="s">
        <v>89</v>
      </c>
      <c r="H3476" t="s">
        <v>90</v>
      </c>
      <c r="I3476" t="s">
        <v>31</v>
      </c>
      <c r="J3476" t="s">
        <v>19</v>
      </c>
      <c r="K3476">
        <v>535.16</v>
      </c>
      <c r="L3476">
        <v>122.89</v>
      </c>
      <c r="M3476" t="s">
        <v>19</v>
      </c>
      <c r="N3476">
        <v>0.229632259511174</v>
      </c>
      <c r="O3476" t="s">
        <v>11355</v>
      </c>
      <c r="P3476" t="s">
        <v>11354</v>
      </c>
      <c r="R3476" t="s">
        <v>11353</v>
      </c>
      <c r="S3476">
        <f>IF(SalesData[[#This Row],[Return Status]]="Returned",1,0)</f>
        <v>0</v>
      </c>
      <c r="T3476">
        <v>207.68</v>
      </c>
      <c r="U3476" s="2">
        <f>EOMONTH(SalesData[[#This Row],[Order Date]],0)</f>
        <v>45077</v>
      </c>
      <c r="V3476" s="9" t="str">
        <f>"Q"&amp;INT((MONTH(SalesData[[#This Row],[Order Date]])+2)/3)&amp;"-"&amp;YEAR(SalesData[[#This Row],[Order Date]])</f>
        <v>Q2-2023</v>
      </c>
    </row>
    <row r="3477" spans="1:22" x14ac:dyDescent="0.35">
      <c r="A3477" t="s">
        <v>3618</v>
      </c>
      <c r="B3477" s="1">
        <v>45057</v>
      </c>
      <c r="C3477" t="s">
        <v>162</v>
      </c>
      <c r="D3477" t="s">
        <v>13</v>
      </c>
      <c r="E3477">
        <v>3588845775</v>
      </c>
      <c r="F3477" t="s">
        <v>53</v>
      </c>
      <c r="G3477" t="s">
        <v>54</v>
      </c>
      <c r="H3477" t="s">
        <v>11357</v>
      </c>
      <c r="I3477" t="s">
        <v>31</v>
      </c>
      <c r="J3477" t="s">
        <v>65</v>
      </c>
      <c r="K3477">
        <v>3895.59</v>
      </c>
      <c r="L3477">
        <v>181.67</v>
      </c>
      <c r="M3477" t="s">
        <v>65</v>
      </c>
      <c r="N3477">
        <v>4.6634784461403803E-2</v>
      </c>
      <c r="O3477" t="s">
        <v>11351</v>
      </c>
      <c r="P3477" t="s">
        <v>11356</v>
      </c>
      <c r="R3477" t="s">
        <v>11353</v>
      </c>
      <c r="S3477">
        <f>IF(SalesData[[#This Row],[Return Status]]="Returned",1,0)</f>
        <v>0</v>
      </c>
      <c r="U3477" s="2">
        <f>EOMONTH(SalesData[[#This Row],[Order Date]],0)</f>
        <v>45077</v>
      </c>
      <c r="V3477" s="9" t="str">
        <f>"Q"&amp;INT((MONTH(SalesData[[#This Row],[Order Date]])+2)/3)&amp;"-"&amp;YEAR(SalesData[[#This Row],[Order Date]])</f>
        <v>Q2-2023</v>
      </c>
    </row>
    <row r="3478" spans="1:22" x14ac:dyDescent="0.35">
      <c r="A3478" t="s">
        <v>3619</v>
      </c>
      <c r="B3478" s="1">
        <v>45063</v>
      </c>
      <c r="C3478" t="s">
        <v>111</v>
      </c>
      <c r="D3478" t="s">
        <v>99</v>
      </c>
      <c r="E3478">
        <v>821079108</v>
      </c>
      <c r="F3478" t="s">
        <v>137</v>
      </c>
      <c r="G3478" t="s">
        <v>34</v>
      </c>
      <c r="H3478" t="s">
        <v>35</v>
      </c>
      <c r="I3478" t="s">
        <v>36</v>
      </c>
      <c r="J3478" t="s">
        <v>42</v>
      </c>
      <c r="K3478">
        <v>1500.07</v>
      </c>
      <c r="L3478">
        <v>210.01</v>
      </c>
      <c r="M3478" t="s">
        <v>43</v>
      </c>
      <c r="N3478">
        <v>0.140000133327111</v>
      </c>
      <c r="O3478" t="s">
        <v>11351</v>
      </c>
      <c r="P3478" t="s">
        <v>11352</v>
      </c>
      <c r="R3478" t="s">
        <v>11353</v>
      </c>
      <c r="S3478">
        <f>IF(SalesData[[#This Row],[Return Status]]="Returned",1,0)</f>
        <v>0</v>
      </c>
      <c r="U3478" s="2">
        <f>EOMONTH(SalesData[[#This Row],[Order Date]],0)</f>
        <v>45077</v>
      </c>
      <c r="V3478" s="9" t="str">
        <f>"Q"&amp;INT((MONTH(SalesData[[#This Row],[Order Date]])+2)/3)&amp;"-"&amp;YEAR(SalesData[[#This Row],[Order Date]])</f>
        <v>Q2-2023</v>
      </c>
    </row>
    <row r="3479" spans="1:22" x14ac:dyDescent="0.35">
      <c r="A3479" t="s">
        <v>3620</v>
      </c>
      <c r="B3479" s="1">
        <v>45058</v>
      </c>
      <c r="C3479" t="s">
        <v>57</v>
      </c>
      <c r="D3479" t="s">
        <v>46</v>
      </c>
      <c r="E3479">
        <v>6338616022</v>
      </c>
      <c r="F3479" t="s">
        <v>116</v>
      </c>
      <c r="G3479" t="s">
        <v>74</v>
      </c>
      <c r="H3479" t="s">
        <v>75</v>
      </c>
      <c r="I3479" t="s">
        <v>36</v>
      </c>
      <c r="J3479" t="s">
        <v>61</v>
      </c>
      <c r="K3479">
        <v>2375.71</v>
      </c>
      <c r="L3479">
        <v>645.61</v>
      </c>
      <c r="M3479" t="s">
        <v>62</v>
      </c>
      <c r="N3479">
        <v>0.271754549166354</v>
      </c>
      <c r="O3479" t="s">
        <v>11351</v>
      </c>
      <c r="P3479" t="s">
        <v>11354</v>
      </c>
      <c r="R3479" t="s">
        <v>11353</v>
      </c>
      <c r="S3479">
        <f>IF(SalesData[[#This Row],[Return Status]]="Returned",1,0)</f>
        <v>0</v>
      </c>
      <c r="T3479">
        <v>2420.2800000000002</v>
      </c>
      <c r="U3479" s="2">
        <f>EOMONTH(SalesData[[#This Row],[Order Date]],0)</f>
        <v>45077</v>
      </c>
      <c r="V3479" s="9" t="str">
        <f>"Q"&amp;INT((MONTH(SalesData[[#This Row],[Order Date]])+2)/3)&amp;"-"&amp;YEAR(SalesData[[#This Row],[Order Date]])</f>
        <v>Q2-2023</v>
      </c>
    </row>
    <row r="3480" spans="1:22" x14ac:dyDescent="0.35">
      <c r="A3480" t="s">
        <v>3621</v>
      </c>
      <c r="B3480" s="1">
        <v>45068</v>
      </c>
      <c r="C3480" t="s">
        <v>124</v>
      </c>
      <c r="D3480" t="s">
        <v>13</v>
      </c>
      <c r="E3480">
        <v>8325512138</v>
      </c>
      <c r="F3480" t="s">
        <v>78</v>
      </c>
      <c r="G3480" t="s">
        <v>15</v>
      </c>
      <c r="H3480" t="s">
        <v>16</v>
      </c>
      <c r="I3480" t="s">
        <v>17</v>
      </c>
      <c r="J3480" t="s">
        <v>19</v>
      </c>
      <c r="K3480">
        <v>1089.1300000000001</v>
      </c>
      <c r="L3480">
        <v>116.79</v>
      </c>
      <c r="M3480" t="s">
        <v>19</v>
      </c>
      <c r="N3480">
        <v>0.10723237813667801</v>
      </c>
      <c r="O3480" t="s">
        <v>11351</v>
      </c>
      <c r="P3480" t="s">
        <v>11352</v>
      </c>
      <c r="R3480" t="s">
        <v>11353</v>
      </c>
      <c r="S3480">
        <f>IF(SalesData[[#This Row],[Return Status]]="Returned",1,0)</f>
        <v>0</v>
      </c>
      <c r="T3480">
        <v>2085.91</v>
      </c>
      <c r="U3480" s="2">
        <f>EOMONTH(SalesData[[#This Row],[Order Date]],0)</f>
        <v>45077</v>
      </c>
      <c r="V3480" s="9" t="str">
        <f>"Q"&amp;INT((MONTH(SalesData[[#This Row],[Order Date]])+2)/3)&amp;"-"&amp;YEAR(SalesData[[#This Row],[Order Date]])</f>
        <v>Q2-2023</v>
      </c>
    </row>
    <row r="3481" spans="1:22" x14ac:dyDescent="0.35">
      <c r="A3481" t="s">
        <v>3622</v>
      </c>
      <c r="B3481" s="1">
        <v>45053</v>
      </c>
      <c r="C3481" t="s">
        <v>176</v>
      </c>
      <c r="D3481" t="s">
        <v>39</v>
      </c>
      <c r="E3481">
        <v>4259144738</v>
      </c>
      <c r="F3481" t="s">
        <v>109</v>
      </c>
      <c r="G3481" t="s">
        <v>59</v>
      </c>
      <c r="H3481" t="s">
        <v>60</v>
      </c>
      <c r="I3481" t="s">
        <v>31</v>
      </c>
      <c r="J3481" t="s">
        <v>42</v>
      </c>
      <c r="K3481">
        <v>2142.87</v>
      </c>
      <c r="L3481">
        <v>488.98</v>
      </c>
      <c r="M3481" t="s">
        <v>43</v>
      </c>
      <c r="N3481">
        <v>0.22818929753088199</v>
      </c>
      <c r="O3481" t="s">
        <v>11351</v>
      </c>
      <c r="P3481" t="s">
        <v>11354</v>
      </c>
      <c r="R3481" t="s">
        <v>11353</v>
      </c>
      <c r="S3481">
        <f>IF(SalesData[[#This Row],[Return Status]]="Returned",1,0)</f>
        <v>0</v>
      </c>
      <c r="T3481">
        <v>2183.56</v>
      </c>
      <c r="U3481" s="2">
        <f>EOMONTH(SalesData[[#This Row],[Order Date]],0)</f>
        <v>45077</v>
      </c>
      <c r="V3481" s="9" t="str">
        <f>"Q"&amp;INT((MONTH(SalesData[[#This Row],[Order Date]])+2)/3)&amp;"-"&amp;YEAR(SalesData[[#This Row],[Order Date]])</f>
        <v>Q2-2023</v>
      </c>
    </row>
    <row r="3482" spans="1:22" x14ac:dyDescent="0.35">
      <c r="A3482" t="s">
        <v>3623</v>
      </c>
      <c r="B3482" s="1">
        <v>45075</v>
      </c>
      <c r="C3482" t="s">
        <v>67</v>
      </c>
      <c r="D3482" t="s">
        <v>145</v>
      </c>
      <c r="E3482">
        <v>4408477100</v>
      </c>
      <c r="F3482" t="s">
        <v>163</v>
      </c>
      <c r="G3482" t="s">
        <v>164</v>
      </c>
      <c r="H3482" t="s">
        <v>165</v>
      </c>
      <c r="I3482" t="s">
        <v>36</v>
      </c>
      <c r="J3482" t="s">
        <v>19</v>
      </c>
      <c r="K3482">
        <v>4613.24</v>
      </c>
      <c r="L3482">
        <v>738.23</v>
      </c>
      <c r="M3482" t="s">
        <v>19</v>
      </c>
      <c r="N3482">
        <v>0.16002419124086301</v>
      </c>
      <c r="O3482" t="s">
        <v>11351</v>
      </c>
      <c r="P3482" t="s">
        <v>11352</v>
      </c>
      <c r="R3482" t="s">
        <v>11353</v>
      </c>
      <c r="S3482">
        <f>IF(SalesData[[#This Row],[Return Status]]="Returned",1,0)</f>
        <v>0</v>
      </c>
      <c r="U3482" s="2">
        <f>EOMONTH(SalesData[[#This Row],[Order Date]],0)</f>
        <v>45077</v>
      </c>
      <c r="V3482" s="9" t="str">
        <f>"Q"&amp;INT((MONTH(SalesData[[#This Row],[Order Date]])+2)/3)&amp;"-"&amp;YEAR(SalesData[[#This Row],[Order Date]])</f>
        <v>Q2-2023</v>
      </c>
    </row>
    <row r="3483" spans="1:22" x14ac:dyDescent="0.35">
      <c r="A3483" t="s">
        <v>3624</v>
      </c>
      <c r="B3483" s="1">
        <v>45068</v>
      </c>
      <c r="C3483" t="s">
        <v>325</v>
      </c>
      <c r="D3483" t="s">
        <v>99</v>
      </c>
      <c r="E3483">
        <v>8966536763</v>
      </c>
      <c r="F3483" t="s">
        <v>159</v>
      </c>
      <c r="G3483" t="s">
        <v>84</v>
      </c>
      <c r="H3483" t="s">
        <v>85</v>
      </c>
      <c r="I3483" t="s">
        <v>31</v>
      </c>
      <c r="J3483" t="s">
        <v>19</v>
      </c>
      <c r="K3483">
        <v>3789.26</v>
      </c>
      <c r="L3483">
        <v>477.23</v>
      </c>
      <c r="M3483" t="s">
        <v>19</v>
      </c>
      <c r="N3483">
        <v>0.12594279621878701</v>
      </c>
      <c r="O3483" t="s">
        <v>11351</v>
      </c>
      <c r="P3483" t="s">
        <v>11352</v>
      </c>
      <c r="R3483" t="s">
        <v>11353</v>
      </c>
      <c r="S3483">
        <f>IF(SalesData[[#This Row],[Return Status]]="Returned",1,0)</f>
        <v>0</v>
      </c>
      <c r="T3483">
        <v>847.14</v>
      </c>
      <c r="U3483" s="2">
        <f>EOMONTH(SalesData[[#This Row],[Order Date]],0)</f>
        <v>45077</v>
      </c>
      <c r="V3483" s="9" t="str">
        <f>"Q"&amp;INT((MONTH(SalesData[[#This Row],[Order Date]])+2)/3)&amp;"-"&amp;YEAR(SalesData[[#This Row],[Order Date]])</f>
        <v>Q2-2023</v>
      </c>
    </row>
    <row r="3484" spans="1:22" x14ac:dyDescent="0.35">
      <c r="A3484" t="s">
        <v>3625</v>
      </c>
      <c r="B3484" s="1">
        <v>45074</v>
      </c>
      <c r="C3484" t="s">
        <v>77</v>
      </c>
      <c r="D3484" t="s">
        <v>99</v>
      </c>
      <c r="E3484">
        <v>3860792746</v>
      </c>
      <c r="F3484" t="s">
        <v>147</v>
      </c>
      <c r="G3484" t="s">
        <v>84</v>
      </c>
      <c r="H3484" t="s">
        <v>85</v>
      </c>
      <c r="I3484" t="s">
        <v>31</v>
      </c>
      <c r="J3484" t="s">
        <v>65</v>
      </c>
      <c r="K3484">
        <v>1363.67</v>
      </c>
      <c r="L3484">
        <v>179.11</v>
      </c>
      <c r="M3484" t="s">
        <v>65</v>
      </c>
      <c r="N3484">
        <v>0.13134409351236001</v>
      </c>
      <c r="O3484" t="s">
        <v>11351</v>
      </c>
      <c r="P3484" t="s">
        <v>11352</v>
      </c>
      <c r="R3484" t="s">
        <v>11353</v>
      </c>
      <c r="S3484">
        <f>IF(SalesData[[#This Row],[Return Status]]="Returned",1,0)</f>
        <v>0</v>
      </c>
      <c r="T3484">
        <v>847.14</v>
      </c>
      <c r="U3484" s="2">
        <f>EOMONTH(SalesData[[#This Row],[Order Date]],0)</f>
        <v>45077</v>
      </c>
      <c r="V3484" s="9" t="str">
        <f>"Q"&amp;INT((MONTH(SalesData[[#This Row],[Order Date]])+2)/3)&amp;"-"&amp;YEAR(SalesData[[#This Row],[Order Date]])</f>
        <v>Q2-2023</v>
      </c>
    </row>
    <row r="3485" spans="1:22" x14ac:dyDescent="0.35">
      <c r="A3485" t="s">
        <v>3626</v>
      </c>
      <c r="B3485" s="1">
        <v>45066</v>
      </c>
      <c r="C3485" t="s">
        <v>205</v>
      </c>
      <c r="D3485" t="s">
        <v>39</v>
      </c>
      <c r="E3485">
        <v>6963302415</v>
      </c>
      <c r="F3485" t="s">
        <v>73</v>
      </c>
      <c r="G3485" t="s">
        <v>74</v>
      </c>
      <c r="H3485" t="s">
        <v>75</v>
      </c>
      <c r="I3485" t="s">
        <v>36</v>
      </c>
      <c r="J3485" t="s">
        <v>43</v>
      </c>
      <c r="K3485">
        <v>2681.41</v>
      </c>
      <c r="L3485">
        <v>670.69</v>
      </c>
      <c r="M3485" t="s">
        <v>43</v>
      </c>
      <c r="N3485">
        <v>0.25012586661495301</v>
      </c>
      <c r="O3485" t="s">
        <v>11351</v>
      </c>
      <c r="P3485" t="s">
        <v>11354</v>
      </c>
      <c r="R3485" t="s">
        <v>11353</v>
      </c>
      <c r="S3485">
        <f>IF(SalesData[[#This Row],[Return Status]]="Returned",1,0)</f>
        <v>0</v>
      </c>
      <c r="T3485">
        <v>2420.2800000000002</v>
      </c>
      <c r="U3485" s="2">
        <f>EOMONTH(SalesData[[#This Row],[Order Date]],0)</f>
        <v>45077</v>
      </c>
      <c r="V3485" s="9" t="str">
        <f>"Q"&amp;INT((MONTH(SalesData[[#This Row],[Order Date]])+2)/3)&amp;"-"&amp;YEAR(SalesData[[#This Row],[Order Date]])</f>
        <v>Q2-2023</v>
      </c>
    </row>
    <row r="3486" spans="1:22" x14ac:dyDescent="0.35">
      <c r="A3486" t="s">
        <v>3627</v>
      </c>
      <c r="B3486" s="1">
        <v>45066</v>
      </c>
      <c r="C3486" t="s">
        <v>111</v>
      </c>
      <c r="D3486" t="s">
        <v>27</v>
      </c>
      <c r="E3486">
        <v>6483098890</v>
      </c>
      <c r="F3486" t="s">
        <v>185</v>
      </c>
      <c r="G3486" t="s">
        <v>164</v>
      </c>
      <c r="H3486" t="s">
        <v>165</v>
      </c>
      <c r="I3486" t="s">
        <v>36</v>
      </c>
      <c r="J3486" t="s">
        <v>62</v>
      </c>
      <c r="K3486">
        <v>313.8</v>
      </c>
      <c r="L3486">
        <v>26.47</v>
      </c>
      <c r="M3486" t="s">
        <v>62</v>
      </c>
      <c r="N3486">
        <v>8.4353091140854E-2</v>
      </c>
      <c r="O3486" t="s">
        <v>11361</v>
      </c>
      <c r="P3486" t="s">
        <v>11356</v>
      </c>
      <c r="R3486" t="s">
        <v>11353</v>
      </c>
      <c r="S3486">
        <f>IF(SalesData[[#This Row],[Return Status]]="Returned",1,0)</f>
        <v>0</v>
      </c>
      <c r="U3486" s="2">
        <f>EOMONTH(SalesData[[#This Row],[Order Date]],0)</f>
        <v>45077</v>
      </c>
      <c r="V3486" s="9" t="str">
        <f>"Q"&amp;INT((MONTH(SalesData[[#This Row],[Order Date]])+2)/3)&amp;"-"&amp;YEAR(SalesData[[#This Row],[Order Date]])</f>
        <v>Q2-2023</v>
      </c>
    </row>
    <row r="3487" spans="1:22" x14ac:dyDescent="0.35">
      <c r="A3487" t="s">
        <v>3628</v>
      </c>
      <c r="B3487" s="1">
        <v>45065</v>
      </c>
      <c r="C3487" t="s">
        <v>132</v>
      </c>
      <c r="D3487" t="s">
        <v>46</v>
      </c>
      <c r="E3487">
        <v>8595514957</v>
      </c>
      <c r="F3487" t="s">
        <v>107</v>
      </c>
      <c r="G3487" t="s">
        <v>15</v>
      </c>
      <c r="H3487" t="s">
        <v>16</v>
      </c>
      <c r="I3487" t="s">
        <v>17</v>
      </c>
      <c r="J3487" t="s">
        <v>61</v>
      </c>
      <c r="K3487">
        <v>3111.45</v>
      </c>
      <c r="L3487">
        <v>445.71</v>
      </c>
      <c r="M3487" t="s">
        <v>62</v>
      </c>
      <c r="N3487">
        <v>0.143248324736056</v>
      </c>
      <c r="O3487" t="s">
        <v>11351</v>
      </c>
      <c r="P3487" t="s">
        <v>11352</v>
      </c>
      <c r="R3487" t="s">
        <v>11353</v>
      </c>
      <c r="S3487">
        <f>IF(SalesData[[#This Row],[Return Status]]="Returned",1,0)</f>
        <v>0</v>
      </c>
      <c r="T3487">
        <v>2085.91</v>
      </c>
      <c r="U3487" s="2">
        <f>EOMONTH(SalesData[[#This Row],[Order Date]],0)</f>
        <v>45077</v>
      </c>
      <c r="V3487" s="9" t="str">
        <f>"Q"&amp;INT((MONTH(SalesData[[#This Row],[Order Date]])+2)/3)&amp;"-"&amp;YEAR(SalesData[[#This Row],[Order Date]])</f>
        <v>Q2-2023</v>
      </c>
    </row>
    <row r="3488" spans="1:22" x14ac:dyDescent="0.35">
      <c r="A3488" t="s">
        <v>3629</v>
      </c>
      <c r="B3488" s="1">
        <v>45050</v>
      </c>
      <c r="C3488" t="s">
        <v>67</v>
      </c>
      <c r="D3488" t="s">
        <v>13</v>
      </c>
      <c r="E3488">
        <v>9767314812</v>
      </c>
      <c r="F3488" t="s">
        <v>50</v>
      </c>
      <c r="G3488" t="s">
        <v>34</v>
      </c>
      <c r="H3488" t="s">
        <v>35</v>
      </c>
      <c r="I3488" t="s">
        <v>36</v>
      </c>
      <c r="J3488" t="s">
        <v>19</v>
      </c>
      <c r="K3488">
        <v>1635.04</v>
      </c>
      <c r="L3488">
        <v>428.48</v>
      </c>
      <c r="M3488" t="s">
        <v>19</v>
      </c>
      <c r="N3488">
        <v>0.26206086701242798</v>
      </c>
      <c r="O3488" t="s">
        <v>11351</v>
      </c>
      <c r="P3488" t="s">
        <v>11354</v>
      </c>
      <c r="R3488" t="s">
        <v>11353</v>
      </c>
      <c r="S3488">
        <f>IF(SalesData[[#This Row],[Return Status]]="Returned",1,0)</f>
        <v>0</v>
      </c>
      <c r="U3488" s="2">
        <f>EOMONTH(SalesData[[#This Row],[Order Date]],0)</f>
        <v>45077</v>
      </c>
      <c r="V3488" s="9" t="str">
        <f>"Q"&amp;INT((MONTH(SalesData[[#This Row],[Order Date]])+2)/3)&amp;"-"&amp;YEAR(SalesData[[#This Row],[Order Date]])</f>
        <v>Q2-2023</v>
      </c>
    </row>
    <row r="3489" spans="1:22" x14ac:dyDescent="0.35">
      <c r="A3489" t="s">
        <v>3630</v>
      </c>
      <c r="B3489" s="1">
        <v>45066</v>
      </c>
      <c r="C3489" t="s">
        <v>87</v>
      </c>
      <c r="D3489" t="s">
        <v>46</v>
      </c>
      <c r="E3489">
        <v>2419053626</v>
      </c>
      <c r="F3489" t="s">
        <v>95</v>
      </c>
      <c r="G3489" t="s">
        <v>59</v>
      </c>
      <c r="H3489" t="s">
        <v>60</v>
      </c>
      <c r="I3489" t="s">
        <v>31</v>
      </c>
      <c r="J3489" t="s">
        <v>42</v>
      </c>
      <c r="K3489">
        <v>1825.09</v>
      </c>
      <c r="L3489">
        <v>158.91</v>
      </c>
      <c r="M3489" t="s">
        <v>43</v>
      </c>
      <c r="N3489">
        <v>8.7069678755568203E-2</v>
      </c>
      <c r="O3489" t="s">
        <v>11351</v>
      </c>
      <c r="P3489" t="s">
        <v>11356</v>
      </c>
      <c r="R3489" t="s">
        <v>11353</v>
      </c>
      <c r="S3489">
        <f>IF(SalesData[[#This Row],[Return Status]]="Returned",1,0)</f>
        <v>0</v>
      </c>
      <c r="T3489">
        <v>2183.56</v>
      </c>
      <c r="U3489" s="2">
        <f>EOMONTH(SalesData[[#This Row],[Order Date]],0)</f>
        <v>45077</v>
      </c>
      <c r="V3489" s="9" t="str">
        <f>"Q"&amp;INT((MONTH(SalesData[[#This Row],[Order Date]])+2)/3)&amp;"-"&amp;YEAR(SalesData[[#This Row],[Order Date]])</f>
        <v>Q2-2023</v>
      </c>
    </row>
    <row r="3490" spans="1:22" x14ac:dyDescent="0.35">
      <c r="A3490" t="s">
        <v>3631</v>
      </c>
      <c r="B3490" s="1">
        <v>45066</v>
      </c>
      <c r="C3490" t="s">
        <v>106</v>
      </c>
      <c r="D3490" t="s">
        <v>46</v>
      </c>
      <c r="E3490">
        <v>1170782117</v>
      </c>
      <c r="F3490" t="s">
        <v>109</v>
      </c>
      <c r="G3490" t="s">
        <v>59</v>
      </c>
      <c r="H3490" t="s">
        <v>60</v>
      </c>
      <c r="I3490" t="s">
        <v>31</v>
      </c>
      <c r="J3490" t="s">
        <v>43</v>
      </c>
      <c r="K3490">
        <v>182.3</v>
      </c>
      <c r="L3490">
        <v>28.52</v>
      </c>
      <c r="M3490" t="s">
        <v>43</v>
      </c>
      <c r="N3490">
        <v>0.15644541963795899</v>
      </c>
      <c r="O3490" t="s">
        <v>11361</v>
      </c>
      <c r="P3490" t="s">
        <v>11352</v>
      </c>
      <c r="Q3490" t="s">
        <v>11376</v>
      </c>
      <c r="R3490" t="s">
        <v>11360</v>
      </c>
      <c r="S3490">
        <f>IF(SalesData[[#This Row],[Return Status]]="Returned",1,0)</f>
        <v>1</v>
      </c>
      <c r="T3490">
        <v>2183.56</v>
      </c>
      <c r="U3490" s="2">
        <f>EOMONTH(SalesData[[#This Row],[Order Date]],0)</f>
        <v>45077</v>
      </c>
      <c r="V3490" s="9" t="str">
        <f>"Q"&amp;INT((MONTH(SalesData[[#This Row],[Order Date]])+2)/3)&amp;"-"&amp;YEAR(SalesData[[#This Row],[Order Date]])</f>
        <v>Q2-2023</v>
      </c>
    </row>
    <row r="3491" spans="1:22" x14ac:dyDescent="0.35">
      <c r="A3491" t="s">
        <v>3632</v>
      </c>
      <c r="B3491" s="1">
        <v>45064</v>
      </c>
      <c r="C3491" t="s">
        <v>184</v>
      </c>
      <c r="D3491" t="s">
        <v>145</v>
      </c>
      <c r="E3491">
        <v>5887132287</v>
      </c>
      <c r="F3491" t="s">
        <v>83</v>
      </c>
      <c r="G3491" t="s">
        <v>84</v>
      </c>
      <c r="H3491" t="s">
        <v>11357</v>
      </c>
      <c r="I3491" t="s">
        <v>31</v>
      </c>
      <c r="J3491" t="s">
        <v>42</v>
      </c>
      <c r="K3491">
        <v>133.59</v>
      </c>
      <c r="L3491">
        <v>18.27</v>
      </c>
      <c r="M3491" t="s">
        <v>43</v>
      </c>
      <c r="N3491">
        <v>0.136761733662699</v>
      </c>
      <c r="O3491" t="s">
        <v>11361</v>
      </c>
      <c r="P3491" t="s">
        <v>11352</v>
      </c>
      <c r="R3491" t="s">
        <v>11353</v>
      </c>
      <c r="S3491">
        <f>IF(SalesData[[#This Row],[Return Status]]="Returned",1,0)</f>
        <v>0</v>
      </c>
      <c r="T3491">
        <v>847.14</v>
      </c>
      <c r="U3491" s="2">
        <f>EOMONTH(SalesData[[#This Row],[Order Date]],0)</f>
        <v>45077</v>
      </c>
      <c r="V3491" s="9" t="str">
        <f>"Q"&amp;INT((MONTH(SalesData[[#This Row],[Order Date]])+2)/3)&amp;"-"&amp;YEAR(SalesData[[#This Row],[Order Date]])</f>
        <v>Q2-2023</v>
      </c>
    </row>
    <row r="3492" spans="1:22" x14ac:dyDescent="0.35">
      <c r="A3492" t="s">
        <v>3633</v>
      </c>
      <c r="B3492" s="1">
        <v>45074</v>
      </c>
      <c r="C3492" t="s">
        <v>94</v>
      </c>
      <c r="D3492" t="s">
        <v>72</v>
      </c>
      <c r="E3492">
        <v>8391730086</v>
      </c>
      <c r="F3492" t="s">
        <v>129</v>
      </c>
      <c r="G3492" t="s">
        <v>54</v>
      </c>
      <c r="H3492" t="s">
        <v>55</v>
      </c>
      <c r="I3492" t="s">
        <v>31</v>
      </c>
      <c r="J3492" t="s">
        <v>18</v>
      </c>
      <c r="K3492">
        <v>3921.42</v>
      </c>
      <c r="L3492">
        <v>413.38</v>
      </c>
      <c r="M3492" t="s">
        <v>19</v>
      </c>
      <c r="N3492">
        <v>0.10541589526243</v>
      </c>
      <c r="O3492" t="s">
        <v>11351</v>
      </c>
      <c r="P3492" t="s">
        <v>11352</v>
      </c>
      <c r="R3492" t="s">
        <v>11353</v>
      </c>
      <c r="S3492">
        <f>IF(SalesData[[#This Row],[Return Status]]="Returned",1,0)</f>
        <v>0</v>
      </c>
      <c r="U3492" s="2">
        <f>EOMONTH(SalesData[[#This Row],[Order Date]],0)</f>
        <v>45077</v>
      </c>
      <c r="V3492" s="9" t="str">
        <f>"Q"&amp;INT((MONTH(SalesData[[#This Row],[Order Date]])+2)/3)&amp;"-"&amp;YEAR(SalesData[[#This Row],[Order Date]])</f>
        <v>Q2-2023</v>
      </c>
    </row>
    <row r="3493" spans="1:22" x14ac:dyDescent="0.35">
      <c r="A3493" t="s">
        <v>3634</v>
      </c>
      <c r="B3493" s="1">
        <v>45074</v>
      </c>
      <c r="C3493" t="s">
        <v>205</v>
      </c>
      <c r="D3493" t="s">
        <v>80</v>
      </c>
      <c r="E3493">
        <v>6829273073</v>
      </c>
      <c r="F3493" t="s">
        <v>292</v>
      </c>
      <c r="G3493" t="s">
        <v>69</v>
      </c>
      <c r="H3493" t="s">
        <v>41</v>
      </c>
      <c r="I3493" t="s">
        <v>31</v>
      </c>
      <c r="J3493" t="s">
        <v>65</v>
      </c>
      <c r="K3493">
        <v>1425.17</v>
      </c>
      <c r="L3493">
        <v>167.23</v>
      </c>
      <c r="M3493" t="s">
        <v>65</v>
      </c>
      <c r="N3493">
        <v>0.117340387462548</v>
      </c>
      <c r="O3493" t="s">
        <v>11351</v>
      </c>
      <c r="P3493" t="s">
        <v>11352</v>
      </c>
      <c r="R3493" t="s">
        <v>11353</v>
      </c>
      <c r="S3493">
        <f>IF(SalesData[[#This Row],[Return Status]]="Returned",1,0)</f>
        <v>0</v>
      </c>
      <c r="T3493">
        <v>2081.52</v>
      </c>
      <c r="U3493" s="2">
        <f>EOMONTH(SalesData[[#This Row],[Order Date]],0)</f>
        <v>45077</v>
      </c>
      <c r="V3493" s="9" t="str">
        <f>"Q"&amp;INT((MONTH(SalesData[[#This Row],[Order Date]])+2)/3)&amp;"-"&amp;YEAR(SalesData[[#This Row],[Order Date]])</f>
        <v>Q2-2023</v>
      </c>
    </row>
    <row r="3494" spans="1:22" x14ac:dyDescent="0.35">
      <c r="A3494" t="s">
        <v>3635</v>
      </c>
      <c r="B3494" s="1">
        <v>45061</v>
      </c>
      <c r="C3494" t="s">
        <v>67</v>
      </c>
      <c r="D3494" t="s">
        <v>39</v>
      </c>
      <c r="E3494">
        <v>4993757927</v>
      </c>
      <c r="F3494" t="s">
        <v>163</v>
      </c>
      <c r="G3494" t="s">
        <v>164</v>
      </c>
      <c r="H3494" t="s">
        <v>165</v>
      </c>
      <c r="I3494" t="s">
        <v>36</v>
      </c>
      <c r="J3494" t="s">
        <v>19</v>
      </c>
      <c r="K3494">
        <v>3968.07</v>
      </c>
      <c r="L3494">
        <v>491.99</v>
      </c>
      <c r="M3494" t="s">
        <v>19</v>
      </c>
      <c r="N3494">
        <v>0.123987228047892</v>
      </c>
      <c r="O3494" t="s">
        <v>11351</v>
      </c>
      <c r="P3494" t="s">
        <v>11352</v>
      </c>
      <c r="R3494" t="s">
        <v>11353</v>
      </c>
      <c r="S3494">
        <f>IF(SalesData[[#This Row],[Return Status]]="Returned",1,0)</f>
        <v>0</v>
      </c>
      <c r="U3494" s="2">
        <f>EOMONTH(SalesData[[#This Row],[Order Date]],0)</f>
        <v>45077</v>
      </c>
      <c r="V3494" s="9" t="str">
        <f>"Q"&amp;INT((MONTH(SalesData[[#This Row],[Order Date]])+2)/3)&amp;"-"&amp;YEAR(SalesData[[#This Row],[Order Date]])</f>
        <v>Q2-2023</v>
      </c>
    </row>
    <row r="3495" spans="1:22" x14ac:dyDescent="0.35">
      <c r="A3495" t="s">
        <v>3636</v>
      </c>
      <c r="B3495" s="1">
        <v>45060</v>
      </c>
      <c r="C3495" t="s">
        <v>106</v>
      </c>
      <c r="D3495" t="s">
        <v>13</v>
      </c>
      <c r="E3495">
        <v>1771623024</v>
      </c>
      <c r="F3495" t="s">
        <v>50</v>
      </c>
      <c r="G3495" t="s">
        <v>34</v>
      </c>
      <c r="H3495" t="s">
        <v>35</v>
      </c>
      <c r="I3495" t="s">
        <v>36</v>
      </c>
      <c r="J3495" t="s">
        <v>61</v>
      </c>
      <c r="K3495">
        <v>1075.22</v>
      </c>
      <c r="L3495">
        <v>284.2</v>
      </c>
      <c r="M3495" t="s">
        <v>62</v>
      </c>
      <c r="N3495">
        <v>0.26431800003720202</v>
      </c>
      <c r="O3495" t="s">
        <v>11351</v>
      </c>
      <c r="P3495" t="s">
        <v>11354</v>
      </c>
      <c r="R3495" t="s">
        <v>11353</v>
      </c>
      <c r="S3495">
        <f>IF(SalesData[[#This Row],[Return Status]]="Returned",1,0)</f>
        <v>0</v>
      </c>
      <c r="U3495" s="2">
        <f>EOMONTH(SalesData[[#This Row],[Order Date]],0)</f>
        <v>45077</v>
      </c>
      <c r="V3495" s="9" t="str">
        <f>"Q"&amp;INT((MONTH(SalesData[[#This Row],[Order Date]])+2)/3)&amp;"-"&amp;YEAR(SalesData[[#This Row],[Order Date]])</f>
        <v>Q2-2023</v>
      </c>
    </row>
    <row r="3496" spans="1:22" x14ac:dyDescent="0.35">
      <c r="A3496" t="s">
        <v>3637</v>
      </c>
      <c r="B3496" s="1">
        <v>45054</v>
      </c>
      <c r="C3496" t="s">
        <v>124</v>
      </c>
      <c r="D3496" t="s">
        <v>80</v>
      </c>
      <c r="E3496">
        <v>2554831522</v>
      </c>
      <c r="F3496" t="s">
        <v>140</v>
      </c>
      <c r="G3496" t="s">
        <v>141</v>
      </c>
      <c r="H3496" t="s">
        <v>11357</v>
      </c>
      <c r="I3496" t="s">
        <v>17</v>
      </c>
      <c r="J3496" t="s">
        <v>62</v>
      </c>
      <c r="K3496">
        <v>3006.5</v>
      </c>
      <c r="L3496">
        <v>525.08000000000004</v>
      </c>
      <c r="M3496" t="s">
        <v>62</v>
      </c>
      <c r="N3496">
        <v>0.17464826209878601</v>
      </c>
      <c r="O3496" t="s">
        <v>11351</v>
      </c>
      <c r="P3496" t="s">
        <v>11352</v>
      </c>
      <c r="R3496" t="s">
        <v>11353</v>
      </c>
      <c r="S3496">
        <f>IF(SalesData[[#This Row],[Return Status]]="Returned",1,0)</f>
        <v>0</v>
      </c>
      <c r="T3496">
        <v>2793.38</v>
      </c>
      <c r="U3496" s="2">
        <f>EOMONTH(SalesData[[#This Row],[Order Date]],0)</f>
        <v>45077</v>
      </c>
      <c r="V3496" s="9" t="str">
        <f>"Q"&amp;INT((MONTH(SalesData[[#This Row],[Order Date]])+2)/3)&amp;"-"&amp;YEAR(SalesData[[#This Row],[Order Date]])</f>
        <v>Q2-2023</v>
      </c>
    </row>
    <row r="3497" spans="1:22" x14ac:dyDescent="0.35">
      <c r="A3497" t="s">
        <v>3638</v>
      </c>
      <c r="B3497" s="1">
        <v>45049</v>
      </c>
      <c r="C3497" t="s">
        <v>26</v>
      </c>
      <c r="D3497" t="s">
        <v>145</v>
      </c>
      <c r="E3497">
        <v>4866800156</v>
      </c>
      <c r="F3497" t="s">
        <v>116</v>
      </c>
      <c r="G3497" t="s">
        <v>74</v>
      </c>
      <c r="H3497" t="s">
        <v>75</v>
      </c>
      <c r="I3497" t="s">
        <v>36</v>
      </c>
      <c r="J3497" t="s">
        <v>19</v>
      </c>
      <c r="K3497">
        <v>1549.97</v>
      </c>
      <c r="L3497">
        <v>261.08</v>
      </c>
      <c r="M3497" t="s">
        <v>19</v>
      </c>
      <c r="N3497">
        <v>0.16844196984457799</v>
      </c>
      <c r="O3497" t="s">
        <v>11351</v>
      </c>
      <c r="P3497" t="s">
        <v>11352</v>
      </c>
      <c r="R3497" t="s">
        <v>11353</v>
      </c>
      <c r="S3497">
        <f>IF(SalesData[[#This Row],[Return Status]]="Returned",1,0)</f>
        <v>0</v>
      </c>
      <c r="T3497">
        <v>2420.2800000000002</v>
      </c>
      <c r="U3497" s="2">
        <f>EOMONTH(SalesData[[#This Row],[Order Date]],0)</f>
        <v>45077</v>
      </c>
      <c r="V3497" s="9" t="str">
        <f>"Q"&amp;INT((MONTH(SalesData[[#This Row],[Order Date]])+2)/3)&amp;"-"&amp;YEAR(SalesData[[#This Row],[Order Date]])</f>
        <v>Q2-2023</v>
      </c>
    </row>
    <row r="3498" spans="1:22" x14ac:dyDescent="0.35">
      <c r="A3498" t="s">
        <v>3639</v>
      </c>
      <c r="B3498" s="1">
        <v>45061</v>
      </c>
      <c r="C3498" t="s">
        <v>38</v>
      </c>
      <c r="D3498" t="s">
        <v>13</v>
      </c>
      <c r="E3498">
        <v>1017992077</v>
      </c>
      <c r="F3498" t="s">
        <v>292</v>
      </c>
      <c r="G3498" t="s">
        <v>69</v>
      </c>
      <c r="H3498" t="s">
        <v>41</v>
      </c>
      <c r="I3498" t="s">
        <v>31</v>
      </c>
      <c r="J3498" t="s">
        <v>42</v>
      </c>
      <c r="K3498">
        <v>4989.5600000000004</v>
      </c>
      <c r="L3498">
        <v>781.84</v>
      </c>
      <c r="M3498" t="s">
        <v>43</v>
      </c>
      <c r="N3498">
        <v>0.156695179534869</v>
      </c>
      <c r="O3498" t="s">
        <v>11351</v>
      </c>
      <c r="P3498" t="s">
        <v>11352</v>
      </c>
      <c r="R3498" t="s">
        <v>11353</v>
      </c>
      <c r="S3498">
        <f>IF(SalesData[[#This Row],[Return Status]]="Returned",1,0)</f>
        <v>0</v>
      </c>
      <c r="T3498">
        <v>2081.52</v>
      </c>
      <c r="U3498" s="2">
        <f>EOMONTH(SalesData[[#This Row],[Order Date]],0)</f>
        <v>45077</v>
      </c>
      <c r="V3498" s="9" t="str">
        <f>"Q"&amp;INT((MONTH(SalesData[[#This Row],[Order Date]])+2)/3)&amp;"-"&amp;YEAR(SalesData[[#This Row],[Order Date]])</f>
        <v>Q2-2023</v>
      </c>
    </row>
    <row r="3499" spans="1:22" x14ac:dyDescent="0.35">
      <c r="A3499" t="s">
        <v>3640</v>
      </c>
      <c r="B3499" s="1">
        <v>45063</v>
      </c>
      <c r="C3499" t="s">
        <v>71</v>
      </c>
      <c r="D3499" t="s">
        <v>72</v>
      </c>
      <c r="E3499">
        <v>6012884529</v>
      </c>
      <c r="F3499" t="s">
        <v>58</v>
      </c>
      <c r="G3499" t="s">
        <v>59</v>
      </c>
      <c r="H3499" t="s">
        <v>60</v>
      </c>
      <c r="I3499" t="s">
        <v>31</v>
      </c>
      <c r="J3499" t="s">
        <v>61</v>
      </c>
      <c r="K3499">
        <v>4786.8</v>
      </c>
      <c r="L3499">
        <v>901.04</v>
      </c>
      <c r="M3499" t="s">
        <v>62</v>
      </c>
      <c r="N3499">
        <v>0.18823431102197699</v>
      </c>
      <c r="O3499" t="s">
        <v>11351</v>
      </c>
      <c r="P3499" t="s">
        <v>11352</v>
      </c>
      <c r="R3499" t="s">
        <v>11353</v>
      </c>
      <c r="S3499">
        <f>IF(SalesData[[#This Row],[Return Status]]="Returned",1,0)</f>
        <v>0</v>
      </c>
      <c r="T3499">
        <v>2183.56</v>
      </c>
      <c r="U3499" s="2">
        <f>EOMONTH(SalesData[[#This Row],[Order Date]],0)</f>
        <v>45077</v>
      </c>
      <c r="V3499" s="9" t="str">
        <f>"Q"&amp;INT((MONTH(SalesData[[#This Row],[Order Date]])+2)/3)&amp;"-"&amp;YEAR(SalesData[[#This Row],[Order Date]])</f>
        <v>Q2-2023</v>
      </c>
    </row>
    <row r="3500" spans="1:22" x14ac:dyDescent="0.35">
      <c r="A3500" t="s">
        <v>3641</v>
      </c>
      <c r="B3500" s="1">
        <v>45055</v>
      </c>
      <c r="C3500" t="s">
        <v>67</v>
      </c>
      <c r="D3500" t="s">
        <v>99</v>
      </c>
      <c r="E3500">
        <v>8169750783</v>
      </c>
      <c r="F3500" t="s">
        <v>387</v>
      </c>
      <c r="G3500" t="s">
        <v>89</v>
      </c>
      <c r="H3500" t="s">
        <v>90</v>
      </c>
      <c r="I3500" t="s">
        <v>31</v>
      </c>
      <c r="J3500" t="s">
        <v>62</v>
      </c>
      <c r="K3500">
        <v>3152.25</v>
      </c>
      <c r="L3500">
        <v>811.62</v>
      </c>
      <c r="M3500" t="s">
        <v>62</v>
      </c>
      <c r="N3500">
        <v>0.25747323340471101</v>
      </c>
      <c r="O3500" t="s">
        <v>11351</v>
      </c>
      <c r="P3500" t="s">
        <v>11354</v>
      </c>
      <c r="R3500" t="s">
        <v>11353</v>
      </c>
      <c r="S3500">
        <f>IF(SalesData[[#This Row],[Return Status]]="Returned",1,0)</f>
        <v>0</v>
      </c>
      <c r="T3500">
        <v>207.68</v>
      </c>
      <c r="U3500" s="2">
        <f>EOMONTH(SalesData[[#This Row],[Order Date]],0)</f>
        <v>45077</v>
      </c>
      <c r="V3500" s="9" t="str">
        <f>"Q"&amp;INT((MONTH(SalesData[[#This Row],[Order Date]])+2)/3)&amp;"-"&amp;YEAR(SalesData[[#This Row],[Order Date]])</f>
        <v>Q2-2023</v>
      </c>
    </row>
    <row r="3501" spans="1:22" x14ac:dyDescent="0.35">
      <c r="A3501" t="s">
        <v>3642</v>
      </c>
      <c r="B3501" s="1">
        <v>45063</v>
      </c>
      <c r="C3501" t="s">
        <v>132</v>
      </c>
      <c r="D3501" t="s">
        <v>99</v>
      </c>
      <c r="E3501">
        <v>9688601025</v>
      </c>
      <c r="F3501" t="s">
        <v>137</v>
      </c>
      <c r="G3501" t="s">
        <v>34</v>
      </c>
      <c r="H3501" t="s">
        <v>35</v>
      </c>
      <c r="I3501" t="s">
        <v>36</v>
      </c>
      <c r="J3501" t="s">
        <v>19</v>
      </c>
      <c r="K3501">
        <v>3750.98</v>
      </c>
      <c r="L3501">
        <v>691.25</v>
      </c>
      <c r="M3501" t="s">
        <v>19</v>
      </c>
      <c r="N3501">
        <v>0.184285173474665</v>
      </c>
      <c r="O3501" t="s">
        <v>11351</v>
      </c>
      <c r="P3501" t="s">
        <v>11352</v>
      </c>
      <c r="R3501" t="s">
        <v>11353</v>
      </c>
      <c r="S3501">
        <f>IF(SalesData[[#This Row],[Return Status]]="Returned",1,0)</f>
        <v>0</v>
      </c>
      <c r="U3501" s="2">
        <f>EOMONTH(SalesData[[#This Row],[Order Date]],0)</f>
        <v>45077</v>
      </c>
      <c r="V3501" s="9" t="str">
        <f>"Q"&amp;INT((MONTH(SalesData[[#This Row],[Order Date]])+2)/3)&amp;"-"&amp;YEAR(SalesData[[#This Row],[Order Date]])</f>
        <v>Q2-2023</v>
      </c>
    </row>
    <row r="3502" spans="1:22" x14ac:dyDescent="0.35">
      <c r="A3502" t="s">
        <v>3643</v>
      </c>
      <c r="B3502" s="1">
        <v>45068</v>
      </c>
      <c r="C3502" t="s">
        <v>97</v>
      </c>
      <c r="D3502" t="s">
        <v>99</v>
      </c>
      <c r="E3502">
        <v>2775405550</v>
      </c>
      <c r="F3502" t="s">
        <v>238</v>
      </c>
      <c r="G3502" t="s">
        <v>74</v>
      </c>
      <c r="H3502" t="s">
        <v>75</v>
      </c>
      <c r="I3502" t="s">
        <v>36</v>
      </c>
      <c r="J3502" t="s">
        <v>62</v>
      </c>
      <c r="K3502">
        <v>1992.32</v>
      </c>
      <c r="L3502">
        <v>128.07</v>
      </c>
      <c r="M3502" t="s">
        <v>62</v>
      </c>
      <c r="N3502">
        <v>6.4281842274333395E-2</v>
      </c>
      <c r="O3502" t="s">
        <v>11351</v>
      </c>
      <c r="P3502" t="s">
        <v>11356</v>
      </c>
      <c r="R3502" t="s">
        <v>11353</v>
      </c>
      <c r="S3502">
        <f>IF(SalesData[[#This Row],[Return Status]]="Returned",1,0)</f>
        <v>0</v>
      </c>
      <c r="T3502">
        <v>2420.2800000000002</v>
      </c>
      <c r="U3502" s="2">
        <f>EOMONTH(SalesData[[#This Row],[Order Date]],0)</f>
        <v>45077</v>
      </c>
      <c r="V3502" s="9" t="str">
        <f>"Q"&amp;INT((MONTH(SalesData[[#This Row],[Order Date]])+2)/3)&amp;"-"&amp;YEAR(SalesData[[#This Row],[Order Date]])</f>
        <v>Q2-2023</v>
      </c>
    </row>
    <row r="3503" spans="1:22" x14ac:dyDescent="0.35">
      <c r="A3503" t="s">
        <v>3644</v>
      </c>
      <c r="B3503" s="1">
        <v>45060</v>
      </c>
      <c r="C3503" t="s">
        <v>97</v>
      </c>
      <c r="D3503" t="s">
        <v>39</v>
      </c>
      <c r="E3503">
        <v>926898121</v>
      </c>
      <c r="F3503" t="s">
        <v>78</v>
      </c>
      <c r="G3503" t="s">
        <v>15</v>
      </c>
      <c r="H3503" t="s">
        <v>16</v>
      </c>
      <c r="I3503" t="s">
        <v>17</v>
      </c>
      <c r="J3503" t="s">
        <v>62</v>
      </c>
      <c r="K3503">
        <v>3017.97</v>
      </c>
      <c r="L3503">
        <v>840.38</v>
      </c>
      <c r="M3503" t="s">
        <v>62</v>
      </c>
      <c r="N3503">
        <v>0.27845869905930098</v>
      </c>
      <c r="O3503" t="s">
        <v>11351</v>
      </c>
      <c r="P3503" t="s">
        <v>11354</v>
      </c>
      <c r="Q3503" t="s">
        <v>11369</v>
      </c>
      <c r="R3503" t="s">
        <v>11360</v>
      </c>
      <c r="S3503">
        <f>IF(SalesData[[#This Row],[Return Status]]="Returned",1,0)</f>
        <v>1</v>
      </c>
      <c r="T3503">
        <v>2085.91</v>
      </c>
      <c r="U3503" s="2">
        <f>EOMONTH(SalesData[[#This Row],[Order Date]],0)</f>
        <v>45077</v>
      </c>
      <c r="V3503" s="9" t="str">
        <f>"Q"&amp;INT((MONTH(SalesData[[#This Row],[Order Date]])+2)/3)&amp;"-"&amp;YEAR(SalesData[[#This Row],[Order Date]])</f>
        <v>Q2-2023</v>
      </c>
    </row>
    <row r="3504" spans="1:22" x14ac:dyDescent="0.35">
      <c r="A3504" t="s">
        <v>3645</v>
      </c>
      <c r="B3504" s="1">
        <v>45068</v>
      </c>
      <c r="C3504" t="s">
        <v>52</v>
      </c>
      <c r="D3504" t="s">
        <v>46</v>
      </c>
      <c r="E3504">
        <v>9525630800</v>
      </c>
      <c r="F3504" t="s">
        <v>95</v>
      </c>
      <c r="G3504" t="s">
        <v>59</v>
      </c>
      <c r="H3504" t="s">
        <v>60</v>
      </c>
      <c r="I3504" t="s">
        <v>31</v>
      </c>
      <c r="J3504" t="s">
        <v>42</v>
      </c>
      <c r="K3504">
        <v>3857.33</v>
      </c>
      <c r="L3504">
        <v>586.98</v>
      </c>
      <c r="M3504" t="s">
        <v>43</v>
      </c>
      <c r="N3504">
        <v>0.15217261681007299</v>
      </c>
      <c r="O3504" t="s">
        <v>11351</v>
      </c>
      <c r="P3504" t="s">
        <v>11352</v>
      </c>
      <c r="R3504" t="s">
        <v>11353</v>
      </c>
      <c r="S3504">
        <f>IF(SalesData[[#This Row],[Return Status]]="Returned",1,0)</f>
        <v>0</v>
      </c>
      <c r="T3504">
        <v>2183.56</v>
      </c>
      <c r="U3504" s="2">
        <f>EOMONTH(SalesData[[#This Row],[Order Date]],0)</f>
        <v>45077</v>
      </c>
      <c r="V3504" s="9" t="str">
        <f>"Q"&amp;INT((MONTH(SalesData[[#This Row],[Order Date]])+2)/3)&amp;"-"&amp;YEAR(SalesData[[#This Row],[Order Date]])</f>
        <v>Q2-2023</v>
      </c>
    </row>
    <row r="3505" spans="1:22" x14ac:dyDescent="0.35">
      <c r="A3505" t="s">
        <v>3646</v>
      </c>
      <c r="B3505" s="1">
        <v>45049</v>
      </c>
      <c r="C3505" t="s">
        <v>26</v>
      </c>
      <c r="D3505" t="s">
        <v>46</v>
      </c>
      <c r="E3505">
        <v>7299447462</v>
      </c>
      <c r="F3505" t="s">
        <v>137</v>
      </c>
      <c r="G3505" t="s">
        <v>101</v>
      </c>
      <c r="H3505" t="s">
        <v>35</v>
      </c>
      <c r="I3505" t="s">
        <v>36</v>
      </c>
      <c r="J3505" t="s">
        <v>65</v>
      </c>
      <c r="K3505">
        <v>1227.05</v>
      </c>
      <c r="L3505">
        <v>217.37</v>
      </c>
      <c r="M3505" t="s">
        <v>65</v>
      </c>
      <c r="N3505">
        <v>0.17714844545861999</v>
      </c>
      <c r="O3505" t="s">
        <v>11351</v>
      </c>
      <c r="P3505" t="s">
        <v>11352</v>
      </c>
      <c r="R3505" t="s">
        <v>11353</v>
      </c>
      <c r="S3505">
        <f>IF(SalesData[[#This Row],[Return Status]]="Returned",1,0)</f>
        <v>0</v>
      </c>
      <c r="T3505">
        <v>1385.87</v>
      </c>
      <c r="U3505" s="2">
        <f>EOMONTH(SalesData[[#This Row],[Order Date]],0)</f>
        <v>45077</v>
      </c>
      <c r="V3505" s="9" t="str">
        <f>"Q"&amp;INT((MONTH(SalesData[[#This Row],[Order Date]])+2)/3)&amp;"-"&amp;YEAR(SalesData[[#This Row],[Order Date]])</f>
        <v>Q2-2023</v>
      </c>
    </row>
    <row r="3506" spans="1:22" x14ac:dyDescent="0.35">
      <c r="A3506" t="s">
        <v>3647</v>
      </c>
      <c r="B3506" s="1">
        <v>45066</v>
      </c>
      <c r="C3506" t="s">
        <v>106</v>
      </c>
      <c r="D3506" t="s">
        <v>72</v>
      </c>
      <c r="E3506">
        <v>7060780540</v>
      </c>
      <c r="F3506" t="s">
        <v>159</v>
      </c>
      <c r="G3506" t="s">
        <v>84</v>
      </c>
      <c r="H3506" t="s">
        <v>85</v>
      </c>
      <c r="I3506" t="s">
        <v>31</v>
      </c>
      <c r="J3506" t="s">
        <v>18</v>
      </c>
      <c r="K3506">
        <v>2841.55</v>
      </c>
      <c r="L3506">
        <v>169.13</v>
      </c>
      <c r="M3506" t="s">
        <v>19</v>
      </c>
      <c r="N3506">
        <v>5.9520332213052703E-2</v>
      </c>
      <c r="O3506" t="s">
        <v>11351</v>
      </c>
      <c r="P3506" t="s">
        <v>11356</v>
      </c>
      <c r="R3506" t="s">
        <v>11353</v>
      </c>
      <c r="S3506">
        <f>IF(SalesData[[#This Row],[Return Status]]="Returned",1,0)</f>
        <v>0</v>
      </c>
      <c r="T3506">
        <v>847.14</v>
      </c>
      <c r="U3506" s="2">
        <f>EOMONTH(SalesData[[#This Row],[Order Date]],0)</f>
        <v>45077</v>
      </c>
      <c r="V3506" s="9" t="str">
        <f>"Q"&amp;INT((MONTH(SalesData[[#This Row],[Order Date]])+2)/3)&amp;"-"&amp;YEAR(SalesData[[#This Row],[Order Date]])</f>
        <v>Q2-2023</v>
      </c>
    </row>
    <row r="3507" spans="1:22" x14ac:dyDescent="0.35">
      <c r="A3507" t="s">
        <v>3648</v>
      </c>
      <c r="B3507" s="1">
        <v>45050</v>
      </c>
      <c r="C3507" t="s">
        <v>45</v>
      </c>
      <c r="D3507" t="s">
        <v>46</v>
      </c>
      <c r="E3507">
        <v>3315235253</v>
      </c>
      <c r="F3507" t="s">
        <v>312</v>
      </c>
      <c r="G3507" t="s">
        <v>141</v>
      </c>
      <c r="H3507" t="s">
        <v>121</v>
      </c>
      <c r="I3507" t="s">
        <v>17</v>
      </c>
      <c r="J3507" t="s">
        <v>65</v>
      </c>
      <c r="K3507">
        <v>3420.71</v>
      </c>
      <c r="L3507">
        <v>940.63</v>
      </c>
      <c r="M3507" t="s">
        <v>65</v>
      </c>
      <c r="N3507">
        <v>0.27498092501264398</v>
      </c>
      <c r="O3507" t="s">
        <v>11351</v>
      </c>
      <c r="P3507" t="s">
        <v>11354</v>
      </c>
      <c r="R3507" t="s">
        <v>11353</v>
      </c>
      <c r="S3507">
        <f>IF(SalesData[[#This Row],[Return Status]]="Returned",1,0)</f>
        <v>0</v>
      </c>
      <c r="T3507">
        <v>2793.38</v>
      </c>
      <c r="U3507" s="2">
        <f>EOMONTH(SalesData[[#This Row],[Order Date]],0)</f>
        <v>45077</v>
      </c>
      <c r="V3507" s="9" t="str">
        <f>"Q"&amp;INT((MONTH(SalesData[[#This Row],[Order Date]])+2)/3)&amp;"-"&amp;YEAR(SalesData[[#This Row],[Order Date]])</f>
        <v>Q2-2023</v>
      </c>
    </row>
    <row r="3508" spans="1:22" x14ac:dyDescent="0.35">
      <c r="A3508" t="s">
        <v>3649</v>
      </c>
      <c r="B3508" s="1">
        <v>45058</v>
      </c>
      <c r="C3508" t="s">
        <v>87</v>
      </c>
      <c r="D3508" t="s">
        <v>13</v>
      </c>
      <c r="E3508">
        <v>1284017234</v>
      </c>
      <c r="F3508" t="s">
        <v>410</v>
      </c>
      <c r="G3508" t="s">
        <v>29</v>
      </c>
      <c r="H3508" t="s">
        <v>30</v>
      </c>
      <c r="I3508" t="s">
        <v>31</v>
      </c>
      <c r="J3508" t="s">
        <v>19</v>
      </c>
      <c r="K3508">
        <v>835.63</v>
      </c>
      <c r="L3508">
        <v>114.77</v>
      </c>
      <c r="M3508" t="s">
        <v>19</v>
      </c>
      <c r="N3508">
        <v>0.13734547586850601</v>
      </c>
      <c r="O3508" t="s">
        <v>11355</v>
      </c>
      <c r="P3508" t="s">
        <v>11352</v>
      </c>
      <c r="R3508" t="s">
        <v>11353</v>
      </c>
      <c r="S3508">
        <f>IF(SalesData[[#This Row],[Return Status]]="Returned",1,0)</f>
        <v>0</v>
      </c>
      <c r="T3508">
        <v>2788.38</v>
      </c>
      <c r="U3508" s="2">
        <f>EOMONTH(SalesData[[#This Row],[Order Date]],0)</f>
        <v>45077</v>
      </c>
      <c r="V3508" s="9" t="str">
        <f>"Q"&amp;INT((MONTH(SalesData[[#This Row],[Order Date]])+2)/3)&amp;"-"&amp;YEAR(SalesData[[#This Row],[Order Date]])</f>
        <v>Q2-2023</v>
      </c>
    </row>
    <row r="3509" spans="1:22" x14ac:dyDescent="0.35">
      <c r="A3509" t="s">
        <v>3650</v>
      </c>
      <c r="B3509" s="1">
        <v>45072</v>
      </c>
      <c r="C3509" t="s">
        <v>97</v>
      </c>
      <c r="D3509" t="s">
        <v>27</v>
      </c>
      <c r="E3509">
        <v>4238291969</v>
      </c>
      <c r="F3509" t="s">
        <v>387</v>
      </c>
      <c r="G3509" t="s">
        <v>89</v>
      </c>
      <c r="H3509" t="s">
        <v>90</v>
      </c>
      <c r="I3509" t="s">
        <v>31</v>
      </c>
      <c r="J3509" t="s">
        <v>19</v>
      </c>
      <c r="K3509">
        <v>2987.02</v>
      </c>
      <c r="L3509">
        <v>613.36</v>
      </c>
      <c r="M3509" t="s">
        <v>19</v>
      </c>
      <c r="N3509">
        <v>0.20534177876278001</v>
      </c>
      <c r="O3509" t="s">
        <v>11351</v>
      </c>
      <c r="P3509" t="s">
        <v>11354</v>
      </c>
      <c r="R3509" t="s">
        <v>11353</v>
      </c>
      <c r="S3509">
        <f>IF(SalesData[[#This Row],[Return Status]]="Returned",1,0)</f>
        <v>0</v>
      </c>
      <c r="T3509">
        <v>207.68</v>
      </c>
      <c r="U3509" s="2">
        <f>EOMONTH(SalesData[[#This Row],[Order Date]],0)</f>
        <v>45077</v>
      </c>
      <c r="V3509" s="9" t="str">
        <f>"Q"&amp;INT((MONTH(SalesData[[#This Row],[Order Date]])+2)/3)&amp;"-"&amp;YEAR(SalesData[[#This Row],[Order Date]])</f>
        <v>Q2-2023</v>
      </c>
    </row>
    <row r="3510" spans="1:22" x14ac:dyDescent="0.35">
      <c r="A3510" t="s">
        <v>3651</v>
      </c>
      <c r="B3510" s="1">
        <v>45047</v>
      </c>
      <c r="C3510" t="s">
        <v>97</v>
      </c>
      <c r="D3510" t="s">
        <v>39</v>
      </c>
      <c r="E3510">
        <v>7074434782</v>
      </c>
      <c r="F3510" t="s">
        <v>53</v>
      </c>
      <c r="G3510" t="s">
        <v>54</v>
      </c>
      <c r="H3510" t="s">
        <v>55</v>
      </c>
      <c r="I3510" t="s">
        <v>31</v>
      </c>
      <c r="J3510" t="s">
        <v>43</v>
      </c>
      <c r="K3510">
        <v>1432.6</v>
      </c>
      <c r="L3510">
        <v>184.55</v>
      </c>
      <c r="M3510" t="s">
        <v>43</v>
      </c>
      <c r="N3510">
        <v>0.12882172274186801</v>
      </c>
      <c r="O3510" t="s">
        <v>11351</v>
      </c>
      <c r="P3510" t="s">
        <v>11352</v>
      </c>
      <c r="R3510" t="s">
        <v>11353</v>
      </c>
      <c r="S3510">
        <f>IF(SalesData[[#This Row],[Return Status]]="Returned",1,0)</f>
        <v>0</v>
      </c>
      <c r="U3510" s="2">
        <f>EOMONTH(SalesData[[#This Row],[Order Date]],0)</f>
        <v>45077</v>
      </c>
      <c r="V3510" s="9" t="str">
        <f>"Q"&amp;INT((MONTH(SalesData[[#This Row],[Order Date]])+2)/3)&amp;"-"&amp;YEAR(SalesData[[#This Row],[Order Date]])</f>
        <v>Q2-2023</v>
      </c>
    </row>
    <row r="3511" spans="1:22" x14ac:dyDescent="0.35">
      <c r="A3511" t="s">
        <v>3652</v>
      </c>
      <c r="B3511" s="1">
        <v>45062</v>
      </c>
      <c r="C3511" t="s">
        <v>162</v>
      </c>
      <c r="D3511" t="s">
        <v>80</v>
      </c>
      <c r="E3511">
        <v>4285952529</v>
      </c>
      <c r="F3511" t="s">
        <v>83</v>
      </c>
      <c r="G3511" t="s">
        <v>84</v>
      </c>
      <c r="H3511" t="s">
        <v>85</v>
      </c>
      <c r="I3511" t="s">
        <v>31</v>
      </c>
      <c r="J3511" t="s">
        <v>43</v>
      </c>
      <c r="K3511">
        <v>1462.41</v>
      </c>
      <c r="L3511">
        <v>305.77</v>
      </c>
      <c r="M3511" t="s">
        <v>43</v>
      </c>
      <c r="N3511">
        <v>0.20908637112711201</v>
      </c>
      <c r="O3511" t="s">
        <v>11351</v>
      </c>
      <c r="P3511" t="s">
        <v>11354</v>
      </c>
      <c r="R3511" t="s">
        <v>11353</v>
      </c>
      <c r="S3511">
        <f>IF(SalesData[[#This Row],[Return Status]]="Returned",1,0)</f>
        <v>0</v>
      </c>
      <c r="T3511">
        <v>847.14</v>
      </c>
      <c r="U3511" s="2">
        <f>EOMONTH(SalesData[[#This Row],[Order Date]],0)</f>
        <v>45077</v>
      </c>
      <c r="V3511" s="9" t="str">
        <f>"Q"&amp;INT((MONTH(SalesData[[#This Row],[Order Date]])+2)/3)&amp;"-"&amp;YEAR(SalesData[[#This Row],[Order Date]])</f>
        <v>Q2-2023</v>
      </c>
    </row>
    <row r="3512" spans="1:22" x14ac:dyDescent="0.35">
      <c r="A3512" t="s">
        <v>3653</v>
      </c>
      <c r="B3512" s="1">
        <v>45061</v>
      </c>
      <c r="C3512" t="s">
        <v>57</v>
      </c>
      <c r="D3512" t="s">
        <v>39</v>
      </c>
      <c r="E3512">
        <v>8077224414</v>
      </c>
      <c r="F3512" t="s">
        <v>114</v>
      </c>
      <c r="G3512" t="s">
        <v>59</v>
      </c>
      <c r="H3512" t="s">
        <v>60</v>
      </c>
      <c r="I3512" t="s">
        <v>31</v>
      </c>
      <c r="J3512" t="s">
        <v>62</v>
      </c>
      <c r="K3512">
        <v>1617.57</v>
      </c>
      <c r="L3512">
        <v>321.26</v>
      </c>
      <c r="M3512" t="s">
        <v>62</v>
      </c>
      <c r="N3512">
        <v>0.19860655180301301</v>
      </c>
      <c r="O3512" t="s">
        <v>11351</v>
      </c>
      <c r="P3512" t="s">
        <v>11352</v>
      </c>
      <c r="R3512" t="s">
        <v>11353</v>
      </c>
      <c r="S3512">
        <f>IF(SalesData[[#This Row],[Return Status]]="Returned",1,0)</f>
        <v>0</v>
      </c>
      <c r="T3512">
        <v>2183.56</v>
      </c>
      <c r="U3512" s="2">
        <f>EOMONTH(SalesData[[#This Row],[Order Date]],0)</f>
        <v>45077</v>
      </c>
      <c r="V3512" s="9" t="str">
        <f>"Q"&amp;INT((MONTH(SalesData[[#This Row],[Order Date]])+2)/3)&amp;"-"&amp;YEAR(SalesData[[#This Row],[Order Date]])</f>
        <v>Q2-2023</v>
      </c>
    </row>
    <row r="3513" spans="1:22" x14ac:dyDescent="0.35">
      <c r="A3513" t="s">
        <v>3654</v>
      </c>
      <c r="B3513" s="1">
        <v>45076</v>
      </c>
      <c r="C3513" t="s">
        <v>325</v>
      </c>
      <c r="D3513" t="s">
        <v>145</v>
      </c>
      <c r="E3513">
        <v>5724925987</v>
      </c>
      <c r="F3513" t="s">
        <v>140</v>
      </c>
      <c r="G3513" t="s">
        <v>236</v>
      </c>
      <c r="H3513" t="s">
        <v>11357</v>
      </c>
      <c r="I3513" t="s">
        <v>17</v>
      </c>
      <c r="J3513" t="s">
        <v>19</v>
      </c>
      <c r="K3513">
        <v>2873.79</v>
      </c>
      <c r="L3513">
        <v>285.06</v>
      </c>
      <c r="M3513" t="s">
        <v>19</v>
      </c>
      <c r="N3513">
        <v>9.91930516843611E-2</v>
      </c>
      <c r="O3513" t="s">
        <v>11351</v>
      </c>
      <c r="P3513" t="s">
        <v>11356</v>
      </c>
      <c r="R3513" t="s">
        <v>11353</v>
      </c>
      <c r="S3513">
        <f>IF(SalesData[[#This Row],[Return Status]]="Returned",1,0)</f>
        <v>0</v>
      </c>
      <c r="U3513" s="2">
        <f>EOMONTH(SalesData[[#This Row],[Order Date]],0)</f>
        <v>45077</v>
      </c>
      <c r="V3513" s="9" t="str">
        <f>"Q"&amp;INT((MONTH(SalesData[[#This Row],[Order Date]])+2)/3)&amp;"-"&amp;YEAR(SalesData[[#This Row],[Order Date]])</f>
        <v>Q2-2023</v>
      </c>
    </row>
    <row r="3514" spans="1:22" x14ac:dyDescent="0.35">
      <c r="A3514" t="s">
        <v>3655</v>
      </c>
      <c r="B3514" s="1">
        <v>45060</v>
      </c>
      <c r="C3514" t="s">
        <v>132</v>
      </c>
      <c r="D3514" t="s">
        <v>13</v>
      </c>
      <c r="E3514">
        <v>4155105177</v>
      </c>
      <c r="F3514" t="s">
        <v>78</v>
      </c>
      <c r="G3514" t="s">
        <v>15</v>
      </c>
      <c r="H3514" t="s">
        <v>16</v>
      </c>
      <c r="I3514" t="s">
        <v>17</v>
      </c>
      <c r="J3514" t="s">
        <v>61</v>
      </c>
      <c r="K3514">
        <v>1203.19</v>
      </c>
      <c r="L3514">
        <v>157.11000000000001</v>
      </c>
      <c r="M3514" t="s">
        <v>62</v>
      </c>
      <c r="N3514">
        <v>0.13057788046775701</v>
      </c>
      <c r="O3514" t="s">
        <v>11351</v>
      </c>
      <c r="P3514" t="s">
        <v>11352</v>
      </c>
      <c r="R3514" t="s">
        <v>11353</v>
      </c>
      <c r="S3514">
        <f>IF(SalesData[[#This Row],[Return Status]]="Returned",1,0)</f>
        <v>0</v>
      </c>
      <c r="T3514">
        <v>2085.91</v>
      </c>
      <c r="U3514" s="2">
        <f>EOMONTH(SalesData[[#This Row],[Order Date]],0)</f>
        <v>45077</v>
      </c>
      <c r="V3514" s="9" t="str">
        <f>"Q"&amp;INT((MONTH(SalesData[[#This Row],[Order Date]])+2)/3)&amp;"-"&amp;YEAR(SalesData[[#This Row],[Order Date]])</f>
        <v>Q2-2023</v>
      </c>
    </row>
    <row r="3515" spans="1:22" x14ac:dyDescent="0.35">
      <c r="A3515" t="s">
        <v>3656</v>
      </c>
      <c r="B3515" s="1">
        <v>45065</v>
      </c>
      <c r="C3515" t="s">
        <v>132</v>
      </c>
      <c r="D3515" t="s">
        <v>13</v>
      </c>
      <c r="E3515">
        <v>1963236253</v>
      </c>
      <c r="F3515" t="s">
        <v>95</v>
      </c>
      <c r="G3515" t="s">
        <v>11378</v>
      </c>
      <c r="H3515" t="s">
        <v>60</v>
      </c>
      <c r="I3515" t="s">
        <v>31</v>
      </c>
      <c r="J3515" t="s">
        <v>19</v>
      </c>
      <c r="K3515">
        <v>3151.97</v>
      </c>
      <c r="L3515">
        <v>273.95999999999998</v>
      </c>
      <c r="M3515" t="s">
        <v>19</v>
      </c>
      <c r="N3515">
        <v>8.69170709112079E-2</v>
      </c>
      <c r="O3515" t="s">
        <v>11351</v>
      </c>
      <c r="P3515" t="s">
        <v>11356</v>
      </c>
      <c r="R3515" t="s">
        <v>11353</v>
      </c>
      <c r="S3515">
        <f>IF(SalesData[[#This Row],[Return Status]]="Returned",1,0)</f>
        <v>0</v>
      </c>
      <c r="U3515" s="2">
        <f>EOMONTH(SalesData[[#This Row],[Order Date]],0)</f>
        <v>45077</v>
      </c>
      <c r="V3515" s="9" t="str">
        <f>"Q"&amp;INT((MONTH(SalesData[[#This Row],[Order Date]])+2)/3)&amp;"-"&amp;YEAR(SalesData[[#This Row],[Order Date]])</f>
        <v>Q2-2023</v>
      </c>
    </row>
    <row r="3516" spans="1:22" x14ac:dyDescent="0.35">
      <c r="A3516" t="s">
        <v>3657</v>
      </c>
      <c r="B3516" s="1">
        <v>45066</v>
      </c>
      <c r="C3516" t="s">
        <v>52</v>
      </c>
      <c r="D3516" t="s">
        <v>99</v>
      </c>
      <c r="E3516">
        <v>2316495864</v>
      </c>
      <c r="F3516" t="s">
        <v>68</v>
      </c>
      <c r="G3516" t="s">
        <v>11358</v>
      </c>
      <c r="H3516" t="s">
        <v>41</v>
      </c>
      <c r="I3516" t="s">
        <v>31</v>
      </c>
      <c r="J3516" t="s">
        <v>43</v>
      </c>
      <c r="K3516">
        <v>1091.27</v>
      </c>
      <c r="L3516">
        <v>305.72000000000003</v>
      </c>
      <c r="M3516" t="s">
        <v>43</v>
      </c>
      <c r="N3516">
        <v>0.28015065015990498</v>
      </c>
      <c r="O3516" t="s">
        <v>11351</v>
      </c>
      <c r="P3516" t="s">
        <v>11354</v>
      </c>
      <c r="R3516" t="s">
        <v>11353</v>
      </c>
      <c r="S3516">
        <f>IF(SalesData[[#This Row],[Return Status]]="Returned",1,0)</f>
        <v>0</v>
      </c>
      <c r="U3516" s="2">
        <f>EOMONTH(SalesData[[#This Row],[Order Date]],0)</f>
        <v>45077</v>
      </c>
      <c r="V3516" s="9" t="str">
        <f>"Q"&amp;INT((MONTH(SalesData[[#This Row],[Order Date]])+2)/3)&amp;"-"&amp;YEAR(SalesData[[#This Row],[Order Date]])</f>
        <v>Q2-2023</v>
      </c>
    </row>
    <row r="3517" spans="1:22" x14ac:dyDescent="0.35">
      <c r="A3517" t="s">
        <v>3658</v>
      </c>
      <c r="B3517" s="1">
        <v>45061</v>
      </c>
      <c r="C3517" t="s">
        <v>194</v>
      </c>
      <c r="D3517" t="s">
        <v>39</v>
      </c>
      <c r="E3517">
        <v>2441113973</v>
      </c>
      <c r="F3517" t="s">
        <v>152</v>
      </c>
      <c r="G3517" t="s">
        <v>23</v>
      </c>
      <c r="H3517" t="s">
        <v>11357</v>
      </c>
      <c r="I3517" t="s">
        <v>17</v>
      </c>
      <c r="J3517" t="s">
        <v>43</v>
      </c>
      <c r="K3517">
        <v>3933.61</v>
      </c>
      <c r="L3517">
        <v>527.39</v>
      </c>
      <c r="M3517" t="s">
        <v>43</v>
      </c>
      <c r="N3517">
        <v>0.13407277284733399</v>
      </c>
      <c r="O3517" t="s">
        <v>11351</v>
      </c>
      <c r="P3517" t="s">
        <v>11352</v>
      </c>
      <c r="R3517" t="s">
        <v>11353</v>
      </c>
      <c r="S3517">
        <f>IF(SalesData[[#This Row],[Return Status]]="Returned",1,0)</f>
        <v>0</v>
      </c>
      <c r="T3517">
        <v>2821.33</v>
      </c>
      <c r="U3517" s="2">
        <f>EOMONTH(SalesData[[#This Row],[Order Date]],0)</f>
        <v>45077</v>
      </c>
      <c r="V3517" s="9" t="str">
        <f>"Q"&amp;INT((MONTH(SalesData[[#This Row],[Order Date]])+2)/3)&amp;"-"&amp;YEAR(SalesData[[#This Row],[Order Date]])</f>
        <v>Q2-2023</v>
      </c>
    </row>
    <row r="3518" spans="1:22" x14ac:dyDescent="0.35">
      <c r="A3518" t="s">
        <v>3659</v>
      </c>
      <c r="B3518" s="1">
        <v>45067</v>
      </c>
      <c r="C3518" t="s">
        <v>12</v>
      </c>
      <c r="D3518" t="s">
        <v>80</v>
      </c>
      <c r="E3518">
        <v>4326314243</v>
      </c>
      <c r="F3518" t="s">
        <v>168</v>
      </c>
      <c r="G3518" t="s">
        <v>54</v>
      </c>
      <c r="H3518" t="s">
        <v>55</v>
      </c>
      <c r="I3518" t="s">
        <v>31</v>
      </c>
      <c r="J3518" t="s">
        <v>19</v>
      </c>
      <c r="K3518">
        <v>2878.65</v>
      </c>
      <c r="L3518">
        <v>347.07</v>
      </c>
      <c r="M3518" t="s">
        <v>19</v>
      </c>
      <c r="N3518">
        <v>0.120566932416237</v>
      </c>
      <c r="O3518" t="s">
        <v>11351</v>
      </c>
      <c r="P3518" t="s">
        <v>11352</v>
      </c>
      <c r="R3518" t="s">
        <v>11353</v>
      </c>
      <c r="S3518">
        <f>IF(SalesData[[#This Row],[Return Status]]="Returned",1,0)</f>
        <v>0</v>
      </c>
      <c r="U3518" s="2">
        <f>EOMONTH(SalesData[[#This Row],[Order Date]],0)</f>
        <v>45077</v>
      </c>
      <c r="V3518" s="9" t="str">
        <f>"Q"&amp;INT((MONTH(SalesData[[#This Row],[Order Date]])+2)/3)&amp;"-"&amp;YEAR(SalesData[[#This Row],[Order Date]])</f>
        <v>Q2-2023</v>
      </c>
    </row>
    <row r="3519" spans="1:22" x14ac:dyDescent="0.35">
      <c r="A3519" t="s">
        <v>3660</v>
      </c>
      <c r="B3519" s="1">
        <v>45051</v>
      </c>
      <c r="C3519" t="s">
        <v>144</v>
      </c>
      <c r="D3519" t="s">
        <v>27</v>
      </c>
      <c r="E3519">
        <v>2606654311</v>
      </c>
      <c r="F3519" t="s">
        <v>137</v>
      </c>
      <c r="G3519" t="s">
        <v>34</v>
      </c>
      <c r="H3519" t="s">
        <v>35</v>
      </c>
      <c r="I3519" t="s">
        <v>36</v>
      </c>
      <c r="J3519" t="s">
        <v>19</v>
      </c>
      <c r="K3519">
        <v>1486.41</v>
      </c>
      <c r="L3519">
        <v>353.38</v>
      </c>
      <c r="M3519" t="s">
        <v>19</v>
      </c>
      <c r="N3519">
        <v>0.23774059647069101</v>
      </c>
      <c r="O3519" t="s">
        <v>11351</v>
      </c>
      <c r="P3519" t="s">
        <v>11354</v>
      </c>
      <c r="R3519" t="s">
        <v>11353</v>
      </c>
      <c r="S3519">
        <f>IF(SalesData[[#This Row],[Return Status]]="Returned",1,0)</f>
        <v>0</v>
      </c>
      <c r="U3519" s="2">
        <f>EOMONTH(SalesData[[#This Row],[Order Date]],0)</f>
        <v>45077</v>
      </c>
      <c r="V3519" s="9" t="str">
        <f>"Q"&amp;INT((MONTH(SalesData[[#This Row],[Order Date]])+2)/3)&amp;"-"&amp;YEAR(SalesData[[#This Row],[Order Date]])</f>
        <v>Q2-2023</v>
      </c>
    </row>
    <row r="3520" spans="1:22" x14ac:dyDescent="0.35">
      <c r="A3520" t="s">
        <v>3661</v>
      </c>
      <c r="B3520" s="1">
        <v>45076</v>
      </c>
      <c r="C3520" t="s">
        <v>132</v>
      </c>
      <c r="D3520" t="s">
        <v>46</v>
      </c>
      <c r="E3520">
        <v>4330062305</v>
      </c>
      <c r="F3520" t="s">
        <v>170</v>
      </c>
      <c r="G3520" t="s">
        <v>69</v>
      </c>
      <c r="H3520" t="s">
        <v>41</v>
      </c>
      <c r="I3520" t="s">
        <v>31</v>
      </c>
      <c r="J3520" t="s">
        <v>18</v>
      </c>
      <c r="K3520">
        <v>996.34</v>
      </c>
      <c r="L3520">
        <v>229.29</v>
      </c>
      <c r="M3520" t="s">
        <v>19</v>
      </c>
      <c r="N3520">
        <v>0.23013228416002601</v>
      </c>
      <c r="O3520" t="s">
        <v>11355</v>
      </c>
      <c r="P3520" t="s">
        <v>11354</v>
      </c>
      <c r="R3520" t="s">
        <v>11353</v>
      </c>
      <c r="S3520">
        <f>IF(SalesData[[#This Row],[Return Status]]="Returned",1,0)</f>
        <v>0</v>
      </c>
      <c r="T3520">
        <v>2081.52</v>
      </c>
      <c r="U3520" s="2">
        <f>EOMONTH(SalesData[[#This Row],[Order Date]],0)</f>
        <v>45077</v>
      </c>
      <c r="V3520" s="9" t="str">
        <f>"Q"&amp;INT((MONTH(SalesData[[#This Row],[Order Date]])+2)/3)&amp;"-"&amp;YEAR(SalesData[[#This Row],[Order Date]])</f>
        <v>Q2-2023</v>
      </c>
    </row>
    <row r="3521" spans="1:22" x14ac:dyDescent="0.35">
      <c r="A3521" t="s">
        <v>3662</v>
      </c>
      <c r="B3521" s="1">
        <v>45060</v>
      </c>
      <c r="C3521" t="s">
        <v>94</v>
      </c>
      <c r="D3521" t="s">
        <v>72</v>
      </c>
      <c r="E3521">
        <v>9988351991</v>
      </c>
      <c r="F3521" t="s">
        <v>95</v>
      </c>
      <c r="G3521" t="s">
        <v>59</v>
      </c>
      <c r="H3521" t="s">
        <v>60</v>
      </c>
      <c r="I3521" t="s">
        <v>31</v>
      </c>
      <c r="J3521" t="s">
        <v>61</v>
      </c>
      <c r="K3521">
        <v>2154.06</v>
      </c>
      <c r="L3521">
        <v>279.23</v>
      </c>
      <c r="M3521" t="s">
        <v>62</v>
      </c>
      <c r="N3521">
        <v>0.12962962962963001</v>
      </c>
      <c r="O3521" t="s">
        <v>11351</v>
      </c>
      <c r="P3521" t="s">
        <v>11352</v>
      </c>
      <c r="R3521" t="s">
        <v>11353</v>
      </c>
      <c r="S3521">
        <f>IF(SalesData[[#This Row],[Return Status]]="Returned",1,0)</f>
        <v>0</v>
      </c>
      <c r="T3521">
        <v>2183.56</v>
      </c>
      <c r="U3521" s="2">
        <f>EOMONTH(SalesData[[#This Row],[Order Date]],0)</f>
        <v>45077</v>
      </c>
      <c r="V3521" s="9" t="str">
        <f>"Q"&amp;INT((MONTH(SalesData[[#This Row],[Order Date]])+2)/3)&amp;"-"&amp;YEAR(SalesData[[#This Row],[Order Date]])</f>
        <v>Q2-2023</v>
      </c>
    </row>
    <row r="3522" spans="1:22" x14ac:dyDescent="0.35">
      <c r="A3522" t="s">
        <v>3663</v>
      </c>
      <c r="B3522" s="1">
        <v>45054</v>
      </c>
      <c r="C3522" t="s">
        <v>111</v>
      </c>
      <c r="D3522" t="s">
        <v>13</v>
      </c>
      <c r="E3522">
        <v>5396608604</v>
      </c>
      <c r="F3522" t="s">
        <v>120</v>
      </c>
      <c r="G3522" t="s">
        <v>141</v>
      </c>
      <c r="H3522" t="s">
        <v>121</v>
      </c>
      <c r="I3522" t="s">
        <v>17</v>
      </c>
      <c r="J3522" t="s">
        <v>65</v>
      </c>
      <c r="K3522">
        <v>4337.28</v>
      </c>
      <c r="L3522">
        <v>1251.82</v>
      </c>
      <c r="M3522" t="s">
        <v>65</v>
      </c>
      <c r="N3522">
        <v>0.28861867345433101</v>
      </c>
      <c r="O3522" t="s">
        <v>11351</v>
      </c>
      <c r="P3522" t="s">
        <v>11354</v>
      </c>
      <c r="R3522" t="s">
        <v>11353</v>
      </c>
      <c r="S3522">
        <f>IF(SalesData[[#This Row],[Return Status]]="Returned",1,0)</f>
        <v>0</v>
      </c>
      <c r="T3522">
        <v>2793.38</v>
      </c>
      <c r="U3522" s="2">
        <f>EOMONTH(SalesData[[#This Row],[Order Date]],0)</f>
        <v>45077</v>
      </c>
      <c r="V3522" s="9" t="str">
        <f>"Q"&amp;INT((MONTH(SalesData[[#This Row],[Order Date]])+2)/3)&amp;"-"&amp;YEAR(SalesData[[#This Row],[Order Date]])</f>
        <v>Q2-2023</v>
      </c>
    </row>
    <row r="3523" spans="1:22" x14ac:dyDescent="0.35">
      <c r="A3523" t="s">
        <v>3664</v>
      </c>
      <c r="B3523" s="1">
        <v>45069</v>
      </c>
      <c r="C3523" t="s">
        <v>38</v>
      </c>
      <c r="D3523" t="s">
        <v>13</v>
      </c>
      <c r="E3523">
        <v>3493167550</v>
      </c>
      <c r="F3523" t="s">
        <v>168</v>
      </c>
      <c r="G3523" t="s">
        <v>54</v>
      </c>
      <c r="H3523" t="s">
        <v>55</v>
      </c>
      <c r="I3523" t="s">
        <v>31</v>
      </c>
      <c r="J3523" t="s">
        <v>62</v>
      </c>
      <c r="K3523">
        <v>2656.35</v>
      </c>
      <c r="L3523">
        <v>470.47</v>
      </c>
      <c r="M3523" t="s">
        <v>62</v>
      </c>
      <c r="N3523">
        <v>0.17711144992188499</v>
      </c>
      <c r="O3523" t="s">
        <v>11351</v>
      </c>
      <c r="P3523" t="s">
        <v>11352</v>
      </c>
      <c r="R3523" t="s">
        <v>11353</v>
      </c>
      <c r="S3523">
        <f>IF(SalesData[[#This Row],[Return Status]]="Returned",1,0)</f>
        <v>0</v>
      </c>
      <c r="U3523" s="2">
        <f>EOMONTH(SalesData[[#This Row],[Order Date]],0)</f>
        <v>45077</v>
      </c>
      <c r="V3523" s="9" t="str">
        <f>"Q"&amp;INT((MONTH(SalesData[[#This Row],[Order Date]])+2)/3)&amp;"-"&amp;YEAR(SalesData[[#This Row],[Order Date]])</f>
        <v>Q2-2023</v>
      </c>
    </row>
    <row r="3524" spans="1:22" x14ac:dyDescent="0.35">
      <c r="A3524" t="s">
        <v>3665</v>
      </c>
      <c r="B3524" s="1">
        <v>45056</v>
      </c>
      <c r="C3524" t="s">
        <v>325</v>
      </c>
      <c r="D3524" t="s">
        <v>39</v>
      </c>
      <c r="E3524">
        <v>8988019622</v>
      </c>
      <c r="F3524" t="s">
        <v>116</v>
      </c>
      <c r="G3524" t="s">
        <v>74</v>
      </c>
      <c r="H3524" t="s">
        <v>75</v>
      </c>
      <c r="I3524" t="s">
        <v>36</v>
      </c>
      <c r="J3524" t="s">
        <v>18</v>
      </c>
      <c r="K3524">
        <v>4974.68</v>
      </c>
      <c r="L3524">
        <v>1279.55</v>
      </c>
      <c r="M3524" t="s">
        <v>19</v>
      </c>
      <c r="N3524">
        <v>0.257212524222664</v>
      </c>
      <c r="O3524" t="s">
        <v>11351</v>
      </c>
      <c r="P3524" t="s">
        <v>11354</v>
      </c>
      <c r="R3524" t="s">
        <v>11353</v>
      </c>
      <c r="S3524">
        <f>IF(SalesData[[#This Row],[Return Status]]="Returned",1,0)</f>
        <v>0</v>
      </c>
      <c r="T3524">
        <v>2420.2800000000002</v>
      </c>
      <c r="U3524" s="2">
        <f>EOMONTH(SalesData[[#This Row],[Order Date]],0)</f>
        <v>45077</v>
      </c>
      <c r="V3524" s="9" t="str">
        <f>"Q"&amp;INT((MONTH(SalesData[[#This Row],[Order Date]])+2)/3)&amp;"-"&amp;YEAR(SalesData[[#This Row],[Order Date]])</f>
        <v>Q2-2023</v>
      </c>
    </row>
    <row r="3525" spans="1:22" x14ac:dyDescent="0.35">
      <c r="A3525" t="s">
        <v>3666</v>
      </c>
      <c r="B3525" s="1">
        <v>45060</v>
      </c>
      <c r="C3525" t="s">
        <v>21</v>
      </c>
      <c r="D3525" t="s">
        <v>39</v>
      </c>
      <c r="E3525">
        <v>2111259667</v>
      </c>
      <c r="F3525" t="s">
        <v>28</v>
      </c>
      <c r="G3525" t="s">
        <v>11370</v>
      </c>
      <c r="H3525" t="s">
        <v>30</v>
      </c>
      <c r="I3525" t="s">
        <v>31</v>
      </c>
      <c r="J3525" t="s">
        <v>62</v>
      </c>
      <c r="K3525">
        <v>3579.34</v>
      </c>
      <c r="L3525">
        <v>339.26</v>
      </c>
      <c r="M3525" t="s">
        <v>62</v>
      </c>
      <c r="N3525">
        <v>9.4782837059346106E-2</v>
      </c>
      <c r="O3525" t="s">
        <v>11351</v>
      </c>
      <c r="P3525" t="s">
        <v>11356</v>
      </c>
      <c r="R3525" t="s">
        <v>11353</v>
      </c>
      <c r="S3525">
        <f>IF(SalesData[[#This Row],[Return Status]]="Returned",1,0)</f>
        <v>0</v>
      </c>
      <c r="U3525" s="2">
        <f>EOMONTH(SalesData[[#This Row],[Order Date]],0)</f>
        <v>45077</v>
      </c>
      <c r="V3525" s="9" t="str">
        <f>"Q"&amp;INT((MONTH(SalesData[[#This Row],[Order Date]])+2)/3)&amp;"-"&amp;YEAR(SalesData[[#This Row],[Order Date]])</f>
        <v>Q2-2023</v>
      </c>
    </row>
    <row r="3526" spans="1:22" x14ac:dyDescent="0.35">
      <c r="A3526" t="s">
        <v>3667</v>
      </c>
      <c r="B3526" s="1">
        <v>45057</v>
      </c>
      <c r="C3526" t="s">
        <v>67</v>
      </c>
      <c r="D3526" t="s">
        <v>27</v>
      </c>
      <c r="E3526">
        <v>7789776127</v>
      </c>
      <c r="F3526" t="s">
        <v>47</v>
      </c>
      <c r="G3526" t="s">
        <v>23</v>
      </c>
      <c r="H3526" t="s">
        <v>11357</v>
      </c>
      <c r="I3526" t="s">
        <v>17</v>
      </c>
      <c r="J3526" t="s">
        <v>65</v>
      </c>
      <c r="K3526">
        <v>1569.29</v>
      </c>
      <c r="L3526">
        <v>391.37</v>
      </c>
      <c r="M3526" t="s">
        <v>65</v>
      </c>
      <c r="N3526">
        <v>0.249393037615737</v>
      </c>
      <c r="O3526" t="s">
        <v>11351</v>
      </c>
      <c r="P3526" t="s">
        <v>11354</v>
      </c>
      <c r="R3526" t="s">
        <v>11353</v>
      </c>
      <c r="S3526">
        <f>IF(SalesData[[#This Row],[Return Status]]="Returned",1,0)</f>
        <v>0</v>
      </c>
      <c r="T3526">
        <v>2821.33</v>
      </c>
      <c r="U3526" s="2">
        <f>EOMONTH(SalesData[[#This Row],[Order Date]],0)</f>
        <v>45077</v>
      </c>
      <c r="V3526" s="9" t="str">
        <f>"Q"&amp;INT((MONTH(SalesData[[#This Row],[Order Date]])+2)/3)&amp;"-"&amp;YEAR(SalesData[[#This Row],[Order Date]])</f>
        <v>Q2-2023</v>
      </c>
    </row>
    <row r="3527" spans="1:22" x14ac:dyDescent="0.35">
      <c r="A3527" t="s">
        <v>3668</v>
      </c>
      <c r="B3527" s="1">
        <v>45048</v>
      </c>
      <c r="C3527" t="s">
        <v>26</v>
      </c>
      <c r="D3527" t="s">
        <v>99</v>
      </c>
      <c r="E3527">
        <v>6620666102</v>
      </c>
      <c r="F3527" t="s">
        <v>152</v>
      </c>
      <c r="G3527" t="s">
        <v>23</v>
      </c>
      <c r="H3527" t="s">
        <v>24</v>
      </c>
      <c r="I3527" t="s">
        <v>17</v>
      </c>
      <c r="J3527" t="s">
        <v>65</v>
      </c>
      <c r="K3527">
        <v>3374.95</v>
      </c>
      <c r="L3527">
        <v>782.34</v>
      </c>
      <c r="M3527" t="s">
        <v>65</v>
      </c>
      <c r="N3527">
        <v>0.231807878635239</v>
      </c>
      <c r="O3527" t="s">
        <v>11351</v>
      </c>
      <c r="P3527" t="s">
        <v>11354</v>
      </c>
      <c r="R3527" t="s">
        <v>11353</v>
      </c>
      <c r="S3527">
        <f>IF(SalesData[[#This Row],[Return Status]]="Returned",1,0)</f>
        <v>0</v>
      </c>
      <c r="T3527">
        <v>2821.33</v>
      </c>
      <c r="U3527" s="2">
        <f>EOMONTH(SalesData[[#This Row],[Order Date]],0)</f>
        <v>45077</v>
      </c>
      <c r="V3527" s="9" t="str">
        <f>"Q"&amp;INT((MONTH(SalesData[[#This Row],[Order Date]])+2)/3)&amp;"-"&amp;YEAR(SalesData[[#This Row],[Order Date]])</f>
        <v>Q2-2023</v>
      </c>
    </row>
    <row r="3528" spans="1:22" x14ac:dyDescent="0.35">
      <c r="A3528" t="s">
        <v>3669</v>
      </c>
      <c r="B3528" s="1">
        <v>45058</v>
      </c>
      <c r="C3528" t="s">
        <v>184</v>
      </c>
      <c r="D3528" t="s">
        <v>13</v>
      </c>
      <c r="E3528">
        <v>600308597</v>
      </c>
      <c r="F3528" t="s">
        <v>172</v>
      </c>
      <c r="G3528" t="s">
        <v>141</v>
      </c>
      <c r="H3528" t="s">
        <v>121</v>
      </c>
      <c r="I3528" t="s">
        <v>17</v>
      </c>
      <c r="J3528" t="s">
        <v>19</v>
      </c>
      <c r="K3528">
        <v>1651.5</v>
      </c>
      <c r="L3528">
        <v>206.77</v>
      </c>
      <c r="M3528" t="s">
        <v>19</v>
      </c>
      <c r="N3528">
        <v>0.12520133212231299</v>
      </c>
      <c r="O3528" t="s">
        <v>11351</v>
      </c>
      <c r="P3528" t="s">
        <v>11352</v>
      </c>
      <c r="R3528" t="s">
        <v>11353</v>
      </c>
      <c r="S3528">
        <f>IF(SalesData[[#This Row],[Return Status]]="Returned",1,0)</f>
        <v>0</v>
      </c>
      <c r="T3528">
        <v>2793.38</v>
      </c>
      <c r="U3528" s="2">
        <f>EOMONTH(SalesData[[#This Row],[Order Date]],0)</f>
        <v>45077</v>
      </c>
      <c r="V3528" s="9" t="str">
        <f>"Q"&amp;INT((MONTH(SalesData[[#This Row],[Order Date]])+2)/3)&amp;"-"&amp;YEAR(SalesData[[#This Row],[Order Date]])</f>
        <v>Q2-2023</v>
      </c>
    </row>
    <row r="3529" spans="1:22" x14ac:dyDescent="0.35">
      <c r="A3529" t="s">
        <v>3670</v>
      </c>
      <c r="B3529" s="1">
        <v>45057</v>
      </c>
      <c r="C3529" t="s">
        <v>132</v>
      </c>
      <c r="D3529" t="s">
        <v>27</v>
      </c>
      <c r="E3529">
        <v>980170569</v>
      </c>
      <c r="F3529" t="s">
        <v>100</v>
      </c>
      <c r="G3529" t="s">
        <v>101</v>
      </c>
      <c r="H3529" t="s">
        <v>35</v>
      </c>
      <c r="I3529" t="s">
        <v>36</v>
      </c>
      <c r="J3529" t="s">
        <v>19</v>
      </c>
      <c r="K3529">
        <v>2222.7399999999998</v>
      </c>
      <c r="L3529">
        <v>394.86</v>
      </c>
      <c r="M3529" t="s">
        <v>19</v>
      </c>
      <c r="N3529">
        <v>0.177645608573202</v>
      </c>
      <c r="O3529" t="s">
        <v>11351</v>
      </c>
      <c r="P3529" t="s">
        <v>11352</v>
      </c>
      <c r="R3529" t="s">
        <v>11353</v>
      </c>
      <c r="S3529">
        <f>IF(SalesData[[#This Row],[Return Status]]="Returned",1,0)</f>
        <v>0</v>
      </c>
      <c r="T3529">
        <v>1385.87</v>
      </c>
      <c r="U3529" s="2">
        <f>EOMONTH(SalesData[[#This Row],[Order Date]],0)</f>
        <v>45077</v>
      </c>
      <c r="V3529" s="9" t="str">
        <f>"Q"&amp;INT((MONTH(SalesData[[#This Row],[Order Date]])+2)/3)&amp;"-"&amp;YEAR(SalesData[[#This Row],[Order Date]])</f>
        <v>Q2-2023</v>
      </c>
    </row>
    <row r="3530" spans="1:22" x14ac:dyDescent="0.35">
      <c r="A3530" t="s">
        <v>3671</v>
      </c>
      <c r="B3530" s="1">
        <v>45059</v>
      </c>
      <c r="C3530" t="s">
        <v>205</v>
      </c>
      <c r="D3530" t="s">
        <v>72</v>
      </c>
      <c r="E3530">
        <v>5158284365</v>
      </c>
      <c r="F3530" t="s">
        <v>88</v>
      </c>
      <c r="G3530" t="s">
        <v>89</v>
      </c>
      <c r="H3530" t="s">
        <v>11357</v>
      </c>
      <c r="I3530" t="s">
        <v>31</v>
      </c>
      <c r="J3530" t="s">
        <v>65</v>
      </c>
      <c r="K3530">
        <v>4107.3500000000004</v>
      </c>
      <c r="L3530">
        <v>407.98</v>
      </c>
      <c r="M3530" t="s">
        <v>65</v>
      </c>
      <c r="N3530">
        <v>9.9329251220373199E-2</v>
      </c>
      <c r="O3530" t="s">
        <v>11351</v>
      </c>
      <c r="P3530" t="s">
        <v>11356</v>
      </c>
      <c r="R3530" t="s">
        <v>11353</v>
      </c>
      <c r="S3530">
        <f>IF(SalesData[[#This Row],[Return Status]]="Returned",1,0)</f>
        <v>0</v>
      </c>
      <c r="T3530">
        <v>207.68</v>
      </c>
      <c r="U3530" s="2">
        <f>EOMONTH(SalesData[[#This Row],[Order Date]],0)</f>
        <v>45077</v>
      </c>
      <c r="V3530" s="9" t="str">
        <f>"Q"&amp;INT((MONTH(SalesData[[#This Row],[Order Date]])+2)/3)&amp;"-"&amp;YEAR(SalesData[[#This Row],[Order Date]])</f>
        <v>Q2-2023</v>
      </c>
    </row>
    <row r="3531" spans="1:22" x14ac:dyDescent="0.35">
      <c r="A3531" t="s">
        <v>3672</v>
      </c>
      <c r="B3531" s="1">
        <v>45076</v>
      </c>
      <c r="C3531" t="s">
        <v>87</v>
      </c>
      <c r="D3531" t="s">
        <v>80</v>
      </c>
      <c r="E3531">
        <v>1851205404</v>
      </c>
      <c r="F3531" t="s">
        <v>81</v>
      </c>
      <c r="G3531" t="s">
        <v>74</v>
      </c>
      <c r="H3531" t="s">
        <v>75</v>
      </c>
      <c r="I3531" t="s">
        <v>36</v>
      </c>
      <c r="J3531" t="s">
        <v>62</v>
      </c>
      <c r="K3531">
        <v>4660.12</v>
      </c>
      <c r="L3531">
        <v>1090.8800000000001</v>
      </c>
      <c r="M3531" t="s">
        <v>62</v>
      </c>
      <c r="N3531">
        <v>0.23408839257358199</v>
      </c>
      <c r="O3531" t="s">
        <v>11351</v>
      </c>
      <c r="P3531" t="s">
        <v>11354</v>
      </c>
      <c r="Q3531" t="s">
        <v>11372</v>
      </c>
      <c r="R3531" t="s">
        <v>11360</v>
      </c>
      <c r="S3531">
        <f>IF(SalesData[[#This Row],[Return Status]]="Returned",1,0)</f>
        <v>1</v>
      </c>
      <c r="T3531">
        <v>2420.2800000000002</v>
      </c>
      <c r="U3531" s="2">
        <f>EOMONTH(SalesData[[#This Row],[Order Date]],0)</f>
        <v>45077</v>
      </c>
      <c r="V3531" s="9" t="str">
        <f>"Q"&amp;INT((MONTH(SalesData[[#This Row],[Order Date]])+2)/3)&amp;"-"&amp;YEAR(SalesData[[#This Row],[Order Date]])</f>
        <v>Q2-2023</v>
      </c>
    </row>
    <row r="3532" spans="1:22" x14ac:dyDescent="0.35">
      <c r="A3532" t="s">
        <v>3673</v>
      </c>
      <c r="B3532" s="1">
        <v>45061</v>
      </c>
      <c r="C3532" t="s">
        <v>205</v>
      </c>
      <c r="D3532" t="s">
        <v>46</v>
      </c>
      <c r="E3532">
        <v>7781843939</v>
      </c>
      <c r="F3532" t="s">
        <v>88</v>
      </c>
      <c r="G3532" t="s">
        <v>89</v>
      </c>
      <c r="H3532" t="s">
        <v>90</v>
      </c>
      <c r="I3532" t="s">
        <v>31</v>
      </c>
      <c r="J3532" t="s">
        <v>62</v>
      </c>
      <c r="K3532">
        <v>2059.2800000000002</v>
      </c>
      <c r="L3532">
        <v>255.85</v>
      </c>
      <c r="M3532" t="s">
        <v>62</v>
      </c>
      <c r="N3532">
        <v>0.124242453673128</v>
      </c>
      <c r="O3532" t="s">
        <v>11351</v>
      </c>
      <c r="P3532" t="s">
        <v>11352</v>
      </c>
      <c r="R3532" t="s">
        <v>11353</v>
      </c>
      <c r="S3532">
        <f>IF(SalesData[[#This Row],[Return Status]]="Returned",1,0)</f>
        <v>0</v>
      </c>
      <c r="T3532">
        <v>207.68</v>
      </c>
      <c r="U3532" s="2">
        <f>EOMONTH(SalesData[[#This Row],[Order Date]],0)</f>
        <v>45077</v>
      </c>
      <c r="V3532" s="9" t="str">
        <f>"Q"&amp;INT((MONTH(SalesData[[#This Row],[Order Date]])+2)/3)&amp;"-"&amp;YEAR(SalesData[[#This Row],[Order Date]])</f>
        <v>Q2-2023</v>
      </c>
    </row>
    <row r="3533" spans="1:22" x14ac:dyDescent="0.35">
      <c r="A3533" t="s">
        <v>3674</v>
      </c>
      <c r="B3533" s="1">
        <v>45071</v>
      </c>
      <c r="C3533" t="s">
        <v>149</v>
      </c>
      <c r="D3533" t="s">
        <v>99</v>
      </c>
      <c r="E3533">
        <v>8678236278</v>
      </c>
      <c r="F3533" t="s">
        <v>181</v>
      </c>
      <c r="G3533" t="s">
        <v>54</v>
      </c>
      <c r="H3533" t="s">
        <v>55</v>
      </c>
      <c r="I3533" t="s">
        <v>31</v>
      </c>
      <c r="J3533" t="s">
        <v>19</v>
      </c>
      <c r="K3533">
        <v>218.17</v>
      </c>
      <c r="L3533">
        <v>43.66</v>
      </c>
      <c r="M3533" t="s">
        <v>19</v>
      </c>
      <c r="N3533">
        <v>0.20011917312187699</v>
      </c>
      <c r="O3533" t="s">
        <v>11361</v>
      </c>
      <c r="P3533" t="s">
        <v>11354</v>
      </c>
      <c r="R3533" t="s">
        <v>11353</v>
      </c>
      <c r="S3533">
        <f>IF(SalesData[[#This Row],[Return Status]]="Returned",1,0)</f>
        <v>0</v>
      </c>
      <c r="U3533" s="2">
        <f>EOMONTH(SalesData[[#This Row],[Order Date]],0)</f>
        <v>45077</v>
      </c>
      <c r="V3533" s="9" t="str">
        <f>"Q"&amp;INT((MONTH(SalesData[[#This Row],[Order Date]])+2)/3)&amp;"-"&amp;YEAR(SalesData[[#This Row],[Order Date]])</f>
        <v>Q2-2023</v>
      </c>
    </row>
    <row r="3534" spans="1:22" x14ac:dyDescent="0.35">
      <c r="A3534" t="s">
        <v>3675</v>
      </c>
      <c r="B3534" s="1">
        <v>45068</v>
      </c>
      <c r="C3534" t="s">
        <v>184</v>
      </c>
      <c r="D3534" t="s">
        <v>80</v>
      </c>
      <c r="E3534">
        <v>1381420028</v>
      </c>
      <c r="F3534" t="s">
        <v>168</v>
      </c>
      <c r="G3534" t="s">
        <v>505</v>
      </c>
      <c r="H3534" t="s">
        <v>55</v>
      </c>
      <c r="I3534" t="s">
        <v>31</v>
      </c>
      <c r="J3534" t="s">
        <v>65</v>
      </c>
      <c r="K3534">
        <v>2053.91</v>
      </c>
      <c r="L3534">
        <v>329.77</v>
      </c>
      <c r="M3534" t="s">
        <v>65</v>
      </c>
      <c r="N3534">
        <v>0.160557181181259</v>
      </c>
      <c r="O3534" t="s">
        <v>11351</v>
      </c>
      <c r="P3534" t="s">
        <v>11352</v>
      </c>
      <c r="R3534" t="s">
        <v>11353</v>
      </c>
      <c r="S3534">
        <f>IF(SalesData[[#This Row],[Return Status]]="Returned",1,0)</f>
        <v>0</v>
      </c>
      <c r="T3534">
        <v>130.44</v>
      </c>
      <c r="U3534" s="2">
        <f>EOMONTH(SalesData[[#This Row],[Order Date]],0)</f>
        <v>45077</v>
      </c>
      <c r="V3534" s="9" t="str">
        <f>"Q"&amp;INT((MONTH(SalesData[[#This Row],[Order Date]])+2)/3)&amp;"-"&amp;YEAR(SalesData[[#This Row],[Order Date]])</f>
        <v>Q2-2023</v>
      </c>
    </row>
    <row r="3535" spans="1:22" x14ac:dyDescent="0.35">
      <c r="A3535" t="s">
        <v>3676</v>
      </c>
      <c r="B3535" s="1">
        <v>45063</v>
      </c>
      <c r="C3535" t="s">
        <v>57</v>
      </c>
      <c r="D3535" t="s">
        <v>80</v>
      </c>
      <c r="E3535">
        <v>7452082607</v>
      </c>
      <c r="F3535" t="s">
        <v>68</v>
      </c>
      <c r="G3535" t="s">
        <v>69</v>
      </c>
      <c r="H3535" t="s">
        <v>41</v>
      </c>
      <c r="I3535" t="s">
        <v>31</v>
      </c>
      <c r="J3535" t="s">
        <v>19</v>
      </c>
      <c r="K3535">
        <v>2196.14</v>
      </c>
      <c r="L3535">
        <v>591.35</v>
      </c>
      <c r="M3535" t="s">
        <v>19</v>
      </c>
      <c r="N3535">
        <v>0.26926789731073603</v>
      </c>
      <c r="O3535" t="s">
        <v>11351</v>
      </c>
      <c r="P3535" t="s">
        <v>11354</v>
      </c>
      <c r="R3535" t="s">
        <v>11353</v>
      </c>
      <c r="S3535">
        <f>IF(SalesData[[#This Row],[Return Status]]="Returned",1,0)</f>
        <v>0</v>
      </c>
      <c r="T3535">
        <v>2081.52</v>
      </c>
      <c r="U3535" s="2">
        <f>EOMONTH(SalesData[[#This Row],[Order Date]],0)</f>
        <v>45077</v>
      </c>
      <c r="V3535" s="9" t="str">
        <f>"Q"&amp;INT((MONTH(SalesData[[#This Row],[Order Date]])+2)/3)&amp;"-"&amp;YEAR(SalesData[[#This Row],[Order Date]])</f>
        <v>Q2-2023</v>
      </c>
    </row>
    <row r="3536" spans="1:22" x14ac:dyDescent="0.35">
      <c r="A3536" t="s">
        <v>3677</v>
      </c>
      <c r="B3536" s="1">
        <v>45047</v>
      </c>
      <c r="C3536" t="s">
        <v>38</v>
      </c>
      <c r="D3536" t="s">
        <v>145</v>
      </c>
      <c r="E3536">
        <v>7815758498</v>
      </c>
      <c r="F3536" t="s">
        <v>133</v>
      </c>
      <c r="G3536" t="s">
        <v>89</v>
      </c>
      <c r="H3536" t="s">
        <v>90</v>
      </c>
      <c r="I3536" t="s">
        <v>31</v>
      </c>
      <c r="J3536" t="s">
        <v>43</v>
      </c>
      <c r="K3536">
        <v>2620.08</v>
      </c>
      <c r="L3536">
        <v>127.65</v>
      </c>
      <c r="M3536" t="s">
        <v>43</v>
      </c>
      <c r="N3536">
        <v>4.8719886415682E-2</v>
      </c>
      <c r="O3536" t="s">
        <v>11351</v>
      </c>
      <c r="P3536" t="s">
        <v>11356</v>
      </c>
      <c r="R3536" t="s">
        <v>11353</v>
      </c>
      <c r="S3536">
        <f>IF(SalesData[[#This Row],[Return Status]]="Returned",1,0)</f>
        <v>0</v>
      </c>
      <c r="T3536">
        <v>207.68</v>
      </c>
      <c r="U3536" s="2">
        <f>EOMONTH(SalesData[[#This Row],[Order Date]],0)</f>
        <v>45077</v>
      </c>
      <c r="V3536" s="9" t="str">
        <f>"Q"&amp;INT((MONTH(SalesData[[#This Row],[Order Date]])+2)/3)&amp;"-"&amp;YEAR(SalesData[[#This Row],[Order Date]])</f>
        <v>Q2-2023</v>
      </c>
    </row>
    <row r="3537" spans="1:22" x14ac:dyDescent="0.35">
      <c r="A3537" t="s">
        <v>3678</v>
      </c>
      <c r="B3537" s="1">
        <v>45075</v>
      </c>
      <c r="C3537" t="s">
        <v>87</v>
      </c>
      <c r="D3537" t="s">
        <v>27</v>
      </c>
      <c r="E3537">
        <v>5231335862</v>
      </c>
      <c r="F3537" t="s">
        <v>120</v>
      </c>
      <c r="G3537" t="s">
        <v>141</v>
      </c>
      <c r="H3537" t="s">
        <v>121</v>
      </c>
      <c r="I3537" t="s">
        <v>17</v>
      </c>
      <c r="J3537" t="s">
        <v>19</v>
      </c>
      <c r="K3537">
        <v>4447.38</v>
      </c>
      <c r="L3537">
        <v>1315.32</v>
      </c>
      <c r="M3537" t="s">
        <v>19</v>
      </c>
      <c r="N3537">
        <v>0.29575165603119102</v>
      </c>
      <c r="O3537" t="s">
        <v>11351</v>
      </c>
      <c r="P3537" t="s">
        <v>11354</v>
      </c>
      <c r="R3537" t="s">
        <v>11353</v>
      </c>
      <c r="S3537">
        <f>IF(SalesData[[#This Row],[Return Status]]="Returned",1,0)</f>
        <v>0</v>
      </c>
      <c r="T3537">
        <v>2793.38</v>
      </c>
      <c r="U3537" s="2">
        <f>EOMONTH(SalesData[[#This Row],[Order Date]],0)</f>
        <v>45077</v>
      </c>
      <c r="V3537" s="9" t="str">
        <f>"Q"&amp;INT((MONTH(SalesData[[#This Row],[Order Date]])+2)/3)&amp;"-"&amp;YEAR(SalesData[[#This Row],[Order Date]])</f>
        <v>Q2-2023</v>
      </c>
    </row>
    <row r="3538" spans="1:22" x14ac:dyDescent="0.35">
      <c r="A3538" t="s">
        <v>3679</v>
      </c>
      <c r="B3538" s="1">
        <v>45052</v>
      </c>
      <c r="C3538" t="s">
        <v>87</v>
      </c>
      <c r="D3538" t="s">
        <v>46</v>
      </c>
      <c r="E3538">
        <v>42199893</v>
      </c>
      <c r="F3538" t="s">
        <v>133</v>
      </c>
      <c r="G3538" t="s">
        <v>89</v>
      </c>
      <c r="H3538" t="s">
        <v>90</v>
      </c>
      <c r="I3538" t="s">
        <v>31</v>
      </c>
      <c r="J3538" t="s">
        <v>19</v>
      </c>
      <c r="K3538">
        <v>582.26</v>
      </c>
      <c r="L3538">
        <v>75.3</v>
      </c>
      <c r="M3538" t="s">
        <v>19</v>
      </c>
      <c r="N3538">
        <v>0.129323669838217</v>
      </c>
      <c r="O3538" t="s">
        <v>11355</v>
      </c>
      <c r="P3538" t="s">
        <v>11352</v>
      </c>
      <c r="R3538" t="s">
        <v>11353</v>
      </c>
      <c r="S3538">
        <f>IF(SalesData[[#This Row],[Return Status]]="Returned",1,0)</f>
        <v>0</v>
      </c>
      <c r="T3538">
        <v>207.68</v>
      </c>
      <c r="U3538" s="2">
        <f>EOMONTH(SalesData[[#This Row],[Order Date]],0)</f>
        <v>45077</v>
      </c>
      <c r="V3538" s="9" t="str">
        <f>"Q"&amp;INT((MONTH(SalesData[[#This Row],[Order Date]])+2)/3)&amp;"-"&amp;YEAR(SalesData[[#This Row],[Order Date]])</f>
        <v>Q2-2023</v>
      </c>
    </row>
    <row r="3539" spans="1:22" x14ac:dyDescent="0.35">
      <c r="A3539" t="s">
        <v>3680</v>
      </c>
      <c r="B3539" s="1">
        <v>45059</v>
      </c>
      <c r="C3539" t="s">
        <v>194</v>
      </c>
      <c r="D3539" t="s">
        <v>46</v>
      </c>
      <c r="E3539">
        <v>2499889342</v>
      </c>
      <c r="F3539" t="s">
        <v>47</v>
      </c>
      <c r="G3539" t="s">
        <v>23</v>
      </c>
      <c r="H3539" t="s">
        <v>24</v>
      </c>
      <c r="I3539" t="s">
        <v>17</v>
      </c>
      <c r="J3539" t="s">
        <v>19</v>
      </c>
      <c r="K3539">
        <v>1002.33</v>
      </c>
      <c r="L3539">
        <v>79.73</v>
      </c>
      <c r="M3539" t="s">
        <v>19</v>
      </c>
      <c r="N3539">
        <v>7.9544660940009795E-2</v>
      </c>
      <c r="O3539" t="s">
        <v>11351</v>
      </c>
      <c r="P3539" t="s">
        <v>11356</v>
      </c>
      <c r="R3539" t="s">
        <v>11353</v>
      </c>
      <c r="S3539">
        <f>IF(SalesData[[#This Row],[Return Status]]="Returned",1,0)</f>
        <v>0</v>
      </c>
      <c r="T3539">
        <v>2821.33</v>
      </c>
      <c r="U3539" s="2">
        <f>EOMONTH(SalesData[[#This Row],[Order Date]],0)</f>
        <v>45077</v>
      </c>
      <c r="V3539" s="9" t="str">
        <f>"Q"&amp;INT((MONTH(SalesData[[#This Row],[Order Date]])+2)/3)&amp;"-"&amp;YEAR(SalesData[[#This Row],[Order Date]])</f>
        <v>Q2-2023</v>
      </c>
    </row>
    <row r="3540" spans="1:22" x14ac:dyDescent="0.35">
      <c r="A3540" t="s">
        <v>3681</v>
      </c>
      <c r="B3540" s="1">
        <v>45051</v>
      </c>
      <c r="C3540" t="s">
        <v>77</v>
      </c>
      <c r="D3540" t="s">
        <v>27</v>
      </c>
      <c r="E3540">
        <v>5925324254</v>
      </c>
      <c r="F3540" t="s">
        <v>357</v>
      </c>
      <c r="G3540" t="s">
        <v>164</v>
      </c>
      <c r="H3540" t="s">
        <v>165</v>
      </c>
      <c r="I3540" t="s">
        <v>36</v>
      </c>
      <c r="J3540" t="s">
        <v>65</v>
      </c>
      <c r="K3540">
        <v>1514.89</v>
      </c>
      <c r="L3540">
        <v>282.25</v>
      </c>
      <c r="M3540" t="s">
        <v>65</v>
      </c>
      <c r="N3540">
        <v>0.18631715834153001</v>
      </c>
      <c r="O3540" t="s">
        <v>11351</v>
      </c>
      <c r="P3540" t="s">
        <v>11352</v>
      </c>
      <c r="R3540" t="s">
        <v>11353</v>
      </c>
      <c r="S3540">
        <f>IF(SalesData[[#This Row],[Return Status]]="Returned",1,0)</f>
        <v>0</v>
      </c>
      <c r="U3540" s="2">
        <f>EOMONTH(SalesData[[#This Row],[Order Date]],0)</f>
        <v>45077</v>
      </c>
      <c r="V3540" s="9" t="str">
        <f>"Q"&amp;INT((MONTH(SalesData[[#This Row],[Order Date]])+2)/3)&amp;"-"&amp;YEAR(SalesData[[#This Row],[Order Date]])</f>
        <v>Q2-2023</v>
      </c>
    </row>
    <row r="3541" spans="1:22" x14ac:dyDescent="0.35">
      <c r="A3541" t="s">
        <v>3682</v>
      </c>
      <c r="B3541" s="1">
        <v>45067</v>
      </c>
      <c r="C3541" t="s">
        <v>139</v>
      </c>
      <c r="D3541" t="s">
        <v>145</v>
      </c>
      <c r="E3541">
        <v>8170262458</v>
      </c>
      <c r="F3541" t="s">
        <v>156</v>
      </c>
      <c r="G3541" t="s">
        <v>84</v>
      </c>
      <c r="H3541" t="s">
        <v>11357</v>
      </c>
      <c r="I3541" t="s">
        <v>31</v>
      </c>
      <c r="J3541" t="s">
        <v>43</v>
      </c>
      <c r="K3541">
        <v>421.32</v>
      </c>
      <c r="L3541">
        <v>112.01</v>
      </c>
      <c r="M3541" t="s">
        <v>43</v>
      </c>
      <c r="N3541">
        <v>0.26585493211810501</v>
      </c>
      <c r="O3541" t="s">
        <v>11361</v>
      </c>
      <c r="P3541" t="s">
        <v>11354</v>
      </c>
      <c r="R3541" t="s">
        <v>11353</v>
      </c>
      <c r="S3541">
        <f>IF(SalesData[[#This Row],[Return Status]]="Returned",1,0)</f>
        <v>0</v>
      </c>
      <c r="T3541">
        <v>847.14</v>
      </c>
      <c r="U3541" s="2">
        <f>EOMONTH(SalesData[[#This Row],[Order Date]],0)</f>
        <v>45077</v>
      </c>
      <c r="V3541" s="9" t="str">
        <f>"Q"&amp;INT((MONTH(SalesData[[#This Row],[Order Date]])+2)/3)&amp;"-"&amp;YEAR(SalesData[[#This Row],[Order Date]])</f>
        <v>Q2-2023</v>
      </c>
    </row>
    <row r="3542" spans="1:22" x14ac:dyDescent="0.35">
      <c r="A3542" t="s">
        <v>3683</v>
      </c>
      <c r="B3542" s="1">
        <v>45073</v>
      </c>
      <c r="C3542" t="s">
        <v>97</v>
      </c>
      <c r="D3542" t="s">
        <v>13</v>
      </c>
      <c r="E3542">
        <v>862265919</v>
      </c>
      <c r="F3542" t="s">
        <v>206</v>
      </c>
      <c r="G3542" t="s">
        <v>89</v>
      </c>
      <c r="H3542" t="s">
        <v>90</v>
      </c>
      <c r="I3542" t="s">
        <v>31</v>
      </c>
      <c r="J3542" t="s">
        <v>42</v>
      </c>
      <c r="K3542">
        <v>696.03</v>
      </c>
      <c r="L3542">
        <v>188.45</v>
      </c>
      <c r="M3542" t="s">
        <v>43</v>
      </c>
      <c r="N3542">
        <v>0.270749824001839</v>
      </c>
      <c r="O3542" t="s">
        <v>11355</v>
      </c>
      <c r="P3542" t="s">
        <v>11354</v>
      </c>
      <c r="Q3542" t="s">
        <v>11376</v>
      </c>
      <c r="R3542" t="s">
        <v>11360</v>
      </c>
      <c r="S3542">
        <f>IF(SalesData[[#This Row],[Return Status]]="Returned",1,0)</f>
        <v>1</v>
      </c>
      <c r="T3542">
        <v>207.68</v>
      </c>
      <c r="U3542" s="2">
        <f>EOMONTH(SalesData[[#This Row],[Order Date]],0)</f>
        <v>45077</v>
      </c>
      <c r="V3542" s="9" t="str">
        <f>"Q"&amp;INT((MONTH(SalesData[[#This Row],[Order Date]])+2)/3)&amp;"-"&amp;YEAR(SalesData[[#This Row],[Order Date]])</f>
        <v>Q2-2023</v>
      </c>
    </row>
    <row r="3543" spans="1:22" x14ac:dyDescent="0.35">
      <c r="A3543" t="s">
        <v>3684</v>
      </c>
      <c r="B3543" s="1">
        <v>45054</v>
      </c>
      <c r="C3543" t="s">
        <v>184</v>
      </c>
      <c r="D3543" t="s">
        <v>99</v>
      </c>
      <c r="E3543">
        <v>8419621985</v>
      </c>
      <c r="F3543" t="s">
        <v>357</v>
      </c>
      <c r="G3543" t="s">
        <v>164</v>
      </c>
      <c r="H3543" t="s">
        <v>165</v>
      </c>
      <c r="I3543" t="s">
        <v>36</v>
      </c>
      <c r="J3543" t="s">
        <v>61</v>
      </c>
      <c r="K3543">
        <v>2783.92</v>
      </c>
      <c r="L3543">
        <v>469.51</v>
      </c>
      <c r="M3543" t="s">
        <v>62</v>
      </c>
      <c r="N3543">
        <v>0.16865067961722999</v>
      </c>
      <c r="O3543" t="s">
        <v>11351</v>
      </c>
      <c r="P3543" t="s">
        <v>11352</v>
      </c>
      <c r="R3543" t="s">
        <v>11353</v>
      </c>
      <c r="S3543">
        <f>IF(SalesData[[#This Row],[Return Status]]="Returned",1,0)</f>
        <v>0</v>
      </c>
      <c r="U3543" s="2">
        <f>EOMONTH(SalesData[[#This Row],[Order Date]],0)</f>
        <v>45077</v>
      </c>
      <c r="V3543" s="9" t="str">
        <f>"Q"&amp;INT((MONTH(SalesData[[#This Row],[Order Date]])+2)/3)&amp;"-"&amp;YEAR(SalesData[[#This Row],[Order Date]])</f>
        <v>Q2-2023</v>
      </c>
    </row>
    <row r="3544" spans="1:22" x14ac:dyDescent="0.35">
      <c r="A3544" t="s">
        <v>3685</v>
      </c>
      <c r="B3544" s="1">
        <v>45063</v>
      </c>
      <c r="C3544" t="s">
        <v>49</v>
      </c>
      <c r="D3544" t="s">
        <v>27</v>
      </c>
      <c r="E3544">
        <v>9276611317</v>
      </c>
      <c r="F3544" t="s">
        <v>163</v>
      </c>
      <c r="G3544" t="s">
        <v>164</v>
      </c>
      <c r="H3544" t="s">
        <v>165</v>
      </c>
      <c r="I3544" t="s">
        <v>36</v>
      </c>
      <c r="J3544" t="s">
        <v>65</v>
      </c>
      <c r="K3544">
        <v>1842.15</v>
      </c>
      <c r="L3544">
        <v>402</v>
      </c>
      <c r="M3544" t="s">
        <v>65</v>
      </c>
      <c r="N3544">
        <v>0.21822327172054401</v>
      </c>
      <c r="O3544" t="s">
        <v>11351</v>
      </c>
      <c r="P3544" t="s">
        <v>11354</v>
      </c>
      <c r="R3544" t="s">
        <v>11353</v>
      </c>
      <c r="S3544">
        <f>IF(SalesData[[#This Row],[Return Status]]="Returned",1,0)</f>
        <v>0</v>
      </c>
      <c r="U3544" s="2">
        <f>EOMONTH(SalesData[[#This Row],[Order Date]],0)</f>
        <v>45077</v>
      </c>
      <c r="V3544" s="9" t="str">
        <f>"Q"&amp;INT((MONTH(SalesData[[#This Row],[Order Date]])+2)/3)&amp;"-"&amp;YEAR(SalesData[[#This Row],[Order Date]])</f>
        <v>Q2-2023</v>
      </c>
    </row>
    <row r="3545" spans="1:22" x14ac:dyDescent="0.35">
      <c r="A3545" t="s">
        <v>3686</v>
      </c>
      <c r="B3545" s="1">
        <v>45069</v>
      </c>
      <c r="C3545" t="s">
        <v>97</v>
      </c>
      <c r="D3545" t="s">
        <v>72</v>
      </c>
      <c r="E3545">
        <v>106764540</v>
      </c>
      <c r="F3545" t="s">
        <v>120</v>
      </c>
      <c r="G3545" t="s">
        <v>141</v>
      </c>
      <c r="H3545" t="s">
        <v>121</v>
      </c>
      <c r="I3545" t="s">
        <v>17</v>
      </c>
      <c r="J3545" t="s">
        <v>18</v>
      </c>
      <c r="K3545">
        <v>4675.12</v>
      </c>
      <c r="L3545">
        <v>983.76</v>
      </c>
      <c r="M3545" t="s">
        <v>19</v>
      </c>
      <c r="N3545">
        <v>0.21042454525231399</v>
      </c>
      <c r="O3545" t="s">
        <v>11351</v>
      </c>
      <c r="P3545" t="s">
        <v>11354</v>
      </c>
      <c r="R3545" t="s">
        <v>11353</v>
      </c>
      <c r="S3545">
        <f>IF(SalesData[[#This Row],[Return Status]]="Returned",1,0)</f>
        <v>0</v>
      </c>
      <c r="T3545">
        <v>2793.38</v>
      </c>
      <c r="U3545" s="2">
        <f>EOMONTH(SalesData[[#This Row],[Order Date]],0)</f>
        <v>45077</v>
      </c>
      <c r="V3545" s="9" t="str">
        <f>"Q"&amp;INT((MONTH(SalesData[[#This Row],[Order Date]])+2)/3)&amp;"-"&amp;YEAR(SalesData[[#This Row],[Order Date]])</f>
        <v>Q2-2023</v>
      </c>
    </row>
    <row r="3546" spans="1:22" x14ac:dyDescent="0.35">
      <c r="A3546" t="s">
        <v>3687</v>
      </c>
      <c r="B3546" s="1">
        <v>45054</v>
      </c>
      <c r="C3546" t="s">
        <v>124</v>
      </c>
      <c r="D3546" t="s">
        <v>46</v>
      </c>
      <c r="E3546">
        <v>9053805346</v>
      </c>
      <c r="F3546" t="s">
        <v>58</v>
      </c>
      <c r="G3546" t="s">
        <v>59</v>
      </c>
      <c r="H3546" t="s">
        <v>60</v>
      </c>
      <c r="I3546" t="s">
        <v>31</v>
      </c>
      <c r="J3546" t="s">
        <v>65</v>
      </c>
      <c r="K3546">
        <v>148.56</v>
      </c>
      <c r="L3546">
        <v>44.26</v>
      </c>
      <c r="M3546" t="s">
        <v>65</v>
      </c>
      <c r="N3546">
        <v>0.2979267635972</v>
      </c>
      <c r="O3546" t="s">
        <v>11361</v>
      </c>
      <c r="P3546" t="s">
        <v>11354</v>
      </c>
      <c r="R3546" t="s">
        <v>11353</v>
      </c>
      <c r="S3546">
        <f>IF(SalesData[[#This Row],[Return Status]]="Returned",1,0)</f>
        <v>0</v>
      </c>
      <c r="T3546">
        <v>2183.56</v>
      </c>
      <c r="U3546" s="2">
        <f>EOMONTH(SalesData[[#This Row],[Order Date]],0)</f>
        <v>45077</v>
      </c>
      <c r="V3546" s="9" t="str">
        <f>"Q"&amp;INT((MONTH(SalesData[[#This Row],[Order Date]])+2)/3)&amp;"-"&amp;YEAR(SalesData[[#This Row],[Order Date]])</f>
        <v>Q2-2023</v>
      </c>
    </row>
    <row r="3547" spans="1:22" x14ac:dyDescent="0.35">
      <c r="A3547" t="s">
        <v>3688</v>
      </c>
      <c r="B3547" s="1">
        <v>45071</v>
      </c>
      <c r="C3547" t="s">
        <v>111</v>
      </c>
      <c r="D3547" t="s">
        <v>72</v>
      </c>
      <c r="E3547">
        <v>8983763895</v>
      </c>
      <c r="F3547" t="s">
        <v>140</v>
      </c>
      <c r="G3547" t="s">
        <v>141</v>
      </c>
      <c r="H3547" t="s">
        <v>121</v>
      </c>
      <c r="I3547" t="s">
        <v>17</v>
      </c>
      <c r="J3547" t="s">
        <v>62</v>
      </c>
      <c r="K3547">
        <v>3147.64</v>
      </c>
      <c r="L3547">
        <v>254.27</v>
      </c>
      <c r="M3547" t="s">
        <v>62</v>
      </c>
      <c r="N3547">
        <v>8.0781156676112895E-2</v>
      </c>
      <c r="O3547" t="s">
        <v>11351</v>
      </c>
      <c r="P3547" t="s">
        <v>11356</v>
      </c>
      <c r="R3547" t="s">
        <v>11353</v>
      </c>
      <c r="S3547">
        <f>IF(SalesData[[#This Row],[Return Status]]="Returned",1,0)</f>
        <v>0</v>
      </c>
      <c r="T3547">
        <v>2793.38</v>
      </c>
      <c r="U3547" s="2">
        <f>EOMONTH(SalesData[[#This Row],[Order Date]],0)</f>
        <v>45077</v>
      </c>
      <c r="V3547" s="9" t="str">
        <f>"Q"&amp;INT((MONTH(SalesData[[#This Row],[Order Date]])+2)/3)&amp;"-"&amp;YEAR(SalesData[[#This Row],[Order Date]])</f>
        <v>Q2-2023</v>
      </c>
    </row>
    <row r="3548" spans="1:22" x14ac:dyDescent="0.35">
      <c r="A3548" t="s">
        <v>3689</v>
      </c>
      <c r="B3548" s="1">
        <v>45061</v>
      </c>
      <c r="C3548" t="s">
        <v>113</v>
      </c>
      <c r="D3548" t="s">
        <v>13</v>
      </c>
      <c r="E3548">
        <v>843990163</v>
      </c>
      <c r="F3548" t="s">
        <v>222</v>
      </c>
      <c r="G3548" t="s">
        <v>164</v>
      </c>
      <c r="H3548" t="s">
        <v>11357</v>
      </c>
      <c r="I3548" t="s">
        <v>36</v>
      </c>
      <c r="J3548" t="s">
        <v>43</v>
      </c>
      <c r="K3548">
        <v>4995.58</v>
      </c>
      <c r="L3548">
        <v>574.91</v>
      </c>
      <c r="M3548" t="s">
        <v>43</v>
      </c>
      <c r="N3548">
        <v>0.115083734020874</v>
      </c>
      <c r="O3548" t="s">
        <v>11351</v>
      </c>
      <c r="P3548" t="s">
        <v>11352</v>
      </c>
      <c r="R3548" t="s">
        <v>11353</v>
      </c>
      <c r="S3548">
        <f>IF(SalesData[[#This Row],[Return Status]]="Returned",1,0)</f>
        <v>0</v>
      </c>
      <c r="U3548" s="2">
        <f>EOMONTH(SalesData[[#This Row],[Order Date]],0)</f>
        <v>45077</v>
      </c>
      <c r="V3548" s="9" t="str">
        <f>"Q"&amp;INT((MONTH(SalesData[[#This Row],[Order Date]])+2)/3)&amp;"-"&amp;YEAR(SalesData[[#This Row],[Order Date]])</f>
        <v>Q2-2023</v>
      </c>
    </row>
    <row r="3549" spans="1:22" x14ac:dyDescent="0.35">
      <c r="A3549" t="s">
        <v>3690</v>
      </c>
      <c r="B3549" s="1">
        <v>45072</v>
      </c>
      <c r="C3549" t="s">
        <v>21</v>
      </c>
      <c r="D3549" t="s">
        <v>72</v>
      </c>
      <c r="E3549">
        <v>9919540177</v>
      </c>
      <c r="F3549" t="s">
        <v>172</v>
      </c>
      <c r="G3549" t="s">
        <v>141</v>
      </c>
      <c r="H3549" t="s">
        <v>121</v>
      </c>
      <c r="I3549" t="s">
        <v>17</v>
      </c>
      <c r="J3549" t="s">
        <v>18</v>
      </c>
      <c r="K3549">
        <v>3062.46</v>
      </c>
      <c r="L3549">
        <v>664.38</v>
      </c>
      <c r="M3549" t="s">
        <v>19</v>
      </c>
      <c r="N3549">
        <v>0.21694324170764701</v>
      </c>
      <c r="O3549" t="s">
        <v>11351</v>
      </c>
      <c r="P3549" t="s">
        <v>11354</v>
      </c>
      <c r="Q3549" t="s">
        <v>11366</v>
      </c>
      <c r="R3549" t="s">
        <v>11360</v>
      </c>
      <c r="S3549">
        <f>IF(SalesData[[#This Row],[Return Status]]="Returned",1,0)</f>
        <v>1</v>
      </c>
      <c r="T3549">
        <v>2793.38</v>
      </c>
      <c r="U3549" s="2">
        <f>EOMONTH(SalesData[[#This Row],[Order Date]],0)</f>
        <v>45077</v>
      </c>
      <c r="V3549" s="9" t="str">
        <f>"Q"&amp;INT((MONTH(SalesData[[#This Row],[Order Date]])+2)/3)&amp;"-"&amp;YEAR(SalesData[[#This Row],[Order Date]])</f>
        <v>Q2-2023</v>
      </c>
    </row>
    <row r="3550" spans="1:22" x14ac:dyDescent="0.35">
      <c r="A3550" t="s">
        <v>3691</v>
      </c>
      <c r="B3550" s="1">
        <v>45049</v>
      </c>
      <c r="C3550" t="s">
        <v>144</v>
      </c>
      <c r="D3550" t="s">
        <v>145</v>
      </c>
      <c r="E3550">
        <v>6400893875</v>
      </c>
      <c r="F3550" t="s">
        <v>14</v>
      </c>
      <c r="G3550" t="s">
        <v>15</v>
      </c>
      <c r="H3550" t="s">
        <v>16</v>
      </c>
      <c r="I3550" t="s">
        <v>17</v>
      </c>
      <c r="J3550" t="s">
        <v>18</v>
      </c>
      <c r="K3550">
        <v>2134.4699999999998</v>
      </c>
      <c r="L3550">
        <v>223</v>
      </c>
      <c r="M3550" t="s">
        <v>19</v>
      </c>
      <c r="N3550">
        <v>0.10447558410284501</v>
      </c>
      <c r="O3550" t="s">
        <v>11351</v>
      </c>
      <c r="P3550" t="s">
        <v>11352</v>
      </c>
      <c r="R3550" t="s">
        <v>11353</v>
      </c>
      <c r="S3550">
        <f>IF(SalesData[[#This Row],[Return Status]]="Returned",1,0)</f>
        <v>0</v>
      </c>
      <c r="T3550">
        <v>2085.91</v>
      </c>
      <c r="U3550" s="2">
        <f>EOMONTH(SalesData[[#This Row],[Order Date]],0)</f>
        <v>45077</v>
      </c>
      <c r="V3550" s="9" t="str">
        <f>"Q"&amp;INT((MONTH(SalesData[[#This Row],[Order Date]])+2)/3)&amp;"-"&amp;YEAR(SalesData[[#This Row],[Order Date]])</f>
        <v>Q2-2023</v>
      </c>
    </row>
    <row r="3551" spans="1:22" x14ac:dyDescent="0.35">
      <c r="A3551" t="s">
        <v>3692</v>
      </c>
      <c r="B3551" s="1">
        <v>45072</v>
      </c>
      <c r="C3551" t="s">
        <v>71</v>
      </c>
      <c r="D3551" t="s">
        <v>39</v>
      </c>
      <c r="E3551">
        <v>3621848177</v>
      </c>
      <c r="F3551" t="s">
        <v>222</v>
      </c>
      <c r="G3551" t="s">
        <v>164</v>
      </c>
      <c r="H3551" t="s">
        <v>165</v>
      </c>
      <c r="I3551" t="s">
        <v>36</v>
      </c>
      <c r="J3551" t="s">
        <v>19</v>
      </c>
      <c r="K3551">
        <v>429.13</v>
      </c>
      <c r="L3551">
        <v>56.77</v>
      </c>
      <c r="M3551" t="s">
        <v>19</v>
      </c>
      <c r="N3551">
        <v>0.13229091417519201</v>
      </c>
      <c r="O3551" t="s">
        <v>11361</v>
      </c>
      <c r="P3551" t="s">
        <v>11352</v>
      </c>
      <c r="R3551" t="s">
        <v>11353</v>
      </c>
      <c r="S3551">
        <f>IF(SalesData[[#This Row],[Return Status]]="Returned",1,0)</f>
        <v>0</v>
      </c>
      <c r="U3551" s="2">
        <f>EOMONTH(SalesData[[#This Row],[Order Date]],0)</f>
        <v>45077</v>
      </c>
      <c r="V3551" s="9" t="str">
        <f>"Q"&amp;INT((MONTH(SalesData[[#This Row],[Order Date]])+2)/3)&amp;"-"&amp;YEAR(SalesData[[#This Row],[Order Date]])</f>
        <v>Q2-2023</v>
      </c>
    </row>
    <row r="3552" spans="1:22" x14ac:dyDescent="0.35">
      <c r="A3552" t="s">
        <v>3693</v>
      </c>
      <c r="B3552" s="1">
        <v>45070</v>
      </c>
      <c r="C3552" t="s">
        <v>132</v>
      </c>
      <c r="D3552" t="s">
        <v>13</v>
      </c>
      <c r="E3552">
        <v>4315097071</v>
      </c>
      <c r="F3552" t="s">
        <v>156</v>
      </c>
      <c r="G3552" t="s">
        <v>84</v>
      </c>
      <c r="H3552" t="s">
        <v>85</v>
      </c>
      <c r="I3552" t="s">
        <v>31</v>
      </c>
      <c r="J3552" t="s">
        <v>43</v>
      </c>
      <c r="K3552">
        <v>1437</v>
      </c>
      <c r="L3552">
        <v>112.36</v>
      </c>
      <c r="M3552" t="s">
        <v>43</v>
      </c>
      <c r="N3552">
        <v>7.8190675017397404E-2</v>
      </c>
      <c r="O3552" t="s">
        <v>11351</v>
      </c>
      <c r="P3552" t="s">
        <v>11356</v>
      </c>
      <c r="R3552" t="s">
        <v>11353</v>
      </c>
      <c r="S3552">
        <f>IF(SalesData[[#This Row],[Return Status]]="Returned",1,0)</f>
        <v>0</v>
      </c>
      <c r="T3552">
        <v>847.14</v>
      </c>
      <c r="U3552" s="2">
        <f>EOMONTH(SalesData[[#This Row],[Order Date]],0)</f>
        <v>45077</v>
      </c>
      <c r="V3552" s="9" t="str">
        <f>"Q"&amp;INT((MONTH(SalesData[[#This Row],[Order Date]])+2)/3)&amp;"-"&amp;YEAR(SalesData[[#This Row],[Order Date]])</f>
        <v>Q2-2023</v>
      </c>
    </row>
    <row r="3553" spans="1:22" x14ac:dyDescent="0.35">
      <c r="A3553" t="s">
        <v>3694</v>
      </c>
      <c r="B3553" s="1">
        <v>45066</v>
      </c>
      <c r="C3553" t="s">
        <v>52</v>
      </c>
      <c r="D3553" t="s">
        <v>80</v>
      </c>
      <c r="E3553">
        <v>2898189993</v>
      </c>
      <c r="F3553" t="s">
        <v>312</v>
      </c>
      <c r="G3553" t="s">
        <v>141</v>
      </c>
      <c r="H3553" t="s">
        <v>121</v>
      </c>
      <c r="I3553" t="s">
        <v>17</v>
      </c>
      <c r="J3553" t="s">
        <v>19</v>
      </c>
      <c r="K3553">
        <v>2084.1799999999998</v>
      </c>
      <c r="L3553">
        <v>436.67</v>
      </c>
      <c r="M3553" t="s">
        <v>19</v>
      </c>
      <c r="N3553">
        <v>0.20951645251369799</v>
      </c>
      <c r="O3553" t="s">
        <v>11351</v>
      </c>
      <c r="P3553" t="s">
        <v>11354</v>
      </c>
      <c r="R3553" t="s">
        <v>11353</v>
      </c>
      <c r="S3553">
        <f>IF(SalesData[[#This Row],[Return Status]]="Returned",1,0)</f>
        <v>0</v>
      </c>
      <c r="T3553">
        <v>2793.38</v>
      </c>
      <c r="U3553" s="2">
        <f>EOMONTH(SalesData[[#This Row],[Order Date]],0)</f>
        <v>45077</v>
      </c>
      <c r="V3553" s="9" t="str">
        <f>"Q"&amp;INT((MONTH(SalesData[[#This Row],[Order Date]])+2)/3)&amp;"-"&amp;YEAR(SalesData[[#This Row],[Order Date]])</f>
        <v>Q2-2023</v>
      </c>
    </row>
    <row r="3554" spans="1:22" x14ac:dyDescent="0.35">
      <c r="A3554" t="s">
        <v>3695</v>
      </c>
      <c r="B3554" s="1">
        <v>45057</v>
      </c>
      <c r="C3554" t="s">
        <v>149</v>
      </c>
      <c r="D3554" t="s">
        <v>13</v>
      </c>
      <c r="E3554">
        <v>22591633</v>
      </c>
      <c r="F3554" t="s">
        <v>357</v>
      </c>
      <c r="G3554" t="s">
        <v>164</v>
      </c>
      <c r="H3554" t="s">
        <v>165</v>
      </c>
      <c r="I3554" t="s">
        <v>36</v>
      </c>
      <c r="J3554" t="s">
        <v>65</v>
      </c>
      <c r="K3554">
        <v>3210</v>
      </c>
      <c r="L3554">
        <v>112.76</v>
      </c>
      <c r="M3554" t="s">
        <v>65</v>
      </c>
      <c r="N3554">
        <v>3.5127725856697802E-2</v>
      </c>
      <c r="O3554" t="s">
        <v>11351</v>
      </c>
      <c r="P3554" t="s">
        <v>11356</v>
      </c>
      <c r="R3554" t="s">
        <v>11353</v>
      </c>
      <c r="S3554">
        <f>IF(SalesData[[#This Row],[Return Status]]="Returned",1,0)</f>
        <v>0</v>
      </c>
      <c r="U3554" s="2">
        <f>EOMONTH(SalesData[[#This Row],[Order Date]],0)</f>
        <v>45077</v>
      </c>
      <c r="V3554" s="9" t="str">
        <f>"Q"&amp;INT((MONTH(SalesData[[#This Row],[Order Date]])+2)/3)&amp;"-"&amp;YEAR(SalesData[[#This Row],[Order Date]])</f>
        <v>Q2-2023</v>
      </c>
    </row>
    <row r="3555" spans="1:22" x14ac:dyDescent="0.35">
      <c r="A3555" t="s">
        <v>3696</v>
      </c>
      <c r="B3555" s="1">
        <v>45052</v>
      </c>
      <c r="C3555" t="s">
        <v>325</v>
      </c>
      <c r="D3555" t="s">
        <v>99</v>
      </c>
      <c r="E3555">
        <v>527034418</v>
      </c>
      <c r="F3555" t="s">
        <v>238</v>
      </c>
      <c r="G3555" t="s">
        <v>74</v>
      </c>
      <c r="H3555" t="s">
        <v>75</v>
      </c>
      <c r="I3555" t="s">
        <v>36</v>
      </c>
      <c r="J3555" t="s">
        <v>19</v>
      </c>
      <c r="K3555">
        <v>2561.17</v>
      </c>
      <c r="L3555">
        <v>81.89</v>
      </c>
      <c r="M3555" t="s">
        <v>19</v>
      </c>
      <c r="N3555">
        <v>3.1973668284416903E-2</v>
      </c>
      <c r="O3555" t="s">
        <v>11351</v>
      </c>
      <c r="P3555" t="s">
        <v>11356</v>
      </c>
      <c r="R3555" t="s">
        <v>11353</v>
      </c>
      <c r="S3555">
        <f>IF(SalesData[[#This Row],[Return Status]]="Returned",1,0)</f>
        <v>0</v>
      </c>
      <c r="T3555">
        <v>2420.2800000000002</v>
      </c>
      <c r="U3555" s="2">
        <f>EOMONTH(SalesData[[#This Row],[Order Date]],0)</f>
        <v>45077</v>
      </c>
      <c r="V3555" s="9" t="str">
        <f>"Q"&amp;INT((MONTH(SalesData[[#This Row],[Order Date]])+2)/3)&amp;"-"&amp;YEAR(SalesData[[#This Row],[Order Date]])</f>
        <v>Q2-2023</v>
      </c>
    </row>
    <row r="3556" spans="1:22" x14ac:dyDescent="0.35">
      <c r="A3556" t="s">
        <v>3697</v>
      </c>
      <c r="B3556" s="1">
        <v>45048</v>
      </c>
      <c r="C3556" t="s">
        <v>149</v>
      </c>
      <c r="D3556" t="s">
        <v>80</v>
      </c>
      <c r="E3556">
        <v>4452646507</v>
      </c>
      <c r="F3556" t="s">
        <v>22</v>
      </c>
      <c r="G3556" t="s">
        <v>23</v>
      </c>
      <c r="H3556" t="s">
        <v>24</v>
      </c>
      <c r="I3556" t="s">
        <v>17</v>
      </c>
      <c r="J3556" t="s">
        <v>65</v>
      </c>
      <c r="K3556">
        <v>557.1</v>
      </c>
      <c r="L3556">
        <v>31.49</v>
      </c>
      <c r="M3556" t="s">
        <v>65</v>
      </c>
      <c r="N3556">
        <v>5.6524860886734897E-2</v>
      </c>
      <c r="O3556" t="s">
        <v>11355</v>
      </c>
      <c r="P3556" t="s">
        <v>11356</v>
      </c>
      <c r="R3556" t="s">
        <v>11353</v>
      </c>
      <c r="S3556">
        <f>IF(SalesData[[#This Row],[Return Status]]="Returned",1,0)</f>
        <v>0</v>
      </c>
      <c r="T3556">
        <v>2821.33</v>
      </c>
      <c r="U3556" s="2">
        <f>EOMONTH(SalesData[[#This Row],[Order Date]],0)</f>
        <v>45077</v>
      </c>
      <c r="V3556" s="9" t="str">
        <f>"Q"&amp;INT((MONTH(SalesData[[#This Row],[Order Date]])+2)/3)&amp;"-"&amp;YEAR(SalesData[[#This Row],[Order Date]])</f>
        <v>Q2-2023</v>
      </c>
    </row>
    <row r="3557" spans="1:22" x14ac:dyDescent="0.35">
      <c r="A3557" t="s">
        <v>3698</v>
      </c>
      <c r="B3557" s="1">
        <v>45071</v>
      </c>
      <c r="C3557" t="s">
        <v>21</v>
      </c>
      <c r="D3557" t="s">
        <v>27</v>
      </c>
      <c r="E3557">
        <v>3148081026</v>
      </c>
      <c r="F3557" t="s">
        <v>129</v>
      </c>
      <c r="G3557" t="s">
        <v>54</v>
      </c>
      <c r="H3557" t="s">
        <v>55</v>
      </c>
      <c r="I3557" t="s">
        <v>31</v>
      </c>
      <c r="J3557" t="s">
        <v>19</v>
      </c>
      <c r="K3557">
        <v>4966.59</v>
      </c>
      <c r="L3557">
        <v>944.59</v>
      </c>
      <c r="M3557" t="s">
        <v>19</v>
      </c>
      <c r="N3557">
        <v>0.19018884184118301</v>
      </c>
      <c r="O3557" t="s">
        <v>11351</v>
      </c>
      <c r="P3557" t="s">
        <v>11352</v>
      </c>
      <c r="R3557" t="s">
        <v>11353</v>
      </c>
      <c r="S3557">
        <f>IF(SalesData[[#This Row],[Return Status]]="Returned",1,0)</f>
        <v>0</v>
      </c>
      <c r="U3557" s="2">
        <f>EOMONTH(SalesData[[#This Row],[Order Date]],0)</f>
        <v>45077</v>
      </c>
      <c r="V3557" s="9" t="str">
        <f>"Q"&amp;INT((MONTH(SalesData[[#This Row],[Order Date]])+2)/3)&amp;"-"&amp;YEAR(SalesData[[#This Row],[Order Date]])</f>
        <v>Q2-2023</v>
      </c>
    </row>
    <row r="3558" spans="1:22" x14ac:dyDescent="0.35">
      <c r="A3558" t="s">
        <v>3699</v>
      </c>
      <c r="B3558" s="1">
        <v>45053</v>
      </c>
      <c r="C3558" t="s">
        <v>184</v>
      </c>
      <c r="D3558" t="s">
        <v>99</v>
      </c>
      <c r="E3558">
        <v>9580081744</v>
      </c>
      <c r="F3558" t="s">
        <v>292</v>
      </c>
      <c r="G3558" t="s">
        <v>11358</v>
      </c>
      <c r="H3558" t="s">
        <v>41</v>
      </c>
      <c r="I3558" t="s">
        <v>31</v>
      </c>
      <c r="J3558" t="s">
        <v>65</v>
      </c>
      <c r="K3558">
        <v>4458.41</v>
      </c>
      <c r="L3558">
        <v>1330.1</v>
      </c>
      <c r="M3558" t="s">
        <v>65</v>
      </c>
      <c r="N3558">
        <v>0.298335056668184</v>
      </c>
      <c r="O3558" t="s">
        <v>11351</v>
      </c>
      <c r="P3558" t="s">
        <v>11354</v>
      </c>
      <c r="R3558" t="s">
        <v>11353</v>
      </c>
      <c r="S3558">
        <f>IF(SalesData[[#This Row],[Return Status]]="Returned",1,0)</f>
        <v>0</v>
      </c>
      <c r="U3558" s="2">
        <f>EOMONTH(SalesData[[#This Row],[Order Date]],0)</f>
        <v>45077</v>
      </c>
      <c r="V3558" s="9" t="str">
        <f>"Q"&amp;INT((MONTH(SalesData[[#This Row],[Order Date]])+2)/3)&amp;"-"&amp;YEAR(SalesData[[#This Row],[Order Date]])</f>
        <v>Q2-2023</v>
      </c>
    </row>
    <row r="3559" spans="1:22" x14ac:dyDescent="0.35">
      <c r="A3559" t="s">
        <v>3700</v>
      </c>
      <c r="B3559" s="1">
        <v>45061</v>
      </c>
      <c r="C3559" t="s">
        <v>38</v>
      </c>
      <c r="D3559" t="s">
        <v>39</v>
      </c>
      <c r="E3559">
        <v>8835843417</v>
      </c>
      <c r="F3559" t="s">
        <v>120</v>
      </c>
      <c r="G3559" t="s">
        <v>236</v>
      </c>
      <c r="H3559" t="s">
        <v>121</v>
      </c>
      <c r="I3559" t="s">
        <v>17</v>
      </c>
      <c r="J3559" t="s">
        <v>61</v>
      </c>
      <c r="K3559">
        <v>3025.34</v>
      </c>
      <c r="L3559">
        <v>108.16</v>
      </c>
      <c r="M3559" t="s">
        <v>62</v>
      </c>
      <c r="N3559">
        <v>3.5751353566871799E-2</v>
      </c>
      <c r="O3559" t="s">
        <v>11351</v>
      </c>
      <c r="P3559" t="s">
        <v>11356</v>
      </c>
      <c r="R3559" t="s">
        <v>11353</v>
      </c>
      <c r="S3559">
        <f>IF(SalesData[[#This Row],[Return Status]]="Returned",1,0)</f>
        <v>0</v>
      </c>
      <c r="U3559" s="2">
        <f>EOMONTH(SalesData[[#This Row],[Order Date]],0)</f>
        <v>45077</v>
      </c>
      <c r="V3559" s="9" t="str">
        <f>"Q"&amp;INT((MONTH(SalesData[[#This Row],[Order Date]])+2)/3)&amp;"-"&amp;YEAR(SalesData[[#This Row],[Order Date]])</f>
        <v>Q2-2023</v>
      </c>
    </row>
    <row r="3560" spans="1:22" x14ac:dyDescent="0.35">
      <c r="A3560" t="s">
        <v>3701</v>
      </c>
      <c r="B3560" s="1">
        <v>45050</v>
      </c>
      <c r="C3560" t="s">
        <v>45</v>
      </c>
      <c r="D3560" t="s">
        <v>72</v>
      </c>
      <c r="E3560">
        <v>4652488265</v>
      </c>
      <c r="F3560" t="s">
        <v>81</v>
      </c>
      <c r="G3560" t="s">
        <v>74</v>
      </c>
      <c r="H3560" t="s">
        <v>75</v>
      </c>
      <c r="I3560" t="s">
        <v>36</v>
      </c>
      <c r="J3560" t="s">
        <v>65</v>
      </c>
      <c r="K3560">
        <v>4376.8999999999996</v>
      </c>
      <c r="L3560">
        <v>281.8</v>
      </c>
      <c r="M3560" t="s">
        <v>65</v>
      </c>
      <c r="N3560">
        <v>6.4383467751148102E-2</v>
      </c>
      <c r="O3560" t="s">
        <v>11351</v>
      </c>
      <c r="P3560" t="s">
        <v>11356</v>
      </c>
      <c r="R3560" t="s">
        <v>11353</v>
      </c>
      <c r="S3560">
        <f>IF(SalesData[[#This Row],[Return Status]]="Returned",1,0)</f>
        <v>0</v>
      </c>
      <c r="T3560">
        <v>2420.2800000000002</v>
      </c>
      <c r="U3560" s="2">
        <f>EOMONTH(SalesData[[#This Row],[Order Date]],0)</f>
        <v>45077</v>
      </c>
      <c r="V3560" s="9" t="str">
        <f>"Q"&amp;INT((MONTH(SalesData[[#This Row],[Order Date]])+2)/3)&amp;"-"&amp;YEAR(SalesData[[#This Row],[Order Date]])</f>
        <v>Q2-2023</v>
      </c>
    </row>
    <row r="3561" spans="1:22" x14ac:dyDescent="0.35">
      <c r="A3561" t="s">
        <v>3702</v>
      </c>
      <c r="B3561" s="1">
        <v>45064</v>
      </c>
      <c r="C3561" t="s">
        <v>325</v>
      </c>
      <c r="D3561" t="s">
        <v>72</v>
      </c>
      <c r="E3561">
        <v>1544799581</v>
      </c>
      <c r="F3561" t="s">
        <v>387</v>
      </c>
      <c r="G3561" t="s">
        <v>89</v>
      </c>
      <c r="H3561" t="s">
        <v>11357</v>
      </c>
      <c r="I3561" t="s">
        <v>31</v>
      </c>
      <c r="J3561" t="s">
        <v>62</v>
      </c>
      <c r="K3561">
        <v>2633.44</v>
      </c>
      <c r="L3561">
        <v>444.9</v>
      </c>
      <c r="M3561" t="s">
        <v>62</v>
      </c>
      <c r="N3561">
        <v>0.16894252384713501</v>
      </c>
      <c r="O3561" t="s">
        <v>11351</v>
      </c>
      <c r="P3561" t="s">
        <v>11352</v>
      </c>
      <c r="R3561" t="s">
        <v>11353</v>
      </c>
      <c r="S3561">
        <f>IF(SalesData[[#This Row],[Return Status]]="Returned",1,0)</f>
        <v>0</v>
      </c>
      <c r="T3561">
        <v>207.68</v>
      </c>
      <c r="U3561" s="2">
        <f>EOMONTH(SalesData[[#This Row],[Order Date]],0)</f>
        <v>45077</v>
      </c>
      <c r="V3561" s="9" t="str">
        <f>"Q"&amp;INT((MONTH(SalesData[[#This Row],[Order Date]])+2)/3)&amp;"-"&amp;YEAR(SalesData[[#This Row],[Order Date]])</f>
        <v>Q2-2023</v>
      </c>
    </row>
    <row r="3562" spans="1:22" x14ac:dyDescent="0.35">
      <c r="A3562" t="s">
        <v>3703</v>
      </c>
      <c r="B3562" s="1">
        <v>45056</v>
      </c>
      <c r="C3562" t="s">
        <v>113</v>
      </c>
      <c r="D3562" t="s">
        <v>27</v>
      </c>
      <c r="E3562">
        <v>4183842936</v>
      </c>
      <c r="F3562" t="s">
        <v>68</v>
      </c>
      <c r="G3562" t="s">
        <v>69</v>
      </c>
      <c r="H3562" t="s">
        <v>41</v>
      </c>
      <c r="I3562" t="s">
        <v>31</v>
      </c>
      <c r="J3562" t="s">
        <v>19</v>
      </c>
      <c r="K3562">
        <v>2848.78</v>
      </c>
      <c r="L3562">
        <v>252.73</v>
      </c>
      <c r="M3562" t="s">
        <v>19</v>
      </c>
      <c r="N3562">
        <v>8.8715169300542698E-2</v>
      </c>
      <c r="O3562" t="s">
        <v>11351</v>
      </c>
      <c r="P3562" t="s">
        <v>11356</v>
      </c>
      <c r="R3562" t="s">
        <v>11353</v>
      </c>
      <c r="S3562">
        <f>IF(SalesData[[#This Row],[Return Status]]="Returned",1,0)</f>
        <v>0</v>
      </c>
      <c r="T3562">
        <v>2081.52</v>
      </c>
      <c r="U3562" s="2">
        <f>EOMONTH(SalesData[[#This Row],[Order Date]],0)</f>
        <v>45077</v>
      </c>
      <c r="V3562" s="9" t="str">
        <f>"Q"&amp;INT((MONTH(SalesData[[#This Row],[Order Date]])+2)/3)&amp;"-"&amp;YEAR(SalesData[[#This Row],[Order Date]])</f>
        <v>Q2-2023</v>
      </c>
    </row>
    <row r="3563" spans="1:22" x14ac:dyDescent="0.35">
      <c r="A3563" t="s">
        <v>3704</v>
      </c>
      <c r="B3563" s="1">
        <v>45051</v>
      </c>
      <c r="C3563" t="s">
        <v>97</v>
      </c>
      <c r="D3563" t="s">
        <v>46</v>
      </c>
      <c r="E3563">
        <v>5679858649</v>
      </c>
      <c r="F3563" t="s">
        <v>50</v>
      </c>
      <c r="G3563" t="s">
        <v>34</v>
      </c>
      <c r="H3563" t="s">
        <v>35</v>
      </c>
      <c r="I3563" t="s">
        <v>36</v>
      </c>
      <c r="J3563" t="s">
        <v>18</v>
      </c>
      <c r="K3563">
        <v>1367.22</v>
      </c>
      <c r="L3563">
        <v>279.85000000000002</v>
      </c>
      <c r="M3563" t="s">
        <v>19</v>
      </c>
      <c r="N3563">
        <v>0.20468542004944301</v>
      </c>
      <c r="O3563" t="s">
        <v>11351</v>
      </c>
      <c r="P3563" t="s">
        <v>11354</v>
      </c>
      <c r="R3563" t="s">
        <v>11353</v>
      </c>
      <c r="S3563">
        <f>IF(SalesData[[#This Row],[Return Status]]="Returned",1,0)</f>
        <v>0</v>
      </c>
      <c r="U3563" s="2">
        <f>EOMONTH(SalesData[[#This Row],[Order Date]],0)</f>
        <v>45077</v>
      </c>
      <c r="V3563" s="9" t="str">
        <f>"Q"&amp;INT((MONTH(SalesData[[#This Row],[Order Date]])+2)/3)&amp;"-"&amp;YEAR(SalesData[[#This Row],[Order Date]])</f>
        <v>Q2-2023</v>
      </c>
    </row>
    <row r="3564" spans="1:22" x14ac:dyDescent="0.35">
      <c r="A3564" t="s">
        <v>3705</v>
      </c>
      <c r="B3564" s="1">
        <v>45057</v>
      </c>
      <c r="C3564" t="s">
        <v>94</v>
      </c>
      <c r="D3564" t="s">
        <v>99</v>
      </c>
      <c r="E3564">
        <v>1393373617</v>
      </c>
      <c r="F3564" t="s">
        <v>238</v>
      </c>
      <c r="G3564" t="s">
        <v>74</v>
      </c>
      <c r="H3564" t="s">
        <v>75</v>
      </c>
      <c r="I3564" t="s">
        <v>36</v>
      </c>
      <c r="J3564" t="s">
        <v>65</v>
      </c>
      <c r="K3564">
        <v>1870.86</v>
      </c>
      <c r="L3564">
        <v>513.08000000000004</v>
      </c>
      <c r="M3564" t="s">
        <v>65</v>
      </c>
      <c r="N3564">
        <v>0.274248206707076</v>
      </c>
      <c r="O3564" t="s">
        <v>11351</v>
      </c>
      <c r="P3564" t="s">
        <v>11354</v>
      </c>
      <c r="R3564" t="s">
        <v>11353</v>
      </c>
      <c r="S3564">
        <f>IF(SalesData[[#This Row],[Return Status]]="Returned",1,0)</f>
        <v>0</v>
      </c>
      <c r="T3564">
        <v>2420.2800000000002</v>
      </c>
      <c r="U3564" s="2">
        <f>EOMONTH(SalesData[[#This Row],[Order Date]],0)</f>
        <v>45077</v>
      </c>
      <c r="V3564" s="9" t="str">
        <f>"Q"&amp;INT((MONTH(SalesData[[#This Row],[Order Date]])+2)/3)&amp;"-"&amp;YEAR(SalesData[[#This Row],[Order Date]])</f>
        <v>Q2-2023</v>
      </c>
    </row>
    <row r="3565" spans="1:22" x14ac:dyDescent="0.35">
      <c r="A3565" t="s">
        <v>3706</v>
      </c>
      <c r="B3565" s="1">
        <v>45063</v>
      </c>
      <c r="C3565" t="s">
        <v>139</v>
      </c>
      <c r="D3565" t="s">
        <v>27</v>
      </c>
      <c r="E3565">
        <v>9164897046</v>
      </c>
      <c r="F3565" t="s">
        <v>387</v>
      </c>
      <c r="G3565" t="s">
        <v>11379</v>
      </c>
      <c r="H3565" t="s">
        <v>11357</v>
      </c>
      <c r="I3565" t="s">
        <v>31</v>
      </c>
      <c r="J3565" t="s">
        <v>61</v>
      </c>
      <c r="K3565">
        <v>3846.43</v>
      </c>
      <c r="L3565">
        <v>401.66</v>
      </c>
      <c r="M3565" t="s">
        <v>62</v>
      </c>
      <c r="N3565">
        <v>0.104424102349451</v>
      </c>
      <c r="O3565" t="s">
        <v>11351</v>
      </c>
      <c r="P3565" t="s">
        <v>11352</v>
      </c>
      <c r="R3565" t="s">
        <v>11353</v>
      </c>
      <c r="S3565">
        <f>IF(SalesData[[#This Row],[Return Status]]="Returned",1,0)</f>
        <v>0</v>
      </c>
      <c r="U3565" s="2">
        <f>EOMONTH(SalesData[[#This Row],[Order Date]],0)</f>
        <v>45077</v>
      </c>
      <c r="V3565" s="9" t="str">
        <f>"Q"&amp;INT((MONTH(SalesData[[#This Row],[Order Date]])+2)/3)&amp;"-"&amp;YEAR(SalesData[[#This Row],[Order Date]])</f>
        <v>Q2-2023</v>
      </c>
    </row>
    <row r="3566" spans="1:22" x14ac:dyDescent="0.35">
      <c r="A3566" t="s">
        <v>3707</v>
      </c>
      <c r="B3566" s="1">
        <v>45049</v>
      </c>
      <c r="C3566" t="s">
        <v>77</v>
      </c>
      <c r="D3566" t="s">
        <v>145</v>
      </c>
      <c r="E3566">
        <v>6216315776</v>
      </c>
      <c r="F3566" t="s">
        <v>292</v>
      </c>
      <c r="G3566" t="s">
        <v>69</v>
      </c>
      <c r="H3566" t="s">
        <v>41</v>
      </c>
      <c r="I3566" t="s">
        <v>31</v>
      </c>
      <c r="J3566" t="s">
        <v>65</v>
      </c>
      <c r="K3566">
        <v>1762.77</v>
      </c>
      <c r="L3566">
        <v>358.43</v>
      </c>
      <c r="M3566" t="s">
        <v>65</v>
      </c>
      <c r="N3566">
        <v>0.203333390062232</v>
      </c>
      <c r="O3566" t="s">
        <v>11351</v>
      </c>
      <c r="P3566" t="s">
        <v>11354</v>
      </c>
      <c r="R3566" t="s">
        <v>11353</v>
      </c>
      <c r="S3566">
        <f>IF(SalesData[[#This Row],[Return Status]]="Returned",1,0)</f>
        <v>0</v>
      </c>
      <c r="T3566">
        <v>2081.52</v>
      </c>
      <c r="U3566" s="2">
        <f>EOMONTH(SalesData[[#This Row],[Order Date]],0)</f>
        <v>45077</v>
      </c>
      <c r="V3566" s="9" t="str">
        <f>"Q"&amp;INT((MONTH(SalesData[[#This Row],[Order Date]])+2)/3)&amp;"-"&amp;YEAR(SalesData[[#This Row],[Order Date]])</f>
        <v>Q2-2023</v>
      </c>
    </row>
    <row r="3567" spans="1:22" x14ac:dyDescent="0.35">
      <c r="A3567" t="s">
        <v>3708</v>
      </c>
      <c r="B3567" s="1">
        <v>45058</v>
      </c>
      <c r="C3567" t="s">
        <v>176</v>
      </c>
      <c r="D3567" t="s">
        <v>72</v>
      </c>
      <c r="E3567">
        <v>5296724347</v>
      </c>
      <c r="F3567" t="s">
        <v>116</v>
      </c>
      <c r="G3567" t="s">
        <v>74</v>
      </c>
      <c r="H3567" t="s">
        <v>75</v>
      </c>
      <c r="I3567" t="s">
        <v>36</v>
      </c>
      <c r="J3567" t="s">
        <v>65</v>
      </c>
      <c r="K3567">
        <v>4785.59</v>
      </c>
      <c r="L3567">
        <v>1157.8399999999999</v>
      </c>
      <c r="M3567" t="s">
        <v>65</v>
      </c>
      <c r="N3567">
        <v>0.24194299971372399</v>
      </c>
      <c r="O3567" t="s">
        <v>11351</v>
      </c>
      <c r="P3567" t="s">
        <v>11354</v>
      </c>
      <c r="R3567" t="s">
        <v>11353</v>
      </c>
      <c r="S3567">
        <f>IF(SalesData[[#This Row],[Return Status]]="Returned",1,0)</f>
        <v>0</v>
      </c>
      <c r="T3567">
        <v>2420.2800000000002</v>
      </c>
      <c r="U3567" s="2">
        <f>EOMONTH(SalesData[[#This Row],[Order Date]],0)</f>
        <v>45077</v>
      </c>
      <c r="V3567" s="9" t="str">
        <f>"Q"&amp;INT((MONTH(SalesData[[#This Row],[Order Date]])+2)/3)&amp;"-"&amp;YEAR(SalesData[[#This Row],[Order Date]])</f>
        <v>Q2-2023</v>
      </c>
    </row>
    <row r="3568" spans="1:22" x14ac:dyDescent="0.35">
      <c r="A3568" t="s">
        <v>3709</v>
      </c>
      <c r="B3568" s="1">
        <v>45071</v>
      </c>
      <c r="C3568" t="s">
        <v>97</v>
      </c>
      <c r="D3568" t="s">
        <v>80</v>
      </c>
      <c r="E3568">
        <v>6904636430</v>
      </c>
      <c r="F3568" t="s">
        <v>88</v>
      </c>
      <c r="G3568" t="s">
        <v>89</v>
      </c>
      <c r="H3568" t="s">
        <v>90</v>
      </c>
      <c r="I3568" t="s">
        <v>31</v>
      </c>
      <c r="J3568" t="s">
        <v>19</v>
      </c>
      <c r="K3568">
        <v>4665.07</v>
      </c>
      <c r="L3568">
        <v>925.11</v>
      </c>
      <c r="M3568" t="s">
        <v>19</v>
      </c>
      <c r="N3568">
        <v>0.19830570602370401</v>
      </c>
      <c r="O3568" t="s">
        <v>11351</v>
      </c>
      <c r="P3568" t="s">
        <v>11352</v>
      </c>
      <c r="R3568" t="s">
        <v>11353</v>
      </c>
      <c r="S3568">
        <f>IF(SalesData[[#This Row],[Return Status]]="Returned",1,0)</f>
        <v>0</v>
      </c>
      <c r="T3568">
        <v>207.68</v>
      </c>
      <c r="U3568" s="2">
        <f>EOMONTH(SalesData[[#This Row],[Order Date]],0)</f>
        <v>45077</v>
      </c>
      <c r="V3568" s="9" t="str">
        <f>"Q"&amp;INT((MONTH(SalesData[[#This Row],[Order Date]])+2)/3)&amp;"-"&amp;YEAR(SalesData[[#This Row],[Order Date]])</f>
        <v>Q2-2023</v>
      </c>
    </row>
    <row r="3569" spans="1:22" x14ac:dyDescent="0.35">
      <c r="A3569" t="s">
        <v>3710</v>
      </c>
      <c r="B3569" s="1">
        <v>45062</v>
      </c>
      <c r="C3569" t="s">
        <v>188</v>
      </c>
      <c r="D3569" t="s">
        <v>46</v>
      </c>
      <c r="E3569">
        <v>128002431</v>
      </c>
      <c r="F3569" t="s">
        <v>312</v>
      </c>
      <c r="G3569" t="s">
        <v>11367</v>
      </c>
      <c r="H3569" t="s">
        <v>121</v>
      </c>
      <c r="I3569" t="s">
        <v>17</v>
      </c>
      <c r="J3569" t="s">
        <v>18</v>
      </c>
      <c r="K3569">
        <v>3646.4</v>
      </c>
      <c r="L3569">
        <v>468.61</v>
      </c>
      <c r="M3569" t="s">
        <v>19</v>
      </c>
      <c r="N3569">
        <v>0.12851305397103999</v>
      </c>
      <c r="O3569" t="s">
        <v>11351</v>
      </c>
      <c r="P3569" t="s">
        <v>11352</v>
      </c>
      <c r="R3569" t="s">
        <v>11353</v>
      </c>
      <c r="S3569">
        <f>IF(SalesData[[#This Row],[Return Status]]="Returned",1,0)</f>
        <v>0</v>
      </c>
      <c r="U3569" s="2">
        <f>EOMONTH(SalesData[[#This Row],[Order Date]],0)</f>
        <v>45077</v>
      </c>
      <c r="V3569" s="9" t="str">
        <f>"Q"&amp;INT((MONTH(SalesData[[#This Row],[Order Date]])+2)/3)&amp;"-"&amp;YEAR(SalesData[[#This Row],[Order Date]])</f>
        <v>Q2-2023</v>
      </c>
    </row>
    <row r="3570" spans="1:22" x14ac:dyDescent="0.35">
      <c r="A3570" t="s">
        <v>3711</v>
      </c>
      <c r="B3570" s="1">
        <v>45066</v>
      </c>
      <c r="C3570" t="s">
        <v>97</v>
      </c>
      <c r="D3570" t="s">
        <v>13</v>
      </c>
      <c r="E3570">
        <v>6236595679</v>
      </c>
      <c r="F3570" t="s">
        <v>103</v>
      </c>
      <c r="G3570" t="s">
        <v>23</v>
      </c>
      <c r="H3570" t="s">
        <v>24</v>
      </c>
      <c r="I3570" t="s">
        <v>17</v>
      </c>
      <c r="J3570" t="s">
        <v>65</v>
      </c>
      <c r="K3570">
        <v>2573.1</v>
      </c>
      <c r="L3570">
        <v>744.26</v>
      </c>
      <c r="M3570" t="s">
        <v>65</v>
      </c>
      <c r="N3570">
        <v>0.289246434262174</v>
      </c>
      <c r="O3570" t="s">
        <v>11351</v>
      </c>
      <c r="P3570" t="s">
        <v>11354</v>
      </c>
      <c r="R3570" t="s">
        <v>11353</v>
      </c>
      <c r="S3570">
        <f>IF(SalesData[[#This Row],[Return Status]]="Returned",1,0)</f>
        <v>0</v>
      </c>
      <c r="T3570">
        <v>2821.33</v>
      </c>
      <c r="U3570" s="2">
        <f>EOMONTH(SalesData[[#This Row],[Order Date]],0)</f>
        <v>45077</v>
      </c>
      <c r="V3570" s="9" t="str">
        <f>"Q"&amp;INT((MONTH(SalesData[[#This Row],[Order Date]])+2)/3)&amp;"-"&amp;YEAR(SalesData[[#This Row],[Order Date]])</f>
        <v>Q2-2023</v>
      </c>
    </row>
    <row r="3571" spans="1:22" x14ac:dyDescent="0.35">
      <c r="A3571" t="s">
        <v>3712</v>
      </c>
      <c r="B3571" s="1">
        <v>45061</v>
      </c>
      <c r="C3571" t="s">
        <v>57</v>
      </c>
      <c r="D3571" t="s">
        <v>99</v>
      </c>
      <c r="E3571">
        <v>3678092273</v>
      </c>
      <c r="F3571" t="s">
        <v>78</v>
      </c>
      <c r="G3571" t="s">
        <v>15</v>
      </c>
      <c r="H3571" t="s">
        <v>16</v>
      </c>
      <c r="I3571" t="s">
        <v>17</v>
      </c>
      <c r="J3571" t="s">
        <v>18</v>
      </c>
      <c r="K3571">
        <v>4686.7</v>
      </c>
      <c r="L3571">
        <v>792.58</v>
      </c>
      <c r="M3571" t="s">
        <v>19</v>
      </c>
      <c r="N3571">
        <v>0.16911259521624999</v>
      </c>
      <c r="O3571" t="s">
        <v>11351</v>
      </c>
      <c r="P3571" t="s">
        <v>11352</v>
      </c>
      <c r="R3571" t="s">
        <v>11353</v>
      </c>
      <c r="S3571">
        <f>IF(SalesData[[#This Row],[Return Status]]="Returned",1,0)</f>
        <v>0</v>
      </c>
      <c r="T3571">
        <v>2085.91</v>
      </c>
      <c r="U3571" s="2">
        <f>EOMONTH(SalesData[[#This Row],[Order Date]],0)</f>
        <v>45077</v>
      </c>
      <c r="V3571" s="9" t="str">
        <f>"Q"&amp;INT((MONTH(SalesData[[#This Row],[Order Date]])+2)/3)&amp;"-"&amp;YEAR(SalesData[[#This Row],[Order Date]])</f>
        <v>Q2-2023</v>
      </c>
    </row>
    <row r="3572" spans="1:22" x14ac:dyDescent="0.35">
      <c r="A3572" t="s">
        <v>3713</v>
      </c>
      <c r="B3572" s="1">
        <v>45063</v>
      </c>
      <c r="C3572" t="s">
        <v>67</v>
      </c>
      <c r="D3572" t="s">
        <v>72</v>
      </c>
      <c r="E3572">
        <v>6863984055</v>
      </c>
      <c r="F3572" t="s">
        <v>156</v>
      </c>
      <c r="G3572" t="s">
        <v>84</v>
      </c>
      <c r="H3572" t="s">
        <v>85</v>
      </c>
      <c r="I3572" t="s">
        <v>31</v>
      </c>
      <c r="J3572" t="s">
        <v>18</v>
      </c>
      <c r="K3572">
        <v>3341.81</v>
      </c>
      <c r="L3572">
        <v>924.33</v>
      </c>
      <c r="M3572" t="s">
        <v>19</v>
      </c>
      <c r="N3572">
        <v>0.27659561734509103</v>
      </c>
      <c r="O3572" t="s">
        <v>11351</v>
      </c>
      <c r="P3572" t="s">
        <v>11354</v>
      </c>
      <c r="R3572" t="s">
        <v>11353</v>
      </c>
      <c r="S3572">
        <f>IF(SalesData[[#This Row],[Return Status]]="Returned",1,0)</f>
        <v>0</v>
      </c>
      <c r="T3572">
        <v>847.14</v>
      </c>
      <c r="U3572" s="2">
        <f>EOMONTH(SalesData[[#This Row],[Order Date]],0)</f>
        <v>45077</v>
      </c>
      <c r="V3572" s="9" t="str">
        <f>"Q"&amp;INT((MONTH(SalesData[[#This Row],[Order Date]])+2)/3)&amp;"-"&amp;YEAR(SalesData[[#This Row],[Order Date]])</f>
        <v>Q2-2023</v>
      </c>
    </row>
    <row r="3573" spans="1:22" x14ac:dyDescent="0.35">
      <c r="A3573" t="s">
        <v>3714</v>
      </c>
      <c r="B3573" s="1">
        <v>45066</v>
      </c>
      <c r="C3573" t="s">
        <v>113</v>
      </c>
      <c r="D3573" t="s">
        <v>27</v>
      </c>
      <c r="E3573">
        <v>613806490</v>
      </c>
      <c r="F3573" t="s">
        <v>78</v>
      </c>
      <c r="G3573" t="s">
        <v>859</v>
      </c>
      <c r="H3573" t="s">
        <v>11357</v>
      </c>
      <c r="I3573" t="s">
        <v>17</v>
      </c>
      <c r="J3573" t="s">
        <v>19</v>
      </c>
      <c r="K3573">
        <v>970.58</v>
      </c>
      <c r="L3573">
        <v>88.9</v>
      </c>
      <c r="M3573" t="s">
        <v>19</v>
      </c>
      <c r="N3573">
        <v>9.1594716561231401E-2</v>
      </c>
      <c r="O3573" t="s">
        <v>11355</v>
      </c>
      <c r="P3573" t="s">
        <v>11356</v>
      </c>
      <c r="R3573" t="s">
        <v>11353</v>
      </c>
      <c r="S3573">
        <f>IF(SalesData[[#This Row],[Return Status]]="Returned",1,0)</f>
        <v>0</v>
      </c>
      <c r="U3573" s="2">
        <f>EOMONTH(SalesData[[#This Row],[Order Date]],0)</f>
        <v>45077</v>
      </c>
      <c r="V3573" s="9" t="str">
        <f>"Q"&amp;INT((MONTH(SalesData[[#This Row],[Order Date]])+2)/3)&amp;"-"&amp;YEAR(SalesData[[#This Row],[Order Date]])</f>
        <v>Q2-2023</v>
      </c>
    </row>
    <row r="3574" spans="1:22" x14ac:dyDescent="0.35">
      <c r="A3574" t="s">
        <v>3715</v>
      </c>
      <c r="B3574" s="1">
        <v>45070</v>
      </c>
      <c r="C3574" t="s">
        <v>106</v>
      </c>
      <c r="D3574" t="s">
        <v>145</v>
      </c>
      <c r="E3574">
        <v>3652893933</v>
      </c>
      <c r="F3574" t="s">
        <v>40</v>
      </c>
      <c r="G3574" t="s">
        <v>69</v>
      </c>
      <c r="H3574" t="s">
        <v>41</v>
      </c>
      <c r="I3574" t="s">
        <v>31</v>
      </c>
      <c r="J3574" t="s">
        <v>42</v>
      </c>
      <c r="K3574">
        <v>4491.3</v>
      </c>
      <c r="L3574">
        <v>583.38</v>
      </c>
      <c r="M3574" t="s">
        <v>43</v>
      </c>
      <c r="N3574">
        <v>0.12989112283748599</v>
      </c>
      <c r="O3574" t="s">
        <v>11351</v>
      </c>
      <c r="P3574" t="s">
        <v>11352</v>
      </c>
      <c r="R3574" t="s">
        <v>11353</v>
      </c>
      <c r="S3574">
        <f>IF(SalesData[[#This Row],[Return Status]]="Returned",1,0)</f>
        <v>0</v>
      </c>
      <c r="T3574">
        <v>2081.52</v>
      </c>
      <c r="U3574" s="2">
        <f>EOMONTH(SalesData[[#This Row],[Order Date]],0)</f>
        <v>45077</v>
      </c>
      <c r="V3574" s="9" t="str">
        <f>"Q"&amp;INT((MONTH(SalesData[[#This Row],[Order Date]])+2)/3)&amp;"-"&amp;YEAR(SalesData[[#This Row],[Order Date]])</f>
        <v>Q2-2023</v>
      </c>
    </row>
    <row r="3575" spans="1:22" x14ac:dyDescent="0.35">
      <c r="A3575" t="s">
        <v>3716</v>
      </c>
      <c r="B3575" s="1">
        <v>45069</v>
      </c>
      <c r="C3575" t="s">
        <v>132</v>
      </c>
      <c r="D3575" t="s">
        <v>46</v>
      </c>
      <c r="E3575">
        <v>4393453039</v>
      </c>
      <c r="F3575" t="s">
        <v>103</v>
      </c>
      <c r="G3575" t="s">
        <v>23</v>
      </c>
      <c r="H3575" t="s">
        <v>24</v>
      </c>
      <c r="I3575" t="s">
        <v>17</v>
      </c>
      <c r="J3575" t="s">
        <v>65</v>
      </c>
      <c r="K3575">
        <v>2628.41</v>
      </c>
      <c r="L3575">
        <v>407.47</v>
      </c>
      <c r="M3575" t="s">
        <v>65</v>
      </c>
      <c r="N3575">
        <v>0.155025281443915</v>
      </c>
      <c r="O3575" t="s">
        <v>11351</v>
      </c>
      <c r="P3575" t="s">
        <v>11352</v>
      </c>
      <c r="R3575" t="s">
        <v>11353</v>
      </c>
      <c r="S3575">
        <f>IF(SalesData[[#This Row],[Return Status]]="Returned",1,0)</f>
        <v>0</v>
      </c>
      <c r="T3575">
        <v>2821.33</v>
      </c>
      <c r="U3575" s="2">
        <f>EOMONTH(SalesData[[#This Row],[Order Date]],0)</f>
        <v>45077</v>
      </c>
      <c r="V3575" s="9" t="str">
        <f>"Q"&amp;INT((MONTH(SalesData[[#This Row],[Order Date]])+2)/3)&amp;"-"&amp;YEAR(SalesData[[#This Row],[Order Date]])</f>
        <v>Q2-2023</v>
      </c>
    </row>
    <row r="3576" spans="1:22" x14ac:dyDescent="0.35">
      <c r="A3576" t="s">
        <v>3717</v>
      </c>
      <c r="B3576" s="1">
        <v>45064</v>
      </c>
      <c r="C3576" t="s">
        <v>205</v>
      </c>
      <c r="D3576" t="s">
        <v>80</v>
      </c>
      <c r="E3576">
        <v>5819320966</v>
      </c>
      <c r="F3576" t="s">
        <v>103</v>
      </c>
      <c r="G3576" t="s">
        <v>23</v>
      </c>
      <c r="H3576" t="s">
        <v>24</v>
      </c>
      <c r="I3576" t="s">
        <v>17</v>
      </c>
      <c r="J3576" t="s">
        <v>19</v>
      </c>
      <c r="K3576">
        <v>4765.42</v>
      </c>
      <c r="L3576">
        <v>1345.42</v>
      </c>
      <c r="M3576" t="s">
        <v>19</v>
      </c>
      <c r="N3576">
        <v>0.28232978415333798</v>
      </c>
      <c r="O3576" t="s">
        <v>11351</v>
      </c>
      <c r="P3576" t="s">
        <v>11354</v>
      </c>
      <c r="R3576" t="s">
        <v>11353</v>
      </c>
      <c r="S3576">
        <f>IF(SalesData[[#This Row],[Return Status]]="Returned",1,0)</f>
        <v>0</v>
      </c>
      <c r="T3576">
        <v>2821.33</v>
      </c>
      <c r="U3576" s="2">
        <f>EOMONTH(SalesData[[#This Row],[Order Date]],0)</f>
        <v>45077</v>
      </c>
      <c r="V3576" s="9" t="str">
        <f>"Q"&amp;INT((MONTH(SalesData[[#This Row],[Order Date]])+2)/3)&amp;"-"&amp;YEAR(SalesData[[#This Row],[Order Date]])</f>
        <v>Q2-2023</v>
      </c>
    </row>
    <row r="3577" spans="1:22" x14ac:dyDescent="0.35">
      <c r="A3577" t="s">
        <v>3718</v>
      </c>
      <c r="B3577" s="1">
        <v>45057</v>
      </c>
      <c r="C3577" t="s">
        <v>113</v>
      </c>
      <c r="D3577" t="s">
        <v>46</v>
      </c>
      <c r="E3577">
        <v>8610572652</v>
      </c>
      <c r="F3577" t="s">
        <v>127</v>
      </c>
      <c r="G3577" t="s">
        <v>29</v>
      </c>
      <c r="H3577" t="s">
        <v>30</v>
      </c>
      <c r="I3577" t="s">
        <v>31</v>
      </c>
      <c r="J3577" t="s">
        <v>62</v>
      </c>
      <c r="K3577">
        <v>1617.39</v>
      </c>
      <c r="L3577">
        <v>147.97999999999999</v>
      </c>
      <c r="M3577" t="s">
        <v>62</v>
      </c>
      <c r="N3577">
        <v>9.1493084537433794E-2</v>
      </c>
      <c r="O3577" t="s">
        <v>11351</v>
      </c>
      <c r="P3577" t="s">
        <v>11356</v>
      </c>
      <c r="R3577" t="s">
        <v>11353</v>
      </c>
      <c r="S3577">
        <f>IF(SalesData[[#This Row],[Return Status]]="Returned",1,0)</f>
        <v>0</v>
      </c>
      <c r="T3577">
        <v>2788.38</v>
      </c>
      <c r="U3577" s="2">
        <f>EOMONTH(SalesData[[#This Row],[Order Date]],0)</f>
        <v>45077</v>
      </c>
      <c r="V3577" s="9" t="str">
        <f>"Q"&amp;INT((MONTH(SalesData[[#This Row],[Order Date]])+2)/3)&amp;"-"&amp;YEAR(SalesData[[#This Row],[Order Date]])</f>
        <v>Q2-2023</v>
      </c>
    </row>
    <row r="3578" spans="1:22" x14ac:dyDescent="0.35">
      <c r="A3578" t="s">
        <v>3719</v>
      </c>
      <c r="B3578" s="1">
        <v>45050</v>
      </c>
      <c r="C3578" t="s">
        <v>188</v>
      </c>
      <c r="D3578" t="s">
        <v>80</v>
      </c>
      <c r="E3578">
        <v>7382265599</v>
      </c>
      <c r="F3578" t="s">
        <v>58</v>
      </c>
      <c r="G3578" t="s">
        <v>59</v>
      </c>
      <c r="H3578" t="s">
        <v>60</v>
      </c>
      <c r="I3578" t="s">
        <v>31</v>
      </c>
      <c r="J3578" t="s">
        <v>19</v>
      </c>
      <c r="K3578">
        <v>621.17999999999995</v>
      </c>
      <c r="L3578">
        <v>150.62</v>
      </c>
      <c r="M3578" t="s">
        <v>19</v>
      </c>
      <c r="N3578">
        <v>0.242474001094691</v>
      </c>
      <c r="O3578" t="s">
        <v>11355</v>
      </c>
      <c r="P3578" t="s">
        <v>11354</v>
      </c>
      <c r="R3578" t="s">
        <v>11353</v>
      </c>
      <c r="S3578">
        <f>IF(SalesData[[#This Row],[Return Status]]="Returned",1,0)</f>
        <v>0</v>
      </c>
      <c r="T3578">
        <v>2183.56</v>
      </c>
      <c r="U3578" s="2">
        <f>EOMONTH(SalesData[[#This Row],[Order Date]],0)</f>
        <v>45077</v>
      </c>
      <c r="V3578" s="9" t="str">
        <f>"Q"&amp;INT((MONTH(SalesData[[#This Row],[Order Date]])+2)/3)&amp;"-"&amp;YEAR(SalesData[[#This Row],[Order Date]])</f>
        <v>Q2-2023</v>
      </c>
    </row>
    <row r="3579" spans="1:22" x14ac:dyDescent="0.35">
      <c r="A3579" t="s">
        <v>3720</v>
      </c>
      <c r="B3579" s="1">
        <v>45048</v>
      </c>
      <c r="C3579" t="s">
        <v>97</v>
      </c>
      <c r="D3579" t="s">
        <v>27</v>
      </c>
      <c r="E3579">
        <v>2343194657</v>
      </c>
      <c r="F3579" t="s">
        <v>410</v>
      </c>
      <c r="G3579" t="s">
        <v>29</v>
      </c>
      <c r="H3579" t="s">
        <v>30</v>
      </c>
      <c r="I3579" t="s">
        <v>31</v>
      </c>
      <c r="J3579" t="s">
        <v>18</v>
      </c>
      <c r="K3579">
        <v>4137.58</v>
      </c>
      <c r="L3579">
        <v>1052.94</v>
      </c>
      <c r="M3579" t="s">
        <v>19</v>
      </c>
      <c r="N3579">
        <v>0.25448208856384702</v>
      </c>
      <c r="O3579" t="s">
        <v>11351</v>
      </c>
      <c r="P3579" t="s">
        <v>11354</v>
      </c>
      <c r="R3579" t="s">
        <v>11353</v>
      </c>
      <c r="S3579">
        <f>IF(SalesData[[#This Row],[Return Status]]="Returned",1,0)</f>
        <v>0</v>
      </c>
      <c r="T3579">
        <v>2788.38</v>
      </c>
      <c r="U3579" s="2">
        <f>EOMONTH(SalesData[[#This Row],[Order Date]],0)</f>
        <v>45077</v>
      </c>
      <c r="V3579" s="9" t="str">
        <f>"Q"&amp;INT((MONTH(SalesData[[#This Row],[Order Date]])+2)/3)&amp;"-"&amp;YEAR(SalesData[[#This Row],[Order Date]])</f>
        <v>Q2-2023</v>
      </c>
    </row>
    <row r="3580" spans="1:22" x14ac:dyDescent="0.35">
      <c r="A3580" t="s">
        <v>3721</v>
      </c>
      <c r="B3580" s="1">
        <v>45052</v>
      </c>
      <c r="C3580" t="s">
        <v>162</v>
      </c>
      <c r="D3580" t="s">
        <v>72</v>
      </c>
      <c r="E3580">
        <v>1146259541</v>
      </c>
      <c r="F3580" t="s">
        <v>168</v>
      </c>
      <c r="G3580" t="s">
        <v>54</v>
      </c>
      <c r="H3580" t="s">
        <v>55</v>
      </c>
      <c r="I3580" t="s">
        <v>31</v>
      </c>
      <c r="J3580" t="s">
        <v>19</v>
      </c>
      <c r="K3580">
        <v>59.21</v>
      </c>
      <c r="L3580">
        <v>12.58</v>
      </c>
      <c r="M3580" t="s">
        <v>19</v>
      </c>
      <c r="N3580">
        <v>0.21246411079209601</v>
      </c>
      <c r="O3580" t="s">
        <v>11361</v>
      </c>
      <c r="P3580" t="s">
        <v>11354</v>
      </c>
      <c r="R3580" t="s">
        <v>11353</v>
      </c>
      <c r="S3580">
        <f>IF(SalesData[[#This Row],[Return Status]]="Returned",1,0)</f>
        <v>0</v>
      </c>
      <c r="U3580" s="2">
        <f>EOMONTH(SalesData[[#This Row],[Order Date]],0)</f>
        <v>45077</v>
      </c>
      <c r="V3580" s="9" t="str">
        <f>"Q"&amp;INT((MONTH(SalesData[[#This Row],[Order Date]])+2)/3)&amp;"-"&amp;YEAR(SalesData[[#This Row],[Order Date]])</f>
        <v>Q2-2023</v>
      </c>
    </row>
    <row r="3581" spans="1:22" x14ac:dyDescent="0.35">
      <c r="A3581" t="s">
        <v>3722</v>
      </c>
      <c r="B3581" s="1">
        <v>45048</v>
      </c>
      <c r="C3581" t="s">
        <v>106</v>
      </c>
      <c r="D3581" t="s">
        <v>72</v>
      </c>
      <c r="E3581">
        <v>1145753395</v>
      </c>
      <c r="F3581" t="s">
        <v>163</v>
      </c>
      <c r="G3581" t="s">
        <v>164</v>
      </c>
      <c r="H3581" t="s">
        <v>165</v>
      </c>
      <c r="I3581" t="s">
        <v>36</v>
      </c>
      <c r="J3581" t="s">
        <v>19</v>
      </c>
      <c r="K3581">
        <v>102.59</v>
      </c>
      <c r="L3581">
        <v>25.93</v>
      </c>
      <c r="M3581" t="s">
        <v>19</v>
      </c>
      <c r="N3581">
        <v>0.25275367969587698</v>
      </c>
      <c r="O3581" t="s">
        <v>11361</v>
      </c>
      <c r="P3581" t="s">
        <v>11354</v>
      </c>
      <c r="R3581" t="s">
        <v>11353</v>
      </c>
      <c r="S3581">
        <f>IF(SalesData[[#This Row],[Return Status]]="Returned",1,0)</f>
        <v>0</v>
      </c>
      <c r="U3581" s="2">
        <f>EOMONTH(SalesData[[#This Row],[Order Date]],0)</f>
        <v>45077</v>
      </c>
      <c r="V3581" s="9" t="str">
        <f>"Q"&amp;INT((MONTH(SalesData[[#This Row],[Order Date]])+2)/3)&amp;"-"&amp;YEAR(SalesData[[#This Row],[Order Date]])</f>
        <v>Q2-2023</v>
      </c>
    </row>
    <row r="3582" spans="1:22" x14ac:dyDescent="0.35">
      <c r="A3582" t="s">
        <v>3723</v>
      </c>
      <c r="B3582" s="1">
        <v>45073</v>
      </c>
      <c r="C3582" t="s">
        <v>139</v>
      </c>
      <c r="D3582" t="s">
        <v>27</v>
      </c>
      <c r="E3582">
        <v>3072299552</v>
      </c>
      <c r="F3582" t="s">
        <v>292</v>
      </c>
      <c r="G3582" t="s">
        <v>69</v>
      </c>
      <c r="H3582" t="s">
        <v>41</v>
      </c>
      <c r="I3582" t="s">
        <v>31</v>
      </c>
      <c r="J3582" t="s">
        <v>42</v>
      </c>
      <c r="K3582">
        <v>512.48</v>
      </c>
      <c r="L3582">
        <v>92.58</v>
      </c>
      <c r="M3582" t="s">
        <v>43</v>
      </c>
      <c r="N3582">
        <v>0.180650952232282</v>
      </c>
      <c r="O3582" t="s">
        <v>11355</v>
      </c>
      <c r="P3582" t="s">
        <v>11352</v>
      </c>
      <c r="R3582" t="s">
        <v>11353</v>
      </c>
      <c r="S3582">
        <f>IF(SalesData[[#This Row],[Return Status]]="Returned",1,0)</f>
        <v>0</v>
      </c>
      <c r="T3582">
        <v>2081.52</v>
      </c>
      <c r="U3582" s="2">
        <f>EOMONTH(SalesData[[#This Row],[Order Date]],0)</f>
        <v>45077</v>
      </c>
      <c r="V3582" s="9" t="str">
        <f>"Q"&amp;INT((MONTH(SalesData[[#This Row],[Order Date]])+2)/3)&amp;"-"&amp;YEAR(SalesData[[#This Row],[Order Date]])</f>
        <v>Q2-2023</v>
      </c>
    </row>
    <row r="3583" spans="1:22" x14ac:dyDescent="0.35">
      <c r="A3583" t="s">
        <v>3724</v>
      </c>
      <c r="B3583" s="1">
        <v>45063</v>
      </c>
      <c r="C3583" t="s">
        <v>124</v>
      </c>
      <c r="D3583" t="s">
        <v>13</v>
      </c>
      <c r="E3583">
        <v>3892888756</v>
      </c>
      <c r="F3583" t="s">
        <v>14</v>
      </c>
      <c r="G3583" t="s">
        <v>15</v>
      </c>
      <c r="H3583" t="s">
        <v>11357</v>
      </c>
      <c r="I3583" t="s">
        <v>17</v>
      </c>
      <c r="J3583" t="s">
        <v>65</v>
      </c>
      <c r="K3583">
        <v>3020</v>
      </c>
      <c r="L3583">
        <v>804.09</v>
      </c>
      <c r="M3583" t="s">
        <v>65</v>
      </c>
      <c r="N3583">
        <v>0.26625496688741701</v>
      </c>
      <c r="O3583" t="s">
        <v>11351</v>
      </c>
      <c r="P3583" t="s">
        <v>11354</v>
      </c>
      <c r="R3583" t="s">
        <v>11353</v>
      </c>
      <c r="S3583">
        <f>IF(SalesData[[#This Row],[Return Status]]="Returned",1,0)</f>
        <v>0</v>
      </c>
      <c r="T3583">
        <v>2085.91</v>
      </c>
      <c r="U3583" s="2">
        <f>EOMONTH(SalesData[[#This Row],[Order Date]],0)</f>
        <v>45077</v>
      </c>
      <c r="V3583" s="9" t="str">
        <f>"Q"&amp;INT((MONTH(SalesData[[#This Row],[Order Date]])+2)/3)&amp;"-"&amp;YEAR(SalesData[[#This Row],[Order Date]])</f>
        <v>Q2-2023</v>
      </c>
    </row>
    <row r="3584" spans="1:22" x14ac:dyDescent="0.35">
      <c r="A3584" t="s">
        <v>3725</v>
      </c>
      <c r="B3584" s="1">
        <v>45056</v>
      </c>
      <c r="C3584" t="s">
        <v>57</v>
      </c>
      <c r="D3584" t="s">
        <v>27</v>
      </c>
      <c r="E3584">
        <v>6673158417</v>
      </c>
      <c r="F3584" t="s">
        <v>40</v>
      </c>
      <c r="G3584" t="s">
        <v>69</v>
      </c>
      <c r="H3584" t="s">
        <v>41</v>
      </c>
      <c r="I3584" t="s">
        <v>31</v>
      </c>
      <c r="J3584" t="s">
        <v>61</v>
      </c>
      <c r="K3584">
        <v>422.64</v>
      </c>
      <c r="L3584">
        <v>113.71</v>
      </c>
      <c r="M3584" t="s">
        <v>62</v>
      </c>
      <c r="N3584">
        <v>0.26904694302479698</v>
      </c>
      <c r="O3584" t="s">
        <v>11361</v>
      </c>
      <c r="P3584" t="s">
        <v>11354</v>
      </c>
      <c r="R3584" t="s">
        <v>11353</v>
      </c>
      <c r="S3584">
        <f>IF(SalesData[[#This Row],[Return Status]]="Returned",1,0)</f>
        <v>0</v>
      </c>
      <c r="T3584">
        <v>2081.52</v>
      </c>
      <c r="U3584" s="2">
        <f>EOMONTH(SalesData[[#This Row],[Order Date]],0)</f>
        <v>45077</v>
      </c>
      <c r="V3584" s="9" t="str">
        <f>"Q"&amp;INT((MONTH(SalesData[[#This Row],[Order Date]])+2)/3)&amp;"-"&amp;YEAR(SalesData[[#This Row],[Order Date]])</f>
        <v>Q2-2023</v>
      </c>
    </row>
    <row r="3585" spans="1:22" x14ac:dyDescent="0.35">
      <c r="A3585" t="s">
        <v>3726</v>
      </c>
      <c r="B3585" s="1">
        <v>45066</v>
      </c>
      <c r="C3585" t="s">
        <v>71</v>
      </c>
      <c r="D3585" t="s">
        <v>46</v>
      </c>
      <c r="E3585">
        <v>3508368606</v>
      </c>
      <c r="F3585" t="s">
        <v>116</v>
      </c>
      <c r="G3585" t="s">
        <v>74</v>
      </c>
      <c r="H3585" t="s">
        <v>75</v>
      </c>
      <c r="I3585" t="s">
        <v>36</v>
      </c>
      <c r="J3585" t="s">
        <v>65</v>
      </c>
      <c r="K3585">
        <v>630.86</v>
      </c>
      <c r="L3585">
        <v>59.48</v>
      </c>
      <c r="M3585" t="s">
        <v>65</v>
      </c>
      <c r="N3585">
        <v>9.4283993279016001E-2</v>
      </c>
      <c r="O3585" t="s">
        <v>11355</v>
      </c>
      <c r="P3585" t="s">
        <v>11356</v>
      </c>
      <c r="R3585" t="s">
        <v>11353</v>
      </c>
      <c r="S3585">
        <f>IF(SalesData[[#This Row],[Return Status]]="Returned",1,0)</f>
        <v>0</v>
      </c>
      <c r="T3585">
        <v>2420.2800000000002</v>
      </c>
      <c r="U3585" s="2">
        <f>EOMONTH(SalesData[[#This Row],[Order Date]],0)</f>
        <v>45077</v>
      </c>
      <c r="V3585" s="9" t="str">
        <f>"Q"&amp;INT((MONTH(SalesData[[#This Row],[Order Date]])+2)/3)&amp;"-"&amp;YEAR(SalesData[[#This Row],[Order Date]])</f>
        <v>Q2-2023</v>
      </c>
    </row>
    <row r="3586" spans="1:22" x14ac:dyDescent="0.35">
      <c r="A3586" t="s">
        <v>3727</v>
      </c>
      <c r="B3586" s="1">
        <v>45075</v>
      </c>
      <c r="C3586" t="s">
        <v>97</v>
      </c>
      <c r="D3586" t="s">
        <v>80</v>
      </c>
      <c r="E3586">
        <v>9821929024</v>
      </c>
      <c r="F3586" t="s">
        <v>170</v>
      </c>
      <c r="G3586" t="s">
        <v>69</v>
      </c>
      <c r="H3586" t="s">
        <v>41</v>
      </c>
      <c r="I3586" t="s">
        <v>31</v>
      </c>
      <c r="J3586" t="s">
        <v>65</v>
      </c>
      <c r="K3586">
        <v>1367.5</v>
      </c>
      <c r="L3586">
        <v>253.14</v>
      </c>
      <c r="M3586" t="s">
        <v>65</v>
      </c>
      <c r="N3586">
        <v>0.18511151736745901</v>
      </c>
      <c r="O3586" t="s">
        <v>11351</v>
      </c>
      <c r="P3586" t="s">
        <v>11352</v>
      </c>
      <c r="R3586" t="s">
        <v>11353</v>
      </c>
      <c r="S3586">
        <f>IF(SalesData[[#This Row],[Return Status]]="Returned",1,0)</f>
        <v>0</v>
      </c>
      <c r="T3586">
        <v>2081.52</v>
      </c>
      <c r="U3586" s="2">
        <f>EOMONTH(SalesData[[#This Row],[Order Date]],0)</f>
        <v>45077</v>
      </c>
      <c r="V3586" s="9" t="str">
        <f>"Q"&amp;INT((MONTH(SalesData[[#This Row],[Order Date]])+2)/3)&amp;"-"&amp;YEAR(SalesData[[#This Row],[Order Date]])</f>
        <v>Q2-2023</v>
      </c>
    </row>
    <row r="3587" spans="1:22" x14ac:dyDescent="0.35">
      <c r="A3587" t="s">
        <v>3728</v>
      </c>
      <c r="B3587" s="1">
        <v>45052</v>
      </c>
      <c r="C3587" t="s">
        <v>325</v>
      </c>
      <c r="D3587" t="s">
        <v>39</v>
      </c>
      <c r="E3587">
        <v>4340219702</v>
      </c>
      <c r="F3587" t="s">
        <v>58</v>
      </c>
      <c r="G3587" t="s">
        <v>59</v>
      </c>
      <c r="H3587" t="s">
        <v>60</v>
      </c>
      <c r="I3587" t="s">
        <v>31</v>
      </c>
      <c r="J3587" t="s">
        <v>19</v>
      </c>
      <c r="K3587">
        <v>861.44</v>
      </c>
      <c r="L3587">
        <v>96.96</v>
      </c>
      <c r="M3587" t="s">
        <v>19</v>
      </c>
      <c r="N3587">
        <v>0.11255572065378899</v>
      </c>
      <c r="O3587" t="s">
        <v>11355</v>
      </c>
      <c r="P3587" t="s">
        <v>11352</v>
      </c>
      <c r="R3587" t="s">
        <v>11353</v>
      </c>
      <c r="S3587">
        <f>IF(SalesData[[#This Row],[Return Status]]="Returned",1,0)</f>
        <v>0</v>
      </c>
      <c r="T3587">
        <v>2183.56</v>
      </c>
      <c r="U3587" s="2">
        <f>EOMONTH(SalesData[[#This Row],[Order Date]],0)</f>
        <v>45077</v>
      </c>
      <c r="V3587" s="9" t="str">
        <f>"Q"&amp;INT((MONTH(SalesData[[#This Row],[Order Date]])+2)/3)&amp;"-"&amp;YEAR(SalesData[[#This Row],[Order Date]])</f>
        <v>Q2-2023</v>
      </c>
    </row>
    <row r="3588" spans="1:22" x14ac:dyDescent="0.35">
      <c r="A3588" t="s">
        <v>3729</v>
      </c>
      <c r="B3588" s="1">
        <v>45051</v>
      </c>
      <c r="C3588" t="s">
        <v>144</v>
      </c>
      <c r="D3588" t="s">
        <v>80</v>
      </c>
      <c r="E3588">
        <v>7417144859</v>
      </c>
      <c r="F3588" t="s">
        <v>22</v>
      </c>
      <c r="G3588" t="s">
        <v>23</v>
      </c>
      <c r="H3588" t="s">
        <v>24</v>
      </c>
      <c r="I3588" t="s">
        <v>17</v>
      </c>
      <c r="J3588" t="s">
        <v>19</v>
      </c>
      <c r="K3588">
        <v>4007.22</v>
      </c>
      <c r="L3588">
        <v>684.07</v>
      </c>
      <c r="M3588" t="s">
        <v>19</v>
      </c>
      <c r="N3588">
        <v>0.17070936958789401</v>
      </c>
      <c r="O3588" t="s">
        <v>11351</v>
      </c>
      <c r="P3588" t="s">
        <v>11352</v>
      </c>
      <c r="R3588" t="s">
        <v>11353</v>
      </c>
      <c r="S3588">
        <f>IF(SalesData[[#This Row],[Return Status]]="Returned",1,0)</f>
        <v>0</v>
      </c>
      <c r="T3588">
        <v>2821.33</v>
      </c>
      <c r="U3588" s="2">
        <f>EOMONTH(SalesData[[#This Row],[Order Date]],0)</f>
        <v>45077</v>
      </c>
      <c r="V3588" s="9" t="str">
        <f>"Q"&amp;INT((MONTH(SalesData[[#This Row],[Order Date]])+2)/3)&amp;"-"&amp;YEAR(SalesData[[#This Row],[Order Date]])</f>
        <v>Q2-2023</v>
      </c>
    </row>
    <row r="3589" spans="1:22" x14ac:dyDescent="0.35">
      <c r="A3589" t="s">
        <v>3730</v>
      </c>
      <c r="B3589" s="1">
        <v>45067</v>
      </c>
      <c r="C3589" t="s">
        <v>97</v>
      </c>
      <c r="D3589" t="s">
        <v>99</v>
      </c>
      <c r="E3589">
        <v>8893304498</v>
      </c>
      <c r="F3589" t="s">
        <v>78</v>
      </c>
      <c r="G3589" t="s">
        <v>15</v>
      </c>
      <c r="H3589" t="s">
        <v>16</v>
      </c>
      <c r="I3589" t="s">
        <v>17</v>
      </c>
      <c r="J3589" t="s">
        <v>62</v>
      </c>
      <c r="K3589">
        <v>3746.03</v>
      </c>
      <c r="L3589">
        <v>628.85</v>
      </c>
      <c r="M3589" t="s">
        <v>62</v>
      </c>
      <c r="N3589">
        <v>0.167871052821253</v>
      </c>
      <c r="O3589" t="s">
        <v>11351</v>
      </c>
      <c r="P3589" t="s">
        <v>11352</v>
      </c>
      <c r="R3589" t="s">
        <v>11353</v>
      </c>
      <c r="S3589">
        <f>IF(SalesData[[#This Row],[Return Status]]="Returned",1,0)</f>
        <v>0</v>
      </c>
      <c r="T3589">
        <v>2085.91</v>
      </c>
      <c r="U3589" s="2">
        <f>EOMONTH(SalesData[[#This Row],[Order Date]],0)</f>
        <v>45077</v>
      </c>
      <c r="V3589" s="9" t="str">
        <f>"Q"&amp;INT((MONTH(SalesData[[#This Row],[Order Date]])+2)/3)&amp;"-"&amp;YEAR(SalesData[[#This Row],[Order Date]])</f>
        <v>Q2-2023</v>
      </c>
    </row>
    <row r="3590" spans="1:22" x14ac:dyDescent="0.35">
      <c r="A3590" t="s">
        <v>3731</v>
      </c>
      <c r="B3590" s="1">
        <v>45069</v>
      </c>
      <c r="C3590" t="s">
        <v>67</v>
      </c>
      <c r="D3590" t="s">
        <v>80</v>
      </c>
      <c r="E3590">
        <v>780499033</v>
      </c>
      <c r="F3590" t="s">
        <v>114</v>
      </c>
      <c r="G3590" t="s">
        <v>59</v>
      </c>
      <c r="H3590" t="s">
        <v>60</v>
      </c>
      <c r="I3590" t="s">
        <v>31</v>
      </c>
      <c r="J3590" t="s">
        <v>61</v>
      </c>
      <c r="K3590">
        <v>4760.24</v>
      </c>
      <c r="L3590">
        <v>1427.76</v>
      </c>
      <c r="M3590" t="s">
        <v>62</v>
      </c>
      <c r="N3590">
        <v>0.29993445708619698</v>
      </c>
      <c r="O3590" t="s">
        <v>11351</v>
      </c>
      <c r="P3590" t="s">
        <v>11354</v>
      </c>
      <c r="R3590" t="s">
        <v>11353</v>
      </c>
      <c r="S3590">
        <f>IF(SalesData[[#This Row],[Return Status]]="Returned",1,0)</f>
        <v>0</v>
      </c>
      <c r="T3590">
        <v>2183.56</v>
      </c>
      <c r="U3590" s="2">
        <f>EOMONTH(SalesData[[#This Row],[Order Date]],0)</f>
        <v>45077</v>
      </c>
      <c r="V3590" s="9" t="str">
        <f>"Q"&amp;INT((MONTH(SalesData[[#This Row],[Order Date]])+2)/3)&amp;"-"&amp;YEAR(SalesData[[#This Row],[Order Date]])</f>
        <v>Q2-2023</v>
      </c>
    </row>
    <row r="3591" spans="1:22" x14ac:dyDescent="0.35">
      <c r="A3591" t="s">
        <v>3732</v>
      </c>
      <c r="B3591" s="1">
        <v>45067</v>
      </c>
      <c r="C3591" t="s">
        <v>52</v>
      </c>
      <c r="D3591" t="s">
        <v>13</v>
      </c>
      <c r="E3591">
        <v>3908850854</v>
      </c>
      <c r="F3591" t="s">
        <v>312</v>
      </c>
      <c r="G3591" t="s">
        <v>141</v>
      </c>
      <c r="H3591" t="s">
        <v>121</v>
      </c>
      <c r="I3591" t="s">
        <v>17</v>
      </c>
      <c r="J3591" t="s">
        <v>18</v>
      </c>
      <c r="K3591">
        <v>2419.91</v>
      </c>
      <c r="L3591">
        <v>129.34</v>
      </c>
      <c r="M3591" t="s">
        <v>19</v>
      </c>
      <c r="N3591">
        <v>5.3448268737267102E-2</v>
      </c>
      <c r="O3591" t="s">
        <v>11351</v>
      </c>
      <c r="P3591" t="s">
        <v>11356</v>
      </c>
      <c r="R3591" t="s">
        <v>11353</v>
      </c>
      <c r="S3591">
        <f>IF(SalesData[[#This Row],[Return Status]]="Returned",1,0)</f>
        <v>0</v>
      </c>
      <c r="T3591">
        <v>2793.38</v>
      </c>
      <c r="U3591" s="2">
        <f>EOMONTH(SalesData[[#This Row],[Order Date]],0)</f>
        <v>45077</v>
      </c>
      <c r="V3591" s="9" t="str">
        <f>"Q"&amp;INT((MONTH(SalesData[[#This Row],[Order Date]])+2)/3)&amp;"-"&amp;YEAR(SalesData[[#This Row],[Order Date]])</f>
        <v>Q2-2023</v>
      </c>
    </row>
    <row r="3592" spans="1:22" x14ac:dyDescent="0.35">
      <c r="A3592" t="s">
        <v>3733</v>
      </c>
      <c r="B3592" s="1">
        <v>45064</v>
      </c>
      <c r="C3592" t="s">
        <v>45</v>
      </c>
      <c r="D3592" t="s">
        <v>39</v>
      </c>
      <c r="E3592">
        <v>244520981</v>
      </c>
      <c r="F3592" t="s">
        <v>64</v>
      </c>
      <c r="G3592" t="s">
        <v>15</v>
      </c>
      <c r="H3592" t="s">
        <v>16</v>
      </c>
      <c r="I3592" t="s">
        <v>17</v>
      </c>
      <c r="J3592" t="s">
        <v>65</v>
      </c>
      <c r="K3592">
        <v>3260.93</v>
      </c>
      <c r="L3592">
        <v>701.8</v>
      </c>
      <c r="M3592" t="s">
        <v>65</v>
      </c>
      <c r="N3592">
        <v>0.21521467802130101</v>
      </c>
      <c r="O3592" t="s">
        <v>11351</v>
      </c>
      <c r="P3592" t="s">
        <v>11354</v>
      </c>
      <c r="R3592" t="s">
        <v>11353</v>
      </c>
      <c r="S3592">
        <f>IF(SalesData[[#This Row],[Return Status]]="Returned",1,0)</f>
        <v>0</v>
      </c>
      <c r="T3592">
        <v>2085.91</v>
      </c>
      <c r="U3592" s="2">
        <f>EOMONTH(SalesData[[#This Row],[Order Date]],0)</f>
        <v>45077</v>
      </c>
      <c r="V3592" s="9" t="str">
        <f>"Q"&amp;INT((MONTH(SalesData[[#This Row],[Order Date]])+2)/3)&amp;"-"&amp;YEAR(SalesData[[#This Row],[Order Date]])</f>
        <v>Q2-2023</v>
      </c>
    </row>
    <row r="3593" spans="1:22" x14ac:dyDescent="0.35">
      <c r="A3593" t="s">
        <v>3734</v>
      </c>
      <c r="B3593" s="1">
        <v>45072</v>
      </c>
      <c r="C3593" t="s">
        <v>87</v>
      </c>
      <c r="D3593" t="s">
        <v>145</v>
      </c>
      <c r="E3593">
        <v>9354107372</v>
      </c>
      <c r="F3593" t="s">
        <v>147</v>
      </c>
      <c r="G3593" t="s">
        <v>84</v>
      </c>
      <c r="H3593" t="s">
        <v>85</v>
      </c>
      <c r="I3593" t="s">
        <v>31</v>
      </c>
      <c r="J3593" t="s">
        <v>62</v>
      </c>
      <c r="K3593">
        <v>3211.9</v>
      </c>
      <c r="L3593">
        <v>337.03</v>
      </c>
      <c r="M3593" t="s">
        <v>62</v>
      </c>
      <c r="N3593">
        <v>0.104931660387932</v>
      </c>
      <c r="O3593" t="s">
        <v>11351</v>
      </c>
      <c r="P3593" t="s">
        <v>11352</v>
      </c>
      <c r="R3593" t="s">
        <v>11353</v>
      </c>
      <c r="S3593">
        <f>IF(SalesData[[#This Row],[Return Status]]="Returned",1,0)</f>
        <v>0</v>
      </c>
      <c r="T3593">
        <v>847.14</v>
      </c>
      <c r="U3593" s="2">
        <f>EOMONTH(SalesData[[#This Row],[Order Date]],0)</f>
        <v>45077</v>
      </c>
      <c r="V3593" s="9" t="str">
        <f>"Q"&amp;INT((MONTH(SalesData[[#This Row],[Order Date]])+2)/3)&amp;"-"&amp;YEAR(SalesData[[#This Row],[Order Date]])</f>
        <v>Q2-2023</v>
      </c>
    </row>
    <row r="3594" spans="1:22" x14ac:dyDescent="0.35">
      <c r="A3594" t="s">
        <v>3735</v>
      </c>
      <c r="B3594" s="1">
        <v>45056</v>
      </c>
      <c r="C3594" t="s">
        <v>149</v>
      </c>
      <c r="D3594" t="s">
        <v>46</v>
      </c>
      <c r="E3594">
        <v>2340702672</v>
      </c>
      <c r="F3594" t="s">
        <v>120</v>
      </c>
      <c r="G3594" t="s">
        <v>141</v>
      </c>
      <c r="H3594" t="s">
        <v>121</v>
      </c>
      <c r="I3594" t="s">
        <v>17</v>
      </c>
      <c r="J3594" t="s">
        <v>65</v>
      </c>
      <c r="K3594">
        <v>4153.22</v>
      </c>
      <c r="L3594">
        <v>711.8</v>
      </c>
      <c r="M3594" t="s">
        <v>65</v>
      </c>
      <c r="N3594">
        <v>0.17138509397527699</v>
      </c>
      <c r="O3594" t="s">
        <v>11351</v>
      </c>
      <c r="P3594" t="s">
        <v>11352</v>
      </c>
      <c r="R3594" t="s">
        <v>11353</v>
      </c>
      <c r="S3594">
        <f>IF(SalesData[[#This Row],[Return Status]]="Returned",1,0)</f>
        <v>0</v>
      </c>
      <c r="T3594">
        <v>2793.38</v>
      </c>
      <c r="U3594" s="2">
        <f>EOMONTH(SalesData[[#This Row],[Order Date]],0)</f>
        <v>45077</v>
      </c>
      <c r="V3594" s="9" t="str">
        <f>"Q"&amp;INT((MONTH(SalesData[[#This Row],[Order Date]])+2)/3)&amp;"-"&amp;YEAR(SalesData[[#This Row],[Order Date]])</f>
        <v>Q2-2023</v>
      </c>
    </row>
    <row r="3595" spans="1:22" x14ac:dyDescent="0.35">
      <c r="A3595" t="s">
        <v>3736</v>
      </c>
      <c r="B3595" s="1">
        <v>45047</v>
      </c>
      <c r="C3595" t="s">
        <v>162</v>
      </c>
      <c r="D3595" t="s">
        <v>145</v>
      </c>
      <c r="E3595">
        <v>4814944111</v>
      </c>
      <c r="F3595" t="s">
        <v>100</v>
      </c>
      <c r="G3595" t="s">
        <v>34</v>
      </c>
      <c r="H3595" t="s">
        <v>35</v>
      </c>
      <c r="I3595" t="s">
        <v>36</v>
      </c>
      <c r="J3595" t="s">
        <v>19</v>
      </c>
      <c r="K3595">
        <v>3275.42</v>
      </c>
      <c r="L3595">
        <v>610.04999999999995</v>
      </c>
      <c r="M3595" t="s">
        <v>19</v>
      </c>
      <c r="N3595">
        <v>0.18625092354568301</v>
      </c>
      <c r="O3595" t="s">
        <v>11351</v>
      </c>
      <c r="P3595" t="s">
        <v>11352</v>
      </c>
      <c r="R3595" t="s">
        <v>11353</v>
      </c>
      <c r="S3595">
        <f>IF(SalesData[[#This Row],[Return Status]]="Returned",1,0)</f>
        <v>0</v>
      </c>
      <c r="U3595" s="2">
        <f>EOMONTH(SalesData[[#This Row],[Order Date]],0)</f>
        <v>45077</v>
      </c>
      <c r="V3595" s="9" t="str">
        <f>"Q"&amp;INT((MONTH(SalesData[[#This Row],[Order Date]])+2)/3)&amp;"-"&amp;YEAR(SalesData[[#This Row],[Order Date]])</f>
        <v>Q2-2023</v>
      </c>
    </row>
    <row r="3596" spans="1:22" x14ac:dyDescent="0.35">
      <c r="A3596" t="s">
        <v>3737</v>
      </c>
      <c r="B3596" s="1">
        <v>45076</v>
      </c>
      <c r="C3596" t="s">
        <v>92</v>
      </c>
      <c r="D3596" t="s">
        <v>27</v>
      </c>
      <c r="E3596">
        <v>9000807350</v>
      </c>
      <c r="F3596" t="s">
        <v>181</v>
      </c>
      <c r="G3596" t="s">
        <v>54</v>
      </c>
      <c r="H3596" t="s">
        <v>55</v>
      </c>
      <c r="I3596" t="s">
        <v>31</v>
      </c>
      <c r="J3596" t="s">
        <v>19</v>
      </c>
      <c r="K3596">
        <v>715.79</v>
      </c>
      <c r="L3596">
        <v>172.55</v>
      </c>
      <c r="M3596" t="s">
        <v>19</v>
      </c>
      <c r="N3596">
        <v>0.24106232274829201</v>
      </c>
      <c r="O3596" t="s">
        <v>11355</v>
      </c>
      <c r="P3596" t="s">
        <v>11354</v>
      </c>
      <c r="R3596" t="s">
        <v>11353</v>
      </c>
      <c r="S3596">
        <f>IF(SalesData[[#This Row],[Return Status]]="Returned",1,0)</f>
        <v>0</v>
      </c>
      <c r="U3596" s="2">
        <f>EOMONTH(SalesData[[#This Row],[Order Date]],0)</f>
        <v>45077</v>
      </c>
      <c r="V3596" s="9" t="str">
        <f>"Q"&amp;INT((MONTH(SalesData[[#This Row],[Order Date]])+2)/3)&amp;"-"&amp;YEAR(SalesData[[#This Row],[Order Date]])</f>
        <v>Q2-2023</v>
      </c>
    </row>
    <row r="3597" spans="1:22" x14ac:dyDescent="0.35">
      <c r="A3597" t="s">
        <v>3738</v>
      </c>
      <c r="B3597" s="1">
        <v>45074</v>
      </c>
      <c r="C3597" t="s">
        <v>113</v>
      </c>
      <c r="D3597" t="s">
        <v>46</v>
      </c>
      <c r="E3597">
        <v>9071702902</v>
      </c>
      <c r="F3597" t="s">
        <v>168</v>
      </c>
      <c r="G3597" t="s">
        <v>54</v>
      </c>
      <c r="H3597" t="s">
        <v>11357</v>
      </c>
      <c r="I3597" t="s">
        <v>31</v>
      </c>
      <c r="J3597" t="s">
        <v>19</v>
      </c>
      <c r="K3597">
        <v>2395.62</v>
      </c>
      <c r="L3597">
        <v>81.510000000000005</v>
      </c>
      <c r="M3597" t="s">
        <v>19</v>
      </c>
      <c r="N3597">
        <v>3.4024594885666302E-2</v>
      </c>
      <c r="O3597" t="s">
        <v>11351</v>
      </c>
      <c r="P3597" t="s">
        <v>11356</v>
      </c>
      <c r="R3597" t="s">
        <v>11353</v>
      </c>
      <c r="S3597">
        <f>IF(SalesData[[#This Row],[Return Status]]="Returned",1,0)</f>
        <v>0</v>
      </c>
      <c r="U3597" s="2">
        <f>EOMONTH(SalesData[[#This Row],[Order Date]],0)</f>
        <v>45077</v>
      </c>
      <c r="V3597" s="9" t="str">
        <f>"Q"&amp;INT((MONTH(SalesData[[#This Row],[Order Date]])+2)/3)&amp;"-"&amp;YEAR(SalesData[[#This Row],[Order Date]])</f>
        <v>Q2-2023</v>
      </c>
    </row>
    <row r="3598" spans="1:22" x14ac:dyDescent="0.35">
      <c r="A3598" t="s">
        <v>3739</v>
      </c>
      <c r="B3598" s="1">
        <v>45071</v>
      </c>
      <c r="C3598" t="s">
        <v>49</v>
      </c>
      <c r="D3598" t="s">
        <v>27</v>
      </c>
      <c r="E3598">
        <v>6719495568</v>
      </c>
      <c r="F3598" t="s">
        <v>387</v>
      </c>
      <c r="G3598" t="s">
        <v>89</v>
      </c>
      <c r="H3598" t="s">
        <v>90</v>
      </c>
      <c r="I3598" t="s">
        <v>31</v>
      </c>
      <c r="J3598" t="s">
        <v>61</v>
      </c>
      <c r="K3598">
        <v>2688.47</v>
      </c>
      <c r="L3598">
        <v>297.45999999999998</v>
      </c>
      <c r="M3598" t="s">
        <v>62</v>
      </c>
      <c r="N3598">
        <v>0.110642856345803</v>
      </c>
      <c r="O3598" t="s">
        <v>11351</v>
      </c>
      <c r="P3598" t="s">
        <v>11352</v>
      </c>
      <c r="R3598" t="s">
        <v>11353</v>
      </c>
      <c r="S3598">
        <f>IF(SalesData[[#This Row],[Return Status]]="Returned",1,0)</f>
        <v>0</v>
      </c>
      <c r="T3598">
        <v>207.68</v>
      </c>
      <c r="U3598" s="2">
        <f>EOMONTH(SalesData[[#This Row],[Order Date]],0)</f>
        <v>45077</v>
      </c>
      <c r="V3598" s="9" t="str">
        <f>"Q"&amp;INT((MONTH(SalesData[[#This Row],[Order Date]])+2)/3)&amp;"-"&amp;YEAR(SalesData[[#This Row],[Order Date]])</f>
        <v>Q2-2023</v>
      </c>
    </row>
    <row r="3599" spans="1:22" x14ac:dyDescent="0.35">
      <c r="A3599" t="s">
        <v>3740</v>
      </c>
      <c r="B3599" s="1">
        <v>45062</v>
      </c>
      <c r="C3599" t="s">
        <v>77</v>
      </c>
      <c r="D3599" t="s">
        <v>145</v>
      </c>
      <c r="E3599">
        <v>3546795383</v>
      </c>
      <c r="F3599" t="s">
        <v>137</v>
      </c>
      <c r="G3599" t="s">
        <v>34</v>
      </c>
      <c r="H3599" t="s">
        <v>35</v>
      </c>
      <c r="I3599" t="s">
        <v>36</v>
      </c>
      <c r="J3599" t="s">
        <v>61</v>
      </c>
      <c r="K3599">
        <v>1452.09</v>
      </c>
      <c r="L3599">
        <v>340.49</v>
      </c>
      <c r="M3599" t="s">
        <v>62</v>
      </c>
      <c r="N3599">
        <v>0.23448271112672101</v>
      </c>
      <c r="O3599" t="s">
        <v>11351</v>
      </c>
      <c r="P3599" t="s">
        <v>11354</v>
      </c>
      <c r="R3599" t="s">
        <v>11353</v>
      </c>
      <c r="S3599">
        <f>IF(SalesData[[#This Row],[Return Status]]="Returned",1,0)</f>
        <v>0</v>
      </c>
      <c r="U3599" s="2">
        <f>EOMONTH(SalesData[[#This Row],[Order Date]],0)</f>
        <v>45077</v>
      </c>
      <c r="V3599" s="9" t="str">
        <f>"Q"&amp;INT((MONTH(SalesData[[#This Row],[Order Date]])+2)/3)&amp;"-"&amp;YEAR(SalesData[[#This Row],[Order Date]])</f>
        <v>Q2-2023</v>
      </c>
    </row>
    <row r="3600" spans="1:22" x14ac:dyDescent="0.35">
      <c r="A3600" t="s">
        <v>3741</v>
      </c>
      <c r="B3600" s="1">
        <v>45065</v>
      </c>
      <c r="C3600" t="s">
        <v>149</v>
      </c>
      <c r="D3600" t="s">
        <v>145</v>
      </c>
      <c r="E3600">
        <v>9800246141</v>
      </c>
      <c r="F3600" t="s">
        <v>185</v>
      </c>
      <c r="G3600" t="s">
        <v>266</v>
      </c>
      <c r="H3600" t="s">
        <v>11357</v>
      </c>
      <c r="I3600" t="s">
        <v>36</v>
      </c>
      <c r="J3600" t="s">
        <v>62</v>
      </c>
      <c r="K3600">
        <v>4188.26</v>
      </c>
      <c r="L3600">
        <v>532.16</v>
      </c>
      <c r="M3600" t="s">
        <v>62</v>
      </c>
      <c r="N3600">
        <v>0.127059924646512</v>
      </c>
      <c r="O3600" t="s">
        <v>11351</v>
      </c>
      <c r="P3600" t="s">
        <v>11352</v>
      </c>
      <c r="R3600" t="s">
        <v>11353</v>
      </c>
      <c r="S3600">
        <f>IF(SalesData[[#This Row],[Return Status]]="Returned",1,0)</f>
        <v>0</v>
      </c>
      <c r="U3600" s="2">
        <f>EOMONTH(SalesData[[#This Row],[Order Date]],0)</f>
        <v>45077</v>
      </c>
      <c r="V3600" s="9" t="str">
        <f>"Q"&amp;INT((MONTH(SalesData[[#This Row],[Order Date]])+2)/3)&amp;"-"&amp;YEAR(SalesData[[#This Row],[Order Date]])</f>
        <v>Q2-2023</v>
      </c>
    </row>
    <row r="3601" spans="1:22" x14ac:dyDescent="0.35">
      <c r="A3601" t="s">
        <v>3742</v>
      </c>
      <c r="B3601" s="1">
        <v>45075</v>
      </c>
      <c r="C3601" t="s">
        <v>149</v>
      </c>
      <c r="D3601" t="s">
        <v>39</v>
      </c>
      <c r="E3601">
        <v>8418567886</v>
      </c>
      <c r="F3601" t="s">
        <v>156</v>
      </c>
      <c r="G3601" t="s">
        <v>84</v>
      </c>
      <c r="H3601" t="s">
        <v>85</v>
      </c>
      <c r="I3601" t="s">
        <v>31</v>
      </c>
      <c r="J3601" t="s">
        <v>18</v>
      </c>
      <c r="K3601">
        <v>2935.41</v>
      </c>
      <c r="L3601">
        <v>421.35</v>
      </c>
      <c r="M3601" t="s">
        <v>19</v>
      </c>
      <c r="N3601">
        <v>0.143540425357957</v>
      </c>
      <c r="O3601" t="s">
        <v>11351</v>
      </c>
      <c r="P3601" t="s">
        <v>11352</v>
      </c>
      <c r="R3601" t="s">
        <v>11353</v>
      </c>
      <c r="S3601">
        <f>IF(SalesData[[#This Row],[Return Status]]="Returned",1,0)</f>
        <v>0</v>
      </c>
      <c r="T3601">
        <v>847.14</v>
      </c>
      <c r="U3601" s="2">
        <f>EOMONTH(SalesData[[#This Row],[Order Date]],0)</f>
        <v>45077</v>
      </c>
      <c r="V3601" s="9" t="str">
        <f>"Q"&amp;INT((MONTH(SalesData[[#This Row],[Order Date]])+2)/3)&amp;"-"&amp;YEAR(SalesData[[#This Row],[Order Date]])</f>
        <v>Q2-2023</v>
      </c>
    </row>
    <row r="3602" spans="1:22" x14ac:dyDescent="0.35">
      <c r="A3602" t="s">
        <v>3743</v>
      </c>
      <c r="B3602" s="1">
        <v>45059</v>
      </c>
      <c r="C3602" t="s">
        <v>106</v>
      </c>
      <c r="D3602" t="s">
        <v>72</v>
      </c>
      <c r="E3602">
        <v>4214950479</v>
      </c>
      <c r="F3602" t="s">
        <v>53</v>
      </c>
      <c r="G3602" t="s">
        <v>54</v>
      </c>
      <c r="H3602" t="s">
        <v>55</v>
      </c>
      <c r="I3602" t="s">
        <v>31</v>
      </c>
      <c r="J3602" t="s">
        <v>62</v>
      </c>
      <c r="K3602">
        <v>1741.45</v>
      </c>
      <c r="L3602">
        <v>77.53</v>
      </c>
      <c r="M3602" t="s">
        <v>62</v>
      </c>
      <c r="N3602">
        <v>4.4520370955238399E-2</v>
      </c>
      <c r="O3602" t="s">
        <v>11351</v>
      </c>
      <c r="P3602" t="s">
        <v>11356</v>
      </c>
      <c r="R3602" t="s">
        <v>11353</v>
      </c>
      <c r="S3602">
        <f>IF(SalesData[[#This Row],[Return Status]]="Returned",1,0)</f>
        <v>0</v>
      </c>
      <c r="U3602" s="2">
        <f>EOMONTH(SalesData[[#This Row],[Order Date]],0)</f>
        <v>45077</v>
      </c>
      <c r="V3602" s="9" t="str">
        <f>"Q"&amp;INT((MONTH(SalesData[[#This Row],[Order Date]])+2)/3)&amp;"-"&amp;YEAR(SalesData[[#This Row],[Order Date]])</f>
        <v>Q2-2023</v>
      </c>
    </row>
    <row r="3603" spans="1:22" x14ac:dyDescent="0.35">
      <c r="A3603" t="s">
        <v>3744</v>
      </c>
      <c r="B3603" s="1">
        <v>45072</v>
      </c>
      <c r="C3603" t="s">
        <v>49</v>
      </c>
      <c r="D3603" t="s">
        <v>145</v>
      </c>
      <c r="E3603">
        <v>5287169444</v>
      </c>
      <c r="F3603" t="s">
        <v>137</v>
      </c>
      <c r="G3603" t="s">
        <v>34</v>
      </c>
      <c r="H3603" t="s">
        <v>35</v>
      </c>
      <c r="I3603" t="s">
        <v>36</v>
      </c>
      <c r="J3603" t="s">
        <v>19</v>
      </c>
      <c r="K3603">
        <v>4977.8100000000004</v>
      </c>
      <c r="L3603">
        <v>594.73</v>
      </c>
      <c r="M3603" t="s">
        <v>19</v>
      </c>
      <c r="N3603">
        <v>0.119476235533297</v>
      </c>
      <c r="O3603" t="s">
        <v>11351</v>
      </c>
      <c r="P3603" t="s">
        <v>11352</v>
      </c>
      <c r="R3603" t="s">
        <v>11353</v>
      </c>
      <c r="S3603">
        <f>IF(SalesData[[#This Row],[Return Status]]="Returned",1,0)</f>
        <v>0</v>
      </c>
      <c r="U3603" s="2">
        <f>EOMONTH(SalesData[[#This Row],[Order Date]],0)</f>
        <v>45077</v>
      </c>
      <c r="V3603" s="9" t="str">
        <f>"Q"&amp;INT((MONTH(SalesData[[#This Row],[Order Date]])+2)/3)&amp;"-"&amp;YEAR(SalesData[[#This Row],[Order Date]])</f>
        <v>Q2-2023</v>
      </c>
    </row>
    <row r="3604" spans="1:22" x14ac:dyDescent="0.35">
      <c r="A3604" t="s">
        <v>3745</v>
      </c>
      <c r="B3604" s="1">
        <v>45051</v>
      </c>
      <c r="C3604" t="s">
        <v>45</v>
      </c>
      <c r="D3604" t="s">
        <v>99</v>
      </c>
      <c r="E3604">
        <v>299903037</v>
      </c>
      <c r="F3604" t="s">
        <v>100</v>
      </c>
      <c r="G3604" t="s">
        <v>34</v>
      </c>
      <c r="H3604" t="s">
        <v>35</v>
      </c>
      <c r="I3604" t="s">
        <v>36</v>
      </c>
      <c r="J3604" t="s">
        <v>42</v>
      </c>
      <c r="K3604">
        <v>4057.84</v>
      </c>
      <c r="L3604">
        <v>1059.82</v>
      </c>
      <c r="M3604" t="s">
        <v>43</v>
      </c>
      <c r="N3604">
        <v>0.26117836090136598</v>
      </c>
      <c r="O3604" t="s">
        <v>11351</v>
      </c>
      <c r="P3604" t="s">
        <v>11354</v>
      </c>
      <c r="Q3604" t="s">
        <v>11376</v>
      </c>
      <c r="R3604" t="s">
        <v>11360</v>
      </c>
      <c r="S3604">
        <f>IF(SalesData[[#This Row],[Return Status]]="Returned",1,0)</f>
        <v>1</v>
      </c>
      <c r="U3604" s="2">
        <f>EOMONTH(SalesData[[#This Row],[Order Date]],0)</f>
        <v>45077</v>
      </c>
      <c r="V3604" s="9" t="str">
        <f>"Q"&amp;INT((MONTH(SalesData[[#This Row],[Order Date]])+2)/3)&amp;"-"&amp;YEAR(SalesData[[#This Row],[Order Date]])</f>
        <v>Q2-2023</v>
      </c>
    </row>
    <row r="3605" spans="1:22" x14ac:dyDescent="0.35">
      <c r="A3605" t="s">
        <v>3746</v>
      </c>
      <c r="B3605" s="1">
        <v>45053</v>
      </c>
      <c r="C3605" t="s">
        <v>106</v>
      </c>
      <c r="D3605" t="s">
        <v>13</v>
      </c>
      <c r="E3605">
        <v>664676376</v>
      </c>
      <c r="F3605" t="s">
        <v>410</v>
      </c>
      <c r="G3605" t="s">
        <v>1013</v>
      </c>
      <c r="H3605" t="s">
        <v>30</v>
      </c>
      <c r="I3605" t="s">
        <v>31</v>
      </c>
      <c r="J3605" t="s">
        <v>18</v>
      </c>
      <c r="K3605">
        <v>685.47</v>
      </c>
      <c r="L3605">
        <v>148.71</v>
      </c>
      <c r="M3605" t="s">
        <v>19</v>
      </c>
      <c r="N3605">
        <v>0.21694603702568999</v>
      </c>
      <c r="O3605" t="s">
        <v>11355</v>
      </c>
      <c r="P3605" t="s">
        <v>11354</v>
      </c>
      <c r="R3605" t="s">
        <v>11353</v>
      </c>
      <c r="S3605">
        <f>IF(SalesData[[#This Row],[Return Status]]="Returned",1,0)</f>
        <v>0</v>
      </c>
      <c r="U3605" s="2">
        <f>EOMONTH(SalesData[[#This Row],[Order Date]],0)</f>
        <v>45077</v>
      </c>
      <c r="V3605" s="9" t="str">
        <f>"Q"&amp;INT((MONTH(SalesData[[#This Row],[Order Date]])+2)/3)&amp;"-"&amp;YEAR(SalesData[[#This Row],[Order Date]])</f>
        <v>Q2-2023</v>
      </c>
    </row>
    <row r="3606" spans="1:22" x14ac:dyDescent="0.35">
      <c r="A3606" t="s">
        <v>3747</v>
      </c>
      <c r="B3606" s="1">
        <v>45063</v>
      </c>
      <c r="C3606" t="s">
        <v>52</v>
      </c>
      <c r="D3606" t="s">
        <v>72</v>
      </c>
      <c r="E3606">
        <v>1649798474</v>
      </c>
      <c r="F3606" t="s">
        <v>64</v>
      </c>
      <c r="G3606" t="s">
        <v>11362</v>
      </c>
      <c r="H3606" t="s">
        <v>11357</v>
      </c>
      <c r="I3606" t="s">
        <v>17</v>
      </c>
      <c r="J3606" t="s">
        <v>18</v>
      </c>
      <c r="K3606">
        <v>4706.1400000000003</v>
      </c>
      <c r="L3606">
        <v>165.97</v>
      </c>
      <c r="M3606" t="s">
        <v>19</v>
      </c>
      <c r="N3606">
        <v>3.5266694148495398E-2</v>
      </c>
      <c r="O3606" t="s">
        <v>11351</v>
      </c>
      <c r="P3606" t="s">
        <v>11356</v>
      </c>
      <c r="R3606" t="s">
        <v>11353</v>
      </c>
      <c r="S3606">
        <f>IF(SalesData[[#This Row],[Return Status]]="Returned",1,0)</f>
        <v>0</v>
      </c>
      <c r="U3606" s="2">
        <f>EOMONTH(SalesData[[#This Row],[Order Date]],0)</f>
        <v>45077</v>
      </c>
      <c r="V3606" s="9" t="str">
        <f>"Q"&amp;INT((MONTH(SalesData[[#This Row],[Order Date]])+2)/3)&amp;"-"&amp;YEAR(SalesData[[#This Row],[Order Date]])</f>
        <v>Q2-2023</v>
      </c>
    </row>
    <row r="3607" spans="1:22" x14ac:dyDescent="0.35">
      <c r="A3607" t="s">
        <v>3748</v>
      </c>
      <c r="B3607" s="1">
        <v>45062</v>
      </c>
      <c r="C3607" t="s">
        <v>94</v>
      </c>
      <c r="D3607" t="s">
        <v>72</v>
      </c>
      <c r="E3607">
        <v>9236116774</v>
      </c>
      <c r="F3607" t="s">
        <v>114</v>
      </c>
      <c r="G3607" t="s">
        <v>11378</v>
      </c>
      <c r="H3607" t="s">
        <v>60</v>
      </c>
      <c r="I3607" t="s">
        <v>31</v>
      </c>
      <c r="J3607" t="s">
        <v>19</v>
      </c>
      <c r="K3607">
        <v>3590.86</v>
      </c>
      <c r="L3607">
        <v>198.63</v>
      </c>
      <c r="M3607" t="s">
        <v>19</v>
      </c>
      <c r="N3607">
        <v>5.5315439755378899E-2</v>
      </c>
      <c r="O3607" t="s">
        <v>11351</v>
      </c>
      <c r="P3607" t="s">
        <v>11356</v>
      </c>
      <c r="R3607" t="s">
        <v>11353</v>
      </c>
      <c r="S3607">
        <f>IF(SalesData[[#This Row],[Return Status]]="Returned",1,0)</f>
        <v>0</v>
      </c>
      <c r="U3607" s="2">
        <f>EOMONTH(SalesData[[#This Row],[Order Date]],0)</f>
        <v>45077</v>
      </c>
      <c r="V3607" s="9" t="str">
        <f>"Q"&amp;INT((MONTH(SalesData[[#This Row],[Order Date]])+2)/3)&amp;"-"&amp;YEAR(SalesData[[#This Row],[Order Date]])</f>
        <v>Q2-2023</v>
      </c>
    </row>
    <row r="3608" spans="1:22" x14ac:dyDescent="0.35">
      <c r="A3608" t="s">
        <v>3749</v>
      </c>
      <c r="B3608" s="1">
        <v>45054</v>
      </c>
      <c r="C3608" t="s">
        <v>57</v>
      </c>
      <c r="D3608" t="s">
        <v>39</v>
      </c>
      <c r="E3608">
        <v>3286871775</v>
      </c>
      <c r="F3608" t="s">
        <v>116</v>
      </c>
      <c r="G3608" t="s">
        <v>74</v>
      </c>
      <c r="H3608" t="s">
        <v>11357</v>
      </c>
      <c r="I3608" t="s">
        <v>36</v>
      </c>
      <c r="J3608" t="s">
        <v>62</v>
      </c>
      <c r="K3608">
        <v>724.29</v>
      </c>
      <c r="L3608">
        <v>183.89</v>
      </c>
      <c r="M3608" t="s">
        <v>62</v>
      </c>
      <c r="N3608">
        <v>0.25389001642988301</v>
      </c>
      <c r="O3608" t="s">
        <v>11355</v>
      </c>
      <c r="P3608" t="s">
        <v>11354</v>
      </c>
      <c r="R3608" t="s">
        <v>11353</v>
      </c>
      <c r="S3608">
        <f>IF(SalesData[[#This Row],[Return Status]]="Returned",1,0)</f>
        <v>0</v>
      </c>
      <c r="T3608">
        <v>2420.2800000000002</v>
      </c>
      <c r="U3608" s="2">
        <f>EOMONTH(SalesData[[#This Row],[Order Date]],0)</f>
        <v>45077</v>
      </c>
      <c r="V3608" s="9" t="str">
        <f>"Q"&amp;INT((MONTH(SalesData[[#This Row],[Order Date]])+2)/3)&amp;"-"&amp;YEAR(SalesData[[#This Row],[Order Date]])</f>
        <v>Q2-2023</v>
      </c>
    </row>
    <row r="3609" spans="1:22" x14ac:dyDescent="0.35">
      <c r="A3609" t="s">
        <v>3750</v>
      </c>
      <c r="B3609" s="1">
        <v>45076</v>
      </c>
      <c r="C3609" t="s">
        <v>67</v>
      </c>
      <c r="D3609" t="s">
        <v>39</v>
      </c>
      <c r="E3609">
        <v>7522356551</v>
      </c>
      <c r="F3609" t="s">
        <v>22</v>
      </c>
      <c r="G3609" t="s">
        <v>23</v>
      </c>
      <c r="H3609" t="s">
        <v>24</v>
      </c>
      <c r="I3609" t="s">
        <v>17</v>
      </c>
      <c r="J3609" t="s">
        <v>62</v>
      </c>
      <c r="K3609">
        <v>3906.68</v>
      </c>
      <c r="L3609">
        <v>413.54</v>
      </c>
      <c r="M3609" t="s">
        <v>62</v>
      </c>
      <c r="N3609">
        <v>0.105854587527005</v>
      </c>
      <c r="O3609" t="s">
        <v>11351</v>
      </c>
      <c r="P3609" t="s">
        <v>11352</v>
      </c>
      <c r="R3609" t="s">
        <v>11353</v>
      </c>
      <c r="S3609">
        <f>IF(SalesData[[#This Row],[Return Status]]="Returned",1,0)</f>
        <v>0</v>
      </c>
      <c r="T3609">
        <v>2821.33</v>
      </c>
      <c r="U3609" s="2">
        <f>EOMONTH(SalesData[[#This Row],[Order Date]],0)</f>
        <v>45077</v>
      </c>
      <c r="V3609" s="9" t="str">
        <f>"Q"&amp;INT((MONTH(SalesData[[#This Row],[Order Date]])+2)/3)&amp;"-"&amp;YEAR(SalesData[[#This Row],[Order Date]])</f>
        <v>Q2-2023</v>
      </c>
    </row>
    <row r="3610" spans="1:22" x14ac:dyDescent="0.35">
      <c r="A3610" t="s">
        <v>3751</v>
      </c>
      <c r="B3610" s="1">
        <v>45071</v>
      </c>
      <c r="C3610" t="s">
        <v>45</v>
      </c>
      <c r="D3610" t="s">
        <v>27</v>
      </c>
      <c r="E3610">
        <v>8041911168</v>
      </c>
      <c r="F3610" t="s">
        <v>147</v>
      </c>
      <c r="G3610" t="s">
        <v>84</v>
      </c>
      <c r="H3610" t="s">
        <v>11357</v>
      </c>
      <c r="I3610" t="s">
        <v>31</v>
      </c>
      <c r="J3610" t="s">
        <v>19</v>
      </c>
      <c r="K3610">
        <v>2933.22</v>
      </c>
      <c r="L3610">
        <v>300.08</v>
      </c>
      <c r="M3610" t="s">
        <v>19</v>
      </c>
      <c r="N3610">
        <v>0.102303952652716</v>
      </c>
      <c r="O3610" t="s">
        <v>11351</v>
      </c>
      <c r="P3610" t="s">
        <v>11352</v>
      </c>
      <c r="R3610" t="s">
        <v>11353</v>
      </c>
      <c r="S3610">
        <f>IF(SalesData[[#This Row],[Return Status]]="Returned",1,0)</f>
        <v>0</v>
      </c>
      <c r="T3610">
        <v>847.14</v>
      </c>
      <c r="U3610" s="2">
        <f>EOMONTH(SalesData[[#This Row],[Order Date]],0)</f>
        <v>45077</v>
      </c>
      <c r="V3610" s="9" t="str">
        <f>"Q"&amp;INT((MONTH(SalesData[[#This Row],[Order Date]])+2)/3)&amp;"-"&amp;YEAR(SalesData[[#This Row],[Order Date]])</f>
        <v>Q2-2023</v>
      </c>
    </row>
    <row r="3611" spans="1:22" x14ac:dyDescent="0.35">
      <c r="A3611" t="s">
        <v>3752</v>
      </c>
      <c r="B3611" s="1">
        <v>45061</v>
      </c>
      <c r="C3611" t="s">
        <v>38</v>
      </c>
      <c r="D3611" t="s">
        <v>72</v>
      </c>
      <c r="E3611">
        <v>8908049479</v>
      </c>
      <c r="F3611" t="s">
        <v>81</v>
      </c>
      <c r="G3611" t="s">
        <v>74</v>
      </c>
      <c r="H3611" t="s">
        <v>75</v>
      </c>
      <c r="I3611" t="s">
        <v>36</v>
      </c>
      <c r="J3611" t="s">
        <v>18</v>
      </c>
      <c r="K3611">
        <v>1979.29</v>
      </c>
      <c r="L3611">
        <v>275.58</v>
      </c>
      <c r="M3611" t="s">
        <v>19</v>
      </c>
      <c r="N3611">
        <v>0.13923174471654001</v>
      </c>
      <c r="O3611" t="s">
        <v>11351</v>
      </c>
      <c r="P3611" t="s">
        <v>11352</v>
      </c>
      <c r="R3611" t="s">
        <v>11353</v>
      </c>
      <c r="S3611">
        <f>IF(SalesData[[#This Row],[Return Status]]="Returned",1,0)</f>
        <v>0</v>
      </c>
      <c r="T3611">
        <v>2420.2800000000002</v>
      </c>
      <c r="U3611" s="2">
        <f>EOMONTH(SalesData[[#This Row],[Order Date]],0)</f>
        <v>45077</v>
      </c>
      <c r="V3611" s="9" t="str">
        <f>"Q"&amp;INT((MONTH(SalesData[[#This Row],[Order Date]])+2)/3)&amp;"-"&amp;YEAR(SalesData[[#This Row],[Order Date]])</f>
        <v>Q2-2023</v>
      </c>
    </row>
    <row r="3612" spans="1:22" x14ac:dyDescent="0.35">
      <c r="A3612" t="s">
        <v>3753</v>
      </c>
      <c r="B3612" s="1">
        <v>45058</v>
      </c>
      <c r="C3612" t="s">
        <v>12</v>
      </c>
      <c r="D3612" t="s">
        <v>145</v>
      </c>
      <c r="E3612">
        <v>502580289</v>
      </c>
      <c r="F3612" t="s">
        <v>387</v>
      </c>
      <c r="G3612" t="s">
        <v>89</v>
      </c>
      <c r="H3612" t="s">
        <v>90</v>
      </c>
      <c r="I3612" t="s">
        <v>31</v>
      </c>
      <c r="J3612" t="s">
        <v>65</v>
      </c>
      <c r="K3612">
        <v>3974.2</v>
      </c>
      <c r="L3612">
        <v>478.37</v>
      </c>
      <c r="M3612" t="s">
        <v>65</v>
      </c>
      <c r="N3612">
        <v>0.12036887927129999</v>
      </c>
      <c r="O3612" t="s">
        <v>11351</v>
      </c>
      <c r="P3612" t="s">
        <v>11352</v>
      </c>
      <c r="R3612" t="s">
        <v>11353</v>
      </c>
      <c r="S3612">
        <f>IF(SalesData[[#This Row],[Return Status]]="Returned",1,0)</f>
        <v>0</v>
      </c>
      <c r="T3612">
        <v>207.68</v>
      </c>
      <c r="U3612" s="2">
        <f>EOMONTH(SalesData[[#This Row],[Order Date]],0)</f>
        <v>45077</v>
      </c>
      <c r="V3612" s="9" t="str">
        <f>"Q"&amp;INT((MONTH(SalesData[[#This Row],[Order Date]])+2)/3)&amp;"-"&amp;YEAR(SalesData[[#This Row],[Order Date]])</f>
        <v>Q2-2023</v>
      </c>
    </row>
    <row r="3613" spans="1:22" x14ac:dyDescent="0.35">
      <c r="A3613" t="s">
        <v>3754</v>
      </c>
      <c r="B3613" s="1">
        <v>45062</v>
      </c>
      <c r="C3613" t="s">
        <v>67</v>
      </c>
      <c r="D3613" t="s">
        <v>80</v>
      </c>
      <c r="E3613">
        <v>4864665935</v>
      </c>
      <c r="F3613" t="s">
        <v>78</v>
      </c>
      <c r="G3613" t="s">
        <v>15</v>
      </c>
      <c r="H3613" t="s">
        <v>16</v>
      </c>
      <c r="I3613" t="s">
        <v>17</v>
      </c>
      <c r="J3613" t="s">
        <v>19</v>
      </c>
      <c r="K3613">
        <v>628.48</v>
      </c>
      <c r="L3613">
        <v>45.24</v>
      </c>
      <c r="M3613" t="s">
        <v>19</v>
      </c>
      <c r="N3613">
        <v>7.1983197556008099E-2</v>
      </c>
      <c r="O3613" t="s">
        <v>11355</v>
      </c>
      <c r="P3613" t="s">
        <v>11356</v>
      </c>
      <c r="R3613" t="s">
        <v>11353</v>
      </c>
      <c r="S3613">
        <f>IF(SalesData[[#This Row],[Return Status]]="Returned",1,0)</f>
        <v>0</v>
      </c>
      <c r="T3613">
        <v>2085.91</v>
      </c>
      <c r="U3613" s="2">
        <f>EOMONTH(SalesData[[#This Row],[Order Date]],0)</f>
        <v>45077</v>
      </c>
      <c r="V3613" s="9" t="str">
        <f>"Q"&amp;INT((MONTH(SalesData[[#This Row],[Order Date]])+2)/3)&amp;"-"&amp;YEAR(SalesData[[#This Row],[Order Date]])</f>
        <v>Q2-2023</v>
      </c>
    </row>
    <row r="3614" spans="1:22" x14ac:dyDescent="0.35">
      <c r="A3614" t="s">
        <v>3755</v>
      </c>
      <c r="B3614" s="1">
        <v>45052</v>
      </c>
      <c r="C3614" t="s">
        <v>67</v>
      </c>
      <c r="D3614" t="s">
        <v>27</v>
      </c>
      <c r="E3614">
        <v>7373932501</v>
      </c>
      <c r="F3614" t="s">
        <v>159</v>
      </c>
      <c r="G3614" t="s">
        <v>84</v>
      </c>
      <c r="H3614" t="s">
        <v>85</v>
      </c>
      <c r="I3614" t="s">
        <v>31</v>
      </c>
      <c r="J3614" t="s">
        <v>19</v>
      </c>
      <c r="K3614">
        <v>4480.62</v>
      </c>
      <c r="L3614">
        <v>705.02</v>
      </c>
      <c r="M3614" t="s">
        <v>19</v>
      </c>
      <c r="N3614">
        <v>0.15734875976985299</v>
      </c>
      <c r="O3614" t="s">
        <v>11351</v>
      </c>
      <c r="P3614" t="s">
        <v>11352</v>
      </c>
      <c r="R3614" t="s">
        <v>11353</v>
      </c>
      <c r="S3614">
        <f>IF(SalesData[[#This Row],[Return Status]]="Returned",1,0)</f>
        <v>0</v>
      </c>
      <c r="T3614">
        <v>847.14</v>
      </c>
      <c r="U3614" s="2">
        <f>EOMONTH(SalesData[[#This Row],[Order Date]],0)</f>
        <v>45077</v>
      </c>
      <c r="V3614" s="9" t="str">
        <f>"Q"&amp;INT((MONTH(SalesData[[#This Row],[Order Date]])+2)/3)&amp;"-"&amp;YEAR(SalesData[[#This Row],[Order Date]])</f>
        <v>Q2-2023</v>
      </c>
    </row>
    <row r="3615" spans="1:22" x14ac:dyDescent="0.35">
      <c r="A3615" t="s">
        <v>3756</v>
      </c>
      <c r="B3615" s="1">
        <v>45057</v>
      </c>
      <c r="C3615" t="s">
        <v>176</v>
      </c>
      <c r="D3615" t="s">
        <v>13</v>
      </c>
      <c r="E3615">
        <v>8098205337</v>
      </c>
      <c r="F3615" t="s">
        <v>185</v>
      </c>
      <c r="G3615" t="s">
        <v>164</v>
      </c>
      <c r="H3615" t="s">
        <v>165</v>
      </c>
      <c r="I3615" t="s">
        <v>36</v>
      </c>
      <c r="J3615" t="s">
        <v>19</v>
      </c>
      <c r="K3615">
        <v>4157.87</v>
      </c>
      <c r="L3615">
        <v>950.64</v>
      </c>
      <c r="M3615" t="s">
        <v>19</v>
      </c>
      <c r="N3615">
        <v>0.228636296950121</v>
      </c>
      <c r="O3615" t="s">
        <v>11351</v>
      </c>
      <c r="P3615" t="s">
        <v>11354</v>
      </c>
      <c r="Q3615" t="s">
        <v>11372</v>
      </c>
      <c r="R3615" t="s">
        <v>11360</v>
      </c>
      <c r="S3615">
        <f>IF(SalesData[[#This Row],[Return Status]]="Returned",1,0)</f>
        <v>1</v>
      </c>
      <c r="U3615" s="2">
        <f>EOMONTH(SalesData[[#This Row],[Order Date]],0)</f>
        <v>45077</v>
      </c>
      <c r="V3615" s="9" t="str">
        <f>"Q"&amp;INT((MONTH(SalesData[[#This Row],[Order Date]])+2)/3)&amp;"-"&amp;YEAR(SalesData[[#This Row],[Order Date]])</f>
        <v>Q2-2023</v>
      </c>
    </row>
    <row r="3616" spans="1:22" x14ac:dyDescent="0.35">
      <c r="A3616" t="s">
        <v>3757</v>
      </c>
      <c r="B3616" s="1">
        <v>45064</v>
      </c>
      <c r="C3616" t="s">
        <v>94</v>
      </c>
      <c r="D3616" t="s">
        <v>72</v>
      </c>
      <c r="E3616">
        <v>4507421787</v>
      </c>
      <c r="F3616" t="s">
        <v>172</v>
      </c>
      <c r="G3616" t="s">
        <v>11367</v>
      </c>
      <c r="H3616" t="s">
        <v>121</v>
      </c>
      <c r="I3616" t="s">
        <v>17</v>
      </c>
      <c r="J3616" t="s">
        <v>65</v>
      </c>
      <c r="K3616">
        <v>873.32</v>
      </c>
      <c r="L3616">
        <v>105.24</v>
      </c>
      <c r="M3616" t="s">
        <v>65</v>
      </c>
      <c r="N3616">
        <v>0.12050565657491</v>
      </c>
      <c r="O3616" t="s">
        <v>11355</v>
      </c>
      <c r="P3616" t="s">
        <v>11352</v>
      </c>
      <c r="R3616" t="s">
        <v>11353</v>
      </c>
      <c r="S3616">
        <f>IF(SalesData[[#This Row],[Return Status]]="Returned",1,0)</f>
        <v>0</v>
      </c>
      <c r="U3616" s="2">
        <f>EOMONTH(SalesData[[#This Row],[Order Date]],0)</f>
        <v>45077</v>
      </c>
      <c r="V3616" s="9" t="str">
        <f>"Q"&amp;INT((MONTH(SalesData[[#This Row],[Order Date]])+2)/3)&amp;"-"&amp;YEAR(SalesData[[#This Row],[Order Date]])</f>
        <v>Q2-2023</v>
      </c>
    </row>
    <row r="3617" spans="1:22" x14ac:dyDescent="0.35">
      <c r="A3617" t="s">
        <v>3758</v>
      </c>
      <c r="B3617" s="1">
        <v>45056</v>
      </c>
      <c r="C3617" t="s">
        <v>97</v>
      </c>
      <c r="D3617" t="s">
        <v>80</v>
      </c>
      <c r="E3617">
        <v>6810630072</v>
      </c>
      <c r="F3617" t="s">
        <v>410</v>
      </c>
      <c r="G3617" t="s">
        <v>29</v>
      </c>
      <c r="H3617" t="s">
        <v>11357</v>
      </c>
      <c r="I3617" t="s">
        <v>31</v>
      </c>
      <c r="J3617" t="s">
        <v>19</v>
      </c>
      <c r="K3617">
        <v>4270.05</v>
      </c>
      <c r="L3617">
        <v>390.52</v>
      </c>
      <c r="M3617" t="s">
        <v>19</v>
      </c>
      <c r="N3617">
        <v>9.1455603564361096E-2</v>
      </c>
      <c r="O3617" t="s">
        <v>11351</v>
      </c>
      <c r="P3617" t="s">
        <v>11356</v>
      </c>
      <c r="R3617" t="s">
        <v>11353</v>
      </c>
      <c r="S3617">
        <f>IF(SalesData[[#This Row],[Return Status]]="Returned",1,0)</f>
        <v>0</v>
      </c>
      <c r="T3617">
        <v>2788.38</v>
      </c>
      <c r="U3617" s="2">
        <f>EOMONTH(SalesData[[#This Row],[Order Date]],0)</f>
        <v>45077</v>
      </c>
      <c r="V3617" s="9" t="str">
        <f>"Q"&amp;INT((MONTH(SalesData[[#This Row],[Order Date]])+2)/3)&amp;"-"&amp;YEAR(SalesData[[#This Row],[Order Date]])</f>
        <v>Q2-2023</v>
      </c>
    </row>
    <row r="3618" spans="1:22" x14ac:dyDescent="0.35">
      <c r="A3618" t="s">
        <v>3759</v>
      </c>
      <c r="B3618" s="1">
        <v>45073</v>
      </c>
      <c r="C3618" t="s">
        <v>188</v>
      </c>
      <c r="D3618" t="s">
        <v>72</v>
      </c>
      <c r="E3618">
        <v>3214749354</v>
      </c>
      <c r="F3618" t="s">
        <v>22</v>
      </c>
      <c r="G3618" t="s">
        <v>11368</v>
      </c>
      <c r="H3618" t="s">
        <v>24</v>
      </c>
      <c r="I3618" t="s">
        <v>17</v>
      </c>
      <c r="J3618" t="s">
        <v>43</v>
      </c>
      <c r="K3618">
        <v>2590.81</v>
      </c>
      <c r="L3618">
        <v>405.96</v>
      </c>
      <c r="M3618" t="s">
        <v>43</v>
      </c>
      <c r="N3618">
        <v>0.15669230858302999</v>
      </c>
      <c r="O3618" t="s">
        <v>11351</v>
      </c>
      <c r="P3618" t="s">
        <v>11352</v>
      </c>
      <c r="R3618" t="s">
        <v>11353</v>
      </c>
      <c r="S3618">
        <f>IF(SalesData[[#This Row],[Return Status]]="Returned",1,0)</f>
        <v>0</v>
      </c>
      <c r="U3618" s="2">
        <f>EOMONTH(SalesData[[#This Row],[Order Date]],0)</f>
        <v>45077</v>
      </c>
      <c r="V3618" s="9" t="str">
        <f>"Q"&amp;INT((MONTH(SalesData[[#This Row],[Order Date]])+2)/3)&amp;"-"&amp;YEAR(SalesData[[#This Row],[Order Date]])</f>
        <v>Q2-2023</v>
      </c>
    </row>
    <row r="3619" spans="1:22" x14ac:dyDescent="0.35">
      <c r="A3619" t="s">
        <v>3760</v>
      </c>
      <c r="B3619" s="1">
        <v>45068</v>
      </c>
      <c r="C3619" t="s">
        <v>67</v>
      </c>
      <c r="D3619" t="s">
        <v>39</v>
      </c>
      <c r="E3619">
        <v>999354276</v>
      </c>
      <c r="F3619" t="s">
        <v>103</v>
      </c>
      <c r="G3619" t="s">
        <v>23</v>
      </c>
      <c r="H3619" t="s">
        <v>24</v>
      </c>
      <c r="I3619" t="s">
        <v>17</v>
      </c>
      <c r="J3619" t="s">
        <v>18</v>
      </c>
      <c r="K3619">
        <v>198.53</v>
      </c>
      <c r="L3619">
        <v>29.92</v>
      </c>
      <c r="M3619" t="s">
        <v>19</v>
      </c>
      <c r="N3619">
        <v>0.15070770160680999</v>
      </c>
      <c r="O3619" t="s">
        <v>11361</v>
      </c>
      <c r="P3619" t="s">
        <v>11352</v>
      </c>
      <c r="Q3619" t="s">
        <v>11373</v>
      </c>
      <c r="R3619" t="s">
        <v>11360</v>
      </c>
      <c r="S3619">
        <f>IF(SalesData[[#This Row],[Return Status]]="Returned",1,0)</f>
        <v>1</v>
      </c>
      <c r="T3619">
        <v>2821.33</v>
      </c>
      <c r="U3619" s="2">
        <f>EOMONTH(SalesData[[#This Row],[Order Date]],0)</f>
        <v>45077</v>
      </c>
      <c r="V3619" s="9" t="str">
        <f>"Q"&amp;INT((MONTH(SalesData[[#This Row],[Order Date]])+2)/3)&amp;"-"&amp;YEAR(SalesData[[#This Row],[Order Date]])</f>
        <v>Q2-2023</v>
      </c>
    </row>
    <row r="3620" spans="1:22" x14ac:dyDescent="0.35">
      <c r="A3620" t="s">
        <v>3761</v>
      </c>
      <c r="B3620" s="1">
        <v>45048</v>
      </c>
      <c r="C3620" t="s">
        <v>67</v>
      </c>
      <c r="D3620" t="s">
        <v>80</v>
      </c>
      <c r="E3620">
        <v>2031591573</v>
      </c>
      <c r="F3620" t="s">
        <v>95</v>
      </c>
      <c r="G3620" t="s">
        <v>11378</v>
      </c>
      <c r="H3620" t="s">
        <v>60</v>
      </c>
      <c r="I3620" t="s">
        <v>31</v>
      </c>
      <c r="J3620" t="s">
        <v>19</v>
      </c>
      <c r="K3620">
        <v>1943.22</v>
      </c>
      <c r="L3620">
        <v>524.4</v>
      </c>
      <c r="M3620" t="s">
        <v>19</v>
      </c>
      <c r="N3620">
        <v>0.26986136412758199</v>
      </c>
      <c r="O3620" t="s">
        <v>11351</v>
      </c>
      <c r="P3620" t="s">
        <v>11354</v>
      </c>
      <c r="R3620" t="s">
        <v>11353</v>
      </c>
      <c r="S3620">
        <f>IF(SalesData[[#This Row],[Return Status]]="Returned",1,0)</f>
        <v>0</v>
      </c>
      <c r="U3620" s="2">
        <f>EOMONTH(SalesData[[#This Row],[Order Date]],0)</f>
        <v>45077</v>
      </c>
      <c r="V3620" s="9" t="str">
        <f>"Q"&amp;INT((MONTH(SalesData[[#This Row],[Order Date]])+2)/3)&amp;"-"&amp;YEAR(SalesData[[#This Row],[Order Date]])</f>
        <v>Q2-2023</v>
      </c>
    </row>
    <row r="3621" spans="1:22" x14ac:dyDescent="0.35">
      <c r="A3621" t="s">
        <v>3762</v>
      </c>
      <c r="B3621" s="1">
        <v>45058</v>
      </c>
      <c r="C3621" t="s">
        <v>87</v>
      </c>
      <c r="D3621" t="s">
        <v>46</v>
      </c>
      <c r="E3621">
        <v>4008198222</v>
      </c>
      <c r="F3621" t="s">
        <v>83</v>
      </c>
      <c r="G3621" t="s">
        <v>84</v>
      </c>
      <c r="H3621" t="s">
        <v>85</v>
      </c>
      <c r="I3621" t="s">
        <v>31</v>
      </c>
      <c r="J3621" t="s">
        <v>19</v>
      </c>
      <c r="K3621">
        <v>74.72</v>
      </c>
      <c r="L3621">
        <v>8.6</v>
      </c>
      <c r="M3621" t="s">
        <v>19</v>
      </c>
      <c r="N3621">
        <v>0.115096359743041</v>
      </c>
      <c r="O3621" t="s">
        <v>11361</v>
      </c>
      <c r="P3621" t="s">
        <v>11352</v>
      </c>
      <c r="R3621" t="s">
        <v>11353</v>
      </c>
      <c r="S3621">
        <f>IF(SalesData[[#This Row],[Return Status]]="Returned",1,0)</f>
        <v>0</v>
      </c>
      <c r="T3621">
        <v>847.14</v>
      </c>
      <c r="U3621" s="2">
        <f>EOMONTH(SalesData[[#This Row],[Order Date]],0)</f>
        <v>45077</v>
      </c>
      <c r="V3621" s="9" t="str">
        <f>"Q"&amp;INT((MONTH(SalesData[[#This Row],[Order Date]])+2)/3)&amp;"-"&amp;YEAR(SalesData[[#This Row],[Order Date]])</f>
        <v>Q2-2023</v>
      </c>
    </row>
    <row r="3622" spans="1:22" x14ac:dyDescent="0.35">
      <c r="A3622" t="s">
        <v>3763</v>
      </c>
      <c r="B3622" s="1">
        <v>45062</v>
      </c>
      <c r="C3622" t="s">
        <v>139</v>
      </c>
      <c r="D3622" t="s">
        <v>80</v>
      </c>
      <c r="E3622">
        <v>1242226167</v>
      </c>
      <c r="F3622" t="s">
        <v>28</v>
      </c>
      <c r="G3622" t="s">
        <v>1013</v>
      </c>
      <c r="H3622" t="s">
        <v>30</v>
      </c>
      <c r="I3622" t="s">
        <v>31</v>
      </c>
      <c r="J3622" t="s">
        <v>18</v>
      </c>
      <c r="K3622">
        <v>2616.2800000000002</v>
      </c>
      <c r="L3622">
        <v>670.34</v>
      </c>
      <c r="M3622" t="s">
        <v>19</v>
      </c>
      <c r="N3622">
        <v>0.256218753344443</v>
      </c>
      <c r="O3622" t="s">
        <v>11351</v>
      </c>
      <c r="P3622" t="s">
        <v>11354</v>
      </c>
      <c r="R3622" t="s">
        <v>11353</v>
      </c>
      <c r="S3622">
        <f>IF(SalesData[[#This Row],[Return Status]]="Returned",1,0)</f>
        <v>0</v>
      </c>
      <c r="U3622" s="2">
        <f>EOMONTH(SalesData[[#This Row],[Order Date]],0)</f>
        <v>45077</v>
      </c>
      <c r="V3622" s="9" t="str">
        <f>"Q"&amp;INT((MONTH(SalesData[[#This Row],[Order Date]])+2)/3)&amp;"-"&amp;YEAR(SalesData[[#This Row],[Order Date]])</f>
        <v>Q2-2023</v>
      </c>
    </row>
    <row r="3623" spans="1:22" x14ac:dyDescent="0.35">
      <c r="A3623" t="s">
        <v>3764</v>
      </c>
      <c r="B3623" s="1">
        <v>45061</v>
      </c>
      <c r="C3623" t="s">
        <v>77</v>
      </c>
      <c r="D3623" t="s">
        <v>13</v>
      </c>
      <c r="E3623">
        <v>3237153579</v>
      </c>
      <c r="F3623" t="s">
        <v>100</v>
      </c>
      <c r="G3623" t="s">
        <v>34</v>
      </c>
      <c r="H3623" t="s">
        <v>35</v>
      </c>
      <c r="I3623" t="s">
        <v>36</v>
      </c>
      <c r="J3623" t="s">
        <v>19</v>
      </c>
      <c r="K3623">
        <v>3272.52</v>
      </c>
      <c r="L3623">
        <v>420.75</v>
      </c>
      <c r="M3623" t="s">
        <v>19</v>
      </c>
      <c r="N3623">
        <v>0.12857064280737801</v>
      </c>
      <c r="O3623" t="s">
        <v>11351</v>
      </c>
      <c r="P3623" t="s">
        <v>11352</v>
      </c>
      <c r="R3623" t="s">
        <v>11353</v>
      </c>
      <c r="S3623">
        <f>IF(SalesData[[#This Row],[Return Status]]="Returned",1,0)</f>
        <v>0</v>
      </c>
      <c r="U3623" s="2">
        <f>EOMONTH(SalesData[[#This Row],[Order Date]],0)</f>
        <v>45077</v>
      </c>
      <c r="V3623" s="9" t="str">
        <f>"Q"&amp;INT((MONTH(SalesData[[#This Row],[Order Date]])+2)/3)&amp;"-"&amp;YEAR(SalesData[[#This Row],[Order Date]])</f>
        <v>Q2-2023</v>
      </c>
    </row>
    <row r="3624" spans="1:22" x14ac:dyDescent="0.35">
      <c r="A3624" t="s">
        <v>3765</v>
      </c>
      <c r="B3624" s="1">
        <v>45062</v>
      </c>
      <c r="C3624" t="s">
        <v>77</v>
      </c>
      <c r="D3624" t="s">
        <v>39</v>
      </c>
      <c r="E3624">
        <v>3653193366</v>
      </c>
      <c r="F3624" t="s">
        <v>181</v>
      </c>
      <c r="G3624" t="s">
        <v>11371</v>
      </c>
      <c r="H3624" t="s">
        <v>55</v>
      </c>
      <c r="I3624" t="s">
        <v>31</v>
      </c>
      <c r="J3624" t="s">
        <v>19</v>
      </c>
      <c r="K3624">
        <v>2041.88</v>
      </c>
      <c r="L3624">
        <v>139.44</v>
      </c>
      <c r="M3624" t="s">
        <v>19</v>
      </c>
      <c r="N3624">
        <v>6.8290007248222206E-2</v>
      </c>
      <c r="O3624" t="s">
        <v>11351</v>
      </c>
      <c r="P3624" t="s">
        <v>11356</v>
      </c>
      <c r="R3624" t="s">
        <v>11353</v>
      </c>
      <c r="S3624">
        <f>IF(SalesData[[#This Row],[Return Status]]="Returned",1,0)</f>
        <v>0</v>
      </c>
      <c r="U3624" s="2">
        <f>EOMONTH(SalesData[[#This Row],[Order Date]],0)</f>
        <v>45077</v>
      </c>
      <c r="V3624" s="9" t="str">
        <f>"Q"&amp;INT((MONTH(SalesData[[#This Row],[Order Date]])+2)/3)&amp;"-"&amp;YEAR(SalesData[[#This Row],[Order Date]])</f>
        <v>Q2-2023</v>
      </c>
    </row>
    <row r="3625" spans="1:22" x14ac:dyDescent="0.35">
      <c r="A3625" t="s">
        <v>3766</v>
      </c>
      <c r="B3625" s="1">
        <v>45058</v>
      </c>
      <c r="C3625" t="s">
        <v>92</v>
      </c>
      <c r="D3625" t="s">
        <v>145</v>
      </c>
      <c r="E3625">
        <v>2556001014</v>
      </c>
      <c r="F3625" t="s">
        <v>81</v>
      </c>
      <c r="G3625" t="s">
        <v>74</v>
      </c>
      <c r="H3625" t="s">
        <v>75</v>
      </c>
      <c r="I3625" t="s">
        <v>36</v>
      </c>
      <c r="J3625" t="s">
        <v>18</v>
      </c>
      <c r="K3625">
        <v>4846.5</v>
      </c>
      <c r="L3625">
        <v>1272.99</v>
      </c>
      <c r="M3625" t="s">
        <v>19</v>
      </c>
      <c r="N3625">
        <v>0.26266171463943</v>
      </c>
      <c r="O3625" t="s">
        <v>11351</v>
      </c>
      <c r="P3625" t="s">
        <v>11354</v>
      </c>
      <c r="R3625" t="s">
        <v>11353</v>
      </c>
      <c r="S3625">
        <f>IF(SalesData[[#This Row],[Return Status]]="Returned",1,0)</f>
        <v>0</v>
      </c>
      <c r="T3625">
        <v>2420.2800000000002</v>
      </c>
      <c r="U3625" s="2">
        <f>EOMONTH(SalesData[[#This Row],[Order Date]],0)</f>
        <v>45077</v>
      </c>
      <c r="V3625" s="9" t="str">
        <f>"Q"&amp;INT((MONTH(SalesData[[#This Row],[Order Date]])+2)/3)&amp;"-"&amp;YEAR(SalesData[[#This Row],[Order Date]])</f>
        <v>Q2-2023</v>
      </c>
    </row>
    <row r="3626" spans="1:22" x14ac:dyDescent="0.35">
      <c r="A3626" t="s">
        <v>3767</v>
      </c>
      <c r="B3626" s="1">
        <v>45066</v>
      </c>
      <c r="C3626" t="s">
        <v>49</v>
      </c>
      <c r="D3626" t="s">
        <v>80</v>
      </c>
      <c r="E3626">
        <v>1889186359</v>
      </c>
      <c r="F3626" t="s">
        <v>238</v>
      </c>
      <c r="G3626" t="s">
        <v>74</v>
      </c>
      <c r="H3626" t="s">
        <v>75</v>
      </c>
      <c r="I3626" t="s">
        <v>36</v>
      </c>
      <c r="J3626" t="s">
        <v>19</v>
      </c>
      <c r="K3626">
        <v>505.08</v>
      </c>
      <c r="L3626">
        <v>34.979999999999997</v>
      </c>
      <c r="M3626" t="s">
        <v>19</v>
      </c>
      <c r="N3626">
        <v>6.9256355428842994E-2</v>
      </c>
      <c r="O3626" t="s">
        <v>11355</v>
      </c>
      <c r="P3626" t="s">
        <v>11356</v>
      </c>
      <c r="R3626" t="s">
        <v>11353</v>
      </c>
      <c r="S3626">
        <f>IF(SalesData[[#This Row],[Return Status]]="Returned",1,0)</f>
        <v>0</v>
      </c>
      <c r="T3626">
        <v>2420.2800000000002</v>
      </c>
      <c r="U3626" s="2">
        <f>EOMONTH(SalesData[[#This Row],[Order Date]],0)</f>
        <v>45077</v>
      </c>
      <c r="V3626" s="9" t="str">
        <f>"Q"&amp;INT((MONTH(SalesData[[#This Row],[Order Date]])+2)/3)&amp;"-"&amp;YEAR(SalesData[[#This Row],[Order Date]])</f>
        <v>Q2-2023</v>
      </c>
    </row>
    <row r="3627" spans="1:22" x14ac:dyDescent="0.35">
      <c r="A3627" t="s">
        <v>3768</v>
      </c>
      <c r="B3627" s="1">
        <v>45060</v>
      </c>
      <c r="C3627" t="s">
        <v>67</v>
      </c>
      <c r="D3627" t="s">
        <v>145</v>
      </c>
      <c r="E3627">
        <v>1417101915</v>
      </c>
      <c r="F3627" t="s">
        <v>83</v>
      </c>
      <c r="G3627" t="s">
        <v>84</v>
      </c>
      <c r="H3627" t="s">
        <v>85</v>
      </c>
      <c r="I3627" t="s">
        <v>31</v>
      </c>
      <c r="J3627" t="s">
        <v>65</v>
      </c>
      <c r="K3627">
        <v>2085.83</v>
      </c>
      <c r="L3627">
        <v>160.37</v>
      </c>
      <c r="M3627" t="s">
        <v>65</v>
      </c>
      <c r="N3627">
        <v>7.6885460464179697E-2</v>
      </c>
      <c r="O3627" t="s">
        <v>11351</v>
      </c>
      <c r="P3627" t="s">
        <v>11356</v>
      </c>
      <c r="R3627" t="s">
        <v>11353</v>
      </c>
      <c r="S3627">
        <f>IF(SalesData[[#This Row],[Return Status]]="Returned",1,0)</f>
        <v>0</v>
      </c>
      <c r="T3627">
        <v>847.14</v>
      </c>
      <c r="U3627" s="2">
        <f>EOMONTH(SalesData[[#This Row],[Order Date]],0)</f>
        <v>45077</v>
      </c>
      <c r="V3627" s="9" t="str">
        <f>"Q"&amp;INT((MONTH(SalesData[[#This Row],[Order Date]])+2)/3)&amp;"-"&amp;YEAR(SalesData[[#This Row],[Order Date]])</f>
        <v>Q2-2023</v>
      </c>
    </row>
    <row r="3628" spans="1:22" x14ac:dyDescent="0.35">
      <c r="A3628" t="s">
        <v>3769</v>
      </c>
      <c r="B3628" s="1">
        <v>45073</v>
      </c>
      <c r="C3628" t="s">
        <v>38</v>
      </c>
      <c r="D3628" t="s">
        <v>46</v>
      </c>
      <c r="E3628">
        <v>2683970073</v>
      </c>
      <c r="F3628" t="s">
        <v>95</v>
      </c>
      <c r="G3628" t="s">
        <v>59</v>
      </c>
      <c r="H3628" t="s">
        <v>11357</v>
      </c>
      <c r="I3628" t="s">
        <v>31</v>
      </c>
      <c r="J3628" t="s">
        <v>42</v>
      </c>
      <c r="K3628">
        <v>4708.8500000000004</v>
      </c>
      <c r="L3628">
        <v>1274.75</v>
      </c>
      <c r="M3628" t="s">
        <v>43</v>
      </c>
      <c r="N3628">
        <v>0.27071365620055798</v>
      </c>
      <c r="O3628" t="s">
        <v>11351</v>
      </c>
      <c r="P3628" t="s">
        <v>11354</v>
      </c>
      <c r="R3628" t="s">
        <v>11353</v>
      </c>
      <c r="S3628">
        <f>IF(SalesData[[#This Row],[Return Status]]="Returned",1,0)</f>
        <v>0</v>
      </c>
      <c r="T3628">
        <v>2183.56</v>
      </c>
      <c r="U3628" s="2">
        <f>EOMONTH(SalesData[[#This Row],[Order Date]],0)</f>
        <v>45077</v>
      </c>
      <c r="V3628" s="9" t="str">
        <f>"Q"&amp;INT((MONTH(SalesData[[#This Row],[Order Date]])+2)/3)&amp;"-"&amp;YEAR(SalesData[[#This Row],[Order Date]])</f>
        <v>Q2-2023</v>
      </c>
    </row>
    <row r="3629" spans="1:22" x14ac:dyDescent="0.35">
      <c r="A3629" t="s">
        <v>3770</v>
      </c>
      <c r="B3629" s="1">
        <v>45064</v>
      </c>
      <c r="C3629" t="s">
        <v>26</v>
      </c>
      <c r="D3629" t="s">
        <v>80</v>
      </c>
      <c r="E3629">
        <v>6139611076</v>
      </c>
      <c r="F3629" t="s">
        <v>292</v>
      </c>
      <c r="G3629" t="s">
        <v>457</v>
      </c>
      <c r="H3629" t="s">
        <v>41</v>
      </c>
      <c r="I3629" t="s">
        <v>31</v>
      </c>
      <c r="J3629" t="s">
        <v>19</v>
      </c>
      <c r="K3629">
        <v>2157.83</v>
      </c>
      <c r="L3629">
        <v>530.88</v>
      </c>
      <c r="M3629" t="s">
        <v>19</v>
      </c>
      <c r="N3629">
        <v>0.246024941723861</v>
      </c>
      <c r="O3629" t="s">
        <v>11351</v>
      </c>
      <c r="P3629" t="s">
        <v>11354</v>
      </c>
      <c r="R3629" t="s">
        <v>11353</v>
      </c>
      <c r="S3629">
        <f>IF(SalesData[[#This Row],[Return Status]]="Returned",1,0)</f>
        <v>0</v>
      </c>
      <c r="U3629" s="2">
        <f>EOMONTH(SalesData[[#This Row],[Order Date]],0)</f>
        <v>45077</v>
      </c>
      <c r="V3629" s="9" t="str">
        <f>"Q"&amp;INT((MONTH(SalesData[[#This Row],[Order Date]])+2)/3)&amp;"-"&amp;YEAR(SalesData[[#This Row],[Order Date]])</f>
        <v>Q2-2023</v>
      </c>
    </row>
    <row r="3630" spans="1:22" x14ac:dyDescent="0.35">
      <c r="A3630" t="s">
        <v>3771</v>
      </c>
      <c r="B3630" s="1">
        <v>45066</v>
      </c>
      <c r="C3630" t="s">
        <v>106</v>
      </c>
      <c r="D3630" t="s">
        <v>46</v>
      </c>
      <c r="E3630">
        <v>811846503</v>
      </c>
      <c r="F3630" t="s">
        <v>68</v>
      </c>
      <c r="G3630" t="s">
        <v>69</v>
      </c>
      <c r="H3630" t="s">
        <v>41</v>
      </c>
      <c r="I3630" t="s">
        <v>31</v>
      </c>
      <c r="J3630" t="s">
        <v>42</v>
      </c>
      <c r="K3630">
        <v>1654.78</v>
      </c>
      <c r="L3630">
        <v>422.23</v>
      </c>
      <c r="M3630" t="s">
        <v>43</v>
      </c>
      <c r="N3630">
        <v>0.25515778532493799</v>
      </c>
      <c r="O3630" t="s">
        <v>11351</v>
      </c>
      <c r="P3630" t="s">
        <v>11354</v>
      </c>
      <c r="R3630" t="s">
        <v>11353</v>
      </c>
      <c r="S3630">
        <f>IF(SalesData[[#This Row],[Return Status]]="Returned",1,0)</f>
        <v>0</v>
      </c>
      <c r="T3630">
        <v>2081.52</v>
      </c>
      <c r="U3630" s="2">
        <f>EOMONTH(SalesData[[#This Row],[Order Date]],0)</f>
        <v>45077</v>
      </c>
      <c r="V3630" s="9" t="str">
        <f>"Q"&amp;INT((MONTH(SalesData[[#This Row],[Order Date]])+2)/3)&amp;"-"&amp;YEAR(SalesData[[#This Row],[Order Date]])</f>
        <v>Q2-2023</v>
      </c>
    </row>
    <row r="3631" spans="1:22" x14ac:dyDescent="0.35">
      <c r="A3631" t="s">
        <v>3772</v>
      </c>
      <c r="B3631" s="1">
        <v>45058</v>
      </c>
      <c r="C3631" t="s">
        <v>77</v>
      </c>
      <c r="D3631" t="s">
        <v>72</v>
      </c>
      <c r="E3631">
        <v>6388348630</v>
      </c>
      <c r="F3631" t="s">
        <v>116</v>
      </c>
      <c r="G3631" t="s">
        <v>74</v>
      </c>
      <c r="H3631" t="s">
        <v>75</v>
      </c>
      <c r="I3631" t="s">
        <v>36</v>
      </c>
      <c r="J3631" t="s">
        <v>18</v>
      </c>
      <c r="K3631">
        <v>3477.7</v>
      </c>
      <c r="L3631">
        <v>447.84</v>
      </c>
      <c r="M3631" t="s">
        <v>19</v>
      </c>
      <c r="N3631">
        <v>0.128774764930845</v>
      </c>
      <c r="O3631" t="s">
        <v>11351</v>
      </c>
      <c r="P3631" t="s">
        <v>11352</v>
      </c>
      <c r="R3631" t="s">
        <v>11353</v>
      </c>
      <c r="S3631">
        <f>IF(SalesData[[#This Row],[Return Status]]="Returned",1,0)</f>
        <v>0</v>
      </c>
      <c r="T3631">
        <v>2420.2800000000002</v>
      </c>
      <c r="U3631" s="2">
        <f>EOMONTH(SalesData[[#This Row],[Order Date]],0)</f>
        <v>45077</v>
      </c>
      <c r="V3631" s="9" t="str">
        <f>"Q"&amp;INT((MONTH(SalesData[[#This Row],[Order Date]])+2)/3)&amp;"-"&amp;YEAR(SalesData[[#This Row],[Order Date]])</f>
        <v>Q2-2023</v>
      </c>
    </row>
    <row r="3632" spans="1:22" x14ac:dyDescent="0.35">
      <c r="A3632" t="s">
        <v>3773</v>
      </c>
      <c r="B3632" s="1">
        <v>45052</v>
      </c>
      <c r="C3632" t="s">
        <v>144</v>
      </c>
      <c r="D3632" t="s">
        <v>46</v>
      </c>
      <c r="E3632">
        <v>3529472390</v>
      </c>
      <c r="F3632" t="s">
        <v>292</v>
      </c>
      <c r="G3632" t="s">
        <v>69</v>
      </c>
      <c r="H3632" t="s">
        <v>41</v>
      </c>
      <c r="I3632" t="s">
        <v>31</v>
      </c>
      <c r="J3632" t="s">
        <v>19</v>
      </c>
      <c r="K3632">
        <v>4925.42</v>
      </c>
      <c r="L3632">
        <v>372.71</v>
      </c>
      <c r="M3632" t="s">
        <v>19</v>
      </c>
      <c r="N3632">
        <v>7.5670704224208296E-2</v>
      </c>
      <c r="O3632" t="s">
        <v>11351</v>
      </c>
      <c r="P3632" t="s">
        <v>11356</v>
      </c>
      <c r="R3632" t="s">
        <v>11353</v>
      </c>
      <c r="S3632">
        <f>IF(SalesData[[#This Row],[Return Status]]="Returned",1,0)</f>
        <v>0</v>
      </c>
      <c r="T3632">
        <v>2081.52</v>
      </c>
      <c r="U3632" s="2">
        <f>EOMONTH(SalesData[[#This Row],[Order Date]],0)</f>
        <v>45077</v>
      </c>
      <c r="V3632" s="9" t="str">
        <f>"Q"&amp;INT((MONTH(SalesData[[#This Row],[Order Date]])+2)/3)&amp;"-"&amp;YEAR(SalesData[[#This Row],[Order Date]])</f>
        <v>Q2-2023</v>
      </c>
    </row>
    <row r="3633" spans="1:22" x14ac:dyDescent="0.35">
      <c r="A3633" t="s">
        <v>3774</v>
      </c>
      <c r="B3633" s="1">
        <v>45055</v>
      </c>
      <c r="C3633" t="s">
        <v>49</v>
      </c>
      <c r="D3633" t="s">
        <v>39</v>
      </c>
      <c r="E3633">
        <v>7342176979</v>
      </c>
      <c r="F3633" t="s">
        <v>100</v>
      </c>
      <c r="G3633" t="s">
        <v>34</v>
      </c>
      <c r="H3633" t="s">
        <v>11357</v>
      </c>
      <c r="I3633" t="s">
        <v>36</v>
      </c>
      <c r="J3633" t="s">
        <v>65</v>
      </c>
      <c r="K3633">
        <v>1836.39</v>
      </c>
      <c r="L3633">
        <v>465.63</v>
      </c>
      <c r="M3633" t="s">
        <v>65</v>
      </c>
      <c r="N3633">
        <v>0.25355725091075398</v>
      </c>
      <c r="O3633" t="s">
        <v>11351</v>
      </c>
      <c r="P3633" t="s">
        <v>11354</v>
      </c>
      <c r="R3633" t="s">
        <v>11353</v>
      </c>
      <c r="S3633">
        <f>IF(SalesData[[#This Row],[Return Status]]="Returned",1,0)</f>
        <v>0</v>
      </c>
      <c r="U3633" s="2">
        <f>EOMONTH(SalesData[[#This Row],[Order Date]],0)</f>
        <v>45077</v>
      </c>
      <c r="V3633" s="9" t="str">
        <f>"Q"&amp;INT((MONTH(SalesData[[#This Row],[Order Date]])+2)/3)&amp;"-"&amp;YEAR(SalesData[[#This Row],[Order Date]])</f>
        <v>Q2-2023</v>
      </c>
    </row>
    <row r="3634" spans="1:22" x14ac:dyDescent="0.35">
      <c r="A3634" t="s">
        <v>3775</v>
      </c>
      <c r="B3634" s="1">
        <v>45072</v>
      </c>
      <c r="C3634" t="s">
        <v>52</v>
      </c>
      <c r="D3634" t="s">
        <v>27</v>
      </c>
      <c r="E3634">
        <v>4273058163</v>
      </c>
      <c r="F3634" t="s">
        <v>78</v>
      </c>
      <c r="G3634" t="s">
        <v>15</v>
      </c>
      <c r="H3634" t="s">
        <v>16</v>
      </c>
      <c r="I3634" t="s">
        <v>17</v>
      </c>
      <c r="J3634" t="s">
        <v>61</v>
      </c>
      <c r="K3634">
        <v>906.64</v>
      </c>
      <c r="L3634">
        <v>155.33000000000001</v>
      </c>
      <c r="M3634" t="s">
        <v>62</v>
      </c>
      <c r="N3634">
        <v>0.17132489190858599</v>
      </c>
      <c r="O3634" t="s">
        <v>11355</v>
      </c>
      <c r="P3634" t="s">
        <v>11352</v>
      </c>
      <c r="R3634" t="s">
        <v>11353</v>
      </c>
      <c r="S3634">
        <f>IF(SalesData[[#This Row],[Return Status]]="Returned",1,0)</f>
        <v>0</v>
      </c>
      <c r="T3634">
        <v>2085.91</v>
      </c>
      <c r="U3634" s="2">
        <f>EOMONTH(SalesData[[#This Row],[Order Date]],0)</f>
        <v>45077</v>
      </c>
      <c r="V3634" s="9" t="str">
        <f>"Q"&amp;INT((MONTH(SalesData[[#This Row],[Order Date]])+2)/3)&amp;"-"&amp;YEAR(SalesData[[#This Row],[Order Date]])</f>
        <v>Q2-2023</v>
      </c>
    </row>
    <row r="3635" spans="1:22" x14ac:dyDescent="0.35">
      <c r="A3635" t="s">
        <v>3776</v>
      </c>
      <c r="B3635" s="1">
        <v>45055</v>
      </c>
      <c r="C3635" t="s">
        <v>113</v>
      </c>
      <c r="D3635" t="s">
        <v>39</v>
      </c>
      <c r="E3635">
        <v>9876059127</v>
      </c>
      <c r="F3635" t="s">
        <v>159</v>
      </c>
      <c r="G3635" t="s">
        <v>84</v>
      </c>
      <c r="H3635" t="s">
        <v>85</v>
      </c>
      <c r="I3635" t="s">
        <v>31</v>
      </c>
      <c r="J3635" t="s">
        <v>65</v>
      </c>
      <c r="K3635">
        <v>1012.89</v>
      </c>
      <c r="L3635">
        <v>182.38</v>
      </c>
      <c r="M3635" t="s">
        <v>65</v>
      </c>
      <c r="N3635">
        <v>0.18005903898745201</v>
      </c>
      <c r="O3635" t="s">
        <v>11351</v>
      </c>
      <c r="P3635" t="s">
        <v>11352</v>
      </c>
      <c r="R3635" t="s">
        <v>11353</v>
      </c>
      <c r="S3635">
        <f>IF(SalesData[[#This Row],[Return Status]]="Returned",1,0)</f>
        <v>0</v>
      </c>
      <c r="T3635">
        <v>847.14</v>
      </c>
      <c r="U3635" s="2">
        <f>EOMONTH(SalesData[[#This Row],[Order Date]],0)</f>
        <v>45077</v>
      </c>
      <c r="V3635" s="9" t="str">
        <f>"Q"&amp;INT((MONTH(SalesData[[#This Row],[Order Date]])+2)/3)&amp;"-"&amp;YEAR(SalesData[[#This Row],[Order Date]])</f>
        <v>Q2-2023</v>
      </c>
    </row>
    <row r="3636" spans="1:22" x14ac:dyDescent="0.35">
      <c r="A3636" t="s">
        <v>3777</v>
      </c>
      <c r="B3636" s="1">
        <v>45057</v>
      </c>
      <c r="C3636" t="s">
        <v>87</v>
      </c>
      <c r="D3636" t="s">
        <v>27</v>
      </c>
      <c r="E3636">
        <v>6576801782</v>
      </c>
      <c r="F3636" t="s">
        <v>410</v>
      </c>
      <c r="G3636" t="s">
        <v>29</v>
      </c>
      <c r="H3636" t="s">
        <v>30</v>
      </c>
      <c r="I3636" t="s">
        <v>31</v>
      </c>
      <c r="J3636" t="s">
        <v>62</v>
      </c>
      <c r="K3636">
        <v>428.71</v>
      </c>
      <c r="L3636">
        <v>52.87</v>
      </c>
      <c r="M3636" t="s">
        <v>62</v>
      </c>
      <c r="N3636">
        <v>0.123323458748338</v>
      </c>
      <c r="O3636" t="s">
        <v>11361</v>
      </c>
      <c r="P3636" t="s">
        <v>11352</v>
      </c>
      <c r="R3636" t="s">
        <v>11353</v>
      </c>
      <c r="S3636">
        <f>IF(SalesData[[#This Row],[Return Status]]="Returned",1,0)</f>
        <v>0</v>
      </c>
      <c r="T3636">
        <v>2788.38</v>
      </c>
      <c r="U3636" s="2">
        <f>EOMONTH(SalesData[[#This Row],[Order Date]],0)</f>
        <v>45077</v>
      </c>
      <c r="V3636" s="9" t="str">
        <f>"Q"&amp;INT((MONTH(SalesData[[#This Row],[Order Date]])+2)/3)&amp;"-"&amp;YEAR(SalesData[[#This Row],[Order Date]])</f>
        <v>Q2-2023</v>
      </c>
    </row>
    <row r="3637" spans="1:22" x14ac:dyDescent="0.35">
      <c r="A3637" t="s">
        <v>3778</v>
      </c>
      <c r="B3637" s="1">
        <v>45068</v>
      </c>
      <c r="C3637" t="s">
        <v>149</v>
      </c>
      <c r="D3637" t="s">
        <v>39</v>
      </c>
      <c r="E3637">
        <v>2314041535</v>
      </c>
      <c r="F3637" t="s">
        <v>58</v>
      </c>
      <c r="G3637" t="s">
        <v>59</v>
      </c>
      <c r="H3637" t="s">
        <v>60</v>
      </c>
      <c r="I3637" t="s">
        <v>31</v>
      </c>
      <c r="J3637" t="s">
        <v>19</v>
      </c>
      <c r="K3637">
        <v>302</v>
      </c>
      <c r="L3637">
        <v>76.819999999999993</v>
      </c>
      <c r="M3637" t="s">
        <v>19</v>
      </c>
      <c r="N3637">
        <v>0.254370860927152</v>
      </c>
      <c r="O3637" t="s">
        <v>11361</v>
      </c>
      <c r="P3637" t="s">
        <v>11354</v>
      </c>
      <c r="R3637" t="s">
        <v>11353</v>
      </c>
      <c r="S3637">
        <f>IF(SalesData[[#This Row],[Return Status]]="Returned",1,0)</f>
        <v>0</v>
      </c>
      <c r="T3637">
        <v>2183.56</v>
      </c>
      <c r="U3637" s="2">
        <f>EOMONTH(SalesData[[#This Row],[Order Date]],0)</f>
        <v>45077</v>
      </c>
      <c r="V3637" s="9" t="str">
        <f>"Q"&amp;INT((MONTH(SalesData[[#This Row],[Order Date]])+2)/3)&amp;"-"&amp;YEAR(SalesData[[#This Row],[Order Date]])</f>
        <v>Q2-2023</v>
      </c>
    </row>
    <row r="3638" spans="1:22" x14ac:dyDescent="0.35">
      <c r="A3638" t="s">
        <v>3779</v>
      </c>
      <c r="B3638" s="1">
        <v>45076</v>
      </c>
      <c r="C3638" t="s">
        <v>124</v>
      </c>
      <c r="D3638" t="s">
        <v>72</v>
      </c>
      <c r="E3638">
        <v>1814695071</v>
      </c>
      <c r="F3638" t="s">
        <v>152</v>
      </c>
      <c r="G3638" t="s">
        <v>23</v>
      </c>
      <c r="H3638" t="s">
        <v>24</v>
      </c>
      <c r="I3638" t="s">
        <v>17</v>
      </c>
      <c r="J3638" t="s">
        <v>19</v>
      </c>
      <c r="K3638">
        <v>4117.5600000000004</v>
      </c>
      <c r="L3638">
        <v>407.61</v>
      </c>
      <c r="M3638" t="s">
        <v>19</v>
      </c>
      <c r="N3638">
        <v>9.8993092996823406E-2</v>
      </c>
      <c r="O3638" t="s">
        <v>11351</v>
      </c>
      <c r="P3638" t="s">
        <v>11356</v>
      </c>
      <c r="R3638" t="s">
        <v>11353</v>
      </c>
      <c r="S3638">
        <f>IF(SalesData[[#This Row],[Return Status]]="Returned",1,0)</f>
        <v>0</v>
      </c>
      <c r="T3638">
        <v>2821.33</v>
      </c>
      <c r="U3638" s="2">
        <f>EOMONTH(SalesData[[#This Row],[Order Date]],0)</f>
        <v>45077</v>
      </c>
      <c r="V3638" s="9" t="str">
        <f>"Q"&amp;INT((MONTH(SalesData[[#This Row],[Order Date]])+2)/3)&amp;"-"&amp;YEAR(SalesData[[#This Row],[Order Date]])</f>
        <v>Q2-2023</v>
      </c>
    </row>
    <row r="3639" spans="1:22" x14ac:dyDescent="0.35">
      <c r="A3639" t="s">
        <v>3780</v>
      </c>
      <c r="B3639" s="1">
        <v>45051</v>
      </c>
      <c r="C3639" t="s">
        <v>113</v>
      </c>
      <c r="D3639" t="s">
        <v>72</v>
      </c>
      <c r="E3639">
        <v>3597903565</v>
      </c>
      <c r="F3639" t="s">
        <v>127</v>
      </c>
      <c r="G3639" t="s">
        <v>29</v>
      </c>
      <c r="H3639" t="s">
        <v>30</v>
      </c>
      <c r="I3639" t="s">
        <v>31</v>
      </c>
      <c r="J3639" t="s">
        <v>43</v>
      </c>
      <c r="K3639">
        <v>38.65</v>
      </c>
      <c r="L3639">
        <v>9.61</v>
      </c>
      <c r="M3639" t="s">
        <v>43</v>
      </c>
      <c r="N3639">
        <v>0.248641655886158</v>
      </c>
      <c r="O3639" t="s">
        <v>11361</v>
      </c>
      <c r="P3639" t="s">
        <v>11354</v>
      </c>
      <c r="R3639" t="s">
        <v>11353</v>
      </c>
      <c r="S3639">
        <f>IF(SalesData[[#This Row],[Return Status]]="Returned",1,0)</f>
        <v>0</v>
      </c>
      <c r="T3639">
        <v>2788.38</v>
      </c>
      <c r="U3639" s="2">
        <f>EOMONTH(SalesData[[#This Row],[Order Date]],0)</f>
        <v>45077</v>
      </c>
      <c r="V3639" s="9" t="str">
        <f>"Q"&amp;INT((MONTH(SalesData[[#This Row],[Order Date]])+2)/3)&amp;"-"&amp;YEAR(SalesData[[#This Row],[Order Date]])</f>
        <v>Q2-2023</v>
      </c>
    </row>
    <row r="3640" spans="1:22" x14ac:dyDescent="0.35">
      <c r="A3640" t="s">
        <v>3781</v>
      </c>
      <c r="B3640" s="1">
        <v>45061</v>
      </c>
      <c r="C3640" t="s">
        <v>49</v>
      </c>
      <c r="D3640" t="s">
        <v>27</v>
      </c>
      <c r="E3640">
        <v>9532508580</v>
      </c>
      <c r="F3640" t="s">
        <v>127</v>
      </c>
      <c r="G3640" t="s">
        <v>29</v>
      </c>
      <c r="H3640" t="s">
        <v>30</v>
      </c>
      <c r="I3640" t="s">
        <v>31</v>
      </c>
      <c r="J3640" t="s">
        <v>19</v>
      </c>
      <c r="K3640">
        <v>1951.66</v>
      </c>
      <c r="L3640">
        <v>129.93</v>
      </c>
      <c r="M3640" t="s">
        <v>19</v>
      </c>
      <c r="N3640">
        <v>6.6574095897851002E-2</v>
      </c>
      <c r="O3640" t="s">
        <v>11351</v>
      </c>
      <c r="P3640" t="s">
        <v>11356</v>
      </c>
      <c r="R3640" t="s">
        <v>11353</v>
      </c>
      <c r="S3640">
        <f>IF(SalesData[[#This Row],[Return Status]]="Returned",1,0)</f>
        <v>0</v>
      </c>
      <c r="T3640">
        <v>2788.38</v>
      </c>
      <c r="U3640" s="2">
        <f>EOMONTH(SalesData[[#This Row],[Order Date]],0)</f>
        <v>45077</v>
      </c>
      <c r="V3640" s="9" t="str">
        <f>"Q"&amp;INT((MONTH(SalesData[[#This Row],[Order Date]])+2)/3)&amp;"-"&amp;YEAR(SalesData[[#This Row],[Order Date]])</f>
        <v>Q2-2023</v>
      </c>
    </row>
    <row r="3641" spans="1:22" x14ac:dyDescent="0.35">
      <c r="A3641" t="s">
        <v>3782</v>
      </c>
      <c r="B3641" s="1">
        <v>45069</v>
      </c>
      <c r="C3641" t="s">
        <v>38</v>
      </c>
      <c r="D3641" t="s">
        <v>145</v>
      </c>
      <c r="E3641">
        <v>4658403526</v>
      </c>
      <c r="F3641" t="s">
        <v>147</v>
      </c>
      <c r="G3641" t="s">
        <v>11377</v>
      </c>
      <c r="H3641" t="s">
        <v>11357</v>
      </c>
      <c r="I3641" t="s">
        <v>31</v>
      </c>
      <c r="J3641" t="s">
        <v>19</v>
      </c>
      <c r="K3641">
        <v>1348.01</v>
      </c>
      <c r="L3641">
        <v>212.02</v>
      </c>
      <c r="M3641" t="s">
        <v>19</v>
      </c>
      <c r="N3641">
        <v>0.15728369967581801</v>
      </c>
      <c r="O3641" t="s">
        <v>11351</v>
      </c>
      <c r="P3641" t="s">
        <v>11352</v>
      </c>
      <c r="R3641" t="s">
        <v>11353</v>
      </c>
      <c r="S3641">
        <f>IF(SalesData[[#This Row],[Return Status]]="Returned",1,0)</f>
        <v>0</v>
      </c>
      <c r="U3641" s="2">
        <f>EOMONTH(SalesData[[#This Row],[Order Date]],0)</f>
        <v>45077</v>
      </c>
      <c r="V3641" s="9" t="str">
        <f>"Q"&amp;INT((MONTH(SalesData[[#This Row],[Order Date]])+2)/3)&amp;"-"&amp;YEAR(SalesData[[#This Row],[Order Date]])</f>
        <v>Q2-2023</v>
      </c>
    </row>
    <row r="3642" spans="1:22" x14ac:dyDescent="0.35">
      <c r="A3642" t="s">
        <v>3783</v>
      </c>
      <c r="B3642" s="1">
        <v>45062</v>
      </c>
      <c r="C3642" t="s">
        <v>325</v>
      </c>
      <c r="D3642" t="s">
        <v>72</v>
      </c>
      <c r="E3642">
        <v>806376315</v>
      </c>
      <c r="F3642" t="s">
        <v>100</v>
      </c>
      <c r="G3642" t="s">
        <v>34</v>
      </c>
      <c r="H3642" t="s">
        <v>11357</v>
      </c>
      <c r="I3642" t="s">
        <v>36</v>
      </c>
      <c r="J3642" t="s">
        <v>18</v>
      </c>
      <c r="K3642">
        <v>428.85</v>
      </c>
      <c r="L3642">
        <v>31.44</v>
      </c>
      <c r="M3642" t="s">
        <v>19</v>
      </c>
      <c r="N3642">
        <v>7.3312346974466605E-2</v>
      </c>
      <c r="O3642" t="s">
        <v>11361</v>
      </c>
      <c r="P3642" t="s">
        <v>11356</v>
      </c>
      <c r="R3642" t="s">
        <v>11353</v>
      </c>
      <c r="S3642">
        <f>IF(SalesData[[#This Row],[Return Status]]="Returned",1,0)</f>
        <v>0</v>
      </c>
      <c r="U3642" s="2">
        <f>EOMONTH(SalesData[[#This Row],[Order Date]],0)</f>
        <v>45077</v>
      </c>
      <c r="V3642" s="9" t="str">
        <f>"Q"&amp;INT((MONTH(SalesData[[#This Row],[Order Date]])+2)/3)&amp;"-"&amp;YEAR(SalesData[[#This Row],[Order Date]])</f>
        <v>Q2-2023</v>
      </c>
    </row>
    <row r="3643" spans="1:22" x14ac:dyDescent="0.35">
      <c r="A3643" t="s">
        <v>3784</v>
      </c>
      <c r="B3643" s="1">
        <v>45069</v>
      </c>
      <c r="C3643" t="s">
        <v>45</v>
      </c>
      <c r="D3643" t="s">
        <v>46</v>
      </c>
      <c r="E3643">
        <v>8637012677</v>
      </c>
      <c r="F3643" t="s">
        <v>33</v>
      </c>
      <c r="G3643" t="s">
        <v>34</v>
      </c>
      <c r="H3643" t="s">
        <v>35</v>
      </c>
      <c r="I3643" t="s">
        <v>36</v>
      </c>
      <c r="J3643" t="s">
        <v>19</v>
      </c>
      <c r="K3643">
        <v>4461.67</v>
      </c>
      <c r="L3643">
        <v>350.29</v>
      </c>
      <c r="M3643" t="s">
        <v>19</v>
      </c>
      <c r="N3643">
        <v>7.8510961142352495E-2</v>
      </c>
      <c r="O3643" t="s">
        <v>11351</v>
      </c>
      <c r="P3643" t="s">
        <v>11356</v>
      </c>
      <c r="R3643" t="s">
        <v>11353</v>
      </c>
      <c r="S3643">
        <f>IF(SalesData[[#This Row],[Return Status]]="Returned",1,0)</f>
        <v>0</v>
      </c>
      <c r="U3643" s="2">
        <f>EOMONTH(SalesData[[#This Row],[Order Date]],0)</f>
        <v>45077</v>
      </c>
      <c r="V3643" s="9" t="str">
        <f>"Q"&amp;INT((MONTH(SalesData[[#This Row],[Order Date]])+2)/3)&amp;"-"&amp;YEAR(SalesData[[#This Row],[Order Date]])</f>
        <v>Q2-2023</v>
      </c>
    </row>
    <row r="3644" spans="1:22" x14ac:dyDescent="0.35">
      <c r="A3644" t="s">
        <v>3785</v>
      </c>
      <c r="B3644" s="1">
        <v>45061</v>
      </c>
      <c r="C3644" t="s">
        <v>77</v>
      </c>
      <c r="D3644" t="s">
        <v>46</v>
      </c>
      <c r="E3644">
        <v>4018079498</v>
      </c>
      <c r="F3644" t="s">
        <v>168</v>
      </c>
      <c r="G3644" t="s">
        <v>54</v>
      </c>
      <c r="H3644" t="s">
        <v>55</v>
      </c>
      <c r="I3644" t="s">
        <v>31</v>
      </c>
      <c r="J3644" t="s">
        <v>43</v>
      </c>
      <c r="K3644">
        <v>4907.3500000000004</v>
      </c>
      <c r="L3644">
        <v>1162.71</v>
      </c>
      <c r="M3644" t="s">
        <v>43</v>
      </c>
      <c r="N3644">
        <v>0.23693235656719</v>
      </c>
      <c r="O3644" t="s">
        <v>11351</v>
      </c>
      <c r="P3644" t="s">
        <v>11354</v>
      </c>
      <c r="R3644" t="s">
        <v>11353</v>
      </c>
      <c r="S3644">
        <f>IF(SalesData[[#This Row],[Return Status]]="Returned",1,0)</f>
        <v>0</v>
      </c>
      <c r="U3644" s="2">
        <f>EOMONTH(SalesData[[#This Row],[Order Date]],0)</f>
        <v>45077</v>
      </c>
      <c r="V3644" s="9" t="str">
        <f>"Q"&amp;INT((MONTH(SalesData[[#This Row],[Order Date]])+2)/3)&amp;"-"&amp;YEAR(SalesData[[#This Row],[Order Date]])</f>
        <v>Q2-2023</v>
      </c>
    </row>
    <row r="3645" spans="1:22" x14ac:dyDescent="0.35">
      <c r="A3645" t="s">
        <v>3786</v>
      </c>
      <c r="B3645" s="1">
        <v>45070</v>
      </c>
      <c r="C3645" t="s">
        <v>26</v>
      </c>
      <c r="D3645" t="s">
        <v>80</v>
      </c>
      <c r="E3645">
        <v>131321070</v>
      </c>
      <c r="F3645" t="s">
        <v>159</v>
      </c>
      <c r="G3645" t="s">
        <v>84</v>
      </c>
      <c r="H3645" t="s">
        <v>85</v>
      </c>
      <c r="I3645" t="s">
        <v>31</v>
      </c>
      <c r="J3645" t="s">
        <v>19</v>
      </c>
      <c r="K3645">
        <v>3466.57</v>
      </c>
      <c r="L3645">
        <v>846.45</v>
      </c>
      <c r="M3645" t="s">
        <v>19</v>
      </c>
      <c r="N3645">
        <v>0.244175077958905</v>
      </c>
      <c r="O3645" t="s">
        <v>11351</v>
      </c>
      <c r="P3645" t="s">
        <v>11354</v>
      </c>
      <c r="R3645" t="s">
        <v>11353</v>
      </c>
      <c r="S3645">
        <f>IF(SalesData[[#This Row],[Return Status]]="Returned",1,0)</f>
        <v>0</v>
      </c>
      <c r="T3645">
        <v>847.14</v>
      </c>
      <c r="U3645" s="2">
        <f>EOMONTH(SalesData[[#This Row],[Order Date]],0)</f>
        <v>45077</v>
      </c>
      <c r="V3645" s="9" t="str">
        <f>"Q"&amp;INT((MONTH(SalesData[[#This Row],[Order Date]])+2)/3)&amp;"-"&amp;YEAR(SalesData[[#This Row],[Order Date]])</f>
        <v>Q2-2023</v>
      </c>
    </row>
    <row r="3646" spans="1:22" x14ac:dyDescent="0.35">
      <c r="A3646" t="s">
        <v>3787</v>
      </c>
      <c r="B3646" s="1">
        <v>45066</v>
      </c>
      <c r="C3646" t="s">
        <v>124</v>
      </c>
      <c r="D3646" t="s">
        <v>72</v>
      </c>
      <c r="E3646">
        <v>9869350285</v>
      </c>
      <c r="F3646" t="s">
        <v>81</v>
      </c>
      <c r="G3646" t="s">
        <v>74</v>
      </c>
      <c r="H3646" t="s">
        <v>75</v>
      </c>
      <c r="I3646" t="s">
        <v>36</v>
      </c>
      <c r="J3646" t="s">
        <v>43</v>
      </c>
      <c r="K3646">
        <v>4339.8599999999997</v>
      </c>
      <c r="L3646">
        <v>541.9</v>
      </c>
      <c r="M3646" t="s">
        <v>43</v>
      </c>
      <c r="N3646">
        <v>0.12486577908043101</v>
      </c>
      <c r="O3646" t="s">
        <v>11351</v>
      </c>
      <c r="P3646" t="s">
        <v>11352</v>
      </c>
      <c r="R3646" t="s">
        <v>11353</v>
      </c>
      <c r="S3646">
        <f>IF(SalesData[[#This Row],[Return Status]]="Returned",1,0)</f>
        <v>0</v>
      </c>
      <c r="T3646">
        <v>2420.2800000000002</v>
      </c>
      <c r="U3646" s="2">
        <f>EOMONTH(SalesData[[#This Row],[Order Date]],0)</f>
        <v>45077</v>
      </c>
      <c r="V3646" s="9" t="str">
        <f>"Q"&amp;INT((MONTH(SalesData[[#This Row],[Order Date]])+2)/3)&amp;"-"&amp;YEAR(SalesData[[#This Row],[Order Date]])</f>
        <v>Q2-2023</v>
      </c>
    </row>
    <row r="3647" spans="1:22" x14ac:dyDescent="0.35">
      <c r="A3647" t="s">
        <v>3788</v>
      </c>
      <c r="B3647" s="1">
        <v>45072</v>
      </c>
      <c r="C3647" t="s">
        <v>77</v>
      </c>
      <c r="D3647" t="s">
        <v>80</v>
      </c>
      <c r="E3647">
        <v>1702775911</v>
      </c>
      <c r="F3647" t="s">
        <v>133</v>
      </c>
      <c r="G3647" t="s">
        <v>89</v>
      </c>
      <c r="H3647" t="s">
        <v>90</v>
      </c>
      <c r="I3647" t="s">
        <v>31</v>
      </c>
      <c r="J3647" t="s">
        <v>19</v>
      </c>
      <c r="K3647">
        <v>1591.57</v>
      </c>
      <c r="L3647">
        <v>370.45</v>
      </c>
      <c r="M3647" t="s">
        <v>19</v>
      </c>
      <c r="N3647">
        <v>0.23275759156053499</v>
      </c>
      <c r="O3647" t="s">
        <v>11351</v>
      </c>
      <c r="P3647" t="s">
        <v>11354</v>
      </c>
      <c r="R3647" t="s">
        <v>11353</v>
      </c>
      <c r="S3647">
        <f>IF(SalesData[[#This Row],[Return Status]]="Returned",1,0)</f>
        <v>0</v>
      </c>
      <c r="T3647">
        <v>207.68</v>
      </c>
      <c r="U3647" s="2">
        <f>EOMONTH(SalesData[[#This Row],[Order Date]],0)</f>
        <v>45077</v>
      </c>
      <c r="V3647" s="9" t="str">
        <f>"Q"&amp;INT((MONTH(SalesData[[#This Row],[Order Date]])+2)/3)&amp;"-"&amp;YEAR(SalesData[[#This Row],[Order Date]])</f>
        <v>Q2-2023</v>
      </c>
    </row>
    <row r="3648" spans="1:22" x14ac:dyDescent="0.35">
      <c r="A3648" t="s">
        <v>3789</v>
      </c>
      <c r="B3648" s="1">
        <v>45052</v>
      </c>
      <c r="C3648" t="s">
        <v>49</v>
      </c>
      <c r="D3648" t="s">
        <v>27</v>
      </c>
      <c r="E3648">
        <v>8695946738</v>
      </c>
      <c r="F3648" t="s">
        <v>159</v>
      </c>
      <c r="G3648" t="s">
        <v>84</v>
      </c>
      <c r="H3648" t="s">
        <v>85</v>
      </c>
      <c r="I3648" t="s">
        <v>31</v>
      </c>
      <c r="J3648" t="s">
        <v>19</v>
      </c>
      <c r="K3648">
        <v>2131.0100000000002</v>
      </c>
      <c r="L3648">
        <v>529.75</v>
      </c>
      <c r="M3648" t="s">
        <v>19</v>
      </c>
      <c r="N3648">
        <v>0.24859104368351201</v>
      </c>
      <c r="O3648" t="s">
        <v>11351</v>
      </c>
      <c r="P3648" t="s">
        <v>11354</v>
      </c>
      <c r="R3648" t="s">
        <v>11353</v>
      </c>
      <c r="S3648">
        <f>IF(SalesData[[#This Row],[Return Status]]="Returned",1,0)</f>
        <v>0</v>
      </c>
      <c r="T3648">
        <v>847.14</v>
      </c>
      <c r="U3648" s="2">
        <f>EOMONTH(SalesData[[#This Row],[Order Date]],0)</f>
        <v>45077</v>
      </c>
      <c r="V3648" s="9" t="str">
        <f>"Q"&amp;INT((MONTH(SalesData[[#This Row],[Order Date]])+2)/3)&amp;"-"&amp;YEAR(SalesData[[#This Row],[Order Date]])</f>
        <v>Q2-2023</v>
      </c>
    </row>
    <row r="3649" spans="1:22" x14ac:dyDescent="0.35">
      <c r="A3649" t="s">
        <v>3790</v>
      </c>
      <c r="B3649" s="1">
        <v>45069</v>
      </c>
      <c r="C3649" t="s">
        <v>67</v>
      </c>
      <c r="D3649" t="s">
        <v>46</v>
      </c>
      <c r="E3649">
        <v>246295668</v>
      </c>
      <c r="F3649" t="s">
        <v>22</v>
      </c>
      <c r="G3649" t="s">
        <v>11368</v>
      </c>
      <c r="H3649" t="s">
        <v>24</v>
      </c>
      <c r="I3649" t="s">
        <v>17</v>
      </c>
      <c r="J3649" t="s">
        <v>65</v>
      </c>
      <c r="K3649">
        <v>2291.0700000000002</v>
      </c>
      <c r="L3649">
        <v>265.14999999999998</v>
      </c>
      <c r="M3649" t="s">
        <v>65</v>
      </c>
      <c r="N3649">
        <v>0.11573195057331299</v>
      </c>
      <c r="O3649" t="s">
        <v>11351</v>
      </c>
      <c r="P3649" t="s">
        <v>11352</v>
      </c>
      <c r="R3649" t="s">
        <v>11353</v>
      </c>
      <c r="S3649">
        <f>IF(SalesData[[#This Row],[Return Status]]="Returned",1,0)</f>
        <v>0</v>
      </c>
      <c r="U3649" s="2">
        <f>EOMONTH(SalesData[[#This Row],[Order Date]],0)</f>
        <v>45077</v>
      </c>
      <c r="V3649" s="9" t="str">
        <f>"Q"&amp;INT((MONTH(SalesData[[#This Row],[Order Date]])+2)/3)&amp;"-"&amp;YEAR(SalesData[[#This Row],[Order Date]])</f>
        <v>Q2-2023</v>
      </c>
    </row>
    <row r="3650" spans="1:22" x14ac:dyDescent="0.35">
      <c r="A3650" t="s">
        <v>3791</v>
      </c>
      <c r="B3650" s="1">
        <v>45068</v>
      </c>
      <c r="C3650" t="s">
        <v>12</v>
      </c>
      <c r="D3650" t="s">
        <v>27</v>
      </c>
      <c r="E3650">
        <v>3140002376</v>
      </c>
      <c r="F3650" t="s">
        <v>154</v>
      </c>
      <c r="G3650" t="s">
        <v>11370</v>
      </c>
      <c r="H3650" t="s">
        <v>30</v>
      </c>
      <c r="I3650" t="s">
        <v>31</v>
      </c>
      <c r="J3650" t="s">
        <v>43</v>
      </c>
      <c r="K3650">
        <v>1185.99</v>
      </c>
      <c r="L3650">
        <v>160.03</v>
      </c>
      <c r="M3650" t="s">
        <v>43</v>
      </c>
      <c r="N3650">
        <v>0.134933684095144</v>
      </c>
      <c r="O3650" t="s">
        <v>11351</v>
      </c>
      <c r="P3650" t="s">
        <v>11352</v>
      </c>
      <c r="R3650" t="s">
        <v>11353</v>
      </c>
      <c r="S3650">
        <f>IF(SalesData[[#This Row],[Return Status]]="Returned",1,0)</f>
        <v>0</v>
      </c>
      <c r="U3650" s="2">
        <f>EOMONTH(SalesData[[#This Row],[Order Date]],0)</f>
        <v>45077</v>
      </c>
      <c r="V3650" s="9" t="str">
        <f>"Q"&amp;INT((MONTH(SalesData[[#This Row],[Order Date]])+2)/3)&amp;"-"&amp;YEAR(SalesData[[#This Row],[Order Date]])</f>
        <v>Q2-2023</v>
      </c>
    </row>
    <row r="3651" spans="1:22" x14ac:dyDescent="0.35">
      <c r="A3651" t="s">
        <v>3792</v>
      </c>
      <c r="B3651" s="1">
        <v>45055</v>
      </c>
      <c r="C3651" t="s">
        <v>188</v>
      </c>
      <c r="D3651" t="s">
        <v>27</v>
      </c>
      <c r="E3651">
        <v>1246125595</v>
      </c>
      <c r="F3651" t="s">
        <v>50</v>
      </c>
      <c r="G3651" t="s">
        <v>34</v>
      </c>
      <c r="H3651" t="s">
        <v>35</v>
      </c>
      <c r="I3651" t="s">
        <v>36</v>
      </c>
      <c r="J3651" t="s">
        <v>43</v>
      </c>
      <c r="K3651">
        <v>2614.46</v>
      </c>
      <c r="L3651">
        <v>238.47</v>
      </c>
      <c r="M3651" t="s">
        <v>43</v>
      </c>
      <c r="N3651">
        <v>9.1211951990085902E-2</v>
      </c>
      <c r="O3651" t="s">
        <v>11351</v>
      </c>
      <c r="P3651" t="s">
        <v>11356</v>
      </c>
      <c r="R3651" t="s">
        <v>11353</v>
      </c>
      <c r="S3651">
        <f>IF(SalesData[[#This Row],[Return Status]]="Returned",1,0)</f>
        <v>0</v>
      </c>
      <c r="U3651" s="2">
        <f>EOMONTH(SalesData[[#This Row],[Order Date]],0)</f>
        <v>45077</v>
      </c>
      <c r="V3651" s="9" t="str">
        <f>"Q"&amp;INT((MONTH(SalesData[[#This Row],[Order Date]])+2)/3)&amp;"-"&amp;YEAR(SalesData[[#This Row],[Order Date]])</f>
        <v>Q2-2023</v>
      </c>
    </row>
    <row r="3652" spans="1:22" x14ac:dyDescent="0.35">
      <c r="A3652" t="s">
        <v>3793</v>
      </c>
      <c r="B3652" s="1">
        <v>45060</v>
      </c>
      <c r="C3652" t="s">
        <v>26</v>
      </c>
      <c r="D3652" t="s">
        <v>13</v>
      </c>
      <c r="E3652">
        <v>8373391848</v>
      </c>
      <c r="F3652" t="s">
        <v>154</v>
      </c>
      <c r="G3652" t="s">
        <v>11370</v>
      </c>
      <c r="H3652" t="s">
        <v>30</v>
      </c>
      <c r="I3652" t="s">
        <v>31</v>
      </c>
      <c r="J3652" t="s">
        <v>18</v>
      </c>
      <c r="K3652">
        <v>1391.48</v>
      </c>
      <c r="L3652">
        <v>177.41</v>
      </c>
      <c r="M3652" t="s">
        <v>19</v>
      </c>
      <c r="N3652">
        <v>0.127497340960704</v>
      </c>
      <c r="O3652" t="s">
        <v>11351</v>
      </c>
      <c r="P3652" t="s">
        <v>11352</v>
      </c>
      <c r="R3652" t="s">
        <v>11353</v>
      </c>
      <c r="S3652">
        <f>IF(SalesData[[#This Row],[Return Status]]="Returned",1,0)</f>
        <v>0</v>
      </c>
      <c r="U3652" s="2">
        <f>EOMONTH(SalesData[[#This Row],[Order Date]],0)</f>
        <v>45077</v>
      </c>
      <c r="V3652" s="9" t="str">
        <f>"Q"&amp;INT((MONTH(SalesData[[#This Row],[Order Date]])+2)/3)&amp;"-"&amp;YEAR(SalesData[[#This Row],[Order Date]])</f>
        <v>Q2-2023</v>
      </c>
    </row>
    <row r="3653" spans="1:22" x14ac:dyDescent="0.35">
      <c r="A3653" t="s">
        <v>3794</v>
      </c>
      <c r="B3653" s="1">
        <v>45075</v>
      </c>
      <c r="C3653" t="s">
        <v>176</v>
      </c>
      <c r="D3653" t="s">
        <v>13</v>
      </c>
      <c r="E3653">
        <v>4096466424</v>
      </c>
      <c r="F3653" t="s">
        <v>103</v>
      </c>
      <c r="G3653" t="s">
        <v>23</v>
      </c>
      <c r="H3653" t="s">
        <v>24</v>
      </c>
      <c r="I3653" t="s">
        <v>17</v>
      </c>
      <c r="J3653" t="s">
        <v>61</v>
      </c>
      <c r="K3653">
        <v>1629.08</v>
      </c>
      <c r="L3653">
        <v>178.85</v>
      </c>
      <c r="M3653" t="s">
        <v>62</v>
      </c>
      <c r="N3653">
        <v>0.10978589142337999</v>
      </c>
      <c r="O3653" t="s">
        <v>11351</v>
      </c>
      <c r="P3653" t="s">
        <v>11352</v>
      </c>
      <c r="Q3653" t="s">
        <v>11376</v>
      </c>
      <c r="R3653" t="s">
        <v>11360</v>
      </c>
      <c r="S3653">
        <f>IF(SalesData[[#This Row],[Return Status]]="Returned",1,0)</f>
        <v>1</v>
      </c>
      <c r="T3653">
        <v>2821.33</v>
      </c>
      <c r="U3653" s="2">
        <f>EOMONTH(SalesData[[#This Row],[Order Date]],0)</f>
        <v>45077</v>
      </c>
      <c r="V3653" s="9" t="str">
        <f>"Q"&amp;INT((MONTH(SalesData[[#This Row],[Order Date]])+2)/3)&amp;"-"&amp;YEAR(SalesData[[#This Row],[Order Date]])</f>
        <v>Q2-2023</v>
      </c>
    </row>
    <row r="3654" spans="1:22" x14ac:dyDescent="0.35">
      <c r="A3654" t="s">
        <v>3795</v>
      </c>
      <c r="B3654" s="1">
        <v>45052</v>
      </c>
      <c r="C3654" t="s">
        <v>77</v>
      </c>
      <c r="D3654" t="s">
        <v>13</v>
      </c>
      <c r="E3654">
        <v>5749964723</v>
      </c>
      <c r="F3654" t="s">
        <v>152</v>
      </c>
      <c r="G3654" t="s">
        <v>23</v>
      </c>
      <c r="H3654" t="s">
        <v>24</v>
      </c>
      <c r="I3654" t="s">
        <v>17</v>
      </c>
      <c r="J3654" t="s">
        <v>65</v>
      </c>
      <c r="K3654">
        <v>1372</v>
      </c>
      <c r="L3654">
        <v>46.7</v>
      </c>
      <c r="M3654" t="s">
        <v>65</v>
      </c>
      <c r="N3654">
        <v>3.4037900874635603E-2</v>
      </c>
      <c r="O3654" t="s">
        <v>11351</v>
      </c>
      <c r="P3654" t="s">
        <v>11356</v>
      </c>
      <c r="Q3654" t="s">
        <v>11373</v>
      </c>
      <c r="R3654" t="s">
        <v>11360</v>
      </c>
      <c r="S3654">
        <f>IF(SalesData[[#This Row],[Return Status]]="Returned",1,0)</f>
        <v>1</v>
      </c>
      <c r="T3654">
        <v>2821.33</v>
      </c>
      <c r="U3654" s="2">
        <f>EOMONTH(SalesData[[#This Row],[Order Date]],0)</f>
        <v>45077</v>
      </c>
      <c r="V3654" s="9" t="str">
        <f>"Q"&amp;INT((MONTH(SalesData[[#This Row],[Order Date]])+2)/3)&amp;"-"&amp;YEAR(SalesData[[#This Row],[Order Date]])</f>
        <v>Q2-2023</v>
      </c>
    </row>
    <row r="3655" spans="1:22" x14ac:dyDescent="0.35">
      <c r="A3655" t="s">
        <v>3796</v>
      </c>
      <c r="B3655" s="1">
        <v>45059</v>
      </c>
      <c r="C3655" t="s">
        <v>144</v>
      </c>
      <c r="D3655" t="s">
        <v>80</v>
      </c>
      <c r="E3655">
        <v>1117247891</v>
      </c>
      <c r="F3655" t="s">
        <v>163</v>
      </c>
      <c r="G3655" t="s">
        <v>164</v>
      </c>
      <c r="H3655" t="s">
        <v>165</v>
      </c>
      <c r="I3655" t="s">
        <v>36</v>
      </c>
      <c r="J3655" t="s">
        <v>19</v>
      </c>
      <c r="K3655">
        <v>425.6</v>
      </c>
      <c r="L3655">
        <v>84.53</v>
      </c>
      <c r="M3655" t="s">
        <v>19</v>
      </c>
      <c r="N3655">
        <v>0.19861372180451101</v>
      </c>
      <c r="O3655" t="s">
        <v>11361</v>
      </c>
      <c r="P3655" t="s">
        <v>11352</v>
      </c>
      <c r="R3655" t="s">
        <v>11353</v>
      </c>
      <c r="S3655">
        <f>IF(SalesData[[#This Row],[Return Status]]="Returned",1,0)</f>
        <v>0</v>
      </c>
      <c r="U3655" s="2">
        <f>EOMONTH(SalesData[[#This Row],[Order Date]],0)</f>
        <v>45077</v>
      </c>
      <c r="V3655" s="9" t="str">
        <f>"Q"&amp;INT((MONTH(SalesData[[#This Row],[Order Date]])+2)/3)&amp;"-"&amp;YEAR(SalesData[[#This Row],[Order Date]])</f>
        <v>Q2-2023</v>
      </c>
    </row>
    <row r="3656" spans="1:22" x14ac:dyDescent="0.35">
      <c r="A3656" t="s">
        <v>3797</v>
      </c>
      <c r="B3656" s="1">
        <v>45047</v>
      </c>
      <c r="C3656" t="s">
        <v>12</v>
      </c>
      <c r="D3656" t="s">
        <v>27</v>
      </c>
      <c r="E3656">
        <v>5481726731</v>
      </c>
      <c r="F3656" t="s">
        <v>137</v>
      </c>
      <c r="G3656" t="s">
        <v>101</v>
      </c>
      <c r="H3656" t="s">
        <v>35</v>
      </c>
      <c r="I3656" t="s">
        <v>36</v>
      </c>
      <c r="J3656" t="s">
        <v>42</v>
      </c>
      <c r="K3656">
        <v>841.82</v>
      </c>
      <c r="L3656">
        <v>41.75</v>
      </c>
      <c r="M3656" t="s">
        <v>43</v>
      </c>
      <c r="N3656">
        <v>4.9594925280938902E-2</v>
      </c>
      <c r="O3656" t="s">
        <v>11355</v>
      </c>
      <c r="P3656" t="s">
        <v>11356</v>
      </c>
      <c r="R3656" t="s">
        <v>11353</v>
      </c>
      <c r="S3656">
        <f>IF(SalesData[[#This Row],[Return Status]]="Returned",1,0)</f>
        <v>0</v>
      </c>
      <c r="T3656">
        <v>1385.87</v>
      </c>
      <c r="U3656" s="2">
        <f>EOMONTH(SalesData[[#This Row],[Order Date]],0)</f>
        <v>45077</v>
      </c>
      <c r="V3656" s="9" t="str">
        <f>"Q"&amp;INT((MONTH(SalesData[[#This Row],[Order Date]])+2)/3)&amp;"-"&amp;YEAR(SalesData[[#This Row],[Order Date]])</f>
        <v>Q2-2023</v>
      </c>
    </row>
    <row r="3657" spans="1:22" x14ac:dyDescent="0.35">
      <c r="A3657" t="s">
        <v>3798</v>
      </c>
      <c r="B3657" s="1">
        <v>45067</v>
      </c>
      <c r="C3657" t="s">
        <v>132</v>
      </c>
      <c r="D3657" t="s">
        <v>72</v>
      </c>
      <c r="E3657">
        <v>620963178</v>
      </c>
      <c r="F3657" t="s">
        <v>107</v>
      </c>
      <c r="G3657" t="s">
        <v>15</v>
      </c>
      <c r="H3657" t="s">
        <v>16</v>
      </c>
      <c r="I3657" t="s">
        <v>17</v>
      </c>
      <c r="J3657" t="s">
        <v>19</v>
      </c>
      <c r="K3657">
        <v>1264.08</v>
      </c>
      <c r="L3657">
        <v>186.53</v>
      </c>
      <c r="M3657" t="s">
        <v>19</v>
      </c>
      <c r="N3657">
        <v>0.14756186317321701</v>
      </c>
      <c r="O3657" t="s">
        <v>11351</v>
      </c>
      <c r="P3657" t="s">
        <v>11352</v>
      </c>
      <c r="R3657" t="s">
        <v>11353</v>
      </c>
      <c r="S3657">
        <f>IF(SalesData[[#This Row],[Return Status]]="Returned",1,0)</f>
        <v>0</v>
      </c>
      <c r="T3657">
        <v>2085.91</v>
      </c>
      <c r="U3657" s="2">
        <f>EOMONTH(SalesData[[#This Row],[Order Date]],0)</f>
        <v>45077</v>
      </c>
      <c r="V3657" s="9" t="str">
        <f>"Q"&amp;INT((MONTH(SalesData[[#This Row],[Order Date]])+2)/3)&amp;"-"&amp;YEAR(SalesData[[#This Row],[Order Date]])</f>
        <v>Q2-2023</v>
      </c>
    </row>
    <row r="3658" spans="1:22" x14ac:dyDescent="0.35">
      <c r="A3658" t="s">
        <v>3799</v>
      </c>
      <c r="B3658" s="1">
        <v>45047</v>
      </c>
      <c r="C3658" t="s">
        <v>124</v>
      </c>
      <c r="D3658" t="s">
        <v>46</v>
      </c>
      <c r="E3658">
        <v>133034902</v>
      </c>
      <c r="F3658" t="s">
        <v>222</v>
      </c>
      <c r="G3658" t="s">
        <v>164</v>
      </c>
      <c r="H3658" t="s">
        <v>165</v>
      </c>
      <c r="I3658" t="s">
        <v>36</v>
      </c>
      <c r="J3658" t="s">
        <v>19</v>
      </c>
      <c r="K3658">
        <v>2933.61</v>
      </c>
      <c r="L3658">
        <v>606.54</v>
      </c>
      <c r="M3658" t="s">
        <v>19</v>
      </c>
      <c r="N3658">
        <v>0.20675549919723499</v>
      </c>
      <c r="O3658" t="s">
        <v>11351</v>
      </c>
      <c r="P3658" t="s">
        <v>11354</v>
      </c>
      <c r="R3658" t="s">
        <v>11353</v>
      </c>
      <c r="S3658">
        <f>IF(SalesData[[#This Row],[Return Status]]="Returned",1,0)</f>
        <v>0</v>
      </c>
      <c r="U3658" s="2">
        <f>EOMONTH(SalesData[[#This Row],[Order Date]],0)</f>
        <v>45077</v>
      </c>
      <c r="V3658" s="9" t="str">
        <f>"Q"&amp;INT((MONTH(SalesData[[#This Row],[Order Date]])+2)/3)&amp;"-"&amp;YEAR(SalesData[[#This Row],[Order Date]])</f>
        <v>Q2-2023</v>
      </c>
    </row>
    <row r="3659" spans="1:22" x14ac:dyDescent="0.35">
      <c r="A3659" t="s">
        <v>3800</v>
      </c>
      <c r="B3659" s="1">
        <v>45052</v>
      </c>
      <c r="C3659" t="s">
        <v>111</v>
      </c>
      <c r="D3659" t="s">
        <v>80</v>
      </c>
      <c r="E3659">
        <v>2695951975</v>
      </c>
      <c r="F3659" t="s">
        <v>116</v>
      </c>
      <c r="G3659" t="s">
        <v>74</v>
      </c>
      <c r="H3659" t="s">
        <v>75</v>
      </c>
      <c r="I3659" t="s">
        <v>36</v>
      </c>
      <c r="J3659" t="s">
        <v>18</v>
      </c>
      <c r="K3659">
        <v>2896.05</v>
      </c>
      <c r="L3659">
        <v>159.30000000000001</v>
      </c>
      <c r="M3659" t="s">
        <v>19</v>
      </c>
      <c r="N3659">
        <v>5.5005956388874497E-2</v>
      </c>
      <c r="O3659" t="s">
        <v>11351</v>
      </c>
      <c r="P3659" t="s">
        <v>11356</v>
      </c>
      <c r="R3659" t="s">
        <v>11353</v>
      </c>
      <c r="S3659">
        <f>IF(SalesData[[#This Row],[Return Status]]="Returned",1,0)</f>
        <v>0</v>
      </c>
      <c r="T3659">
        <v>2420.2800000000002</v>
      </c>
      <c r="U3659" s="2">
        <f>EOMONTH(SalesData[[#This Row],[Order Date]],0)</f>
        <v>45077</v>
      </c>
      <c r="V3659" s="9" t="str">
        <f>"Q"&amp;INT((MONTH(SalesData[[#This Row],[Order Date]])+2)/3)&amp;"-"&amp;YEAR(SalesData[[#This Row],[Order Date]])</f>
        <v>Q2-2023</v>
      </c>
    </row>
    <row r="3660" spans="1:22" x14ac:dyDescent="0.35">
      <c r="A3660" t="s">
        <v>3801</v>
      </c>
      <c r="B3660" s="1">
        <v>45052</v>
      </c>
      <c r="C3660" t="s">
        <v>71</v>
      </c>
      <c r="D3660" t="s">
        <v>46</v>
      </c>
      <c r="E3660">
        <v>6224813929</v>
      </c>
      <c r="F3660" t="s">
        <v>159</v>
      </c>
      <c r="G3660" t="s">
        <v>84</v>
      </c>
      <c r="H3660" t="s">
        <v>11357</v>
      </c>
      <c r="I3660" t="s">
        <v>31</v>
      </c>
      <c r="J3660" t="s">
        <v>43</v>
      </c>
      <c r="K3660">
        <v>655.69</v>
      </c>
      <c r="L3660">
        <v>106.68</v>
      </c>
      <c r="M3660" t="s">
        <v>43</v>
      </c>
      <c r="N3660">
        <v>0.16269883634034399</v>
      </c>
      <c r="O3660" t="s">
        <v>11355</v>
      </c>
      <c r="P3660" t="s">
        <v>11352</v>
      </c>
      <c r="R3660" t="s">
        <v>11353</v>
      </c>
      <c r="S3660">
        <f>IF(SalesData[[#This Row],[Return Status]]="Returned",1,0)</f>
        <v>0</v>
      </c>
      <c r="T3660">
        <v>847.14</v>
      </c>
      <c r="U3660" s="2">
        <f>EOMONTH(SalesData[[#This Row],[Order Date]],0)</f>
        <v>45077</v>
      </c>
      <c r="V3660" s="9" t="str">
        <f>"Q"&amp;INT((MONTH(SalesData[[#This Row],[Order Date]])+2)/3)&amp;"-"&amp;YEAR(SalesData[[#This Row],[Order Date]])</f>
        <v>Q2-2023</v>
      </c>
    </row>
    <row r="3661" spans="1:22" x14ac:dyDescent="0.35">
      <c r="A3661" t="s">
        <v>3802</v>
      </c>
      <c r="B3661" s="1">
        <v>45061</v>
      </c>
      <c r="C3661" t="s">
        <v>132</v>
      </c>
      <c r="D3661" t="s">
        <v>99</v>
      </c>
      <c r="E3661">
        <v>1065267767</v>
      </c>
      <c r="F3661" t="s">
        <v>50</v>
      </c>
      <c r="G3661" t="s">
        <v>34</v>
      </c>
      <c r="H3661" t="s">
        <v>35</v>
      </c>
      <c r="I3661" t="s">
        <v>36</v>
      </c>
      <c r="J3661" t="s">
        <v>19</v>
      </c>
      <c r="K3661">
        <v>162.09</v>
      </c>
      <c r="L3661">
        <v>34.56</v>
      </c>
      <c r="M3661" t="s">
        <v>19</v>
      </c>
      <c r="N3661">
        <v>0.21321488062187699</v>
      </c>
      <c r="O3661" t="s">
        <v>11361</v>
      </c>
      <c r="P3661" t="s">
        <v>11354</v>
      </c>
      <c r="R3661" t="s">
        <v>11353</v>
      </c>
      <c r="S3661">
        <f>IF(SalesData[[#This Row],[Return Status]]="Returned",1,0)</f>
        <v>0</v>
      </c>
      <c r="U3661" s="2">
        <f>EOMONTH(SalesData[[#This Row],[Order Date]],0)</f>
        <v>45077</v>
      </c>
      <c r="V3661" s="9" t="str">
        <f>"Q"&amp;INT((MONTH(SalesData[[#This Row],[Order Date]])+2)/3)&amp;"-"&amp;YEAR(SalesData[[#This Row],[Order Date]])</f>
        <v>Q2-2023</v>
      </c>
    </row>
    <row r="3662" spans="1:22" x14ac:dyDescent="0.35">
      <c r="A3662" t="s">
        <v>3803</v>
      </c>
      <c r="B3662" s="1">
        <v>45048</v>
      </c>
      <c r="C3662" t="s">
        <v>188</v>
      </c>
      <c r="D3662" t="s">
        <v>39</v>
      </c>
      <c r="E3662">
        <v>9231761147</v>
      </c>
      <c r="F3662" t="s">
        <v>73</v>
      </c>
      <c r="G3662" t="s">
        <v>74</v>
      </c>
      <c r="H3662" t="s">
        <v>75</v>
      </c>
      <c r="I3662" t="s">
        <v>36</v>
      </c>
      <c r="J3662" t="s">
        <v>18</v>
      </c>
      <c r="K3662">
        <v>3999.28</v>
      </c>
      <c r="L3662">
        <v>588.35</v>
      </c>
      <c r="M3662" t="s">
        <v>19</v>
      </c>
      <c r="N3662">
        <v>0.14711398051649299</v>
      </c>
      <c r="O3662" t="s">
        <v>11351</v>
      </c>
      <c r="P3662" t="s">
        <v>11352</v>
      </c>
      <c r="Q3662" t="s">
        <v>11365</v>
      </c>
      <c r="R3662" t="s">
        <v>11360</v>
      </c>
      <c r="S3662">
        <f>IF(SalesData[[#This Row],[Return Status]]="Returned",1,0)</f>
        <v>1</v>
      </c>
      <c r="T3662">
        <v>2420.2800000000002</v>
      </c>
      <c r="U3662" s="2">
        <f>EOMONTH(SalesData[[#This Row],[Order Date]],0)</f>
        <v>45077</v>
      </c>
      <c r="V3662" s="9" t="str">
        <f>"Q"&amp;INT((MONTH(SalesData[[#This Row],[Order Date]])+2)/3)&amp;"-"&amp;YEAR(SalesData[[#This Row],[Order Date]])</f>
        <v>Q2-2023</v>
      </c>
    </row>
    <row r="3663" spans="1:22" x14ac:dyDescent="0.35">
      <c r="A3663" t="s">
        <v>3804</v>
      </c>
      <c r="B3663" s="1">
        <v>45076</v>
      </c>
      <c r="C3663" t="s">
        <v>188</v>
      </c>
      <c r="D3663" t="s">
        <v>27</v>
      </c>
      <c r="E3663">
        <v>1161314897</v>
      </c>
      <c r="F3663" t="s">
        <v>387</v>
      </c>
      <c r="G3663" t="s">
        <v>89</v>
      </c>
      <c r="H3663" t="s">
        <v>90</v>
      </c>
      <c r="I3663" t="s">
        <v>31</v>
      </c>
      <c r="J3663" t="s">
        <v>19</v>
      </c>
      <c r="K3663">
        <v>1337.13</v>
      </c>
      <c r="L3663">
        <v>105.04</v>
      </c>
      <c r="M3663" t="s">
        <v>19</v>
      </c>
      <c r="N3663">
        <v>7.8556310904698903E-2</v>
      </c>
      <c r="O3663" t="s">
        <v>11351</v>
      </c>
      <c r="P3663" t="s">
        <v>11356</v>
      </c>
      <c r="R3663" t="s">
        <v>11353</v>
      </c>
      <c r="S3663">
        <f>IF(SalesData[[#This Row],[Return Status]]="Returned",1,0)</f>
        <v>0</v>
      </c>
      <c r="T3663">
        <v>207.68</v>
      </c>
      <c r="U3663" s="2">
        <f>EOMONTH(SalesData[[#This Row],[Order Date]],0)</f>
        <v>45077</v>
      </c>
      <c r="V3663" s="9" t="str">
        <f>"Q"&amp;INT((MONTH(SalesData[[#This Row],[Order Date]])+2)/3)&amp;"-"&amp;YEAR(SalesData[[#This Row],[Order Date]])</f>
        <v>Q2-2023</v>
      </c>
    </row>
    <row r="3664" spans="1:22" x14ac:dyDescent="0.35">
      <c r="A3664" t="s">
        <v>3805</v>
      </c>
      <c r="B3664" s="1">
        <v>45057</v>
      </c>
      <c r="C3664" t="s">
        <v>97</v>
      </c>
      <c r="D3664" t="s">
        <v>99</v>
      </c>
      <c r="E3664">
        <v>2766526853</v>
      </c>
      <c r="F3664" t="s">
        <v>116</v>
      </c>
      <c r="G3664" t="s">
        <v>74</v>
      </c>
      <c r="H3664" t="s">
        <v>75</v>
      </c>
      <c r="I3664" t="s">
        <v>36</v>
      </c>
      <c r="J3664" t="s">
        <v>19</v>
      </c>
      <c r="K3664">
        <v>3462.86</v>
      </c>
      <c r="L3664">
        <v>767.31</v>
      </c>
      <c r="M3664" t="s">
        <v>19</v>
      </c>
      <c r="N3664">
        <v>0.22158273796803801</v>
      </c>
      <c r="O3664" t="s">
        <v>11351</v>
      </c>
      <c r="P3664" t="s">
        <v>11354</v>
      </c>
      <c r="R3664" t="s">
        <v>11353</v>
      </c>
      <c r="S3664">
        <f>IF(SalesData[[#This Row],[Return Status]]="Returned",1,0)</f>
        <v>0</v>
      </c>
      <c r="T3664">
        <v>2420.2800000000002</v>
      </c>
      <c r="U3664" s="2">
        <f>EOMONTH(SalesData[[#This Row],[Order Date]],0)</f>
        <v>45077</v>
      </c>
      <c r="V3664" s="9" t="str">
        <f>"Q"&amp;INT((MONTH(SalesData[[#This Row],[Order Date]])+2)/3)&amp;"-"&amp;YEAR(SalesData[[#This Row],[Order Date]])</f>
        <v>Q2-2023</v>
      </c>
    </row>
    <row r="3665" spans="1:22" x14ac:dyDescent="0.35">
      <c r="A3665" t="s">
        <v>3806</v>
      </c>
      <c r="B3665" s="1">
        <v>45059</v>
      </c>
      <c r="C3665" t="s">
        <v>97</v>
      </c>
      <c r="D3665" t="s">
        <v>80</v>
      </c>
      <c r="E3665">
        <v>6645029971</v>
      </c>
      <c r="F3665" t="s">
        <v>58</v>
      </c>
      <c r="G3665" t="s">
        <v>59</v>
      </c>
      <c r="H3665" t="s">
        <v>60</v>
      </c>
      <c r="I3665" t="s">
        <v>31</v>
      </c>
      <c r="J3665" t="s">
        <v>65</v>
      </c>
      <c r="K3665">
        <v>1218.81</v>
      </c>
      <c r="L3665">
        <v>145.97999999999999</v>
      </c>
      <c r="M3665" t="s">
        <v>65</v>
      </c>
      <c r="N3665">
        <v>0.119772565042952</v>
      </c>
      <c r="O3665" t="s">
        <v>11351</v>
      </c>
      <c r="P3665" t="s">
        <v>11352</v>
      </c>
      <c r="R3665" t="s">
        <v>11353</v>
      </c>
      <c r="S3665">
        <f>IF(SalesData[[#This Row],[Return Status]]="Returned",1,0)</f>
        <v>0</v>
      </c>
      <c r="T3665">
        <v>2183.56</v>
      </c>
      <c r="U3665" s="2">
        <f>EOMONTH(SalesData[[#This Row],[Order Date]],0)</f>
        <v>45077</v>
      </c>
      <c r="V3665" s="9" t="str">
        <f>"Q"&amp;INT((MONTH(SalesData[[#This Row],[Order Date]])+2)/3)&amp;"-"&amp;YEAR(SalesData[[#This Row],[Order Date]])</f>
        <v>Q2-2023</v>
      </c>
    </row>
    <row r="3666" spans="1:22" x14ac:dyDescent="0.35">
      <c r="A3666" t="s">
        <v>3807</v>
      </c>
      <c r="B3666" s="1">
        <v>45049</v>
      </c>
      <c r="C3666" t="s">
        <v>77</v>
      </c>
      <c r="D3666" t="s">
        <v>80</v>
      </c>
      <c r="E3666">
        <v>3142918516</v>
      </c>
      <c r="F3666" t="s">
        <v>156</v>
      </c>
      <c r="G3666" t="s">
        <v>84</v>
      </c>
      <c r="H3666" t="s">
        <v>85</v>
      </c>
      <c r="I3666" t="s">
        <v>31</v>
      </c>
      <c r="J3666" t="s">
        <v>62</v>
      </c>
      <c r="K3666">
        <v>1523.87</v>
      </c>
      <c r="L3666">
        <v>279.82</v>
      </c>
      <c r="M3666" t="s">
        <v>62</v>
      </c>
      <c r="N3666">
        <v>0.18362458739918799</v>
      </c>
      <c r="O3666" t="s">
        <v>11351</v>
      </c>
      <c r="P3666" t="s">
        <v>11352</v>
      </c>
      <c r="R3666" t="s">
        <v>11353</v>
      </c>
      <c r="S3666">
        <f>IF(SalesData[[#This Row],[Return Status]]="Returned",1,0)</f>
        <v>0</v>
      </c>
      <c r="T3666">
        <v>847.14</v>
      </c>
      <c r="U3666" s="2">
        <f>EOMONTH(SalesData[[#This Row],[Order Date]],0)</f>
        <v>45077</v>
      </c>
      <c r="V3666" s="9" t="str">
        <f>"Q"&amp;INT((MONTH(SalesData[[#This Row],[Order Date]])+2)/3)&amp;"-"&amp;YEAR(SalesData[[#This Row],[Order Date]])</f>
        <v>Q2-2023</v>
      </c>
    </row>
    <row r="3667" spans="1:22" x14ac:dyDescent="0.35">
      <c r="A3667" t="s">
        <v>3808</v>
      </c>
      <c r="B3667" s="1">
        <v>45076</v>
      </c>
      <c r="C3667" t="s">
        <v>184</v>
      </c>
      <c r="D3667" t="s">
        <v>99</v>
      </c>
      <c r="E3667">
        <v>1915942968</v>
      </c>
      <c r="F3667" t="s">
        <v>163</v>
      </c>
      <c r="G3667" t="s">
        <v>164</v>
      </c>
      <c r="H3667" t="s">
        <v>165</v>
      </c>
      <c r="I3667" t="s">
        <v>36</v>
      </c>
      <c r="J3667" t="s">
        <v>65</v>
      </c>
      <c r="K3667">
        <v>860.11</v>
      </c>
      <c r="L3667">
        <v>203.87</v>
      </c>
      <c r="M3667" t="s">
        <v>65</v>
      </c>
      <c r="N3667">
        <v>0.23702782202276501</v>
      </c>
      <c r="O3667" t="s">
        <v>11355</v>
      </c>
      <c r="P3667" t="s">
        <v>11354</v>
      </c>
      <c r="R3667" t="s">
        <v>11353</v>
      </c>
      <c r="S3667">
        <f>IF(SalesData[[#This Row],[Return Status]]="Returned",1,0)</f>
        <v>0</v>
      </c>
      <c r="U3667" s="2">
        <f>EOMONTH(SalesData[[#This Row],[Order Date]],0)</f>
        <v>45077</v>
      </c>
      <c r="V3667" s="9" t="str">
        <f>"Q"&amp;INT((MONTH(SalesData[[#This Row],[Order Date]])+2)/3)&amp;"-"&amp;YEAR(SalesData[[#This Row],[Order Date]])</f>
        <v>Q2-2023</v>
      </c>
    </row>
    <row r="3668" spans="1:22" x14ac:dyDescent="0.35">
      <c r="A3668" t="s">
        <v>3809</v>
      </c>
      <c r="B3668" s="1">
        <v>45070</v>
      </c>
      <c r="C3668" t="s">
        <v>176</v>
      </c>
      <c r="D3668" t="s">
        <v>27</v>
      </c>
      <c r="E3668">
        <v>1329097137</v>
      </c>
      <c r="F3668" t="s">
        <v>107</v>
      </c>
      <c r="G3668" t="s">
        <v>15</v>
      </c>
      <c r="H3668" t="s">
        <v>16</v>
      </c>
      <c r="I3668" t="s">
        <v>17</v>
      </c>
      <c r="J3668" t="s">
        <v>65</v>
      </c>
      <c r="K3668">
        <v>4615.13</v>
      </c>
      <c r="L3668">
        <v>375.22</v>
      </c>
      <c r="M3668" t="s">
        <v>65</v>
      </c>
      <c r="N3668">
        <v>8.1302151835376202E-2</v>
      </c>
      <c r="O3668" t="s">
        <v>11351</v>
      </c>
      <c r="P3668" t="s">
        <v>11356</v>
      </c>
      <c r="R3668" t="s">
        <v>11353</v>
      </c>
      <c r="S3668">
        <f>IF(SalesData[[#This Row],[Return Status]]="Returned",1,0)</f>
        <v>0</v>
      </c>
      <c r="T3668">
        <v>2085.91</v>
      </c>
      <c r="U3668" s="2">
        <f>EOMONTH(SalesData[[#This Row],[Order Date]],0)</f>
        <v>45077</v>
      </c>
      <c r="V3668" s="9" t="str">
        <f>"Q"&amp;INT((MONTH(SalesData[[#This Row],[Order Date]])+2)/3)&amp;"-"&amp;YEAR(SalesData[[#This Row],[Order Date]])</f>
        <v>Q2-2023</v>
      </c>
    </row>
    <row r="3669" spans="1:22" x14ac:dyDescent="0.35">
      <c r="A3669" t="s">
        <v>3810</v>
      </c>
      <c r="B3669" s="1">
        <v>45061</v>
      </c>
      <c r="C3669" t="s">
        <v>113</v>
      </c>
      <c r="D3669" t="s">
        <v>39</v>
      </c>
      <c r="E3669">
        <v>9134509483</v>
      </c>
      <c r="F3669" t="s">
        <v>22</v>
      </c>
      <c r="G3669" t="s">
        <v>23</v>
      </c>
      <c r="H3669" t="s">
        <v>24</v>
      </c>
      <c r="I3669" t="s">
        <v>17</v>
      </c>
      <c r="J3669" t="s">
        <v>62</v>
      </c>
      <c r="K3669">
        <v>2056.0700000000002</v>
      </c>
      <c r="L3669">
        <v>540.16999999999996</v>
      </c>
      <c r="M3669" t="s">
        <v>62</v>
      </c>
      <c r="N3669">
        <v>0.262719654486472</v>
      </c>
      <c r="O3669" t="s">
        <v>11351</v>
      </c>
      <c r="P3669" t="s">
        <v>11354</v>
      </c>
      <c r="R3669" t="s">
        <v>11353</v>
      </c>
      <c r="S3669">
        <f>IF(SalesData[[#This Row],[Return Status]]="Returned",1,0)</f>
        <v>0</v>
      </c>
      <c r="T3669">
        <v>2821.33</v>
      </c>
      <c r="U3669" s="2">
        <f>EOMONTH(SalesData[[#This Row],[Order Date]],0)</f>
        <v>45077</v>
      </c>
      <c r="V3669" s="9" t="str">
        <f>"Q"&amp;INT((MONTH(SalesData[[#This Row],[Order Date]])+2)/3)&amp;"-"&amp;YEAR(SalesData[[#This Row],[Order Date]])</f>
        <v>Q2-2023</v>
      </c>
    </row>
    <row r="3670" spans="1:22" x14ac:dyDescent="0.35">
      <c r="A3670" t="s">
        <v>3811</v>
      </c>
      <c r="B3670" s="1">
        <v>45073</v>
      </c>
      <c r="C3670" t="s">
        <v>113</v>
      </c>
      <c r="D3670" t="s">
        <v>80</v>
      </c>
      <c r="E3670">
        <v>3405829097</v>
      </c>
      <c r="F3670" t="s">
        <v>168</v>
      </c>
      <c r="G3670" t="s">
        <v>54</v>
      </c>
      <c r="H3670" t="s">
        <v>55</v>
      </c>
      <c r="I3670" t="s">
        <v>31</v>
      </c>
      <c r="J3670" t="s">
        <v>19</v>
      </c>
      <c r="K3670">
        <v>777.07</v>
      </c>
      <c r="L3670">
        <v>67.680000000000007</v>
      </c>
      <c r="M3670" t="s">
        <v>19</v>
      </c>
      <c r="N3670">
        <v>8.7096400581672201E-2</v>
      </c>
      <c r="O3670" t="s">
        <v>11355</v>
      </c>
      <c r="P3670" t="s">
        <v>11356</v>
      </c>
      <c r="R3670" t="s">
        <v>11353</v>
      </c>
      <c r="S3670">
        <f>IF(SalesData[[#This Row],[Return Status]]="Returned",1,0)</f>
        <v>0</v>
      </c>
      <c r="U3670" s="2">
        <f>EOMONTH(SalesData[[#This Row],[Order Date]],0)</f>
        <v>45077</v>
      </c>
      <c r="V3670" s="9" t="str">
        <f>"Q"&amp;INT((MONTH(SalesData[[#This Row],[Order Date]])+2)/3)&amp;"-"&amp;YEAR(SalesData[[#This Row],[Order Date]])</f>
        <v>Q2-2023</v>
      </c>
    </row>
    <row r="3671" spans="1:22" x14ac:dyDescent="0.35">
      <c r="A3671" t="s">
        <v>3812</v>
      </c>
      <c r="B3671" s="1">
        <v>45071</v>
      </c>
      <c r="C3671" t="s">
        <v>106</v>
      </c>
      <c r="D3671" t="s">
        <v>72</v>
      </c>
      <c r="E3671">
        <v>109986647</v>
      </c>
      <c r="F3671" t="s">
        <v>170</v>
      </c>
      <c r="G3671" t="s">
        <v>69</v>
      </c>
      <c r="H3671" t="s">
        <v>41</v>
      </c>
      <c r="I3671" t="s">
        <v>31</v>
      </c>
      <c r="J3671" t="s">
        <v>61</v>
      </c>
      <c r="K3671">
        <v>3754.76</v>
      </c>
      <c r="L3671">
        <v>388.11</v>
      </c>
      <c r="M3671" t="s">
        <v>62</v>
      </c>
      <c r="N3671">
        <v>0.10336479561942701</v>
      </c>
      <c r="O3671" t="s">
        <v>11351</v>
      </c>
      <c r="P3671" t="s">
        <v>11352</v>
      </c>
      <c r="R3671" t="s">
        <v>11353</v>
      </c>
      <c r="S3671">
        <f>IF(SalesData[[#This Row],[Return Status]]="Returned",1,0)</f>
        <v>0</v>
      </c>
      <c r="T3671">
        <v>2081.52</v>
      </c>
      <c r="U3671" s="2">
        <f>EOMONTH(SalesData[[#This Row],[Order Date]],0)</f>
        <v>45077</v>
      </c>
      <c r="V3671" s="9" t="str">
        <f>"Q"&amp;INT((MONTH(SalesData[[#This Row],[Order Date]])+2)/3)&amp;"-"&amp;YEAR(SalesData[[#This Row],[Order Date]])</f>
        <v>Q2-2023</v>
      </c>
    </row>
    <row r="3672" spans="1:22" x14ac:dyDescent="0.35">
      <c r="A3672" t="s">
        <v>3813</v>
      </c>
      <c r="B3672" s="1">
        <v>45063</v>
      </c>
      <c r="C3672" t="s">
        <v>162</v>
      </c>
      <c r="D3672" t="s">
        <v>46</v>
      </c>
      <c r="E3672">
        <v>9655904216</v>
      </c>
      <c r="F3672" t="s">
        <v>22</v>
      </c>
      <c r="G3672" t="s">
        <v>23</v>
      </c>
      <c r="H3672" t="s">
        <v>24</v>
      </c>
      <c r="I3672" t="s">
        <v>17</v>
      </c>
      <c r="J3672" t="s">
        <v>65</v>
      </c>
      <c r="K3672">
        <v>2469.75</v>
      </c>
      <c r="L3672">
        <v>177.74</v>
      </c>
      <c r="M3672" t="s">
        <v>65</v>
      </c>
      <c r="N3672">
        <v>7.1966798258933096E-2</v>
      </c>
      <c r="O3672" t="s">
        <v>11351</v>
      </c>
      <c r="P3672" t="s">
        <v>11356</v>
      </c>
      <c r="R3672" t="s">
        <v>11353</v>
      </c>
      <c r="S3672">
        <f>IF(SalesData[[#This Row],[Return Status]]="Returned",1,0)</f>
        <v>0</v>
      </c>
      <c r="T3672">
        <v>2821.33</v>
      </c>
      <c r="U3672" s="2">
        <f>EOMONTH(SalesData[[#This Row],[Order Date]],0)</f>
        <v>45077</v>
      </c>
      <c r="V3672" s="9" t="str">
        <f>"Q"&amp;INT((MONTH(SalesData[[#This Row],[Order Date]])+2)/3)&amp;"-"&amp;YEAR(SalesData[[#This Row],[Order Date]])</f>
        <v>Q2-2023</v>
      </c>
    </row>
    <row r="3673" spans="1:22" x14ac:dyDescent="0.35">
      <c r="A3673" t="s">
        <v>3814</v>
      </c>
      <c r="B3673" s="1">
        <v>45052</v>
      </c>
      <c r="C3673" t="s">
        <v>97</v>
      </c>
      <c r="D3673" t="s">
        <v>27</v>
      </c>
      <c r="E3673">
        <v>6939821611</v>
      </c>
      <c r="F3673" t="s">
        <v>78</v>
      </c>
      <c r="G3673" t="s">
        <v>15</v>
      </c>
      <c r="H3673" t="s">
        <v>16</v>
      </c>
      <c r="I3673" t="s">
        <v>17</v>
      </c>
      <c r="J3673" t="s">
        <v>65</v>
      </c>
      <c r="K3673">
        <v>1399.66</v>
      </c>
      <c r="L3673">
        <v>305.33</v>
      </c>
      <c r="M3673" t="s">
        <v>65</v>
      </c>
      <c r="N3673">
        <v>0.218145835417173</v>
      </c>
      <c r="O3673" t="s">
        <v>11351</v>
      </c>
      <c r="P3673" t="s">
        <v>11354</v>
      </c>
      <c r="Q3673" t="s">
        <v>11372</v>
      </c>
      <c r="R3673" t="s">
        <v>11360</v>
      </c>
      <c r="S3673">
        <f>IF(SalesData[[#This Row],[Return Status]]="Returned",1,0)</f>
        <v>1</v>
      </c>
      <c r="T3673">
        <v>2085.91</v>
      </c>
      <c r="U3673" s="2">
        <f>EOMONTH(SalesData[[#This Row],[Order Date]],0)</f>
        <v>45077</v>
      </c>
      <c r="V3673" s="9" t="str">
        <f>"Q"&amp;INT((MONTH(SalesData[[#This Row],[Order Date]])+2)/3)&amp;"-"&amp;YEAR(SalesData[[#This Row],[Order Date]])</f>
        <v>Q2-2023</v>
      </c>
    </row>
    <row r="3674" spans="1:22" x14ac:dyDescent="0.35">
      <c r="A3674" t="s">
        <v>3815</v>
      </c>
      <c r="B3674" s="1">
        <v>45050</v>
      </c>
      <c r="C3674" t="s">
        <v>194</v>
      </c>
      <c r="D3674" t="s">
        <v>39</v>
      </c>
      <c r="E3674">
        <v>5371422769</v>
      </c>
      <c r="F3674" t="s">
        <v>410</v>
      </c>
      <c r="G3674" t="s">
        <v>29</v>
      </c>
      <c r="H3674" t="s">
        <v>30</v>
      </c>
      <c r="I3674" t="s">
        <v>31</v>
      </c>
      <c r="J3674" t="s">
        <v>61</v>
      </c>
      <c r="K3674">
        <v>1385.81</v>
      </c>
      <c r="L3674">
        <v>127.48</v>
      </c>
      <c r="M3674" t="s">
        <v>62</v>
      </c>
      <c r="N3674">
        <v>9.1989522373196894E-2</v>
      </c>
      <c r="O3674" t="s">
        <v>11351</v>
      </c>
      <c r="P3674" t="s">
        <v>11356</v>
      </c>
      <c r="R3674" t="s">
        <v>11353</v>
      </c>
      <c r="S3674">
        <f>IF(SalesData[[#This Row],[Return Status]]="Returned",1,0)</f>
        <v>0</v>
      </c>
      <c r="T3674">
        <v>2788.38</v>
      </c>
      <c r="U3674" s="2">
        <f>EOMONTH(SalesData[[#This Row],[Order Date]],0)</f>
        <v>45077</v>
      </c>
      <c r="V3674" s="9" t="str">
        <f>"Q"&amp;INT((MONTH(SalesData[[#This Row],[Order Date]])+2)/3)&amp;"-"&amp;YEAR(SalesData[[#This Row],[Order Date]])</f>
        <v>Q2-2023</v>
      </c>
    </row>
    <row r="3675" spans="1:22" x14ac:dyDescent="0.35">
      <c r="A3675" t="s">
        <v>3816</v>
      </c>
      <c r="B3675" s="1">
        <v>45073</v>
      </c>
      <c r="C3675" t="s">
        <v>111</v>
      </c>
      <c r="D3675" t="s">
        <v>145</v>
      </c>
      <c r="E3675">
        <v>6277730236</v>
      </c>
      <c r="F3675" t="s">
        <v>103</v>
      </c>
      <c r="G3675" t="s">
        <v>212</v>
      </c>
      <c r="H3675" t="s">
        <v>24</v>
      </c>
      <c r="I3675" t="s">
        <v>17</v>
      </c>
      <c r="J3675" t="s">
        <v>65</v>
      </c>
      <c r="K3675">
        <v>4379.6099999999997</v>
      </c>
      <c r="L3675">
        <v>539.58000000000004</v>
      </c>
      <c r="M3675" t="s">
        <v>65</v>
      </c>
      <c r="N3675">
        <v>0.12320275092987699</v>
      </c>
      <c r="O3675" t="s">
        <v>11351</v>
      </c>
      <c r="P3675" t="s">
        <v>11352</v>
      </c>
      <c r="R3675" t="s">
        <v>11353</v>
      </c>
      <c r="S3675">
        <f>IF(SalesData[[#This Row],[Return Status]]="Returned",1,0)</f>
        <v>0</v>
      </c>
      <c r="U3675" s="2">
        <f>EOMONTH(SalesData[[#This Row],[Order Date]],0)</f>
        <v>45077</v>
      </c>
      <c r="V3675" s="9" t="str">
        <f>"Q"&amp;INT((MONTH(SalesData[[#This Row],[Order Date]])+2)/3)&amp;"-"&amp;YEAR(SalesData[[#This Row],[Order Date]])</f>
        <v>Q2-2023</v>
      </c>
    </row>
    <row r="3676" spans="1:22" x14ac:dyDescent="0.35">
      <c r="A3676" t="s">
        <v>3817</v>
      </c>
      <c r="B3676" s="1">
        <v>45076</v>
      </c>
      <c r="C3676" t="s">
        <v>132</v>
      </c>
      <c r="D3676" t="s">
        <v>13</v>
      </c>
      <c r="E3676">
        <v>7718887494</v>
      </c>
      <c r="F3676" t="s">
        <v>95</v>
      </c>
      <c r="G3676" t="s">
        <v>59</v>
      </c>
      <c r="H3676" t="s">
        <v>60</v>
      </c>
      <c r="I3676" t="s">
        <v>31</v>
      </c>
      <c r="J3676" t="s">
        <v>18</v>
      </c>
      <c r="K3676">
        <v>352.32</v>
      </c>
      <c r="L3676">
        <v>15.93</v>
      </c>
      <c r="M3676" t="s">
        <v>19</v>
      </c>
      <c r="N3676">
        <v>4.5214577656675803E-2</v>
      </c>
      <c r="O3676" t="s">
        <v>11361</v>
      </c>
      <c r="P3676" t="s">
        <v>11356</v>
      </c>
      <c r="R3676" t="s">
        <v>11353</v>
      </c>
      <c r="S3676">
        <f>IF(SalesData[[#This Row],[Return Status]]="Returned",1,0)</f>
        <v>0</v>
      </c>
      <c r="T3676">
        <v>2183.56</v>
      </c>
      <c r="U3676" s="2">
        <f>EOMONTH(SalesData[[#This Row],[Order Date]],0)</f>
        <v>45077</v>
      </c>
      <c r="V3676" s="9" t="str">
        <f>"Q"&amp;INT((MONTH(SalesData[[#This Row],[Order Date]])+2)/3)&amp;"-"&amp;YEAR(SalesData[[#This Row],[Order Date]])</f>
        <v>Q2-2023</v>
      </c>
    </row>
    <row r="3677" spans="1:22" x14ac:dyDescent="0.35">
      <c r="A3677" t="s">
        <v>3818</v>
      </c>
      <c r="B3677" s="1">
        <v>45051</v>
      </c>
      <c r="C3677" t="s">
        <v>139</v>
      </c>
      <c r="D3677" t="s">
        <v>80</v>
      </c>
      <c r="E3677">
        <v>8326704569</v>
      </c>
      <c r="F3677" t="s">
        <v>127</v>
      </c>
      <c r="G3677" t="s">
        <v>29</v>
      </c>
      <c r="H3677" t="s">
        <v>30</v>
      </c>
      <c r="I3677" t="s">
        <v>31</v>
      </c>
      <c r="J3677" t="s">
        <v>18</v>
      </c>
      <c r="K3677">
        <v>1682.8</v>
      </c>
      <c r="L3677">
        <v>260.79000000000002</v>
      </c>
      <c r="M3677" t="s">
        <v>19</v>
      </c>
      <c r="N3677">
        <v>0.15497385310197301</v>
      </c>
      <c r="O3677" t="s">
        <v>11351</v>
      </c>
      <c r="P3677" t="s">
        <v>11352</v>
      </c>
      <c r="R3677" t="s">
        <v>11353</v>
      </c>
      <c r="S3677">
        <f>IF(SalesData[[#This Row],[Return Status]]="Returned",1,0)</f>
        <v>0</v>
      </c>
      <c r="T3677">
        <v>2788.38</v>
      </c>
      <c r="U3677" s="2">
        <f>EOMONTH(SalesData[[#This Row],[Order Date]],0)</f>
        <v>45077</v>
      </c>
      <c r="V3677" s="9" t="str">
        <f>"Q"&amp;INT((MONTH(SalesData[[#This Row],[Order Date]])+2)/3)&amp;"-"&amp;YEAR(SalesData[[#This Row],[Order Date]])</f>
        <v>Q2-2023</v>
      </c>
    </row>
    <row r="3678" spans="1:22" x14ac:dyDescent="0.35">
      <c r="A3678" t="s">
        <v>3819</v>
      </c>
      <c r="B3678" s="1">
        <v>45053</v>
      </c>
      <c r="C3678" t="s">
        <v>162</v>
      </c>
      <c r="D3678" t="s">
        <v>27</v>
      </c>
      <c r="E3678">
        <v>9388705676</v>
      </c>
      <c r="F3678" t="s">
        <v>159</v>
      </c>
      <c r="G3678" t="s">
        <v>84</v>
      </c>
      <c r="H3678" t="s">
        <v>85</v>
      </c>
      <c r="I3678" t="s">
        <v>31</v>
      </c>
      <c r="J3678" t="s">
        <v>18</v>
      </c>
      <c r="K3678">
        <v>4535.72</v>
      </c>
      <c r="L3678">
        <v>1318.59</v>
      </c>
      <c r="M3678" t="s">
        <v>19</v>
      </c>
      <c r="N3678">
        <v>0.29071238965368201</v>
      </c>
      <c r="O3678" t="s">
        <v>11351</v>
      </c>
      <c r="P3678" t="s">
        <v>11354</v>
      </c>
      <c r="R3678" t="s">
        <v>11353</v>
      </c>
      <c r="S3678">
        <f>IF(SalesData[[#This Row],[Return Status]]="Returned",1,0)</f>
        <v>0</v>
      </c>
      <c r="T3678">
        <v>847.14</v>
      </c>
      <c r="U3678" s="2">
        <f>EOMONTH(SalesData[[#This Row],[Order Date]],0)</f>
        <v>45077</v>
      </c>
      <c r="V3678" s="9" t="str">
        <f>"Q"&amp;INT((MONTH(SalesData[[#This Row],[Order Date]])+2)/3)&amp;"-"&amp;YEAR(SalesData[[#This Row],[Order Date]])</f>
        <v>Q2-2023</v>
      </c>
    </row>
    <row r="3679" spans="1:22" x14ac:dyDescent="0.35">
      <c r="A3679" t="s">
        <v>3820</v>
      </c>
      <c r="B3679" s="1">
        <v>45058</v>
      </c>
      <c r="C3679" t="s">
        <v>132</v>
      </c>
      <c r="D3679" t="s">
        <v>13</v>
      </c>
      <c r="E3679">
        <v>888703444</v>
      </c>
      <c r="F3679" t="s">
        <v>133</v>
      </c>
      <c r="G3679" t="s">
        <v>89</v>
      </c>
      <c r="H3679" t="s">
        <v>90</v>
      </c>
      <c r="I3679" t="s">
        <v>31</v>
      </c>
      <c r="J3679" t="s">
        <v>18</v>
      </c>
      <c r="K3679">
        <v>4161.51</v>
      </c>
      <c r="L3679">
        <v>516.88</v>
      </c>
      <c r="M3679" t="s">
        <v>19</v>
      </c>
      <c r="N3679">
        <v>0.124204916004047</v>
      </c>
      <c r="O3679" t="s">
        <v>11351</v>
      </c>
      <c r="P3679" t="s">
        <v>11352</v>
      </c>
      <c r="R3679" t="s">
        <v>11353</v>
      </c>
      <c r="S3679">
        <f>IF(SalesData[[#This Row],[Return Status]]="Returned",1,0)</f>
        <v>0</v>
      </c>
      <c r="T3679">
        <v>207.68</v>
      </c>
      <c r="U3679" s="2">
        <f>EOMONTH(SalesData[[#This Row],[Order Date]],0)</f>
        <v>45077</v>
      </c>
      <c r="V3679" s="9" t="str">
        <f>"Q"&amp;INT((MONTH(SalesData[[#This Row],[Order Date]])+2)/3)&amp;"-"&amp;YEAR(SalesData[[#This Row],[Order Date]])</f>
        <v>Q2-2023</v>
      </c>
    </row>
    <row r="3680" spans="1:22" x14ac:dyDescent="0.35">
      <c r="A3680" t="s">
        <v>3821</v>
      </c>
      <c r="B3680" s="1">
        <v>45062</v>
      </c>
      <c r="C3680" t="s">
        <v>188</v>
      </c>
      <c r="D3680" t="s">
        <v>99</v>
      </c>
      <c r="E3680">
        <v>8905052686</v>
      </c>
      <c r="F3680" t="s">
        <v>127</v>
      </c>
      <c r="G3680" t="s">
        <v>29</v>
      </c>
      <c r="H3680" t="s">
        <v>30</v>
      </c>
      <c r="I3680" t="s">
        <v>31</v>
      </c>
      <c r="J3680" t="s">
        <v>18</v>
      </c>
      <c r="K3680">
        <v>54.16</v>
      </c>
      <c r="L3680">
        <v>15.78</v>
      </c>
      <c r="M3680" t="s">
        <v>19</v>
      </c>
      <c r="N3680">
        <v>0.29135893648449002</v>
      </c>
      <c r="O3680" t="s">
        <v>11361</v>
      </c>
      <c r="P3680" t="s">
        <v>11354</v>
      </c>
      <c r="R3680" t="s">
        <v>11353</v>
      </c>
      <c r="S3680">
        <f>IF(SalesData[[#This Row],[Return Status]]="Returned",1,0)</f>
        <v>0</v>
      </c>
      <c r="T3680">
        <v>2788.38</v>
      </c>
      <c r="U3680" s="2">
        <f>EOMONTH(SalesData[[#This Row],[Order Date]],0)</f>
        <v>45077</v>
      </c>
      <c r="V3680" s="9" t="str">
        <f>"Q"&amp;INT((MONTH(SalesData[[#This Row],[Order Date]])+2)/3)&amp;"-"&amp;YEAR(SalesData[[#This Row],[Order Date]])</f>
        <v>Q2-2023</v>
      </c>
    </row>
    <row r="3681" spans="1:22" x14ac:dyDescent="0.35">
      <c r="A3681" t="s">
        <v>3822</v>
      </c>
      <c r="B3681" s="1">
        <v>45069</v>
      </c>
      <c r="C3681" t="s">
        <v>97</v>
      </c>
      <c r="D3681" t="s">
        <v>80</v>
      </c>
      <c r="E3681">
        <v>3924948403</v>
      </c>
      <c r="F3681" t="s">
        <v>129</v>
      </c>
      <c r="G3681" t="s">
        <v>54</v>
      </c>
      <c r="H3681" t="s">
        <v>55</v>
      </c>
      <c r="I3681" t="s">
        <v>31</v>
      </c>
      <c r="J3681" t="s">
        <v>65</v>
      </c>
      <c r="K3681">
        <v>1372.3</v>
      </c>
      <c r="L3681">
        <v>245.5</v>
      </c>
      <c r="M3681" t="s">
        <v>65</v>
      </c>
      <c r="N3681">
        <v>0.17889674269474601</v>
      </c>
      <c r="O3681" t="s">
        <v>11351</v>
      </c>
      <c r="P3681" t="s">
        <v>11352</v>
      </c>
      <c r="Q3681" t="s">
        <v>11365</v>
      </c>
      <c r="R3681" t="s">
        <v>11360</v>
      </c>
      <c r="S3681">
        <f>IF(SalesData[[#This Row],[Return Status]]="Returned",1,0)</f>
        <v>1</v>
      </c>
      <c r="U3681" s="2">
        <f>EOMONTH(SalesData[[#This Row],[Order Date]],0)</f>
        <v>45077</v>
      </c>
      <c r="V3681" s="9" t="str">
        <f>"Q"&amp;INT((MONTH(SalesData[[#This Row],[Order Date]])+2)/3)&amp;"-"&amp;YEAR(SalesData[[#This Row],[Order Date]])</f>
        <v>Q2-2023</v>
      </c>
    </row>
    <row r="3682" spans="1:22" x14ac:dyDescent="0.35">
      <c r="A3682" t="s">
        <v>3823</v>
      </c>
      <c r="B3682" s="1">
        <v>45062</v>
      </c>
      <c r="C3682" t="s">
        <v>113</v>
      </c>
      <c r="D3682" t="s">
        <v>80</v>
      </c>
      <c r="E3682">
        <v>5884691816</v>
      </c>
      <c r="F3682" t="s">
        <v>154</v>
      </c>
      <c r="G3682" t="s">
        <v>29</v>
      </c>
      <c r="H3682" t="s">
        <v>30</v>
      </c>
      <c r="I3682" t="s">
        <v>31</v>
      </c>
      <c r="J3682" t="s">
        <v>62</v>
      </c>
      <c r="K3682">
        <v>1796.69</v>
      </c>
      <c r="L3682">
        <v>178.21</v>
      </c>
      <c r="M3682" t="s">
        <v>62</v>
      </c>
      <c r="N3682">
        <v>9.9187951176886405E-2</v>
      </c>
      <c r="O3682" t="s">
        <v>11351</v>
      </c>
      <c r="P3682" t="s">
        <v>11356</v>
      </c>
      <c r="R3682" t="s">
        <v>11353</v>
      </c>
      <c r="S3682">
        <f>IF(SalesData[[#This Row],[Return Status]]="Returned",1,0)</f>
        <v>0</v>
      </c>
      <c r="T3682">
        <v>2788.38</v>
      </c>
      <c r="U3682" s="2">
        <f>EOMONTH(SalesData[[#This Row],[Order Date]],0)</f>
        <v>45077</v>
      </c>
      <c r="V3682" s="9" t="str">
        <f>"Q"&amp;INT((MONTH(SalesData[[#This Row],[Order Date]])+2)/3)&amp;"-"&amp;YEAR(SalesData[[#This Row],[Order Date]])</f>
        <v>Q2-2023</v>
      </c>
    </row>
    <row r="3683" spans="1:22" x14ac:dyDescent="0.35">
      <c r="A3683" t="s">
        <v>3824</v>
      </c>
      <c r="B3683" s="1">
        <v>45051</v>
      </c>
      <c r="C3683" t="s">
        <v>176</v>
      </c>
      <c r="D3683" t="s">
        <v>145</v>
      </c>
      <c r="E3683">
        <v>7616553226</v>
      </c>
      <c r="F3683" t="s">
        <v>147</v>
      </c>
      <c r="G3683" t="s">
        <v>84</v>
      </c>
      <c r="H3683" t="s">
        <v>85</v>
      </c>
      <c r="I3683" t="s">
        <v>31</v>
      </c>
      <c r="J3683" t="s">
        <v>19</v>
      </c>
      <c r="K3683">
        <v>370.95</v>
      </c>
      <c r="L3683">
        <v>69.25</v>
      </c>
      <c r="M3683" t="s">
        <v>19</v>
      </c>
      <c r="N3683">
        <v>0.186682841353282</v>
      </c>
      <c r="O3683" t="s">
        <v>11361</v>
      </c>
      <c r="P3683" t="s">
        <v>11352</v>
      </c>
      <c r="R3683" t="s">
        <v>11353</v>
      </c>
      <c r="S3683">
        <f>IF(SalesData[[#This Row],[Return Status]]="Returned",1,0)</f>
        <v>0</v>
      </c>
      <c r="T3683">
        <v>847.14</v>
      </c>
      <c r="U3683" s="2">
        <f>EOMONTH(SalesData[[#This Row],[Order Date]],0)</f>
        <v>45077</v>
      </c>
      <c r="V3683" s="9" t="str">
        <f>"Q"&amp;INT((MONTH(SalesData[[#This Row],[Order Date]])+2)/3)&amp;"-"&amp;YEAR(SalesData[[#This Row],[Order Date]])</f>
        <v>Q2-2023</v>
      </c>
    </row>
    <row r="3684" spans="1:22" x14ac:dyDescent="0.35">
      <c r="A3684" t="s">
        <v>3825</v>
      </c>
      <c r="B3684" s="1">
        <v>45053</v>
      </c>
      <c r="C3684" t="s">
        <v>188</v>
      </c>
      <c r="D3684" t="s">
        <v>39</v>
      </c>
      <c r="E3684">
        <v>591787663</v>
      </c>
      <c r="F3684" t="s">
        <v>78</v>
      </c>
      <c r="G3684" t="s">
        <v>15</v>
      </c>
      <c r="H3684" t="s">
        <v>16</v>
      </c>
      <c r="I3684" t="s">
        <v>17</v>
      </c>
      <c r="J3684" t="s">
        <v>62</v>
      </c>
      <c r="K3684">
        <v>3680.91</v>
      </c>
      <c r="L3684">
        <v>785.69</v>
      </c>
      <c r="M3684" t="s">
        <v>62</v>
      </c>
      <c r="N3684">
        <v>0.21344993493456799</v>
      </c>
      <c r="O3684" t="s">
        <v>11351</v>
      </c>
      <c r="P3684" t="s">
        <v>11354</v>
      </c>
      <c r="R3684" t="s">
        <v>11353</v>
      </c>
      <c r="S3684">
        <f>IF(SalesData[[#This Row],[Return Status]]="Returned",1,0)</f>
        <v>0</v>
      </c>
      <c r="T3684">
        <v>2085.91</v>
      </c>
      <c r="U3684" s="2">
        <f>EOMONTH(SalesData[[#This Row],[Order Date]],0)</f>
        <v>45077</v>
      </c>
      <c r="V3684" s="9" t="str">
        <f>"Q"&amp;INT((MONTH(SalesData[[#This Row],[Order Date]])+2)/3)&amp;"-"&amp;YEAR(SalesData[[#This Row],[Order Date]])</f>
        <v>Q2-2023</v>
      </c>
    </row>
    <row r="3685" spans="1:22" x14ac:dyDescent="0.35">
      <c r="A3685" t="s">
        <v>3826</v>
      </c>
      <c r="B3685" s="1">
        <v>45054</v>
      </c>
      <c r="C3685" t="s">
        <v>92</v>
      </c>
      <c r="D3685" t="s">
        <v>13</v>
      </c>
      <c r="E3685">
        <v>8206045409</v>
      </c>
      <c r="F3685" t="s">
        <v>95</v>
      </c>
      <c r="G3685" t="s">
        <v>59</v>
      </c>
      <c r="H3685" t="s">
        <v>60</v>
      </c>
      <c r="I3685" t="s">
        <v>31</v>
      </c>
      <c r="J3685" t="s">
        <v>62</v>
      </c>
      <c r="K3685">
        <v>3866.86</v>
      </c>
      <c r="L3685">
        <v>332.91</v>
      </c>
      <c r="M3685" t="s">
        <v>62</v>
      </c>
      <c r="N3685">
        <v>8.6093109137646603E-2</v>
      </c>
      <c r="O3685" t="s">
        <v>11351</v>
      </c>
      <c r="P3685" t="s">
        <v>11356</v>
      </c>
      <c r="R3685" t="s">
        <v>11353</v>
      </c>
      <c r="S3685">
        <f>IF(SalesData[[#This Row],[Return Status]]="Returned",1,0)</f>
        <v>0</v>
      </c>
      <c r="T3685">
        <v>2183.56</v>
      </c>
      <c r="U3685" s="2">
        <f>EOMONTH(SalesData[[#This Row],[Order Date]],0)</f>
        <v>45077</v>
      </c>
      <c r="V3685" s="9" t="str">
        <f>"Q"&amp;INT((MONTH(SalesData[[#This Row],[Order Date]])+2)/3)&amp;"-"&amp;YEAR(SalesData[[#This Row],[Order Date]])</f>
        <v>Q2-2023</v>
      </c>
    </row>
    <row r="3686" spans="1:22" x14ac:dyDescent="0.35">
      <c r="A3686" t="s">
        <v>3827</v>
      </c>
      <c r="B3686" s="1">
        <v>45064</v>
      </c>
      <c r="C3686" t="s">
        <v>71</v>
      </c>
      <c r="D3686" t="s">
        <v>39</v>
      </c>
      <c r="E3686">
        <v>8348195714</v>
      </c>
      <c r="F3686" t="s">
        <v>95</v>
      </c>
      <c r="G3686" t="s">
        <v>280</v>
      </c>
      <c r="H3686" t="s">
        <v>60</v>
      </c>
      <c r="I3686" t="s">
        <v>31</v>
      </c>
      <c r="J3686" t="s">
        <v>43</v>
      </c>
      <c r="K3686">
        <v>993.69</v>
      </c>
      <c r="L3686">
        <v>251.66</v>
      </c>
      <c r="M3686" t="s">
        <v>43</v>
      </c>
      <c r="N3686">
        <v>0.253258058348177</v>
      </c>
      <c r="O3686" t="s">
        <v>11355</v>
      </c>
      <c r="P3686" t="s">
        <v>11354</v>
      </c>
      <c r="R3686" t="s">
        <v>11353</v>
      </c>
      <c r="S3686">
        <f>IF(SalesData[[#This Row],[Return Status]]="Returned",1,0)</f>
        <v>0</v>
      </c>
      <c r="U3686" s="2">
        <f>EOMONTH(SalesData[[#This Row],[Order Date]],0)</f>
        <v>45077</v>
      </c>
      <c r="V3686" s="9" t="str">
        <f>"Q"&amp;INT((MONTH(SalesData[[#This Row],[Order Date]])+2)/3)&amp;"-"&amp;YEAR(SalesData[[#This Row],[Order Date]])</f>
        <v>Q2-2023</v>
      </c>
    </row>
    <row r="3687" spans="1:22" x14ac:dyDescent="0.35">
      <c r="A3687" t="s">
        <v>3828</v>
      </c>
      <c r="B3687" s="1">
        <v>45055</v>
      </c>
      <c r="C3687" t="s">
        <v>67</v>
      </c>
      <c r="D3687" t="s">
        <v>27</v>
      </c>
      <c r="E3687">
        <v>177273383</v>
      </c>
      <c r="F3687" t="s">
        <v>53</v>
      </c>
      <c r="G3687" t="s">
        <v>54</v>
      </c>
      <c r="H3687" t="s">
        <v>11357</v>
      </c>
      <c r="I3687" t="s">
        <v>31</v>
      </c>
      <c r="J3687" t="s">
        <v>18</v>
      </c>
      <c r="K3687">
        <v>4869.21</v>
      </c>
      <c r="L3687">
        <v>1406.11</v>
      </c>
      <c r="M3687" t="s">
        <v>19</v>
      </c>
      <c r="N3687">
        <v>0.28877579730592801</v>
      </c>
      <c r="O3687" t="s">
        <v>11351</v>
      </c>
      <c r="P3687" t="s">
        <v>11354</v>
      </c>
      <c r="Q3687" t="s">
        <v>11363</v>
      </c>
      <c r="R3687" t="s">
        <v>11360</v>
      </c>
      <c r="S3687">
        <f>IF(SalesData[[#This Row],[Return Status]]="Returned",1,0)</f>
        <v>1</v>
      </c>
      <c r="U3687" s="2">
        <f>EOMONTH(SalesData[[#This Row],[Order Date]],0)</f>
        <v>45077</v>
      </c>
      <c r="V3687" s="9" t="str">
        <f>"Q"&amp;INT((MONTH(SalesData[[#This Row],[Order Date]])+2)/3)&amp;"-"&amp;YEAR(SalesData[[#This Row],[Order Date]])</f>
        <v>Q2-2023</v>
      </c>
    </row>
    <row r="3688" spans="1:22" x14ac:dyDescent="0.35">
      <c r="A3688" t="s">
        <v>3829</v>
      </c>
      <c r="B3688" s="1">
        <v>45065</v>
      </c>
      <c r="C3688" t="s">
        <v>92</v>
      </c>
      <c r="D3688" t="s">
        <v>39</v>
      </c>
      <c r="E3688">
        <v>8381645376</v>
      </c>
      <c r="F3688" t="s">
        <v>116</v>
      </c>
      <c r="G3688" t="s">
        <v>74</v>
      </c>
      <c r="H3688" t="s">
        <v>75</v>
      </c>
      <c r="I3688" t="s">
        <v>36</v>
      </c>
      <c r="J3688" t="s">
        <v>62</v>
      </c>
      <c r="K3688">
        <v>462.12</v>
      </c>
      <c r="L3688">
        <v>43.64</v>
      </c>
      <c r="M3688" t="s">
        <v>62</v>
      </c>
      <c r="N3688">
        <v>9.4434346057301097E-2</v>
      </c>
      <c r="O3688" t="s">
        <v>11361</v>
      </c>
      <c r="P3688" t="s">
        <v>11356</v>
      </c>
      <c r="R3688" t="s">
        <v>11353</v>
      </c>
      <c r="S3688">
        <f>IF(SalesData[[#This Row],[Return Status]]="Returned",1,0)</f>
        <v>0</v>
      </c>
      <c r="T3688">
        <v>2420.2800000000002</v>
      </c>
      <c r="U3688" s="2">
        <f>EOMONTH(SalesData[[#This Row],[Order Date]],0)</f>
        <v>45077</v>
      </c>
      <c r="V3688" s="9" t="str">
        <f>"Q"&amp;INT((MONTH(SalesData[[#This Row],[Order Date]])+2)/3)&amp;"-"&amp;YEAR(SalesData[[#This Row],[Order Date]])</f>
        <v>Q2-2023</v>
      </c>
    </row>
    <row r="3689" spans="1:22" x14ac:dyDescent="0.35">
      <c r="A3689" t="s">
        <v>3830</v>
      </c>
      <c r="B3689" s="1">
        <v>45072</v>
      </c>
      <c r="C3689" t="s">
        <v>87</v>
      </c>
      <c r="D3689" t="s">
        <v>72</v>
      </c>
      <c r="E3689">
        <v>2275410959</v>
      </c>
      <c r="F3689" t="s">
        <v>410</v>
      </c>
      <c r="G3689" t="s">
        <v>29</v>
      </c>
      <c r="H3689" t="s">
        <v>30</v>
      </c>
      <c r="I3689" t="s">
        <v>31</v>
      </c>
      <c r="J3689" t="s">
        <v>18</v>
      </c>
      <c r="K3689">
        <v>748.51</v>
      </c>
      <c r="L3689">
        <v>105.16</v>
      </c>
      <c r="M3689" t="s">
        <v>19</v>
      </c>
      <c r="N3689">
        <v>0.140492444990715</v>
      </c>
      <c r="O3689" t="s">
        <v>11355</v>
      </c>
      <c r="P3689" t="s">
        <v>11352</v>
      </c>
      <c r="R3689" t="s">
        <v>11353</v>
      </c>
      <c r="S3689">
        <f>IF(SalesData[[#This Row],[Return Status]]="Returned",1,0)</f>
        <v>0</v>
      </c>
      <c r="T3689">
        <v>2788.38</v>
      </c>
      <c r="U3689" s="2">
        <f>EOMONTH(SalesData[[#This Row],[Order Date]],0)</f>
        <v>45077</v>
      </c>
      <c r="V3689" s="9" t="str">
        <f>"Q"&amp;INT((MONTH(SalesData[[#This Row],[Order Date]])+2)/3)&amp;"-"&amp;YEAR(SalesData[[#This Row],[Order Date]])</f>
        <v>Q2-2023</v>
      </c>
    </row>
    <row r="3690" spans="1:22" x14ac:dyDescent="0.35">
      <c r="A3690" t="s">
        <v>3831</v>
      </c>
      <c r="B3690" s="1">
        <v>45060</v>
      </c>
      <c r="C3690" t="s">
        <v>21</v>
      </c>
      <c r="D3690" t="s">
        <v>27</v>
      </c>
      <c r="E3690">
        <v>4209860978</v>
      </c>
      <c r="F3690" t="s">
        <v>107</v>
      </c>
      <c r="G3690" t="s">
        <v>15</v>
      </c>
      <c r="H3690" t="s">
        <v>16</v>
      </c>
      <c r="I3690" t="s">
        <v>17</v>
      </c>
      <c r="J3690" t="s">
        <v>19</v>
      </c>
      <c r="K3690">
        <v>800.86</v>
      </c>
      <c r="L3690">
        <v>165.68</v>
      </c>
      <c r="M3690" t="s">
        <v>19</v>
      </c>
      <c r="N3690">
        <v>0.206877606572934</v>
      </c>
      <c r="O3690" t="s">
        <v>11355</v>
      </c>
      <c r="P3690" t="s">
        <v>11354</v>
      </c>
      <c r="R3690" t="s">
        <v>11353</v>
      </c>
      <c r="S3690">
        <f>IF(SalesData[[#This Row],[Return Status]]="Returned",1,0)</f>
        <v>0</v>
      </c>
      <c r="T3690">
        <v>2085.91</v>
      </c>
      <c r="U3690" s="2">
        <f>EOMONTH(SalesData[[#This Row],[Order Date]],0)</f>
        <v>45077</v>
      </c>
      <c r="V3690" s="9" t="str">
        <f>"Q"&amp;INT((MONTH(SalesData[[#This Row],[Order Date]])+2)/3)&amp;"-"&amp;YEAR(SalesData[[#This Row],[Order Date]])</f>
        <v>Q2-2023</v>
      </c>
    </row>
    <row r="3691" spans="1:22" x14ac:dyDescent="0.35">
      <c r="A3691" t="s">
        <v>3832</v>
      </c>
      <c r="B3691" s="1">
        <v>45053</v>
      </c>
      <c r="C3691" t="s">
        <v>205</v>
      </c>
      <c r="D3691" t="s">
        <v>99</v>
      </c>
      <c r="E3691">
        <v>8288777873</v>
      </c>
      <c r="F3691" t="s">
        <v>163</v>
      </c>
      <c r="G3691" t="s">
        <v>164</v>
      </c>
      <c r="H3691" t="s">
        <v>165</v>
      </c>
      <c r="I3691" t="s">
        <v>36</v>
      </c>
      <c r="J3691" t="s">
        <v>19</v>
      </c>
      <c r="K3691">
        <v>1304.6600000000001</v>
      </c>
      <c r="L3691">
        <v>125.06</v>
      </c>
      <c r="M3691" t="s">
        <v>19</v>
      </c>
      <c r="N3691">
        <v>9.5856391703585606E-2</v>
      </c>
      <c r="O3691" t="s">
        <v>11351</v>
      </c>
      <c r="P3691" t="s">
        <v>11356</v>
      </c>
      <c r="Q3691" t="s">
        <v>11376</v>
      </c>
      <c r="R3691" t="s">
        <v>11360</v>
      </c>
      <c r="S3691">
        <f>IF(SalesData[[#This Row],[Return Status]]="Returned",1,0)</f>
        <v>1</v>
      </c>
      <c r="U3691" s="2">
        <f>EOMONTH(SalesData[[#This Row],[Order Date]],0)</f>
        <v>45077</v>
      </c>
      <c r="V3691" s="9" t="str">
        <f>"Q"&amp;INT((MONTH(SalesData[[#This Row],[Order Date]])+2)/3)&amp;"-"&amp;YEAR(SalesData[[#This Row],[Order Date]])</f>
        <v>Q2-2023</v>
      </c>
    </row>
    <row r="3692" spans="1:22" x14ac:dyDescent="0.35">
      <c r="A3692" t="s">
        <v>3833</v>
      </c>
      <c r="B3692" s="1">
        <v>45056</v>
      </c>
      <c r="C3692" t="s">
        <v>184</v>
      </c>
      <c r="D3692" t="s">
        <v>46</v>
      </c>
      <c r="E3692">
        <v>7419888866</v>
      </c>
      <c r="F3692" t="s">
        <v>206</v>
      </c>
      <c r="G3692" t="s">
        <v>89</v>
      </c>
      <c r="H3692" t="s">
        <v>90</v>
      </c>
      <c r="I3692" t="s">
        <v>31</v>
      </c>
      <c r="J3692" t="s">
        <v>19</v>
      </c>
      <c r="K3692">
        <v>2062.58</v>
      </c>
      <c r="L3692">
        <v>174.16</v>
      </c>
      <c r="M3692" t="s">
        <v>19</v>
      </c>
      <c r="N3692">
        <v>8.4437936952748496E-2</v>
      </c>
      <c r="O3692" t="s">
        <v>11351</v>
      </c>
      <c r="P3692" t="s">
        <v>11356</v>
      </c>
      <c r="R3692" t="s">
        <v>11353</v>
      </c>
      <c r="S3692">
        <f>IF(SalesData[[#This Row],[Return Status]]="Returned",1,0)</f>
        <v>0</v>
      </c>
      <c r="T3692">
        <v>207.68</v>
      </c>
      <c r="U3692" s="2">
        <f>EOMONTH(SalesData[[#This Row],[Order Date]],0)</f>
        <v>45077</v>
      </c>
      <c r="V3692" s="9" t="str">
        <f>"Q"&amp;INT((MONTH(SalesData[[#This Row],[Order Date]])+2)/3)&amp;"-"&amp;YEAR(SalesData[[#This Row],[Order Date]])</f>
        <v>Q2-2023</v>
      </c>
    </row>
    <row r="3693" spans="1:22" x14ac:dyDescent="0.35">
      <c r="A3693" t="s">
        <v>3834</v>
      </c>
      <c r="B3693" s="1">
        <v>45058</v>
      </c>
      <c r="C3693" t="s">
        <v>26</v>
      </c>
      <c r="D3693" t="s">
        <v>46</v>
      </c>
      <c r="E3693">
        <v>2768067048</v>
      </c>
      <c r="F3693" t="s">
        <v>78</v>
      </c>
      <c r="G3693" t="s">
        <v>15</v>
      </c>
      <c r="H3693" t="s">
        <v>16</v>
      </c>
      <c r="I3693" t="s">
        <v>17</v>
      </c>
      <c r="J3693" t="s">
        <v>19</v>
      </c>
      <c r="K3693">
        <v>3854.64</v>
      </c>
      <c r="L3693">
        <v>129.78</v>
      </c>
      <c r="M3693" t="s">
        <v>19</v>
      </c>
      <c r="N3693">
        <v>3.3668513791171202E-2</v>
      </c>
      <c r="O3693" t="s">
        <v>11351</v>
      </c>
      <c r="P3693" t="s">
        <v>11356</v>
      </c>
      <c r="Q3693" t="s">
        <v>11359</v>
      </c>
      <c r="R3693" t="s">
        <v>11360</v>
      </c>
      <c r="S3693">
        <f>IF(SalesData[[#This Row],[Return Status]]="Returned",1,0)</f>
        <v>1</v>
      </c>
      <c r="T3693">
        <v>2085.91</v>
      </c>
      <c r="U3693" s="2">
        <f>EOMONTH(SalesData[[#This Row],[Order Date]],0)</f>
        <v>45077</v>
      </c>
      <c r="V3693" s="9" t="str">
        <f>"Q"&amp;INT((MONTH(SalesData[[#This Row],[Order Date]])+2)/3)&amp;"-"&amp;YEAR(SalesData[[#This Row],[Order Date]])</f>
        <v>Q2-2023</v>
      </c>
    </row>
    <row r="3694" spans="1:22" x14ac:dyDescent="0.35">
      <c r="A3694" t="s">
        <v>3835</v>
      </c>
      <c r="B3694" s="1">
        <v>45059</v>
      </c>
      <c r="C3694" t="s">
        <v>12</v>
      </c>
      <c r="D3694" t="s">
        <v>80</v>
      </c>
      <c r="E3694">
        <v>7209069122</v>
      </c>
      <c r="F3694" t="s">
        <v>95</v>
      </c>
      <c r="G3694" t="s">
        <v>59</v>
      </c>
      <c r="H3694" t="s">
        <v>60</v>
      </c>
      <c r="I3694" t="s">
        <v>31</v>
      </c>
      <c r="J3694" t="s">
        <v>65</v>
      </c>
      <c r="K3694">
        <v>92.36</v>
      </c>
      <c r="L3694">
        <v>23.94</v>
      </c>
      <c r="M3694" t="s">
        <v>65</v>
      </c>
      <c r="N3694">
        <v>0.25920311823300102</v>
      </c>
      <c r="O3694" t="s">
        <v>11361</v>
      </c>
      <c r="P3694" t="s">
        <v>11354</v>
      </c>
      <c r="Q3694" t="s">
        <v>11364</v>
      </c>
      <c r="R3694" t="s">
        <v>11360</v>
      </c>
      <c r="S3694">
        <f>IF(SalesData[[#This Row],[Return Status]]="Returned",1,0)</f>
        <v>1</v>
      </c>
      <c r="T3694">
        <v>2183.56</v>
      </c>
      <c r="U3694" s="2">
        <f>EOMONTH(SalesData[[#This Row],[Order Date]],0)</f>
        <v>45077</v>
      </c>
      <c r="V3694" s="9" t="str">
        <f>"Q"&amp;INT((MONTH(SalesData[[#This Row],[Order Date]])+2)/3)&amp;"-"&amp;YEAR(SalesData[[#This Row],[Order Date]])</f>
        <v>Q2-2023</v>
      </c>
    </row>
    <row r="3695" spans="1:22" x14ac:dyDescent="0.35">
      <c r="A3695" t="s">
        <v>3836</v>
      </c>
      <c r="B3695" s="1">
        <v>45074</v>
      </c>
      <c r="C3695" t="s">
        <v>45</v>
      </c>
      <c r="D3695" t="s">
        <v>80</v>
      </c>
      <c r="E3695">
        <v>6292319122</v>
      </c>
      <c r="F3695" t="s">
        <v>292</v>
      </c>
      <c r="G3695" t="s">
        <v>69</v>
      </c>
      <c r="H3695" t="s">
        <v>41</v>
      </c>
      <c r="I3695" t="s">
        <v>31</v>
      </c>
      <c r="J3695" t="s">
        <v>43</v>
      </c>
      <c r="K3695">
        <v>2371.89</v>
      </c>
      <c r="L3695">
        <v>204.16</v>
      </c>
      <c r="M3695" t="s">
        <v>43</v>
      </c>
      <c r="N3695">
        <v>8.6074817972165693E-2</v>
      </c>
      <c r="O3695" t="s">
        <v>11351</v>
      </c>
      <c r="P3695" t="s">
        <v>11356</v>
      </c>
      <c r="R3695" t="s">
        <v>11353</v>
      </c>
      <c r="S3695">
        <f>IF(SalesData[[#This Row],[Return Status]]="Returned",1,0)</f>
        <v>0</v>
      </c>
      <c r="T3695">
        <v>2081.52</v>
      </c>
      <c r="U3695" s="2">
        <f>EOMONTH(SalesData[[#This Row],[Order Date]],0)</f>
        <v>45077</v>
      </c>
      <c r="V3695" s="9" t="str">
        <f>"Q"&amp;INT((MONTH(SalesData[[#This Row],[Order Date]])+2)/3)&amp;"-"&amp;YEAR(SalesData[[#This Row],[Order Date]])</f>
        <v>Q2-2023</v>
      </c>
    </row>
    <row r="3696" spans="1:22" x14ac:dyDescent="0.35">
      <c r="A3696" t="s">
        <v>3837</v>
      </c>
      <c r="B3696" s="1">
        <v>45076</v>
      </c>
      <c r="C3696" t="s">
        <v>184</v>
      </c>
      <c r="D3696" t="s">
        <v>99</v>
      </c>
      <c r="E3696">
        <v>9185214795</v>
      </c>
      <c r="F3696" t="s">
        <v>78</v>
      </c>
      <c r="G3696" t="s">
        <v>15</v>
      </c>
      <c r="H3696" t="s">
        <v>16</v>
      </c>
      <c r="I3696" t="s">
        <v>17</v>
      </c>
      <c r="J3696" t="s">
        <v>65</v>
      </c>
      <c r="K3696">
        <v>4202.74</v>
      </c>
      <c r="L3696">
        <v>166.68</v>
      </c>
      <c r="M3696" t="s">
        <v>65</v>
      </c>
      <c r="N3696">
        <v>3.9659840960896899E-2</v>
      </c>
      <c r="O3696" t="s">
        <v>11351</v>
      </c>
      <c r="P3696" t="s">
        <v>11356</v>
      </c>
      <c r="R3696" t="s">
        <v>11353</v>
      </c>
      <c r="S3696">
        <f>IF(SalesData[[#This Row],[Return Status]]="Returned",1,0)</f>
        <v>0</v>
      </c>
      <c r="T3696">
        <v>2085.91</v>
      </c>
      <c r="U3696" s="2">
        <f>EOMONTH(SalesData[[#This Row],[Order Date]],0)</f>
        <v>45077</v>
      </c>
      <c r="V3696" s="9" t="str">
        <f>"Q"&amp;INT((MONTH(SalesData[[#This Row],[Order Date]])+2)/3)&amp;"-"&amp;YEAR(SalesData[[#This Row],[Order Date]])</f>
        <v>Q2-2023</v>
      </c>
    </row>
    <row r="3697" spans="1:22" x14ac:dyDescent="0.35">
      <c r="A3697" t="s">
        <v>3838</v>
      </c>
      <c r="B3697" s="1">
        <v>45064</v>
      </c>
      <c r="C3697" t="s">
        <v>124</v>
      </c>
      <c r="D3697" t="s">
        <v>27</v>
      </c>
      <c r="E3697">
        <v>9421145856</v>
      </c>
      <c r="F3697" t="s">
        <v>64</v>
      </c>
      <c r="G3697" t="s">
        <v>11362</v>
      </c>
      <c r="H3697" t="s">
        <v>16</v>
      </c>
      <c r="I3697" t="s">
        <v>17</v>
      </c>
      <c r="J3697" t="s">
        <v>19</v>
      </c>
      <c r="K3697">
        <v>3935.09</v>
      </c>
      <c r="L3697">
        <v>744.01</v>
      </c>
      <c r="M3697" t="s">
        <v>19</v>
      </c>
      <c r="N3697">
        <v>0.18907064387345601</v>
      </c>
      <c r="O3697" t="s">
        <v>11351</v>
      </c>
      <c r="P3697" t="s">
        <v>11352</v>
      </c>
      <c r="R3697" t="s">
        <v>11353</v>
      </c>
      <c r="S3697">
        <f>IF(SalesData[[#This Row],[Return Status]]="Returned",1,0)</f>
        <v>0</v>
      </c>
      <c r="U3697" s="2">
        <f>EOMONTH(SalesData[[#This Row],[Order Date]],0)</f>
        <v>45077</v>
      </c>
      <c r="V3697" s="9" t="str">
        <f>"Q"&amp;INT((MONTH(SalesData[[#This Row],[Order Date]])+2)/3)&amp;"-"&amp;YEAR(SalesData[[#This Row],[Order Date]])</f>
        <v>Q2-2023</v>
      </c>
    </row>
    <row r="3698" spans="1:22" x14ac:dyDescent="0.35">
      <c r="A3698" t="s">
        <v>3839</v>
      </c>
      <c r="B3698" s="1">
        <v>45054</v>
      </c>
      <c r="C3698" t="s">
        <v>176</v>
      </c>
      <c r="D3698" t="s">
        <v>13</v>
      </c>
      <c r="E3698">
        <v>4072948831</v>
      </c>
      <c r="F3698" t="s">
        <v>120</v>
      </c>
      <c r="G3698" t="s">
        <v>11367</v>
      </c>
      <c r="H3698" t="s">
        <v>121</v>
      </c>
      <c r="I3698" t="s">
        <v>17</v>
      </c>
      <c r="J3698" t="s">
        <v>61</v>
      </c>
      <c r="K3698">
        <v>4400.3599999999997</v>
      </c>
      <c r="L3698">
        <v>1210.46</v>
      </c>
      <c r="M3698" t="s">
        <v>62</v>
      </c>
      <c r="N3698">
        <v>0.27508203874228498</v>
      </c>
      <c r="O3698" t="s">
        <v>11351</v>
      </c>
      <c r="P3698" t="s">
        <v>11354</v>
      </c>
      <c r="R3698" t="s">
        <v>11353</v>
      </c>
      <c r="S3698">
        <f>IF(SalesData[[#This Row],[Return Status]]="Returned",1,0)</f>
        <v>0</v>
      </c>
      <c r="U3698" s="2">
        <f>EOMONTH(SalesData[[#This Row],[Order Date]],0)</f>
        <v>45077</v>
      </c>
      <c r="V3698" s="9" t="str">
        <f>"Q"&amp;INT((MONTH(SalesData[[#This Row],[Order Date]])+2)/3)&amp;"-"&amp;YEAR(SalesData[[#This Row],[Order Date]])</f>
        <v>Q2-2023</v>
      </c>
    </row>
    <row r="3699" spans="1:22" x14ac:dyDescent="0.35">
      <c r="A3699" t="s">
        <v>3840</v>
      </c>
      <c r="B3699" s="1">
        <v>45059</v>
      </c>
      <c r="C3699" t="s">
        <v>113</v>
      </c>
      <c r="D3699" t="s">
        <v>39</v>
      </c>
      <c r="E3699">
        <v>1409619843</v>
      </c>
      <c r="F3699" t="s">
        <v>147</v>
      </c>
      <c r="G3699" t="s">
        <v>84</v>
      </c>
      <c r="H3699" t="s">
        <v>85</v>
      </c>
      <c r="I3699" t="s">
        <v>31</v>
      </c>
      <c r="J3699" t="s">
        <v>18</v>
      </c>
      <c r="K3699">
        <v>4691.21</v>
      </c>
      <c r="L3699">
        <v>499.1</v>
      </c>
      <c r="M3699" t="s">
        <v>19</v>
      </c>
      <c r="N3699">
        <v>0.106390462162214</v>
      </c>
      <c r="O3699" t="s">
        <v>11351</v>
      </c>
      <c r="P3699" t="s">
        <v>11352</v>
      </c>
      <c r="R3699" t="s">
        <v>11353</v>
      </c>
      <c r="S3699">
        <f>IF(SalesData[[#This Row],[Return Status]]="Returned",1,0)</f>
        <v>0</v>
      </c>
      <c r="T3699">
        <v>847.14</v>
      </c>
      <c r="U3699" s="2">
        <f>EOMONTH(SalesData[[#This Row],[Order Date]],0)</f>
        <v>45077</v>
      </c>
      <c r="V3699" s="9" t="str">
        <f>"Q"&amp;INT((MONTH(SalesData[[#This Row],[Order Date]])+2)/3)&amp;"-"&amp;YEAR(SalesData[[#This Row],[Order Date]])</f>
        <v>Q2-2023</v>
      </c>
    </row>
    <row r="3700" spans="1:22" x14ac:dyDescent="0.35">
      <c r="A3700" t="s">
        <v>3841</v>
      </c>
      <c r="B3700" s="1">
        <v>45070</v>
      </c>
      <c r="C3700" t="s">
        <v>92</v>
      </c>
      <c r="D3700" t="s">
        <v>99</v>
      </c>
      <c r="E3700">
        <v>1151366513</v>
      </c>
      <c r="F3700" t="s">
        <v>292</v>
      </c>
      <c r="G3700" t="s">
        <v>69</v>
      </c>
      <c r="H3700" t="s">
        <v>41</v>
      </c>
      <c r="I3700" t="s">
        <v>31</v>
      </c>
      <c r="J3700" t="s">
        <v>43</v>
      </c>
      <c r="K3700">
        <v>1152.78</v>
      </c>
      <c r="L3700">
        <v>114.59</v>
      </c>
      <c r="M3700" t="s">
        <v>43</v>
      </c>
      <c r="N3700">
        <v>9.94031818733844E-2</v>
      </c>
      <c r="O3700" t="s">
        <v>11351</v>
      </c>
      <c r="P3700" t="s">
        <v>11356</v>
      </c>
      <c r="R3700" t="s">
        <v>11353</v>
      </c>
      <c r="S3700">
        <f>IF(SalesData[[#This Row],[Return Status]]="Returned",1,0)</f>
        <v>0</v>
      </c>
      <c r="T3700">
        <v>2081.52</v>
      </c>
      <c r="U3700" s="2">
        <f>EOMONTH(SalesData[[#This Row],[Order Date]],0)</f>
        <v>45077</v>
      </c>
      <c r="V3700" s="9" t="str">
        <f>"Q"&amp;INT((MONTH(SalesData[[#This Row],[Order Date]])+2)/3)&amp;"-"&amp;YEAR(SalesData[[#This Row],[Order Date]])</f>
        <v>Q2-2023</v>
      </c>
    </row>
    <row r="3701" spans="1:22" x14ac:dyDescent="0.35">
      <c r="A3701" t="s">
        <v>3842</v>
      </c>
      <c r="B3701" s="1">
        <v>45066</v>
      </c>
      <c r="C3701" t="s">
        <v>77</v>
      </c>
      <c r="D3701" t="s">
        <v>80</v>
      </c>
      <c r="E3701">
        <v>1240629378</v>
      </c>
      <c r="F3701" t="s">
        <v>181</v>
      </c>
      <c r="G3701" t="s">
        <v>54</v>
      </c>
      <c r="H3701" t="s">
        <v>55</v>
      </c>
      <c r="I3701" t="s">
        <v>31</v>
      </c>
      <c r="J3701" t="s">
        <v>18</v>
      </c>
      <c r="K3701">
        <v>2439.75</v>
      </c>
      <c r="L3701">
        <v>645.6</v>
      </c>
      <c r="M3701" t="s">
        <v>19</v>
      </c>
      <c r="N3701">
        <v>0.26461727636028298</v>
      </c>
      <c r="O3701" t="s">
        <v>11351</v>
      </c>
      <c r="P3701" t="s">
        <v>11354</v>
      </c>
      <c r="R3701" t="s">
        <v>11353</v>
      </c>
      <c r="S3701">
        <f>IF(SalesData[[#This Row],[Return Status]]="Returned",1,0)</f>
        <v>0</v>
      </c>
      <c r="U3701" s="2">
        <f>EOMONTH(SalesData[[#This Row],[Order Date]],0)</f>
        <v>45077</v>
      </c>
      <c r="V3701" s="9" t="str">
        <f>"Q"&amp;INT((MONTH(SalesData[[#This Row],[Order Date]])+2)/3)&amp;"-"&amp;YEAR(SalesData[[#This Row],[Order Date]])</f>
        <v>Q2-2023</v>
      </c>
    </row>
    <row r="3702" spans="1:22" x14ac:dyDescent="0.35">
      <c r="A3702" t="s">
        <v>3843</v>
      </c>
      <c r="B3702" s="1">
        <v>45049</v>
      </c>
      <c r="C3702" t="s">
        <v>124</v>
      </c>
      <c r="D3702" t="s">
        <v>72</v>
      </c>
      <c r="E3702">
        <v>6958471368</v>
      </c>
      <c r="F3702" t="s">
        <v>168</v>
      </c>
      <c r="G3702" t="s">
        <v>54</v>
      </c>
      <c r="H3702" t="s">
        <v>55</v>
      </c>
      <c r="I3702" t="s">
        <v>31</v>
      </c>
      <c r="J3702" t="s">
        <v>19</v>
      </c>
      <c r="K3702">
        <v>2588.31</v>
      </c>
      <c r="L3702">
        <v>595.05999999999995</v>
      </c>
      <c r="M3702" t="s">
        <v>19</v>
      </c>
      <c r="N3702">
        <v>0.22990290962056301</v>
      </c>
      <c r="O3702" t="s">
        <v>11351</v>
      </c>
      <c r="P3702" t="s">
        <v>11354</v>
      </c>
      <c r="R3702" t="s">
        <v>11353</v>
      </c>
      <c r="S3702">
        <f>IF(SalesData[[#This Row],[Return Status]]="Returned",1,0)</f>
        <v>0</v>
      </c>
      <c r="U3702" s="2">
        <f>EOMONTH(SalesData[[#This Row],[Order Date]],0)</f>
        <v>45077</v>
      </c>
      <c r="V3702" s="9" t="str">
        <f>"Q"&amp;INT((MONTH(SalesData[[#This Row],[Order Date]])+2)/3)&amp;"-"&amp;YEAR(SalesData[[#This Row],[Order Date]])</f>
        <v>Q2-2023</v>
      </c>
    </row>
    <row r="3703" spans="1:22" x14ac:dyDescent="0.35">
      <c r="A3703" t="s">
        <v>3844</v>
      </c>
      <c r="B3703" s="1">
        <v>45047</v>
      </c>
      <c r="C3703" t="s">
        <v>57</v>
      </c>
      <c r="D3703" t="s">
        <v>99</v>
      </c>
      <c r="E3703">
        <v>1234299264</v>
      </c>
      <c r="F3703" t="s">
        <v>53</v>
      </c>
      <c r="G3703" t="s">
        <v>54</v>
      </c>
      <c r="H3703" t="s">
        <v>55</v>
      </c>
      <c r="I3703" t="s">
        <v>31</v>
      </c>
      <c r="J3703" t="s">
        <v>61</v>
      </c>
      <c r="K3703">
        <v>4804.76</v>
      </c>
      <c r="L3703">
        <v>160.47</v>
      </c>
      <c r="M3703" t="s">
        <v>62</v>
      </c>
      <c r="N3703">
        <v>3.3398130187563997E-2</v>
      </c>
      <c r="O3703" t="s">
        <v>11351</v>
      </c>
      <c r="P3703" t="s">
        <v>11356</v>
      </c>
      <c r="R3703" t="s">
        <v>11353</v>
      </c>
      <c r="S3703">
        <f>IF(SalesData[[#This Row],[Return Status]]="Returned",1,0)</f>
        <v>0</v>
      </c>
      <c r="U3703" s="2">
        <f>EOMONTH(SalesData[[#This Row],[Order Date]],0)</f>
        <v>45077</v>
      </c>
      <c r="V3703" s="9" t="str">
        <f>"Q"&amp;INT((MONTH(SalesData[[#This Row],[Order Date]])+2)/3)&amp;"-"&amp;YEAR(SalesData[[#This Row],[Order Date]])</f>
        <v>Q2-2023</v>
      </c>
    </row>
    <row r="3704" spans="1:22" x14ac:dyDescent="0.35">
      <c r="A3704" t="s">
        <v>3845</v>
      </c>
      <c r="B3704" s="1">
        <v>45070</v>
      </c>
      <c r="C3704" t="s">
        <v>194</v>
      </c>
      <c r="D3704" t="s">
        <v>39</v>
      </c>
      <c r="E3704">
        <v>7143691715</v>
      </c>
      <c r="F3704" t="s">
        <v>147</v>
      </c>
      <c r="G3704" t="s">
        <v>11375</v>
      </c>
      <c r="H3704" t="s">
        <v>85</v>
      </c>
      <c r="I3704" t="s">
        <v>31</v>
      </c>
      <c r="J3704" t="s">
        <v>18</v>
      </c>
      <c r="K3704">
        <v>1488.54</v>
      </c>
      <c r="L3704">
        <v>207.45</v>
      </c>
      <c r="M3704" t="s">
        <v>19</v>
      </c>
      <c r="N3704">
        <v>0.13936474666451701</v>
      </c>
      <c r="O3704" t="s">
        <v>11351</v>
      </c>
      <c r="P3704" t="s">
        <v>11352</v>
      </c>
      <c r="Q3704" t="s">
        <v>11376</v>
      </c>
      <c r="R3704" t="s">
        <v>11360</v>
      </c>
      <c r="S3704">
        <f>IF(SalesData[[#This Row],[Return Status]]="Returned",1,0)</f>
        <v>1</v>
      </c>
      <c r="U3704" s="2">
        <f>EOMONTH(SalesData[[#This Row],[Order Date]],0)</f>
        <v>45077</v>
      </c>
      <c r="V3704" s="9" t="str">
        <f>"Q"&amp;INT((MONTH(SalesData[[#This Row],[Order Date]])+2)/3)&amp;"-"&amp;YEAR(SalesData[[#This Row],[Order Date]])</f>
        <v>Q2-2023</v>
      </c>
    </row>
    <row r="3705" spans="1:22" x14ac:dyDescent="0.35">
      <c r="A3705" t="s">
        <v>3846</v>
      </c>
      <c r="B3705" s="1">
        <v>45076</v>
      </c>
      <c r="C3705" t="s">
        <v>97</v>
      </c>
      <c r="D3705" t="s">
        <v>99</v>
      </c>
      <c r="E3705">
        <v>4649057520</v>
      </c>
      <c r="F3705" t="s">
        <v>238</v>
      </c>
      <c r="G3705" t="s">
        <v>74</v>
      </c>
      <c r="H3705" t="s">
        <v>75</v>
      </c>
      <c r="I3705" t="s">
        <v>36</v>
      </c>
      <c r="J3705" t="s">
        <v>18</v>
      </c>
      <c r="K3705">
        <v>551.94000000000005</v>
      </c>
      <c r="L3705">
        <v>151.91</v>
      </c>
      <c r="M3705" t="s">
        <v>19</v>
      </c>
      <c r="N3705">
        <v>0.275229191578795</v>
      </c>
      <c r="O3705" t="s">
        <v>11355</v>
      </c>
      <c r="P3705" t="s">
        <v>11354</v>
      </c>
      <c r="R3705" t="s">
        <v>11353</v>
      </c>
      <c r="S3705">
        <f>IF(SalesData[[#This Row],[Return Status]]="Returned",1,0)</f>
        <v>0</v>
      </c>
      <c r="T3705">
        <v>2420.2800000000002</v>
      </c>
      <c r="U3705" s="2">
        <f>EOMONTH(SalesData[[#This Row],[Order Date]],0)</f>
        <v>45077</v>
      </c>
      <c r="V3705" s="9" t="str">
        <f>"Q"&amp;INT((MONTH(SalesData[[#This Row],[Order Date]])+2)/3)&amp;"-"&amp;YEAR(SalesData[[#This Row],[Order Date]])</f>
        <v>Q2-2023</v>
      </c>
    </row>
    <row r="3706" spans="1:22" x14ac:dyDescent="0.35">
      <c r="A3706" t="s">
        <v>3847</v>
      </c>
      <c r="B3706" s="1">
        <v>45074</v>
      </c>
      <c r="C3706" t="s">
        <v>205</v>
      </c>
      <c r="D3706" t="s">
        <v>46</v>
      </c>
      <c r="E3706">
        <v>7626506403</v>
      </c>
      <c r="F3706" t="s">
        <v>140</v>
      </c>
      <c r="G3706" t="s">
        <v>141</v>
      </c>
      <c r="H3706" t="s">
        <v>121</v>
      </c>
      <c r="I3706" t="s">
        <v>17</v>
      </c>
      <c r="J3706" t="s">
        <v>42</v>
      </c>
      <c r="K3706">
        <v>820.22</v>
      </c>
      <c r="L3706">
        <v>103.49</v>
      </c>
      <c r="M3706" t="s">
        <v>43</v>
      </c>
      <c r="N3706">
        <v>0.12617346565555601</v>
      </c>
      <c r="O3706" t="s">
        <v>11355</v>
      </c>
      <c r="P3706" t="s">
        <v>11352</v>
      </c>
      <c r="Q3706" t="s">
        <v>11373</v>
      </c>
      <c r="R3706" t="s">
        <v>11360</v>
      </c>
      <c r="S3706">
        <f>IF(SalesData[[#This Row],[Return Status]]="Returned",1,0)</f>
        <v>1</v>
      </c>
      <c r="T3706">
        <v>2793.38</v>
      </c>
      <c r="U3706" s="2">
        <f>EOMONTH(SalesData[[#This Row],[Order Date]],0)</f>
        <v>45077</v>
      </c>
      <c r="V3706" s="9" t="str">
        <f>"Q"&amp;INT((MONTH(SalesData[[#This Row],[Order Date]])+2)/3)&amp;"-"&amp;YEAR(SalesData[[#This Row],[Order Date]])</f>
        <v>Q2-2023</v>
      </c>
    </row>
    <row r="3707" spans="1:22" x14ac:dyDescent="0.35">
      <c r="A3707" t="s">
        <v>3848</v>
      </c>
      <c r="B3707" s="1">
        <v>45050</v>
      </c>
      <c r="C3707" t="s">
        <v>87</v>
      </c>
      <c r="D3707" t="s">
        <v>72</v>
      </c>
      <c r="E3707">
        <v>2725160964</v>
      </c>
      <c r="F3707" t="s">
        <v>22</v>
      </c>
      <c r="G3707" t="s">
        <v>23</v>
      </c>
      <c r="H3707" t="s">
        <v>24</v>
      </c>
      <c r="I3707" t="s">
        <v>17</v>
      </c>
      <c r="J3707" t="s">
        <v>65</v>
      </c>
      <c r="K3707">
        <v>1399.56</v>
      </c>
      <c r="L3707">
        <v>344.19</v>
      </c>
      <c r="M3707" t="s">
        <v>65</v>
      </c>
      <c r="N3707">
        <v>0.245927291434451</v>
      </c>
      <c r="O3707" t="s">
        <v>11351</v>
      </c>
      <c r="P3707" t="s">
        <v>11354</v>
      </c>
      <c r="R3707" t="s">
        <v>11353</v>
      </c>
      <c r="S3707">
        <f>IF(SalesData[[#This Row],[Return Status]]="Returned",1,0)</f>
        <v>0</v>
      </c>
      <c r="T3707">
        <v>2821.33</v>
      </c>
      <c r="U3707" s="2">
        <f>EOMONTH(SalesData[[#This Row],[Order Date]],0)</f>
        <v>45077</v>
      </c>
      <c r="V3707" s="9" t="str">
        <f>"Q"&amp;INT((MONTH(SalesData[[#This Row],[Order Date]])+2)/3)&amp;"-"&amp;YEAR(SalesData[[#This Row],[Order Date]])</f>
        <v>Q2-2023</v>
      </c>
    </row>
    <row r="3708" spans="1:22" x14ac:dyDescent="0.35">
      <c r="A3708" t="s">
        <v>3849</v>
      </c>
      <c r="B3708" s="1">
        <v>45061</v>
      </c>
      <c r="C3708" t="s">
        <v>45</v>
      </c>
      <c r="D3708" t="s">
        <v>13</v>
      </c>
      <c r="E3708">
        <v>8781770976</v>
      </c>
      <c r="F3708" t="s">
        <v>137</v>
      </c>
      <c r="G3708" t="s">
        <v>34</v>
      </c>
      <c r="H3708" t="s">
        <v>35</v>
      </c>
      <c r="I3708" t="s">
        <v>36</v>
      </c>
      <c r="J3708" t="s">
        <v>19</v>
      </c>
      <c r="K3708">
        <v>974.97</v>
      </c>
      <c r="L3708">
        <v>239.64</v>
      </c>
      <c r="M3708" t="s">
        <v>19</v>
      </c>
      <c r="N3708">
        <v>0.24579217822086799</v>
      </c>
      <c r="O3708" t="s">
        <v>11355</v>
      </c>
      <c r="P3708" t="s">
        <v>11354</v>
      </c>
      <c r="R3708" t="s">
        <v>11353</v>
      </c>
      <c r="S3708">
        <f>IF(SalesData[[#This Row],[Return Status]]="Returned",1,0)</f>
        <v>0</v>
      </c>
      <c r="U3708" s="2">
        <f>EOMONTH(SalesData[[#This Row],[Order Date]],0)</f>
        <v>45077</v>
      </c>
      <c r="V3708" s="9" t="str">
        <f>"Q"&amp;INT((MONTH(SalesData[[#This Row],[Order Date]])+2)/3)&amp;"-"&amp;YEAR(SalesData[[#This Row],[Order Date]])</f>
        <v>Q2-2023</v>
      </c>
    </row>
    <row r="3709" spans="1:22" x14ac:dyDescent="0.35">
      <c r="A3709" t="s">
        <v>3850</v>
      </c>
      <c r="B3709" s="1">
        <v>45054</v>
      </c>
      <c r="C3709" t="s">
        <v>49</v>
      </c>
      <c r="D3709" t="s">
        <v>72</v>
      </c>
      <c r="E3709">
        <v>3240863283</v>
      </c>
      <c r="F3709" t="s">
        <v>14</v>
      </c>
      <c r="G3709" t="s">
        <v>15</v>
      </c>
      <c r="H3709" t="s">
        <v>16</v>
      </c>
      <c r="I3709" t="s">
        <v>17</v>
      </c>
      <c r="J3709" t="s">
        <v>61</v>
      </c>
      <c r="K3709">
        <v>2750.77</v>
      </c>
      <c r="L3709">
        <v>791</v>
      </c>
      <c r="M3709" t="s">
        <v>62</v>
      </c>
      <c r="N3709">
        <v>0.28755584799892397</v>
      </c>
      <c r="O3709" t="s">
        <v>11351</v>
      </c>
      <c r="P3709" t="s">
        <v>11354</v>
      </c>
      <c r="Q3709" t="s">
        <v>11359</v>
      </c>
      <c r="R3709" t="s">
        <v>11360</v>
      </c>
      <c r="S3709">
        <f>IF(SalesData[[#This Row],[Return Status]]="Returned",1,0)</f>
        <v>1</v>
      </c>
      <c r="T3709">
        <v>2085.91</v>
      </c>
      <c r="U3709" s="2">
        <f>EOMONTH(SalesData[[#This Row],[Order Date]],0)</f>
        <v>45077</v>
      </c>
      <c r="V3709" s="9" t="str">
        <f>"Q"&amp;INT((MONTH(SalesData[[#This Row],[Order Date]])+2)/3)&amp;"-"&amp;YEAR(SalesData[[#This Row],[Order Date]])</f>
        <v>Q2-2023</v>
      </c>
    </row>
    <row r="3710" spans="1:22" x14ac:dyDescent="0.35">
      <c r="A3710" t="s">
        <v>3851</v>
      </c>
      <c r="B3710" s="1">
        <v>45047</v>
      </c>
      <c r="C3710" t="s">
        <v>188</v>
      </c>
      <c r="D3710" t="s">
        <v>13</v>
      </c>
      <c r="E3710">
        <v>3608060831</v>
      </c>
      <c r="F3710" t="s">
        <v>81</v>
      </c>
      <c r="G3710" t="s">
        <v>74</v>
      </c>
      <c r="H3710" t="s">
        <v>75</v>
      </c>
      <c r="I3710" t="s">
        <v>36</v>
      </c>
      <c r="J3710" t="s">
        <v>65</v>
      </c>
      <c r="K3710">
        <v>1310.25</v>
      </c>
      <c r="L3710">
        <v>226.86</v>
      </c>
      <c r="M3710" t="s">
        <v>65</v>
      </c>
      <c r="N3710">
        <v>0.173142530051517</v>
      </c>
      <c r="O3710" t="s">
        <v>11351</v>
      </c>
      <c r="P3710" t="s">
        <v>11352</v>
      </c>
      <c r="R3710" t="s">
        <v>11353</v>
      </c>
      <c r="S3710">
        <f>IF(SalesData[[#This Row],[Return Status]]="Returned",1,0)</f>
        <v>0</v>
      </c>
      <c r="T3710">
        <v>2420.2800000000002</v>
      </c>
      <c r="U3710" s="2">
        <f>EOMONTH(SalesData[[#This Row],[Order Date]],0)</f>
        <v>45077</v>
      </c>
      <c r="V3710" s="9" t="str">
        <f>"Q"&amp;INT((MONTH(SalesData[[#This Row],[Order Date]])+2)/3)&amp;"-"&amp;YEAR(SalesData[[#This Row],[Order Date]])</f>
        <v>Q2-2023</v>
      </c>
    </row>
    <row r="3711" spans="1:22" x14ac:dyDescent="0.35">
      <c r="A3711" t="s">
        <v>3852</v>
      </c>
      <c r="B3711" s="1">
        <v>45052</v>
      </c>
      <c r="C3711" t="s">
        <v>92</v>
      </c>
      <c r="D3711" t="s">
        <v>72</v>
      </c>
      <c r="E3711">
        <v>2625041185</v>
      </c>
      <c r="F3711" t="s">
        <v>222</v>
      </c>
      <c r="G3711" t="s">
        <v>164</v>
      </c>
      <c r="H3711" t="s">
        <v>165</v>
      </c>
      <c r="I3711" t="s">
        <v>36</v>
      </c>
      <c r="J3711" t="s">
        <v>62</v>
      </c>
      <c r="K3711">
        <v>2772.75</v>
      </c>
      <c r="L3711">
        <v>204.91</v>
      </c>
      <c r="M3711" t="s">
        <v>62</v>
      </c>
      <c r="N3711">
        <v>7.3901361464250304E-2</v>
      </c>
      <c r="O3711" t="s">
        <v>11351</v>
      </c>
      <c r="P3711" t="s">
        <v>11356</v>
      </c>
      <c r="R3711" t="s">
        <v>11353</v>
      </c>
      <c r="S3711">
        <f>IF(SalesData[[#This Row],[Return Status]]="Returned",1,0)</f>
        <v>0</v>
      </c>
      <c r="U3711" s="2">
        <f>EOMONTH(SalesData[[#This Row],[Order Date]],0)</f>
        <v>45077</v>
      </c>
      <c r="V3711" s="9" t="str">
        <f>"Q"&amp;INT((MONTH(SalesData[[#This Row],[Order Date]])+2)/3)&amp;"-"&amp;YEAR(SalesData[[#This Row],[Order Date]])</f>
        <v>Q2-2023</v>
      </c>
    </row>
    <row r="3712" spans="1:22" x14ac:dyDescent="0.35">
      <c r="A3712" t="s">
        <v>3853</v>
      </c>
      <c r="B3712" s="1">
        <v>45074</v>
      </c>
      <c r="C3712" t="s">
        <v>325</v>
      </c>
      <c r="D3712" t="s">
        <v>27</v>
      </c>
      <c r="E3712">
        <v>4563352526</v>
      </c>
      <c r="F3712" t="s">
        <v>50</v>
      </c>
      <c r="G3712" t="s">
        <v>34</v>
      </c>
      <c r="H3712" t="s">
        <v>35</v>
      </c>
      <c r="I3712" t="s">
        <v>36</v>
      </c>
      <c r="J3712" t="s">
        <v>62</v>
      </c>
      <c r="K3712">
        <v>3458.75</v>
      </c>
      <c r="L3712">
        <v>975.76</v>
      </c>
      <c r="M3712" t="s">
        <v>62</v>
      </c>
      <c r="N3712">
        <v>0.28211348030357802</v>
      </c>
      <c r="O3712" t="s">
        <v>11351</v>
      </c>
      <c r="P3712" t="s">
        <v>11354</v>
      </c>
      <c r="R3712" t="s">
        <v>11353</v>
      </c>
      <c r="S3712">
        <f>IF(SalesData[[#This Row],[Return Status]]="Returned",1,0)</f>
        <v>0</v>
      </c>
      <c r="U3712" s="2">
        <f>EOMONTH(SalesData[[#This Row],[Order Date]],0)</f>
        <v>45077</v>
      </c>
      <c r="V3712" s="9" t="str">
        <f>"Q"&amp;INT((MONTH(SalesData[[#This Row],[Order Date]])+2)/3)&amp;"-"&amp;YEAR(SalesData[[#This Row],[Order Date]])</f>
        <v>Q2-2023</v>
      </c>
    </row>
    <row r="3713" spans="1:22" x14ac:dyDescent="0.35">
      <c r="A3713" t="s">
        <v>3854</v>
      </c>
      <c r="B3713" s="1">
        <v>45053</v>
      </c>
      <c r="C3713" t="s">
        <v>194</v>
      </c>
      <c r="D3713" t="s">
        <v>80</v>
      </c>
      <c r="E3713">
        <v>265163537</v>
      </c>
      <c r="F3713" t="s">
        <v>95</v>
      </c>
      <c r="G3713" t="s">
        <v>59</v>
      </c>
      <c r="H3713" t="s">
        <v>60</v>
      </c>
      <c r="I3713" t="s">
        <v>31</v>
      </c>
      <c r="J3713" t="s">
        <v>62</v>
      </c>
      <c r="K3713">
        <v>4713.58</v>
      </c>
      <c r="L3713">
        <v>144.63</v>
      </c>
      <c r="M3713" t="s">
        <v>62</v>
      </c>
      <c r="N3713">
        <v>3.06836841636293E-2</v>
      </c>
      <c r="O3713" t="s">
        <v>11351</v>
      </c>
      <c r="P3713" t="s">
        <v>11356</v>
      </c>
      <c r="R3713" t="s">
        <v>11353</v>
      </c>
      <c r="S3713">
        <f>IF(SalesData[[#This Row],[Return Status]]="Returned",1,0)</f>
        <v>0</v>
      </c>
      <c r="T3713">
        <v>2183.56</v>
      </c>
      <c r="U3713" s="2">
        <f>EOMONTH(SalesData[[#This Row],[Order Date]],0)</f>
        <v>45077</v>
      </c>
      <c r="V3713" s="9" t="str">
        <f>"Q"&amp;INT((MONTH(SalesData[[#This Row],[Order Date]])+2)/3)&amp;"-"&amp;YEAR(SalesData[[#This Row],[Order Date]])</f>
        <v>Q2-2023</v>
      </c>
    </row>
    <row r="3714" spans="1:22" x14ac:dyDescent="0.35">
      <c r="A3714" t="s">
        <v>3855</v>
      </c>
      <c r="B3714" s="1">
        <v>45066</v>
      </c>
      <c r="C3714" t="s">
        <v>77</v>
      </c>
      <c r="D3714" t="s">
        <v>145</v>
      </c>
      <c r="E3714">
        <v>6808730909</v>
      </c>
      <c r="F3714" t="s">
        <v>156</v>
      </c>
      <c r="G3714" t="s">
        <v>84</v>
      </c>
      <c r="H3714" t="s">
        <v>85</v>
      </c>
      <c r="I3714" t="s">
        <v>31</v>
      </c>
      <c r="J3714" t="s">
        <v>19</v>
      </c>
      <c r="K3714">
        <v>3967.76</v>
      </c>
      <c r="L3714">
        <v>392.03</v>
      </c>
      <c r="M3714" t="s">
        <v>19</v>
      </c>
      <c r="N3714">
        <v>9.8803859104381303E-2</v>
      </c>
      <c r="O3714" t="s">
        <v>11351</v>
      </c>
      <c r="P3714" t="s">
        <v>11356</v>
      </c>
      <c r="R3714" t="s">
        <v>11353</v>
      </c>
      <c r="S3714">
        <f>IF(SalesData[[#This Row],[Return Status]]="Returned",1,0)</f>
        <v>0</v>
      </c>
      <c r="T3714">
        <v>847.14</v>
      </c>
      <c r="U3714" s="2">
        <f>EOMONTH(SalesData[[#This Row],[Order Date]],0)</f>
        <v>45077</v>
      </c>
      <c r="V3714" s="9" t="str">
        <f>"Q"&amp;INT((MONTH(SalesData[[#This Row],[Order Date]])+2)/3)&amp;"-"&amp;YEAR(SalesData[[#This Row],[Order Date]])</f>
        <v>Q2-2023</v>
      </c>
    </row>
    <row r="3715" spans="1:22" x14ac:dyDescent="0.35">
      <c r="A3715" t="s">
        <v>3856</v>
      </c>
      <c r="B3715" s="1">
        <v>45064</v>
      </c>
      <c r="C3715" t="s">
        <v>57</v>
      </c>
      <c r="D3715" t="s">
        <v>80</v>
      </c>
      <c r="E3715">
        <v>7577616480</v>
      </c>
      <c r="F3715" t="s">
        <v>53</v>
      </c>
      <c r="G3715" t="s">
        <v>54</v>
      </c>
      <c r="H3715" t="s">
        <v>55</v>
      </c>
      <c r="I3715" t="s">
        <v>31</v>
      </c>
      <c r="J3715" t="s">
        <v>19</v>
      </c>
      <c r="K3715">
        <v>3140.54</v>
      </c>
      <c r="L3715">
        <v>101.51</v>
      </c>
      <c r="M3715" t="s">
        <v>19</v>
      </c>
      <c r="N3715">
        <v>3.2322466836913401E-2</v>
      </c>
      <c r="O3715" t="s">
        <v>11351</v>
      </c>
      <c r="P3715" t="s">
        <v>11356</v>
      </c>
      <c r="R3715" t="s">
        <v>11353</v>
      </c>
      <c r="S3715">
        <f>IF(SalesData[[#This Row],[Return Status]]="Returned",1,0)</f>
        <v>0</v>
      </c>
      <c r="U3715" s="2">
        <f>EOMONTH(SalesData[[#This Row],[Order Date]],0)</f>
        <v>45077</v>
      </c>
      <c r="V3715" s="9" t="str">
        <f>"Q"&amp;INT((MONTH(SalesData[[#This Row],[Order Date]])+2)/3)&amp;"-"&amp;YEAR(SalesData[[#This Row],[Order Date]])</f>
        <v>Q2-2023</v>
      </c>
    </row>
    <row r="3716" spans="1:22" x14ac:dyDescent="0.35">
      <c r="A3716" t="s">
        <v>3857</v>
      </c>
      <c r="B3716" s="1">
        <v>45073</v>
      </c>
      <c r="C3716" t="s">
        <v>49</v>
      </c>
      <c r="D3716" t="s">
        <v>99</v>
      </c>
      <c r="E3716">
        <v>8789314890</v>
      </c>
      <c r="F3716" t="s">
        <v>137</v>
      </c>
      <c r="G3716" t="s">
        <v>34</v>
      </c>
      <c r="H3716" t="s">
        <v>35</v>
      </c>
      <c r="I3716" t="s">
        <v>36</v>
      </c>
      <c r="J3716" t="s">
        <v>19</v>
      </c>
      <c r="K3716">
        <v>1906.26</v>
      </c>
      <c r="L3716">
        <v>257.91000000000003</v>
      </c>
      <c r="M3716" t="s">
        <v>19</v>
      </c>
      <c r="N3716">
        <v>0.13529633942903899</v>
      </c>
      <c r="O3716" t="s">
        <v>11351</v>
      </c>
      <c r="P3716" t="s">
        <v>11352</v>
      </c>
      <c r="R3716" t="s">
        <v>11353</v>
      </c>
      <c r="S3716">
        <f>IF(SalesData[[#This Row],[Return Status]]="Returned",1,0)</f>
        <v>0</v>
      </c>
      <c r="U3716" s="2">
        <f>EOMONTH(SalesData[[#This Row],[Order Date]],0)</f>
        <v>45077</v>
      </c>
      <c r="V3716" s="9" t="str">
        <f>"Q"&amp;INT((MONTH(SalesData[[#This Row],[Order Date]])+2)/3)&amp;"-"&amp;YEAR(SalesData[[#This Row],[Order Date]])</f>
        <v>Q2-2023</v>
      </c>
    </row>
    <row r="3717" spans="1:22" x14ac:dyDescent="0.35">
      <c r="A3717" t="s">
        <v>3858</v>
      </c>
      <c r="B3717" s="1">
        <v>45054</v>
      </c>
      <c r="C3717" t="s">
        <v>149</v>
      </c>
      <c r="D3717" t="s">
        <v>13</v>
      </c>
      <c r="E3717">
        <v>4804054127</v>
      </c>
      <c r="F3717" t="s">
        <v>73</v>
      </c>
      <c r="G3717" t="s">
        <v>545</v>
      </c>
      <c r="H3717" t="s">
        <v>75</v>
      </c>
      <c r="I3717" t="s">
        <v>36</v>
      </c>
      <c r="J3717" t="s">
        <v>42</v>
      </c>
      <c r="K3717">
        <v>4514.0200000000004</v>
      </c>
      <c r="L3717">
        <v>990.18</v>
      </c>
      <c r="M3717" t="s">
        <v>43</v>
      </c>
      <c r="N3717">
        <v>0.219356582381115</v>
      </c>
      <c r="O3717" t="s">
        <v>11351</v>
      </c>
      <c r="P3717" t="s">
        <v>11354</v>
      </c>
      <c r="R3717" t="s">
        <v>11353</v>
      </c>
      <c r="S3717">
        <f>IF(SalesData[[#This Row],[Return Status]]="Returned",1,0)</f>
        <v>0</v>
      </c>
      <c r="U3717" s="2">
        <f>EOMONTH(SalesData[[#This Row],[Order Date]],0)</f>
        <v>45077</v>
      </c>
      <c r="V3717" s="9" t="str">
        <f>"Q"&amp;INT((MONTH(SalesData[[#This Row],[Order Date]])+2)/3)&amp;"-"&amp;YEAR(SalesData[[#This Row],[Order Date]])</f>
        <v>Q2-2023</v>
      </c>
    </row>
    <row r="3718" spans="1:22" x14ac:dyDescent="0.35">
      <c r="A3718" t="s">
        <v>3859</v>
      </c>
      <c r="B3718" s="1">
        <v>45072</v>
      </c>
      <c r="C3718" t="s">
        <v>124</v>
      </c>
      <c r="D3718" t="s">
        <v>99</v>
      </c>
      <c r="E3718">
        <v>6228829607</v>
      </c>
      <c r="F3718" t="s">
        <v>163</v>
      </c>
      <c r="G3718" t="s">
        <v>164</v>
      </c>
      <c r="H3718" t="s">
        <v>165</v>
      </c>
      <c r="I3718" t="s">
        <v>36</v>
      </c>
      <c r="J3718" t="s">
        <v>62</v>
      </c>
      <c r="K3718">
        <v>2056.06</v>
      </c>
      <c r="L3718">
        <v>599.69000000000005</v>
      </c>
      <c r="M3718" t="s">
        <v>62</v>
      </c>
      <c r="N3718">
        <v>0.29166950380825502</v>
      </c>
      <c r="O3718" t="s">
        <v>11351</v>
      </c>
      <c r="P3718" t="s">
        <v>11354</v>
      </c>
      <c r="R3718" t="s">
        <v>11353</v>
      </c>
      <c r="S3718">
        <f>IF(SalesData[[#This Row],[Return Status]]="Returned",1,0)</f>
        <v>0</v>
      </c>
      <c r="U3718" s="2">
        <f>EOMONTH(SalesData[[#This Row],[Order Date]],0)</f>
        <v>45077</v>
      </c>
      <c r="V3718" s="9" t="str">
        <f>"Q"&amp;INT((MONTH(SalesData[[#This Row],[Order Date]])+2)/3)&amp;"-"&amp;YEAR(SalesData[[#This Row],[Order Date]])</f>
        <v>Q2-2023</v>
      </c>
    </row>
    <row r="3719" spans="1:22" x14ac:dyDescent="0.35">
      <c r="A3719" t="s">
        <v>3860</v>
      </c>
      <c r="B3719" s="1">
        <v>45066</v>
      </c>
      <c r="C3719" t="s">
        <v>149</v>
      </c>
      <c r="D3719" t="s">
        <v>13</v>
      </c>
      <c r="E3719">
        <v>3947594349</v>
      </c>
      <c r="F3719" t="s">
        <v>292</v>
      </c>
      <c r="G3719" t="s">
        <v>69</v>
      </c>
      <c r="H3719" t="s">
        <v>41</v>
      </c>
      <c r="I3719" t="s">
        <v>31</v>
      </c>
      <c r="J3719" t="s">
        <v>61</v>
      </c>
      <c r="K3719">
        <v>2293.39</v>
      </c>
      <c r="L3719">
        <v>480.97</v>
      </c>
      <c r="M3719" t="s">
        <v>62</v>
      </c>
      <c r="N3719">
        <v>0.20972010866010601</v>
      </c>
      <c r="O3719" t="s">
        <v>11351</v>
      </c>
      <c r="P3719" t="s">
        <v>11354</v>
      </c>
      <c r="R3719" t="s">
        <v>11353</v>
      </c>
      <c r="S3719">
        <f>IF(SalesData[[#This Row],[Return Status]]="Returned",1,0)</f>
        <v>0</v>
      </c>
      <c r="T3719">
        <v>2081.52</v>
      </c>
      <c r="U3719" s="2">
        <f>EOMONTH(SalesData[[#This Row],[Order Date]],0)</f>
        <v>45077</v>
      </c>
      <c r="V3719" s="9" t="str">
        <f>"Q"&amp;INT((MONTH(SalesData[[#This Row],[Order Date]])+2)/3)&amp;"-"&amp;YEAR(SalesData[[#This Row],[Order Date]])</f>
        <v>Q2-2023</v>
      </c>
    </row>
    <row r="3720" spans="1:22" x14ac:dyDescent="0.35">
      <c r="A3720" t="s">
        <v>3861</v>
      </c>
      <c r="B3720" s="1">
        <v>45056</v>
      </c>
      <c r="C3720" t="s">
        <v>176</v>
      </c>
      <c r="D3720" t="s">
        <v>39</v>
      </c>
      <c r="E3720">
        <v>7271135694</v>
      </c>
      <c r="F3720" t="s">
        <v>147</v>
      </c>
      <c r="G3720" t="s">
        <v>84</v>
      </c>
      <c r="H3720" t="s">
        <v>11357</v>
      </c>
      <c r="I3720" t="s">
        <v>31</v>
      </c>
      <c r="J3720" t="s">
        <v>19</v>
      </c>
      <c r="K3720">
        <v>293.86</v>
      </c>
      <c r="L3720">
        <v>67.67</v>
      </c>
      <c r="M3720" t="s">
        <v>19</v>
      </c>
      <c r="N3720">
        <v>0.23027972503913399</v>
      </c>
      <c r="O3720" t="s">
        <v>11361</v>
      </c>
      <c r="P3720" t="s">
        <v>11354</v>
      </c>
      <c r="R3720" t="s">
        <v>11353</v>
      </c>
      <c r="S3720">
        <f>IF(SalesData[[#This Row],[Return Status]]="Returned",1,0)</f>
        <v>0</v>
      </c>
      <c r="T3720">
        <v>847.14</v>
      </c>
      <c r="U3720" s="2">
        <f>EOMONTH(SalesData[[#This Row],[Order Date]],0)</f>
        <v>45077</v>
      </c>
      <c r="V3720" s="9" t="str">
        <f>"Q"&amp;INT((MONTH(SalesData[[#This Row],[Order Date]])+2)/3)&amp;"-"&amp;YEAR(SalesData[[#This Row],[Order Date]])</f>
        <v>Q2-2023</v>
      </c>
    </row>
    <row r="3721" spans="1:22" x14ac:dyDescent="0.35">
      <c r="A3721" t="s">
        <v>3862</v>
      </c>
      <c r="B3721" s="1">
        <v>45070</v>
      </c>
      <c r="C3721" t="s">
        <v>325</v>
      </c>
      <c r="D3721" t="s">
        <v>145</v>
      </c>
      <c r="E3721">
        <v>6202123090</v>
      </c>
      <c r="F3721" t="s">
        <v>22</v>
      </c>
      <c r="G3721" t="s">
        <v>23</v>
      </c>
      <c r="H3721" t="s">
        <v>24</v>
      </c>
      <c r="I3721" t="s">
        <v>17</v>
      </c>
      <c r="J3721" t="s">
        <v>18</v>
      </c>
      <c r="K3721">
        <v>2814.93</v>
      </c>
      <c r="L3721">
        <v>131.24</v>
      </c>
      <c r="M3721" t="s">
        <v>19</v>
      </c>
      <c r="N3721">
        <v>4.6622828986866503E-2</v>
      </c>
      <c r="O3721" t="s">
        <v>11351</v>
      </c>
      <c r="P3721" t="s">
        <v>11356</v>
      </c>
      <c r="R3721" t="s">
        <v>11353</v>
      </c>
      <c r="S3721">
        <f>IF(SalesData[[#This Row],[Return Status]]="Returned",1,0)</f>
        <v>0</v>
      </c>
      <c r="T3721">
        <v>2821.33</v>
      </c>
      <c r="U3721" s="2">
        <f>EOMONTH(SalesData[[#This Row],[Order Date]],0)</f>
        <v>45077</v>
      </c>
      <c r="V3721" s="9" t="str">
        <f>"Q"&amp;INT((MONTH(SalesData[[#This Row],[Order Date]])+2)/3)&amp;"-"&amp;YEAR(SalesData[[#This Row],[Order Date]])</f>
        <v>Q2-2023</v>
      </c>
    </row>
    <row r="3722" spans="1:22" x14ac:dyDescent="0.35">
      <c r="A3722" t="s">
        <v>3863</v>
      </c>
      <c r="B3722" s="1">
        <v>45058</v>
      </c>
      <c r="C3722" t="s">
        <v>26</v>
      </c>
      <c r="D3722" t="s">
        <v>27</v>
      </c>
      <c r="E3722">
        <v>3024186572</v>
      </c>
      <c r="F3722" t="s">
        <v>81</v>
      </c>
      <c r="G3722" t="s">
        <v>74</v>
      </c>
      <c r="H3722" t="s">
        <v>75</v>
      </c>
      <c r="I3722" t="s">
        <v>36</v>
      </c>
      <c r="J3722" t="s">
        <v>65</v>
      </c>
      <c r="K3722">
        <v>2468.96</v>
      </c>
      <c r="L3722">
        <v>114.02</v>
      </c>
      <c r="M3722" t="s">
        <v>65</v>
      </c>
      <c r="N3722">
        <v>4.6181388114833799E-2</v>
      </c>
      <c r="O3722" t="s">
        <v>11351</v>
      </c>
      <c r="P3722" t="s">
        <v>11356</v>
      </c>
      <c r="R3722" t="s">
        <v>11353</v>
      </c>
      <c r="S3722">
        <f>IF(SalesData[[#This Row],[Return Status]]="Returned",1,0)</f>
        <v>0</v>
      </c>
      <c r="T3722">
        <v>2420.2800000000002</v>
      </c>
      <c r="U3722" s="2">
        <f>EOMONTH(SalesData[[#This Row],[Order Date]],0)</f>
        <v>45077</v>
      </c>
      <c r="V3722" s="9" t="str">
        <f>"Q"&amp;INT((MONTH(SalesData[[#This Row],[Order Date]])+2)/3)&amp;"-"&amp;YEAR(SalesData[[#This Row],[Order Date]])</f>
        <v>Q2-2023</v>
      </c>
    </row>
    <row r="3723" spans="1:22" x14ac:dyDescent="0.35">
      <c r="A3723" t="s">
        <v>3864</v>
      </c>
      <c r="B3723" s="1">
        <v>45051</v>
      </c>
      <c r="C3723" t="s">
        <v>12</v>
      </c>
      <c r="D3723" t="s">
        <v>27</v>
      </c>
      <c r="E3723">
        <v>4904766390</v>
      </c>
      <c r="F3723" t="s">
        <v>357</v>
      </c>
      <c r="G3723" t="s">
        <v>164</v>
      </c>
      <c r="H3723" t="s">
        <v>165</v>
      </c>
      <c r="I3723" t="s">
        <v>36</v>
      </c>
      <c r="J3723" t="s">
        <v>19</v>
      </c>
      <c r="K3723">
        <v>1977.65</v>
      </c>
      <c r="L3723">
        <v>257.25</v>
      </c>
      <c r="M3723" t="s">
        <v>19</v>
      </c>
      <c r="N3723">
        <v>0.130078628675448</v>
      </c>
      <c r="O3723" t="s">
        <v>11351</v>
      </c>
      <c r="P3723" t="s">
        <v>11352</v>
      </c>
      <c r="Q3723" t="s">
        <v>11369</v>
      </c>
      <c r="R3723" t="s">
        <v>11360</v>
      </c>
      <c r="S3723">
        <f>IF(SalesData[[#This Row],[Return Status]]="Returned",1,0)</f>
        <v>1</v>
      </c>
      <c r="U3723" s="2">
        <f>EOMONTH(SalesData[[#This Row],[Order Date]],0)</f>
        <v>45077</v>
      </c>
      <c r="V3723" s="9" t="str">
        <f>"Q"&amp;INT((MONTH(SalesData[[#This Row],[Order Date]])+2)/3)&amp;"-"&amp;YEAR(SalesData[[#This Row],[Order Date]])</f>
        <v>Q2-2023</v>
      </c>
    </row>
    <row r="3724" spans="1:22" x14ac:dyDescent="0.35">
      <c r="A3724" t="s">
        <v>3865</v>
      </c>
      <c r="B3724" s="1">
        <v>45053</v>
      </c>
      <c r="C3724" t="s">
        <v>113</v>
      </c>
      <c r="D3724" t="s">
        <v>80</v>
      </c>
      <c r="E3724">
        <v>1303060195</v>
      </c>
      <c r="F3724" t="s">
        <v>40</v>
      </c>
      <c r="G3724" t="s">
        <v>69</v>
      </c>
      <c r="H3724" t="s">
        <v>41</v>
      </c>
      <c r="I3724" t="s">
        <v>31</v>
      </c>
      <c r="J3724" t="s">
        <v>18</v>
      </c>
      <c r="K3724">
        <v>736.08</v>
      </c>
      <c r="L3724">
        <v>50.51</v>
      </c>
      <c r="M3724" t="s">
        <v>19</v>
      </c>
      <c r="N3724">
        <v>6.8620258667536099E-2</v>
      </c>
      <c r="O3724" t="s">
        <v>11355</v>
      </c>
      <c r="P3724" t="s">
        <v>11356</v>
      </c>
      <c r="R3724" t="s">
        <v>11353</v>
      </c>
      <c r="S3724">
        <f>IF(SalesData[[#This Row],[Return Status]]="Returned",1,0)</f>
        <v>0</v>
      </c>
      <c r="T3724">
        <v>2081.52</v>
      </c>
      <c r="U3724" s="2">
        <f>EOMONTH(SalesData[[#This Row],[Order Date]],0)</f>
        <v>45077</v>
      </c>
      <c r="V3724" s="9" t="str">
        <f>"Q"&amp;INT((MONTH(SalesData[[#This Row],[Order Date]])+2)/3)&amp;"-"&amp;YEAR(SalesData[[#This Row],[Order Date]])</f>
        <v>Q2-2023</v>
      </c>
    </row>
    <row r="3725" spans="1:22" x14ac:dyDescent="0.35">
      <c r="A3725" t="s">
        <v>3866</v>
      </c>
      <c r="B3725" s="1">
        <v>45050</v>
      </c>
      <c r="C3725" t="s">
        <v>67</v>
      </c>
      <c r="D3725" t="s">
        <v>27</v>
      </c>
      <c r="E3725">
        <v>5438128582</v>
      </c>
      <c r="F3725" t="s">
        <v>95</v>
      </c>
      <c r="G3725" t="s">
        <v>280</v>
      </c>
      <c r="H3725" t="s">
        <v>60</v>
      </c>
      <c r="I3725" t="s">
        <v>31</v>
      </c>
      <c r="J3725" t="s">
        <v>43</v>
      </c>
      <c r="K3725">
        <v>934.41</v>
      </c>
      <c r="L3725">
        <v>106.2</v>
      </c>
      <c r="M3725" t="s">
        <v>43</v>
      </c>
      <c r="N3725">
        <v>0.113654605579992</v>
      </c>
      <c r="O3725" t="s">
        <v>11355</v>
      </c>
      <c r="P3725" t="s">
        <v>11352</v>
      </c>
      <c r="R3725" t="s">
        <v>11353</v>
      </c>
      <c r="S3725">
        <f>IF(SalesData[[#This Row],[Return Status]]="Returned",1,0)</f>
        <v>0</v>
      </c>
      <c r="U3725" s="2">
        <f>EOMONTH(SalesData[[#This Row],[Order Date]],0)</f>
        <v>45077</v>
      </c>
      <c r="V3725" s="9" t="str">
        <f>"Q"&amp;INT((MONTH(SalesData[[#This Row],[Order Date]])+2)/3)&amp;"-"&amp;YEAR(SalesData[[#This Row],[Order Date]])</f>
        <v>Q2-2023</v>
      </c>
    </row>
    <row r="3726" spans="1:22" x14ac:dyDescent="0.35">
      <c r="A3726" t="s">
        <v>3867</v>
      </c>
      <c r="B3726" s="1">
        <v>45048</v>
      </c>
      <c r="C3726" t="s">
        <v>71</v>
      </c>
      <c r="D3726" t="s">
        <v>27</v>
      </c>
      <c r="E3726">
        <v>9580132644</v>
      </c>
      <c r="F3726" t="s">
        <v>50</v>
      </c>
      <c r="G3726" t="s">
        <v>34</v>
      </c>
      <c r="H3726" t="s">
        <v>35</v>
      </c>
      <c r="I3726" t="s">
        <v>36</v>
      </c>
      <c r="J3726" t="s">
        <v>43</v>
      </c>
      <c r="K3726">
        <v>3131.7</v>
      </c>
      <c r="L3726">
        <v>491.48</v>
      </c>
      <c r="M3726" t="s">
        <v>43</v>
      </c>
      <c r="N3726">
        <v>0.15693712680014099</v>
      </c>
      <c r="O3726" t="s">
        <v>11351</v>
      </c>
      <c r="P3726" t="s">
        <v>11352</v>
      </c>
      <c r="R3726" t="s">
        <v>11353</v>
      </c>
      <c r="S3726">
        <f>IF(SalesData[[#This Row],[Return Status]]="Returned",1,0)</f>
        <v>0</v>
      </c>
      <c r="U3726" s="2">
        <f>EOMONTH(SalesData[[#This Row],[Order Date]],0)</f>
        <v>45077</v>
      </c>
      <c r="V3726" s="9" t="str">
        <f>"Q"&amp;INT((MONTH(SalesData[[#This Row],[Order Date]])+2)/3)&amp;"-"&amp;YEAR(SalesData[[#This Row],[Order Date]])</f>
        <v>Q2-2023</v>
      </c>
    </row>
    <row r="3727" spans="1:22" x14ac:dyDescent="0.35">
      <c r="A3727" t="s">
        <v>3868</v>
      </c>
      <c r="B3727" s="1">
        <v>45066</v>
      </c>
      <c r="C3727" t="s">
        <v>12</v>
      </c>
      <c r="D3727" t="s">
        <v>145</v>
      </c>
      <c r="E3727">
        <v>8552799366</v>
      </c>
      <c r="F3727" t="s">
        <v>116</v>
      </c>
      <c r="G3727" t="s">
        <v>74</v>
      </c>
      <c r="H3727" t="s">
        <v>75</v>
      </c>
      <c r="I3727" t="s">
        <v>36</v>
      </c>
      <c r="J3727" t="s">
        <v>61</v>
      </c>
      <c r="K3727">
        <v>596.1</v>
      </c>
      <c r="L3727">
        <v>128.66999999999999</v>
      </c>
      <c r="M3727" t="s">
        <v>62</v>
      </c>
      <c r="N3727">
        <v>0.21585304479114201</v>
      </c>
      <c r="O3727" t="s">
        <v>11355</v>
      </c>
      <c r="P3727" t="s">
        <v>11354</v>
      </c>
      <c r="R3727" t="s">
        <v>11353</v>
      </c>
      <c r="S3727">
        <f>IF(SalesData[[#This Row],[Return Status]]="Returned",1,0)</f>
        <v>0</v>
      </c>
      <c r="T3727">
        <v>2420.2800000000002</v>
      </c>
      <c r="U3727" s="2">
        <f>EOMONTH(SalesData[[#This Row],[Order Date]],0)</f>
        <v>45077</v>
      </c>
      <c r="V3727" s="9" t="str">
        <f>"Q"&amp;INT((MONTH(SalesData[[#This Row],[Order Date]])+2)/3)&amp;"-"&amp;YEAR(SalesData[[#This Row],[Order Date]])</f>
        <v>Q2-2023</v>
      </c>
    </row>
    <row r="3728" spans="1:22" x14ac:dyDescent="0.35">
      <c r="A3728" t="s">
        <v>3869</v>
      </c>
      <c r="B3728" s="1">
        <v>45059</v>
      </c>
      <c r="C3728" t="s">
        <v>45</v>
      </c>
      <c r="D3728" t="s">
        <v>39</v>
      </c>
      <c r="E3728">
        <v>7863078180</v>
      </c>
      <c r="F3728" t="s">
        <v>50</v>
      </c>
      <c r="G3728" t="s">
        <v>34</v>
      </c>
      <c r="H3728" t="s">
        <v>35</v>
      </c>
      <c r="I3728" t="s">
        <v>36</v>
      </c>
      <c r="J3728" t="s">
        <v>42</v>
      </c>
      <c r="K3728">
        <v>1520.29</v>
      </c>
      <c r="L3728">
        <v>377.06</v>
      </c>
      <c r="M3728" t="s">
        <v>43</v>
      </c>
      <c r="N3728">
        <v>0.24801847016029799</v>
      </c>
      <c r="O3728" t="s">
        <v>11351</v>
      </c>
      <c r="P3728" t="s">
        <v>11354</v>
      </c>
      <c r="R3728" t="s">
        <v>11353</v>
      </c>
      <c r="S3728">
        <f>IF(SalesData[[#This Row],[Return Status]]="Returned",1,0)</f>
        <v>0</v>
      </c>
      <c r="U3728" s="2">
        <f>EOMONTH(SalesData[[#This Row],[Order Date]],0)</f>
        <v>45077</v>
      </c>
      <c r="V3728" s="9" t="str">
        <f>"Q"&amp;INT((MONTH(SalesData[[#This Row],[Order Date]])+2)/3)&amp;"-"&amp;YEAR(SalesData[[#This Row],[Order Date]])</f>
        <v>Q2-2023</v>
      </c>
    </row>
    <row r="3729" spans="1:22" x14ac:dyDescent="0.35">
      <c r="A3729" t="s">
        <v>3870</v>
      </c>
      <c r="B3729" s="1">
        <v>45075</v>
      </c>
      <c r="C3729" t="s">
        <v>205</v>
      </c>
      <c r="D3729" t="s">
        <v>13</v>
      </c>
      <c r="E3729">
        <v>5524157792</v>
      </c>
      <c r="F3729" t="s">
        <v>64</v>
      </c>
      <c r="G3729" t="s">
        <v>15</v>
      </c>
      <c r="H3729" t="s">
        <v>16</v>
      </c>
      <c r="I3729" t="s">
        <v>17</v>
      </c>
      <c r="J3729" t="s">
        <v>62</v>
      </c>
      <c r="K3729">
        <v>4564</v>
      </c>
      <c r="L3729">
        <v>1150.75</v>
      </c>
      <c r="M3729" t="s">
        <v>62</v>
      </c>
      <c r="N3729">
        <v>0.252136283961437</v>
      </c>
      <c r="O3729" t="s">
        <v>11351</v>
      </c>
      <c r="P3729" t="s">
        <v>11354</v>
      </c>
      <c r="R3729" t="s">
        <v>11353</v>
      </c>
      <c r="S3729">
        <f>IF(SalesData[[#This Row],[Return Status]]="Returned",1,0)</f>
        <v>0</v>
      </c>
      <c r="T3729">
        <v>2085.91</v>
      </c>
      <c r="U3729" s="2">
        <f>EOMONTH(SalesData[[#This Row],[Order Date]],0)</f>
        <v>45077</v>
      </c>
      <c r="V3729" s="9" t="str">
        <f>"Q"&amp;INT((MONTH(SalesData[[#This Row],[Order Date]])+2)/3)&amp;"-"&amp;YEAR(SalesData[[#This Row],[Order Date]])</f>
        <v>Q2-2023</v>
      </c>
    </row>
    <row r="3730" spans="1:22" x14ac:dyDescent="0.35">
      <c r="A3730" t="s">
        <v>3871</v>
      </c>
      <c r="B3730" s="1">
        <v>45064</v>
      </c>
      <c r="C3730" t="s">
        <v>52</v>
      </c>
      <c r="D3730" t="s">
        <v>99</v>
      </c>
      <c r="E3730">
        <v>8144932895</v>
      </c>
      <c r="F3730" t="s">
        <v>100</v>
      </c>
      <c r="G3730" t="s">
        <v>34</v>
      </c>
      <c r="H3730" t="s">
        <v>35</v>
      </c>
      <c r="I3730" t="s">
        <v>36</v>
      </c>
      <c r="J3730" t="s">
        <v>65</v>
      </c>
      <c r="K3730">
        <v>961.69</v>
      </c>
      <c r="L3730">
        <v>82.02</v>
      </c>
      <c r="M3730" t="s">
        <v>65</v>
      </c>
      <c r="N3730">
        <v>8.5287358712266906E-2</v>
      </c>
      <c r="O3730" t="s">
        <v>11355</v>
      </c>
      <c r="P3730" t="s">
        <v>11356</v>
      </c>
      <c r="R3730" t="s">
        <v>11353</v>
      </c>
      <c r="S3730">
        <f>IF(SalesData[[#This Row],[Return Status]]="Returned",1,0)</f>
        <v>0</v>
      </c>
      <c r="U3730" s="2">
        <f>EOMONTH(SalesData[[#This Row],[Order Date]],0)</f>
        <v>45077</v>
      </c>
      <c r="V3730" s="9" t="str">
        <f>"Q"&amp;INT((MONTH(SalesData[[#This Row],[Order Date]])+2)/3)&amp;"-"&amp;YEAR(SalesData[[#This Row],[Order Date]])</f>
        <v>Q2-2023</v>
      </c>
    </row>
    <row r="3731" spans="1:22" x14ac:dyDescent="0.35">
      <c r="A3731" t="s">
        <v>3872</v>
      </c>
      <c r="B3731" s="1">
        <v>45062</v>
      </c>
      <c r="C3731" t="s">
        <v>139</v>
      </c>
      <c r="D3731" t="s">
        <v>27</v>
      </c>
      <c r="E3731">
        <v>9356460056</v>
      </c>
      <c r="F3731" t="s">
        <v>152</v>
      </c>
      <c r="G3731" t="s">
        <v>23</v>
      </c>
      <c r="H3731" t="s">
        <v>24</v>
      </c>
      <c r="I3731" t="s">
        <v>17</v>
      </c>
      <c r="J3731" t="s">
        <v>65</v>
      </c>
      <c r="K3731">
        <v>4032.02</v>
      </c>
      <c r="L3731">
        <v>1032.76</v>
      </c>
      <c r="M3731" t="s">
        <v>65</v>
      </c>
      <c r="N3731">
        <v>0.25613960248213102</v>
      </c>
      <c r="O3731" t="s">
        <v>11351</v>
      </c>
      <c r="P3731" t="s">
        <v>11354</v>
      </c>
      <c r="R3731" t="s">
        <v>11353</v>
      </c>
      <c r="S3731">
        <f>IF(SalesData[[#This Row],[Return Status]]="Returned",1,0)</f>
        <v>0</v>
      </c>
      <c r="T3731">
        <v>2821.33</v>
      </c>
      <c r="U3731" s="2">
        <f>EOMONTH(SalesData[[#This Row],[Order Date]],0)</f>
        <v>45077</v>
      </c>
      <c r="V3731" s="9" t="str">
        <f>"Q"&amp;INT((MONTH(SalesData[[#This Row],[Order Date]])+2)/3)&amp;"-"&amp;YEAR(SalesData[[#This Row],[Order Date]])</f>
        <v>Q2-2023</v>
      </c>
    </row>
    <row r="3732" spans="1:22" x14ac:dyDescent="0.35">
      <c r="A3732" t="s">
        <v>3873</v>
      </c>
      <c r="B3732" s="1">
        <v>45066</v>
      </c>
      <c r="C3732" t="s">
        <v>113</v>
      </c>
      <c r="D3732" t="s">
        <v>72</v>
      </c>
      <c r="E3732">
        <v>7289630812</v>
      </c>
      <c r="F3732" t="s">
        <v>33</v>
      </c>
      <c r="G3732" t="s">
        <v>34</v>
      </c>
      <c r="H3732" t="s">
        <v>35</v>
      </c>
      <c r="I3732" t="s">
        <v>36</v>
      </c>
      <c r="J3732" t="s">
        <v>42</v>
      </c>
      <c r="K3732">
        <v>3156.89</v>
      </c>
      <c r="L3732">
        <v>506.27</v>
      </c>
      <c r="M3732" t="s">
        <v>43</v>
      </c>
      <c r="N3732">
        <v>0.16036985767638401</v>
      </c>
      <c r="O3732" t="s">
        <v>11351</v>
      </c>
      <c r="P3732" t="s">
        <v>11352</v>
      </c>
      <c r="R3732" t="s">
        <v>11353</v>
      </c>
      <c r="S3732">
        <f>IF(SalesData[[#This Row],[Return Status]]="Returned",1,0)</f>
        <v>0</v>
      </c>
      <c r="U3732" s="2">
        <f>EOMONTH(SalesData[[#This Row],[Order Date]],0)</f>
        <v>45077</v>
      </c>
      <c r="V3732" s="9" t="str">
        <f>"Q"&amp;INT((MONTH(SalesData[[#This Row],[Order Date]])+2)/3)&amp;"-"&amp;YEAR(SalesData[[#This Row],[Order Date]])</f>
        <v>Q2-2023</v>
      </c>
    </row>
    <row r="3733" spans="1:22" x14ac:dyDescent="0.35">
      <c r="A3733" t="s">
        <v>3874</v>
      </c>
      <c r="B3733" s="1">
        <v>45065</v>
      </c>
      <c r="C3733" t="s">
        <v>184</v>
      </c>
      <c r="D3733" t="s">
        <v>13</v>
      </c>
      <c r="E3733">
        <v>4085070851</v>
      </c>
      <c r="F3733" t="s">
        <v>170</v>
      </c>
      <c r="G3733" t="s">
        <v>69</v>
      </c>
      <c r="H3733" t="s">
        <v>41</v>
      </c>
      <c r="I3733" t="s">
        <v>31</v>
      </c>
      <c r="J3733" t="s">
        <v>61</v>
      </c>
      <c r="K3733">
        <v>406.87</v>
      </c>
      <c r="L3733">
        <v>115.73</v>
      </c>
      <c r="M3733" t="s">
        <v>62</v>
      </c>
      <c r="N3733">
        <v>0.28443974733944499</v>
      </c>
      <c r="O3733" t="s">
        <v>11361</v>
      </c>
      <c r="P3733" t="s">
        <v>11354</v>
      </c>
      <c r="R3733" t="s">
        <v>11353</v>
      </c>
      <c r="S3733">
        <f>IF(SalesData[[#This Row],[Return Status]]="Returned",1,0)</f>
        <v>0</v>
      </c>
      <c r="T3733">
        <v>2081.52</v>
      </c>
      <c r="U3733" s="2">
        <f>EOMONTH(SalesData[[#This Row],[Order Date]],0)</f>
        <v>45077</v>
      </c>
      <c r="V3733" s="9" t="str">
        <f>"Q"&amp;INT((MONTH(SalesData[[#This Row],[Order Date]])+2)/3)&amp;"-"&amp;YEAR(SalesData[[#This Row],[Order Date]])</f>
        <v>Q2-2023</v>
      </c>
    </row>
    <row r="3734" spans="1:22" x14ac:dyDescent="0.35">
      <c r="A3734" t="s">
        <v>3875</v>
      </c>
      <c r="B3734" s="1">
        <v>45075</v>
      </c>
      <c r="C3734" t="s">
        <v>26</v>
      </c>
      <c r="D3734" t="s">
        <v>80</v>
      </c>
      <c r="E3734">
        <v>1938107828</v>
      </c>
      <c r="F3734" t="s">
        <v>68</v>
      </c>
      <c r="G3734" t="s">
        <v>69</v>
      </c>
      <c r="H3734" t="s">
        <v>41</v>
      </c>
      <c r="I3734" t="s">
        <v>31</v>
      </c>
      <c r="J3734" t="s">
        <v>62</v>
      </c>
      <c r="K3734">
        <v>4310.97</v>
      </c>
      <c r="L3734">
        <v>979.84</v>
      </c>
      <c r="M3734" t="s">
        <v>62</v>
      </c>
      <c r="N3734">
        <v>0.22728991387089201</v>
      </c>
      <c r="O3734" t="s">
        <v>11351</v>
      </c>
      <c r="P3734" t="s">
        <v>11354</v>
      </c>
      <c r="R3734" t="s">
        <v>11353</v>
      </c>
      <c r="S3734">
        <f>IF(SalesData[[#This Row],[Return Status]]="Returned",1,0)</f>
        <v>0</v>
      </c>
      <c r="T3734">
        <v>2081.52</v>
      </c>
      <c r="U3734" s="2">
        <f>EOMONTH(SalesData[[#This Row],[Order Date]],0)</f>
        <v>45077</v>
      </c>
      <c r="V3734" s="9" t="str">
        <f>"Q"&amp;INT((MONTH(SalesData[[#This Row],[Order Date]])+2)/3)&amp;"-"&amp;YEAR(SalesData[[#This Row],[Order Date]])</f>
        <v>Q2-2023</v>
      </c>
    </row>
    <row r="3735" spans="1:22" x14ac:dyDescent="0.35">
      <c r="A3735" t="s">
        <v>3876</v>
      </c>
      <c r="B3735" s="1">
        <v>45074</v>
      </c>
      <c r="C3735" t="s">
        <v>194</v>
      </c>
      <c r="D3735" t="s">
        <v>13</v>
      </c>
      <c r="E3735">
        <v>8439790174</v>
      </c>
      <c r="F3735" t="s">
        <v>33</v>
      </c>
      <c r="G3735" t="s">
        <v>34</v>
      </c>
      <c r="H3735" t="s">
        <v>11357</v>
      </c>
      <c r="I3735" t="s">
        <v>36</v>
      </c>
      <c r="J3735" t="s">
        <v>19</v>
      </c>
      <c r="K3735">
        <v>1247</v>
      </c>
      <c r="L3735">
        <v>95.66</v>
      </c>
      <c r="M3735" t="s">
        <v>19</v>
      </c>
      <c r="N3735">
        <v>7.6712109061748204E-2</v>
      </c>
      <c r="O3735" t="s">
        <v>11351</v>
      </c>
      <c r="P3735" t="s">
        <v>11356</v>
      </c>
      <c r="R3735" t="s">
        <v>11353</v>
      </c>
      <c r="S3735">
        <f>IF(SalesData[[#This Row],[Return Status]]="Returned",1,0)</f>
        <v>0</v>
      </c>
      <c r="U3735" s="2">
        <f>EOMONTH(SalesData[[#This Row],[Order Date]],0)</f>
        <v>45077</v>
      </c>
      <c r="V3735" s="9" t="str">
        <f>"Q"&amp;INT((MONTH(SalesData[[#This Row],[Order Date]])+2)/3)&amp;"-"&amp;YEAR(SalesData[[#This Row],[Order Date]])</f>
        <v>Q2-2023</v>
      </c>
    </row>
    <row r="3736" spans="1:22" x14ac:dyDescent="0.35">
      <c r="A3736" t="s">
        <v>3877</v>
      </c>
      <c r="B3736" s="1">
        <v>45057</v>
      </c>
      <c r="C3736" t="s">
        <v>176</v>
      </c>
      <c r="D3736" t="s">
        <v>145</v>
      </c>
      <c r="E3736">
        <v>3657989146</v>
      </c>
      <c r="F3736" t="s">
        <v>28</v>
      </c>
      <c r="G3736" t="s">
        <v>29</v>
      </c>
      <c r="H3736" t="s">
        <v>30</v>
      </c>
      <c r="I3736" t="s">
        <v>31</v>
      </c>
      <c r="J3736" t="s">
        <v>61</v>
      </c>
      <c r="K3736">
        <v>788.34</v>
      </c>
      <c r="L3736">
        <v>201.63</v>
      </c>
      <c r="M3736" t="s">
        <v>62</v>
      </c>
      <c r="N3736">
        <v>0.255765278940559</v>
      </c>
      <c r="O3736" t="s">
        <v>11355</v>
      </c>
      <c r="P3736" t="s">
        <v>11354</v>
      </c>
      <c r="R3736" t="s">
        <v>11353</v>
      </c>
      <c r="S3736">
        <f>IF(SalesData[[#This Row],[Return Status]]="Returned",1,0)</f>
        <v>0</v>
      </c>
      <c r="T3736">
        <v>2788.38</v>
      </c>
      <c r="U3736" s="2">
        <f>EOMONTH(SalesData[[#This Row],[Order Date]],0)</f>
        <v>45077</v>
      </c>
      <c r="V3736" s="9" t="str">
        <f>"Q"&amp;INT((MONTH(SalesData[[#This Row],[Order Date]])+2)/3)&amp;"-"&amp;YEAR(SalesData[[#This Row],[Order Date]])</f>
        <v>Q2-2023</v>
      </c>
    </row>
    <row r="3737" spans="1:22" x14ac:dyDescent="0.35">
      <c r="A3737" t="s">
        <v>3878</v>
      </c>
      <c r="B3737" s="1">
        <v>45054</v>
      </c>
      <c r="C3737" t="s">
        <v>92</v>
      </c>
      <c r="D3737" t="s">
        <v>72</v>
      </c>
      <c r="E3737">
        <v>8612713905</v>
      </c>
      <c r="F3737" t="s">
        <v>159</v>
      </c>
      <c r="G3737" t="s">
        <v>84</v>
      </c>
      <c r="H3737" t="s">
        <v>85</v>
      </c>
      <c r="I3737" t="s">
        <v>31</v>
      </c>
      <c r="J3737" t="s">
        <v>65</v>
      </c>
      <c r="K3737">
        <v>3918.3</v>
      </c>
      <c r="L3737">
        <v>831.98</v>
      </c>
      <c r="M3737" t="s">
        <v>65</v>
      </c>
      <c r="N3737">
        <v>0.21233187862083</v>
      </c>
      <c r="O3737" t="s">
        <v>11351</v>
      </c>
      <c r="P3737" t="s">
        <v>11354</v>
      </c>
      <c r="R3737" t="s">
        <v>11353</v>
      </c>
      <c r="S3737">
        <f>IF(SalesData[[#This Row],[Return Status]]="Returned",1,0)</f>
        <v>0</v>
      </c>
      <c r="T3737">
        <v>847.14</v>
      </c>
      <c r="U3737" s="2">
        <f>EOMONTH(SalesData[[#This Row],[Order Date]],0)</f>
        <v>45077</v>
      </c>
      <c r="V3737" s="9" t="str">
        <f>"Q"&amp;INT((MONTH(SalesData[[#This Row],[Order Date]])+2)/3)&amp;"-"&amp;YEAR(SalesData[[#This Row],[Order Date]])</f>
        <v>Q2-2023</v>
      </c>
    </row>
    <row r="3738" spans="1:22" x14ac:dyDescent="0.35">
      <c r="A3738" t="s">
        <v>3879</v>
      </c>
      <c r="B3738" s="1">
        <v>45075</v>
      </c>
      <c r="C3738" t="s">
        <v>176</v>
      </c>
      <c r="D3738" t="s">
        <v>27</v>
      </c>
      <c r="E3738">
        <v>9469629240</v>
      </c>
      <c r="F3738" t="s">
        <v>206</v>
      </c>
      <c r="G3738" t="s">
        <v>89</v>
      </c>
      <c r="H3738" t="s">
        <v>90</v>
      </c>
      <c r="I3738" t="s">
        <v>31</v>
      </c>
      <c r="J3738" t="s">
        <v>43</v>
      </c>
      <c r="K3738">
        <v>1975.92</v>
      </c>
      <c r="L3738">
        <v>103.44</v>
      </c>
      <c r="M3738" t="s">
        <v>43</v>
      </c>
      <c r="N3738">
        <v>5.2350297582898102E-2</v>
      </c>
      <c r="O3738" t="s">
        <v>11351</v>
      </c>
      <c r="P3738" t="s">
        <v>11356</v>
      </c>
      <c r="R3738" t="s">
        <v>11353</v>
      </c>
      <c r="S3738">
        <f>IF(SalesData[[#This Row],[Return Status]]="Returned",1,0)</f>
        <v>0</v>
      </c>
      <c r="T3738">
        <v>207.68</v>
      </c>
      <c r="U3738" s="2">
        <f>EOMONTH(SalesData[[#This Row],[Order Date]],0)</f>
        <v>45077</v>
      </c>
      <c r="V3738" s="9" t="str">
        <f>"Q"&amp;INT((MONTH(SalesData[[#This Row],[Order Date]])+2)/3)&amp;"-"&amp;YEAR(SalesData[[#This Row],[Order Date]])</f>
        <v>Q2-2023</v>
      </c>
    </row>
    <row r="3739" spans="1:22" x14ac:dyDescent="0.35">
      <c r="A3739" t="s">
        <v>3880</v>
      </c>
      <c r="B3739" s="1">
        <v>45059</v>
      </c>
      <c r="C3739" t="s">
        <v>92</v>
      </c>
      <c r="D3739" t="s">
        <v>13</v>
      </c>
      <c r="E3739">
        <v>1553901599</v>
      </c>
      <c r="F3739" t="s">
        <v>410</v>
      </c>
      <c r="G3739" t="s">
        <v>29</v>
      </c>
      <c r="H3739" t="s">
        <v>11357</v>
      </c>
      <c r="I3739" t="s">
        <v>31</v>
      </c>
      <c r="J3739" t="s">
        <v>42</v>
      </c>
      <c r="K3739">
        <v>3750.91</v>
      </c>
      <c r="L3739">
        <v>140.78</v>
      </c>
      <c r="M3739" t="s">
        <v>43</v>
      </c>
      <c r="N3739">
        <v>3.7532225513275397E-2</v>
      </c>
      <c r="O3739" t="s">
        <v>11351</v>
      </c>
      <c r="P3739" t="s">
        <v>11356</v>
      </c>
      <c r="R3739" t="s">
        <v>11353</v>
      </c>
      <c r="S3739">
        <f>IF(SalesData[[#This Row],[Return Status]]="Returned",1,0)</f>
        <v>0</v>
      </c>
      <c r="T3739">
        <v>2788.38</v>
      </c>
      <c r="U3739" s="2">
        <f>EOMONTH(SalesData[[#This Row],[Order Date]],0)</f>
        <v>45077</v>
      </c>
      <c r="V3739" s="9" t="str">
        <f>"Q"&amp;INT((MONTH(SalesData[[#This Row],[Order Date]])+2)/3)&amp;"-"&amp;YEAR(SalesData[[#This Row],[Order Date]])</f>
        <v>Q2-2023</v>
      </c>
    </row>
    <row r="3740" spans="1:22" x14ac:dyDescent="0.35">
      <c r="A3740" t="s">
        <v>3881</v>
      </c>
      <c r="B3740" s="1">
        <v>45054</v>
      </c>
      <c r="C3740" t="s">
        <v>111</v>
      </c>
      <c r="D3740" t="s">
        <v>80</v>
      </c>
      <c r="E3740">
        <v>6109165049</v>
      </c>
      <c r="F3740" t="s">
        <v>357</v>
      </c>
      <c r="G3740" t="s">
        <v>11381</v>
      </c>
      <c r="H3740" t="s">
        <v>165</v>
      </c>
      <c r="I3740" t="s">
        <v>36</v>
      </c>
      <c r="J3740" t="s">
        <v>19</v>
      </c>
      <c r="K3740">
        <v>454.36</v>
      </c>
      <c r="L3740">
        <v>77.95</v>
      </c>
      <c r="M3740" t="s">
        <v>19</v>
      </c>
      <c r="N3740">
        <v>0.17155999647856299</v>
      </c>
      <c r="O3740" t="s">
        <v>11361</v>
      </c>
      <c r="P3740" t="s">
        <v>11352</v>
      </c>
      <c r="R3740" t="s">
        <v>11353</v>
      </c>
      <c r="S3740">
        <f>IF(SalesData[[#This Row],[Return Status]]="Returned",1,0)</f>
        <v>0</v>
      </c>
      <c r="U3740" s="2">
        <f>EOMONTH(SalesData[[#This Row],[Order Date]],0)</f>
        <v>45077</v>
      </c>
      <c r="V3740" s="9" t="str">
        <f>"Q"&amp;INT((MONTH(SalesData[[#This Row],[Order Date]])+2)/3)&amp;"-"&amp;YEAR(SalesData[[#This Row],[Order Date]])</f>
        <v>Q2-2023</v>
      </c>
    </row>
    <row r="3741" spans="1:22" x14ac:dyDescent="0.35">
      <c r="A3741" t="s">
        <v>3882</v>
      </c>
      <c r="B3741" s="1">
        <v>45059</v>
      </c>
      <c r="C3741" t="s">
        <v>188</v>
      </c>
      <c r="D3741" t="s">
        <v>99</v>
      </c>
      <c r="E3741">
        <v>3656436942</v>
      </c>
      <c r="F3741" t="s">
        <v>185</v>
      </c>
      <c r="G3741" t="s">
        <v>164</v>
      </c>
      <c r="H3741" t="s">
        <v>165</v>
      </c>
      <c r="I3741" t="s">
        <v>36</v>
      </c>
      <c r="J3741" t="s">
        <v>18</v>
      </c>
      <c r="K3741">
        <v>1747.32</v>
      </c>
      <c r="L3741">
        <v>167.77</v>
      </c>
      <c r="M3741" t="s">
        <v>19</v>
      </c>
      <c r="N3741">
        <v>9.6015612480827794E-2</v>
      </c>
      <c r="O3741" t="s">
        <v>11351</v>
      </c>
      <c r="P3741" t="s">
        <v>11356</v>
      </c>
      <c r="R3741" t="s">
        <v>11353</v>
      </c>
      <c r="S3741">
        <f>IF(SalesData[[#This Row],[Return Status]]="Returned",1,0)</f>
        <v>0</v>
      </c>
      <c r="U3741" s="2">
        <f>EOMONTH(SalesData[[#This Row],[Order Date]],0)</f>
        <v>45077</v>
      </c>
      <c r="V3741" s="9" t="str">
        <f>"Q"&amp;INT((MONTH(SalesData[[#This Row],[Order Date]])+2)/3)&amp;"-"&amp;YEAR(SalesData[[#This Row],[Order Date]])</f>
        <v>Q2-2023</v>
      </c>
    </row>
    <row r="3742" spans="1:22" x14ac:dyDescent="0.35">
      <c r="A3742" t="s">
        <v>3883</v>
      </c>
      <c r="B3742" s="1">
        <v>45053</v>
      </c>
      <c r="C3742" t="s">
        <v>87</v>
      </c>
      <c r="D3742" t="s">
        <v>46</v>
      </c>
      <c r="E3742">
        <v>7285600738</v>
      </c>
      <c r="F3742" t="s">
        <v>120</v>
      </c>
      <c r="G3742" t="s">
        <v>141</v>
      </c>
      <c r="H3742" t="s">
        <v>121</v>
      </c>
      <c r="I3742" t="s">
        <v>17</v>
      </c>
      <c r="J3742" t="s">
        <v>62</v>
      </c>
      <c r="K3742">
        <v>4607.3</v>
      </c>
      <c r="L3742">
        <v>1130.1199999999999</v>
      </c>
      <c r="M3742" t="s">
        <v>62</v>
      </c>
      <c r="N3742">
        <v>0.24528899789464501</v>
      </c>
      <c r="O3742" t="s">
        <v>11351</v>
      </c>
      <c r="P3742" t="s">
        <v>11354</v>
      </c>
      <c r="R3742" t="s">
        <v>11353</v>
      </c>
      <c r="S3742">
        <f>IF(SalesData[[#This Row],[Return Status]]="Returned",1,0)</f>
        <v>0</v>
      </c>
      <c r="T3742">
        <v>2793.38</v>
      </c>
      <c r="U3742" s="2">
        <f>EOMONTH(SalesData[[#This Row],[Order Date]],0)</f>
        <v>45077</v>
      </c>
      <c r="V3742" s="9" t="str">
        <f>"Q"&amp;INT((MONTH(SalesData[[#This Row],[Order Date]])+2)/3)&amp;"-"&amp;YEAR(SalesData[[#This Row],[Order Date]])</f>
        <v>Q2-2023</v>
      </c>
    </row>
    <row r="3743" spans="1:22" x14ac:dyDescent="0.35">
      <c r="A3743" t="s">
        <v>3884</v>
      </c>
      <c r="B3743" s="1">
        <v>45052</v>
      </c>
      <c r="C3743" t="s">
        <v>124</v>
      </c>
      <c r="D3743" t="s">
        <v>99</v>
      </c>
      <c r="E3743">
        <v>1450411582</v>
      </c>
      <c r="F3743" t="s">
        <v>163</v>
      </c>
      <c r="G3743" t="s">
        <v>164</v>
      </c>
      <c r="H3743" t="s">
        <v>165</v>
      </c>
      <c r="I3743" t="s">
        <v>36</v>
      </c>
      <c r="J3743" t="s">
        <v>61</v>
      </c>
      <c r="K3743">
        <v>4221.3599999999997</v>
      </c>
      <c r="L3743">
        <v>317.88</v>
      </c>
      <c r="M3743" t="s">
        <v>62</v>
      </c>
      <c r="N3743">
        <v>7.5302746034453402E-2</v>
      </c>
      <c r="O3743" t="s">
        <v>11351</v>
      </c>
      <c r="P3743" t="s">
        <v>11356</v>
      </c>
      <c r="R3743" t="s">
        <v>11353</v>
      </c>
      <c r="S3743">
        <f>IF(SalesData[[#This Row],[Return Status]]="Returned",1,0)</f>
        <v>0</v>
      </c>
      <c r="U3743" s="2">
        <f>EOMONTH(SalesData[[#This Row],[Order Date]],0)</f>
        <v>45077</v>
      </c>
      <c r="V3743" s="9" t="str">
        <f>"Q"&amp;INT((MONTH(SalesData[[#This Row],[Order Date]])+2)/3)&amp;"-"&amp;YEAR(SalesData[[#This Row],[Order Date]])</f>
        <v>Q2-2023</v>
      </c>
    </row>
    <row r="3744" spans="1:22" x14ac:dyDescent="0.35">
      <c r="A3744" t="s">
        <v>3885</v>
      </c>
      <c r="B3744" s="1">
        <v>45052</v>
      </c>
      <c r="C3744" t="s">
        <v>149</v>
      </c>
      <c r="D3744" t="s">
        <v>145</v>
      </c>
      <c r="E3744">
        <v>8562558136</v>
      </c>
      <c r="F3744" t="s">
        <v>152</v>
      </c>
      <c r="G3744" t="s">
        <v>23</v>
      </c>
      <c r="H3744" t="s">
        <v>24</v>
      </c>
      <c r="I3744" t="s">
        <v>17</v>
      </c>
      <c r="J3744" t="s">
        <v>19</v>
      </c>
      <c r="K3744">
        <v>277.29000000000002</v>
      </c>
      <c r="L3744">
        <v>57.36</v>
      </c>
      <c r="M3744" t="s">
        <v>19</v>
      </c>
      <c r="N3744">
        <v>0.20685924483392801</v>
      </c>
      <c r="O3744" t="s">
        <v>11361</v>
      </c>
      <c r="P3744" t="s">
        <v>11354</v>
      </c>
      <c r="Q3744" t="s">
        <v>11369</v>
      </c>
      <c r="R3744" t="s">
        <v>11360</v>
      </c>
      <c r="S3744">
        <f>IF(SalesData[[#This Row],[Return Status]]="Returned",1,0)</f>
        <v>1</v>
      </c>
      <c r="T3744">
        <v>2821.33</v>
      </c>
      <c r="U3744" s="2">
        <f>EOMONTH(SalesData[[#This Row],[Order Date]],0)</f>
        <v>45077</v>
      </c>
      <c r="V3744" s="9" t="str">
        <f>"Q"&amp;INT((MONTH(SalesData[[#This Row],[Order Date]])+2)/3)&amp;"-"&amp;YEAR(SalesData[[#This Row],[Order Date]])</f>
        <v>Q2-2023</v>
      </c>
    </row>
    <row r="3745" spans="1:22" x14ac:dyDescent="0.35">
      <c r="A3745" t="s">
        <v>3886</v>
      </c>
      <c r="B3745" s="1">
        <v>45064</v>
      </c>
      <c r="C3745" t="s">
        <v>71</v>
      </c>
      <c r="D3745" t="s">
        <v>145</v>
      </c>
      <c r="E3745">
        <v>1556314404</v>
      </c>
      <c r="F3745" t="s">
        <v>14</v>
      </c>
      <c r="G3745" t="s">
        <v>15</v>
      </c>
      <c r="H3745" t="s">
        <v>16</v>
      </c>
      <c r="I3745" t="s">
        <v>17</v>
      </c>
      <c r="J3745" t="s">
        <v>65</v>
      </c>
      <c r="K3745">
        <v>4412.2700000000004</v>
      </c>
      <c r="L3745">
        <v>675.16</v>
      </c>
      <c r="M3745" t="s">
        <v>65</v>
      </c>
      <c r="N3745">
        <v>0.15301874092020701</v>
      </c>
      <c r="O3745" t="s">
        <v>11351</v>
      </c>
      <c r="P3745" t="s">
        <v>11352</v>
      </c>
      <c r="R3745" t="s">
        <v>11353</v>
      </c>
      <c r="S3745">
        <f>IF(SalesData[[#This Row],[Return Status]]="Returned",1,0)</f>
        <v>0</v>
      </c>
      <c r="T3745">
        <v>2085.91</v>
      </c>
      <c r="U3745" s="2">
        <f>EOMONTH(SalesData[[#This Row],[Order Date]],0)</f>
        <v>45077</v>
      </c>
      <c r="V3745" s="9" t="str">
        <f>"Q"&amp;INT((MONTH(SalesData[[#This Row],[Order Date]])+2)/3)&amp;"-"&amp;YEAR(SalesData[[#This Row],[Order Date]])</f>
        <v>Q2-2023</v>
      </c>
    </row>
    <row r="3746" spans="1:22" x14ac:dyDescent="0.35">
      <c r="A3746" t="s">
        <v>3887</v>
      </c>
      <c r="B3746" s="1">
        <v>45052</v>
      </c>
      <c r="C3746" t="s">
        <v>132</v>
      </c>
      <c r="D3746" t="s">
        <v>39</v>
      </c>
      <c r="E3746">
        <v>1069767558</v>
      </c>
      <c r="F3746" t="s">
        <v>47</v>
      </c>
      <c r="G3746" t="s">
        <v>11368</v>
      </c>
      <c r="H3746" t="s">
        <v>24</v>
      </c>
      <c r="I3746" t="s">
        <v>17</v>
      </c>
      <c r="J3746" t="s">
        <v>18</v>
      </c>
      <c r="K3746">
        <v>977.52</v>
      </c>
      <c r="L3746">
        <v>272.41000000000003</v>
      </c>
      <c r="M3746" t="s">
        <v>19</v>
      </c>
      <c r="N3746">
        <v>0.27867460512316899</v>
      </c>
      <c r="O3746" t="s">
        <v>11355</v>
      </c>
      <c r="P3746" t="s">
        <v>11354</v>
      </c>
      <c r="R3746" t="s">
        <v>11353</v>
      </c>
      <c r="S3746">
        <f>IF(SalesData[[#This Row],[Return Status]]="Returned",1,0)</f>
        <v>0</v>
      </c>
      <c r="U3746" s="2">
        <f>EOMONTH(SalesData[[#This Row],[Order Date]],0)</f>
        <v>45077</v>
      </c>
      <c r="V3746" s="9" t="str">
        <f>"Q"&amp;INT((MONTH(SalesData[[#This Row],[Order Date]])+2)/3)&amp;"-"&amp;YEAR(SalesData[[#This Row],[Order Date]])</f>
        <v>Q2-2023</v>
      </c>
    </row>
    <row r="3747" spans="1:22" x14ac:dyDescent="0.35">
      <c r="A3747" t="s">
        <v>3888</v>
      </c>
      <c r="B3747" s="1">
        <v>45057</v>
      </c>
      <c r="C3747" t="s">
        <v>21</v>
      </c>
      <c r="D3747" t="s">
        <v>80</v>
      </c>
      <c r="E3747">
        <v>5981760807</v>
      </c>
      <c r="F3747" t="s">
        <v>154</v>
      </c>
      <c r="G3747" t="s">
        <v>29</v>
      </c>
      <c r="H3747" t="s">
        <v>30</v>
      </c>
      <c r="I3747" t="s">
        <v>31</v>
      </c>
      <c r="J3747" t="s">
        <v>62</v>
      </c>
      <c r="K3747">
        <v>1144.3399999999999</v>
      </c>
      <c r="L3747">
        <v>96.56</v>
      </c>
      <c r="M3747" t="s">
        <v>62</v>
      </c>
      <c r="N3747">
        <v>8.4380516280126605E-2</v>
      </c>
      <c r="O3747" t="s">
        <v>11351</v>
      </c>
      <c r="P3747" t="s">
        <v>11356</v>
      </c>
      <c r="R3747" t="s">
        <v>11353</v>
      </c>
      <c r="S3747">
        <f>IF(SalesData[[#This Row],[Return Status]]="Returned",1,0)</f>
        <v>0</v>
      </c>
      <c r="T3747">
        <v>2788.38</v>
      </c>
      <c r="U3747" s="2">
        <f>EOMONTH(SalesData[[#This Row],[Order Date]],0)</f>
        <v>45077</v>
      </c>
      <c r="V3747" s="9" t="str">
        <f>"Q"&amp;INT((MONTH(SalesData[[#This Row],[Order Date]])+2)/3)&amp;"-"&amp;YEAR(SalesData[[#This Row],[Order Date]])</f>
        <v>Q2-2023</v>
      </c>
    </row>
    <row r="3748" spans="1:22" x14ac:dyDescent="0.35">
      <c r="A3748" t="s">
        <v>3889</v>
      </c>
      <c r="B3748" s="1">
        <v>45065</v>
      </c>
      <c r="C3748" t="s">
        <v>94</v>
      </c>
      <c r="D3748" t="s">
        <v>46</v>
      </c>
      <c r="E3748">
        <v>6472095876</v>
      </c>
      <c r="F3748" t="s">
        <v>387</v>
      </c>
      <c r="G3748" t="s">
        <v>89</v>
      </c>
      <c r="H3748" t="s">
        <v>90</v>
      </c>
      <c r="I3748" t="s">
        <v>31</v>
      </c>
      <c r="J3748" t="s">
        <v>42</v>
      </c>
      <c r="K3748">
        <v>1199.29</v>
      </c>
      <c r="L3748">
        <v>108.07</v>
      </c>
      <c r="M3748" t="s">
        <v>43</v>
      </c>
      <c r="N3748">
        <v>9.0111649392557294E-2</v>
      </c>
      <c r="O3748" t="s">
        <v>11351</v>
      </c>
      <c r="P3748" t="s">
        <v>11356</v>
      </c>
      <c r="R3748" t="s">
        <v>11353</v>
      </c>
      <c r="S3748">
        <f>IF(SalesData[[#This Row],[Return Status]]="Returned",1,0)</f>
        <v>0</v>
      </c>
      <c r="T3748">
        <v>207.68</v>
      </c>
      <c r="U3748" s="2">
        <f>EOMONTH(SalesData[[#This Row],[Order Date]],0)</f>
        <v>45077</v>
      </c>
      <c r="V3748" s="9" t="str">
        <f>"Q"&amp;INT((MONTH(SalesData[[#This Row],[Order Date]])+2)/3)&amp;"-"&amp;YEAR(SalesData[[#This Row],[Order Date]])</f>
        <v>Q2-2023</v>
      </c>
    </row>
    <row r="3749" spans="1:22" x14ac:dyDescent="0.35">
      <c r="A3749" t="s">
        <v>3890</v>
      </c>
      <c r="B3749" s="1">
        <v>45051</v>
      </c>
      <c r="C3749" t="s">
        <v>87</v>
      </c>
      <c r="D3749" t="s">
        <v>145</v>
      </c>
      <c r="E3749">
        <v>5133863997</v>
      </c>
      <c r="F3749" t="s">
        <v>410</v>
      </c>
      <c r="G3749" t="s">
        <v>29</v>
      </c>
      <c r="H3749" t="s">
        <v>30</v>
      </c>
      <c r="I3749" t="s">
        <v>31</v>
      </c>
      <c r="J3749" t="s">
        <v>18</v>
      </c>
      <c r="K3749">
        <v>2380.3000000000002</v>
      </c>
      <c r="L3749">
        <v>149.19</v>
      </c>
      <c r="M3749" t="s">
        <v>19</v>
      </c>
      <c r="N3749">
        <v>6.2676973490736504E-2</v>
      </c>
      <c r="O3749" t="s">
        <v>11351</v>
      </c>
      <c r="P3749" t="s">
        <v>11356</v>
      </c>
      <c r="R3749" t="s">
        <v>11353</v>
      </c>
      <c r="S3749">
        <f>IF(SalesData[[#This Row],[Return Status]]="Returned",1,0)</f>
        <v>0</v>
      </c>
      <c r="T3749">
        <v>2788.38</v>
      </c>
      <c r="U3749" s="2">
        <f>EOMONTH(SalesData[[#This Row],[Order Date]],0)</f>
        <v>45077</v>
      </c>
      <c r="V3749" s="9" t="str">
        <f>"Q"&amp;INT((MONTH(SalesData[[#This Row],[Order Date]])+2)/3)&amp;"-"&amp;YEAR(SalesData[[#This Row],[Order Date]])</f>
        <v>Q2-2023</v>
      </c>
    </row>
    <row r="3750" spans="1:22" x14ac:dyDescent="0.35">
      <c r="A3750" t="s">
        <v>3891</v>
      </c>
      <c r="B3750" s="1">
        <v>45060</v>
      </c>
      <c r="C3750" t="s">
        <v>162</v>
      </c>
      <c r="D3750" t="s">
        <v>46</v>
      </c>
      <c r="E3750">
        <v>2659266509</v>
      </c>
      <c r="F3750" t="s">
        <v>95</v>
      </c>
      <c r="G3750" t="s">
        <v>280</v>
      </c>
      <c r="H3750" t="s">
        <v>60</v>
      </c>
      <c r="I3750" t="s">
        <v>31</v>
      </c>
      <c r="J3750" t="s">
        <v>18</v>
      </c>
      <c r="K3750">
        <v>2075.44</v>
      </c>
      <c r="L3750">
        <v>371.76</v>
      </c>
      <c r="M3750" t="s">
        <v>19</v>
      </c>
      <c r="N3750">
        <v>0.17912346297652501</v>
      </c>
      <c r="O3750" t="s">
        <v>11351</v>
      </c>
      <c r="P3750" t="s">
        <v>11352</v>
      </c>
      <c r="R3750" t="s">
        <v>11353</v>
      </c>
      <c r="S3750">
        <f>IF(SalesData[[#This Row],[Return Status]]="Returned",1,0)</f>
        <v>0</v>
      </c>
      <c r="U3750" s="2">
        <f>EOMONTH(SalesData[[#This Row],[Order Date]],0)</f>
        <v>45077</v>
      </c>
      <c r="V3750" s="9" t="str">
        <f>"Q"&amp;INT((MONTH(SalesData[[#This Row],[Order Date]])+2)/3)&amp;"-"&amp;YEAR(SalesData[[#This Row],[Order Date]])</f>
        <v>Q2-2023</v>
      </c>
    </row>
    <row r="3751" spans="1:22" x14ac:dyDescent="0.35">
      <c r="A3751" t="s">
        <v>3892</v>
      </c>
      <c r="B3751" s="1">
        <v>45054</v>
      </c>
      <c r="C3751" t="s">
        <v>144</v>
      </c>
      <c r="D3751" t="s">
        <v>99</v>
      </c>
      <c r="E3751">
        <v>2831110397</v>
      </c>
      <c r="F3751" t="s">
        <v>147</v>
      </c>
      <c r="G3751" t="s">
        <v>84</v>
      </c>
      <c r="H3751" t="s">
        <v>85</v>
      </c>
      <c r="I3751" t="s">
        <v>31</v>
      </c>
      <c r="J3751" t="s">
        <v>42</v>
      </c>
      <c r="K3751">
        <v>2187.67</v>
      </c>
      <c r="L3751">
        <v>511.29</v>
      </c>
      <c r="M3751" t="s">
        <v>43</v>
      </c>
      <c r="N3751">
        <v>0.23371440848025499</v>
      </c>
      <c r="O3751" t="s">
        <v>11351</v>
      </c>
      <c r="P3751" t="s">
        <v>11354</v>
      </c>
      <c r="R3751" t="s">
        <v>11353</v>
      </c>
      <c r="S3751">
        <f>IF(SalesData[[#This Row],[Return Status]]="Returned",1,0)</f>
        <v>0</v>
      </c>
      <c r="T3751">
        <v>847.14</v>
      </c>
      <c r="U3751" s="2">
        <f>EOMONTH(SalesData[[#This Row],[Order Date]],0)</f>
        <v>45077</v>
      </c>
      <c r="V3751" s="9" t="str">
        <f>"Q"&amp;INT((MONTH(SalesData[[#This Row],[Order Date]])+2)/3)&amp;"-"&amp;YEAR(SalesData[[#This Row],[Order Date]])</f>
        <v>Q2-2023</v>
      </c>
    </row>
    <row r="3752" spans="1:22" x14ac:dyDescent="0.35">
      <c r="A3752" t="s">
        <v>3893</v>
      </c>
      <c r="B3752" s="1">
        <v>45061</v>
      </c>
      <c r="C3752" t="s">
        <v>12</v>
      </c>
      <c r="D3752" t="s">
        <v>39</v>
      </c>
      <c r="E3752">
        <v>2061028349</v>
      </c>
      <c r="F3752" t="s">
        <v>127</v>
      </c>
      <c r="G3752" t="s">
        <v>29</v>
      </c>
      <c r="H3752" t="s">
        <v>30</v>
      </c>
      <c r="I3752" t="s">
        <v>31</v>
      </c>
      <c r="J3752" t="s">
        <v>18</v>
      </c>
      <c r="K3752">
        <v>3750.76</v>
      </c>
      <c r="L3752">
        <v>1092.7</v>
      </c>
      <c r="M3752" t="s">
        <v>19</v>
      </c>
      <c r="N3752">
        <v>0.29132762426814801</v>
      </c>
      <c r="O3752" t="s">
        <v>11351</v>
      </c>
      <c r="P3752" t="s">
        <v>11354</v>
      </c>
      <c r="R3752" t="s">
        <v>11353</v>
      </c>
      <c r="S3752">
        <f>IF(SalesData[[#This Row],[Return Status]]="Returned",1,0)</f>
        <v>0</v>
      </c>
      <c r="T3752">
        <v>2788.38</v>
      </c>
      <c r="U3752" s="2">
        <f>EOMONTH(SalesData[[#This Row],[Order Date]],0)</f>
        <v>45077</v>
      </c>
      <c r="V3752" s="9" t="str">
        <f>"Q"&amp;INT((MONTH(SalesData[[#This Row],[Order Date]])+2)/3)&amp;"-"&amp;YEAR(SalesData[[#This Row],[Order Date]])</f>
        <v>Q2-2023</v>
      </c>
    </row>
    <row r="3753" spans="1:22" x14ac:dyDescent="0.35">
      <c r="A3753" t="s">
        <v>3894</v>
      </c>
      <c r="B3753" s="1">
        <v>45056</v>
      </c>
      <c r="C3753" t="s">
        <v>38</v>
      </c>
      <c r="D3753" t="s">
        <v>39</v>
      </c>
      <c r="E3753">
        <v>8110252706</v>
      </c>
      <c r="F3753" t="s">
        <v>159</v>
      </c>
      <c r="G3753" t="s">
        <v>84</v>
      </c>
      <c r="H3753" t="s">
        <v>85</v>
      </c>
      <c r="I3753" t="s">
        <v>31</v>
      </c>
      <c r="J3753" t="s">
        <v>65</v>
      </c>
      <c r="K3753">
        <v>3468.69</v>
      </c>
      <c r="L3753">
        <v>373.4</v>
      </c>
      <c r="M3753" t="s">
        <v>65</v>
      </c>
      <c r="N3753">
        <v>0.10764870887856801</v>
      </c>
      <c r="O3753" t="s">
        <v>11351</v>
      </c>
      <c r="P3753" t="s">
        <v>11352</v>
      </c>
      <c r="R3753" t="s">
        <v>11353</v>
      </c>
      <c r="S3753">
        <f>IF(SalesData[[#This Row],[Return Status]]="Returned",1,0)</f>
        <v>0</v>
      </c>
      <c r="T3753">
        <v>847.14</v>
      </c>
      <c r="U3753" s="2">
        <f>EOMONTH(SalesData[[#This Row],[Order Date]],0)</f>
        <v>45077</v>
      </c>
      <c r="V3753" s="9" t="str">
        <f>"Q"&amp;INT((MONTH(SalesData[[#This Row],[Order Date]])+2)/3)&amp;"-"&amp;YEAR(SalesData[[#This Row],[Order Date]])</f>
        <v>Q2-2023</v>
      </c>
    </row>
    <row r="3754" spans="1:22" x14ac:dyDescent="0.35">
      <c r="A3754" t="s">
        <v>3895</v>
      </c>
      <c r="B3754" s="1">
        <v>45068</v>
      </c>
      <c r="C3754" t="s">
        <v>139</v>
      </c>
      <c r="D3754" t="s">
        <v>145</v>
      </c>
      <c r="E3754">
        <v>3138428733</v>
      </c>
      <c r="F3754" t="s">
        <v>40</v>
      </c>
      <c r="G3754" t="s">
        <v>69</v>
      </c>
      <c r="H3754" t="s">
        <v>41</v>
      </c>
      <c r="I3754" t="s">
        <v>31</v>
      </c>
      <c r="J3754" t="s">
        <v>62</v>
      </c>
      <c r="K3754">
        <v>1081.48</v>
      </c>
      <c r="L3754">
        <v>178.28</v>
      </c>
      <c r="M3754" t="s">
        <v>62</v>
      </c>
      <c r="N3754">
        <v>0.16484817102489199</v>
      </c>
      <c r="O3754" t="s">
        <v>11351</v>
      </c>
      <c r="P3754" t="s">
        <v>11352</v>
      </c>
      <c r="R3754" t="s">
        <v>11353</v>
      </c>
      <c r="S3754">
        <f>IF(SalesData[[#This Row],[Return Status]]="Returned",1,0)</f>
        <v>0</v>
      </c>
      <c r="T3754">
        <v>2081.52</v>
      </c>
      <c r="U3754" s="2">
        <f>EOMONTH(SalesData[[#This Row],[Order Date]],0)</f>
        <v>45077</v>
      </c>
      <c r="V3754" s="9" t="str">
        <f>"Q"&amp;INT((MONTH(SalesData[[#This Row],[Order Date]])+2)/3)&amp;"-"&amp;YEAR(SalesData[[#This Row],[Order Date]])</f>
        <v>Q2-2023</v>
      </c>
    </row>
    <row r="3755" spans="1:22" x14ac:dyDescent="0.35">
      <c r="A3755" t="s">
        <v>3896</v>
      </c>
      <c r="B3755" s="1">
        <v>45061</v>
      </c>
      <c r="C3755" t="s">
        <v>132</v>
      </c>
      <c r="D3755" t="s">
        <v>27</v>
      </c>
      <c r="E3755">
        <v>4121242835</v>
      </c>
      <c r="F3755" t="s">
        <v>127</v>
      </c>
      <c r="G3755" t="s">
        <v>29</v>
      </c>
      <c r="H3755" t="s">
        <v>11357</v>
      </c>
      <c r="I3755" t="s">
        <v>31</v>
      </c>
      <c r="J3755" t="s">
        <v>19</v>
      </c>
      <c r="K3755">
        <v>84.11</v>
      </c>
      <c r="L3755">
        <v>20.7</v>
      </c>
      <c r="M3755" t="s">
        <v>19</v>
      </c>
      <c r="N3755">
        <v>0.24610628938295101</v>
      </c>
      <c r="O3755" t="s">
        <v>11361</v>
      </c>
      <c r="P3755" t="s">
        <v>11354</v>
      </c>
      <c r="R3755" t="s">
        <v>11353</v>
      </c>
      <c r="S3755">
        <f>IF(SalesData[[#This Row],[Return Status]]="Returned",1,0)</f>
        <v>0</v>
      </c>
      <c r="T3755">
        <v>2788.38</v>
      </c>
      <c r="U3755" s="2">
        <f>EOMONTH(SalesData[[#This Row],[Order Date]],0)</f>
        <v>45077</v>
      </c>
      <c r="V3755" s="9" t="str">
        <f>"Q"&amp;INT((MONTH(SalesData[[#This Row],[Order Date]])+2)/3)&amp;"-"&amp;YEAR(SalesData[[#This Row],[Order Date]])</f>
        <v>Q2-2023</v>
      </c>
    </row>
    <row r="3756" spans="1:22" x14ac:dyDescent="0.35">
      <c r="A3756" t="s">
        <v>3897</v>
      </c>
      <c r="B3756" s="1">
        <v>45058</v>
      </c>
      <c r="C3756" t="s">
        <v>188</v>
      </c>
      <c r="D3756" t="s">
        <v>145</v>
      </c>
      <c r="E3756">
        <v>3579100331</v>
      </c>
      <c r="F3756" t="s">
        <v>387</v>
      </c>
      <c r="G3756" t="s">
        <v>89</v>
      </c>
      <c r="H3756" t="s">
        <v>90</v>
      </c>
      <c r="I3756" t="s">
        <v>31</v>
      </c>
      <c r="J3756" t="s">
        <v>43</v>
      </c>
      <c r="K3756">
        <v>1987.06</v>
      </c>
      <c r="L3756">
        <v>77.75</v>
      </c>
      <c r="M3756" t="s">
        <v>43</v>
      </c>
      <c r="N3756">
        <v>3.9128159189959003E-2</v>
      </c>
      <c r="O3756" t="s">
        <v>11351</v>
      </c>
      <c r="P3756" t="s">
        <v>11356</v>
      </c>
      <c r="R3756" t="s">
        <v>11353</v>
      </c>
      <c r="S3756">
        <f>IF(SalesData[[#This Row],[Return Status]]="Returned",1,0)</f>
        <v>0</v>
      </c>
      <c r="T3756">
        <v>207.68</v>
      </c>
      <c r="U3756" s="2">
        <f>EOMONTH(SalesData[[#This Row],[Order Date]],0)</f>
        <v>45077</v>
      </c>
      <c r="V3756" s="9" t="str">
        <f>"Q"&amp;INT((MONTH(SalesData[[#This Row],[Order Date]])+2)/3)&amp;"-"&amp;YEAR(SalesData[[#This Row],[Order Date]])</f>
        <v>Q2-2023</v>
      </c>
    </row>
    <row r="3757" spans="1:22" x14ac:dyDescent="0.35">
      <c r="A3757" t="s">
        <v>3898</v>
      </c>
      <c r="B3757" s="1">
        <v>45072</v>
      </c>
      <c r="C3757" t="s">
        <v>184</v>
      </c>
      <c r="D3757" t="s">
        <v>13</v>
      </c>
      <c r="E3757">
        <v>6585577544</v>
      </c>
      <c r="F3757" t="s">
        <v>129</v>
      </c>
      <c r="G3757" t="s">
        <v>54</v>
      </c>
      <c r="H3757" t="s">
        <v>11357</v>
      </c>
      <c r="I3757" t="s">
        <v>31</v>
      </c>
      <c r="J3757" t="s">
        <v>62</v>
      </c>
      <c r="K3757">
        <v>453.53</v>
      </c>
      <c r="L3757">
        <v>73.75</v>
      </c>
      <c r="M3757" t="s">
        <v>62</v>
      </c>
      <c r="N3757">
        <v>0.16261327806319301</v>
      </c>
      <c r="O3757" t="s">
        <v>11361</v>
      </c>
      <c r="P3757" t="s">
        <v>11352</v>
      </c>
      <c r="R3757" t="s">
        <v>11353</v>
      </c>
      <c r="S3757">
        <f>IF(SalesData[[#This Row],[Return Status]]="Returned",1,0)</f>
        <v>0</v>
      </c>
      <c r="U3757" s="2">
        <f>EOMONTH(SalesData[[#This Row],[Order Date]],0)</f>
        <v>45077</v>
      </c>
      <c r="V3757" s="9" t="str">
        <f>"Q"&amp;INT((MONTH(SalesData[[#This Row],[Order Date]])+2)/3)&amp;"-"&amp;YEAR(SalesData[[#This Row],[Order Date]])</f>
        <v>Q2-2023</v>
      </c>
    </row>
    <row r="3758" spans="1:22" x14ac:dyDescent="0.35">
      <c r="A3758" t="s">
        <v>3899</v>
      </c>
      <c r="B3758" s="1">
        <v>45056</v>
      </c>
      <c r="C3758" t="s">
        <v>162</v>
      </c>
      <c r="D3758" t="s">
        <v>27</v>
      </c>
      <c r="E3758">
        <v>4930406487</v>
      </c>
      <c r="F3758" t="s">
        <v>156</v>
      </c>
      <c r="G3758" t="s">
        <v>251</v>
      </c>
      <c r="H3758" t="s">
        <v>85</v>
      </c>
      <c r="I3758" t="s">
        <v>31</v>
      </c>
      <c r="J3758" t="s">
        <v>19</v>
      </c>
      <c r="K3758">
        <v>3335.75</v>
      </c>
      <c r="L3758">
        <v>614.89</v>
      </c>
      <c r="M3758" t="s">
        <v>19</v>
      </c>
      <c r="N3758">
        <v>0.18433335831522099</v>
      </c>
      <c r="O3758" t="s">
        <v>11351</v>
      </c>
      <c r="P3758" t="s">
        <v>11352</v>
      </c>
      <c r="R3758" t="s">
        <v>11353</v>
      </c>
      <c r="S3758">
        <f>IF(SalesData[[#This Row],[Return Status]]="Returned",1,0)</f>
        <v>0</v>
      </c>
      <c r="U3758" s="2">
        <f>EOMONTH(SalesData[[#This Row],[Order Date]],0)</f>
        <v>45077</v>
      </c>
      <c r="V3758" s="9" t="str">
        <f>"Q"&amp;INT((MONTH(SalesData[[#This Row],[Order Date]])+2)/3)&amp;"-"&amp;YEAR(SalesData[[#This Row],[Order Date]])</f>
        <v>Q2-2023</v>
      </c>
    </row>
    <row r="3759" spans="1:22" x14ac:dyDescent="0.35">
      <c r="A3759" t="s">
        <v>3900</v>
      </c>
      <c r="B3759" s="1">
        <v>45051</v>
      </c>
      <c r="C3759" t="s">
        <v>184</v>
      </c>
      <c r="D3759" t="s">
        <v>13</v>
      </c>
      <c r="E3759">
        <v>3616075991</v>
      </c>
      <c r="F3759" t="s">
        <v>312</v>
      </c>
      <c r="G3759" t="s">
        <v>236</v>
      </c>
      <c r="H3759" t="s">
        <v>121</v>
      </c>
      <c r="I3759" t="s">
        <v>17</v>
      </c>
      <c r="J3759" t="s">
        <v>61</v>
      </c>
      <c r="K3759">
        <v>3724.78</v>
      </c>
      <c r="L3759">
        <v>1057.25</v>
      </c>
      <c r="M3759" t="s">
        <v>62</v>
      </c>
      <c r="N3759">
        <v>0.283842267194304</v>
      </c>
      <c r="O3759" t="s">
        <v>11351</v>
      </c>
      <c r="P3759" t="s">
        <v>11354</v>
      </c>
      <c r="R3759" t="s">
        <v>11353</v>
      </c>
      <c r="S3759">
        <f>IF(SalesData[[#This Row],[Return Status]]="Returned",1,0)</f>
        <v>0</v>
      </c>
      <c r="U3759" s="2">
        <f>EOMONTH(SalesData[[#This Row],[Order Date]],0)</f>
        <v>45077</v>
      </c>
      <c r="V3759" s="9" t="str">
        <f>"Q"&amp;INT((MONTH(SalesData[[#This Row],[Order Date]])+2)/3)&amp;"-"&amp;YEAR(SalesData[[#This Row],[Order Date]])</f>
        <v>Q2-2023</v>
      </c>
    </row>
    <row r="3760" spans="1:22" x14ac:dyDescent="0.35">
      <c r="A3760" t="s">
        <v>3901</v>
      </c>
      <c r="B3760" s="1">
        <v>45048</v>
      </c>
      <c r="C3760" t="s">
        <v>111</v>
      </c>
      <c r="D3760" t="s">
        <v>99</v>
      </c>
      <c r="E3760">
        <v>5620438950</v>
      </c>
      <c r="F3760" t="s">
        <v>81</v>
      </c>
      <c r="G3760" t="s">
        <v>11374</v>
      </c>
      <c r="H3760" t="s">
        <v>75</v>
      </c>
      <c r="I3760" t="s">
        <v>36</v>
      </c>
      <c r="J3760" t="s">
        <v>18</v>
      </c>
      <c r="K3760">
        <v>1601.45</v>
      </c>
      <c r="L3760">
        <v>463.91</v>
      </c>
      <c r="M3760" t="s">
        <v>19</v>
      </c>
      <c r="N3760">
        <v>0.28968122638858501</v>
      </c>
      <c r="O3760" t="s">
        <v>11351</v>
      </c>
      <c r="P3760" t="s">
        <v>11354</v>
      </c>
      <c r="R3760" t="s">
        <v>11353</v>
      </c>
      <c r="S3760">
        <f>IF(SalesData[[#This Row],[Return Status]]="Returned",1,0)</f>
        <v>0</v>
      </c>
      <c r="U3760" s="2">
        <f>EOMONTH(SalesData[[#This Row],[Order Date]],0)</f>
        <v>45077</v>
      </c>
      <c r="V3760" s="9" t="str">
        <f>"Q"&amp;INT((MONTH(SalesData[[#This Row],[Order Date]])+2)/3)&amp;"-"&amp;YEAR(SalesData[[#This Row],[Order Date]])</f>
        <v>Q2-2023</v>
      </c>
    </row>
    <row r="3761" spans="1:22" x14ac:dyDescent="0.35">
      <c r="A3761" t="s">
        <v>3902</v>
      </c>
      <c r="B3761" s="1">
        <v>45049</v>
      </c>
      <c r="C3761" t="s">
        <v>194</v>
      </c>
      <c r="D3761" t="s">
        <v>145</v>
      </c>
      <c r="E3761">
        <v>7132090466</v>
      </c>
      <c r="F3761" t="s">
        <v>83</v>
      </c>
      <c r="G3761" t="s">
        <v>84</v>
      </c>
      <c r="H3761" t="s">
        <v>85</v>
      </c>
      <c r="I3761" t="s">
        <v>31</v>
      </c>
      <c r="J3761" t="s">
        <v>61</v>
      </c>
      <c r="K3761">
        <v>4253.18</v>
      </c>
      <c r="L3761">
        <v>1195.02</v>
      </c>
      <c r="M3761" t="s">
        <v>62</v>
      </c>
      <c r="N3761">
        <v>0.28097094409359602</v>
      </c>
      <c r="O3761" t="s">
        <v>11351</v>
      </c>
      <c r="P3761" t="s">
        <v>11354</v>
      </c>
      <c r="R3761" t="s">
        <v>11353</v>
      </c>
      <c r="S3761">
        <f>IF(SalesData[[#This Row],[Return Status]]="Returned",1,0)</f>
        <v>0</v>
      </c>
      <c r="T3761">
        <v>847.14</v>
      </c>
      <c r="U3761" s="2">
        <f>EOMONTH(SalesData[[#This Row],[Order Date]],0)</f>
        <v>45077</v>
      </c>
      <c r="V3761" s="9" t="str">
        <f>"Q"&amp;INT((MONTH(SalesData[[#This Row],[Order Date]])+2)/3)&amp;"-"&amp;YEAR(SalesData[[#This Row],[Order Date]])</f>
        <v>Q2-2023</v>
      </c>
    </row>
    <row r="3762" spans="1:22" x14ac:dyDescent="0.35">
      <c r="A3762" t="s">
        <v>3903</v>
      </c>
      <c r="B3762" s="1">
        <v>45051</v>
      </c>
      <c r="C3762" t="s">
        <v>97</v>
      </c>
      <c r="D3762" t="s">
        <v>145</v>
      </c>
      <c r="E3762">
        <v>6782145674</v>
      </c>
      <c r="F3762" t="s">
        <v>222</v>
      </c>
      <c r="G3762" t="s">
        <v>11381</v>
      </c>
      <c r="H3762" t="s">
        <v>11357</v>
      </c>
      <c r="I3762" t="s">
        <v>36</v>
      </c>
      <c r="J3762" t="s">
        <v>19</v>
      </c>
      <c r="K3762">
        <v>4728.46</v>
      </c>
      <c r="L3762">
        <v>599.25</v>
      </c>
      <c r="M3762" t="s">
        <v>19</v>
      </c>
      <c r="N3762">
        <v>0.126732593698583</v>
      </c>
      <c r="O3762" t="s">
        <v>11351</v>
      </c>
      <c r="P3762" t="s">
        <v>11352</v>
      </c>
      <c r="R3762" t="s">
        <v>11353</v>
      </c>
      <c r="S3762">
        <f>IF(SalesData[[#This Row],[Return Status]]="Returned",1,0)</f>
        <v>0</v>
      </c>
      <c r="U3762" s="2">
        <f>EOMONTH(SalesData[[#This Row],[Order Date]],0)</f>
        <v>45077</v>
      </c>
      <c r="V3762" s="9" t="str">
        <f>"Q"&amp;INT((MONTH(SalesData[[#This Row],[Order Date]])+2)/3)&amp;"-"&amp;YEAR(SalesData[[#This Row],[Order Date]])</f>
        <v>Q2-2023</v>
      </c>
    </row>
    <row r="3763" spans="1:22" x14ac:dyDescent="0.35">
      <c r="A3763" t="s">
        <v>3904</v>
      </c>
      <c r="B3763" s="1">
        <v>45058</v>
      </c>
      <c r="C3763" t="s">
        <v>162</v>
      </c>
      <c r="D3763" t="s">
        <v>13</v>
      </c>
      <c r="E3763">
        <v>3798867449</v>
      </c>
      <c r="F3763" t="s">
        <v>58</v>
      </c>
      <c r="G3763" t="s">
        <v>59</v>
      </c>
      <c r="H3763" t="s">
        <v>60</v>
      </c>
      <c r="I3763" t="s">
        <v>31</v>
      </c>
      <c r="J3763" t="s">
        <v>61</v>
      </c>
      <c r="K3763">
        <v>2039.1</v>
      </c>
      <c r="L3763">
        <v>441.31</v>
      </c>
      <c r="M3763" t="s">
        <v>62</v>
      </c>
      <c r="N3763">
        <v>0.21642391251042101</v>
      </c>
      <c r="O3763" t="s">
        <v>11351</v>
      </c>
      <c r="P3763" t="s">
        <v>11354</v>
      </c>
      <c r="R3763" t="s">
        <v>11353</v>
      </c>
      <c r="S3763">
        <f>IF(SalesData[[#This Row],[Return Status]]="Returned",1,0)</f>
        <v>0</v>
      </c>
      <c r="T3763">
        <v>2183.56</v>
      </c>
      <c r="U3763" s="2">
        <f>EOMONTH(SalesData[[#This Row],[Order Date]],0)</f>
        <v>45077</v>
      </c>
      <c r="V3763" s="9" t="str">
        <f>"Q"&amp;INT((MONTH(SalesData[[#This Row],[Order Date]])+2)/3)&amp;"-"&amp;YEAR(SalesData[[#This Row],[Order Date]])</f>
        <v>Q2-2023</v>
      </c>
    </row>
    <row r="3764" spans="1:22" x14ac:dyDescent="0.35">
      <c r="A3764" t="s">
        <v>3905</v>
      </c>
      <c r="B3764" s="1">
        <v>45076</v>
      </c>
      <c r="C3764" t="s">
        <v>188</v>
      </c>
      <c r="D3764" t="s">
        <v>145</v>
      </c>
      <c r="E3764">
        <v>3888340258</v>
      </c>
      <c r="F3764" t="s">
        <v>127</v>
      </c>
      <c r="G3764" t="s">
        <v>1013</v>
      </c>
      <c r="H3764" t="s">
        <v>11357</v>
      </c>
      <c r="I3764" t="s">
        <v>31</v>
      </c>
      <c r="J3764" t="s">
        <v>18</v>
      </c>
      <c r="K3764">
        <v>3052.07</v>
      </c>
      <c r="L3764">
        <v>467.75</v>
      </c>
      <c r="M3764" t="s">
        <v>19</v>
      </c>
      <c r="N3764">
        <v>0.153256642213318</v>
      </c>
      <c r="O3764" t="s">
        <v>11351</v>
      </c>
      <c r="P3764" t="s">
        <v>11352</v>
      </c>
      <c r="R3764" t="s">
        <v>11353</v>
      </c>
      <c r="S3764">
        <f>IF(SalesData[[#This Row],[Return Status]]="Returned",1,0)</f>
        <v>0</v>
      </c>
      <c r="U3764" s="2">
        <f>EOMONTH(SalesData[[#This Row],[Order Date]],0)</f>
        <v>45077</v>
      </c>
      <c r="V3764" s="9" t="str">
        <f>"Q"&amp;INT((MONTH(SalesData[[#This Row],[Order Date]])+2)/3)&amp;"-"&amp;YEAR(SalesData[[#This Row],[Order Date]])</f>
        <v>Q2-2023</v>
      </c>
    </row>
    <row r="3765" spans="1:22" x14ac:dyDescent="0.35">
      <c r="A3765" t="s">
        <v>3906</v>
      </c>
      <c r="B3765" s="1">
        <v>45070</v>
      </c>
      <c r="C3765" t="s">
        <v>144</v>
      </c>
      <c r="D3765" t="s">
        <v>72</v>
      </c>
      <c r="E3765">
        <v>3564807894</v>
      </c>
      <c r="F3765" t="s">
        <v>147</v>
      </c>
      <c r="G3765" t="s">
        <v>84</v>
      </c>
      <c r="H3765" t="s">
        <v>85</v>
      </c>
      <c r="I3765" t="s">
        <v>31</v>
      </c>
      <c r="J3765" t="s">
        <v>65</v>
      </c>
      <c r="K3765">
        <v>2337.15</v>
      </c>
      <c r="L3765">
        <v>580.16999999999996</v>
      </c>
      <c r="M3765" t="s">
        <v>65</v>
      </c>
      <c r="N3765">
        <v>0.24823823888068799</v>
      </c>
      <c r="O3765" t="s">
        <v>11351</v>
      </c>
      <c r="P3765" t="s">
        <v>11354</v>
      </c>
      <c r="R3765" t="s">
        <v>11353</v>
      </c>
      <c r="S3765">
        <f>IF(SalesData[[#This Row],[Return Status]]="Returned",1,0)</f>
        <v>0</v>
      </c>
      <c r="T3765">
        <v>847.14</v>
      </c>
      <c r="U3765" s="2">
        <f>EOMONTH(SalesData[[#This Row],[Order Date]],0)</f>
        <v>45077</v>
      </c>
      <c r="V3765" s="9" t="str">
        <f>"Q"&amp;INT((MONTH(SalesData[[#This Row],[Order Date]])+2)/3)&amp;"-"&amp;YEAR(SalesData[[#This Row],[Order Date]])</f>
        <v>Q2-2023</v>
      </c>
    </row>
    <row r="3766" spans="1:22" x14ac:dyDescent="0.35">
      <c r="A3766" t="s">
        <v>3907</v>
      </c>
      <c r="B3766" s="1">
        <v>45073</v>
      </c>
      <c r="C3766" t="s">
        <v>144</v>
      </c>
      <c r="D3766" t="s">
        <v>145</v>
      </c>
      <c r="E3766">
        <v>2464428722</v>
      </c>
      <c r="F3766" t="s">
        <v>387</v>
      </c>
      <c r="G3766" t="s">
        <v>89</v>
      </c>
      <c r="H3766" t="s">
        <v>11357</v>
      </c>
      <c r="I3766" t="s">
        <v>31</v>
      </c>
      <c r="J3766" t="s">
        <v>19</v>
      </c>
      <c r="K3766">
        <v>4259.03</v>
      </c>
      <c r="L3766">
        <v>1173.0899999999999</v>
      </c>
      <c r="M3766" t="s">
        <v>19</v>
      </c>
      <c r="N3766">
        <v>0.275435956074505</v>
      </c>
      <c r="O3766" t="s">
        <v>11351</v>
      </c>
      <c r="P3766" t="s">
        <v>11354</v>
      </c>
      <c r="R3766" t="s">
        <v>11353</v>
      </c>
      <c r="S3766">
        <f>IF(SalesData[[#This Row],[Return Status]]="Returned",1,0)</f>
        <v>0</v>
      </c>
      <c r="T3766">
        <v>207.68</v>
      </c>
      <c r="U3766" s="2">
        <f>EOMONTH(SalesData[[#This Row],[Order Date]],0)</f>
        <v>45077</v>
      </c>
      <c r="V3766" s="9" t="str">
        <f>"Q"&amp;INT((MONTH(SalesData[[#This Row],[Order Date]])+2)/3)&amp;"-"&amp;YEAR(SalesData[[#This Row],[Order Date]])</f>
        <v>Q2-2023</v>
      </c>
    </row>
    <row r="3767" spans="1:22" x14ac:dyDescent="0.35">
      <c r="A3767" t="s">
        <v>3908</v>
      </c>
      <c r="B3767" s="1">
        <v>45054</v>
      </c>
      <c r="C3767" t="s">
        <v>67</v>
      </c>
      <c r="D3767" t="s">
        <v>99</v>
      </c>
      <c r="E3767">
        <v>5049536403</v>
      </c>
      <c r="F3767" t="s">
        <v>292</v>
      </c>
      <c r="G3767" t="s">
        <v>11358</v>
      </c>
      <c r="H3767" t="s">
        <v>41</v>
      </c>
      <c r="I3767" t="s">
        <v>31</v>
      </c>
      <c r="J3767" t="s">
        <v>43</v>
      </c>
      <c r="K3767">
        <v>49.8</v>
      </c>
      <c r="L3767">
        <v>7.14</v>
      </c>
      <c r="M3767" t="s">
        <v>43</v>
      </c>
      <c r="N3767">
        <v>0.14337349397590399</v>
      </c>
      <c r="O3767" t="s">
        <v>11361</v>
      </c>
      <c r="P3767" t="s">
        <v>11352</v>
      </c>
      <c r="R3767" t="s">
        <v>11353</v>
      </c>
      <c r="S3767">
        <f>IF(SalesData[[#This Row],[Return Status]]="Returned",1,0)</f>
        <v>0</v>
      </c>
      <c r="U3767" s="2">
        <f>EOMONTH(SalesData[[#This Row],[Order Date]],0)</f>
        <v>45077</v>
      </c>
      <c r="V3767" s="9" t="str">
        <f>"Q"&amp;INT((MONTH(SalesData[[#This Row],[Order Date]])+2)/3)&amp;"-"&amp;YEAR(SalesData[[#This Row],[Order Date]])</f>
        <v>Q2-2023</v>
      </c>
    </row>
    <row r="3768" spans="1:22" x14ac:dyDescent="0.35">
      <c r="A3768" t="s">
        <v>3909</v>
      </c>
      <c r="B3768" s="1">
        <v>45050</v>
      </c>
      <c r="C3768" t="s">
        <v>38</v>
      </c>
      <c r="D3768" t="s">
        <v>99</v>
      </c>
      <c r="E3768">
        <v>8424812008</v>
      </c>
      <c r="F3768" t="s">
        <v>238</v>
      </c>
      <c r="G3768" t="s">
        <v>74</v>
      </c>
      <c r="H3768" t="s">
        <v>75</v>
      </c>
      <c r="I3768" t="s">
        <v>36</v>
      </c>
      <c r="J3768" t="s">
        <v>65</v>
      </c>
      <c r="K3768">
        <v>2078.14</v>
      </c>
      <c r="L3768">
        <v>520.54</v>
      </c>
      <c r="M3768" t="s">
        <v>65</v>
      </c>
      <c r="N3768">
        <v>0.25048360553186999</v>
      </c>
      <c r="O3768" t="s">
        <v>11351</v>
      </c>
      <c r="P3768" t="s">
        <v>11354</v>
      </c>
      <c r="R3768" t="s">
        <v>11353</v>
      </c>
      <c r="S3768">
        <f>IF(SalesData[[#This Row],[Return Status]]="Returned",1,0)</f>
        <v>0</v>
      </c>
      <c r="T3768">
        <v>2420.2800000000002</v>
      </c>
      <c r="U3768" s="2">
        <f>EOMONTH(SalesData[[#This Row],[Order Date]],0)</f>
        <v>45077</v>
      </c>
      <c r="V3768" s="9" t="str">
        <f>"Q"&amp;INT((MONTH(SalesData[[#This Row],[Order Date]])+2)/3)&amp;"-"&amp;YEAR(SalesData[[#This Row],[Order Date]])</f>
        <v>Q2-2023</v>
      </c>
    </row>
    <row r="3769" spans="1:22" x14ac:dyDescent="0.35">
      <c r="A3769" t="s">
        <v>3910</v>
      </c>
      <c r="B3769" s="1">
        <v>45051</v>
      </c>
      <c r="C3769" t="s">
        <v>45</v>
      </c>
      <c r="D3769" t="s">
        <v>46</v>
      </c>
      <c r="E3769">
        <v>9197657941</v>
      </c>
      <c r="F3769" t="s">
        <v>120</v>
      </c>
      <c r="G3769" t="s">
        <v>141</v>
      </c>
      <c r="H3769" t="s">
        <v>121</v>
      </c>
      <c r="I3769" t="s">
        <v>17</v>
      </c>
      <c r="J3769" t="s">
        <v>65</v>
      </c>
      <c r="K3769">
        <v>3861.05</v>
      </c>
      <c r="L3769">
        <v>237.4</v>
      </c>
      <c r="M3769" t="s">
        <v>65</v>
      </c>
      <c r="N3769">
        <v>6.1485865243910302E-2</v>
      </c>
      <c r="O3769" t="s">
        <v>11351</v>
      </c>
      <c r="P3769" t="s">
        <v>11356</v>
      </c>
      <c r="R3769" t="s">
        <v>11353</v>
      </c>
      <c r="S3769">
        <f>IF(SalesData[[#This Row],[Return Status]]="Returned",1,0)</f>
        <v>0</v>
      </c>
      <c r="T3769">
        <v>2793.38</v>
      </c>
      <c r="U3769" s="2">
        <f>EOMONTH(SalesData[[#This Row],[Order Date]],0)</f>
        <v>45077</v>
      </c>
      <c r="V3769" s="9" t="str">
        <f>"Q"&amp;INT((MONTH(SalesData[[#This Row],[Order Date]])+2)/3)&amp;"-"&amp;YEAR(SalesData[[#This Row],[Order Date]])</f>
        <v>Q2-2023</v>
      </c>
    </row>
    <row r="3770" spans="1:22" x14ac:dyDescent="0.35">
      <c r="A3770" t="s">
        <v>3911</v>
      </c>
      <c r="B3770" s="1">
        <v>45070</v>
      </c>
      <c r="C3770" t="s">
        <v>12</v>
      </c>
      <c r="D3770" t="s">
        <v>27</v>
      </c>
      <c r="E3770">
        <v>5476847675</v>
      </c>
      <c r="F3770" t="s">
        <v>114</v>
      </c>
      <c r="G3770" t="s">
        <v>59</v>
      </c>
      <c r="H3770" t="s">
        <v>60</v>
      </c>
      <c r="I3770" t="s">
        <v>31</v>
      </c>
      <c r="J3770" t="s">
        <v>61</v>
      </c>
      <c r="K3770">
        <v>4931.88</v>
      </c>
      <c r="L3770">
        <v>545.34</v>
      </c>
      <c r="M3770" t="s">
        <v>62</v>
      </c>
      <c r="N3770">
        <v>0.110574466532032</v>
      </c>
      <c r="O3770" t="s">
        <v>11351</v>
      </c>
      <c r="P3770" t="s">
        <v>11352</v>
      </c>
      <c r="R3770" t="s">
        <v>11353</v>
      </c>
      <c r="S3770">
        <f>IF(SalesData[[#This Row],[Return Status]]="Returned",1,0)</f>
        <v>0</v>
      </c>
      <c r="T3770">
        <v>2183.56</v>
      </c>
      <c r="U3770" s="2">
        <f>EOMONTH(SalesData[[#This Row],[Order Date]],0)</f>
        <v>45077</v>
      </c>
      <c r="V3770" s="9" t="str">
        <f>"Q"&amp;INT((MONTH(SalesData[[#This Row],[Order Date]])+2)/3)&amp;"-"&amp;YEAR(SalesData[[#This Row],[Order Date]])</f>
        <v>Q2-2023</v>
      </c>
    </row>
    <row r="3771" spans="1:22" x14ac:dyDescent="0.35">
      <c r="A3771" t="s">
        <v>3912</v>
      </c>
      <c r="B3771" s="1">
        <v>45066</v>
      </c>
      <c r="C3771" t="s">
        <v>21</v>
      </c>
      <c r="D3771" t="s">
        <v>80</v>
      </c>
      <c r="E3771">
        <v>1920841222</v>
      </c>
      <c r="F3771" t="s">
        <v>88</v>
      </c>
      <c r="G3771" t="s">
        <v>89</v>
      </c>
      <c r="H3771" t="s">
        <v>90</v>
      </c>
      <c r="I3771" t="s">
        <v>31</v>
      </c>
      <c r="J3771" t="s">
        <v>65</v>
      </c>
      <c r="K3771">
        <v>2268.38</v>
      </c>
      <c r="L3771">
        <v>484.99</v>
      </c>
      <c r="M3771" t="s">
        <v>65</v>
      </c>
      <c r="N3771">
        <v>0.213804565372645</v>
      </c>
      <c r="O3771" t="s">
        <v>11351</v>
      </c>
      <c r="P3771" t="s">
        <v>11354</v>
      </c>
      <c r="R3771" t="s">
        <v>11353</v>
      </c>
      <c r="S3771">
        <f>IF(SalesData[[#This Row],[Return Status]]="Returned",1,0)</f>
        <v>0</v>
      </c>
      <c r="T3771">
        <v>207.68</v>
      </c>
      <c r="U3771" s="2">
        <f>EOMONTH(SalesData[[#This Row],[Order Date]],0)</f>
        <v>45077</v>
      </c>
      <c r="V3771" s="9" t="str">
        <f>"Q"&amp;INT((MONTH(SalesData[[#This Row],[Order Date]])+2)/3)&amp;"-"&amp;YEAR(SalesData[[#This Row],[Order Date]])</f>
        <v>Q2-2023</v>
      </c>
    </row>
    <row r="3772" spans="1:22" x14ac:dyDescent="0.35">
      <c r="A3772" t="s">
        <v>3913</v>
      </c>
      <c r="B3772" s="1">
        <v>45050</v>
      </c>
      <c r="C3772" t="s">
        <v>106</v>
      </c>
      <c r="D3772" t="s">
        <v>99</v>
      </c>
      <c r="E3772">
        <v>9182451406</v>
      </c>
      <c r="F3772" t="s">
        <v>238</v>
      </c>
      <c r="G3772" t="s">
        <v>11374</v>
      </c>
      <c r="H3772" t="s">
        <v>75</v>
      </c>
      <c r="I3772" t="s">
        <v>36</v>
      </c>
      <c r="J3772" t="s">
        <v>62</v>
      </c>
      <c r="K3772">
        <v>1975.79</v>
      </c>
      <c r="L3772">
        <v>265.16000000000003</v>
      </c>
      <c r="M3772" t="s">
        <v>62</v>
      </c>
      <c r="N3772">
        <v>0.13420454602968901</v>
      </c>
      <c r="O3772" t="s">
        <v>11351</v>
      </c>
      <c r="P3772" t="s">
        <v>11352</v>
      </c>
      <c r="R3772" t="s">
        <v>11353</v>
      </c>
      <c r="S3772">
        <f>IF(SalesData[[#This Row],[Return Status]]="Returned",1,0)</f>
        <v>0</v>
      </c>
      <c r="U3772" s="2">
        <f>EOMONTH(SalesData[[#This Row],[Order Date]],0)</f>
        <v>45077</v>
      </c>
      <c r="V3772" s="9" t="str">
        <f>"Q"&amp;INT((MONTH(SalesData[[#This Row],[Order Date]])+2)/3)&amp;"-"&amp;YEAR(SalesData[[#This Row],[Order Date]])</f>
        <v>Q2-2023</v>
      </c>
    </row>
    <row r="3773" spans="1:22" x14ac:dyDescent="0.35">
      <c r="A3773" t="s">
        <v>3914</v>
      </c>
      <c r="B3773" s="1">
        <v>45068</v>
      </c>
      <c r="C3773" t="s">
        <v>26</v>
      </c>
      <c r="D3773" t="s">
        <v>72</v>
      </c>
      <c r="E3773">
        <v>4319754239</v>
      </c>
      <c r="F3773" t="s">
        <v>14</v>
      </c>
      <c r="G3773" t="s">
        <v>11362</v>
      </c>
      <c r="H3773" t="s">
        <v>16</v>
      </c>
      <c r="I3773" t="s">
        <v>17</v>
      </c>
      <c r="J3773" t="s">
        <v>62</v>
      </c>
      <c r="K3773">
        <v>133.38999999999999</v>
      </c>
      <c r="L3773">
        <v>16.239999999999998</v>
      </c>
      <c r="M3773" t="s">
        <v>62</v>
      </c>
      <c r="N3773">
        <v>0.121748256990779</v>
      </c>
      <c r="O3773" t="s">
        <v>11361</v>
      </c>
      <c r="P3773" t="s">
        <v>11352</v>
      </c>
      <c r="Q3773" t="s">
        <v>11372</v>
      </c>
      <c r="R3773" t="s">
        <v>11360</v>
      </c>
      <c r="S3773">
        <f>IF(SalesData[[#This Row],[Return Status]]="Returned",1,0)</f>
        <v>1</v>
      </c>
      <c r="U3773" s="2">
        <f>EOMONTH(SalesData[[#This Row],[Order Date]],0)</f>
        <v>45077</v>
      </c>
      <c r="V3773" s="9" t="str">
        <f>"Q"&amp;INT((MONTH(SalesData[[#This Row],[Order Date]])+2)/3)&amp;"-"&amp;YEAR(SalesData[[#This Row],[Order Date]])</f>
        <v>Q2-2023</v>
      </c>
    </row>
    <row r="3774" spans="1:22" x14ac:dyDescent="0.35">
      <c r="A3774" t="s">
        <v>3915</v>
      </c>
      <c r="B3774" s="1">
        <v>45058</v>
      </c>
      <c r="C3774" t="s">
        <v>139</v>
      </c>
      <c r="D3774" t="s">
        <v>46</v>
      </c>
      <c r="E3774">
        <v>7914813982</v>
      </c>
      <c r="F3774" t="s">
        <v>129</v>
      </c>
      <c r="G3774" t="s">
        <v>11371</v>
      </c>
      <c r="H3774" t="s">
        <v>55</v>
      </c>
      <c r="I3774" t="s">
        <v>31</v>
      </c>
      <c r="J3774" t="s">
        <v>65</v>
      </c>
      <c r="K3774">
        <v>224.13</v>
      </c>
      <c r="L3774">
        <v>22.98</v>
      </c>
      <c r="M3774" t="s">
        <v>65</v>
      </c>
      <c r="N3774">
        <v>0.102529781823049</v>
      </c>
      <c r="O3774" t="s">
        <v>11361</v>
      </c>
      <c r="P3774" t="s">
        <v>11352</v>
      </c>
      <c r="R3774" t="s">
        <v>11353</v>
      </c>
      <c r="S3774">
        <f>IF(SalesData[[#This Row],[Return Status]]="Returned",1,0)</f>
        <v>0</v>
      </c>
      <c r="U3774" s="2">
        <f>EOMONTH(SalesData[[#This Row],[Order Date]],0)</f>
        <v>45077</v>
      </c>
      <c r="V3774" s="9" t="str">
        <f>"Q"&amp;INT((MONTH(SalesData[[#This Row],[Order Date]])+2)/3)&amp;"-"&amp;YEAR(SalesData[[#This Row],[Order Date]])</f>
        <v>Q2-2023</v>
      </c>
    </row>
    <row r="3775" spans="1:22" x14ac:dyDescent="0.35">
      <c r="A3775" t="s">
        <v>3916</v>
      </c>
      <c r="B3775" s="1">
        <v>45057</v>
      </c>
      <c r="C3775" t="s">
        <v>111</v>
      </c>
      <c r="D3775" t="s">
        <v>13</v>
      </c>
      <c r="E3775">
        <v>4969645337</v>
      </c>
      <c r="F3775" t="s">
        <v>33</v>
      </c>
      <c r="G3775" t="s">
        <v>34</v>
      </c>
      <c r="H3775" t="s">
        <v>11357</v>
      </c>
      <c r="I3775" t="s">
        <v>36</v>
      </c>
      <c r="J3775" t="s">
        <v>42</v>
      </c>
      <c r="K3775">
        <v>1162.31</v>
      </c>
      <c r="L3775">
        <v>128.43</v>
      </c>
      <c r="M3775" t="s">
        <v>43</v>
      </c>
      <c r="N3775">
        <v>0.110495478830949</v>
      </c>
      <c r="O3775" t="s">
        <v>11351</v>
      </c>
      <c r="P3775" t="s">
        <v>11352</v>
      </c>
      <c r="R3775" t="s">
        <v>11353</v>
      </c>
      <c r="S3775">
        <f>IF(SalesData[[#This Row],[Return Status]]="Returned",1,0)</f>
        <v>0</v>
      </c>
      <c r="U3775" s="2">
        <f>EOMONTH(SalesData[[#This Row],[Order Date]],0)</f>
        <v>45077</v>
      </c>
      <c r="V3775" s="9" t="str">
        <f>"Q"&amp;INT((MONTH(SalesData[[#This Row],[Order Date]])+2)/3)&amp;"-"&amp;YEAR(SalesData[[#This Row],[Order Date]])</f>
        <v>Q2-2023</v>
      </c>
    </row>
    <row r="3776" spans="1:22" x14ac:dyDescent="0.35">
      <c r="A3776" t="s">
        <v>3917</v>
      </c>
      <c r="B3776" s="1">
        <v>45064</v>
      </c>
      <c r="C3776" t="s">
        <v>87</v>
      </c>
      <c r="D3776" t="s">
        <v>72</v>
      </c>
      <c r="E3776">
        <v>229483022</v>
      </c>
      <c r="F3776" t="s">
        <v>107</v>
      </c>
      <c r="G3776" t="s">
        <v>15</v>
      </c>
      <c r="H3776" t="s">
        <v>16</v>
      </c>
      <c r="I3776" t="s">
        <v>17</v>
      </c>
      <c r="J3776" t="s">
        <v>62</v>
      </c>
      <c r="K3776">
        <v>3336.36</v>
      </c>
      <c r="L3776">
        <v>687.78</v>
      </c>
      <c r="M3776" t="s">
        <v>62</v>
      </c>
      <c r="N3776">
        <v>0.206146818688631</v>
      </c>
      <c r="O3776" t="s">
        <v>11351</v>
      </c>
      <c r="P3776" t="s">
        <v>11354</v>
      </c>
      <c r="R3776" t="s">
        <v>11353</v>
      </c>
      <c r="S3776">
        <f>IF(SalesData[[#This Row],[Return Status]]="Returned",1,0)</f>
        <v>0</v>
      </c>
      <c r="T3776">
        <v>2085.91</v>
      </c>
      <c r="U3776" s="2">
        <f>EOMONTH(SalesData[[#This Row],[Order Date]],0)</f>
        <v>45077</v>
      </c>
      <c r="V3776" s="9" t="str">
        <f>"Q"&amp;INT((MONTH(SalesData[[#This Row],[Order Date]])+2)/3)&amp;"-"&amp;YEAR(SalesData[[#This Row],[Order Date]])</f>
        <v>Q2-2023</v>
      </c>
    </row>
    <row r="3777" spans="1:22" x14ac:dyDescent="0.35">
      <c r="A3777" t="s">
        <v>3918</v>
      </c>
      <c r="B3777" s="1">
        <v>45074</v>
      </c>
      <c r="C3777" t="s">
        <v>26</v>
      </c>
      <c r="D3777" t="s">
        <v>72</v>
      </c>
      <c r="E3777">
        <v>1807178098</v>
      </c>
      <c r="F3777" t="s">
        <v>185</v>
      </c>
      <c r="G3777" t="s">
        <v>164</v>
      </c>
      <c r="H3777" t="s">
        <v>165</v>
      </c>
      <c r="I3777" t="s">
        <v>36</v>
      </c>
      <c r="J3777" t="s">
        <v>18</v>
      </c>
      <c r="K3777">
        <v>370.35</v>
      </c>
      <c r="L3777">
        <v>60.4</v>
      </c>
      <c r="M3777" t="s">
        <v>19</v>
      </c>
      <c r="N3777">
        <v>0.16308896989334401</v>
      </c>
      <c r="O3777" t="s">
        <v>11361</v>
      </c>
      <c r="P3777" t="s">
        <v>11352</v>
      </c>
      <c r="R3777" t="s">
        <v>11353</v>
      </c>
      <c r="S3777">
        <f>IF(SalesData[[#This Row],[Return Status]]="Returned",1,0)</f>
        <v>0</v>
      </c>
      <c r="U3777" s="2">
        <f>EOMONTH(SalesData[[#This Row],[Order Date]],0)</f>
        <v>45077</v>
      </c>
      <c r="V3777" s="9" t="str">
        <f>"Q"&amp;INT((MONTH(SalesData[[#This Row],[Order Date]])+2)/3)&amp;"-"&amp;YEAR(SalesData[[#This Row],[Order Date]])</f>
        <v>Q2-2023</v>
      </c>
    </row>
    <row r="3778" spans="1:22" x14ac:dyDescent="0.35">
      <c r="A3778" t="s">
        <v>3919</v>
      </c>
      <c r="B3778" s="1">
        <v>45061</v>
      </c>
      <c r="C3778" t="s">
        <v>57</v>
      </c>
      <c r="D3778" t="s">
        <v>80</v>
      </c>
      <c r="E3778">
        <v>1755651739</v>
      </c>
      <c r="F3778" t="s">
        <v>127</v>
      </c>
      <c r="G3778" t="s">
        <v>1013</v>
      </c>
      <c r="H3778" t="s">
        <v>30</v>
      </c>
      <c r="I3778" t="s">
        <v>31</v>
      </c>
      <c r="J3778" t="s">
        <v>18</v>
      </c>
      <c r="K3778">
        <v>4624.6899999999996</v>
      </c>
      <c r="L3778">
        <v>265.99</v>
      </c>
      <c r="M3778" t="s">
        <v>19</v>
      </c>
      <c r="N3778">
        <v>5.7515206424646803E-2</v>
      </c>
      <c r="O3778" t="s">
        <v>11351</v>
      </c>
      <c r="P3778" t="s">
        <v>11356</v>
      </c>
      <c r="R3778" t="s">
        <v>11353</v>
      </c>
      <c r="S3778">
        <f>IF(SalesData[[#This Row],[Return Status]]="Returned",1,0)</f>
        <v>0</v>
      </c>
      <c r="U3778" s="2">
        <f>EOMONTH(SalesData[[#This Row],[Order Date]],0)</f>
        <v>45077</v>
      </c>
      <c r="V3778" s="9" t="str">
        <f>"Q"&amp;INT((MONTH(SalesData[[#This Row],[Order Date]])+2)/3)&amp;"-"&amp;YEAR(SalesData[[#This Row],[Order Date]])</f>
        <v>Q2-2023</v>
      </c>
    </row>
    <row r="3779" spans="1:22" x14ac:dyDescent="0.35">
      <c r="A3779" t="s">
        <v>3920</v>
      </c>
      <c r="B3779" s="1">
        <v>45059</v>
      </c>
      <c r="C3779" t="s">
        <v>71</v>
      </c>
      <c r="D3779" t="s">
        <v>72</v>
      </c>
      <c r="E3779">
        <v>7085412447</v>
      </c>
      <c r="F3779" t="s">
        <v>114</v>
      </c>
      <c r="G3779" t="s">
        <v>11378</v>
      </c>
      <c r="H3779" t="s">
        <v>60</v>
      </c>
      <c r="I3779" t="s">
        <v>31</v>
      </c>
      <c r="J3779" t="s">
        <v>62</v>
      </c>
      <c r="K3779">
        <v>3479.31</v>
      </c>
      <c r="L3779">
        <v>540.67999999999995</v>
      </c>
      <c r="M3779" t="s">
        <v>62</v>
      </c>
      <c r="N3779">
        <v>0.15539862788886299</v>
      </c>
      <c r="O3779" t="s">
        <v>11351</v>
      </c>
      <c r="P3779" t="s">
        <v>11352</v>
      </c>
      <c r="Q3779" t="s">
        <v>11363</v>
      </c>
      <c r="R3779" t="s">
        <v>11360</v>
      </c>
      <c r="S3779">
        <f>IF(SalesData[[#This Row],[Return Status]]="Returned",1,0)</f>
        <v>1</v>
      </c>
      <c r="U3779" s="2">
        <f>EOMONTH(SalesData[[#This Row],[Order Date]],0)</f>
        <v>45077</v>
      </c>
      <c r="V3779" s="9" t="str">
        <f>"Q"&amp;INT((MONTH(SalesData[[#This Row],[Order Date]])+2)/3)&amp;"-"&amp;YEAR(SalesData[[#This Row],[Order Date]])</f>
        <v>Q2-2023</v>
      </c>
    </row>
    <row r="3780" spans="1:22" x14ac:dyDescent="0.35">
      <c r="A3780" t="s">
        <v>3921</v>
      </c>
      <c r="B3780" s="1">
        <v>45056</v>
      </c>
      <c r="C3780" t="s">
        <v>106</v>
      </c>
      <c r="D3780" t="s">
        <v>27</v>
      </c>
      <c r="E3780">
        <v>7978612860</v>
      </c>
      <c r="F3780" t="s">
        <v>238</v>
      </c>
      <c r="G3780" t="s">
        <v>74</v>
      </c>
      <c r="H3780" t="s">
        <v>75</v>
      </c>
      <c r="I3780" t="s">
        <v>36</v>
      </c>
      <c r="J3780" t="s">
        <v>62</v>
      </c>
      <c r="K3780">
        <v>1856.91</v>
      </c>
      <c r="L3780">
        <v>120.89</v>
      </c>
      <c r="M3780" t="s">
        <v>62</v>
      </c>
      <c r="N3780">
        <v>6.5102778271429407E-2</v>
      </c>
      <c r="O3780" t="s">
        <v>11351</v>
      </c>
      <c r="P3780" t="s">
        <v>11356</v>
      </c>
      <c r="R3780" t="s">
        <v>11353</v>
      </c>
      <c r="S3780">
        <f>IF(SalesData[[#This Row],[Return Status]]="Returned",1,0)</f>
        <v>0</v>
      </c>
      <c r="T3780">
        <v>2420.2800000000002</v>
      </c>
      <c r="U3780" s="2">
        <f>EOMONTH(SalesData[[#This Row],[Order Date]],0)</f>
        <v>45077</v>
      </c>
      <c r="V3780" s="9" t="str">
        <f>"Q"&amp;INT((MONTH(SalesData[[#This Row],[Order Date]])+2)/3)&amp;"-"&amp;YEAR(SalesData[[#This Row],[Order Date]])</f>
        <v>Q2-2023</v>
      </c>
    </row>
    <row r="3781" spans="1:22" x14ac:dyDescent="0.35">
      <c r="A3781" t="s">
        <v>3922</v>
      </c>
      <c r="B3781" s="1">
        <v>45071</v>
      </c>
      <c r="C3781" t="s">
        <v>71</v>
      </c>
      <c r="D3781" t="s">
        <v>80</v>
      </c>
      <c r="E3781">
        <v>3031721162</v>
      </c>
      <c r="F3781" t="s">
        <v>133</v>
      </c>
      <c r="G3781" t="s">
        <v>89</v>
      </c>
      <c r="H3781" t="s">
        <v>90</v>
      </c>
      <c r="I3781" t="s">
        <v>31</v>
      </c>
      <c r="J3781" t="s">
        <v>42</v>
      </c>
      <c r="K3781">
        <v>352.63</v>
      </c>
      <c r="L3781">
        <v>80.61</v>
      </c>
      <c r="M3781" t="s">
        <v>43</v>
      </c>
      <c r="N3781">
        <v>0.22859654595468301</v>
      </c>
      <c r="O3781" t="s">
        <v>11361</v>
      </c>
      <c r="P3781" t="s">
        <v>11354</v>
      </c>
      <c r="R3781" t="s">
        <v>11353</v>
      </c>
      <c r="S3781">
        <f>IF(SalesData[[#This Row],[Return Status]]="Returned",1,0)</f>
        <v>0</v>
      </c>
      <c r="T3781">
        <v>207.68</v>
      </c>
      <c r="U3781" s="2">
        <f>EOMONTH(SalesData[[#This Row],[Order Date]],0)</f>
        <v>45077</v>
      </c>
      <c r="V3781" s="9" t="str">
        <f>"Q"&amp;INT((MONTH(SalesData[[#This Row],[Order Date]])+2)/3)&amp;"-"&amp;YEAR(SalesData[[#This Row],[Order Date]])</f>
        <v>Q2-2023</v>
      </c>
    </row>
    <row r="3782" spans="1:22" x14ac:dyDescent="0.35">
      <c r="A3782" t="s">
        <v>3923</v>
      </c>
      <c r="B3782" s="1">
        <v>45068</v>
      </c>
      <c r="C3782" t="s">
        <v>176</v>
      </c>
      <c r="D3782" t="s">
        <v>72</v>
      </c>
      <c r="E3782">
        <v>839366666</v>
      </c>
      <c r="F3782" t="s">
        <v>172</v>
      </c>
      <c r="G3782" t="s">
        <v>141</v>
      </c>
      <c r="H3782" t="s">
        <v>121</v>
      </c>
      <c r="I3782" t="s">
        <v>17</v>
      </c>
      <c r="J3782" t="s">
        <v>18</v>
      </c>
      <c r="K3782">
        <v>3474.08</v>
      </c>
      <c r="L3782">
        <v>619.54</v>
      </c>
      <c r="M3782" t="s">
        <v>19</v>
      </c>
      <c r="N3782">
        <v>0.17833210519043899</v>
      </c>
      <c r="O3782" t="s">
        <v>11351</v>
      </c>
      <c r="P3782" t="s">
        <v>11352</v>
      </c>
      <c r="R3782" t="s">
        <v>11353</v>
      </c>
      <c r="S3782">
        <f>IF(SalesData[[#This Row],[Return Status]]="Returned",1,0)</f>
        <v>0</v>
      </c>
      <c r="T3782">
        <v>2793.38</v>
      </c>
      <c r="U3782" s="2">
        <f>EOMONTH(SalesData[[#This Row],[Order Date]],0)</f>
        <v>45077</v>
      </c>
      <c r="V3782" s="9" t="str">
        <f>"Q"&amp;INT((MONTH(SalesData[[#This Row],[Order Date]])+2)/3)&amp;"-"&amp;YEAR(SalesData[[#This Row],[Order Date]])</f>
        <v>Q2-2023</v>
      </c>
    </row>
    <row r="3783" spans="1:22" x14ac:dyDescent="0.35">
      <c r="A3783" t="s">
        <v>3924</v>
      </c>
      <c r="B3783" s="1">
        <v>45069</v>
      </c>
      <c r="C3783" t="s">
        <v>26</v>
      </c>
      <c r="D3783" t="s">
        <v>72</v>
      </c>
      <c r="E3783">
        <v>5377973417</v>
      </c>
      <c r="F3783" t="s">
        <v>238</v>
      </c>
      <c r="G3783" t="s">
        <v>74</v>
      </c>
      <c r="H3783" t="s">
        <v>75</v>
      </c>
      <c r="I3783" t="s">
        <v>36</v>
      </c>
      <c r="J3783" t="s">
        <v>43</v>
      </c>
      <c r="K3783">
        <v>2852.77</v>
      </c>
      <c r="L3783">
        <v>193.07</v>
      </c>
      <c r="M3783" t="s">
        <v>43</v>
      </c>
      <c r="N3783">
        <v>6.7678081303434903E-2</v>
      </c>
      <c r="O3783" t="s">
        <v>11351</v>
      </c>
      <c r="P3783" t="s">
        <v>11356</v>
      </c>
      <c r="R3783" t="s">
        <v>11353</v>
      </c>
      <c r="S3783">
        <f>IF(SalesData[[#This Row],[Return Status]]="Returned",1,0)</f>
        <v>0</v>
      </c>
      <c r="T3783">
        <v>2420.2800000000002</v>
      </c>
      <c r="U3783" s="2">
        <f>EOMONTH(SalesData[[#This Row],[Order Date]],0)</f>
        <v>45077</v>
      </c>
      <c r="V3783" s="9" t="str">
        <f>"Q"&amp;INT((MONTH(SalesData[[#This Row],[Order Date]])+2)/3)&amp;"-"&amp;YEAR(SalesData[[#This Row],[Order Date]])</f>
        <v>Q2-2023</v>
      </c>
    </row>
    <row r="3784" spans="1:22" x14ac:dyDescent="0.35">
      <c r="A3784" t="s">
        <v>3925</v>
      </c>
      <c r="B3784" s="1">
        <v>45063</v>
      </c>
      <c r="C3784" t="s">
        <v>52</v>
      </c>
      <c r="D3784" t="s">
        <v>72</v>
      </c>
      <c r="E3784">
        <v>3208046899</v>
      </c>
      <c r="F3784" t="s">
        <v>137</v>
      </c>
      <c r="G3784" t="s">
        <v>34</v>
      </c>
      <c r="H3784" t="s">
        <v>35</v>
      </c>
      <c r="I3784" t="s">
        <v>36</v>
      </c>
      <c r="J3784" t="s">
        <v>19</v>
      </c>
      <c r="K3784">
        <v>1641.82</v>
      </c>
      <c r="L3784">
        <v>261.58</v>
      </c>
      <c r="M3784" t="s">
        <v>19</v>
      </c>
      <c r="N3784">
        <v>0.159323190118283</v>
      </c>
      <c r="O3784" t="s">
        <v>11351</v>
      </c>
      <c r="P3784" t="s">
        <v>11352</v>
      </c>
      <c r="R3784" t="s">
        <v>11353</v>
      </c>
      <c r="S3784">
        <f>IF(SalesData[[#This Row],[Return Status]]="Returned",1,0)</f>
        <v>0</v>
      </c>
      <c r="U3784" s="2">
        <f>EOMONTH(SalesData[[#This Row],[Order Date]],0)</f>
        <v>45077</v>
      </c>
      <c r="V3784" s="9" t="str">
        <f>"Q"&amp;INT((MONTH(SalesData[[#This Row],[Order Date]])+2)/3)&amp;"-"&amp;YEAR(SalesData[[#This Row],[Order Date]])</f>
        <v>Q2-2023</v>
      </c>
    </row>
    <row r="3785" spans="1:22" x14ac:dyDescent="0.35">
      <c r="A3785" t="s">
        <v>3926</v>
      </c>
      <c r="B3785" s="1">
        <v>45065</v>
      </c>
      <c r="C3785" t="s">
        <v>45</v>
      </c>
      <c r="D3785" t="s">
        <v>13</v>
      </c>
      <c r="E3785">
        <v>7524769389</v>
      </c>
      <c r="F3785" t="s">
        <v>147</v>
      </c>
      <c r="G3785" t="s">
        <v>11375</v>
      </c>
      <c r="H3785" t="s">
        <v>85</v>
      </c>
      <c r="I3785" t="s">
        <v>31</v>
      </c>
      <c r="J3785" t="s">
        <v>42</v>
      </c>
      <c r="K3785">
        <v>941.36</v>
      </c>
      <c r="L3785">
        <v>114.77</v>
      </c>
      <c r="M3785" t="s">
        <v>43</v>
      </c>
      <c r="N3785">
        <v>0.12191935072660801</v>
      </c>
      <c r="O3785" t="s">
        <v>11355</v>
      </c>
      <c r="P3785" t="s">
        <v>11352</v>
      </c>
      <c r="R3785" t="s">
        <v>11353</v>
      </c>
      <c r="S3785">
        <f>IF(SalesData[[#This Row],[Return Status]]="Returned",1,0)</f>
        <v>0</v>
      </c>
      <c r="U3785" s="2">
        <f>EOMONTH(SalesData[[#This Row],[Order Date]],0)</f>
        <v>45077</v>
      </c>
      <c r="V3785" s="9" t="str">
        <f>"Q"&amp;INT((MONTH(SalesData[[#This Row],[Order Date]])+2)/3)&amp;"-"&amp;YEAR(SalesData[[#This Row],[Order Date]])</f>
        <v>Q2-2023</v>
      </c>
    </row>
    <row r="3786" spans="1:22" x14ac:dyDescent="0.35">
      <c r="A3786" t="s">
        <v>3927</v>
      </c>
      <c r="B3786" s="1">
        <v>45054</v>
      </c>
      <c r="C3786" t="s">
        <v>149</v>
      </c>
      <c r="D3786" t="s">
        <v>72</v>
      </c>
      <c r="E3786">
        <v>7615400128</v>
      </c>
      <c r="F3786" t="s">
        <v>47</v>
      </c>
      <c r="G3786" t="s">
        <v>23</v>
      </c>
      <c r="H3786" t="s">
        <v>24</v>
      </c>
      <c r="I3786" t="s">
        <v>17</v>
      </c>
      <c r="J3786" t="s">
        <v>62</v>
      </c>
      <c r="K3786">
        <v>1426.68</v>
      </c>
      <c r="L3786">
        <v>115.13</v>
      </c>
      <c r="M3786" t="s">
        <v>62</v>
      </c>
      <c r="N3786">
        <v>8.0697843945383693E-2</v>
      </c>
      <c r="O3786" t="s">
        <v>11351</v>
      </c>
      <c r="P3786" t="s">
        <v>11356</v>
      </c>
      <c r="R3786" t="s">
        <v>11353</v>
      </c>
      <c r="S3786">
        <f>IF(SalesData[[#This Row],[Return Status]]="Returned",1,0)</f>
        <v>0</v>
      </c>
      <c r="T3786">
        <v>2821.33</v>
      </c>
      <c r="U3786" s="2">
        <f>EOMONTH(SalesData[[#This Row],[Order Date]],0)</f>
        <v>45077</v>
      </c>
      <c r="V3786" s="9" t="str">
        <f>"Q"&amp;INT((MONTH(SalesData[[#This Row],[Order Date]])+2)/3)&amp;"-"&amp;YEAR(SalesData[[#This Row],[Order Date]])</f>
        <v>Q2-2023</v>
      </c>
    </row>
    <row r="3787" spans="1:22" x14ac:dyDescent="0.35">
      <c r="A3787" t="s">
        <v>3928</v>
      </c>
      <c r="B3787" s="1">
        <v>45069</v>
      </c>
      <c r="C3787" t="s">
        <v>26</v>
      </c>
      <c r="D3787" t="s">
        <v>46</v>
      </c>
      <c r="E3787">
        <v>6954223101</v>
      </c>
      <c r="F3787" t="s">
        <v>103</v>
      </c>
      <c r="G3787" t="s">
        <v>23</v>
      </c>
      <c r="H3787" t="s">
        <v>24</v>
      </c>
      <c r="I3787" t="s">
        <v>17</v>
      </c>
      <c r="J3787" t="s">
        <v>19</v>
      </c>
      <c r="K3787">
        <v>4063.34</v>
      </c>
      <c r="L3787">
        <v>893.83</v>
      </c>
      <c r="M3787" t="s">
        <v>19</v>
      </c>
      <c r="N3787">
        <v>0.21997420840983001</v>
      </c>
      <c r="O3787" t="s">
        <v>11351</v>
      </c>
      <c r="P3787" t="s">
        <v>11354</v>
      </c>
      <c r="Q3787" t="s">
        <v>11372</v>
      </c>
      <c r="R3787" t="s">
        <v>11360</v>
      </c>
      <c r="S3787">
        <f>IF(SalesData[[#This Row],[Return Status]]="Returned",1,0)</f>
        <v>1</v>
      </c>
      <c r="T3787">
        <v>2821.33</v>
      </c>
      <c r="U3787" s="2">
        <f>EOMONTH(SalesData[[#This Row],[Order Date]],0)</f>
        <v>45077</v>
      </c>
      <c r="V3787" s="9" t="str">
        <f>"Q"&amp;INT((MONTH(SalesData[[#This Row],[Order Date]])+2)/3)&amp;"-"&amp;YEAR(SalesData[[#This Row],[Order Date]])</f>
        <v>Q2-2023</v>
      </c>
    </row>
    <row r="3788" spans="1:22" x14ac:dyDescent="0.35">
      <c r="A3788" t="s">
        <v>3929</v>
      </c>
      <c r="B3788" s="1">
        <v>45057</v>
      </c>
      <c r="C3788" t="s">
        <v>57</v>
      </c>
      <c r="D3788" t="s">
        <v>39</v>
      </c>
      <c r="E3788">
        <v>9316632418</v>
      </c>
      <c r="F3788" t="s">
        <v>73</v>
      </c>
      <c r="G3788" t="s">
        <v>74</v>
      </c>
      <c r="H3788" t="s">
        <v>75</v>
      </c>
      <c r="I3788" t="s">
        <v>36</v>
      </c>
      <c r="J3788" t="s">
        <v>18</v>
      </c>
      <c r="K3788">
        <v>4529.29</v>
      </c>
      <c r="L3788">
        <v>1293.53</v>
      </c>
      <c r="M3788" t="s">
        <v>19</v>
      </c>
      <c r="N3788">
        <v>0.285592223063659</v>
      </c>
      <c r="O3788" t="s">
        <v>11351</v>
      </c>
      <c r="P3788" t="s">
        <v>11354</v>
      </c>
      <c r="R3788" t="s">
        <v>11353</v>
      </c>
      <c r="S3788">
        <f>IF(SalesData[[#This Row],[Return Status]]="Returned",1,0)</f>
        <v>0</v>
      </c>
      <c r="T3788">
        <v>2420.2800000000002</v>
      </c>
      <c r="U3788" s="2">
        <f>EOMONTH(SalesData[[#This Row],[Order Date]],0)</f>
        <v>45077</v>
      </c>
      <c r="V3788" s="9" t="str">
        <f>"Q"&amp;INT((MONTH(SalesData[[#This Row],[Order Date]])+2)/3)&amp;"-"&amp;YEAR(SalesData[[#This Row],[Order Date]])</f>
        <v>Q2-2023</v>
      </c>
    </row>
    <row r="3789" spans="1:22" x14ac:dyDescent="0.35">
      <c r="A3789" t="s">
        <v>3930</v>
      </c>
      <c r="B3789" s="1">
        <v>45058</v>
      </c>
      <c r="C3789" t="s">
        <v>52</v>
      </c>
      <c r="D3789" t="s">
        <v>99</v>
      </c>
      <c r="E3789">
        <v>1243870176</v>
      </c>
      <c r="F3789" t="s">
        <v>22</v>
      </c>
      <c r="G3789" t="s">
        <v>23</v>
      </c>
      <c r="H3789" t="s">
        <v>24</v>
      </c>
      <c r="I3789" t="s">
        <v>17</v>
      </c>
      <c r="J3789" t="s">
        <v>65</v>
      </c>
      <c r="K3789">
        <v>3052.96</v>
      </c>
      <c r="L3789">
        <v>685.56</v>
      </c>
      <c r="M3789" t="s">
        <v>65</v>
      </c>
      <c r="N3789">
        <v>0.22455584088884201</v>
      </c>
      <c r="O3789" t="s">
        <v>11351</v>
      </c>
      <c r="P3789" t="s">
        <v>11354</v>
      </c>
      <c r="R3789" t="s">
        <v>11353</v>
      </c>
      <c r="S3789">
        <f>IF(SalesData[[#This Row],[Return Status]]="Returned",1,0)</f>
        <v>0</v>
      </c>
      <c r="T3789">
        <v>2821.33</v>
      </c>
      <c r="U3789" s="2">
        <f>EOMONTH(SalesData[[#This Row],[Order Date]],0)</f>
        <v>45077</v>
      </c>
      <c r="V3789" s="9" t="str">
        <f>"Q"&amp;INT((MONTH(SalesData[[#This Row],[Order Date]])+2)/3)&amp;"-"&amp;YEAR(SalesData[[#This Row],[Order Date]])</f>
        <v>Q2-2023</v>
      </c>
    </row>
    <row r="3790" spans="1:22" x14ac:dyDescent="0.35">
      <c r="A3790" t="s">
        <v>3931</v>
      </c>
      <c r="B3790" s="1">
        <v>45056</v>
      </c>
      <c r="C3790" t="s">
        <v>113</v>
      </c>
      <c r="D3790" t="s">
        <v>72</v>
      </c>
      <c r="E3790">
        <v>5935506294</v>
      </c>
      <c r="F3790" t="s">
        <v>238</v>
      </c>
      <c r="G3790" t="s">
        <v>74</v>
      </c>
      <c r="H3790" t="s">
        <v>75</v>
      </c>
      <c r="I3790" t="s">
        <v>36</v>
      </c>
      <c r="J3790" t="s">
        <v>18</v>
      </c>
      <c r="K3790">
        <v>1184.6500000000001</v>
      </c>
      <c r="L3790">
        <v>295.52999999999997</v>
      </c>
      <c r="M3790" t="s">
        <v>19</v>
      </c>
      <c r="N3790">
        <v>0.24946608702992401</v>
      </c>
      <c r="O3790" t="s">
        <v>11351</v>
      </c>
      <c r="P3790" t="s">
        <v>11354</v>
      </c>
      <c r="R3790" t="s">
        <v>11353</v>
      </c>
      <c r="S3790">
        <f>IF(SalesData[[#This Row],[Return Status]]="Returned",1,0)</f>
        <v>0</v>
      </c>
      <c r="T3790">
        <v>2420.2800000000002</v>
      </c>
      <c r="U3790" s="2">
        <f>EOMONTH(SalesData[[#This Row],[Order Date]],0)</f>
        <v>45077</v>
      </c>
      <c r="V3790" s="9" t="str">
        <f>"Q"&amp;INT((MONTH(SalesData[[#This Row],[Order Date]])+2)/3)&amp;"-"&amp;YEAR(SalesData[[#This Row],[Order Date]])</f>
        <v>Q2-2023</v>
      </c>
    </row>
    <row r="3791" spans="1:22" x14ac:dyDescent="0.35">
      <c r="A3791" t="s">
        <v>3932</v>
      </c>
      <c r="B3791" s="1">
        <v>45048</v>
      </c>
      <c r="C3791" t="s">
        <v>139</v>
      </c>
      <c r="D3791" t="s">
        <v>72</v>
      </c>
      <c r="E3791">
        <v>2778857101</v>
      </c>
      <c r="F3791" t="s">
        <v>109</v>
      </c>
      <c r="G3791" t="s">
        <v>59</v>
      </c>
      <c r="H3791" t="s">
        <v>60</v>
      </c>
      <c r="I3791" t="s">
        <v>31</v>
      </c>
      <c r="J3791" t="s">
        <v>65</v>
      </c>
      <c r="K3791">
        <v>1328.95</v>
      </c>
      <c r="L3791">
        <v>339.91</v>
      </c>
      <c r="M3791" t="s">
        <v>65</v>
      </c>
      <c r="N3791">
        <v>0.25577335490424802</v>
      </c>
      <c r="O3791" t="s">
        <v>11351</v>
      </c>
      <c r="P3791" t="s">
        <v>11354</v>
      </c>
      <c r="R3791" t="s">
        <v>11353</v>
      </c>
      <c r="S3791">
        <f>IF(SalesData[[#This Row],[Return Status]]="Returned",1,0)</f>
        <v>0</v>
      </c>
      <c r="T3791">
        <v>2183.56</v>
      </c>
      <c r="U3791" s="2">
        <f>EOMONTH(SalesData[[#This Row],[Order Date]],0)</f>
        <v>45077</v>
      </c>
      <c r="V3791" s="9" t="str">
        <f>"Q"&amp;INT((MONTH(SalesData[[#This Row],[Order Date]])+2)/3)&amp;"-"&amp;YEAR(SalesData[[#This Row],[Order Date]])</f>
        <v>Q2-2023</v>
      </c>
    </row>
    <row r="3792" spans="1:22" x14ac:dyDescent="0.35">
      <c r="A3792" t="s">
        <v>3933</v>
      </c>
      <c r="B3792" s="1">
        <v>45072</v>
      </c>
      <c r="C3792" t="s">
        <v>12</v>
      </c>
      <c r="D3792" t="s">
        <v>46</v>
      </c>
      <c r="E3792">
        <v>9701315080</v>
      </c>
      <c r="F3792" t="s">
        <v>88</v>
      </c>
      <c r="G3792" t="s">
        <v>89</v>
      </c>
      <c r="H3792" t="s">
        <v>90</v>
      </c>
      <c r="I3792" t="s">
        <v>31</v>
      </c>
      <c r="J3792" t="s">
        <v>18</v>
      </c>
      <c r="K3792">
        <v>1516.22</v>
      </c>
      <c r="L3792">
        <v>111.15</v>
      </c>
      <c r="M3792" t="s">
        <v>19</v>
      </c>
      <c r="N3792">
        <v>7.3307303689438205E-2</v>
      </c>
      <c r="O3792" t="s">
        <v>11351</v>
      </c>
      <c r="P3792" t="s">
        <v>11356</v>
      </c>
      <c r="R3792" t="s">
        <v>11353</v>
      </c>
      <c r="S3792">
        <f>IF(SalesData[[#This Row],[Return Status]]="Returned",1,0)</f>
        <v>0</v>
      </c>
      <c r="T3792">
        <v>207.68</v>
      </c>
      <c r="U3792" s="2">
        <f>EOMONTH(SalesData[[#This Row],[Order Date]],0)</f>
        <v>45077</v>
      </c>
      <c r="V3792" s="9" t="str">
        <f>"Q"&amp;INT((MONTH(SalesData[[#This Row],[Order Date]])+2)/3)&amp;"-"&amp;YEAR(SalesData[[#This Row],[Order Date]])</f>
        <v>Q2-2023</v>
      </c>
    </row>
    <row r="3793" spans="1:22" x14ac:dyDescent="0.35">
      <c r="A3793" t="s">
        <v>3934</v>
      </c>
      <c r="B3793" s="1">
        <v>45055</v>
      </c>
      <c r="C3793" t="s">
        <v>106</v>
      </c>
      <c r="D3793" t="s">
        <v>99</v>
      </c>
      <c r="E3793">
        <v>970126821</v>
      </c>
      <c r="F3793" t="s">
        <v>73</v>
      </c>
      <c r="G3793" t="s">
        <v>74</v>
      </c>
      <c r="H3793" t="s">
        <v>75</v>
      </c>
      <c r="I3793" t="s">
        <v>36</v>
      </c>
      <c r="J3793" t="s">
        <v>18</v>
      </c>
      <c r="K3793">
        <v>4721.25</v>
      </c>
      <c r="L3793">
        <v>426.9</v>
      </c>
      <c r="M3793" t="s">
        <v>19</v>
      </c>
      <c r="N3793">
        <v>9.0420969023034106E-2</v>
      </c>
      <c r="O3793" t="s">
        <v>11351</v>
      </c>
      <c r="P3793" t="s">
        <v>11356</v>
      </c>
      <c r="R3793" t="s">
        <v>11353</v>
      </c>
      <c r="S3793">
        <f>IF(SalesData[[#This Row],[Return Status]]="Returned",1,0)</f>
        <v>0</v>
      </c>
      <c r="T3793">
        <v>2420.2800000000002</v>
      </c>
      <c r="U3793" s="2">
        <f>EOMONTH(SalesData[[#This Row],[Order Date]],0)</f>
        <v>45077</v>
      </c>
      <c r="V3793" s="9" t="str">
        <f>"Q"&amp;INT((MONTH(SalesData[[#This Row],[Order Date]])+2)/3)&amp;"-"&amp;YEAR(SalesData[[#This Row],[Order Date]])</f>
        <v>Q2-2023</v>
      </c>
    </row>
    <row r="3794" spans="1:22" x14ac:dyDescent="0.35">
      <c r="A3794" t="s">
        <v>3935</v>
      </c>
      <c r="B3794" s="1">
        <v>45053</v>
      </c>
      <c r="C3794" t="s">
        <v>97</v>
      </c>
      <c r="D3794" t="s">
        <v>80</v>
      </c>
      <c r="E3794">
        <v>2943972422</v>
      </c>
      <c r="F3794" t="s">
        <v>116</v>
      </c>
      <c r="G3794" t="s">
        <v>74</v>
      </c>
      <c r="H3794" t="s">
        <v>75</v>
      </c>
      <c r="I3794" t="s">
        <v>36</v>
      </c>
      <c r="J3794" t="s">
        <v>61</v>
      </c>
      <c r="K3794">
        <v>2383.77</v>
      </c>
      <c r="L3794">
        <v>587.08000000000004</v>
      </c>
      <c r="M3794" t="s">
        <v>62</v>
      </c>
      <c r="N3794">
        <v>0.24628214970404</v>
      </c>
      <c r="O3794" t="s">
        <v>11351</v>
      </c>
      <c r="P3794" t="s">
        <v>11354</v>
      </c>
      <c r="R3794" t="s">
        <v>11353</v>
      </c>
      <c r="S3794">
        <f>IF(SalesData[[#This Row],[Return Status]]="Returned",1,0)</f>
        <v>0</v>
      </c>
      <c r="T3794">
        <v>2420.2800000000002</v>
      </c>
      <c r="U3794" s="2">
        <f>EOMONTH(SalesData[[#This Row],[Order Date]],0)</f>
        <v>45077</v>
      </c>
      <c r="V3794" s="9" t="str">
        <f>"Q"&amp;INT((MONTH(SalesData[[#This Row],[Order Date]])+2)/3)&amp;"-"&amp;YEAR(SalesData[[#This Row],[Order Date]])</f>
        <v>Q2-2023</v>
      </c>
    </row>
    <row r="3795" spans="1:22" x14ac:dyDescent="0.35">
      <c r="A3795" t="s">
        <v>3936</v>
      </c>
      <c r="B3795" s="1">
        <v>45063</v>
      </c>
      <c r="C3795" t="s">
        <v>45</v>
      </c>
      <c r="D3795" t="s">
        <v>80</v>
      </c>
      <c r="E3795">
        <v>5393479703</v>
      </c>
      <c r="F3795" t="s">
        <v>88</v>
      </c>
      <c r="G3795" t="s">
        <v>11379</v>
      </c>
      <c r="H3795" t="s">
        <v>90</v>
      </c>
      <c r="I3795" t="s">
        <v>31</v>
      </c>
      <c r="J3795" t="s">
        <v>65</v>
      </c>
      <c r="K3795">
        <v>4374.68</v>
      </c>
      <c r="L3795">
        <v>642.54</v>
      </c>
      <c r="M3795" t="s">
        <v>65</v>
      </c>
      <c r="N3795">
        <v>0.14687702871981501</v>
      </c>
      <c r="O3795" t="s">
        <v>11351</v>
      </c>
      <c r="P3795" t="s">
        <v>11352</v>
      </c>
      <c r="R3795" t="s">
        <v>11353</v>
      </c>
      <c r="S3795">
        <f>IF(SalesData[[#This Row],[Return Status]]="Returned",1,0)</f>
        <v>0</v>
      </c>
      <c r="U3795" s="2">
        <f>EOMONTH(SalesData[[#This Row],[Order Date]],0)</f>
        <v>45077</v>
      </c>
      <c r="V3795" s="9" t="str">
        <f>"Q"&amp;INT((MONTH(SalesData[[#This Row],[Order Date]])+2)/3)&amp;"-"&amp;YEAR(SalesData[[#This Row],[Order Date]])</f>
        <v>Q2-2023</v>
      </c>
    </row>
    <row r="3796" spans="1:22" x14ac:dyDescent="0.35">
      <c r="A3796" t="s">
        <v>3937</v>
      </c>
      <c r="B3796" s="1">
        <v>45058</v>
      </c>
      <c r="C3796" t="s">
        <v>92</v>
      </c>
      <c r="D3796" t="s">
        <v>46</v>
      </c>
      <c r="E3796">
        <v>8945612107</v>
      </c>
      <c r="F3796" t="s">
        <v>33</v>
      </c>
      <c r="G3796" t="s">
        <v>11382</v>
      </c>
      <c r="H3796" t="s">
        <v>11357</v>
      </c>
      <c r="I3796" t="s">
        <v>36</v>
      </c>
      <c r="J3796" t="s">
        <v>62</v>
      </c>
      <c r="K3796">
        <v>2131.87</v>
      </c>
      <c r="L3796">
        <v>456.3</v>
      </c>
      <c r="M3796" t="s">
        <v>62</v>
      </c>
      <c r="N3796">
        <v>0.21403744130739699</v>
      </c>
      <c r="O3796" t="s">
        <v>11351</v>
      </c>
      <c r="P3796" t="s">
        <v>11354</v>
      </c>
      <c r="R3796" t="s">
        <v>11353</v>
      </c>
      <c r="S3796">
        <f>IF(SalesData[[#This Row],[Return Status]]="Returned",1,0)</f>
        <v>0</v>
      </c>
      <c r="U3796" s="2">
        <f>EOMONTH(SalesData[[#This Row],[Order Date]],0)</f>
        <v>45077</v>
      </c>
      <c r="V3796" s="9" t="str">
        <f>"Q"&amp;INT((MONTH(SalesData[[#This Row],[Order Date]])+2)/3)&amp;"-"&amp;YEAR(SalesData[[#This Row],[Order Date]])</f>
        <v>Q2-2023</v>
      </c>
    </row>
    <row r="3797" spans="1:22" x14ac:dyDescent="0.35">
      <c r="A3797" t="s">
        <v>3938</v>
      </c>
      <c r="B3797" s="1">
        <v>45058</v>
      </c>
      <c r="C3797" t="s">
        <v>205</v>
      </c>
      <c r="D3797" t="s">
        <v>80</v>
      </c>
      <c r="E3797">
        <v>5229782807</v>
      </c>
      <c r="F3797" t="s">
        <v>185</v>
      </c>
      <c r="G3797" t="s">
        <v>164</v>
      </c>
      <c r="H3797" t="s">
        <v>165</v>
      </c>
      <c r="I3797" t="s">
        <v>36</v>
      </c>
      <c r="J3797" t="s">
        <v>42</v>
      </c>
      <c r="K3797">
        <v>2560.7199999999998</v>
      </c>
      <c r="L3797">
        <v>757.03</v>
      </c>
      <c r="M3797" t="s">
        <v>43</v>
      </c>
      <c r="N3797">
        <v>0.29563169733512401</v>
      </c>
      <c r="O3797" t="s">
        <v>11351</v>
      </c>
      <c r="P3797" t="s">
        <v>11354</v>
      </c>
      <c r="R3797" t="s">
        <v>11353</v>
      </c>
      <c r="S3797">
        <f>IF(SalesData[[#This Row],[Return Status]]="Returned",1,0)</f>
        <v>0</v>
      </c>
      <c r="U3797" s="2">
        <f>EOMONTH(SalesData[[#This Row],[Order Date]],0)</f>
        <v>45077</v>
      </c>
      <c r="V3797" s="9" t="str">
        <f>"Q"&amp;INT((MONTH(SalesData[[#This Row],[Order Date]])+2)/3)&amp;"-"&amp;YEAR(SalesData[[#This Row],[Order Date]])</f>
        <v>Q2-2023</v>
      </c>
    </row>
    <row r="3798" spans="1:22" x14ac:dyDescent="0.35">
      <c r="A3798" t="s">
        <v>3939</v>
      </c>
      <c r="B3798" s="1">
        <v>45065</v>
      </c>
      <c r="C3798" t="s">
        <v>26</v>
      </c>
      <c r="D3798" t="s">
        <v>27</v>
      </c>
      <c r="E3798">
        <v>1663184983</v>
      </c>
      <c r="F3798" t="s">
        <v>109</v>
      </c>
      <c r="G3798" t="s">
        <v>59</v>
      </c>
      <c r="H3798" t="s">
        <v>60</v>
      </c>
      <c r="I3798" t="s">
        <v>31</v>
      </c>
      <c r="J3798" t="s">
        <v>61</v>
      </c>
      <c r="K3798">
        <v>4196.8100000000004</v>
      </c>
      <c r="L3798">
        <v>183.1</v>
      </c>
      <c r="M3798" t="s">
        <v>62</v>
      </c>
      <c r="N3798">
        <v>4.3628374884733902E-2</v>
      </c>
      <c r="O3798" t="s">
        <v>11351</v>
      </c>
      <c r="P3798" t="s">
        <v>11356</v>
      </c>
      <c r="R3798" t="s">
        <v>11353</v>
      </c>
      <c r="S3798">
        <f>IF(SalesData[[#This Row],[Return Status]]="Returned",1,0)</f>
        <v>0</v>
      </c>
      <c r="T3798">
        <v>2183.56</v>
      </c>
      <c r="U3798" s="2">
        <f>EOMONTH(SalesData[[#This Row],[Order Date]],0)</f>
        <v>45077</v>
      </c>
      <c r="V3798" s="9" t="str">
        <f>"Q"&amp;INT((MONTH(SalesData[[#This Row],[Order Date]])+2)/3)&amp;"-"&amp;YEAR(SalesData[[#This Row],[Order Date]])</f>
        <v>Q2-2023</v>
      </c>
    </row>
    <row r="3799" spans="1:22" x14ac:dyDescent="0.35">
      <c r="A3799" t="s">
        <v>3940</v>
      </c>
      <c r="B3799" s="1">
        <v>45062</v>
      </c>
      <c r="C3799" t="s">
        <v>12</v>
      </c>
      <c r="D3799" t="s">
        <v>72</v>
      </c>
      <c r="E3799">
        <v>7994553095</v>
      </c>
      <c r="F3799" t="s">
        <v>154</v>
      </c>
      <c r="G3799" t="s">
        <v>29</v>
      </c>
      <c r="H3799" t="s">
        <v>30</v>
      </c>
      <c r="I3799" t="s">
        <v>31</v>
      </c>
      <c r="J3799" t="s">
        <v>61</v>
      </c>
      <c r="K3799">
        <v>4120.62</v>
      </c>
      <c r="L3799">
        <v>912.21</v>
      </c>
      <c r="M3799" t="s">
        <v>62</v>
      </c>
      <c r="N3799">
        <v>0.22137688017822599</v>
      </c>
      <c r="O3799" t="s">
        <v>11351</v>
      </c>
      <c r="P3799" t="s">
        <v>11354</v>
      </c>
      <c r="R3799" t="s">
        <v>11353</v>
      </c>
      <c r="S3799">
        <f>IF(SalesData[[#This Row],[Return Status]]="Returned",1,0)</f>
        <v>0</v>
      </c>
      <c r="T3799">
        <v>2788.38</v>
      </c>
      <c r="U3799" s="2">
        <f>EOMONTH(SalesData[[#This Row],[Order Date]],0)</f>
        <v>45077</v>
      </c>
      <c r="V3799" s="9" t="str">
        <f>"Q"&amp;INT((MONTH(SalesData[[#This Row],[Order Date]])+2)/3)&amp;"-"&amp;YEAR(SalesData[[#This Row],[Order Date]])</f>
        <v>Q2-2023</v>
      </c>
    </row>
    <row r="3800" spans="1:22" x14ac:dyDescent="0.35">
      <c r="A3800" t="s">
        <v>3941</v>
      </c>
      <c r="B3800" s="1">
        <v>45060</v>
      </c>
      <c r="C3800" t="s">
        <v>149</v>
      </c>
      <c r="D3800" t="s">
        <v>145</v>
      </c>
      <c r="E3800">
        <v>5997854555</v>
      </c>
      <c r="F3800" t="s">
        <v>103</v>
      </c>
      <c r="G3800" t="s">
        <v>23</v>
      </c>
      <c r="H3800" t="s">
        <v>24</v>
      </c>
      <c r="I3800" t="s">
        <v>17</v>
      </c>
      <c r="J3800" t="s">
        <v>65</v>
      </c>
      <c r="K3800">
        <v>3235.9</v>
      </c>
      <c r="L3800">
        <v>786.72</v>
      </c>
      <c r="M3800" t="s">
        <v>65</v>
      </c>
      <c r="N3800">
        <v>0.24312246979202101</v>
      </c>
      <c r="O3800" t="s">
        <v>11351</v>
      </c>
      <c r="P3800" t="s">
        <v>11354</v>
      </c>
      <c r="R3800" t="s">
        <v>11353</v>
      </c>
      <c r="S3800">
        <f>IF(SalesData[[#This Row],[Return Status]]="Returned",1,0)</f>
        <v>0</v>
      </c>
      <c r="T3800">
        <v>2821.33</v>
      </c>
      <c r="U3800" s="2">
        <f>EOMONTH(SalesData[[#This Row],[Order Date]],0)</f>
        <v>45077</v>
      </c>
      <c r="V3800" s="9" t="str">
        <f>"Q"&amp;INT((MONTH(SalesData[[#This Row],[Order Date]])+2)/3)&amp;"-"&amp;YEAR(SalesData[[#This Row],[Order Date]])</f>
        <v>Q2-2023</v>
      </c>
    </row>
    <row r="3801" spans="1:22" x14ac:dyDescent="0.35">
      <c r="A3801" t="s">
        <v>3942</v>
      </c>
      <c r="B3801" s="1">
        <v>45049</v>
      </c>
      <c r="C3801" t="s">
        <v>176</v>
      </c>
      <c r="D3801" t="s">
        <v>145</v>
      </c>
      <c r="E3801">
        <v>4493923182</v>
      </c>
      <c r="F3801" t="s">
        <v>100</v>
      </c>
      <c r="G3801" t="s">
        <v>11382</v>
      </c>
      <c r="H3801" t="s">
        <v>35</v>
      </c>
      <c r="I3801" t="s">
        <v>36</v>
      </c>
      <c r="J3801" t="s">
        <v>65</v>
      </c>
      <c r="K3801">
        <v>4124.92</v>
      </c>
      <c r="L3801">
        <v>996.26</v>
      </c>
      <c r="M3801" t="s">
        <v>65</v>
      </c>
      <c r="N3801">
        <v>0.24152225982564501</v>
      </c>
      <c r="O3801" t="s">
        <v>11351</v>
      </c>
      <c r="P3801" t="s">
        <v>11354</v>
      </c>
      <c r="R3801" t="s">
        <v>11353</v>
      </c>
      <c r="S3801">
        <f>IF(SalesData[[#This Row],[Return Status]]="Returned",1,0)</f>
        <v>0</v>
      </c>
      <c r="U3801" s="2">
        <f>EOMONTH(SalesData[[#This Row],[Order Date]],0)</f>
        <v>45077</v>
      </c>
      <c r="V3801" s="9" t="str">
        <f>"Q"&amp;INT((MONTH(SalesData[[#This Row],[Order Date]])+2)/3)&amp;"-"&amp;YEAR(SalesData[[#This Row],[Order Date]])</f>
        <v>Q2-2023</v>
      </c>
    </row>
    <row r="3802" spans="1:22" x14ac:dyDescent="0.35">
      <c r="A3802" t="s">
        <v>3943</v>
      </c>
      <c r="B3802" s="1">
        <v>45061</v>
      </c>
      <c r="C3802" t="s">
        <v>67</v>
      </c>
      <c r="D3802" t="s">
        <v>72</v>
      </c>
      <c r="E3802">
        <v>7479797826</v>
      </c>
      <c r="F3802" t="s">
        <v>156</v>
      </c>
      <c r="G3802" t="s">
        <v>84</v>
      </c>
      <c r="H3802" t="s">
        <v>11357</v>
      </c>
      <c r="I3802" t="s">
        <v>31</v>
      </c>
      <c r="J3802" t="s">
        <v>19</v>
      </c>
      <c r="K3802">
        <v>379.6</v>
      </c>
      <c r="L3802">
        <v>41.74</v>
      </c>
      <c r="M3802" t="s">
        <v>19</v>
      </c>
      <c r="N3802">
        <v>0.10995785036880899</v>
      </c>
      <c r="O3802" t="s">
        <v>11361</v>
      </c>
      <c r="P3802" t="s">
        <v>11352</v>
      </c>
      <c r="R3802" t="s">
        <v>11353</v>
      </c>
      <c r="S3802">
        <f>IF(SalesData[[#This Row],[Return Status]]="Returned",1,0)</f>
        <v>0</v>
      </c>
      <c r="T3802">
        <v>847.14</v>
      </c>
      <c r="U3802" s="2">
        <f>EOMONTH(SalesData[[#This Row],[Order Date]],0)</f>
        <v>45077</v>
      </c>
      <c r="V3802" s="9" t="str">
        <f>"Q"&amp;INT((MONTH(SalesData[[#This Row],[Order Date]])+2)/3)&amp;"-"&amp;YEAR(SalesData[[#This Row],[Order Date]])</f>
        <v>Q2-2023</v>
      </c>
    </row>
    <row r="3803" spans="1:22" x14ac:dyDescent="0.35">
      <c r="A3803" t="s">
        <v>3944</v>
      </c>
      <c r="B3803" s="1">
        <v>45060</v>
      </c>
      <c r="C3803" t="s">
        <v>57</v>
      </c>
      <c r="D3803" t="s">
        <v>99</v>
      </c>
      <c r="E3803">
        <v>9549835336</v>
      </c>
      <c r="F3803" t="s">
        <v>50</v>
      </c>
      <c r="G3803" t="s">
        <v>34</v>
      </c>
      <c r="H3803" t="s">
        <v>35</v>
      </c>
      <c r="I3803" t="s">
        <v>36</v>
      </c>
      <c r="J3803" t="s">
        <v>65</v>
      </c>
      <c r="K3803">
        <v>2193.91</v>
      </c>
      <c r="L3803">
        <v>500.14</v>
      </c>
      <c r="M3803" t="s">
        <v>65</v>
      </c>
      <c r="N3803">
        <v>0.22796741890050201</v>
      </c>
      <c r="O3803" t="s">
        <v>11351</v>
      </c>
      <c r="P3803" t="s">
        <v>11354</v>
      </c>
      <c r="R3803" t="s">
        <v>11353</v>
      </c>
      <c r="S3803">
        <f>IF(SalesData[[#This Row],[Return Status]]="Returned",1,0)</f>
        <v>0</v>
      </c>
      <c r="U3803" s="2">
        <f>EOMONTH(SalesData[[#This Row],[Order Date]],0)</f>
        <v>45077</v>
      </c>
      <c r="V3803" s="9" t="str">
        <f>"Q"&amp;INT((MONTH(SalesData[[#This Row],[Order Date]])+2)/3)&amp;"-"&amp;YEAR(SalesData[[#This Row],[Order Date]])</f>
        <v>Q2-2023</v>
      </c>
    </row>
    <row r="3804" spans="1:22" x14ac:dyDescent="0.35">
      <c r="A3804" t="s">
        <v>3945</v>
      </c>
      <c r="B3804" s="1">
        <v>45057</v>
      </c>
      <c r="C3804" t="s">
        <v>12</v>
      </c>
      <c r="D3804" t="s">
        <v>46</v>
      </c>
      <c r="E3804">
        <v>4184586239</v>
      </c>
      <c r="F3804" t="s">
        <v>33</v>
      </c>
      <c r="G3804" t="s">
        <v>34</v>
      </c>
      <c r="H3804" t="s">
        <v>35</v>
      </c>
      <c r="I3804" t="s">
        <v>36</v>
      </c>
      <c r="J3804" t="s">
        <v>42</v>
      </c>
      <c r="K3804">
        <v>1296.56</v>
      </c>
      <c r="L3804">
        <v>337.32</v>
      </c>
      <c r="M3804" t="s">
        <v>43</v>
      </c>
      <c r="N3804">
        <v>0.26016536064663398</v>
      </c>
      <c r="O3804" t="s">
        <v>11351</v>
      </c>
      <c r="P3804" t="s">
        <v>11354</v>
      </c>
      <c r="R3804" t="s">
        <v>11353</v>
      </c>
      <c r="S3804">
        <f>IF(SalesData[[#This Row],[Return Status]]="Returned",1,0)</f>
        <v>0</v>
      </c>
      <c r="U3804" s="2">
        <f>EOMONTH(SalesData[[#This Row],[Order Date]],0)</f>
        <v>45077</v>
      </c>
      <c r="V3804" s="9" t="str">
        <f>"Q"&amp;INT((MONTH(SalesData[[#This Row],[Order Date]])+2)/3)&amp;"-"&amp;YEAR(SalesData[[#This Row],[Order Date]])</f>
        <v>Q2-2023</v>
      </c>
    </row>
    <row r="3805" spans="1:22" x14ac:dyDescent="0.35">
      <c r="A3805" t="s">
        <v>3946</v>
      </c>
      <c r="B3805" s="1">
        <v>45059</v>
      </c>
      <c r="C3805" t="s">
        <v>162</v>
      </c>
      <c r="D3805" t="s">
        <v>13</v>
      </c>
      <c r="E3805">
        <v>6452735290</v>
      </c>
      <c r="F3805" t="s">
        <v>109</v>
      </c>
      <c r="G3805" t="s">
        <v>59</v>
      </c>
      <c r="H3805" t="s">
        <v>60</v>
      </c>
      <c r="I3805" t="s">
        <v>31</v>
      </c>
      <c r="J3805" t="s">
        <v>19</v>
      </c>
      <c r="K3805">
        <v>2940.82</v>
      </c>
      <c r="L3805">
        <v>793.05</v>
      </c>
      <c r="M3805" t="s">
        <v>19</v>
      </c>
      <c r="N3805">
        <v>0.26966968396569702</v>
      </c>
      <c r="O3805" t="s">
        <v>11351</v>
      </c>
      <c r="P3805" t="s">
        <v>11354</v>
      </c>
      <c r="R3805" t="s">
        <v>11353</v>
      </c>
      <c r="S3805">
        <f>IF(SalesData[[#This Row],[Return Status]]="Returned",1,0)</f>
        <v>0</v>
      </c>
      <c r="T3805">
        <v>2183.56</v>
      </c>
      <c r="U3805" s="2">
        <f>EOMONTH(SalesData[[#This Row],[Order Date]],0)</f>
        <v>45077</v>
      </c>
      <c r="V3805" s="9" t="str">
        <f>"Q"&amp;INT((MONTH(SalesData[[#This Row],[Order Date]])+2)/3)&amp;"-"&amp;YEAR(SalesData[[#This Row],[Order Date]])</f>
        <v>Q2-2023</v>
      </c>
    </row>
    <row r="3806" spans="1:22" x14ac:dyDescent="0.35">
      <c r="A3806" t="s">
        <v>3947</v>
      </c>
      <c r="B3806" s="1">
        <v>45059</v>
      </c>
      <c r="C3806" t="s">
        <v>194</v>
      </c>
      <c r="D3806" t="s">
        <v>39</v>
      </c>
      <c r="E3806">
        <v>6752003499</v>
      </c>
      <c r="F3806" t="s">
        <v>181</v>
      </c>
      <c r="G3806" t="s">
        <v>54</v>
      </c>
      <c r="H3806" t="s">
        <v>55</v>
      </c>
      <c r="I3806" t="s">
        <v>31</v>
      </c>
      <c r="J3806" t="s">
        <v>19</v>
      </c>
      <c r="K3806">
        <v>656.31</v>
      </c>
      <c r="L3806">
        <v>121.06</v>
      </c>
      <c r="M3806" t="s">
        <v>19</v>
      </c>
      <c r="N3806">
        <v>0.18445551644802</v>
      </c>
      <c r="O3806" t="s">
        <v>11355</v>
      </c>
      <c r="P3806" t="s">
        <v>11352</v>
      </c>
      <c r="R3806" t="s">
        <v>11353</v>
      </c>
      <c r="S3806">
        <f>IF(SalesData[[#This Row],[Return Status]]="Returned",1,0)</f>
        <v>0</v>
      </c>
      <c r="U3806" s="2">
        <f>EOMONTH(SalesData[[#This Row],[Order Date]],0)</f>
        <v>45077</v>
      </c>
      <c r="V3806" s="9" t="str">
        <f>"Q"&amp;INT((MONTH(SalesData[[#This Row],[Order Date]])+2)/3)&amp;"-"&amp;YEAR(SalesData[[#This Row],[Order Date]])</f>
        <v>Q2-2023</v>
      </c>
    </row>
    <row r="3807" spans="1:22" x14ac:dyDescent="0.35">
      <c r="A3807" t="s">
        <v>3948</v>
      </c>
      <c r="B3807" s="1">
        <v>45074</v>
      </c>
      <c r="C3807" t="s">
        <v>21</v>
      </c>
      <c r="D3807" t="s">
        <v>80</v>
      </c>
      <c r="E3807">
        <v>7240305465</v>
      </c>
      <c r="F3807" t="s">
        <v>14</v>
      </c>
      <c r="G3807" t="s">
        <v>15</v>
      </c>
      <c r="H3807" t="s">
        <v>16</v>
      </c>
      <c r="I3807" t="s">
        <v>17</v>
      </c>
      <c r="J3807" t="s">
        <v>43</v>
      </c>
      <c r="K3807">
        <v>2170.2800000000002</v>
      </c>
      <c r="L3807">
        <v>248.27</v>
      </c>
      <c r="M3807" t="s">
        <v>43</v>
      </c>
      <c r="N3807">
        <v>0.11439537755497001</v>
      </c>
      <c r="O3807" t="s">
        <v>11351</v>
      </c>
      <c r="P3807" t="s">
        <v>11352</v>
      </c>
      <c r="R3807" t="s">
        <v>11353</v>
      </c>
      <c r="S3807">
        <f>IF(SalesData[[#This Row],[Return Status]]="Returned",1,0)</f>
        <v>0</v>
      </c>
      <c r="T3807">
        <v>2085.91</v>
      </c>
      <c r="U3807" s="2">
        <f>EOMONTH(SalesData[[#This Row],[Order Date]],0)</f>
        <v>45077</v>
      </c>
      <c r="V3807" s="9" t="str">
        <f>"Q"&amp;INT((MONTH(SalesData[[#This Row],[Order Date]])+2)/3)&amp;"-"&amp;YEAR(SalesData[[#This Row],[Order Date]])</f>
        <v>Q2-2023</v>
      </c>
    </row>
    <row r="3808" spans="1:22" x14ac:dyDescent="0.35">
      <c r="A3808" t="s">
        <v>3949</v>
      </c>
      <c r="B3808" s="1">
        <v>45054</v>
      </c>
      <c r="C3808" t="s">
        <v>45</v>
      </c>
      <c r="D3808" t="s">
        <v>13</v>
      </c>
      <c r="E3808">
        <v>1298298838</v>
      </c>
      <c r="F3808" t="s">
        <v>103</v>
      </c>
      <c r="G3808" t="s">
        <v>23</v>
      </c>
      <c r="H3808" t="s">
        <v>11357</v>
      </c>
      <c r="I3808" t="s">
        <v>17</v>
      </c>
      <c r="J3808" t="s">
        <v>18</v>
      </c>
      <c r="K3808">
        <v>4752.72</v>
      </c>
      <c r="L3808">
        <v>1103.54</v>
      </c>
      <c r="M3808" t="s">
        <v>19</v>
      </c>
      <c r="N3808">
        <v>0.23219125048393299</v>
      </c>
      <c r="O3808" t="s">
        <v>11351</v>
      </c>
      <c r="P3808" t="s">
        <v>11354</v>
      </c>
      <c r="R3808" t="s">
        <v>11353</v>
      </c>
      <c r="S3808">
        <f>IF(SalesData[[#This Row],[Return Status]]="Returned",1,0)</f>
        <v>0</v>
      </c>
      <c r="T3808">
        <v>2821.33</v>
      </c>
      <c r="U3808" s="2">
        <f>EOMONTH(SalesData[[#This Row],[Order Date]],0)</f>
        <v>45077</v>
      </c>
      <c r="V3808" s="9" t="str">
        <f>"Q"&amp;INT((MONTH(SalesData[[#This Row],[Order Date]])+2)/3)&amp;"-"&amp;YEAR(SalesData[[#This Row],[Order Date]])</f>
        <v>Q2-2023</v>
      </c>
    </row>
    <row r="3809" spans="1:22" x14ac:dyDescent="0.35">
      <c r="A3809" t="s">
        <v>3950</v>
      </c>
      <c r="B3809" s="1">
        <v>45054</v>
      </c>
      <c r="C3809" t="s">
        <v>111</v>
      </c>
      <c r="D3809" t="s">
        <v>72</v>
      </c>
      <c r="E3809">
        <v>9319743627</v>
      </c>
      <c r="F3809" t="s">
        <v>47</v>
      </c>
      <c r="G3809" t="s">
        <v>23</v>
      </c>
      <c r="H3809" t="s">
        <v>24</v>
      </c>
      <c r="I3809" t="s">
        <v>17</v>
      </c>
      <c r="J3809" t="s">
        <v>19</v>
      </c>
      <c r="K3809">
        <v>748.44</v>
      </c>
      <c r="L3809">
        <v>52.68</v>
      </c>
      <c r="M3809" t="s">
        <v>19</v>
      </c>
      <c r="N3809">
        <v>7.0386403719737006E-2</v>
      </c>
      <c r="O3809" t="s">
        <v>11355</v>
      </c>
      <c r="P3809" t="s">
        <v>11356</v>
      </c>
      <c r="R3809" t="s">
        <v>11353</v>
      </c>
      <c r="S3809">
        <f>IF(SalesData[[#This Row],[Return Status]]="Returned",1,0)</f>
        <v>0</v>
      </c>
      <c r="T3809">
        <v>2821.33</v>
      </c>
      <c r="U3809" s="2">
        <f>EOMONTH(SalesData[[#This Row],[Order Date]],0)</f>
        <v>45077</v>
      </c>
      <c r="V3809" s="9" t="str">
        <f>"Q"&amp;INT((MONTH(SalesData[[#This Row],[Order Date]])+2)/3)&amp;"-"&amp;YEAR(SalesData[[#This Row],[Order Date]])</f>
        <v>Q2-2023</v>
      </c>
    </row>
    <row r="3810" spans="1:22" x14ac:dyDescent="0.35">
      <c r="A3810" t="s">
        <v>3951</v>
      </c>
      <c r="B3810" s="1">
        <v>45071</v>
      </c>
      <c r="C3810" t="s">
        <v>124</v>
      </c>
      <c r="D3810" t="s">
        <v>27</v>
      </c>
      <c r="E3810">
        <v>3783814962</v>
      </c>
      <c r="F3810" t="s">
        <v>168</v>
      </c>
      <c r="G3810" t="s">
        <v>11371</v>
      </c>
      <c r="H3810" t="s">
        <v>55</v>
      </c>
      <c r="I3810" t="s">
        <v>31</v>
      </c>
      <c r="J3810" t="s">
        <v>42</v>
      </c>
      <c r="K3810">
        <v>396.07</v>
      </c>
      <c r="L3810">
        <v>39.33</v>
      </c>
      <c r="M3810" t="s">
        <v>43</v>
      </c>
      <c r="N3810">
        <v>9.9300628676749103E-2</v>
      </c>
      <c r="O3810" t="s">
        <v>11361</v>
      </c>
      <c r="P3810" t="s">
        <v>11356</v>
      </c>
      <c r="R3810" t="s">
        <v>11353</v>
      </c>
      <c r="S3810">
        <f>IF(SalesData[[#This Row],[Return Status]]="Returned",1,0)</f>
        <v>0</v>
      </c>
      <c r="U3810" s="2">
        <f>EOMONTH(SalesData[[#This Row],[Order Date]],0)</f>
        <v>45077</v>
      </c>
      <c r="V3810" s="9" t="str">
        <f>"Q"&amp;INT((MONTH(SalesData[[#This Row],[Order Date]])+2)/3)&amp;"-"&amp;YEAR(SalesData[[#This Row],[Order Date]])</f>
        <v>Q2-2023</v>
      </c>
    </row>
    <row r="3811" spans="1:22" x14ac:dyDescent="0.35">
      <c r="A3811" t="s">
        <v>3952</v>
      </c>
      <c r="B3811" s="1">
        <v>45068</v>
      </c>
      <c r="C3811" t="s">
        <v>325</v>
      </c>
      <c r="D3811" t="s">
        <v>145</v>
      </c>
      <c r="E3811">
        <v>9862482922</v>
      </c>
      <c r="F3811" t="s">
        <v>109</v>
      </c>
      <c r="G3811" t="s">
        <v>59</v>
      </c>
      <c r="H3811" t="s">
        <v>60</v>
      </c>
      <c r="I3811" t="s">
        <v>31</v>
      </c>
      <c r="J3811" t="s">
        <v>18</v>
      </c>
      <c r="K3811">
        <v>3814.94</v>
      </c>
      <c r="L3811">
        <v>1045.78</v>
      </c>
      <c r="M3811" t="s">
        <v>19</v>
      </c>
      <c r="N3811">
        <v>0.27412750921377499</v>
      </c>
      <c r="O3811" t="s">
        <v>11351</v>
      </c>
      <c r="P3811" t="s">
        <v>11354</v>
      </c>
      <c r="R3811" t="s">
        <v>11353</v>
      </c>
      <c r="S3811">
        <f>IF(SalesData[[#This Row],[Return Status]]="Returned",1,0)</f>
        <v>0</v>
      </c>
      <c r="T3811">
        <v>2183.56</v>
      </c>
      <c r="U3811" s="2">
        <f>EOMONTH(SalesData[[#This Row],[Order Date]],0)</f>
        <v>45077</v>
      </c>
      <c r="V3811" s="9" t="str">
        <f>"Q"&amp;INT((MONTH(SalesData[[#This Row],[Order Date]])+2)/3)&amp;"-"&amp;YEAR(SalesData[[#This Row],[Order Date]])</f>
        <v>Q2-2023</v>
      </c>
    </row>
    <row r="3812" spans="1:22" x14ac:dyDescent="0.35">
      <c r="A3812" t="s">
        <v>3953</v>
      </c>
      <c r="B3812" s="1">
        <v>45057</v>
      </c>
      <c r="C3812" t="s">
        <v>111</v>
      </c>
      <c r="D3812" t="s">
        <v>13</v>
      </c>
      <c r="E3812">
        <v>8020540582</v>
      </c>
      <c r="F3812" t="s">
        <v>81</v>
      </c>
      <c r="G3812" t="s">
        <v>11374</v>
      </c>
      <c r="H3812" t="s">
        <v>75</v>
      </c>
      <c r="I3812" t="s">
        <v>36</v>
      </c>
      <c r="J3812" t="s">
        <v>65</v>
      </c>
      <c r="K3812">
        <v>3476.05</v>
      </c>
      <c r="L3812">
        <v>158.47999999999999</v>
      </c>
      <c r="M3812" t="s">
        <v>65</v>
      </c>
      <c r="N3812">
        <v>4.5591979401907297E-2</v>
      </c>
      <c r="O3812" t="s">
        <v>11351</v>
      </c>
      <c r="P3812" t="s">
        <v>11356</v>
      </c>
      <c r="R3812" t="s">
        <v>11353</v>
      </c>
      <c r="S3812">
        <f>IF(SalesData[[#This Row],[Return Status]]="Returned",1,0)</f>
        <v>0</v>
      </c>
      <c r="U3812" s="2">
        <f>EOMONTH(SalesData[[#This Row],[Order Date]],0)</f>
        <v>45077</v>
      </c>
      <c r="V3812" s="9" t="str">
        <f>"Q"&amp;INT((MONTH(SalesData[[#This Row],[Order Date]])+2)/3)&amp;"-"&amp;YEAR(SalesData[[#This Row],[Order Date]])</f>
        <v>Q2-2023</v>
      </c>
    </row>
    <row r="3813" spans="1:22" x14ac:dyDescent="0.35">
      <c r="A3813" t="s">
        <v>3954</v>
      </c>
      <c r="B3813" s="1">
        <v>45047</v>
      </c>
      <c r="C3813" t="s">
        <v>194</v>
      </c>
      <c r="D3813" t="s">
        <v>27</v>
      </c>
      <c r="E3813">
        <v>2654606792</v>
      </c>
      <c r="F3813" t="s">
        <v>95</v>
      </c>
      <c r="G3813" t="s">
        <v>59</v>
      </c>
      <c r="H3813" t="s">
        <v>60</v>
      </c>
      <c r="I3813" t="s">
        <v>31</v>
      </c>
      <c r="J3813" t="s">
        <v>65</v>
      </c>
      <c r="K3813">
        <v>2873.22</v>
      </c>
      <c r="L3813">
        <v>643.30999999999995</v>
      </c>
      <c r="M3813" t="s">
        <v>65</v>
      </c>
      <c r="N3813">
        <v>0.223898622451466</v>
      </c>
      <c r="O3813" t="s">
        <v>11351</v>
      </c>
      <c r="P3813" t="s">
        <v>11354</v>
      </c>
      <c r="R3813" t="s">
        <v>11353</v>
      </c>
      <c r="S3813">
        <f>IF(SalesData[[#This Row],[Return Status]]="Returned",1,0)</f>
        <v>0</v>
      </c>
      <c r="T3813">
        <v>2183.56</v>
      </c>
      <c r="U3813" s="2">
        <f>EOMONTH(SalesData[[#This Row],[Order Date]],0)</f>
        <v>45077</v>
      </c>
      <c r="V3813" s="9" t="str">
        <f>"Q"&amp;INT((MONTH(SalesData[[#This Row],[Order Date]])+2)/3)&amp;"-"&amp;YEAR(SalesData[[#This Row],[Order Date]])</f>
        <v>Q2-2023</v>
      </c>
    </row>
    <row r="3814" spans="1:22" x14ac:dyDescent="0.35">
      <c r="A3814" t="s">
        <v>3955</v>
      </c>
      <c r="B3814" s="1">
        <v>45062</v>
      </c>
      <c r="C3814" t="s">
        <v>38</v>
      </c>
      <c r="D3814" t="s">
        <v>99</v>
      </c>
      <c r="E3814">
        <v>7647891339</v>
      </c>
      <c r="F3814" t="s">
        <v>170</v>
      </c>
      <c r="G3814" t="s">
        <v>69</v>
      </c>
      <c r="H3814" t="s">
        <v>41</v>
      </c>
      <c r="I3814" t="s">
        <v>31</v>
      </c>
      <c r="J3814" t="s">
        <v>62</v>
      </c>
      <c r="K3814">
        <v>2863.88</v>
      </c>
      <c r="L3814">
        <v>180.45</v>
      </c>
      <c r="M3814" t="s">
        <v>62</v>
      </c>
      <c r="N3814">
        <v>6.3008924954956205E-2</v>
      </c>
      <c r="O3814" t="s">
        <v>11351</v>
      </c>
      <c r="P3814" t="s">
        <v>11356</v>
      </c>
      <c r="R3814" t="s">
        <v>11353</v>
      </c>
      <c r="S3814">
        <f>IF(SalesData[[#This Row],[Return Status]]="Returned",1,0)</f>
        <v>0</v>
      </c>
      <c r="T3814">
        <v>2081.52</v>
      </c>
      <c r="U3814" s="2">
        <f>EOMONTH(SalesData[[#This Row],[Order Date]],0)</f>
        <v>45077</v>
      </c>
      <c r="V3814" s="9" t="str">
        <f>"Q"&amp;INT((MONTH(SalesData[[#This Row],[Order Date]])+2)/3)&amp;"-"&amp;YEAR(SalesData[[#This Row],[Order Date]])</f>
        <v>Q2-2023</v>
      </c>
    </row>
    <row r="3815" spans="1:22" x14ac:dyDescent="0.35">
      <c r="A3815" t="s">
        <v>3956</v>
      </c>
      <c r="B3815" s="1">
        <v>45073</v>
      </c>
      <c r="C3815" t="s">
        <v>97</v>
      </c>
      <c r="D3815" t="s">
        <v>80</v>
      </c>
      <c r="E3815">
        <v>6316198640</v>
      </c>
      <c r="F3815" t="s">
        <v>40</v>
      </c>
      <c r="G3815" t="s">
        <v>69</v>
      </c>
      <c r="H3815" t="s">
        <v>11357</v>
      </c>
      <c r="I3815" t="s">
        <v>31</v>
      </c>
      <c r="J3815" t="s">
        <v>42</v>
      </c>
      <c r="K3815">
        <v>431.99</v>
      </c>
      <c r="L3815">
        <v>26.32</v>
      </c>
      <c r="M3815" t="s">
        <v>43</v>
      </c>
      <c r="N3815">
        <v>6.0927336280932401E-2</v>
      </c>
      <c r="O3815" t="s">
        <v>11361</v>
      </c>
      <c r="P3815" t="s">
        <v>11356</v>
      </c>
      <c r="Q3815" t="s">
        <v>11359</v>
      </c>
      <c r="R3815" t="s">
        <v>11360</v>
      </c>
      <c r="S3815">
        <f>IF(SalesData[[#This Row],[Return Status]]="Returned",1,0)</f>
        <v>1</v>
      </c>
      <c r="T3815">
        <v>2081.52</v>
      </c>
      <c r="U3815" s="2">
        <f>EOMONTH(SalesData[[#This Row],[Order Date]],0)</f>
        <v>45077</v>
      </c>
      <c r="V3815" s="9" t="str">
        <f>"Q"&amp;INT((MONTH(SalesData[[#This Row],[Order Date]])+2)/3)&amp;"-"&amp;YEAR(SalesData[[#This Row],[Order Date]])</f>
        <v>Q2-2023</v>
      </c>
    </row>
    <row r="3816" spans="1:22" x14ac:dyDescent="0.35">
      <c r="A3816" t="s">
        <v>3957</v>
      </c>
      <c r="B3816" s="1">
        <v>45063</v>
      </c>
      <c r="C3816" t="s">
        <v>176</v>
      </c>
      <c r="D3816" t="s">
        <v>99</v>
      </c>
      <c r="E3816">
        <v>4121488514</v>
      </c>
      <c r="F3816" t="s">
        <v>387</v>
      </c>
      <c r="G3816" t="s">
        <v>89</v>
      </c>
      <c r="H3816" t="s">
        <v>90</v>
      </c>
      <c r="I3816" t="s">
        <v>31</v>
      </c>
      <c r="J3816" t="s">
        <v>61</v>
      </c>
      <c r="K3816">
        <v>1737.65</v>
      </c>
      <c r="L3816">
        <v>411.42</v>
      </c>
      <c r="M3816" t="s">
        <v>62</v>
      </c>
      <c r="N3816">
        <v>0.23676804880154201</v>
      </c>
      <c r="O3816" t="s">
        <v>11351</v>
      </c>
      <c r="P3816" t="s">
        <v>11354</v>
      </c>
      <c r="R3816" t="s">
        <v>11353</v>
      </c>
      <c r="S3816">
        <f>IF(SalesData[[#This Row],[Return Status]]="Returned",1,0)</f>
        <v>0</v>
      </c>
      <c r="T3816">
        <v>207.68</v>
      </c>
      <c r="U3816" s="2">
        <f>EOMONTH(SalesData[[#This Row],[Order Date]],0)</f>
        <v>45077</v>
      </c>
      <c r="V3816" s="9" t="str">
        <f>"Q"&amp;INT((MONTH(SalesData[[#This Row],[Order Date]])+2)/3)&amp;"-"&amp;YEAR(SalesData[[#This Row],[Order Date]])</f>
        <v>Q2-2023</v>
      </c>
    </row>
    <row r="3817" spans="1:22" x14ac:dyDescent="0.35">
      <c r="A3817" t="s">
        <v>3958</v>
      </c>
      <c r="B3817" s="1">
        <v>45051</v>
      </c>
      <c r="C3817" t="s">
        <v>52</v>
      </c>
      <c r="D3817" t="s">
        <v>46</v>
      </c>
      <c r="E3817">
        <v>5125322061</v>
      </c>
      <c r="F3817" t="s">
        <v>168</v>
      </c>
      <c r="G3817" t="s">
        <v>54</v>
      </c>
      <c r="H3817" t="s">
        <v>55</v>
      </c>
      <c r="I3817" t="s">
        <v>31</v>
      </c>
      <c r="J3817" t="s">
        <v>43</v>
      </c>
      <c r="K3817">
        <v>2390.9299999999998</v>
      </c>
      <c r="L3817">
        <v>534.77</v>
      </c>
      <c r="M3817" t="s">
        <v>43</v>
      </c>
      <c r="N3817">
        <v>0.223666104821137</v>
      </c>
      <c r="O3817" t="s">
        <v>11351</v>
      </c>
      <c r="P3817" t="s">
        <v>11354</v>
      </c>
      <c r="R3817" t="s">
        <v>11353</v>
      </c>
      <c r="S3817">
        <f>IF(SalesData[[#This Row],[Return Status]]="Returned",1,0)</f>
        <v>0</v>
      </c>
      <c r="U3817" s="2">
        <f>EOMONTH(SalesData[[#This Row],[Order Date]],0)</f>
        <v>45077</v>
      </c>
      <c r="V3817" s="9" t="str">
        <f>"Q"&amp;INT((MONTH(SalesData[[#This Row],[Order Date]])+2)/3)&amp;"-"&amp;YEAR(SalesData[[#This Row],[Order Date]])</f>
        <v>Q2-2023</v>
      </c>
    </row>
    <row r="3818" spans="1:22" x14ac:dyDescent="0.35">
      <c r="A3818" t="s">
        <v>3959</v>
      </c>
      <c r="B3818" s="1">
        <v>45055</v>
      </c>
      <c r="C3818" t="s">
        <v>21</v>
      </c>
      <c r="D3818" t="s">
        <v>13</v>
      </c>
      <c r="E3818">
        <v>283486355</v>
      </c>
      <c r="F3818" t="s">
        <v>88</v>
      </c>
      <c r="G3818" t="s">
        <v>89</v>
      </c>
      <c r="H3818" t="s">
        <v>90</v>
      </c>
      <c r="I3818" t="s">
        <v>31</v>
      </c>
      <c r="J3818" t="s">
        <v>19</v>
      </c>
      <c r="K3818">
        <v>4342.2</v>
      </c>
      <c r="L3818">
        <v>340.67</v>
      </c>
      <c r="M3818" t="s">
        <v>19</v>
      </c>
      <c r="N3818">
        <v>7.8455621574317194E-2</v>
      </c>
      <c r="O3818" t="s">
        <v>11351</v>
      </c>
      <c r="P3818" t="s">
        <v>11356</v>
      </c>
      <c r="R3818" t="s">
        <v>11353</v>
      </c>
      <c r="S3818">
        <f>IF(SalesData[[#This Row],[Return Status]]="Returned",1,0)</f>
        <v>0</v>
      </c>
      <c r="T3818">
        <v>207.68</v>
      </c>
      <c r="U3818" s="2">
        <f>EOMONTH(SalesData[[#This Row],[Order Date]],0)</f>
        <v>45077</v>
      </c>
      <c r="V3818" s="9" t="str">
        <f>"Q"&amp;INT((MONTH(SalesData[[#This Row],[Order Date]])+2)/3)&amp;"-"&amp;YEAR(SalesData[[#This Row],[Order Date]])</f>
        <v>Q2-2023</v>
      </c>
    </row>
    <row r="3819" spans="1:22" x14ac:dyDescent="0.35">
      <c r="A3819" t="s">
        <v>3960</v>
      </c>
      <c r="B3819" s="1">
        <v>45050</v>
      </c>
      <c r="C3819" t="s">
        <v>77</v>
      </c>
      <c r="D3819" t="s">
        <v>145</v>
      </c>
      <c r="E3819">
        <v>1116973665</v>
      </c>
      <c r="F3819" t="s">
        <v>387</v>
      </c>
      <c r="G3819" t="s">
        <v>89</v>
      </c>
      <c r="H3819" t="s">
        <v>90</v>
      </c>
      <c r="I3819" t="s">
        <v>31</v>
      </c>
      <c r="J3819" t="s">
        <v>62</v>
      </c>
      <c r="K3819">
        <v>233.46</v>
      </c>
      <c r="L3819">
        <v>64.25</v>
      </c>
      <c r="M3819" t="s">
        <v>62</v>
      </c>
      <c r="N3819">
        <v>0.27520774436734302</v>
      </c>
      <c r="O3819" t="s">
        <v>11361</v>
      </c>
      <c r="P3819" t="s">
        <v>11354</v>
      </c>
      <c r="R3819" t="s">
        <v>11353</v>
      </c>
      <c r="S3819">
        <f>IF(SalesData[[#This Row],[Return Status]]="Returned",1,0)</f>
        <v>0</v>
      </c>
      <c r="T3819">
        <v>207.68</v>
      </c>
      <c r="U3819" s="2">
        <f>EOMONTH(SalesData[[#This Row],[Order Date]],0)</f>
        <v>45077</v>
      </c>
      <c r="V3819" s="9" t="str">
        <f>"Q"&amp;INT((MONTH(SalesData[[#This Row],[Order Date]])+2)/3)&amp;"-"&amp;YEAR(SalesData[[#This Row],[Order Date]])</f>
        <v>Q2-2023</v>
      </c>
    </row>
    <row r="3820" spans="1:22" x14ac:dyDescent="0.35">
      <c r="A3820" t="s">
        <v>3961</v>
      </c>
      <c r="B3820" s="1">
        <v>45055</v>
      </c>
      <c r="C3820" t="s">
        <v>26</v>
      </c>
      <c r="D3820" t="s">
        <v>80</v>
      </c>
      <c r="E3820">
        <v>539009058</v>
      </c>
      <c r="F3820" t="s">
        <v>114</v>
      </c>
      <c r="G3820" t="s">
        <v>59</v>
      </c>
      <c r="H3820" t="s">
        <v>60</v>
      </c>
      <c r="I3820" t="s">
        <v>31</v>
      </c>
      <c r="J3820" t="s">
        <v>62</v>
      </c>
      <c r="K3820">
        <v>2102.27</v>
      </c>
      <c r="L3820">
        <v>243.01</v>
      </c>
      <c r="M3820" t="s">
        <v>62</v>
      </c>
      <c r="N3820">
        <v>0.115594095905854</v>
      </c>
      <c r="O3820" t="s">
        <v>11351</v>
      </c>
      <c r="P3820" t="s">
        <v>11352</v>
      </c>
      <c r="R3820" t="s">
        <v>11353</v>
      </c>
      <c r="S3820">
        <f>IF(SalesData[[#This Row],[Return Status]]="Returned",1,0)</f>
        <v>0</v>
      </c>
      <c r="T3820">
        <v>2183.56</v>
      </c>
      <c r="U3820" s="2">
        <f>EOMONTH(SalesData[[#This Row],[Order Date]],0)</f>
        <v>45077</v>
      </c>
      <c r="V3820" s="9" t="str">
        <f>"Q"&amp;INT((MONTH(SalesData[[#This Row],[Order Date]])+2)/3)&amp;"-"&amp;YEAR(SalesData[[#This Row],[Order Date]])</f>
        <v>Q2-2023</v>
      </c>
    </row>
    <row r="3821" spans="1:22" x14ac:dyDescent="0.35">
      <c r="A3821" t="s">
        <v>3962</v>
      </c>
      <c r="B3821" s="1">
        <v>45066</v>
      </c>
      <c r="C3821" t="s">
        <v>205</v>
      </c>
      <c r="D3821" t="s">
        <v>46</v>
      </c>
      <c r="E3821">
        <v>2543731676</v>
      </c>
      <c r="F3821" t="s">
        <v>185</v>
      </c>
      <c r="G3821" t="s">
        <v>164</v>
      </c>
      <c r="H3821" t="s">
        <v>11357</v>
      </c>
      <c r="I3821" t="s">
        <v>36</v>
      </c>
      <c r="J3821" t="s">
        <v>18</v>
      </c>
      <c r="K3821">
        <v>3642.53</v>
      </c>
      <c r="L3821">
        <v>367.34</v>
      </c>
      <c r="M3821" t="s">
        <v>19</v>
      </c>
      <c r="N3821">
        <v>0.10084748787243999</v>
      </c>
      <c r="O3821" t="s">
        <v>11351</v>
      </c>
      <c r="P3821" t="s">
        <v>11352</v>
      </c>
      <c r="Q3821" t="s">
        <v>11376</v>
      </c>
      <c r="R3821" t="s">
        <v>11360</v>
      </c>
      <c r="S3821">
        <f>IF(SalesData[[#This Row],[Return Status]]="Returned",1,0)</f>
        <v>1</v>
      </c>
      <c r="U3821" s="2">
        <f>EOMONTH(SalesData[[#This Row],[Order Date]],0)</f>
        <v>45077</v>
      </c>
      <c r="V3821" s="9" t="str">
        <f>"Q"&amp;INT((MONTH(SalesData[[#This Row],[Order Date]])+2)/3)&amp;"-"&amp;YEAR(SalesData[[#This Row],[Order Date]])</f>
        <v>Q2-2023</v>
      </c>
    </row>
    <row r="3822" spans="1:22" x14ac:dyDescent="0.35">
      <c r="A3822" t="s">
        <v>3963</v>
      </c>
      <c r="B3822" s="1">
        <v>45062</v>
      </c>
      <c r="C3822" t="s">
        <v>94</v>
      </c>
      <c r="D3822" t="s">
        <v>145</v>
      </c>
      <c r="E3822">
        <v>8017454696</v>
      </c>
      <c r="F3822" t="s">
        <v>127</v>
      </c>
      <c r="G3822" t="s">
        <v>29</v>
      </c>
      <c r="H3822" t="s">
        <v>30</v>
      </c>
      <c r="I3822" t="s">
        <v>31</v>
      </c>
      <c r="J3822" t="s">
        <v>19</v>
      </c>
      <c r="K3822">
        <v>1013.56</v>
      </c>
      <c r="L3822">
        <v>206.98</v>
      </c>
      <c r="M3822" t="s">
        <v>19</v>
      </c>
      <c r="N3822">
        <v>0.20421090019337801</v>
      </c>
      <c r="O3822" t="s">
        <v>11351</v>
      </c>
      <c r="P3822" t="s">
        <v>11354</v>
      </c>
      <c r="R3822" t="s">
        <v>11353</v>
      </c>
      <c r="S3822">
        <f>IF(SalesData[[#This Row],[Return Status]]="Returned",1,0)</f>
        <v>0</v>
      </c>
      <c r="T3822">
        <v>2788.38</v>
      </c>
      <c r="U3822" s="2">
        <f>EOMONTH(SalesData[[#This Row],[Order Date]],0)</f>
        <v>45077</v>
      </c>
      <c r="V3822" s="9" t="str">
        <f>"Q"&amp;INT((MONTH(SalesData[[#This Row],[Order Date]])+2)/3)&amp;"-"&amp;YEAR(SalesData[[#This Row],[Order Date]])</f>
        <v>Q2-2023</v>
      </c>
    </row>
    <row r="3823" spans="1:22" x14ac:dyDescent="0.35">
      <c r="A3823" t="s">
        <v>3964</v>
      </c>
      <c r="B3823" s="1">
        <v>45076</v>
      </c>
      <c r="C3823" t="s">
        <v>149</v>
      </c>
      <c r="D3823" t="s">
        <v>145</v>
      </c>
      <c r="E3823">
        <v>6979553606</v>
      </c>
      <c r="F3823" t="s">
        <v>129</v>
      </c>
      <c r="G3823" t="s">
        <v>54</v>
      </c>
      <c r="H3823" t="s">
        <v>55</v>
      </c>
      <c r="I3823" t="s">
        <v>31</v>
      </c>
      <c r="J3823" t="s">
        <v>42</v>
      </c>
      <c r="K3823">
        <v>2162.0300000000002</v>
      </c>
      <c r="L3823">
        <v>489.71</v>
      </c>
      <c r="M3823" t="s">
        <v>43</v>
      </c>
      <c r="N3823">
        <v>0.22650472010101599</v>
      </c>
      <c r="O3823" t="s">
        <v>11351</v>
      </c>
      <c r="P3823" t="s">
        <v>11354</v>
      </c>
      <c r="R3823" t="s">
        <v>11353</v>
      </c>
      <c r="S3823">
        <f>IF(SalesData[[#This Row],[Return Status]]="Returned",1,0)</f>
        <v>0</v>
      </c>
      <c r="U3823" s="2">
        <f>EOMONTH(SalesData[[#This Row],[Order Date]],0)</f>
        <v>45077</v>
      </c>
      <c r="V3823" s="9" t="str">
        <f>"Q"&amp;INT((MONTH(SalesData[[#This Row],[Order Date]])+2)/3)&amp;"-"&amp;YEAR(SalesData[[#This Row],[Order Date]])</f>
        <v>Q2-2023</v>
      </c>
    </row>
    <row r="3824" spans="1:22" x14ac:dyDescent="0.35">
      <c r="A3824" t="s">
        <v>3965</v>
      </c>
      <c r="B3824" s="1">
        <v>45048</v>
      </c>
      <c r="C3824" t="s">
        <v>52</v>
      </c>
      <c r="D3824" t="s">
        <v>27</v>
      </c>
      <c r="E3824">
        <v>1133989772</v>
      </c>
      <c r="F3824" t="s">
        <v>50</v>
      </c>
      <c r="G3824" t="s">
        <v>34</v>
      </c>
      <c r="H3824" t="s">
        <v>35</v>
      </c>
      <c r="I3824" t="s">
        <v>36</v>
      </c>
      <c r="J3824" t="s">
        <v>62</v>
      </c>
      <c r="K3824">
        <v>1912.35</v>
      </c>
      <c r="L3824">
        <v>560.48</v>
      </c>
      <c r="M3824" t="s">
        <v>62</v>
      </c>
      <c r="N3824">
        <v>0.29308442492221598</v>
      </c>
      <c r="O3824" t="s">
        <v>11351</v>
      </c>
      <c r="P3824" t="s">
        <v>11354</v>
      </c>
      <c r="R3824" t="s">
        <v>11353</v>
      </c>
      <c r="S3824">
        <f>IF(SalesData[[#This Row],[Return Status]]="Returned",1,0)</f>
        <v>0</v>
      </c>
      <c r="U3824" s="2">
        <f>EOMONTH(SalesData[[#This Row],[Order Date]],0)</f>
        <v>45077</v>
      </c>
      <c r="V3824" s="9" t="str">
        <f>"Q"&amp;INT((MONTH(SalesData[[#This Row],[Order Date]])+2)/3)&amp;"-"&amp;YEAR(SalesData[[#This Row],[Order Date]])</f>
        <v>Q2-2023</v>
      </c>
    </row>
    <row r="3825" spans="1:22" x14ac:dyDescent="0.35">
      <c r="A3825" t="s">
        <v>3966</v>
      </c>
      <c r="B3825" s="1">
        <v>45050</v>
      </c>
      <c r="C3825" t="s">
        <v>113</v>
      </c>
      <c r="D3825" t="s">
        <v>80</v>
      </c>
      <c r="E3825">
        <v>1906283600</v>
      </c>
      <c r="F3825" t="s">
        <v>152</v>
      </c>
      <c r="G3825" t="s">
        <v>23</v>
      </c>
      <c r="H3825" t="s">
        <v>24</v>
      </c>
      <c r="I3825" t="s">
        <v>17</v>
      </c>
      <c r="J3825" t="s">
        <v>18</v>
      </c>
      <c r="K3825">
        <v>4849.8900000000003</v>
      </c>
      <c r="L3825">
        <v>434.66</v>
      </c>
      <c r="M3825" t="s">
        <v>19</v>
      </c>
      <c r="N3825">
        <v>8.9622651235388803E-2</v>
      </c>
      <c r="O3825" t="s">
        <v>11351</v>
      </c>
      <c r="P3825" t="s">
        <v>11356</v>
      </c>
      <c r="R3825" t="s">
        <v>11353</v>
      </c>
      <c r="S3825">
        <f>IF(SalesData[[#This Row],[Return Status]]="Returned",1,0)</f>
        <v>0</v>
      </c>
      <c r="T3825">
        <v>2821.33</v>
      </c>
      <c r="U3825" s="2">
        <f>EOMONTH(SalesData[[#This Row],[Order Date]],0)</f>
        <v>45077</v>
      </c>
      <c r="V3825" s="9" t="str">
        <f>"Q"&amp;INT((MONTH(SalesData[[#This Row],[Order Date]])+2)/3)&amp;"-"&amp;YEAR(SalesData[[#This Row],[Order Date]])</f>
        <v>Q2-2023</v>
      </c>
    </row>
    <row r="3826" spans="1:22" x14ac:dyDescent="0.35">
      <c r="A3826" t="s">
        <v>3967</v>
      </c>
      <c r="B3826" s="1">
        <v>45069</v>
      </c>
      <c r="C3826" t="s">
        <v>149</v>
      </c>
      <c r="D3826" t="s">
        <v>145</v>
      </c>
      <c r="E3826">
        <v>6404079820</v>
      </c>
      <c r="F3826" t="s">
        <v>95</v>
      </c>
      <c r="G3826" t="s">
        <v>59</v>
      </c>
      <c r="H3826" t="s">
        <v>60</v>
      </c>
      <c r="I3826" t="s">
        <v>31</v>
      </c>
      <c r="J3826" t="s">
        <v>19</v>
      </c>
      <c r="K3826">
        <v>2065.14</v>
      </c>
      <c r="L3826">
        <v>540.77</v>
      </c>
      <c r="M3826" t="s">
        <v>19</v>
      </c>
      <c r="N3826">
        <v>0.26185633903754701</v>
      </c>
      <c r="O3826" t="s">
        <v>11351</v>
      </c>
      <c r="P3826" t="s">
        <v>11354</v>
      </c>
      <c r="R3826" t="s">
        <v>11353</v>
      </c>
      <c r="S3826">
        <f>IF(SalesData[[#This Row],[Return Status]]="Returned",1,0)</f>
        <v>0</v>
      </c>
      <c r="T3826">
        <v>2183.56</v>
      </c>
      <c r="U3826" s="2">
        <f>EOMONTH(SalesData[[#This Row],[Order Date]],0)</f>
        <v>45077</v>
      </c>
      <c r="V3826" s="9" t="str">
        <f>"Q"&amp;INT((MONTH(SalesData[[#This Row],[Order Date]])+2)/3)&amp;"-"&amp;YEAR(SalesData[[#This Row],[Order Date]])</f>
        <v>Q2-2023</v>
      </c>
    </row>
    <row r="3827" spans="1:22" x14ac:dyDescent="0.35">
      <c r="A3827" t="s">
        <v>3968</v>
      </c>
      <c r="B3827" s="1">
        <v>45055</v>
      </c>
      <c r="C3827" t="s">
        <v>94</v>
      </c>
      <c r="D3827" t="s">
        <v>99</v>
      </c>
      <c r="E3827">
        <v>8712708397</v>
      </c>
      <c r="F3827" t="s">
        <v>206</v>
      </c>
      <c r="G3827" t="s">
        <v>89</v>
      </c>
      <c r="H3827" t="s">
        <v>90</v>
      </c>
      <c r="I3827" t="s">
        <v>31</v>
      </c>
      <c r="J3827" t="s">
        <v>19</v>
      </c>
      <c r="K3827">
        <v>2519.1</v>
      </c>
      <c r="L3827">
        <v>741.76</v>
      </c>
      <c r="M3827" t="s">
        <v>19</v>
      </c>
      <c r="N3827">
        <v>0.29445436862371499</v>
      </c>
      <c r="O3827" t="s">
        <v>11351</v>
      </c>
      <c r="P3827" t="s">
        <v>11354</v>
      </c>
      <c r="R3827" t="s">
        <v>11353</v>
      </c>
      <c r="S3827">
        <f>IF(SalesData[[#This Row],[Return Status]]="Returned",1,0)</f>
        <v>0</v>
      </c>
      <c r="T3827">
        <v>207.68</v>
      </c>
      <c r="U3827" s="2">
        <f>EOMONTH(SalesData[[#This Row],[Order Date]],0)</f>
        <v>45077</v>
      </c>
      <c r="V3827" s="9" t="str">
        <f>"Q"&amp;INT((MONTH(SalesData[[#This Row],[Order Date]])+2)/3)&amp;"-"&amp;YEAR(SalesData[[#This Row],[Order Date]])</f>
        <v>Q2-2023</v>
      </c>
    </row>
    <row r="3828" spans="1:22" x14ac:dyDescent="0.35">
      <c r="A3828" t="s">
        <v>3969</v>
      </c>
      <c r="B3828" s="1">
        <v>45048</v>
      </c>
      <c r="C3828" t="s">
        <v>52</v>
      </c>
      <c r="D3828" t="s">
        <v>39</v>
      </c>
      <c r="E3828">
        <v>1349552257</v>
      </c>
      <c r="F3828" t="s">
        <v>140</v>
      </c>
      <c r="G3828" t="s">
        <v>236</v>
      </c>
      <c r="H3828" t="s">
        <v>121</v>
      </c>
      <c r="I3828" t="s">
        <v>17</v>
      </c>
      <c r="J3828" t="s">
        <v>18</v>
      </c>
      <c r="K3828">
        <v>1403.82</v>
      </c>
      <c r="L3828">
        <v>272.97000000000003</v>
      </c>
      <c r="M3828" t="s">
        <v>19</v>
      </c>
      <c r="N3828">
        <v>0.19444800615463501</v>
      </c>
      <c r="O3828" t="s">
        <v>11351</v>
      </c>
      <c r="P3828" t="s">
        <v>11352</v>
      </c>
      <c r="R3828" t="s">
        <v>11353</v>
      </c>
      <c r="S3828">
        <f>IF(SalesData[[#This Row],[Return Status]]="Returned",1,0)</f>
        <v>0</v>
      </c>
      <c r="U3828" s="2">
        <f>EOMONTH(SalesData[[#This Row],[Order Date]],0)</f>
        <v>45077</v>
      </c>
      <c r="V3828" s="9" t="str">
        <f>"Q"&amp;INT((MONTH(SalesData[[#This Row],[Order Date]])+2)/3)&amp;"-"&amp;YEAR(SalesData[[#This Row],[Order Date]])</f>
        <v>Q2-2023</v>
      </c>
    </row>
    <row r="3829" spans="1:22" x14ac:dyDescent="0.35">
      <c r="A3829" t="s">
        <v>3970</v>
      </c>
      <c r="B3829" s="1">
        <v>45058</v>
      </c>
      <c r="C3829" t="s">
        <v>106</v>
      </c>
      <c r="D3829" t="s">
        <v>46</v>
      </c>
      <c r="E3829">
        <v>5741793215</v>
      </c>
      <c r="F3829" t="s">
        <v>120</v>
      </c>
      <c r="G3829" t="s">
        <v>141</v>
      </c>
      <c r="H3829" t="s">
        <v>121</v>
      </c>
      <c r="I3829" t="s">
        <v>17</v>
      </c>
      <c r="J3829" t="s">
        <v>65</v>
      </c>
      <c r="K3829">
        <v>2584.06</v>
      </c>
      <c r="L3829">
        <v>361.81</v>
      </c>
      <c r="M3829" t="s">
        <v>65</v>
      </c>
      <c r="N3829">
        <v>0.14001609869739901</v>
      </c>
      <c r="O3829" t="s">
        <v>11351</v>
      </c>
      <c r="P3829" t="s">
        <v>11352</v>
      </c>
      <c r="Q3829" t="s">
        <v>11359</v>
      </c>
      <c r="R3829" t="s">
        <v>11360</v>
      </c>
      <c r="S3829">
        <f>IF(SalesData[[#This Row],[Return Status]]="Returned",1,0)</f>
        <v>1</v>
      </c>
      <c r="T3829">
        <v>2793.38</v>
      </c>
      <c r="U3829" s="2">
        <f>EOMONTH(SalesData[[#This Row],[Order Date]],0)</f>
        <v>45077</v>
      </c>
      <c r="V3829" s="9" t="str">
        <f>"Q"&amp;INT((MONTH(SalesData[[#This Row],[Order Date]])+2)/3)&amp;"-"&amp;YEAR(SalesData[[#This Row],[Order Date]])</f>
        <v>Q2-2023</v>
      </c>
    </row>
    <row r="3830" spans="1:22" x14ac:dyDescent="0.35">
      <c r="A3830" t="s">
        <v>3971</v>
      </c>
      <c r="B3830" s="1">
        <v>45047</v>
      </c>
      <c r="C3830" t="s">
        <v>132</v>
      </c>
      <c r="D3830" t="s">
        <v>13</v>
      </c>
      <c r="E3830">
        <v>4887106956</v>
      </c>
      <c r="F3830" t="s">
        <v>47</v>
      </c>
      <c r="G3830" t="s">
        <v>23</v>
      </c>
      <c r="H3830" t="s">
        <v>24</v>
      </c>
      <c r="I3830" t="s">
        <v>17</v>
      </c>
      <c r="J3830" t="s">
        <v>18</v>
      </c>
      <c r="K3830">
        <v>3411.04</v>
      </c>
      <c r="L3830">
        <v>903.19</v>
      </c>
      <c r="M3830" t="s">
        <v>19</v>
      </c>
      <c r="N3830">
        <v>0.264784347295839</v>
      </c>
      <c r="O3830" t="s">
        <v>11351</v>
      </c>
      <c r="P3830" t="s">
        <v>11354</v>
      </c>
      <c r="R3830" t="s">
        <v>11353</v>
      </c>
      <c r="S3830">
        <f>IF(SalesData[[#This Row],[Return Status]]="Returned",1,0)</f>
        <v>0</v>
      </c>
      <c r="T3830">
        <v>2821.33</v>
      </c>
      <c r="U3830" s="2">
        <f>EOMONTH(SalesData[[#This Row],[Order Date]],0)</f>
        <v>45077</v>
      </c>
      <c r="V3830" s="9" t="str">
        <f>"Q"&amp;INT((MONTH(SalesData[[#This Row],[Order Date]])+2)/3)&amp;"-"&amp;YEAR(SalesData[[#This Row],[Order Date]])</f>
        <v>Q2-2023</v>
      </c>
    </row>
    <row r="3831" spans="1:22" x14ac:dyDescent="0.35">
      <c r="A3831" t="s">
        <v>3972</v>
      </c>
      <c r="B3831" s="1">
        <v>45050</v>
      </c>
      <c r="C3831" t="s">
        <v>113</v>
      </c>
      <c r="D3831" t="s">
        <v>99</v>
      </c>
      <c r="E3831">
        <v>612126834</v>
      </c>
      <c r="F3831" t="s">
        <v>88</v>
      </c>
      <c r="G3831" t="s">
        <v>89</v>
      </c>
      <c r="H3831" t="s">
        <v>90</v>
      </c>
      <c r="I3831" t="s">
        <v>31</v>
      </c>
      <c r="J3831" t="s">
        <v>42</v>
      </c>
      <c r="K3831">
        <v>2139.52</v>
      </c>
      <c r="L3831">
        <v>456.63</v>
      </c>
      <c r="M3831" t="s">
        <v>43</v>
      </c>
      <c r="N3831">
        <v>0.21342637600957201</v>
      </c>
      <c r="O3831" t="s">
        <v>11351</v>
      </c>
      <c r="P3831" t="s">
        <v>11354</v>
      </c>
      <c r="R3831" t="s">
        <v>11353</v>
      </c>
      <c r="S3831">
        <f>IF(SalesData[[#This Row],[Return Status]]="Returned",1,0)</f>
        <v>0</v>
      </c>
      <c r="T3831">
        <v>207.68</v>
      </c>
      <c r="U3831" s="2">
        <f>EOMONTH(SalesData[[#This Row],[Order Date]],0)</f>
        <v>45077</v>
      </c>
      <c r="V3831" s="9" t="str">
        <f>"Q"&amp;INT((MONTH(SalesData[[#This Row],[Order Date]])+2)/3)&amp;"-"&amp;YEAR(SalesData[[#This Row],[Order Date]])</f>
        <v>Q2-2023</v>
      </c>
    </row>
    <row r="3832" spans="1:22" x14ac:dyDescent="0.35">
      <c r="A3832" t="s">
        <v>3973</v>
      </c>
      <c r="B3832" s="1">
        <v>45071</v>
      </c>
      <c r="C3832" t="s">
        <v>149</v>
      </c>
      <c r="D3832" t="s">
        <v>72</v>
      </c>
      <c r="E3832">
        <v>5311029036</v>
      </c>
      <c r="F3832" t="s">
        <v>120</v>
      </c>
      <c r="G3832" t="s">
        <v>141</v>
      </c>
      <c r="H3832" t="s">
        <v>121</v>
      </c>
      <c r="I3832" t="s">
        <v>17</v>
      </c>
      <c r="J3832" t="s">
        <v>65</v>
      </c>
      <c r="K3832">
        <v>3094.08</v>
      </c>
      <c r="L3832">
        <v>711.32</v>
      </c>
      <c r="M3832" t="s">
        <v>65</v>
      </c>
      <c r="N3832">
        <v>0.229897093804944</v>
      </c>
      <c r="O3832" t="s">
        <v>11351</v>
      </c>
      <c r="P3832" t="s">
        <v>11354</v>
      </c>
      <c r="R3832" t="s">
        <v>11353</v>
      </c>
      <c r="S3832">
        <f>IF(SalesData[[#This Row],[Return Status]]="Returned",1,0)</f>
        <v>0</v>
      </c>
      <c r="T3832">
        <v>2793.38</v>
      </c>
      <c r="U3832" s="2">
        <f>EOMONTH(SalesData[[#This Row],[Order Date]],0)</f>
        <v>45077</v>
      </c>
      <c r="V3832" s="9" t="str">
        <f>"Q"&amp;INT((MONTH(SalesData[[#This Row],[Order Date]])+2)/3)&amp;"-"&amp;YEAR(SalesData[[#This Row],[Order Date]])</f>
        <v>Q2-2023</v>
      </c>
    </row>
    <row r="3833" spans="1:22" x14ac:dyDescent="0.35">
      <c r="A3833" t="s">
        <v>3974</v>
      </c>
      <c r="B3833" s="1">
        <v>45068</v>
      </c>
      <c r="C3833" t="s">
        <v>144</v>
      </c>
      <c r="D3833" t="s">
        <v>39</v>
      </c>
      <c r="E3833">
        <v>8111327858</v>
      </c>
      <c r="F3833" t="s">
        <v>103</v>
      </c>
      <c r="G3833" t="s">
        <v>11368</v>
      </c>
      <c r="H3833" t="s">
        <v>24</v>
      </c>
      <c r="I3833" t="s">
        <v>17</v>
      </c>
      <c r="J3833" t="s">
        <v>19</v>
      </c>
      <c r="K3833">
        <v>426.96</v>
      </c>
      <c r="L3833">
        <v>111.95</v>
      </c>
      <c r="M3833" t="s">
        <v>19</v>
      </c>
      <c r="N3833">
        <v>0.26220254824807898</v>
      </c>
      <c r="O3833" t="s">
        <v>11361</v>
      </c>
      <c r="P3833" t="s">
        <v>11354</v>
      </c>
      <c r="R3833" t="s">
        <v>11353</v>
      </c>
      <c r="S3833">
        <f>IF(SalesData[[#This Row],[Return Status]]="Returned",1,0)</f>
        <v>0</v>
      </c>
      <c r="U3833" s="2">
        <f>EOMONTH(SalesData[[#This Row],[Order Date]],0)</f>
        <v>45077</v>
      </c>
      <c r="V3833" s="9" t="str">
        <f>"Q"&amp;INT((MONTH(SalesData[[#This Row],[Order Date]])+2)/3)&amp;"-"&amp;YEAR(SalesData[[#This Row],[Order Date]])</f>
        <v>Q2-2023</v>
      </c>
    </row>
    <row r="3834" spans="1:22" x14ac:dyDescent="0.35">
      <c r="A3834" t="s">
        <v>3975</v>
      </c>
      <c r="B3834" s="1">
        <v>45071</v>
      </c>
      <c r="C3834" t="s">
        <v>67</v>
      </c>
      <c r="D3834" t="s">
        <v>46</v>
      </c>
      <c r="E3834">
        <v>2624987249</v>
      </c>
      <c r="F3834" t="s">
        <v>154</v>
      </c>
      <c r="G3834" t="s">
        <v>29</v>
      </c>
      <c r="H3834" t="s">
        <v>11357</v>
      </c>
      <c r="I3834" t="s">
        <v>31</v>
      </c>
      <c r="J3834" t="s">
        <v>19</v>
      </c>
      <c r="K3834">
        <v>723.34</v>
      </c>
      <c r="L3834">
        <v>146.63999999999999</v>
      </c>
      <c r="M3834" t="s">
        <v>19</v>
      </c>
      <c r="N3834">
        <v>0.20272624215445001</v>
      </c>
      <c r="O3834" t="s">
        <v>11355</v>
      </c>
      <c r="P3834" t="s">
        <v>11354</v>
      </c>
      <c r="R3834" t="s">
        <v>11353</v>
      </c>
      <c r="S3834">
        <f>IF(SalesData[[#This Row],[Return Status]]="Returned",1,0)</f>
        <v>0</v>
      </c>
      <c r="T3834">
        <v>2788.38</v>
      </c>
      <c r="U3834" s="2">
        <f>EOMONTH(SalesData[[#This Row],[Order Date]],0)</f>
        <v>45077</v>
      </c>
      <c r="V3834" s="9" t="str">
        <f>"Q"&amp;INT((MONTH(SalesData[[#This Row],[Order Date]])+2)/3)&amp;"-"&amp;YEAR(SalesData[[#This Row],[Order Date]])</f>
        <v>Q2-2023</v>
      </c>
    </row>
    <row r="3835" spans="1:22" x14ac:dyDescent="0.35">
      <c r="A3835" t="s">
        <v>3976</v>
      </c>
      <c r="B3835" s="1">
        <v>45052</v>
      </c>
      <c r="C3835" t="s">
        <v>67</v>
      </c>
      <c r="D3835" t="s">
        <v>99</v>
      </c>
      <c r="E3835">
        <v>7970354915</v>
      </c>
      <c r="F3835" t="s">
        <v>222</v>
      </c>
      <c r="G3835" t="s">
        <v>164</v>
      </c>
      <c r="H3835" t="s">
        <v>165</v>
      </c>
      <c r="I3835" t="s">
        <v>36</v>
      </c>
      <c r="J3835" t="s">
        <v>61</v>
      </c>
      <c r="K3835">
        <v>4238.93</v>
      </c>
      <c r="L3835">
        <v>417.96</v>
      </c>
      <c r="M3835" t="s">
        <v>62</v>
      </c>
      <c r="N3835">
        <v>9.8600354334702406E-2</v>
      </c>
      <c r="O3835" t="s">
        <v>11351</v>
      </c>
      <c r="P3835" t="s">
        <v>11356</v>
      </c>
      <c r="R3835" t="s">
        <v>11353</v>
      </c>
      <c r="S3835">
        <f>IF(SalesData[[#This Row],[Return Status]]="Returned",1,0)</f>
        <v>0</v>
      </c>
      <c r="U3835" s="2">
        <f>EOMONTH(SalesData[[#This Row],[Order Date]],0)</f>
        <v>45077</v>
      </c>
      <c r="V3835" s="9" t="str">
        <f>"Q"&amp;INT((MONTH(SalesData[[#This Row],[Order Date]])+2)/3)&amp;"-"&amp;YEAR(SalesData[[#This Row],[Order Date]])</f>
        <v>Q2-2023</v>
      </c>
    </row>
    <row r="3836" spans="1:22" x14ac:dyDescent="0.35">
      <c r="A3836" t="s">
        <v>3977</v>
      </c>
      <c r="B3836" s="1">
        <v>45066</v>
      </c>
      <c r="C3836" t="s">
        <v>149</v>
      </c>
      <c r="D3836" t="s">
        <v>99</v>
      </c>
      <c r="E3836">
        <v>3066556212</v>
      </c>
      <c r="F3836" t="s">
        <v>95</v>
      </c>
      <c r="G3836" t="s">
        <v>59</v>
      </c>
      <c r="H3836" t="s">
        <v>60</v>
      </c>
      <c r="I3836" t="s">
        <v>31</v>
      </c>
      <c r="J3836" t="s">
        <v>42</v>
      </c>
      <c r="K3836">
        <v>1251.98</v>
      </c>
      <c r="L3836">
        <v>337.06</v>
      </c>
      <c r="M3836" t="s">
        <v>43</v>
      </c>
      <c r="N3836">
        <v>0.26922155305995299</v>
      </c>
      <c r="O3836" t="s">
        <v>11351</v>
      </c>
      <c r="P3836" t="s">
        <v>11354</v>
      </c>
      <c r="Q3836" t="s">
        <v>11363</v>
      </c>
      <c r="R3836" t="s">
        <v>11360</v>
      </c>
      <c r="S3836">
        <f>IF(SalesData[[#This Row],[Return Status]]="Returned",1,0)</f>
        <v>1</v>
      </c>
      <c r="T3836">
        <v>2183.56</v>
      </c>
      <c r="U3836" s="2">
        <f>EOMONTH(SalesData[[#This Row],[Order Date]],0)</f>
        <v>45077</v>
      </c>
      <c r="V3836" s="9" t="str">
        <f>"Q"&amp;INT((MONTH(SalesData[[#This Row],[Order Date]])+2)/3)&amp;"-"&amp;YEAR(SalesData[[#This Row],[Order Date]])</f>
        <v>Q2-2023</v>
      </c>
    </row>
    <row r="3837" spans="1:22" x14ac:dyDescent="0.35">
      <c r="A3837" t="s">
        <v>3978</v>
      </c>
      <c r="B3837" s="1">
        <v>45056</v>
      </c>
      <c r="C3837" t="s">
        <v>184</v>
      </c>
      <c r="D3837" t="s">
        <v>39</v>
      </c>
      <c r="E3837">
        <v>1169174187</v>
      </c>
      <c r="F3837" t="s">
        <v>22</v>
      </c>
      <c r="G3837" t="s">
        <v>23</v>
      </c>
      <c r="H3837" t="s">
        <v>24</v>
      </c>
      <c r="I3837" t="s">
        <v>17</v>
      </c>
      <c r="J3837" t="s">
        <v>62</v>
      </c>
      <c r="K3837">
        <v>2768.3</v>
      </c>
      <c r="L3837">
        <v>629.41999999999996</v>
      </c>
      <c r="M3837" t="s">
        <v>62</v>
      </c>
      <c r="N3837">
        <v>0.22736697612253001</v>
      </c>
      <c r="O3837" t="s">
        <v>11351</v>
      </c>
      <c r="P3837" t="s">
        <v>11354</v>
      </c>
      <c r="R3837" t="s">
        <v>11353</v>
      </c>
      <c r="S3837">
        <f>IF(SalesData[[#This Row],[Return Status]]="Returned",1,0)</f>
        <v>0</v>
      </c>
      <c r="T3837">
        <v>2821.33</v>
      </c>
      <c r="U3837" s="2">
        <f>EOMONTH(SalesData[[#This Row],[Order Date]],0)</f>
        <v>45077</v>
      </c>
      <c r="V3837" s="9" t="str">
        <f>"Q"&amp;INT((MONTH(SalesData[[#This Row],[Order Date]])+2)/3)&amp;"-"&amp;YEAR(SalesData[[#This Row],[Order Date]])</f>
        <v>Q2-2023</v>
      </c>
    </row>
    <row r="3838" spans="1:22" x14ac:dyDescent="0.35">
      <c r="A3838" t="s">
        <v>3979</v>
      </c>
      <c r="B3838" s="1">
        <v>45047</v>
      </c>
      <c r="C3838" t="s">
        <v>176</v>
      </c>
      <c r="D3838" t="s">
        <v>27</v>
      </c>
      <c r="E3838">
        <v>3143017110</v>
      </c>
      <c r="F3838" t="s">
        <v>78</v>
      </c>
      <c r="G3838" t="s">
        <v>15</v>
      </c>
      <c r="H3838" t="s">
        <v>16</v>
      </c>
      <c r="I3838" t="s">
        <v>17</v>
      </c>
      <c r="J3838" t="s">
        <v>65</v>
      </c>
      <c r="K3838">
        <v>2253.9699999999998</v>
      </c>
      <c r="L3838">
        <v>346.17</v>
      </c>
      <c r="M3838" t="s">
        <v>65</v>
      </c>
      <c r="N3838">
        <v>0.15358234581649299</v>
      </c>
      <c r="O3838" t="s">
        <v>11351</v>
      </c>
      <c r="P3838" t="s">
        <v>11352</v>
      </c>
      <c r="R3838" t="s">
        <v>11353</v>
      </c>
      <c r="S3838">
        <f>IF(SalesData[[#This Row],[Return Status]]="Returned",1,0)</f>
        <v>0</v>
      </c>
      <c r="T3838">
        <v>2085.91</v>
      </c>
      <c r="U3838" s="2">
        <f>EOMONTH(SalesData[[#This Row],[Order Date]],0)</f>
        <v>45077</v>
      </c>
      <c r="V3838" s="9" t="str">
        <f>"Q"&amp;INT((MONTH(SalesData[[#This Row],[Order Date]])+2)/3)&amp;"-"&amp;YEAR(SalesData[[#This Row],[Order Date]])</f>
        <v>Q2-2023</v>
      </c>
    </row>
    <row r="3839" spans="1:22" x14ac:dyDescent="0.35">
      <c r="A3839" t="s">
        <v>3980</v>
      </c>
      <c r="B3839" s="1">
        <v>45074</v>
      </c>
      <c r="C3839" t="s">
        <v>149</v>
      </c>
      <c r="D3839" t="s">
        <v>27</v>
      </c>
      <c r="E3839">
        <v>1224494887</v>
      </c>
      <c r="F3839" t="s">
        <v>73</v>
      </c>
      <c r="G3839" t="s">
        <v>74</v>
      </c>
      <c r="H3839" t="s">
        <v>75</v>
      </c>
      <c r="I3839" t="s">
        <v>36</v>
      </c>
      <c r="J3839" t="s">
        <v>19</v>
      </c>
      <c r="K3839">
        <v>4243.46</v>
      </c>
      <c r="L3839">
        <v>451.39</v>
      </c>
      <c r="M3839" t="s">
        <v>19</v>
      </c>
      <c r="N3839">
        <v>0.10637310119572201</v>
      </c>
      <c r="O3839" t="s">
        <v>11351</v>
      </c>
      <c r="P3839" t="s">
        <v>11352</v>
      </c>
      <c r="R3839" t="s">
        <v>11353</v>
      </c>
      <c r="S3839">
        <f>IF(SalesData[[#This Row],[Return Status]]="Returned",1,0)</f>
        <v>0</v>
      </c>
      <c r="T3839">
        <v>2420.2800000000002</v>
      </c>
      <c r="U3839" s="2">
        <f>EOMONTH(SalesData[[#This Row],[Order Date]],0)</f>
        <v>45077</v>
      </c>
      <c r="V3839" s="9" t="str">
        <f>"Q"&amp;INT((MONTH(SalesData[[#This Row],[Order Date]])+2)/3)&amp;"-"&amp;YEAR(SalesData[[#This Row],[Order Date]])</f>
        <v>Q2-2023</v>
      </c>
    </row>
    <row r="3840" spans="1:22" x14ac:dyDescent="0.35">
      <c r="A3840" t="s">
        <v>3981</v>
      </c>
      <c r="B3840" s="1">
        <v>45075</v>
      </c>
      <c r="C3840" t="s">
        <v>77</v>
      </c>
      <c r="D3840" t="s">
        <v>80</v>
      </c>
      <c r="E3840">
        <v>2057042787</v>
      </c>
      <c r="F3840" t="s">
        <v>387</v>
      </c>
      <c r="G3840" t="s">
        <v>11379</v>
      </c>
      <c r="H3840" t="s">
        <v>90</v>
      </c>
      <c r="I3840" t="s">
        <v>31</v>
      </c>
      <c r="J3840" t="s">
        <v>65</v>
      </c>
      <c r="K3840">
        <v>1912.99</v>
      </c>
      <c r="L3840">
        <v>159.76</v>
      </c>
      <c r="M3840" t="s">
        <v>65</v>
      </c>
      <c r="N3840">
        <v>8.3513243665675196E-2</v>
      </c>
      <c r="O3840" t="s">
        <v>11351</v>
      </c>
      <c r="P3840" t="s">
        <v>11356</v>
      </c>
      <c r="R3840" t="s">
        <v>11353</v>
      </c>
      <c r="S3840">
        <f>IF(SalesData[[#This Row],[Return Status]]="Returned",1,0)</f>
        <v>0</v>
      </c>
      <c r="U3840" s="2">
        <f>EOMONTH(SalesData[[#This Row],[Order Date]],0)</f>
        <v>45077</v>
      </c>
      <c r="V3840" s="9" t="str">
        <f>"Q"&amp;INT((MONTH(SalesData[[#This Row],[Order Date]])+2)/3)&amp;"-"&amp;YEAR(SalesData[[#This Row],[Order Date]])</f>
        <v>Q2-2023</v>
      </c>
    </row>
    <row r="3841" spans="1:22" x14ac:dyDescent="0.35">
      <c r="A3841" t="s">
        <v>3982</v>
      </c>
      <c r="B3841" s="1">
        <v>45074</v>
      </c>
      <c r="C3841" t="s">
        <v>124</v>
      </c>
      <c r="D3841" t="s">
        <v>13</v>
      </c>
      <c r="E3841">
        <v>7855665720</v>
      </c>
      <c r="F3841" t="s">
        <v>133</v>
      </c>
      <c r="G3841" t="s">
        <v>11379</v>
      </c>
      <c r="H3841" t="s">
        <v>90</v>
      </c>
      <c r="I3841" t="s">
        <v>31</v>
      </c>
      <c r="J3841" t="s">
        <v>42</v>
      </c>
      <c r="K3841">
        <v>3788.01</v>
      </c>
      <c r="L3841">
        <v>628.58000000000004</v>
      </c>
      <c r="M3841" t="s">
        <v>43</v>
      </c>
      <c r="N3841">
        <v>0.165939371860159</v>
      </c>
      <c r="O3841" t="s">
        <v>11351</v>
      </c>
      <c r="P3841" t="s">
        <v>11352</v>
      </c>
      <c r="R3841" t="s">
        <v>11353</v>
      </c>
      <c r="S3841">
        <f>IF(SalesData[[#This Row],[Return Status]]="Returned",1,0)</f>
        <v>0</v>
      </c>
      <c r="U3841" s="2">
        <f>EOMONTH(SalesData[[#This Row],[Order Date]],0)</f>
        <v>45077</v>
      </c>
      <c r="V3841" s="9" t="str">
        <f>"Q"&amp;INT((MONTH(SalesData[[#This Row],[Order Date]])+2)/3)&amp;"-"&amp;YEAR(SalesData[[#This Row],[Order Date]])</f>
        <v>Q2-2023</v>
      </c>
    </row>
    <row r="3842" spans="1:22" x14ac:dyDescent="0.35">
      <c r="A3842" t="s">
        <v>3983</v>
      </c>
      <c r="B3842" s="1">
        <v>45055</v>
      </c>
      <c r="C3842" t="s">
        <v>139</v>
      </c>
      <c r="D3842" t="s">
        <v>46</v>
      </c>
      <c r="E3842">
        <v>1334853681</v>
      </c>
      <c r="F3842" t="s">
        <v>137</v>
      </c>
      <c r="G3842" t="s">
        <v>34</v>
      </c>
      <c r="H3842" t="s">
        <v>11357</v>
      </c>
      <c r="I3842" t="s">
        <v>36</v>
      </c>
      <c r="J3842" t="s">
        <v>61</v>
      </c>
      <c r="K3842">
        <v>2376.15</v>
      </c>
      <c r="L3842">
        <v>435.34</v>
      </c>
      <c r="M3842" t="s">
        <v>62</v>
      </c>
      <c r="N3842">
        <v>0.18321233928834499</v>
      </c>
      <c r="O3842" t="s">
        <v>11351</v>
      </c>
      <c r="P3842" t="s">
        <v>11352</v>
      </c>
      <c r="R3842" t="s">
        <v>11353</v>
      </c>
      <c r="S3842">
        <f>IF(SalesData[[#This Row],[Return Status]]="Returned",1,0)</f>
        <v>0</v>
      </c>
      <c r="U3842" s="2">
        <f>EOMONTH(SalesData[[#This Row],[Order Date]],0)</f>
        <v>45077</v>
      </c>
      <c r="V3842" s="9" t="str">
        <f>"Q"&amp;INT((MONTH(SalesData[[#This Row],[Order Date]])+2)/3)&amp;"-"&amp;YEAR(SalesData[[#This Row],[Order Date]])</f>
        <v>Q2-2023</v>
      </c>
    </row>
    <row r="3843" spans="1:22" x14ac:dyDescent="0.35">
      <c r="A3843" t="s">
        <v>3984</v>
      </c>
      <c r="B3843" s="1">
        <v>45051</v>
      </c>
      <c r="C3843" t="s">
        <v>111</v>
      </c>
      <c r="D3843" t="s">
        <v>39</v>
      </c>
      <c r="E3843">
        <v>91116537</v>
      </c>
      <c r="F3843" t="s">
        <v>73</v>
      </c>
      <c r="G3843" t="s">
        <v>74</v>
      </c>
      <c r="H3843" t="s">
        <v>75</v>
      </c>
      <c r="I3843" t="s">
        <v>36</v>
      </c>
      <c r="J3843" t="s">
        <v>43</v>
      </c>
      <c r="K3843">
        <v>4993.1499999999996</v>
      </c>
      <c r="L3843">
        <v>682.71</v>
      </c>
      <c r="M3843" t="s">
        <v>43</v>
      </c>
      <c r="N3843">
        <v>0.136729319167259</v>
      </c>
      <c r="O3843" t="s">
        <v>11351</v>
      </c>
      <c r="P3843" t="s">
        <v>11352</v>
      </c>
      <c r="R3843" t="s">
        <v>11353</v>
      </c>
      <c r="S3843">
        <f>IF(SalesData[[#This Row],[Return Status]]="Returned",1,0)</f>
        <v>0</v>
      </c>
      <c r="T3843">
        <v>2420.2800000000002</v>
      </c>
      <c r="U3843" s="2">
        <f>EOMONTH(SalesData[[#This Row],[Order Date]],0)</f>
        <v>45077</v>
      </c>
      <c r="V3843" s="9" t="str">
        <f>"Q"&amp;INT((MONTH(SalesData[[#This Row],[Order Date]])+2)/3)&amp;"-"&amp;YEAR(SalesData[[#This Row],[Order Date]])</f>
        <v>Q2-2023</v>
      </c>
    </row>
    <row r="3844" spans="1:22" x14ac:dyDescent="0.35">
      <c r="A3844" t="s">
        <v>3985</v>
      </c>
      <c r="B3844" s="1">
        <v>45055</v>
      </c>
      <c r="C3844" t="s">
        <v>149</v>
      </c>
      <c r="D3844" t="s">
        <v>39</v>
      </c>
      <c r="E3844">
        <v>5729854071</v>
      </c>
      <c r="F3844" t="s">
        <v>78</v>
      </c>
      <c r="G3844" t="s">
        <v>15</v>
      </c>
      <c r="H3844" t="s">
        <v>16</v>
      </c>
      <c r="I3844" t="s">
        <v>17</v>
      </c>
      <c r="J3844" t="s">
        <v>65</v>
      </c>
      <c r="K3844">
        <v>485.05</v>
      </c>
      <c r="L3844">
        <v>132.18</v>
      </c>
      <c r="M3844" t="s">
        <v>65</v>
      </c>
      <c r="N3844">
        <v>0.27250798886712702</v>
      </c>
      <c r="O3844" t="s">
        <v>11361</v>
      </c>
      <c r="P3844" t="s">
        <v>11354</v>
      </c>
      <c r="R3844" t="s">
        <v>11353</v>
      </c>
      <c r="S3844">
        <f>IF(SalesData[[#This Row],[Return Status]]="Returned",1,0)</f>
        <v>0</v>
      </c>
      <c r="T3844">
        <v>2085.91</v>
      </c>
      <c r="U3844" s="2">
        <f>EOMONTH(SalesData[[#This Row],[Order Date]],0)</f>
        <v>45077</v>
      </c>
      <c r="V3844" s="9" t="str">
        <f>"Q"&amp;INT((MONTH(SalesData[[#This Row],[Order Date]])+2)/3)&amp;"-"&amp;YEAR(SalesData[[#This Row],[Order Date]])</f>
        <v>Q2-2023</v>
      </c>
    </row>
    <row r="3845" spans="1:22" x14ac:dyDescent="0.35">
      <c r="A3845" t="s">
        <v>3986</v>
      </c>
      <c r="B3845" s="1">
        <v>45054</v>
      </c>
      <c r="C3845" t="s">
        <v>144</v>
      </c>
      <c r="D3845" t="s">
        <v>46</v>
      </c>
      <c r="E3845">
        <v>4687156122</v>
      </c>
      <c r="F3845" t="s">
        <v>410</v>
      </c>
      <c r="G3845" t="s">
        <v>29</v>
      </c>
      <c r="H3845" t="s">
        <v>11357</v>
      </c>
      <c r="I3845" t="s">
        <v>31</v>
      </c>
      <c r="J3845" t="s">
        <v>61</v>
      </c>
      <c r="K3845">
        <v>1849.9</v>
      </c>
      <c r="L3845">
        <v>241.1</v>
      </c>
      <c r="M3845" t="s">
        <v>62</v>
      </c>
      <c r="N3845">
        <v>0.13033136926320299</v>
      </c>
      <c r="O3845" t="s">
        <v>11351</v>
      </c>
      <c r="P3845" t="s">
        <v>11352</v>
      </c>
      <c r="R3845" t="s">
        <v>11353</v>
      </c>
      <c r="S3845">
        <f>IF(SalesData[[#This Row],[Return Status]]="Returned",1,0)</f>
        <v>0</v>
      </c>
      <c r="T3845">
        <v>2788.38</v>
      </c>
      <c r="U3845" s="2">
        <f>EOMONTH(SalesData[[#This Row],[Order Date]],0)</f>
        <v>45077</v>
      </c>
      <c r="V3845" s="9" t="str">
        <f>"Q"&amp;INT((MONTH(SalesData[[#This Row],[Order Date]])+2)/3)&amp;"-"&amp;YEAR(SalesData[[#This Row],[Order Date]])</f>
        <v>Q2-2023</v>
      </c>
    </row>
    <row r="3846" spans="1:22" x14ac:dyDescent="0.35">
      <c r="A3846" t="s">
        <v>3987</v>
      </c>
      <c r="B3846" s="1">
        <v>45065</v>
      </c>
      <c r="C3846" t="s">
        <v>26</v>
      </c>
      <c r="D3846" t="s">
        <v>46</v>
      </c>
      <c r="E3846">
        <v>5723647483</v>
      </c>
      <c r="F3846" t="s">
        <v>137</v>
      </c>
      <c r="G3846" t="s">
        <v>11382</v>
      </c>
      <c r="H3846" t="s">
        <v>35</v>
      </c>
      <c r="I3846" t="s">
        <v>36</v>
      </c>
      <c r="J3846" t="s">
        <v>18</v>
      </c>
      <c r="K3846">
        <v>421.51</v>
      </c>
      <c r="L3846">
        <v>46.73</v>
      </c>
      <c r="M3846" t="s">
        <v>19</v>
      </c>
      <c r="N3846">
        <v>0.11086332471353</v>
      </c>
      <c r="O3846" t="s">
        <v>11361</v>
      </c>
      <c r="P3846" t="s">
        <v>11352</v>
      </c>
      <c r="R3846" t="s">
        <v>11353</v>
      </c>
      <c r="S3846">
        <f>IF(SalesData[[#This Row],[Return Status]]="Returned",1,0)</f>
        <v>0</v>
      </c>
      <c r="U3846" s="2">
        <f>EOMONTH(SalesData[[#This Row],[Order Date]],0)</f>
        <v>45077</v>
      </c>
      <c r="V3846" s="9" t="str">
        <f>"Q"&amp;INT((MONTH(SalesData[[#This Row],[Order Date]])+2)/3)&amp;"-"&amp;YEAR(SalesData[[#This Row],[Order Date]])</f>
        <v>Q2-2023</v>
      </c>
    </row>
    <row r="3847" spans="1:22" x14ac:dyDescent="0.35">
      <c r="A3847" t="s">
        <v>3988</v>
      </c>
      <c r="B3847" s="1">
        <v>45062</v>
      </c>
      <c r="C3847" t="s">
        <v>87</v>
      </c>
      <c r="D3847" t="s">
        <v>72</v>
      </c>
      <c r="E3847">
        <v>8845819527</v>
      </c>
      <c r="F3847" t="s">
        <v>152</v>
      </c>
      <c r="G3847" t="s">
        <v>23</v>
      </c>
      <c r="H3847" t="s">
        <v>24</v>
      </c>
      <c r="I3847" t="s">
        <v>17</v>
      </c>
      <c r="J3847" t="s">
        <v>18</v>
      </c>
      <c r="K3847">
        <v>3614.92</v>
      </c>
      <c r="L3847">
        <v>532.1</v>
      </c>
      <c r="M3847" t="s">
        <v>19</v>
      </c>
      <c r="N3847">
        <v>0.14719551193387401</v>
      </c>
      <c r="O3847" t="s">
        <v>11351</v>
      </c>
      <c r="P3847" t="s">
        <v>11352</v>
      </c>
      <c r="R3847" t="s">
        <v>11353</v>
      </c>
      <c r="S3847">
        <f>IF(SalesData[[#This Row],[Return Status]]="Returned",1,0)</f>
        <v>0</v>
      </c>
      <c r="T3847">
        <v>2821.33</v>
      </c>
      <c r="U3847" s="2">
        <f>EOMONTH(SalesData[[#This Row],[Order Date]],0)</f>
        <v>45077</v>
      </c>
      <c r="V3847" s="9" t="str">
        <f>"Q"&amp;INT((MONTH(SalesData[[#This Row],[Order Date]])+2)/3)&amp;"-"&amp;YEAR(SalesData[[#This Row],[Order Date]])</f>
        <v>Q2-2023</v>
      </c>
    </row>
    <row r="3848" spans="1:22" x14ac:dyDescent="0.35">
      <c r="A3848" t="s">
        <v>3989</v>
      </c>
      <c r="B3848" s="1">
        <v>45058</v>
      </c>
      <c r="C3848" t="s">
        <v>71</v>
      </c>
      <c r="D3848" t="s">
        <v>39</v>
      </c>
      <c r="E3848">
        <v>5923519940</v>
      </c>
      <c r="F3848" t="s">
        <v>137</v>
      </c>
      <c r="G3848" t="s">
        <v>34</v>
      </c>
      <c r="H3848" t="s">
        <v>35</v>
      </c>
      <c r="I3848" t="s">
        <v>36</v>
      </c>
      <c r="J3848" t="s">
        <v>18</v>
      </c>
      <c r="K3848">
        <v>2562</v>
      </c>
      <c r="L3848">
        <v>120.29</v>
      </c>
      <c r="M3848" t="s">
        <v>19</v>
      </c>
      <c r="N3848">
        <v>4.6951600312256002E-2</v>
      </c>
      <c r="O3848" t="s">
        <v>11351</v>
      </c>
      <c r="P3848" t="s">
        <v>11356</v>
      </c>
      <c r="R3848" t="s">
        <v>11353</v>
      </c>
      <c r="S3848">
        <f>IF(SalesData[[#This Row],[Return Status]]="Returned",1,0)</f>
        <v>0</v>
      </c>
      <c r="U3848" s="2">
        <f>EOMONTH(SalesData[[#This Row],[Order Date]],0)</f>
        <v>45077</v>
      </c>
      <c r="V3848" s="9" t="str">
        <f>"Q"&amp;INT((MONTH(SalesData[[#This Row],[Order Date]])+2)/3)&amp;"-"&amp;YEAR(SalesData[[#This Row],[Order Date]])</f>
        <v>Q2-2023</v>
      </c>
    </row>
    <row r="3849" spans="1:22" x14ac:dyDescent="0.35">
      <c r="A3849" t="s">
        <v>3990</v>
      </c>
      <c r="B3849" s="1">
        <v>45071</v>
      </c>
      <c r="C3849" t="s">
        <v>111</v>
      </c>
      <c r="D3849" t="s">
        <v>80</v>
      </c>
      <c r="E3849">
        <v>4709863679</v>
      </c>
      <c r="F3849" t="s">
        <v>114</v>
      </c>
      <c r="G3849" t="s">
        <v>59</v>
      </c>
      <c r="H3849" t="s">
        <v>60</v>
      </c>
      <c r="I3849" t="s">
        <v>31</v>
      </c>
      <c r="J3849" t="s">
        <v>19</v>
      </c>
      <c r="K3849">
        <v>3646.1</v>
      </c>
      <c r="L3849">
        <v>380.24</v>
      </c>
      <c r="M3849" t="s">
        <v>19</v>
      </c>
      <c r="N3849">
        <v>0.104286772167521</v>
      </c>
      <c r="O3849" t="s">
        <v>11351</v>
      </c>
      <c r="P3849" t="s">
        <v>11352</v>
      </c>
      <c r="R3849" t="s">
        <v>11353</v>
      </c>
      <c r="S3849">
        <f>IF(SalesData[[#This Row],[Return Status]]="Returned",1,0)</f>
        <v>0</v>
      </c>
      <c r="T3849">
        <v>2183.56</v>
      </c>
      <c r="U3849" s="2">
        <f>EOMONTH(SalesData[[#This Row],[Order Date]],0)</f>
        <v>45077</v>
      </c>
      <c r="V3849" s="9" t="str">
        <f>"Q"&amp;INT((MONTH(SalesData[[#This Row],[Order Date]])+2)/3)&amp;"-"&amp;YEAR(SalesData[[#This Row],[Order Date]])</f>
        <v>Q2-2023</v>
      </c>
    </row>
    <row r="3850" spans="1:22" x14ac:dyDescent="0.35">
      <c r="A3850" t="s">
        <v>3991</v>
      </c>
      <c r="B3850" s="1">
        <v>45061</v>
      </c>
      <c r="C3850" t="s">
        <v>124</v>
      </c>
      <c r="D3850" t="s">
        <v>145</v>
      </c>
      <c r="E3850">
        <v>2580397278</v>
      </c>
      <c r="F3850" t="s">
        <v>147</v>
      </c>
      <c r="G3850" t="s">
        <v>84</v>
      </c>
      <c r="H3850" t="s">
        <v>11357</v>
      </c>
      <c r="I3850" t="s">
        <v>31</v>
      </c>
      <c r="J3850" t="s">
        <v>61</v>
      </c>
      <c r="K3850">
        <v>2863.34</v>
      </c>
      <c r="L3850">
        <v>386.31</v>
      </c>
      <c r="M3850" t="s">
        <v>62</v>
      </c>
      <c r="N3850">
        <v>0.13491586748342799</v>
      </c>
      <c r="O3850" t="s">
        <v>11351</v>
      </c>
      <c r="P3850" t="s">
        <v>11352</v>
      </c>
      <c r="R3850" t="s">
        <v>11353</v>
      </c>
      <c r="S3850">
        <f>IF(SalesData[[#This Row],[Return Status]]="Returned",1,0)</f>
        <v>0</v>
      </c>
      <c r="T3850">
        <v>847.14</v>
      </c>
      <c r="U3850" s="2">
        <f>EOMONTH(SalesData[[#This Row],[Order Date]],0)</f>
        <v>45077</v>
      </c>
      <c r="V3850" s="9" t="str">
        <f>"Q"&amp;INT((MONTH(SalesData[[#This Row],[Order Date]])+2)/3)&amp;"-"&amp;YEAR(SalesData[[#This Row],[Order Date]])</f>
        <v>Q2-2023</v>
      </c>
    </row>
    <row r="3851" spans="1:22" x14ac:dyDescent="0.35">
      <c r="A3851" t="s">
        <v>3992</v>
      </c>
      <c r="B3851" s="1">
        <v>45071</v>
      </c>
      <c r="C3851" t="s">
        <v>12</v>
      </c>
      <c r="D3851" t="s">
        <v>80</v>
      </c>
      <c r="E3851">
        <v>2206336066</v>
      </c>
      <c r="F3851" t="s">
        <v>40</v>
      </c>
      <c r="G3851" t="s">
        <v>69</v>
      </c>
      <c r="H3851" t="s">
        <v>41</v>
      </c>
      <c r="I3851" t="s">
        <v>31</v>
      </c>
      <c r="J3851" t="s">
        <v>42</v>
      </c>
      <c r="K3851">
        <v>1338.86</v>
      </c>
      <c r="L3851">
        <v>91.03</v>
      </c>
      <c r="M3851" t="s">
        <v>43</v>
      </c>
      <c r="N3851">
        <v>6.7990678637049398E-2</v>
      </c>
      <c r="O3851" t="s">
        <v>11351</v>
      </c>
      <c r="P3851" t="s">
        <v>11356</v>
      </c>
      <c r="R3851" t="s">
        <v>11353</v>
      </c>
      <c r="S3851">
        <f>IF(SalesData[[#This Row],[Return Status]]="Returned",1,0)</f>
        <v>0</v>
      </c>
      <c r="T3851">
        <v>2081.52</v>
      </c>
      <c r="U3851" s="2">
        <f>EOMONTH(SalesData[[#This Row],[Order Date]],0)</f>
        <v>45077</v>
      </c>
      <c r="V3851" s="9" t="str">
        <f>"Q"&amp;INT((MONTH(SalesData[[#This Row],[Order Date]])+2)/3)&amp;"-"&amp;YEAR(SalesData[[#This Row],[Order Date]])</f>
        <v>Q2-2023</v>
      </c>
    </row>
    <row r="3852" spans="1:22" x14ac:dyDescent="0.35">
      <c r="A3852" t="s">
        <v>3993</v>
      </c>
      <c r="B3852" s="1">
        <v>45071</v>
      </c>
      <c r="C3852" t="s">
        <v>124</v>
      </c>
      <c r="D3852" t="s">
        <v>99</v>
      </c>
      <c r="E3852">
        <v>816957872</v>
      </c>
      <c r="F3852" t="s">
        <v>292</v>
      </c>
      <c r="G3852" t="s">
        <v>69</v>
      </c>
      <c r="H3852" t="s">
        <v>11357</v>
      </c>
      <c r="I3852" t="s">
        <v>31</v>
      </c>
      <c r="J3852" t="s">
        <v>18</v>
      </c>
      <c r="K3852">
        <v>256.02999999999997</v>
      </c>
      <c r="L3852">
        <v>74.06</v>
      </c>
      <c r="M3852" t="s">
        <v>19</v>
      </c>
      <c r="N3852">
        <v>0.28926297699488301</v>
      </c>
      <c r="O3852" t="s">
        <v>11361</v>
      </c>
      <c r="P3852" t="s">
        <v>11354</v>
      </c>
      <c r="R3852" t="s">
        <v>11353</v>
      </c>
      <c r="S3852">
        <f>IF(SalesData[[#This Row],[Return Status]]="Returned",1,0)</f>
        <v>0</v>
      </c>
      <c r="T3852">
        <v>2081.52</v>
      </c>
      <c r="U3852" s="2">
        <f>EOMONTH(SalesData[[#This Row],[Order Date]],0)</f>
        <v>45077</v>
      </c>
      <c r="V3852" s="9" t="str">
        <f>"Q"&amp;INT((MONTH(SalesData[[#This Row],[Order Date]])+2)/3)&amp;"-"&amp;YEAR(SalesData[[#This Row],[Order Date]])</f>
        <v>Q2-2023</v>
      </c>
    </row>
    <row r="3853" spans="1:22" x14ac:dyDescent="0.35">
      <c r="A3853" t="s">
        <v>3994</v>
      </c>
      <c r="B3853" s="1">
        <v>45048</v>
      </c>
      <c r="C3853" t="s">
        <v>205</v>
      </c>
      <c r="D3853" t="s">
        <v>13</v>
      </c>
      <c r="E3853">
        <v>5921816977</v>
      </c>
      <c r="F3853" t="s">
        <v>129</v>
      </c>
      <c r="G3853" t="s">
        <v>54</v>
      </c>
      <c r="H3853" t="s">
        <v>11357</v>
      </c>
      <c r="I3853" t="s">
        <v>31</v>
      </c>
      <c r="J3853" t="s">
        <v>61</v>
      </c>
      <c r="K3853">
        <v>1420.79</v>
      </c>
      <c r="L3853">
        <v>372.16</v>
      </c>
      <c r="M3853" t="s">
        <v>62</v>
      </c>
      <c r="N3853">
        <v>0.26193878053758801</v>
      </c>
      <c r="O3853" t="s">
        <v>11351</v>
      </c>
      <c r="P3853" t="s">
        <v>11354</v>
      </c>
      <c r="Q3853" t="s">
        <v>11364</v>
      </c>
      <c r="R3853" t="s">
        <v>11360</v>
      </c>
      <c r="S3853">
        <f>IF(SalesData[[#This Row],[Return Status]]="Returned",1,0)</f>
        <v>1</v>
      </c>
      <c r="U3853" s="2">
        <f>EOMONTH(SalesData[[#This Row],[Order Date]],0)</f>
        <v>45077</v>
      </c>
      <c r="V3853" s="9" t="str">
        <f>"Q"&amp;INT((MONTH(SalesData[[#This Row],[Order Date]])+2)/3)&amp;"-"&amp;YEAR(SalesData[[#This Row],[Order Date]])</f>
        <v>Q2-2023</v>
      </c>
    </row>
    <row r="3854" spans="1:22" x14ac:dyDescent="0.35">
      <c r="A3854" t="s">
        <v>3995</v>
      </c>
      <c r="B3854" s="1">
        <v>45059</v>
      </c>
      <c r="C3854" t="s">
        <v>194</v>
      </c>
      <c r="D3854" t="s">
        <v>72</v>
      </c>
      <c r="E3854">
        <v>8959353610</v>
      </c>
      <c r="F3854" t="s">
        <v>73</v>
      </c>
      <c r="G3854" t="s">
        <v>74</v>
      </c>
      <c r="H3854" t="s">
        <v>75</v>
      </c>
      <c r="I3854" t="s">
        <v>36</v>
      </c>
      <c r="J3854" t="s">
        <v>18</v>
      </c>
      <c r="K3854">
        <v>1505.97</v>
      </c>
      <c r="L3854">
        <v>437.63</v>
      </c>
      <c r="M3854" t="s">
        <v>19</v>
      </c>
      <c r="N3854">
        <v>0.29059675823555597</v>
      </c>
      <c r="O3854" t="s">
        <v>11351</v>
      </c>
      <c r="P3854" t="s">
        <v>11354</v>
      </c>
      <c r="R3854" t="s">
        <v>11353</v>
      </c>
      <c r="S3854">
        <f>IF(SalesData[[#This Row],[Return Status]]="Returned",1,0)</f>
        <v>0</v>
      </c>
      <c r="T3854">
        <v>2420.2800000000002</v>
      </c>
      <c r="U3854" s="2">
        <f>EOMONTH(SalesData[[#This Row],[Order Date]],0)</f>
        <v>45077</v>
      </c>
      <c r="V3854" s="9" t="str">
        <f>"Q"&amp;INT((MONTH(SalesData[[#This Row],[Order Date]])+2)/3)&amp;"-"&amp;YEAR(SalesData[[#This Row],[Order Date]])</f>
        <v>Q2-2023</v>
      </c>
    </row>
    <row r="3855" spans="1:22" x14ac:dyDescent="0.35">
      <c r="A3855" t="s">
        <v>3996</v>
      </c>
      <c r="B3855" s="1">
        <v>45049</v>
      </c>
      <c r="C3855" t="s">
        <v>144</v>
      </c>
      <c r="D3855" t="s">
        <v>80</v>
      </c>
      <c r="E3855">
        <v>4007965891</v>
      </c>
      <c r="F3855" t="s">
        <v>154</v>
      </c>
      <c r="G3855" t="s">
        <v>29</v>
      </c>
      <c r="H3855" t="s">
        <v>30</v>
      </c>
      <c r="I3855" t="s">
        <v>31</v>
      </c>
      <c r="J3855" t="s">
        <v>18</v>
      </c>
      <c r="K3855">
        <v>3577.04</v>
      </c>
      <c r="L3855">
        <v>569.08000000000004</v>
      </c>
      <c r="M3855" t="s">
        <v>19</v>
      </c>
      <c r="N3855">
        <v>0.15909243396775</v>
      </c>
      <c r="O3855" t="s">
        <v>11351</v>
      </c>
      <c r="P3855" t="s">
        <v>11352</v>
      </c>
      <c r="R3855" t="s">
        <v>11353</v>
      </c>
      <c r="S3855">
        <f>IF(SalesData[[#This Row],[Return Status]]="Returned",1,0)</f>
        <v>0</v>
      </c>
      <c r="T3855">
        <v>2788.38</v>
      </c>
      <c r="U3855" s="2">
        <f>EOMONTH(SalesData[[#This Row],[Order Date]],0)</f>
        <v>45077</v>
      </c>
      <c r="V3855" s="9" t="str">
        <f>"Q"&amp;INT((MONTH(SalesData[[#This Row],[Order Date]])+2)/3)&amp;"-"&amp;YEAR(SalesData[[#This Row],[Order Date]])</f>
        <v>Q2-2023</v>
      </c>
    </row>
    <row r="3856" spans="1:22" x14ac:dyDescent="0.35">
      <c r="A3856" t="s">
        <v>3997</v>
      </c>
      <c r="B3856" s="1">
        <v>45072</v>
      </c>
      <c r="C3856" t="s">
        <v>113</v>
      </c>
      <c r="D3856" t="s">
        <v>46</v>
      </c>
      <c r="E3856">
        <v>8470797700</v>
      </c>
      <c r="F3856" t="s">
        <v>163</v>
      </c>
      <c r="G3856" t="s">
        <v>164</v>
      </c>
      <c r="H3856" t="s">
        <v>165</v>
      </c>
      <c r="I3856" t="s">
        <v>36</v>
      </c>
      <c r="J3856" t="s">
        <v>19</v>
      </c>
      <c r="K3856">
        <v>3099.2</v>
      </c>
      <c r="L3856">
        <v>580.58000000000004</v>
      </c>
      <c r="M3856" t="s">
        <v>19</v>
      </c>
      <c r="N3856">
        <v>0.18733221476510101</v>
      </c>
      <c r="O3856" t="s">
        <v>11351</v>
      </c>
      <c r="P3856" t="s">
        <v>11352</v>
      </c>
      <c r="R3856" t="s">
        <v>11353</v>
      </c>
      <c r="S3856">
        <f>IF(SalesData[[#This Row],[Return Status]]="Returned",1,0)</f>
        <v>0</v>
      </c>
      <c r="U3856" s="2">
        <f>EOMONTH(SalesData[[#This Row],[Order Date]],0)</f>
        <v>45077</v>
      </c>
      <c r="V3856" s="9" t="str">
        <f>"Q"&amp;INT((MONTH(SalesData[[#This Row],[Order Date]])+2)/3)&amp;"-"&amp;YEAR(SalesData[[#This Row],[Order Date]])</f>
        <v>Q2-2023</v>
      </c>
    </row>
    <row r="3857" spans="1:22" x14ac:dyDescent="0.35">
      <c r="A3857" t="s">
        <v>3998</v>
      </c>
      <c r="B3857" s="1">
        <v>45052</v>
      </c>
      <c r="C3857" t="s">
        <v>184</v>
      </c>
      <c r="D3857" t="s">
        <v>145</v>
      </c>
      <c r="E3857">
        <v>814018418</v>
      </c>
      <c r="F3857" t="s">
        <v>159</v>
      </c>
      <c r="G3857" t="s">
        <v>84</v>
      </c>
      <c r="H3857" t="s">
        <v>85</v>
      </c>
      <c r="I3857" t="s">
        <v>31</v>
      </c>
      <c r="J3857" t="s">
        <v>42</v>
      </c>
      <c r="K3857">
        <v>154.28</v>
      </c>
      <c r="L3857">
        <v>44.22</v>
      </c>
      <c r="M3857" t="s">
        <v>43</v>
      </c>
      <c r="N3857">
        <v>0.28662172673061997</v>
      </c>
      <c r="O3857" t="s">
        <v>11361</v>
      </c>
      <c r="P3857" t="s">
        <v>11354</v>
      </c>
      <c r="R3857" t="s">
        <v>11353</v>
      </c>
      <c r="S3857">
        <f>IF(SalesData[[#This Row],[Return Status]]="Returned",1,0)</f>
        <v>0</v>
      </c>
      <c r="T3857">
        <v>847.14</v>
      </c>
      <c r="U3857" s="2">
        <f>EOMONTH(SalesData[[#This Row],[Order Date]],0)</f>
        <v>45077</v>
      </c>
      <c r="V3857" s="9" t="str">
        <f>"Q"&amp;INT((MONTH(SalesData[[#This Row],[Order Date]])+2)/3)&amp;"-"&amp;YEAR(SalesData[[#This Row],[Order Date]])</f>
        <v>Q2-2023</v>
      </c>
    </row>
    <row r="3858" spans="1:22" x14ac:dyDescent="0.35">
      <c r="A3858" t="s">
        <v>3999</v>
      </c>
      <c r="B3858" s="1">
        <v>45074</v>
      </c>
      <c r="C3858" t="s">
        <v>144</v>
      </c>
      <c r="D3858" t="s">
        <v>39</v>
      </c>
      <c r="E3858">
        <v>5482948712</v>
      </c>
      <c r="F3858" t="s">
        <v>81</v>
      </c>
      <c r="G3858" t="s">
        <v>74</v>
      </c>
      <c r="H3858" t="s">
        <v>75</v>
      </c>
      <c r="I3858" t="s">
        <v>36</v>
      </c>
      <c r="J3858" t="s">
        <v>19</v>
      </c>
      <c r="K3858">
        <v>757.91</v>
      </c>
      <c r="L3858">
        <v>66.489999999999995</v>
      </c>
      <c r="M3858" t="s">
        <v>19</v>
      </c>
      <c r="N3858">
        <v>8.7728094364766293E-2</v>
      </c>
      <c r="O3858" t="s">
        <v>11355</v>
      </c>
      <c r="P3858" t="s">
        <v>11356</v>
      </c>
      <c r="R3858" t="s">
        <v>11353</v>
      </c>
      <c r="S3858">
        <f>IF(SalesData[[#This Row],[Return Status]]="Returned",1,0)</f>
        <v>0</v>
      </c>
      <c r="T3858">
        <v>2420.2800000000002</v>
      </c>
      <c r="U3858" s="2">
        <f>EOMONTH(SalesData[[#This Row],[Order Date]],0)</f>
        <v>45077</v>
      </c>
      <c r="V3858" s="9" t="str">
        <f>"Q"&amp;INT((MONTH(SalesData[[#This Row],[Order Date]])+2)/3)&amp;"-"&amp;YEAR(SalesData[[#This Row],[Order Date]])</f>
        <v>Q2-2023</v>
      </c>
    </row>
    <row r="3859" spans="1:22" x14ac:dyDescent="0.35">
      <c r="A3859" t="s">
        <v>4000</v>
      </c>
      <c r="B3859" s="1">
        <v>45071</v>
      </c>
      <c r="C3859" t="s">
        <v>124</v>
      </c>
      <c r="D3859" t="s">
        <v>13</v>
      </c>
      <c r="E3859">
        <v>8929015440</v>
      </c>
      <c r="F3859" t="s">
        <v>172</v>
      </c>
      <c r="G3859" t="s">
        <v>141</v>
      </c>
      <c r="H3859" t="s">
        <v>11357</v>
      </c>
      <c r="I3859" t="s">
        <v>17</v>
      </c>
      <c r="J3859" t="s">
        <v>43</v>
      </c>
      <c r="K3859">
        <v>4858.55</v>
      </c>
      <c r="L3859">
        <v>1054.8</v>
      </c>
      <c r="M3859" t="s">
        <v>43</v>
      </c>
      <c r="N3859">
        <v>0.217101810210865</v>
      </c>
      <c r="O3859" t="s">
        <v>11351</v>
      </c>
      <c r="P3859" t="s">
        <v>11354</v>
      </c>
      <c r="Q3859" t="s">
        <v>11372</v>
      </c>
      <c r="R3859" t="s">
        <v>11360</v>
      </c>
      <c r="S3859">
        <f>IF(SalesData[[#This Row],[Return Status]]="Returned",1,0)</f>
        <v>1</v>
      </c>
      <c r="T3859">
        <v>2793.38</v>
      </c>
      <c r="U3859" s="2">
        <f>EOMONTH(SalesData[[#This Row],[Order Date]],0)</f>
        <v>45077</v>
      </c>
      <c r="V3859" s="9" t="str">
        <f>"Q"&amp;INT((MONTH(SalesData[[#This Row],[Order Date]])+2)/3)&amp;"-"&amp;YEAR(SalesData[[#This Row],[Order Date]])</f>
        <v>Q2-2023</v>
      </c>
    </row>
    <row r="3860" spans="1:22" x14ac:dyDescent="0.35">
      <c r="A3860" t="s">
        <v>4001</v>
      </c>
      <c r="B3860" s="1">
        <v>45066</v>
      </c>
      <c r="C3860" t="s">
        <v>106</v>
      </c>
      <c r="D3860" t="s">
        <v>39</v>
      </c>
      <c r="E3860">
        <v>3135809945</v>
      </c>
      <c r="F3860" t="s">
        <v>170</v>
      </c>
      <c r="G3860" t="s">
        <v>69</v>
      </c>
      <c r="H3860" t="s">
        <v>41</v>
      </c>
      <c r="I3860" t="s">
        <v>31</v>
      </c>
      <c r="J3860" t="s">
        <v>19</v>
      </c>
      <c r="K3860">
        <v>2652.36</v>
      </c>
      <c r="L3860">
        <v>127.07</v>
      </c>
      <c r="M3860" t="s">
        <v>19</v>
      </c>
      <c r="N3860">
        <v>4.7908277910992503E-2</v>
      </c>
      <c r="O3860" t="s">
        <v>11351</v>
      </c>
      <c r="P3860" t="s">
        <v>11356</v>
      </c>
      <c r="Q3860" t="s">
        <v>11363</v>
      </c>
      <c r="R3860" t="s">
        <v>11360</v>
      </c>
      <c r="S3860">
        <f>IF(SalesData[[#This Row],[Return Status]]="Returned",1,0)</f>
        <v>1</v>
      </c>
      <c r="T3860">
        <v>2081.52</v>
      </c>
      <c r="U3860" s="2">
        <f>EOMONTH(SalesData[[#This Row],[Order Date]],0)</f>
        <v>45077</v>
      </c>
      <c r="V3860" s="9" t="str">
        <f>"Q"&amp;INT((MONTH(SalesData[[#This Row],[Order Date]])+2)/3)&amp;"-"&amp;YEAR(SalesData[[#This Row],[Order Date]])</f>
        <v>Q2-2023</v>
      </c>
    </row>
    <row r="3861" spans="1:22" x14ac:dyDescent="0.35">
      <c r="A3861" t="s">
        <v>4002</v>
      </c>
      <c r="B3861" s="1">
        <v>45050</v>
      </c>
      <c r="C3861" t="s">
        <v>111</v>
      </c>
      <c r="D3861" t="s">
        <v>46</v>
      </c>
      <c r="E3861">
        <v>6463511401</v>
      </c>
      <c r="F3861" t="s">
        <v>107</v>
      </c>
      <c r="G3861" t="s">
        <v>15</v>
      </c>
      <c r="H3861" t="s">
        <v>16</v>
      </c>
      <c r="I3861" t="s">
        <v>17</v>
      </c>
      <c r="J3861" t="s">
        <v>65</v>
      </c>
      <c r="K3861">
        <v>1087.01</v>
      </c>
      <c r="L3861">
        <v>296.77</v>
      </c>
      <c r="M3861" t="s">
        <v>65</v>
      </c>
      <c r="N3861">
        <v>0.27301496766359101</v>
      </c>
      <c r="O3861" t="s">
        <v>11351</v>
      </c>
      <c r="P3861" t="s">
        <v>11354</v>
      </c>
      <c r="R3861" t="s">
        <v>11353</v>
      </c>
      <c r="S3861">
        <f>IF(SalesData[[#This Row],[Return Status]]="Returned",1,0)</f>
        <v>0</v>
      </c>
      <c r="T3861">
        <v>2085.91</v>
      </c>
      <c r="U3861" s="2">
        <f>EOMONTH(SalesData[[#This Row],[Order Date]],0)</f>
        <v>45077</v>
      </c>
      <c r="V3861" s="9" t="str">
        <f>"Q"&amp;INT((MONTH(SalesData[[#This Row],[Order Date]])+2)/3)&amp;"-"&amp;YEAR(SalesData[[#This Row],[Order Date]])</f>
        <v>Q2-2023</v>
      </c>
    </row>
    <row r="3862" spans="1:22" x14ac:dyDescent="0.35">
      <c r="A3862" t="s">
        <v>4003</v>
      </c>
      <c r="B3862" s="1">
        <v>45075</v>
      </c>
      <c r="C3862" t="s">
        <v>71</v>
      </c>
      <c r="D3862" t="s">
        <v>72</v>
      </c>
      <c r="E3862">
        <v>3655323273</v>
      </c>
      <c r="F3862" t="s">
        <v>33</v>
      </c>
      <c r="G3862" t="s">
        <v>101</v>
      </c>
      <c r="H3862" t="s">
        <v>35</v>
      </c>
      <c r="I3862" t="s">
        <v>36</v>
      </c>
      <c r="J3862" t="s">
        <v>18</v>
      </c>
      <c r="K3862">
        <v>1726.71</v>
      </c>
      <c r="L3862">
        <v>72.59</v>
      </c>
      <c r="M3862" t="s">
        <v>19</v>
      </c>
      <c r="N3862">
        <v>4.20394854955378E-2</v>
      </c>
      <c r="O3862" t="s">
        <v>11351</v>
      </c>
      <c r="P3862" t="s">
        <v>11356</v>
      </c>
      <c r="R3862" t="s">
        <v>11353</v>
      </c>
      <c r="S3862">
        <f>IF(SalesData[[#This Row],[Return Status]]="Returned",1,0)</f>
        <v>0</v>
      </c>
      <c r="T3862">
        <v>1385.87</v>
      </c>
      <c r="U3862" s="2">
        <f>EOMONTH(SalesData[[#This Row],[Order Date]],0)</f>
        <v>45077</v>
      </c>
      <c r="V3862" s="9" t="str">
        <f>"Q"&amp;INT((MONTH(SalesData[[#This Row],[Order Date]])+2)/3)&amp;"-"&amp;YEAR(SalesData[[#This Row],[Order Date]])</f>
        <v>Q2-2023</v>
      </c>
    </row>
    <row r="3863" spans="1:22" x14ac:dyDescent="0.35">
      <c r="A3863" t="s">
        <v>4004</v>
      </c>
      <c r="B3863" s="1">
        <v>45067</v>
      </c>
      <c r="C3863" t="s">
        <v>111</v>
      </c>
      <c r="D3863" t="s">
        <v>145</v>
      </c>
      <c r="E3863">
        <v>6481312243</v>
      </c>
      <c r="F3863" t="s">
        <v>100</v>
      </c>
      <c r="G3863" t="s">
        <v>34</v>
      </c>
      <c r="H3863" t="s">
        <v>35</v>
      </c>
      <c r="I3863" t="s">
        <v>36</v>
      </c>
      <c r="J3863" t="s">
        <v>43</v>
      </c>
      <c r="K3863">
        <v>2172.9899999999998</v>
      </c>
      <c r="L3863">
        <v>462.49</v>
      </c>
      <c r="M3863" t="s">
        <v>43</v>
      </c>
      <c r="N3863">
        <v>0.212835770067971</v>
      </c>
      <c r="O3863" t="s">
        <v>11351</v>
      </c>
      <c r="P3863" t="s">
        <v>11354</v>
      </c>
      <c r="R3863" t="s">
        <v>11353</v>
      </c>
      <c r="S3863">
        <f>IF(SalesData[[#This Row],[Return Status]]="Returned",1,0)</f>
        <v>0</v>
      </c>
      <c r="U3863" s="2">
        <f>EOMONTH(SalesData[[#This Row],[Order Date]],0)</f>
        <v>45077</v>
      </c>
      <c r="V3863" s="9" t="str">
        <f>"Q"&amp;INT((MONTH(SalesData[[#This Row],[Order Date]])+2)/3)&amp;"-"&amp;YEAR(SalesData[[#This Row],[Order Date]])</f>
        <v>Q2-2023</v>
      </c>
    </row>
    <row r="3864" spans="1:22" x14ac:dyDescent="0.35">
      <c r="A3864" t="s">
        <v>4005</v>
      </c>
      <c r="B3864" s="1">
        <v>45051</v>
      </c>
      <c r="C3864" t="s">
        <v>49</v>
      </c>
      <c r="D3864" t="s">
        <v>46</v>
      </c>
      <c r="E3864">
        <v>7108425658</v>
      </c>
      <c r="F3864" t="s">
        <v>64</v>
      </c>
      <c r="G3864" t="s">
        <v>15</v>
      </c>
      <c r="H3864" t="s">
        <v>16</v>
      </c>
      <c r="I3864" t="s">
        <v>17</v>
      </c>
      <c r="J3864" t="s">
        <v>43</v>
      </c>
      <c r="K3864">
        <v>4224.97</v>
      </c>
      <c r="L3864">
        <v>529.48</v>
      </c>
      <c r="M3864" t="s">
        <v>43</v>
      </c>
      <c r="N3864">
        <v>0.12532159991668601</v>
      </c>
      <c r="O3864" t="s">
        <v>11351</v>
      </c>
      <c r="P3864" t="s">
        <v>11352</v>
      </c>
      <c r="R3864" t="s">
        <v>11353</v>
      </c>
      <c r="S3864">
        <f>IF(SalesData[[#This Row],[Return Status]]="Returned",1,0)</f>
        <v>0</v>
      </c>
      <c r="T3864">
        <v>2085.91</v>
      </c>
      <c r="U3864" s="2">
        <f>EOMONTH(SalesData[[#This Row],[Order Date]],0)</f>
        <v>45077</v>
      </c>
      <c r="V3864" s="9" t="str">
        <f>"Q"&amp;INT((MONTH(SalesData[[#This Row],[Order Date]])+2)/3)&amp;"-"&amp;YEAR(SalesData[[#This Row],[Order Date]])</f>
        <v>Q2-2023</v>
      </c>
    </row>
    <row r="3865" spans="1:22" x14ac:dyDescent="0.35">
      <c r="A3865" t="s">
        <v>4006</v>
      </c>
      <c r="B3865" s="1">
        <v>45050</v>
      </c>
      <c r="C3865" t="s">
        <v>132</v>
      </c>
      <c r="D3865" t="s">
        <v>72</v>
      </c>
      <c r="E3865">
        <v>2648476417</v>
      </c>
      <c r="F3865" t="s">
        <v>81</v>
      </c>
      <c r="G3865" t="s">
        <v>11374</v>
      </c>
      <c r="H3865" t="s">
        <v>75</v>
      </c>
      <c r="I3865" t="s">
        <v>36</v>
      </c>
      <c r="J3865" t="s">
        <v>65</v>
      </c>
      <c r="K3865">
        <v>2703.96</v>
      </c>
      <c r="L3865">
        <v>762.51</v>
      </c>
      <c r="M3865" t="s">
        <v>65</v>
      </c>
      <c r="N3865">
        <v>0.28199751475613499</v>
      </c>
      <c r="O3865" t="s">
        <v>11351</v>
      </c>
      <c r="P3865" t="s">
        <v>11354</v>
      </c>
      <c r="R3865" t="s">
        <v>11353</v>
      </c>
      <c r="S3865">
        <f>IF(SalesData[[#This Row],[Return Status]]="Returned",1,0)</f>
        <v>0</v>
      </c>
      <c r="U3865" s="2">
        <f>EOMONTH(SalesData[[#This Row],[Order Date]],0)</f>
        <v>45077</v>
      </c>
      <c r="V3865" s="9" t="str">
        <f>"Q"&amp;INT((MONTH(SalesData[[#This Row],[Order Date]])+2)/3)&amp;"-"&amp;YEAR(SalesData[[#This Row],[Order Date]])</f>
        <v>Q2-2023</v>
      </c>
    </row>
    <row r="3866" spans="1:22" x14ac:dyDescent="0.35">
      <c r="A3866" t="s">
        <v>4007</v>
      </c>
      <c r="B3866" s="1">
        <v>45071</v>
      </c>
      <c r="C3866" t="s">
        <v>71</v>
      </c>
      <c r="D3866" t="s">
        <v>27</v>
      </c>
      <c r="E3866">
        <v>2436801708</v>
      </c>
      <c r="F3866" t="s">
        <v>100</v>
      </c>
      <c r="G3866" t="s">
        <v>101</v>
      </c>
      <c r="H3866" t="s">
        <v>35</v>
      </c>
      <c r="I3866" t="s">
        <v>36</v>
      </c>
      <c r="J3866" t="s">
        <v>19</v>
      </c>
      <c r="K3866">
        <v>3448.45</v>
      </c>
      <c r="L3866">
        <v>609.41</v>
      </c>
      <c r="M3866" t="s">
        <v>19</v>
      </c>
      <c r="N3866">
        <v>0.17671997564122999</v>
      </c>
      <c r="O3866" t="s">
        <v>11351</v>
      </c>
      <c r="P3866" t="s">
        <v>11352</v>
      </c>
      <c r="R3866" t="s">
        <v>11353</v>
      </c>
      <c r="S3866">
        <f>IF(SalesData[[#This Row],[Return Status]]="Returned",1,0)</f>
        <v>0</v>
      </c>
      <c r="T3866">
        <v>1385.87</v>
      </c>
      <c r="U3866" s="2">
        <f>EOMONTH(SalesData[[#This Row],[Order Date]],0)</f>
        <v>45077</v>
      </c>
      <c r="V3866" s="9" t="str">
        <f>"Q"&amp;INT((MONTH(SalesData[[#This Row],[Order Date]])+2)/3)&amp;"-"&amp;YEAR(SalesData[[#This Row],[Order Date]])</f>
        <v>Q2-2023</v>
      </c>
    </row>
    <row r="3867" spans="1:22" x14ac:dyDescent="0.35">
      <c r="A3867" t="s">
        <v>4008</v>
      </c>
      <c r="B3867" s="1">
        <v>45070</v>
      </c>
      <c r="C3867" t="s">
        <v>184</v>
      </c>
      <c r="D3867" t="s">
        <v>80</v>
      </c>
      <c r="E3867">
        <v>9546076823</v>
      </c>
      <c r="F3867" t="s">
        <v>222</v>
      </c>
      <c r="G3867" t="s">
        <v>164</v>
      </c>
      <c r="H3867" t="s">
        <v>165</v>
      </c>
      <c r="I3867" t="s">
        <v>36</v>
      </c>
      <c r="J3867" t="s">
        <v>19</v>
      </c>
      <c r="K3867">
        <v>285.86</v>
      </c>
      <c r="L3867">
        <v>83.99</v>
      </c>
      <c r="M3867" t="s">
        <v>19</v>
      </c>
      <c r="N3867">
        <v>0.29381515427132199</v>
      </c>
      <c r="O3867" t="s">
        <v>11361</v>
      </c>
      <c r="P3867" t="s">
        <v>11354</v>
      </c>
      <c r="R3867" t="s">
        <v>11353</v>
      </c>
      <c r="S3867">
        <f>IF(SalesData[[#This Row],[Return Status]]="Returned",1,0)</f>
        <v>0</v>
      </c>
      <c r="U3867" s="2">
        <f>EOMONTH(SalesData[[#This Row],[Order Date]],0)</f>
        <v>45077</v>
      </c>
      <c r="V3867" s="9" t="str">
        <f>"Q"&amp;INT((MONTH(SalesData[[#This Row],[Order Date]])+2)/3)&amp;"-"&amp;YEAR(SalesData[[#This Row],[Order Date]])</f>
        <v>Q2-2023</v>
      </c>
    </row>
    <row r="3868" spans="1:22" x14ac:dyDescent="0.35">
      <c r="A3868" t="s">
        <v>4009</v>
      </c>
      <c r="B3868" s="1">
        <v>45061</v>
      </c>
      <c r="C3868" t="s">
        <v>106</v>
      </c>
      <c r="D3868" t="s">
        <v>145</v>
      </c>
      <c r="E3868">
        <v>6971793285</v>
      </c>
      <c r="F3868" t="s">
        <v>116</v>
      </c>
      <c r="G3868" t="s">
        <v>74</v>
      </c>
      <c r="H3868" t="s">
        <v>75</v>
      </c>
      <c r="I3868" t="s">
        <v>36</v>
      </c>
      <c r="J3868" t="s">
        <v>19</v>
      </c>
      <c r="K3868">
        <v>3250.27</v>
      </c>
      <c r="L3868">
        <v>824</v>
      </c>
      <c r="M3868" t="s">
        <v>19</v>
      </c>
      <c r="N3868">
        <v>0.25351740009291501</v>
      </c>
      <c r="O3868" t="s">
        <v>11351</v>
      </c>
      <c r="P3868" t="s">
        <v>11354</v>
      </c>
      <c r="R3868" t="s">
        <v>11353</v>
      </c>
      <c r="S3868">
        <f>IF(SalesData[[#This Row],[Return Status]]="Returned",1,0)</f>
        <v>0</v>
      </c>
      <c r="T3868">
        <v>2420.2800000000002</v>
      </c>
      <c r="U3868" s="2">
        <f>EOMONTH(SalesData[[#This Row],[Order Date]],0)</f>
        <v>45077</v>
      </c>
      <c r="V3868" s="9" t="str">
        <f>"Q"&amp;INT((MONTH(SalesData[[#This Row],[Order Date]])+2)/3)&amp;"-"&amp;YEAR(SalesData[[#This Row],[Order Date]])</f>
        <v>Q2-2023</v>
      </c>
    </row>
    <row r="3869" spans="1:22" x14ac:dyDescent="0.35">
      <c r="A3869" t="s">
        <v>4010</v>
      </c>
      <c r="B3869" s="1">
        <v>45065</v>
      </c>
      <c r="C3869" t="s">
        <v>205</v>
      </c>
      <c r="D3869" t="s">
        <v>27</v>
      </c>
      <c r="E3869">
        <v>1122747319</v>
      </c>
      <c r="F3869" t="s">
        <v>73</v>
      </c>
      <c r="G3869" t="s">
        <v>11374</v>
      </c>
      <c r="H3869" t="s">
        <v>75</v>
      </c>
      <c r="I3869" t="s">
        <v>36</v>
      </c>
      <c r="J3869" t="s">
        <v>65</v>
      </c>
      <c r="K3869">
        <v>682.53</v>
      </c>
      <c r="L3869">
        <v>112.23</v>
      </c>
      <c r="M3869" t="s">
        <v>65</v>
      </c>
      <c r="N3869">
        <v>0.16443233264471899</v>
      </c>
      <c r="O3869" t="s">
        <v>11355</v>
      </c>
      <c r="P3869" t="s">
        <v>11352</v>
      </c>
      <c r="R3869" t="s">
        <v>11353</v>
      </c>
      <c r="S3869">
        <f>IF(SalesData[[#This Row],[Return Status]]="Returned",1,0)</f>
        <v>0</v>
      </c>
      <c r="U3869" s="2">
        <f>EOMONTH(SalesData[[#This Row],[Order Date]],0)</f>
        <v>45077</v>
      </c>
      <c r="V3869" s="9" t="str">
        <f>"Q"&amp;INT((MONTH(SalesData[[#This Row],[Order Date]])+2)/3)&amp;"-"&amp;YEAR(SalesData[[#This Row],[Order Date]])</f>
        <v>Q2-2023</v>
      </c>
    </row>
    <row r="3870" spans="1:22" x14ac:dyDescent="0.35">
      <c r="A3870" t="s">
        <v>4011</v>
      </c>
      <c r="B3870" s="1">
        <v>45051</v>
      </c>
      <c r="C3870" t="s">
        <v>26</v>
      </c>
      <c r="D3870" t="s">
        <v>72</v>
      </c>
      <c r="E3870">
        <v>5717526142</v>
      </c>
      <c r="F3870" t="s">
        <v>170</v>
      </c>
      <c r="G3870" t="s">
        <v>69</v>
      </c>
      <c r="H3870" t="s">
        <v>41</v>
      </c>
      <c r="I3870" t="s">
        <v>31</v>
      </c>
      <c r="J3870" t="s">
        <v>19</v>
      </c>
      <c r="K3870">
        <v>4118.2700000000004</v>
      </c>
      <c r="L3870">
        <v>160.47</v>
      </c>
      <c r="M3870" t="s">
        <v>19</v>
      </c>
      <c r="N3870">
        <v>3.8965390807305003E-2</v>
      </c>
      <c r="O3870" t="s">
        <v>11351</v>
      </c>
      <c r="P3870" t="s">
        <v>11356</v>
      </c>
      <c r="R3870" t="s">
        <v>11353</v>
      </c>
      <c r="S3870">
        <f>IF(SalesData[[#This Row],[Return Status]]="Returned",1,0)</f>
        <v>0</v>
      </c>
      <c r="T3870">
        <v>2081.52</v>
      </c>
      <c r="U3870" s="2">
        <f>EOMONTH(SalesData[[#This Row],[Order Date]],0)</f>
        <v>45077</v>
      </c>
      <c r="V3870" s="9" t="str">
        <f>"Q"&amp;INT((MONTH(SalesData[[#This Row],[Order Date]])+2)/3)&amp;"-"&amp;YEAR(SalesData[[#This Row],[Order Date]])</f>
        <v>Q2-2023</v>
      </c>
    </row>
    <row r="3871" spans="1:22" x14ac:dyDescent="0.35">
      <c r="A3871" t="s">
        <v>4012</v>
      </c>
      <c r="B3871" s="1">
        <v>45069</v>
      </c>
      <c r="C3871" t="s">
        <v>71</v>
      </c>
      <c r="D3871" t="s">
        <v>145</v>
      </c>
      <c r="E3871">
        <v>6349607085</v>
      </c>
      <c r="F3871" t="s">
        <v>53</v>
      </c>
      <c r="G3871" t="s">
        <v>11371</v>
      </c>
      <c r="H3871" t="s">
        <v>55</v>
      </c>
      <c r="I3871" t="s">
        <v>31</v>
      </c>
      <c r="J3871" t="s">
        <v>62</v>
      </c>
      <c r="K3871">
        <v>3883.6</v>
      </c>
      <c r="L3871">
        <v>1131.24</v>
      </c>
      <c r="M3871" t="s">
        <v>62</v>
      </c>
      <c r="N3871">
        <v>0.29128643526624798</v>
      </c>
      <c r="O3871" t="s">
        <v>11351</v>
      </c>
      <c r="P3871" t="s">
        <v>11354</v>
      </c>
      <c r="R3871" t="s">
        <v>11353</v>
      </c>
      <c r="S3871">
        <f>IF(SalesData[[#This Row],[Return Status]]="Returned",1,0)</f>
        <v>0</v>
      </c>
      <c r="U3871" s="2">
        <f>EOMONTH(SalesData[[#This Row],[Order Date]],0)</f>
        <v>45077</v>
      </c>
      <c r="V3871" s="9" t="str">
        <f>"Q"&amp;INT((MONTH(SalesData[[#This Row],[Order Date]])+2)/3)&amp;"-"&amp;YEAR(SalesData[[#This Row],[Order Date]])</f>
        <v>Q2-2023</v>
      </c>
    </row>
    <row r="3872" spans="1:22" x14ac:dyDescent="0.35">
      <c r="A3872" t="s">
        <v>4013</v>
      </c>
      <c r="B3872" s="1">
        <v>45057</v>
      </c>
      <c r="C3872" t="s">
        <v>205</v>
      </c>
      <c r="D3872" t="s">
        <v>46</v>
      </c>
      <c r="E3872">
        <v>8302237796</v>
      </c>
      <c r="F3872" t="s">
        <v>95</v>
      </c>
      <c r="G3872" t="s">
        <v>59</v>
      </c>
      <c r="H3872" t="s">
        <v>60</v>
      </c>
      <c r="I3872" t="s">
        <v>31</v>
      </c>
      <c r="J3872" t="s">
        <v>18</v>
      </c>
      <c r="K3872">
        <v>887.87</v>
      </c>
      <c r="L3872">
        <v>199.86</v>
      </c>
      <c r="M3872" t="s">
        <v>19</v>
      </c>
      <c r="N3872">
        <v>0.22510052147273801</v>
      </c>
      <c r="O3872" t="s">
        <v>11355</v>
      </c>
      <c r="P3872" t="s">
        <v>11354</v>
      </c>
      <c r="R3872" t="s">
        <v>11353</v>
      </c>
      <c r="S3872">
        <f>IF(SalesData[[#This Row],[Return Status]]="Returned",1,0)</f>
        <v>0</v>
      </c>
      <c r="T3872">
        <v>2183.56</v>
      </c>
      <c r="U3872" s="2">
        <f>EOMONTH(SalesData[[#This Row],[Order Date]],0)</f>
        <v>45077</v>
      </c>
      <c r="V3872" s="9" t="str">
        <f>"Q"&amp;INT((MONTH(SalesData[[#This Row],[Order Date]])+2)/3)&amp;"-"&amp;YEAR(SalesData[[#This Row],[Order Date]])</f>
        <v>Q2-2023</v>
      </c>
    </row>
    <row r="3873" spans="1:22" x14ac:dyDescent="0.35">
      <c r="A3873" t="s">
        <v>4014</v>
      </c>
      <c r="B3873" s="1">
        <v>45058</v>
      </c>
      <c r="C3873" t="s">
        <v>113</v>
      </c>
      <c r="D3873" t="s">
        <v>27</v>
      </c>
      <c r="E3873">
        <v>4807199931</v>
      </c>
      <c r="F3873" t="s">
        <v>116</v>
      </c>
      <c r="G3873" t="s">
        <v>11374</v>
      </c>
      <c r="H3873" t="s">
        <v>75</v>
      </c>
      <c r="I3873" t="s">
        <v>36</v>
      </c>
      <c r="J3873" t="s">
        <v>42</v>
      </c>
      <c r="K3873">
        <v>1609.66</v>
      </c>
      <c r="L3873">
        <v>65.67</v>
      </c>
      <c r="M3873" t="s">
        <v>43</v>
      </c>
      <c r="N3873">
        <v>4.0797435483269799E-2</v>
      </c>
      <c r="O3873" t="s">
        <v>11351</v>
      </c>
      <c r="P3873" t="s">
        <v>11356</v>
      </c>
      <c r="R3873" t="s">
        <v>11353</v>
      </c>
      <c r="S3873">
        <f>IF(SalesData[[#This Row],[Return Status]]="Returned",1,0)</f>
        <v>0</v>
      </c>
      <c r="U3873" s="2">
        <f>EOMONTH(SalesData[[#This Row],[Order Date]],0)</f>
        <v>45077</v>
      </c>
      <c r="V3873" s="9" t="str">
        <f>"Q"&amp;INT((MONTH(SalesData[[#This Row],[Order Date]])+2)/3)&amp;"-"&amp;YEAR(SalesData[[#This Row],[Order Date]])</f>
        <v>Q2-2023</v>
      </c>
    </row>
    <row r="3874" spans="1:22" x14ac:dyDescent="0.35">
      <c r="A3874" t="s">
        <v>4015</v>
      </c>
      <c r="B3874" s="1">
        <v>45057</v>
      </c>
      <c r="C3874" t="s">
        <v>111</v>
      </c>
      <c r="D3874" t="s">
        <v>72</v>
      </c>
      <c r="E3874">
        <v>1327043917</v>
      </c>
      <c r="F3874" t="s">
        <v>120</v>
      </c>
      <c r="G3874" t="s">
        <v>141</v>
      </c>
      <c r="H3874" t="s">
        <v>121</v>
      </c>
      <c r="I3874" t="s">
        <v>17</v>
      </c>
      <c r="J3874" t="s">
        <v>65</v>
      </c>
      <c r="K3874">
        <v>630.04</v>
      </c>
      <c r="L3874">
        <v>125.16</v>
      </c>
      <c r="M3874" t="s">
        <v>65</v>
      </c>
      <c r="N3874">
        <v>0.19865405371087599</v>
      </c>
      <c r="O3874" t="s">
        <v>11355</v>
      </c>
      <c r="P3874" t="s">
        <v>11352</v>
      </c>
      <c r="R3874" t="s">
        <v>11353</v>
      </c>
      <c r="S3874">
        <f>IF(SalesData[[#This Row],[Return Status]]="Returned",1,0)</f>
        <v>0</v>
      </c>
      <c r="T3874">
        <v>2793.38</v>
      </c>
      <c r="U3874" s="2">
        <f>EOMONTH(SalesData[[#This Row],[Order Date]],0)</f>
        <v>45077</v>
      </c>
      <c r="V3874" s="9" t="str">
        <f>"Q"&amp;INT((MONTH(SalesData[[#This Row],[Order Date]])+2)/3)&amp;"-"&amp;YEAR(SalesData[[#This Row],[Order Date]])</f>
        <v>Q2-2023</v>
      </c>
    </row>
    <row r="3875" spans="1:22" x14ac:dyDescent="0.35">
      <c r="A3875" t="s">
        <v>4016</v>
      </c>
      <c r="B3875" s="1">
        <v>45074</v>
      </c>
      <c r="C3875" t="s">
        <v>97</v>
      </c>
      <c r="D3875" t="s">
        <v>80</v>
      </c>
      <c r="E3875">
        <v>5635972931</v>
      </c>
      <c r="F3875" t="s">
        <v>28</v>
      </c>
      <c r="G3875" t="s">
        <v>29</v>
      </c>
      <c r="H3875" t="s">
        <v>30</v>
      </c>
      <c r="I3875" t="s">
        <v>31</v>
      </c>
      <c r="J3875" t="s">
        <v>65</v>
      </c>
      <c r="K3875">
        <v>3120.16</v>
      </c>
      <c r="L3875">
        <v>640.66999999999996</v>
      </c>
      <c r="M3875" t="s">
        <v>65</v>
      </c>
      <c r="N3875">
        <v>0.205332418850315</v>
      </c>
      <c r="O3875" t="s">
        <v>11351</v>
      </c>
      <c r="P3875" t="s">
        <v>11354</v>
      </c>
      <c r="R3875" t="s">
        <v>11353</v>
      </c>
      <c r="S3875">
        <f>IF(SalesData[[#This Row],[Return Status]]="Returned",1,0)</f>
        <v>0</v>
      </c>
      <c r="T3875">
        <v>2788.38</v>
      </c>
      <c r="U3875" s="2">
        <f>EOMONTH(SalesData[[#This Row],[Order Date]],0)</f>
        <v>45077</v>
      </c>
      <c r="V3875" s="9" t="str">
        <f>"Q"&amp;INT((MONTH(SalesData[[#This Row],[Order Date]])+2)/3)&amp;"-"&amp;YEAR(SalesData[[#This Row],[Order Date]])</f>
        <v>Q2-2023</v>
      </c>
    </row>
    <row r="3876" spans="1:22" x14ac:dyDescent="0.35">
      <c r="A3876" t="s">
        <v>4017</v>
      </c>
      <c r="B3876" s="1">
        <v>45072</v>
      </c>
      <c r="C3876" t="s">
        <v>188</v>
      </c>
      <c r="D3876" t="s">
        <v>72</v>
      </c>
      <c r="E3876">
        <v>9497469237</v>
      </c>
      <c r="F3876" t="s">
        <v>47</v>
      </c>
      <c r="G3876" t="s">
        <v>23</v>
      </c>
      <c r="H3876" t="s">
        <v>24</v>
      </c>
      <c r="I3876" t="s">
        <v>17</v>
      </c>
      <c r="J3876" t="s">
        <v>43</v>
      </c>
      <c r="K3876">
        <v>1330.06</v>
      </c>
      <c r="L3876">
        <v>332.93</v>
      </c>
      <c r="M3876" t="s">
        <v>43</v>
      </c>
      <c r="N3876">
        <v>0.25031201599927799</v>
      </c>
      <c r="O3876" t="s">
        <v>11351</v>
      </c>
      <c r="P3876" t="s">
        <v>11354</v>
      </c>
      <c r="R3876" t="s">
        <v>11353</v>
      </c>
      <c r="S3876">
        <f>IF(SalesData[[#This Row],[Return Status]]="Returned",1,0)</f>
        <v>0</v>
      </c>
      <c r="T3876">
        <v>2821.33</v>
      </c>
      <c r="U3876" s="2">
        <f>EOMONTH(SalesData[[#This Row],[Order Date]],0)</f>
        <v>45077</v>
      </c>
      <c r="V3876" s="9" t="str">
        <f>"Q"&amp;INT((MONTH(SalesData[[#This Row],[Order Date]])+2)/3)&amp;"-"&amp;YEAR(SalesData[[#This Row],[Order Date]])</f>
        <v>Q2-2023</v>
      </c>
    </row>
    <row r="3877" spans="1:22" x14ac:dyDescent="0.35">
      <c r="A3877" t="s">
        <v>4018</v>
      </c>
      <c r="B3877" s="1">
        <v>45047</v>
      </c>
      <c r="C3877" t="s">
        <v>52</v>
      </c>
      <c r="D3877" t="s">
        <v>99</v>
      </c>
      <c r="E3877">
        <v>1228683512</v>
      </c>
      <c r="F3877" t="s">
        <v>206</v>
      </c>
      <c r="G3877" t="s">
        <v>89</v>
      </c>
      <c r="H3877" t="s">
        <v>90</v>
      </c>
      <c r="I3877" t="s">
        <v>31</v>
      </c>
      <c r="J3877" t="s">
        <v>18</v>
      </c>
      <c r="K3877">
        <v>2120.12</v>
      </c>
      <c r="L3877">
        <v>236.44</v>
      </c>
      <c r="M3877" t="s">
        <v>19</v>
      </c>
      <c r="N3877">
        <v>0.111521989321359</v>
      </c>
      <c r="O3877" t="s">
        <v>11351</v>
      </c>
      <c r="P3877" t="s">
        <v>11352</v>
      </c>
      <c r="R3877" t="s">
        <v>11353</v>
      </c>
      <c r="S3877">
        <f>IF(SalesData[[#This Row],[Return Status]]="Returned",1,0)</f>
        <v>0</v>
      </c>
      <c r="T3877">
        <v>207.68</v>
      </c>
      <c r="U3877" s="2">
        <f>EOMONTH(SalesData[[#This Row],[Order Date]],0)</f>
        <v>45077</v>
      </c>
      <c r="V3877" s="9" t="str">
        <f>"Q"&amp;INT((MONTH(SalesData[[#This Row],[Order Date]])+2)/3)&amp;"-"&amp;YEAR(SalesData[[#This Row],[Order Date]])</f>
        <v>Q2-2023</v>
      </c>
    </row>
    <row r="3878" spans="1:22" x14ac:dyDescent="0.35">
      <c r="A3878" t="s">
        <v>4019</v>
      </c>
      <c r="B3878" s="1">
        <v>45052</v>
      </c>
      <c r="C3878" t="s">
        <v>124</v>
      </c>
      <c r="D3878" t="s">
        <v>46</v>
      </c>
      <c r="E3878">
        <v>7939690682</v>
      </c>
      <c r="F3878" t="s">
        <v>140</v>
      </c>
      <c r="G3878" t="s">
        <v>11367</v>
      </c>
      <c r="H3878" t="s">
        <v>121</v>
      </c>
      <c r="I3878" t="s">
        <v>17</v>
      </c>
      <c r="J3878" t="s">
        <v>19</v>
      </c>
      <c r="K3878">
        <v>882.5</v>
      </c>
      <c r="L3878">
        <v>163.98</v>
      </c>
      <c r="M3878" t="s">
        <v>19</v>
      </c>
      <c r="N3878">
        <v>0.18581303116147299</v>
      </c>
      <c r="O3878" t="s">
        <v>11355</v>
      </c>
      <c r="P3878" t="s">
        <v>11352</v>
      </c>
      <c r="R3878" t="s">
        <v>11353</v>
      </c>
      <c r="S3878">
        <f>IF(SalesData[[#This Row],[Return Status]]="Returned",1,0)</f>
        <v>0</v>
      </c>
      <c r="U3878" s="2">
        <f>EOMONTH(SalesData[[#This Row],[Order Date]],0)</f>
        <v>45077</v>
      </c>
      <c r="V3878" s="9" t="str">
        <f>"Q"&amp;INT((MONTH(SalesData[[#This Row],[Order Date]])+2)/3)&amp;"-"&amp;YEAR(SalesData[[#This Row],[Order Date]])</f>
        <v>Q2-2023</v>
      </c>
    </row>
    <row r="3879" spans="1:22" x14ac:dyDescent="0.35">
      <c r="A3879" t="s">
        <v>4020</v>
      </c>
      <c r="B3879" s="1">
        <v>45060</v>
      </c>
      <c r="C3879" t="s">
        <v>132</v>
      </c>
      <c r="D3879" t="s">
        <v>72</v>
      </c>
      <c r="E3879">
        <v>2519486756</v>
      </c>
      <c r="F3879" t="s">
        <v>28</v>
      </c>
      <c r="G3879" t="s">
        <v>29</v>
      </c>
      <c r="H3879" t="s">
        <v>30</v>
      </c>
      <c r="I3879" t="s">
        <v>31</v>
      </c>
      <c r="J3879" t="s">
        <v>18</v>
      </c>
      <c r="K3879">
        <v>4950.8999999999996</v>
      </c>
      <c r="L3879">
        <v>944.73</v>
      </c>
      <c r="M3879" t="s">
        <v>19</v>
      </c>
      <c r="N3879">
        <v>0.190819850936193</v>
      </c>
      <c r="O3879" t="s">
        <v>11351</v>
      </c>
      <c r="P3879" t="s">
        <v>11352</v>
      </c>
      <c r="R3879" t="s">
        <v>11353</v>
      </c>
      <c r="S3879">
        <f>IF(SalesData[[#This Row],[Return Status]]="Returned",1,0)</f>
        <v>0</v>
      </c>
      <c r="T3879">
        <v>2788.38</v>
      </c>
      <c r="U3879" s="2">
        <f>EOMONTH(SalesData[[#This Row],[Order Date]],0)</f>
        <v>45077</v>
      </c>
      <c r="V3879" s="9" t="str">
        <f>"Q"&amp;INT((MONTH(SalesData[[#This Row],[Order Date]])+2)/3)&amp;"-"&amp;YEAR(SalesData[[#This Row],[Order Date]])</f>
        <v>Q2-2023</v>
      </c>
    </row>
    <row r="3880" spans="1:22" x14ac:dyDescent="0.35">
      <c r="A3880" t="s">
        <v>4021</v>
      </c>
      <c r="B3880" s="1">
        <v>45073</v>
      </c>
      <c r="C3880" t="s">
        <v>144</v>
      </c>
      <c r="D3880" t="s">
        <v>99</v>
      </c>
      <c r="E3880">
        <v>7328201550</v>
      </c>
      <c r="F3880" t="s">
        <v>222</v>
      </c>
      <c r="G3880" t="s">
        <v>164</v>
      </c>
      <c r="H3880" t="s">
        <v>165</v>
      </c>
      <c r="I3880" t="s">
        <v>36</v>
      </c>
      <c r="J3880" t="s">
        <v>18</v>
      </c>
      <c r="K3880">
        <v>3597.11</v>
      </c>
      <c r="L3880">
        <v>619.97</v>
      </c>
      <c r="M3880" t="s">
        <v>19</v>
      </c>
      <c r="N3880">
        <v>0.17235224944469299</v>
      </c>
      <c r="O3880" t="s">
        <v>11351</v>
      </c>
      <c r="P3880" t="s">
        <v>11352</v>
      </c>
      <c r="R3880" t="s">
        <v>11353</v>
      </c>
      <c r="S3880">
        <f>IF(SalesData[[#This Row],[Return Status]]="Returned",1,0)</f>
        <v>0</v>
      </c>
      <c r="U3880" s="2">
        <f>EOMONTH(SalesData[[#This Row],[Order Date]],0)</f>
        <v>45077</v>
      </c>
      <c r="V3880" s="9" t="str">
        <f>"Q"&amp;INT((MONTH(SalesData[[#This Row],[Order Date]])+2)/3)&amp;"-"&amp;YEAR(SalesData[[#This Row],[Order Date]])</f>
        <v>Q2-2023</v>
      </c>
    </row>
    <row r="3881" spans="1:22" x14ac:dyDescent="0.35">
      <c r="A3881" t="s">
        <v>4022</v>
      </c>
      <c r="B3881" s="1">
        <v>45052</v>
      </c>
      <c r="C3881" t="s">
        <v>21</v>
      </c>
      <c r="D3881" t="s">
        <v>80</v>
      </c>
      <c r="E3881">
        <v>9065227204</v>
      </c>
      <c r="F3881" t="s">
        <v>73</v>
      </c>
      <c r="G3881" t="s">
        <v>11374</v>
      </c>
      <c r="H3881" t="s">
        <v>75</v>
      </c>
      <c r="I3881" t="s">
        <v>36</v>
      </c>
      <c r="J3881" t="s">
        <v>62</v>
      </c>
      <c r="K3881">
        <v>1684.14</v>
      </c>
      <c r="L3881">
        <v>240.07</v>
      </c>
      <c r="M3881" t="s">
        <v>62</v>
      </c>
      <c r="N3881">
        <v>0.142547531677889</v>
      </c>
      <c r="O3881" t="s">
        <v>11351</v>
      </c>
      <c r="P3881" t="s">
        <v>11352</v>
      </c>
      <c r="R3881" t="s">
        <v>11353</v>
      </c>
      <c r="S3881">
        <f>IF(SalesData[[#This Row],[Return Status]]="Returned",1,0)</f>
        <v>0</v>
      </c>
      <c r="U3881" s="2">
        <f>EOMONTH(SalesData[[#This Row],[Order Date]],0)</f>
        <v>45077</v>
      </c>
      <c r="V3881" s="9" t="str">
        <f>"Q"&amp;INT((MONTH(SalesData[[#This Row],[Order Date]])+2)/3)&amp;"-"&amp;YEAR(SalesData[[#This Row],[Order Date]])</f>
        <v>Q2-2023</v>
      </c>
    </row>
    <row r="3882" spans="1:22" x14ac:dyDescent="0.35">
      <c r="A3882" t="s">
        <v>4023</v>
      </c>
      <c r="B3882" s="1">
        <v>45070</v>
      </c>
      <c r="C3882" t="s">
        <v>184</v>
      </c>
      <c r="D3882" t="s">
        <v>46</v>
      </c>
      <c r="E3882">
        <v>5080458954</v>
      </c>
      <c r="F3882" t="s">
        <v>156</v>
      </c>
      <c r="G3882" t="s">
        <v>84</v>
      </c>
      <c r="H3882" t="s">
        <v>85</v>
      </c>
      <c r="I3882" t="s">
        <v>31</v>
      </c>
      <c r="J3882" t="s">
        <v>65</v>
      </c>
      <c r="K3882">
        <v>3374.07</v>
      </c>
      <c r="L3882">
        <v>232.24</v>
      </c>
      <c r="M3882" t="s">
        <v>65</v>
      </c>
      <c r="N3882">
        <v>6.8830818566301202E-2</v>
      </c>
      <c r="O3882" t="s">
        <v>11351</v>
      </c>
      <c r="P3882" t="s">
        <v>11356</v>
      </c>
      <c r="R3882" t="s">
        <v>11353</v>
      </c>
      <c r="S3882">
        <f>IF(SalesData[[#This Row],[Return Status]]="Returned",1,0)</f>
        <v>0</v>
      </c>
      <c r="T3882">
        <v>847.14</v>
      </c>
      <c r="U3882" s="2">
        <f>EOMONTH(SalesData[[#This Row],[Order Date]],0)</f>
        <v>45077</v>
      </c>
      <c r="V3882" s="9" t="str">
        <f>"Q"&amp;INT((MONTH(SalesData[[#This Row],[Order Date]])+2)/3)&amp;"-"&amp;YEAR(SalesData[[#This Row],[Order Date]])</f>
        <v>Q2-2023</v>
      </c>
    </row>
    <row r="3883" spans="1:22" x14ac:dyDescent="0.35">
      <c r="A3883" t="s">
        <v>4024</v>
      </c>
      <c r="B3883" s="1">
        <v>45068</v>
      </c>
      <c r="C3883" t="s">
        <v>52</v>
      </c>
      <c r="D3883" t="s">
        <v>46</v>
      </c>
      <c r="E3883">
        <v>1079450985</v>
      </c>
      <c r="F3883" t="s">
        <v>185</v>
      </c>
      <c r="G3883" t="s">
        <v>164</v>
      </c>
      <c r="H3883" t="s">
        <v>165</v>
      </c>
      <c r="I3883" t="s">
        <v>36</v>
      </c>
      <c r="J3883" t="s">
        <v>62</v>
      </c>
      <c r="K3883">
        <v>2039.13</v>
      </c>
      <c r="L3883">
        <v>542.65</v>
      </c>
      <c r="M3883" t="s">
        <v>62</v>
      </c>
      <c r="N3883">
        <v>0.26611839362865503</v>
      </c>
      <c r="O3883" t="s">
        <v>11351</v>
      </c>
      <c r="P3883" t="s">
        <v>11354</v>
      </c>
      <c r="R3883" t="s">
        <v>11353</v>
      </c>
      <c r="S3883">
        <f>IF(SalesData[[#This Row],[Return Status]]="Returned",1,0)</f>
        <v>0</v>
      </c>
      <c r="U3883" s="2">
        <f>EOMONTH(SalesData[[#This Row],[Order Date]],0)</f>
        <v>45077</v>
      </c>
      <c r="V3883" s="9" t="str">
        <f>"Q"&amp;INT((MONTH(SalesData[[#This Row],[Order Date]])+2)/3)&amp;"-"&amp;YEAR(SalesData[[#This Row],[Order Date]])</f>
        <v>Q2-2023</v>
      </c>
    </row>
    <row r="3884" spans="1:22" x14ac:dyDescent="0.35">
      <c r="A3884" t="s">
        <v>4025</v>
      </c>
      <c r="B3884" s="1">
        <v>45069</v>
      </c>
      <c r="C3884" t="s">
        <v>87</v>
      </c>
      <c r="D3884" t="s">
        <v>72</v>
      </c>
      <c r="E3884">
        <v>266765438</v>
      </c>
      <c r="F3884" t="s">
        <v>58</v>
      </c>
      <c r="G3884" t="s">
        <v>280</v>
      </c>
      <c r="H3884" t="s">
        <v>60</v>
      </c>
      <c r="I3884" t="s">
        <v>31</v>
      </c>
      <c r="J3884" t="s">
        <v>42</v>
      </c>
      <c r="K3884">
        <v>4232.34</v>
      </c>
      <c r="L3884">
        <v>426.93</v>
      </c>
      <c r="M3884" t="s">
        <v>43</v>
      </c>
      <c r="N3884">
        <v>0.100873275776521</v>
      </c>
      <c r="O3884" t="s">
        <v>11351</v>
      </c>
      <c r="P3884" t="s">
        <v>11352</v>
      </c>
      <c r="R3884" t="s">
        <v>11353</v>
      </c>
      <c r="S3884">
        <f>IF(SalesData[[#This Row],[Return Status]]="Returned",1,0)</f>
        <v>0</v>
      </c>
      <c r="U3884" s="2">
        <f>EOMONTH(SalesData[[#This Row],[Order Date]],0)</f>
        <v>45077</v>
      </c>
      <c r="V3884" s="9" t="str">
        <f>"Q"&amp;INT((MONTH(SalesData[[#This Row],[Order Date]])+2)/3)&amp;"-"&amp;YEAR(SalesData[[#This Row],[Order Date]])</f>
        <v>Q2-2023</v>
      </c>
    </row>
    <row r="3885" spans="1:22" x14ac:dyDescent="0.35">
      <c r="A3885" t="s">
        <v>4026</v>
      </c>
      <c r="B3885" s="1">
        <v>45071</v>
      </c>
      <c r="C3885" t="s">
        <v>132</v>
      </c>
      <c r="D3885" t="s">
        <v>27</v>
      </c>
      <c r="E3885">
        <v>885002999</v>
      </c>
      <c r="F3885" t="s">
        <v>292</v>
      </c>
      <c r="G3885" t="s">
        <v>69</v>
      </c>
      <c r="H3885" t="s">
        <v>41</v>
      </c>
      <c r="I3885" t="s">
        <v>31</v>
      </c>
      <c r="J3885" t="s">
        <v>61</v>
      </c>
      <c r="K3885">
        <v>4561.66</v>
      </c>
      <c r="L3885">
        <v>201.69</v>
      </c>
      <c r="M3885" t="s">
        <v>62</v>
      </c>
      <c r="N3885">
        <v>4.4214167649495997E-2</v>
      </c>
      <c r="O3885" t="s">
        <v>11351</v>
      </c>
      <c r="P3885" t="s">
        <v>11356</v>
      </c>
      <c r="Q3885" t="s">
        <v>11365</v>
      </c>
      <c r="R3885" t="s">
        <v>11360</v>
      </c>
      <c r="S3885">
        <f>IF(SalesData[[#This Row],[Return Status]]="Returned",1,0)</f>
        <v>1</v>
      </c>
      <c r="T3885">
        <v>2081.52</v>
      </c>
      <c r="U3885" s="2">
        <f>EOMONTH(SalesData[[#This Row],[Order Date]],0)</f>
        <v>45077</v>
      </c>
      <c r="V3885" s="9" t="str">
        <f>"Q"&amp;INT((MONTH(SalesData[[#This Row],[Order Date]])+2)/3)&amp;"-"&amp;YEAR(SalesData[[#This Row],[Order Date]])</f>
        <v>Q2-2023</v>
      </c>
    </row>
    <row r="3886" spans="1:22" x14ac:dyDescent="0.35">
      <c r="A3886" t="s">
        <v>4027</v>
      </c>
      <c r="B3886" s="1">
        <v>45058</v>
      </c>
      <c r="C3886" t="s">
        <v>52</v>
      </c>
      <c r="D3886" t="s">
        <v>46</v>
      </c>
      <c r="E3886">
        <v>5886915030</v>
      </c>
      <c r="F3886" t="s">
        <v>168</v>
      </c>
      <c r="G3886" t="s">
        <v>54</v>
      </c>
      <c r="H3886" t="s">
        <v>11357</v>
      </c>
      <c r="I3886" t="s">
        <v>31</v>
      </c>
      <c r="J3886" t="s">
        <v>61</v>
      </c>
      <c r="K3886">
        <v>2677.95</v>
      </c>
      <c r="L3886">
        <v>436.7</v>
      </c>
      <c r="M3886" t="s">
        <v>62</v>
      </c>
      <c r="N3886">
        <v>0.16307249948654801</v>
      </c>
      <c r="O3886" t="s">
        <v>11351</v>
      </c>
      <c r="P3886" t="s">
        <v>11352</v>
      </c>
      <c r="R3886" t="s">
        <v>11353</v>
      </c>
      <c r="S3886">
        <f>IF(SalesData[[#This Row],[Return Status]]="Returned",1,0)</f>
        <v>0</v>
      </c>
      <c r="U3886" s="2">
        <f>EOMONTH(SalesData[[#This Row],[Order Date]],0)</f>
        <v>45077</v>
      </c>
      <c r="V3886" s="9" t="str">
        <f>"Q"&amp;INT((MONTH(SalesData[[#This Row],[Order Date]])+2)/3)&amp;"-"&amp;YEAR(SalesData[[#This Row],[Order Date]])</f>
        <v>Q2-2023</v>
      </c>
    </row>
    <row r="3887" spans="1:22" x14ac:dyDescent="0.35">
      <c r="A3887" t="s">
        <v>4028</v>
      </c>
      <c r="B3887" s="1">
        <v>45056</v>
      </c>
      <c r="C3887" t="s">
        <v>97</v>
      </c>
      <c r="D3887" t="s">
        <v>99</v>
      </c>
      <c r="E3887">
        <v>5894414372</v>
      </c>
      <c r="F3887" t="s">
        <v>33</v>
      </c>
      <c r="G3887" t="s">
        <v>34</v>
      </c>
      <c r="H3887" t="s">
        <v>35</v>
      </c>
      <c r="I3887" t="s">
        <v>36</v>
      </c>
      <c r="J3887" t="s">
        <v>42</v>
      </c>
      <c r="K3887">
        <v>687.71</v>
      </c>
      <c r="L3887">
        <v>115.28</v>
      </c>
      <c r="M3887" t="s">
        <v>43</v>
      </c>
      <c r="N3887">
        <v>0.16762879702200101</v>
      </c>
      <c r="O3887" t="s">
        <v>11355</v>
      </c>
      <c r="P3887" t="s">
        <v>11352</v>
      </c>
      <c r="R3887" t="s">
        <v>11353</v>
      </c>
      <c r="S3887">
        <f>IF(SalesData[[#This Row],[Return Status]]="Returned",1,0)</f>
        <v>0</v>
      </c>
      <c r="U3887" s="2">
        <f>EOMONTH(SalesData[[#This Row],[Order Date]],0)</f>
        <v>45077</v>
      </c>
      <c r="V3887" s="9" t="str">
        <f>"Q"&amp;INT((MONTH(SalesData[[#This Row],[Order Date]])+2)/3)&amp;"-"&amp;YEAR(SalesData[[#This Row],[Order Date]])</f>
        <v>Q2-2023</v>
      </c>
    </row>
    <row r="3888" spans="1:22" x14ac:dyDescent="0.35">
      <c r="A3888" t="s">
        <v>4029</v>
      </c>
      <c r="B3888" s="1">
        <v>45063</v>
      </c>
      <c r="C3888" t="s">
        <v>124</v>
      </c>
      <c r="D3888" t="s">
        <v>39</v>
      </c>
      <c r="E3888">
        <v>4940606783</v>
      </c>
      <c r="F3888" t="s">
        <v>109</v>
      </c>
      <c r="G3888" t="s">
        <v>59</v>
      </c>
      <c r="H3888" t="s">
        <v>60</v>
      </c>
      <c r="I3888" t="s">
        <v>31</v>
      </c>
      <c r="J3888" t="s">
        <v>61</v>
      </c>
      <c r="K3888">
        <v>3579.88</v>
      </c>
      <c r="L3888">
        <v>583.96</v>
      </c>
      <c r="M3888" t="s">
        <v>62</v>
      </c>
      <c r="N3888">
        <v>0.16312278623864501</v>
      </c>
      <c r="O3888" t="s">
        <v>11351</v>
      </c>
      <c r="P3888" t="s">
        <v>11352</v>
      </c>
      <c r="Q3888" t="s">
        <v>11365</v>
      </c>
      <c r="R3888" t="s">
        <v>11360</v>
      </c>
      <c r="S3888">
        <f>IF(SalesData[[#This Row],[Return Status]]="Returned",1,0)</f>
        <v>1</v>
      </c>
      <c r="T3888">
        <v>2183.56</v>
      </c>
      <c r="U3888" s="2">
        <f>EOMONTH(SalesData[[#This Row],[Order Date]],0)</f>
        <v>45077</v>
      </c>
      <c r="V3888" s="9" t="str">
        <f>"Q"&amp;INT((MONTH(SalesData[[#This Row],[Order Date]])+2)/3)&amp;"-"&amp;YEAR(SalesData[[#This Row],[Order Date]])</f>
        <v>Q2-2023</v>
      </c>
    </row>
    <row r="3889" spans="1:22" x14ac:dyDescent="0.35">
      <c r="A3889" t="s">
        <v>4030</v>
      </c>
      <c r="B3889" s="1">
        <v>45051</v>
      </c>
      <c r="C3889" t="s">
        <v>132</v>
      </c>
      <c r="D3889" t="s">
        <v>145</v>
      </c>
      <c r="E3889">
        <v>307505702</v>
      </c>
      <c r="F3889" t="s">
        <v>120</v>
      </c>
      <c r="G3889" t="s">
        <v>141</v>
      </c>
      <c r="H3889" t="s">
        <v>121</v>
      </c>
      <c r="I3889" t="s">
        <v>17</v>
      </c>
      <c r="J3889" t="s">
        <v>19</v>
      </c>
      <c r="K3889">
        <v>4763.16</v>
      </c>
      <c r="L3889">
        <v>934.3</v>
      </c>
      <c r="M3889" t="s">
        <v>19</v>
      </c>
      <c r="N3889">
        <v>0.19615129451876501</v>
      </c>
      <c r="O3889" t="s">
        <v>11351</v>
      </c>
      <c r="P3889" t="s">
        <v>11352</v>
      </c>
      <c r="R3889" t="s">
        <v>11353</v>
      </c>
      <c r="S3889">
        <f>IF(SalesData[[#This Row],[Return Status]]="Returned",1,0)</f>
        <v>0</v>
      </c>
      <c r="T3889">
        <v>2793.38</v>
      </c>
      <c r="U3889" s="2">
        <f>EOMONTH(SalesData[[#This Row],[Order Date]],0)</f>
        <v>45077</v>
      </c>
      <c r="V3889" s="9" t="str">
        <f>"Q"&amp;INT((MONTH(SalesData[[#This Row],[Order Date]])+2)/3)&amp;"-"&amp;YEAR(SalesData[[#This Row],[Order Date]])</f>
        <v>Q2-2023</v>
      </c>
    </row>
    <row r="3890" spans="1:22" x14ac:dyDescent="0.35">
      <c r="A3890" t="s">
        <v>4031</v>
      </c>
      <c r="B3890" s="1">
        <v>45054</v>
      </c>
      <c r="C3890" t="s">
        <v>26</v>
      </c>
      <c r="D3890" t="s">
        <v>72</v>
      </c>
      <c r="E3890">
        <v>9018926500</v>
      </c>
      <c r="F3890" t="s">
        <v>185</v>
      </c>
      <c r="G3890" t="s">
        <v>164</v>
      </c>
      <c r="H3890" t="s">
        <v>165</v>
      </c>
      <c r="I3890" t="s">
        <v>36</v>
      </c>
      <c r="J3890" t="s">
        <v>19</v>
      </c>
      <c r="K3890">
        <v>1044.6300000000001</v>
      </c>
      <c r="L3890">
        <v>293.74</v>
      </c>
      <c r="M3890" t="s">
        <v>19</v>
      </c>
      <c r="N3890">
        <v>0.28119046935278502</v>
      </c>
      <c r="O3890" t="s">
        <v>11351</v>
      </c>
      <c r="P3890" t="s">
        <v>11354</v>
      </c>
      <c r="R3890" t="s">
        <v>11353</v>
      </c>
      <c r="S3890">
        <f>IF(SalesData[[#This Row],[Return Status]]="Returned",1,0)</f>
        <v>0</v>
      </c>
      <c r="U3890" s="2">
        <f>EOMONTH(SalesData[[#This Row],[Order Date]],0)</f>
        <v>45077</v>
      </c>
      <c r="V3890" s="9" t="str">
        <f>"Q"&amp;INT((MONTH(SalesData[[#This Row],[Order Date]])+2)/3)&amp;"-"&amp;YEAR(SalesData[[#This Row],[Order Date]])</f>
        <v>Q2-2023</v>
      </c>
    </row>
    <row r="3891" spans="1:22" x14ac:dyDescent="0.35">
      <c r="A3891" t="s">
        <v>4032</v>
      </c>
      <c r="B3891" s="1">
        <v>45057</v>
      </c>
      <c r="C3891" t="s">
        <v>94</v>
      </c>
      <c r="D3891" t="s">
        <v>145</v>
      </c>
      <c r="E3891">
        <v>7468162026</v>
      </c>
      <c r="F3891" t="s">
        <v>68</v>
      </c>
      <c r="G3891" t="s">
        <v>69</v>
      </c>
      <c r="H3891" t="s">
        <v>41</v>
      </c>
      <c r="I3891" t="s">
        <v>31</v>
      </c>
      <c r="J3891" t="s">
        <v>19</v>
      </c>
      <c r="K3891">
        <v>4073.37</v>
      </c>
      <c r="L3891">
        <v>416.9</v>
      </c>
      <c r="M3891" t="s">
        <v>19</v>
      </c>
      <c r="N3891">
        <v>0.102347687541274</v>
      </c>
      <c r="O3891" t="s">
        <v>11351</v>
      </c>
      <c r="P3891" t="s">
        <v>11352</v>
      </c>
      <c r="Q3891" t="s">
        <v>11372</v>
      </c>
      <c r="R3891" t="s">
        <v>11360</v>
      </c>
      <c r="S3891">
        <f>IF(SalesData[[#This Row],[Return Status]]="Returned",1,0)</f>
        <v>1</v>
      </c>
      <c r="T3891">
        <v>2081.52</v>
      </c>
      <c r="U3891" s="2">
        <f>EOMONTH(SalesData[[#This Row],[Order Date]],0)</f>
        <v>45077</v>
      </c>
      <c r="V3891" s="9" t="str">
        <f>"Q"&amp;INT((MONTH(SalesData[[#This Row],[Order Date]])+2)/3)&amp;"-"&amp;YEAR(SalesData[[#This Row],[Order Date]])</f>
        <v>Q2-2023</v>
      </c>
    </row>
    <row r="3892" spans="1:22" x14ac:dyDescent="0.35">
      <c r="A3892" t="s">
        <v>4033</v>
      </c>
      <c r="B3892" s="1">
        <v>45071</v>
      </c>
      <c r="C3892" t="s">
        <v>139</v>
      </c>
      <c r="D3892" t="s">
        <v>99</v>
      </c>
      <c r="E3892">
        <v>5957244937</v>
      </c>
      <c r="F3892" t="s">
        <v>22</v>
      </c>
      <c r="G3892" t="s">
        <v>23</v>
      </c>
      <c r="H3892" t="s">
        <v>24</v>
      </c>
      <c r="I3892" t="s">
        <v>17</v>
      </c>
      <c r="J3892" t="s">
        <v>65</v>
      </c>
      <c r="K3892">
        <v>3199.32</v>
      </c>
      <c r="L3892">
        <v>468.47</v>
      </c>
      <c r="M3892" t="s">
        <v>65</v>
      </c>
      <c r="N3892">
        <v>0.14642799094807599</v>
      </c>
      <c r="O3892" t="s">
        <v>11351</v>
      </c>
      <c r="P3892" t="s">
        <v>11352</v>
      </c>
      <c r="R3892" t="s">
        <v>11353</v>
      </c>
      <c r="S3892">
        <f>IF(SalesData[[#This Row],[Return Status]]="Returned",1,0)</f>
        <v>0</v>
      </c>
      <c r="T3892">
        <v>2821.33</v>
      </c>
      <c r="U3892" s="2">
        <f>EOMONTH(SalesData[[#This Row],[Order Date]],0)</f>
        <v>45077</v>
      </c>
      <c r="V3892" s="9" t="str">
        <f>"Q"&amp;INT((MONTH(SalesData[[#This Row],[Order Date]])+2)/3)&amp;"-"&amp;YEAR(SalesData[[#This Row],[Order Date]])</f>
        <v>Q2-2023</v>
      </c>
    </row>
    <row r="3893" spans="1:22" x14ac:dyDescent="0.35">
      <c r="A3893" t="s">
        <v>4034</v>
      </c>
      <c r="B3893" s="1">
        <v>45051</v>
      </c>
      <c r="C3893" t="s">
        <v>38</v>
      </c>
      <c r="D3893" t="s">
        <v>72</v>
      </c>
      <c r="E3893">
        <v>1777582316</v>
      </c>
      <c r="F3893" t="s">
        <v>238</v>
      </c>
      <c r="G3893" t="s">
        <v>545</v>
      </c>
      <c r="H3893" t="s">
        <v>75</v>
      </c>
      <c r="I3893" t="s">
        <v>36</v>
      </c>
      <c r="J3893" t="s">
        <v>19</v>
      </c>
      <c r="K3893">
        <v>2154.56</v>
      </c>
      <c r="L3893">
        <v>113.78</v>
      </c>
      <c r="M3893" t="s">
        <v>19</v>
      </c>
      <c r="N3893">
        <v>5.2808926184464602E-2</v>
      </c>
      <c r="O3893" t="s">
        <v>11351</v>
      </c>
      <c r="P3893" t="s">
        <v>11356</v>
      </c>
      <c r="R3893" t="s">
        <v>11353</v>
      </c>
      <c r="S3893">
        <f>IF(SalesData[[#This Row],[Return Status]]="Returned",1,0)</f>
        <v>0</v>
      </c>
      <c r="U3893" s="2">
        <f>EOMONTH(SalesData[[#This Row],[Order Date]],0)</f>
        <v>45077</v>
      </c>
      <c r="V3893" s="9" t="str">
        <f>"Q"&amp;INT((MONTH(SalesData[[#This Row],[Order Date]])+2)/3)&amp;"-"&amp;YEAR(SalesData[[#This Row],[Order Date]])</f>
        <v>Q2-2023</v>
      </c>
    </row>
    <row r="3894" spans="1:22" x14ac:dyDescent="0.35">
      <c r="A3894" t="s">
        <v>4035</v>
      </c>
      <c r="B3894" s="1">
        <v>45070</v>
      </c>
      <c r="C3894" t="s">
        <v>49</v>
      </c>
      <c r="D3894" t="s">
        <v>80</v>
      </c>
      <c r="E3894">
        <v>8054635415</v>
      </c>
      <c r="F3894" t="s">
        <v>357</v>
      </c>
      <c r="G3894" t="s">
        <v>164</v>
      </c>
      <c r="H3894" t="s">
        <v>165</v>
      </c>
      <c r="I3894" t="s">
        <v>36</v>
      </c>
      <c r="J3894" t="s">
        <v>43</v>
      </c>
      <c r="K3894">
        <v>4785.45</v>
      </c>
      <c r="L3894">
        <v>743.7</v>
      </c>
      <c r="M3894" t="s">
        <v>43</v>
      </c>
      <c r="N3894">
        <v>0.15540858226499099</v>
      </c>
      <c r="O3894" t="s">
        <v>11351</v>
      </c>
      <c r="P3894" t="s">
        <v>11352</v>
      </c>
      <c r="R3894" t="s">
        <v>11353</v>
      </c>
      <c r="S3894">
        <f>IF(SalesData[[#This Row],[Return Status]]="Returned",1,0)</f>
        <v>0</v>
      </c>
      <c r="U3894" s="2">
        <f>EOMONTH(SalesData[[#This Row],[Order Date]],0)</f>
        <v>45077</v>
      </c>
      <c r="V3894" s="9" t="str">
        <f>"Q"&amp;INT((MONTH(SalesData[[#This Row],[Order Date]])+2)/3)&amp;"-"&amp;YEAR(SalesData[[#This Row],[Order Date]])</f>
        <v>Q2-2023</v>
      </c>
    </row>
    <row r="3895" spans="1:22" x14ac:dyDescent="0.35">
      <c r="A3895" t="s">
        <v>4036</v>
      </c>
      <c r="B3895" s="1">
        <v>45075</v>
      </c>
      <c r="C3895" t="s">
        <v>124</v>
      </c>
      <c r="D3895" t="s">
        <v>13</v>
      </c>
      <c r="E3895">
        <v>4696851267</v>
      </c>
      <c r="F3895" t="s">
        <v>206</v>
      </c>
      <c r="G3895" t="s">
        <v>89</v>
      </c>
      <c r="H3895" t="s">
        <v>90</v>
      </c>
      <c r="I3895" t="s">
        <v>31</v>
      </c>
      <c r="J3895" t="s">
        <v>19</v>
      </c>
      <c r="K3895">
        <v>3337.81</v>
      </c>
      <c r="L3895">
        <v>686.05</v>
      </c>
      <c r="M3895" t="s">
        <v>19</v>
      </c>
      <c r="N3895">
        <v>0.205538961175142</v>
      </c>
      <c r="O3895" t="s">
        <v>11351</v>
      </c>
      <c r="P3895" t="s">
        <v>11354</v>
      </c>
      <c r="R3895" t="s">
        <v>11353</v>
      </c>
      <c r="S3895">
        <f>IF(SalesData[[#This Row],[Return Status]]="Returned",1,0)</f>
        <v>0</v>
      </c>
      <c r="T3895">
        <v>207.68</v>
      </c>
      <c r="U3895" s="2">
        <f>EOMONTH(SalesData[[#This Row],[Order Date]],0)</f>
        <v>45077</v>
      </c>
      <c r="V3895" s="9" t="str">
        <f>"Q"&amp;INT((MONTH(SalesData[[#This Row],[Order Date]])+2)/3)&amp;"-"&amp;YEAR(SalesData[[#This Row],[Order Date]])</f>
        <v>Q2-2023</v>
      </c>
    </row>
    <row r="3896" spans="1:22" x14ac:dyDescent="0.35">
      <c r="A3896" t="s">
        <v>4037</v>
      </c>
      <c r="B3896" s="1">
        <v>45054</v>
      </c>
      <c r="C3896" t="s">
        <v>12</v>
      </c>
      <c r="D3896" t="s">
        <v>72</v>
      </c>
      <c r="E3896">
        <v>35324457</v>
      </c>
      <c r="F3896" t="s">
        <v>95</v>
      </c>
      <c r="G3896" t="s">
        <v>59</v>
      </c>
      <c r="H3896" t="s">
        <v>60</v>
      </c>
      <c r="I3896" t="s">
        <v>31</v>
      </c>
      <c r="J3896" t="s">
        <v>61</v>
      </c>
      <c r="K3896">
        <v>2505.66</v>
      </c>
      <c r="L3896">
        <v>202.31</v>
      </c>
      <c r="M3896" t="s">
        <v>62</v>
      </c>
      <c r="N3896">
        <v>8.0741201918855698E-2</v>
      </c>
      <c r="O3896" t="s">
        <v>11351</v>
      </c>
      <c r="P3896" t="s">
        <v>11356</v>
      </c>
      <c r="Q3896" t="s">
        <v>11366</v>
      </c>
      <c r="R3896" t="s">
        <v>11360</v>
      </c>
      <c r="S3896">
        <f>IF(SalesData[[#This Row],[Return Status]]="Returned",1,0)</f>
        <v>1</v>
      </c>
      <c r="T3896">
        <v>2183.56</v>
      </c>
      <c r="U3896" s="2">
        <f>EOMONTH(SalesData[[#This Row],[Order Date]],0)</f>
        <v>45077</v>
      </c>
      <c r="V3896" s="9" t="str">
        <f>"Q"&amp;INT((MONTH(SalesData[[#This Row],[Order Date]])+2)/3)&amp;"-"&amp;YEAR(SalesData[[#This Row],[Order Date]])</f>
        <v>Q2-2023</v>
      </c>
    </row>
    <row r="3897" spans="1:22" x14ac:dyDescent="0.35">
      <c r="A3897" t="s">
        <v>4038</v>
      </c>
      <c r="B3897" s="1">
        <v>45056</v>
      </c>
      <c r="C3897" t="s">
        <v>52</v>
      </c>
      <c r="D3897" t="s">
        <v>80</v>
      </c>
      <c r="E3897">
        <v>7197132092</v>
      </c>
      <c r="F3897" t="s">
        <v>133</v>
      </c>
      <c r="G3897" t="s">
        <v>89</v>
      </c>
      <c r="H3897" t="s">
        <v>90</v>
      </c>
      <c r="I3897" t="s">
        <v>31</v>
      </c>
      <c r="J3897" t="s">
        <v>18</v>
      </c>
      <c r="K3897">
        <v>824.99</v>
      </c>
      <c r="L3897">
        <v>175.86</v>
      </c>
      <c r="M3897" t="s">
        <v>19</v>
      </c>
      <c r="N3897">
        <v>0.213166220196608</v>
      </c>
      <c r="O3897" t="s">
        <v>11355</v>
      </c>
      <c r="P3897" t="s">
        <v>11354</v>
      </c>
      <c r="R3897" t="s">
        <v>11353</v>
      </c>
      <c r="S3897">
        <f>IF(SalesData[[#This Row],[Return Status]]="Returned",1,0)</f>
        <v>0</v>
      </c>
      <c r="T3897">
        <v>207.68</v>
      </c>
      <c r="U3897" s="2">
        <f>EOMONTH(SalesData[[#This Row],[Order Date]],0)</f>
        <v>45077</v>
      </c>
      <c r="V3897" s="9" t="str">
        <f>"Q"&amp;INT((MONTH(SalesData[[#This Row],[Order Date]])+2)/3)&amp;"-"&amp;YEAR(SalesData[[#This Row],[Order Date]])</f>
        <v>Q2-2023</v>
      </c>
    </row>
    <row r="3898" spans="1:22" x14ac:dyDescent="0.35">
      <c r="A3898" t="s">
        <v>4039</v>
      </c>
      <c r="B3898" s="1">
        <v>45057</v>
      </c>
      <c r="C3898" t="s">
        <v>124</v>
      </c>
      <c r="D3898" t="s">
        <v>80</v>
      </c>
      <c r="E3898">
        <v>8188195577</v>
      </c>
      <c r="F3898" t="s">
        <v>68</v>
      </c>
      <c r="G3898" t="s">
        <v>69</v>
      </c>
      <c r="H3898" t="s">
        <v>41</v>
      </c>
      <c r="I3898" t="s">
        <v>31</v>
      </c>
      <c r="J3898" t="s">
        <v>19</v>
      </c>
      <c r="K3898">
        <v>3719.57</v>
      </c>
      <c r="L3898">
        <v>149.76</v>
      </c>
      <c r="M3898" t="s">
        <v>19</v>
      </c>
      <c r="N3898">
        <v>4.0262718540046302E-2</v>
      </c>
      <c r="O3898" t="s">
        <v>11351</v>
      </c>
      <c r="P3898" t="s">
        <v>11356</v>
      </c>
      <c r="R3898" t="s">
        <v>11353</v>
      </c>
      <c r="S3898">
        <f>IF(SalesData[[#This Row],[Return Status]]="Returned",1,0)</f>
        <v>0</v>
      </c>
      <c r="T3898">
        <v>2081.52</v>
      </c>
      <c r="U3898" s="2">
        <f>EOMONTH(SalesData[[#This Row],[Order Date]],0)</f>
        <v>45077</v>
      </c>
      <c r="V3898" s="9" t="str">
        <f>"Q"&amp;INT((MONTH(SalesData[[#This Row],[Order Date]])+2)/3)&amp;"-"&amp;YEAR(SalesData[[#This Row],[Order Date]])</f>
        <v>Q2-2023</v>
      </c>
    </row>
    <row r="3899" spans="1:22" x14ac:dyDescent="0.35">
      <c r="A3899" t="s">
        <v>4040</v>
      </c>
      <c r="B3899" s="1">
        <v>45048</v>
      </c>
      <c r="C3899" t="s">
        <v>77</v>
      </c>
      <c r="D3899" t="s">
        <v>145</v>
      </c>
      <c r="E3899">
        <v>4500496870</v>
      </c>
      <c r="F3899" t="s">
        <v>28</v>
      </c>
      <c r="G3899" t="s">
        <v>29</v>
      </c>
      <c r="H3899" t="s">
        <v>11357</v>
      </c>
      <c r="I3899" t="s">
        <v>31</v>
      </c>
      <c r="J3899" t="s">
        <v>62</v>
      </c>
      <c r="K3899">
        <v>830.39</v>
      </c>
      <c r="L3899">
        <v>125.55</v>
      </c>
      <c r="M3899" t="s">
        <v>62</v>
      </c>
      <c r="N3899">
        <v>0.15119401726899401</v>
      </c>
      <c r="O3899" t="s">
        <v>11355</v>
      </c>
      <c r="P3899" t="s">
        <v>11352</v>
      </c>
      <c r="R3899" t="s">
        <v>11353</v>
      </c>
      <c r="S3899">
        <f>IF(SalesData[[#This Row],[Return Status]]="Returned",1,0)</f>
        <v>0</v>
      </c>
      <c r="T3899">
        <v>2788.38</v>
      </c>
      <c r="U3899" s="2">
        <f>EOMONTH(SalesData[[#This Row],[Order Date]],0)</f>
        <v>45077</v>
      </c>
      <c r="V3899" s="9" t="str">
        <f>"Q"&amp;INT((MONTH(SalesData[[#This Row],[Order Date]])+2)/3)&amp;"-"&amp;YEAR(SalesData[[#This Row],[Order Date]])</f>
        <v>Q2-2023</v>
      </c>
    </row>
    <row r="3900" spans="1:22" x14ac:dyDescent="0.35">
      <c r="A3900" t="s">
        <v>4041</v>
      </c>
      <c r="B3900" s="1">
        <v>45051</v>
      </c>
      <c r="C3900" t="s">
        <v>38</v>
      </c>
      <c r="D3900" t="s">
        <v>145</v>
      </c>
      <c r="E3900">
        <v>9506460015</v>
      </c>
      <c r="F3900" t="s">
        <v>127</v>
      </c>
      <c r="G3900" t="s">
        <v>29</v>
      </c>
      <c r="H3900" t="s">
        <v>30</v>
      </c>
      <c r="I3900" t="s">
        <v>31</v>
      </c>
      <c r="J3900" t="s">
        <v>65</v>
      </c>
      <c r="K3900">
        <v>1640.35</v>
      </c>
      <c r="L3900">
        <v>412.63</v>
      </c>
      <c r="M3900" t="s">
        <v>65</v>
      </c>
      <c r="N3900">
        <v>0.25154997409089502</v>
      </c>
      <c r="O3900" t="s">
        <v>11351</v>
      </c>
      <c r="P3900" t="s">
        <v>11354</v>
      </c>
      <c r="R3900" t="s">
        <v>11353</v>
      </c>
      <c r="S3900">
        <f>IF(SalesData[[#This Row],[Return Status]]="Returned",1,0)</f>
        <v>0</v>
      </c>
      <c r="T3900">
        <v>2788.38</v>
      </c>
      <c r="U3900" s="2">
        <f>EOMONTH(SalesData[[#This Row],[Order Date]],0)</f>
        <v>45077</v>
      </c>
      <c r="V3900" s="9" t="str">
        <f>"Q"&amp;INT((MONTH(SalesData[[#This Row],[Order Date]])+2)/3)&amp;"-"&amp;YEAR(SalesData[[#This Row],[Order Date]])</f>
        <v>Q2-2023</v>
      </c>
    </row>
    <row r="3901" spans="1:22" x14ac:dyDescent="0.35">
      <c r="A3901" t="s">
        <v>4042</v>
      </c>
      <c r="B3901" s="1">
        <v>45057</v>
      </c>
      <c r="C3901" t="s">
        <v>188</v>
      </c>
      <c r="D3901" t="s">
        <v>80</v>
      </c>
      <c r="E3901">
        <v>5076567385</v>
      </c>
      <c r="F3901" t="s">
        <v>22</v>
      </c>
      <c r="G3901" t="s">
        <v>23</v>
      </c>
      <c r="H3901" t="s">
        <v>24</v>
      </c>
      <c r="I3901" t="s">
        <v>17</v>
      </c>
      <c r="J3901" t="s">
        <v>43</v>
      </c>
      <c r="K3901">
        <v>1803.12</v>
      </c>
      <c r="L3901">
        <v>135.76</v>
      </c>
      <c r="M3901" t="s">
        <v>43</v>
      </c>
      <c r="N3901">
        <v>7.5291716580150006E-2</v>
      </c>
      <c r="O3901" t="s">
        <v>11351</v>
      </c>
      <c r="P3901" t="s">
        <v>11356</v>
      </c>
      <c r="R3901" t="s">
        <v>11353</v>
      </c>
      <c r="S3901">
        <f>IF(SalesData[[#This Row],[Return Status]]="Returned",1,0)</f>
        <v>0</v>
      </c>
      <c r="T3901">
        <v>2821.33</v>
      </c>
      <c r="U3901" s="2">
        <f>EOMONTH(SalesData[[#This Row],[Order Date]],0)</f>
        <v>45077</v>
      </c>
      <c r="V3901" s="9" t="str">
        <f>"Q"&amp;INT((MONTH(SalesData[[#This Row],[Order Date]])+2)/3)&amp;"-"&amp;YEAR(SalesData[[#This Row],[Order Date]])</f>
        <v>Q2-2023</v>
      </c>
    </row>
    <row r="3902" spans="1:22" x14ac:dyDescent="0.35">
      <c r="A3902" t="s">
        <v>4043</v>
      </c>
      <c r="B3902" s="1">
        <v>45075</v>
      </c>
      <c r="C3902" t="s">
        <v>77</v>
      </c>
      <c r="D3902" t="s">
        <v>27</v>
      </c>
      <c r="E3902">
        <v>3904004441</v>
      </c>
      <c r="F3902" t="s">
        <v>40</v>
      </c>
      <c r="G3902" t="s">
        <v>69</v>
      </c>
      <c r="H3902" t="s">
        <v>41</v>
      </c>
      <c r="I3902" t="s">
        <v>31</v>
      </c>
      <c r="J3902" t="s">
        <v>42</v>
      </c>
      <c r="K3902">
        <v>306.89999999999998</v>
      </c>
      <c r="L3902">
        <v>72.930000000000007</v>
      </c>
      <c r="M3902" t="s">
        <v>43</v>
      </c>
      <c r="N3902">
        <v>0.23763440860215099</v>
      </c>
      <c r="O3902" t="s">
        <v>11361</v>
      </c>
      <c r="P3902" t="s">
        <v>11354</v>
      </c>
      <c r="R3902" t="s">
        <v>11353</v>
      </c>
      <c r="S3902">
        <f>IF(SalesData[[#This Row],[Return Status]]="Returned",1,0)</f>
        <v>0</v>
      </c>
      <c r="T3902">
        <v>2081.52</v>
      </c>
      <c r="U3902" s="2">
        <f>EOMONTH(SalesData[[#This Row],[Order Date]],0)</f>
        <v>45077</v>
      </c>
      <c r="V3902" s="9" t="str">
        <f>"Q"&amp;INT((MONTH(SalesData[[#This Row],[Order Date]])+2)/3)&amp;"-"&amp;YEAR(SalesData[[#This Row],[Order Date]])</f>
        <v>Q2-2023</v>
      </c>
    </row>
    <row r="3903" spans="1:22" x14ac:dyDescent="0.35">
      <c r="A3903" t="s">
        <v>4044</v>
      </c>
      <c r="B3903" s="1">
        <v>45048</v>
      </c>
      <c r="C3903" t="s">
        <v>144</v>
      </c>
      <c r="D3903" t="s">
        <v>145</v>
      </c>
      <c r="E3903">
        <v>3379206380</v>
      </c>
      <c r="F3903" t="s">
        <v>33</v>
      </c>
      <c r="G3903" t="s">
        <v>34</v>
      </c>
      <c r="H3903" t="s">
        <v>35</v>
      </c>
      <c r="I3903" t="s">
        <v>36</v>
      </c>
      <c r="J3903" t="s">
        <v>42</v>
      </c>
      <c r="K3903">
        <v>2996.3</v>
      </c>
      <c r="L3903">
        <v>804.3</v>
      </c>
      <c r="M3903" t="s">
        <v>43</v>
      </c>
      <c r="N3903">
        <v>0.26843106498014202</v>
      </c>
      <c r="O3903" t="s">
        <v>11351</v>
      </c>
      <c r="P3903" t="s">
        <v>11354</v>
      </c>
      <c r="R3903" t="s">
        <v>11353</v>
      </c>
      <c r="S3903">
        <f>IF(SalesData[[#This Row],[Return Status]]="Returned",1,0)</f>
        <v>0</v>
      </c>
      <c r="U3903" s="2">
        <f>EOMONTH(SalesData[[#This Row],[Order Date]],0)</f>
        <v>45077</v>
      </c>
      <c r="V3903" s="9" t="str">
        <f>"Q"&amp;INT((MONTH(SalesData[[#This Row],[Order Date]])+2)/3)&amp;"-"&amp;YEAR(SalesData[[#This Row],[Order Date]])</f>
        <v>Q2-2023</v>
      </c>
    </row>
    <row r="3904" spans="1:22" x14ac:dyDescent="0.35">
      <c r="A3904" t="s">
        <v>4045</v>
      </c>
      <c r="B3904" s="1">
        <v>45074</v>
      </c>
      <c r="C3904" t="s">
        <v>162</v>
      </c>
      <c r="D3904" t="s">
        <v>80</v>
      </c>
      <c r="E3904">
        <v>3916388887</v>
      </c>
      <c r="F3904" t="s">
        <v>159</v>
      </c>
      <c r="G3904" t="s">
        <v>84</v>
      </c>
      <c r="H3904" t="s">
        <v>85</v>
      </c>
      <c r="I3904" t="s">
        <v>31</v>
      </c>
      <c r="J3904" t="s">
        <v>65</v>
      </c>
      <c r="K3904">
        <v>4864.83</v>
      </c>
      <c r="L3904">
        <v>468.26</v>
      </c>
      <c r="M3904" t="s">
        <v>65</v>
      </c>
      <c r="N3904">
        <v>9.6254134265740005E-2</v>
      </c>
      <c r="O3904" t="s">
        <v>11351</v>
      </c>
      <c r="P3904" t="s">
        <v>11356</v>
      </c>
      <c r="R3904" t="s">
        <v>11353</v>
      </c>
      <c r="S3904">
        <f>IF(SalesData[[#This Row],[Return Status]]="Returned",1,0)</f>
        <v>0</v>
      </c>
      <c r="T3904">
        <v>847.14</v>
      </c>
      <c r="U3904" s="2">
        <f>EOMONTH(SalesData[[#This Row],[Order Date]],0)</f>
        <v>45077</v>
      </c>
      <c r="V3904" s="9" t="str">
        <f>"Q"&amp;INT((MONTH(SalesData[[#This Row],[Order Date]])+2)/3)&amp;"-"&amp;YEAR(SalesData[[#This Row],[Order Date]])</f>
        <v>Q2-2023</v>
      </c>
    </row>
    <row r="3905" spans="1:22" x14ac:dyDescent="0.35">
      <c r="A3905" t="s">
        <v>4046</v>
      </c>
      <c r="B3905" s="1">
        <v>45065</v>
      </c>
      <c r="C3905" t="s">
        <v>26</v>
      </c>
      <c r="D3905" t="s">
        <v>27</v>
      </c>
      <c r="E3905">
        <v>4255599285</v>
      </c>
      <c r="F3905" t="s">
        <v>109</v>
      </c>
      <c r="G3905" t="s">
        <v>59</v>
      </c>
      <c r="H3905" t="s">
        <v>60</v>
      </c>
      <c r="I3905" t="s">
        <v>31</v>
      </c>
      <c r="J3905" t="s">
        <v>18</v>
      </c>
      <c r="K3905">
        <v>2017.68</v>
      </c>
      <c r="L3905">
        <v>406.43</v>
      </c>
      <c r="M3905" t="s">
        <v>19</v>
      </c>
      <c r="N3905">
        <v>0.20143432060584399</v>
      </c>
      <c r="O3905" t="s">
        <v>11351</v>
      </c>
      <c r="P3905" t="s">
        <v>11354</v>
      </c>
      <c r="R3905" t="s">
        <v>11353</v>
      </c>
      <c r="S3905">
        <f>IF(SalesData[[#This Row],[Return Status]]="Returned",1,0)</f>
        <v>0</v>
      </c>
      <c r="T3905">
        <v>2183.56</v>
      </c>
      <c r="U3905" s="2">
        <f>EOMONTH(SalesData[[#This Row],[Order Date]],0)</f>
        <v>45077</v>
      </c>
      <c r="V3905" s="9" t="str">
        <f>"Q"&amp;INT((MONTH(SalesData[[#This Row],[Order Date]])+2)/3)&amp;"-"&amp;YEAR(SalesData[[#This Row],[Order Date]])</f>
        <v>Q2-2023</v>
      </c>
    </row>
    <row r="3906" spans="1:22" x14ac:dyDescent="0.35">
      <c r="A3906" t="s">
        <v>4047</v>
      </c>
      <c r="B3906" s="1">
        <v>45059</v>
      </c>
      <c r="C3906" t="s">
        <v>45</v>
      </c>
      <c r="D3906" t="s">
        <v>27</v>
      </c>
      <c r="E3906">
        <v>8393660553</v>
      </c>
      <c r="F3906" t="s">
        <v>100</v>
      </c>
      <c r="G3906" t="s">
        <v>34</v>
      </c>
      <c r="H3906" t="s">
        <v>35</v>
      </c>
      <c r="I3906" t="s">
        <v>36</v>
      </c>
      <c r="J3906" t="s">
        <v>61</v>
      </c>
      <c r="K3906">
        <v>102.17</v>
      </c>
      <c r="L3906">
        <v>15.9</v>
      </c>
      <c r="M3906" t="s">
        <v>62</v>
      </c>
      <c r="N3906">
        <v>0.15562298130566701</v>
      </c>
      <c r="O3906" t="s">
        <v>11361</v>
      </c>
      <c r="P3906" t="s">
        <v>11352</v>
      </c>
      <c r="R3906" t="s">
        <v>11353</v>
      </c>
      <c r="S3906">
        <f>IF(SalesData[[#This Row],[Return Status]]="Returned",1,0)</f>
        <v>0</v>
      </c>
      <c r="U3906" s="2">
        <f>EOMONTH(SalesData[[#This Row],[Order Date]],0)</f>
        <v>45077</v>
      </c>
      <c r="V3906" s="9" t="str">
        <f>"Q"&amp;INT((MONTH(SalesData[[#This Row],[Order Date]])+2)/3)&amp;"-"&amp;YEAR(SalesData[[#This Row],[Order Date]])</f>
        <v>Q2-2023</v>
      </c>
    </row>
    <row r="3907" spans="1:22" x14ac:dyDescent="0.35">
      <c r="A3907" t="s">
        <v>4048</v>
      </c>
      <c r="B3907" s="1">
        <v>45071</v>
      </c>
      <c r="C3907" t="s">
        <v>21</v>
      </c>
      <c r="D3907" t="s">
        <v>27</v>
      </c>
      <c r="E3907">
        <v>7895842952</v>
      </c>
      <c r="F3907" t="s">
        <v>68</v>
      </c>
      <c r="G3907" t="s">
        <v>69</v>
      </c>
      <c r="H3907" t="s">
        <v>41</v>
      </c>
      <c r="I3907" t="s">
        <v>31</v>
      </c>
      <c r="J3907" t="s">
        <v>65</v>
      </c>
      <c r="K3907">
        <v>3003.18</v>
      </c>
      <c r="L3907">
        <v>171.73</v>
      </c>
      <c r="M3907" t="s">
        <v>65</v>
      </c>
      <c r="N3907">
        <v>5.7182719650503797E-2</v>
      </c>
      <c r="O3907" t="s">
        <v>11351</v>
      </c>
      <c r="P3907" t="s">
        <v>11356</v>
      </c>
      <c r="R3907" t="s">
        <v>11353</v>
      </c>
      <c r="S3907">
        <f>IF(SalesData[[#This Row],[Return Status]]="Returned",1,0)</f>
        <v>0</v>
      </c>
      <c r="T3907">
        <v>2081.52</v>
      </c>
      <c r="U3907" s="2">
        <f>EOMONTH(SalesData[[#This Row],[Order Date]],0)</f>
        <v>45077</v>
      </c>
      <c r="V3907" s="9" t="str">
        <f>"Q"&amp;INT((MONTH(SalesData[[#This Row],[Order Date]])+2)/3)&amp;"-"&amp;YEAR(SalesData[[#This Row],[Order Date]])</f>
        <v>Q2-2023</v>
      </c>
    </row>
    <row r="3908" spans="1:22" x14ac:dyDescent="0.35">
      <c r="A3908" t="s">
        <v>4049</v>
      </c>
      <c r="B3908" s="1">
        <v>45047</v>
      </c>
      <c r="C3908" t="s">
        <v>194</v>
      </c>
      <c r="D3908" t="s">
        <v>145</v>
      </c>
      <c r="E3908">
        <v>5853868351</v>
      </c>
      <c r="F3908" t="s">
        <v>133</v>
      </c>
      <c r="G3908" t="s">
        <v>89</v>
      </c>
      <c r="H3908" t="s">
        <v>90</v>
      </c>
      <c r="I3908" t="s">
        <v>31</v>
      </c>
      <c r="J3908" t="s">
        <v>65</v>
      </c>
      <c r="K3908">
        <v>2242.25</v>
      </c>
      <c r="L3908">
        <v>568.29999999999995</v>
      </c>
      <c r="M3908" t="s">
        <v>65</v>
      </c>
      <c r="N3908">
        <v>0.25345077489129197</v>
      </c>
      <c r="O3908" t="s">
        <v>11351</v>
      </c>
      <c r="P3908" t="s">
        <v>11354</v>
      </c>
      <c r="R3908" t="s">
        <v>11353</v>
      </c>
      <c r="S3908">
        <f>IF(SalesData[[#This Row],[Return Status]]="Returned",1,0)</f>
        <v>0</v>
      </c>
      <c r="T3908">
        <v>207.68</v>
      </c>
      <c r="U3908" s="2">
        <f>EOMONTH(SalesData[[#This Row],[Order Date]],0)</f>
        <v>45077</v>
      </c>
      <c r="V3908" s="9" t="str">
        <f>"Q"&amp;INT((MONTH(SalesData[[#This Row],[Order Date]])+2)/3)&amp;"-"&amp;YEAR(SalesData[[#This Row],[Order Date]])</f>
        <v>Q2-2023</v>
      </c>
    </row>
    <row r="3909" spans="1:22" x14ac:dyDescent="0.35">
      <c r="A3909" t="s">
        <v>4050</v>
      </c>
      <c r="B3909" s="1">
        <v>45073</v>
      </c>
      <c r="C3909" t="s">
        <v>38</v>
      </c>
      <c r="D3909" t="s">
        <v>99</v>
      </c>
      <c r="E3909">
        <v>5564292778</v>
      </c>
      <c r="F3909" t="s">
        <v>28</v>
      </c>
      <c r="G3909" t="s">
        <v>29</v>
      </c>
      <c r="H3909" t="s">
        <v>30</v>
      </c>
      <c r="I3909" t="s">
        <v>31</v>
      </c>
      <c r="J3909" t="s">
        <v>19</v>
      </c>
      <c r="K3909">
        <v>4022.97</v>
      </c>
      <c r="L3909">
        <v>415.58</v>
      </c>
      <c r="M3909" t="s">
        <v>19</v>
      </c>
      <c r="N3909">
        <v>0.103301789473946</v>
      </c>
      <c r="O3909" t="s">
        <v>11351</v>
      </c>
      <c r="P3909" t="s">
        <v>11352</v>
      </c>
      <c r="R3909" t="s">
        <v>11353</v>
      </c>
      <c r="S3909">
        <f>IF(SalesData[[#This Row],[Return Status]]="Returned",1,0)</f>
        <v>0</v>
      </c>
      <c r="T3909">
        <v>2788.38</v>
      </c>
      <c r="U3909" s="2">
        <f>EOMONTH(SalesData[[#This Row],[Order Date]],0)</f>
        <v>45077</v>
      </c>
      <c r="V3909" s="9" t="str">
        <f>"Q"&amp;INT((MONTH(SalesData[[#This Row],[Order Date]])+2)/3)&amp;"-"&amp;YEAR(SalesData[[#This Row],[Order Date]])</f>
        <v>Q2-2023</v>
      </c>
    </row>
    <row r="3910" spans="1:22" x14ac:dyDescent="0.35">
      <c r="A3910" t="s">
        <v>4051</v>
      </c>
      <c r="B3910" s="1">
        <v>45055</v>
      </c>
      <c r="C3910" t="s">
        <v>67</v>
      </c>
      <c r="D3910" t="s">
        <v>80</v>
      </c>
      <c r="E3910">
        <v>8484900060</v>
      </c>
      <c r="F3910" t="s">
        <v>159</v>
      </c>
      <c r="G3910" t="s">
        <v>84</v>
      </c>
      <c r="H3910" t="s">
        <v>85</v>
      </c>
      <c r="I3910" t="s">
        <v>31</v>
      </c>
      <c r="J3910" t="s">
        <v>43</v>
      </c>
      <c r="K3910">
        <v>2911.76</v>
      </c>
      <c r="L3910">
        <v>570.66999999999996</v>
      </c>
      <c r="M3910" t="s">
        <v>43</v>
      </c>
      <c r="N3910">
        <v>0.195987993515949</v>
      </c>
      <c r="O3910" t="s">
        <v>11351</v>
      </c>
      <c r="P3910" t="s">
        <v>11352</v>
      </c>
      <c r="R3910" t="s">
        <v>11353</v>
      </c>
      <c r="S3910">
        <f>IF(SalesData[[#This Row],[Return Status]]="Returned",1,0)</f>
        <v>0</v>
      </c>
      <c r="T3910">
        <v>847.14</v>
      </c>
      <c r="U3910" s="2">
        <f>EOMONTH(SalesData[[#This Row],[Order Date]],0)</f>
        <v>45077</v>
      </c>
      <c r="V3910" s="9" t="str">
        <f>"Q"&amp;INT((MONTH(SalesData[[#This Row],[Order Date]])+2)/3)&amp;"-"&amp;YEAR(SalesData[[#This Row],[Order Date]])</f>
        <v>Q2-2023</v>
      </c>
    </row>
    <row r="3911" spans="1:22" x14ac:dyDescent="0.35">
      <c r="A3911" t="s">
        <v>4052</v>
      </c>
      <c r="B3911" s="1">
        <v>45061</v>
      </c>
      <c r="C3911" t="s">
        <v>38</v>
      </c>
      <c r="D3911" t="s">
        <v>145</v>
      </c>
      <c r="E3911">
        <v>5164653019</v>
      </c>
      <c r="F3911" t="s">
        <v>181</v>
      </c>
      <c r="G3911" t="s">
        <v>54</v>
      </c>
      <c r="H3911" t="s">
        <v>55</v>
      </c>
      <c r="I3911" t="s">
        <v>31</v>
      </c>
      <c r="J3911" t="s">
        <v>62</v>
      </c>
      <c r="K3911">
        <v>2238.59</v>
      </c>
      <c r="L3911">
        <v>657.15</v>
      </c>
      <c r="M3911" t="s">
        <v>62</v>
      </c>
      <c r="N3911">
        <v>0.29355531830303899</v>
      </c>
      <c r="O3911" t="s">
        <v>11351</v>
      </c>
      <c r="P3911" t="s">
        <v>11354</v>
      </c>
      <c r="Q3911" t="s">
        <v>11373</v>
      </c>
      <c r="R3911" t="s">
        <v>11360</v>
      </c>
      <c r="S3911">
        <f>IF(SalesData[[#This Row],[Return Status]]="Returned",1,0)</f>
        <v>1</v>
      </c>
      <c r="U3911" s="2">
        <f>EOMONTH(SalesData[[#This Row],[Order Date]],0)</f>
        <v>45077</v>
      </c>
      <c r="V3911" s="9" t="str">
        <f>"Q"&amp;INT((MONTH(SalesData[[#This Row],[Order Date]])+2)/3)&amp;"-"&amp;YEAR(SalesData[[#This Row],[Order Date]])</f>
        <v>Q2-2023</v>
      </c>
    </row>
    <row r="3912" spans="1:22" x14ac:dyDescent="0.35">
      <c r="A3912" t="s">
        <v>4053</v>
      </c>
      <c r="B3912" s="1">
        <v>45051</v>
      </c>
      <c r="C3912" t="s">
        <v>132</v>
      </c>
      <c r="D3912" t="s">
        <v>27</v>
      </c>
      <c r="E3912">
        <v>2530216738</v>
      </c>
      <c r="F3912" t="s">
        <v>170</v>
      </c>
      <c r="G3912" t="s">
        <v>69</v>
      </c>
      <c r="H3912" t="s">
        <v>11357</v>
      </c>
      <c r="I3912" t="s">
        <v>31</v>
      </c>
      <c r="J3912" t="s">
        <v>43</v>
      </c>
      <c r="K3912">
        <v>3995.32</v>
      </c>
      <c r="L3912">
        <v>820.15</v>
      </c>
      <c r="M3912" t="s">
        <v>43</v>
      </c>
      <c r="N3912">
        <v>0.20527767487960899</v>
      </c>
      <c r="O3912" t="s">
        <v>11351</v>
      </c>
      <c r="P3912" t="s">
        <v>11354</v>
      </c>
      <c r="Q3912" t="s">
        <v>11363</v>
      </c>
      <c r="R3912" t="s">
        <v>11360</v>
      </c>
      <c r="S3912">
        <f>IF(SalesData[[#This Row],[Return Status]]="Returned",1,0)</f>
        <v>1</v>
      </c>
      <c r="T3912">
        <v>2081.52</v>
      </c>
      <c r="U3912" s="2">
        <f>EOMONTH(SalesData[[#This Row],[Order Date]],0)</f>
        <v>45077</v>
      </c>
      <c r="V3912" s="9" t="str">
        <f>"Q"&amp;INT((MONTH(SalesData[[#This Row],[Order Date]])+2)/3)&amp;"-"&amp;YEAR(SalesData[[#This Row],[Order Date]])</f>
        <v>Q2-2023</v>
      </c>
    </row>
    <row r="3913" spans="1:22" x14ac:dyDescent="0.35">
      <c r="A3913" t="s">
        <v>4054</v>
      </c>
      <c r="B3913" s="1">
        <v>45072</v>
      </c>
      <c r="C3913" t="s">
        <v>12</v>
      </c>
      <c r="D3913" t="s">
        <v>46</v>
      </c>
      <c r="E3913">
        <v>1034902255</v>
      </c>
      <c r="F3913" t="s">
        <v>88</v>
      </c>
      <c r="G3913" t="s">
        <v>89</v>
      </c>
      <c r="H3913" t="s">
        <v>90</v>
      </c>
      <c r="I3913" t="s">
        <v>31</v>
      </c>
      <c r="J3913" t="s">
        <v>42</v>
      </c>
      <c r="K3913">
        <v>4282.63</v>
      </c>
      <c r="L3913">
        <v>274.14999999999998</v>
      </c>
      <c r="M3913" t="s">
        <v>43</v>
      </c>
      <c r="N3913">
        <v>6.4014402364901898E-2</v>
      </c>
      <c r="O3913" t="s">
        <v>11351</v>
      </c>
      <c r="P3913" t="s">
        <v>11356</v>
      </c>
      <c r="R3913" t="s">
        <v>11353</v>
      </c>
      <c r="S3913">
        <f>IF(SalesData[[#This Row],[Return Status]]="Returned",1,0)</f>
        <v>0</v>
      </c>
      <c r="T3913">
        <v>207.68</v>
      </c>
      <c r="U3913" s="2">
        <f>EOMONTH(SalesData[[#This Row],[Order Date]],0)</f>
        <v>45077</v>
      </c>
      <c r="V3913" s="9" t="str">
        <f>"Q"&amp;INT((MONTH(SalesData[[#This Row],[Order Date]])+2)/3)&amp;"-"&amp;YEAR(SalesData[[#This Row],[Order Date]])</f>
        <v>Q2-2023</v>
      </c>
    </row>
    <row r="3914" spans="1:22" x14ac:dyDescent="0.35">
      <c r="A3914" t="s">
        <v>4055</v>
      </c>
      <c r="B3914" s="1">
        <v>45058</v>
      </c>
      <c r="C3914" t="s">
        <v>194</v>
      </c>
      <c r="D3914" t="s">
        <v>99</v>
      </c>
      <c r="E3914">
        <v>2891661268</v>
      </c>
      <c r="F3914" t="s">
        <v>181</v>
      </c>
      <c r="G3914" t="s">
        <v>54</v>
      </c>
      <c r="H3914" t="s">
        <v>55</v>
      </c>
      <c r="I3914" t="s">
        <v>31</v>
      </c>
      <c r="J3914" t="s">
        <v>43</v>
      </c>
      <c r="K3914">
        <v>2879.96</v>
      </c>
      <c r="L3914">
        <v>649.11</v>
      </c>
      <c r="M3914" t="s">
        <v>43</v>
      </c>
      <c r="N3914">
        <v>0.225388547063154</v>
      </c>
      <c r="O3914" t="s">
        <v>11351</v>
      </c>
      <c r="P3914" t="s">
        <v>11354</v>
      </c>
      <c r="R3914" t="s">
        <v>11353</v>
      </c>
      <c r="S3914">
        <f>IF(SalesData[[#This Row],[Return Status]]="Returned",1,0)</f>
        <v>0</v>
      </c>
      <c r="U3914" s="2">
        <f>EOMONTH(SalesData[[#This Row],[Order Date]],0)</f>
        <v>45077</v>
      </c>
      <c r="V3914" s="9" t="str">
        <f>"Q"&amp;INT((MONTH(SalesData[[#This Row],[Order Date]])+2)/3)&amp;"-"&amp;YEAR(SalesData[[#This Row],[Order Date]])</f>
        <v>Q2-2023</v>
      </c>
    </row>
    <row r="3915" spans="1:22" x14ac:dyDescent="0.35">
      <c r="A3915" t="s">
        <v>4056</v>
      </c>
      <c r="B3915" s="1">
        <v>45057</v>
      </c>
      <c r="C3915" t="s">
        <v>111</v>
      </c>
      <c r="D3915" t="s">
        <v>72</v>
      </c>
      <c r="E3915">
        <v>4456935835</v>
      </c>
      <c r="F3915" t="s">
        <v>140</v>
      </c>
      <c r="G3915" t="s">
        <v>141</v>
      </c>
      <c r="H3915" t="s">
        <v>121</v>
      </c>
      <c r="I3915" t="s">
        <v>17</v>
      </c>
      <c r="J3915" t="s">
        <v>65</v>
      </c>
      <c r="K3915">
        <v>2322.14</v>
      </c>
      <c r="L3915">
        <v>413.96</v>
      </c>
      <c r="M3915" t="s">
        <v>65</v>
      </c>
      <c r="N3915">
        <v>0.17826659891307201</v>
      </c>
      <c r="O3915" t="s">
        <v>11351</v>
      </c>
      <c r="P3915" t="s">
        <v>11352</v>
      </c>
      <c r="R3915" t="s">
        <v>11353</v>
      </c>
      <c r="S3915">
        <f>IF(SalesData[[#This Row],[Return Status]]="Returned",1,0)</f>
        <v>0</v>
      </c>
      <c r="T3915">
        <v>2793.38</v>
      </c>
      <c r="U3915" s="2">
        <f>EOMONTH(SalesData[[#This Row],[Order Date]],0)</f>
        <v>45077</v>
      </c>
      <c r="V3915" s="9" t="str">
        <f>"Q"&amp;INT((MONTH(SalesData[[#This Row],[Order Date]])+2)/3)&amp;"-"&amp;YEAR(SalesData[[#This Row],[Order Date]])</f>
        <v>Q2-2023</v>
      </c>
    </row>
    <row r="3916" spans="1:22" x14ac:dyDescent="0.35">
      <c r="A3916" t="s">
        <v>4057</v>
      </c>
      <c r="B3916" s="1">
        <v>45067</v>
      </c>
      <c r="C3916" t="s">
        <v>38</v>
      </c>
      <c r="D3916" t="s">
        <v>72</v>
      </c>
      <c r="E3916">
        <v>4441048689</v>
      </c>
      <c r="F3916" t="s">
        <v>95</v>
      </c>
      <c r="G3916" t="s">
        <v>59</v>
      </c>
      <c r="H3916" t="s">
        <v>60</v>
      </c>
      <c r="I3916" t="s">
        <v>31</v>
      </c>
      <c r="J3916" t="s">
        <v>65</v>
      </c>
      <c r="K3916">
        <v>3654.64</v>
      </c>
      <c r="L3916">
        <v>370.93</v>
      </c>
      <c r="M3916" t="s">
        <v>65</v>
      </c>
      <c r="N3916">
        <v>0.101495632948799</v>
      </c>
      <c r="O3916" t="s">
        <v>11351</v>
      </c>
      <c r="P3916" t="s">
        <v>11352</v>
      </c>
      <c r="Q3916" t="s">
        <v>11359</v>
      </c>
      <c r="R3916" t="s">
        <v>11360</v>
      </c>
      <c r="S3916">
        <f>IF(SalesData[[#This Row],[Return Status]]="Returned",1,0)</f>
        <v>1</v>
      </c>
      <c r="T3916">
        <v>2183.56</v>
      </c>
      <c r="U3916" s="2">
        <f>EOMONTH(SalesData[[#This Row],[Order Date]],0)</f>
        <v>45077</v>
      </c>
      <c r="V3916" s="9" t="str">
        <f>"Q"&amp;INT((MONTH(SalesData[[#This Row],[Order Date]])+2)/3)&amp;"-"&amp;YEAR(SalesData[[#This Row],[Order Date]])</f>
        <v>Q2-2023</v>
      </c>
    </row>
    <row r="3917" spans="1:22" x14ac:dyDescent="0.35">
      <c r="A3917" t="s">
        <v>4058</v>
      </c>
      <c r="B3917" s="1">
        <v>45049</v>
      </c>
      <c r="C3917" t="s">
        <v>111</v>
      </c>
      <c r="D3917" t="s">
        <v>46</v>
      </c>
      <c r="E3917">
        <v>1310571699</v>
      </c>
      <c r="F3917" t="s">
        <v>100</v>
      </c>
      <c r="G3917" t="s">
        <v>34</v>
      </c>
      <c r="H3917" t="s">
        <v>35</v>
      </c>
      <c r="I3917" t="s">
        <v>36</v>
      </c>
      <c r="J3917" t="s">
        <v>61</v>
      </c>
      <c r="K3917">
        <v>4434.22</v>
      </c>
      <c r="L3917">
        <v>1035.67</v>
      </c>
      <c r="M3917" t="s">
        <v>62</v>
      </c>
      <c r="N3917">
        <v>0.23356306182372599</v>
      </c>
      <c r="O3917" t="s">
        <v>11351</v>
      </c>
      <c r="P3917" t="s">
        <v>11354</v>
      </c>
      <c r="R3917" t="s">
        <v>11353</v>
      </c>
      <c r="S3917">
        <f>IF(SalesData[[#This Row],[Return Status]]="Returned",1,0)</f>
        <v>0</v>
      </c>
      <c r="U3917" s="2">
        <f>EOMONTH(SalesData[[#This Row],[Order Date]],0)</f>
        <v>45077</v>
      </c>
      <c r="V3917" s="9" t="str">
        <f>"Q"&amp;INT((MONTH(SalesData[[#This Row],[Order Date]])+2)/3)&amp;"-"&amp;YEAR(SalesData[[#This Row],[Order Date]])</f>
        <v>Q2-2023</v>
      </c>
    </row>
    <row r="3918" spans="1:22" x14ac:dyDescent="0.35">
      <c r="A3918" t="s">
        <v>4059</v>
      </c>
      <c r="B3918" s="1">
        <v>45061</v>
      </c>
      <c r="C3918" t="s">
        <v>52</v>
      </c>
      <c r="D3918" t="s">
        <v>27</v>
      </c>
      <c r="E3918">
        <v>8621875406</v>
      </c>
      <c r="F3918" t="s">
        <v>172</v>
      </c>
      <c r="G3918" t="s">
        <v>141</v>
      </c>
      <c r="H3918" t="s">
        <v>121</v>
      </c>
      <c r="I3918" t="s">
        <v>17</v>
      </c>
      <c r="J3918" t="s">
        <v>19</v>
      </c>
      <c r="K3918">
        <v>1691.82</v>
      </c>
      <c r="L3918">
        <v>208.57</v>
      </c>
      <c r="M3918" t="s">
        <v>19</v>
      </c>
      <c r="N3918">
        <v>0.123281436559445</v>
      </c>
      <c r="O3918" t="s">
        <v>11351</v>
      </c>
      <c r="P3918" t="s">
        <v>11352</v>
      </c>
      <c r="R3918" t="s">
        <v>11353</v>
      </c>
      <c r="S3918">
        <f>IF(SalesData[[#This Row],[Return Status]]="Returned",1,0)</f>
        <v>0</v>
      </c>
      <c r="T3918">
        <v>2793.38</v>
      </c>
      <c r="U3918" s="2">
        <f>EOMONTH(SalesData[[#This Row],[Order Date]],0)</f>
        <v>45077</v>
      </c>
      <c r="V3918" s="9" t="str">
        <f>"Q"&amp;INT((MONTH(SalesData[[#This Row],[Order Date]])+2)/3)&amp;"-"&amp;YEAR(SalesData[[#This Row],[Order Date]])</f>
        <v>Q2-2023</v>
      </c>
    </row>
    <row r="3919" spans="1:22" x14ac:dyDescent="0.35">
      <c r="A3919" t="s">
        <v>4060</v>
      </c>
      <c r="B3919" s="1">
        <v>45058</v>
      </c>
      <c r="C3919" t="s">
        <v>77</v>
      </c>
      <c r="D3919" t="s">
        <v>80</v>
      </c>
      <c r="E3919">
        <v>1801551334</v>
      </c>
      <c r="F3919" t="s">
        <v>114</v>
      </c>
      <c r="G3919" t="s">
        <v>59</v>
      </c>
      <c r="H3919" t="s">
        <v>60</v>
      </c>
      <c r="I3919" t="s">
        <v>31</v>
      </c>
      <c r="J3919" t="s">
        <v>42</v>
      </c>
      <c r="K3919">
        <v>271.12</v>
      </c>
      <c r="L3919">
        <v>69.13</v>
      </c>
      <c r="M3919" t="s">
        <v>43</v>
      </c>
      <c r="N3919">
        <v>0.25497934493951002</v>
      </c>
      <c r="O3919" t="s">
        <v>11361</v>
      </c>
      <c r="P3919" t="s">
        <v>11354</v>
      </c>
      <c r="R3919" t="s">
        <v>11353</v>
      </c>
      <c r="S3919">
        <f>IF(SalesData[[#This Row],[Return Status]]="Returned",1,0)</f>
        <v>0</v>
      </c>
      <c r="T3919">
        <v>2183.56</v>
      </c>
      <c r="U3919" s="2">
        <f>EOMONTH(SalesData[[#This Row],[Order Date]],0)</f>
        <v>45077</v>
      </c>
      <c r="V3919" s="9" t="str">
        <f>"Q"&amp;INT((MONTH(SalesData[[#This Row],[Order Date]])+2)/3)&amp;"-"&amp;YEAR(SalesData[[#This Row],[Order Date]])</f>
        <v>Q2-2023</v>
      </c>
    </row>
    <row r="3920" spans="1:22" x14ac:dyDescent="0.35">
      <c r="A3920" t="s">
        <v>4061</v>
      </c>
      <c r="B3920" s="1">
        <v>45070</v>
      </c>
      <c r="C3920" t="s">
        <v>77</v>
      </c>
      <c r="D3920" t="s">
        <v>72</v>
      </c>
      <c r="E3920">
        <v>6738960003</v>
      </c>
      <c r="F3920" t="s">
        <v>127</v>
      </c>
      <c r="G3920" t="s">
        <v>29</v>
      </c>
      <c r="H3920" t="s">
        <v>30</v>
      </c>
      <c r="I3920" t="s">
        <v>31</v>
      </c>
      <c r="J3920" t="s">
        <v>18</v>
      </c>
      <c r="K3920">
        <v>4012.66</v>
      </c>
      <c r="L3920">
        <v>625.88</v>
      </c>
      <c r="M3920" t="s">
        <v>19</v>
      </c>
      <c r="N3920">
        <v>0.15597633490004101</v>
      </c>
      <c r="O3920" t="s">
        <v>11351</v>
      </c>
      <c r="P3920" t="s">
        <v>11352</v>
      </c>
      <c r="R3920" t="s">
        <v>11353</v>
      </c>
      <c r="S3920">
        <f>IF(SalesData[[#This Row],[Return Status]]="Returned",1,0)</f>
        <v>0</v>
      </c>
      <c r="T3920">
        <v>2788.38</v>
      </c>
      <c r="U3920" s="2">
        <f>EOMONTH(SalesData[[#This Row],[Order Date]],0)</f>
        <v>45077</v>
      </c>
      <c r="V3920" s="9" t="str">
        <f>"Q"&amp;INT((MONTH(SalesData[[#This Row],[Order Date]])+2)/3)&amp;"-"&amp;YEAR(SalesData[[#This Row],[Order Date]])</f>
        <v>Q2-2023</v>
      </c>
    </row>
    <row r="3921" spans="1:22" x14ac:dyDescent="0.35">
      <c r="A3921" t="s">
        <v>4062</v>
      </c>
      <c r="B3921" s="1">
        <v>45073</v>
      </c>
      <c r="C3921" t="s">
        <v>21</v>
      </c>
      <c r="D3921" t="s">
        <v>13</v>
      </c>
      <c r="E3921">
        <v>6607299895</v>
      </c>
      <c r="F3921" t="s">
        <v>238</v>
      </c>
      <c r="G3921" t="s">
        <v>74</v>
      </c>
      <c r="H3921" t="s">
        <v>75</v>
      </c>
      <c r="I3921" t="s">
        <v>36</v>
      </c>
      <c r="J3921" t="s">
        <v>61</v>
      </c>
      <c r="K3921">
        <v>1492.72</v>
      </c>
      <c r="L3921">
        <v>257.45999999999998</v>
      </c>
      <c r="M3921" t="s">
        <v>62</v>
      </c>
      <c r="N3921">
        <v>0.17247708880432999</v>
      </c>
      <c r="O3921" t="s">
        <v>11351</v>
      </c>
      <c r="P3921" t="s">
        <v>11352</v>
      </c>
      <c r="R3921" t="s">
        <v>11353</v>
      </c>
      <c r="S3921">
        <f>IF(SalesData[[#This Row],[Return Status]]="Returned",1,0)</f>
        <v>0</v>
      </c>
      <c r="T3921">
        <v>2420.2800000000002</v>
      </c>
      <c r="U3921" s="2">
        <f>EOMONTH(SalesData[[#This Row],[Order Date]],0)</f>
        <v>45077</v>
      </c>
      <c r="V3921" s="9" t="str">
        <f>"Q"&amp;INT((MONTH(SalesData[[#This Row],[Order Date]])+2)/3)&amp;"-"&amp;YEAR(SalesData[[#This Row],[Order Date]])</f>
        <v>Q2-2023</v>
      </c>
    </row>
    <row r="3922" spans="1:22" x14ac:dyDescent="0.35">
      <c r="A3922" t="s">
        <v>4063</v>
      </c>
      <c r="B3922" s="1">
        <v>45072</v>
      </c>
      <c r="C3922" t="s">
        <v>49</v>
      </c>
      <c r="D3922" t="s">
        <v>99</v>
      </c>
      <c r="E3922">
        <v>3336248900</v>
      </c>
      <c r="F3922" t="s">
        <v>137</v>
      </c>
      <c r="G3922" t="s">
        <v>11382</v>
      </c>
      <c r="H3922" t="s">
        <v>35</v>
      </c>
      <c r="I3922" t="s">
        <v>36</v>
      </c>
      <c r="J3922" t="s">
        <v>42</v>
      </c>
      <c r="K3922">
        <v>4046.27</v>
      </c>
      <c r="L3922">
        <v>566.17999999999995</v>
      </c>
      <c r="M3922" t="s">
        <v>43</v>
      </c>
      <c r="N3922">
        <v>0.13992640135235701</v>
      </c>
      <c r="O3922" t="s">
        <v>11351</v>
      </c>
      <c r="P3922" t="s">
        <v>11352</v>
      </c>
      <c r="R3922" t="s">
        <v>11353</v>
      </c>
      <c r="S3922">
        <f>IF(SalesData[[#This Row],[Return Status]]="Returned",1,0)</f>
        <v>0</v>
      </c>
      <c r="U3922" s="2">
        <f>EOMONTH(SalesData[[#This Row],[Order Date]],0)</f>
        <v>45077</v>
      </c>
      <c r="V3922" s="9" t="str">
        <f>"Q"&amp;INT((MONTH(SalesData[[#This Row],[Order Date]])+2)/3)&amp;"-"&amp;YEAR(SalesData[[#This Row],[Order Date]])</f>
        <v>Q2-2023</v>
      </c>
    </row>
    <row r="3923" spans="1:22" x14ac:dyDescent="0.35">
      <c r="A3923" t="s">
        <v>4064</v>
      </c>
      <c r="B3923" s="1">
        <v>45062</v>
      </c>
      <c r="C3923" t="s">
        <v>205</v>
      </c>
      <c r="D3923" t="s">
        <v>145</v>
      </c>
      <c r="E3923">
        <v>633995341</v>
      </c>
      <c r="F3923" t="s">
        <v>206</v>
      </c>
      <c r="G3923" t="s">
        <v>89</v>
      </c>
      <c r="H3923" t="s">
        <v>90</v>
      </c>
      <c r="I3923" t="s">
        <v>31</v>
      </c>
      <c r="J3923" t="s">
        <v>19</v>
      </c>
      <c r="K3923">
        <v>4983.87</v>
      </c>
      <c r="L3923">
        <v>1435.25</v>
      </c>
      <c r="M3923" t="s">
        <v>19</v>
      </c>
      <c r="N3923">
        <v>0.28797902031955103</v>
      </c>
      <c r="O3923" t="s">
        <v>11351</v>
      </c>
      <c r="P3923" t="s">
        <v>11354</v>
      </c>
      <c r="Q3923" t="s">
        <v>11372</v>
      </c>
      <c r="R3923" t="s">
        <v>11360</v>
      </c>
      <c r="S3923">
        <f>IF(SalesData[[#This Row],[Return Status]]="Returned",1,0)</f>
        <v>1</v>
      </c>
      <c r="T3923">
        <v>207.68</v>
      </c>
      <c r="U3923" s="2">
        <f>EOMONTH(SalesData[[#This Row],[Order Date]],0)</f>
        <v>45077</v>
      </c>
      <c r="V3923" s="9" t="str">
        <f>"Q"&amp;INT((MONTH(SalesData[[#This Row],[Order Date]])+2)/3)&amp;"-"&amp;YEAR(SalesData[[#This Row],[Order Date]])</f>
        <v>Q2-2023</v>
      </c>
    </row>
    <row r="3924" spans="1:22" x14ac:dyDescent="0.35">
      <c r="A3924" t="s">
        <v>4065</v>
      </c>
      <c r="B3924" s="1">
        <v>45052</v>
      </c>
      <c r="C3924" t="s">
        <v>162</v>
      </c>
      <c r="D3924" t="s">
        <v>39</v>
      </c>
      <c r="E3924">
        <v>3002290077</v>
      </c>
      <c r="F3924" t="s">
        <v>181</v>
      </c>
      <c r="G3924" t="s">
        <v>54</v>
      </c>
      <c r="H3924" t="s">
        <v>55</v>
      </c>
      <c r="I3924" t="s">
        <v>31</v>
      </c>
      <c r="J3924" t="s">
        <v>62</v>
      </c>
      <c r="K3924">
        <v>1857.58</v>
      </c>
      <c r="L3924">
        <v>436.7</v>
      </c>
      <c r="M3924" t="s">
        <v>62</v>
      </c>
      <c r="N3924">
        <v>0.23509081708459401</v>
      </c>
      <c r="O3924" t="s">
        <v>11351</v>
      </c>
      <c r="P3924" t="s">
        <v>11354</v>
      </c>
      <c r="R3924" t="s">
        <v>11353</v>
      </c>
      <c r="S3924">
        <f>IF(SalesData[[#This Row],[Return Status]]="Returned",1,0)</f>
        <v>0</v>
      </c>
      <c r="U3924" s="2">
        <f>EOMONTH(SalesData[[#This Row],[Order Date]],0)</f>
        <v>45077</v>
      </c>
      <c r="V3924" s="9" t="str">
        <f>"Q"&amp;INT((MONTH(SalesData[[#This Row],[Order Date]])+2)/3)&amp;"-"&amp;YEAR(SalesData[[#This Row],[Order Date]])</f>
        <v>Q2-2023</v>
      </c>
    </row>
    <row r="3925" spans="1:22" x14ac:dyDescent="0.35">
      <c r="A3925" t="s">
        <v>4066</v>
      </c>
      <c r="B3925" s="1">
        <v>45055</v>
      </c>
      <c r="C3925" t="s">
        <v>97</v>
      </c>
      <c r="D3925" t="s">
        <v>27</v>
      </c>
      <c r="E3925">
        <v>7538029991</v>
      </c>
      <c r="F3925" t="s">
        <v>53</v>
      </c>
      <c r="G3925" t="s">
        <v>11371</v>
      </c>
      <c r="H3925" t="s">
        <v>55</v>
      </c>
      <c r="I3925" t="s">
        <v>31</v>
      </c>
      <c r="J3925" t="s">
        <v>43</v>
      </c>
      <c r="K3925">
        <v>821.32</v>
      </c>
      <c r="L3925">
        <v>75.489999999999995</v>
      </c>
      <c r="M3925" t="s">
        <v>43</v>
      </c>
      <c r="N3925">
        <v>9.19130180684751E-2</v>
      </c>
      <c r="O3925" t="s">
        <v>11355</v>
      </c>
      <c r="P3925" t="s">
        <v>11356</v>
      </c>
      <c r="R3925" t="s">
        <v>11353</v>
      </c>
      <c r="S3925">
        <f>IF(SalesData[[#This Row],[Return Status]]="Returned",1,0)</f>
        <v>0</v>
      </c>
      <c r="U3925" s="2">
        <f>EOMONTH(SalesData[[#This Row],[Order Date]],0)</f>
        <v>45077</v>
      </c>
      <c r="V3925" s="9" t="str">
        <f>"Q"&amp;INT((MONTH(SalesData[[#This Row],[Order Date]])+2)/3)&amp;"-"&amp;YEAR(SalesData[[#This Row],[Order Date]])</f>
        <v>Q2-2023</v>
      </c>
    </row>
    <row r="3926" spans="1:22" x14ac:dyDescent="0.35">
      <c r="A3926" t="s">
        <v>4067</v>
      </c>
      <c r="B3926" s="1">
        <v>45047</v>
      </c>
      <c r="C3926" t="s">
        <v>12</v>
      </c>
      <c r="D3926" t="s">
        <v>145</v>
      </c>
      <c r="E3926">
        <v>7930815550</v>
      </c>
      <c r="F3926" t="s">
        <v>152</v>
      </c>
      <c r="G3926" t="s">
        <v>23</v>
      </c>
      <c r="H3926" t="s">
        <v>24</v>
      </c>
      <c r="I3926" t="s">
        <v>17</v>
      </c>
      <c r="J3926" t="s">
        <v>19</v>
      </c>
      <c r="K3926">
        <v>2660.2</v>
      </c>
      <c r="L3926">
        <v>448.71</v>
      </c>
      <c r="M3926" t="s">
        <v>19</v>
      </c>
      <c r="N3926">
        <v>0.168675287572363</v>
      </c>
      <c r="O3926" t="s">
        <v>11351</v>
      </c>
      <c r="P3926" t="s">
        <v>11352</v>
      </c>
      <c r="R3926" t="s">
        <v>11353</v>
      </c>
      <c r="S3926">
        <f>IF(SalesData[[#This Row],[Return Status]]="Returned",1,0)</f>
        <v>0</v>
      </c>
      <c r="T3926">
        <v>2821.33</v>
      </c>
      <c r="U3926" s="2">
        <f>EOMONTH(SalesData[[#This Row],[Order Date]],0)</f>
        <v>45077</v>
      </c>
      <c r="V3926" s="9" t="str">
        <f>"Q"&amp;INT((MONTH(SalesData[[#This Row],[Order Date]])+2)/3)&amp;"-"&amp;YEAR(SalesData[[#This Row],[Order Date]])</f>
        <v>Q2-2023</v>
      </c>
    </row>
    <row r="3927" spans="1:22" x14ac:dyDescent="0.35">
      <c r="A3927" t="s">
        <v>4068</v>
      </c>
      <c r="B3927" s="1">
        <v>45049</v>
      </c>
      <c r="C3927" t="s">
        <v>77</v>
      </c>
      <c r="D3927" t="s">
        <v>145</v>
      </c>
      <c r="E3927">
        <v>990727809</v>
      </c>
      <c r="F3927" t="s">
        <v>168</v>
      </c>
      <c r="G3927" t="s">
        <v>54</v>
      </c>
      <c r="H3927" t="s">
        <v>55</v>
      </c>
      <c r="I3927" t="s">
        <v>31</v>
      </c>
      <c r="J3927" t="s">
        <v>19</v>
      </c>
      <c r="K3927">
        <v>1721.9</v>
      </c>
      <c r="L3927">
        <v>411.7</v>
      </c>
      <c r="M3927" t="s">
        <v>19</v>
      </c>
      <c r="N3927">
        <v>0.23909634705848201</v>
      </c>
      <c r="O3927" t="s">
        <v>11351</v>
      </c>
      <c r="P3927" t="s">
        <v>11354</v>
      </c>
      <c r="R3927" t="s">
        <v>11353</v>
      </c>
      <c r="S3927">
        <f>IF(SalesData[[#This Row],[Return Status]]="Returned",1,0)</f>
        <v>0</v>
      </c>
      <c r="U3927" s="2">
        <f>EOMONTH(SalesData[[#This Row],[Order Date]],0)</f>
        <v>45077</v>
      </c>
      <c r="V3927" s="9" t="str">
        <f>"Q"&amp;INT((MONTH(SalesData[[#This Row],[Order Date]])+2)/3)&amp;"-"&amp;YEAR(SalesData[[#This Row],[Order Date]])</f>
        <v>Q2-2023</v>
      </c>
    </row>
    <row r="3928" spans="1:22" x14ac:dyDescent="0.35">
      <c r="A3928" t="s">
        <v>4069</v>
      </c>
      <c r="B3928" s="1">
        <v>45072</v>
      </c>
      <c r="C3928" t="s">
        <v>188</v>
      </c>
      <c r="D3928" t="s">
        <v>72</v>
      </c>
      <c r="E3928">
        <v>3413499925</v>
      </c>
      <c r="F3928" t="s">
        <v>33</v>
      </c>
      <c r="G3928" t="s">
        <v>34</v>
      </c>
      <c r="H3928" t="s">
        <v>11357</v>
      </c>
      <c r="I3928" t="s">
        <v>36</v>
      </c>
      <c r="J3928" t="s">
        <v>18</v>
      </c>
      <c r="K3928">
        <v>2818.65</v>
      </c>
      <c r="L3928">
        <v>553.95000000000005</v>
      </c>
      <c r="M3928" t="s">
        <v>19</v>
      </c>
      <c r="N3928">
        <v>0.19653025384492601</v>
      </c>
      <c r="O3928" t="s">
        <v>11351</v>
      </c>
      <c r="P3928" t="s">
        <v>11352</v>
      </c>
      <c r="R3928" t="s">
        <v>11353</v>
      </c>
      <c r="S3928">
        <f>IF(SalesData[[#This Row],[Return Status]]="Returned",1,0)</f>
        <v>0</v>
      </c>
      <c r="U3928" s="2">
        <f>EOMONTH(SalesData[[#This Row],[Order Date]],0)</f>
        <v>45077</v>
      </c>
      <c r="V3928" s="9" t="str">
        <f>"Q"&amp;INT((MONTH(SalesData[[#This Row],[Order Date]])+2)/3)&amp;"-"&amp;YEAR(SalesData[[#This Row],[Order Date]])</f>
        <v>Q2-2023</v>
      </c>
    </row>
    <row r="3929" spans="1:22" x14ac:dyDescent="0.35">
      <c r="A3929" t="s">
        <v>4070</v>
      </c>
      <c r="B3929" s="1">
        <v>45053</v>
      </c>
      <c r="C3929" t="s">
        <v>12</v>
      </c>
      <c r="D3929" t="s">
        <v>39</v>
      </c>
      <c r="E3929">
        <v>9573637599</v>
      </c>
      <c r="F3929" t="s">
        <v>159</v>
      </c>
      <c r="G3929" t="s">
        <v>84</v>
      </c>
      <c r="H3929" t="s">
        <v>85</v>
      </c>
      <c r="I3929" t="s">
        <v>31</v>
      </c>
      <c r="J3929" t="s">
        <v>19</v>
      </c>
      <c r="K3929">
        <v>2766.63</v>
      </c>
      <c r="L3929">
        <v>678.14</v>
      </c>
      <c r="M3929" t="s">
        <v>19</v>
      </c>
      <c r="N3929">
        <v>0.245114091873507</v>
      </c>
      <c r="O3929" t="s">
        <v>11351</v>
      </c>
      <c r="P3929" t="s">
        <v>11354</v>
      </c>
      <c r="R3929" t="s">
        <v>11353</v>
      </c>
      <c r="S3929">
        <f>IF(SalesData[[#This Row],[Return Status]]="Returned",1,0)</f>
        <v>0</v>
      </c>
      <c r="T3929">
        <v>847.14</v>
      </c>
      <c r="U3929" s="2">
        <f>EOMONTH(SalesData[[#This Row],[Order Date]],0)</f>
        <v>45077</v>
      </c>
      <c r="V3929" s="9" t="str">
        <f>"Q"&amp;INT((MONTH(SalesData[[#This Row],[Order Date]])+2)/3)&amp;"-"&amp;YEAR(SalesData[[#This Row],[Order Date]])</f>
        <v>Q2-2023</v>
      </c>
    </row>
    <row r="3930" spans="1:22" x14ac:dyDescent="0.35">
      <c r="A3930" t="s">
        <v>4071</v>
      </c>
      <c r="B3930" s="1">
        <v>45057</v>
      </c>
      <c r="C3930" t="s">
        <v>139</v>
      </c>
      <c r="D3930" t="s">
        <v>80</v>
      </c>
      <c r="E3930">
        <v>5403568742</v>
      </c>
      <c r="F3930" t="s">
        <v>83</v>
      </c>
      <c r="G3930" t="s">
        <v>84</v>
      </c>
      <c r="H3930" t="s">
        <v>85</v>
      </c>
      <c r="I3930" t="s">
        <v>31</v>
      </c>
      <c r="J3930" t="s">
        <v>19</v>
      </c>
      <c r="K3930">
        <v>1472.29</v>
      </c>
      <c r="L3930">
        <v>78.459999999999994</v>
      </c>
      <c r="M3930" t="s">
        <v>19</v>
      </c>
      <c r="N3930">
        <v>5.3291131502625197E-2</v>
      </c>
      <c r="O3930" t="s">
        <v>11351</v>
      </c>
      <c r="P3930" t="s">
        <v>11356</v>
      </c>
      <c r="R3930" t="s">
        <v>11353</v>
      </c>
      <c r="S3930">
        <f>IF(SalesData[[#This Row],[Return Status]]="Returned",1,0)</f>
        <v>0</v>
      </c>
      <c r="T3930">
        <v>847.14</v>
      </c>
      <c r="U3930" s="2">
        <f>EOMONTH(SalesData[[#This Row],[Order Date]],0)</f>
        <v>45077</v>
      </c>
      <c r="V3930" s="9" t="str">
        <f>"Q"&amp;INT((MONTH(SalesData[[#This Row],[Order Date]])+2)/3)&amp;"-"&amp;YEAR(SalesData[[#This Row],[Order Date]])</f>
        <v>Q2-2023</v>
      </c>
    </row>
    <row r="3931" spans="1:22" x14ac:dyDescent="0.35">
      <c r="A3931" t="s">
        <v>4072</v>
      </c>
      <c r="B3931" s="1">
        <v>45051</v>
      </c>
      <c r="C3931" t="s">
        <v>149</v>
      </c>
      <c r="D3931" t="s">
        <v>46</v>
      </c>
      <c r="E3931">
        <v>179225664</v>
      </c>
      <c r="F3931" t="s">
        <v>116</v>
      </c>
      <c r="G3931" t="s">
        <v>74</v>
      </c>
      <c r="H3931" t="s">
        <v>75</v>
      </c>
      <c r="I3931" t="s">
        <v>36</v>
      </c>
      <c r="J3931" t="s">
        <v>19</v>
      </c>
      <c r="K3931">
        <v>1910.36</v>
      </c>
      <c r="L3931">
        <v>385.95</v>
      </c>
      <c r="M3931" t="s">
        <v>19</v>
      </c>
      <c r="N3931">
        <v>0.202029983877384</v>
      </c>
      <c r="O3931" t="s">
        <v>11351</v>
      </c>
      <c r="P3931" t="s">
        <v>11354</v>
      </c>
      <c r="R3931" t="s">
        <v>11353</v>
      </c>
      <c r="S3931">
        <f>IF(SalesData[[#This Row],[Return Status]]="Returned",1,0)</f>
        <v>0</v>
      </c>
      <c r="T3931">
        <v>2420.2800000000002</v>
      </c>
      <c r="U3931" s="2">
        <f>EOMONTH(SalesData[[#This Row],[Order Date]],0)</f>
        <v>45077</v>
      </c>
      <c r="V3931" s="9" t="str">
        <f>"Q"&amp;INT((MONTH(SalesData[[#This Row],[Order Date]])+2)/3)&amp;"-"&amp;YEAR(SalesData[[#This Row],[Order Date]])</f>
        <v>Q2-2023</v>
      </c>
    </row>
    <row r="3932" spans="1:22" x14ac:dyDescent="0.35">
      <c r="A3932" t="s">
        <v>4073</v>
      </c>
      <c r="B3932" s="1">
        <v>45066</v>
      </c>
      <c r="C3932" t="s">
        <v>149</v>
      </c>
      <c r="D3932" t="s">
        <v>80</v>
      </c>
      <c r="E3932">
        <v>9843495979</v>
      </c>
      <c r="F3932" t="s">
        <v>181</v>
      </c>
      <c r="G3932" t="s">
        <v>54</v>
      </c>
      <c r="H3932" t="s">
        <v>55</v>
      </c>
      <c r="I3932" t="s">
        <v>31</v>
      </c>
      <c r="J3932" t="s">
        <v>42</v>
      </c>
      <c r="K3932">
        <v>2361.25</v>
      </c>
      <c r="L3932">
        <v>114.75</v>
      </c>
      <c r="M3932" t="s">
        <v>43</v>
      </c>
      <c r="N3932">
        <v>4.8597141344626803E-2</v>
      </c>
      <c r="O3932" t="s">
        <v>11351</v>
      </c>
      <c r="P3932" t="s">
        <v>11356</v>
      </c>
      <c r="R3932" t="s">
        <v>11353</v>
      </c>
      <c r="S3932">
        <f>IF(SalesData[[#This Row],[Return Status]]="Returned",1,0)</f>
        <v>0</v>
      </c>
      <c r="U3932" s="2">
        <f>EOMONTH(SalesData[[#This Row],[Order Date]],0)</f>
        <v>45077</v>
      </c>
      <c r="V3932" s="9" t="str">
        <f>"Q"&amp;INT((MONTH(SalesData[[#This Row],[Order Date]])+2)/3)&amp;"-"&amp;YEAR(SalesData[[#This Row],[Order Date]])</f>
        <v>Q2-2023</v>
      </c>
    </row>
    <row r="3933" spans="1:22" x14ac:dyDescent="0.35">
      <c r="A3933" t="s">
        <v>4074</v>
      </c>
      <c r="B3933" s="1">
        <v>45068</v>
      </c>
      <c r="C3933" t="s">
        <v>132</v>
      </c>
      <c r="D3933" t="s">
        <v>72</v>
      </c>
      <c r="E3933">
        <v>8355381066</v>
      </c>
      <c r="F3933" t="s">
        <v>159</v>
      </c>
      <c r="G3933" t="s">
        <v>84</v>
      </c>
      <c r="H3933" t="s">
        <v>85</v>
      </c>
      <c r="I3933" t="s">
        <v>31</v>
      </c>
      <c r="J3933" t="s">
        <v>65</v>
      </c>
      <c r="K3933">
        <v>1394.33</v>
      </c>
      <c r="L3933">
        <v>125.32</v>
      </c>
      <c r="M3933" t="s">
        <v>65</v>
      </c>
      <c r="N3933">
        <v>8.98782928001262E-2</v>
      </c>
      <c r="O3933" t="s">
        <v>11351</v>
      </c>
      <c r="P3933" t="s">
        <v>11356</v>
      </c>
      <c r="R3933" t="s">
        <v>11353</v>
      </c>
      <c r="S3933">
        <f>IF(SalesData[[#This Row],[Return Status]]="Returned",1,0)</f>
        <v>0</v>
      </c>
      <c r="T3933">
        <v>847.14</v>
      </c>
      <c r="U3933" s="2">
        <f>EOMONTH(SalesData[[#This Row],[Order Date]],0)</f>
        <v>45077</v>
      </c>
      <c r="V3933" s="9" t="str">
        <f>"Q"&amp;INT((MONTH(SalesData[[#This Row],[Order Date]])+2)/3)&amp;"-"&amp;YEAR(SalesData[[#This Row],[Order Date]])</f>
        <v>Q2-2023</v>
      </c>
    </row>
    <row r="3934" spans="1:22" x14ac:dyDescent="0.35">
      <c r="A3934" t="s">
        <v>4075</v>
      </c>
      <c r="B3934" s="1">
        <v>45066</v>
      </c>
      <c r="C3934" t="s">
        <v>124</v>
      </c>
      <c r="D3934" t="s">
        <v>39</v>
      </c>
      <c r="E3934">
        <v>9212959160</v>
      </c>
      <c r="F3934" t="s">
        <v>357</v>
      </c>
      <c r="G3934" t="s">
        <v>164</v>
      </c>
      <c r="H3934" t="s">
        <v>11357</v>
      </c>
      <c r="I3934" t="s">
        <v>36</v>
      </c>
      <c r="J3934" t="s">
        <v>18</v>
      </c>
      <c r="K3934">
        <v>1872.52</v>
      </c>
      <c r="L3934">
        <v>499.24</v>
      </c>
      <c r="M3934" t="s">
        <v>19</v>
      </c>
      <c r="N3934">
        <v>0.266613974750604</v>
      </c>
      <c r="O3934" t="s">
        <v>11351</v>
      </c>
      <c r="P3934" t="s">
        <v>11354</v>
      </c>
      <c r="R3934" t="s">
        <v>11353</v>
      </c>
      <c r="S3934">
        <f>IF(SalesData[[#This Row],[Return Status]]="Returned",1,0)</f>
        <v>0</v>
      </c>
      <c r="U3934" s="2">
        <f>EOMONTH(SalesData[[#This Row],[Order Date]],0)</f>
        <v>45077</v>
      </c>
      <c r="V3934" s="9" t="str">
        <f>"Q"&amp;INT((MONTH(SalesData[[#This Row],[Order Date]])+2)/3)&amp;"-"&amp;YEAR(SalesData[[#This Row],[Order Date]])</f>
        <v>Q2-2023</v>
      </c>
    </row>
    <row r="3935" spans="1:22" x14ac:dyDescent="0.35">
      <c r="A3935" t="s">
        <v>4076</v>
      </c>
      <c r="B3935" s="1">
        <v>45075</v>
      </c>
      <c r="C3935" t="s">
        <v>111</v>
      </c>
      <c r="D3935" t="s">
        <v>13</v>
      </c>
      <c r="E3935">
        <v>9198787582</v>
      </c>
      <c r="F3935" t="s">
        <v>357</v>
      </c>
      <c r="G3935" t="s">
        <v>164</v>
      </c>
      <c r="H3935" t="s">
        <v>165</v>
      </c>
      <c r="I3935" t="s">
        <v>36</v>
      </c>
      <c r="J3935" t="s">
        <v>19</v>
      </c>
      <c r="K3935">
        <v>1953.45</v>
      </c>
      <c r="L3935">
        <v>75.56</v>
      </c>
      <c r="M3935" t="s">
        <v>19</v>
      </c>
      <c r="N3935">
        <v>3.8680283600808801E-2</v>
      </c>
      <c r="O3935" t="s">
        <v>11351</v>
      </c>
      <c r="P3935" t="s">
        <v>11356</v>
      </c>
      <c r="R3935" t="s">
        <v>11353</v>
      </c>
      <c r="S3935">
        <f>IF(SalesData[[#This Row],[Return Status]]="Returned",1,0)</f>
        <v>0</v>
      </c>
      <c r="U3935" s="2">
        <f>EOMONTH(SalesData[[#This Row],[Order Date]],0)</f>
        <v>45077</v>
      </c>
      <c r="V3935" s="9" t="str">
        <f>"Q"&amp;INT((MONTH(SalesData[[#This Row],[Order Date]])+2)/3)&amp;"-"&amp;YEAR(SalesData[[#This Row],[Order Date]])</f>
        <v>Q2-2023</v>
      </c>
    </row>
    <row r="3936" spans="1:22" x14ac:dyDescent="0.35">
      <c r="A3936" t="s">
        <v>4077</v>
      </c>
      <c r="B3936" s="1">
        <v>45056</v>
      </c>
      <c r="C3936" t="s">
        <v>92</v>
      </c>
      <c r="D3936" t="s">
        <v>27</v>
      </c>
      <c r="E3936">
        <v>1011090053</v>
      </c>
      <c r="F3936" t="s">
        <v>140</v>
      </c>
      <c r="G3936" t="s">
        <v>141</v>
      </c>
      <c r="H3936" t="s">
        <v>121</v>
      </c>
      <c r="I3936" t="s">
        <v>17</v>
      </c>
      <c r="J3936" t="s">
        <v>65</v>
      </c>
      <c r="K3936">
        <v>3383.83</v>
      </c>
      <c r="L3936">
        <v>702.11</v>
      </c>
      <c r="M3936" t="s">
        <v>65</v>
      </c>
      <c r="N3936">
        <v>0.20748973795964901</v>
      </c>
      <c r="O3936" t="s">
        <v>11351</v>
      </c>
      <c r="P3936" t="s">
        <v>11354</v>
      </c>
      <c r="R3936" t="s">
        <v>11353</v>
      </c>
      <c r="S3936">
        <f>IF(SalesData[[#This Row],[Return Status]]="Returned",1,0)</f>
        <v>0</v>
      </c>
      <c r="T3936">
        <v>2793.38</v>
      </c>
      <c r="U3936" s="2">
        <f>EOMONTH(SalesData[[#This Row],[Order Date]],0)</f>
        <v>45077</v>
      </c>
      <c r="V3936" s="9" t="str">
        <f>"Q"&amp;INT((MONTH(SalesData[[#This Row],[Order Date]])+2)/3)&amp;"-"&amp;YEAR(SalesData[[#This Row],[Order Date]])</f>
        <v>Q2-2023</v>
      </c>
    </row>
    <row r="3937" spans="1:22" x14ac:dyDescent="0.35">
      <c r="A3937" t="s">
        <v>4078</v>
      </c>
      <c r="B3937" s="1">
        <v>45055</v>
      </c>
      <c r="C3937" t="s">
        <v>45</v>
      </c>
      <c r="D3937" t="s">
        <v>99</v>
      </c>
      <c r="E3937">
        <v>7461220707</v>
      </c>
      <c r="F3937" t="s">
        <v>137</v>
      </c>
      <c r="G3937" t="s">
        <v>34</v>
      </c>
      <c r="H3937" t="s">
        <v>35</v>
      </c>
      <c r="I3937" t="s">
        <v>36</v>
      </c>
      <c r="J3937" t="s">
        <v>62</v>
      </c>
      <c r="K3937">
        <v>1996.3</v>
      </c>
      <c r="L3937">
        <v>337.34</v>
      </c>
      <c r="M3937" t="s">
        <v>62</v>
      </c>
      <c r="N3937">
        <v>0.16898261784301</v>
      </c>
      <c r="O3937" t="s">
        <v>11351</v>
      </c>
      <c r="P3937" t="s">
        <v>11352</v>
      </c>
      <c r="R3937" t="s">
        <v>11353</v>
      </c>
      <c r="S3937">
        <f>IF(SalesData[[#This Row],[Return Status]]="Returned",1,0)</f>
        <v>0</v>
      </c>
      <c r="U3937" s="2">
        <f>EOMONTH(SalesData[[#This Row],[Order Date]],0)</f>
        <v>45077</v>
      </c>
      <c r="V3937" s="9" t="str">
        <f>"Q"&amp;INT((MONTH(SalesData[[#This Row],[Order Date]])+2)/3)&amp;"-"&amp;YEAR(SalesData[[#This Row],[Order Date]])</f>
        <v>Q2-2023</v>
      </c>
    </row>
    <row r="3938" spans="1:22" x14ac:dyDescent="0.35">
      <c r="A3938" t="s">
        <v>4079</v>
      </c>
      <c r="B3938" s="1">
        <v>45071</v>
      </c>
      <c r="C3938" t="s">
        <v>162</v>
      </c>
      <c r="D3938" t="s">
        <v>80</v>
      </c>
      <c r="E3938">
        <v>3733547240</v>
      </c>
      <c r="F3938" t="s">
        <v>222</v>
      </c>
      <c r="G3938" t="s">
        <v>164</v>
      </c>
      <c r="H3938" t="s">
        <v>165</v>
      </c>
      <c r="I3938" t="s">
        <v>36</v>
      </c>
      <c r="J3938" t="s">
        <v>42</v>
      </c>
      <c r="K3938">
        <v>4773.29</v>
      </c>
      <c r="L3938">
        <v>1027.81</v>
      </c>
      <c r="M3938" t="s">
        <v>43</v>
      </c>
      <c r="N3938">
        <v>0.21532527879093899</v>
      </c>
      <c r="O3938" t="s">
        <v>11351</v>
      </c>
      <c r="P3938" t="s">
        <v>11354</v>
      </c>
      <c r="R3938" t="s">
        <v>11353</v>
      </c>
      <c r="S3938">
        <f>IF(SalesData[[#This Row],[Return Status]]="Returned",1,0)</f>
        <v>0</v>
      </c>
      <c r="U3938" s="2">
        <f>EOMONTH(SalesData[[#This Row],[Order Date]],0)</f>
        <v>45077</v>
      </c>
      <c r="V3938" s="9" t="str">
        <f>"Q"&amp;INT((MONTH(SalesData[[#This Row],[Order Date]])+2)/3)&amp;"-"&amp;YEAR(SalesData[[#This Row],[Order Date]])</f>
        <v>Q2-2023</v>
      </c>
    </row>
    <row r="3939" spans="1:22" x14ac:dyDescent="0.35">
      <c r="A3939" t="s">
        <v>4080</v>
      </c>
      <c r="B3939" s="1">
        <v>45072</v>
      </c>
      <c r="C3939" t="s">
        <v>38</v>
      </c>
      <c r="D3939" t="s">
        <v>27</v>
      </c>
      <c r="E3939">
        <v>3513592076</v>
      </c>
      <c r="F3939" t="s">
        <v>137</v>
      </c>
      <c r="G3939" t="s">
        <v>34</v>
      </c>
      <c r="H3939" t="s">
        <v>35</v>
      </c>
      <c r="I3939" t="s">
        <v>36</v>
      </c>
      <c r="J3939" t="s">
        <v>65</v>
      </c>
      <c r="K3939">
        <v>2549.8200000000002</v>
      </c>
      <c r="L3939">
        <v>167.98</v>
      </c>
      <c r="M3939" t="s">
        <v>65</v>
      </c>
      <c r="N3939">
        <v>6.5879160097575495E-2</v>
      </c>
      <c r="O3939" t="s">
        <v>11351</v>
      </c>
      <c r="P3939" t="s">
        <v>11356</v>
      </c>
      <c r="R3939" t="s">
        <v>11353</v>
      </c>
      <c r="S3939">
        <f>IF(SalesData[[#This Row],[Return Status]]="Returned",1,0)</f>
        <v>0</v>
      </c>
      <c r="U3939" s="2">
        <f>EOMONTH(SalesData[[#This Row],[Order Date]],0)</f>
        <v>45077</v>
      </c>
      <c r="V3939" s="9" t="str">
        <f>"Q"&amp;INT((MONTH(SalesData[[#This Row],[Order Date]])+2)/3)&amp;"-"&amp;YEAR(SalesData[[#This Row],[Order Date]])</f>
        <v>Q2-2023</v>
      </c>
    </row>
    <row r="3940" spans="1:22" x14ac:dyDescent="0.35">
      <c r="A3940" t="s">
        <v>4081</v>
      </c>
      <c r="B3940" s="1">
        <v>45061</v>
      </c>
      <c r="C3940" t="s">
        <v>77</v>
      </c>
      <c r="D3940" t="s">
        <v>99</v>
      </c>
      <c r="E3940">
        <v>4496227876</v>
      </c>
      <c r="F3940" t="s">
        <v>120</v>
      </c>
      <c r="G3940" t="s">
        <v>236</v>
      </c>
      <c r="H3940" t="s">
        <v>121</v>
      </c>
      <c r="I3940" t="s">
        <v>17</v>
      </c>
      <c r="J3940" t="s">
        <v>19</v>
      </c>
      <c r="K3940">
        <v>323.48</v>
      </c>
      <c r="L3940">
        <v>16.27</v>
      </c>
      <c r="M3940" t="s">
        <v>19</v>
      </c>
      <c r="N3940">
        <v>5.0296772597996801E-2</v>
      </c>
      <c r="O3940" t="s">
        <v>11361</v>
      </c>
      <c r="P3940" t="s">
        <v>11356</v>
      </c>
      <c r="Q3940" t="s">
        <v>11366</v>
      </c>
      <c r="R3940" t="s">
        <v>11360</v>
      </c>
      <c r="S3940">
        <f>IF(SalesData[[#This Row],[Return Status]]="Returned",1,0)</f>
        <v>1</v>
      </c>
      <c r="U3940" s="2">
        <f>EOMONTH(SalesData[[#This Row],[Order Date]],0)</f>
        <v>45077</v>
      </c>
      <c r="V3940" s="9" t="str">
        <f>"Q"&amp;INT((MONTH(SalesData[[#This Row],[Order Date]])+2)/3)&amp;"-"&amp;YEAR(SalesData[[#This Row],[Order Date]])</f>
        <v>Q2-2023</v>
      </c>
    </row>
    <row r="3941" spans="1:22" x14ac:dyDescent="0.35">
      <c r="A3941" t="s">
        <v>4082</v>
      </c>
      <c r="B3941" s="1">
        <v>45053</v>
      </c>
      <c r="C3941" t="s">
        <v>38</v>
      </c>
      <c r="D3941" t="s">
        <v>13</v>
      </c>
      <c r="E3941">
        <v>8851821642</v>
      </c>
      <c r="F3941" t="s">
        <v>140</v>
      </c>
      <c r="G3941" t="s">
        <v>236</v>
      </c>
      <c r="H3941" t="s">
        <v>121</v>
      </c>
      <c r="I3941" t="s">
        <v>17</v>
      </c>
      <c r="J3941" t="s">
        <v>65</v>
      </c>
      <c r="K3941">
        <v>3366.33</v>
      </c>
      <c r="L3941">
        <v>590.64</v>
      </c>
      <c r="M3941" t="s">
        <v>65</v>
      </c>
      <c r="N3941">
        <v>0.17545516927930399</v>
      </c>
      <c r="O3941" t="s">
        <v>11351</v>
      </c>
      <c r="P3941" t="s">
        <v>11352</v>
      </c>
      <c r="R3941" t="s">
        <v>11353</v>
      </c>
      <c r="S3941">
        <f>IF(SalesData[[#This Row],[Return Status]]="Returned",1,0)</f>
        <v>0</v>
      </c>
      <c r="U3941" s="2">
        <f>EOMONTH(SalesData[[#This Row],[Order Date]],0)</f>
        <v>45077</v>
      </c>
      <c r="V3941" s="9" t="str">
        <f>"Q"&amp;INT((MONTH(SalesData[[#This Row],[Order Date]])+2)/3)&amp;"-"&amp;YEAR(SalesData[[#This Row],[Order Date]])</f>
        <v>Q2-2023</v>
      </c>
    </row>
    <row r="3942" spans="1:22" x14ac:dyDescent="0.35">
      <c r="A3942" t="s">
        <v>4083</v>
      </c>
      <c r="B3942" s="1">
        <v>45047</v>
      </c>
      <c r="C3942" t="s">
        <v>67</v>
      </c>
      <c r="D3942" t="s">
        <v>13</v>
      </c>
      <c r="E3942">
        <v>103530484</v>
      </c>
      <c r="F3942" t="s">
        <v>33</v>
      </c>
      <c r="G3942" t="s">
        <v>34</v>
      </c>
      <c r="H3942" t="s">
        <v>35</v>
      </c>
      <c r="I3942" t="s">
        <v>36</v>
      </c>
      <c r="J3942" t="s">
        <v>65</v>
      </c>
      <c r="K3942">
        <v>3010.34</v>
      </c>
      <c r="L3942">
        <v>191.46</v>
      </c>
      <c r="M3942" t="s">
        <v>65</v>
      </c>
      <c r="N3942">
        <v>6.3600789279616196E-2</v>
      </c>
      <c r="O3942" t="s">
        <v>11351</v>
      </c>
      <c r="P3942" t="s">
        <v>11356</v>
      </c>
      <c r="R3942" t="s">
        <v>11353</v>
      </c>
      <c r="S3942">
        <f>IF(SalesData[[#This Row],[Return Status]]="Returned",1,0)</f>
        <v>0</v>
      </c>
      <c r="U3942" s="2">
        <f>EOMONTH(SalesData[[#This Row],[Order Date]],0)</f>
        <v>45077</v>
      </c>
      <c r="V3942" s="9" t="str">
        <f>"Q"&amp;INT((MONTH(SalesData[[#This Row],[Order Date]])+2)/3)&amp;"-"&amp;YEAR(SalesData[[#This Row],[Order Date]])</f>
        <v>Q2-2023</v>
      </c>
    </row>
    <row r="3943" spans="1:22" x14ac:dyDescent="0.35">
      <c r="A3943" t="s">
        <v>4084</v>
      </c>
      <c r="B3943" s="1">
        <v>45076</v>
      </c>
      <c r="C3943" t="s">
        <v>325</v>
      </c>
      <c r="D3943" t="s">
        <v>145</v>
      </c>
      <c r="E3943">
        <v>3502913930</v>
      </c>
      <c r="F3943" t="s">
        <v>50</v>
      </c>
      <c r="G3943" t="s">
        <v>34</v>
      </c>
      <c r="H3943" t="s">
        <v>35</v>
      </c>
      <c r="I3943" t="s">
        <v>36</v>
      </c>
      <c r="J3943" t="s">
        <v>19</v>
      </c>
      <c r="K3943">
        <v>1499.96</v>
      </c>
      <c r="L3943">
        <v>218.52</v>
      </c>
      <c r="M3943" t="s">
        <v>19</v>
      </c>
      <c r="N3943">
        <v>0.14568388490359699</v>
      </c>
      <c r="O3943" t="s">
        <v>11351</v>
      </c>
      <c r="P3943" t="s">
        <v>11352</v>
      </c>
      <c r="R3943" t="s">
        <v>11353</v>
      </c>
      <c r="S3943">
        <f>IF(SalesData[[#This Row],[Return Status]]="Returned",1,0)</f>
        <v>0</v>
      </c>
      <c r="U3943" s="2">
        <f>EOMONTH(SalesData[[#This Row],[Order Date]],0)</f>
        <v>45077</v>
      </c>
      <c r="V3943" s="9" t="str">
        <f>"Q"&amp;INT((MONTH(SalesData[[#This Row],[Order Date]])+2)/3)&amp;"-"&amp;YEAR(SalesData[[#This Row],[Order Date]])</f>
        <v>Q2-2023</v>
      </c>
    </row>
    <row r="3944" spans="1:22" x14ac:dyDescent="0.35">
      <c r="A3944" t="s">
        <v>4085</v>
      </c>
      <c r="B3944" s="1">
        <v>45049</v>
      </c>
      <c r="C3944" t="s">
        <v>176</v>
      </c>
      <c r="D3944" t="s">
        <v>80</v>
      </c>
      <c r="E3944">
        <v>2159480586</v>
      </c>
      <c r="F3944" t="s">
        <v>168</v>
      </c>
      <c r="G3944" t="s">
        <v>54</v>
      </c>
      <c r="H3944" t="s">
        <v>55</v>
      </c>
      <c r="I3944" t="s">
        <v>31</v>
      </c>
      <c r="J3944" t="s">
        <v>65</v>
      </c>
      <c r="K3944">
        <v>2874.12</v>
      </c>
      <c r="L3944">
        <v>706.6</v>
      </c>
      <c r="M3944" t="s">
        <v>65</v>
      </c>
      <c r="N3944">
        <v>0.24584916426593201</v>
      </c>
      <c r="O3944" t="s">
        <v>11351</v>
      </c>
      <c r="P3944" t="s">
        <v>11354</v>
      </c>
      <c r="R3944" t="s">
        <v>11353</v>
      </c>
      <c r="S3944">
        <f>IF(SalesData[[#This Row],[Return Status]]="Returned",1,0)</f>
        <v>0</v>
      </c>
      <c r="U3944" s="2">
        <f>EOMONTH(SalesData[[#This Row],[Order Date]],0)</f>
        <v>45077</v>
      </c>
      <c r="V3944" s="9" t="str">
        <f>"Q"&amp;INT((MONTH(SalesData[[#This Row],[Order Date]])+2)/3)&amp;"-"&amp;YEAR(SalesData[[#This Row],[Order Date]])</f>
        <v>Q2-2023</v>
      </c>
    </row>
    <row r="3945" spans="1:22" x14ac:dyDescent="0.35">
      <c r="A3945" t="s">
        <v>4086</v>
      </c>
      <c r="B3945" s="1">
        <v>45066</v>
      </c>
      <c r="C3945" t="s">
        <v>139</v>
      </c>
      <c r="D3945" t="s">
        <v>80</v>
      </c>
      <c r="E3945">
        <v>9129065828</v>
      </c>
      <c r="F3945" t="s">
        <v>152</v>
      </c>
      <c r="G3945" t="s">
        <v>23</v>
      </c>
      <c r="H3945" t="s">
        <v>24</v>
      </c>
      <c r="I3945" t="s">
        <v>17</v>
      </c>
      <c r="J3945" t="s">
        <v>62</v>
      </c>
      <c r="K3945">
        <v>3155.25</v>
      </c>
      <c r="L3945">
        <v>184.5</v>
      </c>
      <c r="M3945" t="s">
        <v>62</v>
      </c>
      <c r="N3945">
        <v>5.8473971951509399E-2</v>
      </c>
      <c r="O3945" t="s">
        <v>11351</v>
      </c>
      <c r="P3945" t="s">
        <v>11356</v>
      </c>
      <c r="R3945" t="s">
        <v>11353</v>
      </c>
      <c r="S3945">
        <f>IF(SalesData[[#This Row],[Return Status]]="Returned",1,0)</f>
        <v>0</v>
      </c>
      <c r="T3945">
        <v>2821.33</v>
      </c>
      <c r="U3945" s="2">
        <f>EOMONTH(SalesData[[#This Row],[Order Date]],0)</f>
        <v>45077</v>
      </c>
      <c r="V3945" s="9" t="str">
        <f>"Q"&amp;INT((MONTH(SalesData[[#This Row],[Order Date]])+2)/3)&amp;"-"&amp;YEAR(SalesData[[#This Row],[Order Date]])</f>
        <v>Q2-2023</v>
      </c>
    </row>
    <row r="3946" spans="1:22" x14ac:dyDescent="0.35">
      <c r="A3946" t="s">
        <v>4087</v>
      </c>
      <c r="B3946" s="1">
        <v>45070</v>
      </c>
      <c r="C3946" t="s">
        <v>97</v>
      </c>
      <c r="D3946" t="s">
        <v>72</v>
      </c>
      <c r="E3946">
        <v>8292984783</v>
      </c>
      <c r="F3946" t="s">
        <v>47</v>
      </c>
      <c r="G3946" t="s">
        <v>23</v>
      </c>
      <c r="H3946" t="s">
        <v>11357</v>
      </c>
      <c r="I3946" t="s">
        <v>17</v>
      </c>
      <c r="J3946" t="s">
        <v>61</v>
      </c>
      <c r="K3946">
        <v>1027.3399999999999</v>
      </c>
      <c r="L3946">
        <v>253.64</v>
      </c>
      <c r="M3946" t="s">
        <v>62</v>
      </c>
      <c r="N3946">
        <v>0.24689002667082</v>
      </c>
      <c r="O3946" t="s">
        <v>11351</v>
      </c>
      <c r="P3946" t="s">
        <v>11354</v>
      </c>
      <c r="R3946" t="s">
        <v>11353</v>
      </c>
      <c r="S3946">
        <f>IF(SalesData[[#This Row],[Return Status]]="Returned",1,0)</f>
        <v>0</v>
      </c>
      <c r="T3946">
        <v>2821.33</v>
      </c>
      <c r="U3946" s="2">
        <f>EOMONTH(SalesData[[#This Row],[Order Date]],0)</f>
        <v>45077</v>
      </c>
      <c r="V3946" s="9" t="str">
        <f>"Q"&amp;INT((MONTH(SalesData[[#This Row],[Order Date]])+2)/3)&amp;"-"&amp;YEAR(SalesData[[#This Row],[Order Date]])</f>
        <v>Q2-2023</v>
      </c>
    </row>
    <row r="3947" spans="1:22" x14ac:dyDescent="0.35">
      <c r="A3947" t="s">
        <v>4088</v>
      </c>
      <c r="B3947" s="1">
        <v>45055</v>
      </c>
      <c r="C3947" t="s">
        <v>38</v>
      </c>
      <c r="D3947" t="s">
        <v>27</v>
      </c>
      <c r="E3947">
        <v>6266578165</v>
      </c>
      <c r="F3947" t="s">
        <v>357</v>
      </c>
      <c r="G3947" t="s">
        <v>164</v>
      </c>
      <c r="H3947" t="s">
        <v>11357</v>
      </c>
      <c r="I3947" t="s">
        <v>36</v>
      </c>
      <c r="J3947" t="s">
        <v>42</v>
      </c>
      <c r="K3947">
        <v>2524.11</v>
      </c>
      <c r="L3947">
        <v>164.24</v>
      </c>
      <c r="M3947" t="s">
        <v>43</v>
      </c>
      <c r="N3947">
        <v>6.5068479582902503E-2</v>
      </c>
      <c r="O3947" t="s">
        <v>11351</v>
      </c>
      <c r="P3947" t="s">
        <v>11356</v>
      </c>
      <c r="R3947" t="s">
        <v>11353</v>
      </c>
      <c r="S3947">
        <f>IF(SalesData[[#This Row],[Return Status]]="Returned",1,0)</f>
        <v>0</v>
      </c>
      <c r="U3947" s="2">
        <f>EOMONTH(SalesData[[#This Row],[Order Date]],0)</f>
        <v>45077</v>
      </c>
      <c r="V3947" s="9" t="str">
        <f>"Q"&amp;INT((MONTH(SalesData[[#This Row],[Order Date]])+2)/3)&amp;"-"&amp;YEAR(SalesData[[#This Row],[Order Date]])</f>
        <v>Q2-2023</v>
      </c>
    </row>
    <row r="3948" spans="1:22" x14ac:dyDescent="0.35">
      <c r="A3948" t="s">
        <v>4089</v>
      </c>
      <c r="B3948" s="1">
        <v>45051</v>
      </c>
      <c r="C3948" t="s">
        <v>139</v>
      </c>
      <c r="D3948" t="s">
        <v>145</v>
      </c>
      <c r="E3948">
        <v>6691915726</v>
      </c>
      <c r="F3948" t="s">
        <v>53</v>
      </c>
      <c r="G3948" t="s">
        <v>54</v>
      </c>
      <c r="H3948" t="s">
        <v>55</v>
      </c>
      <c r="I3948" t="s">
        <v>31</v>
      </c>
      <c r="J3948" t="s">
        <v>18</v>
      </c>
      <c r="K3948">
        <v>3455.38</v>
      </c>
      <c r="L3948">
        <v>509.95</v>
      </c>
      <c r="M3948" t="s">
        <v>19</v>
      </c>
      <c r="N3948">
        <v>0.14758145269116599</v>
      </c>
      <c r="O3948" t="s">
        <v>11351</v>
      </c>
      <c r="P3948" t="s">
        <v>11352</v>
      </c>
      <c r="R3948" t="s">
        <v>11353</v>
      </c>
      <c r="S3948">
        <f>IF(SalesData[[#This Row],[Return Status]]="Returned",1,0)</f>
        <v>0</v>
      </c>
      <c r="U3948" s="2">
        <f>EOMONTH(SalesData[[#This Row],[Order Date]],0)</f>
        <v>45077</v>
      </c>
      <c r="V3948" s="9" t="str">
        <f>"Q"&amp;INT((MONTH(SalesData[[#This Row],[Order Date]])+2)/3)&amp;"-"&amp;YEAR(SalesData[[#This Row],[Order Date]])</f>
        <v>Q2-2023</v>
      </c>
    </row>
    <row r="3949" spans="1:22" x14ac:dyDescent="0.35">
      <c r="A3949" t="s">
        <v>4090</v>
      </c>
      <c r="B3949" s="1">
        <v>45059</v>
      </c>
      <c r="C3949" t="s">
        <v>325</v>
      </c>
      <c r="D3949" t="s">
        <v>27</v>
      </c>
      <c r="E3949">
        <v>6840065861</v>
      </c>
      <c r="F3949" t="s">
        <v>95</v>
      </c>
      <c r="G3949" t="s">
        <v>59</v>
      </c>
      <c r="H3949" t="s">
        <v>60</v>
      </c>
      <c r="I3949" t="s">
        <v>31</v>
      </c>
      <c r="J3949" t="s">
        <v>42</v>
      </c>
      <c r="K3949">
        <v>1549.55</v>
      </c>
      <c r="L3949">
        <v>440.87</v>
      </c>
      <c r="M3949" t="s">
        <v>43</v>
      </c>
      <c r="N3949">
        <v>0.28451485915265701</v>
      </c>
      <c r="O3949" t="s">
        <v>11351</v>
      </c>
      <c r="P3949" t="s">
        <v>11354</v>
      </c>
      <c r="R3949" t="s">
        <v>11353</v>
      </c>
      <c r="S3949">
        <f>IF(SalesData[[#This Row],[Return Status]]="Returned",1,0)</f>
        <v>0</v>
      </c>
      <c r="T3949">
        <v>2183.56</v>
      </c>
      <c r="U3949" s="2">
        <f>EOMONTH(SalesData[[#This Row],[Order Date]],0)</f>
        <v>45077</v>
      </c>
      <c r="V3949" s="9" t="str">
        <f>"Q"&amp;INT((MONTH(SalesData[[#This Row],[Order Date]])+2)/3)&amp;"-"&amp;YEAR(SalesData[[#This Row],[Order Date]])</f>
        <v>Q2-2023</v>
      </c>
    </row>
    <row r="3950" spans="1:22" x14ac:dyDescent="0.35">
      <c r="A3950" t="s">
        <v>4091</v>
      </c>
      <c r="B3950" s="1">
        <v>45071</v>
      </c>
      <c r="C3950" t="s">
        <v>94</v>
      </c>
      <c r="D3950" t="s">
        <v>39</v>
      </c>
      <c r="E3950">
        <v>5800662277</v>
      </c>
      <c r="F3950" t="s">
        <v>103</v>
      </c>
      <c r="G3950" t="s">
        <v>11368</v>
      </c>
      <c r="H3950" t="s">
        <v>11357</v>
      </c>
      <c r="I3950" t="s">
        <v>17</v>
      </c>
      <c r="J3950" t="s">
        <v>65</v>
      </c>
      <c r="K3950">
        <v>1535.1</v>
      </c>
      <c r="L3950">
        <v>337.83</v>
      </c>
      <c r="M3950" t="s">
        <v>65</v>
      </c>
      <c r="N3950">
        <v>0.220070353722884</v>
      </c>
      <c r="O3950" t="s">
        <v>11351</v>
      </c>
      <c r="P3950" t="s">
        <v>11354</v>
      </c>
      <c r="R3950" t="s">
        <v>11353</v>
      </c>
      <c r="S3950">
        <f>IF(SalesData[[#This Row],[Return Status]]="Returned",1,0)</f>
        <v>0</v>
      </c>
      <c r="U3950" s="2">
        <f>EOMONTH(SalesData[[#This Row],[Order Date]],0)</f>
        <v>45077</v>
      </c>
      <c r="V3950" s="9" t="str">
        <f>"Q"&amp;INT((MONTH(SalesData[[#This Row],[Order Date]])+2)/3)&amp;"-"&amp;YEAR(SalesData[[#This Row],[Order Date]])</f>
        <v>Q2-2023</v>
      </c>
    </row>
    <row r="3951" spans="1:22" x14ac:dyDescent="0.35">
      <c r="A3951" t="s">
        <v>4092</v>
      </c>
      <c r="B3951" s="1">
        <v>45048</v>
      </c>
      <c r="C3951" t="s">
        <v>144</v>
      </c>
      <c r="D3951" t="s">
        <v>27</v>
      </c>
      <c r="E3951">
        <v>4411251738</v>
      </c>
      <c r="F3951" t="s">
        <v>47</v>
      </c>
      <c r="G3951" t="s">
        <v>23</v>
      </c>
      <c r="H3951" t="s">
        <v>24</v>
      </c>
      <c r="I3951" t="s">
        <v>17</v>
      </c>
      <c r="J3951" t="s">
        <v>19</v>
      </c>
      <c r="K3951">
        <v>4887.3100000000004</v>
      </c>
      <c r="L3951">
        <v>335.31</v>
      </c>
      <c r="M3951" t="s">
        <v>19</v>
      </c>
      <c r="N3951">
        <v>6.86082937239504E-2</v>
      </c>
      <c r="O3951" t="s">
        <v>11351</v>
      </c>
      <c r="P3951" t="s">
        <v>11356</v>
      </c>
      <c r="R3951" t="s">
        <v>11353</v>
      </c>
      <c r="S3951">
        <f>IF(SalesData[[#This Row],[Return Status]]="Returned",1,0)</f>
        <v>0</v>
      </c>
      <c r="T3951">
        <v>2821.33</v>
      </c>
      <c r="U3951" s="2">
        <f>EOMONTH(SalesData[[#This Row],[Order Date]],0)</f>
        <v>45077</v>
      </c>
      <c r="V3951" s="9" t="str">
        <f>"Q"&amp;INT((MONTH(SalesData[[#This Row],[Order Date]])+2)/3)&amp;"-"&amp;YEAR(SalesData[[#This Row],[Order Date]])</f>
        <v>Q2-2023</v>
      </c>
    </row>
    <row r="3952" spans="1:22" x14ac:dyDescent="0.35">
      <c r="A3952" t="s">
        <v>4093</v>
      </c>
      <c r="B3952" s="1">
        <v>45052</v>
      </c>
      <c r="C3952" t="s">
        <v>325</v>
      </c>
      <c r="D3952" t="s">
        <v>99</v>
      </c>
      <c r="E3952">
        <v>9220903240</v>
      </c>
      <c r="F3952" t="s">
        <v>68</v>
      </c>
      <c r="G3952" t="s">
        <v>69</v>
      </c>
      <c r="H3952" t="s">
        <v>41</v>
      </c>
      <c r="I3952" t="s">
        <v>31</v>
      </c>
      <c r="J3952" t="s">
        <v>43</v>
      </c>
      <c r="K3952">
        <v>681.5</v>
      </c>
      <c r="L3952">
        <v>115.85</v>
      </c>
      <c r="M3952" t="s">
        <v>43</v>
      </c>
      <c r="N3952">
        <v>0.16999266324284701</v>
      </c>
      <c r="O3952" t="s">
        <v>11355</v>
      </c>
      <c r="P3952" t="s">
        <v>11352</v>
      </c>
      <c r="R3952" t="s">
        <v>11353</v>
      </c>
      <c r="S3952">
        <f>IF(SalesData[[#This Row],[Return Status]]="Returned",1,0)</f>
        <v>0</v>
      </c>
      <c r="T3952">
        <v>2081.52</v>
      </c>
      <c r="U3952" s="2">
        <f>EOMONTH(SalesData[[#This Row],[Order Date]],0)</f>
        <v>45077</v>
      </c>
      <c r="V3952" s="9" t="str">
        <f>"Q"&amp;INT((MONTH(SalesData[[#This Row],[Order Date]])+2)/3)&amp;"-"&amp;YEAR(SalesData[[#This Row],[Order Date]])</f>
        <v>Q2-2023</v>
      </c>
    </row>
    <row r="3953" spans="1:22" x14ac:dyDescent="0.35">
      <c r="A3953" t="s">
        <v>4094</v>
      </c>
      <c r="B3953" s="1">
        <v>45062</v>
      </c>
      <c r="C3953" t="s">
        <v>77</v>
      </c>
      <c r="D3953" t="s">
        <v>72</v>
      </c>
      <c r="E3953">
        <v>5574639904</v>
      </c>
      <c r="F3953" t="s">
        <v>152</v>
      </c>
      <c r="G3953" t="s">
        <v>23</v>
      </c>
      <c r="H3953" t="s">
        <v>24</v>
      </c>
      <c r="I3953" t="s">
        <v>17</v>
      </c>
      <c r="J3953" t="s">
        <v>62</v>
      </c>
      <c r="K3953">
        <v>2296.58</v>
      </c>
      <c r="L3953">
        <v>392.72</v>
      </c>
      <c r="M3953" t="s">
        <v>62</v>
      </c>
      <c r="N3953">
        <v>0.17100209877295799</v>
      </c>
      <c r="O3953" t="s">
        <v>11351</v>
      </c>
      <c r="P3953" t="s">
        <v>11352</v>
      </c>
      <c r="R3953" t="s">
        <v>11353</v>
      </c>
      <c r="S3953">
        <f>IF(SalesData[[#This Row],[Return Status]]="Returned",1,0)</f>
        <v>0</v>
      </c>
      <c r="T3953">
        <v>2821.33</v>
      </c>
      <c r="U3953" s="2">
        <f>EOMONTH(SalesData[[#This Row],[Order Date]],0)</f>
        <v>45077</v>
      </c>
      <c r="V3953" s="9" t="str">
        <f>"Q"&amp;INT((MONTH(SalesData[[#This Row],[Order Date]])+2)/3)&amp;"-"&amp;YEAR(SalesData[[#This Row],[Order Date]])</f>
        <v>Q2-2023</v>
      </c>
    </row>
    <row r="3954" spans="1:22" x14ac:dyDescent="0.35">
      <c r="A3954" t="s">
        <v>4095</v>
      </c>
      <c r="B3954" s="1">
        <v>45059</v>
      </c>
      <c r="C3954" t="s">
        <v>12</v>
      </c>
      <c r="D3954" t="s">
        <v>99</v>
      </c>
      <c r="E3954">
        <v>4192713397</v>
      </c>
      <c r="F3954" t="s">
        <v>185</v>
      </c>
      <c r="G3954" t="s">
        <v>11381</v>
      </c>
      <c r="H3954" t="s">
        <v>165</v>
      </c>
      <c r="I3954" t="s">
        <v>36</v>
      </c>
      <c r="J3954" t="s">
        <v>19</v>
      </c>
      <c r="K3954">
        <v>1813.06</v>
      </c>
      <c r="L3954">
        <v>106.58</v>
      </c>
      <c r="M3954" t="s">
        <v>19</v>
      </c>
      <c r="N3954">
        <v>5.8784596207516603E-2</v>
      </c>
      <c r="O3954" t="s">
        <v>11351</v>
      </c>
      <c r="P3954" t="s">
        <v>11356</v>
      </c>
      <c r="Q3954" t="s">
        <v>11364</v>
      </c>
      <c r="R3954" t="s">
        <v>11360</v>
      </c>
      <c r="S3954">
        <f>IF(SalesData[[#This Row],[Return Status]]="Returned",1,0)</f>
        <v>1</v>
      </c>
      <c r="U3954" s="2">
        <f>EOMONTH(SalesData[[#This Row],[Order Date]],0)</f>
        <v>45077</v>
      </c>
      <c r="V3954" s="9" t="str">
        <f>"Q"&amp;INT((MONTH(SalesData[[#This Row],[Order Date]])+2)/3)&amp;"-"&amp;YEAR(SalesData[[#This Row],[Order Date]])</f>
        <v>Q2-2023</v>
      </c>
    </row>
    <row r="3955" spans="1:22" x14ac:dyDescent="0.35">
      <c r="A3955" t="s">
        <v>4096</v>
      </c>
      <c r="B3955" s="1">
        <v>45076</v>
      </c>
      <c r="C3955" t="s">
        <v>52</v>
      </c>
      <c r="D3955" t="s">
        <v>72</v>
      </c>
      <c r="E3955">
        <v>3913261455</v>
      </c>
      <c r="F3955" t="s">
        <v>357</v>
      </c>
      <c r="G3955" t="s">
        <v>164</v>
      </c>
      <c r="H3955" t="s">
        <v>165</v>
      </c>
      <c r="I3955" t="s">
        <v>36</v>
      </c>
      <c r="J3955" t="s">
        <v>42</v>
      </c>
      <c r="K3955">
        <v>1520.11</v>
      </c>
      <c r="L3955">
        <v>188.69</v>
      </c>
      <c r="M3955" t="s">
        <v>43</v>
      </c>
      <c r="N3955">
        <v>0.124129174862346</v>
      </c>
      <c r="O3955" t="s">
        <v>11351</v>
      </c>
      <c r="P3955" t="s">
        <v>11352</v>
      </c>
      <c r="R3955" t="s">
        <v>11353</v>
      </c>
      <c r="S3955">
        <f>IF(SalesData[[#This Row],[Return Status]]="Returned",1,0)</f>
        <v>0</v>
      </c>
      <c r="U3955" s="2">
        <f>EOMONTH(SalesData[[#This Row],[Order Date]],0)</f>
        <v>45077</v>
      </c>
      <c r="V3955" s="9" t="str">
        <f>"Q"&amp;INT((MONTH(SalesData[[#This Row],[Order Date]])+2)/3)&amp;"-"&amp;YEAR(SalesData[[#This Row],[Order Date]])</f>
        <v>Q2-2023</v>
      </c>
    </row>
    <row r="3956" spans="1:22" x14ac:dyDescent="0.35">
      <c r="A3956" t="s">
        <v>4097</v>
      </c>
      <c r="B3956" s="1">
        <v>45062</v>
      </c>
      <c r="C3956" t="s">
        <v>94</v>
      </c>
      <c r="D3956" t="s">
        <v>80</v>
      </c>
      <c r="E3956">
        <v>3627422585</v>
      </c>
      <c r="F3956" t="s">
        <v>58</v>
      </c>
      <c r="G3956" t="s">
        <v>280</v>
      </c>
      <c r="H3956" t="s">
        <v>60</v>
      </c>
      <c r="I3956" t="s">
        <v>31</v>
      </c>
      <c r="J3956" t="s">
        <v>19</v>
      </c>
      <c r="K3956">
        <v>3409.74</v>
      </c>
      <c r="L3956">
        <v>714.95</v>
      </c>
      <c r="M3956" t="s">
        <v>19</v>
      </c>
      <c r="N3956">
        <v>0.209678743833841</v>
      </c>
      <c r="O3956" t="s">
        <v>11351</v>
      </c>
      <c r="P3956" t="s">
        <v>11354</v>
      </c>
      <c r="Q3956" t="s">
        <v>11372</v>
      </c>
      <c r="R3956" t="s">
        <v>11360</v>
      </c>
      <c r="S3956">
        <f>IF(SalesData[[#This Row],[Return Status]]="Returned",1,0)</f>
        <v>1</v>
      </c>
      <c r="U3956" s="2">
        <f>EOMONTH(SalesData[[#This Row],[Order Date]],0)</f>
        <v>45077</v>
      </c>
      <c r="V3956" s="9" t="str">
        <f>"Q"&amp;INT((MONTH(SalesData[[#This Row],[Order Date]])+2)/3)&amp;"-"&amp;YEAR(SalesData[[#This Row],[Order Date]])</f>
        <v>Q2-2023</v>
      </c>
    </row>
    <row r="3957" spans="1:22" x14ac:dyDescent="0.35">
      <c r="A3957" t="s">
        <v>4098</v>
      </c>
      <c r="B3957" s="1">
        <v>45072</v>
      </c>
      <c r="C3957" t="s">
        <v>113</v>
      </c>
      <c r="D3957" t="s">
        <v>145</v>
      </c>
      <c r="E3957">
        <v>8683843247</v>
      </c>
      <c r="F3957" t="s">
        <v>22</v>
      </c>
      <c r="G3957" t="s">
        <v>23</v>
      </c>
      <c r="H3957" t="s">
        <v>11357</v>
      </c>
      <c r="I3957" t="s">
        <v>17</v>
      </c>
      <c r="J3957" t="s">
        <v>42</v>
      </c>
      <c r="K3957">
        <v>1121.17</v>
      </c>
      <c r="L3957">
        <v>100.11</v>
      </c>
      <c r="M3957" t="s">
        <v>43</v>
      </c>
      <c r="N3957">
        <v>8.92906517298893E-2</v>
      </c>
      <c r="O3957" t="s">
        <v>11351</v>
      </c>
      <c r="P3957" t="s">
        <v>11356</v>
      </c>
      <c r="Q3957" t="s">
        <v>11365</v>
      </c>
      <c r="R3957" t="s">
        <v>11360</v>
      </c>
      <c r="S3957">
        <f>IF(SalesData[[#This Row],[Return Status]]="Returned",1,0)</f>
        <v>1</v>
      </c>
      <c r="T3957">
        <v>2821.33</v>
      </c>
      <c r="U3957" s="2">
        <f>EOMONTH(SalesData[[#This Row],[Order Date]],0)</f>
        <v>45077</v>
      </c>
      <c r="V3957" s="9" t="str">
        <f>"Q"&amp;INT((MONTH(SalesData[[#This Row],[Order Date]])+2)/3)&amp;"-"&amp;YEAR(SalesData[[#This Row],[Order Date]])</f>
        <v>Q2-2023</v>
      </c>
    </row>
    <row r="3958" spans="1:22" x14ac:dyDescent="0.35">
      <c r="A3958" t="s">
        <v>4099</v>
      </c>
      <c r="B3958" s="1">
        <v>45060</v>
      </c>
      <c r="C3958" t="s">
        <v>77</v>
      </c>
      <c r="D3958" t="s">
        <v>39</v>
      </c>
      <c r="E3958">
        <v>1749095529</v>
      </c>
      <c r="F3958" t="s">
        <v>170</v>
      </c>
      <c r="G3958" t="s">
        <v>11358</v>
      </c>
      <c r="H3958" t="s">
        <v>41</v>
      </c>
      <c r="I3958" t="s">
        <v>31</v>
      </c>
      <c r="J3958" t="s">
        <v>19</v>
      </c>
      <c r="K3958">
        <v>3530.83</v>
      </c>
      <c r="L3958">
        <v>301.29000000000002</v>
      </c>
      <c r="M3958" t="s">
        <v>19</v>
      </c>
      <c r="N3958">
        <v>8.53312110750164E-2</v>
      </c>
      <c r="O3958" t="s">
        <v>11351</v>
      </c>
      <c r="P3958" t="s">
        <v>11356</v>
      </c>
      <c r="R3958" t="s">
        <v>11353</v>
      </c>
      <c r="S3958">
        <f>IF(SalesData[[#This Row],[Return Status]]="Returned",1,0)</f>
        <v>0</v>
      </c>
      <c r="U3958" s="2">
        <f>EOMONTH(SalesData[[#This Row],[Order Date]],0)</f>
        <v>45077</v>
      </c>
      <c r="V3958" s="9" t="str">
        <f>"Q"&amp;INT((MONTH(SalesData[[#This Row],[Order Date]])+2)/3)&amp;"-"&amp;YEAR(SalesData[[#This Row],[Order Date]])</f>
        <v>Q2-2023</v>
      </c>
    </row>
    <row r="3959" spans="1:22" x14ac:dyDescent="0.35">
      <c r="A3959" t="s">
        <v>4100</v>
      </c>
      <c r="B3959" s="1">
        <v>45075</v>
      </c>
      <c r="C3959" t="s">
        <v>87</v>
      </c>
      <c r="D3959" t="s">
        <v>80</v>
      </c>
      <c r="E3959">
        <v>4964658894</v>
      </c>
      <c r="F3959" t="s">
        <v>22</v>
      </c>
      <c r="G3959" t="s">
        <v>23</v>
      </c>
      <c r="H3959" t="s">
        <v>24</v>
      </c>
      <c r="I3959" t="s">
        <v>17</v>
      </c>
      <c r="J3959" t="s">
        <v>65</v>
      </c>
      <c r="K3959">
        <v>2231.5500000000002</v>
      </c>
      <c r="L3959">
        <v>642.1</v>
      </c>
      <c r="M3959" t="s">
        <v>65</v>
      </c>
      <c r="N3959">
        <v>0.28773722300643001</v>
      </c>
      <c r="O3959" t="s">
        <v>11351</v>
      </c>
      <c r="P3959" t="s">
        <v>11354</v>
      </c>
      <c r="R3959" t="s">
        <v>11353</v>
      </c>
      <c r="S3959">
        <f>IF(SalesData[[#This Row],[Return Status]]="Returned",1,0)</f>
        <v>0</v>
      </c>
      <c r="T3959">
        <v>2821.33</v>
      </c>
      <c r="U3959" s="2">
        <f>EOMONTH(SalesData[[#This Row],[Order Date]],0)</f>
        <v>45077</v>
      </c>
      <c r="V3959" s="9" t="str">
        <f>"Q"&amp;INT((MONTH(SalesData[[#This Row],[Order Date]])+2)/3)&amp;"-"&amp;YEAR(SalesData[[#This Row],[Order Date]])</f>
        <v>Q2-2023</v>
      </c>
    </row>
    <row r="3960" spans="1:22" x14ac:dyDescent="0.35">
      <c r="A3960" t="s">
        <v>4101</v>
      </c>
      <c r="B3960" s="1">
        <v>45075</v>
      </c>
      <c r="C3960" t="s">
        <v>12</v>
      </c>
      <c r="D3960" t="s">
        <v>80</v>
      </c>
      <c r="E3960">
        <v>9025855251</v>
      </c>
      <c r="F3960" t="s">
        <v>147</v>
      </c>
      <c r="G3960" t="s">
        <v>84</v>
      </c>
      <c r="H3960" t="s">
        <v>85</v>
      </c>
      <c r="I3960" t="s">
        <v>31</v>
      </c>
      <c r="J3960" t="s">
        <v>62</v>
      </c>
      <c r="K3960">
        <v>4430.6000000000004</v>
      </c>
      <c r="L3960">
        <v>166.52</v>
      </c>
      <c r="M3960" t="s">
        <v>62</v>
      </c>
      <c r="N3960">
        <v>3.7584074391730199E-2</v>
      </c>
      <c r="O3960" t="s">
        <v>11351</v>
      </c>
      <c r="P3960" t="s">
        <v>11356</v>
      </c>
      <c r="Q3960" t="s">
        <v>11359</v>
      </c>
      <c r="R3960" t="s">
        <v>11360</v>
      </c>
      <c r="S3960">
        <f>IF(SalesData[[#This Row],[Return Status]]="Returned",1,0)</f>
        <v>1</v>
      </c>
      <c r="T3960">
        <v>847.14</v>
      </c>
      <c r="U3960" s="2">
        <f>EOMONTH(SalesData[[#This Row],[Order Date]],0)</f>
        <v>45077</v>
      </c>
      <c r="V3960" s="9" t="str">
        <f>"Q"&amp;INT((MONTH(SalesData[[#This Row],[Order Date]])+2)/3)&amp;"-"&amp;YEAR(SalesData[[#This Row],[Order Date]])</f>
        <v>Q2-2023</v>
      </c>
    </row>
    <row r="3961" spans="1:22" x14ac:dyDescent="0.35">
      <c r="A3961" t="s">
        <v>4102</v>
      </c>
      <c r="B3961" s="1">
        <v>45064</v>
      </c>
      <c r="C3961" t="s">
        <v>45</v>
      </c>
      <c r="D3961" t="s">
        <v>46</v>
      </c>
      <c r="E3961">
        <v>2410528359</v>
      </c>
      <c r="F3961" t="s">
        <v>58</v>
      </c>
      <c r="G3961" t="s">
        <v>11378</v>
      </c>
      <c r="H3961" t="s">
        <v>11357</v>
      </c>
      <c r="I3961" t="s">
        <v>31</v>
      </c>
      <c r="J3961" t="s">
        <v>61</v>
      </c>
      <c r="K3961">
        <v>4798.7700000000004</v>
      </c>
      <c r="L3961">
        <v>715.23</v>
      </c>
      <c r="M3961" t="s">
        <v>62</v>
      </c>
      <c r="N3961">
        <v>0.14904444263842601</v>
      </c>
      <c r="O3961" t="s">
        <v>11351</v>
      </c>
      <c r="P3961" t="s">
        <v>11352</v>
      </c>
      <c r="R3961" t="s">
        <v>11353</v>
      </c>
      <c r="S3961">
        <f>IF(SalesData[[#This Row],[Return Status]]="Returned",1,0)</f>
        <v>0</v>
      </c>
      <c r="U3961" s="2">
        <f>EOMONTH(SalesData[[#This Row],[Order Date]],0)</f>
        <v>45077</v>
      </c>
      <c r="V3961" s="9" t="str">
        <f>"Q"&amp;INT((MONTH(SalesData[[#This Row],[Order Date]])+2)/3)&amp;"-"&amp;YEAR(SalesData[[#This Row],[Order Date]])</f>
        <v>Q2-2023</v>
      </c>
    </row>
    <row r="3962" spans="1:22" x14ac:dyDescent="0.35">
      <c r="A3962" t="s">
        <v>4103</v>
      </c>
      <c r="B3962" s="1">
        <v>45050</v>
      </c>
      <c r="C3962" t="s">
        <v>124</v>
      </c>
      <c r="D3962" t="s">
        <v>80</v>
      </c>
      <c r="E3962">
        <v>201581287</v>
      </c>
      <c r="F3962" t="s">
        <v>292</v>
      </c>
      <c r="G3962" t="s">
        <v>69</v>
      </c>
      <c r="H3962" t="s">
        <v>41</v>
      </c>
      <c r="I3962" t="s">
        <v>31</v>
      </c>
      <c r="J3962" t="s">
        <v>18</v>
      </c>
      <c r="K3962">
        <v>657.07</v>
      </c>
      <c r="L3962">
        <v>143</v>
      </c>
      <c r="M3962" t="s">
        <v>19</v>
      </c>
      <c r="N3962">
        <v>0.217632824508804</v>
      </c>
      <c r="O3962" t="s">
        <v>11355</v>
      </c>
      <c r="P3962" t="s">
        <v>11354</v>
      </c>
      <c r="R3962" t="s">
        <v>11353</v>
      </c>
      <c r="S3962">
        <f>IF(SalesData[[#This Row],[Return Status]]="Returned",1,0)</f>
        <v>0</v>
      </c>
      <c r="T3962">
        <v>2081.52</v>
      </c>
      <c r="U3962" s="2">
        <f>EOMONTH(SalesData[[#This Row],[Order Date]],0)</f>
        <v>45077</v>
      </c>
      <c r="V3962" s="9" t="str">
        <f>"Q"&amp;INT((MONTH(SalesData[[#This Row],[Order Date]])+2)/3)&amp;"-"&amp;YEAR(SalesData[[#This Row],[Order Date]])</f>
        <v>Q2-2023</v>
      </c>
    </row>
    <row r="3963" spans="1:22" x14ac:dyDescent="0.35">
      <c r="A3963" t="s">
        <v>4104</v>
      </c>
      <c r="B3963" s="1">
        <v>45067</v>
      </c>
      <c r="C3963" t="s">
        <v>149</v>
      </c>
      <c r="D3963" t="s">
        <v>145</v>
      </c>
      <c r="E3963">
        <v>6184760693</v>
      </c>
      <c r="F3963" t="s">
        <v>133</v>
      </c>
      <c r="G3963" t="s">
        <v>89</v>
      </c>
      <c r="H3963" t="s">
        <v>90</v>
      </c>
      <c r="I3963" t="s">
        <v>31</v>
      </c>
      <c r="J3963" t="s">
        <v>19</v>
      </c>
      <c r="K3963">
        <v>4243.45</v>
      </c>
      <c r="L3963">
        <v>1027.6199999999999</v>
      </c>
      <c r="M3963" t="s">
        <v>19</v>
      </c>
      <c r="N3963">
        <v>0.24216616196726701</v>
      </c>
      <c r="O3963" t="s">
        <v>11351</v>
      </c>
      <c r="P3963" t="s">
        <v>11354</v>
      </c>
      <c r="R3963" t="s">
        <v>11353</v>
      </c>
      <c r="S3963">
        <f>IF(SalesData[[#This Row],[Return Status]]="Returned",1,0)</f>
        <v>0</v>
      </c>
      <c r="T3963">
        <v>207.68</v>
      </c>
      <c r="U3963" s="2">
        <f>EOMONTH(SalesData[[#This Row],[Order Date]],0)</f>
        <v>45077</v>
      </c>
      <c r="V3963" s="9" t="str">
        <f>"Q"&amp;INT((MONTH(SalesData[[#This Row],[Order Date]])+2)/3)&amp;"-"&amp;YEAR(SalesData[[#This Row],[Order Date]])</f>
        <v>Q2-2023</v>
      </c>
    </row>
    <row r="3964" spans="1:22" x14ac:dyDescent="0.35">
      <c r="A3964" t="s">
        <v>4105</v>
      </c>
      <c r="B3964" s="1">
        <v>45052</v>
      </c>
      <c r="C3964" t="s">
        <v>184</v>
      </c>
      <c r="D3964" t="s">
        <v>99</v>
      </c>
      <c r="E3964">
        <v>8151804963</v>
      </c>
      <c r="F3964" t="s">
        <v>120</v>
      </c>
      <c r="G3964" t="s">
        <v>141</v>
      </c>
      <c r="H3964" t="s">
        <v>11357</v>
      </c>
      <c r="I3964" t="s">
        <v>17</v>
      </c>
      <c r="J3964" t="s">
        <v>65</v>
      </c>
      <c r="K3964">
        <v>165.65</v>
      </c>
      <c r="L3964">
        <v>12.78</v>
      </c>
      <c r="M3964" t="s">
        <v>65</v>
      </c>
      <c r="N3964">
        <v>7.7150618774524601E-2</v>
      </c>
      <c r="O3964" t="s">
        <v>11361</v>
      </c>
      <c r="P3964" t="s">
        <v>11356</v>
      </c>
      <c r="R3964" t="s">
        <v>11353</v>
      </c>
      <c r="S3964">
        <f>IF(SalesData[[#This Row],[Return Status]]="Returned",1,0)</f>
        <v>0</v>
      </c>
      <c r="T3964">
        <v>2793.38</v>
      </c>
      <c r="U3964" s="2">
        <f>EOMONTH(SalesData[[#This Row],[Order Date]],0)</f>
        <v>45077</v>
      </c>
      <c r="V3964" s="9" t="str">
        <f>"Q"&amp;INT((MONTH(SalesData[[#This Row],[Order Date]])+2)/3)&amp;"-"&amp;YEAR(SalesData[[#This Row],[Order Date]])</f>
        <v>Q2-2023</v>
      </c>
    </row>
    <row r="3965" spans="1:22" x14ac:dyDescent="0.35">
      <c r="A3965" t="s">
        <v>4106</v>
      </c>
      <c r="B3965" s="1">
        <v>45048</v>
      </c>
      <c r="C3965" t="s">
        <v>67</v>
      </c>
      <c r="D3965" t="s">
        <v>80</v>
      </c>
      <c r="E3965">
        <v>6568042850</v>
      </c>
      <c r="F3965" t="s">
        <v>95</v>
      </c>
      <c r="G3965" t="s">
        <v>59</v>
      </c>
      <c r="H3965" t="s">
        <v>60</v>
      </c>
      <c r="I3965" t="s">
        <v>31</v>
      </c>
      <c r="J3965" t="s">
        <v>65</v>
      </c>
      <c r="K3965">
        <v>2290.91</v>
      </c>
      <c r="L3965">
        <v>265.69</v>
      </c>
      <c r="M3965" t="s">
        <v>65</v>
      </c>
      <c r="N3965">
        <v>0.11597574762867199</v>
      </c>
      <c r="O3965" t="s">
        <v>11351</v>
      </c>
      <c r="P3965" t="s">
        <v>11352</v>
      </c>
      <c r="R3965" t="s">
        <v>11353</v>
      </c>
      <c r="S3965">
        <f>IF(SalesData[[#This Row],[Return Status]]="Returned",1,0)</f>
        <v>0</v>
      </c>
      <c r="T3965">
        <v>2183.56</v>
      </c>
      <c r="U3965" s="2">
        <f>EOMONTH(SalesData[[#This Row],[Order Date]],0)</f>
        <v>45077</v>
      </c>
      <c r="V3965" s="9" t="str">
        <f>"Q"&amp;INT((MONTH(SalesData[[#This Row],[Order Date]])+2)/3)&amp;"-"&amp;YEAR(SalesData[[#This Row],[Order Date]])</f>
        <v>Q2-2023</v>
      </c>
    </row>
    <row r="3966" spans="1:22" x14ac:dyDescent="0.35">
      <c r="A3966" t="s">
        <v>4107</v>
      </c>
      <c r="B3966" s="1">
        <v>45058</v>
      </c>
      <c r="C3966" t="s">
        <v>132</v>
      </c>
      <c r="D3966" t="s">
        <v>13</v>
      </c>
      <c r="E3966">
        <v>8047188303</v>
      </c>
      <c r="F3966" t="s">
        <v>312</v>
      </c>
      <c r="G3966" t="s">
        <v>141</v>
      </c>
      <c r="H3966" t="s">
        <v>121</v>
      </c>
      <c r="I3966" t="s">
        <v>17</v>
      </c>
      <c r="J3966" t="s">
        <v>19</v>
      </c>
      <c r="K3966">
        <v>2325.4299999999998</v>
      </c>
      <c r="L3966">
        <v>380.03</v>
      </c>
      <c r="M3966" t="s">
        <v>19</v>
      </c>
      <c r="N3966">
        <v>0.16342353887238101</v>
      </c>
      <c r="O3966" t="s">
        <v>11351</v>
      </c>
      <c r="P3966" t="s">
        <v>11352</v>
      </c>
      <c r="R3966" t="s">
        <v>11353</v>
      </c>
      <c r="S3966">
        <f>IF(SalesData[[#This Row],[Return Status]]="Returned",1,0)</f>
        <v>0</v>
      </c>
      <c r="T3966">
        <v>2793.38</v>
      </c>
      <c r="U3966" s="2">
        <f>EOMONTH(SalesData[[#This Row],[Order Date]],0)</f>
        <v>45077</v>
      </c>
      <c r="V3966" s="9" t="str">
        <f>"Q"&amp;INT((MONTH(SalesData[[#This Row],[Order Date]])+2)/3)&amp;"-"&amp;YEAR(SalesData[[#This Row],[Order Date]])</f>
        <v>Q2-2023</v>
      </c>
    </row>
    <row r="3967" spans="1:22" x14ac:dyDescent="0.35">
      <c r="A3967" t="s">
        <v>4108</v>
      </c>
      <c r="B3967" s="1">
        <v>45076</v>
      </c>
      <c r="C3967" t="s">
        <v>111</v>
      </c>
      <c r="D3967" t="s">
        <v>145</v>
      </c>
      <c r="E3967">
        <v>1544647976</v>
      </c>
      <c r="F3967" t="s">
        <v>170</v>
      </c>
      <c r="G3967" t="s">
        <v>69</v>
      </c>
      <c r="H3967" t="s">
        <v>41</v>
      </c>
      <c r="I3967" t="s">
        <v>31</v>
      </c>
      <c r="J3967" t="s">
        <v>65</v>
      </c>
      <c r="K3967">
        <v>2058.63</v>
      </c>
      <c r="L3967">
        <v>132.93</v>
      </c>
      <c r="M3967" t="s">
        <v>65</v>
      </c>
      <c r="N3967">
        <v>6.4572069774558802E-2</v>
      </c>
      <c r="O3967" t="s">
        <v>11351</v>
      </c>
      <c r="P3967" t="s">
        <v>11356</v>
      </c>
      <c r="R3967" t="s">
        <v>11353</v>
      </c>
      <c r="S3967">
        <f>IF(SalesData[[#This Row],[Return Status]]="Returned",1,0)</f>
        <v>0</v>
      </c>
      <c r="T3967">
        <v>2081.52</v>
      </c>
      <c r="U3967" s="2">
        <f>EOMONTH(SalesData[[#This Row],[Order Date]],0)</f>
        <v>45077</v>
      </c>
      <c r="V3967" s="9" t="str">
        <f>"Q"&amp;INT((MONTH(SalesData[[#This Row],[Order Date]])+2)/3)&amp;"-"&amp;YEAR(SalesData[[#This Row],[Order Date]])</f>
        <v>Q2-2023</v>
      </c>
    </row>
    <row r="3968" spans="1:22" x14ac:dyDescent="0.35">
      <c r="A3968" t="s">
        <v>4109</v>
      </c>
      <c r="B3968" s="1">
        <v>45060</v>
      </c>
      <c r="C3968" t="s">
        <v>87</v>
      </c>
      <c r="D3968" t="s">
        <v>13</v>
      </c>
      <c r="E3968">
        <v>2438311410</v>
      </c>
      <c r="F3968" t="s">
        <v>40</v>
      </c>
      <c r="G3968" t="s">
        <v>69</v>
      </c>
      <c r="H3968" t="s">
        <v>41</v>
      </c>
      <c r="I3968" t="s">
        <v>31</v>
      </c>
      <c r="J3968" t="s">
        <v>61</v>
      </c>
      <c r="K3968">
        <v>3736.57</v>
      </c>
      <c r="L3968">
        <v>201.85</v>
      </c>
      <c r="M3968" t="s">
        <v>62</v>
      </c>
      <c r="N3968">
        <v>5.4020130761634297E-2</v>
      </c>
      <c r="O3968" t="s">
        <v>11351</v>
      </c>
      <c r="P3968" t="s">
        <v>11356</v>
      </c>
      <c r="R3968" t="s">
        <v>11353</v>
      </c>
      <c r="S3968">
        <f>IF(SalesData[[#This Row],[Return Status]]="Returned",1,0)</f>
        <v>0</v>
      </c>
      <c r="T3968">
        <v>2081.52</v>
      </c>
      <c r="U3968" s="2">
        <f>EOMONTH(SalesData[[#This Row],[Order Date]],0)</f>
        <v>45077</v>
      </c>
      <c r="V3968" s="9" t="str">
        <f>"Q"&amp;INT((MONTH(SalesData[[#This Row],[Order Date]])+2)/3)&amp;"-"&amp;YEAR(SalesData[[#This Row],[Order Date]])</f>
        <v>Q2-2023</v>
      </c>
    </row>
    <row r="3969" spans="1:22" x14ac:dyDescent="0.35">
      <c r="A3969" t="s">
        <v>4110</v>
      </c>
      <c r="B3969" s="1">
        <v>45066</v>
      </c>
      <c r="C3969" t="s">
        <v>92</v>
      </c>
      <c r="D3969" t="s">
        <v>72</v>
      </c>
      <c r="E3969">
        <v>8272155039</v>
      </c>
      <c r="F3969" t="s">
        <v>387</v>
      </c>
      <c r="G3969" t="s">
        <v>538</v>
      </c>
      <c r="H3969" t="s">
        <v>90</v>
      </c>
      <c r="I3969" t="s">
        <v>31</v>
      </c>
      <c r="J3969" t="s">
        <v>61</v>
      </c>
      <c r="K3969">
        <v>2057.9499999999998</v>
      </c>
      <c r="L3969">
        <v>143.37</v>
      </c>
      <c r="M3969" t="s">
        <v>62</v>
      </c>
      <c r="N3969">
        <v>6.9666415607765E-2</v>
      </c>
      <c r="O3969" t="s">
        <v>11351</v>
      </c>
      <c r="P3969" t="s">
        <v>11356</v>
      </c>
      <c r="R3969" t="s">
        <v>11353</v>
      </c>
      <c r="S3969">
        <f>IF(SalesData[[#This Row],[Return Status]]="Returned",1,0)</f>
        <v>0</v>
      </c>
      <c r="U3969" s="2">
        <f>EOMONTH(SalesData[[#This Row],[Order Date]],0)</f>
        <v>45077</v>
      </c>
      <c r="V3969" s="9" t="str">
        <f>"Q"&amp;INT((MONTH(SalesData[[#This Row],[Order Date]])+2)/3)&amp;"-"&amp;YEAR(SalesData[[#This Row],[Order Date]])</f>
        <v>Q2-2023</v>
      </c>
    </row>
    <row r="3970" spans="1:22" x14ac:dyDescent="0.35">
      <c r="A3970" t="s">
        <v>4111</v>
      </c>
      <c r="B3970" s="1">
        <v>45059</v>
      </c>
      <c r="C3970" t="s">
        <v>124</v>
      </c>
      <c r="D3970" t="s">
        <v>145</v>
      </c>
      <c r="E3970">
        <v>2073556202</v>
      </c>
      <c r="F3970" t="s">
        <v>100</v>
      </c>
      <c r="G3970" t="s">
        <v>34</v>
      </c>
      <c r="H3970" t="s">
        <v>35</v>
      </c>
      <c r="I3970" t="s">
        <v>36</v>
      </c>
      <c r="J3970" t="s">
        <v>65</v>
      </c>
      <c r="K3970">
        <v>4831.51</v>
      </c>
      <c r="L3970">
        <v>397.44</v>
      </c>
      <c r="M3970" t="s">
        <v>65</v>
      </c>
      <c r="N3970">
        <v>8.2259997392119602E-2</v>
      </c>
      <c r="O3970" t="s">
        <v>11351</v>
      </c>
      <c r="P3970" t="s">
        <v>11356</v>
      </c>
      <c r="R3970" t="s">
        <v>11353</v>
      </c>
      <c r="S3970">
        <f>IF(SalesData[[#This Row],[Return Status]]="Returned",1,0)</f>
        <v>0</v>
      </c>
      <c r="U3970" s="2">
        <f>EOMONTH(SalesData[[#This Row],[Order Date]],0)</f>
        <v>45077</v>
      </c>
      <c r="V3970" s="9" t="str">
        <f>"Q"&amp;INT((MONTH(SalesData[[#This Row],[Order Date]])+2)/3)&amp;"-"&amp;YEAR(SalesData[[#This Row],[Order Date]])</f>
        <v>Q2-2023</v>
      </c>
    </row>
    <row r="3971" spans="1:22" x14ac:dyDescent="0.35">
      <c r="A3971" t="s">
        <v>4112</v>
      </c>
      <c r="B3971" s="1">
        <v>45075</v>
      </c>
      <c r="C3971" t="s">
        <v>77</v>
      </c>
      <c r="D3971" t="s">
        <v>46</v>
      </c>
      <c r="E3971">
        <v>7173021560</v>
      </c>
      <c r="F3971" t="s">
        <v>88</v>
      </c>
      <c r="G3971" t="s">
        <v>89</v>
      </c>
      <c r="H3971" t="s">
        <v>90</v>
      </c>
      <c r="I3971" t="s">
        <v>31</v>
      </c>
      <c r="J3971" t="s">
        <v>62</v>
      </c>
      <c r="K3971">
        <v>2033.59</v>
      </c>
      <c r="L3971">
        <v>395.72</v>
      </c>
      <c r="M3971" t="s">
        <v>62</v>
      </c>
      <c r="N3971">
        <v>0.19459183021159601</v>
      </c>
      <c r="O3971" t="s">
        <v>11351</v>
      </c>
      <c r="P3971" t="s">
        <v>11352</v>
      </c>
      <c r="R3971" t="s">
        <v>11353</v>
      </c>
      <c r="S3971">
        <f>IF(SalesData[[#This Row],[Return Status]]="Returned",1,0)</f>
        <v>0</v>
      </c>
      <c r="T3971">
        <v>207.68</v>
      </c>
      <c r="U3971" s="2">
        <f>EOMONTH(SalesData[[#This Row],[Order Date]],0)</f>
        <v>45077</v>
      </c>
      <c r="V3971" s="9" t="str">
        <f>"Q"&amp;INT((MONTH(SalesData[[#This Row],[Order Date]])+2)/3)&amp;"-"&amp;YEAR(SalesData[[#This Row],[Order Date]])</f>
        <v>Q2-2023</v>
      </c>
    </row>
    <row r="3972" spans="1:22" x14ac:dyDescent="0.35">
      <c r="A3972" t="s">
        <v>4113</v>
      </c>
      <c r="B3972" s="1">
        <v>45054</v>
      </c>
      <c r="C3972" t="s">
        <v>92</v>
      </c>
      <c r="D3972" t="s">
        <v>46</v>
      </c>
      <c r="E3972">
        <v>6810696138</v>
      </c>
      <c r="F3972" t="s">
        <v>168</v>
      </c>
      <c r="G3972" t="s">
        <v>54</v>
      </c>
      <c r="H3972" t="s">
        <v>55</v>
      </c>
      <c r="I3972" t="s">
        <v>31</v>
      </c>
      <c r="J3972" t="s">
        <v>19</v>
      </c>
      <c r="K3972">
        <v>1631.18</v>
      </c>
      <c r="L3972">
        <v>259.95</v>
      </c>
      <c r="M3972" t="s">
        <v>19</v>
      </c>
      <c r="N3972">
        <v>0.15936316041148099</v>
      </c>
      <c r="O3972" t="s">
        <v>11351</v>
      </c>
      <c r="P3972" t="s">
        <v>11352</v>
      </c>
      <c r="R3972" t="s">
        <v>11353</v>
      </c>
      <c r="S3972">
        <f>IF(SalesData[[#This Row],[Return Status]]="Returned",1,0)</f>
        <v>0</v>
      </c>
      <c r="U3972" s="2">
        <f>EOMONTH(SalesData[[#This Row],[Order Date]],0)</f>
        <v>45077</v>
      </c>
      <c r="V3972" s="9" t="str">
        <f>"Q"&amp;INT((MONTH(SalesData[[#This Row],[Order Date]])+2)/3)&amp;"-"&amp;YEAR(SalesData[[#This Row],[Order Date]])</f>
        <v>Q2-2023</v>
      </c>
    </row>
    <row r="3973" spans="1:22" x14ac:dyDescent="0.35">
      <c r="A3973" t="s">
        <v>4114</v>
      </c>
      <c r="B3973" s="1">
        <v>45053</v>
      </c>
      <c r="C3973" t="s">
        <v>49</v>
      </c>
      <c r="D3973" t="s">
        <v>72</v>
      </c>
      <c r="E3973">
        <v>7290238813</v>
      </c>
      <c r="F3973" t="s">
        <v>68</v>
      </c>
      <c r="G3973" t="s">
        <v>69</v>
      </c>
      <c r="H3973" t="s">
        <v>41</v>
      </c>
      <c r="I3973" t="s">
        <v>31</v>
      </c>
      <c r="J3973" t="s">
        <v>42</v>
      </c>
      <c r="K3973">
        <v>2797.32</v>
      </c>
      <c r="L3973">
        <v>380.94</v>
      </c>
      <c r="M3973" t="s">
        <v>43</v>
      </c>
      <c r="N3973">
        <v>0.13618034404358501</v>
      </c>
      <c r="O3973" t="s">
        <v>11351</v>
      </c>
      <c r="P3973" t="s">
        <v>11352</v>
      </c>
      <c r="R3973" t="s">
        <v>11353</v>
      </c>
      <c r="S3973">
        <f>IF(SalesData[[#This Row],[Return Status]]="Returned",1,0)</f>
        <v>0</v>
      </c>
      <c r="T3973">
        <v>2081.52</v>
      </c>
      <c r="U3973" s="2">
        <f>EOMONTH(SalesData[[#This Row],[Order Date]],0)</f>
        <v>45077</v>
      </c>
      <c r="V3973" s="9" t="str">
        <f>"Q"&amp;INT((MONTH(SalesData[[#This Row],[Order Date]])+2)/3)&amp;"-"&amp;YEAR(SalesData[[#This Row],[Order Date]])</f>
        <v>Q2-2023</v>
      </c>
    </row>
    <row r="3974" spans="1:22" x14ac:dyDescent="0.35">
      <c r="A3974" t="s">
        <v>4115</v>
      </c>
      <c r="B3974" s="1">
        <v>45051</v>
      </c>
      <c r="C3974" t="s">
        <v>52</v>
      </c>
      <c r="D3974" t="s">
        <v>72</v>
      </c>
      <c r="E3974">
        <v>930694827</v>
      </c>
      <c r="F3974" t="s">
        <v>238</v>
      </c>
      <c r="G3974" t="s">
        <v>74</v>
      </c>
      <c r="H3974" t="s">
        <v>11357</v>
      </c>
      <c r="I3974" t="s">
        <v>36</v>
      </c>
      <c r="J3974" t="s">
        <v>62</v>
      </c>
      <c r="K3974">
        <v>1475.42</v>
      </c>
      <c r="L3974">
        <v>114.05</v>
      </c>
      <c r="M3974" t="s">
        <v>62</v>
      </c>
      <c r="N3974">
        <v>7.7300023044285696E-2</v>
      </c>
      <c r="O3974" t="s">
        <v>11351</v>
      </c>
      <c r="P3974" t="s">
        <v>11356</v>
      </c>
      <c r="R3974" t="s">
        <v>11353</v>
      </c>
      <c r="S3974">
        <f>IF(SalesData[[#This Row],[Return Status]]="Returned",1,0)</f>
        <v>0</v>
      </c>
      <c r="T3974">
        <v>2420.2800000000002</v>
      </c>
      <c r="U3974" s="2">
        <f>EOMONTH(SalesData[[#This Row],[Order Date]],0)</f>
        <v>45077</v>
      </c>
      <c r="V3974" s="9" t="str">
        <f>"Q"&amp;INT((MONTH(SalesData[[#This Row],[Order Date]])+2)/3)&amp;"-"&amp;YEAR(SalesData[[#This Row],[Order Date]])</f>
        <v>Q2-2023</v>
      </c>
    </row>
    <row r="3975" spans="1:22" x14ac:dyDescent="0.35">
      <c r="A3975" t="s">
        <v>4116</v>
      </c>
      <c r="B3975" s="1">
        <v>45061</v>
      </c>
      <c r="C3975" t="s">
        <v>94</v>
      </c>
      <c r="D3975" t="s">
        <v>39</v>
      </c>
      <c r="E3975">
        <v>3125696614</v>
      </c>
      <c r="F3975" t="s">
        <v>127</v>
      </c>
      <c r="G3975" t="s">
        <v>29</v>
      </c>
      <c r="H3975" t="s">
        <v>30</v>
      </c>
      <c r="I3975" t="s">
        <v>31</v>
      </c>
      <c r="J3975" t="s">
        <v>62</v>
      </c>
      <c r="K3975">
        <v>4050.74</v>
      </c>
      <c r="L3975">
        <v>826.64</v>
      </c>
      <c r="M3975" t="s">
        <v>62</v>
      </c>
      <c r="N3975">
        <v>0.20407135486355599</v>
      </c>
      <c r="O3975" t="s">
        <v>11351</v>
      </c>
      <c r="P3975" t="s">
        <v>11354</v>
      </c>
      <c r="Q3975" t="s">
        <v>11369</v>
      </c>
      <c r="R3975" t="s">
        <v>11360</v>
      </c>
      <c r="S3975">
        <f>IF(SalesData[[#This Row],[Return Status]]="Returned",1,0)</f>
        <v>1</v>
      </c>
      <c r="T3975">
        <v>2788.38</v>
      </c>
      <c r="U3975" s="2">
        <f>EOMONTH(SalesData[[#This Row],[Order Date]],0)</f>
        <v>45077</v>
      </c>
      <c r="V3975" s="9" t="str">
        <f>"Q"&amp;INT((MONTH(SalesData[[#This Row],[Order Date]])+2)/3)&amp;"-"&amp;YEAR(SalesData[[#This Row],[Order Date]])</f>
        <v>Q2-2023</v>
      </c>
    </row>
    <row r="3976" spans="1:22" x14ac:dyDescent="0.35">
      <c r="A3976" t="s">
        <v>4117</v>
      </c>
      <c r="B3976" s="1">
        <v>45058</v>
      </c>
      <c r="C3976" t="s">
        <v>92</v>
      </c>
      <c r="D3976" t="s">
        <v>46</v>
      </c>
      <c r="E3976">
        <v>989893961</v>
      </c>
      <c r="F3976" t="s">
        <v>238</v>
      </c>
      <c r="G3976" t="s">
        <v>74</v>
      </c>
      <c r="H3976" t="s">
        <v>75</v>
      </c>
      <c r="I3976" t="s">
        <v>36</v>
      </c>
      <c r="J3976" t="s">
        <v>19</v>
      </c>
      <c r="K3976">
        <v>2767.39</v>
      </c>
      <c r="L3976">
        <v>153.79</v>
      </c>
      <c r="M3976" t="s">
        <v>19</v>
      </c>
      <c r="N3976">
        <v>5.5572217865931403E-2</v>
      </c>
      <c r="O3976" t="s">
        <v>11351</v>
      </c>
      <c r="P3976" t="s">
        <v>11356</v>
      </c>
      <c r="R3976" t="s">
        <v>11353</v>
      </c>
      <c r="S3976">
        <f>IF(SalesData[[#This Row],[Return Status]]="Returned",1,0)</f>
        <v>0</v>
      </c>
      <c r="T3976">
        <v>2420.2800000000002</v>
      </c>
      <c r="U3976" s="2">
        <f>EOMONTH(SalesData[[#This Row],[Order Date]],0)</f>
        <v>45077</v>
      </c>
      <c r="V3976" s="9" t="str">
        <f>"Q"&amp;INT((MONTH(SalesData[[#This Row],[Order Date]])+2)/3)&amp;"-"&amp;YEAR(SalesData[[#This Row],[Order Date]])</f>
        <v>Q2-2023</v>
      </c>
    </row>
    <row r="3977" spans="1:22" x14ac:dyDescent="0.35">
      <c r="A3977" t="s">
        <v>4118</v>
      </c>
      <c r="B3977" s="1">
        <v>45071</v>
      </c>
      <c r="C3977" t="s">
        <v>97</v>
      </c>
      <c r="D3977" t="s">
        <v>145</v>
      </c>
      <c r="E3977">
        <v>9820107228</v>
      </c>
      <c r="F3977" t="s">
        <v>206</v>
      </c>
      <c r="G3977" t="s">
        <v>89</v>
      </c>
      <c r="H3977" t="s">
        <v>90</v>
      </c>
      <c r="I3977" t="s">
        <v>31</v>
      </c>
      <c r="J3977" t="s">
        <v>65</v>
      </c>
      <c r="K3977">
        <v>4931.1400000000003</v>
      </c>
      <c r="L3977">
        <v>834.8</v>
      </c>
      <c r="M3977" t="s">
        <v>65</v>
      </c>
      <c r="N3977">
        <v>0.169291482294155</v>
      </c>
      <c r="O3977" t="s">
        <v>11351</v>
      </c>
      <c r="P3977" t="s">
        <v>11352</v>
      </c>
      <c r="R3977" t="s">
        <v>11353</v>
      </c>
      <c r="S3977">
        <f>IF(SalesData[[#This Row],[Return Status]]="Returned",1,0)</f>
        <v>0</v>
      </c>
      <c r="T3977">
        <v>207.68</v>
      </c>
      <c r="U3977" s="2">
        <f>EOMONTH(SalesData[[#This Row],[Order Date]],0)</f>
        <v>45077</v>
      </c>
      <c r="V3977" s="9" t="str">
        <f>"Q"&amp;INT((MONTH(SalesData[[#This Row],[Order Date]])+2)/3)&amp;"-"&amp;YEAR(SalesData[[#This Row],[Order Date]])</f>
        <v>Q2-2023</v>
      </c>
    </row>
    <row r="3978" spans="1:22" x14ac:dyDescent="0.35">
      <c r="A3978" t="s">
        <v>4119</v>
      </c>
      <c r="B3978" s="1">
        <v>45072</v>
      </c>
      <c r="C3978" t="s">
        <v>205</v>
      </c>
      <c r="D3978" t="s">
        <v>46</v>
      </c>
      <c r="E3978">
        <v>2535396540</v>
      </c>
      <c r="F3978" t="s">
        <v>14</v>
      </c>
      <c r="G3978" t="s">
        <v>15</v>
      </c>
      <c r="H3978" t="s">
        <v>16</v>
      </c>
      <c r="I3978" t="s">
        <v>17</v>
      </c>
      <c r="J3978" t="s">
        <v>65</v>
      </c>
      <c r="K3978">
        <v>227.19</v>
      </c>
      <c r="L3978">
        <v>23.75</v>
      </c>
      <c r="M3978" t="s">
        <v>65</v>
      </c>
      <c r="N3978">
        <v>0.104538051850874</v>
      </c>
      <c r="O3978" t="s">
        <v>11361</v>
      </c>
      <c r="P3978" t="s">
        <v>11352</v>
      </c>
      <c r="R3978" t="s">
        <v>11353</v>
      </c>
      <c r="S3978">
        <f>IF(SalesData[[#This Row],[Return Status]]="Returned",1,0)</f>
        <v>0</v>
      </c>
      <c r="T3978">
        <v>2085.91</v>
      </c>
      <c r="U3978" s="2">
        <f>EOMONTH(SalesData[[#This Row],[Order Date]],0)</f>
        <v>45077</v>
      </c>
      <c r="V3978" s="9" t="str">
        <f>"Q"&amp;INT((MONTH(SalesData[[#This Row],[Order Date]])+2)/3)&amp;"-"&amp;YEAR(SalesData[[#This Row],[Order Date]])</f>
        <v>Q2-2023</v>
      </c>
    </row>
    <row r="3979" spans="1:22" x14ac:dyDescent="0.35">
      <c r="A3979" t="s">
        <v>4120</v>
      </c>
      <c r="B3979" s="1">
        <v>45051</v>
      </c>
      <c r="C3979" t="s">
        <v>87</v>
      </c>
      <c r="D3979" t="s">
        <v>72</v>
      </c>
      <c r="E3979">
        <v>1985538931</v>
      </c>
      <c r="F3979" t="s">
        <v>222</v>
      </c>
      <c r="G3979" t="s">
        <v>164</v>
      </c>
      <c r="H3979" t="s">
        <v>165</v>
      </c>
      <c r="I3979" t="s">
        <v>36</v>
      </c>
      <c r="J3979" t="s">
        <v>19</v>
      </c>
      <c r="K3979">
        <v>4227.78</v>
      </c>
      <c r="L3979">
        <v>789.54</v>
      </c>
      <c r="M3979" t="s">
        <v>19</v>
      </c>
      <c r="N3979">
        <v>0.18675049316662601</v>
      </c>
      <c r="O3979" t="s">
        <v>11351</v>
      </c>
      <c r="P3979" t="s">
        <v>11352</v>
      </c>
      <c r="R3979" t="s">
        <v>11353</v>
      </c>
      <c r="S3979">
        <f>IF(SalesData[[#This Row],[Return Status]]="Returned",1,0)</f>
        <v>0</v>
      </c>
      <c r="U3979" s="2">
        <f>EOMONTH(SalesData[[#This Row],[Order Date]],0)</f>
        <v>45077</v>
      </c>
      <c r="V3979" s="9" t="str">
        <f>"Q"&amp;INT((MONTH(SalesData[[#This Row],[Order Date]])+2)/3)&amp;"-"&amp;YEAR(SalesData[[#This Row],[Order Date]])</f>
        <v>Q2-2023</v>
      </c>
    </row>
    <row r="3980" spans="1:22" x14ac:dyDescent="0.35">
      <c r="A3980" t="s">
        <v>4121</v>
      </c>
      <c r="B3980" s="1">
        <v>45074</v>
      </c>
      <c r="C3980" t="s">
        <v>176</v>
      </c>
      <c r="D3980" t="s">
        <v>99</v>
      </c>
      <c r="E3980">
        <v>4938713443</v>
      </c>
      <c r="F3980" t="s">
        <v>163</v>
      </c>
      <c r="G3980" t="s">
        <v>164</v>
      </c>
      <c r="H3980" t="s">
        <v>165</v>
      </c>
      <c r="I3980" t="s">
        <v>36</v>
      </c>
      <c r="J3980" t="s">
        <v>62</v>
      </c>
      <c r="K3980">
        <v>2504.5500000000002</v>
      </c>
      <c r="L3980">
        <v>233.07</v>
      </c>
      <c r="M3980" t="s">
        <v>62</v>
      </c>
      <c r="N3980">
        <v>9.3058633287416898E-2</v>
      </c>
      <c r="O3980" t="s">
        <v>11351</v>
      </c>
      <c r="P3980" t="s">
        <v>11356</v>
      </c>
      <c r="R3980" t="s">
        <v>11353</v>
      </c>
      <c r="S3980">
        <f>IF(SalesData[[#This Row],[Return Status]]="Returned",1,0)</f>
        <v>0</v>
      </c>
      <c r="U3980" s="2">
        <f>EOMONTH(SalesData[[#This Row],[Order Date]],0)</f>
        <v>45077</v>
      </c>
      <c r="V3980" s="9" t="str">
        <f>"Q"&amp;INT((MONTH(SalesData[[#This Row],[Order Date]])+2)/3)&amp;"-"&amp;YEAR(SalesData[[#This Row],[Order Date]])</f>
        <v>Q2-2023</v>
      </c>
    </row>
    <row r="3981" spans="1:22" x14ac:dyDescent="0.35">
      <c r="A3981" t="s">
        <v>4122</v>
      </c>
      <c r="B3981" s="1">
        <v>45061</v>
      </c>
      <c r="C3981" t="s">
        <v>184</v>
      </c>
      <c r="D3981" t="s">
        <v>145</v>
      </c>
      <c r="E3981">
        <v>1338796020</v>
      </c>
      <c r="F3981" t="s">
        <v>222</v>
      </c>
      <c r="G3981" t="s">
        <v>164</v>
      </c>
      <c r="H3981" t="s">
        <v>165</v>
      </c>
      <c r="I3981" t="s">
        <v>36</v>
      </c>
      <c r="J3981" t="s">
        <v>62</v>
      </c>
      <c r="K3981">
        <v>578.16999999999996</v>
      </c>
      <c r="L3981">
        <v>111.15</v>
      </c>
      <c r="M3981" t="s">
        <v>62</v>
      </c>
      <c r="N3981">
        <v>0.192244495563589</v>
      </c>
      <c r="O3981" t="s">
        <v>11355</v>
      </c>
      <c r="P3981" t="s">
        <v>11352</v>
      </c>
      <c r="R3981" t="s">
        <v>11353</v>
      </c>
      <c r="S3981">
        <f>IF(SalesData[[#This Row],[Return Status]]="Returned",1,0)</f>
        <v>0</v>
      </c>
      <c r="U3981" s="2">
        <f>EOMONTH(SalesData[[#This Row],[Order Date]],0)</f>
        <v>45077</v>
      </c>
      <c r="V3981" s="9" t="str">
        <f>"Q"&amp;INT((MONTH(SalesData[[#This Row],[Order Date]])+2)/3)&amp;"-"&amp;YEAR(SalesData[[#This Row],[Order Date]])</f>
        <v>Q2-2023</v>
      </c>
    </row>
    <row r="3982" spans="1:22" x14ac:dyDescent="0.35">
      <c r="A3982" t="s">
        <v>4123</v>
      </c>
      <c r="B3982" s="1">
        <v>45061</v>
      </c>
      <c r="C3982" t="s">
        <v>205</v>
      </c>
      <c r="D3982" t="s">
        <v>99</v>
      </c>
      <c r="E3982">
        <v>3109069295</v>
      </c>
      <c r="F3982" t="s">
        <v>53</v>
      </c>
      <c r="G3982" t="s">
        <v>54</v>
      </c>
      <c r="H3982" t="s">
        <v>11357</v>
      </c>
      <c r="I3982" t="s">
        <v>31</v>
      </c>
      <c r="J3982" t="s">
        <v>19</v>
      </c>
      <c r="K3982">
        <v>2972.62</v>
      </c>
      <c r="L3982">
        <v>597.37</v>
      </c>
      <c r="M3982" t="s">
        <v>19</v>
      </c>
      <c r="N3982">
        <v>0.200957404579126</v>
      </c>
      <c r="O3982" t="s">
        <v>11351</v>
      </c>
      <c r="P3982" t="s">
        <v>11354</v>
      </c>
      <c r="R3982" t="s">
        <v>11353</v>
      </c>
      <c r="S3982">
        <f>IF(SalesData[[#This Row],[Return Status]]="Returned",1,0)</f>
        <v>0</v>
      </c>
      <c r="U3982" s="2">
        <f>EOMONTH(SalesData[[#This Row],[Order Date]],0)</f>
        <v>45077</v>
      </c>
      <c r="V3982" s="9" t="str">
        <f>"Q"&amp;INT((MONTH(SalesData[[#This Row],[Order Date]])+2)/3)&amp;"-"&amp;YEAR(SalesData[[#This Row],[Order Date]])</f>
        <v>Q2-2023</v>
      </c>
    </row>
    <row r="3983" spans="1:22" x14ac:dyDescent="0.35">
      <c r="A3983" t="s">
        <v>4124</v>
      </c>
      <c r="B3983" s="1">
        <v>45048</v>
      </c>
      <c r="C3983" t="s">
        <v>87</v>
      </c>
      <c r="D3983" t="s">
        <v>99</v>
      </c>
      <c r="E3983">
        <v>1129047270</v>
      </c>
      <c r="F3983" t="s">
        <v>206</v>
      </c>
      <c r="G3983" t="s">
        <v>89</v>
      </c>
      <c r="H3983" t="s">
        <v>90</v>
      </c>
      <c r="I3983" t="s">
        <v>31</v>
      </c>
      <c r="J3983" t="s">
        <v>19</v>
      </c>
      <c r="K3983">
        <v>385.26</v>
      </c>
      <c r="L3983">
        <v>101.05</v>
      </c>
      <c r="M3983" t="s">
        <v>19</v>
      </c>
      <c r="N3983">
        <v>0.26229040128744202</v>
      </c>
      <c r="O3983" t="s">
        <v>11361</v>
      </c>
      <c r="P3983" t="s">
        <v>11354</v>
      </c>
      <c r="R3983" t="s">
        <v>11353</v>
      </c>
      <c r="S3983">
        <f>IF(SalesData[[#This Row],[Return Status]]="Returned",1,0)</f>
        <v>0</v>
      </c>
      <c r="T3983">
        <v>207.68</v>
      </c>
      <c r="U3983" s="2">
        <f>EOMONTH(SalesData[[#This Row],[Order Date]],0)</f>
        <v>45077</v>
      </c>
      <c r="V3983" s="9" t="str">
        <f>"Q"&amp;INT((MONTH(SalesData[[#This Row],[Order Date]])+2)/3)&amp;"-"&amp;YEAR(SalesData[[#This Row],[Order Date]])</f>
        <v>Q2-2023</v>
      </c>
    </row>
    <row r="3984" spans="1:22" x14ac:dyDescent="0.35">
      <c r="A3984" t="s">
        <v>4125</v>
      </c>
      <c r="B3984" s="1">
        <v>45064</v>
      </c>
      <c r="C3984" t="s">
        <v>26</v>
      </c>
      <c r="D3984" t="s">
        <v>27</v>
      </c>
      <c r="E3984">
        <v>5502436041</v>
      </c>
      <c r="F3984" t="s">
        <v>95</v>
      </c>
      <c r="G3984" t="s">
        <v>59</v>
      </c>
      <c r="H3984" t="s">
        <v>60</v>
      </c>
      <c r="I3984" t="s">
        <v>31</v>
      </c>
      <c r="J3984" t="s">
        <v>19</v>
      </c>
      <c r="K3984">
        <v>2820.02</v>
      </c>
      <c r="L3984">
        <v>678.54</v>
      </c>
      <c r="M3984" t="s">
        <v>19</v>
      </c>
      <c r="N3984">
        <v>0.240615314785002</v>
      </c>
      <c r="O3984" t="s">
        <v>11351</v>
      </c>
      <c r="P3984" t="s">
        <v>11354</v>
      </c>
      <c r="R3984" t="s">
        <v>11353</v>
      </c>
      <c r="S3984">
        <f>IF(SalesData[[#This Row],[Return Status]]="Returned",1,0)</f>
        <v>0</v>
      </c>
      <c r="T3984">
        <v>2183.56</v>
      </c>
      <c r="U3984" s="2">
        <f>EOMONTH(SalesData[[#This Row],[Order Date]],0)</f>
        <v>45077</v>
      </c>
      <c r="V3984" s="9" t="str">
        <f>"Q"&amp;INT((MONTH(SalesData[[#This Row],[Order Date]])+2)/3)&amp;"-"&amp;YEAR(SalesData[[#This Row],[Order Date]])</f>
        <v>Q2-2023</v>
      </c>
    </row>
    <row r="3985" spans="1:22" x14ac:dyDescent="0.35">
      <c r="A3985" t="s">
        <v>4126</v>
      </c>
      <c r="B3985" s="1">
        <v>45061</v>
      </c>
      <c r="C3985" t="s">
        <v>26</v>
      </c>
      <c r="D3985" t="s">
        <v>80</v>
      </c>
      <c r="E3985">
        <v>4978443761</v>
      </c>
      <c r="F3985" t="s">
        <v>185</v>
      </c>
      <c r="G3985" t="s">
        <v>164</v>
      </c>
      <c r="H3985" t="s">
        <v>165</v>
      </c>
      <c r="I3985" t="s">
        <v>36</v>
      </c>
      <c r="J3985" t="s">
        <v>19</v>
      </c>
      <c r="K3985">
        <v>800.84</v>
      </c>
      <c r="L3985">
        <v>198.74</v>
      </c>
      <c r="M3985" t="s">
        <v>19</v>
      </c>
      <c r="N3985">
        <v>0.248164427351281</v>
      </c>
      <c r="O3985" t="s">
        <v>11355</v>
      </c>
      <c r="P3985" t="s">
        <v>11354</v>
      </c>
      <c r="R3985" t="s">
        <v>11353</v>
      </c>
      <c r="S3985">
        <f>IF(SalesData[[#This Row],[Return Status]]="Returned",1,0)</f>
        <v>0</v>
      </c>
      <c r="U3985" s="2">
        <f>EOMONTH(SalesData[[#This Row],[Order Date]],0)</f>
        <v>45077</v>
      </c>
      <c r="V3985" s="9" t="str">
        <f>"Q"&amp;INT((MONTH(SalesData[[#This Row],[Order Date]])+2)/3)&amp;"-"&amp;YEAR(SalesData[[#This Row],[Order Date]])</f>
        <v>Q2-2023</v>
      </c>
    </row>
    <row r="3986" spans="1:22" x14ac:dyDescent="0.35">
      <c r="A3986" t="s">
        <v>4127</v>
      </c>
      <c r="B3986" s="1">
        <v>45060</v>
      </c>
      <c r="C3986" t="s">
        <v>52</v>
      </c>
      <c r="D3986" t="s">
        <v>99</v>
      </c>
      <c r="E3986">
        <v>4157919291</v>
      </c>
      <c r="F3986" t="s">
        <v>14</v>
      </c>
      <c r="G3986" t="s">
        <v>15</v>
      </c>
      <c r="H3986" t="s">
        <v>11357</v>
      </c>
      <c r="I3986" t="s">
        <v>17</v>
      </c>
      <c r="J3986" t="s">
        <v>19</v>
      </c>
      <c r="K3986">
        <v>3161.92</v>
      </c>
      <c r="L3986">
        <v>183.4</v>
      </c>
      <c r="M3986" t="s">
        <v>19</v>
      </c>
      <c r="N3986">
        <v>5.8002732516951698E-2</v>
      </c>
      <c r="O3986" t="s">
        <v>11351</v>
      </c>
      <c r="P3986" t="s">
        <v>11356</v>
      </c>
      <c r="R3986" t="s">
        <v>11353</v>
      </c>
      <c r="S3986">
        <f>IF(SalesData[[#This Row],[Return Status]]="Returned",1,0)</f>
        <v>0</v>
      </c>
      <c r="T3986">
        <v>2085.91</v>
      </c>
      <c r="U3986" s="2">
        <f>EOMONTH(SalesData[[#This Row],[Order Date]],0)</f>
        <v>45077</v>
      </c>
      <c r="V3986" s="9" t="str">
        <f>"Q"&amp;INT((MONTH(SalesData[[#This Row],[Order Date]])+2)/3)&amp;"-"&amp;YEAR(SalesData[[#This Row],[Order Date]])</f>
        <v>Q2-2023</v>
      </c>
    </row>
    <row r="3987" spans="1:22" x14ac:dyDescent="0.35">
      <c r="A3987" t="s">
        <v>4128</v>
      </c>
      <c r="B3987" s="1">
        <v>45074</v>
      </c>
      <c r="C3987" t="s">
        <v>149</v>
      </c>
      <c r="D3987" t="s">
        <v>99</v>
      </c>
      <c r="E3987">
        <v>9969271769</v>
      </c>
      <c r="F3987" t="s">
        <v>58</v>
      </c>
      <c r="G3987" t="s">
        <v>59</v>
      </c>
      <c r="H3987" t="s">
        <v>60</v>
      </c>
      <c r="I3987" t="s">
        <v>31</v>
      </c>
      <c r="J3987" t="s">
        <v>42</v>
      </c>
      <c r="K3987">
        <v>1138.6400000000001</v>
      </c>
      <c r="L3987">
        <v>43.97</v>
      </c>
      <c r="M3987" t="s">
        <v>43</v>
      </c>
      <c r="N3987">
        <v>3.86162439401391E-2</v>
      </c>
      <c r="O3987" t="s">
        <v>11351</v>
      </c>
      <c r="P3987" t="s">
        <v>11356</v>
      </c>
      <c r="R3987" t="s">
        <v>11353</v>
      </c>
      <c r="S3987">
        <f>IF(SalesData[[#This Row],[Return Status]]="Returned",1,0)</f>
        <v>0</v>
      </c>
      <c r="T3987">
        <v>2183.56</v>
      </c>
      <c r="U3987" s="2">
        <f>EOMONTH(SalesData[[#This Row],[Order Date]],0)</f>
        <v>45077</v>
      </c>
      <c r="V3987" s="9" t="str">
        <f>"Q"&amp;INT((MONTH(SalesData[[#This Row],[Order Date]])+2)/3)&amp;"-"&amp;YEAR(SalesData[[#This Row],[Order Date]])</f>
        <v>Q2-2023</v>
      </c>
    </row>
    <row r="3988" spans="1:22" x14ac:dyDescent="0.35">
      <c r="A3988" t="s">
        <v>4129</v>
      </c>
      <c r="B3988" s="1">
        <v>45054</v>
      </c>
      <c r="C3988" t="s">
        <v>12</v>
      </c>
      <c r="D3988" t="s">
        <v>80</v>
      </c>
      <c r="E3988">
        <v>9663573462</v>
      </c>
      <c r="F3988" t="s">
        <v>168</v>
      </c>
      <c r="G3988" t="s">
        <v>54</v>
      </c>
      <c r="H3988" t="s">
        <v>55</v>
      </c>
      <c r="I3988" t="s">
        <v>31</v>
      </c>
      <c r="J3988" t="s">
        <v>18</v>
      </c>
      <c r="K3988">
        <v>1455.22</v>
      </c>
      <c r="L3988">
        <v>346.75</v>
      </c>
      <c r="M3988" t="s">
        <v>19</v>
      </c>
      <c r="N3988">
        <v>0.23828012259314699</v>
      </c>
      <c r="O3988" t="s">
        <v>11351</v>
      </c>
      <c r="P3988" t="s">
        <v>11354</v>
      </c>
      <c r="R3988" t="s">
        <v>11353</v>
      </c>
      <c r="S3988">
        <f>IF(SalesData[[#This Row],[Return Status]]="Returned",1,0)</f>
        <v>0</v>
      </c>
      <c r="U3988" s="2">
        <f>EOMONTH(SalesData[[#This Row],[Order Date]],0)</f>
        <v>45077</v>
      </c>
      <c r="V3988" s="9" t="str">
        <f>"Q"&amp;INT((MONTH(SalesData[[#This Row],[Order Date]])+2)/3)&amp;"-"&amp;YEAR(SalesData[[#This Row],[Order Date]])</f>
        <v>Q2-2023</v>
      </c>
    </row>
    <row r="3989" spans="1:22" x14ac:dyDescent="0.35">
      <c r="A3989" t="s">
        <v>4130</v>
      </c>
      <c r="B3989" s="1">
        <v>45057</v>
      </c>
      <c r="C3989" t="s">
        <v>45</v>
      </c>
      <c r="D3989" t="s">
        <v>72</v>
      </c>
      <c r="E3989">
        <v>2350333656</v>
      </c>
      <c r="F3989" t="s">
        <v>78</v>
      </c>
      <c r="G3989" t="s">
        <v>15</v>
      </c>
      <c r="H3989" t="s">
        <v>16</v>
      </c>
      <c r="I3989" t="s">
        <v>17</v>
      </c>
      <c r="J3989" t="s">
        <v>61</v>
      </c>
      <c r="K3989">
        <v>1051.19</v>
      </c>
      <c r="L3989">
        <v>294</v>
      </c>
      <c r="M3989" t="s">
        <v>62</v>
      </c>
      <c r="N3989">
        <v>0.27968302590397498</v>
      </c>
      <c r="O3989" t="s">
        <v>11351</v>
      </c>
      <c r="P3989" t="s">
        <v>11354</v>
      </c>
      <c r="R3989" t="s">
        <v>11353</v>
      </c>
      <c r="S3989">
        <f>IF(SalesData[[#This Row],[Return Status]]="Returned",1,0)</f>
        <v>0</v>
      </c>
      <c r="T3989">
        <v>2085.91</v>
      </c>
      <c r="U3989" s="2">
        <f>EOMONTH(SalesData[[#This Row],[Order Date]],0)</f>
        <v>45077</v>
      </c>
      <c r="V3989" s="9" t="str">
        <f>"Q"&amp;INT((MONTH(SalesData[[#This Row],[Order Date]])+2)/3)&amp;"-"&amp;YEAR(SalesData[[#This Row],[Order Date]])</f>
        <v>Q2-2023</v>
      </c>
    </row>
    <row r="3990" spans="1:22" x14ac:dyDescent="0.35">
      <c r="A3990" t="s">
        <v>4131</v>
      </c>
      <c r="B3990" s="1">
        <v>45071</v>
      </c>
      <c r="C3990" t="s">
        <v>124</v>
      </c>
      <c r="D3990" t="s">
        <v>46</v>
      </c>
      <c r="E3990">
        <v>8729242999</v>
      </c>
      <c r="F3990" t="s">
        <v>127</v>
      </c>
      <c r="G3990" t="s">
        <v>29</v>
      </c>
      <c r="H3990" t="s">
        <v>30</v>
      </c>
      <c r="I3990" t="s">
        <v>31</v>
      </c>
      <c r="J3990" t="s">
        <v>18</v>
      </c>
      <c r="K3990">
        <v>2456.15</v>
      </c>
      <c r="L3990">
        <v>222.21</v>
      </c>
      <c r="M3990" t="s">
        <v>19</v>
      </c>
      <c r="N3990">
        <v>9.0470858864483E-2</v>
      </c>
      <c r="O3990" t="s">
        <v>11351</v>
      </c>
      <c r="P3990" t="s">
        <v>11356</v>
      </c>
      <c r="R3990" t="s">
        <v>11353</v>
      </c>
      <c r="S3990">
        <f>IF(SalesData[[#This Row],[Return Status]]="Returned",1,0)</f>
        <v>0</v>
      </c>
      <c r="T3990">
        <v>2788.38</v>
      </c>
      <c r="U3990" s="2">
        <f>EOMONTH(SalesData[[#This Row],[Order Date]],0)</f>
        <v>45077</v>
      </c>
      <c r="V3990" s="9" t="str">
        <f>"Q"&amp;INT((MONTH(SalesData[[#This Row],[Order Date]])+2)/3)&amp;"-"&amp;YEAR(SalesData[[#This Row],[Order Date]])</f>
        <v>Q2-2023</v>
      </c>
    </row>
    <row r="3991" spans="1:22" x14ac:dyDescent="0.35">
      <c r="A3991" t="s">
        <v>4132</v>
      </c>
      <c r="B3991" s="1">
        <v>45055</v>
      </c>
      <c r="C3991" t="s">
        <v>71</v>
      </c>
      <c r="D3991" t="s">
        <v>99</v>
      </c>
      <c r="E3991">
        <v>3174301719</v>
      </c>
      <c r="F3991" t="s">
        <v>140</v>
      </c>
      <c r="G3991" t="s">
        <v>141</v>
      </c>
      <c r="H3991" t="s">
        <v>11357</v>
      </c>
      <c r="I3991" t="s">
        <v>17</v>
      </c>
      <c r="J3991" t="s">
        <v>19</v>
      </c>
      <c r="K3991">
        <v>3655.33</v>
      </c>
      <c r="L3991">
        <v>408.18</v>
      </c>
      <c r="M3991" t="s">
        <v>19</v>
      </c>
      <c r="N3991">
        <v>0.11166707246678099</v>
      </c>
      <c r="O3991" t="s">
        <v>11351</v>
      </c>
      <c r="P3991" t="s">
        <v>11352</v>
      </c>
      <c r="R3991" t="s">
        <v>11353</v>
      </c>
      <c r="S3991">
        <f>IF(SalesData[[#This Row],[Return Status]]="Returned",1,0)</f>
        <v>0</v>
      </c>
      <c r="T3991">
        <v>2793.38</v>
      </c>
      <c r="U3991" s="2">
        <f>EOMONTH(SalesData[[#This Row],[Order Date]],0)</f>
        <v>45077</v>
      </c>
      <c r="V3991" s="9" t="str">
        <f>"Q"&amp;INT((MONTH(SalesData[[#This Row],[Order Date]])+2)/3)&amp;"-"&amp;YEAR(SalesData[[#This Row],[Order Date]])</f>
        <v>Q2-2023</v>
      </c>
    </row>
    <row r="3992" spans="1:22" x14ac:dyDescent="0.35">
      <c r="A3992" t="s">
        <v>4133</v>
      </c>
      <c r="B3992" s="1">
        <v>45051</v>
      </c>
      <c r="C3992" t="s">
        <v>106</v>
      </c>
      <c r="D3992" t="s">
        <v>27</v>
      </c>
      <c r="E3992">
        <v>9319426021</v>
      </c>
      <c r="F3992" t="s">
        <v>88</v>
      </c>
      <c r="G3992" t="s">
        <v>89</v>
      </c>
      <c r="H3992" t="s">
        <v>90</v>
      </c>
      <c r="I3992" t="s">
        <v>31</v>
      </c>
      <c r="J3992" t="s">
        <v>19</v>
      </c>
      <c r="K3992">
        <v>4311.16</v>
      </c>
      <c r="L3992">
        <v>542.69000000000005</v>
      </c>
      <c r="M3992" t="s">
        <v>19</v>
      </c>
      <c r="N3992">
        <v>0.125880273522671</v>
      </c>
      <c r="O3992" t="s">
        <v>11351</v>
      </c>
      <c r="P3992" t="s">
        <v>11352</v>
      </c>
      <c r="R3992" t="s">
        <v>11353</v>
      </c>
      <c r="S3992">
        <f>IF(SalesData[[#This Row],[Return Status]]="Returned",1,0)</f>
        <v>0</v>
      </c>
      <c r="T3992">
        <v>207.68</v>
      </c>
      <c r="U3992" s="2">
        <f>EOMONTH(SalesData[[#This Row],[Order Date]],0)</f>
        <v>45077</v>
      </c>
      <c r="V3992" s="9" t="str">
        <f>"Q"&amp;INT((MONTH(SalesData[[#This Row],[Order Date]])+2)/3)&amp;"-"&amp;YEAR(SalesData[[#This Row],[Order Date]])</f>
        <v>Q2-2023</v>
      </c>
    </row>
    <row r="3993" spans="1:22" x14ac:dyDescent="0.35">
      <c r="A3993" t="s">
        <v>4134</v>
      </c>
      <c r="B3993" s="1">
        <v>45050</v>
      </c>
      <c r="C3993" t="s">
        <v>113</v>
      </c>
      <c r="D3993" t="s">
        <v>27</v>
      </c>
      <c r="E3993">
        <v>6238127784</v>
      </c>
      <c r="F3993" t="s">
        <v>127</v>
      </c>
      <c r="G3993" t="s">
        <v>29</v>
      </c>
      <c r="H3993" t="s">
        <v>30</v>
      </c>
      <c r="I3993" t="s">
        <v>31</v>
      </c>
      <c r="J3993" t="s">
        <v>62</v>
      </c>
      <c r="K3993">
        <v>4489.67</v>
      </c>
      <c r="L3993">
        <v>966.36</v>
      </c>
      <c r="M3993" t="s">
        <v>62</v>
      </c>
      <c r="N3993">
        <v>0.21524076379778501</v>
      </c>
      <c r="O3993" t="s">
        <v>11351</v>
      </c>
      <c r="P3993" t="s">
        <v>11354</v>
      </c>
      <c r="Q3993" t="s">
        <v>11373</v>
      </c>
      <c r="R3993" t="s">
        <v>11360</v>
      </c>
      <c r="S3993">
        <f>IF(SalesData[[#This Row],[Return Status]]="Returned",1,0)</f>
        <v>1</v>
      </c>
      <c r="T3993">
        <v>2788.38</v>
      </c>
      <c r="U3993" s="2">
        <f>EOMONTH(SalesData[[#This Row],[Order Date]],0)</f>
        <v>45077</v>
      </c>
      <c r="V3993" s="9" t="str">
        <f>"Q"&amp;INT((MONTH(SalesData[[#This Row],[Order Date]])+2)/3)&amp;"-"&amp;YEAR(SalesData[[#This Row],[Order Date]])</f>
        <v>Q2-2023</v>
      </c>
    </row>
    <row r="3994" spans="1:22" x14ac:dyDescent="0.35">
      <c r="A3994" t="s">
        <v>4135</v>
      </c>
      <c r="B3994" s="1">
        <v>45065</v>
      </c>
      <c r="C3994" t="s">
        <v>205</v>
      </c>
      <c r="D3994" t="s">
        <v>39</v>
      </c>
      <c r="E3994">
        <v>3448762198</v>
      </c>
      <c r="F3994" t="s">
        <v>103</v>
      </c>
      <c r="G3994" t="s">
        <v>23</v>
      </c>
      <c r="H3994" t="s">
        <v>24</v>
      </c>
      <c r="I3994" t="s">
        <v>17</v>
      </c>
      <c r="J3994" t="s">
        <v>42</v>
      </c>
      <c r="K3994">
        <v>4208.34</v>
      </c>
      <c r="L3994">
        <v>1193.3599999999999</v>
      </c>
      <c r="M3994" t="s">
        <v>43</v>
      </c>
      <c r="N3994">
        <v>0.283570243849119</v>
      </c>
      <c r="O3994" t="s">
        <v>11351</v>
      </c>
      <c r="P3994" t="s">
        <v>11354</v>
      </c>
      <c r="R3994" t="s">
        <v>11353</v>
      </c>
      <c r="S3994">
        <f>IF(SalesData[[#This Row],[Return Status]]="Returned",1,0)</f>
        <v>0</v>
      </c>
      <c r="T3994">
        <v>2821.33</v>
      </c>
      <c r="U3994" s="2">
        <f>EOMONTH(SalesData[[#This Row],[Order Date]],0)</f>
        <v>45077</v>
      </c>
      <c r="V3994" s="9" t="str">
        <f>"Q"&amp;INT((MONTH(SalesData[[#This Row],[Order Date]])+2)/3)&amp;"-"&amp;YEAR(SalesData[[#This Row],[Order Date]])</f>
        <v>Q2-2023</v>
      </c>
    </row>
    <row r="3995" spans="1:22" x14ac:dyDescent="0.35">
      <c r="A3995" t="s">
        <v>4136</v>
      </c>
      <c r="B3995" s="1">
        <v>45051</v>
      </c>
      <c r="C3995" t="s">
        <v>124</v>
      </c>
      <c r="D3995" t="s">
        <v>99</v>
      </c>
      <c r="E3995">
        <v>2484059914</v>
      </c>
      <c r="F3995" t="s">
        <v>137</v>
      </c>
      <c r="G3995" t="s">
        <v>34</v>
      </c>
      <c r="H3995" t="s">
        <v>35</v>
      </c>
      <c r="I3995" t="s">
        <v>36</v>
      </c>
      <c r="J3995" t="s">
        <v>18</v>
      </c>
      <c r="K3995">
        <v>4651.62</v>
      </c>
      <c r="L3995">
        <v>209.17</v>
      </c>
      <c r="M3995" t="s">
        <v>19</v>
      </c>
      <c r="N3995">
        <v>4.4967129731147401E-2</v>
      </c>
      <c r="O3995" t="s">
        <v>11351</v>
      </c>
      <c r="P3995" t="s">
        <v>11356</v>
      </c>
      <c r="R3995" t="s">
        <v>11353</v>
      </c>
      <c r="S3995">
        <f>IF(SalesData[[#This Row],[Return Status]]="Returned",1,0)</f>
        <v>0</v>
      </c>
      <c r="U3995" s="2">
        <f>EOMONTH(SalesData[[#This Row],[Order Date]],0)</f>
        <v>45077</v>
      </c>
      <c r="V3995" s="9" t="str">
        <f>"Q"&amp;INT((MONTH(SalesData[[#This Row],[Order Date]])+2)/3)&amp;"-"&amp;YEAR(SalesData[[#This Row],[Order Date]])</f>
        <v>Q2-2023</v>
      </c>
    </row>
    <row r="3996" spans="1:22" x14ac:dyDescent="0.35">
      <c r="A3996" t="s">
        <v>4137</v>
      </c>
      <c r="B3996" s="1">
        <v>45056</v>
      </c>
      <c r="C3996" t="s">
        <v>184</v>
      </c>
      <c r="D3996" t="s">
        <v>99</v>
      </c>
      <c r="E3996">
        <v>5782618329</v>
      </c>
      <c r="F3996" t="s">
        <v>103</v>
      </c>
      <c r="G3996" t="s">
        <v>11368</v>
      </c>
      <c r="H3996" t="s">
        <v>24</v>
      </c>
      <c r="I3996" t="s">
        <v>17</v>
      </c>
      <c r="J3996" t="s">
        <v>65</v>
      </c>
      <c r="K3996">
        <v>2654.02</v>
      </c>
      <c r="L3996">
        <v>354.04</v>
      </c>
      <c r="M3996" t="s">
        <v>65</v>
      </c>
      <c r="N3996">
        <v>0.133397638299636</v>
      </c>
      <c r="O3996" t="s">
        <v>11351</v>
      </c>
      <c r="P3996" t="s">
        <v>11352</v>
      </c>
      <c r="Q3996" t="s">
        <v>11364</v>
      </c>
      <c r="R3996" t="s">
        <v>11360</v>
      </c>
      <c r="S3996">
        <f>IF(SalesData[[#This Row],[Return Status]]="Returned",1,0)</f>
        <v>1</v>
      </c>
      <c r="U3996" s="2">
        <f>EOMONTH(SalesData[[#This Row],[Order Date]],0)</f>
        <v>45077</v>
      </c>
      <c r="V3996" s="9" t="str">
        <f>"Q"&amp;INT((MONTH(SalesData[[#This Row],[Order Date]])+2)/3)&amp;"-"&amp;YEAR(SalesData[[#This Row],[Order Date]])</f>
        <v>Q2-2023</v>
      </c>
    </row>
    <row r="3997" spans="1:22" x14ac:dyDescent="0.35">
      <c r="A3997" t="s">
        <v>4138</v>
      </c>
      <c r="B3997" s="1">
        <v>45072</v>
      </c>
      <c r="C3997" t="s">
        <v>67</v>
      </c>
      <c r="D3997" t="s">
        <v>27</v>
      </c>
      <c r="E3997">
        <v>1680405092</v>
      </c>
      <c r="F3997" t="s">
        <v>170</v>
      </c>
      <c r="G3997" t="s">
        <v>69</v>
      </c>
      <c r="H3997" t="s">
        <v>41</v>
      </c>
      <c r="I3997" t="s">
        <v>31</v>
      </c>
      <c r="J3997" t="s">
        <v>42</v>
      </c>
      <c r="K3997">
        <v>4853.0200000000004</v>
      </c>
      <c r="L3997">
        <v>472.68</v>
      </c>
      <c r="M3997" t="s">
        <v>43</v>
      </c>
      <c r="N3997">
        <v>9.7399145274488896E-2</v>
      </c>
      <c r="O3997" t="s">
        <v>11351</v>
      </c>
      <c r="P3997" t="s">
        <v>11356</v>
      </c>
      <c r="Q3997" t="s">
        <v>11372</v>
      </c>
      <c r="R3997" t="s">
        <v>11360</v>
      </c>
      <c r="S3997">
        <f>IF(SalesData[[#This Row],[Return Status]]="Returned",1,0)</f>
        <v>1</v>
      </c>
      <c r="T3997">
        <v>2081.52</v>
      </c>
      <c r="U3997" s="2">
        <f>EOMONTH(SalesData[[#This Row],[Order Date]],0)</f>
        <v>45077</v>
      </c>
      <c r="V3997" s="9" t="str">
        <f>"Q"&amp;INT((MONTH(SalesData[[#This Row],[Order Date]])+2)/3)&amp;"-"&amp;YEAR(SalesData[[#This Row],[Order Date]])</f>
        <v>Q2-2023</v>
      </c>
    </row>
    <row r="3998" spans="1:22" x14ac:dyDescent="0.35">
      <c r="A3998" t="s">
        <v>4139</v>
      </c>
      <c r="B3998" s="1">
        <v>45058</v>
      </c>
      <c r="C3998" t="s">
        <v>176</v>
      </c>
      <c r="D3998" t="s">
        <v>13</v>
      </c>
      <c r="E3998">
        <v>9416444335</v>
      </c>
      <c r="F3998" t="s">
        <v>83</v>
      </c>
      <c r="G3998" t="s">
        <v>84</v>
      </c>
      <c r="H3998" t="s">
        <v>85</v>
      </c>
      <c r="I3998" t="s">
        <v>31</v>
      </c>
      <c r="J3998" t="s">
        <v>62</v>
      </c>
      <c r="K3998">
        <v>3994.39</v>
      </c>
      <c r="L3998">
        <v>713.24</v>
      </c>
      <c r="M3998" t="s">
        <v>62</v>
      </c>
      <c r="N3998">
        <v>0.17856043100448399</v>
      </c>
      <c r="O3998" t="s">
        <v>11351</v>
      </c>
      <c r="P3998" t="s">
        <v>11352</v>
      </c>
      <c r="R3998" t="s">
        <v>11353</v>
      </c>
      <c r="S3998">
        <f>IF(SalesData[[#This Row],[Return Status]]="Returned",1,0)</f>
        <v>0</v>
      </c>
      <c r="T3998">
        <v>847.14</v>
      </c>
      <c r="U3998" s="2">
        <f>EOMONTH(SalesData[[#This Row],[Order Date]],0)</f>
        <v>45077</v>
      </c>
      <c r="V3998" s="9" t="str">
        <f>"Q"&amp;INT((MONTH(SalesData[[#This Row],[Order Date]])+2)/3)&amp;"-"&amp;YEAR(SalesData[[#This Row],[Order Date]])</f>
        <v>Q2-2023</v>
      </c>
    </row>
    <row r="3999" spans="1:22" x14ac:dyDescent="0.35">
      <c r="A3999" t="s">
        <v>4140</v>
      </c>
      <c r="B3999" s="1">
        <v>45047</v>
      </c>
      <c r="C3999" t="s">
        <v>49</v>
      </c>
      <c r="D3999" t="s">
        <v>13</v>
      </c>
      <c r="E3999">
        <v>2569811047</v>
      </c>
      <c r="F3999" t="s">
        <v>78</v>
      </c>
      <c r="G3999" t="s">
        <v>15</v>
      </c>
      <c r="H3999" t="s">
        <v>16</v>
      </c>
      <c r="I3999" t="s">
        <v>17</v>
      </c>
      <c r="J3999" t="s">
        <v>62</v>
      </c>
      <c r="K3999">
        <v>3846.61</v>
      </c>
      <c r="L3999">
        <v>645.54999999999995</v>
      </c>
      <c r="M3999" t="s">
        <v>62</v>
      </c>
      <c r="N3999">
        <v>0.167823096180793</v>
      </c>
      <c r="O3999" t="s">
        <v>11351</v>
      </c>
      <c r="P3999" t="s">
        <v>11352</v>
      </c>
      <c r="Q3999" t="s">
        <v>11363</v>
      </c>
      <c r="R3999" t="s">
        <v>11360</v>
      </c>
      <c r="S3999">
        <f>IF(SalesData[[#This Row],[Return Status]]="Returned",1,0)</f>
        <v>1</v>
      </c>
      <c r="T3999">
        <v>2085.91</v>
      </c>
      <c r="U3999" s="2">
        <f>EOMONTH(SalesData[[#This Row],[Order Date]],0)</f>
        <v>45077</v>
      </c>
      <c r="V3999" s="9" t="str">
        <f>"Q"&amp;INT((MONTH(SalesData[[#This Row],[Order Date]])+2)/3)&amp;"-"&amp;YEAR(SalesData[[#This Row],[Order Date]])</f>
        <v>Q2-2023</v>
      </c>
    </row>
    <row r="4000" spans="1:22" x14ac:dyDescent="0.35">
      <c r="A4000" t="s">
        <v>4141</v>
      </c>
      <c r="B4000" s="1">
        <v>45069</v>
      </c>
      <c r="C4000" t="s">
        <v>87</v>
      </c>
      <c r="D4000" t="s">
        <v>27</v>
      </c>
      <c r="E4000">
        <v>4321812641</v>
      </c>
      <c r="F4000" t="s">
        <v>40</v>
      </c>
      <c r="G4000" t="s">
        <v>69</v>
      </c>
      <c r="H4000" t="s">
        <v>41</v>
      </c>
      <c r="I4000" t="s">
        <v>31</v>
      </c>
      <c r="J4000" t="s">
        <v>19</v>
      </c>
      <c r="K4000">
        <v>3177.95</v>
      </c>
      <c r="L4000">
        <v>493.2</v>
      </c>
      <c r="M4000" t="s">
        <v>19</v>
      </c>
      <c r="N4000">
        <v>0.15519438631822399</v>
      </c>
      <c r="O4000" t="s">
        <v>11351</v>
      </c>
      <c r="P4000" t="s">
        <v>11352</v>
      </c>
      <c r="R4000" t="s">
        <v>11353</v>
      </c>
      <c r="S4000">
        <f>IF(SalesData[[#This Row],[Return Status]]="Returned",1,0)</f>
        <v>0</v>
      </c>
      <c r="T4000">
        <v>2081.52</v>
      </c>
      <c r="U4000" s="2">
        <f>EOMONTH(SalesData[[#This Row],[Order Date]],0)</f>
        <v>45077</v>
      </c>
      <c r="V4000" s="9" t="str">
        <f>"Q"&amp;INT((MONTH(SalesData[[#This Row],[Order Date]])+2)/3)&amp;"-"&amp;YEAR(SalesData[[#This Row],[Order Date]])</f>
        <v>Q2-2023</v>
      </c>
    </row>
    <row r="4001" spans="1:22" x14ac:dyDescent="0.35">
      <c r="A4001" t="s">
        <v>4142</v>
      </c>
      <c r="B4001" s="1">
        <v>45055</v>
      </c>
      <c r="C4001" t="s">
        <v>87</v>
      </c>
      <c r="D4001" t="s">
        <v>72</v>
      </c>
      <c r="E4001">
        <v>2298269619</v>
      </c>
      <c r="F4001" t="s">
        <v>129</v>
      </c>
      <c r="G4001" t="s">
        <v>54</v>
      </c>
      <c r="H4001" t="s">
        <v>55</v>
      </c>
      <c r="I4001" t="s">
        <v>31</v>
      </c>
      <c r="J4001" t="s">
        <v>18</v>
      </c>
      <c r="K4001">
        <v>719.44</v>
      </c>
      <c r="L4001">
        <v>40.96</v>
      </c>
      <c r="M4001" t="s">
        <v>19</v>
      </c>
      <c r="N4001">
        <v>5.69331702435227E-2</v>
      </c>
      <c r="O4001" t="s">
        <v>11355</v>
      </c>
      <c r="P4001" t="s">
        <v>11356</v>
      </c>
      <c r="R4001" t="s">
        <v>11353</v>
      </c>
      <c r="S4001">
        <f>IF(SalesData[[#This Row],[Return Status]]="Returned",1,0)</f>
        <v>0</v>
      </c>
      <c r="U4001" s="2">
        <f>EOMONTH(SalesData[[#This Row],[Order Date]],0)</f>
        <v>45077</v>
      </c>
      <c r="V4001" s="9" t="str">
        <f>"Q"&amp;INT((MONTH(SalesData[[#This Row],[Order Date]])+2)/3)&amp;"-"&amp;YEAR(SalesData[[#This Row],[Order Date]])</f>
        <v>Q2-2023</v>
      </c>
    </row>
    <row r="4002" spans="1:22" x14ac:dyDescent="0.35">
      <c r="A4002" t="s">
        <v>4143</v>
      </c>
      <c r="B4002" s="1">
        <v>45099</v>
      </c>
      <c r="C4002" t="s">
        <v>113</v>
      </c>
      <c r="D4002" t="s">
        <v>27</v>
      </c>
      <c r="E4002">
        <v>4133179462</v>
      </c>
      <c r="F4002" t="s">
        <v>53</v>
      </c>
      <c r="G4002" t="s">
        <v>54</v>
      </c>
      <c r="H4002" t="s">
        <v>55</v>
      </c>
      <c r="I4002" t="s">
        <v>31</v>
      </c>
      <c r="J4002" t="s">
        <v>43</v>
      </c>
      <c r="K4002">
        <v>1726.88</v>
      </c>
      <c r="L4002">
        <v>278.25</v>
      </c>
      <c r="M4002" t="s">
        <v>43</v>
      </c>
      <c r="N4002">
        <v>0.16112874085055101</v>
      </c>
      <c r="O4002" t="s">
        <v>11351</v>
      </c>
      <c r="P4002" t="s">
        <v>11352</v>
      </c>
      <c r="R4002" t="s">
        <v>11353</v>
      </c>
      <c r="S4002">
        <f>IF(SalesData[[#This Row],[Return Status]]="Returned",1,0)</f>
        <v>0</v>
      </c>
      <c r="U4002" s="2">
        <f>EOMONTH(SalesData[[#This Row],[Order Date]],0)</f>
        <v>45107</v>
      </c>
      <c r="V4002" s="9" t="str">
        <f>"Q"&amp;INT((MONTH(SalesData[[#This Row],[Order Date]])+2)/3)&amp;"-"&amp;YEAR(SalesData[[#This Row],[Order Date]])</f>
        <v>Q2-2023</v>
      </c>
    </row>
    <row r="4003" spans="1:22" x14ac:dyDescent="0.35">
      <c r="A4003" t="s">
        <v>4144</v>
      </c>
      <c r="B4003" s="1">
        <v>45082</v>
      </c>
      <c r="C4003" t="s">
        <v>176</v>
      </c>
      <c r="D4003" t="s">
        <v>27</v>
      </c>
      <c r="E4003">
        <v>2466321603</v>
      </c>
      <c r="F4003" t="s">
        <v>14</v>
      </c>
      <c r="G4003" t="s">
        <v>15</v>
      </c>
      <c r="H4003" t="s">
        <v>11357</v>
      </c>
      <c r="I4003" t="s">
        <v>17</v>
      </c>
      <c r="J4003" t="s">
        <v>18</v>
      </c>
      <c r="K4003">
        <v>3211.18</v>
      </c>
      <c r="L4003">
        <v>855.75</v>
      </c>
      <c r="M4003" t="s">
        <v>19</v>
      </c>
      <c r="N4003">
        <v>0.26649082268823299</v>
      </c>
      <c r="O4003" t="s">
        <v>11351</v>
      </c>
      <c r="P4003" t="s">
        <v>11354</v>
      </c>
      <c r="R4003" t="s">
        <v>11353</v>
      </c>
      <c r="S4003">
        <f>IF(SalesData[[#This Row],[Return Status]]="Returned",1,0)</f>
        <v>0</v>
      </c>
      <c r="T4003">
        <v>2085.91</v>
      </c>
      <c r="U4003" s="2">
        <f>EOMONTH(SalesData[[#This Row],[Order Date]],0)</f>
        <v>45107</v>
      </c>
      <c r="V4003" s="9" t="str">
        <f>"Q"&amp;INT((MONTH(SalesData[[#This Row],[Order Date]])+2)/3)&amp;"-"&amp;YEAR(SalesData[[#This Row],[Order Date]])</f>
        <v>Q2-2023</v>
      </c>
    </row>
    <row r="4004" spans="1:22" x14ac:dyDescent="0.35">
      <c r="A4004" t="s">
        <v>4145</v>
      </c>
      <c r="B4004" s="1">
        <v>45085</v>
      </c>
      <c r="C4004" t="s">
        <v>162</v>
      </c>
      <c r="D4004" t="s">
        <v>27</v>
      </c>
      <c r="E4004">
        <v>148218809</v>
      </c>
      <c r="F4004" t="s">
        <v>129</v>
      </c>
      <c r="G4004" t="s">
        <v>11371</v>
      </c>
      <c r="H4004" t="s">
        <v>55</v>
      </c>
      <c r="I4004" t="s">
        <v>31</v>
      </c>
      <c r="J4004" t="s">
        <v>19</v>
      </c>
      <c r="K4004">
        <v>1255.9000000000001</v>
      </c>
      <c r="L4004">
        <v>286.27999999999997</v>
      </c>
      <c r="M4004" t="s">
        <v>19</v>
      </c>
      <c r="N4004">
        <v>0.22794808503861799</v>
      </c>
      <c r="O4004" t="s">
        <v>11351</v>
      </c>
      <c r="P4004" t="s">
        <v>11354</v>
      </c>
      <c r="R4004" t="s">
        <v>11353</v>
      </c>
      <c r="S4004">
        <f>IF(SalesData[[#This Row],[Return Status]]="Returned",1,0)</f>
        <v>0</v>
      </c>
      <c r="U4004" s="2">
        <f>EOMONTH(SalesData[[#This Row],[Order Date]],0)</f>
        <v>45107</v>
      </c>
      <c r="V4004" s="9" t="str">
        <f>"Q"&amp;INT((MONTH(SalesData[[#This Row],[Order Date]])+2)/3)&amp;"-"&amp;YEAR(SalesData[[#This Row],[Order Date]])</f>
        <v>Q2-2023</v>
      </c>
    </row>
    <row r="4005" spans="1:22" x14ac:dyDescent="0.35">
      <c r="A4005" t="s">
        <v>4146</v>
      </c>
      <c r="B4005" s="1">
        <v>45078</v>
      </c>
      <c r="C4005" t="s">
        <v>139</v>
      </c>
      <c r="D4005" t="s">
        <v>99</v>
      </c>
      <c r="E4005">
        <v>19298809</v>
      </c>
      <c r="F4005" t="s">
        <v>120</v>
      </c>
      <c r="G4005" t="s">
        <v>11367</v>
      </c>
      <c r="H4005" t="s">
        <v>11357</v>
      </c>
      <c r="I4005" t="s">
        <v>17</v>
      </c>
      <c r="J4005" t="s">
        <v>43</v>
      </c>
      <c r="K4005">
        <v>2726.15</v>
      </c>
      <c r="L4005">
        <v>792.73</v>
      </c>
      <c r="M4005" t="s">
        <v>43</v>
      </c>
      <c r="N4005">
        <v>0.29078737413568601</v>
      </c>
      <c r="O4005" t="s">
        <v>11351</v>
      </c>
      <c r="P4005" t="s">
        <v>11354</v>
      </c>
      <c r="R4005" t="s">
        <v>11353</v>
      </c>
      <c r="S4005">
        <f>IF(SalesData[[#This Row],[Return Status]]="Returned",1,0)</f>
        <v>0</v>
      </c>
      <c r="U4005" s="2">
        <f>EOMONTH(SalesData[[#This Row],[Order Date]],0)</f>
        <v>45107</v>
      </c>
      <c r="V4005" s="9" t="str">
        <f>"Q"&amp;INT((MONTH(SalesData[[#This Row],[Order Date]])+2)/3)&amp;"-"&amp;YEAR(SalesData[[#This Row],[Order Date]])</f>
        <v>Q2-2023</v>
      </c>
    </row>
    <row r="4006" spans="1:22" x14ac:dyDescent="0.35">
      <c r="A4006" t="s">
        <v>4147</v>
      </c>
      <c r="B4006" s="1">
        <v>45095</v>
      </c>
      <c r="C4006" t="s">
        <v>94</v>
      </c>
      <c r="D4006" t="s">
        <v>99</v>
      </c>
      <c r="E4006">
        <v>2216828081</v>
      </c>
      <c r="F4006" t="s">
        <v>152</v>
      </c>
      <c r="G4006" t="s">
        <v>23</v>
      </c>
      <c r="H4006" t="s">
        <v>24</v>
      </c>
      <c r="I4006" t="s">
        <v>17</v>
      </c>
      <c r="J4006" t="s">
        <v>62</v>
      </c>
      <c r="K4006">
        <v>814.96</v>
      </c>
      <c r="L4006">
        <v>39.81</v>
      </c>
      <c r="M4006" t="s">
        <v>62</v>
      </c>
      <c r="N4006">
        <v>4.8849023264945501E-2</v>
      </c>
      <c r="O4006" t="s">
        <v>11355</v>
      </c>
      <c r="P4006" t="s">
        <v>11356</v>
      </c>
      <c r="Q4006" t="s">
        <v>11365</v>
      </c>
      <c r="R4006" t="s">
        <v>11360</v>
      </c>
      <c r="S4006">
        <f>IF(SalesData[[#This Row],[Return Status]]="Returned",1,0)</f>
        <v>1</v>
      </c>
      <c r="T4006">
        <v>2821.33</v>
      </c>
      <c r="U4006" s="2">
        <f>EOMONTH(SalesData[[#This Row],[Order Date]],0)</f>
        <v>45107</v>
      </c>
      <c r="V4006" s="9" t="str">
        <f>"Q"&amp;INT((MONTH(SalesData[[#This Row],[Order Date]])+2)/3)&amp;"-"&amp;YEAR(SalesData[[#This Row],[Order Date]])</f>
        <v>Q2-2023</v>
      </c>
    </row>
    <row r="4007" spans="1:22" x14ac:dyDescent="0.35">
      <c r="A4007" t="s">
        <v>4148</v>
      </c>
      <c r="B4007" s="1">
        <v>45084</v>
      </c>
      <c r="C4007" t="s">
        <v>111</v>
      </c>
      <c r="D4007" t="s">
        <v>80</v>
      </c>
      <c r="E4007">
        <v>6520410268</v>
      </c>
      <c r="F4007" t="s">
        <v>109</v>
      </c>
      <c r="G4007" t="s">
        <v>59</v>
      </c>
      <c r="H4007" t="s">
        <v>11357</v>
      </c>
      <c r="I4007" t="s">
        <v>31</v>
      </c>
      <c r="J4007" t="s">
        <v>18</v>
      </c>
      <c r="K4007">
        <v>3786.71</v>
      </c>
      <c r="L4007">
        <v>849.31</v>
      </c>
      <c r="M4007" t="s">
        <v>19</v>
      </c>
      <c r="N4007">
        <v>0.22428704601091701</v>
      </c>
      <c r="O4007" t="s">
        <v>11351</v>
      </c>
      <c r="P4007" t="s">
        <v>11354</v>
      </c>
      <c r="R4007" t="s">
        <v>11353</v>
      </c>
      <c r="S4007">
        <f>IF(SalesData[[#This Row],[Return Status]]="Returned",1,0)</f>
        <v>0</v>
      </c>
      <c r="T4007">
        <v>2183.56</v>
      </c>
      <c r="U4007" s="2">
        <f>EOMONTH(SalesData[[#This Row],[Order Date]],0)</f>
        <v>45107</v>
      </c>
      <c r="V4007" s="9" t="str">
        <f>"Q"&amp;INT((MONTH(SalesData[[#This Row],[Order Date]])+2)/3)&amp;"-"&amp;YEAR(SalesData[[#This Row],[Order Date]])</f>
        <v>Q2-2023</v>
      </c>
    </row>
    <row r="4008" spans="1:22" x14ac:dyDescent="0.35">
      <c r="A4008" t="s">
        <v>4149</v>
      </c>
      <c r="B4008" s="1">
        <v>45089</v>
      </c>
      <c r="C4008" t="s">
        <v>162</v>
      </c>
      <c r="D4008" t="s">
        <v>46</v>
      </c>
      <c r="E4008">
        <v>1431222881</v>
      </c>
      <c r="F4008" t="s">
        <v>410</v>
      </c>
      <c r="G4008" t="s">
        <v>29</v>
      </c>
      <c r="H4008" t="s">
        <v>30</v>
      </c>
      <c r="I4008" t="s">
        <v>31</v>
      </c>
      <c r="J4008" t="s">
        <v>65</v>
      </c>
      <c r="K4008">
        <v>2627.14</v>
      </c>
      <c r="L4008">
        <v>383.41</v>
      </c>
      <c r="M4008" t="s">
        <v>65</v>
      </c>
      <c r="N4008">
        <v>0.14594197492330099</v>
      </c>
      <c r="O4008" t="s">
        <v>11351</v>
      </c>
      <c r="P4008" t="s">
        <v>11352</v>
      </c>
      <c r="R4008" t="s">
        <v>11353</v>
      </c>
      <c r="S4008">
        <f>IF(SalesData[[#This Row],[Return Status]]="Returned",1,0)</f>
        <v>0</v>
      </c>
      <c r="T4008">
        <v>2788.38</v>
      </c>
      <c r="U4008" s="2">
        <f>EOMONTH(SalesData[[#This Row],[Order Date]],0)</f>
        <v>45107</v>
      </c>
      <c r="V4008" s="9" t="str">
        <f>"Q"&amp;INT((MONTH(SalesData[[#This Row],[Order Date]])+2)/3)&amp;"-"&amp;YEAR(SalesData[[#This Row],[Order Date]])</f>
        <v>Q2-2023</v>
      </c>
    </row>
    <row r="4009" spans="1:22" x14ac:dyDescent="0.35">
      <c r="A4009" t="s">
        <v>4150</v>
      </c>
      <c r="B4009" s="1">
        <v>45097</v>
      </c>
      <c r="C4009" t="s">
        <v>67</v>
      </c>
      <c r="D4009" t="s">
        <v>80</v>
      </c>
      <c r="E4009">
        <v>5100180356</v>
      </c>
      <c r="F4009" t="s">
        <v>47</v>
      </c>
      <c r="G4009" t="s">
        <v>23</v>
      </c>
      <c r="H4009" t="s">
        <v>24</v>
      </c>
      <c r="I4009" t="s">
        <v>17</v>
      </c>
      <c r="J4009" t="s">
        <v>62</v>
      </c>
      <c r="K4009">
        <v>3538.34</v>
      </c>
      <c r="L4009">
        <v>330.8</v>
      </c>
      <c r="M4009" t="s">
        <v>62</v>
      </c>
      <c r="N4009">
        <v>9.3490167705760296E-2</v>
      </c>
      <c r="O4009" t="s">
        <v>11351</v>
      </c>
      <c r="P4009" t="s">
        <v>11356</v>
      </c>
      <c r="R4009" t="s">
        <v>11353</v>
      </c>
      <c r="S4009">
        <f>IF(SalesData[[#This Row],[Return Status]]="Returned",1,0)</f>
        <v>0</v>
      </c>
      <c r="T4009">
        <v>2821.33</v>
      </c>
      <c r="U4009" s="2">
        <f>EOMONTH(SalesData[[#This Row],[Order Date]],0)</f>
        <v>45107</v>
      </c>
      <c r="V4009" s="9" t="str">
        <f>"Q"&amp;INT((MONTH(SalesData[[#This Row],[Order Date]])+2)/3)&amp;"-"&amp;YEAR(SalesData[[#This Row],[Order Date]])</f>
        <v>Q2-2023</v>
      </c>
    </row>
    <row r="4010" spans="1:22" x14ac:dyDescent="0.35">
      <c r="A4010" t="s">
        <v>4151</v>
      </c>
      <c r="B4010" s="1">
        <v>45097</v>
      </c>
      <c r="C4010" t="s">
        <v>113</v>
      </c>
      <c r="D4010" t="s">
        <v>39</v>
      </c>
      <c r="E4010">
        <v>9672770412</v>
      </c>
      <c r="F4010" t="s">
        <v>159</v>
      </c>
      <c r="G4010" t="s">
        <v>84</v>
      </c>
      <c r="H4010" t="s">
        <v>85</v>
      </c>
      <c r="I4010" t="s">
        <v>31</v>
      </c>
      <c r="J4010" t="s">
        <v>18</v>
      </c>
      <c r="K4010">
        <v>3924.12</v>
      </c>
      <c r="L4010">
        <v>192.75</v>
      </c>
      <c r="M4010" t="s">
        <v>19</v>
      </c>
      <c r="N4010">
        <v>4.9119292987981997E-2</v>
      </c>
      <c r="O4010" t="s">
        <v>11351</v>
      </c>
      <c r="P4010" t="s">
        <v>11356</v>
      </c>
      <c r="R4010" t="s">
        <v>11353</v>
      </c>
      <c r="S4010">
        <f>IF(SalesData[[#This Row],[Return Status]]="Returned",1,0)</f>
        <v>0</v>
      </c>
      <c r="T4010">
        <v>847.14</v>
      </c>
      <c r="U4010" s="2">
        <f>EOMONTH(SalesData[[#This Row],[Order Date]],0)</f>
        <v>45107</v>
      </c>
      <c r="V4010" s="9" t="str">
        <f>"Q"&amp;INT((MONTH(SalesData[[#This Row],[Order Date]])+2)/3)&amp;"-"&amp;YEAR(SalesData[[#This Row],[Order Date]])</f>
        <v>Q2-2023</v>
      </c>
    </row>
    <row r="4011" spans="1:22" x14ac:dyDescent="0.35">
      <c r="A4011" t="s">
        <v>4152</v>
      </c>
      <c r="B4011" s="1">
        <v>45095</v>
      </c>
      <c r="C4011" t="s">
        <v>97</v>
      </c>
      <c r="D4011" t="s">
        <v>99</v>
      </c>
      <c r="E4011">
        <v>7008251238</v>
      </c>
      <c r="F4011" t="s">
        <v>156</v>
      </c>
      <c r="G4011" t="s">
        <v>84</v>
      </c>
      <c r="H4011" t="s">
        <v>85</v>
      </c>
      <c r="I4011" t="s">
        <v>31</v>
      </c>
      <c r="J4011" t="s">
        <v>19</v>
      </c>
      <c r="K4011">
        <v>2149.4899999999998</v>
      </c>
      <c r="L4011">
        <v>516.87</v>
      </c>
      <c r="M4011" t="s">
        <v>19</v>
      </c>
      <c r="N4011">
        <v>0.24046169091272801</v>
      </c>
      <c r="O4011" t="s">
        <v>11351</v>
      </c>
      <c r="P4011" t="s">
        <v>11354</v>
      </c>
      <c r="R4011" t="s">
        <v>11353</v>
      </c>
      <c r="S4011">
        <f>IF(SalesData[[#This Row],[Return Status]]="Returned",1,0)</f>
        <v>0</v>
      </c>
      <c r="T4011">
        <v>847.14</v>
      </c>
      <c r="U4011" s="2">
        <f>EOMONTH(SalesData[[#This Row],[Order Date]],0)</f>
        <v>45107</v>
      </c>
      <c r="V4011" s="9" t="str">
        <f>"Q"&amp;INT((MONTH(SalesData[[#This Row],[Order Date]])+2)/3)&amp;"-"&amp;YEAR(SalesData[[#This Row],[Order Date]])</f>
        <v>Q2-2023</v>
      </c>
    </row>
    <row r="4012" spans="1:22" x14ac:dyDescent="0.35">
      <c r="A4012" t="s">
        <v>4153</v>
      </c>
      <c r="B4012" s="1">
        <v>45101</v>
      </c>
      <c r="C4012" t="s">
        <v>184</v>
      </c>
      <c r="D4012" t="s">
        <v>99</v>
      </c>
      <c r="E4012">
        <v>4252896606</v>
      </c>
      <c r="F4012" t="s">
        <v>206</v>
      </c>
      <c r="G4012" t="s">
        <v>89</v>
      </c>
      <c r="H4012" t="s">
        <v>90</v>
      </c>
      <c r="I4012" t="s">
        <v>31</v>
      </c>
      <c r="J4012" t="s">
        <v>18</v>
      </c>
      <c r="K4012">
        <v>3413.57</v>
      </c>
      <c r="L4012">
        <v>874.54</v>
      </c>
      <c r="M4012" t="s">
        <v>19</v>
      </c>
      <c r="N4012">
        <v>0.25619512709567999</v>
      </c>
      <c r="O4012" t="s">
        <v>11351</v>
      </c>
      <c r="P4012" t="s">
        <v>11354</v>
      </c>
      <c r="Q4012" t="s">
        <v>11365</v>
      </c>
      <c r="R4012" t="s">
        <v>11360</v>
      </c>
      <c r="S4012">
        <f>IF(SalesData[[#This Row],[Return Status]]="Returned",1,0)</f>
        <v>1</v>
      </c>
      <c r="T4012">
        <v>207.68</v>
      </c>
      <c r="U4012" s="2">
        <f>EOMONTH(SalesData[[#This Row],[Order Date]],0)</f>
        <v>45107</v>
      </c>
      <c r="V4012" s="9" t="str">
        <f>"Q"&amp;INT((MONTH(SalesData[[#This Row],[Order Date]])+2)/3)&amp;"-"&amp;YEAR(SalesData[[#This Row],[Order Date]])</f>
        <v>Q2-2023</v>
      </c>
    </row>
    <row r="4013" spans="1:22" x14ac:dyDescent="0.35">
      <c r="A4013" t="s">
        <v>4154</v>
      </c>
      <c r="B4013" s="1">
        <v>45091</v>
      </c>
      <c r="C4013" t="s">
        <v>124</v>
      </c>
      <c r="D4013" t="s">
        <v>80</v>
      </c>
      <c r="E4013">
        <v>5289988550</v>
      </c>
      <c r="F4013" t="s">
        <v>168</v>
      </c>
      <c r="G4013" t="s">
        <v>54</v>
      </c>
      <c r="H4013" t="s">
        <v>55</v>
      </c>
      <c r="I4013" t="s">
        <v>31</v>
      </c>
      <c r="J4013" t="s">
        <v>61</v>
      </c>
      <c r="K4013">
        <v>1248.17</v>
      </c>
      <c r="L4013">
        <v>57.7</v>
      </c>
      <c r="M4013" t="s">
        <v>62</v>
      </c>
      <c r="N4013">
        <v>4.62276773195959E-2</v>
      </c>
      <c r="O4013" t="s">
        <v>11351</v>
      </c>
      <c r="P4013" t="s">
        <v>11356</v>
      </c>
      <c r="R4013" t="s">
        <v>11353</v>
      </c>
      <c r="S4013">
        <f>IF(SalesData[[#This Row],[Return Status]]="Returned",1,0)</f>
        <v>0</v>
      </c>
      <c r="U4013" s="2">
        <f>EOMONTH(SalesData[[#This Row],[Order Date]],0)</f>
        <v>45107</v>
      </c>
      <c r="V4013" s="9" t="str">
        <f>"Q"&amp;INT((MONTH(SalesData[[#This Row],[Order Date]])+2)/3)&amp;"-"&amp;YEAR(SalesData[[#This Row],[Order Date]])</f>
        <v>Q2-2023</v>
      </c>
    </row>
    <row r="4014" spans="1:22" x14ac:dyDescent="0.35">
      <c r="A4014" t="s">
        <v>4155</v>
      </c>
      <c r="B4014" s="1">
        <v>45083</v>
      </c>
      <c r="C4014" t="s">
        <v>106</v>
      </c>
      <c r="D4014" t="s">
        <v>27</v>
      </c>
      <c r="E4014">
        <v>7987321628</v>
      </c>
      <c r="F4014" t="s">
        <v>120</v>
      </c>
      <c r="G4014" t="s">
        <v>141</v>
      </c>
      <c r="H4014" t="s">
        <v>121</v>
      </c>
      <c r="I4014" t="s">
        <v>17</v>
      </c>
      <c r="J4014" t="s">
        <v>65</v>
      </c>
      <c r="K4014">
        <v>4499.6000000000004</v>
      </c>
      <c r="L4014">
        <v>1207.1199999999999</v>
      </c>
      <c r="M4014" t="s">
        <v>65</v>
      </c>
      <c r="N4014">
        <v>0.268272735354254</v>
      </c>
      <c r="O4014" t="s">
        <v>11351</v>
      </c>
      <c r="P4014" t="s">
        <v>11354</v>
      </c>
      <c r="R4014" t="s">
        <v>11353</v>
      </c>
      <c r="S4014">
        <f>IF(SalesData[[#This Row],[Return Status]]="Returned",1,0)</f>
        <v>0</v>
      </c>
      <c r="T4014">
        <v>2793.38</v>
      </c>
      <c r="U4014" s="2">
        <f>EOMONTH(SalesData[[#This Row],[Order Date]],0)</f>
        <v>45107</v>
      </c>
      <c r="V4014" s="9" t="str">
        <f>"Q"&amp;INT((MONTH(SalesData[[#This Row],[Order Date]])+2)/3)&amp;"-"&amp;YEAR(SalesData[[#This Row],[Order Date]])</f>
        <v>Q2-2023</v>
      </c>
    </row>
    <row r="4015" spans="1:22" x14ac:dyDescent="0.35">
      <c r="A4015" t="s">
        <v>4156</v>
      </c>
      <c r="B4015" s="1">
        <v>45105</v>
      </c>
      <c r="C4015" t="s">
        <v>87</v>
      </c>
      <c r="D4015" t="s">
        <v>145</v>
      </c>
      <c r="E4015">
        <v>3646660458</v>
      </c>
      <c r="F4015" t="s">
        <v>185</v>
      </c>
      <c r="G4015" t="s">
        <v>164</v>
      </c>
      <c r="H4015" t="s">
        <v>165</v>
      </c>
      <c r="I4015" t="s">
        <v>36</v>
      </c>
      <c r="J4015" t="s">
        <v>65</v>
      </c>
      <c r="K4015">
        <v>3615.24</v>
      </c>
      <c r="L4015">
        <v>818.06</v>
      </c>
      <c r="M4015" t="s">
        <v>65</v>
      </c>
      <c r="N4015">
        <v>0.22628096613226201</v>
      </c>
      <c r="O4015" t="s">
        <v>11351</v>
      </c>
      <c r="P4015" t="s">
        <v>11354</v>
      </c>
      <c r="R4015" t="s">
        <v>11353</v>
      </c>
      <c r="S4015">
        <f>IF(SalesData[[#This Row],[Return Status]]="Returned",1,0)</f>
        <v>0</v>
      </c>
      <c r="U4015" s="2">
        <f>EOMONTH(SalesData[[#This Row],[Order Date]],0)</f>
        <v>45107</v>
      </c>
      <c r="V4015" s="9" t="str">
        <f>"Q"&amp;INT((MONTH(SalesData[[#This Row],[Order Date]])+2)/3)&amp;"-"&amp;YEAR(SalesData[[#This Row],[Order Date]])</f>
        <v>Q2-2023</v>
      </c>
    </row>
    <row r="4016" spans="1:22" x14ac:dyDescent="0.35">
      <c r="A4016" t="s">
        <v>4157</v>
      </c>
      <c r="B4016" s="1">
        <v>45103</v>
      </c>
      <c r="C4016" t="s">
        <v>184</v>
      </c>
      <c r="D4016" t="s">
        <v>13</v>
      </c>
      <c r="E4016">
        <v>5970541345</v>
      </c>
      <c r="F4016" t="s">
        <v>238</v>
      </c>
      <c r="G4016" t="s">
        <v>74</v>
      </c>
      <c r="H4016" t="s">
        <v>75</v>
      </c>
      <c r="I4016" t="s">
        <v>36</v>
      </c>
      <c r="J4016" t="s">
        <v>62</v>
      </c>
      <c r="K4016">
        <v>4342.43</v>
      </c>
      <c r="L4016">
        <v>946.76</v>
      </c>
      <c r="M4016" t="s">
        <v>62</v>
      </c>
      <c r="N4016">
        <v>0.21802539131315901</v>
      </c>
      <c r="O4016" t="s">
        <v>11351</v>
      </c>
      <c r="P4016" t="s">
        <v>11354</v>
      </c>
      <c r="R4016" t="s">
        <v>11353</v>
      </c>
      <c r="S4016">
        <f>IF(SalesData[[#This Row],[Return Status]]="Returned",1,0)</f>
        <v>0</v>
      </c>
      <c r="T4016">
        <v>2420.2800000000002</v>
      </c>
      <c r="U4016" s="2">
        <f>EOMONTH(SalesData[[#This Row],[Order Date]],0)</f>
        <v>45107</v>
      </c>
      <c r="V4016" s="9" t="str">
        <f>"Q"&amp;INT((MONTH(SalesData[[#This Row],[Order Date]])+2)/3)&amp;"-"&amp;YEAR(SalesData[[#This Row],[Order Date]])</f>
        <v>Q2-2023</v>
      </c>
    </row>
    <row r="4017" spans="1:22" x14ac:dyDescent="0.35">
      <c r="A4017" t="s">
        <v>4158</v>
      </c>
      <c r="B4017" s="1">
        <v>45098</v>
      </c>
      <c r="C4017" t="s">
        <v>111</v>
      </c>
      <c r="D4017" t="s">
        <v>145</v>
      </c>
      <c r="E4017">
        <v>5626585962</v>
      </c>
      <c r="F4017" t="s">
        <v>154</v>
      </c>
      <c r="G4017" t="s">
        <v>29</v>
      </c>
      <c r="H4017" t="s">
        <v>30</v>
      </c>
      <c r="I4017" t="s">
        <v>31</v>
      </c>
      <c r="J4017" t="s">
        <v>19</v>
      </c>
      <c r="K4017">
        <v>2819.8</v>
      </c>
      <c r="L4017">
        <v>420.7</v>
      </c>
      <c r="M4017" t="s">
        <v>19</v>
      </c>
      <c r="N4017">
        <v>0.14919497836726001</v>
      </c>
      <c r="O4017" t="s">
        <v>11351</v>
      </c>
      <c r="P4017" t="s">
        <v>11352</v>
      </c>
      <c r="R4017" t="s">
        <v>11353</v>
      </c>
      <c r="S4017">
        <f>IF(SalesData[[#This Row],[Return Status]]="Returned",1,0)</f>
        <v>0</v>
      </c>
      <c r="T4017">
        <v>2788.38</v>
      </c>
      <c r="U4017" s="2">
        <f>EOMONTH(SalesData[[#This Row],[Order Date]],0)</f>
        <v>45107</v>
      </c>
      <c r="V4017" s="9" t="str">
        <f>"Q"&amp;INT((MONTH(SalesData[[#This Row],[Order Date]])+2)/3)&amp;"-"&amp;YEAR(SalesData[[#This Row],[Order Date]])</f>
        <v>Q2-2023</v>
      </c>
    </row>
    <row r="4018" spans="1:22" x14ac:dyDescent="0.35">
      <c r="A4018" t="s">
        <v>4159</v>
      </c>
      <c r="B4018" s="1">
        <v>45078</v>
      </c>
      <c r="C4018" t="s">
        <v>71</v>
      </c>
      <c r="D4018" t="s">
        <v>80</v>
      </c>
      <c r="E4018">
        <v>1764432907</v>
      </c>
      <c r="F4018" t="s">
        <v>107</v>
      </c>
      <c r="G4018" t="s">
        <v>15</v>
      </c>
      <c r="H4018" t="s">
        <v>16</v>
      </c>
      <c r="I4018" t="s">
        <v>17</v>
      </c>
      <c r="J4018" t="s">
        <v>61</v>
      </c>
      <c r="K4018">
        <v>3682.53</v>
      </c>
      <c r="L4018">
        <v>699.42</v>
      </c>
      <c r="M4018" t="s">
        <v>62</v>
      </c>
      <c r="N4018">
        <v>0.18992920627937901</v>
      </c>
      <c r="O4018" t="s">
        <v>11351</v>
      </c>
      <c r="P4018" t="s">
        <v>11352</v>
      </c>
      <c r="R4018" t="s">
        <v>11353</v>
      </c>
      <c r="S4018">
        <f>IF(SalesData[[#This Row],[Return Status]]="Returned",1,0)</f>
        <v>0</v>
      </c>
      <c r="T4018">
        <v>2085.91</v>
      </c>
      <c r="U4018" s="2">
        <f>EOMONTH(SalesData[[#This Row],[Order Date]],0)</f>
        <v>45107</v>
      </c>
      <c r="V4018" s="9" t="str">
        <f>"Q"&amp;INT((MONTH(SalesData[[#This Row],[Order Date]])+2)/3)&amp;"-"&amp;YEAR(SalesData[[#This Row],[Order Date]])</f>
        <v>Q2-2023</v>
      </c>
    </row>
    <row r="4019" spans="1:22" x14ac:dyDescent="0.35">
      <c r="A4019" t="s">
        <v>4160</v>
      </c>
      <c r="B4019" s="1">
        <v>45091</v>
      </c>
      <c r="C4019" t="s">
        <v>162</v>
      </c>
      <c r="D4019" t="s">
        <v>46</v>
      </c>
      <c r="E4019">
        <v>6781446494</v>
      </c>
      <c r="F4019" t="s">
        <v>100</v>
      </c>
      <c r="G4019" t="s">
        <v>34</v>
      </c>
      <c r="H4019" t="s">
        <v>35</v>
      </c>
      <c r="I4019" t="s">
        <v>36</v>
      </c>
      <c r="J4019" t="s">
        <v>19</v>
      </c>
      <c r="K4019">
        <v>2985.23</v>
      </c>
      <c r="L4019">
        <v>858.95</v>
      </c>
      <c r="M4019" t="s">
        <v>19</v>
      </c>
      <c r="N4019">
        <v>0.287733273483115</v>
      </c>
      <c r="O4019" t="s">
        <v>11351</v>
      </c>
      <c r="P4019" t="s">
        <v>11354</v>
      </c>
      <c r="R4019" t="s">
        <v>11353</v>
      </c>
      <c r="S4019">
        <f>IF(SalesData[[#This Row],[Return Status]]="Returned",1,0)</f>
        <v>0</v>
      </c>
      <c r="U4019" s="2">
        <f>EOMONTH(SalesData[[#This Row],[Order Date]],0)</f>
        <v>45107</v>
      </c>
      <c r="V4019" s="9" t="str">
        <f>"Q"&amp;INT((MONTH(SalesData[[#This Row],[Order Date]])+2)/3)&amp;"-"&amp;YEAR(SalesData[[#This Row],[Order Date]])</f>
        <v>Q2-2023</v>
      </c>
    </row>
    <row r="4020" spans="1:22" x14ac:dyDescent="0.35">
      <c r="A4020" t="s">
        <v>4161</v>
      </c>
      <c r="B4020" s="1">
        <v>45080</v>
      </c>
      <c r="C4020" t="s">
        <v>87</v>
      </c>
      <c r="D4020" t="s">
        <v>99</v>
      </c>
      <c r="E4020">
        <v>3667128810</v>
      </c>
      <c r="F4020" t="s">
        <v>100</v>
      </c>
      <c r="G4020" t="s">
        <v>11382</v>
      </c>
      <c r="H4020" t="s">
        <v>35</v>
      </c>
      <c r="I4020" t="s">
        <v>36</v>
      </c>
      <c r="J4020" t="s">
        <v>61</v>
      </c>
      <c r="K4020">
        <v>4111.8100000000004</v>
      </c>
      <c r="L4020">
        <v>691.06</v>
      </c>
      <c r="M4020" t="s">
        <v>62</v>
      </c>
      <c r="N4020">
        <v>0.16806710426794999</v>
      </c>
      <c r="O4020" t="s">
        <v>11351</v>
      </c>
      <c r="P4020" t="s">
        <v>11352</v>
      </c>
      <c r="R4020" t="s">
        <v>11353</v>
      </c>
      <c r="S4020">
        <f>IF(SalesData[[#This Row],[Return Status]]="Returned",1,0)</f>
        <v>0</v>
      </c>
      <c r="U4020" s="2">
        <f>EOMONTH(SalesData[[#This Row],[Order Date]],0)</f>
        <v>45107</v>
      </c>
      <c r="V4020" s="9" t="str">
        <f>"Q"&amp;INT((MONTH(SalesData[[#This Row],[Order Date]])+2)/3)&amp;"-"&amp;YEAR(SalesData[[#This Row],[Order Date]])</f>
        <v>Q2-2023</v>
      </c>
    </row>
    <row r="4021" spans="1:22" x14ac:dyDescent="0.35">
      <c r="A4021" t="s">
        <v>4162</v>
      </c>
      <c r="B4021" s="1">
        <v>45105</v>
      </c>
      <c r="C4021" t="s">
        <v>38</v>
      </c>
      <c r="D4021" t="s">
        <v>145</v>
      </c>
      <c r="E4021">
        <v>5662952305</v>
      </c>
      <c r="F4021" t="s">
        <v>357</v>
      </c>
      <c r="G4021" t="s">
        <v>11381</v>
      </c>
      <c r="H4021" t="s">
        <v>165</v>
      </c>
      <c r="I4021" t="s">
        <v>36</v>
      </c>
      <c r="J4021" t="s">
        <v>42</v>
      </c>
      <c r="K4021">
        <v>2481.9299999999998</v>
      </c>
      <c r="L4021">
        <v>410.15</v>
      </c>
      <c r="M4021" t="s">
        <v>43</v>
      </c>
      <c r="N4021">
        <v>0.16525445923132401</v>
      </c>
      <c r="O4021" t="s">
        <v>11351</v>
      </c>
      <c r="P4021" t="s">
        <v>11352</v>
      </c>
      <c r="R4021" t="s">
        <v>11353</v>
      </c>
      <c r="S4021">
        <f>IF(SalesData[[#This Row],[Return Status]]="Returned",1,0)</f>
        <v>0</v>
      </c>
      <c r="U4021" s="2">
        <f>EOMONTH(SalesData[[#This Row],[Order Date]],0)</f>
        <v>45107</v>
      </c>
      <c r="V4021" s="9" t="str">
        <f>"Q"&amp;INT((MONTH(SalesData[[#This Row],[Order Date]])+2)/3)&amp;"-"&amp;YEAR(SalesData[[#This Row],[Order Date]])</f>
        <v>Q2-2023</v>
      </c>
    </row>
    <row r="4022" spans="1:22" x14ac:dyDescent="0.35">
      <c r="A4022" t="s">
        <v>4163</v>
      </c>
      <c r="B4022" s="1">
        <v>45092</v>
      </c>
      <c r="C4022" t="s">
        <v>38</v>
      </c>
      <c r="D4022" t="s">
        <v>80</v>
      </c>
      <c r="E4022">
        <v>1589250713</v>
      </c>
      <c r="F4022" t="s">
        <v>137</v>
      </c>
      <c r="G4022" t="s">
        <v>34</v>
      </c>
      <c r="H4022" t="s">
        <v>35</v>
      </c>
      <c r="I4022" t="s">
        <v>36</v>
      </c>
      <c r="J4022" t="s">
        <v>65</v>
      </c>
      <c r="K4022">
        <v>1602.91</v>
      </c>
      <c r="L4022">
        <v>424.73</v>
      </c>
      <c r="M4022" t="s">
        <v>65</v>
      </c>
      <c r="N4022">
        <v>0.26497432794105702</v>
      </c>
      <c r="O4022" t="s">
        <v>11351</v>
      </c>
      <c r="P4022" t="s">
        <v>11354</v>
      </c>
      <c r="R4022" t="s">
        <v>11353</v>
      </c>
      <c r="S4022">
        <f>IF(SalesData[[#This Row],[Return Status]]="Returned",1,0)</f>
        <v>0</v>
      </c>
      <c r="U4022" s="2">
        <f>EOMONTH(SalesData[[#This Row],[Order Date]],0)</f>
        <v>45107</v>
      </c>
      <c r="V4022" s="9" t="str">
        <f>"Q"&amp;INT((MONTH(SalesData[[#This Row],[Order Date]])+2)/3)&amp;"-"&amp;YEAR(SalesData[[#This Row],[Order Date]])</f>
        <v>Q2-2023</v>
      </c>
    </row>
    <row r="4023" spans="1:22" x14ac:dyDescent="0.35">
      <c r="A4023" t="s">
        <v>4164</v>
      </c>
      <c r="B4023" s="1">
        <v>45096</v>
      </c>
      <c r="C4023" t="s">
        <v>325</v>
      </c>
      <c r="D4023" t="s">
        <v>39</v>
      </c>
      <c r="E4023">
        <v>775740936</v>
      </c>
      <c r="F4023" t="s">
        <v>83</v>
      </c>
      <c r="G4023" t="s">
        <v>251</v>
      </c>
      <c r="H4023" t="s">
        <v>85</v>
      </c>
      <c r="I4023" t="s">
        <v>31</v>
      </c>
      <c r="J4023" t="s">
        <v>62</v>
      </c>
      <c r="K4023">
        <v>2972.44</v>
      </c>
      <c r="L4023">
        <v>630.91999999999996</v>
      </c>
      <c r="M4023" t="s">
        <v>62</v>
      </c>
      <c r="N4023">
        <v>0.21225659727362001</v>
      </c>
      <c r="O4023" t="s">
        <v>11351</v>
      </c>
      <c r="P4023" t="s">
        <v>11354</v>
      </c>
      <c r="R4023" t="s">
        <v>11353</v>
      </c>
      <c r="S4023">
        <f>IF(SalesData[[#This Row],[Return Status]]="Returned",1,0)</f>
        <v>0</v>
      </c>
      <c r="U4023" s="2">
        <f>EOMONTH(SalesData[[#This Row],[Order Date]],0)</f>
        <v>45107</v>
      </c>
      <c r="V4023" s="9" t="str">
        <f>"Q"&amp;INT((MONTH(SalesData[[#This Row],[Order Date]])+2)/3)&amp;"-"&amp;YEAR(SalesData[[#This Row],[Order Date]])</f>
        <v>Q2-2023</v>
      </c>
    </row>
    <row r="4024" spans="1:22" x14ac:dyDescent="0.35">
      <c r="A4024" t="s">
        <v>4165</v>
      </c>
      <c r="B4024" s="1">
        <v>45084</v>
      </c>
      <c r="C4024" t="s">
        <v>38</v>
      </c>
      <c r="D4024" t="s">
        <v>99</v>
      </c>
      <c r="E4024">
        <v>8636057470</v>
      </c>
      <c r="F4024" t="s">
        <v>68</v>
      </c>
      <c r="G4024" t="s">
        <v>11358</v>
      </c>
      <c r="H4024" t="s">
        <v>41</v>
      </c>
      <c r="I4024" t="s">
        <v>31</v>
      </c>
      <c r="J4024" t="s">
        <v>18</v>
      </c>
      <c r="K4024">
        <v>3518.47</v>
      </c>
      <c r="L4024">
        <v>218.92</v>
      </c>
      <c r="M4024" t="s">
        <v>19</v>
      </c>
      <c r="N4024">
        <v>6.22202264052273E-2</v>
      </c>
      <c r="O4024" t="s">
        <v>11351</v>
      </c>
      <c r="P4024" t="s">
        <v>11356</v>
      </c>
      <c r="R4024" t="s">
        <v>11353</v>
      </c>
      <c r="S4024">
        <f>IF(SalesData[[#This Row],[Return Status]]="Returned",1,0)</f>
        <v>0</v>
      </c>
      <c r="U4024" s="2">
        <f>EOMONTH(SalesData[[#This Row],[Order Date]],0)</f>
        <v>45107</v>
      </c>
      <c r="V4024" s="9" t="str">
        <f>"Q"&amp;INT((MONTH(SalesData[[#This Row],[Order Date]])+2)/3)&amp;"-"&amp;YEAR(SalesData[[#This Row],[Order Date]])</f>
        <v>Q2-2023</v>
      </c>
    </row>
    <row r="4025" spans="1:22" x14ac:dyDescent="0.35">
      <c r="A4025" t="s">
        <v>4166</v>
      </c>
      <c r="B4025" s="1">
        <v>45101</v>
      </c>
      <c r="C4025" t="s">
        <v>113</v>
      </c>
      <c r="D4025" t="s">
        <v>80</v>
      </c>
      <c r="E4025">
        <v>7293835865</v>
      </c>
      <c r="F4025" t="s">
        <v>147</v>
      </c>
      <c r="G4025" t="s">
        <v>84</v>
      </c>
      <c r="H4025" t="s">
        <v>85</v>
      </c>
      <c r="I4025" t="s">
        <v>31</v>
      </c>
      <c r="J4025" t="s">
        <v>62</v>
      </c>
      <c r="K4025">
        <v>3586.01</v>
      </c>
      <c r="L4025">
        <v>139.56</v>
      </c>
      <c r="M4025" t="s">
        <v>62</v>
      </c>
      <c r="N4025">
        <v>3.8917905973491401E-2</v>
      </c>
      <c r="O4025" t="s">
        <v>11351</v>
      </c>
      <c r="P4025" t="s">
        <v>11356</v>
      </c>
      <c r="Q4025" t="s">
        <v>11363</v>
      </c>
      <c r="R4025" t="s">
        <v>11360</v>
      </c>
      <c r="S4025">
        <f>IF(SalesData[[#This Row],[Return Status]]="Returned",1,0)</f>
        <v>1</v>
      </c>
      <c r="T4025">
        <v>847.14</v>
      </c>
      <c r="U4025" s="2">
        <f>EOMONTH(SalesData[[#This Row],[Order Date]],0)</f>
        <v>45107</v>
      </c>
      <c r="V4025" s="9" t="str">
        <f>"Q"&amp;INT((MONTH(SalesData[[#This Row],[Order Date]])+2)/3)&amp;"-"&amp;YEAR(SalesData[[#This Row],[Order Date]])</f>
        <v>Q2-2023</v>
      </c>
    </row>
    <row r="4026" spans="1:22" x14ac:dyDescent="0.35">
      <c r="A4026" t="s">
        <v>4167</v>
      </c>
      <c r="B4026" s="1">
        <v>45088</v>
      </c>
      <c r="C4026" t="s">
        <v>92</v>
      </c>
      <c r="D4026" t="s">
        <v>72</v>
      </c>
      <c r="E4026">
        <v>1107342946</v>
      </c>
      <c r="F4026" t="s">
        <v>387</v>
      </c>
      <c r="G4026" t="s">
        <v>11379</v>
      </c>
      <c r="H4026" t="s">
        <v>90</v>
      </c>
      <c r="I4026" t="s">
        <v>31</v>
      </c>
      <c r="J4026" t="s">
        <v>19</v>
      </c>
      <c r="K4026">
        <v>4236.6499999999996</v>
      </c>
      <c r="L4026">
        <v>776.79</v>
      </c>
      <c r="M4026" t="s">
        <v>19</v>
      </c>
      <c r="N4026">
        <v>0.18335005251790901</v>
      </c>
      <c r="O4026" t="s">
        <v>11351</v>
      </c>
      <c r="P4026" t="s">
        <v>11352</v>
      </c>
      <c r="Q4026" t="s">
        <v>11363</v>
      </c>
      <c r="R4026" t="s">
        <v>11360</v>
      </c>
      <c r="S4026">
        <f>IF(SalesData[[#This Row],[Return Status]]="Returned",1,0)</f>
        <v>1</v>
      </c>
      <c r="U4026" s="2">
        <f>EOMONTH(SalesData[[#This Row],[Order Date]],0)</f>
        <v>45107</v>
      </c>
      <c r="V4026" s="9" t="str">
        <f>"Q"&amp;INT((MONTH(SalesData[[#This Row],[Order Date]])+2)/3)&amp;"-"&amp;YEAR(SalesData[[#This Row],[Order Date]])</f>
        <v>Q2-2023</v>
      </c>
    </row>
    <row r="4027" spans="1:22" x14ac:dyDescent="0.35">
      <c r="A4027" t="s">
        <v>4168</v>
      </c>
      <c r="B4027" s="1">
        <v>45102</v>
      </c>
      <c r="C4027" t="s">
        <v>111</v>
      </c>
      <c r="D4027" t="s">
        <v>145</v>
      </c>
      <c r="E4027">
        <v>9828122816</v>
      </c>
      <c r="F4027" t="s">
        <v>168</v>
      </c>
      <c r="G4027" t="s">
        <v>54</v>
      </c>
      <c r="H4027" t="s">
        <v>55</v>
      </c>
      <c r="I4027" t="s">
        <v>31</v>
      </c>
      <c r="J4027" t="s">
        <v>65</v>
      </c>
      <c r="K4027">
        <v>1043.1099999999999</v>
      </c>
      <c r="L4027">
        <v>77.77</v>
      </c>
      <c r="M4027" t="s">
        <v>65</v>
      </c>
      <c r="N4027">
        <v>7.45558953514011E-2</v>
      </c>
      <c r="O4027" t="s">
        <v>11351</v>
      </c>
      <c r="P4027" t="s">
        <v>11356</v>
      </c>
      <c r="R4027" t="s">
        <v>11353</v>
      </c>
      <c r="S4027">
        <f>IF(SalesData[[#This Row],[Return Status]]="Returned",1,0)</f>
        <v>0</v>
      </c>
      <c r="U4027" s="2">
        <f>EOMONTH(SalesData[[#This Row],[Order Date]],0)</f>
        <v>45107</v>
      </c>
      <c r="V4027" s="9" t="str">
        <f>"Q"&amp;INT((MONTH(SalesData[[#This Row],[Order Date]])+2)/3)&amp;"-"&amp;YEAR(SalesData[[#This Row],[Order Date]])</f>
        <v>Q2-2023</v>
      </c>
    </row>
    <row r="4028" spans="1:22" x14ac:dyDescent="0.35">
      <c r="A4028" t="s">
        <v>4169</v>
      </c>
      <c r="B4028" s="1">
        <v>45091</v>
      </c>
      <c r="C4028" t="s">
        <v>124</v>
      </c>
      <c r="D4028" t="s">
        <v>27</v>
      </c>
      <c r="E4028">
        <v>1815775041</v>
      </c>
      <c r="F4028" t="s">
        <v>222</v>
      </c>
      <c r="G4028" t="s">
        <v>11381</v>
      </c>
      <c r="H4028" t="s">
        <v>165</v>
      </c>
      <c r="I4028" t="s">
        <v>36</v>
      </c>
      <c r="J4028" t="s">
        <v>65</v>
      </c>
      <c r="K4028">
        <v>874.59</v>
      </c>
      <c r="L4028">
        <v>168.32</v>
      </c>
      <c r="M4028" t="s">
        <v>65</v>
      </c>
      <c r="N4028">
        <v>0.19245589361872401</v>
      </c>
      <c r="O4028" t="s">
        <v>11355</v>
      </c>
      <c r="P4028" t="s">
        <v>11352</v>
      </c>
      <c r="R4028" t="s">
        <v>11353</v>
      </c>
      <c r="S4028">
        <f>IF(SalesData[[#This Row],[Return Status]]="Returned",1,0)</f>
        <v>0</v>
      </c>
      <c r="U4028" s="2">
        <f>EOMONTH(SalesData[[#This Row],[Order Date]],0)</f>
        <v>45107</v>
      </c>
      <c r="V4028" s="9" t="str">
        <f>"Q"&amp;INT((MONTH(SalesData[[#This Row],[Order Date]])+2)/3)&amp;"-"&amp;YEAR(SalesData[[#This Row],[Order Date]])</f>
        <v>Q2-2023</v>
      </c>
    </row>
    <row r="4029" spans="1:22" x14ac:dyDescent="0.35">
      <c r="A4029" t="s">
        <v>4170</v>
      </c>
      <c r="B4029" s="1">
        <v>45098</v>
      </c>
      <c r="C4029" t="s">
        <v>52</v>
      </c>
      <c r="D4029" t="s">
        <v>80</v>
      </c>
      <c r="E4029">
        <v>3178680888</v>
      </c>
      <c r="F4029" t="s">
        <v>53</v>
      </c>
      <c r="G4029" t="s">
        <v>54</v>
      </c>
      <c r="H4029" t="s">
        <v>55</v>
      </c>
      <c r="I4029" t="s">
        <v>31</v>
      </c>
      <c r="J4029" t="s">
        <v>65</v>
      </c>
      <c r="K4029">
        <v>3630.22</v>
      </c>
      <c r="L4029">
        <v>1009.41</v>
      </c>
      <c r="M4029" t="s">
        <v>65</v>
      </c>
      <c r="N4029">
        <v>0.27805752819388402</v>
      </c>
      <c r="O4029" t="s">
        <v>11351</v>
      </c>
      <c r="P4029" t="s">
        <v>11354</v>
      </c>
      <c r="R4029" t="s">
        <v>11353</v>
      </c>
      <c r="S4029">
        <f>IF(SalesData[[#This Row],[Return Status]]="Returned",1,0)</f>
        <v>0</v>
      </c>
      <c r="U4029" s="2">
        <f>EOMONTH(SalesData[[#This Row],[Order Date]],0)</f>
        <v>45107</v>
      </c>
      <c r="V4029" s="9" t="str">
        <f>"Q"&amp;INT((MONTH(SalesData[[#This Row],[Order Date]])+2)/3)&amp;"-"&amp;YEAR(SalesData[[#This Row],[Order Date]])</f>
        <v>Q2-2023</v>
      </c>
    </row>
    <row r="4030" spans="1:22" x14ac:dyDescent="0.35">
      <c r="A4030" t="s">
        <v>4171</v>
      </c>
      <c r="B4030" s="1">
        <v>45105</v>
      </c>
      <c r="C4030" t="s">
        <v>162</v>
      </c>
      <c r="D4030" t="s">
        <v>145</v>
      </c>
      <c r="E4030">
        <v>5637476266</v>
      </c>
      <c r="F4030" t="s">
        <v>387</v>
      </c>
      <c r="G4030" t="s">
        <v>11379</v>
      </c>
      <c r="H4030" t="s">
        <v>90</v>
      </c>
      <c r="I4030" t="s">
        <v>31</v>
      </c>
      <c r="J4030" t="s">
        <v>18</v>
      </c>
      <c r="K4030">
        <v>4067.28</v>
      </c>
      <c r="L4030">
        <v>713.56</v>
      </c>
      <c r="M4030" t="s">
        <v>19</v>
      </c>
      <c r="N4030">
        <v>0.175439114100824</v>
      </c>
      <c r="O4030" t="s">
        <v>11351</v>
      </c>
      <c r="P4030" t="s">
        <v>11352</v>
      </c>
      <c r="R4030" t="s">
        <v>11353</v>
      </c>
      <c r="S4030">
        <f>IF(SalesData[[#This Row],[Return Status]]="Returned",1,0)</f>
        <v>0</v>
      </c>
      <c r="U4030" s="2">
        <f>EOMONTH(SalesData[[#This Row],[Order Date]],0)</f>
        <v>45107</v>
      </c>
      <c r="V4030" s="9" t="str">
        <f>"Q"&amp;INT((MONTH(SalesData[[#This Row],[Order Date]])+2)/3)&amp;"-"&amp;YEAR(SalesData[[#This Row],[Order Date]])</f>
        <v>Q2-2023</v>
      </c>
    </row>
    <row r="4031" spans="1:22" x14ac:dyDescent="0.35">
      <c r="A4031" t="s">
        <v>4172</v>
      </c>
      <c r="B4031" s="1">
        <v>45100</v>
      </c>
      <c r="C4031" t="s">
        <v>139</v>
      </c>
      <c r="D4031" t="s">
        <v>99</v>
      </c>
      <c r="E4031">
        <v>5270087803</v>
      </c>
      <c r="F4031" t="s">
        <v>140</v>
      </c>
      <c r="G4031" t="s">
        <v>141</v>
      </c>
      <c r="H4031" t="s">
        <v>121</v>
      </c>
      <c r="I4031" t="s">
        <v>17</v>
      </c>
      <c r="J4031" t="s">
        <v>19</v>
      </c>
      <c r="K4031">
        <v>4529.87</v>
      </c>
      <c r="L4031">
        <v>269.51</v>
      </c>
      <c r="M4031" t="s">
        <v>19</v>
      </c>
      <c r="N4031">
        <v>5.94961886323448E-2</v>
      </c>
      <c r="O4031" t="s">
        <v>11351</v>
      </c>
      <c r="P4031" t="s">
        <v>11356</v>
      </c>
      <c r="Q4031" t="s">
        <v>11376</v>
      </c>
      <c r="R4031" t="s">
        <v>11360</v>
      </c>
      <c r="S4031">
        <f>IF(SalesData[[#This Row],[Return Status]]="Returned",1,0)</f>
        <v>1</v>
      </c>
      <c r="T4031">
        <v>2793.38</v>
      </c>
      <c r="U4031" s="2">
        <f>EOMONTH(SalesData[[#This Row],[Order Date]],0)</f>
        <v>45107</v>
      </c>
      <c r="V4031" s="9" t="str">
        <f>"Q"&amp;INT((MONTH(SalesData[[#This Row],[Order Date]])+2)/3)&amp;"-"&amp;YEAR(SalesData[[#This Row],[Order Date]])</f>
        <v>Q2-2023</v>
      </c>
    </row>
    <row r="4032" spans="1:22" x14ac:dyDescent="0.35">
      <c r="A4032" t="s">
        <v>4173</v>
      </c>
      <c r="B4032" s="1">
        <v>45102</v>
      </c>
      <c r="C4032" t="s">
        <v>21</v>
      </c>
      <c r="D4032" t="s">
        <v>145</v>
      </c>
      <c r="E4032">
        <v>9146726088</v>
      </c>
      <c r="F4032" t="s">
        <v>47</v>
      </c>
      <c r="G4032" t="s">
        <v>212</v>
      </c>
      <c r="H4032" t="s">
        <v>24</v>
      </c>
      <c r="I4032" t="s">
        <v>17</v>
      </c>
      <c r="J4032" t="s">
        <v>65</v>
      </c>
      <c r="K4032">
        <v>918.47</v>
      </c>
      <c r="L4032">
        <v>154.85</v>
      </c>
      <c r="M4032" t="s">
        <v>65</v>
      </c>
      <c r="N4032">
        <v>0.168595599203022</v>
      </c>
      <c r="O4032" t="s">
        <v>11355</v>
      </c>
      <c r="P4032" t="s">
        <v>11352</v>
      </c>
      <c r="R4032" t="s">
        <v>11353</v>
      </c>
      <c r="S4032">
        <f>IF(SalesData[[#This Row],[Return Status]]="Returned",1,0)</f>
        <v>0</v>
      </c>
      <c r="U4032" s="2">
        <f>EOMONTH(SalesData[[#This Row],[Order Date]],0)</f>
        <v>45107</v>
      </c>
      <c r="V4032" s="9" t="str">
        <f>"Q"&amp;INT((MONTH(SalesData[[#This Row],[Order Date]])+2)/3)&amp;"-"&amp;YEAR(SalesData[[#This Row],[Order Date]])</f>
        <v>Q2-2023</v>
      </c>
    </row>
    <row r="4033" spans="1:22" x14ac:dyDescent="0.35">
      <c r="A4033" t="s">
        <v>4174</v>
      </c>
      <c r="B4033" s="1">
        <v>45094</v>
      </c>
      <c r="C4033" t="s">
        <v>92</v>
      </c>
      <c r="D4033" t="s">
        <v>13</v>
      </c>
      <c r="E4033">
        <v>1490018710</v>
      </c>
      <c r="F4033" t="s">
        <v>159</v>
      </c>
      <c r="G4033" t="s">
        <v>84</v>
      </c>
      <c r="H4033" t="s">
        <v>11357</v>
      </c>
      <c r="I4033" t="s">
        <v>31</v>
      </c>
      <c r="J4033" t="s">
        <v>65</v>
      </c>
      <c r="K4033">
        <v>2004.13</v>
      </c>
      <c r="L4033">
        <v>538.88</v>
      </c>
      <c r="M4033" t="s">
        <v>65</v>
      </c>
      <c r="N4033">
        <v>0.26888475298508602</v>
      </c>
      <c r="O4033" t="s">
        <v>11351</v>
      </c>
      <c r="P4033" t="s">
        <v>11354</v>
      </c>
      <c r="Q4033" t="s">
        <v>11359</v>
      </c>
      <c r="R4033" t="s">
        <v>11360</v>
      </c>
      <c r="S4033">
        <f>IF(SalesData[[#This Row],[Return Status]]="Returned",1,0)</f>
        <v>1</v>
      </c>
      <c r="T4033">
        <v>847.14</v>
      </c>
      <c r="U4033" s="2">
        <f>EOMONTH(SalesData[[#This Row],[Order Date]],0)</f>
        <v>45107</v>
      </c>
      <c r="V4033" s="9" t="str">
        <f>"Q"&amp;INT((MONTH(SalesData[[#This Row],[Order Date]])+2)/3)&amp;"-"&amp;YEAR(SalesData[[#This Row],[Order Date]])</f>
        <v>Q2-2023</v>
      </c>
    </row>
    <row r="4034" spans="1:22" x14ac:dyDescent="0.35">
      <c r="A4034" t="s">
        <v>4175</v>
      </c>
      <c r="B4034" s="1">
        <v>45087</v>
      </c>
      <c r="C4034" t="s">
        <v>87</v>
      </c>
      <c r="D4034" t="s">
        <v>99</v>
      </c>
      <c r="E4034">
        <v>9810357412</v>
      </c>
      <c r="F4034" t="s">
        <v>163</v>
      </c>
      <c r="G4034" t="s">
        <v>164</v>
      </c>
      <c r="H4034" t="s">
        <v>165</v>
      </c>
      <c r="I4034" t="s">
        <v>36</v>
      </c>
      <c r="J4034" t="s">
        <v>19</v>
      </c>
      <c r="K4034">
        <v>2244.89</v>
      </c>
      <c r="L4034">
        <v>362.63</v>
      </c>
      <c r="M4034" t="s">
        <v>19</v>
      </c>
      <c r="N4034">
        <v>0.161535754535857</v>
      </c>
      <c r="O4034" t="s">
        <v>11351</v>
      </c>
      <c r="P4034" t="s">
        <v>11352</v>
      </c>
      <c r="R4034" t="s">
        <v>11353</v>
      </c>
      <c r="S4034">
        <f>IF(SalesData[[#This Row],[Return Status]]="Returned",1,0)</f>
        <v>0</v>
      </c>
      <c r="U4034" s="2">
        <f>EOMONTH(SalesData[[#This Row],[Order Date]],0)</f>
        <v>45107</v>
      </c>
      <c r="V4034" s="9" t="str">
        <f>"Q"&amp;INT((MONTH(SalesData[[#This Row],[Order Date]])+2)/3)&amp;"-"&amp;YEAR(SalesData[[#This Row],[Order Date]])</f>
        <v>Q2-2023</v>
      </c>
    </row>
    <row r="4035" spans="1:22" x14ac:dyDescent="0.35">
      <c r="A4035" t="s">
        <v>4176</v>
      </c>
      <c r="B4035" s="1">
        <v>45086</v>
      </c>
      <c r="C4035" t="s">
        <v>97</v>
      </c>
      <c r="D4035" t="s">
        <v>13</v>
      </c>
      <c r="E4035">
        <v>3103163098</v>
      </c>
      <c r="F4035" t="s">
        <v>78</v>
      </c>
      <c r="G4035" t="s">
        <v>859</v>
      </c>
      <c r="H4035" t="s">
        <v>16</v>
      </c>
      <c r="I4035" t="s">
        <v>17</v>
      </c>
      <c r="J4035" t="s">
        <v>65</v>
      </c>
      <c r="K4035">
        <v>2020.47</v>
      </c>
      <c r="L4035">
        <v>214.51</v>
      </c>
      <c r="M4035" t="s">
        <v>65</v>
      </c>
      <c r="N4035">
        <v>0.10616836676614801</v>
      </c>
      <c r="O4035" t="s">
        <v>11351</v>
      </c>
      <c r="P4035" t="s">
        <v>11352</v>
      </c>
      <c r="R4035" t="s">
        <v>11353</v>
      </c>
      <c r="S4035">
        <f>IF(SalesData[[#This Row],[Return Status]]="Returned",1,0)</f>
        <v>0</v>
      </c>
      <c r="U4035" s="2">
        <f>EOMONTH(SalesData[[#This Row],[Order Date]],0)</f>
        <v>45107</v>
      </c>
      <c r="V4035" s="9" t="str">
        <f>"Q"&amp;INT((MONTH(SalesData[[#This Row],[Order Date]])+2)/3)&amp;"-"&amp;YEAR(SalesData[[#This Row],[Order Date]])</f>
        <v>Q2-2023</v>
      </c>
    </row>
    <row r="4036" spans="1:22" x14ac:dyDescent="0.35">
      <c r="A4036" t="s">
        <v>4177</v>
      </c>
      <c r="B4036" s="1">
        <v>45094</v>
      </c>
      <c r="C4036" t="s">
        <v>325</v>
      </c>
      <c r="D4036" t="s">
        <v>39</v>
      </c>
      <c r="E4036">
        <v>8858618931</v>
      </c>
      <c r="F4036" t="s">
        <v>33</v>
      </c>
      <c r="G4036" t="s">
        <v>34</v>
      </c>
      <c r="H4036" t="s">
        <v>35</v>
      </c>
      <c r="I4036" t="s">
        <v>36</v>
      </c>
      <c r="J4036" t="s">
        <v>65</v>
      </c>
      <c r="K4036">
        <v>2149.8200000000002</v>
      </c>
      <c r="L4036">
        <v>186.83</v>
      </c>
      <c r="M4036" t="s">
        <v>65</v>
      </c>
      <c r="N4036">
        <v>8.6904950181875704E-2</v>
      </c>
      <c r="O4036" t="s">
        <v>11351</v>
      </c>
      <c r="P4036" t="s">
        <v>11356</v>
      </c>
      <c r="R4036" t="s">
        <v>11353</v>
      </c>
      <c r="S4036">
        <f>IF(SalesData[[#This Row],[Return Status]]="Returned",1,0)</f>
        <v>0</v>
      </c>
      <c r="U4036" s="2">
        <f>EOMONTH(SalesData[[#This Row],[Order Date]],0)</f>
        <v>45107</v>
      </c>
      <c r="V4036" s="9" t="str">
        <f>"Q"&amp;INT((MONTH(SalesData[[#This Row],[Order Date]])+2)/3)&amp;"-"&amp;YEAR(SalesData[[#This Row],[Order Date]])</f>
        <v>Q2-2023</v>
      </c>
    </row>
    <row r="4037" spans="1:22" x14ac:dyDescent="0.35">
      <c r="A4037" t="s">
        <v>4178</v>
      </c>
      <c r="B4037" s="1">
        <v>45090</v>
      </c>
      <c r="C4037" t="s">
        <v>194</v>
      </c>
      <c r="D4037" t="s">
        <v>80</v>
      </c>
      <c r="E4037">
        <v>6033397905</v>
      </c>
      <c r="F4037" t="s">
        <v>103</v>
      </c>
      <c r="G4037" t="s">
        <v>23</v>
      </c>
      <c r="H4037" t="s">
        <v>24</v>
      </c>
      <c r="I4037" t="s">
        <v>17</v>
      </c>
      <c r="J4037" t="s">
        <v>18</v>
      </c>
      <c r="K4037">
        <v>3521.82</v>
      </c>
      <c r="L4037">
        <v>876.24</v>
      </c>
      <c r="M4037" t="s">
        <v>19</v>
      </c>
      <c r="N4037">
        <v>0.248803175630782</v>
      </c>
      <c r="O4037" t="s">
        <v>11351</v>
      </c>
      <c r="P4037" t="s">
        <v>11354</v>
      </c>
      <c r="R4037" t="s">
        <v>11353</v>
      </c>
      <c r="S4037">
        <f>IF(SalesData[[#This Row],[Return Status]]="Returned",1,0)</f>
        <v>0</v>
      </c>
      <c r="T4037">
        <v>2821.33</v>
      </c>
      <c r="U4037" s="2">
        <f>EOMONTH(SalesData[[#This Row],[Order Date]],0)</f>
        <v>45107</v>
      </c>
      <c r="V4037" s="9" t="str">
        <f>"Q"&amp;INT((MONTH(SalesData[[#This Row],[Order Date]])+2)/3)&amp;"-"&amp;YEAR(SalesData[[#This Row],[Order Date]])</f>
        <v>Q2-2023</v>
      </c>
    </row>
    <row r="4038" spans="1:22" x14ac:dyDescent="0.35">
      <c r="A4038" t="s">
        <v>4179</v>
      </c>
      <c r="B4038" s="1">
        <v>45087</v>
      </c>
      <c r="C4038" t="s">
        <v>87</v>
      </c>
      <c r="D4038" t="s">
        <v>46</v>
      </c>
      <c r="E4038">
        <v>1441699307</v>
      </c>
      <c r="F4038" t="s">
        <v>159</v>
      </c>
      <c r="G4038" t="s">
        <v>84</v>
      </c>
      <c r="H4038" t="s">
        <v>85</v>
      </c>
      <c r="I4038" t="s">
        <v>31</v>
      </c>
      <c r="J4038" t="s">
        <v>18</v>
      </c>
      <c r="K4038">
        <v>1817.53</v>
      </c>
      <c r="L4038">
        <v>461.55</v>
      </c>
      <c r="M4038" t="s">
        <v>19</v>
      </c>
      <c r="N4038">
        <v>0.253943538758645</v>
      </c>
      <c r="O4038" t="s">
        <v>11351</v>
      </c>
      <c r="P4038" t="s">
        <v>11354</v>
      </c>
      <c r="R4038" t="s">
        <v>11353</v>
      </c>
      <c r="S4038">
        <f>IF(SalesData[[#This Row],[Return Status]]="Returned",1,0)</f>
        <v>0</v>
      </c>
      <c r="T4038">
        <v>847.14</v>
      </c>
      <c r="U4038" s="2">
        <f>EOMONTH(SalesData[[#This Row],[Order Date]],0)</f>
        <v>45107</v>
      </c>
      <c r="V4038" s="9" t="str">
        <f>"Q"&amp;INT((MONTH(SalesData[[#This Row],[Order Date]])+2)/3)&amp;"-"&amp;YEAR(SalesData[[#This Row],[Order Date]])</f>
        <v>Q2-2023</v>
      </c>
    </row>
    <row r="4039" spans="1:22" x14ac:dyDescent="0.35">
      <c r="A4039" t="s">
        <v>4180</v>
      </c>
      <c r="B4039" s="1">
        <v>45091</v>
      </c>
      <c r="C4039" t="s">
        <v>52</v>
      </c>
      <c r="D4039" t="s">
        <v>99</v>
      </c>
      <c r="E4039">
        <v>7227701559</v>
      </c>
      <c r="F4039" t="s">
        <v>129</v>
      </c>
      <c r="G4039" t="s">
        <v>54</v>
      </c>
      <c r="H4039" t="s">
        <v>55</v>
      </c>
      <c r="I4039" t="s">
        <v>31</v>
      </c>
      <c r="J4039" t="s">
        <v>19</v>
      </c>
      <c r="K4039">
        <v>3246.69</v>
      </c>
      <c r="L4039">
        <v>297.06</v>
      </c>
      <c r="M4039" t="s">
        <v>19</v>
      </c>
      <c r="N4039">
        <v>9.1496262347190493E-2</v>
      </c>
      <c r="O4039" t="s">
        <v>11351</v>
      </c>
      <c r="P4039" t="s">
        <v>11356</v>
      </c>
      <c r="R4039" t="s">
        <v>11353</v>
      </c>
      <c r="S4039">
        <f>IF(SalesData[[#This Row],[Return Status]]="Returned",1,0)</f>
        <v>0</v>
      </c>
      <c r="U4039" s="2">
        <f>EOMONTH(SalesData[[#This Row],[Order Date]],0)</f>
        <v>45107</v>
      </c>
      <c r="V4039" s="9" t="str">
        <f>"Q"&amp;INT((MONTH(SalesData[[#This Row],[Order Date]])+2)/3)&amp;"-"&amp;YEAR(SalesData[[#This Row],[Order Date]])</f>
        <v>Q2-2023</v>
      </c>
    </row>
    <row r="4040" spans="1:22" x14ac:dyDescent="0.35">
      <c r="A4040" t="s">
        <v>4181</v>
      </c>
      <c r="B4040" s="1">
        <v>45099</v>
      </c>
      <c r="C4040" t="s">
        <v>113</v>
      </c>
      <c r="D4040" t="s">
        <v>46</v>
      </c>
      <c r="E4040">
        <v>8096492716</v>
      </c>
      <c r="F4040" t="s">
        <v>133</v>
      </c>
      <c r="G4040" t="s">
        <v>89</v>
      </c>
      <c r="H4040" t="s">
        <v>90</v>
      </c>
      <c r="I4040" t="s">
        <v>31</v>
      </c>
      <c r="J4040" t="s">
        <v>65</v>
      </c>
      <c r="K4040">
        <v>3805.55</v>
      </c>
      <c r="L4040">
        <v>163.99</v>
      </c>
      <c r="M4040" t="s">
        <v>65</v>
      </c>
      <c r="N4040">
        <v>4.3092325682227303E-2</v>
      </c>
      <c r="O4040" t="s">
        <v>11351</v>
      </c>
      <c r="P4040" t="s">
        <v>11356</v>
      </c>
      <c r="R4040" t="s">
        <v>11353</v>
      </c>
      <c r="S4040">
        <f>IF(SalesData[[#This Row],[Return Status]]="Returned",1,0)</f>
        <v>0</v>
      </c>
      <c r="T4040">
        <v>207.68</v>
      </c>
      <c r="U4040" s="2">
        <f>EOMONTH(SalesData[[#This Row],[Order Date]],0)</f>
        <v>45107</v>
      </c>
      <c r="V4040" s="9" t="str">
        <f>"Q"&amp;INT((MONTH(SalesData[[#This Row],[Order Date]])+2)/3)&amp;"-"&amp;YEAR(SalesData[[#This Row],[Order Date]])</f>
        <v>Q2-2023</v>
      </c>
    </row>
    <row r="4041" spans="1:22" x14ac:dyDescent="0.35">
      <c r="A4041" t="s">
        <v>4182</v>
      </c>
      <c r="B4041" s="1">
        <v>45088</v>
      </c>
      <c r="C4041" t="s">
        <v>325</v>
      </c>
      <c r="D4041" t="s">
        <v>39</v>
      </c>
      <c r="E4041">
        <v>9467331671</v>
      </c>
      <c r="F4041" t="s">
        <v>28</v>
      </c>
      <c r="G4041" t="s">
        <v>29</v>
      </c>
      <c r="H4041" t="s">
        <v>30</v>
      </c>
      <c r="I4041" t="s">
        <v>31</v>
      </c>
      <c r="J4041" t="s">
        <v>65</v>
      </c>
      <c r="K4041">
        <v>1222.83</v>
      </c>
      <c r="L4041">
        <v>226.4</v>
      </c>
      <c r="M4041" t="s">
        <v>65</v>
      </c>
      <c r="N4041">
        <v>0.18514429642714</v>
      </c>
      <c r="O4041" t="s">
        <v>11351</v>
      </c>
      <c r="P4041" t="s">
        <v>11352</v>
      </c>
      <c r="R4041" t="s">
        <v>11353</v>
      </c>
      <c r="S4041">
        <f>IF(SalesData[[#This Row],[Return Status]]="Returned",1,0)</f>
        <v>0</v>
      </c>
      <c r="T4041">
        <v>2788.38</v>
      </c>
      <c r="U4041" s="2">
        <f>EOMONTH(SalesData[[#This Row],[Order Date]],0)</f>
        <v>45107</v>
      </c>
      <c r="V4041" s="9" t="str">
        <f>"Q"&amp;INT((MONTH(SalesData[[#This Row],[Order Date]])+2)/3)&amp;"-"&amp;YEAR(SalesData[[#This Row],[Order Date]])</f>
        <v>Q2-2023</v>
      </c>
    </row>
    <row r="4042" spans="1:22" x14ac:dyDescent="0.35">
      <c r="A4042" t="s">
        <v>4183</v>
      </c>
      <c r="B4042" s="1">
        <v>45083</v>
      </c>
      <c r="C4042" t="s">
        <v>77</v>
      </c>
      <c r="D4042" t="s">
        <v>27</v>
      </c>
      <c r="E4042">
        <v>2649254525</v>
      </c>
      <c r="F4042" t="s">
        <v>103</v>
      </c>
      <c r="G4042" t="s">
        <v>23</v>
      </c>
      <c r="H4042" t="s">
        <v>24</v>
      </c>
      <c r="I4042" t="s">
        <v>17</v>
      </c>
      <c r="J4042" t="s">
        <v>65</v>
      </c>
      <c r="K4042">
        <v>3801.7</v>
      </c>
      <c r="L4042">
        <v>629.44000000000005</v>
      </c>
      <c r="M4042" t="s">
        <v>65</v>
      </c>
      <c r="N4042">
        <v>0.165568035352605</v>
      </c>
      <c r="O4042" t="s">
        <v>11351</v>
      </c>
      <c r="P4042" t="s">
        <v>11352</v>
      </c>
      <c r="Q4042" t="s">
        <v>11373</v>
      </c>
      <c r="R4042" t="s">
        <v>11360</v>
      </c>
      <c r="S4042">
        <f>IF(SalesData[[#This Row],[Return Status]]="Returned",1,0)</f>
        <v>1</v>
      </c>
      <c r="T4042">
        <v>2821.33</v>
      </c>
      <c r="U4042" s="2">
        <f>EOMONTH(SalesData[[#This Row],[Order Date]],0)</f>
        <v>45107</v>
      </c>
      <c r="V4042" s="9" t="str">
        <f>"Q"&amp;INT((MONTH(SalesData[[#This Row],[Order Date]])+2)/3)&amp;"-"&amp;YEAR(SalesData[[#This Row],[Order Date]])</f>
        <v>Q2-2023</v>
      </c>
    </row>
    <row r="4043" spans="1:22" x14ac:dyDescent="0.35">
      <c r="A4043" t="s">
        <v>4184</v>
      </c>
      <c r="B4043" s="1">
        <v>45095</v>
      </c>
      <c r="C4043" t="s">
        <v>184</v>
      </c>
      <c r="D4043" t="s">
        <v>72</v>
      </c>
      <c r="E4043">
        <v>8132673344</v>
      </c>
      <c r="F4043" t="s">
        <v>78</v>
      </c>
      <c r="G4043" t="s">
        <v>15</v>
      </c>
      <c r="H4043" t="s">
        <v>16</v>
      </c>
      <c r="I4043" t="s">
        <v>17</v>
      </c>
      <c r="J4043" t="s">
        <v>18</v>
      </c>
      <c r="K4043">
        <v>1984.99</v>
      </c>
      <c r="L4043">
        <v>213.44</v>
      </c>
      <c r="M4043" t="s">
        <v>19</v>
      </c>
      <c r="N4043">
        <v>0.107526990060403</v>
      </c>
      <c r="O4043" t="s">
        <v>11351</v>
      </c>
      <c r="P4043" t="s">
        <v>11352</v>
      </c>
      <c r="R4043" t="s">
        <v>11353</v>
      </c>
      <c r="S4043">
        <f>IF(SalesData[[#This Row],[Return Status]]="Returned",1,0)</f>
        <v>0</v>
      </c>
      <c r="T4043">
        <v>2085.91</v>
      </c>
      <c r="U4043" s="2">
        <f>EOMONTH(SalesData[[#This Row],[Order Date]],0)</f>
        <v>45107</v>
      </c>
      <c r="V4043" s="9" t="str">
        <f>"Q"&amp;INT((MONTH(SalesData[[#This Row],[Order Date]])+2)/3)&amp;"-"&amp;YEAR(SalesData[[#This Row],[Order Date]])</f>
        <v>Q2-2023</v>
      </c>
    </row>
    <row r="4044" spans="1:22" x14ac:dyDescent="0.35">
      <c r="A4044" t="s">
        <v>4185</v>
      </c>
      <c r="B4044" s="1">
        <v>45101</v>
      </c>
      <c r="C4044" t="s">
        <v>113</v>
      </c>
      <c r="D4044" t="s">
        <v>99</v>
      </c>
      <c r="E4044">
        <v>2031331033</v>
      </c>
      <c r="F4044" t="s">
        <v>387</v>
      </c>
      <c r="G4044" t="s">
        <v>89</v>
      </c>
      <c r="H4044" t="s">
        <v>90</v>
      </c>
      <c r="I4044" t="s">
        <v>31</v>
      </c>
      <c r="J4044" t="s">
        <v>19</v>
      </c>
      <c r="K4044">
        <v>2945.62</v>
      </c>
      <c r="L4044">
        <v>722.72</v>
      </c>
      <c r="M4044" t="s">
        <v>19</v>
      </c>
      <c r="N4044">
        <v>0.24535411899701901</v>
      </c>
      <c r="O4044" t="s">
        <v>11351</v>
      </c>
      <c r="P4044" t="s">
        <v>11354</v>
      </c>
      <c r="R4044" t="s">
        <v>11353</v>
      </c>
      <c r="S4044">
        <f>IF(SalesData[[#This Row],[Return Status]]="Returned",1,0)</f>
        <v>0</v>
      </c>
      <c r="T4044">
        <v>207.68</v>
      </c>
      <c r="U4044" s="2">
        <f>EOMONTH(SalesData[[#This Row],[Order Date]],0)</f>
        <v>45107</v>
      </c>
      <c r="V4044" s="9" t="str">
        <f>"Q"&amp;INT((MONTH(SalesData[[#This Row],[Order Date]])+2)/3)&amp;"-"&amp;YEAR(SalesData[[#This Row],[Order Date]])</f>
        <v>Q2-2023</v>
      </c>
    </row>
    <row r="4045" spans="1:22" x14ac:dyDescent="0.35">
      <c r="A4045" t="s">
        <v>4186</v>
      </c>
      <c r="B4045" s="1">
        <v>45098</v>
      </c>
      <c r="C4045" t="s">
        <v>87</v>
      </c>
      <c r="D4045" t="s">
        <v>99</v>
      </c>
      <c r="E4045">
        <v>2550118528</v>
      </c>
      <c r="F4045" t="s">
        <v>410</v>
      </c>
      <c r="G4045" t="s">
        <v>29</v>
      </c>
      <c r="H4045" t="s">
        <v>30</v>
      </c>
      <c r="I4045" t="s">
        <v>31</v>
      </c>
      <c r="J4045" t="s">
        <v>61</v>
      </c>
      <c r="K4045">
        <v>1024.29</v>
      </c>
      <c r="L4045">
        <v>302.27</v>
      </c>
      <c r="M4045" t="s">
        <v>62</v>
      </c>
      <c r="N4045">
        <v>0.29510197307403202</v>
      </c>
      <c r="O4045" t="s">
        <v>11351</v>
      </c>
      <c r="P4045" t="s">
        <v>11354</v>
      </c>
      <c r="Q4045" t="s">
        <v>11369</v>
      </c>
      <c r="R4045" t="s">
        <v>11360</v>
      </c>
      <c r="S4045">
        <f>IF(SalesData[[#This Row],[Return Status]]="Returned",1,0)</f>
        <v>1</v>
      </c>
      <c r="T4045">
        <v>2788.38</v>
      </c>
      <c r="U4045" s="2">
        <f>EOMONTH(SalesData[[#This Row],[Order Date]],0)</f>
        <v>45107</v>
      </c>
      <c r="V4045" s="9" t="str">
        <f>"Q"&amp;INT((MONTH(SalesData[[#This Row],[Order Date]])+2)/3)&amp;"-"&amp;YEAR(SalesData[[#This Row],[Order Date]])</f>
        <v>Q2-2023</v>
      </c>
    </row>
    <row r="4046" spans="1:22" x14ac:dyDescent="0.35">
      <c r="A4046" t="s">
        <v>4187</v>
      </c>
      <c r="B4046" s="1">
        <v>45098</v>
      </c>
      <c r="C4046" t="s">
        <v>139</v>
      </c>
      <c r="D4046" t="s">
        <v>72</v>
      </c>
      <c r="E4046">
        <v>3114906046</v>
      </c>
      <c r="F4046" t="s">
        <v>159</v>
      </c>
      <c r="G4046" t="s">
        <v>84</v>
      </c>
      <c r="H4046" t="s">
        <v>85</v>
      </c>
      <c r="I4046" t="s">
        <v>31</v>
      </c>
      <c r="J4046" t="s">
        <v>19</v>
      </c>
      <c r="K4046">
        <v>119.63</v>
      </c>
      <c r="L4046">
        <v>34.08</v>
      </c>
      <c r="M4046" t="s">
        <v>19</v>
      </c>
      <c r="N4046">
        <v>0.28487837498955099</v>
      </c>
      <c r="O4046" t="s">
        <v>11361</v>
      </c>
      <c r="P4046" t="s">
        <v>11354</v>
      </c>
      <c r="R4046" t="s">
        <v>11353</v>
      </c>
      <c r="S4046">
        <f>IF(SalesData[[#This Row],[Return Status]]="Returned",1,0)</f>
        <v>0</v>
      </c>
      <c r="T4046">
        <v>847.14</v>
      </c>
      <c r="U4046" s="2">
        <f>EOMONTH(SalesData[[#This Row],[Order Date]],0)</f>
        <v>45107</v>
      </c>
      <c r="V4046" s="9" t="str">
        <f>"Q"&amp;INT((MONTH(SalesData[[#This Row],[Order Date]])+2)/3)&amp;"-"&amp;YEAR(SalesData[[#This Row],[Order Date]])</f>
        <v>Q2-2023</v>
      </c>
    </row>
    <row r="4047" spans="1:22" x14ac:dyDescent="0.35">
      <c r="A4047" t="s">
        <v>4188</v>
      </c>
      <c r="B4047" s="1">
        <v>45078</v>
      </c>
      <c r="C4047" t="s">
        <v>139</v>
      </c>
      <c r="D4047" t="s">
        <v>72</v>
      </c>
      <c r="E4047">
        <v>9072825514</v>
      </c>
      <c r="F4047" t="s">
        <v>206</v>
      </c>
      <c r="G4047" t="s">
        <v>89</v>
      </c>
      <c r="H4047" t="s">
        <v>90</v>
      </c>
      <c r="I4047" t="s">
        <v>31</v>
      </c>
      <c r="J4047" t="s">
        <v>43</v>
      </c>
      <c r="K4047">
        <v>3345.29</v>
      </c>
      <c r="L4047">
        <v>932.82</v>
      </c>
      <c r="M4047" t="s">
        <v>43</v>
      </c>
      <c r="N4047">
        <v>0.27884578018647099</v>
      </c>
      <c r="O4047" t="s">
        <v>11351</v>
      </c>
      <c r="P4047" t="s">
        <v>11354</v>
      </c>
      <c r="R4047" t="s">
        <v>11353</v>
      </c>
      <c r="S4047">
        <f>IF(SalesData[[#This Row],[Return Status]]="Returned",1,0)</f>
        <v>0</v>
      </c>
      <c r="T4047">
        <v>207.68</v>
      </c>
      <c r="U4047" s="2">
        <f>EOMONTH(SalesData[[#This Row],[Order Date]],0)</f>
        <v>45107</v>
      </c>
      <c r="V4047" s="9" t="str">
        <f>"Q"&amp;INT((MONTH(SalesData[[#This Row],[Order Date]])+2)/3)&amp;"-"&amp;YEAR(SalesData[[#This Row],[Order Date]])</f>
        <v>Q2-2023</v>
      </c>
    </row>
    <row r="4048" spans="1:22" x14ac:dyDescent="0.35">
      <c r="A4048" t="s">
        <v>4189</v>
      </c>
      <c r="B4048" s="1">
        <v>45097</v>
      </c>
      <c r="C4048" t="s">
        <v>205</v>
      </c>
      <c r="D4048" t="s">
        <v>27</v>
      </c>
      <c r="E4048">
        <v>3397190223</v>
      </c>
      <c r="F4048" t="s">
        <v>116</v>
      </c>
      <c r="G4048" t="s">
        <v>74</v>
      </c>
      <c r="H4048" t="s">
        <v>11357</v>
      </c>
      <c r="I4048" t="s">
        <v>36</v>
      </c>
      <c r="J4048" t="s">
        <v>65</v>
      </c>
      <c r="K4048">
        <v>327.47000000000003</v>
      </c>
      <c r="L4048">
        <v>47.25</v>
      </c>
      <c r="M4048" t="s">
        <v>65</v>
      </c>
      <c r="N4048">
        <v>0.14428802638409599</v>
      </c>
      <c r="O4048" t="s">
        <v>11361</v>
      </c>
      <c r="P4048" t="s">
        <v>11352</v>
      </c>
      <c r="R4048" t="s">
        <v>11353</v>
      </c>
      <c r="S4048">
        <f>IF(SalesData[[#This Row],[Return Status]]="Returned",1,0)</f>
        <v>0</v>
      </c>
      <c r="T4048">
        <v>2420.2800000000002</v>
      </c>
      <c r="U4048" s="2">
        <f>EOMONTH(SalesData[[#This Row],[Order Date]],0)</f>
        <v>45107</v>
      </c>
      <c r="V4048" s="9" t="str">
        <f>"Q"&amp;INT((MONTH(SalesData[[#This Row],[Order Date]])+2)/3)&amp;"-"&amp;YEAR(SalesData[[#This Row],[Order Date]])</f>
        <v>Q2-2023</v>
      </c>
    </row>
    <row r="4049" spans="1:22" x14ac:dyDescent="0.35">
      <c r="A4049" t="s">
        <v>4190</v>
      </c>
      <c r="B4049" s="1">
        <v>45096</v>
      </c>
      <c r="C4049" t="s">
        <v>45</v>
      </c>
      <c r="D4049" t="s">
        <v>145</v>
      </c>
      <c r="E4049">
        <v>7924289818</v>
      </c>
      <c r="F4049" t="s">
        <v>172</v>
      </c>
      <c r="G4049" t="s">
        <v>141</v>
      </c>
      <c r="H4049" t="s">
        <v>121</v>
      </c>
      <c r="I4049" t="s">
        <v>17</v>
      </c>
      <c r="J4049" t="s">
        <v>43</v>
      </c>
      <c r="K4049">
        <v>1320.91</v>
      </c>
      <c r="L4049">
        <v>48.89</v>
      </c>
      <c r="M4049" t="s">
        <v>43</v>
      </c>
      <c r="N4049">
        <v>3.7012362689358098E-2</v>
      </c>
      <c r="O4049" t="s">
        <v>11351</v>
      </c>
      <c r="P4049" t="s">
        <v>11356</v>
      </c>
      <c r="Q4049" t="s">
        <v>11363</v>
      </c>
      <c r="R4049" t="s">
        <v>11360</v>
      </c>
      <c r="S4049">
        <f>IF(SalesData[[#This Row],[Return Status]]="Returned",1,0)</f>
        <v>1</v>
      </c>
      <c r="T4049">
        <v>2793.38</v>
      </c>
      <c r="U4049" s="2">
        <f>EOMONTH(SalesData[[#This Row],[Order Date]],0)</f>
        <v>45107</v>
      </c>
      <c r="V4049" s="9" t="str">
        <f>"Q"&amp;INT((MONTH(SalesData[[#This Row],[Order Date]])+2)/3)&amp;"-"&amp;YEAR(SalesData[[#This Row],[Order Date]])</f>
        <v>Q2-2023</v>
      </c>
    </row>
    <row r="4050" spans="1:22" x14ac:dyDescent="0.35">
      <c r="A4050" t="s">
        <v>4191</v>
      </c>
      <c r="B4050" s="1">
        <v>45095</v>
      </c>
      <c r="C4050" t="s">
        <v>111</v>
      </c>
      <c r="D4050" t="s">
        <v>46</v>
      </c>
      <c r="E4050">
        <v>5675147267</v>
      </c>
      <c r="F4050" t="s">
        <v>116</v>
      </c>
      <c r="G4050" t="s">
        <v>74</v>
      </c>
      <c r="H4050" t="s">
        <v>75</v>
      </c>
      <c r="I4050" t="s">
        <v>36</v>
      </c>
      <c r="J4050" t="s">
        <v>65</v>
      </c>
      <c r="K4050">
        <v>3112.1</v>
      </c>
      <c r="L4050">
        <v>737.83</v>
      </c>
      <c r="M4050" t="s">
        <v>65</v>
      </c>
      <c r="N4050">
        <v>0.23708428392403799</v>
      </c>
      <c r="O4050" t="s">
        <v>11351</v>
      </c>
      <c r="P4050" t="s">
        <v>11354</v>
      </c>
      <c r="Q4050" t="s">
        <v>11363</v>
      </c>
      <c r="R4050" t="s">
        <v>11360</v>
      </c>
      <c r="S4050">
        <f>IF(SalesData[[#This Row],[Return Status]]="Returned",1,0)</f>
        <v>1</v>
      </c>
      <c r="T4050">
        <v>2420.2800000000002</v>
      </c>
      <c r="U4050" s="2">
        <f>EOMONTH(SalesData[[#This Row],[Order Date]],0)</f>
        <v>45107</v>
      </c>
      <c r="V4050" s="9" t="str">
        <f>"Q"&amp;INT((MONTH(SalesData[[#This Row],[Order Date]])+2)/3)&amp;"-"&amp;YEAR(SalesData[[#This Row],[Order Date]])</f>
        <v>Q2-2023</v>
      </c>
    </row>
    <row r="4051" spans="1:22" x14ac:dyDescent="0.35">
      <c r="A4051" t="s">
        <v>4192</v>
      </c>
      <c r="B4051" s="1">
        <v>45082</v>
      </c>
      <c r="C4051" t="s">
        <v>12</v>
      </c>
      <c r="D4051" t="s">
        <v>13</v>
      </c>
      <c r="E4051">
        <v>8035164546</v>
      </c>
      <c r="F4051" t="s">
        <v>95</v>
      </c>
      <c r="G4051" t="s">
        <v>59</v>
      </c>
      <c r="H4051" t="s">
        <v>60</v>
      </c>
      <c r="I4051" t="s">
        <v>31</v>
      </c>
      <c r="J4051" t="s">
        <v>18</v>
      </c>
      <c r="K4051">
        <v>4276.68</v>
      </c>
      <c r="L4051">
        <v>159.84</v>
      </c>
      <c r="M4051" t="s">
        <v>19</v>
      </c>
      <c r="N4051">
        <v>3.7374786048991297E-2</v>
      </c>
      <c r="O4051" t="s">
        <v>11351</v>
      </c>
      <c r="P4051" t="s">
        <v>11356</v>
      </c>
      <c r="R4051" t="s">
        <v>11353</v>
      </c>
      <c r="S4051">
        <f>IF(SalesData[[#This Row],[Return Status]]="Returned",1,0)</f>
        <v>0</v>
      </c>
      <c r="T4051">
        <v>2183.56</v>
      </c>
      <c r="U4051" s="2">
        <f>EOMONTH(SalesData[[#This Row],[Order Date]],0)</f>
        <v>45107</v>
      </c>
      <c r="V4051" s="9" t="str">
        <f>"Q"&amp;INT((MONTH(SalesData[[#This Row],[Order Date]])+2)/3)&amp;"-"&amp;YEAR(SalesData[[#This Row],[Order Date]])</f>
        <v>Q2-2023</v>
      </c>
    </row>
    <row r="4052" spans="1:22" x14ac:dyDescent="0.35">
      <c r="A4052" t="s">
        <v>4193</v>
      </c>
      <c r="B4052" s="1">
        <v>45083</v>
      </c>
      <c r="C4052" t="s">
        <v>132</v>
      </c>
      <c r="D4052" t="s">
        <v>39</v>
      </c>
      <c r="E4052">
        <v>3537771249</v>
      </c>
      <c r="F4052" t="s">
        <v>206</v>
      </c>
      <c r="G4052" t="s">
        <v>89</v>
      </c>
      <c r="H4052" t="s">
        <v>90</v>
      </c>
      <c r="I4052" t="s">
        <v>31</v>
      </c>
      <c r="J4052" t="s">
        <v>65</v>
      </c>
      <c r="K4052">
        <v>1546.7</v>
      </c>
      <c r="L4052">
        <v>303.98</v>
      </c>
      <c r="M4052" t="s">
        <v>65</v>
      </c>
      <c r="N4052">
        <v>0.19653455744488299</v>
      </c>
      <c r="O4052" t="s">
        <v>11351</v>
      </c>
      <c r="P4052" t="s">
        <v>11352</v>
      </c>
      <c r="R4052" t="s">
        <v>11353</v>
      </c>
      <c r="S4052">
        <f>IF(SalesData[[#This Row],[Return Status]]="Returned",1,0)</f>
        <v>0</v>
      </c>
      <c r="T4052">
        <v>207.68</v>
      </c>
      <c r="U4052" s="2">
        <f>EOMONTH(SalesData[[#This Row],[Order Date]],0)</f>
        <v>45107</v>
      </c>
      <c r="V4052" s="9" t="str">
        <f>"Q"&amp;INT((MONTH(SalesData[[#This Row],[Order Date]])+2)/3)&amp;"-"&amp;YEAR(SalesData[[#This Row],[Order Date]])</f>
        <v>Q2-2023</v>
      </c>
    </row>
    <row r="4053" spans="1:22" x14ac:dyDescent="0.35">
      <c r="A4053" t="s">
        <v>4194</v>
      </c>
      <c r="B4053" s="1">
        <v>45082</v>
      </c>
      <c r="C4053" t="s">
        <v>77</v>
      </c>
      <c r="D4053" t="s">
        <v>99</v>
      </c>
      <c r="E4053">
        <v>8709837832</v>
      </c>
      <c r="F4053" t="s">
        <v>120</v>
      </c>
      <c r="G4053" t="s">
        <v>141</v>
      </c>
      <c r="H4053" t="s">
        <v>121</v>
      </c>
      <c r="I4053" t="s">
        <v>17</v>
      </c>
      <c r="J4053" t="s">
        <v>19</v>
      </c>
      <c r="K4053">
        <v>1207.21</v>
      </c>
      <c r="L4053">
        <v>286.58999999999997</v>
      </c>
      <c r="M4053" t="s">
        <v>19</v>
      </c>
      <c r="N4053">
        <v>0.23739862989869201</v>
      </c>
      <c r="O4053" t="s">
        <v>11351</v>
      </c>
      <c r="P4053" t="s">
        <v>11354</v>
      </c>
      <c r="R4053" t="s">
        <v>11353</v>
      </c>
      <c r="S4053">
        <f>IF(SalesData[[#This Row],[Return Status]]="Returned",1,0)</f>
        <v>0</v>
      </c>
      <c r="T4053">
        <v>2793.38</v>
      </c>
      <c r="U4053" s="2">
        <f>EOMONTH(SalesData[[#This Row],[Order Date]],0)</f>
        <v>45107</v>
      </c>
      <c r="V4053" s="9" t="str">
        <f>"Q"&amp;INT((MONTH(SalesData[[#This Row],[Order Date]])+2)/3)&amp;"-"&amp;YEAR(SalesData[[#This Row],[Order Date]])</f>
        <v>Q2-2023</v>
      </c>
    </row>
    <row r="4054" spans="1:22" x14ac:dyDescent="0.35">
      <c r="A4054" t="s">
        <v>4195</v>
      </c>
      <c r="B4054" s="1">
        <v>45087</v>
      </c>
      <c r="C4054" t="s">
        <v>113</v>
      </c>
      <c r="D4054" t="s">
        <v>99</v>
      </c>
      <c r="E4054">
        <v>2253049100</v>
      </c>
      <c r="F4054" t="s">
        <v>238</v>
      </c>
      <c r="G4054" t="s">
        <v>74</v>
      </c>
      <c r="H4054" t="s">
        <v>75</v>
      </c>
      <c r="I4054" t="s">
        <v>36</v>
      </c>
      <c r="J4054" t="s">
        <v>62</v>
      </c>
      <c r="K4054">
        <v>4729.51</v>
      </c>
      <c r="L4054">
        <v>1418.78</v>
      </c>
      <c r="M4054" t="s">
        <v>62</v>
      </c>
      <c r="N4054">
        <v>0.29998456499721998</v>
      </c>
      <c r="O4054" t="s">
        <v>11351</v>
      </c>
      <c r="P4054" t="s">
        <v>11354</v>
      </c>
      <c r="R4054" t="s">
        <v>11353</v>
      </c>
      <c r="S4054">
        <f>IF(SalesData[[#This Row],[Return Status]]="Returned",1,0)</f>
        <v>0</v>
      </c>
      <c r="T4054">
        <v>2420.2800000000002</v>
      </c>
      <c r="U4054" s="2">
        <f>EOMONTH(SalesData[[#This Row],[Order Date]],0)</f>
        <v>45107</v>
      </c>
      <c r="V4054" s="9" t="str">
        <f>"Q"&amp;INT((MONTH(SalesData[[#This Row],[Order Date]])+2)/3)&amp;"-"&amp;YEAR(SalesData[[#This Row],[Order Date]])</f>
        <v>Q2-2023</v>
      </c>
    </row>
    <row r="4055" spans="1:22" x14ac:dyDescent="0.35">
      <c r="A4055" t="s">
        <v>4196</v>
      </c>
      <c r="B4055" s="1">
        <v>45078</v>
      </c>
      <c r="C4055" t="s">
        <v>106</v>
      </c>
      <c r="D4055" t="s">
        <v>72</v>
      </c>
      <c r="E4055">
        <v>7214127022</v>
      </c>
      <c r="F4055" t="s">
        <v>168</v>
      </c>
      <c r="G4055" t="s">
        <v>54</v>
      </c>
      <c r="H4055" t="s">
        <v>55</v>
      </c>
      <c r="I4055" t="s">
        <v>31</v>
      </c>
      <c r="J4055" t="s">
        <v>18</v>
      </c>
      <c r="K4055">
        <v>4517.46</v>
      </c>
      <c r="L4055">
        <v>595</v>
      </c>
      <c r="M4055" t="s">
        <v>19</v>
      </c>
      <c r="N4055">
        <v>0.13171118283283101</v>
      </c>
      <c r="O4055" t="s">
        <v>11351</v>
      </c>
      <c r="P4055" t="s">
        <v>11352</v>
      </c>
      <c r="R4055" t="s">
        <v>11353</v>
      </c>
      <c r="S4055">
        <f>IF(SalesData[[#This Row],[Return Status]]="Returned",1,0)</f>
        <v>0</v>
      </c>
      <c r="U4055" s="2">
        <f>EOMONTH(SalesData[[#This Row],[Order Date]],0)</f>
        <v>45107</v>
      </c>
      <c r="V4055" s="9" t="str">
        <f>"Q"&amp;INT((MONTH(SalesData[[#This Row],[Order Date]])+2)/3)&amp;"-"&amp;YEAR(SalesData[[#This Row],[Order Date]])</f>
        <v>Q2-2023</v>
      </c>
    </row>
    <row r="4056" spans="1:22" x14ac:dyDescent="0.35">
      <c r="A4056" t="s">
        <v>4197</v>
      </c>
      <c r="B4056" s="1">
        <v>45099</v>
      </c>
      <c r="C4056" t="s">
        <v>149</v>
      </c>
      <c r="D4056" t="s">
        <v>13</v>
      </c>
      <c r="E4056">
        <v>6858084891</v>
      </c>
      <c r="F4056" t="s">
        <v>107</v>
      </c>
      <c r="G4056" t="s">
        <v>15</v>
      </c>
      <c r="H4056" t="s">
        <v>16</v>
      </c>
      <c r="I4056" t="s">
        <v>17</v>
      </c>
      <c r="J4056" t="s">
        <v>18</v>
      </c>
      <c r="K4056">
        <v>1748.85</v>
      </c>
      <c r="L4056">
        <v>292.42</v>
      </c>
      <c r="M4056" t="s">
        <v>19</v>
      </c>
      <c r="N4056">
        <v>0.16720702175715499</v>
      </c>
      <c r="O4056" t="s">
        <v>11351</v>
      </c>
      <c r="P4056" t="s">
        <v>11352</v>
      </c>
      <c r="R4056" t="s">
        <v>11353</v>
      </c>
      <c r="S4056">
        <f>IF(SalesData[[#This Row],[Return Status]]="Returned",1,0)</f>
        <v>0</v>
      </c>
      <c r="T4056">
        <v>2085.91</v>
      </c>
      <c r="U4056" s="2">
        <f>EOMONTH(SalesData[[#This Row],[Order Date]],0)</f>
        <v>45107</v>
      </c>
      <c r="V4056" s="9" t="str">
        <f>"Q"&amp;INT((MONTH(SalesData[[#This Row],[Order Date]])+2)/3)&amp;"-"&amp;YEAR(SalesData[[#This Row],[Order Date]])</f>
        <v>Q2-2023</v>
      </c>
    </row>
    <row r="4057" spans="1:22" x14ac:dyDescent="0.35">
      <c r="A4057" t="s">
        <v>4198</v>
      </c>
      <c r="B4057" s="1">
        <v>45081</v>
      </c>
      <c r="C4057" t="s">
        <v>49</v>
      </c>
      <c r="D4057" t="s">
        <v>13</v>
      </c>
      <c r="E4057">
        <v>1710730555</v>
      </c>
      <c r="F4057" t="s">
        <v>53</v>
      </c>
      <c r="G4057" t="s">
        <v>54</v>
      </c>
      <c r="H4057" t="s">
        <v>55</v>
      </c>
      <c r="I4057" t="s">
        <v>31</v>
      </c>
      <c r="J4057" t="s">
        <v>19</v>
      </c>
      <c r="K4057">
        <v>2471.0300000000002</v>
      </c>
      <c r="L4057">
        <v>255.02</v>
      </c>
      <c r="M4057" t="s">
        <v>19</v>
      </c>
      <c r="N4057">
        <v>0.10320392710732</v>
      </c>
      <c r="O4057" t="s">
        <v>11351</v>
      </c>
      <c r="P4057" t="s">
        <v>11352</v>
      </c>
      <c r="Q4057" t="s">
        <v>11365</v>
      </c>
      <c r="R4057" t="s">
        <v>11360</v>
      </c>
      <c r="S4057">
        <f>IF(SalesData[[#This Row],[Return Status]]="Returned",1,0)</f>
        <v>1</v>
      </c>
      <c r="U4057" s="2">
        <f>EOMONTH(SalesData[[#This Row],[Order Date]],0)</f>
        <v>45107</v>
      </c>
      <c r="V4057" s="9" t="str">
        <f>"Q"&amp;INT((MONTH(SalesData[[#This Row],[Order Date]])+2)/3)&amp;"-"&amp;YEAR(SalesData[[#This Row],[Order Date]])</f>
        <v>Q2-2023</v>
      </c>
    </row>
    <row r="4058" spans="1:22" x14ac:dyDescent="0.35">
      <c r="A4058" t="s">
        <v>4199</v>
      </c>
      <c r="B4058" s="1">
        <v>45087</v>
      </c>
      <c r="C4058" t="s">
        <v>184</v>
      </c>
      <c r="D4058" t="s">
        <v>145</v>
      </c>
      <c r="E4058">
        <v>2707343327</v>
      </c>
      <c r="F4058" t="s">
        <v>83</v>
      </c>
      <c r="G4058" t="s">
        <v>84</v>
      </c>
      <c r="H4058" t="s">
        <v>85</v>
      </c>
      <c r="I4058" t="s">
        <v>31</v>
      </c>
      <c r="J4058" t="s">
        <v>61</v>
      </c>
      <c r="K4058">
        <v>3320.71</v>
      </c>
      <c r="L4058">
        <v>810.15</v>
      </c>
      <c r="M4058" t="s">
        <v>62</v>
      </c>
      <c r="N4058">
        <v>0.243968910263167</v>
      </c>
      <c r="O4058" t="s">
        <v>11351</v>
      </c>
      <c r="P4058" t="s">
        <v>11354</v>
      </c>
      <c r="R4058" t="s">
        <v>11353</v>
      </c>
      <c r="S4058">
        <f>IF(SalesData[[#This Row],[Return Status]]="Returned",1,0)</f>
        <v>0</v>
      </c>
      <c r="T4058">
        <v>847.14</v>
      </c>
      <c r="U4058" s="2">
        <f>EOMONTH(SalesData[[#This Row],[Order Date]],0)</f>
        <v>45107</v>
      </c>
      <c r="V4058" s="9" t="str">
        <f>"Q"&amp;INT((MONTH(SalesData[[#This Row],[Order Date]])+2)/3)&amp;"-"&amp;YEAR(SalesData[[#This Row],[Order Date]])</f>
        <v>Q2-2023</v>
      </c>
    </row>
    <row r="4059" spans="1:22" x14ac:dyDescent="0.35">
      <c r="A4059" t="s">
        <v>4200</v>
      </c>
      <c r="B4059" s="1">
        <v>45085</v>
      </c>
      <c r="C4059" t="s">
        <v>106</v>
      </c>
      <c r="D4059" t="s">
        <v>145</v>
      </c>
      <c r="E4059">
        <v>2803514586</v>
      </c>
      <c r="F4059" t="s">
        <v>40</v>
      </c>
      <c r="G4059" t="s">
        <v>69</v>
      </c>
      <c r="H4059" t="s">
        <v>41</v>
      </c>
      <c r="I4059" t="s">
        <v>31</v>
      </c>
      <c r="J4059" t="s">
        <v>62</v>
      </c>
      <c r="K4059">
        <v>148.22999999999999</v>
      </c>
      <c r="L4059">
        <v>37.700000000000003</v>
      </c>
      <c r="M4059" t="s">
        <v>62</v>
      </c>
      <c r="N4059">
        <v>0.25433448019969002</v>
      </c>
      <c r="O4059" t="s">
        <v>11361</v>
      </c>
      <c r="P4059" t="s">
        <v>11354</v>
      </c>
      <c r="R4059" t="s">
        <v>11353</v>
      </c>
      <c r="S4059">
        <f>IF(SalesData[[#This Row],[Return Status]]="Returned",1,0)</f>
        <v>0</v>
      </c>
      <c r="T4059">
        <v>2081.52</v>
      </c>
      <c r="U4059" s="2">
        <f>EOMONTH(SalesData[[#This Row],[Order Date]],0)</f>
        <v>45107</v>
      </c>
      <c r="V4059" s="9" t="str">
        <f>"Q"&amp;INT((MONTH(SalesData[[#This Row],[Order Date]])+2)/3)&amp;"-"&amp;YEAR(SalesData[[#This Row],[Order Date]])</f>
        <v>Q2-2023</v>
      </c>
    </row>
    <row r="4060" spans="1:22" x14ac:dyDescent="0.35">
      <c r="A4060" t="s">
        <v>4201</v>
      </c>
      <c r="B4060" s="1">
        <v>45087</v>
      </c>
      <c r="C4060" t="s">
        <v>184</v>
      </c>
      <c r="D4060" t="s">
        <v>99</v>
      </c>
      <c r="E4060">
        <v>4682072510</v>
      </c>
      <c r="F4060" t="s">
        <v>73</v>
      </c>
      <c r="G4060" t="s">
        <v>74</v>
      </c>
      <c r="H4060" t="s">
        <v>75</v>
      </c>
      <c r="I4060" t="s">
        <v>36</v>
      </c>
      <c r="J4060" t="s">
        <v>42</v>
      </c>
      <c r="K4060">
        <v>1803.75</v>
      </c>
      <c r="L4060">
        <v>441.87</v>
      </c>
      <c r="M4060" t="s">
        <v>43</v>
      </c>
      <c r="N4060">
        <v>0.24497297297297299</v>
      </c>
      <c r="O4060" t="s">
        <v>11351</v>
      </c>
      <c r="P4060" t="s">
        <v>11354</v>
      </c>
      <c r="R4060" t="s">
        <v>11353</v>
      </c>
      <c r="S4060">
        <f>IF(SalesData[[#This Row],[Return Status]]="Returned",1,0)</f>
        <v>0</v>
      </c>
      <c r="T4060">
        <v>2420.2800000000002</v>
      </c>
      <c r="U4060" s="2">
        <f>EOMONTH(SalesData[[#This Row],[Order Date]],0)</f>
        <v>45107</v>
      </c>
      <c r="V4060" s="9" t="str">
        <f>"Q"&amp;INT((MONTH(SalesData[[#This Row],[Order Date]])+2)/3)&amp;"-"&amp;YEAR(SalesData[[#This Row],[Order Date]])</f>
        <v>Q2-2023</v>
      </c>
    </row>
    <row r="4061" spans="1:22" x14ac:dyDescent="0.35">
      <c r="A4061" t="s">
        <v>4202</v>
      </c>
      <c r="B4061" s="1">
        <v>45078</v>
      </c>
      <c r="C4061" t="s">
        <v>57</v>
      </c>
      <c r="D4061" t="s">
        <v>80</v>
      </c>
      <c r="E4061">
        <v>1337088040</v>
      </c>
      <c r="F4061" t="s">
        <v>140</v>
      </c>
      <c r="G4061" t="s">
        <v>141</v>
      </c>
      <c r="H4061" t="s">
        <v>121</v>
      </c>
      <c r="I4061" t="s">
        <v>17</v>
      </c>
      <c r="J4061" t="s">
        <v>19</v>
      </c>
      <c r="K4061">
        <v>995.41</v>
      </c>
      <c r="L4061">
        <v>259.43</v>
      </c>
      <c r="M4061" t="s">
        <v>19</v>
      </c>
      <c r="N4061">
        <v>0.26062627460041599</v>
      </c>
      <c r="O4061" t="s">
        <v>11355</v>
      </c>
      <c r="P4061" t="s">
        <v>11354</v>
      </c>
      <c r="R4061" t="s">
        <v>11353</v>
      </c>
      <c r="S4061">
        <f>IF(SalesData[[#This Row],[Return Status]]="Returned",1,0)</f>
        <v>0</v>
      </c>
      <c r="T4061">
        <v>2793.38</v>
      </c>
      <c r="U4061" s="2">
        <f>EOMONTH(SalesData[[#This Row],[Order Date]],0)</f>
        <v>45107</v>
      </c>
      <c r="V4061" s="9" t="str">
        <f>"Q"&amp;INT((MONTH(SalesData[[#This Row],[Order Date]])+2)/3)&amp;"-"&amp;YEAR(SalesData[[#This Row],[Order Date]])</f>
        <v>Q2-2023</v>
      </c>
    </row>
    <row r="4062" spans="1:22" x14ac:dyDescent="0.35">
      <c r="A4062" t="s">
        <v>4203</v>
      </c>
      <c r="B4062" s="1">
        <v>45086</v>
      </c>
      <c r="C4062" t="s">
        <v>205</v>
      </c>
      <c r="D4062" t="s">
        <v>145</v>
      </c>
      <c r="E4062">
        <v>165762857</v>
      </c>
      <c r="F4062" t="s">
        <v>68</v>
      </c>
      <c r="G4062" t="s">
        <v>69</v>
      </c>
      <c r="H4062" t="s">
        <v>41</v>
      </c>
      <c r="I4062" t="s">
        <v>31</v>
      </c>
      <c r="J4062" t="s">
        <v>18</v>
      </c>
      <c r="K4062">
        <v>3304.34</v>
      </c>
      <c r="L4062">
        <v>799.2</v>
      </c>
      <c r="M4062" t="s">
        <v>19</v>
      </c>
      <c r="N4062">
        <v>0.24186373072988901</v>
      </c>
      <c r="O4062" t="s">
        <v>11351</v>
      </c>
      <c r="P4062" t="s">
        <v>11354</v>
      </c>
      <c r="R4062" t="s">
        <v>11353</v>
      </c>
      <c r="S4062">
        <f>IF(SalesData[[#This Row],[Return Status]]="Returned",1,0)</f>
        <v>0</v>
      </c>
      <c r="T4062">
        <v>2081.52</v>
      </c>
      <c r="U4062" s="2">
        <f>EOMONTH(SalesData[[#This Row],[Order Date]],0)</f>
        <v>45107</v>
      </c>
      <c r="V4062" s="9" t="str">
        <f>"Q"&amp;INT((MONTH(SalesData[[#This Row],[Order Date]])+2)/3)&amp;"-"&amp;YEAR(SalesData[[#This Row],[Order Date]])</f>
        <v>Q2-2023</v>
      </c>
    </row>
    <row r="4063" spans="1:22" x14ac:dyDescent="0.35">
      <c r="A4063" t="s">
        <v>4204</v>
      </c>
      <c r="B4063" s="1">
        <v>45101</v>
      </c>
      <c r="C4063" t="s">
        <v>188</v>
      </c>
      <c r="D4063" t="s">
        <v>13</v>
      </c>
      <c r="E4063">
        <v>9328443827</v>
      </c>
      <c r="F4063" t="s">
        <v>129</v>
      </c>
      <c r="G4063" t="s">
        <v>54</v>
      </c>
      <c r="H4063" t="s">
        <v>55</v>
      </c>
      <c r="I4063" t="s">
        <v>31</v>
      </c>
      <c r="J4063" t="s">
        <v>18</v>
      </c>
      <c r="K4063">
        <v>2584.77</v>
      </c>
      <c r="L4063">
        <v>127.26</v>
      </c>
      <c r="M4063" t="s">
        <v>19</v>
      </c>
      <c r="N4063">
        <v>4.9234554718601699E-2</v>
      </c>
      <c r="O4063" t="s">
        <v>11351</v>
      </c>
      <c r="P4063" t="s">
        <v>11356</v>
      </c>
      <c r="R4063" t="s">
        <v>11353</v>
      </c>
      <c r="S4063">
        <f>IF(SalesData[[#This Row],[Return Status]]="Returned",1,0)</f>
        <v>0</v>
      </c>
      <c r="U4063" s="2">
        <f>EOMONTH(SalesData[[#This Row],[Order Date]],0)</f>
        <v>45107</v>
      </c>
      <c r="V4063" s="9" t="str">
        <f>"Q"&amp;INT((MONTH(SalesData[[#This Row],[Order Date]])+2)/3)&amp;"-"&amp;YEAR(SalesData[[#This Row],[Order Date]])</f>
        <v>Q2-2023</v>
      </c>
    </row>
    <row r="4064" spans="1:22" x14ac:dyDescent="0.35">
      <c r="A4064" t="s">
        <v>4205</v>
      </c>
      <c r="B4064" s="1">
        <v>45102</v>
      </c>
      <c r="C4064" t="s">
        <v>92</v>
      </c>
      <c r="D4064" t="s">
        <v>72</v>
      </c>
      <c r="E4064">
        <v>9820225078</v>
      </c>
      <c r="F4064" t="s">
        <v>410</v>
      </c>
      <c r="G4064" t="s">
        <v>29</v>
      </c>
      <c r="H4064" t="s">
        <v>30</v>
      </c>
      <c r="I4064" t="s">
        <v>31</v>
      </c>
      <c r="J4064" t="s">
        <v>19</v>
      </c>
      <c r="K4064">
        <v>405.05</v>
      </c>
      <c r="L4064">
        <v>53.61</v>
      </c>
      <c r="M4064" t="s">
        <v>19</v>
      </c>
      <c r="N4064">
        <v>0.13235403036662099</v>
      </c>
      <c r="O4064" t="s">
        <v>11361</v>
      </c>
      <c r="P4064" t="s">
        <v>11352</v>
      </c>
      <c r="R4064" t="s">
        <v>11353</v>
      </c>
      <c r="S4064">
        <f>IF(SalesData[[#This Row],[Return Status]]="Returned",1,0)</f>
        <v>0</v>
      </c>
      <c r="T4064">
        <v>2788.38</v>
      </c>
      <c r="U4064" s="2">
        <f>EOMONTH(SalesData[[#This Row],[Order Date]],0)</f>
        <v>45107</v>
      </c>
      <c r="V4064" s="9" t="str">
        <f>"Q"&amp;INT((MONTH(SalesData[[#This Row],[Order Date]])+2)/3)&amp;"-"&amp;YEAR(SalesData[[#This Row],[Order Date]])</f>
        <v>Q2-2023</v>
      </c>
    </row>
    <row r="4065" spans="1:22" x14ac:dyDescent="0.35">
      <c r="A4065" t="s">
        <v>4206</v>
      </c>
      <c r="B4065" s="1">
        <v>45085</v>
      </c>
      <c r="C4065" t="s">
        <v>71</v>
      </c>
      <c r="D4065" t="s">
        <v>72</v>
      </c>
      <c r="E4065">
        <v>1705287301</v>
      </c>
      <c r="F4065" t="s">
        <v>78</v>
      </c>
      <c r="G4065" t="s">
        <v>15</v>
      </c>
      <c r="H4065" t="s">
        <v>16</v>
      </c>
      <c r="I4065" t="s">
        <v>17</v>
      </c>
      <c r="J4065" t="s">
        <v>19</v>
      </c>
      <c r="K4065">
        <v>3321.33</v>
      </c>
      <c r="L4065">
        <v>233.55</v>
      </c>
      <c r="M4065" t="s">
        <v>19</v>
      </c>
      <c r="N4065">
        <v>7.0318215895439504E-2</v>
      </c>
      <c r="O4065" t="s">
        <v>11351</v>
      </c>
      <c r="P4065" t="s">
        <v>11356</v>
      </c>
      <c r="R4065" t="s">
        <v>11353</v>
      </c>
      <c r="S4065">
        <f>IF(SalesData[[#This Row],[Return Status]]="Returned",1,0)</f>
        <v>0</v>
      </c>
      <c r="T4065">
        <v>2085.91</v>
      </c>
      <c r="U4065" s="2">
        <f>EOMONTH(SalesData[[#This Row],[Order Date]],0)</f>
        <v>45107</v>
      </c>
      <c r="V4065" s="9" t="str">
        <f>"Q"&amp;INT((MONTH(SalesData[[#This Row],[Order Date]])+2)/3)&amp;"-"&amp;YEAR(SalesData[[#This Row],[Order Date]])</f>
        <v>Q2-2023</v>
      </c>
    </row>
    <row r="4066" spans="1:22" x14ac:dyDescent="0.35">
      <c r="A4066" t="s">
        <v>4207</v>
      </c>
      <c r="B4066" s="1">
        <v>45100</v>
      </c>
      <c r="C4066" t="s">
        <v>45</v>
      </c>
      <c r="D4066" t="s">
        <v>145</v>
      </c>
      <c r="E4066">
        <v>7869229230</v>
      </c>
      <c r="F4066" t="s">
        <v>53</v>
      </c>
      <c r="G4066" t="s">
        <v>54</v>
      </c>
      <c r="H4066" t="s">
        <v>55</v>
      </c>
      <c r="I4066" t="s">
        <v>31</v>
      </c>
      <c r="J4066" t="s">
        <v>19</v>
      </c>
      <c r="K4066">
        <v>4004.61</v>
      </c>
      <c r="L4066">
        <v>290.19</v>
      </c>
      <c r="M4066" t="s">
        <v>19</v>
      </c>
      <c r="N4066">
        <v>7.2463985256991298E-2</v>
      </c>
      <c r="O4066" t="s">
        <v>11351</v>
      </c>
      <c r="P4066" t="s">
        <v>11356</v>
      </c>
      <c r="Q4066" t="s">
        <v>11372</v>
      </c>
      <c r="R4066" t="s">
        <v>11360</v>
      </c>
      <c r="S4066">
        <f>IF(SalesData[[#This Row],[Return Status]]="Returned",1,0)</f>
        <v>1</v>
      </c>
      <c r="U4066" s="2">
        <f>EOMONTH(SalesData[[#This Row],[Order Date]],0)</f>
        <v>45107</v>
      </c>
      <c r="V4066" s="9" t="str">
        <f>"Q"&amp;INT((MONTH(SalesData[[#This Row],[Order Date]])+2)/3)&amp;"-"&amp;YEAR(SalesData[[#This Row],[Order Date]])</f>
        <v>Q2-2023</v>
      </c>
    </row>
    <row r="4067" spans="1:22" x14ac:dyDescent="0.35">
      <c r="A4067" t="s">
        <v>4208</v>
      </c>
      <c r="B4067" s="1">
        <v>45084</v>
      </c>
      <c r="C4067" t="s">
        <v>106</v>
      </c>
      <c r="D4067" t="s">
        <v>80</v>
      </c>
      <c r="E4067">
        <v>1647295393</v>
      </c>
      <c r="F4067" t="s">
        <v>147</v>
      </c>
      <c r="G4067" t="s">
        <v>84</v>
      </c>
      <c r="H4067" t="s">
        <v>85</v>
      </c>
      <c r="I4067" t="s">
        <v>31</v>
      </c>
      <c r="J4067" t="s">
        <v>65</v>
      </c>
      <c r="K4067">
        <v>298.08999999999997</v>
      </c>
      <c r="L4067">
        <v>49.43</v>
      </c>
      <c r="M4067" t="s">
        <v>65</v>
      </c>
      <c r="N4067">
        <v>0.165822402630078</v>
      </c>
      <c r="O4067" t="s">
        <v>11361</v>
      </c>
      <c r="P4067" t="s">
        <v>11352</v>
      </c>
      <c r="R4067" t="s">
        <v>11353</v>
      </c>
      <c r="S4067">
        <f>IF(SalesData[[#This Row],[Return Status]]="Returned",1,0)</f>
        <v>0</v>
      </c>
      <c r="T4067">
        <v>847.14</v>
      </c>
      <c r="U4067" s="2">
        <f>EOMONTH(SalesData[[#This Row],[Order Date]],0)</f>
        <v>45107</v>
      </c>
      <c r="V4067" s="9" t="str">
        <f>"Q"&amp;INT((MONTH(SalesData[[#This Row],[Order Date]])+2)/3)&amp;"-"&amp;YEAR(SalesData[[#This Row],[Order Date]])</f>
        <v>Q2-2023</v>
      </c>
    </row>
    <row r="4068" spans="1:22" x14ac:dyDescent="0.35">
      <c r="A4068" t="s">
        <v>4209</v>
      </c>
      <c r="B4068" s="1">
        <v>45081</v>
      </c>
      <c r="C4068" t="s">
        <v>106</v>
      </c>
      <c r="D4068" t="s">
        <v>145</v>
      </c>
      <c r="E4068">
        <v>5636380310</v>
      </c>
      <c r="F4068" t="s">
        <v>152</v>
      </c>
      <c r="G4068" t="s">
        <v>23</v>
      </c>
      <c r="H4068" t="s">
        <v>24</v>
      </c>
      <c r="I4068" t="s">
        <v>17</v>
      </c>
      <c r="J4068" t="s">
        <v>62</v>
      </c>
      <c r="K4068">
        <v>4710.49</v>
      </c>
      <c r="L4068">
        <v>914.04</v>
      </c>
      <c r="M4068" t="s">
        <v>62</v>
      </c>
      <c r="N4068">
        <v>0.194043507151061</v>
      </c>
      <c r="O4068" t="s">
        <v>11351</v>
      </c>
      <c r="P4068" t="s">
        <v>11352</v>
      </c>
      <c r="R4068" t="s">
        <v>11353</v>
      </c>
      <c r="S4068">
        <f>IF(SalesData[[#This Row],[Return Status]]="Returned",1,0)</f>
        <v>0</v>
      </c>
      <c r="T4068">
        <v>2821.33</v>
      </c>
      <c r="U4068" s="2">
        <f>EOMONTH(SalesData[[#This Row],[Order Date]],0)</f>
        <v>45107</v>
      </c>
      <c r="V4068" s="9" t="str">
        <f>"Q"&amp;INT((MONTH(SalesData[[#This Row],[Order Date]])+2)/3)&amp;"-"&amp;YEAR(SalesData[[#This Row],[Order Date]])</f>
        <v>Q2-2023</v>
      </c>
    </row>
    <row r="4069" spans="1:22" x14ac:dyDescent="0.35">
      <c r="A4069" t="s">
        <v>4210</v>
      </c>
      <c r="B4069" s="1">
        <v>45096</v>
      </c>
      <c r="C4069" t="s">
        <v>132</v>
      </c>
      <c r="D4069" t="s">
        <v>39</v>
      </c>
      <c r="E4069">
        <v>136352776</v>
      </c>
      <c r="F4069" t="s">
        <v>28</v>
      </c>
      <c r="G4069" t="s">
        <v>29</v>
      </c>
      <c r="H4069" t="s">
        <v>30</v>
      </c>
      <c r="I4069" t="s">
        <v>31</v>
      </c>
      <c r="J4069" t="s">
        <v>18</v>
      </c>
      <c r="K4069">
        <v>2857.89</v>
      </c>
      <c r="L4069">
        <v>582.01</v>
      </c>
      <c r="M4069" t="s">
        <v>19</v>
      </c>
      <c r="N4069">
        <v>0.20365024546081201</v>
      </c>
      <c r="O4069" t="s">
        <v>11351</v>
      </c>
      <c r="P4069" t="s">
        <v>11354</v>
      </c>
      <c r="R4069" t="s">
        <v>11353</v>
      </c>
      <c r="S4069">
        <f>IF(SalesData[[#This Row],[Return Status]]="Returned",1,0)</f>
        <v>0</v>
      </c>
      <c r="T4069">
        <v>2788.38</v>
      </c>
      <c r="U4069" s="2">
        <f>EOMONTH(SalesData[[#This Row],[Order Date]],0)</f>
        <v>45107</v>
      </c>
      <c r="V4069" s="9" t="str">
        <f>"Q"&amp;INT((MONTH(SalesData[[#This Row],[Order Date]])+2)/3)&amp;"-"&amp;YEAR(SalesData[[#This Row],[Order Date]])</f>
        <v>Q2-2023</v>
      </c>
    </row>
    <row r="4070" spans="1:22" x14ac:dyDescent="0.35">
      <c r="A4070" t="s">
        <v>4211</v>
      </c>
      <c r="B4070" s="1">
        <v>45101</v>
      </c>
      <c r="C4070" t="s">
        <v>92</v>
      </c>
      <c r="D4070" t="s">
        <v>27</v>
      </c>
      <c r="E4070">
        <v>7361050844</v>
      </c>
      <c r="F4070" t="s">
        <v>64</v>
      </c>
      <c r="G4070" t="s">
        <v>15</v>
      </c>
      <c r="H4070" t="s">
        <v>16</v>
      </c>
      <c r="I4070" t="s">
        <v>17</v>
      </c>
      <c r="J4070" t="s">
        <v>65</v>
      </c>
      <c r="K4070">
        <v>209.56</v>
      </c>
      <c r="L4070">
        <v>29.85</v>
      </c>
      <c r="M4070" t="s">
        <v>65</v>
      </c>
      <c r="N4070">
        <v>0.14244130559266999</v>
      </c>
      <c r="O4070" t="s">
        <v>11361</v>
      </c>
      <c r="P4070" t="s">
        <v>11352</v>
      </c>
      <c r="R4070" t="s">
        <v>11353</v>
      </c>
      <c r="S4070">
        <f>IF(SalesData[[#This Row],[Return Status]]="Returned",1,0)</f>
        <v>0</v>
      </c>
      <c r="T4070">
        <v>2085.91</v>
      </c>
      <c r="U4070" s="2">
        <f>EOMONTH(SalesData[[#This Row],[Order Date]],0)</f>
        <v>45107</v>
      </c>
      <c r="V4070" s="9" t="str">
        <f>"Q"&amp;INT((MONTH(SalesData[[#This Row],[Order Date]])+2)/3)&amp;"-"&amp;YEAR(SalesData[[#This Row],[Order Date]])</f>
        <v>Q2-2023</v>
      </c>
    </row>
    <row r="4071" spans="1:22" x14ac:dyDescent="0.35">
      <c r="A4071" t="s">
        <v>4212</v>
      </c>
      <c r="B4071" s="1">
        <v>45094</v>
      </c>
      <c r="C4071" t="s">
        <v>144</v>
      </c>
      <c r="D4071" t="s">
        <v>46</v>
      </c>
      <c r="E4071">
        <v>6500159589</v>
      </c>
      <c r="F4071" t="s">
        <v>410</v>
      </c>
      <c r="G4071" t="s">
        <v>29</v>
      </c>
      <c r="H4071" t="s">
        <v>30</v>
      </c>
      <c r="I4071" t="s">
        <v>31</v>
      </c>
      <c r="J4071" t="s">
        <v>65</v>
      </c>
      <c r="K4071">
        <v>4644.43</v>
      </c>
      <c r="L4071">
        <v>610.4</v>
      </c>
      <c r="M4071" t="s">
        <v>65</v>
      </c>
      <c r="N4071">
        <v>0.13142624606248801</v>
      </c>
      <c r="O4071" t="s">
        <v>11351</v>
      </c>
      <c r="P4071" t="s">
        <v>11352</v>
      </c>
      <c r="R4071" t="s">
        <v>11353</v>
      </c>
      <c r="S4071">
        <f>IF(SalesData[[#This Row],[Return Status]]="Returned",1,0)</f>
        <v>0</v>
      </c>
      <c r="T4071">
        <v>2788.38</v>
      </c>
      <c r="U4071" s="2">
        <f>EOMONTH(SalesData[[#This Row],[Order Date]],0)</f>
        <v>45107</v>
      </c>
      <c r="V4071" s="9" t="str">
        <f>"Q"&amp;INT((MONTH(SalesData[[#This Row],[Order Date]])+2)/3)&amp;"-"&amp;YEAR(SalesData[[#This Row],[Order Date]])</f>
        <v>Q2-2023</v>
      </c>
    </row>
    <row r="4072" spans="1:22" x14ac:dyDescent="0.35">
      <c r="A4072" t="s">
        <v>4213</v>
      </c>
      <c r="B4072" s="1">
        <v>45088</v>
      </c>
      <c r="C4072" t="s">
        <v>21</v>
      </c>
      <c r="D4072" t="s">
        <v>80</v>
      </c>
      <c r="E4072">
        <v>3724380580</v>
      </c>
      <c r="F4072" t="s">
        <v>68</v>
      </c>
      <c r="G4072" t="s">
        <v>69</v>
      </c>
      <c r="H4072" t="s">
        <v>41</v>
      </c>
      <c r="I4072" t="s">
        <v>31</v>
      </c>
      <c r="J4072" t="s">
        <v>18</v>
      </c>
      <c r="K4072">
        <v>4204.8900000000003</v>
      </c>
      <c r="L4072">
        <v>706.85</v>
      </c>
      <c r="M4072" t="s">
        <v>19</v>
      </c>
      <c r="N4072">
        <v>0.168101900406432</v>
      </c>
      <c r="O4072" t="s">
        <v>11351</v>
      </c>
      <c r="P4072" t="s">
        <v>11352</v>
      </c>
      <c r="R4072" t="s">
        <v>11353</v>
      </c>
      <c r="S4072">
        <f>IF(SalesData[[#This Row],[Return Status]]="Returned",1,0)</f>
        <v>0</v>
      </c>
      <c r="T4072">
        <v>2081.52</v>
      </c>
      <c r="U4072" s="2">
        <f>EOMONTH(SalesData[[#This Row],[Order Date]],0)</f>
        <v>45107</v>
      </c>
      <c r="V4072" s="9" t="str">
        <f>"Q"&amp;INT((MONTH(SalesData[[#This Row],[Order Date]])+2)/3)&amp;"-"&amp;YEAR(SalesData[[#This Row],[Order Date]])</f>
        <v>Q2-2023</v>
      </c>
    </row>
    <row r="4073" spans="1:22" x14ac:dyDescent="0.35">
      <c r="A4073" t="s">
        <v>4214</v>
      </c>
      <c r="B4073" s="1">
        <v>45090</v>
      </c>
      <c r="C4073" t="s">
        <v>49</v>
      </c>
      <c r="D4073" t="s">
        <v>99</v>
      </c>
      <c r="E4073">
        <v>371258454</v>
      </c>
      <c r="F4073" t="s">
        <v>47</v>
      </c>
      <c r="G4073" t="s">
        <v>23</v>
      </c>
      <c r="H4073" t="s">
        <v>24</v>
      </c>
      <c r="I4073" t="s">
        <v>17</v>
      </c>
      <c r="J4073" t="s">
        <v>19</v>
      </c>
      <c r="K4073">
        <v>2451.5500000000002</v>
      </c>
      <c r="L4073">
        <v>664.29</v>
      </c>
      <c r="M4073" t="s">
        <v>19</v>
      </c>
      <c r="N4073">
        <v>0.27096734718851301</v>
      </c>
      <c r="O4073" t="s">
        <v>11351</v>
      </c>
      <c r="P4073" t="s">
        <v>11354</v>
      </c>
      <c r="R4073" t="s">
        <v>11353</v>
      </c>
      <c r="S4073">
        <f>IF(SalesData[[#This Row],[Return Status]]="Returned",1,0)</f>
        <v>0</v>
      </c>
      <c r="T4073">
        <v>2821.33</v>
      </c>
      <c r="U4073" s="2">
        <f>EOMONTH(SalesData[[#This Row],[Order Date]],0)</f>
        <v>45107</v>
      </c>
      <c r="V4073" s="9" t="str">
        <f>"Q"&amp;INT((MONTH(SalesData[[#This Row],[Order Date]])+2)/3)&amp;"-"&amp;YEAR(SalesData[[#This Row],[Order Date]])</f>
        <v>Q2-2023</v>
      </c>
    </row>
    <row r="4074" spans="1:22" x14ac:dyDescent="0.35">
      <c r="A4074" t="s">
        <v>4215</v>
      </c>
      <c r="B4074" s="1">
        <v>45084</v>
      </c>
      <c r="C4074" t="s">
        <v>124</v>
      </c>
      <c r="D4074" t="s">
        <v>46</v>
      </c>
      <c r="E4074">
        <v>8843832132</v>
      </c>
      <c r="F4074" t="s">
        <v>53</v>
      </c>
      <c r="G4074" t="s">
        <v>11371</v>
      </c>
      <c r="H4074" t="s">
        <v>55</v>
      </c>
      <c r="I4074" t="s">
        <v>31</v>
      </c>
      <c r="J4074" t="s">
        <v>43</v>
      </c>
      <c r="K4074">
        <v>4146.09</v>
      </c>
      <c r="L4074">
        <v>833.77</v>
      </c>
      <c r="M4074" t="s">
        <v>43</v>
      </c>
      <c r="N4074">
        <v>0.20109790187863699</v>
      </c>
      <c r="O4074" t="s">
        <v>11351</v>
      </c>
      <c r="P4074" t="s">
        <v>11354</v>
      </c>
      <c r="R4074" t="s">
        <v>11353</v>
      </c>
      <c r="S4074">
        <f>IF(SalesData[[#This Row],[Return Status]]="Returned",1,0)</f>
        <v>0</v>
      </c>
      <c r="U4074" s="2">
        <f>EOMONTH(SalesData[[#This Row],[Order Date]],0)</f>
        <v>45107</v>
      </c>
      <c r="V4074" s="9" t="str">
        <f>"Q"&amp;INT((MONTH(SalesData[[#This Row],[Order Date]])+2)/3)&amp;"-"&amp;YEAR(SalesData[[#This Row],[Order Date]])</f>
        <v>Q2-2023</v>
      </c>
    </row>
    <row r="4075" spans="1:22" x14ac:dyDescent="0.35">
      <c r="A4075" t="s">
        <v>4216</v>
      </c>
      <c r="B4075" s="1">
        <v>45101</v>
      </c>
      <c r="C4075" t="s">
        <v>67</v>
      </c>
      <c r="D4075" t="s">
        <v>72</v>
      </c>
      <c r="E4075">
        <v>7815896859</v>
      </c>
      <c r="F4075" t="s">
        <v>47</v>
      </c>
      <c r="G4075" t="s">
        <v>23</v>
      </c>
      <c r="H4075" t="s">
        <v>24</v>
      </c>
      <c r="I4075" t="s">
        <v>17</v>
      </c>
      <c r="J4075" t="s">
        <v>18</v>
      </c>
      <c r="K4075">
        <v>2115.41</v>
      </c>
      <c r="L4075">
        <v>421.48</v>
      </c>
      <c r="M4075" t="s">
        <v>19</v>
      </c>
      <c r="N4075">
        <v>0.199242699996691</v>
      </c>
      <c r="O4075" t="s">
        <v>11351</v>
      </c>
      <c r="P4075" t="s">
        <v>11352</v>
      </c>
      <c r="R4075" t="s">
        <v>11353</v>
      </c>
      <c r="S4075">
        <f>IF(SalesData[[#This Row],[Return Status]]="Returned",1,0)</f>
        <v>0</v>
      </c>
      <c r="T4075">
        <v>2821.33</v>
      </c>
      <c r="U4075" s="2">
        <f>EOMONTH(SalesData[[#This Row],[Order Date]],0)</f>
        <v>45107</v>
      </c>
      <c r="V4075" s="9" t="str">
        <f>"Q"&amp;INT((MONTH(SalesData[[#This Row],[Order Date]])+2)/3)&amp;"-"&amp;YEAR(SalesData[[#This Row],[Order Date]])</f>
        <v>Q2-2023</v>
      </c>
    </row>
    <row r="4076" spans="1:22" x14ac:dyDescent="0.35">
      <c r="A4076" t="s">
        <v>4217</v>
      </c>
      <c r="B4076" s="1">
        <v>45093</v>
      </c>
      <c r="C4076" t="s">
        <v>87</v>
      </c>
      <c r="D4076" t="s">
        <v>145</v>
      </c>
      <c r="E4076">
        <v>3107846695</v>
      </c>
      <c r="F4076" t="s">
        <v>292</v>
      </c>
      <c r="G4076" t="s">
        <v>69</v>
      </c>
      <c r="H4076" t="s">
        <v>41</v>
      </c>
      <c r="I4076" t="s">
        <v>31</v>
      </c>
      <c r="J4076" t="s">
        <v>18</v>
      </c>
      <c r="K4076">
        <v>1096.8399999999999</v>
      </c>
      <c r="L4076">
        <v>82.78</v>
      </c>
      <c r="M4076" t="s">
        <v>19</v>
      </c>
      <c r="N4076">
        <v>7.5471354071696903E-2</v>
      </c>
      <c r="O4076" t="s">
        <v>11351</v>
      </c>
      <c r="P4076" t="s">
        <v>11356</v>
      </c>
      <c r="R4076" t="s">
        <v>11353</v>
      </c>
      <c r="S4076">
        <f>IF(SalesData[[#This Row],[Return Status]]="Returned",1,0)</f>
        <v>0</v>
      </c>
      <c r="T4076">
        <v>2081.52</v>
      </c>
      <c r="U4076" s="2">
        <f>EOMONTH(SalesData[[#This Row],[Order Date]],0)</f>
        <v>45107</v>
      </c>
      <c r="V4076" s="9" t="str">
        <f>"Q"&amp;INT((MONTH(SalesData[[#This Row],[Order Date]])+2)/3)&amp;"-"&amp;YEAR(SalesData[[#This Row],[Order Date]])</f>
        <v>Q2-2023</v>
      </c>
    </row>
    <row r="4077" spans="1:22" x14ac:dyDescent="0.35">
      <c r="A4077" t="s">
        <v>4218</v>
      </c>
      <c r="B4077" s="1">
        <v>45100</v>
      </c>
      <c r="C4077" t="s">
        <v>67</v>
      </c>
      <c r="D4077" t="s">
        <v>72</v>
      </c>
      <c r="E4077">
        <v>1397317706</v>
      </c>
      <c r="F4077" t="s">
        <v>154</v>
      </c>
      <c r="G4077" t="s">
        <v>29</v>
      </c>
      <c r="H4077" t="s">
        <v>30</v>
      </c>
      <c r="I4077" t="s">
        <v>31</v>
      </c>
      <c r="J4077" t="s">
        <v>42</v>
      </c>
      <c r="K4077">
        <v>1434.03</v>
      </c>
      <c r="L4077">
        <v>240.47</v>
      </c>
      <c r="M4077" t="s">
        <v>43</v>
      </c>
      <c r="N4077">
        <v>0.167688263146517</v>
      </c>
      <c r="O4077" t="s">
        <v>11351</v>
      </c>
      <c r="P4077" t="s">
        <v>11352</v>
      </c>
      <c r="R4077" t="s">
        <v>11353</v>
      </c>
      <c r="S4077">
        <f>IF(SalesData[[#This Row],[Return Status]]="Returned",1,0)</f>
        <v>0</v>
      </c>
      <c r="T4077">
        <v>2788.38</v>
      </c>
      <c r="U4077" s="2">
        <f>EOMONTH(SalesData[[#This Row],[Order Date]],0)</f>
        <v>45107</v>
      </c>
      <c r="V4077" s="9" t="str">
        <f>"Q"&amp;INT((MONTH(SalesData[[#This Row],[Order Date]])+2)/3)&amp;"-"&amp;YEAR(SalesData[[#This Row],[Order Date]])</f>
        <v>Q2-2023</v>
      </c>
    </row>
    <row r="4078" spans="1:22" x14ac:dyDescent="0.35">
      <c r="A4078" t="s">
        <v>4219</v>
      </c>
      <c r="B4078" s="1">
        <v>45084</v>
      </c>
      <c r="C4078" t="s">
        <v>87</v>
      </c>
      <c r="D4078" t="s">
        <v>99</v>
      </c>
      <c r="E4078">
        <v>5400621748</v>
      </c>
      <c r="F4078" t="s">
        <v>50</v>
      </c>
      <c r="G4078" t="s">
        <v>11382</v>
      </c>
      <c r="H4078" t="s">
        <v>11357</v>
      </c>
      <c r="I4078" t="s">
        <v>36</v>
      </c>
      <c r="J4078" t="s">
        <v>42</v>
      </c>
      <c r="K4078">
        <v>2462.36</v>
      </c>
      <c r="L4078">
        <v>337.63</v>
      </c>
      <c r="M4078" t="s">
        <v>43</v>
      </c>
      <c r="N4078">
        <v>0.13711642489319201</v>
      </c>
      <c r="O4078" t="s">
        <v>11351</v>
      </c>
      <c r="P4078" t="s">
        <v>11352</v>
      </c>
      <c r="R4078" t="s">
        <v>11353</v>
      </c>
      <c r="S4078">
        <f>IF(SalesData[[#This Row],[Return Status]]="Returned",1,0)</f>
        <v>0</v>
      </c>
      <c r="U4078" s="2">
        <f>EOMONTH(SalesData[[#This Row],[Order Date]],0)</f>
        <v>45107</v>
      </c>
      <c r="V4078" s="9" t="str">
        <f>"Q"&amp;INT((MONTH(SalesData[[#This Row],[Order Date]])+2)/3)&amp;"-"&amp;YEAR(SalesData[[#This Row],[Order Date]])</f>
        <v>Q2-2023</v>
      </c>
    </row>
    <row r="4079" spans="1:22" x14ac:dyDescent="0.35">
      <c r="A4079" t="s">
        <v>4220</v>
      </c>
      <c r="B4079" s="1">
        <v>45095</v>
      </c>
      <c r="C4079" t="s">
        <v>71</v>
      </c>
      <c r="D4079" t="s">
        <v>27</v>
      </c>
      <c r="E4079">
        <v>7319684708</v>
      </c>
      <c r="F4079" t="s">
        <v>168</v>
      </c>
      <c r="G4079" t="s">
        <v>505</v>
      </c>
      <c r="H4079" t="s">
        <v>55</v>
      </c>
      <c r="I4079" t="s">
        <v>31</v>
      </c>
      <c r="J4079" t="s">
        <v>18</v>
      </c>
      <c r="K4079">
        <v>4950.3500000000004</v>
      </c>
      <c r="L4079">
        <v>439.77</v>
      </c>
      <c r="M4079" t="s">
        <v>19</v>
      </c>
      <c r="N4079">
        <v>8.8836142898986906E-2</v>
      </c>
      <c r="O4079" t="s">
        <v>11351</v>
      </c>
      <c r="P4079" t="s">
        <v>11356</v>
      </c>
      <c r="R4079" t="s">
        <v>11353</v>
      </c>
      <c r="S4079">
        <f>IF(SalesData[[#This Row],[Return Status]]="Returned",1,0)</f>
        <v>0</v>
      </c>
      <c r="T4079">
        <v>130.44</v>
      </c>
      <c r="U4079" s="2">
        <f>EOMONTH(SalesData[[#This Row],[Order Date]],0)</f>
        <v>45107</v>
      </c>
      <c r="V4079" s="9" t="str">
        <f>"Q"&amp;INT((MONTH(SalesData[[#This Row],[Order Date]])+2)/3)&amp;"-"&amp;YEAR(SalesData[[#This Row],[Order Date]])</f>
        <v>Q2-2023</v>
      </c>
    </row>
    <row r="4080" spans="1:22" x14ac:dyDescent="0.35">
      <c r="A4080" t="s">
        <v>4221</v>
      </c>
      <c r="B4080" s="1">
        <v>45102</v>
      </c>
      <c r="C4080" t="s">
        <v>149</v>
      </c>
      <c r="D4080" t="s">
        <v>99</v>
      </c>
      <c r="E4080">
        <v>5325658993</v>
      </c>
      <c r="F4080" t="s">
        <v>68</v>
      </c>
      <c r="G4080" t="s">
        <v>69</v>
      </c>
      <c r="H4080" t="s">
        <v>41</v>
      </c>
      <c r="I4080" t="s">
        <v>31</v>
      </c>
      <c r="J4080" t="s">
        <v>19</v>
      </c>
      <c r="K4080">
        <v>2972.91</v>
      </c>
      <c r="L4080">
        <v>149.32</v>
      </c>
      <c r="M4080" t="s">
        <v>19</v>
      </c>
      <c r="N4080">
        <v>5.0226882078502198E-2</v>
      </c>
      <c r="O4080" t="s">
        <v>11351</v>
      </c>
      <c r="P4080" t="s">
        <v>11356</v>
      </c>
      <c r="R4080" t="s">
        <v>11353</v>
      </c>
      <c r="S4080">
        <f>IF(SalesData[[#This Row],[Return Status]]="Returned",1,0)</f>
        <v>0</v>
      </c>
      <c r="T4080">
        <v>2081.52</v>
      </c>
      <c r="U4080" s="2">
        <f>EOMONTH(SalesData[[#This Row],[Order Date]],0)</f>
        <v>45107</v>
      </c>
      <c r="V4080" s="9" t="str">
        <f>"Q"&amp;INT((MONTH(SalesData[[#This Row],[Order Date]])+2)/3)&amp;"-"&amp;YEAR(SalesData[[#This Row],[Order Date]])</f>
        <v>Q2-2023</v>
      </c>
    </row>
    <row r="4081" spans="1:22" x14ac:dyDescent="0.35">
      <c r="A4081" t="s">
        <v>4222</v>
      </c>
      <c r="B4081" s="1">
        <v>45088</v>
      </c>
      <c r="C4081" t="s">
        <v>124</v>
      </c>
      <c r="D4081" t="s">
        <v>46</v>
      </c>
      <c r="E4081">
        <v>3691554260</v>
      </c>
      <c r="F4081" t="s">
        <v>40</v>
      </c>
      <c r="G4081" t="s">
        <v>69</v>
      </c>
      <c r="H4081" t="s">
        <v>41</v>
      </c>
      <c r="I4081" t="s">
        <v>31</v>
      </c>
      <c r="J4081" t="s">
        <v>19</v>
      </c>
      <c r="K4081">
        <v>450.86</v>
      </c>
      <c r="L4081">
        <v>93.98</v>
      </c>
      <c r="M4081" t="s">
        <v>19</v>
      </c>
      <c r="N4081">
        <v>0.20844608082331501</v>
      </c>
      <c r="O4081" t="s">
        <v>11361</v>
      </c>
      <c r="P4081" t="s">
        <v>11354</v>
      </c>
      <c r="R4081" t="s">
        <v>11353</v>
      </c>
      <c r="S4081">
        <f>IF(SalesData[[#This Row],[Return Status]]="Returned",1,0)</f>
        <v>0</v>
      </c>
      <c r="T4081">
        <v>2081.52</v>
      </c>
      <c r="U4081" s="2">
        <f>EOMONTH(SalesData[[#This Row],[Order Date]],0)</f>
        <v>45107</v>
      </c>
      <c r="V4081" s="9" t="str">
        <f>"Q"&amp;INT((MONTH(SalesData[[#This Row],[Order Date]])+2)/3)&amp;"-"&amp;YEAR(SalesData[[#This Row],[Order Date]])</f>
        <v>Q2-2023</v>
      </c>
    </row>
    <row r="4082" spans="1:22" x14ac:dyDescent="0.35">
      <c r="A4082" t="s">
        <v>4223</v>
      </c>
      <c r="B4082" s="1">
        <v>45080</v>
      </c>
      <c r="C4082" t="s">
        <v>49</v>
      </c>
      <c r="D4082" t="s">
        <v>13</v>
      </c>
      <c r="E4082">
        <v>3163812886</v>
      </c>
      <c r="F4082" t="s">
        <v>100</v>
      </c>
      <c r="G4082" t="s">
        <v>34</v>
      </c>
      <c r="H4082" t="s">
        <v>35</v>
      </c>
      <c r="I4082" t="s">
        <v>36</v>
      </c>
      <c r="J4082" t="s">
        <v>19</v>
      </c>
      <c r="K4082">
        <v>2767.74</v>
      </c>
      <c r="L4082">
        <v>468.92</v>
      </c>
      <c r="M4082" t="s">
        <v>19</v>
      </c>
      <c r="N4082">
        <v>0.16942342850123199</v>
      </c>
      <c r="O4082" t="s">
        <v>11351</v>
      </c>
      <c r="P4082" t="s">
        <v>11352</v>
      </c>
      <c r="R4082" t="s">
        <v>11353</v>
      </c>
      <c r="S4082">
        <f>IF(SalesData[[#This Row],[Return Status]]="Returned",1,0)</f>
        <v>0</v>
      </c>
      <c r="U4082" s="2">
        <f>EOMONTH(SalesData[[#This Row],[Order Date]],0)</f>
        <v>45107</v>
      </c>
      <c r="V4082" s="9" t="str">
        <f>"Q"&amp;INT((MONTH(SalesData[[#This Row],[Order Date]])+2)/3)&amp;"-"&amp;YEAR(SalesData[[#This Row],[Order Date]])</f>
        <v>Q2-2023</v>
      </c>
    </row>
    <row r="4083" spans="1:22" x14ac:dyDescent="0.35">
      <c r="A4083" t="s">
        <v>4224</v>
      </c>
      <c r="B4083" s="1">
        <v>45105</v>
      </c>
      <c r="C4083" t="s">
        <v>52</v>
      </c>
      <c r="D4083" t="s">
        <v>46</v>
      </c>
      <c r="E4083">
        <v>2544408699</v>
      </c>
      <c r="F4083" t="s">
        <v>40</v>
      </c>
      <c r="G4083" t="s">
        <v>69</v>
      </c>
      <c r="H4083" t="s">
        <v>41</v>
      </c>
      <c r="I4083" t="s">
        <v>31</v>
      </c>
      <c r="J4083" t="s">
        <v>61</v>
      </c>
      <c r="K4083">
        <v>1848.47</v>
      </c>
      <c r="L4083">
        <v>387.98</v>
      </c>
      <c r="M4083" t="s">
        <v>62</v>
      </c>
      <c r="N4083">
        <v>0.209892505693898</v>
      </c>
      <c r="O4083" t="s">
        <v>11351</v>
      </c>
      <c r="P4083" t="s">
        <v>11354</v>
      </c>
      <c r="R4083" t="s">
        <v>11353</v>
      </c>
      <c r="S4083">
        <f>IF(SalesData[[#This Row],[Return Status]]="Returned",1,0)</f>
        <v>0</v>
      </c>
      <c r="T4083">
        <v>2081.52</v>
      </c>
      <c r="U4083" s="2">
        <f>EOMONTH(SalesData[[#This Row],[Order Date]],0)</f>
        <v>45107</v>
      </c>
      <c r="V4083" s="9" t="str">
        <f>"Q"&amp;INT((MONTH(SalesData[[#This Row],[Order Date]])+2)/3)&amp;"-"&amp;YEAR(SalesData[[#This Row],[Order Date]])</f>
        <v>Q2-2023</v>
      </c>
    </row>
    <row r="4084" spans="1:22" x14ac:dyDescent="0.35">
      <c r="A4084" t="s">
        <v>4225</v>
      </c>
      <c r="B4084" s="1">
        <v>45101</v>
      </c>
      <c r="C4084" t="s">
        <v>21</v>
      </c>
      <c r="D4084" t="s">
        <v>46</v>
      </c>
      <c r="E4084">
        <v>9095944440</v>
      </c>
      <c r="F4084" t="s">
        <v>222</v>
      </c>
      <c r="G4084" t="s">
        <v>164</v>
      </c>
      <c r="H4084" t="s">
        <v>165</v>
      </c>
      <c r="I4084" t="s">
        <v>36</v>
      </c>
      <c r="J4084" t="s">
        <v>19</v>
      </c>
      <c r="K4084">
        <v>3086.55</v>
      </c>
      <c r="L4084">
        <v>839.44</v>
      </c>
      <c r="M4084" t="s">
        <v>19</v>
      </c>
      <c r="N4084">
        <v>0.271967082989098</v>
      </c>
      <c r="O4084" t="s">
        <v>11351</v>
      </c>
      <c r="P4084" t="s">
        <v>11354</v>
      </c>
      <c r="R4084" t="s">
        <v>11353</v>
      </c>
      <c r="S4084">
        <f>IF(SalesData[[#This Row],[Return Status]]="Returned",1,0)</f>
        <v>0</v>
      </c>
      <c r="U4084" s="2">
        <f>EOMONTH(SalesData[[#This Row],[Order Date]],0)</f>
        <v>45107</v>
      </c>
      <c r="V4084" s="9" t="str">
        <f>"Q"&amp;INT((MONTH(SalesData[[#This Row],[Order Date]])+2)/3)&amp;"-"&amp;YEAR(SalesData[[#This Row],[Order Date]])</f>
        <v>Q2-2023</v>
      </c>
    </row>
    <row r="4085" spans="1:22" x14ac:dyDescent="0.35">
      <c r="A4085" t="s">
        <v>4226</v>
      </c>
      <c r="B4085" s="1">
        <v>45104</v>
      </c>
      <c r="C4085" t="s">
        <v>205</v>
      </c>
      <c r="D4085" t="s">
        <v>39</v>
      </c>
      <c r="E4085">
        <v>8152778702</v>
      </c>
      <c r="F4085" t="s">
        <v>181</v>
      </c>
      <c r="G4085" t="s">
        <v>54</v>
      </c>
      <c r="H4085" t="s">
        <v>55</v>
      </c>
      <c r="I4085" t="s">
        <v>31</v>
      </c>
      <c r="J4085" t="s">
        <v>18</v>
      </c>
      <c r="K4085">
        <v>1404.38</v>
      </c>
      <c r="L4085">
        <v>382.53</v>
      </c>
      <c r="M4085" t="s">
        <v>19</v>
      </c>
      <c r="N4085">
        <v>0.27238354291573502</v>
      </c>
      <c r="O4085" t="s">
        <v>11351</v>
      </c>
      <c r="P4085" t="s">
        <v>11354</v>
      </c>
      <c r="Q4085" t="s">
        <v>11373</v>
      </c>
      <c r="R4085" t="s">
        <v>11360</v>
      </c>
      <c r="S4085">
        <f>IF(SalesData[[#This Row],[Return Status]]="Returned",1,0)</f>
        <v>1</v>
      </c>
      <c r="U4085" s="2">
        <f>EOMONTH(SalesData[[#This Row],[Order Date]],0)</f>
        <v>45107</v>
      </c>
      <c r="V4085" s="9" t="str">
        <f>"Q"&amp;INT((MONTH(SalesData[[#This Row],[Order Date]])+2)/3)&amp;"-"&amp;YEAR(SalesData[[#This Row],[Order Date]])</f>
        <v>Q2-2023</v>
      </c>
    </row>
    <row r="4086" spans="1:22" x14ac:dyDescent="0.35">
      <c r="A4086" t="s">
        <v>4227</v>
      </c>
      <c r="B4086" s="1">
        <v>45089</v>
      </c>
      <c r="C4086" t="s">
        <v>52</v>
      </c>
      <c r="D4086" t="s">
        <v>145</v>
      </c>
      <c r="E4086">
        <v>1819892407</v>
      </c>
      <c r="F4086" t="s">
        <v>163</v>
      </c>
      <c r="G4086" t="s">
        <v>164</v>
      </c>
      <c r="H4086" t="s">
        <v>165</v>
      </c>
      <c r="I4086" t="s">
        <v>36</v>
      </c>
      <c r="J4086" t="s">
        <v>42</v>
      </c>
      <c r="K4086">
        <v>3216.81</v>
      </c>
      <c r="L4086">
        <v>843.96</v>
      </c>
      <c r="M4086" t="s">
        <v>43</v>
      </c>
      <c r="N4086">
        <v>0.26235929383457501</v>
      </c>
      <c r="O4086" t="s">
        <v>11351</v>
      </c>
      <c r="P4086" t="s">
        <v>11354</v>
      </c>
      <c r="R4086" t="s">
        <v>11353</v>
      </c>
      <c r="S4086">
        <f>IF(SalesData[[#This Row],[Return Status]]="Returned",1,0)</f>
        <v>0</v>
      </c>
      <c r="U4086" s="2">
        <f>EOMONTH(SalesData[[#This Row],[Order Date]],0)</f>
        <v>45107</v>
      </c>
      <c r="V4086" s="9" t="str">
        <f>"Q"&amp;INT((MONTH(SalesData[[#This Row],[Order Date]])+2)/3)&amp;"-"&amp;YEAR(SalesData[[#This Row],[Order Date]])</f>
        <v>Q2-2023</v>
      </c>
    </row>
    <row r="4087" spans="1:22" x14ac:dyDescent="0.35">
      <c r="A4087" t="s">
        <v>4228</v>
      </c>
      <c r="B4087" s="1">
        <v>45093</v>
      </c>
      <c r="C4087" t="s">
        <v>97</v>
      </c>
      <c r="D4087" t="s">
        <v>46</v>
      </c>
      <c r="E4087">
        <v>8906472422</v>
      </c>
      <c r="F4087" t="s">
        <v>114</v>
      </c>
      <c r="G4087" t="s">
        <v>59</v>
      </c>
      <c r="H4087" t="s">
        <v>11357</v>
      </c>
      <c r="I4087" t="s">
        <v>31</v>
      </c>
      <c r="J4087" t="s">
        <v>19</v>
      </c>
      <c r="K4087">
        <v>1673.73</v>
      </c>
      <c r="L4087">
        <v>427.22</v>
      </c>
      <c r="M4087" t="s">
        <v>19</v>
      </c>
      <c r="N4087">
        <v>0.25525024944286101</v>
      </c>
      <c r="O4087" t="s">
        <v>11351</v>
      </c>
      <c r="P4087" t="s">
        <v>11354</v>
      </c>
      <c r="R4087" t="s">
        <v>11353</v>
      </c>
      <c r="S4087">
        <f>IF(SalesData[[#This Row],[Return Status]]="Returned",1,0)</f>
        <v>0</v>
      </c>
      <c r="T4087">
        <v>2183.56</v>
      </c>
      <c r="U4087" s="2">
        <f>EOMONTH(SalesData[[#This Row],[Order Date]],0)</f>
        <v>45107</v>
      </c>
      <c r="V4087" s="9" t="str">
        <f>"Q"&amp;INT((MONTH(SalesData[[#This Row],[Order Date]])+2)/3)&amp;"-"&amp;YEAR(SalesData[[#This Row],[Order Date]])</f>
        <v>Q2-2023</v>
      </c>
    </row>
    <row r="4088" spans="1:22" x14ac:dyDescent="0.35">
      <c r="A4088" t="s">
        <v>4229</v>
      </c>
      <c r="B4088" s="1">
        <v>45099</v>
      </c>
      <c r="C4088" t="s">
        <v>111</v>
      </c>
      <c r="D4088" t="s">
        <v>13</v>
      </c>
      <c r="E4088">
        <v>6842604089</v>
      </c>
      <c r="F4088" t="s">
        <v>185</v>
      </c>
      <c r="G4088" t="s">
        <v>164</v>
      </c>
      <c r="H4088" t="s">
        <v>165</v>
      </c>
      <c r="I4088" t="s">
        <v>36</v>
      </c>
      <c r="J4088" t="s">
        <v>43</v>
      </c>
      <c r="K4088">
        <v>2841.49</v>
      </c>
      <c r="L4088">
        <v>781.03</v>
      </c>
      <c r="M4088" t="s">
        <v>43</v>
      </c>
      <c r="N4088">
        <v>0.27486635532766301</v>
      </c>
      <c r="O4088" t="s">
        <v>11351</v>
      </c>
      <c r="P4088" t="s">
        <v>11354</v>
      </c>
      <c r="R4088" t="s">
        <v>11353</v>
      </c>
      <c r="S4088">
        <f>IF(SalesData[[#This Row],[Return Status]]="Returned",1,0)</f>
        <v>0</v>
      </c>
      <c r="U4088" s="2">
        <f>EOMONTH(SalesData[[#This Row],[Order Date]],0)</f>
        <v>45107</v>
      </c>
      <c r="V4088" s="9" t="str">
        <f>"Q"&amp;INT((MONTH(SalesData[[#This Row],[Order Date]])+2)/3)&amp;"-"&amp;YEAR(SalesData[[#This Row],[Order Date]])</f>
        <v>Q2-2023</v>
      </c>
    </row>
    <row r="4089" spans="1:22" x14ac:dyDescent="0.35">
      <c r="A4089" t="s">
        <v>4230</v>
      </c>
      <c r="B4089" s="1">
        <v>45089</v>
      </c>
      <c r="C4089" t="s">
        <v>132</v>
      </c>
      <c r="D4089" t="s">
        <v>13</v>
      </c>
      <c r="E4089">
        <v>7936354704</v>
      </c>
      <c r="F4089" t="s">
        <v>28</v>
      </c>
      <c r="G4089" t="s">
        <v>29</v>
      </c>
      <c r="H4089" t="s">
        <v>30</v>
      </c>
      <c r="I4089" t="s">
        <v>31</v>
      </c>
      <c r="J4089" t="s">
        <v>19</v>
      </c>
      <c r="K4089">
        <v>1222.97</v>
      </c>
      <c r="L4089">
        <v>98.11</v>
      </c>
      <c r="M4089" t="s">
        <v>19</v>
      </c>
      <c r="N4089">
        <v>8.0222736453060994E-2</v>
      </c>
      <c r="O4089" t="s">
        <v>11351</v>
      </c>
      <c r="P4089" t="s">
        <v>11356</v>
      </c>
      <c r="R4089" t="s">
        <v>11353</v>
      </c>
      <c r="S4089">
        <f>IF(SalesData[[#This Row],[Return Status]]="Returned",1,0)</f>
        <v>0</v>
      </c>
      <c r="T4089">
        <v>2788.38</v>
      </c>
      <c r="U4089" s="2">
        <f>EOMONTH(SalesData[[#This Row],[Order Date]],0)</f>
        <v>45107</v>
      </c>
      <c r="V4089" s="9" t="str">
        <f>"Q"&amp;INT((MONTH(SalesData[[#This Row],[Order Date]])+2)/3)&amp;"-"&amp;YEAR(SalesData[[#This Row],[Order Date]])</f>
        <v>Q2-2023</v>
      </c>
    </row>
    <row r="4090" spans="1:22" x14ac:dyDescent="0.35">
      <c r="A4090" t="s">
        <v>4231</v>
      </c>
      <c r="B4090" s="1">
        <v>45097</v>
      </c>
      <c r="C4090" t="s">
        <v>87</v>
      </c>
      <c r="D4090" t="s">
        <v>72</v>
      </c>
      <c r="E4090">
        <v>4507849029</v>
      </c>
      <c r="F4090" t="s">
        <v>50</v>
      </c>
      <c r="G4090" t="s">
        <v>11382</v>
      </c>
      <c r="H4090" t="s">
        <v>35</v>
      </c>
      <c r="I4090" t="s">
        <v>36</v>
      </c>
      <c r="J4090" t="s">
        <v>19</v>
      </c>
      <c r="K4090">
        <v>3806.73</v>
      </c>
      <c r="L4090">
        <v>1135.74</v>
      </c>
      <c r="M4090" t="s">
        <v>19</v>
      </c>
      <c r="N4090">
        <v>0.29835055283668699</v>
      </c>
      <c r="O4090" t="s">
        <v>11351</v>
      </c>
      <c r="P4090" t="s">
        <v>11354</v>
      </c>
      <c r="R4090" t="s">
        <v>11353</v>
      </c>
      <c r="S4090">
        <f>IF(SalesData[[#This Row],[Return Status]]="Returned",1,0)</f>
        <v>0</v>
      </c>
      <c r="U4090" s="2">
        <f>EOMONTH(SalesData[[#This Row],[Order Date]],0)</f>
        <v>45107</v>
      </c>
      <c r="V4090" s="9" t="str">
        <f>"Q"&amp;INT((MONTH(SalesData[[#This Row],[Order Date]])+2)/3)&amp;"-"&amp;YEAR(SalesData[[#This Row],[Order Date]])</f>
        <v>Q2-2023</v>
      </c>
    </row>
    <row r="4091" spans="1:22" x14ac:dyDescent="0.35">
      <c r="A4091" t="s">
        <v>4232</v>
      </c>
      <c r="B4091" s="1">
        <v>45085</v>
      </c>
      <c r="C4091" t="s">
        <v>92</v>
      </c>
      <c r="D4091" t="s">
        <v>80</v>
      </c>
      <c r="E4091">
        <v>8623812775</v>
      </c>
      <c r="F4091" t="s">
        <v>58</v>
      </c>
      <c r="G4091" t="s">
        <v>11378</v>
      </c>
      <c r="H4091" t="s">
        <v>60</v>
      </c>
      <c r="I4091" t="s">
        <v>31</v>
      </c>
      <c r="J4091" t="s">
        <v>19</v>
      </c>
      <c r="K4091">
        <v>4915.38</v>
      </c>
      <c r="L4091">
        <v>508.83</v>
      </c>
      <c r="M4091" t="s">
        <v>19</v>
      </c>
      <c r="N4091">
        <v>0.103517937575528</v>
      </c>
      <c r="O4091" t="s">
        <v>11351</v>
      </c>
      <c r="P4091" t="s">
        <v>11352</v>
      </c>
      <c r="R4091" t="s">
        <v>11353</v>
      </c>
      <c r="S4091">
        <f>IF(SalesData[[#This Row],[Return Status]]="Returned",1,0)</f>
        <v>0</v>
      </c>
      <c r="U4091" s="2">
        <f>EOMONTH(SalesData[[#This Row],[Order Date]],0)</f>
        <v>45107</v>
      </c>
      <c r="V4091" s="9" t="str">
        <f>"Q"&amp;INT((MONTH(SalesData[[#This Row],[Order Date]])+2)/3)&amp;"-"&amp;YEAR(SalesData[[#This Row],[Order Date]])</f>
        <v>Q2-2023</v>
      </c>
    </row>
    <row r="4092" spans="1:22" x14ac:dyDescent="0.35">
      <c r="A4092" t="s">
        <v>4233</v>
      </c>
      <c r="B4092" s="1">
        <v>45089</v>
      </c>
      <c r="C4092" t="s">
        <v>124</v>
      </c>
      <c r="D4092" t="s">
        <v>27</v>
      </c>
      <c r="E4092">
        <v>4643738167</v>
      </c>
      <c r="F4092" t="s">
        <v>129</v>
      </c>
      <c r="G4092" t="s">
        <v>54</v>
      </c>
      <c r="H4092" t="s">
        <v>55</v>
      </c>
      <c r="I4092" t="s">
        <v>31</v>
      </c>
      <c r="J4092" t="s">
        <v>62</v>
      </c>
      <c r="K4092">
        <v>2714.56</v>
      </c>
      <c r="L4092">
        <v>604.20000000000005</v>
      </c>
      <c r="M4092" t="s">
        <v>62</v>
      </c>
      <c r="N4092">
        <v>0.222577507957091</v>
      </c>
      <c r="O4092" t="s">
        <v>11351</v>
      </c>
      <c r="P4092" t="s">
        <v>11354</v>
      </c>
      <c r="R4092" t="s">
        <v>11353</v>
      </c>
      <c r="S4092">
        <f>IF(SalesData[[#This Row],[Return Status]]="Returned",1,0)</f>
        <v>0</v>
      </c>
      <c r="U4092" s="2">
        <f>EOMONTH(SalesData[[#This Row],[Order Date]],0)</f>
        <v>45107</v>
      </c>
      <c r="V4092" s="9" t="str">
        <f>"Q"&amp;INT((MONTH(SalesData[[#This Row],[Order Date]])+2)/3)&amp;"-"&amp;YEAR(SalesData[[#This Row],[Order Date]])</f>
        <v>Q2-2023</v>
      </c>
    </row>
    <row r="4093" spans="1:22" x14ac:dyDescent="0.35">
      <c r="A4093" t="s">
        <v>4234</v>
      </c>
      <c r="B4093" s="1">
        <v>45082</v>
      </c>
      <c r="C4093" t="s">
        <v>77</v>
      </c>
      <c r="D4093" t="s">
        <v>27</v>
      </c>
      <c r="E4093">
        <v>8086821613</v>
      </c>
      <c r="F4093" t="s">
        <v>181</v>
      </c>
      <c r="G4093" t="s">
        <v>54</v>
      </c>
      <c r="H4093" t="s">
        <v>55</v>
      </c>
      <c r="I4093" t="s">
        <v>31</v>
      </c>
      <c r="J4093" t="s">
        <v>19</v>
      </c>
      <c r="K4093">
        <v>3074.1</v>
      </c>
      <c r="L4093">
        <v>368.67</v>
      </c>
      <c r="M4093" t="s">
        <v>19</v>
      </c>
      <c r="N4093">
        <v>0.119927783741583</v>
      </c>
      <c r="O4093" t="s">
        <v>11351</v>
      </c>
      <c r="P4093" t="s">
        <v>11352</v>
      </c>
      <c r="R4093" t="s">
        <v>11353</v>
      </c>
      <c r="S4093">
        <f>IF(SalesData[[#This Row],[Return Status]]="Returned",1,0)</f>
        <v>0</v>
      </c>
      <c r="U4093" s="2">
        <f>EOMONTH(SalesData[[#This Row],[Order Date]],0)</f>
        <v>45107</v>
      </c>
      <c r="V4093" s="9" t="str">
        <f>"Q"&amp;INT((MONTH(SalesData[[#This Row],[Order Date]])+2)/3)&amp;"-"&amp;YEAR(SalesData[[#This Row],[Order Date]])</f>
        <v>Q2-2023</v>
      </c>
    </row>
    <row r="4094" spans="1:22" x14ac:dyDescent="0.35">
      <c r="A4094" t="s">
        <v>4235</v>
      </c>
      <c r="B4094" s="1">
        <v>45087</v>
      </c>
      <c r="C4094" t="s">
        <v>325</v>
      </c>
      <c r="D4094" t="s">
        <v>46</v>
      </c>
      <c r="E4094">
        <v>8770069184</v>
      </c>
      <c r="F4094" t="s">
        <v>163</v>
      </c>
      <c r="G4094" t="s">
        <v>164</v>
      </c>
      <c r="H4094" t="s">
        <v>165</v>
      </c>
      <c r="I4094" t="s">
        <v>36</v>
      </c>
      <c r="J4094" t="s">
        <v>61</v>
      </c>
      <c r="K4094">
        <v>2875.41</v>
      </c>
      <c r="L4094">
        <v>673.8</v>
      </c>
      <c r="M4094" t="s">
        <v>62</v>
      </c>
      <c r="N4094">
        <v>0.23433179963900799</v>
      </c>
      <c r="O4094" t="s">
        <v>11351</v>
      </c>
      <c r="P4094" t="s">
        <v>11354</v>
      </c>
      <c r="Q4094" t="s">
        <v>11363</v>
      </c>
      <c r="R4094" t="s">
        <v>11360</v>
      </c>
      <c r="S4094">
        <f>IF(SalesData[[#This Row],[Return Status]]="Returned",1,0)</f>
        <v>1</v>
      </c>
      <c r="U4094" s="2">
        <f>EOMONTH(SalesData[[#This Row],[Order Date]],0)</f>
        <v>45107</v>
      </c>
      <c r="V4094" s="9" t="str">
        <f>"Q"&amp;INT((MONTH(SalesData[[#This Row],[Order Date]])+2)/3)&amp;"-"&amp;YEAR(SalesData[[#This Row],[Order Date]])</f>
        <v>Q2-2023</v>
      </c>
    </row>
    <row r="4095" spans="1:22" x14ac:dyDescent="0.35">
      <c r="A4095" t="s">
        <v>4236</v>
      </c>
      <c r="B4095" s="1">
        <v>45099</v>
      </c>
      <c r="C4095" t="s">
        <v>132</v>
      </c>
      <c r="D4095" t="s">
        <v>72</v>
      </c>
      <c r="E4095">
        <v>4376627728</v>
      </c>
      <c r="F4095" t="s">
        <v>133</v>
      </c>
      <c r="G4095" t="s">
        <v>11379</v>
      </c>
      <c r="H4095" t="s">
        <v>90</v>
      </c>
      <c r="I4095" t="s">
        <v>31</v>
      </c>
      <c r="J4095" t="s">
        <v>18</v>
      </c>
      <c r="K4095">
        <v>4135.82</v>
      </c>
      <c r="L4095">
        <v>304.87</v>
      </c>
      <c r="M4095" t="s">
        <v>19</v>
      </c>
      <c r="N4095">
        <v>7.3714523359333803E-2</v>
      </c>
      <c r="O4095" t="s">
        <v>11351</v>
      </c>
      <c r="P4095" t="s">
        <v>11356</v>
      </c>
      <c r="R4095" t="s">
        <v>11353</v>
      </c>
      <c r="S4095">
        <f>IF(SalesData[[#This Row],[Return Status]]="Returned",1,0)</f>
        <v>0</v>
      </c>
      <c r="U4095" s="2">
        <f>EOMONTH(SalesData[[#This Row],[Order Date]],0)</f>
        <v>45107</v>
      </c>
      <c r="V4095" s="9" t="str">
        <f>"Q"&amp;INT((MONTH(SalesData[[#This Row],[Order Date]])+2)/3)&amp;"-"&amp;YEAR(SalesData[[#This Row],[Order Date]])</f>
        <v>Q2-2023</v>
      </c>
    </row>
    <row r="4096" spans="1:22" x14ac:dyDescent="0.35">
      <c r="A4096" t="s">
        <v>4237</v>
      </c>
      <c r="B4096" s="1">
        <v>45098</v>
      </c>
      <c r="C4096" t="s">
        <v>139</v>
      </c>
      <c r="D4096" t="s">
        <v>13</v>
      </c>
      <c r="E4096">
        <v>1883245265</v>
      </c>
      <c r="F4096" t="s">
        <v>14</v>
      </c>
      <c r="G4096" t="s">
        <v>15</v>
      </c>
      <c r="H4096" t="s">
        <v>16</v>
      </c>
      <c r="I4096" t="s">
        <v>17</v>
      </c>
      <c r="J4096" t="s">
        <v>62</v>
      </c>
      <c r="K4096">
        <v>2154.36</v>
      </c>
      <c r="L4096">
        <v>229.39</v>
      </c>
      <c r="M4096" t="s">
        <v>62</v>
      </c>
      <c r="N4096">
        <v>0.10647709760671401</v>
      </c>
      <c r="O4096" t="s">
        <v>11351</v>
      </c>
      <c r="P4096" t="s">
        <v>11352</v>
      </c>
      <c r="Q4096" t="s">
        <v>11369</v>
      </c>
      <c r="R4096" t="s">
        <v>11360</v>
      </c>
      <c r="S4096">
        <f>IF(SalesData[[#This Row],[Return Status]]="Returned",1,0)</f>
        <v>1</v>
      </c>
      <c r="T4096">
        <v>2085.91</v>
      </c>
      <c r="U4096" s="2">
        <f>EOMONTH(SalesData[[#This Row],[Order Date]],0)</f>
        <v>45107</v>
      </c>
      <c r="V4096" s="9" t="str">
        <f>"Q"&amp;INT((MONTH(SalesData[[#This Row],[Order Date]])+2)/3)&amp;"-"&amp;YEAR(SalesData[[#This Row],[Order Date]])</f>
        <v>Q2-2023</v>
      </c>
    </row>
    <row r="4097" spans="1:22" x14ac:dyDescent="0.35">
      <c r="A4097" t="s">
        <v>4238</v>
      </c>
      <c r="B4097" s="1">
        <v>45094</v>
      </c>
      <c r="C4097" t="s">
        <v>149</v>
      </c>
      <c r="D4097" t="s">
        <v>46</v>
      </c>
      <c r="E4097">
        <v>6985887138</v>
      </c>
      <c r="F4097" t="s">
        <v>47</v>
      </c>
      <c r="G4097" t="s">
        <v>23</v>
      </c>
      <c r="H4097" t="s">
        <v>24</v>
      </c>
      <c r="I4097" t="s">
        <v>17</v>
      </c>
      <c r="J4097" t="s">
        <v>19</v>
      </c>
      <c r="K4097">
        <v>1002.27</v>
      </c>
      <c r="L4097">
        <v>146.07</v>
      </c>
      <c r="M4097" t="s">
        <v>19</v>
      </c>
      <c r="N4097">
        <v>0.14573917207938</v>
      </c>
      <c r="O4097" t="s">
        <v>11351</v>
      </c>
      <c r="P4097" t="s">
        <v>11352</v>
      </c>
      <c r="R4097" t="s">
        <v>11353</v>
      </c>
      <c r="S4097">
        <f>IF(SalesData[[#This Row],[Return Status]]="Returned",1,0)</f>
        <v>0</v>
      </c>
      <c r="T4097">
        <v>2821.33</v>
      </c>
      <c r="U4097" s="2">
        <f>EOMONTH(SalesData[[#This Row],[Order Date]],0)</f>
        <v>45107</v>
      </c>
      <c r="V4097" s="9" t="str">
        <f>"Q"&amp;INT((MONTH(SalesData[[#This Row],[Order Date]])+2)/3)&amp;"-"&amp;YEAR(SalesData[[#This Row],[Order Date]])</f>
        <v>Q2-2023</v>
      </c>
    </row>
    <row r="4098" spans="1:22" x14ac:dyDescent="0.35">
      <c r="A4098" t="s">
        <v>4239</v>
      </c>
      <c r="B4098" s="1">
        <v>45102</v>
      </c>
      <c r="C4098" t="s">
        <v>162</v>
      </c>
      <c r="D4098" t="s">
        <v>99</v>
      </c>
      <c r="E4098">
        <v>167250739</v>
      </c>
      <c r="F4098" t="s">
        <v>206</v>
      </c>
      <c r="G4098" t="s">
        <v>89</v>
      </c>
      <c r="H4098" t="s">
        <v>90</v>
      </c>
      <c r="I4098" t="s">
        <v>31</v>
      </c>
      <c r="J4098" t="s">
        <v>18</v>
      </c>
      <c r="K4098">
        <v>4528</v>
      </c>
      <c r="L4098">
        <v>1050.0999999999999</v>
      </c>
      <c r="M4098" t="s">
        <v>19</v>
      </c>
      <c r="N4098">
        <v>0.23191254416961099</v>
      </c>
      <c r="O4098" t="s">
        <v>11351</v>
      </c>
      <c r="P4098" t="s">
        <v>11354</v>
      </c>
      <c r="Q4098" t="s">
        <v>11369</v>
      </c>
      <c r="R4098" t="s">
        <v>11360</v>
      </c>
      <c r="S4098">
        <f>IF(SalesData[[#This Row],[Return Status]]="Returned",1,0)</f>
        <v>1</v>
      </c>
      <c r="T4098">
        <v>207.68</v>
      </c>
      <c r="U4098" s="2">
        <f>EOMONTH(SalesData[[#This Row],[Order Date]],0)</f>
        <v>45107</v>
      </c>
      <c r="V4098" s="9" t="str">
        <f>"Q"&amp;INT((MONTH(SalesData[[#This Row],[Order Date]])+2)/3)&amp;"-"&amp;YEAR(SalesData[[#This Row],[Order Date]])</f>
        <v>Q2-2023</v>
      </c>
    </row>
    <row r="4099" spans="1:22" x14ac:dyDescent="0.35">
      <c r="A4099" t="s">
        <v>4240</v>
      </c>
      <c r="B4099" s="1">
        <v>45088</v>
      </c>
      <c r="C4099" t="s">
        <v>113</v>
      </c>
      <c r="D4099" t="s">
        <v>46</v>
      </c>
      <c r="E4099">
        <v>3369224947</v>
      </c>
      <c r="F4099" t="s">
        <v>107</v>
      </c>
      <c r="G4099" t="s">
        <v>15</v>
      </c>
      <c r="H4099" t="s">
        <v>16</v>
      </c>
      <c r="I4099" t="s">
        <v>17</v>
      </c>
      <c r="J4099" t="s">
        <v>19</v>
      </c>
      <c r="K4099">
        <v>3780.88</v>
      </c>
      <c r="L4099">
        <v>228.83</v>
      </c>
      <c r="M4099" t="s">
        <v>19</v>
      </c>
      <c r="N4099">
        <v>6.0522947038784601E-2</v>
      </c>
      <c r="O4099" t="s">
        <v>11351</v>
      </c>
      <c r="P4099" t="s">
        <v>11356</v>
      </c>
      <c r="Q4099" t="s">
        <v>11369</v>
      </c>
      <c r="R4099" t="s">
        <v>11360</v>
      </c>
      <c r="S4099">
        <f>IF(SalesData[[#This Row],[Return Status]]="Returned",1,0)</f>
        <v>1</v>
      </c>
      <c r="T4099">
        <v>2085.91</v>
      </c>
      <c r="U4099" s="2">
        <f>EOMONTH(SalesData[[#This Row],[Order Date]],0)</f>
        <v>45107</v>
      </c>
      <c r="V4099" s="9" t="str">
        <f>"Q"&amp;INT((MONTH(SalesData[[#This Row],[Order Date]])+2)/3)&amp;"-"&amp;YEAR(SalesData[[#This Row],[Order Date]])</f>
        <v>Q2-2023</v>
      </c>
    </row>
    <row r="4100" spans="1:22" x14ac:dyDescent="0.35">
      <c r="A4100" t="s">
        <v>4241</v>
      </c>
      <c r="B4100" s="1">
        <v>45095</v>
      </c>
      <c r="C4100" t="s">
        <v>71</v>
      </c>
      <c r="D4100" t="s">
        <v>27</v>
      </c>
      <c r="E4100">
        <v>3622809375</v>
      </c>
      <c r="F4100" t="s">
        <v>103</v>
      </c>
      <c r="G4100" t="s">
        <v>23</v>
      </c>
      <c r="H4100" t="s">
        <v>11357</v>
      </c>
      <c r="I4100" t="s">
        <v>17</v>
      </c>
      <c r="J4100" t="s">
        <v>19</v>
      </c>
      <c r="K4100">
        <v>829.26</v>
      </c>
      <c r="L4100">
        <v>84.73</v>
      </c>
      <c r="M4100" t="s">
        <v>19</v>
      </c>
      <c r="N4100">
        <v>0.102175433519041</v>
      </c>
      <c r="O4100" t="s">
        <v>11355</v>
      </c>
      <c r="P4100" t="s">
        <v>11352</v>
      </c>
      <c r="R4100" t="s">
        <v>11353</v>
      </c>
      <c r="S4100">
        <f>IF(SalesData[[#This Row],[Return Status]]="Returned",1,0)</f>
        <v>0</v>
      </c>
      <c r="T4100">
        <v>2821.33</v>
      </c>
      <c r="U4100" s="2">
        <f>EOMONTH(SalesData[[#This Row],[Order Date]],0)</f>
        <v>45107</v>
      </c>
      <c r="V4100" s="9" t="str">
        <f>"Q"&amp;INT((MONTH(SalesData[[#This Row],[Order Date]])+2)/3)&amp;"-"&amp;YEAR(SalesData[[#This Row],[Order Date]])</f>
        <v>Q2-2023</v>
      </c>
    </row>
    <row r="4101" spans="1:22" x14ac:dyDescent="0.35">
      <c r="A4101" t="s">
        <v>4242</v>
      </c>
      <c r="B4101" s="1">
        <v>45089</v>
      </c>
      <c r="C4101" t="s">
        <v>92</v>
      </c>
      <c r="D4101" t="s">
        <v>80</v>
      </c>
      <c r="E4101">
        <v>2319399201</v>
      </c>
      <c r="F4101" t="s">
        <v>53</v>
      </c>
      <c r="G4101" t="s">
        <v>54</v>
      </c>
      <c r="H4101" t="s">
        <v>55</v>
      </c>
      <c r="I4101" t="s">
        <v>31</v>
      </c>
      <c r="J4101" t="s">
        <v>65</v>
      </c>
      <c r="K4101">
        <v>1710.59</v>
      </c>
      <c r="L4101">
        <v>239.04</v>
      </c>
      <c r="M4101" t="s">
        <v>65</v>
      </c>
      <c r="N4101">
        <v>0.13974125886390101</v>
      </c>
      <c r="O4101" t="s">
        <v>11351</v>
      </c>
      <c r="P4101" t="s">
        <v>11352</v>
      </c>
      <c r="R4101" t="s">
        <v>11353</v>
      </c>
      <c r="S4101">
        <f>IF(SalesData[[#This Row],[Return Status]]="Returned",1,0)</f>
        <v>0</v>
      </c>
      <c r="U4101" s="2">
        <f>EOMONTH(SalesData[[#This Row],[Order Date]],0)</f>
        <v>45107</v>
      </c>
      <c r="V4101" s="9" t="str">
        <f>"Q"&amp;INT((MONTH(SalesData[[#This Row],[Order Date]])+2)/3)&amp;"-"&amp;YEAR(SalesData[[#This Row],[Order Date]])</f>
        <v>Q2-2023</v>
      </c>
    </row>
    <row r="4102" spans="1:22" x14ac:dyDescent="0.35">
      <c r="A4102" t="s">
        <v>4243</v>
      </c>
      <c r="B4102" s="1">
        <v>45105</v>
      </c>
      <c r="C4102" t="s">
        <v>12</v>
      </c>
      <c r="D4102" t="s">
        <v>13</v>
      </c>
      <c r="E4102">
        <v>2942266919</v>
      </c>
      <c r="F4102" t="s">
        <v>147</v>
      </c>
      <c r="G4102" t="s">
        <v>84</v>
      </c>
      <c r="H4102" t="s">
        <v>85</v>
      </c>
      <c r="I4102" t="s">
        <v>31</v>
      </c>
      <c r="J4102" t="s">
        <v>62</v>
      </c>
      <c r="K4102">
        <v>3278.26</v>
      </c>
      <c r="L4102">
        <v>636.87</v>
      </c>
      <c r="M4102" t="s">
        <v>62</v>
      </c>
      <c r="N4102">
        <v>0.19427074118587301</v>
      </c>
      <c r="O4102" t="s">
        <v>11351</v>
      </c>
      <c r="P4102" t="s">
        <v>11352</v>
      </c>
      <c r="Q4102" t="s">
        <v>11373</v>
      </c>
      <c r="R4102" t="s">
        <v>11360</v>
      </c>
      <c r="S4102">
        <f>IF(SalesData[[#This Row],[Return Status]]="Returned",1,0)</f>
        <v>1</v>
      </c>
      <c r="T4102">
        <v>847.14</v>
      </c>
      <c r="U4102" s="2">
        <f>EOMONTH(SalesData[[#This Row],[Order Date]],0)</f>
        <v>45107</v>
      </c>
      <c r="V4102" s="9" t="str">
        <f>"Q"&amp;INT((MONTH(SalesData[[#This Row],[Order Date]])+2)/3)&amp;"-"&amp;YEAR(SalesData[[#This Row],[Order Date]])</f>
        <v>Q2-2023</v>
      </c>
    </row>
    <row r="4103" spans="1:22" x14ac:dyDescent="0.35">
      <c r="A4103" t="s">
        <v>4244</v>
      </c>
      <c r="B4103" s="1">
        <v>45093</v>
      </c>
      <c r="C4103" t="s">
        <v>176</v>
      </c>
      <c r="D4103" t="s">
        <v>145</v>
      </c>
      <c r="E4103">
        <v>7184670727</v>
      </c>
      <c r="F4103" t="s">
        <v>116</v>
      </c>
      <c r="G4103" t="s">
        <v>74</v>
      </c>
      <c r="H4103" t="s">
        <v>11357</v>
      </c>
      <c r="I4103" t="s">
        <v>36</v>
      </c>
      <c r="J4103" t="s">
        <v>19</v>
      </c>
      <c r="K4103">
        <v>894.64</v>
      </c>
      <c r="L4103">
        <v>261.52</v>
      </c>
      <c r="M4103" t="s">
        <v>19</v>
      </c>
      <c r="N4103">
        <v>0.29231869802378602</v>
      </c>
      <c r="O4103" t="s">
        <v>11355</v>
      </c>
      <c r="P4103" t="s">
        <v>11354</v>
      </c>
      <c r="R4103" t="s">
        <v>11353</v>
      </c>
      <c r="S4103">
        <f>IF(SalesData[[#This Row],[Return Status]]="Returned",1,0)</f>
        <v>0</v>
      </c>
      <c r="T4103">
        <v>2420.2800000000002</v>
      </c>
      <c r="U4103" s="2">
        <f>EOMONTH(SalesData[[#This Row],[Order Date]],0)</f>
        <v>45107</v>
      </c>
      <c r="V4103" s="9" t="str">
        <f>"Q"&amp;INT((MONTH(SalesData[[#This Row],[Order Date]])+2)/3)&amp;"-"&amp;YEAR(SalesData[[#This Row],[Order Date]])</f>
        <v>Q2-2023</v>
      </c>
    </row>
    <row r="4104" spans="1:22" x14ac:dyDescent="0.35">
      <c r="A4104" t="s">
        <v>4245</v>
      </c>
      <c r="B4104" s="1">
        <v>45099</v>
      </c>
      <c r="C4104" t="s">
        <v>111</v>
      </c>
      <c r="D4104" t="s">
        <v>80</v>
      </c>
      <c r="E4104">
        <v>9422181341</v>
      </c>
      <c r="F4104" t="s">
        <v>50</v>
      </c>
      <c r="G4104" t="s">
        <v>34</v>
      </c>
      <c r="H4104" t="s">
        <v>35</v>
      </c>
      <c r="I4104" t="s">
        <v>36</v>
      </c>
      <c r="J4104" t="s">
        <v>42</v>
      </c>
      <c r="K4104">
        <v>872.78</v>
      </c>
      <c r="L4104">
        <v>175.89</v>
      </c>
      <c r="M4104" t="s">
        <v>43</v>
      </c>
      <c r="N4104">
        <v>0.20152844932285299</v>
      </c>
      <c r="O4104" t="s">
        <v>11355</v>
      </c>
      <c r="P4104" t="s">
        <v>11354</v>
      </c>
      <c r="R4104" t="s">
        <v>11353</v>
      </c>
      <c r="S4104">
        <f>IF(SalesData[[#This Row],[Return Status]]="Returned",1,0)</f>
        <v>0</v>
      </c>
      <c r="U4104" s="2">
        <f>EOMONTH(SalesData[[#This Row],[Order Date]],0)</f>
        <v>45107</v>
      </c>
      <c r="V4104" s="9" t="str">
        <f>"Q"&amp;INT((MONTH(SalesData[[#This Row],[Order Date]])+2)/3)&amp;"-"&amp;YEAR(SalesData[[#This Row],[Order Date]])</f>
        <v>Q2-2023</v>
      </c>
    </row>
    <row r="4105" spans="1:22" x14ac:dyDescent="0.35">
      <c r="A4105" t="s">
        <v>4246</v>
      </c>
      <c r="B4105" s="1">
        <v>45092</v>
      </c>
      <c r="C4105" t="s">
        <v>132</v>
      </c>
      <c r="D4105" t="s">
        <v>13</v>
      </c>
      <c r="E4105">
        <v>650872800</v>
      </c>
      <c r="F4105" t="s">
        <v>100</v>
      </c>
      <c r="G4105" t="s">
        <v>34</v>
      </c>
      <c r="H4105" t="s">
        <v>35</v>
      </c>
      <c r="I4105" t="s">
        <v>36</v>
      </c>
      <c r="J4105" t="s">
        <v>43</v>
      </c>
      <c r="K4105">
        <v>3541.24</v>
      </c>
      <c r="L4105">
        <v>737.78</v>
      </c>
      <c r="M4105" t="s">
        <v>43</v>
      </c>
      <c r="N4105">
        <v>0.208339451717478</v>
      </c>
      <c r="O4105" t="s">
        <v>11351</v>
      </c>
      <c r="P4105" t="s">
        <v>11354</v>
      </c>
      <c r="R4105" t="s">
        <v>11353</v>
      </c>
      <c r="S4105">
        <f>IF(SalesData[[#This Row],[Return Status]]="Returned",1,0)</f>
        <v>0</v>
      </c>
      <c r="U4105" s="2">
        <f>EOMONTH(SalesData[[#This Row],[Order Date]],0)</f>
        <v>45107</v>
      </c>
      <c r="V4105" s="9" t="str">
        <f>"Q"&amp;INT((MONTH(SalesData[[#This Row],[Order Date]])+2)/3)&amp;"-"&amp;YEAR(SalesData[[#This Row],[Order Date]])</f>
        <v>Q2-2023</v>
      </c>
    </row>
    <row r="4106" spans="1:22" x14ac:dyDescent="0.35">
      <c r="A4106" t="s">
        <v>4247</v>
      </c>
      <c r="B4106" s="1">
        <v>45087</v>
      </c>
      <c r="C4106" t="s">
        <v>12</v>
      </c>
      <c r="D4106" t="s">
        <v>27</v>
      </c>
      <c r="E4106">
        <v>3643861032</v>
      </c>
      <c r="F4106" t="s">
        <v>28</v>
      </c>
      <c r="G4106" t="s">
        <v>29</v>
      </c>
      <c r="H4106" t="s">
        <v>30</v>
      </c>
      <c r="I4106" t="s">
        <v>31</v>
      </c>
      <c r="J4106" t="s">
        <v>43</v>
      </c>
      <c r="K4106">
        <v>2009.73</v>
      </c>
      <c r="L4106">
        <v>210.66</v>
      </c>
      <c r="M4106" t="s">
        <v>43</v>
      </c>
      <c r="N4106">
        <v>0.104820050454539</v>
      </c>
      <c r="O4106" t="s">
        <v>11351</v>
      </c>
      <c r="P4106" t="s">
        <v>11352</v>
      </c>
      <c r="R4106" t="s">
        <v>11353</v>
      </c>
      <c r="S4106">
        <f>IF(SalesData[[#This Row],[Return Status]]="Returned",1,0)</f>
        <v>0</v>
      </c>
      <c r="T4106">
        <v>2788.38</v>
      </c>
      <c r="U4106" s="2">
        <f>EOMONTH(SalesData[[#This Row],[Order Date]],0)</f>
        <v>45107</v>
      </c>
      <c r="V4106" s="9" t="str">
        <f>"Q"&amp;INT((MONTH(SalesData[[#This Row],[Order Date]])+2)/3)&amp;"-"&amp;YEAR(SalesData[[#This Row],[Order Date]])</f>
        <v>Q2-2023</v>
      </c>
    </row>
    <row r="4107" spans="1:22" x14ac:dyDescent="0.35">
      <c r="A4107" t="s">
        <v>4248</v>
      </c>
      <c r="B4107" s="1">
        <v>45098</v>
      </c>
      <c r="C4107" t="s">
        <v>176</v>
      </c>
      <c r="D4107" t="s">
        <v>72</v>
      </c>
      <c r="E4107">
        <v>5105517757</v>
      </c>
      <c r="F4107" t="s">
        <v>206</v>
      </c>
      <c r="G4107" t="s">
        <v>89</v>
      </c>
      <c r="H4107" t="s">
        <v>90</v>
      </c>
      <c r="I4107" t="s">
        <v>31</v>
      </c>
      <c r="J4107" t="s">
        <v>42</v>
      </c>
      <c r="K4107">
        <v>3149.57</v>
      </c>
      <c r="L4107">
        <v>149.56</v>
      </c>
      <c r="M4107" t="s">
        <v>43</v>
      </c>
      <c r="N4107">
        <v>4.74858472743898E-2</v>
      </c>
      <c r="O4107" t="s">
        <v>11351</v>
      </c>
      <c r="P4107" t="s">
        <v>11356</v>
      </c>
      <c r="R4107" t="s">
        <v>11353</v>
      </c>
      <c r="S4107">
        <f>IF(SalesData[[#This Row],[Return Status]]="Returned",1,0)</f>
        <v>0</v>
      </c>
      <c r="T4107">
        <v>207.68</v>
      </c>
      <c r="U4107" s="2">
        <f>EOMONTH(SalesData[[#This Row],[Order Date]],0)</f>
        <v>45107</v>
      </c>
      <c r="V4107" s="9" t="str">
        <f>"Q"&amp;INT((MONTH(SalesData[[#This Row],[Order Date]])+2)/3)&amp;"-"&amp;YEAR(SalesData[[#This Row],[Order Date]])</f>
        <v>Q2-2023</v>
      </c>
    </row>
    <row r="4108" spans="1:22" x14ac:dyDescent="0.35">
      <c r="A4108" t="s">
        <v>4249</v>
      </c>
      <c r="B4108" s="1">
        <v>45104</v>
      </c>
      <c r="C4108" t="s">
        <v>194</v>
      </c>
      <c r="D4108" t="s">
        <v>99</v>
      </c>
      <c r="E4108">
        <v>3391222462</v>
      </c>
      <c r="F4108" t="s">
        <v>64</v>
      </c>
      <c r="G4108" t="s">
        <v>15</v>
      </c>
      <c r="H4108" t="s">
        <v>11357</v>
      </c>
      <c r="I4108" t="s">
        <v>17</v>
      </c>
      <c r="J4108" t="s">
        <v>65</v>
      </c>
      <c r="K4108">
        <v>4330.4399999999996</v>
      </c>
      <c r="L4108">
        <v>1060.95</v>
      </c>
      <c r="M4108" t="s">
        <v>65</v>
      </c>
      <c r="N4108">
        <v>0.24499819879735099</v>
      </c>
      <c r="O4108" t="s">
        <v>11351</v>
      </c>
      <c r="P4108" t="s">
        <v>11354</v>
      </c>
      <c r="R4108" t="s">
        <v>11353</v>
      </c>
      <c r="S4108">
        <f>IF(SalesData[[#This Row],[Return Status]]="Returned",1,0)</f>
        <v>0</v>
      </c>
      <c r="T4108">
        <v>2085.91</v>
      </c>
      <c r="U4108" s="2">
        <f>EOMONTH(SalesData[[#This Row],[Order Date]],0)</f>
        <v>45107</v>
      </c>
      <c r="V4108" s="9" t="str">
        <f>"Q"&amp;INT((MONTH(SalesData[[#This Row],[Order Date]])+2)/3)&amp;"-"&amp;YEAR(SalesData[[#This Row],[Order Date]])</f>
        <v>Q2-2023</v>
      </c>
    </row>
    <row r="4109" spans="1:22" x14ac:dyDescent="0.35">
      <c r="A4109" t="s">
        <v>4250</v>
      </c>
      <c r="B4109" s="1">
        <v>45082</v>
      </c>
      <c r="C4109" t="s">
        <v>176</v>
      </c>
      <c r="D4109" t="s">
        <v>99</v>
      </c>
      <c r="E4109">
        <v>6870288977</v>
      </c>
      <c r="F4109" t="s">
        <v>53</v>
      </c>
      <c r="G4109" t="s">
        <v>54</v>
      </c>
      <c r="H4109" t="s">
        <v>55</v>
      </c>
      <c r="I4109" t="s">
        <v>31</v>
      </c>
      <c r="J4109" t="s">
        <v>18</v>
      </c>
      <c r="K4109">
        <v>3566.77</v>
      </c>
      <c r="L4109">
        <v>518.61</v>
      </c>
      <c r="M4109" t="s">
        <v>19</v>
      </c>
      <c r="N4109">
        <v>0.145400460360494</v>
      </c>
      <c r="O4109" t="s">
        <v>11351</v>
      </c>
      <c r="P4109" t="s">
        <v>11352</v>
      </c>
      <c r="R4109" t="s">
        <v>11353</v>
      </c>
      <c r="S4109">
        <f>IF(SalesData[[#This Row],[Return Status]]="Returned",1,0)</f>
        <v>0</v>
      </c>
      <c r="U4109" s="2">
        <f>EOMONTH(SalesData[[#This Row],[Order Date]],0)</f>
        <v>45107</v>
      </c>
      <c r="V4109" s="9" t="str">
        <f>"Q"&amp;INT((MONTH(SalesData[[#This Row],[Order Date]])+2)/3)&amp;"-"&amp;YEAR(SalesData[[#This Row],[Order Date]])</f>
        <v>Q2-2023</v>
      </c>
    </row>
    <row r="4110" spans="1:22" x14ac:dyDescent="0.35">
      <c r="A4110" t="s">
        <v>4251</v>
      </c>
      <c r="B4110" s="1">
        <v>45095</v>
      </c>
      <c r="C4110" t="s">
        <v>184</v>
      </c>
      <c r="D4110" t="s">
        <v>99</v>
      </c>
      <c r="E4110">
        <v>5324384571</v>
      </c>
      <c r="F4110" t="s">
        <v>58</v>
      </c>
      <c r="G4110" t="s">
        <v>59</v>
      </c>
      <c r="H4110" t="s">
        <v>60</v>
      </c>
      <c r="I4110" t="s">
        <v>31</v>
      </c>
      <c r="J4110" t="s">
        <v>18</v>
      </c>
      <c r="K4110">
        <v>2880.28</v>
      </c>
      <c r="L4110">
        <v>357.01</v>
      </c>
      <c r="M4110" t="s">
        <v>19</v>
      </c>
      <c r="N4110">
        <v>0.123949754884942</v>
      </c>
      <c r="O4110" t="s">
        <v>11351</v>
      </c>
      <c r="P4110" t="s">
        <v>11352</v>
      </c>
      <c r="R4110" t="s">
        <v>11353</v>
      </c>
      <c r="S4110">
        <f>IF(SalesData[[#This Row],[Return Status]]="Returned",1,0)</f>
        <v>0</v>
      </c>
      <c r="T4110">
        <v>2183.56</v>
      </c>
      <c r="U4110" s="2">
        <f>EOMONTH(SalesData[[#This Row],[Order Date]],0)</f>
        <v>45107</v>
      </c>
      <c r="V4110" s="9" t="str">
        <f>"Q"&amp;INT((MONTH(SalesData[[#This Row],[Order Date]])+2)/3)&amp;"-"&amp;YEAR(SalesData[[#This Row],[Order Date]])</f>
        <v>Q2-2023</v>
      </c>
    </row>
    <row r="4111" spans="1:22" x14ac:dyDescent="0.35">
      <c r="A4111" t="s">
        <v>4252</v>
      </c>
      <c r="B4111" s="1">
        <v>45093</v>
      </c>
      <c r="C4111" t="s">
        <v>132</v>
      </c>
      <c r="D4111" t="s">
        <v>46</v>
      </c>
      <c r="E4111">
        <v>8211272939</v>
      </c>
      <c r="F4111" t="s">
        <v>81</v>
      </c>
      <c r="G4111" t="s">
        <v>74</v>
      </c>
      <c r="H4111" t="s">
        <v>75</v>
      </c>
      <c r="I4111" t="s">
        <v>36</v>
      </c>
      <c r="J4111" t="s">
        <v>18</v>
      </c>
      <c r="K4111">
        <v>241.15</v>
      </c>
      <c r="L4111">
        <v>43.21</v>
      </c>
      <c r="M4111" t="s">
        <v>19</v>
      </c>
      <c r="N4111">
        <v>0.17918308106987399</v>
      </c>
      <c r="O4111" t="s">
        <v>11361</v>
      </c>
      <c r="P4111" t="s">
        <v>11352</v>
      </c>
      <c r="R4111" t="s">
        <v>11353</v>
      </c>
      <c r="S4111">
        <f>IF(SalesData[[#This Row],[Return Status]]="Returned",1,0)</f>
        <v>0</v>
      </c>
      <c r="T4111">
        <v>2420.2800000000002</v>
      </c>
      <c r="U4111" s="2">
        <f>EOMONTH(SalesData[[#This Row],[Order Date]],0)</f>
        <v>45107</v>
      </c>
      <c r="V4111" s="9" t="str">
        <f>"Q"&amp;INT((MONTH(SalesData[[#This Row],[Order Date]])+2)/3)&amp;"-"&amp;YEAR(SalesData[[#This Row],[Order Date]])</f>
        <v>Q2-2023</v>
      </c>
    </row>
    <row r="4112" spans="1:22" x14ac:dyDescent="0.35">
      <c r="A4112" t="s">
        <v>4253</v>
      </c>
      <c r="B4112" s="1">
        <v>45078</v>
      </c>
      <c r="C4112" t="s">
        <v>92</v>
      </c>
      <c r="D4112" t="s">
        <v>13</v>
      </c>
      <c r="E4112">
        <v>7781703145</v>
      </c>
      <c r="F4112" t="s">
        <v>127</v>
      </c>
      <c r="G4112" t="s">
        <v>29</v>
      </c>
      <c r="H4112" t="s">
        <v>30</v>
      </c>
      <c r="I4112" t="s">
        <v>31</v>
      </c>
      <c r="J4112" t="s">
        <v>43</v>
      </c>
      <c r="K4112">
        <v>2464.06</v>
      </c>
      <c r="L4112">
        <v>725.45</v>
      </c>
      <c r="M4112" t="s">
        <v>43</v>
      </c>
      <c r="N4112">
        <v>0.29441247372223101</v>
      </c>
      <c r="O4112" t="s">
        <v>11351</v>
      </c>
      <c r="P4112" t="s">
        <v>11354</v>
      </c>
      <c r="R4112" t="s">
        <v>11353</v>
      </c>
      <c r="S4112">
        <f>IF(SalesData[[#This Row],[Return Status]]="Returned",1,0)</f>
        <v>0</v>
      </c>
      <c r="T4112">
        <v>2788.38</v>
      </c>
      <c r="U4112" s="2">
        <f>EOMONTH(SalesData[[#This Row],[Order Date]],0)</f>
        <v>45107</v>
      </c>
      <c r="V4112" s="9" t="str">
        <f>"Q"&amp;INT((MONTH(SalesData[[#This Row],[Order Date]])+2)/3)&amp;"-"&amp;YEAR(SalesData[[#This Row],[Order Date]])</f>
        <v>Q2-2023</v>
      </c>
    </row>
    <row r="4113" spans="1:22" x14ac:dyDescent="0.35">
      <c r="A4113" t="s">
        <v>4254</v>
      </c>
      <c r="B4113" s="1">
        <v>45095</v>
      </c>
      <c r="C4113" t="s">
        <v>132</v>
      </c>
      <c r="D4113" t="s">
        <v>145</v>
      </c>
      <c r="E4113">
        <v>3710603949</v>
      </c>
      <c r="F4113" t="s">
        <v>64</v>
      </c>
      <c r="G4113" t="s">
        <v>15</v>
      </c>
      <c r="H4113" t="s">
        <v>11357</v>
      </c>
      <c r="I4113" t="s">
        <v>17</v>
      </c>
      <c r="J4113" t="s">
        <v>42</v>
      </c>
      <c r="K4113">
        <v>2614.5100000000002</v>
      </c>
      <c r="L4113">
        <v>420.67</v>
      </c>
      <c r="M4113" t="s">
        <v>43</v>
      </c>
      <c r="N4113">
        <v>0.16089821802173301</v>
      </c>
      <c r="O4113" t="s">
        <v>11351</v>
      </c>
      <c r="P4113" t="s">
        <v>11352</v>
      </c>
      <c r="R4113" t="s">
        <v>11353</v>
      </c>
      <c r="S4113">
        <f>IF(SalesData[[#This Row],[Return Status]]="Returned",1,0)</f>
        <v>0</v>
      </c>
      <c r="T4113">
        <v>2085.91</v>
      </c>
      <c r="U4113" s="2">
        <f>EOMONTH(SalesData[[#This Row],[Order Date]],0)</f>
        <v>45107</v>
      </c>
      <c r="V4113" s="9" t="str">
        <f>"Q"&amp;INT((MONTH(SalesData[[#This Row],[Order Date]])+2)/3)&amp;"-"&amp;YEAR(SalesData[[#This Row],[Order Date]])</f>
        <v>Q2-2023</v>
      </c>
    </row>
    <row r="4114" spans="1:22" x14ac:dyDescent="0.35">
      <c r="A4114" t="s">
        <v>4255</v>
      </c>
      <c r="B4114" s="1">
        <v>45100</v>
      </c>
      <c r="C4114" t="s">
        <v>106</v>
      </c>
      <c r="D4114" t="s">
        <v>46</v>
      </c>
      <c r="E4114">
        <v>6124056876</v>
      </c>
      <c r="F4114" t="s">
        <v>68</v>
      </c>
      <c r="G4114" t="s">
        <v>69</v>
      </c>
      <c r="H4114" t="s">
        <v>41</v>
      </c>
      <c r="I4114" t="s">
        <v>31</v>
      </c>
      <c r="J4114" t="s">
        <v>18</v>
      </c>
      <c r="K4114">
        <v>1916.55</v>
      </c>
      <c r="L4114">
        <v>237.68</v>
      </c>
      <c r="M4114" t="s">
        <v>19</v>
      </c>
      <c r="N4114">
        <v>0.124014505230753</v>
      </c>
      <c r="O4114" t="s">
        <v>11351</v>
      </c>
      <c r="P4114" t="s">
        <v>11352</v>
      </c>
      <c r="R4114" t="s">
        <v>11353</v>
      </c>
      <c r="S4114">
        <f>IF(SalesData[[#This Row],[Return Status]]="Returned",1,0)</f>
        <v>0</v>
      </c>
      <c r="T4114">
        <v>2081.52</v>
      </c>
      <c r="U4114" s="2">
        <f>EOMONTH(SalesData[[#This Row],[Order Date]],0)</f>
        <v>45107</v>
      </c>
      <c r="V4114" s="9" t="str">
        <f>"Q"&amp;INT((MONTH(SalesData[[#This Row],[Order Date]])+2)/3)&amp;"-"&amp;YEAR(SalesData[[#This Row],[Order Date]])</f>
        <v>Q2-2023</v>
      </c>
    </row>
    <row r="4115" spans="1:22" x14ac:dyDescent="0.35">
      <c r="A4115" t="s">
        <v>4256</v>
      </c>
      <c r="B4115" s="1">
        <v>45105</v>
      </c>
      <c r="C4115" t="s">
        <v>176</v>
      </c>
      <c r="D4115" t="s">
        <v>27</v>
      </c>
      <c r="E4115">
        <v>5214278512</v>
      </c>
      <c r="F4115" t="s">
        <v>120</v>
      </c>
      <c r="G4115" t="s">
        <v>141</v>
      </c>
      <c r="H4115" t="s">
        <v>121</v>
      </c>
      <c r="I4115" t="s">
        <v>17</v>
      </c>
      <c r="J4115" t="s">
        <v>19</v>
      </c>
      <c r="K4115">
        <v>2988.04</v>
      </c>
      <c r="L4115">
        <v>491.68</v>
      </c>
      <c r="M4115" t="s">
        <v>19</v>
      </c>
      <c r="N4115">
        <v>0.16454933668893301</v>
      </c>
      <c r="O4115" t="s">
        <v>11351</v>
      </c>
      <c r="P4115" t="s">
        <v>11352</v>
      </c>
      <c r="R4115" t="s">
        <v>11353</v>
      </c>
      <c r="S4115">
        <f>IF(SalesData[[#This Row],[Return Status]]="Returned",1,0)</f>
        <v>0</v>
      </c>
      <c r="T4115">
        <v>2793.38</v>
      </c>
      <c r="U4115" s="2">
        <f>EOMONTH(SalesData[[#This Row],[Order Date]],0)</f>
        <v>45107</v>
      </c>
      <c r="V4115" s="9" t="str">
        <f>"Q"&amp;INT((MONTH(SalesData[[#This Row],[Order Date]])+2)/3)&amp;"-"&amp;YEAR(SalesData[[#This Row],[Order Date]])</f>
        <v>Q2-2023</v>
      </c>
    </row>
    <row r="4116" spans="1:22" x14ac:dyDescent="0.35">
      <c r="A4116" t="s">
        <v>4257</v>
      </c>
      <c r="B4116" s="1">
        <v>45101</v>
      </c>
      <c r="C4116" t="s">
        <v>188</v>
      </c>
      <c r="D4116" t="s">
        <v>27</v>
      </c>
      <c r="E4116">
        <v>3243800460</v>
      </c>
      <c r="F4116" t="s">
        <v>129</v>
      </c>
      <c r="G4116" t="s">
        <v>54</v>
      </c>
      <c r="H4116" t="s">
        <v>55</v>
      </c>
      <c r="I4116" t="s">
        <v>31</v>
      </c>
      <c r="J4116" t="s">
        <v>19</v>
      </c>
      <c r="K4116">
        <v>567.64</v>
      </c>
      <c r="L4116">
        <v>163.33000000000001</v>
      </c>
      <c r="M4116" t="s">
        <v>19</v>
      </c>
      <c r="N4116">
        <v>0.28773518427172201</v>
      </c>
      <c r="O4116" t="s">
        <v>11355</v>
      </c>
      <c r="P4116" t="s">
        <v>11354</v>
      </c>
      <c r="R4116" t="s">
        <v>11353</v>
      </c>
      <c r="S4116">
        <f>IF(SalesData[[#This Row],[Return Status]]="Returned",1,0)</f>
        <v>0</v>
      </c>
      <c r="U4116" s="2">
        <f>EOMONTH(SalesData[[#This Row],[Order Date]],0)</f>
        <v>45107</v>
      </c>
      <c r="V4116" s="9" t="str">
        <f>"Q"&amp;INT((MONTH(SalesData[[#This Row],[Order Date]])+2)/3)&amp;"-"&amp;YEAR(SalesData[[#This Row],[Order Date]])</f>
        <v>Q2-2023</v>
      </c>
    </row>
    <row r="4117" spans="1:22" x14ac:dyDescent="0.35">
      <c r="A4117" t="s">
        <v>4258</v>
      </c>
      <c r="B4117" s="1">
        <v>45091</v>
      </c>
      <c r="C4117" t="s">
        <v>67</v>
      </c>
      <c r="D4117" t="s">
        <v>145</v>
      </c>
      <c r="E4117">
        <v>4676581799</v>
      </c>
      <c r="F4117" t="s">
        <v>81</v>
      </c>
      <c r="G4117" t="s">
        <v>74</v>
      </c>
      <c r="H4117" t="s">
        <v>75</v>
      </c>
      <c r="I4117" t="s">
        <v>36</v>
      </c>
      <c r="J4117" t="s">
        <v>19</v>
      </c>
      <c r="K4117">
        <v>3530.37</v>
      </c>
      <c r="L4117">
        <v>838.31</v>
      </c>
      <c r="M4117" t="s">
        <v>19</v>
      </c>
      <c r="N4117">
        <v>0.237456697173384</v>
      </c>
      <c r="O4117" t="s">
        <v>11351</v>
      </c>
      <c r="P4117" t="s">
        <v>11354</v>
      </c>
      <c r="R4117" t="s">
        <v>11353</v>
      </c>
      <c r="S4117">
        <f>IF(SalesData[[#This Row],[Return Status]]="Returned",1,0)</f>
        <v>0</v>
      </c>
      <c r="T4117">
        <v>2420.2800000000002</v>
      </c>
      <c r="U4117" s="2">
        <f>EOMONTH(SalesData[[#This Row],[Order Date]],0)</f>
        <v>45107</v>
      </c>
      <c r="V4117" s="9" t="str">
        <f>"Q"&amp;INT((MONTH(SalesData[[#This Row],[Order Date]])+2)/3)&amp;"-"&amp;YEAR(SalesData[[#This Row],[Order Date]])</f>
        <v>Q2-2023</v>
      </c>
    </row>
    <row r="4118" spans="1:22" x14ac:dyDescent="0.35">
      <c r="A4118" t="s">
        <v>4259</v>
      </c>
      <c r="B4118" s="1">
        <v>45093</v>
      </c>
      <c r="C4118" t="s">
        <v>77</v>
      </c>
      <c r="D4118" t="s">
        <v>39</v>
      </c>
      <c r="E4118">
        <v>8874958672</v>
      </c>
      <c r="F4118" t="s">
        <v>68</v>
      </c>
      <c r="G4118" t="s">
        <v>69</v>
      </c>
      <c r="H4118" t="s">
        <v>41</v>
      </c>
      <c r="I4118" t="s">
        <v>31</v>
      </c>
      <c r="J4118" t="s">
        <v>19</v>
      </c>
      <c r="K4118">
        <v>3434.79</v>
      </c>
      <c r="L4118">
        <v>196.55</v>
      </c>
      <c r="M4118" t="s">
        <v>19</v>
      </c>
      <c r="N4118">
        <v>5.7223294582783801E-2</v>
      </c>
      <c r="O4118" t="s">
        <v>11351</v>
      </c>
      <c r="P4118" t="s">
        <v>11356</v>
      </c>
      <c r="R4118" t="s">
        <v>11353</v>
      </c>
      <c r="S4118">
        <f>IF(SalesData[[#This Row],[Return Status]]="Returned",1,0)</f>
        <v>0</v>
      </c>
      <c r="T4118">
        <v>2081.52</v>
      </c>
      <c r="U4118" s="2">
        <f>EOMONTH(SalesData[[#This Row],[Order Date]],0)</f>
        <v>45107</v>
      </c>
      <c r="V4118" s="9" t="str">
        <f>"Q"&amp;INT((MONTH(SalesData[[#This Row],[Order Date]])+2)/3)&amp;"-"&amp;YEAR(SalesData[[#This Row],[Order Date]])</f>
        <v>Q2-2023</v>
      </c>
    </row>
    <row r="4119" spans="1:22" x14ac:dyDescent="0.35">
      <c r="A4119" t="s">
        <v>4260</v>
      </c>
      <c r="B4119" s="1">
        <v>45080</v>
      </c>
      <c r="C4119" t="s">
        <v>162</v>
      </c>
      <c r="D4119" t="s">
        <v>39</v>
      </c>
      <c r="E4119">
        <v>8687868953</v>
      </c>
      <c r="F4119" t="s">
        <v>185</v>
      </c>
      <c r="G4119" t="s">
        <v>164</v>
      </c>
      <c r="H4119" t="s">
        <v>165</v>
      </c>
      <c r="I4119" t="s">
        <v>36</v>
      </c>
      <c r="J4119" t="s">
        <v>18</v>
      </c>
      <c r="K4119">
        <v>4684.45</v>
      </c>
      <c r="L4119">
        <v>1359.8</v>
      </c>
      <c r="M4119" t="s">
        <v>19</v>
      </c>
      <c r="N4119">
        <v>0.29027954188858901</v>
      </c>
      <c r="O4119" t="s">
        <v>11351</v>
      </c>
      <c r="P4119" t="s">
        <v>11354</v>
      </c>
      <c r="R4119" t="s">
        <v>11353</v>
      </c>
      <c r="S4119">
        <f>IF(SalesData[[#This Row],[Return Status]]="Returned",1,0)</f>
        <v>0</v>
      </c>
      <c r="U4119" s="2">
        <f>EOMONTH(SalesData[[#This Row],[Order Date]],0)</f>
        <v>45107</v>
      </c>
      <c r="V4119" s="9" t="str">
        <f>"Q"&amp;INT((MONTH(SalesData[[#This Row],[Order Date]])+2)/3)&amp;"-"&amp;YEAR(SalesData[[#This Row],[Order Date]])</f>
        <v>Q2-2023</v>
      </c>
    </row>
    <row r="4120" spans="1:22" x14ac:dyDescent="0.35">
      <c r="A4120" t="s">
        <v>4261</v>
      </c>
      <c r="B4120" s="1">
        <v>45078</v>
      </c>
      <c r="C4120" t="s">
        <v>49</v>
      </c>
      <c r="D4120" t="s">
        <v>99</v>
      </c>
      <c r="E4120">
        <v>6829403683</v>
      </c>
      <c r="F4120" t="s">
        <v>168</v>
      </c>
      <c r="G4120" t="s">
        <v>54</v>
      </c>
      <c r="H4120" t="s">
        <v>55</v>
      </c>
      <c r="I4120" t="s">
        <v>31</v>
      </c>
      <c r="J4120" t="s">
        <v>19</v>
      </c>
      <c r="K4120">
        <v>2244.02</v>
      </c>
      <c r="L4120">
        <v>477.06</v>
      </c>
      <c r="M4120" t="s">
        <v>19</v>
      </c>
      <c r="N4120">
        <v>0.212591688131122</v>
      </c>
      <c r="O4120" t="s">
        <v>11351</v>
      </c>
      <c r="P4120" t="s">
        <v>11354</v>
      </c>
      <c r="R4120" t="s">
        <v>11353</v>
      </c>
      <c r="S4120">
        <f>IF(SalesData[[#This Row],[Return Status]]="Returned",1,0)</f>
        <v>0</v>
      </c>
      <c r="U4120" s="2">
        <f>EOMONTH(SalesData[[#This Row],[Order Date]],0)</f>
        <v>45107</v>
      </c>
      <c r="V4120" s="9" t="str">
        <f>"Q"&amp;INT((MONTH(SalesData[[#This Row],[Order Date]])+2)/3)&amp;"-"&amp;YEAR(SalesData[[#This Row],[Order Date]])</f>
        <v>Q2-2023</v>
      </c>
    </row>
    <row r="4121" spans="1:22" x14ac:dyDescent="0.35">
      <c r="A4121" t="s">
        <v>4262</v>
      </c>
      <c r="B4121" s="1">
        <v>45085</v>
      </c>
      <c r="C4121" t="s">
        <v>176</v>
      </c>
      <c r="D4121" t="s">
        <v>72</v>
      </c>
      <c r="E4121">
        <v>5273261941</v>
      </c>
      <c r="F4121" t="s">
        <v>58</v>
      </c>
      <c r="G4121" t="s">
        <v>59</v>
      </c>
      <c r="H4121" t="s">
        <v>60</v>
      </c>
      <c r="I4121" t="s">
        <v>31</v>
      </c>
      <c r="J4121" t="s">
        <v>43</v>
      </c>
      <c r="K4121">
        <v>4921.97</v>
      </c>
      <c r="L4121">
        <v>579.54999999999995</v>
      </c>
      <c r="M4121" t="s">
        <v>43</v>
      </c>
      <c r="N4121">
        <v>0.117747568554867</v>
      </c>
      <c r="O4121" t="s">
        <v>11351</v>
      </c>
      <c r="P4121" t="s">
        <v>11352</v>
      </c>
      <c r="R4121" t="s">
        <v>11353</v>
      </c>
      <c r="S4121">
        <f>IF(SalesData[[#This Row],[Return Status]]="Returned",1,0)</f>
        <v>0</v>
      </c>
      <c r="T4121">
        <v>2183.56</v>
      </c>
      <c r="U4121" s="2">
        <f>EOMONTH(SalesData[[#This Row],[Order Date]],0)</f>
        <v>45107</v>
      </c>
      <c r="V4121" s="9" t="str">
        <f>"Q"&amp;INT((MONTH(SalesData[[#This Row],[Order Date]])+2)/3)&amp;"-"&amp;YEAR(SalesData[[#This Row],[Order Date]])</f>
        <v>Q2-2023</v>
      </c>
    </row>
    <row r="4122" spans="1:22" x14ac:dyDescent="0.35">
      <c r="A4122" t="s">
        <v>4263</v>
      </c>
      <c r="B4122" s="1">
        <v>45098</v>
      </c>
      <c r="C4122" t="s">
        <v>92</v>
      </c>
      <c r="D4122" t="s">
        <v>99</v>
      </c>
      <c r="E4122">
        <v>6533390296</v>
      </c>
      <c r="F4122" t="s">
        <v>238</v>
      </c>
      <c r="G4122" t="s">
        <v>74</v>
      </c>
      <c r="H4122" t="s">
        <v>11357</v>
      </c>
      <c r="I4122" t="s">
        <v>36</v>
      </c>
      <c r="J4122" t="s">
        <v>65</v>
      </c>
      <c r="K4122">
        <v>3011.37</v>
      </c>
      <c r="L4122">
        <v>404.65</v>
      </c>
      <c r="M4122" t="s">
        <v>65</v>
      </c>
      <c r="N4122">
        <v>0.13437405566237301</v>
      </c>
      <c r="O4122" t="s">
        <v>11351</v>
      </c>
      <c r="P4122" t="s">
        <v>11352</v>
      </c>
      <c r="R4122" t="s">
        <v>11353</v>
      </c>
      <c r="S4122">
        <f>IF(SalesData[[#This Row],[Return Status]]="Returned",1,0)</f>
        <v>0</v>
      </c>
      <c r="T4122">
        <v>2420.2800000000002</v>
      </c>
      <c r="U4122" s="2">
        <f>EOMONTH(SalesData[[#This Row],[Order Date]],0)</f>
        <v>45107</v>
      </c>
      <c r="V4122" s="9" t="str">
        <f>"Q"&amp;INT((MONTH(SalesData[[#This Row],[Order Date]])+2)/3)&amp;"-"&amp;YEAR(SalesData[[#This Row],[Order Date]])</f>
        <v>Q2-2023</v>
      </c>
    </row>
    <row r="4123" spans="1:22" x14ac:dyDescent="0.35">
      <c r="A4123" t="s">
        <v>4264</v>
      </c>
      <c r="B4123" s="1">
        <v>45094</v>
      </c>
      <c r="C4123" t="s">
        <v>111</v>
      </c>
      <c r="D4123" t="s">
        <v>46</v>
      </c>
      <c r="E4123">
        <v>3348264524</v>
      </c>
      <c r="F4123" t="s">
        <v>185</v>
      </c>
      <c r="G4123" t="s">
        <v>164</v>
      </c>
      <c r="H4123" t="s">
        <v>165</v>
      </c>
      <c r="I4123" t="s">
        <v>36</v>
      </c>
      <c r="J4123" t="s">
        <v>18</v>
      </c>
      <c r="K4123">
        <v>2460.83</v>
      </c>
      <c r="L4123">
        <v>551.92999999999995</v>
      </c>
      <c r="M4123" t="s">
        <v>19</v>
      </c>
      <c r="N4123">
        <v>0.22428611484743</v>
      </c>
      <c r="O4123" t="s">
        <v>11351</v>
      </c>
      <c r="P4123" t="s">
        <v>11354</v>
      </c>
      <c r="R4123" t="s">
        <v>11353</v>
      </c>
      <c r="S4123">
        <f>IF(SalesData[[#This Row],[Return Status]]="Returned",1,0)</f>
        <v>0</v>
      </c>
      <c r="U4123" s="2">
        <f>EOMONTH(SalesData[[#This Row],[Order Date]],0)</f>
        <v>45107</v>
      </c>
      <c r="V4123" s="9" t="str">
        <f>"Q"&amp;INT((MONTH(SalesData[[#This Row],[Order Date]])+2)/3)&amp;"-"&amp;YEAR(SalesData[[#This Row],[Order Date]])</f>
        <v>Q2-2023</v>
      </c>
    </row>
    <row r="4124" spans="1:22" x14ac:dyDescent="0.35">
      <c r="A4124" t="s">
        <v>4265</v>
      </c>
      <c r="B4124" s="1">
        <v>45100</v>
      </c>
      <c r="C4124" t="s">
        <v>184</v>
      </c>
      <c r="D4124" t="s">
        <v>39</v>
      </c>
      <c r="E4124">
        <v>982380773</v>
      </c>
      <c r="F4124" t="s">
        <v>206</v>
      </c>
      <c r="G4124" t="s">
        <v>89</v>
      </c>
      <c r="H4124" t="s">
        <v>90</v>
      </c>
      <c r="I4124" t="s">
        <v>31</v>
      </c>
      <c r="J4124" t="s">
        <v>62</v>
      </c>
      <c r="K4124">
        <v>2353.7600000000002</v>
      </c>
      <c r="L4124">
        <v>622.46</v>
      </c>
      <c r="M4124" t="s">
        <v>62</v>
      </c>
      <c r="N4124">
        <v>0.26445347019237297</v>
      </c>
      <c r="O4124" t="s">
        <v>11351</v>
      </c>
      <c r="P4124" t="s">
        <v>11354</v>
      </c>
      <c r="R4124" t="s">
        <v>11353</v>
      </c>
      <c r="S4124">
        <f>IF(SalesData[[#This Row],[Return Status]]="Returned",1,0)</f>
        <v>0</v>
      </c>
      <c r="T4124">
        <v>207.68</v>
      </c>
      <c r="U4124" s="2">
        <f>EOMONTH(SalesData[[#This Row],[Order Date]],0)</f>
        <v>45107</v>
      </c>
      <c r="V4124" s="9" t="str">
        <f>"Q"&amp;INT((MONTH(SalesData[[#This Row],[Order Date]])+2)/3)&amp;"-"&amp;YEAR(SalesData[[#This Row],[Order Date]])</f>
        <v>Q2-2023</v>
      </c>
    </row>
    <row r="4125" spans="1:22" x14ac:dyDescent="0.35">
      <c r="A4125" t="s">
        <v>4266</v>
      </c>
      <c r="B4125" s="1">
        <v>45101</v>
      </c>
      <c r="C4125" t="s">
        <v>57</v>
      </c>
      <c r="D4125" t="s">
        <v>27</v>
      </c>
      <c r="E4125">
        <v>8935093971</v>
      </c>
      <c r="F4125" t="s">
        <v>170</v>
      </c>
      <c r="G4125" t="s">
        <v>69</v>
      </c>
      <c r="H4125" t="s">
        <v>41</v>
      </c>
      <c r="I4125" t="s">
        <v>31</v>
      </c>
      <c r="J4125" t="s">
        <v>42</v>
      </c>
      <c r="K4125">
        <v>2590.94</v>
      </c>
      <c r="L4125">
        <v>281.67</v>
      </c>
      <c r="M4125" t="s">
        <v>43</v>
      </c>
      <c r="N4125">
        <v>0.10871343990984</v>
      </c>
      <c r="O4125" t="s">
        <v>11351</v>
      </c>
      <c r="P4125" t="s">
        <v>11352</v>
      </c>
      <c r="R4125" t="s">
        <v>11353</v>
      </c>
      <c r="S4125">
        <f>IF(SalesData[[#This Row],[Return Status]]="Returned",1,0)</f>
        <v>0</v>
      </c>
      <c r="T4125">
        <v>2081.52</v>
      </c>
      <c r="U4125" s="2">
        <f>EOMONTH(SalesData[[#This Row],[Order Date]],0)</f>
        <v>45107</v>
      </c>
      <c r="V4125" s="9" t="str">
        <f>"Q"&amp;INT((MONTH(SalesData[[#This Row],[Order Date]])+2)/3)&amp;"-"&amp;YEAR(SalesData[[#This Row],[Order Date]])</f>
        <v>Q2-2023</v>
      </c>
    </row>
    <row r="4126" spans="1:22" x14ac:dyDescent="0.35">
      <c r="A4126" t="s">
        <v>4267</v>
      </c>
      <c r="B4126" s="1">
        <v>45086</v>
      </c>
      <c r="C4126" t="s">
        <v>113</v>
      </c>
      <c r="D4126" t="s">
        <v>72</v>
      </c>
      <c r="E4126">
        <v>4387475162</v>
      </c>
      <c r="F4126" t="s">
        <v>292</v>
      </c>
      <c r="G4126" t="s">
        <v>69</v>
      </c>
      <c r="H4126" t="s">
        <v>41</v>
      </c>
      <c r="I4126" t="s">
        <v>31</v>
      </c>
      <c r="J4126" t="s">
        <v>65</v>
      </c>
      <c r="K4126">
        <v>2913.02</v>
      </c>
      <c r="L4126">
        <v>577.17999999999995</v>
      </c>
      <c r="M4126" t="s">
        <v>65</v>
      </c>
      <c r="N4126">
        <v>0.198138014843702</v>
      </c>
      <c r="O4126" t="s">
        <v>11351</v>
      </c>
      <c r="P4126" t="s">
        <v>11352</v>
      </c>
      <c r="R4126" t="s">
        <v>11353</v>
      </c>
      <c r="S4126">
        <f>IF(SalesData[[#This Row],[Return Status]]="Returned",1,0)</f>
        <v>0</v>
      </c>
      <c r="T4126">
        <v>2081.52</v>
      </c>
      <c r="U4126" s="2">
        <f>EOMONTH(SalesData[[#This Row],[Order Date]],0)</f>
        <v>45107</v>
      </c>
      <c r="V4126" s="9" t="str">
        <f>"Q"&amp;INT((MONTH(SalesData[[#This Row],[Order Date]])+2)/3)&amp;"-"&amp;YEAR(SalesData[[#This Row],[Order Date]])</f>
        <v>Q2-2023</v>
      </c>
    </row>
    <row r="4127" spans="1:22" x14ac:dyDescent="0.35">
      <c r="A4127" t="s">
        <v>4268</v>
      </c>
      <c r="B4127" s="1">
        <v>45106</v>
      </c>
      <c r="C4127" t="s">
        <v>94</v>
      </c>
      <c r="D4127" t="s">
        <v>145</v>
      </c>
      <c r="E4127">
        <v>9247196041</v>
      </c>
      <c r="F4127" t="s">
        <v>64</v>
      </c>
      <c r="G4127" t="s">
        <v>15</v>
      </c>
      <c r="H4127" t="s">
        <v>16</v>
      </c>
      <c r="I4127" t="s">
        <v>17</v>
      </c>
      <c r="J4127" t="s">
        <v>62</v>
      </c>
      <c r="K4127">
        <v>2253.17</v>
      </c>
      <c r="L4127">
        <v>627.75</v>
      </c>
      <c r="M4127" t="s">
        <v>62</v>
      </c>
      <c r="N4127">
        <v>0.27860747302689098</v>
      </c>
      <c r="O4127" t="s">
        <v>11351</v>
      </c>
      <c r="P4127" t="s">
        <v>11354</v>
      </c>
      <c r="R4127" t="s">
        <v>11353</v>
      </c>
      <c r="S4127">
        <f>IF(SalesData[[#This Row],[Return Status]]="Returned",1,0)</f>
        <v>0</v>
      </c>
      <c r="T4127">
        <v>2085.91</v>
      </c>
      <c r="U4127" s="2">
        <f>EOMONTH(SalesData[[#This Row],[Order Date]],0)</f>
        <v>45107</v>
      </c>
      <c r="V4127" s="9" t="str">
        <f>"Q"&amp;INT((MONTH(SalesData[[#This Row],[Order Date]])+2)/3)&amp;"-"&amp;YEAR(SalesData[[#This Row],[Order Date]])</f>
        <v>Q2-2023</v>
      </c>
    </row>
    <row r="4128" spans="1:22" x14ac:dyDescent="0.35">
      <c r="A4128" t="s">
        <v>4269</v>
      </c>
      <c r="B4128" s="1">
        <v>45085</v>
      </c>
      <c r="C4128" t="s">
        <v>45</v>
      </c>
      <c r="D4128" t="s">
        <v>72</v>
      </c>
      <c r="E4128">
        <v>4101672221</v>
      </c>
      <c r="F4128" t="s">
        <v>163</v>
      </c>
      <c r="G4128" t="s">
        <v>164</v>
      </c>
      <c r="H4128" t="s">
        <v>165</v>
      </c>
      <c r="I4128" t="s">
        <v>36</v>
      </c>
      <c r="J4128" t="s">
        <v>65</v>
      </c>
      <c r="K4128">
        <v>3407.12</v>
      </c>
      <c r="L4128">
        <v>677.75</v>
      </c>
      <c r="M4128" t="s">
        <v>65</v>
      </c>
      <c r="N4128">
        <v>0.19892166991476701</v>
      </c>
      <c r="O4128" t="s">
        <v>11351</v>
      </c>
      <c r="P4128" t="s">
        <v>11352</v>
      </c>
      <c r="R4128" t="s">
        <v>11353</v>
      </c>
      <c r="S4128">
        <f>IF(SalesData[[#This Row],[Return Status]]="Returned",1,0)</f>
        <v>0</v>
      </c>
      <c r="U4128" s="2">
        <f>EOMONTH(SalesData[[#This Row],[Order Date]],0)</f>
        <v>45107</v>
      </c>
      <c r="V4128" s="9" t="str">
        <f>"Q"&amp;INT((MONTH(SalesData[[#This Row],[Order Date]])+2)/3)&amp;"-"&amp;YEAR(SalesData[[#This Row],[Order Date]])</f>
        <v>Q2-2023</v>
      </c>
    </row>
    <row r="4129" spans="1:22" x14ac:dyDescent="0.35">
      <c r="A4129" t="s">
        <v>4270</v>
      </c>
      <c r="B4129" s="1">
        <v>45082</v>
      </c>
      <c r="C4129" t="s">
        <v>149</v>
      </c>
      <c r="D4129" t="s">
        <v>72</v>
      </c>
      <c r="E4129">
        <v>9270562254</v>
      </c>
      <c r="F4129" t="s">
        <v>40</v>
      </c>
      <c r="G4129" t="s">
        <v>69</v>
      </c>
      <c r="H4129" t="s">
        <v>41</v>
      </c>
      <c r="I4129" t="s">
        <v>31</v>
      </c>
      <c r="J4129" t="s">
        <v>18</v>
      </c>
      <c r="K4129">
        <v>2831.54</v>
      </c>
      <c r="L4129">
        <v>663.58</v>
      </c>
      <c r="M4129" t="s">
        <v>19</v>
      </c>
      <c r="N4129">
        <v>0.234353037569662</v>
      </c>
      <c r="O4129" t="s">
        <v>11351</v>
      </c>
      <c r="P4129" t="s">
        <v>11354</v>
      </c>
      <c r="Q4129" t="s">
        <v>11369</v>
      </c>
      <c r="R4129" t="s">
        <v>11360</v>
      </c>
      <c r="S4129">
        <f>IF(SalesData[[#This Row],[Return Status]]="Returned",1,0)</f>
        <v>1</v>
      </c>
      <c r="T4129">
        <v>2081.52</v>
      </c>
      <c r="U4129" s="2">
        <f>EOMONTH(SalesData[[#This Row],[Order Date]],0)</f>
        <v>45107</v>
      </c>
      <c r="V4129" s="9" t="str">
        <f>"Q"&amp;INT((MONTH(SalesData[[#This Row],[Order Date]])+2)/3)&amp;"-"&amp;YEAR(SalesData[[#This Row],[Order Date]])</f>
        <v>Q2-2023</v>
      </c>
    </row>
    <row r="4130" spans="1:22" x14ac:dyDescent="0.35">
      <c r="A4130" t="s">
        <v>4271</v>
      </c>
      <c r="B4130" s="1">
        <v>45093</v>
      </c>
      <c r="C4130" t="s">
        <v>52</v>
      </c>
      <c r="D4130" t="s">
        <v>145</v>
      </c>
      <c r="E4130">
        <v>5958214308</v>
      </c>
      <c r="F4130" t="s">
        <v>127</v>
      </c>
      <c r="G4130" t="s">
        <v>29</v>
      </c>
      <c r="H4130" t="s">
        <v>30</v>
      </c>
      <c r="I4130" t="s">
        <v>31</v>
      </c>
      <c r="J4130" t="s">
        <v>61</v>
      </c>
      <c r="K4130">
        <v>1383.35</v>
      </c>
      <c r="L4130">
        <v>323.20999999999998</v>
      </c>
      <c r="M4130" t="s">
        <v>62</v>
      </c>
      <c r="N4130">
        <v>0.23364296815700999</v>
      </c>
      <c r="O4130" t="s">
        <v>11351</v>
      </c>
      <c r="P4130" t="s">
        <v>11354</v>
      </c>
      <c r="Q4130" t="s">
        <v>11372</v>
      </c>
      <c r="R4130" t="s">
        <v>11360</v>
      </c>
      <c r="S4130">
        <f>IF(SalesData[[#This Row],[Return Status]]="Returned",1,0)</f>
        <v>1</v>
      </c>
      <c r="T4130">
        <v>2788.38</v>
      </c>
      <c r="U4130" s="2">
        <f>EOMONTH(SalesData[[#This Row],[Order Date]],0)</f>
        <v>45107</v>
      </c>
      <c r="V4130" s="9" t="str">
        <f>"Q"&amp;INT((MONTH(SalesData[[#This Row],[Order Date]])+2)/3)&amp;"-"&amp;YEAR(SalesData[[#This Row],[Order Date]])</f>
        <v>Q2-2023</v>
      </c>
    </row>
    <row r="4131" spans="1:22" x14ac:dyDescent="0.35">
      <c r="A4131" t="s">
        <v>4272</v>
      </c>
      <c r="B4131" s="1">
        <v>45106</v>
      </c>
      <c r="C4131" t="s">
        <v>132</v>
      </c>
      <c r="D4131" t="s">
        <v>80</v>
      </c>
      <c r="E4131">
        <v>2786291581</v>
      </c>
      <c r="F4131" t="s">
        <v>81</v>
      </c>
      <c r="G4131" t="s">
        <v>74</v>
      </c>
      <c r="H4131" t="s">
        <v>75</v>
      </c>
      <c r="I4131" t="s">
        <v>36</v>
      </c>
      <c r="J4131" t="s">
        <v>18</v>
      </c>
      <c r="K4131">
        <v>1298.48</v>
      </c>
      <c r="L4131">
        <v>95.01</v>
      </c>
      <c r="M4131" t="s">
        <v>19</v>
      </c>
      <c r="N4131">
        <v>7.3170168196660695E-2</v>
      </c>
      <c r="O4131" t="s">
        <v>11351</v>
      </c>
      <c r="P4131" t="s">
        <v>11356</v>
      </c>
      <c r="R4131" t="s">
        <v>11353</v>
      </c>
      <c r="S4131">
        <f>IF(SalesData[[#This Row],[Return Status]]="Returned",1,0)</f>
        <v>0</v>
      </c>
      <c r="T4131">
        <v>2420.2800000000002</v>
      </c>
      <c r="U4131" s="2">
        <f>EOMONTH(SalesData[[#This Row],[Order Date]],0)</f>
        <v>45107</v>
      </c>
      <c r="V4131" s="9" t="str">
        <f>"Q"&amp;INT((MONTH(SalesData[[#This Row],[Order Date]])+2)/3)&amp;"-"&amp;YEAR(SalesData[[#This Row],[Order Date]])</f>
        <v>Q2-2023</v>
      </c>
    </row>
    <row r="4132" spans="1:22" x14ac:dyDescent="0.35">
      <c r="A4132" t="s">
        <v>4273</v>
      </c>
      <c r="B4132" s="1">
        <v>45083</v>
      </c>
      <c r="C4132" t="s">
        <v>87</v>
      </c>
      <c r="D4132" t="s">
        <v>46</v>
      </c>
      <c r="E4132">
        <v>7163131135</v>
      </c>
      <c r="F4132" t="s">
        <v>292</v>
      </c>
      <c r="G4132" t="s">
        <v>69</v>
      </c>
      <c r="H4132" t="s">
        <v>41</v>
      </c>
      <c r="I4132" t="s">
        <v>31</v>
      </c>
      <c r="J4132" t="s">
        <v>65</v>
      </c>
      <c r="K4132">
        <v>1140.3</v>
      </c>
      <c r="L4132">
        <v>237.66</v>
      </c>
      <c r="M4132" t="s">
        <v>65</v>
      </c>
      <c r="N4132">
        <v>0.20841883714811901</v>
      </c>
      <c r="O4132" t="s">
        <v>11351</v>
      </c>
      <c r="P4132" t="s">
        <v>11354</v>
      </c>
      <c r="R4132" t="s">
        <v>11353</v>
      </c>
      <c r="S4132">
        <f>IF(SalesData[[#This Row],[Return Status]]="Returned",1,0)</f>
        <v>0</v>
      </c>
      <c r="T4132">
        <v>2081.52</v>
      </c>
      <c r="U4132" s="2">
        <f>EOMONTH(SalesData[[#This Row],[Order Date]],0)</f>
        <v>45107</v>
      </c>
      <c r="V4132" s="9" t="str">
        <f>"Q"&amp;INT((MONTH(SalesData[[#This Row],[Order Date]])+2)/3)&amp;"-"&amp;YEAR(SalesData[[#This Row],[Order Date]])</f>
        <v>Q2-2023</v>
      </c>
    </row>
    <row r="4133" spans="1:22" x14ac:dyDescent="0.35">
      <c r="A4133" t="s">
        <v>4274</v>
      </c>
      <c r="B4133" s="1">
        <v>45099</v>
      </c>
      <c r="C4133" t="s">
        <v>49</v>
      </c>
      <c r="D4133" t="s">
        <v>99</v>
      </c>
      <c r="E4133">
        <v>3266205256</v>
      </c>
      <c r="F4133" t="s">
        <v>206</v>
      </c>
      <c r="G4133" t="s">
        <v>89</v>
      </c>
      <c r="H4133" t="s">
        <v>90</v>
      </c>
      <c r="I4133" t="s">
        <v>31</v>
      </c>
      <c r="J4133" t="s">
        <v>18</v>
      </c>
      <c r="K4133">
        <v>419.06</v>
      </c>
      <c r="L4133">
        <v>114.37</v>
      </c>
      <c r="M4133" t="s">
        <v>19</v>
      </c>
      <c r="N4133">
        <v>0.27292034553524602</v>
      </c>
      <c r="O4133" t="s">
        <v>11361</v>
      </c>
      <c r="P4133" t="s">
        <v>11354</v>
      </c>
      <c r="R4133" t="s">
        <v>11353</v>
      </c>
      <c r="S4133">
        <f>IF(SalesData[[#This Row],[Return Status]]="Returned",1,0)</f>
        <v>0</v>
      </c>
      <c r="T4133">
        <v>207.68</v>
      </c>
      <c r="U4133" s="2">
        <f>EOMONTH(SalesData[[#This Row],[Order Date]],0)</f>
        <v>45107</v>
      </c>
      <c r="V4133" s="9" t="str">
        <f>"Q"&amp;INT((MONTH(SalesData[[#This Row],[Order Date]])+2)/3)&amp;"-"&amp;YEAR(SalesData[[#This Row],[Order Date]])</f>
        <v>Q2-2023</v>
      </c>
    </row>
    <row r="4134" spans="1:22" x14ac:dyDescent="0.35">
      <c r="A4134" t="s">
        <v>4275</v>
      </c>
      <c r="B4134" s="1">
        <v>45102</v>
      </c>
      <c r="C4134" t="s">
        <v>38</v>
      </c>
      <c r="D4134" t="s">
        <v>13</v>
      </c>
      <c r="E4134">
        <v>6866128550</v>
      </c>
      <c r="F4134" t="s">
        <v>312</v>
      </c>
      <c r="G4134" t="s">
        <v>141</v>
      </c>
      <c r="H4134" t="s">
        <v>121</v>
      </c>
      <c r="I4134" t="s">
        <v>17</v>
      </c>
      <c r="J4134" t="s">
        <v>19</v>
      </c>
      <c r="K4134">
        <v>3890.92</v>
      </c>
      <c r="L4134">
        <v>1071.0899999999999</v>
      </c>
      <c r="M4134" t="s">
        <v>19</v>
      </c>
      <c r="N4134">
        <v>0.27527936837560302</v>
      </c>
      <c r="O4134" t="s">
        <v>11351</v>
      </c>
      <c r="P4134" t="s">
        <v>11354</v>
      </c>
      <c r="R4134" t="s">
        <v>11353</v>
      </c>
      <c r="S4134">
        <f>IF(SalesData[[#This Row],[Return Status]]="Returned",1,0)</f>
        <v>0</v>
      </c>
      <c r="T4134">
        <v>2793.38</v>
      </c>
      <c r="U4134" s="2">
        <f>EOMONTH(SalesData[[#This Row],[Order Date]],0)</f>
        <v>45107</v>
      </c>
      <c r="V4134" s="9" t="str">
        <f>"Q"&amp;INT((MONTH(SalesData[[#This Row],[Order Date]])+2)/3)&amp;"-"&amp;YEAR(SalesData[[#This Row],[Order Date]])</f>
        <v>Q2-2023</v>
      </c>
    </row>
    <row r="4135" spans="1:22" x14ac:dyDescent="0.35">
      <c r="A4135" t="s">
        <v>4276</v>
      </c>
      <c r="B4135" s="1">
        <v>45085</v>
      </c>
      <c r="C4135" t="s">
        <v>12</v>
      </c>
      <c r="D4135" t="s">
        <v>80</v>
      </c>
      <c r="E4135">
        <v>3497535374</v>
      </c>
      <c r="F4135" t="s">
        <v>147</v>
      </c>
      <c r="G4135" t="s">
        <v>84</v>
      </c>
      <c r="H4135" t="s">
        <v>85</v>
      </c>
      <c r="I4135" t="s">
        <v>31</v>
      </c>
      <c r="J4135" t="s">
        <v>42</v>
      </c>
      <c r="K4135">
        <v>2165.9299999999998</v>
      </c>
      <c r="L4135">
        <v>364.17</v>
      </c>
      <c r="M4135" t="s">
        <v>43</v>
      </c>
      <c r="N4135">
        <v>0.16813562765186299</v>
      </c>
      <c r="O4135" t="s">
        <v>11351</v>
      </c>
      <c r="P4135" t="s">
        <v>11352</v>
      </c>
      <c r="R4135" t="s">
        <v>11353</v>
      </c>
      <c r="S4135">
        <f>IF(SalesData[[#This Row],[Return Status]]="Returned",1,0)</f>
        <v>0</v>
      </c>
      <c r="T4135">
        <v>847.14</v>
      </c>
      <c r="U4135" s="2">
        <f>EOMONTH(SalesData[[#This Row],[Order Date]],0)</f>
        <v>45107</v>
      </c>
      <c r="V4135" s="9" t="str">
        <f>"Q"&amp;INT((MONTH(SalesData[[#This Row],[Order Date]])+2)/3)&amp;"-"&amp;YEAR(SalesData[[#This Row],[Order Date]])</f>
        <v>Q2-2023</v>
      </c>
    </row>
    <row r="4136" spans="1:22" x14ac:dyDescent="0.35">
      <c r="A4136" t="s">
        <v>4277</v>
      </c>
      <c r="B4136" s="1">
        <v>45078</v>
      </c>
      <c r="C4136" t="s">
        <v>94</v>
      </c>
      <c r="D4136" t="s">
        <v>99</v>
      </c>
      <c r="E4136">
        <v>3661815159</v>
      </c>
      <c r="F4136" t="s">
        <v>156</v>
      </c>
      <c r="G4136" t="s">
        <v>84</v>
      </c>
      <c r="H4136" t="s">
        <v>85</v>
      </c>
      <c r="I4136" t="s">
        <v>31</v>
      </c>
      <c r="J4136" t="s">
        <v>42</v>
      </c>
      <c r="K4136">
        <v>2859.35</v>
      </c>
      <c r="L4136">
        <v>333.03</v>
      </c>
      <c r="M4136" t="s">
        <v>43</v>
      </c>
      <c r="N4136">
        <v>0.11647052651826501</v>
      </c>
      <c r="O4136" t="s">
        <v>11351</v>
      </c>
      <c r="P4136" t="s">
        <v>11352</v>
      </c>
      <c r="R4136" t="s">
        <v>11353</v>
      </c>
      <c r="S4136">
        <f>IF(SalesData[[#This Row],[Return Status]]="Returned",1,0)</f>
        <v>0</v>
      </c>
      <c r="T4136">
        <v>847.14</v>
      </c>
      <c r="U4136" s="2">
        <f>EOMONTH(SalesData[[#This Row],[Order Date]],0)</f>
        <v>45107</v>
      </c>
      <c r="V4136" s="9" t="str">
        <f>"Q"&amp;INT((MONTH(SalesData[[#This Row],[Order Date]])+2)/3)&amp;"-"&amp;YEAR(SalesData[[#This Row],[Order Date]])</f>
        <v>Q2-2023</v>
      </c>
    </row>
    <row r="4137" spans="1:22" x14ac:dyDescent="0.35">
      <c r="A4137" t="s">
        <v>4278</v>
      </c>
      <c r="B4137" s="1">
        <v>45088</v>
      </c>
      <c r="C4137" t="s">
        <v>176</v>
      </c>
      <c r="D4137" t="s">
        <v>99</v>
      </c>
      <c r="E4137">
        <v>7600589455</v>
      </c>
      <c r="F4137" t="s">
        <v>172</v>
      </c>
      <c r="G4137" t="s">
        <v>141</v>
      </c>
      <c r="H4137" t="s">
        <v>121</v>
      </c>
      <c r="I4137" t="s">
        <v>17</v>
      </c>
      <c r="J4137" t="s">
        <v>18</v>
      </c>
      <c r="K4137">
        <v>3056.78</v>
      </c>
      <c r="L4137">
        <v>264.22000000000003</v>
      </c>
      <c r="M4137" t="s">
        <v>19</v>
      </c>
      <c r="N4137">
        <v>8.6437362191587194E-2</v>
      </c>
      <c r="O4137" t="s">
        <v>11351</v>
      </c>
      <c r="P4137" t="s">
        <v>11356</v>
      </c>
      <c r="R4137" t="s">
        <v>11353</v>
      </c>
      <c r="S4137">
        <f>IF(SalesData[[#This Row],[Return Status]]="Returned",1,0)</f>
        <v>0</v>
      </c>
      <c r="T4137">
        <v>2793.38</v>
      </c>
      <c r="U4137" s="2">
        <f>EOMONTH(SalesData[[#This Row],[Order Date]],0)</f>
        <v>45107</v>
      </c>
      <c r="V4137" s="9" t="str">
        <f>"Q"&amp;INT((MONTH(SalesData[[#This Row],[Order Date]])+2)/3)&amp;"-"&amp;YEAR(SalesData[[#This Row],[Order Date]])</f>
        <v>Q2-2023</v>
      </c>
    </row>
    <row r="4138" spans="1:22" x14ac:dyDescent="0.35">
      <c r="A4138" t="s">
        <v>4279</v>
      </c>
      <c r="B4138" s="1">
        <v>45104</v>
      </c>
      <c r="C4138" t="s">
        <v>162</v>
      </c>
      <c r="D4138" t="s">
        <v>27</v>
      </c>
      <c r="E4138">
        <v>5471758470</v>
      </c>
      <c r="F4138" t="s">
        <v>64</v>
      </c>
      <c r="G4138" t="s">
        <v>15</v>
      </c>
      <c r="H4138" t="s">
        <v>16</v>
      </c>
      <c r="I4138" t="s">
        <v>17</v>
      </c>
      <c r="J4138" t="s">
        <v>19</v>
      </c>
      <c r="K4138">
        <v>2901.71</v>
      </c>
      <c r="L4138">
        <v>643.36</v>
      </c>
      <c r="M4138" t="s">
        <v>19</v>
      </c>
      <c r="N4138">
        <v>0.22171753896840099</v>
      </c>
      <c r="O4138" t="s">
        <v>11351</v>
      </c>
      <c r="P4138" t="s">
        <v>11354</v>
      </c>
      <c r="R4138" t="s">
        <v>11353</v>
      </c>
      <c r="S4138">
        <f>IF(SalesData[[#This Row],[Return Status]]="Returned",1,0)</f>
        <v>0</v>
      </c>
      <c r="T4138">
        <v>2085.91</v>
      </c>
      <c r="U4138" s="2">
        <f>EOMONTH(SalesData[[#This Row],[Order Date]],0)</f>
        <v>45107</v>
      </c>
      <c r="V4138" s="9" t="str">
        <f>"Q"&amp;INT((MONTH(SalesData[[#This Row],[Order Date]])+2)/3)&amp;"-"&amp;YEAR(SalesData[[#This Row],[Order Date]])</f>
        <v>Q2-2023</v>
      </c>
    </row>
    <row r="4139" spans="1:22" x14ac:dyDescent="0.35">
      <c r="A4139" t="s">
        <v>4280</v>
      </c>
      <c r="B4139" s="1">
        <v>45087</v>
      </c>
      <c r="C4139" t="s">
        <v>113</v>
      </c>
      <c r="D4139" t="s">
        <v>39</v>
      </c>
      <c r="E4139">
        <v>8728217477</v>
      </c>
      <c r="F4139" t="s">
        <v>88</v>
      </c>
      <c r="G4139" t="s">
        <v>89</v>
      </c>
      <c r="H4139" t="s">
        <v>90</v>
      </c>
      <c r="I4139" t="s">
        <v>31</v>
      </c>
      <c r="J4139" t="s">
        <v>19</v>
      </c>
      <c r="K4139">
        <v>458.56</v>
      </c>
      <c r="L4139">
        <v>97.78</v>
      </c>
      <c r="M4139" t="s">
        <v>19</v>
      </c>
      <c r="N4139">
        <v>0.213232728541521</v>
      </c>
      <c r="O4139" t="s">
        <v>11361</v>
      </c>
      <c r="P4139" t="s">
        <v>11354</v>
      </c>
      <c r="R4139" t="s">
        <v>11353</v>
      </c>
      <c r="S4139">
        <f>IF(SalesData[[#This Row],[Return Status]]="Returned",1,0)</f>
        <v>0</v>
      </c>
      <c r="T4139">
        <v>207.68</v>
      </c>
      <c r="U4139" s="2">
        <f>EOMONTH(SalesData[[#This Row],[Order Date]],0)</f>
        <v>45107</v>
      </c>
      <c r="V4139" s="9" t="str">
        <f>"Q"&amp;INT((MONTH(SalesData[[#This Row],[Order Date]])+2)/3)&amp;"-"&amp;YEAR(SalesData[[#This Row],[Order Date]])</f>
        <v>Q2-2023</v>
      </c>
    </row>
    <row r="4140" spans="1:22" x14ac:dyDescent="0.35">
      <c r="A4140" t="s">
        <v>4281</v>
      </c>
      <c r="B4140" s="1">
        <v>45097</v>
      </c>
      <c r="C4140" t="s">
        <v>92</v>
      </c>
      <c r="D4140" t="s">
        <v>13</v>
      </c>
      <c r="E4140">
        <v>5718718201</v>
      </c>
      <c r="F4140" t="s">
        <v>40</v>
      </c>
      <c r="G4140" t="s">
        <v>69</v>
      </c>
      <c r="H4140" t="s">
        <v>41</v>
      </c>
      <c r="I4140" t="s">
        <v>31</v>
      </c>
      <c r="J4140" t="s">
        <v>65</v>
      </c>
      <c r="K4140">
        <v>1585.85</v>
      </c>
      <c r="L4140">
        <v>472.08</v>
      </c>
      <c r="M4140" t="s">
        <v>65</v>
      </c>
      <c r="N4140">
        <v>0.29768263076583501</v>
      </c>
      <c r="O4140" t="s">
        <v>11351</v>
      </c>
      <c r="P4140" t="s">
        <v>11354</v>
      </c>
      <c r="R4140" t="s">
        <v>11353</v>
      </c>
      <c r="S4140">
        <f>IF(SalesData[[#This Row],[Return Status]]="Returned",1,0)</f>
        <v>0</v>
      </c>
      <c r="T4140">
        <v>2081.52</v>
      </c>
      <c r="U4140" s="2">
        <f>EOMONTH(SalesData[[#This Row],[Order Date]],0)</f>
        <v>45107</v>
      </c>
      <c r="V4140" s="9" t="str">
        <f>"Q"&amp;INT((MONTH(SalesData[[#This Row],[Order Date]])+2)/3)&amp;"-"&amp;YEAR(SalesData[[#This Row],[Order Date]])</f>
        <v>Q2-2023</v>
      </c>
    </row>
    <row r="4141" spans="1:22" x14ac:dyDescent="0.35">
      <c r="A4141" t="s">
        <v>4282</v>
      </c>
      <c r="B4141" s="1">
        <v>45080</v>
      </c>
      <c r="C4141" t="s">
        <v>132</v>
      </c>
      <c r="D4141" t="s">
        <v>80</v>
      </c>
      <c r="E4141">
        <v>7488518851</v>
      </c>
      <c r="F4141" t="s">
        <v>95</v>
      </c>
      <c r="G4141" t="s">
        <v>59</v>
      </c>
      <c r="H4141" t="s">
        <v>60</v>
      </c>
      <c r="I4141" t="s">
        <v>31</v>
      </c>
      <c r="J4141" t="s">
        <v>19</v>
      </c>
      <c r="K4141">
        <v>1084.97</v>
      </c>
      <c r="L4141">
        <v>213.57</v>
      </c>
      <c r="M4141" t="s">
        <v>19</v>
      </c>
      <c r="N4141">
        <v>0.196844152372877</v>
      </c>
      <c r="O4141" t="s">
        <v>11351</v>
      </c>
      <c r="P4141" t="s">
        <v>11352</v>
      </c>
      <c r="Q4141" t="s">
        <v>11359</v>
      </c>
      <c r="R4141" t="s">
        <v>11360</v>
      </c>
      <c r="S4141">
        <f>IF(SalesData[[#This Row],[Return Status]]="Returned",1,0)</f>
        <v>1</v>
      </c>
      <c r="T4141">
        <v>2183.56</v>
      </c>
      <c r="U4141" s="2">
        <f>EOMONTH(SalesData[[#This Row],[Order Date]],0)</f>
        <v>45107</v>
      </c>
      <c r="V4141" s="9" t="str">
        <f>"Q"&amp;INT((MONTH(SalesData[[#This Row],[Order Date]])+2)/3)&amp;"-"&amp;YEAR(SalesData[[#This Row],[Order Date]])</f>
        <v>Q2-2023</v>
      </c>
    </row>
    <row r="4142" spans="1:22" x14ac:dyDescent="0.35">
      <c r="A4142" t="s">
        <v>4283</v>
      </c>
      <c r="B4142" s="1">
        <v>45082</v>
      </c>
      <c r="C4142" t="s">
        <v>113</v>
      </c>
      <c r="D4142" t="s">
        <v>27</v>
      </c>
      <c r="E4142">
        <v>6369347944</v>
      </c>
      <c r="F4142" t="s">
        <v>95</v>
      </c>
      <c r="G4142" t="s">
        <v>59</v>
      </c>
      <c r="H4142" t="s">
        <v>60</v>
      </c>
      <c r="I4142" t="s">
        <v>31</v>
      </c>
      <c r="J4142" t="s">
        <v>61</v>
      </c>
      <c r="K4142">
        <v>862.29</v>
      </c>
      <c r="L4142">
        <v>49.59</v>
      </c>
      <c r="M4142" t="s">
        <v>62</v>
      </c>
      <c r="N4142">
        <v>5.7509654524579901E-2</v>
      </c>
      <c r="O4142" t="s">
        <v>11355</v>
      </c>
      <c r="P4142" t="s">
        <v>11356</v>
      </c>
      <c r="R4142" t="s">
        <v>11353</v>
      </c>
      <c r="S4142">
        <f>IF(SalesData[[#This Row],[Return Status]]="Returned",1,0)</f>
        <v>0</v>
      </c>
      <c r="T4142">
        <v>2183.56</v>
      </c>
      <c r="U4142" s="2">
        <f>EOMONTH(SalesData[[#This Row],[Order Date]],0)</f>
        <v>45107</v>
      </c>
      <c r="V4142" s="9" t="str">
        <f>"Q"&amp;INT((MONTH(SalesData[[#This Row],[Order Date]])+2)/3)&amp;"-"&amp;YEAR(SalesData[[#This Row],[Order Date]])</f>
        <v>Q2-2023</v>
      </c>
    </row>
    <row r="4143" spans="1:22" x14ac:dyDescent="0.35">
      <c r="A4143" t="s">
        <v>4284</v>
      </c>
      <c r="B4143" s="1">
        <v>45097</v>
      </c>
      <c r="C4143" t="s">
        <v>194</v>
      </c>
      <c r="D4143" t="s">
        <v>99</v>
      </c>
      <c r="E4143">
        <v>1907297010</v>
      </c>
      <c r="F4143" t="s">
        <v>78</v>
      </c>
      <c r="G4143" t="s">
        <v>15</v>
      </c>
      <c r="H4143" t="s">
        <v>11357</v>
      </c>
      <c r="I4143" t="s">
        <v>17</v>
      </c>
      <c r="J4143" t="s">
        <v>19</v>
      </c>
      <c r="K4143">
        <v>2387.87</v>
      </c>
      <c r="L4143">
        <v>330.29</v>
      </c>
      <c r="M4143" t="s">
        <v>19</v>
      </c>
      <c r="N4143">
        <v>0.138319925289065</v>
      </c>
      <c r="O4143" t="s">
        <v>11351</v>
      </c>
      <c r="P4143" t="s">
        <v>11352</v>
      </c>
      <c r="R4143" t="s">
        <v>11353</v>
      </c>
      <c r="S4143">
        <f>IF(SalesData[[#This Row],[Return Status]]="Returned",1,0)</f>
        <v>0</v>
      </c>
      <c r="T4143">
        <v>2085.91</v>
      </c>
      <c r="U4143" s="2">
        <f>EOMONTH(SalesData[[#This Row],[Order Date]],0)</f>
        <v>45107</v>
      </c>
      <c r="V4143" s="9" t="str">
        <f>"Q"&amp;INT((MONTH(SalesData[[#This Row],[Order Date]])+2)/3)&amp;"-"&amp;YEAR(SalesData[[#This Row],[Order Date]])</f>
        <v>Q2-2023</v>
      </c>
    </row>
    <row r="4144" spans="1:22" x14ac:dyDescent="0.35">
      <c r="A4144" t="s">
        <v>4285</v>
      </c>
      <c r="B4144" s="1">
        <v>45098</v>
      </c>
      <c r="C4144" t="s">
        <v>132</v>
      </c>
      <c r="D4144" t="s">
        <v>13</v>
      </c>
      <c r="E4144">
        <v>9598518676</v>
      </c>
      <c r="F4144" t="s">
        <v>238</v>
      </c>
      <c r="G4144" t="s">
        <v>74</v>
      </c>
      <c r="H4144" t="s">
        <v>75</v>
      </c>
      <c r="I4144" t="s">
        <v>36</v>
      </c>
      <c r="J4144" t="s">
        <v>65</v>
      </c>
      <c r="K4144">
        <v>1369.03</v>
      </c>
      <c r="L4144">
        <v>265.57</v>
      </c>
      <c r="M4144" t="s">
        <v>65</v>
      </c>
      <c r="N4144">
        <v>0.19398406170792501</v>
      </c>
      <c r="O4144" t="s">
        <v>11351</v>
      </c>
      <c r="P4144" t="s">
        <v>11352</v>
      </c>
      <c r="R4144" t="s">
        <v>11353</v>
      </c>
      <c r="S4144">
        <f>IF(SalesData[[#This Row],[Return Status]]="Returned",1,0)</f>
        <v>0</v>
      </c>
      <c r="T4144">
        <v>2420.2800000000002</v>
      </c>
      <c r="U4144" s="2">
        <f>EOMONTH(SalesData[[#This Row],[Order Date]],0)</f>
        <v>45107</v>
      </c>
      <c r="V4144" s="9" t="str">
        <f>"Q"&amp;INT((MONTH(SalesData[[#This Row],[Order Date]])+2)/3)&amp;"-"&amp;YEAR(SalesData[[#This Row],[Order Date]])</f>
        <v>Q2-2023</v>
      </c>
    </row>
    <row r="4145" spans="1:22" x14ac:dyDescent="0.35">
      <c r="A4145" t="s">
        <v>4286</v>
      </c>
      <c r="B4145" s="1">
        <v>45084</v>
      </c>
      <c r="C4145" t="s">
        <v>144</v>
      </c>
      <c r="D4145" t="s">
        <v>80</v>
      </c>
      <c r="E4145">
        <v>8326886219</v>
      </c>
      <c r="F4145" t="s">
        <v>127</v>
      </c>
      <c r="G4145" t="s">
        <v>29</v>
      </c>
      <c r="H4145" t="s">
        <v>30</v>
      </c>
      <c r="I4145" t="s">
        <v>31</v>
      </c>
      <c r="J4145" t="s">
        <v>65</v>
      </c>
      <c r="K4145">
        <v>3633.41</v>
      </c>
      <c r="L4145">
        <v>444.3</v>
      </c>
      <c r="M4145" t="s">
        <v>65</v>
      </c>
      <c r="N4145">
        <v>0.122281823411066</v>
      </c>
      <c r="O4145" t="s">
        <v>11351</v>
      </c>
      <c r="P4145" t="s">
        <v>11352</v>
      </c>
      <c r="R4145" t="s">
        <v>11353</v>
      </c>
      <c r="S4145">
        <f>IF(SalesData[[#This Row],[Return Status]]="Returned",1,0)</f>
        <v>0</v>
      </c>
      <c r="T4145">
        <v>2788.38</v>
      </c>
      <c r="U4145" s="2">
        <f>EOMONTH(SalesData[[#This Row],[Order Date]],0)</f>
        <v>45107</v>
      </c>
      <c r="V4145" s="9" t="str">
        <f>"Q"&amp;INT((MONTH(SalesData[[#This Row],[Order Date]])+2)/3)&amp;"-"&amp;YEAR(SalesData[[#This Row],[Order Date]])</f>
        <v>Q2-2023</v>
      </c>
    </row>
    <row r="4146" spans="1:22" x14ac:dyDescent="0.35">
      <c r="A4146" t="s">
        <v>4287</v>
      </c>
      <c r="B4146" s="1">
        <v>45086</v>
      </c>
      <c r="C4146" t="s">
        <v>12</v>
      </c>
      <c r="D4146" t="s">
        <v>80</v>
      </c>
      <c r="E4146">
        <v>7745658996</v>
      </c>
      <c r="F4146" t="s">
        <v>133</v>
      </c>
      <c r="G4146" t="s">
        <v>89</v>
      </c>
      <c r="H4146" t="s">
        <v>90</v>
      </c>
      <c r="I4146" t="s">
        <v>31</v>
      </c>
      <c r="J4146" t="s">
        <v>65</v>
      </c>
      <c r="K4146">
        <v>4696.28</v>
      </c>
      <c r="L4146">
        <v>460.39</v>
      </c>
      <c r="M4146" t="s">
        <v>65</v>
      </c>
      <c r="N4146">
        <v>9.8032911155212205E-2</v>
      </c>
      <c r="O4146" t="s">
        <v>11351</v>
      </c>
      <c r="P4146" t="s">
        <v>11356</v>
      </c>
      <c r="R4146" t="s">
        <v>11353</v>
      </c>
      <c r="S4146">
        <f>IF(SalesData[[#This Row],[Return Status]]="Returned",1,0)</f>
        <v>0</v>
      </c>
      <c r="T4146">
        <v>207.68</v>
      </c>
      <c r="U4146" s="2">
        <f>EOMONTH(SalesData[[#This Row],[Order Date]],0)</f>
        <v>45107</v>
      </c>
      <c r="V4146" s="9" t="str">
        <f>"Q"&amp;INT((MONTH(SalesData[[#This Row],[Order Date]])+2)/3)&amp;"-"&amp;YEAR(SalesData[[#This Row],[Order Date]])</f>
        <v>Q2-2023</v>
      </c>
    </row>
    <row r="4147" spans="1:22" x14ac:dyDescent="0.35">
      <c r="A4147" t="s">
        <v>4288</v>
      </c>
      <c r="B4147" s="1">
        <v>45096</v>
      </c>
      <c r="C4147" t="s">
        <v>49</v>
      </c>
      <c r="D4147" t="s">
        <v>39</v>
      </c>
      <c r="E4147">
        <v>1745033571</v>
      </c>
      <c r="F4147" t="s">
        <v>83</v>
      </c>
      <c r="G4147" t="s">
        <v>84</v>
      </c>
      <c r="H4147" t="s">
        <v>85</v>
      </c>
      <c r="I4147" t="s">
        <v>31</v>
      </c>
      <c r="J4147" t="s">
        <v>19</v>
      </c>
      <c r="K4147">
        <v>1972.44</v>
      </c>
      <c r="L4147">
        <v>209.26</v>
      </c>
      <c r="M4147" t="s">
        <v>19</v>
      </c>
      <c r="N4147">
        <v>0.106091947030074</v>
      </c>
      <c r="O4147" t="s">
        <v>11351</v>
      </c>
      <c r="P4147" t="s">
        <v>11352</v>
      </c>
      <c r="R4147" t="s">
        <v>11353</v>
      </c>
      <c r="S4147">
        <f>IF(SalesData[[#This Row],[Return Status]]="Returned",1,0)</f>
        <v>0</v>
      </c>
      <c r="T4147">
        <v>847.14</v>
      </c>
      <c r="U4147" s="2">
        <f>EOMONTH(SalesData[[#This Row],[Order Date]],0)</f>
        <v>45107</v>
      </c>
      <c r="V4147" s="9" t="str">
        <f>"Q"&amp;INT((MONTH(SalesData[[#This Row],[Order Date]])+2)/3)&amp;"-"&amp;YEAR(SalesData[[#This Row],[Order Date]])</f>
        <v>Q2-2023</v>
      </c>
    </row>
    <row r="4148" spans="1:22" x14ac:dyDescent="0.35">
      <c r="A4148" t="s">
        <v>4289</v>
      </c>
      <c r="B4148" s="1">
        <v>45094</v>
      </c>
      <c r="C4148" t="s">
        <v>38</v>
      </c>
      <c r="D4148" t="s">
        <v>46</v>
      </c>
      <c r="E4148">
        <v>3752303931</v>
      </c>
      <c r="F4148" t="s">
        <v>156</v>
      </c>
      <c r="G4148" t="s">
        <v>84</v>
      </c>
      <c r="H4148" t="s">
        <v>85</v>
      </c>
      <c r="I4148" t="s">
        <v>31</v>
      </c>
      <c r="J4148" t="s">
        <v>42</v>
      </c>
      <c r="K4148">
        <v>4776.83</v>
      </c>
      <c r="L4148">
        <v>284.35000000000002</v>
      </c>
      <c r="M4148" t="s">
        <v>43</v>
      </c>
      <c r="N4148">
        <v>5.9526924759725597E-2</v>
      </c>
      <c r="O4148" t="s">
        <v>11351</v>
      </c>
      <c r="P4148" t="s">
        <v>11356</v>
      </c>
      <c r="R4148" t="s">
        <v>11353</v>
      </c>
      <c r="S4148">
        <f>IF(SalesData[[#This Row],[Return Status]]="Returned",1,0)</f>
        <v>0</v>
      </c>
      <c r="T4148">
        <v>847.14</v>
      </c>
      <c r="U4148" s="2">
        <f>EOMONTH(SalesData[[#This Row],[Order Date]],0)</f>
        <v>45107</v>
      </c>
      <c r="V4148" s="9" t="str">
        <f>"Q"&amp;INT((MONTH(SalesData[[#This Row],[Order Date]])+2)/3)&amp;"-"&amp;YEAR(SalesData[[#This Row],[Order Date]])</f>
        <v>Q2-2023</v>
      </c>
    </row>
    <row r="4149" spans="1:22" x14ac:dyDescent="0.35">
      <c r="A4149" t="s">
        <v>4290</v>
      </c>
      <c r="B4149" s="1">
        <v>45103</v>
      </c>
      <c r="C4149" t="s">
        <v>92</v>
      </c>
      <c r="D4149" t="s">
        <v>145</v>
      </c>
      <c r="E4149">
        <v>2991184002</v>
      </c>
      <c r="F4149" t="s">
        <v>172</v>
      </c>
      <c r="G4149" t="s">
        <v>141</v>
      </c>
      <c r="H4149" t="s">
        <v>121</v>
      </c>
      <c r="I4149" t="s">
        <v>17</v>
      </c>
      <c r="J4149" t="s">
        <v>65</v>
      </c>
      <c r="K4149">
        <v>2184.41</v>
      </c>
      <c r="L4149">
        <v>654.72</v>
      </c>
      <c r="M4149" t="s">
        <v>65</v>
      </c>
      <c r="N4149">
        <v>0.29972395292092602</v>
      </c>
      <c r="O4149" t="s">
        <v>11351</v>
      </c>
      <c r="P4149" t="s">
        <v>11354</v>
      </c>
      <c r="R4149" t="s">
        <v>11353</v>
      </c>
      <c r="S4149">
        <f>IF(SalesData[[#This Row],[Return Status]]="Returned",1,0)</f>
        <v>0</v>
      </c>
      <c r="T4149">
        <v>2793.38</v>
      </c>
      <c r="U4149" s="2">
        <f>EOMONTH(SalesData[[#This Row],[Order Date]],0)</f>
        <v>45107</v>
      </c>
      <c r="V4149" s="9" t="str">
        <f>"Q"&amp;INT((MONTH(SalesData[[#This Row],[Order Date]])+2)/3)&amp;"-"&amp;YEAR(SalesData[[#This Row],[Order Date]])</f>
        <v>Q2-2023</v>
      </c>
    </row>
    <row r="4150" spans="1:22" x14ac:dyDescent="0.35">
      <c r="A4150" t="s">
        <v>4291</v>
      </c>
      <c r="B4150" s="1">
        <v>45097</v>
      </c>
      <c r="C4150" t="s">
        <v>45</v>
      </c>
      <c r="D4150" t="s">
        <v>80</v>
      </c>
      <c r="E4150">
        <v>3799738805</v>
      </c>
      <c r="F4150" t="s">
        <v>140</v>
      </c>
      <c r="G4150" t="s">
        <v>141</v>
      </c>
      <c r="H4150" t="s">
        <v>11357</v>
      </c>
      <c r="I4150" t="s">
        <v>17</v>
      </c>
      <c r="J4150" t="s">
        <v>18</v>
      </c>
      <c r="K4150">
        <v>1752.81</v>
      </c>
      <c r="L4150">
        <v>307.89999999999998</v>
      </c>
      <c r="M4150" t="s">
        <v>19</v>
      </c>
      <c r="N4150">
        <v>0.17566079609313001</v>
      </c>
      <c r="O4150" t="s">
        <v>11351</v>
      </c>
      <c r="P4150" t="s">
        <v>11352</v>
      </c>
      <c r="Q4150" t="s">
        <v>11363</v>
      </c>
      <c r="R4150" t="s">
        <v>11360</v>
      </c>
      <c r="S4150">
        <f>IF(SalesData[[#This Row],[Return Status]]="Returned",1,0)</f>
        <v>1</v>
      </c>
      <c r="T4150">
        <v>2793.38</v>
      </c>
      <c r="U4150" s="2">
        <f>EOMONTH(SalesData[[#This Row],[Order Date]],0)</f>
        <v>45107</v>
      </c>
      <c r="V4150" s="9" t="str">
        <f>"Q"&amp;INT((MONTH(SalesData[[#This Row],[Order Date]])+2)/3)&amp;"-"&amp;YEAR(SalesData[[#This Row],[Order Date]])</f>
        <v>Q2-2023</v>
      </c>
    </row>
    <row r="4151" spans="1:22" x14ac:dyDescent="0.35">
      <c r="A4151" t="s">
        <v>4292</v>
      </c>
      <c r="B4151" s="1">
        <v>45092</v>
      </c>
      <c r="C4151" t="s">
        <v>132</v>
      </c>
      <c r="D4151" t="s">
        <v>39</v>
      </c>
      <c r="E4151">
        <v>7693998068</v>
      </c>
      <c r="F4151" t="s">
        <v>114</v>
      </c>
      <c r="G4151" t="s">
        <v>59</v>
      </c>
      <c r="H4151" t="s">
        <v>60</v>
      </c>
      <c r="I4151" t="s">
        <v>31</v>
      </c>
      <c r="J4151" t="s">
        <v>19</v>
      </c>
      <c r="K4151">
        <v>394.3</v>
      </c>
      <c r="L4151">
        <v>100.58</v>
      </c>
      <c r="M4151" t="s">
        <v>19</v>
      </c>
      <c r="N4151">
        <v>0.25508496068983</v>
      </c>
      <c r="O4151" t="s">
        <v>11361</v>
      </c>
      <c r="P4151" t="s">
        <v>11354</v>
      </c>
      <c r="Q4151" t="s">
        <v>11369</v>
      </c>
      <c r="R4151" t="s">
        <v>11360</v>
      </c>
      <c r="S4151">
        <f>IF(SalesData[[#This Row],[Return Status]]="Returned",1,0)</f>
        <v>1</v>
      </c>
      <c r="T4151">
        <v>2183.56</v>
      </c>
      <c r="U4151" s="2">
        <f>EOMONTH(SalesData[[#This Row],[Order Date]],0)</f>
        <v>45107</v>
      </c>
      <c r="V4151" s="9" t="str">
        <f>"Q"&amp;INT((MONTH(SalesData[[#This Row],[Order Date]])+2)/3)&amp;"-"&amp;YEAR(SalesData[[#This Row],[Order Date]])</f>
        <v>Q2-2023</v>
      </c>
    </row>
    <row r="4152" spans="1:22" x14ac:dyDescent="0.35">
      <c r="A4152" t="s">
        <v>4293</v>
      </c>
      <c r="B4152" s="1">
        <v>45095</v>
      </c>
      <c r="C4152" t="s">
        <v>94</v>
      </c>
      <c r="D4152" t="s">
        <v>72</v>
      </c>
      <c r="E4152">
        <v>9378085079</v>
      </c>
      <c r="F4152" t="s">
        <v>64</v>
      </c>
      <c r="G4152" t="s">
        <v>15</v>
      </c>
      <c r="H4152" t="s">
        <v>16</v>
      </c>
      <c r="I4152" t="s">
        <v>17</v>
      </c>
      <c r="J4152" t="s">
        <v>65</v>
      </c>
      <c r="K4152">
        <v>1644.45</v>
      </c>
      <c r="L4152">
        <v>131.08000000000001</v>
      </c>
      <c r="M4152" t="s">
        <v>65</v>
      </c>
      <c r="N4152">
        <v>7.97105415184408E-2</v>
      </c>
      <c r="O4152" t="s">
        <v>11351</v>
      </c>
      <c r="P4152" t="s">
        <v>11356</v>
      </c>
      <c r="R4152" t="s">
        <v>11353</v>
      </c>
      <c r="S4152">
        <f>IF(SalesData[[#This Row],[Return Status]]="Returned",1,0)</f>
        <v>0</v>
      </c>
      <c r="T4152">
        <v>2085.91</v>
      </c>
      <c r="U4152" s="2">
        <f>EOMONTH(SalesData[[#This Row],[Order Date]],0)</f>
        <v>45107</v>
      </c>
      <c r="V4152" s="9" t="str">
        <f>"Q"&amp;INT((MONTH(SalesData[[#This Row],[Order Date]])+2)/3)&amp;"-"&amp;YEAR(SalesData[[#This Row],[Order Date]])</f>
        <v>Q2-2023</v>
      </c>
    </row>
    <row r="4153" spans="1:22" x14ac:dyDescent="0.35">
      <c r="A4153" t="s">
        <v>4294</v>
      </c>
      <c r="B4153" s="1">
        <v>45098</v>
      </c>
      <c r="C4153" t="s">
        <v>49</v>
      </c>
      <c r="D4153" t="s">
        <v>13</v>
      </c>
      <c r="E4153">
        <v>251858237</v>
      </c>
      <c r="F4153" t="s">
        <v>14</v>
      </c>
      <c r="G4153" t="s">
        <v>15</v>
      </c>
      <c r="H4153" t="s">
        <v>16</v>
      </c>
      <c r="I4153" t="s">
        <v>17</v>
      </c>
      <c r="J4153" t="s">
        <v>19</v>
      </c>
      <c r="K4153">
        <v>2312.9699999999998</v>
      </c>
      <c r="L4153">
        <v>239.05</v>
      </c>
      <c r="M4153" t="s">
        <v>19</v>
      </c>
      <c r="N4153">
        <v>0.10335196738392601</v>
      </c>
      <c r="O4153" t="s">
        <v>11351</v>
      </c>
      <c r="P4153" t="s">
        <v>11352</v>
      </c>
      <c r="R4153" t="s">
        <v>11353</v>
      </c>
      <c r="S4153">
        <f>IF(SalesData[[#This Row],[Return Status]]="Returned",1,0)</f>
        <v>0</v>
      </c>
      <c r="T4153">
        <v>2085.91</v>
      </c>
      <c r="U4153" s="2">
        <f>EOMONTH(SalesData[[#This Row],[Order Date]],0)</f>
        <v>45107</v>
      </c>
      <c r="V4153" s="9" t="str">
        <f>"Q"&amp;INT((MONTH(SalesData[[#This Row],[Order Date]])+2)/3)&amp;"-"&amp;YEAR(SalesData[[#This Row],[Order Date]])</f>
        <v>Q2-2023</v>
      </c>
    </row>
    <row r="4154" spans="1:22" x14ac:dyDescent="0.35">
      <c r="A4154" t="s">
        <v>4295</v>
      </c>
      <c r="B4154" s="1">
        <v>45099</v>
      </c>
      <c r="C4154" t="s">
        <v>67</v>
      </c>
      <c r="D4154" t="s">
        <v>39</v>
      </c>
      <c r="E4154">
        <v>5320815937</v>
      </c>
      <c r="F4154" t="s">
        <v>312</v>
      </c>
      <c r="G4154" t="s">
        <v>141</v>
      </c>
      <c r="H4154" t="s">
        <v>121</v>
      </c>
      <c r="I4154" t="s">
        <v>17</v>
      </c>
      <c r="J4154" t="s">
        <v>18</v>
      </c>
      <c r="K4154">
        <v>4267.79</v>
      </c>
      <c r="L4154">
        <v>660.99</v>
      </c>
      <c r="M4154" t="s">
        <v>19</v>
      </c>
      <c r="N4154">
        <v>0.15487875457789599</v>
      </c>
      <c r="O4154" t="s">
        <v>11351</v>
      </c>
      <c r="P4154" t="s">
        <v>11352</v>
      </c>
      <c r="R4154" t="s">
        <v>11353</v>
      </c>
      <c r="S4154">
        <f>IF(SalesData[[#This Row],[Return Status]]="Returned",1,0)</f>
        <v>0</v>
      </c>
      <c r="T4154">
        <v>2793.38</v>
      </c>
      <c r="U4154" s="2">
        <f>EOMONTH(SalesData[[#This Row],[Order Date]],0)</f>
        <v>45107</v>
      </c>
      <c r="V4154" s="9" t="str">
        <f>"Q"&amp;INT((MONTH(SalesData[[#This Row],[Order Date]])+2)/3)&amp;"-"&amp;YEAR(SalesData[[#This Row],[Order Date]])</f>
        <v>Q2-2023</v>
      </c>
    </row>
    <row r="4155" spans="1:22" x14ac:dyDescent="0.35">
      <c r="A4155" t="s">
        <v>4296</v>
      </c>
      <c r="B4155" s="1">
        <v>45098</v>
      </c>
      <c r="C4155" t="s">
        <v>132</v>
      </c>
      <c r="D4155" t="s">
        <v>99</v>
      </c>
      <c r="E4155">
        <v>9050458047</v>
      </c>
      <c r="F4155" t="s">
        <v>64</v>
      </c>
      <c r="G4155" t="s">
        <v>15</v>
      </c>
      <c r="H4155" t="s">
        <v>16</v>
      </c>
      <c r="I4155" t="s">
        <v>17</v>
      </c>
      <c r="J4155" t="s">
        <v>65</v>
      </c>
      <c r="K4155">
        <v>1601.36</v>
      </c>
      <c r="L4155">
        <v>471.13</v>
      </c>
      <c r="M4155" t="s">
        <v>65</v>
      </c>
      <c r="N4155">
        <v>0.29420617475146099</v>
      </c>
      <c r="O4155" t="s">
        <v>11351</v>
      </c>
      <c r="P4155" t="s">
        <v>11354</v>
      </c>
      <c r="R4155" t="s">
        <v>11353</v>
      </c>
      <c r="S4155">
        <f>IF(SalesData[[#This Row],[Return Status]]="Returned",1,0)</f>
        <v>0</v>
      </c>
      <c r="T4155">
        <v>2085.91</v>
      </c>
      <c r="U4155" s="2">
        <f>EOMONTH(SalesData[[#This Row],[Order Date]],0)</f>
        <v>45107</v>
      </c>
      <c r="V4155" s="9" t="str">
        <f>"Q"&amp;INT((MONTH(SalesData[[#This Row],[Order Date]])+2)/3)&amp;"-"&amp;YEAR(SalesData[[#This Row],[Order Date]])</f>
        <v>Q2-2023</v>
      </c>
    </row>
    <row r="4156" spans="1:22" x14ac:dyDescent="0.35">
      <c r="A4156" t="s">
        <v>4297</v>
      </c>
      <c r="B4156" s="1">
        <v>45095</v>
      </c>
      <c r="C4156" t="s">
        <v>139</v>
      </c>
      <c r="D4156" t="s">
        <v>80</v>
      </c>
      <c r="E4156">
        <v>9820254200</v>
      </c>
      <c r="F4156" t="s">
        <v>222</v>
      </c>
      <c r="G4156" t="s">
        <v>11381</v>
      </c>
      <c r="H4156" t="s">
        <v>165</v>
      </c>
      <c r="I4156" t="s">
        <v>36</v>
      </c>
      <c r="J4156" t="s">
        <v>19</v>
      </c>
      <c r="K4156">
        <v>451.35</v>
      </c>
      <c r="L4156">
        <v>55.25</v>
      </c>
      <c r="M4156" t="s">
        <v>19</v>
      </c>
      <c r="N4156">
        <v>0.12241054613936</v>
      </c>
      <c r="O4156" t="s">
        <v>11361</v>
      </c>
      <c r="P4156" t="s">
        <v>11352</v>
      </c>
      <c r="R4156" t="s">
        <v>11353</v>
      </c>
      <c r="S4156">
        <f>IF(SalesData[[#This Row],[Return Status]]="Returned",1,0)</f>
        <v>0</v>
      </c>
      <c r="U4156" s="2">
        <f>EOMONTH(SalesData[[#This Row],[Order Date]],0)</f>
        <v>45107</v>
      </c>
      <c r="V4156" s="9" t="str">
        <f>"Q"&amp;INT((MONTH(SalesData[[#This Row],[Order Date]])+2)/3)&amp;"-"&amp;YEAR(SalesData[[#This Row],[Order Date]])</f>
        <v>Q2-2023</v>
      </c>
    </row>
    <row r="4157" spans="1:22" x14ac:dyDescent="0.35">
      <c r="A4157" t="s">
        <v>4298</v>
      </c>
      <c r="B4157" s="1">
        <v>45083</v>
      </c>
      <c r="C4157" t="s">
        <v>87</v>
      </c>
      <c r="D4157" t="s">
        <v>99</v>
      </c>
      <c r="E4157">
        <v>2821427781</v>
      </c>
      <c r="F4157" t="s">
        <v>28</v>
      </c>
      <c r="G4157" t="s">
        <v>29</v>
      </c>
      <c r="H4157" t="s">
        <v>30</v>
      </c>
      <c r="I4157" t="s">
        <v>31</v>
      </c>
      <c r="J4157" t="s">
        <v>43</v>
      </c>
      <c r="K4157">
        <v>1682.49</v>
      </c>
      <c r="L4157">
        <v>464.7</v>
      </c>
      <c r="M4157" t="s">
        <v>43</v>
      </c>
      <c r="N4157">
        <v>0.276197778292887</v>
      </c>
      <c r="O4157" t="s">
        <v>11351</v>
      </c>
      <c r="P4157" t="s">
        <v>11354</v>
      </c>
      <c r="R4157" t="s">
        <v>11353</v>
      </c>
      <c r="S4157">
        <f>IF(SalesData[[#This Row],[Return Status]]="Returned",1,0)</f>
        <v>0</v>
      </c>
      <c r="T4157">
        <v>2788.38</v>
      </c>
      <c r="U4157" s="2">
        <f>EOMONTH(SalesData[[#This Row],[Order Date]],0)</f>
        <v>45107</v>
      </c>
      <c r="V4157" s="9" t="str">
        <f>"Q"&amp;INT((MONTH(SalesData[[#This Row],[Order Date]])+2)/3)&amp;"-"&amp;YEAR(SalesData[[#This Row],[Order Date]])</f>
        <v>Q2-2023</v>
      </c>
    </row>
    <row r="4158" spans="1:22" x14ac:dyDescent="0.35">
      <c r="A4158" t="s">
        <v>4299</v>
      </c>
      <c r="B4158" s="1">
        <v>45082</v>
      </c>
      <c r="C4158" t="s">
        <v>124</v>
      </c>
      <c r="D4158" t="s">
        <v>72</v>
      </c>
      <c r="E4158">
        <v>2324545419</v>
      </c>
      <c r="F4158" t="s">
        <v>185</v>
      </c>
      <c r="G4158" t="s">
        <v>164</v>
      </c>
      <c r="H4158" t="s">
        <v>11357</v>
      </c>
      <c r="I4158" t="s">
        <v>36</v>
      </c>
      <c r="J4158" t="s">
        <v>18</v>
      </c>
      <c r="K4158">
        <v>937.78</v>
      </c>
      <c r="L4158">
        <v>140.38999999999999</v>
      </c>
      <c r="M4158" t="s">
        <v>19</v>
      </c>
      <c r="N4158">
        <v>0.14970462155302999</v>
      </c>
      <c r="O4158" t="s">
        <v>11355</v>
      </c>
      <c r="P4158" t="s">
        <v>11352</v>
      </c>
      <c r="Q4158" t="s">
        <v>11359</v>
      </c>
      <c r="R4158" t="s">
        <v>11360</v>
      </c>
      <c r="S4158">
        <f>IF(SalesData[[#This Row],[Return Status]]="Returned",1,0)</f>
        <v>1</v>
      </c>
      <c r="U4158" s="2">
        <f>EOMONTH(SalesData[[#This Row],[Order Date]],0)</f>
        <v>45107</v>
      </c>
      <c r="V4158" s="9" t="str">
        <f>"Q"&amp;INT((MONTH(SalesData[[#This Row],[Order Date]])+2)/3)&amp;"-"&amp;YEAR(SalesData[[#This Row],[Order Date]])</f>
        <v>Q2-2023</v>
      </c>
    </row>
    <row r="4159" spans="1:22" x14ac:dyDescent="0.35">
      <c r="A4159" t="s">
        <v>4300</v>
      </c>
      <c r="B4159" s="1">
        <v>45103</v>
      </c>
      <c r="C4159" t="s">
        <v>92</v>
      </c>
      <c r="D4159" t="s">
        <v>27</v>
      </c>
      <c r="E4159">
        <v>1017711467</v>
      </c>
      <c r="F4159" t="s">
        <v>357</v>
      </c>
      <c r="G4159" t="s">
        <v>164</v>
      </c>
      <c r="H4159" t="s">
        <v>11357</v>
      </c>
      <c r="I4159" t="s">
        <v>36</v>
      </c>
      <c r="J4159" t="s">
        <v>43</v>
      </c>
      <c r="K4159">
        <v>2508.3000000000002</v>
      </c>
      <c r="L4159">
        <v>718.55</v>
      </c>
      <c r="M4159" t="s">
        <v>43</v>
      </c>
      <c r="N4159">
        <v>0.28646892317505901</v>
      </c>
      <c r="O4159" t="s">
        <v>11351</v>
      </c>
      <c r="P4159" t="s">
        <v>11354</v>
      </c>
      <c r="R4159" t="s">
        <v>11353</v>
      </c>
      <c r="S4159">
        <f>IF(SalesData[[#This Row],[Return Status]]="Returned",1,0)</f>
        <v>0</v>
      </c>
      <c r="U4159" s="2">
        <f>EOMONTH(SalesData[[#This Row],[Order Date]],0)</f>
        <v>45107</v>
      </c>
      <c r="V4159" s="9" t="str">
        <f>"Q"&amp;INT((MONTH(SalesData[[#This Row],[Order Date]])+2)/3)&amp;"-"&amp;YEAR(SalesData[[#This Row],[Order Date]])</f>
        <v>Q2-2023</v>
      </c>
    </row>
    <row r="4160" spans="1:22" x14ac:dyDescent="0.35">
      <c r="A4160" t="s">
        <v>4301</v>
      </c>
      <c r="B4160" s="1">
        <v>45101</v>
      </c>
      <c r="C4160" t="s">
        <v>49</v>
      </c>
      <c r="D4160" t="s">
        <v>72</v>
      </c>
      <c r="E4160">
        <v>9364669601</v>
      </c>
      <c r="F4160" t="s">
        <v>140</v>
      </c>
      <c r="G4160" t="s">
        <v>141</v>
      </c>
      <c r="H4160" t="s">
        <v>121</v>
      </c>
      <c r="I4160" t="s">
        <v>17</v>
      </c>
      <c r="J4160" t="s">
        <v>43</v>
      </c>
      <c r="K4160">
        <v>933.21</v>
      </c>
      <c r="L4160">
        <v>90.88</v>
      </c>
      <c r="M4160" t="s">
        <v>43</v>
      </c>
      <c r="N4160">
        <v>9.7384297210702797E-2</v>
      </c>
      <c r="O4160" t="s">
        <v>11355</v>
      </c>
      <c r="P4160" t="s">
        <v>11356</v>
      </c>
      <c r="R4160" t="s">
        <v>11353</v>
      </c>
      <c r="S4160">
        <f>IF(SalesData[[#This Row],[Return Status]]="Returned",1,0)</f>
        <v>0</v>
      </c>
      <c r="T4160">
        <v>2793.38</v>
      </c>
      <c r="U4160" s="2">
        <f>EOMONTH(SalesData[[#This Row],[Order Date]],0)</f>
        <v>45107</v>
      </c>
      <c r="V4160" s="9" t="str">
        <f>"Q"&amp;INT((MONTH(SalesData[[#This Row],[Order Date]])+2)/3)&amp;"-"&amp;YEAR(SalesData[[#This Row],[Order Date]])</f>
        <v>Q2-2023</v>
      </c>
    </row>
    <row r="4161" spans="1:22" x14ac:dyDescent="0.35">
      <c r="A4161" t="s">
        <v>4302</v>
      </c>
      <c r="B4161" s="1">
        <v>45099</v>
      </c>
      <c r="C4161" t="s">
        <v>139</v>
      </c>
      <c r="D4161" t="s">
        <v>99</v>
      </c>
      <c r="E4161">
        <v>917788600</v>
      </c>
      <c r="F4161" t="s">
        <v>137</v>
      </c>
      <c r="G4161" t="s">
        <v>11382</v>
      </c>
      <c r="H4161" t="s">
        <v>11357</v>
      </c>
      <c r="I4161" t="s">
        <v>36</v>
      </c>
      <c r="J4161" t="s">
        <v>43</v>
      </c>
      <c r="K4161">
        <v>2714.1</v>
      </c>
      <c r="L4161">
        <v>726.68</v>
      </c>
      <c r="M4161" t="s">
        <v>43</v>
      </c>
      <c r="N4161">
        <v>0.267742529752036</v>
      </c>
      <c r="O4161" t="s">
        <v>11351</v>
      </c>
      <c r="P4161" t="s">
        <v>11354</v>
      </c>
      <c r="R4161" t="s">
        <v>11353</v>
      </c>
      <c r="S4161">
        <f>IF(SalesData[[#This Row],[Return Status]]="Returned",1,0)</f>
        <v>0</v>
      </c>
      <c r="U4161" s="2">
        <f>EOMONTH(SalesData[[#This Row],[Order Date]],0)</f>
        <v>45107</v>
      </c>
      <c r="V4161" s="9" t="str">
        <f>"Q"&amp;INT((MONTH(SalesData[[#This Row],[Order Date]])+2)/3)&amp;"-"&amp;YEAR(SalesData[[#This Row],[Order Date]])</f>
        <v>Q2-2023</v>
      </c>
    </row>
    <row r="4162" spans="1:22" x14ac:dyDescent="0.35">
      <c r="A4162" t="s">
        <v>4303</v>
      </c>
      <c r="B4162" s="1">
        <v>45090</v>
      </c>
      <c r="C4162" t="s">
        <v>71</v>
      </c>
      <c r="D4162" t="s">
        <v>145</v>
      </c>
      <c r="E4162">
        <v>3812904214</v>
      </c>
      <c r="F4162" t="s">
        <v>78</v>
      </c>
      <c r="G4162" t="s">
        <v>11362</v>
      </c>
      <c r="H4162" t="s">
        <v>16</v>
      </c>
      <c r="I4162" t="s">
        <v>17</v>
      </c>
      <c r="J4162" t="s">
        <v>18</v>
      </c>
      <c r="K4162">
        <v>2636.4</v>
      </c>
      <c r="L4162">
        <v>658.19</v>
      </c>
      <c r="M4162" t="s">
        <v>19</v>
      </c>
      <c r="N4162">
        <v>0.24965483234714</v>
      </c>
      <c r="O4162" t="s">
        <v>11351</v>
      </c>
      <c r="P4162" t="s">
        <v>11354</v>
      </c>
      <c r="R4162" t="s">
        <v>11353</v>
      </c>
      <c r="S4162">
        <f>IF(SalesData[[#This Row],[Return Status]]="Returned",1,0)</f>
        <v>0</v>
      </c>
      <c r="U4162" s="2">
        <f>EOMONTH(SalesData[[#This Row],[Order Date]],0)</f>
        <v>45107</v>
      </c>
      <c r="V4162" s="9" t="str">
        <f>"Q"&amp;INT((MONTH(SalesData[[#This Row],[Order Date]])+2)/3)&amp;"-"&amp;YEAR(SalesData[[#This Row],[Order Date]])</f>
        <v>Q2-2023</v>
      </c>
    </row>
    <row r="4163" spans="1:22" x14ac:dyDescent="0.35">
      <c r="A4163" t="s">
        <v>4304</v>
      </c>
      <c r="B4163" s="1">
        <v>45103</v>
      </c>
      <c r="C4163" t="s">
        <v>49</v>
      </c>
      <c r="D4163" t="s">
        <v>46</v>
      </c>
      <c r="E4163">
        <v>7304637475</v>
      </c>
      <c r="F4163" t="s">
        <v>129</v>
      </c>
      <c r="G4163" t="s">
        <v>54</v>
      </c>
      <c r="H4163" t="s">
        <v>55</v>
      </c>
      <c r="I4163" t="s">
        <v>31</v>
      </c>
      <c r="J4163" t="s">
        <v>18</v>
      </c>
      <c r="K4163">
        <v>56.74</v>
      </c>
      <c r="L4163">
        <v>5.7</v>
      </c>
      <c r="M4163" t="s">
        <v>19</v>
      </c>
      <c r="N4163">
        <v>0.100458230525203</v>
      </c>
      <c r="O4163" t="s">
        <v>11361</v>
      </c>
      <c r="P4163" t="s">
        <v>11352</v>
      </c>
      <c r="R4163" t="s">
        <v>11353</v>
      </c>
      <c r="S4163">
        <f>IF(SalesData[[#This Row],[Return Status]]="Returned",1,0)</f>
        <v>0</v>
      </c>
      <c r="U4163" s="2">
        <f>EOMONTH(SalesData[[#This Row],[Order Date]],0)</f>
        <v>45107</v>
      </c>
      <c r="V4163" s="9" t="str">
        <f>"Q"&amp;INT((MONTH(SalesData[[#This Row],[Order Date]])+2)/3)&amp;"-"&amp;YEAR(SalesData[[#This Row],[Order Date]])</f>
        <v>Q2-2023</v>
      </c>
    </row>
    <row r="4164" spans="1:22" x14ac:dyDescent="0.35">
      <c r="A4164" t="s">
        <v>4305</v>
      </c>
      <c r="B4164" s="1">
        <v>45095</v>
      </c>
      <c r="C4164" t="s">
        <v>97</v>
      </c>
      <c r="D4164" t="s">
        <v>99</v>
      </c>
      <c r="E4164">
        <v>3841949563</v>
      </c>
      <c r="F4164" t="s">
        <v>40</v>
      </c>
      <c r="G4164" t="s">
        <v>69</v>
      </c>
      <c r="H4164" t="s">
        <v>41</v>
      </c>
      <c r="I4164" t="s">
        <v>31</v>
      </c>
      <c r="J4164" t="s">
        <v>42</v>
      </c>
      <c r="K4164">
        <v>3165.23</v>
      </c>
      <c r="L4164">
        <v>625.04999999999995</v>
      </c>
      <c r="M4164" t="s">
        <v>43</v>
      </c>
      <c r="N4164">
        <v>0.197473801271945</v>
      </c>
      <c r="O4164" t="s">
        <v>11351</v>
      </c>
      <c r="P4164" t="s">
        <v>11352</v>
      </c>
      <c r="R4164" t="s">
        <v>11353</v>
      </c>
      <c r="S4164">
        <f>IF(SalesData[[#This Row],[Return Status]]="Returned",1,0)</f>
        <v>0</v>
      </c>
      <c r="T4164">
        <v>2081.52</v>
      </c>
      <c r="U4164" s="2">
        <f>EOMONTH(SalesData[[#This Row],[Order Date]],0)</f>
        <v>45107</v>
      </c>
      <c r="V4164" s="9" t="str">
        <f>"Q"&amp;INT((MONTH(SalesData[[#This Row],[Order Date]])+2)/3)&amp;"-"&amp;YEAR(SalesData[[#This Row],[Order Date]])</f>
        <v>Q2-2023</v>
      </c>
    </row>
    <row r="4165" spans="1:22" x14ac:dyDescent="0.35">
      <c r="A4165" t="s">
        <v>4306</v>
      </c>
      <c r="B4165" s="1">
        <v>45099</v>
      </c>
      <c r="C4165" t="s">
        <v>124</v>
      </c>
      <c r="D4165" t="s">
        <v>27</v>
      </c>
      <c r="E4165">
        <v>1476212286</v>
      </c>
      <c r="F4165" t="s">
        <v>152</v>
      </c>
      <c r="G4165" t="s">
        <v>23</v>
      </c>
      <c r="H4165" t="s">
        <v>24</v>
      </c>
      <c r="I4165" t="s">
        <v>17</v>
      </c>
      <c r="J4165" t="s">
        <v>43</v>
      </c>
      <c r="K4165">
        <v>458.44</v>
      </c>
      <c r="L4165">
        <v>93.05</v>
      </c>
      <c r="M4165" t="s">
        <v>43</v>
      </c>
      <c r="N4165">
        <v>0.202970944943722</v>
      </c>
      <c r="O4165" t="s">
        <v>11361</v>
      </c>
      <c r="P4165" t="s">
        <v>11354</v>
      </c>
      <c r="R4165" t="s">
        <v>11353</v>
      </c>
      <c r="S4165">
        <f>IF(SalesData[[#This Row],[Return Status]]="Returned",1,0)</f>
        <v>0</v>
      </c>
      <c r="T4165">
        <v>2821.33</v>
      </c>
      <c r="U4165" s="2">
        <f>EOMONTH(SalesData[[#This Row],[Order Date]],0)</f>
        <v>45107</v>
      </c>
      <c r="V4165" s="9" t="str">
        <f>"Q"&amp;INT((MONTH(SalesData[[#This Row],[Order Date]])+2)/3)&amp;"-"&amp;YEAR(SalesData[[#This Row],[Order Date]])</f>
        <v>Q2-2023</v>
      </c>
    </row>
    <row r="4166" spans="1:22" x14ac:dyDescent="0.35">
      <c r="A4166" t="s">
        <v>4307</v>
      </c>
      <c r="B4166" s="1">
        <v>45096</v>
      </c>
      <c r="C4166" t="s">
        <v>38</v>
      </c>
      <c r="D4166" t="s">
        <v>145</v>
      </c>
      <c r="E4166">
        <v>1023689918</v>
      </c>
      <c r="F4166" t="s">
        <v>129</v>
      </c>
      <c r="G4166" t="s">
        <v>54</v>
      </c>
      <c r="H4166" t="s">
        <v>55</v>
      </c>
      <c r="I4166" t="s">
        <v>31</v>
      </c>
      <c r="J4166" t="s">
        <v>62</v>
      </c>
      <c r="K4166">
        <v>1781.93</v>
      </c>
      <c r="L4166">
        <v>264.01</v>
      </c>
      <c r="M4166" t="s">
        <v>62</v>
      </c>
      <c r="N4166">
        <v>0.14815957978147301</v>
      </c>
      <c r="O4166" t="s">
        <v>11351</v>
      </c>
      <c r="P4166" t="s">
        <v>11352</v>
      </c>
      <c r="R4166" t="s">
        <v>11353</v>
      </c>
      <c r="S4166">
        <f>IF(SalesData[[#This Row],[Return Status]]="Returned",1,0)</f>
        <v>0</v>
      </c>
      <c r="U4166" s="2">
        <f>EOMONTH(SalesData[[#This Row],[Order Date]],0)</f>
        <v>45107</v>
      </c>
      <c r="V4166" s="9" t="str">
        <f>"Q"&amp;INT((MONTH(SalesData[[#This Row],[Order Date]])+2)/3)&amp;"-"&amp;YEAR(SalesData[[#This Row],[Order Date]])</f>
        <v>Q2-2023</v>
      </c>
    </row>
    <row r="4167" spans="1:22" x14ac:dyDescent="0.35">
      <c r="A4167" t="s">
        <v>4308</v>
      </c>
      <c r="B4167" s="1">
        <v>45078</v>
      </c>
      <c r="C4167" t="s">
        <v>12</v>
      </c>
      <c r="D4167" t="s">
        <v>27</v>
      </c>
      <c r="E4167">
        <v>2159564609</v>
      </c>
      <c r="F4167" t="s">
        <v>78</v>
      </c>
      <c r="G4167" t="s">
        <v>15</v>
      </c>
      <c r="H4167" t="s">
        <v>16</v>
      </c>
      <c r="I4167" t="s">
        <v>17</v>
      </c>
      <c r="J4167" t="s">
        <v>62</v>
      </c>
      <c r="K4167">
        <v>2712.98</v>
      </c>
      <c r="L4167">
        <v>682.69</v>
      </c>
      <c r="M4167" t="s">
        <v>62</v>
      </c>
      <c r="N4167">
        <v>0.251638419745077</v>
      </c>
      <c r="O4167" t="s">
        <v>11351</v>
      </c>
      <c r="P4167" t="s">
        <v>11354</v>
      </c>
      <c r="R4167" t="s">
        <v>11353</v>
      </c>
      <c r="S4167">
        <f>IF(SalesData[[#This Row],[Return Status]]="Returned",1,0)</f>
        <v>0</v>
      </c>
      <c r="T4167">
        <v>2085.91</v>
      </c>
      <c r="U4167" s="2">
        <f>EOMONTH(SalesData[[#This Row],[Order Date]],0)</f>
        <v>45107</v>
      </c>
      <c r="V4167" s="9" t="str">
        <f>"Q"&amp;INT((MONTH(SalesData[[#This Row],[Order Date]])+2)/3)&amp;"-"&amp;YEAR(SalesData[[#This Row],[Order Date]])</f>
        <v>Q2-2023</v>
      </c>
    </row>
    <row r="4168" spans="1:22" x14ac:dyDescent="0.35">
      <c r="A4168" t="s">
        <v>4309</v>
      </c>
      <c r="B4168" s="1">
        <v>45090</v>
      </c>
      <c r="C4168" t="s">
        <v>12</v>
      </c>
      <c r="D4168" t="s">
        <v>99</v>
      </c>
      <c r="E4168">
        <v>9466950841</v>
      </c>
      <c r="F4168" t="s">
        <v>53</v>
      </c>
      <c r="G4168" t="s">
        <v>54</v>
      </c>
      <c r="H4168" t="s">
        <v>11357</v>
      </c>
      <c r="I4168" t="s">
        <v>31</v>
      </c>
      <c r="J4168" t="s">
        <v>18</v>
      </c>
      <c r="K4168">
        <v>1907.74</v>
      </c>
      <c r="L4168">
        <v>213.11</v>
      </c>
      <c r="M4168" t="s">
        <v>19</v>
      </c>
      <c r="N4168">
        <v>0.111708094394414</v>
      </c>
      <c r="O4168" t="s">
        <v>11351</v>
      </c>
      <c r="P4168" t="s">
        <v>11352</v>
      </c>
      <c r="R4168" t="s">
        <v>11353</v>
      </c>
      <c r="S4168">
        <f>IF(SalesData[[#This Row],[Return Status]]="Returned",1,0)</f>
        <v>0</v>
      </c>
      <c r="U4168" s="2">
        <f>EOMONTH(SalesData[[#This Row],[Order Date]],0)</f>
        <v>45107</v>
      </c>
      <c r="V4168" s="9" t="str">
        <f>"Q"&amp;INT((MONTH(SalesData[[#This Row],[Order Date]])+2)/3)&amp;"-"&amp;YEAR(SalesData[[#This Row],[Order Date]])</f>
        <v>Q2-2023</v>
      </c>
    </row>
    <row r="4169" spans="1:22" x14ac:dyDescent="0.35">
      <c r="A4169" t="s">
        <v>4310</v>
      </c>
      <c r="B4169" s="1">
        <v>45099</v>
      </c>
      <c r="C4169" t="s">
        <v>205</v>
      </c>
      <c r="D4169" t="s">
        <v>46</v>
      </c>
      <c r="E4169">
        <v>308300409</v>
      </c>
      <c r="F4169" t="s">
        <v>410</v>
      </c>
      <c r="G4169" t="s">
        <v>29</v>
      </c>
      <c r="H4169" t="s">
        <v>30</v>
      </c>
      <c r="I4169" t="s">
        <v>31</v>
      </c>
      <c r="J4169" t="s">
        <v>62</v>
      </c>
      <c r="K4169">
        <v>1340.92</v>
      </c>
      <c r="L4169">
        <v>148.79</v>
      </c>
      <c r="M4169" t="s">
        <v>62</v>
      </c>
      <c r="N4169">
        <v>0.11096113116367901</v>
      </c>
      <c r="O4169" t="s">
        <v>11351</v>
      </c>
      <c r="P4169" t="s">
        <v>11352</v>
      </c>
      <c r="R4169" t="s">
        <v>11353</v>
      </c>
      <c r="S4169">
        <f>IF(SalesData[[#This Row],[Return Status]]="Returned",1,0)</f>
        <v>0</v>
      </c>
      <c r="T4169">
        <v>2788.38</v>
      </c>
      <c r="U4169" s="2">
        <f>EOMONTH(SalesData[[#This Row],[Order Date]],0)</f>
        <v>45107</v>
      </c>
      <c r="V4169" s="9" t="str">
        <f>"Q"&amp;INT((MONTH(SalesData[[#This Row],[Order Date]])+2)/3)&amp;"-"&amp;YEAR(SalesData[[#This Row],[Order Date]])</f>
        <v>Q2-2023</v>
      </c>
    </row>
    <row r="4170" spans="1:22" x14ac:dyDescent="0.35">
      <c r="A4170" t="s">
        <v>4311</v>
      </c>
      <c r="B4170" s="1">
        <v>45087</v>
      </c>
      <c r="C4170" t="s">
        <v>325</v>
      </c>
      <c r="D4170" t="s">
        <v>13</v>
      </c>
      <c r="E4170">
        <v>8853444859</v>
      </c>
      <c r="F4170" t="s">
        <v>40</v>
      </c>
      <c r="G4170" t="s">
        <v>69</v>
      </c>
      <c r="H4170" t="s">
        <v>11357</v>
      </c>
      <c r="I4170" t="s">
        <v>31</v>
      </c>
      <c r="J4170" t="s">
        <v>19</v>
      </c>
      <c r="K4170">
        <v>4560.3100000000004</v>
      </c>
      <c r="L4170">
        <v>568.35</v>
      </c>
      <c r="M4170" t="s">
        <v>19</v>
      </c>
      <c r="N4170">
        <v>0.124629685262625</v>
      </c>
      <c r="O4170" t="s">
        <v>11351</v>
      </c>
      <c r="P4170" t="s">
        <v>11352</v>
      </c>
      <c r="Q4170" t="s">
        <v>11363</v>
      </c>
      <c r="R4170" t="s">
        <v>11360</v>
      </c>
      <c r="S4170">
        <f>IF(SalesData[[#This Row],[Return Status]]="Returned",1,0)</f>
        <v>1</v>
      </c>
      <c r="T4170">
        <v>2081.52</v>
      </c>
      <c r="U4170" s="2">
        <f>EOMONTH(SalesData[[#This Row],[Order Date]],0)</f>
        <v>45107</v>
      </c>
      <c r="V4170" s="9" t="str">
        <f>"Q"&amp;INT((MONTH(SalesData[[#This Row],[Order Date]])+2)/3)&amp;"-"&amp;YEAR(SalesData[[#This Row],[Order Date]])</f>
        <v>Q2-2023</v>
      </c>
    </row>
    <row r="4171" spans="1:22" x14ac:dyDescent="0.35">
      <c r="A4171" t="s">
        <v>4312</v>
      </c>
      <c r="B4171" s="1">
        <v>45102</v>
      </c>
      <c r="C4171" t="s">
        <v>139</v>
      </c>
      <c r="D4171" t="s">
        <v>72</v>
      </c>
      <c r="E4171">
        <v>740522572</v>
      </c>
      <c r="F4171" t="s">
        <v>387</v>
      </c>
      <c r="G4171" t="s">
        <v>89</v>
      </c>
      <c r="H4171" t="s">
        <v>90</v>
      </c>
      <c r="I4171" t="s">
        <v>31</v>
      </c>
      <c r="J4171" t="s">
        <v>61</v>
      </c>
      <c r="K4171">
        <v>102.02</v>
      </c>
      <c r="L4171">
        <v>25.97</v>
      </c>
      <c r="M4171" t="s">
        <v>62</v>
      </c>
      <c r="N4171">
        <v>0.25455792981768299</v>
      </c>
      <c r="O4171" t="s">
        <v>11361</v>
      </c>
      <c r="P4171" t="s">
        <v>11354</v>
      </c>
      <c r="R4171" t="s">
        <v>11353</v>
      </c>
      <c r="S4171">
        <f>IF(SalesData[[#This Row],[Return Status]]="Returned",1,0)</f>
        <v>0</v>
      </c>
      <c r="T4171">
        <v>207.68</v>
      </c>
      <c r="U4171" s="2">
        <f>EOMONTH(SalesData[[#This Row],[Order Date]],0)</f>
        <v>45107</v>
      </c>
      <c r="V4171" s="9" t="str">
        <f>"Q"&amp;INT((MONTH(SalesData[[#This Row],[Order Date]])+2)/3)&amp;"-"&amp;YEAR(SalesData[[#This Row],[Order Date]])</f>
        <v>Q2-2023</v>
      </c>
    </row>
    <row r="4172" spans="1:22" x14ac:dyDescent="0.35">
      <c r="A4172" t="s">
        <v>4313</v>
      </c>
      <c r="B4172" s="1">
        <v>45094</v>
      </c>
      <c r="C4172" t="s">
        <v>149</v>
      </c>
      <c r="D4172" t="s">
        <v>145</v>
      </c>
      <c r="E4172">
        <v>7532623712</v>
      </c>
      <c r="F4172" t="s">
        <v>47</v>
      </c>
      <c r="G4172" t="s">
        <v>23</v>
      </c>
      <c r="H4172" t="s">
        <v>24</v>
      </c>
      <c r="I4172" t="s">
        <v>17</v>
      </c>
      <c r="J4172" t="s">
        <v>19</v>
      </c>
      <c r="K4172">
        <v>2168.4299999999998</v>
      </c>
      <c r="L4172">
        <v>274.94</v>
      </c>
      <c r="M4172" t="s">
        <v>19</v>
      </c>
      <c r="N4172">
        <v>0.126792195274922</v>
      </c>
      <c r="O4172" t="s">
        <v>11351</v>
      </c>
      <c r="P4172" t="s">
        <v>11352</v>
      </c>
      <c r="R4172" t="s">
        <v>11353</v>
      </c>
      <c r="S4172">
        <f>IF(SalesData[[#This Row],[Return Status]]="Returned",1,0)</f>
        <v>0</v>
      </c>
      <c r="T4172">
        <v>2821.33</v>
      </c>
      <c r="U4172" s="2">
        <f>EOMONTH(SalesData[[#This Row],[Order Date]],0)</f>
        <v>45107</v>
      </c>
      <c r="V4172" s="9" t="str">
        <f>"Q"&amp;INT((MONTH(SalesData[[#This Row],[Order Date]])+2)/3)&amp;"-"&amp;YEAR(SalesData[[#This Row],[Order Date]])</f>
        <v>Q2-2023</v>
      </c>
    </row>
    <row r="4173" spans="1:22" x14ac:dyDescent="0.35">
      <c r="A4173" t="s">
        <v>4314</v>
      </c>
      <c r="B4173" s="1">
        <v>45098</v>
      </c>
      <c r="C4173" t="s">
        <v>111</v>
      </c>
      <c r="D4173" t="s">
        <v>80</v>
      </c>
      <c r="E4173">
        <v>1510901022</v>
      </c>
      <c r="F4173" t="s">
        <v>78</v>
      </c>
      <c r="G4173" t="s">
        <v>15</v>
      </c>
      <c r="H4173" t="s">
        <v>16</v>
      </c>
      <c r="I4173" t="s">
        <v>17</v>
      </c>
      <c r="J4173" t="s">
        <v>42</v>
      </c>
      <c r="K4173">
        <v>140.15</v>
      </c>
      <c r="L4173">
        <v>22.43</v>
      </c>
      <c r="M4173" t="s">
        <v>43</v>
      </c>
      <c r="N4173">
        <v>0.16004281127363501</v>
      </c>
      <c r="O4173" t="s">
        <v>11361</v>
      </c>
      <c r="P4173" t="s">
        <v>11352</v>
      </c>
      <c r="R4173" t="s">
        <v>11353</v>
      </c>
      <c r="S4173">
        <f>IF(SalesData[[#This Row],[Return Status]]="Returned",1,0)</f>
        <v>0</v>
      </c>
      <c r="T4173">
        <v>2085.91</v>
      </c>
      <c r="U4173" s="2">
        <f>EOMONTH(SalesData[[#This Row],[Order Date]],0)</f>
        <v>45107</v>
      </c>
      <c r="V4173" s="9" t="str">
        <f>"Q"&amp;INT((MONTH(SalesData[[#This Row],[Order Date]])+2)/3)&amp;"-"&amp;YEAR(SalesData[[#This Row],[Order Date]])</f>
        <v>Q2-2023</v>
      </c>
    </row>
    <row r="4174" spans="1:22" x14ac:dyDescent="0.35">
      <c r="A4174" t="s">
        <v>4315</v>
      </c>
      <c r="B4174" s="1">
        <v>45100</v>
      </c>
      <c r="C4174" t="s">
        <v>45</v>
      </c>
      <c r="D4174" t="s">
        <v>72</v>
      </c>
      <c r="E4174">
        <v>7173565860</v>
      </c>
      <c r="F4174" t="s">
        <v>159</v>
      </c>
      <c r="G4174" t="s">
        <v>84</v>
      </c>
      <c r="H4174" t="s">
        <v>85</v>
      </c>
      <c r="I4174" t="s">
        <v>31</v>
      </c>
      <c r="J4174" t="s">
        <v>61</v>
      </c>
      <c r="K4174">
        <v>2471.91</v>
      </c>
      <c r="L4174">
        <v>107.94</v>
      </c>
      <c r="M4174" t="s">
        <v>62</v>
      </c>
      <c r="N4174">
        <v>4.3666638348483597E-2</v>
      </c>
      <c r="O4174" t="s">
        <v>11351</v>
      </c>
      <c r="P4174" t="s">
        <v>11356</v>
      </c>
      <c r="R4174" t="s">
        <v>11353</v>
      </c>
      <c r="S4174">
        <f>IF(SalesData[[#This Row],[Return Status]]="Returned",1,0)</f>
        <v>0</v>
      </c>
      <c r="T4174">
        <v>847.14</v>
      </c>
      <c r="U4174" s="2">
        <f>EOMONTH(SalesData[[#This Row],[Order Date]],0)</f>
        <v>45107</v>
      </c>
      <c r="V4174" s="9" t="str">
        <f>"Q"&amp;INT((MONTH(SalesData[[#This Row],[Order Date]])+2)/3)&amp;"-"&amp;YEAR(SalesData[[#This Row],[Order Date]])</f>
        <v>Q2-2023</v>
      </c>
    </row>
    <row r="4175" spans="1:22" x14ac:dyDescent="0.35">
      <c r="A4175" t="s">
        <v>4316</v>
      </c>
      <c r="B4175" s="1">
        <v>45099</v>
      </c>
      <c r="C4175" t="s">
        <v>21</v>
      </c>
      <c r="D4175" t="s">
        <v>13</v>
      </c>
      <c r="E4175">
        <v>6197237183</v>
      </c>
      <c r="F4175" t="s">
        <v>159</v>
      </c>
      <c r="G4175" t="s">
        <v>84</v>
      </c>
      <c r="H4175" t="s">
        <v>85</v>
      </c>
      <c r="I4175" t="s">
        <v>31</v>
      </c>
      <c r="J4175" t="s">
        <v>65</v>
      </c>
      <c r="K4175">
        <v>2083.1999999999998</v>
      </c>
      <c r="L4175">
        <v>529.54999999999995</v>
      </c>
      <c r="M4175" t="s">
        <v>65</v>
      </c>
      <c r="N4175">
        <v>0.25420026881720398</v>
      </c>
      <c r="O4175" t="s">
        <v>11351</v>
      </c>
      <c r="P4175" t="s">
        <v>11354</v>
      </c>
      <c r="R4175" t="s">
        <v>11353</v>
      </c>
      <c r="S4175">
        <f>IF(SalesData[[#This Row],[Return Status]]="Returned",1,0)</f>
        <v>0</v>
      </c>
      <c r="T4175">
        <v>847.14</v>
      </c>
      <c r="U4175" s="2">
        <f>EOMONTH(SalesData[[#This Row],[Order Date]],0)</f>
        <v>45107</v>
      </c>
      <c r="V4175" s="9" t="str">
        <f>"Q"&amp;INT((MONTH(SalesData[[#This Row],[Order Date]])+2)/3)&amp;"-"&amp;YEAR(SalesData[[#This Row],[Order Date]])</f>
        <v>Q2-2023</v>
      </c>
    </row>
    <row r="4176" spans="1:22" x14ac:dyDescent="0.35">
      <c r="A4176" t="s">
        <v>4317</v>
      </c>
      <c r="B4176" s="1">
        <v>45099</v>
      </c>
      <c r="C4176" t="s">
        <v>38</v>
      </c>
      <c r="D4176" t="s">
        <v>39</v>
      </c>
      <c r="E4176">
        <v>9612422039</v>
      </c>
      <c r="F4176" t="s">
        <v>172</v>
      </c>
      <c r="G4176" t="s">
        <v>11367</v>
      </c>
      <c r="H4176" t="s">
        <v>121</v>
      </c>
      <c r="I4176" t="s">
        <v>17</v>
      </c>
      <c r="J4176" t="s">
        <v>19</v>
      </c>
      <c r="K4176">
        <v>2516.59</v>
      </c>
      <c r="L4176">
        <v>585.29999999999995</v>
      </c>
      <c r="M4176" t="s">
        <v>19</v>
      </c>
      <c r="N4176">
        <v>0.23257662153946401</v>
      </c>
      <c r="O4176" t="s">
        <v>11351</v>
      </c>
      <c r="P4176" t="s">
        <v>11354</v>
      </c>
      <c r="R4176" t="s">
        <v>11353</v>
      </c>
      <c r="S4176">
        <f>IF(SalesData[[#This Row],[Return Status]]="Returned",1,0)</f>
        <v>0</v>
      </c>
      <c r="U4176" s="2">
        <f>EOMONTH(SalesData[[#This Row],[Order Date]],0)</f>
        <v>45107</v>
      </c>
      <c r="V4176" s="9" t="str">
        <f>"Q"&amp;INT((MONTH(SalesData[[#This Row],[Order Date]])+2)/3)&amp;"-"&amp;YEAR(SalesData[[#This Row],[Order Date]])</f>
        <v>Q2-2023</v>
      </c>
    </row>
    <row r="4177" spans="1:22" x14ac:dyDescent="0.35">
      <c r="A4177" t="s">
        <v>4318</v>
      </c>
      <c r="B4177" s="1">
        <v>45100</v>
      </c>
      <c r="C4177" t="s">
        <v>97</v>
      </c>
      <c r="D4177" t="s">
        <v>39</v>
      </c>
      <c r="E4177">
        <v>6309650040</v>
      </c>
      <c r="F4177" t="s">
        <v>154</v>
      </c>
      <c r="G4177" t="s">
        <v>29</v>
      </c>
      <c r="H4177" t="s">
        <v>30</v>
      </c>
      <c r="I4177" t="s">
        <v>31</v>
      </c>
      <c r="J4177" t="s">
        <v>65</v>
      </c>
      <c r="K4177">
        <v>4004.73</v>
      </c>
      <c r="L4177">
        <v>802.46</v>
      </c>
      <c r="M4177" t="s">
        <v>65</v>
      </c>
      <c r="N4177">
        <v>0.20037805295238401</v>
      </c>
      <c r="O4177" t="s">
        <v>11351</v>
      </c>
      <c r="P4177" t="s">
        <v>11354</v>
      </c>
      <c r="R4177" t="s">
        <v>11353</v>
      </c>
      <c r="S4177">
        <f>IF(SalesData[[#This Row],[Return Status]]="Returned",1,0)</f>
        <v>0</v>
      </c>
      <c r="T4177">
        <v>2788.38</v>
      </c>
      <c r="U4177" s="2">
        <f>EOMONTH(SalesData[[#This Row],[Order Date]],0)</f>
        <v>45107</v>
      </c>
      <c r="V4177" s="9" t="str">
        <f>"Q"&amp;INT((MONTH(SalesData[[#This Row],[Order Date]])+2)/3)&amp;"-"&amp;YEAR(SalesData[[#This Row],[Order Date]])</f>
        <v>Q2-2023</v>
      </c>
    </row>
    <row r="4178" spans="1:22" x14ac:dyDescent="0.35">
      <c r="A4178" t="s">
        <v>4319</v>
      </c>
      <c r="B4178" s="1">
        <v>45084</v>
      </c>
      <c r="C4178" t="s">
        <v>67</v>
      </c>
      <c r="D4178" t="s">
        <v>80</v>
      </c>
      <c r="E4178">
        <v>1231424130</v>
      </c>
      <c r="F4178" t="s">
        <v>170</v>
      </c>
      <c r="G4178" t="s">
        <v>69</v>
      </c>
      <c r="H4178" t="s">
        <v>41</v>
      </c>
      <c r="I4178" t="s">
        <v>31</v>
      </c>
      <c r="J4178" t="s">
        <v>19</v>
      </c>
      <c r="K4178">
        <v>1753.59</v>
      </c>
      <c r="L4178">
        <v>79.069999999999993</v>
      </c>
      <c r="M4178" t="s">
        <v>19</v>
      </c>
      <c r="N4178">
        <v>4.5090357495195597E-2</v>
      </c>
      <c r="O4178" t="s">
        <v>11351</v>
      </c>
      <c r="P4178" t="s">
        <v>11356</v>
      </c>
      <c r="R4178" t="s">
        <v>11353</v>
      </c>
      <c r="S4178">
        <f>IF(SalesData[[#This Row],[Return Status]]="Returned",1,0)</f>
        <v>0</v>
      </c>
      <c r="T4178">
        <v>2081.52</v>
      </c>
      <c r="U4178" s="2">
        <f>EOMONTH(SalesData[[#This Row],[Order Date]],0)</f>
        <v>45107</v>
      </c>
      <c r="V4178" s="9" t="str">
        <f>"Q"&amp;INT((MONTH(SalesData[[#This Row],[Order Date]])+2)/3)&amp;"-"&amp;YEAR(SalesData[[#This Row],[Order Date]])</f>
        <v>Q2-2023</v>
      </c>
    </row>
    <row r="4179" spans="1:22" x14ac:dyDescent="0.35">
      <c r="A4179" t="s">
        <v>4320</v>
      </c>
      <c r="B4179" s="1">
        <v>45098</v>
      </c>
      <c r="C4179" t="s">
        <v>205</v>
      </c>
      <c r="D4179" t="s">
        <v>27</v>
      </c>
      <c r="E4179">
        <v>5119726317</v>
      </c>
      <c r="F4179" t="s">
        <v>88</v>
      </c>
      <c r="G4179" t="s">
        <v>89</v>
      </c>
      <c r="H4179" t="s">
        <v>90</v>
      </c>
      <c r="I4179" t="s">
        <v>31</v>
      </c>
      <c r="J4179" t="s">
        <v>43</v>
      </c>
      <c r="K4179">
        <v>4299.5</v>
      </c>
      <c r="L4179">
        <v>872.96</v>
      </c>
      <c r="M4179" t="s">
        <v>43</v>
      </c>
      <c r="N4179">
        <v>0.20303756250726801</v>
      </c>
      <c r="O4179" t="s">
        <v>11351</v>
      </c>
      <c r="P4179" t="s">
        <v>11354</v>
      </c>
      <c r="R4179" t="s">
        <v>11353</v>
      </c>
      <c r="S4179">
        <f>IF(SalesData[[#This Row],[Return Status]]="Returned",1,0)</f>
        <v>0</v>
      </c>
      <c r="T4179">
        <v>207.68</v>
      </c>
      <c r="U4179" s="2">
        <f>EOMONTH(SalesData[[#This Row],[Order Date]],0)</f>
        <v>45107</v>
      </c>
      <c r="V4179" s="9" t="str">
        <f>"Q"&amp;INT((MONTH(SalesData[[#This Row],[Order Date]])+2)/3)&amp;"-"&amp;YEAR(SalesData[[#This Row],[Order Date]])</f>
        <v>Q2-2023</v>
      </c>
    </row>
    <row r="4180" spans="1:22" x14ac:dyDescent="0.35">
      <c r="A4180" t="s">
        <v>4321</v>
      </c>
      <c r="B4180" s="1">
        <v>45092</v>
      </c>
      <c r="C4180" t="s">
        <v>26</v>
      </c>
      <c r="D4180" t="s">
        <v>80</v>
      </c>
      <c r="E4180">
        <v>2026138672</v>
      </c>
      <c r="F4180" t="s">
        <v>129</v>
      </c>
      <c r="G4180" t="s">
        <v>54</v>
      </c>
      <c r="H4180" t="s">
        <v>55</v>
      </c>
      <c r="I4180" t="s">
        <v>31</v>
      </c>
      <c r="J4180" t="s">
        <v>19</v>
      </c>
      <c r="K4180">
        <v>4176.28</v>
      </c>
      <c r="L4180">
        <v>983.54</v>
      </c>
      <c r="M4180" t="s">
        <v>19</v>
      </c>
      <c r="N4180">
        <v>0.235506240003065</v>
      </c>
      <c r="O4180" t="s">
        <v>11351</v>
      </c>
      <c r="P4180" t="s">
        <v>11354</v>
      </c>
      <c r="R4180" t="s">
        <v>11353</v>
      </c>
      <c r="S4180">
        <f>IF(SalesData[[#This Row],[Return Status]]="Returned",1,0)</f>
        <v>0</v>
      </c>
      <c r="U4180" s="2">
        <f>EOMONTH(SalesData[[#This Row],[Order Date]],0)</f>
        <v>45107</v>
      </c>
      <c r="V4180" s="9" t="str">
        <f>"Q"&amp;INT((MONTH(SalesData[[#This Row],[Order Date]])+2)/3)&amp;"-"&amp;YEAR(SalesData[[#This Row],[Order Date]])</f>
        <v>Q2-2023</v>
      </c>
    </row>
    <row r="4181" spans="1:22" x14ac:dyDescent="0.35">
      <c r="A4181" t="s">
        <v>4322</v>
      </c>
      <c r="B4181" s="1">
        <v>45096</v>
      </c>
      <c r="C4181" t="s">
        <v>92</v>
      </c>
      <c r="D4181" t="s">
        <v>72</v>
      </c>
      <c r="E4181">
        <v>347633475</v>
      </c>
      <c r="F4181" t="s">
        <v>387</v>
      </c>
      <c r="G4181" t="s">
        <v>89</v>
      </c>
      <c r="H4181" t="s">
        <v>11357</v>
      </c>
      <c r="I4181" t="s">
        <v>31</v>
      </c>
      <c r="J4181" t="s">
        <v>65</v>
      </c>
      <c r="K4181">
        <v>4399.8500000000004</v>
      </c>
      <c r="L4181">
        <v>848.22</v>
      </c>
      <c r="M4181" t="s">
        <v>65</v>
      </c>
      <c r="N4181">
        <v>0.19278384490380401</v>
      </c>
      <c r="O4181" t="s">
        <v>11351</v>
      </c>
      <c r="P4181" t="s">
        <v>11352</v>
      </c>
      <c r="R4181" t="s">
        <v>11353</v>
      </c>
      <c r="S4181">
        <f>IF(SalesData[[#This Row],[Return Status]]="Returned",1,0)</f>
        <v>0</v>
      </c>
      <c r="T4181">
        <v>207.68</v>
      </c>
      <c r="U4181" s="2">
        <f>EOMONTH(SalesData[[#This Row],[Order Date]],0)</f>
        <v>45107</v>
      </c>
      <c r="V4181" s="9" t="str">
        <f>"Q"&amp;INT((MONTH(SalesData[[#This Row],[Order Date]])+2)/3)&amp;"-"&amp;YEAR(SalesData[[#This Row],[Order Date]])</f>
        <v>Q2-2023</v>
      </c>
    </row>
    <row r="4182" spans="1:22" x14ac:dyDescent="0.35">
      <c r="A4182" t="s">
        <v>4323</v>
      </c>
      <c r="B4182" s="1">
        <v>45086</v>
      </c>
      <c r="C4182" t="s">
        <v>194</v>
      </c>
      <c r="D4182" t="s">
        <v>46</v>
      </c>
      <c r="E4182">
        <v>86764369</v>
      </c>
      <c r="F4182" t="s">
        <v>133</v>
      </c>
      <c r="G4182" t="s">
        <v>89</v>
      </c>
      <c r="H4182" t="s">
        <v>90</v>
      </c>
      <c r="I4182" t="s">
        <v>31</v>
      </c>
      <c r="J4182" t="s">
        <v>65</v>
      </c>
      <c r="K4182">
        <v>1580.88</v>
      </c>
      <c r="L4182">
        <v>431.64</v>
      </c>
      <c r="M4182" t="s">
        <v>65</v>
      </c>
      <c r="N4182">
        <v>0.27303780173068198</v>
      </c>
      <c r="O4182" t="s">
        <v>11351</v>
      </c>
      <c r="P4182" t="s">
        <v>11354</v>
      </c>
      <c r="R4182" t="s">
        <v>11353</v>
      </c>
      <c r="S4182">
        <f>IF(SalesData[[#This Row],[Return Status]]="Returned",1,0)</f>
        <v>0</v>
      </c>
      <c r="T4182">
        <v>207.68</v>
      </c>
      <c r="U4182" s="2">
        <f>EOMONTH(SalesData[[#This Row],[Order Date]],0)</f>
        <v>45107</v>
      </c>
      <c r="V4182" s="9" t="str">
        <f>"Q"&amp;INT((MONTH(SalesData[[#This Row],[Order Date]])+2)/3)&amp;"-"&amp;YEAR(SalesData[[#This Row],[Order Date]])</f>
        <v>Q2-2023</v>
      </c>
    </row>
    <row r="4183" spans="1:22" x14ac:dyDescent="0.35">
      <c r="A4183" t="s">
        <v>4324</v>
      </c>
      <c r="B4183" s="1">
        <v>45083</v>
      </c>
      <c r="C4183" t="s">
        <v>87</v>
      </c>
      <c r="D4183" t="s">
        <v>13</v>
      </c>
      <c r="E4183">
        <v>1059307830</v>
      </c>
      <c r="F4183" t="s">
        <v>159</v>
      </c>
      <c r="G4183" t="s">
        <v>84</v>
      </c>
      <c r="H4183" t="s">
        <v>85</v>
      </c>
      <c r="I4183" t="s">
        <v>31</v>
      </c>
      <c r="J4183" t="s">
        <v>43</v>
      </c>
      <c r="K4183">
        <v>2410.0700000000002</v>
      </c>
      <c r="L4183">
        <v>269.91000000000003</v>
      </c>
      <c r="M4183" t="s">
        <v>43</v>
      </c>
      <c r="N4183">
        <v>0.11199259772537699</v>
      </c>
      <c r="O4183" t="s">
        <v>11351</v>
      </c>
      <c r="P4183" t="s">
        <v>11352</v>
      </c>
      <c r="R4183" t="s">
        <v>11353</v>
      </c>
      <c r="S4183">
        <f>IF(SalesData[[#This Row],[Return Status]]="Returned",1,0)</f>
        <v>0</v>
      </c>
      <c r="T4183">
        <v>847.14</v>
      </c>
      <c r="U4183" s="2">
        <f>EOMONTH(SalesData[[#This Row],[Order Date]],0)</f>
        <v>45107</v>
      </c>
      <c r="V4183" s="9" t="str">
        <f>"Q"&amp;INT((MONTH(SalesData[[#This Row],[Order Date]])+2)/3)&amp;"-"&amp;YEAR(SalesData[[#This Row],[Order Date]])</f>
        <v>Q2-2023</v>
      </c>
    </row>
    <row r="4184" spans="1:22" x14ac:dyDescent="0.35">
      <c r="A4184" t="s">
        <v>4325</v>
      </c>
      <c r="B4184" s="1">
        <v>45100</v>
      </c>
      <c r="C4184" t="s">
        <v>92</v>
      </c>
      <c r="D4184" t="s">
        <v>27</v>
      </c>
      <c r="E4184">
        <v>9231387042</v>
      </c>
      <c r="F4184" t="s">
        <v>387</v>
      </c>
      <c r="G4184" t="s">
        <v>89</v>
      </c>
      <c r="H4184" t="s">
        <v>90</v>
      </c>
      <c r="I4184" t="s">
        <v>31</v>
      </c>
      <c r="J4184" t="s">
        <v>42</v>
      </c>
      <c r="K4184">
        <v>3567.39</v>
      </c>
      <c r="L4184">
        <v>948.86</v>
      </c>
      <c r="M4184" t="s">
        <v>43</v>
      </c>
      <c r="N4184">
        <v>0.26598157196157401</v>
      </c>
      <c r="O4184" t="s">
        <v>11351</v>
      </c>
      <c r="P4184" t="s">
        <v>11354</v>
      </c>
      <c r="R4184" t="s">
        <v>11353</v>
      </c>
      <c r="S4184">
        <f>IF(SalesData[[#This Row],[Return Status]]="Returned",1,0)</f>
        <v>0</v>
      </c>
      <c r="T4184">
        <v>207.68</v>
      </c>
      <c r="U4184" s="2">
        <f>EOMONTH(SalesData[[#This Row],[Order Date]],0)</f>
        <v>45107</v>
      </c>
      <c r="V4184" s="9" t="str">
        <f>"Q"&amp;INT((MONTH(SalesData[[#This Row],[Order Date]])+2)/3)&amp;"-"&amp;YEAR(SalesData[[#This Row],[Order Date]])</f>
        <v>Q2-2023</v>
      </c>
    </row>
    <row r="4185" spans="1:22" x14ac:dyDescent="0.35">
      <c r="A4185" t="s">
        <v>4326</v>
      </c>
      <c r="B4185" s="1">
        <v>45085</v>
      </c>
      <c r="C4185" t="s">
        <v>71</v>
      </c>
      <c r="D4185" t="s">
        <v>145</v>
      </c>
      <c r="E4185">
        <v>6511920453</v>
      </c>
      <c r="F4185" t="s">
        <v>387</v>
      </c>
      <c r="G4185" t="s">
        <v>89</v>
      </c>
      <c r="H4185" t="s">
        <v>90</v>
      </c>
      <c r="I4185" t="s">
        <v>31</v>
      </c>
      <c r="J4185" t="s">
        <v>19</v>
      </c>
      <c r="K4185">
        <v>967.13</v>
      </c>
      <c r="L4185">
        <v>229.04</v>
      </c>
      <c r="M4185" t="s">
        <v>19</v>
      </c>
      <c r="N4185">
        <v>0.23682441864072001</v>
      </c>
      <c r="O4185" t="s">
        <v>11355</v>
      </c>
      <c r="P4185" t="s">
        <v>11354</v>
      </c>
      <c r="R4185" t="s">
        <v>11353</v>
      </c>
      <c r="S4185">
        <f>IF(SalesData[[#This Row],[Return Status]]="Returned",1,0)</f>
        <v>0</v>
      </c>
      <c r="T4185">
        <v>207.68</v>
      </c>
      <c r="U4185" s="2">
        <f>EOMONTH(SalesData[[#This Row],[Order Date]],0)</f>
        <v>45107</v>
      </c>
      <c r="V4185" s="9" t="str">
        <f>"Q"&amp;INT((MONTH(SalesData[[#This Row],[Order Date]])+2)/3)&amp;"-"&amp;YEAR(SalesData[[#This Row],[Order Date]])</f>
        <v>Q2-2023</v>
      </c>
    </row>
    <row r="4186" spans="1:22" x14ac:dyDescent="0.35">
      <c r="A4186" t="s">
        <v>4327</v>
      </c>
      <c r="B4186" s="1">
        <v>45091</v>
      </c>
      <c r="C4186" t="s">
        <v>12</v>
      </c>
      <c r="D4186" t="s">
        <v>39</v>
      </c>
      <c r="E4186">
        <v>8975464030</v>
      </c>
      <c r="F4186" t="s">
        <v>88</v>
      </c>
      <c r="G4186" t="s">
        <v>89</v>
      </c>
      <c r="H4186" t="s">
        <v>90</v>
      </c>
      <c r="I4186" t="s">
        <v>31</v>
      </c>
      <c r="J4186" t="s">
        <v>65</v>
      </c>
      <c r="K4186">
        <v>1102.04</v>
      </c>
      <c r="L4186">
        <v>166.92</v>
      </c>
      <c r="M4186" t="s">
        <v>65</v>
      </c>
      <c r="N4186">
        <v>0.151464556640412</v>
      </c>
      <c r="O4186" t="s">
        <v>11351</v>
      </c>
      <c r="P4186" t="s">
        <v>11352</v>
      </c>
      <c r="Q4186" t="s">
        <v>11359</v>
      </c>
      <c r="R4186" t="s">
        <v>11360</v>
      </c>
      <c r="S4186">
        <f>IF(SalesData[[#This Row],[Return Status]]="Returned",1,0)</f>
        <v>1</v>
      </c>
      <c r="T4186">
        <v>207.68</v>
      </c>
      <c r="U4186" s="2">
        <f>EOMONTH(SalesData[[#This Row],[Order Date]],0)</f>
        <v>45107</v>
      </c>
      <c r="V4186" s="9" t="str">
        <f>"Q"&amp;INT((MONTH(SalesData[[#This Row],[Order Date]])+2)/3)&amp;"-"&amp;YEAR(SalesData[[#This Row],[Order Date]])</f>
        <v>Q2-2023</v>
      </c>
    </row>
    <row r="4187" spans="1:22" x14ac:dyDescent="0.35">
      <c r="A4187" t="s">
        <v>4328</v>
      </c>
      <c r="B4187" s="1">
        <v>45104</v>
      </c>
      <c r="C4187" t="s">
        <v>49</v>
      </c>
      <c r="D4187" t="s">
        <v>72</v>
      </c>
      <c r="E4187">
        <v>7908405877</v>
      </c>
      <c r="F4187" t="s">
        <v>116</v>
      </c>
      <c r="G4187" t="s">
        <v>74</v>
      </c>
      <c r="H4187" t="s">
        <v>11357</v>
      </c>
      <c r="I4187" t="s">
        <v>36</v>
      </c>
      <c r="J4187" t="s">
        <v>19</v>
      </c>
      <c r="K4187">
        <v>891.64</v>
      </c>
      <c r="L4187">
        <v>185.25</v>
      </c>
      <c r="M4187" t="s">
        <v>19</v>
      </c>
      <c r="N4187">
        <v>0.207763222825356</v>
      </c>
      <c r="O4187" t="s">
        <v>11355</v>
      </c>
      <c r="P4187" t="s">
        <v>11354</v>
      </c>
      <c r="R4187" t="s">
        <v>11353</v>
      </c>
      <c r="S4187">
        <f>IF(SalesData[[#This Row],[Return Status]]="Returned",1,0)</f>
        <v>0</v>
      </c>
      <c r="T4187">
        <v>2420.2800000000002</v>
      </c>
      <c r="U4187" s="2">
        <f>EOMONTH(SalesData[[#This Row],[Order Date]],0)</f>
        <v>45107</v>
      </c>
      <c r="V4187" s="9" t="str">
        <f>"Q"&amp;INT((MONTH(SalesData[[#This Row],[Order Date]])+2)/3)&amp;"-"&amp;YEAR(SalesData[[#This Row],[Order Date]])</f>
        <v>Q2-2023</v>
      </c>
    </row>
    <row r="4188" spans="1:22" x14ac:dyDescent="0.35">
      <c r="A4188" t="s">
        <v>4329</v>
      </c>
      <c r="B4188" s="1">
        <v>45081</v>
      </c>
      <c r="C4188" t="s">
        <v>12</v>
      </c>
      <c r="D4188" t="s">
        <v>72</v>
      </c>
      <c r="E4188">
        <v>9222008441</v>
      </c>
      <c r="F4188" t="s">
        <v>73</v>
      </c>
      <c r="G4188" t="s">
        <v>74</v>
      </c>
      <c r="H4188" t="s">
        <v>75</v>
      </c>
      <c r="I4188" t="s">
        <v>36</v>
      </c>
      <c r="J4188" t="s">
        <v>65</v>
      </c>
      <c r="K4188">
        <v>4895.43</v>
      </c>
      <c r="L4188">
        <v>650.5</v>
      </c>
      <c r="M4188" t="s">
        <v>65</v>
      </c>
      <c r="N4188">
        <v>0.132879032076855</v>
      </c>
      <c r="O4188" t="s">
        <v>11351</v>
      </c>
      <c r="P4188" t="s">
        <v>11352</v>
      </c>
      <c r="R4188" t="s">
        <v>11353</v>
      </c>
      <c r="S4188">
        <f>IF(SalesData[[#This Row],[Return Status]]="Returned",1,0)</f>
        <v>0</v>
      </c>
      <c r="T4188">
        <v>2420.2800000000002</v>
      </c>
      <c r="U4188" s="2">
        <f>EOMONTH(SalesData[[#This Row],[Order Date]],0)</f>
        <v>45107</v>
      </c>
      <c r="V4188" s="9" t="str">
        <f>"Q"&amp;INT((MONTH(SalesData[[#This Row],[Order Date]])+2)/3)&amp;"-"&amp;YEAR(SalesData[[#This Row],[Order Date]])</f>
        <v>Q2-2023</v>
      </c>
    </row>
    <row r="4189" spans="1:22" x14ac:dyDescent="0.35">
      <c r="A4189" t="s">
        <v>4330</v>
      </c>
      <c r="B4189" s="1">
        <v>45081</v>
      </c>
      <c r="C4189" t="s">
        <v>111</v>
      </c>
      <c r="D4189" t="s">
        <v>145</v>
      </c>
      <c r="E4189">
        <v>4673756798</v>
      </c>
      <c r="F4189" t="s">
        <v>133</v>
      </c>
      <c r="G4189" t="s">
        <v>89</v>
      </c>
      <c r="H4189" t="s">
        <v>11357</v>
      </c>
      <c r="I4189" t="s">
        <v>31</v>
      </c>
      <c r="J4189" t="s">
        <v>42</v>
      </c>
      <c r="K4189">
        <v>4109.1400000000003</v>
      </c>
      <c r="L4189">
        <v>542.37</v>
      </c>
      <c r="M4189" t="s">
        <v>43</v>
      </c>
      <c r="N4189">
        <v>0.13199112222995599</v>
      </c>
      <c r="O4189" t="s">
        <v>11351</v>
      </c>
      <c r="P4189" t="s">
        <v>11352</v>
      </c>
      <c r="R4189" t="s">
        <v>11353</v>
      </c>
      <c r="S4189">
        <f>IF(SalesData[[#This Row],[Return Status]]="Returned",1,0)</f>
        <v>0</v>
      </c>
      <c r="T4189">
        <v>207.68</v>
      </c>
      <c r="U4189" s="2">
        <f>EOMONTH(SalesData[[#This Row],[Order Date]],0)</f>
        <v>45107</v>
      </c>
      <c r="V4189" s="9" t="str">
        <f>"Q"&amp;INT((MONTH(SalesData[[#This Row],[Order Date]])+2)/3)&amp;"-"&amp;YEAR(SalesData[[#This Row],[Order Date]])</f>
        <v>Q2-2023</v>
      </c>
    </row>
    <row r="4190" spans="1:22" x14ac:dyDescent="0.35">
      <c r="A4190" t="s">
        <v>4331</v>
      </c>
      <c r="B4190" s="1">
        <v>45100</v>
      </c>
      <c r="C4190" t="s">
        <v>194</v>
      </c>
      <c r="D4190" t="s">
        <v>99</v>
      </c>
      <c r="E4190">
        <v>2722317551</v>
      </c>
      <c r="F4190" t="s">
        <v>14</v>
      </c>
      <c r="G4190" t="s">
        <v>15</v>
      </c>
      <c r="H4190" t="s">
        <v>16</v>
      </c>
      <c r="I4190" t="s">
        <v>17</v>
      </c>
      <c r="J4190" t="s">
        <v>19</v>
      </c>
      <c r="K4190">
        <v>3308.58</v>
      </c>
      <c r="L4190">
        <v>487.32</v>
      </c>
      <c r="M4190" t="s">
        <v>19</v>
      </c>
      <c r="N4190">
        <v>0.14728977386068901</v>
      </c>
      <c r="O4190" t="s">
        <v>11351</v>
      </c>
      <c r="P4190" t="s">
        <v>11352</v>
      </c>
      <c r="R4190" t="s">
        <v>11353</v>
      </c>
      <c r="S4190">
        <f>IF(SalesData[[#This Row],[Return Status]]="Returned",1,0)</f>
        <v>0</v>
      </c>
      <c r="T4190">
        <v>2085.91</v>
      </c>
      <c r="U4190" s="2">
        <f>EOMONTH(SalesData[[#This Row],[Order Date]],0)</f>
        <v>45107</v>
      </c>
      <c r="V4190" s="9" t="str">
        <f>"Q"&amp;INT((MONTH(SalesData[[#This Row],[Order Date]])+2)/3)&amp;"-"&amp;YEAR(SalesData[[#This Row],[Order Date]])</f>
        <v>Q2-2023</v>
      </c>
    </row>
    <row r="4191" spans="1:22" x14ac:dyDescent="0.35">
      <c r="A4191" t="s">
        <v>4332</v>
      </c>
      <c r="B4191" s="1">
        <v>45082</v>
      </c>
      <c r="C4191" t="s">
        <v>176</v>
      </c>
      <c r="D4191" t="s">
        <v>99</v>
      </c>
      <c r="E4191">
        <v>9764078299</v>
      </c>
      <c r="F4191" t="s">
        <v>410</v>
      </c>
      <c r="G4191" t="s">
        <v>29</v>
      </c>
      <c r="H4191" t="s">
        <v>30</v>
      </c>
      <c r="I4191" t="s">
        <v>31</v>
      </c>
      <c r="J4191" t="s">
        <v>18</v>
      </c>
      <c r="K4191">
        <v>225.07</v>
      </c>
      <c r="L4191">
        <v>57.42</v>
      </c>
      <c r="M4191" t="s">
        <v>19</v>
      </c>
      <c r="N4191">
        <v>0.25512062913760197</v>
      </c>
      <c r="O4191" t="s">
        <v>11361</v>
      </c>
      <c r="P4191" t="s">
        <v>11354</v>
      </c>
      <c r="R4191" t="s">
        <v>11353</v>
      </c>
      <c r="S4191">
        <f>IF(SalesData[[#This Row],[Return Status]]="Returned",1,0)</f>
        <v>0</v>
      </c>
      <c r="T4191">
        <v>2788.38</v>
      </c>
      <c r="U4191" s="2">
        <f>EOMONTH(SalesData[[#This Row],[Order Date]],0)</f>
        <v>45107</v>
      </c>
      <c r="V4191" s="9" t="str">
        <f>"Q"&amp;INT((MONTH(SalesData[[#This Row],[Order Date]])+2)/3)&amp;"-"&amp;YEAR(SalesData[[#This Row],[Order Date]])</f>
        <v>Q2-2023</v>
      </c>
    </row>
    <row r="4192" spans="1:22" x14ac:dyDescent="0.35">
      <c r="A4192" t="s">
        <v>4333</v>
      </c>
      <c r="B4192" s="1">
        <v>45098</v>
      </c>
      <c r="C4192" t="s">
        <v>77</v>
      </c>
      <c r="D4192" t="s">
        <v>39</v>
      </c>
      <c r="E4192">
        <v>2389696861</v>
      </c>
      <c r="F4192" t="s">
        <v>172</v>
      </c>
      <c r="G4192" t="s">
        <v>141</v>
      </c>
      <c r="H4192" t="s">
        <v>121</v>
      </c>
      <c r="I4192" t="s">
        <v>17</v>
      </c>
      <c r="J4192" t="s">
        <v>65</v>
      </c>
      <c r="K4192">
        <v>859.31</v>
      </c>
      <c r="L4192">
        <v>208.44</v>
      </c>
      <c r="M4192" t="s">
        <v>65</v>
      </c>
      <c r="N4192">
        <v>0.242566710500285</v>
      </c>
      <c r="O4192" t="s">
        <v>11355</v>
      </c>
      <c r="P4192" t="s">
        <v>11354</v>
      </c>
      <c r="R4192" t="s">
        <v>11353</v>
      </c>
      <c r="S4192">
        <f>IF(SalesData[[#This Row],[Return Status]]="Returned",1,0)</f>
        <v>0</v>
      </c>
      <c r="T4192">
        <v>2793.38</v>
      </c>
      <c r="U4192" s="2">
        <f>EOMONTH(SalesData[[#This Row],[Order Date]],0)</f>
        <v>45107</v>
      </c>
      <c r="V4192" s="9" t="str">
        <f>"Q"&amp;INT((MONTH(SalesData[[#This Row],[Order Date]])+2)/3)&amp;"-"&amp;YEAR(SalesData[[#This Row],[Order Date]])</f>
        <v>Q2-2023</v>
      </c>
    </row>
    <row r="4193" spans="1:22" x14ac:dyDescent="0.35">
      <c r="A4193" t="s">
        <v>4334</v>
      </c>
      <c r="B4193" s="1">
        <v>45083</v>
      </c>
      <c r="C4193" t="s">
        <v>92</v>
      </c>
      <c r="D4193" t="s">
        <v>46</v>
      </c>
      <c r="E4193">
        <v>9648603932</v>
      </c>
      <c r="F4193" t="s">
        <v>238</v>
      </c>
      <c r="G4193" t="s">
        <v>74</v>
      </c>
      <c r="H4193" t="s">
        <v>11357</v>
      </c>
      <c r="I4193" t="s">
        <v>36</v>
      </c>
      <c r="J4193" t="s">
        <v>19</v>
      </c>
      <c r="K4193">
        <v>4668.5200000000004</v>
      </c>
      <c r="L4193">
        <v>1249.8800000000001</v>
      </c>
      <c r="M4193" t="s">
        <v>19</v>
      </c>
      <c r="N4193">
        <v>0.26772510345891198</v>
      </c>
      <c r="O4193" t="s">
        <v>11351</v>
      </c>
      <c r="P4193" t="s">
        <v>11354</v>
      </c>
      <c r="R4193" t="s">
        <v>11353</v>
      </c>
      <c r="S4193">
        <f>IF(SalesData[[#This Row],[Return Status]]="Returned",1,0)</f>
        <v>0</v>
      </c>
      <c r="T4193">
        <v>2420.2800000000002</v>
      </c>
      <c r="U4193" s="2">
        <f>EOMONTH(SalesData[[#This Row],[Order Date]],0)</f>
        <v>45107</v>
      </c>
      <c r="V4193" s="9" t="str">
        <f>"Q"&amp;INT((MONTH(SalesData[[#This Row],[Order Date]])+2)/3)&amp;"-"&amp;YEAR(SalesData[[#This Row],[Order Date]])</f>
        <v>Q2-2023</v>
      </c>
    </row>
    <row r="4194" spans="1:22" x14ac:dyDescent="0.35">
      <c r="A4194" t="s">
        <v>4335</v>
      </c>
      <c r="B4194" s="1">
        <v>45101</v>
      </c>
      <c r="C4194" t="s">
        <v>52</v>
      </c>
      <c r="D4194" t="s">
        <v>145</v>
      </c>
      <c r="E4194">
        <v>9860203493</v>
      </c>
      <c r="F4194" t="s">
        <v>114</v>
      </c>
      <c r="G4194" t="s">
        <v>59</v>
      </c>
      <c r="H4194" t="s">
        <v>60</v>
      </c>
      <c r="I4194" t="s">
        <v>31</v>
      </c>
      <c r="J4194" t="s">
        <v>43</v>
      </c>
      <c r="K4194">
        <v>3741.12</v>
      </c>
      <c r="L4194">
        <v>617.51</v>
      </c>
      <c r="M4194" t="s">
        <v>43</v>
      </c>
      <c r="N4194">
        <v>0.16506019587717</v>
      </c>
      <c r="O4194" t="s">
        <v>11351</v>
      </c>
      <c r="P4194" t="s">
        <v>11352</v>
      </c>
      <c r="R4194" t="s">
        <v>11353</v>
      </c>
      <c r="S4194">
        <f>IF(SalesData[[#This Row],[Return Status]]="Returned",1,0)</f>
        <v>0</v>
      </c>
      <c r="T4194">
        <v>2183.56</v>
      </c>
      <c r="U4194" s="2">
        <f>EOMONTH(SalesData[[#This Row],[Order Date]],0)</f>
        <v>45107</v>
      </c>
      <c r="V4194" s="9" t="str">
        <f>"Q"&amp;INT((MONTH(SalesData[[#This Row],[Order Date]])+2)/3)&amp;"-"&amp;YEAR(SalesData[[#This Row],[Order Date]])</f>
        <v>Q2-2023</v>
      </c>
    </row>
    <row r="4195" spans="1:22" x14ac:dyDescent="0.35">
      <c r="A4195" t="s">
        <v>4336</v>
      </c>
      <c r="B4195" s="1">
        <v>45084</v>
      </c>
      <c r="C4195" t="s">
        <v>162</v>
      </c>
      <c r="D4195" t="s">
        <v>99</v>
      </c>
      <c r="E4195">
        <v>8086919364</v>
      </c>
      <c r="F4195" t="s">
        <v>109</v>
      </c>
      <c r="G4195" t="s">
        <v>59</v>
      </c>
      <c r="H4195" t="s">
        <v>60</v>
      </c>
      <c r="I4195" t="s">
        <v>31</v>
      </c>
      <c r="J4195" t="s">
        <v>19</v>
      </c>
      <c r="K4195">
        <v>4263.41</v>
      </c>
      <c r="L4195">
        <v>182.06</v>
      </c>
      <c r="M4195" t="s">
        <v>19</v>
      </c>
      <c r="N4195">
        <v>4.2702906828102398E-2</v>
      </c>
      <c r="O4195" t="s">
        <v>11351</v>
      </c>
      <c r="P4195" t="s">
        <v>11356</v>
      </c>
      <c r="Q4195" t="s">
        <v>11369</v>
      </c>
      <c r="R4195" t="s">
        <v>11360</v>
      </c>
      <c r="S4195">
        <f>IF(SalesData[[#This Row],[Return Status]]="Returned",1,0)</f>
        <v>1</v>
      </c>
      <c r="T4195">
        <v>2183.56</v>
      </c>
      <c r="U4195" s="2">
        <f>EOMONTH(SalesData[[#This Row],[Order Date]],0)</f>
        <v>45107</v>
      </c>
      <c r="V4195" s="9" t="str">
        <f>"Q"&amp;INT((MONTH(SalesData[[#This Row],[Order Date]])+2)/3)&amp;"-"&amp;YEAR(SalesData[[#This Row],[Order Date]])</f>
        <v>Q2-2023</v>
      </c>
    </row>
    <row r="4196" spans="1:22" x14ac:dyDescent="0.35">
      <c r="A4196" t="s">
        <v>4337</v>
      </c>
      <c r="B4196" s="1">
        <v>45102</v>
      </c>
      <c r="C4196" t="s">
        <v>111</v>
      </c>
      <c r="D4196" t="s">
        <v>46</v>
      </c>
      <c r="E4196">
        <v>262312675</v>
      </c>
      <c r="F4196" t="s">
        <v>127</v>
      </c>
      <c r="G4196" t="s">
        <v>29</v>
      </c>
      <c r="H4196" t="s">
        <v>30</v>
      </c>
      <c r="I4196" t="s">
        <v>31</v>
      </c>
      <c r="J4196" t="s">
        <v>18</v>
      </c>
      <c r="K4196">
        <v>2517.2800000000002</v>
      </c>
      <c r="L4196">
        <v>257.27</v>
      </c>
      <c r="M4196" t="s">
        <v>19</v>
      </c>
      <c r="N4196">
        <v>0.10220158266065001</v>
      </c>
      <c r="O4196" t="s">
        <v>11351</v>
      </c>
      <c r="P4196" t="s">
        <v>11352</v>
      </c>
      <c r="Q4196" t="s">
        <v>11372</v>
      </c>
      <c r="R4196" t="s">
        <v>11360</v>
      </c>
      <c r="S4196">
        <f>IF(SalesData[[#This Row],[Return Status]]="Returned",1,0)</f>
        <v>1</v>
      </c>
      <c r="T4196">
        <v>2788.38</v>
      </c>
      <c r="U4196" s="2">
        <f>EOMONTH(SalesData[[#This Row],[Order Date]],0)</f>
        <v>45107</v>
      </c>
      <c r="V4196" s="9" t="str">
        <f>"Q"&amp;INT((MONTH(SalesData[[#This Row],[Order Date]])+2)/3)&amp;"-"&amp;YEAR(SalesData[[#This Row],[Order Date]])</f>
        <v>Q2-2023</v>
      </c>
    </row>
    <row r="4197" spans="1:22" x14ac:dyDescent="0.35">
      <c r="A4197" t="s">
        <v>4338</v>
      </c>
      <c r="B4197" s="1">
        <v>45105</v>
      </c>
      <c r="C4197" t="s">
        <v>97</v>
      </c>
      <c r="D4197" t="s">
        <v>80</v>
      </c>
      <c r="E4197">
        <v>663554201</v>
      </c>
      <c r="F4197" t="s">
        <v>168</v>
      </c>
      <c r="G4197" t="s">
        <v>54</v>
      </c>
      <c r="H4197" t="s">
        <v>11357</v>
      </c>
      <c r="I4197" t="s">
        <v>31</v>
      </c>
      <c r="J4197" t="s">
        <v>65</v>
      </c>
      <c r="K4197">
        <v>472.83</v>
      </c>
      <c r="L4197">
        <v>67.11</v>
      </c>
      <c r="M4197" t="s">
        <v>65</v>
      </c>
      <c r="N4197">
        <v>0.141932618488675</v>
      </c>
      <c r="O4197" t="s">
        <v>11361</v>
      </c>
      <c r="P4197" t="s">
        <v>11352</v>
      </c>
      <c r="R4197" t="s">
        <v>11353</v>
      </c>
      <c r="S4197">
        <f>IF(SalesData[[#This Row],[Return Status]]="Returned",1,0)</f>
        <v>0</v>
      </c>
      <c r="U4197" s="2">
        <f>EOMONTH(SalesData[[#This Row],[Order Date]],0)</f>
        <v>45107</v>
      </c>
      <c r="V4197" s="9" t="str">
        <f>"Q"&amp;INT((MONTH(SalesData[[#This Row],[Order Date]])+2)/3)&amp;"-"&amp;YEAR(SalesData[[#This Row],[Order Date]])</f>
        <v>Q2-2023</v>
      </c>
    </row>
    <row r="4198" spans="1:22" x14ac:dyDescent="0.35">
      <c r="A4198" t="s">
        <v>4339</v>
      </c>
      <c r="B4198" s="1">
        <v>45102</v>
      </c>
      <c r="C4198" t="s">
        <v>67</v>
      </c>
      <c r="D4198" t="s">
        <v>72</v>
      </c>
      <c r="E4198">
        <v>2315306108</v>
      </c>
      <c r="F4198" t="s">
        <v>83</v>
      </c>
      <c r="G4198" t="s">
        <v>84</v>
      </c>
      <c r="H4198" t="s">
        <v>11357</v>
      </c>
      <c r="I4198" t="s">
        <v>31</v>
      </c>
      <c r="J4198" t="s">
        <v>65</v>
      </c>
      <c r="K4198">
        <v>4046.63</v>
      </c>
      <c r="L4198">
        <v>1172.03</v>
      </c>
      <c r="M4198" t="s">
        <v>65</v>
      </c>
      <c r="N4198">
        <v>0.28963112515846501</v>
      </c>
      <c r="O4198" t="s">
        <v>11351</v>
      </c>
      <c r="P4198" t="s">
        <v>11354</v>
      </c>
      <c r="R4198" t="s">
        <v>11353</v>
      </c>
      <c r="S4198">
        <f>IF(SalesData[[#This Row],[Return Status]]="Returned",1,0)</f>
        <v>0</v>
      </c>
      <c r="T4198">
        <v>847.14</v>
      </c>
      <c r="U4198" s="2">
        <f>EOMONTH(SalesData[[#This Row],[Order Date]],0)</f>
        <v>45107</v>
      </c>
      <c r="V4198" s="9" t="str">
        <f>"Q"&amp;INT((MONTH(SalesData[[#This Row],[Order Date]])+2)/3)&amp;"-"&amp;YEAR(SalesData[[#This Row],[Order Date]])</f>
        <v>Q2-2023</v>
      </c>
    </row>
    <row r="4199" spans="1:22" x14ac:dyDescent="0.35">
      <c r="A4199" t="s">
        <v>4340</v>
      </c>
      <c r="B4199" s="1">
        <v>45100</v>
      </c>
      <c r="C4199" t="s">
        <v>71</v>
      </c>
      <c r="D4199" t="s">
        <v>27</v>
      </c>
      <c r="E4199">
        <v>9740151714</v>
      </c>
      <c r="F4199" t="s">
        <v>185</v>
      </c>
      <c r="G4199" t="s">
        <v>164</v>
      </c>
      <c r="H4199" t="s">
        <v>11357</v>
      </c>
      <c r="I4199" t="s">
        <v>36</v>
      </c>
      <c r="J4199" t="s">
        <v>62</v>
      </c>
      <c r="K4199">
        <v>4310.7</v>
      </c>
      <c r="L4199">
        <v>551.41999999999996</v>
      </c>
      <c r="M4199" t="s">
        <v>62</v>
      </c>
      <c r="N4199">
        <v>0.12791889948268301</v>
      </c>
      <c r="O4199" t="s">
        <v>11351</v>
      </c>
      <c r="P4199" t="s">
        <v>11352</v>
      </c>
      <c r="R4199" t="s">
        <v>11353</v>
      </c>
      <c r="S4199">
        <f>IF(SalesData[[#This Row],[Return Status]]="Returned",1,0)</f>
        <v>0</v>
      </c>
      <c r="U4199" s="2">
        <f>EOMONTH(SalesData[[#This Row],[Order Date]],0)</f>
        <v>45107</v>
      </c>
      <c r="V4199" s="9" t="str">
        <f>"Q"&amp;INT((MONTH(SalesData[[#This Row],[Order Date]])+2)/3)&amp;"-"&amp;YEAR(SalesData[[#This Row],[Order Date]])</f>
        <v>Q2-2023</v>
      </c>
    </row>
    <row r="4200" spans="1:22" x14ac:dyDescent="0.35">
      <c r="A4200" t="s">
        <v>4341</v>
      </c>
      <c r="B4200" s="1">
        <v>45099</v>
      </c>
      <c r="C4200" t="s">
        <v>194</v>
      </c>
      <c r="D4200" t="s">
        <v>13</v>
      </c>
      <c r="E4200">
        <v>6498767468</v>
      </c>
      <c r="F4200" t="s">
        <v>168</v>
      </c>
      <c r="G4200" t="s">
        <v>54</v>
      </c>
      <c r="H4200" t="s">
        <v>55</v>
      </c>
      <c r="I4200" t="s">
        <v>31</v>
      </c>
      <c r="J4200" t="s">
        <v>18</v>
      </c>
      <c r="K4200">
        <v>1879.69</v>
      </c>
      <c r="L4200">
        <v>451.93</v>
      </c>
      <c r="M4200" t="s">
        <v>19</v>
      </c>
      <c r="N4200">
        <v>0.240427942905479</v>
      </c>
      <c r="O4200" t="s">
        <v>11351</v>
      </c>
      <c r="P4200" t="s">
        <v>11354</v>
      </c>
      <c r="R4200" t="s">
        <v>11353</v>
      </c>
      <c r="S4200">
        <f>IF(SalesData[[#This Row],[Return Status]]="Returned",1,0)</f>
        <v>0</v>
      </c>
      <c r="U4200" s="2">
        <f>EOMONTH(SalesData[[#This Row],[Order Date]],0)</f>
        <v>45107</v>
      </c>
      <c r="V4200" s="9" t="str">
        <f>"Q"&amp;INT((MONTH(SalesData[[#This Row],[Order Date]])+2)/3)&amp;"-"&amp;YEAR(SalesData[[#This Row],[Order Date]])</f>
        <v>Q2-2023</v>
      </c>
    </row>
    <row r="4201" spans="1:22" x14ac:dyDescent="0.35">
      <c r="A4201" t="s">
        <v>4342</v>
      </c>
      <c r="B4201" s="1">
        <v>45079</v>
      </c>
      <c r="C4201" t="s">
        <v>87</v>
      </c>
      <c r="D4201" t="s">
        <v>145</v>
      </c>
      <c r="E4201">
        <v>4211070288</v>
      </c>
      <c r="F4201" t="s">
        <v>47</v>
      </c>
      <c r="G4201" t="s">
        <v>23</v>
      </c>
      <c r="H4201" t="s">
        <v>24</v>
      </c>
      <c r="I4201" t="s">
        <v>17</v>
      </c>
      <c r="J4201" t="s">
        <v>19</v>
      </c>
      <c r="K4201">
        <v>1141.6199999999999</v>
      </c>
      <c r="L4201">
        <v>150.05000000000001</v>
      </c>
      <c r="M4201" t="s">
        <v>19</v>
      </c>
      <c r="N4201">
        <v>0.131436029501936</v>
      </c>
      <c r="O4201" t="s">
        <v>11351</v>
      </c>
      <c r="P4201" t="s">
        <v>11352</v>
      </c>
      <c r="R4201" t="s">
        <v>11353</v>
      </c>
      <c r="S4201">
        <f>IF(SalesData[[#This Row],[Return Status]]="Returned",1,0)</f>
        <v>0</v>
      </c>
      <c r="T4201">
        <v>2821.33</v>
      </c>
      <c r="U4201" s="2">
        <f>EOMONTH(SalesData[[#This Row],[Order Date]],0)</f>
        <v>45107</v>
      </c>
      <c r="V4201" s="9" t="str">
        <f>"Q"&amp;INT((MONTH(SalesData[[#This Row],[Order Date]])+2)/3)&amp;"-"&amp;YEAR(SalesData[[#This Row],[Order Date]])</f>
        <v>Q2-2023</v>
      </c>
    </row>
    <row r="4202" spans="1:22" x14ac:dyDescent="0.35">
      <c r="A4202" t="s">
        <v>4343</v>
      </c>
      <c r="B4202" s="1">
        <v>45093</v>
      </c>
      <c r="C4202" t="s">
        <v>144</v>
      </c>
      <c r="D4202" t="s">
        <v>13</v>
      </c>
      <c r="E4202">
        <v>8645162510</v>
      </c>
      <c r="F4202" t="s">
        <v>147</v>
      </c>
      <c r="G4202" t="s">
        <v>84</v>
      </c>
      <c r="H4202" t="s">
        <v>85</v>
      </c>
      <c r="I4202" t="s">
        <v>31</v>
      </c>
      <c r="J4202" t="s">
        <v>18</v>
      </c>
      <c r="K4202">
        <v>493.75</v>
      </c>
      <c r="L4202">
        <v>125.37</v>
      </c>
      <c r="M4202" t="s">
        <v>19</v>
      </c>
      <c r="N4202">
        <v>0.25391392405063301</v>
      </c>
      <c r="O4202" t="s">
        <v>11361</v>
      </c>
      <c r="P4202" t="s">
        <v>11354</v>
      </c>
      <c r="R4202" t="s">
        <v>11353</v>
      </c>
      <c r="S4202">
        <f>IF(SalesData[[#This Row],[Return Status]]="Returned",1,0)</f>
        <v>0</v>
      </c>
      <c r="T4202">
        <v>847.14</v>
      </c>
      <c r="U4202" s="2">
        <f>EOMONTH(SalesData[[#This Row],[Order Date]],0)</f>
        <v>45107</v>
      </c>
      <c r="V4202" s="9" t="str">
        <f>"Q"&amp;INT((MONTH(SalesData[[#This Row],[Order Date]])+2)/3)&amp;"-"&amp;YEAR(SalesData[[#This Row],[Order Date]])</f>
        <v>Q2-2023</v>
      </c>
    </row>
    <row r="4203" spans="1:22" x14ac:dyDescent="0.35">
      <c r="A4203" t="s">
        <v>4344</v>
      </c>
      <c r="B4203" s="1">
        <v>45083</v>
      </c>
      <c r="C4203" t="s">
        <v>77</v>
      </c>
      <c r="D4203" t="s">
        <v>13</v>
      </c>
      <c r="E4203">
        <v>9215200091</v>
      </c>
      <c r="F4203" t="s">
        <v>185</v>
      </c>
      <c r="G4203" t="s">
        <v>164</v>
      </c>
      <c r="H4203" t="s">
        <v>165</v>
      </c>
      <c r="I4203" t="s">
        <v>36</v>
      </c>
      <c r="J4203" t="s">
        <v>19</v>
      </c>
      <c r="K4203">
        <v>1326.43</v>
      </c>
      <c r="L4203">
        <v>175.57</v>
      </c>
      <c r="M4203" t="s">
        <v>19</v>
      </c>
      <c r="N4203">
        <v>0.132362808440702</v>
      </c>
      <c r="O4203" t="s">
        <v>11351</v>
      </c>
      <c r="P4203" t="s">
        <v>11352</v>
      </c>
      <c r="R4203" t="s">
        <v>11353</v>
      </c>
      <c r="S4203">
        <f>IF(SalesData[[#This Row],[Return Status]]="Returned",1,0)</f>
        <v>0</v>
      </c>
      <c r="U4203" s="2">
        <f>EOMONTH(SalesData[[#This Row],[Order Date]],0)</f>
        <v>45107</v>
      </c>
      <c r="V4203" s="9" t="str">
        <f>"Q"&amp;INT((MONTH(SalesData[[#This Row],[Order Date]])+2)/3)&amp;"-"&amp;YEAR(SalesData[[#This Row],[Order Date]])</f>
        <v>Q2-2023</v>
      </c>
    </row>
    <row r="4204" spans="1:22" x14ac:dyDescent="0.35">
      <c r="A4204" t="s">
        <v>4345</v>
      </c>
      <c r="B4204" s="1">
        <v>45100</v>
      </c>
      <c r="C4204" t="s">
        <v>12</v>
      </c>
      <c r="D4204" t="s">
        <v>39</v>
      </c>
      <c r="E4204">
        <v>7672710678</v>
      </c>
      <c r="F4204" t="s">
        <v>109</v>
      </c>
      <c r="G4204" t="s">
        <v>59</v>
      </c>
      <c r="H4204" t="s">
        <v>60</v>
      </c>
      <c r="I4204" t="s">
        <v>31</v>
      </c>
      <c r="J4204" t="s">
        <v>62</v>
      </c>
      <c r="K4204">
        <v>3883.08</v>
      </c>
      <c r="L4204">
        <v>524.33000000000004</v>
      </c>
      <c r="M4204" t="s">
        <v>62</v>
      </c>
      <c r="N4204">
        <v>0.13502940964389101</v>
      </c>
      <c r="O4204" t="s">
        <v>11351</v>
      </c>
      <c r="P4204" t="s">
        <v>11352</v>
      </c>
      <c r="R4204" t="s">
        <v>11353</v>
      </c>
      <c r="S4204">
        <f>IF(SalesData[[#This Row],[Return Status]]="Returned",1,0)</f>
        <v>0</v>
      </c>
      <c r="T4204">
        <v>2183.56</v>
      </c>
      <c r="U4204" s="2">
        <f>EOMONTH(SalesData[[#This Row],[Order Date]],0)</f>
        <v>45107</v>
      </c>
      <c r="V4204" s="9" t="str">
        <f>"Q"&amp;INT((MONTH(SalesData[[#This Row],[Order Date]])+2)/3)&amp;"-"&amp;YEAR(SalesData[[#This Row],[Order Date]])</f>
        <v>Q2-2023</v>
      </c>
    </row>
    <row r="4205" spans="1:22" x14ac:dyDescent="0.35">
      <c r="A4205" t="s">
        <v>4346</v>
      </c>
      <c r="B4205" s="1">
        <v>45085</v>
      </c>
      <c r="C4205" t="s">
        <v>176</v>
      </c>
      <c r="D4205" t="s">
        <v>39</v>
      </c>
      <c r="E4205">
        <v>7454209972</v>
      </c>
      <c r="F4205" t="s">
        <v>88</v>
      </c>
      <c r="G4205" t="s">
        <v>89</v>
      </c>
      <c r="H4205" t="s">
        <v>90</v>
      </c>
      <c r="I4205" t="s">
        <v>31</v>
      </c>
      <c r="J4205" t="s">
        <v>65</v>
      </c>
      <c r="K4205">
        <v>2721.38</v>
      </c>
      <c r="L4205">
        <v>375.4</v>
      </c>
      <c r="M4205" t="s">
        <v>65</v>
      </c>
      <c r="N4205">
        <v>0.13794471922333501</v>
      </c>
      <c r="O4205" t="s">
        <v>11351</v>
      </c>
      <c r="P4205" t="s">
        <v>11352</v>
      </c>
      <c r="R4205" t="s">
        <v>11353</v>
      </c>
      <c r="S4205">
        <f>IF(SalesData[[#This Row],[Return Status]]="Returned",1,0)</f>
        <v>0</v>
      </c>
      <c r="T4205">
        <v>207.68</v>
      </c>
      <c r="U4205" s="2">
        <f>EOMONTH(SalesData[[#This Row],[Order Date]],0)</f>
        <v>45107</v>
      </c>
      <c r="V4205" s="9" t="str">
        <f>"Q"&amp;INT((MONTH(SalesData[[#This Row],[Order Date]])+2)/3)&amp;"-"&amp;YEAR(SalesData[[#This Row],[Order Date]])</f>
        <v>Q2-2023</v>
      </c>
    </row>
    <row r="4206" spans="1:22" x14ac:dyDescent="0.35">
      <c r="A4206" t="s">
        <v>4347</v>
      </c>
      <c r="B4206" s="1">
        <v>45082</v>
      </c>
      <c r="C4206" t="s">
        <v>106</v>
      </c>
      <c r="D4206" t="s">
        <v>145</v>
      </c>
      <c r="E4206">
        <v>4109021136</v>
      </c>
      <c r="F4206" t="s">
        <v>312</v>
      </c>
      <c r="G4206" t="s">
        <v>141</v>
      </c>
      <c r="H4206" t="s">
        <v>121</v>
      </c>
      <c r="I4206" t="s">
        <v>17</v>
      </c>
      <c r="J4206" t="s">
        <v>19</v>
      </c>
      <c r="K4206">
        <v>3593.44</v>
      </c>
      <c r="L4206">
        <v>761.91</v>
      </c>
      <c r="M4206" t="s">
        <v>19</v>
      </c>
      <c r="N4206">
        <v>0.21202802885257599</v>
      </c>
      <c r="O4206" t="s">
        <v>11351</v>
      </c>
      <c r="P4206" t="s">
        <v>11354</v>
      </c>
      <c r="R4206" t="s">
        <v>11353</v>
      </c>
      <c r="S4206">
        <f>IF(SalesData[[#This Row],[Return Status]]="Returned",1,0)</f>
        <v>0</v>
      </c>
      <c r="T4206">
        <v>2793.38</v>
      </c>
      <c r="U4206" s="2">
        <f>EOMONTH(SalesData[[#This Row],[Order Date]],0)</f>
        <v>45107</v>
      </c>
      <c r="V4206" s="9" t="str">
        <f>"Q"&amp;INT((MONTH(SalesData[[#This Row],[Order Date]])+2)/3)&amp;"-"&amp;YEAR(SalesData[[#This Row],[Order Date]])</f>
        <v>Q2-2023</v>
      </c>
    </row>
    <row r="4207" spans="1:22" x14ac:dyDescent="0.35">
      <c r="A4207" t="s">
        <v>4348</v>
      </c>
      <c r="B4207" s="1">
        <v>45085</v>
      </c>
      <c r="C4207" t="s">
        <v>106</v>
      </c>
      <c r="D4207" t="s">
        <v>46</v>
      </c>
      <c r="E4207">
        <v>8720476590</v>
      </c>
      <c r="F4207" t="s">
        <v>163</v>
      </c>
      <c r="G4207" t="s">
        <v>11381</v>
      </c>
      <c r="H4207" t="s">
        <v>165</v>
      </c>
      <c r="I4207" t="s">
        <v>36</v>
      </c>
      <c r="J4207" t="s">
        <v>43</v>
      </c>
      <c r="K4207">
        <v>1427.1</v>
      </c>
      <c r="L4207">
        <v>198.04</v>
      </c>
      <c r="M4207" t="s">
        <v>43</v>
      </c>
      <c r="N4207">
        <v>0.13877093406208399</v>
      </c>
      <c r="O4207" t="s">
        <v>11351</v>
      </c>
      <c r="P4207" t="s">
        <v>11352</v>
      </c>
      <c r="R4207" t="s">
        <v>11353</v>
      </c>
      <c r="S4207">
        <f>IF(SalesData[[#This Row],[Return Status]]="Returned",1,0)</f>
        <v>0</v>
      </c>
      <c r="U4207" s="2">
        <f>EOMONTH(SalesData[[#This Row],[Order Date]],0)</f>
        <v>45107</v>
      </c>
      <c r="V4207" s="9" t="str">
        <f>"Q"&amp;INT((MONTH(SalesData[[#This Row],[Order Date]])+2)/3)&amp;"-"&amp;YEAR(SalesData[[#This Row],[Order Date]])</f>
        <v>Q2-2023</v>
      </c>
    </row>
    <row r="4208" spans="1:22" x14ac:dyDescent="0.35">
      <c r="A4208" t="s">
        <v>4349</v>
      </c>
      <c r="B4208" s="1">
        <v>45085</v>
      </c>
      <c r="C4208" t="s">
        <v>45</v>
      </c>
      <c r="D4208" t="s">
        <v>72</v>
      </c>
      <c r="E4208">
        <v>1745539345</v>
      </c>
      <c r="F4208" t="s">
        <v>73</v>
      </c>
      <c r="G4208" t="s">
        <v>74</v>
      </c>
      <c r="H4208" t="s">
        <v>75</v>
      </c>
      <c r="I4208" t="s">
        <v>36</v>
      </c>
      <c r="J4208" t="s">
        <v>65</v>
      </c>
      <c r="K4208">
        <v>356.23</v>
      </c>
      <c r="L4208">
        <v>92.28</v>
      </c>
      <c r="M4208" t="s">
        <v>65</v>
      </c>
      <c r="N4208">
        <v>0.259046121887545</v>
      </c>
      <c r="O4208" t="s">
        <v>11361</v>
      </c>
      <c r="P4208" t="s">
        <v>11354</v>
      </c>
      <c r="R4208" t="s">
        <v>11353</v>
      </c>
      <c r="S4208">
        <f>IF(SalesData[[#This Row],[Return Status]]="Returned",1,0)</f>
        <v>0</v>
      </c>
      <c r="T4208">
        <v>2420.2800000000002</v>
      </c>
      <c r="U4208" s="2">
        <f>EOMONTH(SalesData[[#This Row],[Order Date]],0)</f>
        <v>45107</v>
      </c>
      <c r="V4208" s="9" t="str">
        <f>"Q"&amp;INT((MONTH(SalesData[[#This Row],[Order Date]])+2)/3)&amp;"-"&amp;YEAR(SalesData[[#This Row],[Order Date]])</f>
        <v>Q2-2023</v>
      </c>
    </row>
    <row r="4209" spans="1:22" x14ac:dyDescent="0.35">
      <c r="A4209" t="s">
        <v>4350</v>
      </c>
      <c r="B4209" s="1">
        <v>45083</v>
      </c>
      <c r="C4209" t="s">
        <v>57</v>
      </c>
      <c r="D4209" t="s">
        <v>72</v>
      </c>
      <c r="E4209">
        <v>8763294247</v>
      </c>
      <c r="F4209" t="s">
        <v>88</v>
      </c>
      <c r="G4209" t="s">
        <v>89</v>
      </c>
      <c r="H4209" t="s">
        <v>90</v>
      </c>
      <c r="I4209" t="s">
        <v>31</v>
      </c>
      <c r="J4209" t="s">
        <v>19</v>
      </c>
      <c r="K4209">
        <v>982.66</v>
      </c>
      <c r="L4209">
        <v>282.02</v>
      </c>
      <c r="M4209" t="s">
        <v>19</v>
      </c>
      <c r="N4209">
        <v>0.28699651965074402</v>
      </c>
      <c r="O4209" t="s">
        <v>11355</v>
      </c>
      <c r="P4209" t="s">
        <v>11354</v>
      </c>
      <c r="R4209" t="s">
        <v>11353</v>
      </c>
      <c r="S4209">
        <f>IF(SalesData[[#This Row],[Return Status]]="Returned",1,0)</f>
        <v>0</v>
      </c>
      <c r="T4209">
        <v>207.68</v>
      </c>
      <c r="U4209" s="2">
        <f>EOMONTH(SalesData[[#This Row],[Order Date]],0)</f>
        <v>45107</v>
      </c>
      <c r="V4209" s="9" t="str">
        <f>"Q"&amp;INT((MONTH(SalesData[[#This Row],[Order Date]])+2)/3)&amp;"-"&amp;YEAR(SalesData[[#This Row],[Order Date]])</f>
        <v>Q2-2023</v>
      </c>
    </row>
    <row r="4210" spans="1:22" x14ac:dyDescent="0.35">
      <c r="A4210" t="s">
        <v>4351</v>
      </c>
      <c r="B4210" s="1">
        <v>45088</v>
      </c>
      <c r="C4210" t="s">
        <v>21</v>
      </c>
      <c r="D4210" t="s">
        <v>27</v>
      </c>
      <c r="E4210">
        <v>5926946946</v>
      </c>
      <c r="F4210" t="s">
        <v>95</v>
      </c>
      <c r="G4210" t="s">
        <v>59</v>
      </c>
      <c r="H4210" t="s">
        <v>60</v>
      </c>
      <c r="I4210" t="s">
        <v>31</v>
      </c>
      <c r="J4210" t="s">
        <v>18</v>
      </c>
      <c r="K4210">
        <v>1007.12</v>
      </c>
      <c r="L4210">
        <v>58.09</v>
      </c>
      <c r="M4210" t="s">
        <v>19</v>
      </c>
      <c r="N4210">
        <v>5.7679323218683E-2</v>
      </c>
      <c r="O4210" t="s">
        <v>11351</v>
      </c>
      <c r="P4210" t="s">
        <v>11356</v>
      </c>
      <c r="R4210" t="s">
        <v>11353</v>
      </c>
      <c r="S4210">
        <f>IF(SalesData[[#This Row],[Return Status]]="Returned",1,0)</f>
        <v>0</v>
      </c>
      <c r="T4210">
        <v>2183.56</v>
      </c>
      <c r="U4210" s="2">
        <f>EOMONTH(SalesData[[#This Row],[Order Date]],0)</f>
        <v>45107</v>
      </c>
      <c r="V4210" s="9" t="str">
        <f>"Q"&amp;INT((MONTH(SalesData[[#This Row],[Order Date]])+2)/3)&amp;"-"&amp;YEAR(SalesData[[#This Row],[Order Date]])</f>
        <v>Q2-2023</v>
      </c>
    </row>
    <row r="4211" spans="1:22" x14ac:dyDescent="0.35">
      <c r="A4211" t="s">
        <v>4352</v>
      </c>
      <c r="B4211" s="1">
        <v>45094</v>
      </c>
      <c r="C4211" t="s">
        <v>52</v>
      </c>
      <c r="D4211" t="s">
        <v>13</v>
      </c>
      <c r="E4211">
        <v>8470710855</v>
      </c>
      <c r="F4211" t="s">
        <v>140</v>
      </c>
      <c r="G4211" t="s">
        <v>141</v>
      </c>
      <c r="H4211" t="s">
        <v>121</v>
      </c>
      <c r="I4211" t="s">
        <v>17</v>
      </c>
      <c r="J4211" t="s">
        <v>61</v>
      </c>
      <c r="K4211">
        <v>1376.84</v>
      </c>
      <c r="L4211">
        <v>362.65</v>
      </c>
      <c r="M4211" t="s">
        <v>62</v>
      </c>
      <c r="N4211">
        <v>0.26339298683942902</v>
      </c>
      <c r="O4211" t="s">
        <v>11351</v>
      </c>
      <c r="P4211" t="s">
        <v>11354</v>
      </c>
      <c r="Q4211" t="s">
        <v>11372</v>
      </c>
      <c r="R4211" t="s">
        <v>11360</v>
      </c>
      <c r="S4211">
        <f>IF(SalesData[[#This Row],[Return Status]]="Returned",1,0)</f>
        <v>1</v>
      </c>
      <c r="T4211">
        <v>2793.38</v>
      </c>
      <c r="U4211" s="2">
        <f>EOMONTH(SalesData[[#This Row],[Order Date]],0)</f>
        <v>45107</v>
      </c>
      <c r="V4211" s="9" t="str">
        <f>"Q"&amp;INT((MONTH(SalesData[[#This Row],[Order Date]])+2)/3)&amp;"-"&amp;YEAR(SalesData[[#This Row],[Order Date]])</f>
        <v>Q2-2023</v>
      </c>
    </row>
    <row r="4212" spans="1:22" x14ac:dyDescent="0.35">
      <c r="A4212" t="s">
        <v>4353</v>
      </c>
      <c r="B4212" s="1">
        <v>45081</v>
      </c>
      <c r="C4212" t="s">
        <v>205</v>
      </c>
      <c r="D4212" t="s">
        <v>72</v>
      </c>
      <c r="E4212">
        <v>1627622679</v>
      </c>
      <c r="F4212" t="s">
        <v>103</v>
      </c>
      <c r="G4212" t="s">
        <v>23</v>
      </c>
      <c r="H4212" t="s">
        <v>24</v>
      </c>
      <c r="I4212" t="s">
        <v>17</v>
      </c>
      <c r="J4212" t="s">
        <v>18</v>
      </c>
      <c r="K4212">
        <v>452.09</v>
      </c>
      <c r="L4212">
        <v>75.13</v>
      </c>
      <c r="M4212" t="s">
        <v>19</v>
      </c>
      <c r="N4212">
        <v>0.166183724479639</v>
      </c>
      <c r="O4212" t="s">
        <v>11361</v>
      </c>
      <c r="P4212" t="s">
        <v>11352</v>
      </c>
      <c r="R4212" t="s">
        <v>11353</v>
      </c>
      <c r="S4212">
        <f>IF(SalesData[[#This Row],[Return Status]]="Returned",1,0)</f>
        <v>0</v>
      </c>
      <c r="T4212">
        <v>2821.33</v>
      </c>
      <c r="U4212" s="2">
        <f>EOMONTH(SalesData[[#This Row],[Order Date]],0)</f>
        <v>45107</v>
      </c>
      <c r="V4212" s="9" t="str">
        <f>"Q"&amp;INT((MONTH(SalesData[[#This Row],[Order Date]])+2)/3)&amp;"-"&amp;YEAR(SalesData[[#This Row],[Order Date]])</f>
        <v>Q2-2023</v>
      </c>
    </row>
    <row r="4213" spans="1:22" x14ac:dyDescent="0.35">
      <c r="A4213" t="s">
        <v>4354</v>
      </c>
      <c r="B4213" s="1">
        <v>45082</v>
      </c>
      <c r="C4213" t="s">
        <v>184</v>
      </c>
      <c r="D4213" t="s">
        <v>72</v>
      </c>
      <c r="E4213">
        <v>3392608622</v>
      </c>
      <c r="F4213" t="s">
        <v>64</v>
      </c>
      <c r="G4213" t="s">
        <v>15</v>
      </c>
      <c r="H4213" t="s">
        <v>11357</v>
      </c>
      <c r="I4213" t="s">
        <v>17</v>
      </c>
      <c r="J4213" t="s">
        <v>42</v>
      </c>
      <c r="K4213">
        <v>623.98</v>
      </c>
      <c r="L4213">
        <v>135.25</v>
      </c>
      <c r="M4213" t="s">
        <v>43</v>
      </c>
      <c r="N4213">
        <v>0.21675374210711901</v>
      </c>
      <c r="O4213" t="s">
        <v>11355</v>
      </c>
      <c r="P4213" t="s">
        <v>11354</v>
      </c>
      <c r="R4213" t="s">
        <v>11353</v>
      </c>
      <c r="S4213">
        <f>IF(SalesData[[#This Row],[Return Status]]="Returned",1,0)</f>
        <v>0</v>
      </c>
      <c r="T4213">
        <v>2085.91</v>
      </c>
      <c r="U4213" s="2">
        <f>EOMONTH(SalesData[[#This Row],[Order Date]],0)</f>
        <v>45107</v>
      </c>
      <c r="V4213" s="9" t="str">
        <f>"Q"&amp;INT((MONTH(SalesData[[#This Row],[Order Date]])+2)/3)&amp;"-"&amp;YEAR(SalesData[[#This Row],[Order Date]])</f>
        <v>Q2-2023</v>
      </c>
    </row>
    <row r="4214" spans="1:22" x14ac:dyDescent="0.35">
      <c r="A4214" t="s">
        <v>4355</v>
      </c>
      <c r="B4214" s="1">
        <v>45089</v>
      </c>
      <c r="C4214" t="s">
        <v>194</v>
      </c>
      <c r="D4214" t="s">
        <v>99</v>
      </c>
      <c r="E4214">
        <v>8350903821</v>
      </c>
      <c r="F4214" t="s">
        <v>83</v>
      </c>
      <c r="G4214" t="s">
        <v>84</v>
      </c>
      <c r="H4214" t="s">
        <v>11357</v>
      </c>
      <c r="I4214" t="s">
        <v>31</v>
      </c>
      <c r="J4214" t="s">
        <v>62</v>
      </c>
      <c r="K4214">
        <v>4588.8900000000003</v>
      </c>
      <c r="L4214">
        <v>1280.0899999999999</v>
      </c>
      <c r="M4214" t="s">
        <v>62</v>
      </c>
      <c r="N4214">
        <v>0.27895416974475301</v>
      </c>
      <c r="O4214" t="s">
        <v>11351</v>
      </c>
      <c r="P4214" t="s">
        <v>11354</v>
      </c>
      <c r="R4214" t="s">
        <v>11353</v>
      </c>
      <c r="S4214">
        <f>IF(SalesData[[#This Row],[Return Status]]="Returned",1,0)</f>
        <v>0</v>
      </c>
      <c r="T4214">
        <v>847.14</v>
      </c>
      <c r="U4214" s="2">
        <f>EOMONTH(SalesData[[#This Row],[Order Date]],0)</f>
        <v>45107</v>
      </c>
      <c r="V4214" s="9" t="str">
        <f>"Q"&amp;INT((MONTH(SalesData[[#This Row],[Order Date]])+2)/3)&amp;"-"&amp;YEAR(SalesData[[#This Row],[Order Date]])</f>
        <v>Q2-2023</v>
      </c>
    </row>
    <row r="4215" spans="1:22" x14ac:dyDescent="0.35">
      <c r="A4215" t="s">
        <v>4356</v>
      </c>
      <c r="B4215" s="1">
        <v>45100</v>
      </c>
      <c r="C4215" t="s">
        <v>49</v>
      </c>
      <c r="D4215" t="s">
        <v>46</v>
      </c>
      <c r="E4215">
        <v>7071458223</v>
      </c>
      <c r="F4215" t="s">
        <v>120</v>
      </c>
      <c r="G4215" t="s">
        <v>141</v>
      </c>
      <c r="H4215" t="s">
        <v>11357</v>
      </c>
      <c r="I4215" t="s">
        <v>17</v>
      </c>
      <c r="J4215" t="s">
        <v>19</v>
      </c>
      <c r="K4215">
        <v>3009.02</v>
      </c>
      <c r="L4215">
        <v>139.1</v>
      </c>
      <c r="M4215" t="s">
        <v>19</v>
      </c>
      <c r="N4215">
        <v>4.6227675455796202E-2</v>
      </c>
      <c r="O4215" t="s">
        <v>11351</v>
      </c>
      <c r="P4215" t="s">
        <v>11356</v>
      </c>
      <c r="R4215" t="s">
        <v>11353</v>
      </c>
      <c r="S4215">
        <f>IF(SalesData[[#This Row],[Return Status]]="Returned",1,0)</f>
        <v>0</v>
      </c>
      <c r="T4215">
        <v>2793.38</v>
      </c>
      <c r="U4215" s="2">
        <f>EOMONTH(SalesData[[#This Row],[Order Date]],0)</f>
        <v>45107</v>
      </c>
      <c r="V4215" s="9" t="str">
        <f>"Q"&amp;INT((MONTH(SalesData[[#This Row],[Order Date]])+2)/3)&amp;"-"&amp;YEAR(SalesData[[#This Row],[Order Date]])</f>
        <v>Q2-2023</v>
      </c>
    </row>
    <row r="4216" spans="1:22" x14ac:dyDescent="0.35">
      <c r="A4216" t="s">
        <v>4357</v>
      </c>
      <c r="B4216" s="1">
        <v>45078</v>
      </c>
      <c r="C4216" t="s">
        <v>124</v>
      </c>
      <c r="D4216" t="s">
        <v>13</v>
      </c>
      <c r="E4216">
        <v>9859703721</v>
      </c>
      <c r="F4216" t="s">
        <v>172</v>
      </c>
      <c r="G4216" t="s">
        <v>141</v>
      </c>
      <c r="H4216" t="s">
        <v>11357</v>
      </c>
      <c r="I4216" t="s">
        <v>17</v>
      </c>
      <c r="J4216" t="s">
        <v>19</v>
      </c>
      <c r="K4216">
        <v>3304.26</v>
      </c>
      <c r="L4216">
        <v>934.99</v>
      </c>
      <c r="M4216" t="s">
        <v>19</v>
      </c>
      <c r="N4216">
        <v>0.282965020912398</v>
      </c>
      <c r="O4216" t="s">
        <v>11351</v>
      </c>
      <c r="P4216" t="s">
        <v>11354</v>
      </c>
      <c r="R4216" t="s">
        <v>11353</v>
      </c>
      <c r="S4216">
        <f>IF(SalesData[[#This Row],[Return Status]]="Returned",1,0)</f>
        <v>0</v>
      </c>
      <c r="T4216">
        <v>2793.38</v>
      </c>
      <c r="U4216" s="2">
        <f>EOMONTH(SalesData[[#This Row],[Order Date]],0)</f>
        <v>45107</v>
      </c>
      <c r="V4216" s="9" t="str">
        <f>"Q"&amp;INT((MONTH(SalesData[[#This Row],[Order Date]])+2)/3)&amp;"-"&amp;YEAR(SalesData[[#This Row],[Order Date]])</f>
        <v>Q2-2023</v>
      </c>
    </row>
    <row r="4217" spans="1:22" x14ac:dyDescent="0.35">
      <c r="A4217" t="s">
        <v>4358</v>
      </c>
      <c r="B4217" s="1">
        <v>45106</v>
      </c>
      <c r="C4217" t="s">
        <v>92</v>
      </c>
      <c r="D4217" t="s">
        <v>39</v>
      </c>
      <c r="E4217">
        <v>5521550277</v>
      </c>
      <c r="F4217" t="s">
        <v>127</v>
      </c>
      <c r="G4217" t="s">
        <v>29</v>
      </c>
      <c r="H4217" t="s">
        <v>30</v>
      </c>
      <c r="I4217" t="s">
        <v>31</v>
      </c>
      <c r="J4217" t="s">
        <v>62</v>
      </c>
      <c r="K4217">
        <v>349.8</v>
      </c>
      <c r="L4217">
        <v>88.51</v>
      </c>
      <c r="M4217" t="s">
        <v>62</v>
      </c>
      <c r="N4217">
        <v>0.25303030303030299</v>
      </c>
      <c r="O4217" t="s">
        <v>11361</v>
      </c>
      <c r="P4217" t="s">
        <v>11354</v>
      </c>
      <c r="Q4217" t="s">
        <v>11359</v>
      </c>
      <c r="R4217" t="s">
        <v>11360</v>
      </c>
      <c r="S4217">
        <f>IF(SalesData[[#This Row],[Return Status]]="Returned",1,0)</f>
        <v>1</v>
      </c>
      <c r="T4217">
        <v>2788.38</v>
      </c>
      <c r="U4217" s="2">
        <f>EOMONTH(SalesData[[#This Row],[Order Date]],0)</f>
        <v>45107</v>
      </c>
      <c r="V4217" s="9" t="str">
        <f>"Q"&amp;INT((MONTH(SalesData[[#This Row],[Order Date]])+2)/3)&amp;"-"&amp;YEAR(SalesData[[#This Row],[Order Date]])</f>
        <v>Q2-2023</v>
      </c>
    </row>
    <row r="4218" spans="1:22" x14ac:dyDescent="0.35">
      <c r="A4218" t="s">
        <v>4359</v>
      </c>
      <c r="B4218" s="1">
        <v>45081</v>
      </c>
      <c r="C4218" t="s">
        <v>21</v>
      </c>
      <c r="D4218" t="s">
        <v>99</v>
      </c>
      <c r="E4218">
        <v>6883939630</v>
      </c>
      <c r="F4218" t="s">
        <v>88</v>
      </c>
      <c r="G4218" t="s">
        <v>89</v>
      </c>
      <c r="H4218" t="s">
        <v>90</v>
      </c>
      <c r="I4218" t="s">
        <v>31</v>
      </c>
      <c r="J4218" t="s">
        <v>19</v>
      </c>
      <c r="K4218">
        <v>1093.1300000000001</v>
      </c>
      <c r="L4218">
        <v>247.35</v>
      </c>
      <c r="M4218" t="s">
        <v>19</v>
      </c>
      <c r="N4218">
        <v>0.22627683807049501</v>
      </c>
      <c r="O4218" t="s">
        <v>11351</v>
      </c>
      <c r="P4218" t="s">
        <v>11354</v>
      </c>
      <c r="R4218" t="s">
        <v>11353</v>
      </c>
      <c r="S4218">
        <f>IF(SalesData[[#This Row],[Return Status]]="Returned",1,0)</f>
        <v>0</v>
      </c>
      <c r="T4218">
        <v>207.68</v>
      </c>
      <c r="U4218" s="2">
        <f>EOMONTH(SalesData[[#This Row],[Order Date]],0)</f>
        <v>45107</v>
      </c>
      <c r="V4218" s="9" t="str">
        <f>"Q"&amp;INT((MONTH(SalesData[[#This Row],[Order Date]])+2)/3)&amp;"-"&amp;YEAR(SalesData[[#This Row],[Order Date]])</f>
        <v>Q2-2023</v>
      </c>
    </row>
    <row r="4219" spans="1:22" x14ac:dyDescent="0.35">
      <c r="A4219" t="s">
        <v>4360</v>
      </c>
      <c r="B4219" s="1">
        <v>45085</v>
      </c>
      <c r="C4219" t="s">
        <v>49</v>
      </c>
      <c r="D4219" t="s">
        <v>39</v>
      </c>
      <c r="E4219">
        <v>6184746127</v>
      </c>
      <c r="F4219" t="s">
        <v>163</v>
      </c>
      <c r="G4219" t="s">
        <v>11381</v>
      </c>
      <c r="H4219" t="s">
        <v>165</v>
      </c>
      <c r="I4219" t="s">
        <v>36</v>
      </c>
      <c r="J4219" t="s">
        <v>19</v>
      </c>
      <c r="K4219">
        <v>4725.3900000000003</v>
      </c>
      <c r="L4219">
        <v>1155.8499999999999</v>
      </c>
      <c r="M4219" t="s">
        <v>19</v>
      </c>
      <c r="N4219">
        <v>0.244604149075526</v>
      </c>
      <c r="O4219" t="s">
        <v>11351</v>
      </c>
      <c r="P4219" t="s">
        <v>11354</v>
      </c>
      <c r="Q4219" t="s">
        <v>11369</v>
      </c>
      <c r="R4219" t="s">
        <v>11360</v>
      </c>
      <c r="S4219">
        <f>IF(SalesData[[#This Row],[Return Status]]="Returned",1,0)</f>
        <v>1</v>
      </c>
      <c r="U4219" s="2">
        <f>EOMONTH(SalesData[[#This Row],[Order Date]],0)</f>
        <v>45107</v>
      </c>
      <c r="V4219" s="9" t="str">
        <f>"Q"&amp;INT((MONTH(SalesData[[#This Row],[Order Date]])+2)/3)&amp;"-"&amp;YEAR(SalesData[[#This Row],[Order Date]])</f>
        <v>Q2-2023</v>
      </c>
    </row>
    <row r="4220" spans="1:22" x14ac:dyDescent="0.35">
      <c r="A4220" t="s">
        <v>4361</v>
      </c>
      <c r="B4220" s="1">
        <v>45086</v>
      </c>
      <c r="C4220" t="s">
        <v>176</v>
      </c>
      <c r="D4220" t="s">
        <v>27</v>
      </c>
      <c r="E4220">
        <v>128077212</v>
      </c>
      <c r="F4220" t="s">
        <v>147</v>
      </c>
      <c r="G4220" t="s">
        <v>84</v>
      </c>
      <c r="H4220" t="s">
        <v>85</v>
      </c>
      <c r="I4220" t="s">
        <v>31</v>
      </c>
      <c r="J4220" t="s">
        <v>18</v>
      </c>
      <c r="K4220">
        <v>409.79</v>
      </c>
      <c r="L4220">
        <v>46.49</v>
      </c>
      <c r="M4220" t="s">
        <v>19</v>
      </c>
      <c r="N4220">
        <v>0.113448351594719</v>
      </c>
      <c r="O4220" t="s">
        <v>11361</v>
      </c>
      <c r="P4220" t="s">
        <v>11352</v>
      </c>
      <c r="R4220" t="s">
        <v>11353</v>
      </c>
      <c r="S4220">
        <f>IF(SalesData[[#This Row],[Return Status]]="Returned",1,0)</f>
        <v>0</v>
      </c>
      <c r="T4220">
        <v>847.14</v>
      </c>
      <c r="U4220" s="2">
        <f>EOMONTH(SalesData[[#This Row],[Order Date]],0)</f>
        <v>45107</v>
      </c>
      <c r="V4220" s="9" t="str">
        <f>"Q"&amp;INT((MONTH(SalesData[[#This Row],[Order Date]])+2)/3)&amp;"-"&amp;YEAR(SalesData[[#This Row],[Order Date]])</f>
        <v>Q2-2023</v>
      </c>
    </row>
    <row r="4221" spans="1:22" x14ac:dyDescent="0.35">
      <c r="A4221" t="s">
        <v>4362</v>
      </c>
      <c r="B4221" s="1">
        <v>45105</v>
      </c>
      <c r="C4221" t="s">
        <v>77</v>
      </c>
      <c r="D4221" t="s">
        <v>13</v>
      </c>
      <c r="E4221">
        <v>2246174696</v>
      </c>
      <c r="F4221" t="s">
        <v>127</v>
      </c>
      <c r="G4221" t="s">
        <v>11370</v>
      </c>
      <c r="H4221" t="s">
        <v>30</v>
      </c>
      <c r="I4221" t="s">
        <v>31</v>
      </c>
      <c r="J4221" t="s">
        <v>62</v>
      </c>
      <c r="K4221">
        <v>2937.64</v>
      </c>
      <c r="L4221">
        <v>409.64</v>
      </c>
      <c r="M4221" t="s">
        <v>62</v>
      </c>
      <c r="N4221">
        <v>0.139445268991435</v>
      </c>
      <c r="O4221" t="s">
        <v>11351</v>
      </c>
      <c r="P4221" t="s">
        <v>11352</v>
      </c>
      <c r="R4221" t="s">
        <v>11353</v>
      </c>
      <c r="S4221">
        <f>IF(SalesData[[#This Row],[Return Status]]="Returned",1,0)</f>
        <v>0</v>
      </c>
      <c r="U4221" s="2">
        <f>EOMONTH(SalesData[[#This Row],[Order Date]],0)</f>
        <v>45107</v>
      </c>
      <c r="V4221" s="9" t="str">
        <f>"Q"&amp;INT((MONTH(SalesData[[#This Row],[Order Date]])+2)/3)&amp;"-"&amp;YEAR(SalesData[[#This Row],[Order Date]])</f>
        <v>Q2-2023</v>
      </c>
    </row>
    <row r="4222" spans="1:22" x14ac:dyDescent="0.35">
      <c r="A4222" t="s">
        <v>4363</v>
      </c>
      <c r="B4222" s="1">
        <v>45084</v>
      </c>
      <c r="C4222" t="s">
        <v>52</v>
      </c>
      <c r="D4222" t="s">
        <v>13</v>
      </c>
      <c r="E4222">
        <v>2927565711</v>
      </c>
      <c r="F4222" t="s">
        <v>64</v>
      </c>
      <c r="G4222" t="s">
        <v>15</v>
      </c>
      <c r="H4222" t="s">
        <v>16</v>
      </c>
      <c r="I4222" t="s">
        <v>17</v>
      </c>
      <c r="J4222" t="s">
        <v>19</v>
      </c>
      <c r="K4222">
        <v>427.36</v>
      </c>
      <c r="L4222">
        <v>36.35</v>
      </c>
      <c r="M4222" t="s">
        <v>19</v>
      </c>
      <c r="N4222">
        <v>8.5057094721078197E-2</v>
      </c>
      <c r="O4222" t="s">
        <v>11361</v>
      </c>
      <c r="P4222" t="s">
        <v>11356</v>
      </c>
      <c r="R4222" t="s">
        <v>11353</v>
      </c>
      <c r="S4222">
        <f>IF(SalesData[[#This Row],[Return Status]]="Returned",1,0)</f>
        <v>0</v>
      </c>
      <c r="T4222">
        <v>2085.91</v>
      </c>
      <c r="U4222" s="2">
        <f>EOMONTH(SalesData[[#This Row],[Order Date]],0)</f>
        <v>45107</v>
      </c>
      <c r="V4222" s="9" t="str">
        <f>"Q"&amp;INT((MONTH(SalesData[[#This Row],[Order Date]])+2)/3)&amp;"-"&amp;YEAR(SalesData[[#This Row],[Order Date]])</f>
        <v>Q2-2023</v>
      </c>
    </row>
    <row r="4223" spans="1:22" x14ac:dyDescent="0.35">
      <c r="A4223" t="s">
        <v>4364</v>
      </c>
      <c r="B4223" s="1">
        <v>45097</v>
      </c>
      <c r="C4223" t="s">
        <v>45</v>
      </c>
      <c r="D4223" t="s">
        <v>145</v>
      </c>
      <c r="E4223">
        <v>3591356787</v>
      </c>
      <c r="F4223" t="s">
        <v>81</v>
      </c>
      <c r="G4223" t="s">
        <v>74</v>
      </c>
      <c r="H4223" t="s">
        <v>75</v>
      </c>
      <c r="I4223" t="s">
        <v>36</v>
      </c>
      <c r="J4223" t="s">
        <v>18</v>
      </c>
      <c r="K4223">
        <v>1121.1199999999999</v>
      </c>
      <c r="L4223">
        <v>178.46</v>
      </c>
      <c r="M4223" t="s">
        <v>19</v>
      </c>
      <c r="N4223">
        <v>0.15918010560867701</v>
      </c>
      <c r="O4223" t="s">
        <v>11351</v>
      </c>
      <c r="P4223" t="s">
        <v>11352</v>
      </c>
      <c r="R4223" t="s">
        <v>11353</v>
      </c>
      <c r="S4223">
        <f>IF(SalesData[[#This Row],[Return Status]]="Returned",1,0)</f>
        <v>0</v>
      </c>
      <c r="T4223">
        <v>2420.2800000000002</v>
      </c>
      <c r="U4223" s="2">
        <f>EOMONTH(SalesData[[#This Row],[Order Date]],0)</f>
        <v>45107</v>
      </c>
      <c r="V4223" s="9" t="str">
        <f>"Q"&amp;INT((MONTH(SalesData[[#This Row],[Order Date]])+2)/3)&amp;"-"&amp;YEAR(SalesData[[#This Row],[Order Date]])</f>
        <v>Q2-2023</v>
      </c>
    </row>
    <row r="4224" spans="1:22" x14ac:dyDescent="0.35">
      <c r="A4224" t="s">
        <v>4365</v>
      </c>
      <c r="B4224" s="1">
        <v>45098</v>
      </c>
      <c r="C4224" t="s">
        <v>77</v>
      </c>
      <c r="D4224" t="s">
        <v>27</v>
      </c>
      <c r="E4224">
        <v>3610513810</v>
      </c>
      <c r="F4224" t="s">
        <v>133</v>
      </c>
      <c r="G4224" t="s">
        <v>89</v>
      </c>
      <c r="H4224" t="s">
        <v>90</v>
      </c>
      <c r="I4224" t="s">
        <v>31</v>
      </c>
      <c r="J4224" t="s">
        <v>18</v>
      </c>
      <c r="K4224">
        <v>1566.63</v>
      </c>
      <c r="L4224">
        <v>313.52</v>
      </c>
      <c r="M4224" t="s">
        <v>19</v>
      </c>
      <c r="N4224">
        <v>0.20012383268544601</v>
      </c>
      <c r="O4224" t="s">
        <v>11351</v>
      </c>
      <c r="P4224" t="s">
        <v>11354</v>
      </c>
      <c r="R4224" t="s">
        <v>11353</v>
      </c>
      <c r="S4224">
        <f>IF(SalesData[[#This Row],[Return Status]]="Returned",1,0)</f>
        <v>0</v>
      </c>
      <c r="T4224">
        <v>207.68</v>
      </c>
      <c r="U4224" s="2">
        <f>EOMONTH(SalesData[[#This Row],[Order Date]],0)</f>
        <v>45107</v>
      </c>
      <c r="V4224" s="9" t="str">
        <f>"Q"&amp;INT((MONTH(SalesData[[#This Row],[Order Date]])+2)/3)&amp;"-"&amp;YEAR(SalesData[[#This Row],[Order Date]])</f>
        <v>Q2-2023</v>
      </c>
    </row>
    <row r="4225" spans="1:22" x14ac:dyDescent="0.35">
      <c r="A4225" t="s">
        <v>4366</v>
      </c>
      <c r="B4225" s="1">
        <v>45087</v>
      </c>
      <c r="C4225" t="s">
        <v>132</v>
      </c>
      <c r="D4225" t="s">
        <v>80</v>
      </c>
      <c r="E4225">
        <v>4289216516</v>
      </c>
      <c r="F4225" t="s">
        <v>172</v>
      </c>
      <c r="G4225" t="s">
        <v>141</v>
      </c>
      <c r="H4225" t="s">
        <v>121</v>
      </c>
      <c r="I4225" t="s">
        <v>17</v>
      </c>
      <c r="J4225" t="s">
        <v>42</v>
      </c>
      <c r="K4225">
        <v>39.64</v>
      </c>
      <c r="L4225">
        <v>11.24</v>
      </c>
      <c r="M4225" t="s">
        <v>43</v>
      </c>
      <c r="N4225">
        <v>0.28355196770938401</v>
      </c>
      <c r="O4225" t="s">
        <v>11361</v>
      </c>
      <c r="P4225" t="s">
        <v>11354</v>
      </c>
      <c r="R4225" t="s">
        <v>11353</v>
      </c>
      <c r="S4225">
        <f>IF(SalesData[[#This Row],[Return Status]]="Returned",1,0)</f>
        <v>0</v>
      </c>
      <c r="T4225">
        <v>2793.38</v>
      </c>
      <c r="U4225" s="2">
        <f>EOMONTH(SalesData[[#This Row],[Order Date]],0)</f>
        <v>45107</v>
      </c>
      <c r="V4225" s="9" t="str">
        <f>"Q"&amp;INT((MONTH(SalesData[[#This Row],[Order Date]])+2)/3)&amp;"-"&amp;YEAR(SalesData[[#This Row],[Order Date]])</f>
        <v>Q2-2023</v>
      </c>
    </row>
    <row r="4226" spans="1:22" x14ac:dyDescent="0.35">
      <c r="A4226" t="s">
        <v>4367</v>
      </c>
      <c r="B4226" s="1">
        <v>45106</v>
      </c>
      <c r="C4226" t="s">
        <v>162</v>
      </c>
      <c r="D4226" t="s">
        <v>145</v>
      </c>
      <c r="E4226">
        <v>9304207103</v>
      </c>
      <c r="F4226" t="s">
        <v>147</v>
      </c>
      <c r="G4226" t="s">
        <v>251</v>
      </c>
      <c r="H4226" t="s">
        <v>85</v>
      </c>
      <c r="I4226" t="s">
        <v>31</v>
      </c>
      <c r="J4226" t="s">
        <v>62</v>
      </c>
      <c r="K4226">
        <v>1119.3499999999999</v>
      </c>
      <c r="L4226">
        <v>222.11</v>
      </c>
      <c r="M4226" t="s">
        <v>62</v>
      </c>
      <c r="N4226">
        <v>0.19842765890918801</v>
      </c>
      <c r="O4226" t="s">
        <v>11351</v>
      </c>
      <c r="P4226" t="s">
        <v>11352</v>
      </c>
      <c r="R4226" t="s">
        <v>11353</v>
      </c>
      <c r="S4226">
        <f>IF(SalesData[[#This Row],[Return Status]]="Returned",1,0)</f>
        <v>0</v>
      </c>
      <c r="U4226" s="2">
        <f>EOMONTH(SalesData[[#This Row],[Order Date]],0)</f>
        <v>45107</v>
      </c>
      <c r="V4226" s="9" t="str">
        <f>"Q"&amp;INT((MONTH(SalesData[[#This Row],[Order Date]])+2)/3)&amp;"-"&amp;YEAR(SalesData[[#This Row],[Order Date]])</f>
        <v>Q2-2023</v>
      </c>
    </row>
    <row r="4227" spans="1:22" x14ac:dyDescent="0.35">
      <c r="A4227" t="s">
        <v>4368</v>
      </c>
      <c r="B4227" s="1">
        <v>45093</v>
      </c>
      <c r="C4227" t="s">
        <v>188</v>
      </c>
      <c r="D4227" t="s">
        <v>72</v>
      </c>
      <c r="E4227">
        <v>4570558935</v>
      </c>
      <c r="F4227" t="s">
        <v>40</v>
      </c>
      <c r="G4227" t="s">
        <v>457</v>
      </c>
      <c r="H4227" t="s">
        <v>41</v>
      </c>
      <c r="I4227" t="s">
        <v>31</v>
      </c>
      <c r="J4227" t="s">
        <v>62</v>
      </c>
      <c r="K4227">
        <v>4550.24</v>
      </c>
      <c r="L4227">
        <v>1229.54</v>
      </c>
      <c r="M4227" t="s">
        <v>62</v>
      </c>
      <c r="N4227">
        <v>0.27021431836562498</v>
      </c>
      <c r="O4227" t="s">
        <v>11351</v>
      </c>
      <c r="P4227" t="s">
        <v>11354</v>
      </c>
      <c r="R4227" t="s">
        <v>11353</v>
      </c>
      <c r="S4227">
        <f>IF(SalesData[[#This Row],[Return Status]]="Returned",1,0)</f>
        <v>0</v>
      </c>
      <c r="U4227" s="2">
        <f>EOMONTH(SalesData[[#This Row],[Order Date]],0)</f>
        <v>45107</v>
      </c>
      <c r="V4227" s="9" t="str">
        <f>"Q"&amp;INT((MONTH(SalesData[[#This Row],[Order Date]])+2)/3)&amp;"-"&amp;YEAR(SalesData[[#This Row],[Order Date]])</f>
        <v>Q2-2023</v>
      </c>
    </row>
    <row r="4228" spans="1:22" x14ac:dyDescent="0.35">
      <c r="A4228" t="s">
        <v>4369</v>
      </c>
      <c r="B4228" s="1">
        <v>45091</v>
      </c>
      <c r="C4228" t="s">
        <v>113</v>
      </c>
      <c r="D4228" t="s">
        <v>145</v>
      </c>
      <c r="E4228">
        <v>4923889250</v>
      </c>
      <c r="F4228" t="s">
        <v>88</v>
      </c>
      <c r="G4228" t="s">
        <v>11389</v>
      </c>
      <c r="H4228" t="s">
        <v>90</v>
      </c>
      <c r="I4228" t="s">
        <v>31</v>
      </c>
      <c r="J4228" t="s">
        <v>62</v>
      </c>
      <c r="K4228">
        <v>1083.8800000000001</v>
      </c>
      <c r="L4228">
        <v>234.09</v>
      </c>
      <c r="M4228" t="s">
        <v>62</v>
      </c>
      <c r="N4228">
        <v>0.215974093073034</v>
      </c>
      <c r="O4228" t="s">
        <v>11351</v>
      </c>
      <c r="P4228" t="s">
        <v>11354</v>
      </c>
      <c r="R4228" t="s">
        <v>11353</v>
      </c>
      <c r="S4228">
        <f>IF(SalesData[[#This Row],[Return Status]]="Returned",1,0)</f>
        <v>0</v>
      </c>
      <c r="U4228" s="2">
        <f>EOMONTH(SalesData[[#This Row],[Order Date]],0)</f>
        <v>45107</v>
      </c>
      <c r="V4228" s="9" t="str">
        <f>"Q"&amp;INT((MONTH(SalesData[[#This Row],[Order Date]])+2)/3)&amp;"-"&amp;YEAR(SalesData[[#This Row],[Order Date]])</f>
        <v>Q2-2023</v>
      </c>
    </row>
    <row r="4229" spans="1:22" x14ac:dyDescent="0.35">
      <c r="A4229" t="s">
        <v>4370</v>
      </c>
      <c r="B4229" s="1">
        <v>45102</v>
      </c>
      <c r="C4229" t="s">
        <v>94</v>
      </c>
      <c r="D4229" t="s">
        <v>80</v>
      </c>
      <c r="E4229">
        <v>7715041626</v>
      </c>
      <c r="F4229" t="s">
        <v>147</v>
      </c>
      <c r="G4229" t="s">
        <v>84</v>
      </c>
      <c r="H4229" t="s">
        <v>85</v>
      </c>
      <c r="I4229" t="s">
        <v>31</v>
      </c>
      <c r="J4229" t="s">
        <v>42</v>
      </c>
      <c r="K4229">
        <v>956.93</v>
      </c>
      <c r="L4229">
        <v>186.22</v>
      </c>
      <c r="M4229" t="s">
        <v>43</v>
      </c>
      <c r="N4229">
        <v>0.194601486002111</v>
      </c>
      <c r="O4229" t="s">
        <v>11355</v>
      </c>
      <c r="P4229" t="s">
        <v>11352</v>
      </c>
      <c r="R4229" t="s">
        <v>11353</v>
      </c>
      <c r="S4229">
        <f>IF(SalesData[[#This Row],[Return Status]]="Returned",1,0)</f>
        <v>0</v>
      </c>
      <c r="T4229">
        <v>847.14</v>
      </c>
      <c r="U4229" s="2">
        <f>EOMONTH(SalesData[[#This Row],[Order Date]],0)</f>
        <v>45107</v>
      </c>
      <c r="V4229" s="9" t="str">
        <f>"Q"&amp;INT((MONTH(SalesData[[#This Row],[Order Date]])+2)/3)&amp;"-"&amp;YEAR(SalesData[[#This Row],[Order Date]])</f>
        <v>Q2-2023</v>
      </c>
    </row>
    <row r="4230" spans="1:22" x14ac:dyDescent="0.35">
      <c r="A4230" t="s">
        <v>4371</v>
      </c>
      <c r="B4230" s="1">
        <v>45095</v>
      </c>
      <c r="C4230" t="s">
        <v>176</v>
      </c>
      <c r="D4230" t="s">
        <v>80</v>
      </c>
      <c r="E4230">
        <v>3120426285</v>
      </c>
      <c r="F4230" t="s">
        <v>40</v>
      </c>
      <c r="G4230" t="s">
        <v>69</v>
      </c>
      <c r="H4230" t="s">
        <v>41</v>
      </c>
      <c r="I4230" t="s">
        <v>31</v>
      </c>
      <c r="J4230" t="s">
        <v>43</v>
      </c>
      <c r="K4230">
        <v>2060.7600000000002</v>
      </c>
      <c r="L4230">
        <v>559.08000000000004</v>
      </c>
      <c r="M4230" t="s">
        <v>43</v>
      </c>
      <c r="N4230">
        <v>0.27129796774005699</v>
      </c>
      <c r="O4230" t="s">
        <v>11351</v>
      </c>
      <c r="P4230" t="s">
        <v>11354</v>
      </c>
      <c r="R4230" t="s">
        <v>11353</v>
      </c>
      <c r="S4230">
        <f>IF(SalesData[[#This Row],[Return Status]]="Returned",1,0)</f>
        <v>0</v>
      </c>
      <c r="T4230">
        <v>2081.52</v>
      </c>
      <c r="U4230" s="2">
        <f>EOMONTH(SalesData[[#This Row],[Order Date]],0)</f>
        <v>45107</v>
      </c>
      <c r="V4230" s="9" t="str">
        <f>"Q"&amp;INT((MONTH(SalesData[[#This Row],[Order Date]])+2)/3)&amp;"-"&amp;YEAR(SalesData[[#This Row],[Order Date]])</f>
        <v>Q2-2023</v>
      </c>
    </row>
    <row r="4231" spans="1:22" x14ac:dyDescent="0.35">
      <c r="A4231" t="s">
        <v>4372</v>
      </c>
      <c r="B4231" s="1">
        <v>45087</v>
      </c>
      <c r="C4231" t="s">
        <v>45</v>
      </c>
      <c r="D4231" t="s">
        <v>13</v>
      </c>
      <c r="E4231">
        <v>6243271959</v>
      </c>
      <c r="F4231" t="s">
        <v>107</v>
      </c>
      <c r="G4231" t="s">
        <v>859</v>
      </c>
      <c r="H4231" t="s">
        <v>16</v>
      </c>
      <c r="I4231" t="s">
        <v>17</v>
      </c>
      <c r="J4231" t="s">
        <v>65</v>
      </c>
      <c r="K4231">
        <v>1969.98</v>
      </c>
      <c r="L4231">
        <v>427.66</v>
      </c>
      <c r="M4231" t="s">
        <v>65</v>
      </c>
      <c r="N4231">
        <v>0.21708849836038899</v>
      </c>
      <c r="O4231" t="s">
        <v>11351</v>
      </c>
      <c r="P4231" t="s">
        <v>11354</v>
      </c>
      <c r="R4231" t="s">
        <v>11353</v>
      </c>
      <c r="S4231">
        <f>IF(SalesData[[#This Row],[Return Status]]="Returned",1,0)</f>
        <v>0</v>
      </c>
      <c r="U4231" s="2">
        <f>EOMONTH(SalesData[[#This Row],[Order Date]],0)</f>
        <v>45107</v>
      </c>
      <c r="V4231" s="9" t="str">
        <f>"Q"&amp;INT((MONTH(SalesData[[#This Row],[Order Date]])+2)/3)&amp;"-"&amp;YEAR(SalesData[[#This Row],[Order Date]])</f>
        <v>Q2-2023</v>
      </c>
    </row>
    <row r="4232" spans="1:22" x14ac:dyDescent="0.35">
      <c r="A4232" t="s">
        <v>4373</v>
      </c>
      <c r="B4232" s="1">
        <v>45100</v>
      </c>
      <c r="C4232" t="s">
        <v>194</v>
      </c>
      <c r="D4232" t="s">
        <v>27</v>
      </c>
      <c r="E4232">
        <v>1775657023</v>
      </c>
      <c r="F4232" t="s">
        <v>156</v>
      </c>
      <c r="G4232" t="s">
        <v>84</v>
      </c>
      <c r="H4232" t="s">
        <v>85</v>
      </c>
      <c r="I4232" t="s">
        <v>31</v>
      </c>
      <c r="J4232" t="s">
        <v>65</v>
      </c>
      <c r="K4232">
        <v>554.69000000000005</v>
      </c>
      <c r="L4232">
        <v>121.25</v>
      </c>
      <c r="M4232" t="s">
        <v>65</v>
      </c>
      <c r="N4232">
        <v>0.21859056409886601</v>
      </c>
      <c r="O4232" t="s">
        <v>11355</v>
      </c>
      <c r="P4232" t="s">
        <v>11354</v>
      </c>
      <c r="R4232" t="s">
        <v>11353</v>
      </c>
      <c r="S4232">
        <f>IF(SalesData[[#This Row],[Return Status]]="Returned",1,0)</f>
        <v>0</v>
      </c>
      <c r="T4232">
        <v>847.14</v>
      </c>
      <c r="U4232" s="2">
        <f>EOMONTH(SalesData[[#This Row],[Order Date]],0)</f>
        <v>45107</v>
      </c>
      <c r="V4232" s="9" t="str">
        <f>"Q"&amp;INT((MONTH(SalesData[[#This Row],[Order Date]])+2)/3)&amp;"-"&amp;YEAR(SalesData[[#This Row],[Order Date]])</f>
        <v>Q2-2023</v>
      </c>
    </row>
    <row r="4233" spans="1:22" x14ac:dyDescent="0.35">
      <c r="A4233" t="s">
        <v>4374</v>
      </c>
      <c r="B4233" s="1">
        <v>45095</v>
      </c>
      <c r="C4233" t="s">
        <v>149</v>
      </c>
      <c r="D4233" t="s">
        <v>13</v>
      </c>
      <c r="E4233">
        <v>9797507580</v>
      </c>
      <c r="F4233" t="s">
        <v>33</v>
      </c>
      <c r="G4233" t="s">
        <v>34</v>
      </c>
      <c r="H4233" t="s">
        <v>35</v>
      </c>
      <c r="I4233" t="s">
        <v>36</v>
      </c>
      <c r="J4233" t="s">
        <v>42</v>
      </c>
      <c r="K4233">
        <v>1848.05</v>
      </c>
      <c r="L4233">
        <v>526.38</v>
      </c>
      <c r="M4233" t="s">
        <v>43</v>
      </c>
      <c r="N4233">
        <v>0.28482995589946197</v>
      </c>
      <c r="O4233" t="s">
        <v>11351</v>
      </c>
      <c r="P4233" t="s">
        <v>11354</v>
      </c>
      <c r="R4233" t="s">
        <v>11353</v>
      </c>
      <c r="S4233">
        <f>IF(SalesData[[#This Row],[Return Status]]="Returned",1,0)</f>
        <v>0</v>
      </c>
      <c r="U4233" s="2">
        <f>EOMONTH(SalesData[[#This Row],[Order Date]],0)</f>
        <v>45107</v>
      </c>
      <c r="V4233" s="9" t="str">
        <f>"Q"&amp;INT((MONTH(SalesData[[#This Row],[Order Date]])+2)/3)&amp;"-"&amp;YEAR(SalesData[[#This Row],[Order Date]])</f>
        <v>Q2-2023</v>
      </c>
    </row>
    <row r="4234" spans="1:22" x14ac:dyDescent="0.35">
      <c r="A4234" t="s">
        <v>4375</v>
      </c>
      <c r="B4234" s="1">
        <v>45084</v>
      </c>
      <c r="C4234" t="s">
        <v>106</v>
      </c>
      <c r="D4234" t="s">
        <v>145</v>
      </c>
      <c r="E4234">
        <v>9813940535</v>
      </c>
      <c r="F4234" t="s">
        <v>156</v>
      </c>
      <c r="G4234" t="s">
        <v>84</v>
      </c>
      <c r="H4234" t="s">
        <v>85</v>
      </c>
      <c r="I4234" t="s">
        <v>31</v>
      </c>
      <c r="J4234" t="s">
        <v>65</v>
      </c>
      <c r="K4234">
        <v>1015.23</v>
      </c>
      <c r="L4234">
        <v>152.26</v>
      </c>
      <c r="M4234" t="s">
        <v>65</v>
      </c>
      <c r="N4234">
        <v>0.14997586753740499</v>
      </c>
      <c r="O4234" t="s">
        <v>11351</v>
      </c>
      <c r="P4234" t="s">
        <v>11352</v>
      </c>
      <c r="R4234" t="s">
        <v>11353</v>
      </c>
      <c r="S4234">
        <f>IF(SalesData[[#This Row],[Return Status]]="Returned",1,0)</f>
        <v>0</v>
      </c>
      <c r="T4234">
        <v>847.14</v>
      </c>
      <c r="U4234" s="2">
        <f>EOMONTH(SalesData[[#This Row],[Order Date]],0)</f>
        <v>45107</v>
      </c>
      <c r="V4234" s="9" t="str">
        <f>"Q"&amp;INT((MONTH(SalesData[[#This Row],[Order Date]])+2)/3)&amp;"-"&amp;YEAR(SalesData[[#This Row],[Order Date]])</f>
        <v>Q2-2023</v>
      </c>
    </row>
    <row r="4235" spans="1:22" x14ac:dyDescent="0.35">
      <c r="A4235" t="s">
        <v>4376</v>
      </c>
      <c r="B4235" s="1">
        <v>45078</v>
      </c>
      <c r="C4235" t="s">
        <v>71</v>
      </c>
      <c r="D4235" t="s">
        <v>72</v>
      </c>
      <c r="E4235">
        <v>1979757601</v>
      </c>
      <c r="F4235" t="s">
        <v>64</v>
      </c>
      <c r="G4235" t="s">
        <v>15</v>
      </c>
      <c r="H4235" t="s">
        <v>16</v>
      </c>
      <c r="I4235" t="s">
        <v>17</v>
      </c>
      <c r="J4235" t="s">
        <v>65</v>
      </c>
      <c r="K4235">
        <v>2868.89</v>
      </c>
      <c r="L4235">
        <v>699.18</v>
      </c>
      <c r="M4235" t="s">
        <v>65</v>
      </c>
      <c r="N4235">
        <v>0.24371098229628901</v>
      </c>
      <c r="O4235" t="s">
        <v>11351</v>
      </c>
      <c r="P4235" t="s">
        <v>11354</v>
      </c>
      <c r="Q4235" t="s">
        <v>11365</v>
      </c>
      <c r="R4235" t="s">
        <v>11360</v>
      </c>
      <c r="S4235">
        <f>IF(SalesData[[#This Row],[Return Status]]="Returned",1,0)</f>
        <v>1</v>
      </c>
      <c r="T4235">
        <v>2085.91</v>
      </c>
      <c r="U4235" s="2">
        <f>EOMONTH(SalesData[[#This Row],[Order Date]],0)</f>
        <v>45107</v>
      </c>
      <c r="V4235" s="9" t="str">
        <f>"Q"&amp;INT((MONTH(SalesData[[#This Row],[Order Date]])+2)/3)&amp;"-"&amp;YEAR(SalesData[[#This Row],[Order Date]])</f>
        <v>Q2-2023</v>
      </c>
    </row>
    <row r="4236" spans="1:22" x14ac:dyDescent="0.35">
      <c r="A4236" t="s">
        <v>4377</v>
      </c>
      <c r="B4236" s="1">
        <v>45092</v>
      </c>
      <c r="C4236" t="s">
        <v>97</v>
      </c>
      <c r="D4236" t="s">
        <v>80</v>
      </c>
      <c r="E4236">
        <v>1437091256</v>
      </c>
      <c r="F4236" t="s">
        <v>156</v>
      </c>
      <c r="G4236" t="s">
        <v>84</v>
      </c>
      <c r="H4236" t="s">
        <v>85</v>
      </c>
      <c r="I4236" t="s">
        <v>31</v>
      </c>
      <c r="J4236" t="s">
        <v>61</v>
      </c>
      <c r="K4236">
        <v>3381.76</v>
      </c>
      <c r="L4236">
        <v>552.58000000000004</v>
      </c>
      <c r="M4236" t="s">
        <v>62</v>
      </c>
      <c r="N4236">
        <v>0.16340012301286899</v>
      </c>
      <c r="O4236" t="s">
        <v>11351</v>
      </c>
      <c r="P4236" t="s">
        <v>11352</v>
      </c>
      <c r="R4236" t="s">
        <v>11353</v>
      </c>
      <c r="S4236">
        <f>IF(SalesData[[#This Row],[Return Status]]="Returned",1,0)</f>
        <v>0</v>
      </c>
      <c r="T4236">
        <v>847.14</v>
      </c>
      <c r="U4236" s="2">
        <f>EOMONTH(SalesData[[#This Row],[Order Date]],0)</f>
        <v>45107</v>
      </c>
      <c r="V4236" s="9" t="str">
        <f>"Q"&amp;INT((MONTH(SalesData[[#This Row],[Order Date]])+2)/3)&amp;"-"&amp;YEAR(SalesData[[#This Row],[Order Date]])</f>
        <v>Q2-2023</v>
      </c>
    </row>
    <row r="4237" spans="1:22" x14ac:dyDescent="0.35">
      <c r="A4237" t="s">
        <v>4378</v>
      </c>
      <c r="B4237" s="1">
        <v>45092</v>
      </c>
      <c r="C4237" t="s">
        <v>92</v>
      </c>
      <c r="D4237" t="s">
        <v>27</v>
      </c>
      <c r="E4237">
        <v>7815260644</v>
      </c>
      <c r="F4237" t="s">
        <v>120</v>
      </c>
      <c r="G4237" t="s">
        <v>141</v>
      </c>
      <c r="H4237" t="s">
        <v>121</v>
      </c>
      <c r="I4237" t="s">
        <v>17</v>
      </c>
      <c r="J4237" t="s">
        <v>61</v>
      </c>
      <c r="K4237">
        <v>228.83</v>
      </c>
      <c r="L4237">
        <v>45.42</v>
      </c>
      <c r="M4237" t="s">
        <v>62</v>
      </c>
      <c r="N4237">
        <v>0.19848796049469</v>
      </c>
      <c r="O4237" t="s">
        <v>11361</v>
      </c>
      <c r="P4237" t="s">
        <v>11352</v>
      </c>
      <c r="R4237" t="s">
        <v>11353</v>
      </c>
      <c r="S4237">
        <f>IF(SalesData[[#This Row],[Return Status]]="Returned",1,0)</f>
        <v>0</v>
      </c>
      <c r="T4237">
        <v>2793.38</v>
      </c>
      <c r="U4237" s="2">
        <f>EOMONTH(SalesData[[#This Row],[Order Date]],0)</f>
        <v>45107</v>
      </c>
      <c r="V4237" s="9" t="str">
        <f>"Q"&amp;INT((MONTH(SalesData[[#This Row],[Order Date]])+2)/3)&amp;"-"&amp;YEAR(SalesData[[#This Row],[Order Date]])</f>
        <v>Q2-2023</v>
      </c>
    </row>
    <row r="4238" spans="1:22" x14ac:dyDescent="0.35">
      <c r="A4238" t="s">
        <v>4379</v>
      </c>
      <c r="B4238" s="1">
        <v>45095</v>
      </c>
      <c r="C4238" t="s">
        <v>67</v>
      </c>
      <c r="D4238" t="s">
        <v>72</v>
      </c>
      <c r="E4238">
        <v>7781469023</v>
      </c>
      <c r="F4238" t="s">
        <v>185</v>
      </c>
      <c r="G4238" t="s">
        <v>164</v>
      </c>
      <c r="H4238" t="s">
        <v>165</v>
      </c>
      <c r="I4238" t="s">
        <v>36</v>
      </c>
      <c r="J4238" t="s">
        <v>19</v>
      </c>
      <c r="K4238">
        <v>3177.35</v>
      </c>
      <c r="L4238">
        <v>273.14</v>
      </c>
      <c r="M4238" t="s">
        <v>19</v>
      </c>
      <c r="N4238">
        <v>8.5964719026861994E-2</v>
      </c>
      <c r="O4238" t="s">
        <v>11351</v>
      </c>
      <c r="P4238" t="s">
        <v>11356</v>
      </c>
      <c r="R4238" t="s">
        <v>11353</v>
      </c>
      <c r="S4238">
        <f>IF(SalesData[[#This Row],[Return Status]]="Returned",1,0)</f>
        <v>0</v>
      </c>
      <c r="U4238" s="2">
        <f>EOMONTH(SalesData[[#This Row],[Order Date]],0)</f>
        <v>45107</v>
      </c>
      <c r="V4238" s="9" t="str">
        <f>"Q"&amp;INT((MONTH(SalesData[[#This Row],[Order Date]])+2)/3)&amp;"-"&amp;YEAR(SalesData[[#This Row],[Order Date]])</f>
        <v>Q2-2023</v>
      </c>
    </row>
    <row r="4239" spans="1:22" x14ac:dyDescent="0.35">
      <c r="A4239" t="s">
        <v>4380</v>
      </c>
      <c r="B4239" s="1">
        <v>45100</v>
      </c>
      <c r="C4239" t="s">
        <v>124</v>
      </c>
      <c r="D4239" t="s">
        <v>145</v>
      </c>
      <c r="E4239">
        <v>1257026580</v>
      </c>
      <c r="F4239" t="s">
        <v>292</v>
      </c>
      <c r="G4239" t="s">
        <v>69</v>
      </c>
      <c r="H4239" t="s">
        <v>41</v>
      </c>
      <c r="I4239" t="s">
        <v>31</v>
      </c>
      <c r="J4239" t="s">
        <v>65</v>
      </c>
      <c r="K4239">
        <v>2598.6999999999998</v>
      </c>
      <c r="L4239">
        <v>387.08</v>
      </c>
      <c r="M4239" t="s">
        <v>65</v>
      </c>
      <c r="N4239">
        <v>0.148951398776311</v>
      </c>
      <c r="O4239" t="s">
        <v>11351</v>
      </c>
      <c r="P4239" t="s">
        <v>11352</v>
      </c>
      <c r="R4239" t="s">
        <v>11353</v>
      </c>
      <c r="S4239">
        <f>IF(SalesData[[#This Row],[Return Status]]="Returned",1,0)</f>
        <v>0</v>
      </c>
      <c r="T4239">
        <v>2081.52</v>
      </c>
      <c r="U4239" s="2">
        <f>EOMONTH(SalesData[[#This Row],[Order Date]],0)</f>
        <v>45107</v>
      </c>
      <c r="V4239" s="9" t="str">
        <f>"Q"&amp;INT((MONTH(SalesData[[#This Row],[Order Date]])+2)/3)&amp;"-"&amp;YEAR(SalesData[[#This Row],[Order Date]])</f>
        <v>Q2-2023</v>
      </c>
    </row>
    <row r="4240" spans="1:22" x14ac:dyDescent="0.35">
      <c r="A4240" t="s">
        <v>4381</v>
      </c>
      <c r="B4240" s="1">
        <v>45104</v>
      </c>
      <c r="C4240" t="s">
        <v>176</v>
      </c>
      <c r="D4240" t="s">
        <v>145</v>
      </c>
      <c r="E4240">
        <v>4819668429</v>
      </c>
      <c r="F4240" t="s">
        <v>33</v>
      </c>
      <c r="G4240" t="s">
        <v>34</v>
      </c>
      <c r="H4240" t="s">
        <v>35</v>
      </c>
      <c r="I4240" t="s">
        <v>36</v>
      </c>
      <c r="J4240" t="s">
        <v>65</v>
      </c>
      <c r="K4240">
        <v>957.31</v>
      </c>
      <c r="L4240">
        <v>113.7</v>
      </c>
      <c r="M4240" t="s">
        <v>65</v>
      </c>
      <c r="N4240">
        <v>0.118770304290146</v>
      </c>
      <c r="O4240" t="s">
        <v>11355</v>
      </c>
      <c r="P4240" t="s">
        <v>11352</v>
      </c>
      <c r="R4240" t="s">
        <v>11353</v>
      </c>
      <c r="S4240">
        <f>IF(SalesData[[#This Row],[Return Status]]="Returned",1,0)</f>
        <v>0</v>
      </c>
      <c r="U4240" s="2">
        <f>EOMONTH(SalesData[[#This Row],[Order Date]],0)</f>
        <v>45107</v>
      </c>
      <c r="V4240" s="9" t="str">
        <f>"Q"&amp;INT((MONTH(SalesData[[#This Row],[Order Date]])+2)/3)&amp;"-"&amp;YEAR(SalesData[[#This Row],[Order Date]])</f>
        <v>Q2-2023</v>
      </c>
    </row>
    <row r="4241" spans="1:22" x14ac:dyDescent="0.35">
      <c r="A4241" t="s">
        <v>4382</v>
      </c>
      <c r="B4241" s="1">
        <v>45100</v>
      </c>
      <c r="C4241" t="s">
        <v>77</v>
      </c>
      <c r="D4241" t="s">
        <v>46</v>
      </c>
      <c r="E4241">
        <v>6380617339</v>
      </c>
      <c r="F4241" t="s">
        <v>33</v>
      </c>
      <c r="G4241" t="s">
        <v>34</v>
      </c>
      <c r="H4241" t="s">
        <v>35</v>
      </c>
      <c r="I4241" t="s">
        <v>36</v>
      </c>
      <c r="J4241" t="s">
        <v>65</v>
      </c>
      <c r="K4241">
        <v>4751.3100000000004</v>
      </c>
      <c r="L4241">
        <v>369.83</v>
      </c>
      <c r="M4241" t="s">
        <v>65</v>
      </c>
      <c r="N4241">
        <v>7.7837480610610493E-2</v>
      </c>
      <c r="O4241" t="s">
        <v>11351</v>
      </c>
      <c r="P4241" t="s">
        <v>11356</v>
      </c>
      <c r="R4241" t="s">
        <v>11353</v>
      </c>
      <c r="S4241">
        <f>IF(SalesData[[#This Row],[Return Status]]="Returned",1,0)</f>
        <v>0</v>
      </c>
      <c r="U4241" s="2">
        <f>EOMONTH(SalesData[[#This Row],[Order Date]],0)</f>
        <v>45107</v>
      </c>
      <c r="V4241" s="9" t="str">
        <f>"Q"&amp;INT((MONTH(SalesData[[#This Row],[Order Date]])+2)/3)&amp;"-"&amp;YEAR(SalesData[[#This Row],[Order Date]])</f>
        <v>Q2-2023</v>
      </c>
    </row>
    <row r="4242" spans="1:22" x14ac:dyDescent="0.35">
      <c r="A4242" t="s">
        <v>4383</v>
      </c>
      <c r="B4242" s="1">
        <v>45085</v>
      </c>
      <c r="C4242" t="s">
        <v>38</v>
      </c>
      <c r="D4242" t="s">
        <v>145</v>
      </c>
      <c r="E4242">
        <v>9832044083</v>
      </c>
      <c r="F4242" t="s">
        <v>170</v>
      </c>
      <c r="G4242" t="s">
        <v>69</v>
      </c>
      <c r="H4242" t="s">
        <v>41</v>
      </c>
      <c r="I4242" t="s">
        <v>31</v>
      </c>
      <c r="J4242" t="s">
        <v>18</v>
      </c>
      <c r="K4242">
        <v>2775.66</v>
      </c>
      <c r="L4242">
        <v>806.16</v>
      </c>
      <c r="M4242" t="s">
        <v>19</v>
      </c>
      <c r="N4242">
        <v>0.29043903071701899</v>
      </c>
      <c r="O4242" t="s">
        <v>11351</v>
      </c>
      <c r="P4242" t="s">
        <v>11354</v>
      </c>
      <c r="R4242" t="s">
        <v>11353</v>
      </c>
      <c r="S4242">
        <f>IF(SalesData[[#This Row],[Return Status]]="Returned",1,0)</f>
        <v>0</v>
      </c>
      <c r="T4242">
        <v>2081.52</v>
      </c>
      <c r="U4242" s="2">
        <f>EOMONTH(SalesData[[#This Row],[Order Date]],0)</f>
        <v>45107</v>
      </c>
      <c r="V4242" s="9" t="str">
        <f>"Q"&amp;INT((MONTH(SalesData[[#This Row],[Order Date]])+2)/3)&amp;"-"&amp;YEAR(SalesData[[#This Row],[Order Date]])</f>
        <v>Q2-2023</v>
      </c>
    </row>
    <row r="4243" spans="1:22" x14ac:dyDescent="0.35">
      <c r="A4243" t="s">
        <v>4384</v>
      </c>
      <c r="B4243" s="1">
        <v>45105</v>
      </c>
      <c r="C4243" t="s">
        <v>38</v>
      </c>
      <c r="D4243" t="s">
        <v>72</v>
      </c>
      <c r="E4243">
        <v>8814844234</v>
      </c>
      <c r="F4243" t="s">
        <v>156</v>
      </c>
      <c r="G4243" t="s">
        <v>84</v>
      </c>
      <c r="H4243" t="s">
        <v>85</v>
      </c>
      <c r="I4243" t="s">
        <v>31</v>
      </c>
      <c r="J4243" t="s">
        <v>65</v>
      </c>
      <c r="K4243">
        <v>2082.39</v>
      </c>
      <c r="L4243">
        <v>334.66</v>
      </c>
      <c r="M4243" t="s">
        <v>65</v>
      </c>
      <c r="N4243">
        <v>0.160709569292976</v>
      </c>
      <c r="O4243" t="s">
        <v>11351</v>
      </c>
      <c r="P4243" t="s">
        <v>11352</v>
      </c>
      <c r="R4243" t="s">
        <v>11353</v>
      </c>
      <c r="S4243">
        <f>IF(SalesData[[#This Row],[Return Status]]="Returned",1,0)</f>
        <v>0</v>
      </c>
      <c r="T4243">
        <v>847.14</v>
      </c>
      <c r="U4243" s="2">
        <f>EOMONTH(SalesData[[#This Row],[Order Date]],0)</f>
        <v>45107</v>
      </c>
      <c r="V4243" s="9" t="str">
        <f>"Q"&amp;INT((MONTH(SalesData[[#This Row],[Order Date]])+2)/3)&amp;"-"&amp;YEAR(SalesData[[#This Row],[Order Date]])</f>
        <v>Q2-2023</v>
      </c>
    </row>
    <row r="4244" spans="1:22" x14ac:dyDescent="0.35">
      <c r="A4244" t="s">
        <v>4385</v>
      </c>
      <c r="B4244" s="1">
        <v>45079</v>
      </c>
      <c r="C4244" t="s">
        <v>12</v>
      </c>
      <c r="D4244" t="s">
        <v>27</v>
      </c>
      <c r="E4244">
        <v>7251684473</v>
      </c>
      <c r="F4244" t="s">
        <v>28</v>
      </c>
      <c r="G4244" t="s">
        <v>29</v>
      </c>
      <c r="H4244" t="s">
        <v>11357</v>
      </c>
      <c r="I4244" t="s">
        <v>31</v>
      </c>
      <c r="J4244" t="s">
        <v>62</v>
      </c>
      <c r="K4244">
        <v>3858.68</v>
      </c>
      <c r="L4244">
        <v>635.75</v>
      </c>
      <c r="M4244" t="s">
        <v>62</v>
      </c>
      <c r="N4244">
        <v>0.16475841479469699</v>
      </c>
      <c r="O4244" t="s">
        <v>11351</v>
      </c>
      <c r="P4244" t="s">
        <v>11352</v>
      </c>
      <c r="R4244" t="s">
        <v>11353</v>
      </c>
      <c r="S4244">
        <f>IF(SalesData[[#This Row],[Return Status]]="Returned",1,0)</f>
        <v>0</v>
      </c>
      <c r="T4244">
        <v>2788.38</v>
      </c>
      <c r="U4244" s="2">
        <f>EOMONTH(SalesData[[#This Row],[Order Date]],0)</f>
        <v>45107</v>
      </c>
      <c r="V4244" s="9" t="str">
        <f>"Q"&amp;INT((MONTH(SalesData[[#This Row],[Order Date]])+2)/3)&amp;"-"&amp;YEAR(SalesData[[#This Row],[Order Date]])</f>
        <v>Q2-2023</v>
      </c>
    </row>
    <row r="4245" spans="1:22" x14ac:dyDescent="0.35">
      <c r="A4245" t="s">
        <v>4386</v>
      </c>
      <c r="B4245" s="1">
        <v>45089</v>
      </c>
      <c r="C4245" t="s">
        <v>194</v>
      </c>
      <c r="D4245" t="s">
        <v>27</v>
      </c>
      <c r="E4245">
        <v>2091479081</v>
      </c>
      <c r="F4245" t="s">
        <v>33</v>
      </c>
      <c r="G4245" t="s">
        <v>101</v>
      </c>
      <c r="H4245" t="s">
        <v>11357</v>
      </c>
      <c r="I4245" t="s">
        <v>36</v>
      </c>
      <c r="J4245" t="s">
        <v>19</v>
      </c>
      <c r="K4245">
        <v>4951.87</v>
      </c>
      <c r="L4245">
        <v>1143.49</v>
      </c>
      <c r="M4245" t="s">
        <v>19</v>
      </c>
      <c r="N4245">
        <v>0.230920844044775</v>
      </c>
      <c r="O4245" t="s">
        <v>11351</v>
      </c>
      <c r="P4245" t="s">
        <v>11354</v>
      </c>
      <c r="R4245" t="s">
        <v>11353</v>
      </c>
      <c r="S4245">
        <f>IF(SalesData[[#This Row],[Return Status]]="Returned",1,0)</f>
        <v>0</v>
      </c>
      <c r="T4245">
        <v>1385.87</v>
      </c>
      <c r="U4245" s="2">
        <f>EOMONTH(SalesData[[#This Row],[Order Date]],0)</f>
        <v>45107</v>
      </c>
      <c r="V4245" s="9" t="str">
        <f>"Q"&amp;INT((MONTH(SalesData[[#This Row],[Order Date]])+2)/3)&amp;"-"&amp;YEAR(SalesData[[#This Row],[Order Date]])</f>
        <v>Q2-2023</v>
      </c>
    </row>
    <row r="4246" spans="1:22" x14ac:dyDescent="0.35">
      <c r="A4246" t="s">
        <v>4387</v>
      </c>
      <c r="B4246" s="1">
        <v>45090</v>
      </c>
      <c r="C4246" t="s">
        <v>57</v>
      </c>
      <c r="D4246" t="s">
        <v>27</v>
      </c>
      <c r="E4246">
        <v>9279160053</v>
      </c>
      <c r="F4246" t="s">
        <v>88</v>
      </c>
      <c r="G4246" t="s">
        <v>11379</v>
      </c>
      <c r="H4246" t="s">
        <v>90</v>
      </c>
      <c r="I4246" t="s">
        <v>31</v>
      </c>
      <c r="J4246" t="s">
        <v>43</v>
      </c>
      <c r="K4246">
        <v>1185.58</v>
      </c>
      <c r="L4246">
        <v>53.56</v>
      </c>
      <c r="M4246" t="s">
        <v>43</v>
      </c>
      <c r="N4246">
        <v>4.5176200678149099E-2</v>
      </c>
      <c r="O4246" t="s">
        <v>11351</v>
      </c>
      <c r="P4246" t="s">
        <v>11356</v>
      </c>
      <c r="R4246" t="s">
        <v>11353</v>
      </c>
      <c r="S4246">
        <f>IF(SalesData[[#This Row],[Return Status]]="Returned",1,0)</f>
        <v>0</v>
      </c>
      <c r="U4246" s="2">
        <f>EOMONTH(SalesData[[#This Row],[Order Date]],0)</f>
        <v>45107</v>
      </c>
      <c r="V4246" s="9" t="str">
        <f>"Q"&amp;INT((MONTH(SalesData[[#This Row],[Order Date]])+2)/3)&amp;"-"&amp;YEAR(SalesData[[#This Row],[Order Date]])</f>
        <v>Q2-2023</v>
      </c>
    </row>
    <row r="4247" spans="1:22" x14ac:dyDescent="0.35">
      <c r="A4247" t="s">
        <v>4388</v>
      </c>
      <c r="B4247" s="1">
        <v>45093</v>
      </c>
      <c r="C4247" t="s">
        <v>176</v>
      </c>
      <c r="D4247" t="s">
        <v>13</v>
      </c>
      <c r="E4247">
        <v>596788062</v>
      </c>
      <c r="F4247" t="s">
        <v>137</v>
      </c>
      <c r="G4247" t="s">
        <v>11382</v>
      </c>
      <c r="H4247" t="s">
        <v>35</v>
      </c>
      <c r="I4247" t="s">
        <v>36</v>
      </c>
      <c r="J4247" t="s">
        <v>18</v>
      </c>
      <c r="K4247">
        <v>1068.75</v>
      </c>
      <c r="L4247">
        <v>77.86</v>
      </c>
      <c r="M4247" t="s">
        <v>19</v>
      </c>
      <c r="N4247">
        <v>7.2851461988304098E-2</v>
      </c>
      <c r="O4247" t="s">
        <v>11351</v>
      </c>
      <c r="P4247" t="s">
        <v>11356</v>
      </c>
      <c r="R4247" t="s">
        <v>11353</v>
      </c>
      <c r="S4247">
        <f>IF(SalesData[[#This Row],[Return Status]]="Returned",1,0)</f>
        <v>0</v>
      </c>
      <c r="U4247" s="2">
        <f>EOMONTH(SalesData[[#This Row],[Order Date]],0)</f>
        <v>45107</v>
      </c>
      <c r="V4247" s="9" t="str">
        <f>"Q"&amp;INT((MONTH(SalesData[[#This Row],[Order Date]])+2)/3)&amp;"-"&amp;YEAR(SalesData[[#This Row],[Order Date]])</f>
        <v>Q2-2023</v>
      </c>
    </row>
    <row r="4248" spans="1:22" x14ac:dyDescent="0.35">
      <c r="A4248" t="s">
        <v>4389</v>
      </c>
      <c r="B4248" s="1">
        <v>45101</v>
      </c>
      <c r="C4248" t="s">
        <v>144</v>
      </c>
      <c r="D4248" t="s">
        <v>13</v>
      </c>
      <c r="E4248">
        <v>7076775957</v>
      </c>
      <c r="F4248" t="s">
        <v>238</v>
      </c>
      <c r="G4248" t="s">
        <v>74</v>
      </c>
      <c r="H4248" t="s">
        <v>75</v>
      </c>
      <c r="I4248" t="s">
        <v>36</v>
      </c>
      <c r="J4248" t="s">
        <v>43</v>
      </c>
      <c r="K4248">
        <v>491.08</v>
      </c>
      <c r="L4248">
        <v>98.54</v>
      </c>
      <c r="M4248" t="s">
        <v>43</v>
      </c>
      <c r="N4248">
        <v>0.20065977030219101</v>
      </c>
      <c r="O4248" t="s">
        <v>11361</v>
      </c>
      <c r="P4248" t="s">
        <v>11354</v>
      </c>
      <c r="R4248" t="s">
        <v>11353</v>
      </c>
      <c r="S4248">
        <f>IF(SalesData[[#This Row],[Return Status]]="Returned",1,0)</f>
        <v>0</v>
      </c>
      <c r="T4248">
        <v>2420.2800000000002</v>
      </c>
      <c r="U4248" s="2">
        <f>EOMONTH(SalesData[[#This Row],[Order Date]],0)</f>
        <v>45107</v>
      </c>
      <c r="V4248" s="9" t="str">
        <f>"Q"&amp;INT((MONTH(SalesData[[#This Row],[Order Date]])+2)/3)&amp;"-"&amp;YEAR(SalesData[[#This Row],[Order Date]])</f>
        <v>Q2-2023</v>
      </c>
    </row>
    <row r="4249" spans="1:22" x14ac:dyDescent="0.35">
      <c r="A4249" t="s">
        <v>4390</v>
      </c>
      <c r="B4249" s="1">
        <v>45090</v>
      </c>
      <c r="C4249" t="s">
        <v>205</v>
      </c>
      <c r="D4249" t="s">
        <v>80</v>
      </c>
      <c r="E4249">
        <v>2690726310</v>
      </c>
      <c r="F4249" t="s">
        <v>107</v>
      </c>
      <c r="G4249" t="s">
        <v>15</v>
      </c>
      <c r="H4249" t="s">
        <v>16</v>
      </c>
      <c r="I4249" t="s">
        <v>17</v>
      </c>
      <c r="J4249" t="s">
        <v>43</v>
      </c>
      <c r="K4249">
        <v>4155.74</v>
      </c>
      <c r="L4249">
        <v>872.23</v>
      </c>
      <c r="M4249" t="s">
        <v>43</v>
      </c>
      <c r="N4249">
        <v>0.20988560400795001</v>
      </c>
      <c r="O4249" t="s">
        <v>11351</v>
      </c>
      <c r="P4249" t="s">
        <v>11354</v>
      </c>
      <c r="R4249" t="s">
        <v>11353</v>
      </c>
      <c r="S4249">
        <f>IF(SalesData[[#This Row],[Return Status]]="Returned",1,0)</f>
        <v>0</v>
      </c>
      <c r="T4249">
        <v>2085.91</v>
      </c>
      <c r="U4249" s="2">
        <f>EOMONTH(SalesData[[#This Row],[Order Date]],0)</f>
        <v>45107</v>
      </c>
      <c r="V4249" s="9" t="str">
        <f>"Q"&amp;INT((MONTH(SalesData[[#This Row],[Order Date]])+2)/3)&amp;"-"&amp;YEAR(SalesData[[#This Row],[Order Date]])</f>
        <v>Q2-2023</v>
      </c>
    </row>
    <row r="4250" spans="1:22" x14ac:dyDescent="0.35">
      <c r="A4250" t="s">
        <v>4391</v>
      </c>
      <c r="B4250" s="1">
        <v>45090</v>
      </c>
      <c r="C4250" t="s">
        <v>111</v>
      </c>
      <c r="D4250" t="s">
        <v>99</v>
      </c>
      <c r="E4250">
        <v>7646831897</v>
      </c>
      <c r="F4250" t="s">
        <v>185</v>
      </c>
      <c r="G4250" t="s">
        <v>164</v>
      </c>
      <c r="H4250" t="s">
        <v>165</v>
      </c>
      <c r="I4250" t="s">
        <v>36</v>
      </c>
      <c r="J4250" t="s">
        <v>43</v>
      </c>
      <c r="K4250">
        <v>4015.66</v>
      </c>
      <c r="L4250">
        <v>1193.75</v>
      </c>
      <c r="M4250" t="s">
        <v>43</v>
      </c>
      <c r="N4250">
        <v>0.29727367356798101</v>
      </c>
      <c r="O4250" t="s">
        <v>11351</v>
      </c>
      <c r="P4250" t="s">
        <v>11354</v>
      </c>
      <c r="R4250" t="s">
        <v>11353</v>
      </c>
      <c r="S4250">
        <f>IF(SalesData[[#This Row],[Return Status]]="Returned",1,0)</f>
        <v>0</v>
      </c>
      <c r="U4250" s="2">
        <f>EOMONTH(SalesData[[#This Row],[Order Date]],0)</f>
        <v>45107</v>
      </c>
      <c r="V4250" s="9" t="str">
        <f>"Q"&amp;INT((MONTH(SalesData[[#This Row],[Order Date]])+2)/3)&amp;"-"&amp;YEAR(SalesData[[#This Row],[Order Date]])</f>
        <v>Q2-2023</v>
      </c>
    </row>
    <row r="4251" spans="1:22" x14ac:dyDescent="0.35">
      <c r="A4251" t="s">
        <v>4392</v>
      </c>
      <c r="B4251" s="1">
        <v>45090</v>
      </c>
      <c r="C4251" t="s">
        <v>124</v>
      </c>
      <c r="D4251" t="s">
        <v>46</v>
      </c>
      <c r="E4251">
        <v>1327089300</v>
      </c>
      <c r="F4251" t="s">
        <v>81</v>
      </c>
      <c r="G4251" t="s">
        <v>74</v>
      </c>
      <c r="H4251" t="s">
        <v>11357</v>
      </c>
      <c r="I4251" t="s">
        <v>36</v>
      </c>
      <c r="J4251" t="s">
        <v>62</v>
      </c>
      <c r="K4251">
        <v>4593.16</v>
      </c>
      <c r="L4251">
        <v>259.32</v>
      </c>
      <c r="M4251" t="s">
        <v>62</v>
      </c>
      <c r="N4251">
        <v>5.6457863431711497E-2</v>
      </c>
      <c r="O4251" t="s">
        <v>11351</v>
      </c>
      <c r="P4251" t="s">
        <v>11356</v>
      </c>
      <c r="R4251" t="s">
        <v>11353</v>
      </c>
      <c r="S4251">
        <f>IF(SalesData[[#This Row],[Return Status]]="Returned",1,0)</f>
        <v>0</v>
      </c>
      <c r="T4251">
        <v>2420.2800000000002</v>
      </c>
      <c r="U4251" s="2">
        <f>EOMONTH(SalesData[[#This Row],[Order Date]],0)</f>
        <v>45107</v>
      </c>
      <c r="V4251" s="9" t="str">
        <f>"Q"&amp;INT((MONTH(SalesData[[#This Row],[Order Date]])+2)/3)&amp;"-"&amp;YEAR(SalesData[[#This Row],[Order Date]])</f>
        <v>Q2-2023</v>
      </c>
    </row>
    <row r="4252" spans="1:22" x14ac:dyDescent="0.35">
      <c r="A4252" t="s">
        <v>4393</v>
      </c>
      <c r="B4252" s="1">
        <v>45103</v>
      </c>
      <c r="C4252" t="s">
        <v>71</v>
      </c>
      <c r="D4252" t="s">
        <v>80</v>
      </c>
      <c r="E4252">
        <v>260930482</v>
      </c>
      <c r="F4252" t="s">
        <v>114</v>
      </c>
      <c r="G4252" t="s">
        <v>280</v>
      </c>
      <c r="H4252" t="s">
        <v>60</v>
      </c>
      <c r="I4252" t="s">
        <v>31</v>
      </c>
      <c r="J4252" t="s">
        <v>19</v>
      </c>
      <c r="K4252">
        <v>4471.25</v>
      </c>
      <c r="L4252">
        <v>469.89</v>
      </c>
      <c r="M4252" t="s">
        <v>19</v>
      </c>
      <c r="N4252">
        <v>0.105091417388873</v>
      </c>
      <c r="O4252" t="s">
        <v>11351</v>
      </c>
      <c r="P4252" t="s">
        <v>11352</v>
      </c>
      <c r="R4252" t="s">
        <v>11353</v>
      </c>
      <c r="S4252">
        <f>IF(SalesData[[#This Row],[Return Status]]="Returned",1,0)</f>
        <v>0</v>
      </c>
      <c r="U4252" s="2">
        <f>EOMONTH(SalesData[[#This Row],[Order Date]],0)</f>
        <v>45107</v>
      </c>
      <c r="V4252" s="9" t="str">
        <f>"Q"&amp;INT((MONTH(SalesData[[#This Row],[Order Date]])+2)/3)&amp;"-"&amp;YEAR(SalesData[[#This Row],[Order Date]])</f>
        <v>Q2-2023</v>
      </c>
    </row>
    <row r="4253" spans="1:22" x14ac:dyDescent="0.35">
      <c r="A4253" t="s">
        <v>4394</v>
      </c>
      <c r="B4253" s="1">
        <v>45105</v>
      </c>
      <c r="C4253" t="s">
        <v>45</v>
      </c>
      <c r="D4253" t="s">
        <v>39</v>
      </c>
      <c r="E4253">
        <v>4926713290</v>
      </c>
      <c r="F4253" t="s">
        <v>103</v>
      </c>
      <c r="G4253" t="s">
        <v>23</v>
      </c>
      <c r="H4253" t="s">
        <v>24</v>
      </c>
      <c r="I4253" t="s">
        <v>17</v>
      </c>
      <c r="J4253" t="s">
        <v>19</v>
      </c>
      <c r="K4253">
        <v>397.4</v>
      </c>
      <c r="L4253">
        <v>118.18</v>
      </c>
      <c r="M4253" t="s">
        <v>19</v>
      </c>
      <c r="N4253">
        <v>0.29738298943130398</v>
      </c>
      <c r="O4253" t="s">
        <v>11361</v>
      </c>
      <c r="P4253" t="s">
        <v>11354</v>
      </c>
      <c r="R4253" t="s">
        <v>11353</v>
      </c>
      <c r="S4253">
        <f>IF(SalesData[[#This Row],[Return Status]]="Returned",1,0)</f>
        <v>0</v>
      </c>
      <c r="T4253">
        <v>2821.33</v>
      </c>
      <c r="U4253" s="2">
        <f>EOMONTH(SalesData[[#This Row],[Order Date]],0)</f>
        <v>45107</v>
      </c>
      <c r="V4253" s="9" t="str">
        <f>"Q"&amp;INT((MONTH(SalesData[[#This Row],[Order Date]])+2)/3)&amp;"-"&amp;YEAR(SalesData[[#This Row],[Order Date]])</f>
        <v>Q2-2023</v>
      </c>
    </row>
    <row r="4254" spans="1:22" x14ac:dyDescent="0.35">
      <c r="A4254" t="s">
        <v>4395</v>
      </c>
      <c r="B4254" s="1">
        <v>45082</v>
      </c>
      <c r="C4254" t="s">
        <v>176</v>
      </c>
      <c r="D4254" t="s">
        <v>145</v>
      </c>
      <c r="E4254">
        <v>8872480656</v>
      </c>
      <c r="F4254" t="s">
        <v>40</v>
      </c>
      <c r="G4254" t="s">
        <v>69</v>
      </c>
      <c r="H4254" t="s">
        <v>11357</v>
      </c>
      <c r="I4254" t="s">
        <v>31</v>
      </c>
      <c r="J4254" t="s">
        <v>62</v>
      </c>
      <c r="K4254">
        <v>3424.93</v>
      </c>
      <c r="L4254">
        <v>629</v>
      </c>
      <c r="M4254" t="s">
        <v>62</v>
      </c>
      <c r="N4254">
        <v>0.183653388536408</v>
      </c>
      <c r="O4254" t="s">
        <v>11351</v>
      </c>
      <c r="P4254" t="s">
        <v>11352</v>
      </c>
      <c r="R4254" t="s">
        <v>11353</v>
      </c>
      <c r="S4254">
        <f>IF(SalesData[[#This Row],[Return Status]]="Returned",1,0)</f>
        <v>0</v>
      </c>
      <c r="T4254">
        <v>2081.52</v>
      </c>
      <c r="U4254" s="2">
        <f>EOMONTH(SalesData[[#This Row],[Order Date]],0)</f>
        <v>45107</v>
      </c>
      <c r="V4254" s="9" t="str">
        <f>"Q"&amp;INT((MONTH(SalesData[[#This Row],[Order Date]])+2)/3)&amp;"-"&amp;YEAR(SalesData[[#This Row],[Order Date]])</f>
        <v>Q2-2023</v>
      </c>
    </row>
    <row r="4255" spans="1:22" x14ac:dyDescent="0.35">
      <c r="A4255" t="s">
        <v>4396</v>
      </c>
      <c r="B4255" s="1">
        <v>45097</v>
      </c>
      <c r="C4255" t="s">
        <v>92</v>
      </c>
      <c r="D4255" t="s">
        <v>72</v>
      </c>
      <c r="E4255">
        <v>4093251450</v>
      </c>
      <c r="F4255" t="s">
        <v>33</v>
      </c>
      <c r="G4255" t="s">
        <v>11382</v>
      </c>
      <c r="H4255" t="s">
        <v>11357</v>
      </c>
      <c r="I4255" t="s">
        <v>36</v>
      </c>
      <c r="J4255" t="s">
        <v>19</v>
      </c>
      <c r="K4255">
        <v>1283.1199999999999</v>
      </c>
      <c r="L4255">
        <v>77.790000000000006</v>
      </c>
      <c r="M4255" t="s">
        <v>19</v>
      </c>
      <c r="N4255">
        <v>6.0625662447783502E-2</v>
      </c>
      <c r="O4255" t="s">
        <v>11351</v>
      </c>
      <c r="P4255" t="s">
        <v>11356</v>
      </c>
      <c r="Q4255" t="s">
        <v>11372</v>
      </c>
      <c r="R4255" t="s">
        <v>11360</v>
      </c>
      <c r="S4255">
        <f>IF(SalesData[[#This Row],[Return Status]]="Returned",1,0)</f>
        <v>1</v>
      </c>
      <c r="U4255" s="2">
        <f>EOMONTH(SalesData[[#This Row],[Order Date]],0)</f>
        <v>45107</v>
      </c>
      <c r="V4255" s="9" t="str">
        <f>"Q"&amp;INT((MONTH(SalesData[[#This Row],[Order Date]])+2)/3)&amp;"-"&amp;YEAR(SalesData[[#This Row],[Order Date]])</f>
        <v>Q2-2023</v>
      </c>
    </row>
    <row r="4256" spans="1:22" x14ac:dyDescent="0.35">
      <c r="A4256" t="s">
        <v>4397</v>
      </c>
      <c r="B4256" s="1">
        <v>45083</v>
      </c>
      <c r="C4256" t="s">
        <v>77</v>
      </c>
      <c r="D4256" t="s">
        <v>39</v>
      </c>
      <c r="E4256">
        <v>2810906203</v>
      </c>
      <c r="F4256" t="s">
        <v>114</v>
      </c>
      <c r="G4256" t="s">
        <v>11378</v>
      </c>
      <c r="H4256" t="s">
        <v>60</v>
      </c>
      <c r="I4256" t="s">
        <v>31</v>
      </c>
      <c r="J4256" t="s">
        <v>19</v>
      </c>
      <c r="K4256">
        <v>3874.91</v>
      </c>
      <c r="L4256">
        <v>371.31</v>
      </c>
      <c r="M4256" t="s">
        <v>19</v>
      </c>
      <c r="N4256">
        <v>9.5824161077289596E-2</v>
      </c>
      <c r="O4256" t="s">
        <v>11351</v>
      </c>
      <c r="P4256" t="s">
        <v>11356</v>
      </c>
      <c r="R4256" t="s">
        <v>11353</v>
      </c>
      <c r="S4256">
        <f>IF(SalesData[[#This Row],[Return Status]]="Returned",1,0)</f>
        <v>0</v>
      </c>
      <c r="U4256" s="2">
        <f>EOMONTH(SalesData[[#This Row],[Order Date]],0)</f>
        <v>45107</v>
      </c>
      <c r="V4256" s="9" t="str">
        <f>"Q"&amp;INT((MONTH(SalesData[[#This Row],[Order Date]])+2)/3)&amp;"-"&amp;YEAR(SalesData[[#This Row],[Order Date]])</f>
        <v>Q2-2023</v>
      </c>
    </row>
    <row r="4257" spans="1:22" x14ac:dyDescent="0.35">
      <c r="A4257" t="s">
        <v>4398</v>
      </c>
      <c r="B4257" s="1">
        <v>45087</v>
      </c>
      <c r="C4257" t="s">
        <v>67</v>
      </c>
      <c r="D4257" t="s">
        <v>13</v>
      </c>
      <c r="E4257">
        <v>2976407205</v>
      </c>
      <c r="F4257" t="s">
        <v>64</v>
      </c>
      <c r="G4257" t="s">
        <v>15</v>
      </c>
      <c r="H4257" t="s">
        <v>16</v>
      </c>
      <c r="I4257" t="s">
        <v>17</v>
      </c>
      <c r="J4257" t="s">
        <v>19</v>
      </c>
      <c r="K4257">
        <v>4394.4399999999996</v>
      </c>
      <c r="L4257">
        <v>508.44</v>
      </c>
      <c r="M4257" t="s">
        <v>19</v>
      </c>
      <c r="N4257">
        <v>0.115700749128444</v>
      </c>
      <c r="O4257" t="s">
        <v>11351</v>
      </c>
      <c r="P4257" t="s">
        <v>11352</v>
      </c>
      <c r="R4257" t="s">
        <v>11353</v>
      </c>
      <c r="S4257">
        <f>IF(SalesData[[#This Row],[Return Status]]="Returned",1,0)</f>
        <v>0</v>
      </c>
      <c r="T4257">
        <v>2085.91</v>
      </c>
      <c r="U4257" s="2">
        <f>EOMONTH(SalesData[[#This Row],[Order Date]],0)</f>
        <v>45107</v>
      </c>
      <c r="V4257" s="9" t="str">
        <f>"Q"&amp;INT((MONTH(SalesData[[#This Row],[Order Date]])+2)/3)&amp;"-"&amp;YEAR(SalesData[[#This Row],[Order Date]])</f>
        <v>Q2-2023</v>
      </c>
    </row>
    <row r="4258" spans="1:22" x14ac:dyDescent="0.35">
      <c r="A4258" t="s">
        <v>4399</v>
      </c>
      <c r="B4258" s="1">
        <v>45097</v>
      </c>
      <c r="C4258" t="s">
        <v>144</v>
      </c>
      <c r="D4258" t="s">
        <v>46</v>
      </c>
      <c r="E4258">
        <v>830868990</v>
      </c>
      <c r="F4258" t="s">
        <v>58</v>
      </c>
      <c r="G4258" t="s">
        <v>59</v>
      </c>
      <c r="H4258" t="s">
        <v>60</v>
      </c>
      <c r="I4258" t="s">
        <v>31</v>
      </c>
      <c r="J4258" t="s">
        <v>18</v>
      </c>
      <c r="K4258">
        <v>3777.2</v>
      </c>
      <c r="L4258">
        <v>898.55</v>
      </c>
      <c r="M4258" t="s">
        <v>19</v>
      </c>
      <c r="N4258">
        <v>0.237887853436408</v>
      </c>
      <c r="O4258" t="s">
        <v>11351</v>
      </c>
      <c r="P4258" t="s">
        <v>11354</v>
      </c>
      <c r="R4258" t="s">
        <v>11353</v>
      </c>
      <c r="S4258">
        <f>IF(SalesData[[#This Row],[Return Status]]="Returned",1,0)</f>
        <v>0</v>
      </c>
      <c r="T4258">
        <v>2183.56</v>
      </c>
      <c r="U4258" s="2">
        <f>EOMONTH(SalesData[[#This Row],[Order Date]],0)</f>
        <v>45107</v>
      </c>
      <c r="V4258" s="9" t="str">
        <f>"Q"&amp;INT((MONTH(SalesData[[#This Row],[Order Date]])+2)/3)&amp;"-"&amp;YEAR(SalesData[[#This Row],[Order Date]])</f>
        <v>Q2-2023</v>
      </c>
    </row>
    <row r="4259" spans="1:22" x14ac:dyDescent="0.35">
      <c r="A4259" t="s">
        <v>4400</v>
      </c>
      <c r="B4259" s="1">
        <v>45089</v>
      </c>
      <c r="C4259" t="s">
        <v>67</v>
      </c>
      <c r="D4259" t="s">
        <v>145</v>
      </c>
      <c r="E4259">
        <v>9399874080</v>
      </c>
      <c r="F4259" t="s">
        <v>78</v>
      </c>
      <c r="G4259" t="s">
        <v>15</v>
      </c>
      <c r="H4259" t="s">
        <v>16</v>
      </c>
      <c r="I4259" t="s">
        <v>17</v>
      </c>
      <c r="J4259" t="s">
        <v>19</v>
      </c>
      <c r="K4259">
        <v>1871.83</v>
      </c>
      <c r="L4259">
        <v>215.44</v>
      </c>
      <c r="M4259" t="s">
        <v>19</v>
      </c>
      <c r="N4259">
        <v>0.11509592217242</v>
      </c>
      <c r="O4259" t="s">
        <v>11351</v>
      </c>
      <c r="P4259" t="s">
        <v>11352</v>
      </c>
      <c r="R4259" t="s">
        <v>11353</v>
      </c>
      <c r="S4259">
        <f>IF(SalesData[[#This Row],[Return Status]]="Returned",1,0)</f>
        <v>0</v>
      </c>
      <c r="T4259">
        <v>2085.91</v>
      </c>
      <c r="U4259" s="2">
        <f>EOMONTH(SalesData[[#This Row],[Order Date]],0)</f>
        <v>45107</v>
      </c>
      <c r="V4259" s="9" t="str">
        <f>"Q"&amp;INT((MONTH(SalesData[[#This Row],[Order Date]])+2)/3)&amp;"-"&amp;YEAR(SalesData[[#This Row],[Order Date]])</f>
        <v>Q2-2023</v>
      </c>
    </row>
    <row r="4260" spans="1:22" x14ac:dyDescent="0.35">
      <c r="A4260" t="s">
        <v>4401</v>
      </c>
      <c r="B4260" s="1">
        <v>45100</v>
      </c>
      <c r="C4260" t="s">
        <v>67</v>
      </c>
      <c r="D4260" t="s">
        <v>46</v>
      </c>
      <c r="E4260">
        <v>2724198756</v>
      </c>
      <c r="F4260" t="s">
        <v>185</v>
      </c>
      <c r="G4260" t="s">
        <v>164</v>
      </c>
      <c r="H4260" t="s">
        <v>165</v>
      </c>
      <c r="I4260" t="s">
        <v>36</v>
      </c>
      <c r="J4260" t="s">
        <v>19</v>
      </c>
      <c r="K4260">
        <v>709.38</v>
      </c>
      <c r="L4260">
        <v>73.22</v>
      </c>
      <c r="M4260" t="s">
        <v>19</v>
      </c>
      <c r="N4260">
        <v>0.103216893625419</v>
      </c>
      <c r="O4260" t="s">
        <v>11355</v>
      </c>
      <c r="P4260" t="s">
        <v>11352</v>
      </c>
      <c r="R4260" t="s">
        <v>11353</v>
      </c>
      <c r="S4260">
        <f>IF(SalesData[[#This Row],[Return Status]]="Returned",1,0)</f>
        <v>0</v>
      </c>
      <c r="U4260" s="2">
        <f>EOMONTH(SalesData[[#This Row],[Order Date]],0)</f>
        <v>45107</v>
      </c>
      <c r="V4260" s="9" t="str">
        <f>"Q"&amp;INT((MONTH(SalesData[[#This Row],[Order Date]])+2)/3)&amp;"-"&amp;YEAR(SalesData[[#This Row],[Order Date]])</f>
        <v>Q2-2023</v>
      </c>
    </row>
    <row r="4261" spans="1:22" x14ac:dyDescent="0.35">
      <c r="A4261" t="s">
        <v>4402</v>
      </c>
      <c r="B4261" s="1">
        <v>45103</v>
      </c>
      <c r="C4261" t="s">
        <v>113</v>
      </c>
      <c r="D4261" t="s">
        <v>46</v>
      </c>
      <c r="E4261">
        <v>5773085824</v>
      </c>
      <c r="F4261" t="s">
        <v>222</v>
      </c>
      <c r="G4261" t="s">
        <v>164</v>
      </c>
      <c r="H4261" t="s">
        <v>165</v>
      </c>
      <c r="I4261" t="s">
        <v>36</v>
      </c>
      <c r="J4261" t="s">
        <v>18</v>
      </c>
      <c r="K4261">
        <v>2593.23</v>
      </c>
      <c r="L4261">
        <v>212.7</v>
      </c>
      <c r="M4261" t="s">
        <v>19</v>
      </c>
      <c r="N4261">
        <v>8.2021263058039598E-2</v>
      </c>
      <c r="O4261" t="s">
        <v>11351</v>
      </c>
      <c r="P4261" t="s">
        <v>11356</v>
      </c>
      <c r="R4261" t="s">
        <v>11353</v>
      </c>
      <c r="S4261">
        <f>IF(SalesData[[#This Row],[Return Status]]="Returned",1,0)</f>
        <v>0</v>
      </c>
      <c r="U4261" s="2">
        <f>EOMONTH(SalesData[[#This Row],[Order Date]],0)</f>
        <v>45107</v>
      </c>
      <c r="V4261" s="9" t="str">
        <f>"Q"&amp;INT((MONTH(SalesData[[#This Row],[Order Date]])+2)/3)&amp;"-"&amp;YEAR(SalesData[[#This Row],[Order Date]])</f>
        <v>Q2-2023</v>
      </c>
    </row>
    <row r="4262" spans="1:22" x14ac:dyDescent="0.35">
      <c r="A4262" t="s">
        <v>4403</v>
      </c>
      <c r="B4262" s="1">
        <v>45097</v>
      </c>
      <c r="C4262" t="s">
        <v>162</v>
      </c>
      <c r="D4262" t="s">
        <v>27</v>
      </c>
      <c r="E4262">
        <v>6269226842</v>
      </c>
      <c r="F4262" t="s">
        <v>156</v>
      </c>
      <c r="G4262" t="s">
        <v>84</v>
      </c>
      <c r="H4262" t="s">
        <v>85</v>
      </c>
      <c r="I4262" t="s">
        <v>31</v>
      </c>
      <c r="J4262" t="s">
        <v>65</v>
      </c>
      <c r="K4262">
        <v>2151.94</v>
      </c>
      <c r="L4262">
        <v>260.45</v>
      </c>
      <c r="M4262" t="s">
        <v>65</v>
      </c>
      <c r="N4262">
        <v>0.121030326124334</v>
      </c>
      <c r="O4262" t="s">
        <v>11351</v>
      </c>
      <c r="P4262" t="s">
        <v>11352</v>
      </c>
      <c r="R4262" t="s">
        <v>11353</v>
      </c>
      <c r="S4262">
        <f>IF(SalesData[[#This Row],[Return Status]]="Returned",1,0)</f>
        <v>0</v>
      </c>
      <c r="T4262">
        <v>847.14</v>
      </c>
      <c r="U4262" s="2">
        <f>EOMONTH(SalesData[[#This Row],[Order Date]],0)</f>
        <v>45107</v>
      </c>
      <c r="V4262" s="9" t="str">
        <f>"Q"&amp;INT((MONTH(SalesData[[#This Row],[Order Date]])+2)/3)&amp;"-"&amp;YEAR(SalesData[[#This Row],[Order Date]])</f>
        <v>Q2-2023</v>
      </c>
    </row>
    <row r="4263" spans="1:22" x14ac:dyDescent="0.35">
      <c r="A4263" t="s">
        <v>4404</v>
      </c>
      <c r="B4263" s="1">
        <v>45085</v>
      </c>
      <c r="C4263" t="s">
        <v>194</v>
      </c>
      <c r="D4263" t="s">
        <v>27</v>
      </c>
      <c r="E4263">
        <v>3432204763</v>
      </c>
      <c r="F4263" t="s">
        <v>238</v>
      </c>
      <c r="G4263" t="s">
        <v>74</v>
      </c>
      <c r="H4263" t="s">
        <v>75</v>
      </c>
      <c r="I4263" t="s">
        <v>36</v>
      </c>
      <c r="J4263" t="s">
        <v>65</v>
      </c>
      <c r="K4263">
        <v>1952.5</v>
      </c>
      <c r="L4263">
        <v>118.67</v>
      </c>
      <c r="M4263" t="s">
        <v>65</v>
      </c>
      <c r="N4263">
        <v>6.0778489116517301E-2</v>
      </c>
      <c r="O4263" t="s">
        <v>11351</v>
      </c>
      <c r="P4263" t="s">
        <v>11356</v>
      </c>
      <c r="R4263" t="s">
        <v>11353</v>
      </c>
      <c r="S4263">
        <f>IF(SalesData[[#This Row],[Return Status]]="Returned",1,0)</f>
        <v>0</v>
      </c>
      <c r="T4263">
        <v>2420.2800000000002</v>
      </c>
      <c r="U4263" s="2">
        <f>EOMONTH(SalesData[[#This Row],[Order Date]],0)</f>
        <v>45107</v>
      </c>
      <c r="V4263" s="9" t="str">
        <f>"Q"&amp;INT((MONTH(SalesData[[#This Row],[Order Date]])+2)/3)&amp;"-"&amp;YEAR(SalesData[[#This Row],[Order Date]])</f>
        <v>Q2-2023</v>
      </c>
    </row>
    <row r="4264" spans="1:22" x14ac:dyDescent="0.35">
      <c r="A4264" t="s">
        <v>4405</v>
      </c>
      <c r="B4264" s="1">
        <v>45097</v>
      </c>
      <c r="C4264" t="s">
        <v>67</v>
      </c>
      <c r="D4264" t="s">
        <v>72</v>
      </c>
      <c r="E4264">
        <v>9860177556</v>
      </c>
      <c r="F4264" t="s">
        <v>206</v>
      </c>
      <c r="G4264" t="s">
        <v>89</v>
      </c>
      <c r="H4264" t="s">
        <v>90</v>
      </c>
      <c r="I4264" t="s">
        <v>31</v>
      </c>
      <c r="J4264" t="s">
        <v>19</v>
      </c>
      <c r="K4264">
        <v>2133.2800000000002</v>
      </c>
      <c r="L4264">
        <v>215.3</v>
      </c>
      <c r="M4264" t="s">
        <v>19</v>
      </c>
      <c r="N4264">
        <v>0.100924398109953</v>
      </c>
      <c r="O4264" t="s">
        <v>11351</v>
      </c>
      <c r="P4264" t="s">
        <v>11352</v>
      </c>
      <c r="R4264" t="s">
        <v>11353</v>
      </c>
      <c r="S4264">
        <f>IF(SalesData[[#This Row],[Return Status]]="Returned",1,0)</f>
        <v>0</v>
      </c>
      <c r="T4264">
        <v>207.68</v>
      </c>
      <c r="U4264" s="2">
        <f>EOMONTH(SalesData[[#This Row],[Order Date]],0)</f>
        <v>45107</v>
      </c>
      <c r="V4264" s="9" t="str">
        <f>"Q"&amp;INT((MONTH(SalesData[[#This Row],[Order Date]])+2)/3)&amp;"-"&amp;YEAR(SalesData[[#This Row],[Order Date]])</f>
        <v>Q2-2023</v>
      </c>
    </row>
    <row r="4265" spans="1:22" x14ac:dyDescent="0.35">
      <c r="A4265" t="s">
        <v>4406</v>
      </c>
      <c r="B4265" s="1">
        <v>45093</v>
      </c>
      <c r="C4265" t="s">
        <v>111</v>
      </c>
      <c r="D4265" t="s">
        <v>13</v>
      </c>
      <c r="E4265">
        <v>4621894179</v>
      </c>
      <c r="F4265" t="s">
        <v>163</v>
      </c>
      <c r="G4265" t="s">
        <v>164</v>
      </c>
      <c r="H4265" t="s">
        <v>165</v>
      </c>
      <c r="I4265" t="s">
        <v>36</v>
      </c>
      <c r="J4265" t="s">
        <v>61</v>
      </c>
      <c r="K4265">
        <v>1126.07</v>
      </c>
      <c r="L4265">
        <v>318.67</v>
      </c>
      <c r="M4265" t="s">
        <v>62</v>
      </c>
      <c r="N4265">
        <v>0.28299306437432797</v>
      </c>
      <c r="O4265" t="s">
        <v>11351</v>
      </c>
      <c r="P4265" t="s">
        <v>11354</v>
      </c>
      <c r="R4265" t="s">
        <v>11353</v>
      </c>
      <c r="S4265">
        <f>IF(SalesData[[#This Row],[Return Status]]="Returned",1,0)</f>
        <v>0</v>
      </c>
      <c r="U4265" s="2">
        <f>EOMONTH(SalesData[[#This Row],[Order Date]],0)</f>
        <v>45107</v>
      </c>
      <c r="V4265" s="9" t="str">
        <f>"Q"&amp;INT((MONTH(SalesData[[#This Row],[Order Date]])+2)/3)&amp;"-"&amp;YEAR(SalesData[[#This Row],[Order Date]])</f>
        <v>Q2-2023</v>
      </c>
    </row>
    <row r="4266" spans="1:22" x14ac:dyDescent="0.35">
      <c r="A4266" t="s">
        <v>4407</v>
      </c>
      <c r="B4266" s="1">
        <v>45097</v>
      </c>
      <c r="C4266" t="s">
        <v>77</v>
      </c>
      <c r="D4266" t="s">
        <v>39</v>
      </c>
      <c r="E4266">
        <v>3271458391</v>
      </c>
      <c r="F4266" t="s">
        <v>114</v>
      </c>
      <c r="G4266" t="s">
        <v>59</v>
      </c>
      <c r="H4266" t="s">
        <v>60</v>
      </c>
      <c r="I4266" t="s">
        <v>31</v>
      </c>
      <c r="J4266" t="s">
        <v>19</v>
      </c>
      <c r="K4266">
        <v>1617.15</v>
      </c>
      <c r="L4266">
        <v>172.98</v>
      </c>
      <c r="M4266" t="s">
        <v>19</v>
      </c>
      <c r="N4266">
        <v>0.10696595863092501</v>
      </c>
      <c r="O4266" t="s">
        <v>11351</v>
      </c>
      <c r="P4266" t="s">
        <v>11352</v>
      </c>
      <c r="R4266" t="s">
        <v>11353</v>
      </c>
      <c r="S4266">
        <f>IF(SalesData[[#This Row],[Return Status]]="Returned",1,0)</f>
        <v>0</v>
      </c>
      <c r="T4266">
        <v>2183.56</v>
      </c>
      <c r="U4266" s="2">
        <f>EOMONTH(SalesData[[#This Row],[Order Date]],0)</f>
        <v>45107</v>
      </c>
      <c r="V4266" s="9" t="str">
        <f>"Q"&amp;INT((MONTH(SalesData[[#This Row],[Order Date]])+2)/3)&amp;"-"&amp;YEAR(SalesData[[#This Row],[Order Date]])</f>
        <v>Q2-2023</v>
      </c>
    </row>
    <row r="4267" spans="1:22" x14ac:dyDescent="0.35">
      <c r="A4267" t="s">
        <v>4408</v>
      </c>
      <c r="B4267" s="1">
        <v>45100</v>
      </c>
      <c r="C4267" t="s">
        <v>21</v>
      </c>
      <c r="D4267" t="s">
        <v>13</v>
      </c>
      <c r="E4267">
        <v>8944997070</v>
      </c>
      <c r="F4267" t="s">
        <v>133</v>
      </c>
      <c r="G4267" t="s">
        <v>89</v>
      </c>
      <c r="H4267" t="s">
        <v>90</v>
      </c>
      <c r="I4267" t="s">
        <v>31</v>
      </c>
      <c r="J4267" t="s">
        <v>65</v>
      </c>
      <c r="K4267">
        <v>630.4</v>
      </c>
      <c r="L4267">
        <v>74.44</v>
      </c>
      <c r="M4267" t="s">
        <v>65</v>
      </c>
      <c r="N4267">
        <v>0.118083756345178</v>
      </c>
      <c r="O4267" t="s">
        <v>11355</v>
      </c>
      <c r="P4267" t="s">
        <v>11352</v>
      </c>
      <c r="R4267" t="s">
        <v>11353</v>
      </c>
      <c r="S4267">
        <f>IF(SalesData[[#This Row],[Return Status]]="Returned",1,0)</f>
        <v>0</v>
      </c>
      <c r="T4267">
        <v>207.68</v>
      </c>
      <c r="U4267" s="2">
        <f>EOMONTH(SalesData[[#This Row],[Order Date]],0)</f>
        <v>45107</v>
      </c>
      <c r="V4267" s="9" t="str">
        <f>"Q"&amp;INT((MONTH(SalesData[[#This Row],[Order Date]])+2)/3)&amp;"-"&amp;YEAR(SalesData[[#This Row],[Order Date]])</f>
        <v>Q2-2023</v>
      </c>
    </row>
    <row r="4268" spans="1:22" x14ac:dyDescent="0.35">
      <c r="A4268" t="s">
        <v>4409</v>
      </c>
      <c r="B4268" s="1">
        <v>45101</v>
      </c>
      <c r="C4268" t="s">
        <v>71</v>
      </c>
      <c r="D4268" t="s">
        <v>80</v>
      </c>
      <c r="E4268">
        <v>1255592214</v>
      </c>
      <c r="F4268" t="s">
        <v>129</v>
      </c>
      <c r="G4268" t="s">
        <v>54</v>
      </c>
      <c r="H4268" t="s">
        <v>55</v>
      </c>
      <c r="I4268" t="s">
        <v>31</v>
      </c>
      <c r="J4268" t="s">
        <v>62</v>
      </c>
      <c r="K4268">
        <v>4069.78</v>
      </c>
      <c r="L4268">
        <v>885.91</v>
      </c>
      <c r="M4268" t="s">
        <v>62</v>
      </c>
      <c r="N4268">
        <v>0.21768007115863799</v>
      </c>
      <c r="O4268" t="s">
        <v>11351</v>
      </c>
      <c r="P4268" t="s">
        <v>11354</v>
      </c>
      <c r="R4268" t="s">
        <v>11353</v>
      </c>
      <c r="S4268">
        <f>IF(SalesData[[#This Row],[Return Status]]="Returned",1,0)</f>
        <v>0</v>
      </c>
      <c r="U4268" s="2">
        <f>EOMONTH(SalesData[[#This Row],[Order Date]],0)</f>
        <v>45107</v>
      </c>
      <c r="V4268" s="9" t="str">
        <f>"Q"&amp;INT((MONTH(SalesData[[#This Row],[Order Date]])+2)/3)&amp;"-"&amp;YEAR(SalesData[[#This Row],[Order Date]])</f>
        <v>Q2-2023</v>
      </c>
    </row>
    <row r="4269" spans="1:22" x14ac:dyDescent="0.35">
      <c r="A4269" t="s">
        <v>4410</v>
      </c>
      <c r="B4269" s="1">
        <v>45084</v>
      </c>
      <c r="C4269" t="s">
        <v>77</v>
      </c>
      <c r="D4269" t="s">
        <v>13</v>
      </c>
      <c r="E4269">
        <v>3508323235</v>
      </c>
      <c r="F4269" t="s">
        <v>387</v>
      </c>
      <c r="G4269" t="s">
        <v>89</v>
      </c>
      <c r="H4269" t="s">
        <v>90</v>
      </c>
      <c r="I4269" t="s">
        <v>31</v>
      </c>
      <c r="J4269" t="s">
        <v>19</v>
      </c>
      <c r="K4269">
        <v>292.57</v>
      </c>
      <c r="L4269">
        <v>83.83</v>
      </c>
      <c r="M4269" t="s">
        <v>19</v>
      </c>
      <c r="N4269">
        <v>0.286529719383395</v>
      </c>
      <c r="O4269" t="s">
        <v>11361</v>
      </c>
      <c r="P4269" t="s">
        <v>11354</v>
      </c>
      <c r="R4269" t="s">
        <v>11353</v>
      </c>
      <c r="S4269">
        <f>IF(SalesData[[#This Row],[Return Status]]="Returned",1,0)</f>
        <v>0</v>
      </c>
      <c r="T4269">
        <v>207.68</v>
      </c>
      <c r="U4269" s="2">
        <f>EOMONTH(SalesData[[#This Row],[Order Date]],0)</f>
        <v>45107</v>
      </c>
      <c r="V4269" s="9" t="str">
        <f>"Q"&amp;INT((MONTH(SalesData[[#This Row],[Order Date]])+2)/3)&amp;"-"&amp;YEAR(SalesData[[#This Row],[Order Date]])</f>
        <v>Q2-2023</v>
      </c>
    </row>
    <row r="4270" spans="1:22" x14ac:dyDescent="0.35">
      <c r="A4270" t="s">
        <v>4411</v>
      </c>
      <c r="B4270" s="1">
        <v>45088</v>
      </c>
      <c r="C4270" t="s">
        <v>144</v>
      </c>
      <c r="D4270" t="s">
        <v>13</v>
      </c>
      <c r="E4270">
        <v>1048657829</v>
      </c>
      <c r="F4270" t="s">
        <v>170</v>
      </c>
      <c r="G4270" t="s">
        <v>69</v>
      </c>
      <c r="H4270" t="s">
        <v>41</v>
      </c>
      <c r="I4270" t="s">
        <v>31</v>
      </c>
      <c r="J4270" t="s">
        <v>42</v>
      </c>
      <c r="K4270">
        <v>1673.63</v>
      </c>
      <c r="L4270">
        <v>53.31</v>
      </c>
      <c r="M4270" t="s">
        <v>43</v>
      </c>
      <c r="N4270">
        <v>3.1852918506479901E-2</v>
      </c>
      <c r="O4270" t="s">
        <v>11351</v>
      </c>
      <c r="P4270" t="s">
        <v>11356</v>
      </c>
      <c r="R4270" t="s">
        <v>11353</v>
      </c>
      <c r="S4270">
        <f>IF(SalesData[[#This Row],[Return Status]]="Returned",1,0)</f>
        <v>0</v>
      </c>
      <c r="T4270">
        <v>2081.52</v>
      </c>
      <c r="U4270" s="2">
        <f>EOMONTH(SalesData[[#This Row],[Order Date]],0)</f>
        <v>45107</v>
      </c>
      <c r="V4270" s="9" t="str">
        <f>"Q"&amp;INT((MONTH(SalesData[[#This Row],[Order Date]])+2)/3)&amp;"-"&amp;YEAR(SalesData[[#This Row],[Order Date]])</f>
        <v>Q2-2023</v>
      </c>
    </row>
    <row r="4271" spans="1:22" x14ac:dyDescent="0.35">
      <c r="A4271" t="s">
        <v>4412</v>
      </c>
      <c r="B4271" s="1">
        <v>45078</v>
      </c>
      <c r="C4271" t="s">
        <v>111</v>
      </c>
      <c r="D4271" t="s">
        <v>72</v>
      </c>
      <c r="E4271">
        <v>3234497275</v>
      </c>
      <c r="F4271" t="s">
        <v>222</v>
      </c>
      <c r="G4271" t="s">
        <v>164</v>
      </c>
      <c r="H4271" t="s">
        <v>165</v>
      </c>
      <c r="I4271" t="s">
        <v>36</v>
      </c>
      <c r="J4271" t="s">
        <v>62</v>
      </c>
      <c r="K4271">
        <v>2427.46</v>
      </c>
      <c r="L4271">
        <v>113.16</v>
      </c>
      <c r="M4271" t="s">
        <v>62</v>
      </c>
      <c r="N4271">
        <v>4.66166280803803E-2</v>
      </c>
      <c r="O4271" t="s">
        <v>11351</v>
      </c>
      <c r="P4271" t="s">
        <v>11356</v>
      </c>
      <c r="R4271" t="s">
        <v>11353</v>
      </c>
      <c r="S4271">
        <f>IF(SalesData[[#This Row],[Return Status]]="Returned",1,0)</f>
        <v>0</v>
      </c>
      <c r="U4271" s="2">
        <f>EOMONTH(SalesData[[#This Row],[Order Date]],0)</f>
        <v>45107</v>
      </c>
      <c r="V4271" s="9" t="str">
        <f>"Q"&amp;INT((MONTH(SalesData[[#This Row],[Order Date]])+2)/3)&amp;"-"&amp;YEAR(SalesData[[#This Row],[Order Date]])</f>
        <v>Q2-2023</v>
      </c>
    </row>
    <row r="4272" spans="1:22" x14ac:dyDescent="0.35">
      <c r="A4272" t="s">
        <v>4413</v>
      </c>
      <c r="B4272" s="1">
        <v>45081</v>
      </c>
      <c r="C4272" t="s">
        <v>176</v>
      </c>
      <c r="D4272" t="s">
        <v>80</v>
      </c>
      <c r="E4272">
        <v>945675809</v>
      </c>
      <c r="F4272" t="s">
        <v>64</v>
      </c>
      <c r="G4272" t="s">
        <v>859</v>
      </c>
      <c r="H4272" t="s">
        <v>16</v>
      </c>
      <c r="I4272" t="s">
        <v>17</v>
      </c>
      <c r="J4272" t="s">
        <v>19</v>
      </c>
      <c r="K4272">
        <v>1024.55</v>
      </c>
      <c r="L4272">
        <v>196.17</v>
      </c>
      <c r="M4272" t="s">
        <v>19</v>
      </c>
      <c r="N4272">
        <v>0.191469425601484</v>
      </c>
      <c r="O4272" t="s">
        <v>11351</v>
      </c>
      <c r="P4272" t="s">
        <v>11352</v>
      </c>
      <c r="R4272" t="s">
        <v>11353</v>
      </c>
      <c r="S4272">
        <f>IF(SalesData[[#This Row],[Return Status]]="Returned",1,0)</f>
        <v>0</v>
      </c>
      <c r="U4272" s="2">
        <f>EOMONTH(SalesData[[#This Row],[Order Date]],0)</f>
        <v>45107</v>
      </c>
      <c r="V4272" s="9" t="str">
        <f>"Q"&amp;INT((MONTH(SalesData[[#This Row],[Order Date]])+2)/3)&amp;"-"&amp;YEAR(SalesData[[#This Row],[Order Date]])</f>
        <v>Q2-2023</v>
      </c>
    </row>
    <row r="4273" spans="1:22" x14ac:dyDescent="0.35">
      <c r="A4273" t="s">
        <v>4414</v>
      </c>
      <c r="B4273" s="1">
        <v>45100</v>
      </c>
      <c r="C4273" t="s">
        <v>111</v>
      </c>
      <c r="D4273" t="s">
        <v>13</v>
      </c>
      <c r="E4273">
        <v>1832410246</v>
      </c>
      <c r="F4273" t="s">
        <v>154</v>
      </c>
      <c r="G4273" t="s">
        <v>29</v>
      </c>
      <c r="H4273" t="s">
        <v>11357</v>
      </c>
      <c r="I4273" t="s">
        <v>31</v>
      </c>
      <c r="J4273" t="s">
        <v>62</v>
      </c>
      <c r="K4273">
        <v>3251.29</v>
      </c>
      <c r="L4273">
        <v>911.19</v>
      </c>
      <c r="M4273" t="s">
        <v>62</v>
      </c>
      <c r="N4273">
        <v>0.28025491420328502</v>
      </c>
      <c r="O4273" t="s">
        <v>11351</v>
      </c>
      <c r="P4273" t="s">
        <v>11354</v>
      </c>
      <c r="R4273" t="s">
        <v>11353</v>
      </c>
      <c r="S4273">
        <f>IF(SalesData[[#This Row],[Return Status]]="Returned",1,0)</f>
        <v>0</v>
      </c>
      <c r="T4273">
        <v>2788.38</v>
      </c>
      <c r="U4273" s="2">
        <f>EOMONTH(SalesData[[#This Row],[Order Date]],0)</f>
        <v>45107</v>
      </c>
      <c r="V4273" s="9" t="str">
        <f>"Q"&amp;INT((MONTH(SalesData[[#This Row],[Order Date]])+2)/3)&amp;"-"&amp;YEAR(SalesData[[#This Row],[Order Date]])</f>
        <v>Q2-2023</v>
      </c>
    </row>
    <row r="4274" spans="1:22" x14ac:dyDescent="0.35">
      <c r="A4274" t="s">
        <v>4415</v>
      </c>
      <c r="B4274" s="1">
        <v>45082</v>
      </c>
      <c r="C4274" t="s">
        <v>325</v>
      </c>
      <c r="D4274" t="s">
        <v>13</v>
      </c>
      <c r="E4274">
        <v>3616726877</v>
      </c>
      <c r="F4274" t="s">
        <v>168</v>
      </c>
      <c r="G4274" t="s">
        <v>54</v>
      </c>
      <c r="H4274" t="s">
        <v>55</v>
      </c>
      <c r="I4274" t="s">
        <v>31</v>
      </c>
      <c r="J4274" t="s">
        <v>62</v>
      </c>
      <c r="K4274">
        <v>3167.36</v>
      </c>
      <c r="L4274">
        <v>343.6</v>
      </c>
      <c r="M4274" t="s">
        <v>62</v>
      </c>
      <c r="N4274">
        <v>0.108481511416448</v>
      </c>
      <c r="O4274" t="s">
        <v>11351</v>
      </c>
      <c r="P4274" t="s">
        <v>11352</v>
      </c>
      <c r="R4274" t="s">
        <v>11353</v>
      </c>
      <c r="S4274">
        <f>IF(SalesData[[#This Row],[Return Status]]="Returned",1,0)</f>
        <v>0</v>
      </c>
      <c r="U4274" s="2">
        <f>EOMONTH(SalesData[[#This Row],[Order Date]],0)</f>
        <v>45107</v>
      </c>
      <c r="V4274" s="9" t="str">
        <f>"Q"&amp;INT((MONTH(SalesData[[#This Row],[Order Date]])+2)/3)&amp;"-"&amp;YEAR(SalesData[[#This Row],[Order Date]])</f>
        <v>Q2-2023</v>
      </c>
    </row>
    <row r="4275" spans="1:22" x14ac:dyDescent="0.35">
      <c r="A4275" t="s">
        <v>4416</v>
      </c>
      <c r="B4275" s="1">
        <v>45083</v>
      </c>
      <c r="C4275" t="s">
        <v>188</v>
      </c>
      <c r="D4275" t="s">
        <v>39</v>
      </c>
      <c r="E4275">
        <v>1918387833</v>
      </c>
      <c r="F4275" t="s">
        <v>78</v>
      </c>
      <c r="G4275" t="s">
        <v>15</v>
      </c>
      <c r="H4275" t="s">
        <v>11357</v>
      </c>
      <c r="I4275" t="s">
        <v>17</v>
      </c>
      <c r="J4275" t="s">
        <v>62</v>
      </c>
      <c r="K4275">
        <v>2262.52</v>
      </c>
      <c r="L4275">
        <v>214.29</v>
      </c>
      <c r="M4275" t="s">
        <v>62</v>
      </c>
      <c r="N4275">
        <v>9.4712974912929002E-2</v>
      </c>
      <c r="O4275" t="s">
        <v>11351</v>
      </c>
      <c r="P4275" t="s">
        <v>11356</v>
      </c>
      <c r="R4275" t="s">
        <v>11353</v>
      </c>
      <c r="S4275">
        <f>IF(SalesData[[#This Row],[Return Status]]="Returned",1,0)</f>
        <v>0</v>
      </c>
      <c r="T4275">
        <v>2085.91</v>
      </c>
      <c r="U4275" s="2">
        <f>EOMONTH(SalesData[[#This Row],[Order Date]],0)</f>
        <v>45107</v>
      </c>
      <c r="V4275" s="9" t="str">
        <f>"Q"&amp;INT((MONTH(SalesData[[#This Row],[Order Date]])+2)/3)&amp;"-"&amp;YEAR(SalesData[[#This Row],[Order Date]])</f>
        <v>Q2-2023</v>
      </c>
    </row>
    <row r="4276" spans="1:22" x14ac:dyDescent="0.35">
      <c r="A4276" t="s">
        <v>4417</v>
      </c>
      <c r="B4276" s="1">
        <v>45083</v>
      </c>
      <c r="C4276" t="s">
        <v>97</v>
      </c>
      <c r="D4276" t="s">
        <v>72</v>
      </c>
      <c r="E4276">
        <v>7732752882</v>
      </c>
      <c r="F4276" t="s">
        <v>172</v>
      </c>
      <c r="G4276" t="s">
        <v>141</v>
      </c>
      <c r="H4276" t="s">
        <v>121</v>
      </c>
      <c r="I4276" t="s">
        <v>17</v>
      </c>
      <c r="J4276" t="s">
        <v>62</v>
      </c>
      <c r="K4276">
        <v>4193.1499999999996</v>
      </c>
      <c r="L4276">
        <v>1165.8499999999999</v>
      </c>
      <c r="M4276" t="s">
        <v>62</v>
      </c>
      <c r="N4276">
        <v>0.27803679811120502</v>
      </c>
      <c r="O4276" t="s">
        <v>11351</v>
      </c>
      <c r="P4276" t="s">
        <v>11354</v>
      </c>
      <c r="R4276" t="s">
        <v>11353</v>
      </c>
      <c r="S4276">
        <f>IF(SalesData[[#This Row],[Return Status]]="Returned",1,0)</f>
        <v>0</v>
      </c>
      <c r="T4276">
        <v>2793.38</v>
      </c>
      <c r="U4276" s="2">
        <f>EOMONTH(SalesData[[#This Row],[Order Date]],0)</f>
        <v>45107</v>
      </c>
      <c r="V4276" s="9" t="str">
        <f>"Q"&amp;INT((MONTH(SalesData[[#This Row],[Order Date]])+2)/3)&amp;"-"&amp;YEAR(SalesData[[#This Row],[Order Date]])</f>
        <v>Q2-2023</v>
      </c>
    </row>
    <row r="4277" spans="1:22" x14ac:dyDescent="0.35">
      <c r="A4277" t="s">
        <v>4418</v>
      </c>
      <c r="B4277" s="1">
        <v>45102</v>
      </c>
      <c r="C4277" t="s">
        <v>325</v>
      </c>
      <c r="D4277" t="s">
        <v>13</v>
      </c>
      <c r="E4277">
        <v>9158834524</v>
      </c>
      <c r="F4277" t="s">
        <v>28</v>
      </c>
      <c r="G4277" t="s">
        <v>29</v>
      </c>
      <c r="H4277" t="s">
        <v>30</v>
      </c>
      <c r="I4277" t="s">
        <v>31</v>
      </c>
      <c r="J4277" t="s">
        <v>19</v>
      </c>
      <c r="K4277">
        <v>481.42</v>
      </c>
      <c r="L4277">
        <v>83.45</v>
      </c>
      <c r="M4277" t="s">
        <v>19</v>
      </c>
      <c r="N4277">
        <v>0.17334136512816201</v>
      </c>
      <c r="O4277" t="s">
        <v>11361</v>
      </c>
      <c r="P4277" t="s">
        <v>11352</v>
      </c>
      <c r="R4277" t="s">
        <v>11353</v>
      </c>
      <c r="S4277">
        <f>IF(SalesData[[#This Row],[Return Status]]="Returned",1,0)</f>
        <v>0</v>
      </c>
      <c r="T4277">
        <v>2788.38</v>
      </c>
      <c r="U4277" s="2">
        <f>EOMONTH(SalesData[[#This Row],[Order Date]],0)</f>
        <v>45107</v>
      </c>
      <c r="V4277" s="9" t="str">
        <f>"Q"&amp;INT((MONTH(SalesData[[#This Row],[Order Date]])+2)/3)&amp;"-"&amp;YEAR(SalesData[[#This Row],[Order Date]])</f>
        <v>Q2-2023</v>
      </c>
    </row>
    <row r="4278" spans="1:22" x14ac:dyDescent="0.35">
      <c r="A4278" t="s">
        <v>4419</v>
      </c>
      <c r="B4278" s="1">
        <v>45088</v>
      </c>
      <c r="C4278" t="s">
        <v>45</v>
      </c>
      <c r="D4278" t="s">
        <v>80</v>
      </c>
      <c r="E4278">
        <v>7191916091</v>
      </c>
      <c r="F4278" t="s">
        <v>107</v>
      </c>
      <c r="G4278" t="s">
        <v>15</v>
      </c>
      <c r="H4278" t="s">
        <v>16</v>
      </c>
      <c r="I4278" t="s">
        <v>17</v>
      </c>
      <c r="J4278" t="s">
        <v>18</v>
      </c>
      <c r="K4278">
        <v>1218.71</v>
      </c>
      <c r="L4278">
        <v>277.66000000000003</v>
      </c>
      <c r="M4278" t="s">
        <v>19</v>
      </c>
      <c r="N4278">
        <v>0.22783106727605401</v>
      </c>
      <c r="O4278" t="s">
        <v>11351</v>
      </c>
      <c r="P4278" t="s">
        <v>11354</v>
      </c>
      <c r="R4278" t="s">
        <v>11353</v>
      </c>
      <c r="S4278">
        <f>IF(SalesData[[#This Row],[Return Status]]="Returned",1,0)</f>
        <v>0</v>
      </c>
      <c r="T4278">
        <v>2085.91</v>
      </c>
      <c r="U4278" s="2">
        <f>EOMONTH(SalesData[[#This Row],[Order Date]],0)</f>
        <v>45107</v>
      </c>
      <c r="V4278" s="9" t="str">
        <f>"Q"&amp;INT((MONTH(SalesData[[#This Row],[Order Date]])+2)/3)&amp;"-"&amp;YEAR(SalesData[[#This Row],[Order Date]])</f>
        <v>Q2-2023</v>
      </c>
    </row>
    <row r="4279" spans="1:22" x14ac:dyDescent="0.35">
      <c r="A4279" t="s">
        <v>4420</v>
      </c>
      <c r="B4279" s="1">
        <v>45086</v>
      </c>
      <c r="C4279" t="s">
        <v>176</v>
      </c>
      <c r="D4279" t="s">
        <v>39</v>
      </c>
      <c r="E4279">
        <v>1336769519</v>
      </c>
      <c r="F4279" t="s">
        <v>100</v>
      </c>
      <c r="G4279" t="s">
        <v>34</v>
      </c>
      <c r="H4279" t="s">
        <v>35</v>
      </c>
      <c r="I4279" t="s">
        <v>36</v>
      </c>
      <c r="J4279" t="s">
        <v>19</v>
      </c>
      <c r="K4279">
        <v>3197.71</v>
      </c>
      <c r="L4279">
        <v>935.33</v>
      </c>
      <c r="M4279" t="s">
        <v>19</v>
      </c>
      <c r="N4279">
        <v>0.292499945273336</v>
      </c>
      <c r="O4279" t="s">
        <v>11351</v>
      </c>
      <c r="P4279" t="s">
        <v>11354</v>
      </c>
      <c r="R4279" t="s">
        <v>11353</v>
      </c>
      <c r="S4279">
        <f>IF(SalesData[[#This Row],[Return Status]]="Returned",1,0)</f>
        <v>0</v>
      </c>
      <c r="U4279" s="2">
        <f>EOMONTH(SalesData[[#This Row],[Order Date]],0)</f>
        <v>45107</v>
      </c>
      <c r="V4279" s="9" t="str">
        <f>"Q"&amp;INT((MONTH(SalesData[[#This Row],[Order Date]])+2)/3)&amp;"-"&amp;YEAR(SalesData[[#This Row],[Order Date]])</f>
        <v>Q2-2023</v>
      </c>
    </row>
    <row r="4280" spans="1:22" x14ac:dyDescent="0.35">
      <c r="A4280" t="s">
        <v>4421</v>
      </c>
      <c r="B4280" s="1">
        <v>45093</v>
      </c>
      <c r="C4280" t="s">
        <v>97</v>
      </c>
      <c r="D4280" t="s">
        <v>72</v>
      </c>
      <c r="E4280">
        <v>6589737507</v>
      </c>
      <c r="F4280" t="s">
        <v>68</v>
      </c>
      <c r="G4280" t="s">
        <v>69</v>
      </c>
      <c r="H4280" t="s">
        <v>41</v>
      </c>
      <c r="I4280" t="s">
        <v>31</v>
      </c>
      <c r="J4280" t="s">
        <v>42</v>
      </c>
      <c r="K4280">
        <v>2953.58</v>
      </c>
      <c r="L4280">
        <v>485.53</v>
      </c>
      <c r="M4280" t="s">
        <v>43</v>
      </c>
      <c r="N4280">
        <v>0.16438694736557</v>
      </c>
      <c r="O4280" t="s">
        <v>11351</v>
      </c>
      <c r="P4280" t="s">
        <v>11352</v>
      </c>
      <c r="R4280" t="s">
        <v>11353</v>
      </c>
      <c r="S4280">
        <f>IF(SalesData[[#This Row],[Return Status]]="Returned",1,0)</f>
        <v>0</v>
      </c>
      <c r="T4280">
        <v>2081.52</v>
      </c>
      <c r="U4280" s="2">
        <f>EOMONTH(SalesData[[#This Row],[Order Date]],0)</f>
        <v>45107</v>
      </c>
      <c r="V4280" s="9" t="str">
        <f>"Q"&amp;INT((MONTH(SalesData[[#This Row],[Order Date]])+2)/3)&amp;"-"&amp;YEAR(SalesData[[#This Row],[Order Date]])</f>
        <v>Q2-2023</v>
      </c>
    </row>
    <row r="4281" spans="1:22" x14ac:dyDescent="0.35">
      <c r="A4281" t="s">
        <v>4422</v>
      </c>
      <c r="B4281" s="1">
        <v>45087</v>
      </c>
      <c r="C4281" t="s">
        <v>176</v>
      </c>
      <c r="D4281" t="s">
        <v>80</v>
      </c>
      <c r="E4281">
        <v>3931248709</v>
      </c>
      <c r="F4281" t="s">
        <v>120</v>
      </c>
      <c r="G4281" t="s">
        <v>141</v>
      </c>
      <c r="H4281" t="s">
        <v>121</v>
      </c>
      <c r="I4281" t="s">
        <v>17</v>
      </c>
      <c r="J4281" t="s">
        <v>65</v>
      </c>
      <c r="K4281">
        <v>3356.42</v>
      </c>
      <c r="L4281">
        <v>368.64</v>
      </c>
      <c r="M4281" t="s">
        <v>65</v>
      </c>
      <c r="N4281">
        <v>0.10983130835831</v>
      </c>
      <c r="O4281" t="s">
        <v>11351</v>
      </c>
      <c r="P4281" t="s">
        <v>11352</v>
      </c>
      <c r="Q4281" t="s">
        <v>11372</v>
      </c>
      <c r="R4281" t="s">
        <v>11360</v>
      </c>
      <c r="S4281">
        <f>IF(SalesData[[#This Row],[Return Status]]="Returned",1,0)</f>
        <v>1</v>
      </c>
      <c r="T4281">
        <v>2793.38</v>
      </c>
      <c r="U4281" s="2">
        <f>EOMONTH(SalesData[[#This Row],[Order Date]],0)</f>
        <v>45107</v>
      </c>
      <c r="V4281" s="9" t="str">
        <f>"Q"&amp;INT((MONTH(SalesData[[#This Row],[Order Date]])+2)/3)&amp;"-"&amp;YEAR(SalesData[[#This Row],[Order Date]])</f>
        <v>Q2-2023</v>
      </c>
    </row>
    <row r="4282" spans="1:22" x14ac:dyDescent="0.35">
      <c r="A4282" t="s">
        <v>4423</v>
      </c>
      <c r="B4282" s="1">
        <v>45092</v>
      </c>
      <c r="C4282" t="s">
        <v>124</v>
      </c>
      <c r="D4282" t="s">
        <v>72</v>
      </c>
      <c r="E4282">
        <v>7386880812</v>
      </c>
      <c r="F4282" t="s">
        <v>64</v>
      </c>
      <c r="G4282" t="s">
        <v>859</v>
      </c>
      <c r="H4282" t="s">
        <v>16</v>
      </c>
      <c r="I4282" t="s">
        <v>17</v>
      </c>
      <c r="J4282" t="s">
        <v>19</v>
      </c>
      <c r="K4282">
        <v>4302.55</v>
      </c>
      <c r="L4282">
        <v>641.34</v>
      </c>
      <c r="M4282" t="s">
        <v>19</v>
      </c>
      <c r="N4282">
        <v>0.149060440901326</v>
      </c>
      <c r="O4282" t="s">
        <v>11351</v>
      </c>
      <c r="P4282" t="s">
        <v>11352</v>
      </c>
      <c r="R4282" t="s">
        <v>11353</v>
      </c>
      <c r="S4282">
        <f>IF(SalesData[[#This Row],[Return Status]]="Returned",1,0)</f>
        <v>0</v>
      </c>
      <c r="U4282" s="2">
        <f>EOMONTH(SalesData[[#This Row],[Order Date]],0)</f>
        <v>45107</v>
      </c>
      <c r="V4282" s="9" t="str">
        <f>"Q"&amp;INT((MONTH(SalesData[[#This Row],[Order Date]])+2)/3)&amp;"-"&amp;YEAR(SalesData[[#This Row],[Order Date]])</f>
        <v>Q2-2023</v>
      </c>
    </row>
    <row r="4283" spans="1:22" x14ac:dyDescent="0.35">
      <c r="A4283" t="s">
        <v>4424</v>
      </c>
      <c r="B4283" s="1">
        <v>45079</v>
      </c>
      <c r="C4283" t="s">
        <v>184</v>
      </c>
      <c r="D4283" t="s">
        <v>39</v>
      </c>
      <c r="E4283">
        <v>6834269035</v>
      </c>
      <c r="F4283" t="s">
        <v>152</v>
      </c>
      <c r="G4283" t="s">
        <v>11368</v>
      </c>
      <c r="H4283" t="s">
        <v>24</v>
      </c>
      <c r="I4283" t="s">
        <v>17</v>
      </c>
      <c r="J4283" t="s">
        <v>18</v>
      </c>
      <c r="K4283">
        <v>1622.39</v>
      </c>
      <c r="L4283">
        <v>51.95</v>
      </c>
      <c r="M4283" t="s">
        <v>19</v>
      </c>
      <c r="N4283">
        <v>3.2020660876854498E-2</v>
      </c>
      <c r="O4283" t="s">
        <v>11351</v>
      </c>
      <c r="P4283" t="s">
        <v>11356</v>
      </c>
      <c r="R4283" t="s">
        <v>11353</v>
      </c>
      <c r="S4283">
        <f>IF(SalesData[[#This Row],[Return Status]]="Returned",1,0)</f>
        <v>0</v>
      </c>
      <c r="U4283" s="2">
        <f>EOMONTH(SalesData[[#This Row],[Order Date]],0)</f>
        <v>45107</v>
      </c>
      <c r="V4283" s="9" t="str">
        <f>"Q"&amp;INT((MONTH(SalesData[[#This Row],[Order Date]])+2)/3)&amp;"-"&amp;YEAR(SalesData[[#This Row],[Order Date]])</f>
        <v>Q2-2023</v>
      </c>
    </row>
    <row r="4284" spans="1:22" x14ac:dyDescent="0.35">
      <c r="A4284" t="s">
        <v>4425</v>
      </c>
      <c r="B4284" s="1">
        <v>45105</v>
      </c>
      <c r="C4284" t="s">
        <v>188</v>
      </c>
      <c r="D4284" t="s">
        <v>80</v>
      </c>
      <c r="E4284">
        <v>2130440488</v>
      </c>
      <c r="F4284" t="s">
        <v>116</v>
      </c>
      <c r="G4284" t="s">
        <v>74</v>
      </c>
      <c r="H4284" t="s">
        <v>75</v>
      </c>
      <c r="I4284" t="s">
        <v>36</v>
      </c>
      <c r="J4284" t="s">
        <v>61</v>
      </c>
      <c r="K4284">
        <v>3253.96</v>
      </c>
      <c r="L4284">
        <v>615.84</v>
      </c>
      <c r="M4284" t="s">
        <v>62</v>
      </c>
      <c r="N4284">
        <v>0.18925862641212601</v>
      </c>
      <c r="O4284" t="s">
        <v>11351</v>
      </c>
      <c r="P4284" t="s">
        <v>11352</v>
      </c>
      <c r="R4284" t="s">
        <v>11353</v>
      </c>
      <c r="S4284">
        <f>IF(SalesData[[#This Row],[Return Status]]="Returned",1,0)</f>
        <v>0</v>
      </c>
      <c r="T4284">
        <v>2420.2800000000002</v>
      </c>
      <c r="U4284" s="2">
        <f>EOMONTH(SalesData[[#This Row],[Order Date]],0)</f>
        <v>45107</v>
      </c>
      <c r="V4284" s="9" t="str">
        <f>"Q"&amp;INT((MONTH(SalesData[[#This Row],[Order Date]])+2)/3)&amp;"-"&amp;YEAR(SalesData[[#This Row],[Order Date]])</f>
        <v>Q2-2023</v>
      </c>
    </row>
    <row r="4285" spans="1:22" x14ac:dyDescent="0.35">
      <c r="A4285" t="s">
        <v>4426</v>
      </c>
      <c r="B4285" s="1">
        <v>45097</v>
      </c>
      <c r="C4285" t="s">
        <v>113</v>
      </c>
      <c r="D4285" t="s">
        <v>39</v>
      </c>
      <c r="E4285">
        <v>8655205483</v>
      </c>
      <c r="F4285" t="s">
        <v>154</v>
      </c>
      <c r="G4285" t="s">
        <v>29</v>
      </c>
      <c r="H4285" t="s">
        <v>30</v>
      </c>
      <c r="I4285" t="s">
        <v>31</v>
      </c>
      <c r="J4285" t="s">
        <v>62</v>
      </c>
      <c r="K4285">
        <v>2136.6</v>
      </c>
      <c r="L4285">
        <v>237.82</v>
      </c>
      <c r="M4285" t="s">
        <v>62</v>
      </c>
      <c r="N4285">
        <v>0.11130768510718</v>
      </c>
      <c r="O4285" t="s">
        <v>11351</v>
      </c>
      <c r="P4285" t="s">
        <v>11352</v>
      </c>
      <c r="R4285" t="s">
        <v>11353</v>
      </c>
      <c r="S4285">
        <f>IF(SalesData[[#This Row],[Return Status]]="Returned",1,0)</f>
        <v>0</v>
      </c>
      <c r="T4285">
        <v>2788.38</v>
      </c>
      <c r="U4285" s="2">
        <f>EOMONTH(SalesData[[#This Row],[Order Date]],0)</f>
        <v>45107</v>
      </c>
      <c r="V4285" s="9" t="str">
        <f>"Q"&amp;INT((MONTH(SalesData[[#This Row],[Order Date]])+2)/3)&amp;"-"&amp;YEAR(SalesData[[#This Row],[Order Date]])</f>
        <v>Q2-2023</v>
      </c>
    </row>
    <row r="4286" spans="1:22" x14ac:dyDescent="0.35">
      <c r="A4286" t="s">
        <v>4427</v>
      </c>
      <c r="B4286" s="1">
        <v>45078</v>
      </c>
      <c r="C4286" t="s">
        <v>12</v>
      </c>
      <c r="D4286" t="s">
        <v>99</v>
      </c>
      <c r="E4286">
        <v>3692152606</v>
      </c>
      <c r="F4286" t="s">
        <v>53</v>
      </c>
      <c r="G4286" t="s">
        <v>54</v>
      </c>
      <c r="H4286" t="s">
        <v>55</v>
      </c>
      <c r="I4286" t="s">
        <v>31</v>
      </c>
      <c r="J4286" t="s">
        <v>65</v>
      </c>
      <c r="K4286">
        <v>985.97</v>
      </c>
      <c r="L4286">
        <v>129.47999999999999</v>
      </c>
      <c r="M4286" t="s">
        <v>65</v>
      </c>
      <c r="N4286">
        <v>0.131322454030041</v>
      </c>
      <c r="O4286" t="s">
        <v>11355</v>
      </c>
      <c r="P4286" t="s">
        <v>11352</v>
      </c>
      <c r="R4286" t="s">
        <v>11353</v>
      </c>
      <c r="S4286">
        <f>IF(SalesData[[#This Row],[Return Status]]="Returned",1,0)</f>
        <v>0</v>
      </c>
      <c r="U4286" s="2">
        <f>EOMONTH(SalesData[[#This Row],[Order Date]],0)</f>
        <v>45107</v>
      </c>
      <c r="V4286" s="9" t="str">
        <f>"Q"&amp;INT((MONTH(SalesData[[#This Row],[Order Date]])+2)/3)&amp;"-"&amp;YEAR(SalesData[[#This Row],[Order Date]])</f>
        <v>Q2-2023</v>
      </c>
    </row>
    <row r="4287" spans="1:22" x14ac:dyDescent="0.35">
      <c r="A4287" t="s">
        <v>4428</v>
      </c>
      <c r="B4287" s="1">
        <v>45106</v>
      </c>
      <c r="C4287" t="s">
        <v>106</v>
      </c>
      <c r="D4287" t="s">
        <v>80</v>
      </c>
      <c r="E4287">
        <v>480573588</v>
      </c>
      <c r="F4287" t="s">
        <v>185</v>
      </c>
      <c r="G4287" t="s">
        <v>164</v>
      </c>
      <c r="H4287" t="s">
        <v>165</v>
      </c>
      <c r="I4287" t="s">
        <v>36</v>
      </c>
      <c r="J4287" t="s">
        <v>65</v>
      </c>
      <c r="K4287">
        <v>2037.27</v>
      </c>
      <c r="L4287">
        <v>430.39</v>
      </c>
      <c r="M4287" t="s">
        <v>65</v>
      </c>
      <c r="N4287">
        <v>0.211258203380013</v>
      </c>
      <c r="O4287" t="s">
        <v>11351</v>
      </c>
      <c r="P4287" t="s">
        <v>11354</v>
      </c>
      <c r="R4287" t="s">
        <v>11353</v>
      </c>
      <c r="S4287">
        <f>IF(SalesData[[#This Row],[Return Status]]="Returned",1,0)</f>
        <v>0</v>
      </c>
      <c r="U4287" s="2">
        <f>EOMONTH(SalesData[[#This Row],[Order Date]],0)</f>
        <v>45107</v>
      </c>
      <c r="V4287" s="9" t="str">
        <f>"Q"&amp;INT((MONTH(SalesData[[#This Row],[Order Date]])+2)/3)&amp;"-"&amp;YEAR(SalesData[[#This Row],[Order Date]])</f>
        <v>Q2-2023</v>
      </c>
    </row>
    <row r="4288" spans="1:22" x14ac:dyDescent="0.35">
      <c r="A4288" t="s">
        <v>4429</v>
      </c>
      <c r="B4288" s="1">
        <v>45103</v>
      </c>
      <c r="C4288" t="s">
        <v>113</v>
      </c>
      <c r="D4288" t="s">
        <v>145</v>
      </c>
      <c r="E4288">
        <v>9031881355</v>
      </c>
      <c r="F4288" t="s">
        <v>120</v>
      </c>
      <c r="G4288" t="s">
        <v>141</v>
      </c>
      <c r="H4288" t="s">
        <v>121</v>
      </c>
      <c r="I4288" t="s">
        <v>17</v>
      </c>
      <c r="J4288" t="s">
        <v>43</v>
      </c>
      <c r="K4288">
        <v>4317.09</v>
      </c>
      <c r="L4288">
        <v>1174.46</v>
      </c>
      <c r="M4288" t="s">
        <v>43</v>
      </c>
      <c r="N4288">
        <v>0.27204899596719101</v>
      </c>
      <c r="O4288" t="s">
        <v>11351</v>
      </c>
      <c r="P4288" t="s">
        <v>11354</v>
      </c>
      <c r="R4288" t="s">
        <v>11353</v>
      </c>
      <c r="S4288">
        <f>IF(SalesData[[#This Row],[Return Status]]="Returned",1,0)</f>
        <v>0</v>
      </c>
      <c r="T4288">
        <v>2793.38</v>
      </c>
      <c r="U4288" s="2">
        <f>EOMONTH(SalesData[[#This Row],[Order Date]],0)</f>
        <v>45107</v>
      </c>
      <c r="V4288" s="9" t="str">
        <f>"Q"&amp;INT((MONTH(SalesData[[#This Row],[Order Date]])+2)/3)&amp;"-"&amp;YEAR(SalesData[[#This Row],[Order Date]])</f>
        <v>Q2-2023</v>
      </c>
    </row>
    <row r="4289" spans="1:22" x14ac:dyDescent="0.35">
      <c r="A4289" t="s">
        <v>4430</v>
      </c>
      <c r="B4289" s="1">
        <v>45089</v>
      </c>
      <c r="C4289" t="s">
        <v>149</v>
      </c>
      <c r="D4289" t="s">
        <v>80</v>
      </c>
      <c r="E4289">
        <v>4449476614</v>
      </c>
      <c r="F4289" t="s">
        <v>78</v>
      </c>
      <c r="G4289" t="s">
        <v>15</v>
      </c>
      <c r="H4289" t="s">
        <v>16</v>
      </c>
      <c r="I4289" t="s">
        <v>17</v>
      </c>
      <c r="J4289" t="s">
        <v>18</v>
      </c>
      <c r="K4289">
        <v>1528.4</v>
      </c>
      <c r="L4289">
        <v>67.650000000000006</v>
      </c>
      <c r="M4289" t="s">
        <v>19</v>
      </c>
      <c r="N4289">
        <v>4.4261973305417403E-2</v>
      </c>
      <c r="O4289" t="s">
        <v>11351</v>
      </c>
      <c r="P4289" t="s">
        <v>11356</v>
      </c>
      <c r="R4289" t="s">
        <v>11353</v>
      </c>
      <c r="S4289">
        <f>IF(SalesData[[#This Row],[Return Status]]="Returned",1,0)</f>
        <v>0</v>
      </c>
      <c r="T4289">
        <v>2085.91</v>
      </c>
      <c r="U4289" s="2">
        <f>EOMONTH(SalesData[[#This Row],[Order Date]],0)</f>
        <v>45107</v>
      </c>
      <c r="V4289" s="9" t="str">
        <f>"Q"&amp;INT((MONTH(SalesData[[#This Row],[Order Date]])+2)/3)&amp;"-"&amp;YEAR(SalesData[[#This Row],[Order Date]])</f>
        <v>Q2-2023</v>
      </c>
    </row>
    <row r="4290" spans="1:22" x14ac:dyDescent="0.35">
      <c r="A4290" t="s">
        <v>4431</v>
      </c>
      <c r="B4290" s="1">
        <v>45090</v>
      </c>
      <c r="C4290" t="s">
        <v>77</v>
      </c>
      <c r="D4290" t="s">
        <v>145</v>
      </c>
      <c r="E4290">
        <v>4509203019</v>
      </c>
      <c r="F4290" t="s">
        <v>83</v>
      </c>
      <c r="G4290" t="s">
        <v>84</v>
      </c>
      <c r="H4290" t="s">
        <v>85</v>
      </c>
      <c r="I4290" t="s">
        <v>31</v>
      </c>
      <c r="J4290" t="s">
        <v>62</v>
      </c>
      <c r="K4290">
        <v>3659.73</v>
      </c>
      <c r="L4290">
        <v>254.54</v>
      </c>
      <c r="M4290" t="s">
        <v>62</v>
      </c>
      <c r="N4290">
        <v>6.9551578941615899E-2</v>
      </c>
      <c r="O4290" t="s">
        <v>11351</v>
      </c>
      <c r="P4290" t="s">
        <v>11356</v>
      </c>
      <c r="R4290" t="s">
        <v>11353</v>
      </c>
      <c r="S4290">
        <f>IF(SalesData[[#This Row],[Return Status]]="Returned",1,0)</f>
        <v>0</v>
      </c>
      <c r="T4290">
        <v>847.14</v>
      </c>
      <c r="U4290" s="2">
        <f>EOMONTH(SalesData[[#This Row],[Order Date]],0)</f>
        <v>45107</v>
      </c>
      <c r="V4290" s="9" t="str">
        <f>"Q"&amp;INT((MONTH(SalesData[[#This Row],[Order Date]])+2)/3)&amp;"-"&amp;YEAR(SalesData[[#This Row],[Order Date]])</f>
        <v>Q2-2023</v>
      </c>
    </row>
    <row r="4291" spans="1:22" x14ac:dyDescent="0.35">
      <c r="A4291" t="s">
        <v>4432</v>
      </c>
      <c r="B4291" s="1">
        <v>45086</v>
      </c>
      <c r="C4291" t="s">
        <v>162</v>
      </c>
      <c r="D4291" t="s">
        <v>39</v>
      </c>
      <c r="E4291">
        <v>989045083</v>
      </c>
      <c r="F4291" t="s">
        <v>170</v>
      </c>
      <c r="G4291" t="s">
        <v>69</v>
      </c>
      <c r="H4291" t="s">
        <v>41</v>
      </c>
      <c r="I4291" t="s">
        <v>31</v>
      </c>
      <c r="J4291" t="s">
        <v>62</v>
      </c>
      <c r="K4291">
        <v>2884.15</v>
      </c>
      <c r="L4291">
        <v>785.37</v>
      </c>
      <c r="M4291" t="s">
        <v>62</v>
      </c>
      <c r="N4291">
        <v>0.27230553195915602</v>
      </c>
      <c r="O4291" t="s">
        <v>11351</v>
      </c>
      <c r="P4291" t="s">
        <v>11354</v>
      </c>
      <c r="R4291" t="s">
        <v>11353</v>
      </c>
      <c r="S4291">
        <f>IF(SalesData[[#This Row],[Return Status]]="Returned",1,0)</f>
        <v>0</v>
      </c>
      <c r="T4291">
        <v>2081.52</v>
      </c>
      <c r="U4291" s="2">
        <f>EOMONTH(SalesData[[#This Row],[Order Date]],0)</f>
        <v>45107</v>
      </c>
      <c r="V4291" s="9" t="str">
        <f>"Q"&amp;INT((MONTH(SalesData[[#This Row],[Order Date]])+2)/3)&amp;"-"&amp;YEAR(SalesData[[#This Row],[Order Date]])</f>
        <v>Q2-2023</v>
      </c>
    </row>
    <row r="4292" spans="1:22" x14ac:dyDescent="0.35">
      <c r="A4292" t="s">
        <v>4433</v>
      </c>
      <c r="B4292" s="1">
        <v>45104</v>
      </c>
      <c r="C4292" t="s">
        <v>57</v>
      </c>
      <c r="D4292" t="s">
        <v>39</v>
      </c>
      <c r="E4292">
        <v>8326970367</v>
      </c>
      <c r="F4292" t="s">
        <v>114</v>
      </c>
      <c r="G4292" t="s">
        <v>59</v>
      </c>
      <c r="H4292" t="s">
        <v>60</v>
      </c>
      <c r="I4292" t="s">
        <v>31</v>
      </c>
      <c r="J4292" t="s">
        <v>62</v>
      </c>
      <c r="K4292">
        <v>3104.42</v>
      </c>
      <c r="L4292">
        <v>868.17</v>
      </c>
      <c r="M4292" t="s">
        <v>62</v>
      </c>
      <c r="N4292">
        <v>0.27965610323345402</v>
      </c>
      <c r="O4292" t="s">
        <v>11351</v>
      </c>
      <c r="P4292" t="s">
        <v>11354</v>
      </c>
      <c r="R4292" t="s">
        <v>11353</v>
      </c>
      <c r="S4292">
        <f>IF(SalesData[[#This Row],[Return Status]]="Returned",1,0)</f>
        <v>0</v>
      </c>
      <c r="T4292">
        <v>2183.56</v>
      </c>
      <c r="U4292" s="2">
        <f>EOMONTH(SalesData[[#This Row],[Order Date]],0)</f>
        <v>45107</v>
      </c>
      <c r="V4292" s="9" t="str">
        <f>"Q"&amp;INT((MONTH(SalesData[[#This Row],[Order Date]])+2)/3)&amp;"-"&amp;YEAR(SalesData[[#This Row],[Order Date]])</f>
        <v>Q2-2023</v>
      </c>
    </row>
    <row r="4293" spans="1:22" x14ac:dyDescent="0.35">
      <c r="A4293" t="s">
        <v>4434</v>
      </c>
      <c r="B4293" s="1">
        <v>45093</v>
      </c>
      <c r="C4293" t="s">
        <v>176</v>
      </c>
      <c r="D4293" t="s">
        <v>72</v>
      </c>
      <c r="E4293">
        <v>9704703405</v>
      </c>
      <c r="F4293" t="s">
        <v>22</v>
      </c>
      <c r="G4293" t="s">
        <v>23</v>
      </c>
      <c r="H4293" t="s">
        <v>24</v>
      </c>
      <c r="I4293" t="s">
        <v>17</v>
      </c>
      <c r="J4293" t="s">
        <v>61</v>
      </c>
      <c r="K4293">
        <v>4655.74</v>
      </c>
      <c r="L4293">
        <v>1318.6</v>
      </c>
      <c r="M4293" t="s">
        <v>62</v>
      </c>
      <c r="N4293">
        <v>0.28322028291957901</v>
      </c>
      <c r="O4293" t="s">
        <v>11351</v>
      </c>
      <c r="P4293" t="s">
        <v>11354</v>
      </c>
      <c r="R4293" t="s">
        <v>11353</v>
      </c>
      <c r="S4293">
        <f>IF(SalesData[[#This Row],[Return Status]]="Returned",1,0)</f>
        <v>0</v>
      </c>
      <c r="T4293">
        <v>2821.33</v>
      </c>
      <c r="U4293" s="2">
        <f>EOMONTH(SalesData[[#This Row],[Order Date]],0)</f>
        <v>45107</v>
      </c>
      <c r="V4293" s="9" t="str">
        <f>"Q"&amp;INT((MONTH(SalesData[[#This Row],[Order Date]])+2)/3)&amp;"-"&amp;YEAR(SalesData[[#This Row],[Order Date]])</f>
        <v>Q2-2023</v>
      </c>
    </row>
    <row r="4294" spans="1:22" x14ac:dyDescent="0.35">
      <c r="A4294" t="s">
        <v>4435</v>
      </c>
      <c r="B4294" s="1">
        <v>45079</v>
      </c>
      <c r="C4294" t="s">
        <v>52</v>
      </c>
      <c r="D4294" t="s">
        <v>80</v>
      </c>
      <c r="E4294">
        <v>8086366213</v>
      </c>
      <c r="F4294" t="s">
        <v>109</v>
      </c>
      <c r="G4294" t="s">
        <v>11378</v>
      </c>
      <c r="H4294" t="s">
        <v>60</v>
      </c>
      <c r="I4294" t="s">
        <v>31</v>
      </c>
      <c r="J4294" t="s">
        <v>19</v>
      </c>
      <c r="K4294">
        <v>2982.53</v>
      </c>
      <c r="L4294">
        <v>220.18</v>
      </c>
      <c r="M4294" t="s">
        <v>19</v>
      </c>
      <c r="N4294">
        <v>7.3823230612935997E-2</v>
      </c>
      <c r="O4294" t="s">
        <v>11351</v>
      </c>
      <c r="P4294" t="s">
        <v>11356</v>
      </c>
      <c r="R4294" t="s">
        <v>11353</v>
      </c>
      <c r="S4294">
        <f>IF(SalesData[[#This Row],[Return Status]]="Returned",1,0)</f>
        <v>0</v>
      </c>
      <c r="U4294" s="2">
        <f>EOMONTH(SalesData[[#This Row],[Order Date]],0)</f>
        <v>45107</v>
      </c>
      <c r="V4294" s="9" t="str">
        <f>"Q"&amp;INT((MONTH(SalesData[[#This Row],[Order Date]])+2)/3)&amp;"-"&amp;YEAR(SalesData[[#This Row],[Order Date]])</f>
        <v>Q2-2023</v>
      </c>
    </row>
    <row r="4295" spans="1:22" x14ac:dyDescent="0.35">
      <c r="A4295" t="s">
        <v>4436</v>
      </c>
      <c r="B4295" s="1">
        <v>45095</v>
      </c>
      <c r="C4295" t="s">
        <v>325</v>
      </c>
      <c r="D4295" t="s">
        <v>80</v>
      </c>
      <c r="E4295">
        <v>9090148975</v>
      </c>
      <c r="F4295" t="s">
        <v>103</v>
      </c>
      <c r="G4295" t="s">
        <v>23</v>
      </c>
      <c r="H4295" t="s">
        <v>24</v>
      </c>
      <c r="I4295" t="s">
        <v>17</v>
      </c>
      <c r="J4295" t="s">
        <v>18</v>
      </c>
      <c r="K4295">
        <v>1678.48</v>
      </c>
      <c r="L4295">
        <v>248.25</v>
      </c>
      <c r="M4295" t="s">
        <v>19</v>
      </c>
      <c r="N4295">
        <v>0.14790167294218601</v>
      </c>
      <c r="O4295" t="s">
        <v>11351</v>
      </c>
      <c r="P4295" t="s">
        <v>11352</v>
      </c>
      <c r="R4295" t="s">
        <v>11353</v>
      </c>
      <c r="S4295">
        <f>IF(SalesData[[#This Row],[Return Status]]="Returned",1,0)</f>
        <v>0</v>
      </c>
      <c r="T4295">
        <v>2821.33</v>
      </c>
      <c r="U4295" s="2">
        <f>EOMONTH(SalesData[[#This Row],[Order Date]],0)</f>
        <v>45107</v>
      </c>
      <c r="V4295" s="9" t="str">
        <f>"Q"&amp;INT((MONTH(SalesData[[#This Row],[Order Date]])+2)/3)&amp;"-"&amp;YEAR(SalesData[[#This Row],[Order Date]])</f>
        <v>Q2-2023</v>
      </c>
    </row>
    <row r="4296" spans="1:22" x14ac:dyDescent="0.35">
      <c r="A4296" t="s">
        <v>4437</v>
      </c>
      <c r="B4296" s="1">
        <v>45103</v>
      </c>
      <c r="C4296" t="s">
        <v>67</v>
      </c>
      <c r="D4296" t="s">
        <v>27</v>
      </c>
      <c r="E4296">
        <v>6991071072</v>
      </c>
      <c r="F4296" t="s">
        <v>238</v>
      </c>
      <c r="G4296" t="s">
        <v>74</v>
      </c>
      <c r="H4296" t="s">
        <v>75</v>
      </c>
      <c r="I4296" t="s">
        <v>36</v>
      </c>
      <c r="J4296" t="s">
        <v>19</v>
      </c>
      <c r="K4296">
        <v>3784.3</v>
      </c>
      <c r="L4296">
        <v>211.98</v>
      </c>
      <c r="M4296" t="s">
        <v>19</v>
      </c>
      <c r="N4296">
        <v>5.6015643580054397E-2</v>
      </c>
      <c r="O4296" t="s">
        <v>11351</v>
      </c>
      <c r="P4296" t="s">
        <v>11356</v>
      </c>
      <c r="R4296" t="s">
        <v>11353</v>
      </c>
      <c r="S4296">
        <f>IF(SalesData[[#This Row],[Return Status]]="Returned",1,0)</f>
        <v>0</v>
      </c>
      <c r="T4296">
        <v>2420.2800000000002</v>
      </c>
      <c r="U4296" s="2">
        <f>EOMONTH(SalesData[[#This Row],[Order Date]],0)</f>
        <v>45107</v>
      </c>
      <c r="V4296" s="9" t="str">
        <f>"Q"&amp;INT((MONTH(SalesData[[#This Row],[Order Date]])+2)/3)&amp;"-"&amp;YEAR(SalesData[[#This Row],[Order Date]])</f>
        <v>Q2-2023</v>
      </c>
    </row>
    <row r="4297" spans="1:22" x14ac:dyDescent="0.35">
      <c r="A4297" t="s">
        <v>4438</v>
      </c>
      <c r="B4297" s="1">
        <v>45097</v>
      </c>
      <c r="C4297" t="s">
        <v>106</v>
      </c>
      <c r="D4297" t="s">
        <v>80</v>
      </c>
      <c r="E4297">
        <v>2704648782</v>
      </c>
      <c r="F4297" t="s">
        <v>109</v>
      </c>
      <c r="G4297" t="s">
        <v>59</v>
      </c>
      <c r="H4297" t="s">
        <v>60</v>
      </c>
      <c r="I4297" t="s">
        <v>31</v>
      </c>
      <c r="J4297" t="s">
        <v>18</v>
      </c>
      <c r="K4297">
        <v>4976.01</v>
      </c>
      <c r="L4297">
        <v>627.5</v>
      </c>
      <c r="M4297" t="s">
        <v>19</v>
      </c>
      <c r="N4297">
        <v>0.126105052039686</v>
      </c>
      <c r="O4297" t="s">
        <v>11351</v>
      </c>
      <c r="P4297" t="s">
        <v>11352</v>
      </c>
      <c r="R4297" t="s">
        <v>11353</v>
      </c>
      <c r="S4297">
        <f>IF(SalesData[[#This Row],[Return Status]]="Returned",1,0)</f>
        <v>0</v>
      </c>
      <c r="T4297">
        <v>2183.56</v>
      </c>
      <c r="U4297" s="2">
        <f>EOMONTH(SalesData[[#This Row],[Order Date]],0)</f>
        <v>45107</v>
      </c>
      <c r="V4297" s="9" t="str">
        <f>"Q"&amp;INT((MONTH(SalesData[[#This Row],[Order Date]])+2)/3)&amp;"-"&amp;YEAR(SalesData[[#This Row],[Order Date]])</f>
        <v>Q2-2023</v>
      </c>
    </row>
    <row r="4298" spans="1:22" x14ac:dyDescent="0.35">
      <c r="A4298" t="s">
        <v>4439</v>
      </c>
      <c r="B4298" s="1">
        <v>45088</v>
      </c>
      <c r="C4298" t="s">
        <v>188</v>
      </c>
      <c r="D4298" t="s">
        <v>80</v>
      </c>
      <c r="E4298">
        <v>2777892838</v>
      </c>
      <c r="F4298" t="s">
        <v>159</v>
      </c>
      <c r="G4298" t="s">
        <v>84</v>
      </c>
      <c r="H4298" t="s">
        <v>85</v>
      </c>
      <c r="I4298" t="s">
        <v>31</v>
      </c>
      <c r="J4298" t="s">
        <v>62</v>
      </c>
      <c r="K4298">
        <v>712.98</v>
      </c>
      <c r="L4298">
        <v>40.479999999999997</v>
      </c>
      <c r="M4298" t="s">
        <v>62</v>
      </c>
      <c r="N4298">
        <v>5.6775786137058498E-2</v>
      </c>
      <c r="O4298" t="s">
        <v>11355</v>
      </c>
      <c r="P4298" t="s">
        <v>11356</v>
      </c>
      <c r="R4298" t="s">
        <v>11353</v>
      </c>
      <c r="S4298">
        <f>IF(SalesData[[#This Row],[Return Status]]="Returned",1,0)</f>
        <v>0</v>
      </c>
      <c r="T4298">
        <v>847.14</v>
      </c>
      <c r="U4298" s="2">
        <f>EOMONTH(SalesData[[#This Row],[Order Date]],0)</f>
        <v>45107</v>
      </c>
      <c r="V4298" s="9" t="str">
        <f>"Q"&amp;INT((MONTH(SalesData[[#This Row],[Order Date]])+2)/3)&amp;"-"&amp;YEAR(SalesData[[#This Row],[Order Date]])</f>
        <v>Q2-2023</v>
      </c>
    </row>
    <row r="4299" spans="1:22" x14ac:dyDescent="0.35">
      <c r="A4299" t="s">
        <v>4440</v>
      </c>
      <c r="B4299" s="1">
        <v>45106</v>
      </c>
      <c r="C4299" t="s">
        <v>194</v>
      </c>
      <c r="D4299" t="s">
        <v>80</v>
      </c>
      <c r="E4299">
        <v>9917916469</v>
      </c>
      <c r="F4299" t="s">
        <v>103</v>
      </c>
      <c r="G4299" t="s">
        <v>11368</v>
      </c>
      <c r="H4299" t="s">
        <v>24</v>
      </c>
      <c r="I4299" t="s">
        <v>17</v>
      </c>
      <c r="J4299" t="s">
        <v>19</v>
      </c>
      <c r="K4299">
        <v>1196.8900000000001</v>
      </c>
      <c r="L4299">
        <v>211.79</v>
      </c>
      <c r="M4299" t="s">
        <v>19</v>
      </c>
      <c r="N4299">
        <v>0.17695026276433101</v>
      </c>
      <c r="O4299" t="s">
        <v>11351</v>
      </c>
      <c r="P4299" t="s">
        <v>11352</v>
      </c>
      <c r="R4299" t="s">
        <v>11353</v>
      </c>
      <c r="S4299">
        <f>IF(SalesData[[#This Row],[Return Status]]="Returned",1,0)</f>
        <v>0</v>
      </c>
      <c r="U4299" s="2">
        <f>EOMONTH(SalesData[[#This Row],[Order Date]],0)</f>
        <v>45107</v>
      </c>
      <c r="V4299" s="9" t="str">
        <f>"Q"&amp;INT((MONTH(SalesData[[#This Row],[Order Date]])+2)/3)&amp;"-"&amp;YEAR(SalesData[[#This Row],[Order Date]])</f>
        <v>Q2-2023</v>
      </c>
    </row>
    <row r="4300" spans="1:22" x14ac:dyDescent="0.35">
      <c r="A4300" t="s">
        <v>4441</v>
      </c>
      <c r="B4300" s="1">
        <v>45087</v>
      </c>
      <c r="C4300" t="s">
        <v>124</v>
      </c>
      <c r="D4300" t="s">
        <v>80</v>
      </c>
      <c r="E4300">
        <v>2183592491</v>
      </c>
      <c r="F4300" t="s">
        <v>127</v>
      </c>
      <c r="G4300" t="s">
        <v>11370</v>
      </c>
      <c r="H4300" t="s">
        <v>30</v>
      </c>
      <c r="I4300" t="s">
        <v>31</v>
      </c>
      <c r="J4300" t="s">
        <v>18</v>
      </c>
      <c r="K4300">
        <v>2091.5100000000002</v>
      </c>
      <c r="L4300">
        <v>111.67</v>
      </c>
      <c r="M4300" t="s">
        <v>19</v>
      </c>
      <c r="N4300">
        <v>5.3392046894349003E-2</v>
      </c>
      <c r="O4300" t="s">
        <v>11351</v>
      </c>
      <c r="P4300" t="s">
        <v>11356</v>
      </c>
      <c r="R4300" t="s">
        <v>11353</v>
      </c>
      <c r="S4300">
        <f>IF(SalesData[[#This Row],[Return Status]]="Returned",1,0)</f>
        <v>0</v>
      </c>
      <c r="U4300" s="2">
        <f>EOMONTH(SalesData[[#This Row],[Order Date]],0)</f>
        <v>45107</v>
      </c>
      <c r="V4300" s="9" t="str">
        <f>"Q"&amp;INT((MONTH(SalesData[[#This Row],[Order Date]])+2)/3)&amp;"-"&amp;YEAR(SalesData[[#This Row],[Order Date]])</f>
        <v>Q2-2023</v>
      </c>
    </row>
    <row r="4301" spans="1:22" x14ac:dyDescent="0.35">
      <c r="A4301" t="s">
        <v>4442</v>
      </c>
      <c r="B4301" s="1">
        <v>45090</v>
      </c>
      <c r="C4301" t="s">
        <v>184</v>
      </c>
      <c r="D4301" t="s">
        <v>145</v>
      </c>
      <c r="E4301">
        <v>9206793857</v>
      </c>
      <c r="F4301" t="s">
        <v>100</v>
      </c>
      <c r="G4301" t="s">
        <v>34</v>
      </c>
      <c r="H4301" t="s">
        <v>35</v>
      </c>
      <c r="I4301" t="s">
        <v>36</v>
      </c>
      <c r="J4301" t="s">
        <v>62</v>
      </c>
      <c r="K4301">
        <v>1125.1099999999999</v>
      </c>
      <c r="L4301">
        <v>291.08</v>
      </c>
      <c r="M4301" t="s">
        <v>62</v>
      </c>
      <c r="N4301">
        <v>0.25871248144625902</v>
      </c>
      <c r="O4301" t="s">
        <v>11351</v>
      </c>
      <c r="P4301" t="s">
        <v>11354</v>
      </c>
      <c r="R4301" t="s">
        <v>11353</v>
      </c>
      <c r="S4301">
        <f>IF(SalesData[[#This Row],[Return Status]]="Returned",1,0)</f>
        <v>0</v>
      </c>
      <c r="U4301" s="2">
        <f>EOMONTH(SalesData[[#This Row],[Order Date]],0)</f>
        <v>45107</v>
      </c>
      <c r="V4301" s="9" t="str">
        <f>"Q"&amp;INT((MONTH(SalesData[[#This Row],[Order Date]])+2)/3)&amp;"-"&amp;YEAR(SalesData[[#This Row],[Order Date]])</f>
        <v>Q2-2023</v>
      </c>
    </row>
    <row r="4302" spans="1:22" x14ac:dyDescent="0.35">
      <c r="A4302" t="s">
        <v>4443</v>
      </c>
      <c r="B4302" s="1">
        <v>45094</v>
      </c>
      <c r="C4302" t="s">
        <v>111</v>
      </c>
      <c r="D4302" t="s">
        <v>13</v>
      </c>
      <c r="E4302">
        <v>1638944941</v>
      </c>
      <c r="F4302" t="s">
        <v>156</v>
      </c>
      <c r="G4302" t="s">
        <v>84</v>
      </c>
      <c r="H4302" t="s">
        <v>11357</v>
      </c>
      <c r="I4302" t="s">
        <v>31</v>
      </c>
      <c r="J4302" t="s">
        <v>18</v>
      </c>
      <c r="K4302">
        <v>2317.89</v>
      </c>
      <c r="L4302">
        <v>154.57</v>
      </c>
      <c r="M4302" t="s">
        <v>19</v>
      </c>
      <c r="N4302">
        <v>6.66856494484208E-2</v>
      </c>
      <c r="O4302" t="s">
        <v>11351</v>
      </c>
      <c r="P4302" t="s">
        <v>11356</v>
      </c>
      <c r="R4302" t="s">
        <v>11353</v>
      </c>
      <c r="S4302">
        <f>IF(SalesData[[#This Row],[Return Status]]="Returned",1,0)</f>
        <v>0</v>
      </c>
      <c r="T4302">
        <v>847.14</v>
      </c>
      <c r="U4302" s="2">
        <f>EOMONTH(SalesData[[#This Row],[Order Date]],0)</f>
        <v>45107</v>
      </c>
      <c r="V4302" s="9" t="str">
        <f>"Q"&amp;INT((MONTH(SalesData[[#This Row],[Order Date]])+2)/3)&amp;"-"&amp;YEAR(SalesData[[#This Row],[Order Date]])</f>
        <v>Q2-2023</v>
      </c>
    </row>
    <row r="4303" spans="1:22" x14ac:dyDescent="0.35">
      <c r="A4303" t="s">
        <v>4444</v>
      </c>
      <c r="B4303" s="1">
        <v>45101</v>
      </c>
      <c r="C4303" t="s">
        <v>49</v>
      </c>
      <c r="D4303" t="s">
        <v>145</v>
      </c>
      <c r="E4303">
        <v>6120569076</v>
      </c>
      <c r="F4303" t="s">
        <v>127</v>
      </c>
      <c r="G4303" t="s">
        <v>29</v>
      </c>
      <c r="H4303" t="s">
        <v>30</v>
      </c>
      <c r="I4303" t="s">
        <v>31</v>
      </c>
      <c r="J4303" t="s">
        <v>19</v>
      </c>
      <c r="K4303">
        <v>682.05</v>
      </c>
      <c r="L4303">
        <v>136.91999999999999</v>
      </c>
      <c r="M4303" t="s">
        <v>19</v>
      </c>
      <c r="N4303">
        <v>0.200747745766439</v>
      </c>
      <c r="O4303" t="s">
        <v>11355</v>
      </c>
      <c r="P4303" t="s">
        <v>11354</v>
      </c>
      <c r="R4303" t="s">
        <v>11353</v>
      </c>
      <c r="S4303">
        <f>IF(SalesData[[#This Row],[Return Status]]="Returned",1,0)</f>
        <v>0</v>
      </c>
      <c r="T4303">
        <v>2788.38</v>
      </c>
      <c r="U4303" s="2">
        <f>EOMONTH(SalesData[[#This Row],[Order Date]],0)</f>
        <v>45107</v>
      </c>
      <c r="V4303" s="9" t="str">
        <f>"Q"&amp;INT((MONTH(SalesData[[#This Row],[Order Date]])+2)/3)&amp;"-"&amp;YEAR(SalesData[[#This Row],[Order Date]])</f>
        <v>Q2-2023</v>
      </c>
    </row>
    <row r="4304" spans="1:22" x14ac:dyDescent="0.35">
      <c r="A4304" t="s">
        <v>4445</v>
      </c>
      <c r="B4304" s="1">
        <v>45103</v>
      </c>
      <c r="C4304" t="s">
        <v>38</v>
      </c>
      <c r="D4304" t="s">
        <v>99</v>
      </c>
      <c r="E4304">
        <v>132142334</v>
      </c>
      <c r="F4304" t="s">
        <v>387</v>
      </c>
      <c r="G4304" t="s">
        <v>89</v>
      </c>
      <c r="H4304" t="s">
        <v>11357</v>
      </c>
      <c r="I4304" t="s">
        <v>31</v>
      </c>
      <c r="J4304" t="s">
        <v>19</v>
      </c>
      <c r="K4304">
        <v>764.75</v>
      </c>
      <c r="L4304">
        <v>227.14</v>
      </c>
      <c r="M4304" t="s">
        <v>19</v>
      </c>
      <c r="N4304">
        <v>0.29701209545603102</v>
      </c>
      <c r="O4304" t="s">
        <v>11355</v>
      </c>
      <c r="P4304" t="s">
        <v>11354</v>
      </c>
      <c r="R4304" t="s">
        <v>11353</v>
      </c>
      <c r="S4304">
        <f>IF(SalesData[[#This Row],[Return Status]]="Returned",1,0)</f>
        <v>0</v>
      </c>
      <c r="T4304">
        <v>207.68</v>
      </c>
      <c r="U4304" s="2">
        <f>EOMONTH(SalesData[[#This Row],[Order Date]],0)</f>
        <v>45107</v>
      </c>
      <c r="V4304" s="9" t="str">
        <f>"Q"&amp;INT((MONTH(SalesData[[#This Row],[Order Date]])+2)/3)&amp;"-"&amp;YEAR(SalesData[[#This Row],[Order Date]])</f>
        <v>Q2-2023</v>
      </c>
    </row>
    <row r="4305" spans="1:22" x14ac:dyDescent="0.35">
      <c r="A4305" t="s">
        <v>4446</v>
      </c>
      <c r="B4305" s="1">
        <v>45090</v>
      </c>
      <c r="C4305" t="s">
        <v>162</v>
      </c>
      <c r="D4305" t="s">
        <v>145</v>
      </c>
      <c r="E4305">
        <v>4577833793</v>
      </c>
      <c r="F4305" t="s">
        <v>78</v>
      </c>
      <c r="G4305" t="s">
        <v>15</v>
      </c>
      <c r="H4305" t="s">
        <v>16</v>
      </c>
      <c r="I4305" t="s">
        <v>17</v>
      </c>
      <c r="J4305" t="s">
        <v>19</v>
      </c>
      <c r="K4305">
        <v>2935.98</v>
      </c>
      <c r="L4305">
        <v>517.91999999999996</v>
      </c>
      <c r="M4305" t="s">
        <v>19</v>
      </c>
      <c r="N4305">
        <v>0.17640447142010501</v>
      </c>
      <c r="O4305" t="s">
        <v>11351</v>
      </c>
      <c r="P4305" t="s">
        <v>11352</v>
      </c>
      <c r="R4305" t="s">
        <v>11353</v>
      </c>
      <c r="S4305">
        <f>IF(SalesData[[#This Row],[Return Status]]="Returned",1,0)</f>
        <v>0</v>
      </c>
      <c r="T4305">
        <v>2085.91</v>
      </c>
      <c r="U4305" s="2">
        <f>EOMONTH(SalesData[[#This Row],[Order Date]],0)</f>
        <v>45107</v>
      </c>
      <c r="V4305" s="9" t="str">
        <f>"Q"&amp;INT((MONTH(SalesData[[#This Row],[Order Date]])+2)/3)&amp;"-"&amp;YEAR(SalesData[[#This Row],[Order Date]])</f>
        <v>Q2-2023</v>
      </c>
    </row>
    <row r="4306" spans="1:22" x14ac:dyDescent="0.35">
      <c r="A4306" t="s">
        <v>4447</v>
      </c>
      <c r="B4306" s="1">
        <v>45105</v>
      </c>
      <c r="C4306" t="s">
        <v>124</v>
      </c>
      <c r="D4306" t="s">
        <v>13</v>
      </c>
      <c r="E4306">
        <v>1320815426</v>
      </c>
      <c r="F4306" t="s">
        <v>140</v>
      </c>
      <c r="G4306" t="s">
        <v>11367</v>
      </c>
      <c r="H4306" t="s">
        <v>121</v>
      </c>
      <c r="I4306" t="s">
        <v>17</v>
      </c>
      <c r="J4306" t="s">
        <v>18</v>
      </c>
      <c r="K4306">
        <v>2579.4899999999998</v>
      </c>
      <c r="L4306">
        <v>678.7</v>
      </c>
      <c r="M4306" t="s">
        <v>19</v>
      </c>
      <c r="N4306">
        <v>0.26311402641607401</v>
      </c>
      <c r="O4306" t="s">
        <v>11351</v>
      </c>
      <c r="P4306" t="s">
        <v>11354</v>
      </c>
      <c r="R4306" t="s">
        <v>11353</v>
      </c>
      <c r="S4306">
        <f>IF(SalesData[[#This Row],[Return Status]]="Returned",1,0)</f>
        <v>0</v>
      </c>
      <c r="U4306" s="2">
        <f>EOMONTH(SalesData[[#This Row],[Order Date]],0)</f>
        <v>45107</v>
      </c>
      <c r="V4306" s="9" t="str">
        <f>"Q"&amp;INT((MONTH(SalesData[[#This Row],[Order Date]])+2)/3)&amp;"-"&amp;YEAR(SalesData[[#This Row],[Order Date]])</f>
        <v>Q2-2023</v>
      </c>
    </row>
    <row r="4307" spans="1:22" x14ac:dyDescent="0.35">
      <c r="A4307" t="s">
        <v>4448</v>
      </c>
      <c r="B4307" s="1">
        <v>45099</v>
      </c>
      <c r="C4307" t="s">
        <v>188</v>
      </c>
      <c r="D4307" t="s">
        <v>13</v>
      </c>
      <c r="E4307">
        <v>4375474014</v>
      </c>
      <c r="F4307" t="s">
        <v>181</v>
      </c>
      <c r="G4307" t="s">
        <v>54</v>
      </c>
      <c r="H4307" t="s">
        <v>55</v>
      </c>
      <c r="I4307" t="s">
        <v>31</v>
      </c>
      <c r="J4307" t="s">
        <v>19</v>
      </c>
      <c r="K4307">
        <v>1123.2</v>
      </c>
      <c r="L4307">
        <v>153.05000000000001</v>
      </c>
      <c r="M4307" t="s">
        <v>19</v>
      </c>
      <c r="N4307">
        <v>0.13626246438746401</v>
      </c>
      <c r="O4307" t="s">
        <v>11351</v>
      </c>
      <c r="P4307" t="s">
        <v>11352</v>
      </c>
      <c r="R4307" t="s">
        <v>11353</v>
      </c>
      <c r="S4307">
        <f>IF(SalesData[[#This Row],[Return Status]]="Returned",1,0)</f>
        <v>0</v>
      </c>
      <c r="U4307" s="2">
        <f>EOMONTH(SalesData[[#This Row],[Order Date]],0)</f>
        <v>45107</v>
      </c>
      <c r="V4307" s="9" t="str">
        <f>"Q"&amp;INT((MONTH(SalesData[[#This Row],[Order Date]])+2)/3)&amp;"-"&amp;YEAR(SalesData[[#This Row],[Order Date]])</f>
        <v>Q2-2023</v>
      </c>
    </row>
    <row r="4308" spans="1:22" x14ac:dyDescent="0.35">
      <c r="A4308" t="s">
        <v>4449</v>
      </c>
      <c r="B4308" s="1">
        <v>45086</v>
      </c>
      <c r="C4308" t="s">
        <v>49</v>
      </c>
      <c r="D4308" t="s">
        <v>80</v>
      </c>
      <c r="E4308">
        <v>8077630327</v>
      </c>
      <c r="F4308" t="s">
        <v>109</v>
      </c>
      <c r="G4308" t="s">
        <v>59</v>
      </c>
      <c r="H4308" t="s">
        <v>60</v>
      </c>
      <c r="I4308" t="s">
        <v>31</v>
      </c>
      <c r="J4308" t="s">
        <v>65</v>
      </c>
      <c r="K4308">
        <v>1742.36</v>
      </c>
      <c r="L4308">
        <v>56.16</v>
      </c>
      <c r="M4308" t="s">
        <v>65</v>
      </c>
      <c r="N4308">
        <v>3.22321449069079E-2</v>
      </c>
      <c r="O4308" t="s">
        <v>11351</v>
      </c>
      <c r="P4308" t="s">
        <v>11356</v>
      </c>
      <c r="R4308" t="s">
        <v>11353</v>
      </c>
      <c r="S4308">
        <f>IF(SalesData[[#This Row],[Return Status]]="Returned",1,0)</f>
        <v>0</v>
      </c>
      <c r="T4308">
        <v>2183.56</v>
      </c>
      <c r="U4308" s="2">
        <f>EOMONTH(SalesData[[#This Row],[Order Date]],0)</f>
        <v>45107</v>
      </c>
      <c r="V4308" s="9" t="str">
        <f>"Q"&amp;INT((MONTH(SalesData[[#This Row],[Order Date]])+2)/3)&amp;"-"&amp;YEAR(SalesData[[#This Row],[Order Date]])</f>
        <v>Q2-2023</v>
      </c>
    </row>
    <row r="4309" spans="1:22" x14ac:dyDescent="0.35">
      <c r="A4309" t="s">
        <v>4450</v>
      </c>
      <c r="B4309" s="1">
        <v>45097</v>
      </c>
      <c r="C4309" t="s">
        <v>106</v>
      </c>
      <c r="D4309" t="s">
        <v>80</v>
      </c>
      <c r="E4309">
        <v>346117386</v>
      </c>
      <c r="F4309" t="s">
        <v>357</v>
      </c>
      <c r="G4309" t="s">
        <v>164</v>
      </c>
      <c r="H4309" t="s">
        <v>165</v>
      </c>
      <c r="I4309" t="s">
        <v>36</v>
      </c>
      <c r="J4309" t="s">
        <v>18</v>
      </c>
      <c r="K4309">
        <v>495.86</v>
      </c>
      <c r="L4309">
        <v>62.27</v>
      </c>
      <c r="M4309" t="s">
        <v>19</v>
      </c>
      <c r="N4309">
        <v>0.125579800750212</v>
      </c>
      <c r="O4309" t="s">
        <v>11361</v>
      </c>
      <c r="P4309" t="s">
        <v>11352</v>
      </c>
      <c r="R4309" t="s">
        <v>11353</v>
      </c>
      <c r="S4309">
        <f>IF(SalesData[[#This Row],[Return Status]]="Returned",1,0)</f>
        <v>0</v>
      </c>
      <c r="U4309" s="2">
        <f>EOMONTH(SalesData[[#This Row],[Order Date]],0)</f>
        <v>45107</v>
      </c>
      <c r="V4309" s="9" t="str">
        <f>"Q"&amp;INT((MONTH(SalesData[[#This Row],[Order Date]])+2)/3)&amp;"-"&amp;YEAR(SalesData[[#This Row],[Order Date]])</f>
        <v>Q2-2023</v>
      </c>
    </row>
    <row r="4310" spans="1:22" x14ac:dyDescent="0.35">
      <c r="A4310" t="s">
        <v>4451</v>
      </c>
      <c r="B4310" s="1">
        <v>45079</v>
      </c>
      <c r="C4310" t="s">
        <v>139</v>
      </c>
      <c r="D4310" t="s">
        <v>39</v>
      </c>
      <c r="E4310">
        <v>6728095048</v>
      </c>
      <c r="F4310" t="s">
        <v>152</v>
      </c>
      <c r="G4310" t="s">
        <v>11368</v>
      </c>
      <c r="H4310" t="s">
        <v>24</v>
      </c>
      <c r="I4310" t="s">
        <v>17</v>
      </c>
      <c r="J4310" t="s">
        <v>61</v>
      </c>
      <c r="K4310">
        <v>3536.86</v>
      </c>
      <c r="L4310">
        <v>464.69</v>
      </c>
      <c r="M4310" t="s">
        <v>62</v>
      </c>
      <c r="N4310">
        <v>0.13138490073115699</v>
      </c>
      <c r="O4310" t="s">
        <v>11351</v>
      </c>
      <c r="P4310" t="s">
        <v>11352</v>
      </c>
      <c r="Q4310" t="s">
        <v>11373</v>
      </c>
      <c r="R4310" t="s">
        <v>11360</v>
      </c>
      <c r="S4310">
        <f>IF(SalesData[[#This Row],[Return Status]]="Returned",1,0)</f>
        <v>1</v>
      </c>
      <c r="U4310" s="2">
        <f>EOMONTH(SalesData[[#This Row],[Order Date]],0)</f>
        <v>45107</v>
      </c>
      <c r="V4310" s="9" t="str">
        <f>"Q"&amp;INT((MONTH(SalesData[[#This Row],[Order Date]])+2)/3)&amp;"-"&amp;YEAR(SalesData[[#This Row],[Order Date]])</f>
        <v>Q2-2023</v>
      </c>
    </row>
    <row r="4311" spans="1:22" x14ac:dyDescent="0.35">
      <c r="A4311" t="s">
        <v>4452</v>
      </c>
      <c r="B4311" s="1">
        <v>45105</v>
      </c>
      <c r="C4311" t="s">
        <v>106</v>
      </c>
      <c r="D4311" t="s">
        <v>39</v>
      </c>
      <c r="E4311">
        <v>7513824442</v>
      </c>
      <c r="F4311" t="s">
        <v>81</v>
      </c>
      <c r="G4311" t="s">
        <v>74</v>
      </c>
      <c r="H4311" t="s">
        <v>75</v>
      </c>
      <c r="I4311" t="s">
        <v>36</v>
      </c>
      <c r="J4311" t="s">
        <v>62</v>
      </c>
      <c r="K4311">
        <v>834.3</v>
      </c>
      <c r="L4311">
        <v>198.2</v>
      </c>
      <c r="M4311" t="s">
        <v>62</v>
      </c>
      <c r="N4311">
        <v>0.237564425266691</v>
      </c>
      <c r="O4311" t="s">
        <v>11355</v>
      </c>
      <c r="P4311" t="s">
        <v>11354</v>
      </c>
      <c r="R4311" t="s">
        <v>11353</v>
      </c>
      <c r="S4311">
        <f>IF(SalesData[[#This Row],[Return Status]]="Returned",1,0)</f>
        <v>0</v>
      </c>
      <c r="T4311">
        <v>2420.2800000000002</v>
      </c>
      <c r="U4311" s="2">
        <f>EOMONTH(SalesData[[#This Row],[Order Date]],0)</f>
        <v>45107</v>
      </c>
      <c r="V4311" s="9" t="str">
        <f>"Q"&amp;INT((MONTH(SalesData[[#This Row],[Order Date]])+2)/3)&amp;"-"&amp;YEAR(SalesData[[#This Row],[Order Date]])</f>
        <v>Q2-2023</v>
      </c>
    </row>
    <row r="4312" spans="1:22" x14ac:dyDescent="0.35">
      <c r="A4312" t="s">
        <v>4453</v>
      </c>
      <c r="B4312" s="1">
        <v>45096</v>
      </c>
      <c r="C4312" t="s">
        <v>71</v>
      </c>
      <c r="D4312" t="s">
        <v>145</v>
      </c>
      <c r="E4312">
        <v>944030205</v>
      </c>
      <c r="F4312" t="s">
        <v>83</v>
      </c>
      <c r="G4312" t="s">
        <v>84</v>
      </c>
      <c r="H4312" t="s">
        <v>85</v>
      </c>
      <c r="I4312" t="s">
        <v>31</v>
      </c>
      <c r="J4312" t="s">
        <v>18</v>
      </c>
      <c r="K4312">
        <v>2086.27</v>
      </c>
      <c r="L4312">
        <v>448.84</v>
      </c>
      <c r="M4312" t="s">
        <v>19</v>
      </c>
      <c r="N4312">
        <v>0.21513993874234899</v>
      </c>
      <c r="O4312" t="s">
        <v>11351</v>
      </c>
      <c r="P4312" t="s">
        <v>11354</v>
      </c>
      <c r="R4312" t="s">
        <v>11353</v>
      </c>
      <c r="S4312">
        <f>IF(SalesData[[#This Row],[Return Status]]="Returned",1,0)</f>
        <v>0</v>
      </c>
      <c r="T4312">
        <v>847.14</v>
      </c>
      <c r="U4312" s="2">
        <f>EOMONTH(SalesData[[#This Row],[Order Date]],0)</f>
        <v>45107</v>
      </c>
      <c r="V4312" s="9" t="str">
        <f>"Q"&amp;INT((MONTH(SalesData[[#This Row],[Order Date]])+2)/3)&amp;"-"&amp;YEAR(SalesData[[#This Row],[Order Date]])</f>
        <v>Q2-2023</v>
      </c>
    </row>
    <row r="4313" spans="1:22" x14ac:dyDescent="0.35">
      <c r="A4313" t="s">
        <v>4454</v>
      </c>
      <c r="B4313" s="1">
        <v>45087</v>
      </c>
      <c r="C4313" t="s">
        <v>194</v>
      </c>
      <c r="D4313" t="s">
        <v>46</v>
      </c>
      <c r="E4313">
        <v>6523211323</v>
      </c>
      <c r="F4313" t="s">
        <v>387</v>
      </c>
      <c r="G4313" t="s">
        <v>89</v>
      </c>
      <c r="H4313" t="s">
        <v>90</v>
      </c>
      <c r="I4313" t="s">
        <v>31</v>
      </c>
      <c r="J4313" t="s">
        <v>18</v>
      </c>
      <c r="K4313">
        <v>1407.91</v>
      </c>
      <c r="L4313">
        <v>81.22</v>
      </c>
      <c r="M4313" t="s">
        <v>19</v>
      </c>
      <c r="N4313">
        <v>5.76883465562429E-2</v>
      </c>
      <c r="O4313" t="s">
        <v>11351</v>
      </c>
      <c r="P4313" t="s">
        <v>11356</v>
      </c>
      <c r="R4313" t="s">
        <v>11353</v>
      </c>
      <c r="S4313">
        <f>IF(SalesData[[#This Row],[Return Status]]="Returned",1,0)</f>
        <v>0</v>
      </c>
      <c r="T4313">
        <v>207.68</v>
      </c>
      <c r="U4313" s="2">
        <f>EOMONTH(SalesData[[#This Row],[Order Date]],0)</f>
        <v>45107</v>
      </c>
      <c r="V4313" s="9" t="str">
        <f>"Q"&amp;INT((MONTH(SalesData[[#This Row],[Order Date]])+2)/3)&amp;"-"&amp;YEAR(SalesData[[#This Row],[Order Date]])</f>
        <v>Q2-2023</v>
      </c>
    </row>
    <row r="4314" spans="1:22" x14ac:dyDescent="0.35">
      <c r="A4314" t="s">
        <v>4455</v>
      </c>
      <c r="B4314" s="1">
        <v>45087</v>
      </c>
      <c r="C4314" t="s">
        <v>77</v>
      </c>
      <c r="D4314" t="s">
        <v>27</v>
      </c>
      <c r="E4314">
        <v>3581619203</v>
      </c>
      <c r="F4314" t="s">
        <v>64</v>
      </c>
      <c r="G4314" t="s">
        <v>15</v>
      </c>
      <c r="H4314" t="s">
        <v>16</v>
      </c>
      <c r="I4314" t="s">
        <v>17</v>
      </c>
      <c r="J4314" t="s">
        <v>43</v>
      </c>
      <c r="K4314">
        <v>4575.53</v>
      </c>
      <c r="L4314">
        <v>578.17999999999995</v>
      </c>
      <c r="M4314" t="s">
        <v>43</v>
      </c>
      <c r="N4314">
        <v>0.12636350324443299</v>
      </c>
      <c r="O4314" t="s">
        <v>11351</v>
      </c>
      <c r="P4314" t="s">
        <v>11352</v>
      </c>
      <c r="R4314" t="s">
        <v>11353</v>
      </c>
      <c r="S4314">
        <f>IF(SalesData[[#This Row],[Return Status]]="Returned",1,0)</f>
        <v>0</v>
      </c>
      <c r="T4314">
        <v>2085.91</v>
      </c>
      <c r="U4314" s="2">
        <f>EOMONTH(SalesData[[#This Row],[Order Date]],0)</f>
        <v>45107</v>
      </c>
      <c r="V4314" s="9" t="str">
        <f>"Q"&amp;INT((MONTH(SalesData[[#This Row],[Order Date]])+2)/3)&amp;"-"&amp;YEAR(SalesData[[#This Row],[Order Date]])</f>
        <v>Q2-2023</v>
      </c>
    </row>
    <row r="4315" spans="1:22" x14ac:dyDescent="0.35">
      <c r="A4315" t="s">
        <v>4456</v>
      </c>
      <c r="B4315" s="1">
        <v>45081</v>
      </c>
      <c r="C4315" t="s">
        <v>188</v>
      </c>
      <c r="D4315" t="s">
        <v>39</v>
      </c>
      <c r="E4315">
        <v>1322331688</v>
      </c>
      <c r="F4315" t="s">
        <v>47</v>
      </c>
      <c r="G4315" t="s">
        <v>23</v>
      </c>
      <c r="H4315" t="s">
        <v>24</v>
      </c>
      <c r="I4315" t="s">
        <v>17</v>
      </c>
      <c r="J4315" t="s">
        <v>61</v>
      </c>
      <c r="K4315">
        <v>2335.88</v>
      </c>
      <c r="L4315">
        <v>301.44</v>
      </c>
      <c r="M4315" t="s">
        <v>62</v>
      </c>
      <c r="N4315">
        <v>0.12904772505436901</v>
      </c>
      <c r="O4315" t="s">
        <v>11351</v>
      </c>
      <c r="P4315" t="s">
        <v>11352</v>
      </c>
      <c r="Q4315" t="s">
        <v>11364</v>
      </c>
      <c r="R4315" t="s">
        <v>11360</v>
      </c>
      <c r="S4315">
        <f>IF(SalesData[[#This Row],[Return Status]]="Returned",1,0)</f>
        <v>1</v>
      </c>
      <c r="T4315">
        <v>2821.33</v>
      </c>
      <c r="U4315" s="2">
        <f>EOMONTH(SalesData[[#This Row],[Order Date]],0)</f>
        <v>45107</v>
      </c>
      <c r="V4315" s="9" t="str">
        <f>"Q"&amp;INT((MONTH(SalesData[[#This Row],[Order Date]])+2)/3)&amp;"-"&amp;YEAR(SalesData[[#This Row],[Order Date]])</f>
        <v>Q2-2023</v>
      </c>
    </row>
    <row r="4316" spans="1:22" x14ac:dyDescent="0.35">
      <c r="A4316" t="s">
        <v>4457</v>
      </c>
      <c r="B4316" s="1">
        <v>45097</v>
      </c>
      <c r="C4316" t="s">
        <v>71</v>
      </c>
      <c r="D4316" t="s">
        <v>27</v>
      </c>
      <c r="E4316">
        <v>86974462</v>
      </c>
      <c r="F4316" t="s">
        <v>357</v>
      </c>
      <c r="G4316" t="s">
        <v>164</v>
      </c>
      <c r="H4316" t="s">
        <v>165</v>
      </c>
      <c r="I4316" t="s">
        <v>36</v>
      </c>
      <c r="J4316" t="s">
        <v>62</v>
      </c>
      <c r="K4316">
        <v>2589.83</v>
      </c>
      <c r="L4316">
        <v>763.28</v>
      </c>
      <c r="M4316" t="s">
        <v>62</v>
      </c>
      <c r="N4316">
        <v>0.29472204739307201</v>
      </c>
      <c r="O4316" t="s">
        <v>11351</v>
      </c>
      <c r="P4316" t="s">
        <v>11354</v>
      </c>
      <c r="R4316" t="s">
        <v>11353</v>
      </c>
      <c r="S4316">
        <f>IF(SalesData[[#This Row],[Return Status]]="Returned",1,0)</f>
        <v>0</v>
      </c>
      <c r="U4316" s="2">
        <f>EOMONTH(SalesData[[#This Row],[Order Date]],0)</f>
        <v>45107</v>
      </c>
      <c r="V4316" s="9" t="str">
        <f>"Q"&amp;INT((MONTH(SalesData[[#This Row],[Order Date]])+2)/3)&amp;"-"&amp;YEAR(SalesData[[#This Row],[Order Date]])</f>
        <v>Q2-2023</v>
      </c>
    </row>
    <row r="4317" spans="1:22" x14ac:dyDescent="0.35">
      <c r="A4317" t="s">
        <v>4458</v>
      </c>
      <c r="B4317" s="1">
        <v>45090</v>
      </c>
      <c r="C4317" t="s">
        <v>325</v>
      </c>
      <c r="D4317" t="s">
        <v>72</v>
      </c>
      <c r="E4317">
        <v>1788007192</v>
      </c>
      <c r="F4317" t="s">
        <v>68</v>
      </c>
      <c r="G4317" t="s">
        <v>69</v>
      </c>
      <c r="H4317" t="s">
        <v>41</v>
      </c>
      <c r="I4317" t="s">
        <v>31</v>
      </c>
      <c r="J4317" t="s">
        <v>18</v>
      </c>
      <c r="K4317">
        <v>3819.59</v>
      </c>
      <c r="L4317">
        <v>885.61</v>
      </c>
      <c r="M4317" t="s">
        <v>19</v>
      </c>
      <c r="N4317">
        <v>0.23185996402755299</v>
      </c>
      <c r="O4317" t="s">
        <v>11351</v>
      </c>
      <c r="P4317" t="s">
        <v>11354</v>
      </c>
      <c r="R4317" t="s">
        <v>11353</v>
      </c>
      <c r="S4317">
        <f>IF(SalesData[[#This Row],[Return Status]]="Returned",1,0)</f>
        <v>0</v>
      </c>
      <c r="T4317">
        <v>2081.52</v>
      </c>
      <c r="U4317" s="2">
        <f>EOMONTH(SalesData[[#This Row],[Order Date]],0)</f>
        <v>45107</v>
      </c>
      <c r="V4317" s="9" t="str">
        <f>"Q"&amp;INT((MONTH(SalesData[[#This Row],[Order Date]])+2)/3)&amp;"-"&amp;YEAR(SalesData[[#This Row],[Order Date]])</f>
        <v>Q2-2023</v>
      </c>
    </row>
    <row r="4318" spans="1:22" x14ac:dyDescent="0.35">
      <c r="A4318" t="s">
        <v>4459</v>
      </c>
      <c r="B4318" s="1">
        <v>45103</v>
      </c>
      <c r="C4318" t="s">
        <v>77</v>
      </c>
      <c r="D4318" t="s">
        <v>145</v>
      </c>
      <c r="E4318">
        <v>190069547</v>
      </c>
      <c r="F4318" t="s">
        <v>120</v>
      </c>
      <c r="G4318" t="s">
        <v>141</v>
      </c>
      <c r="H4318" t="s">
        <v>121</v>
      </c>
      <c r="I4318" t="s">
        <v>17</v>
      </c>
      <c r="J4318" t="s">
        <v>19</v>
      </c>
      <c r="K4318">
        <v>4219.17</v>
      </c>
      <c r="L4318">
        <v>707.4</v>
      </c>
      <c r="M4318" t="s">
        <v>19</v>
      </c>
      <c r="N4318">
        <v>0.16766330818620701</v>
      </c>
      <c r="O4318" t="s">
        <v>11351</v>
      </c>
      <c r="P4318" t="s">
        <v>11352</v>
      </c>
      <c r="R4318" t="s">
        <v>11353</v>
      </c>
      <c r="S4318">
        <f>IF(SalesData[[#This Row],[Return Status]]="Returned",1,0)</f>
        <v>0</v>
      </c>
      <c r="T4318">
        <v>2793.38</v>
      </c>
      <c r="U4318" s="2">
        <f>EOMONTH(SalesData[[#This Row],[Order Date]],0)</f>
        <v>45107</v>
      </c>
      <c r="V4318" s="9" t="str">
        <f>"Q"&amp;INT((MONTH(SalesData[[#This Row],[Order Date]])+2)/3)&amp;"-"&amp;YEAR(SalesData[[#This Row],[Order Date]])</f>
        <v>Q2-2023</v>
      </c>
    </row>
    <row r="4319" spans="1:22" x14ac:dyDescent="0.35">
      <c r="A4319" t="s">
        <v>4460</v>
      </c>
      <c r="B4319" s="1">
        <v>45088</v>
      </c>
      <c r="C4319" t="s">
        <v>111</v>
      </c>
      <c r="D4319" t="s">
        <v>99</v>
      </c>
      <c r="E4319">
        <v>8521329106</v>
      </c>
      <c r="F4319" t="s">
        <v>170</v>
      </c>
      <c r="G4319" t="s">
        <v>69</v>
      </c>
      <c r="H4319" t="s">
        <v>41</v>
      </c>
      <c r="I4319" t="s">
        <v>31</v>
      </c>
      <c r="J4319" t="s">
        <v>62</v>
      </c>
      <c r="K4319">
        <v>2365.1799999999998</v>
      </c>
      <c r="L4319">
        <v>371.85</v>
      </c>
      <c r="M4319" t="s">
        <v>62</v>
      </c>
      <c r="N4319">
        <v>0.15721847808623399</v>
      </c>
      <c r="O4319" t="s">
        <v>11351</v>
      </c>
      <c r="P4319" t="s">
        <v>11352</v>
      </c>
      <c r="Q4319" t="s">
        <v>11359</v>
      </c>
      <c r="R4319" t="s">
        <v>11360</v>
      </c>
      <c r="S4319">
        <f>IF(SalesData[[#This Row],[Return Status]]="Returned",1,0)</f>
        <v>1</v>
      </c>
      <c r="T4319">
        <v>2081.52</v>
      </c>
      <c r="U4319" s="2">
        <f>EOMONTH(SalesData[[#This Row],[Order Date]],0)</f>
        <v>45107</v>
      </c>
      <c r="V4319" s="9" t="str">
        <f>"Q"&amp;INT((MONTH(SalesData[[#This Row],[Order Date]])+2)/3)&amp;"-"&amp;YEAR(SalesData[[#This Row],[Order Date]])</f>
        <v>Q2-2023</v>
      </c>
    </row>
    <row r="4320" spans="1:22" x14ac:dyDescent="0.35">
      <c r="A4320" t="s">
        <v>4461</v>
      </c>
      <c r="B4320" s="1">
        <v>45106</v>
      </c>
      <c r="C4320" t="s">
        <v>149</v>
      </c>
      <c r="D4320" t="s">
        <v>46</v>
      </c>
      <c r="E4320">
        <v>4771672633</v>
      </c>
      <c r="F4320" t="s">
        <v>64</v>
      </c>
      <c r="G4320" t="s">
        <v>15</v>
      </c>
      <c r="H4320" t="s">
        <v>16</v>
      </c>
      <c r="I4320" t="s">
        <v>17</v>
      </c>
      <c r="J4320" t="s">
        <v>65</v>
      </c>
      <c r="K4320">
        <v>1682.86</v>
      </c>
      <c r="L4320">
        <v>496.23</v>
      </c>
      <c r="M4320" t="s">
        <v>65</v>
      </c>
      <c r="N4320">
        <v>0.29487301379793901</v>
      </c>
      <c r="O4320" t="s">
        <v>11351</v>
      </c>
      <c r="P4320" t="s">
        <v>11354</v>
      </c>
      <c r="R4320" t="s">
        <v>11353</v>
      </c>
      <c r="S4320">
        <f>IF(SalesData[[#This Row],[Return Status]]="Returned",1,0)</f>
        <v>0</v>
      </c>
      <c r="T4320">
        <v>2085.91</v>
      </c>
      <c r="U4320" s="2">
        <f>EOMONTH(SalesData[[#This Row],[Order Date]],0)</f>
        <v>45107</v>
      </c>
      <c r="V4320" s="9" t="str">
        <f>"Q"&amp;INT((MONTH(SalesData[[#This Row],[Order Date]])+2)/3)&amp;"-"&amp;YEAR(SalesData[[#This Row],[Order Date]])</f>
        <v>Q2-2023</v>
      </c>
    </row>
    <row r="4321" spans="1:22" x14ac:dyDescent="0.35">
      <c r="A4321" t="s">
        <v>4462</v>
      </c>
      <c r="B4321" s="1">
        <v>45084</v>
      </c>
      <c r="C4321" t="s">
        <v>12</v>
      </c>
      <c r="D4321" t="s">
        <v>27</v>
      </c>
      <c r="E4321">
        <v>5015538531</v>
      </c>
      <c r="F4321" t="s">
        <v>73</v>
      </c>
      <c r="G4321" t="s">
        <v>74</v>
      </c>
      <c r="H4321" t="s">
        <v>75</v>
      </c>
      <c r="I4321" t="s">
        <v>36</v>
      </c>
      <c r="J4321" t="s">
        <v>62</v>
      </c>
      <c r="K4321">
        <v>4656.38</v>
      </c>
      <c r="L4321">
        <v>758.33</v>
      </c>
      <c r="M4321" t="s">
        <v>62</v>
      </c>
      <c r="N4321">
        <v>0.16285827187643601</v>
      </c>
      <c r="O4321" t="s">
        <v>11351</v>
      </c>
      <c r="P4321" t="s">
        <v>11352</v>
      </c>
      <c r="R4321" t="s">
        <v>11353</v>
      </c>
      <c r="S4321">
        <f>IF(SalesData[[#This Row],[Return Status]]="Returned",1,0)</f>
        <v>0</v>
      </c>
      <c r="T4321">
        <v>2420.2800000000002</v>
      </c>
      <c r="U4321" s="2">
        <f>EOMONTH(SalesData[[#This Row],[Order Date]],0)</f>
        <v>45107</v>
      </c>
      <c r="V4321" s="9" t="str">
        <f>"Q"&amp;INT((MONTH(SalesData[[#This Row],[Order Date]])+2)/3)&amp;"-"&amp;YEAR(SalesData[[#This Row],[Order Date]])</f>
        <v>Q2-2023</v>
      </c>
    </row>
    <row r="4322" spans="1:22" x14ac:dyDescent="0.35">
      <c r="A4322" t="s">
        <v>4463</v>
      </c>
      <c r="B4322" s="1">
        <v>45089</v>
      </c>
      <c r="C4322" t="s">
        <v>92</v>
      </c>
      <c r="D4322" t="s">
        <v>13</v>
      </c>
      <c r="E4322">
        <v>5879200868</v>
      </c>
      <c r="F4322" t="s">
        <v>410</v>
      </c>
      <c r="G4322" t="s">
        <v>29</v>
      </c>
      <c r="H4322" t="s">
        <v>30</v>
      </c>
      <c r="I4322" t="s">
        <v>31</v>
      </c>
      <c r="J4322" t="s">
        <v>42</v>
      </c>
      <c r="K4322">
        <v>619.62</v>
      </c>
      <c r="L4322">
        <v>95.55</v>
      </c>
      <c r="M4322" t="s">
        <v>43</v>
      </c>
      <c r="N4322">
        <v>0.154207417449404</v>
      </c>
      <c r="O4322" t="s">
        <v>11355</v>
      </c>
      <c r="P4322" t="s">
        <v>11352</v>
      </c>
      <c r="R4322" t="s">
        <v>11353</v>
      </c>
      <c r="S4322">
        <f>IF(SalesData[[#This Row],[Return Status]]="Returned",1,0)</f>
        <v>0</v>
      </c>
      <c r="T4322">
        <v>2788.38</v>
      </c>
      <c r="U4322" s="2">
        <f>EOMONTH(SalesData[[#This Row],[Order Date]],0)</f>
        <v>45107</v>
      </c>
      <c r="V4322" s="9" t="str">
        <f>"Q"&amp;INT((MONTH(SalesData[[#This Row],[Order Date]])+2)/3)&amp;"-"&amp;YEAR(SalesData[[#This Row],[Order Date]])</f>
        <v>Q2-2023</v>
      </c>
    </row>
    <row r="4323" spans="1:22" x14ac:dyDescent="0.35">
      <c r="A4323" t="s">
        <v>4464</v>
      </c>
      <c r="B4323" s="1">
        <v>45086</v>
      </c>
      <c r="C4323" t="s">
        <v>149</v>
      </c>
      <c r="D4323" t="s">
        <v>39</v>
      </c>
      <c r="E4323">
        <v>1459193227</v>
      </c>
      <c r="F4323" t="s">
        <v>50</v>
      </c>
      <c r="G4323" t="s">
        <v>34</v>
      </c>
      <c r="H4323" t="s">
        <v>35</v>
      </c>
      <c r="I4323" t="s">
        <v>36</v>
      </c>
      <c r="J4323" t="s">
        <v>62</v>
      </c>
      <c r="K4323">
        <v>865.66</v>
      </c>
      <c r="L4323">
        <v>232.04</v>
      </c>
      <c r="M4323" t="s">
        <v>62</v>
      </c>
      <c r="N4323">
        <v>0.26804981170436398</v>
      </c>
      <c r="O4323" t="s">
        <v>11355</v>
      </c>
      <c r="P4323" t="s">
        <v>11354</v>
      </c>
      <c r="R4323" t="s">
        <v>11353</v>
      </c>
      <c r="S4323">
        <f>IF(SalesData[[#This Row],[Return Status]]="Returned",1,0)</f>
        <v>0</v>
      </c>
      <c r="U4323" s="2">
        <f>EOMONTH(SalesData[[#This Row],[Order Date]],0)</f>
        <v>45107</v>
      </c>
      <c r="V4323" s="9" t="str">
        <f>"Q"&amp;INT((MONTH(SalesData[[#This Row],[Order Date]])+2)/3)&amp;"-"&amp;YEAR(SalesData[[#This Row],[Order Date]])</f>
        <v>Q2-2023</v>
      </c>
    </row>
    <row r="4324" spans="1:22" x14ac:dyDescent="0.35">
      <c r="A4324" t="s">
        <v>4465</v>
      </c>
      <c r="B4324" s="1">
        <v>45106</v>
      </c>
      <c r="C4324" t="s">
        <v>194</v>
      </c>
      <c r="D4324" t="s">
        <v>39</v>
      </c>
      <c r="E4324">
        <v>6649671196</v>
      </c>
      <c r="F4324" t="s">
        <v>140</v>
      </c>
      <c r="G4324" t="s">
        <v>141</v>
      </c>
      <c r="H4324" t="s">
        <v>121</v>
      </c>
      <c r="I4324" t="s">
        <v>17</v>
      </c>
      <c r="J4324" t="s">
        <v>18</v>
      </c>
      <c r="K4324">
        <v>2543.66</v>
      </c>
      <c r="L4324">
        <v>138.66</v>
      </c>
      <c r="M4324" t="s">
        <v>19</v>
      </c>
      <c r="N4324">
        <v>5.4512002390256602E-2</v>
      </c>
      <c r="O4324" t="s">
        <v>11351</v>
      </c>
      <c r="P4324" t="s">
        <v>11356</v>
      </c>
      <c r="R4324" t="s">
        <v>11353</v>
      </c>
      <c r="S4324">
        <f>IF(SalesData[[#This Row],[Return Status]]="Returned",1,0)</f>
        <v>0</v>
      </c>
      <c r="T4324">
        <v>2793.38</v>
      </c>
      <c r="U4324" s="2">
        <f>EOMONTH(SalesData[[#This Row],[Order Date]],0)</f>
        <v>45107</v>
      </c>
      <c r="V4324" s="9" t="str">
        <f>"Q"&amp;INT((MONTH(SalesData[[#This Row],[Order Date]])+2)/3)&amp;"-"&amp;YEAR(SalesData[[#This Row],[Order Date]])</f>
        <v>Q2-2023</v>
      </c>
    </row>
    <row r="4325" spans="1:22" x14ac:dyDescent="0.35">
      <c r="A4325" t="s">
        <v>4466</v>
      </c>
      <c r="B4325" s="1">
        <v>45097</v>
      </c>
      <c r="C4325" t="s">
        <v>12</v>
      </c>
      <c r="D4325" t="s">
        <v>99</v>
      </c>
      <c r="E4325">
        <v>2642692266</v>
      </c>
      <c r="F4325" t="s">
        <v>120</v>
      </c>
      <c r="G4325" t="s">
        <v>141</v>
      </c>
      <c r="H4325" t="s">
        <v>121</v>
      </c>
      <c r="I4325" t="s">
        <v>17</v>
      </c>
      <c r="J4325" t="s">
        <v>18</v>
      </c>
      <c r="K4325">
        <v>2403.87</v>
      </c>
      <c r="L4325">
        <v>185.72</v>
      </c>
      <c r="M4325" t="s">
        <v>19</v>
      </c>
      <c r="N4325">
        <v>7.7258753593164406E-2</v>
      </c>
      <c r="O4325" t="s">
        <v>11351</v>
      </c>
      <c r="P4325" t="s">
        <v>11356</v>
      </c>
      <c r="R4325" t="s">
        <v>11353</v>
      </c>
      <c r="S4325">
        <f>IF(SalesData[[#This Row],[Return Status]]="Returned",1,0)</f>
        <v>0</v>
      </c>
      <c r="T4325">
        <v>2793.38</v>
      </c>
      <c r="U4325" s="2">
        <f>EOMONTH(SalesData[[#This Row],[Order Date]],0)</f>
        <v>45107</v>
      </c>
      <c r="V4325" s="9" t="str">
        <f>"Q"&amp;INT((MONTH(SalesData[[#This Row],[Order Date]])+2)/3)&amp;"-"&amp;YEAR(SalesData[[#This Row],[Order Date]])</f>
        <v>Q2-2023</v>
      </c>
    </row>
    <row r="4326" spans="1:22" x14ac:dyDescent="0.35">
      <c r="A4326" t="s">
        <v>4467</v>
      </c>
      <c r="B4326" s="1">
        <v>45085</v>
      </c>
      <c r="C4326" t="s">
        <v>139</v>
      </c>
      <c r="D4326" t="s">
        <v>72</v>
      </c>
      <c r="E4326">
        <v>5967659296</v>
      </c>
      <c r="F4326" t="s">
        <v>103</v>
      </c>
      <c r="G4326" t="s">
        <v>23</v>
      </c>
      <c r="H4326" t="s">
        <v>24</v>
      </c>
      <c r="I4326" t="s">
        <v>17</v>
      </c>
      <c r="J4326" t="s">
        <v>62</v>
      </c>
      <c r="K4326">
        <v>963.16</v>
      </c>
      <c r="L4326">
        <v>143.63</v>
      </c>
      <c r="M4326" t="s">
        <v>62</v>
      </c>
      <c r="N4326">
        <v>0.14912371776236599</v>
      </c>
      <c r="O4326" t="s">
        <v>11355</v>
      </c>
      <c r="P4326" t="s">
        <v>11352</v>
      </c>
      <c r="R4326" t="s">
        <v>11353</v>
      </c>
      <c r="S4326">
        <f>IF(SalesData[[#This Row],[Return Status]]="Returned",1,0)</f>
        <v>0</v>
      </c>
      <c r="T4326">
        <v>2821.33</v>
      </c>
      <c r="U4326" s="2">
        <f>EOMONTH(SalesData[[#This Row],[Order Date]],0)</f>
        <v>45107</v>
      </c>
      <c r="V4326" s="9" t="str">
        <f>"Q"&amp;INT((MONTH(SalesData[[#This Row],[Order Date]])+2)/3)&amp;"-"&amp;YEAR(SalesData[[#This Row],[Order Date]])</f>
        <v>Q2-2023</v>
      </c>
    </row>
    <row r="4327" spans="1:22" x14ac:dyDescent="0.35">
      <c r="A4327" t="s">
        <v>4468</v>
      </c>
      <c r="B4327" s="1">
        <v>45101</v>
      </c>
      <c r="C4327" t="s">
        <v>149</v>
      </c>
      <c r="D4327" t="s">
        <v>27</v>
      </c>
      <c r="E4327">
        <v>1730717853</v>
      </c>
      <c r="F4327" t="s">
        <v>95</v>
      </c>
      <c r="G4327" t="s">
        <v>280</v>
      </c>
      <c r="H4327" t="s">
        <v>60</v>
      </c>
      <c r="I4327" t="s">
        <v>31</v>
      </c>
      <c r="J4327" t="s">
        <v>62</v>
      </c>
      <c r="K4327">
        <v>89.47</v>
      </c>
      <c r="L4327">
        <v>21.2</v>
      </c>
      <c r="M4327" t="s">
        <v>62</v>
      </c>
      <c r="N4327">
        <v>0.23695093327372299</v>
      </c>
      <c r="O4327" t="s">
        <v>11361</v>
      </c>
      <c r="P4327" t="s">
        <v>11354</v>
      </c>
      <c r="R4327" t="s">
        <v>11353</v>
      </c>
      <c r="S4327">
        <f>IF(SalesData[[#This Row],[Return Status]]="Returned",1,0)</f>
        <v>0</v>
      </c>
      <c r="U4327" s="2">
        <f>EOMONTH(SalesData[[#This Row],[Order Date]],0)</f>
        <v>45107</v>
      </c>
      <c r="V4327" s="9" t="str">
        <f>"Q"&amp;INT((MONTH(SalesData[[#This Row],[Order Date]])+2)/3)&amp;"-"&amp;YEAR(SalesData[[#This Row],[Order Date]])</f>
        <v>Q2-2023</v>
      </c>
    </row>
    <row r="4328" spans="1:22" x14ac:dyDescent="0.35">
      <c r="A4328" t="s">
        <v>4469</v>
      </c>
      <c r="B4328" s="1">
        <v>45079</v>
      </c>
      <c r="C4328" t="s">
        <v>52</v>
      </c>
      <c r="D4328" t="s">
        <v>46</v>
      </c>
      <c r="E4328">
        <v>5589596355</v>
      </c>
      <c r="F4328" t="s">
        <v>129</v>
      </c>
      <c r="G4328" t="s">
        <v>54</v>
      </c>
      <c r="H4328" t="s">
        <v>11357</v>
      </c>
      <c r="I4328" t="s">
        <v>31</v>
      </c>
      <c r="J4328" t="s">
        <v>65</v>
      </c>
      <c r="K4328">
        <v>4503.7</v>
      </c>
      <c r="L4328">
        <v>1331.73</v>
      </c>
      <c r="M4328" t="s">
        <v>65</v>
      </c>
      <c r="N4328">
        <v>0.29569687146124302</v>
      </c>
      <c r="O4328" t="s">
        <v>11351</v>
      </c>
      <c r="P4328" t="s">
        <v>11354</v>
      </c>
      <c r="R4328" t="s">
        <v>11353</v>
      </c>
      <c r="S4328">
        <f>IF(SalesData[[#This Row],[Return Status]]="Returned",1,0)</f>
        <v>0</v>
      </c>
      <c r="U4328" s="2">
        <f>EOMONTH(SalesData[[#This Row],[Order Date]],0)</f>
        <v>45107</v>
      </c>
      <c r="V4328" s="9" t="str">
        <f>"Q"&amp;INT((MONTH(SalesData[[#This Row],[Order Date]])+2)/3)&amp;"-"&amp;YEAR(SalesData[[#This Row],[Order Date]])</f>
        <v>Q2-2023</v>
      </c>
    </row>
    <row r="4329" spans="1:22" x14ac:dyDescent="0.35">
      <c r="A4329" t="s">
        <v>4470</v>
      </c>
      <c r="B4329" s="1">
        <v>45097</v>
      </c>
      <c r="C4329" t="s">
        <v>325</v>
      </c>
      <c r="D4329" t="s">
        <v>80</v>
      </c>
      <c r="E4329">
        <v>6474682122</v>
      </c>
      <c r="F4329" t="s">
        <v>28</v>
      </c>
      <c r="G4329" t="s">
        <v>29</v>
      </c>
      <c r="H4329" t="s">
        <v>11357</v>
      </c>
      <c r="I4329" t="s">
        <v>31</v>
      </c>
      <c r="J4329" t="s">
        <v>19</v>
      </c>
      <c r="K4329">
        <v>214.57</v>
      </c>
      <c r="L4329">
        <v>34.51</v>
      </c>
      <c r="M4329" t="s">
        <v>19</v>
      </c>
      <c r="N4329">
        <v>0.160833294495969</v>
      </c>
      <c r="O4329" t="s">
        <v>11361</v>
      </c>
      <c r="P4329" t="s">
        <v>11352</v>
      </c>
      <c r="R4329" t="s">
        <v>11353</v>
      </c>
      <c r="S4329">
        <f>IF(SalesData[[#This Row],[Return Status]]="Returned",1,0)</f>
        <v>0</v>
      </c>
      <c r="T4329">
        <v>2788.38</v>
      </c>
      <c r="U4329" s="2">
        <f>EOMONTH(SalesData[[#This Row],[Order Date]],0)</f>
        <v>45107</v>
      </c>
      <c r="V4329" s="9" t="str">
        <f>"Q"&amp;INT((MONTH(SalesData[[#This Row],[Order Date]])+2)/3)&amp;"-"&amp;YEAR(SalesData[[#This Row],[Order Date]])</f>
        <v>Q2-2023</v>
      </c>
    </row>
    <row r="4330" spans="1:22" x14ac:dyDescent="0.35">
      <c r="A4330" t="s">
        <v>4471</v>
      </c>
      <c r="B4330" s="1">
        <v>45095</v>
      </c>
      <c r="C4330" t="s">
        <v>113</v>
      </c>
      <c r="D4330" t="s">
        <v>145</v>
      </c>
      <c r="E4330">
        <v>3208025613</v>
      </c>
      <c r="F4330" t="s">
        <v>109</v>
      </c>
      <c r="G4330" t="s">
        <v>59</v>
      </c>
      <c r="H4330" t="s">
        <v>60</v>
      </c>
      <c r="I4330" t="s">
        <v>31</v>
      </c>
      <c r="J4330" t="s">
        <v>43</v>
      </c>
      <c r="K4330">
        <v>2187.56</v>
      </c>
      <c r="L4330">
        <v>88.96</v>
      </c>
      <c r="M4330" t="s">
        <v>43</v>
      </c>
      <c r="N4330">
        <v>4.06663131525535E-2</v>
      </c>
      <c r="O4330" t="s">
        <v>11351</v>
      </c>
      <c r="P4330" t="s">
        <v>11356</v>
      </c>
      <c r="Q4330" t="s">
        <v>11373</v>
      </c>
      <c r="R4330" t="s">
        <v>11360</v>
      </c>
      <c r="S4330">
        <f>IF(SalesData[[#This Row],[Return Status]]="Returned",1,0)</f>
        <v>1</v>
      </c>
      <c r="T4330">
        <v>2183.56</v>
      </c>
      <c r="U4330" s="2">
        <f>EOMONTH(SalesData[[#This Row],[Order Date]],0)</f>
        <v>45107</v>
      </c>
      <c r="V4330" s="9" t="str">
        <f>"Q"&amp;INT((MONTH(SalesData[[#This Row],[Order Date]])+2)/3)&amp;"-"&amp;YEAR(SalesData[[#This Row],[Order Date]])</f>
        <v>Q2-2023</v>
      </c>
    </row>
    <row r="4331" spans="1:22" x14ac:dyDescent="0.35">
      <c r="A4331" t="s">
        <v>4472</v>
      </c>
      <c r="B4331" s="1">
        <v>45094</v>
      </c>
      <c r="C4331" t="s">
        <v>113</v>
      </c>
      <c r="D4331" t="s">
        <v>99</v>
      </c>
      <c r="E4331">
        <v>9234186867</v>
      </c>
      <c r="F4331" t="s">
        <v>73</v>
      </c>
      <c r="G4331" t="s">
        <v>74</v>
      </c>
      <c r="H4331" t="s">
        <v>75</v>
      </c>
      <c r="I4331" t="s">
        <v>36</v>
      </c>
      <c r="J4331" t="s">
        <v>42</v>
      </c>
      <c r="K4331">
        <v>1994.04</v>
      </c>
      <c r="L4331">
        <v>397.91</v>
      </c>
      <c r="M4331" t="s">
        <v>43</v>
      </c>
      <c r="N4331">
        <v>0.199549657980783</v>
      </c>
      <c r="O4331" t="s">
        <v>11351</v>
      </c>
      <c r="P4331" t="s">
        <v>11352</v>
      </c>
      <c r="R4331" t="s">
        <v>11353</v>
      </c>
      <c r="S4331">
        <f>IF(SalesData[[#This Row],[Return Status]]="Returned",1,0)</f>
        <v>0</v>
      </c>
      <c r="T4331">
        <v>2420.2800000000002</v>
      </c>
      <c r="U4331" s="2">
        <f>EOMONTH(SalesData[[#This Row],[Order Date]],0)</f>
        <v>45107</v>
      </c>
      <c r="V4331" s="9" t="str">
        <f>"Q"&amp;INT((MONTH(SalesData[[#This Row],[Order Date]])+2)/3)&amp;"-"&amp;YEAR(SalesData[[#This Row],[Order Date]])</f>
        <v>Q2-2023</v>
      </c>
    </row>
    <row r="4332" spans="1:22" x14ac:dyDescent="0.35">
      <c r="A4332" t="s">
        <v>4473</v>
      </c>
      <c r="B4332" s="1">
        <v>45093</v>
      </c>
      <c r="C4332" t="s">
        <v>71</v>
      </c>
      <c r="D4332" t="s">
        <v>39</v>
      </c>
      <c r="E4332">
        <v>4832254538</v>
      </c>
      <c r="F4332" t="s">
        <v>140</v>
      </c>
      <c r="G4332" t="s">
        <v>141</v>
      </c>
      <c r="H4332" t="s">
        <v>11357</v>
      </c>
      <c r="I4332" t="s">
        <v>17</v>
      </c>
      <c r="J4332" t="s">
        <v>43</v>
      </c>
      <c r="K4332">
        <v>2041</v>
      </c>
      <c r="L4332">
        <v>430.09</v>
      </c>
      <c r="M4332" t="s">
        <v>43</v>
      </c>
      <c r="N4332">
        <v>0.21072513473787399</v>
      </c>
      <c r="O4332" t="s">
        <v>11351</v>
      </c>
      <c r="P4332" t="s">
        <v>11354</v>
      </c>
      <c r="R4332" t="s">
        <v>11353</v>
      </c>
      <c r="S4332">
        <f>IF(SalesData[[#This Row],[Return Status]]="Returned",1,0)</f>
        <v>0</v>
      </c>
      <c r="T4332">
        <v>2793.38</v>
      </c>
      <c r="U4332" s="2">
        <f>EOMONTH(SalesData[[#This Row],[Order Date]],0)</f>
        <v>45107</v>
      </c>
      <c r="V4332" s="9" t="str">
        <f>"Q"&amp;INT((MONTH(SalesData[[#This Row],[Order Date]])+2)/3)&amp;"-"&amp;YEAR(SalesData[[#This Row],[Order Date]])</f>
        <v>Q2-2023</v>
      </c>
    </row>
    <row r="4333" spans="1:22" x14ac:dyDescent="0.35">
      <c r="A4333" t="s">
        <v>4474</v>
      </c>
      <c r="B4333" s="1">
        <v>45100</v>
      </c>
      <c r="C4333" t="s">
        <v>149</v>
      </c>
      <c r="D4333" t="s">
        <v>145</v>
      </c>
      <c r="E4333">
        <v>6589517252</v>
      </c>
      <c r="F4333" t="s">
        <v>83</v>
      </c>
      <c r="G4333" t="s">
        <v>84</v>
      </c>
      <c r="H4333" t="s">
        <v>85</v>
      </c>
      <c r="I4333" t="s">
        <v>31</v>
      </c>
      <c r="J4333" t="s">
        <v>62</v>
      </c>
      <c r="K4333">
        <v>3404.12</v>
      </c>
      <c r="L4333">
        <v>234.78</v>
      </c>
      <c r="M4333" t="s">
        <v>62</v>
      </c>
      <c r="N4333">
        <v>6.8969366532319706E-2</v>
      </c>
      <c r="O4333" t="s">
        <v>11351</v>
      </c>
      <c r="P4333" t="s">
        <v>11356</v>
      </c>
      <c r="R4333" t="s">
        <v>11353</v>
      </c>
      <c r="S4333">
        <f>IF(SalesData[[#This Row],[Return Status]]="Returned",1,0)</f>
        <v>0</v>
      </c>
      <c r="T4333">
        <v>847.14</v>
      </c>
      <c r="U4333" s="2">
        <f>EOMONTH(SalesData[[#This Row],[Order Date]],0)</f>
        <v>45107</v>
      </c>
      <c r="V4333" s="9" t="str">
        <f>"Q"&amp;INT((MONTH(SalesData[[#This Row],[Order Date]])+2)/3)&amp;"-"&amp;YEAR(SalesData[[#This Row],[Order Date]])</f>
        <v>Q2-2023</v>
      </c>
    </row>
    <row r="4334" spans="1:22" x14ac:dyDescent="0.35">
      <c r="A4334" t="s">
        <v>4475</v>
      </c>
      <c r="B4334" s="1">
        <v>45097</v>
      </c>
      <c r="C4334" t="s">
        <v>124</v>
      </c>
      <c r="D4334" t="s">
        <v>46</v>
      </c>
      <c r="E4334">
        <v>2372171273</v>
      </c>
      <c r="F4334" t="s">
        <v>238</v>
      </c>
      <c r="G4334" t="s">
        <v>74</v>
      </c>
      <c r="H4334" t="s">
        <v>75</v>
      </c>
      <c r="I4334" t="s">
        <v>36</v>
      </c>
      <c r="J4334" t="s">
        <v>18</v>
      </c>
      <c r="K4334">
        <v>1670.26</v>
      </c>
      <c r="L4334">
        <v>437.11</v>
      </c>
      <c r="M4334" t="s">
        <v>19</v>
      </c>
      <c r="N4334">
        <v>0.261701770981763</v>
      </c>
      <c r="O4334" t="s">
        <v>11351</v>
      </c>
      <c r="P4334" t="s">
        <v>11354</v>
      </c>
      <c r="R4334" t="s">
        <v>11353</v>
      </c>
      <c r="S4334">
        <f>IF(SalesData[[#This Row],[Return Status]]="Returned",1,0)</f>
        <v>0</v>
      </c>
      <c r="T4334">
        <v>2420.2800000000002</v>
      </c>
      <c r="U4334" s="2">
        <f>EOMONTH(SalesData[[#This Row],[Order Date]],0)</f>
        <v>45107</v>
      </c>
      <c r="V4334" s="9" t="str">
        <f>"Q"&amp;INT((MONTH(SalesData[[#This Row],[Order Date]])+2)/3)&amp;"-"&amp;YEAR(SalesData[[#This Row],[Order Date]])</f>
        <v>Q2-2023</v>
      </c>
    </row>
    <row r="4335" spans="1:22" x14ac:dyDescent="0.35">
      <c r="A4335" t="s">
        <v>4476</v>
      </c>
      <c r="B4335" s="1">
        <v>45104</v>
      </c>
      <c r="C4335" t="s">
        <v>45</v>
      </c>
      <c r="D4335" t="s">
        <v>99</v>
      </c>
      <c r="E4335">
        <v>8760329914</v>
      </c>
      <c r="F4335" t="s">
        <v>156</v>
      </c>
      <c r="G4335" t="s">
        <v>84</v>
      </c>
      <c r="H4335" t="s">
        <v>85</v>
      </c>
      <c r="I4335" t="s">
        <v>31</v>
      </c>
      <c r="J4335" t="s">
        <v>62</v>
      </c>
      <c r="K4335">
        <v>3712.18</v>
      </c>
      <c r="L4335">
        <v>316.45</v>
      </c>
      <c r="M4335" t="s">
        <v>62</v>
      </c>
      <c r="N4335">
        <v>8.5246405077340007E-2</v>
      </c>
      <c r="O4335" t="s">
        <v>11351</v>
      </c>
      <c r="P4335" t="s">
        <v>11356</v>
      </c>
      <c r="R4335" t="s">
        <v>11353</v>
      </c>
      <c r="S4335">
        <f>IF(SalesData[[#This Row],[Return Status]]="Returned",1,0)</f>
        <v>0</v>
      </c>
      <c r="T4335">
        <v>847.14</v>
      </c>
      <c r="U4335" s="2">
        <f>EOMONTH(SalesData[[#This Row],[Order Date]],0)</f>
        <v>45107</v>
      </c>
      <c r="V4335" s="9" t="str">
        <f>"Q"&amp;INT((MONTH(SalesData[[#This Row],[Order Date]])+2)/3)&amp;"-"&amp;YEAR(SalesData[[#This Row],[Order Date]])</f>
        <v>Q2-2023</v>
      </c>
    </row>
    <row r="4336" spans="1:22" x14ac:dyDescent="0.35">
      <c r="A4336" t="s">
        <v>4477</v>
      </c>
      <c r="B4336" s="1">
        <v>45086</v>
      </c>
      <c r="C4336" t="s">
        <v>325</v>
      </c>
      <c r="D4336" t="s">
        <v>27</v>
      </c>
      <c r="E4336">
        <v>5813243365</v>
      </c>
      <c r="F4336" t="s">
        <v>28</v>
      </c>
      <c r="G4336" t="s">
        <v>29</v>
      </c>
      <c r="H4336" t="s">
        <v>30</v>
      </c>
      <c r="I4336" t="s">
        <v>31</v>
      </c>
      <c r="J4336" t="s">
        <v>65</v>
      </c>
      <c r="K4336">
        <v>866.84</v>
      </c>
      <c r="L4336">
        <v>79.569999999999993</v>
      </c>
      <c r="M4336" t="s">
        <v>65</v>
      </c>
      <c r="N4336">
        <v>9.1793179825573307E-2</v>
      </c>
      <c r="O4336" t="s">
        <v>11355</v>
      </c>
      <c r="P4336" t="s">
        <v>11356</v>
      </c>
      <c r="R4336" t="s">
        <v>11353</v>
      </c>
      <c r="S4336">
        <f>IF(SalesData[[#This Row],[Return Status]]="Returned",1,0)</f>
        <v>0</v>
      </c>
      <c r="T4336">
        <v>2788.38</v>
      </c>
      <c r="U4336" s="2">
        <f>EOMONTH(SalesData[[#This Row],[Order Date]],0)</f>
        <v>45107</v>
      </c>
      <c r="V4336" s="9" t="str">
        <f>"Q"&amp;INT((MONTH(SalesData[[#This Row],[Order Date]])+2)/3)&amp;"-"&amp;YEAR(SalesData[[#This Row],[Order Date]])</f>
        <v>Q2-2023</v>
      </c>
    </row>
    <row r="4337" spans="1:22" x14ac:dyDescent="0.35">
      <c r="A4337" t="s">
        <v>4478</v>
      </c>
      <c r="B4337" s="1">
        <v>45091</v>
      </c>
      <c r="C4337" t="s">
        <v>77</v>
      </c>
      <c r="D4337" t="s">
        <v>145</v>
      </c>
      <c r="E4337">
        <v>6048591313</v>
      </c>
      <c r="F4337" t="s">
        <v>14</v>
      </c>
      <c r="G4337" t="s">
        <v>15</v>
      </c>
      <c r="H4337" t="s">
        <v>16</v>
      </c>
      <c r="I4337" t="s">
        <v>17</v>
      </c>
      <c r="J4337" t="s">
        <v>61</v>
      </c>
      <c r="K4337">
        <v>1663.36</v>
      </c>
      <c r="L4337">
        <v>319.58</v>
      </c>
      <c r="M4337" t="s">
        <v>62</v>
      </c>
      <c r="N4337">
        <v>0.19212918430165399</v>
      </c>
      <c r="O4337" t="s">
        <v>11351</v>
      </c>
      <c r="P4337" t="s">
        <v>11352</v>
      </c>
      <c r="R4337" t="s">
        <v>11353</v>
      </c>
      <c r="S4337">
        <f>IF(SalesData[[#This Row],[Return Status]]="Returned",1,0)</f>
        <v>0</v>
      </c>
      <c r="T4337">
        <v>2085.91</v>
      </c>
      <c r="U4337" s="2">
        <f>EOMONTH(SalesData[[#This Row],[Order Date]],0)</f>
        <v>45107</v>
      </c>
      <c r="V4337" s="9" t="str">
        <f>"Q"&amp;INT((MONTH(SalesData[[#This Row],[Order Date]])+2)/3)&amp;"-"&amp;YEAR(SalesData[[#This Row],[Order Date]])</f>
        <v>Q2-2023</v>
      </c>
    </row>
    <row r="4338" spans="1:22" x14ac:dyDescent="0.35">
      <c r="A4338" t="s">
        <v>4479</v>
      </c>
      <c r="B4338" s="1">
        <v>45084</v>
      </c>
      <c r="C4338" t="s">
        <v>188</v>
      </c>
      <c r="D4338" t="s">
        <v>80</v>
      </c>
      <c r="E4338">
        <v>4600987773</v>
      </c>
      <c r="F4338" t="s">
        <v>410</v>
      </c>
      <c r="G4338" t="s">
        <v>29</v>
      </c>
      <c r="H4338" t="s">
        <v>30</v>
      </c>
      <c r="I4338" t="s">
        <v>31</v>
      </c>
      <c r="J4338" t="s">
        <v>65</v>
      </c>
      <c r="K4338">
        <v>3221.18</v>
      </c>
      <c r="L4338">
        <v>486.57</v>
      </c>
      <c r="M4338" t="s">
        <v>65</v>
      </c>
      <c r="N4338">
        <v>0.151053340701234</v>
      </c>
      <c r="O4338" t="s">
        <v>11351</v>
      </c>
      <c r="P4338" t="s">
        <v>11352</v>
      </c>
      <c r="R4338" t="s">
        <v>11353</v>
      </c>
      <c r="S4338">
        <f>IF(SalesData[[#This Row],[Return Status]]="Returned",1,0)</f>
        <v>0</v>
      </c>
      <c r="T4338">
        <v>2788.38</v>
      </c>
      <c r="U4338" s="2">
        <f>EOMONTH(SalesData[[#This Row],[Order Date]],0)</f>
        <v>45107</v>
      </c>
      <c r="V4338" s="9" t="str">
        <f>"Q"&amp;INT((MONTH(SalesData[[#This Row],[Order Date]])+2)/3)&amp;"-"&amp;YEAR(SalesData[[#This Row],[Order Date]])</f>
        <v>Q2-2023</v>
      </c>
    </row>
    <row r="4339" spans="1:22" x14ac:dyDescent="0.35">
      <c r="A4339" t="s">
        <v>4480</v>
      </c>
      <c r="B4339" s="1">
        <v>45095</v>
      </c>
      <c r="C4339" t="s">
        <v>94</v>
      </c>
      <c r="D4339" t="s">
        <v>39</v>
      </c>
      <c r="E4339">
        <v>9064546609</v>
      </c>
      <c r="F4339" t="s">
        <v>107</v>
      </c>
      <c r="G4339" t="s">
        <v>15</v>
      </c>
      <c r="H4339" t="s">
        <v>16</v>
      </c>
      <c r="I4339" t="s">
        <v>17</v>
      </c>
      <c r="J4339" t="s">
        <v>43</v>
      </c>
      <c r="K4339">
        <v>3776.27</v>
      </c>
      <c r="L4339">
        <v>1108.99</v>
      </c>
      <c r="M4339" t="s">
        <v>43</v>
      </c>
      <c r="N4339">
        <v>0.29367338670169202</v>
      </c>
      <c r="O4339" t="s">
        <v>11351</v>
      </c>
      <c r="P4339" t="s">
        <v>11354</v>
      </c>
      <c r="R4339" t="s">
        <v>11353</v>
      </c>
      <c r="S4339">
        <f>IF(SalesData[[#This Row],[Return Status]]="Returned",1,0)</f>
        <v>0</v>
      </c>
      <c r="T4339">
        <v>2085.91</v>
      </c>
      <c r="U4339" s="2">
        <f>EOMONTH(SalesData[[#This Row],[Order Date]],0)</f>
        <v>45107</v>
      </c>
      <c r="V4339" s="9" t="str">
        <f>"Q"&amp;INT((MONTH(SalesData[[#This Row],[Order Date]])+2)/3)&amp;"-"&amp;YEAR(SalesData[[#This Row],[Order Date]])</f>
        <v>Q2-2023</v>
      </c>
    </row>
    <row r="4340" spans="1:22" x14ac:dyDescent="0.35">
      <c r="A4340" t="s">
        <v>4481</v>
      </c>
      <c r="B4340" s="1">
        <v>45080</v>
      </c>
      <c r="C4340" t="s">
        <v>92</v>
      </c>
      <c r="D4340" t="s">
        <v>39</v>
      </c>
      <c r="E4340">
        <v>5373893505</v>
      </c>
      <c r="F4340" t="s">
        <v>129</v>
      </c>
      <c r="G4340" t="s">
        <v>54</v>
      </c>
      <c r="H4340" t="s">
        <v>55</v>
      </c>
      <c r="I4340" t="s">
        <v>31</v>
      </c>
      <c r="J4340" t="s">
        <v>18</v>
      </c>
      <c r="K4340">
        <v>1055.83</v>
      </c>
      <c r="L4340">
        <v>173.37</v>
      </c>
      <c r="M4340" t="s">
        <v>19</v>
      </c>
      <c r="N4340">
        <v>0.16420257048956699</v>
      </c>
      <c r="O4340" t="s">
        <v>11351</v>
      </c>
      <c r="P4340" t="s">
        <v>11352</v>
      </c>
      <c r="R4340" t="s">
        <v>11353</v>
      </c>
      <c r="S4340">
        <f>IF(SalesData[[#This Row],[Return Status]]="Returned",1,0)</f>
        <v>0</v>
      </c>
      <c r="U4340" s="2">
        <f>EOMONTH(SalesData[[#This Row],[Order Date]],0)</f>
        <v>45107</v>
      </c>
      <c r="V4340" s="9" t="str">
        <f>"Q"&amp;INT((MONTH(SalesData[[#This Row],[Order Date]])+2)/3)&amp;"-"&amp;YEAR(SalesData[[#This Row],[Order Date]])</f>
        <v>Q2-2023</v>
      </c>
    </row>
    <row r="4341" spans="1:22" x14ac:dyDescent="0.35">
      <c r="A4341" t="s">
        <v>4482</v>
      </c>
      <c r="B4341" s="1">
        <v>45104</v>
      </c>
      <c r="C4341" t="s">
        <v>162</v>
      </c>
      <c r="D4341" t="s">
        <v>39</v>
      </c>
      <c r="E4341">
        <v>9648344114</v>
      </c>
      <c r="F4341" t="s">
        <v>68</v>
      </c>
      <c r="G4341" t="s">
        <v>69</v>
      </c>
      <c r="H4341" t="s">
        <v>41</v>
      </c>
      <c r="I4341" t="s">
        <v>31</v>
      </c>
      <c r="J4341" t="s">
        <v>19</v>
      </c>
      <c r="K4341">
        <v>2154.1799999999998</v>
      </c>
      <c r="L4341">
        <v>524.28</v>
      </c>
      <c r="M4341" t="s">
        <v>19</v>
      </c>
      <c r="N4341">
        <v>0.24337799069715599</v>
      </c>
      <c r="O4341" t="s">
        <v>11351</v>
      </c>
      <c r="P4341" t="s">
        <v>11354</v>
      </c>
      <c r="R4341" t="s">
        <v>11353</v>
      </c>
      <c r="S4341">
        <f>IF(SalesData[[#This Row],[Return Status]]="Returned",1,0)</f>
        <v>0</v>
      </c>
      <c r="T4341">
        <v>2081.52</v>
      </c>
      <c r="U4341" s="2">
        <f>EOMONTH(SalesData[[#This Row],[Order Date]],0)</f>
        <v>45107</v>
      </c>
      <c r="V4341" s="9" t="str">
        <f>"Q"&amp;INT((MONTH(SalesData[[#This Row],[Order Date]])+2)/3)&amp;"-"&amp;YEAR(SalesData[[#This Row],[Order Date]])</f>
        <v>Q2-2023</v>
      </c>
    </row>
    <row r="4342" spans="1:22" x14ac:dyDescent="0.35">
      <c r="A4342" t="s">
        <v>4483</v>
      </c>
      <c r="B4342" s="1">
        <v>45087</v>
      </c>
      <c r="C4342" t="s">
        <v>184</v>
      </c>
      <c r="D4342" t="s">
        <v>39</v>
      </c>
      <c r="E4342">
        <v>8311150238</v>
      </c>
      <c r="F4342" t="s">
        <v>81</v>
      </c>
      <c r="G4342" t="s">
        <v>74</v>
      </c>
      <c r="H4342" t="s">
        <v>75</v>
      </c>
      <c r="I4342" t="s">
        <v>36</v>
      </c>
      <c r="J4342" t="s">
        <v>19</v>
      </c>
      <c r="K4342">
        <v>4316.71</v>
      </c>
      <c r="L4342">
        <v>408.46</v>
      </c>
      <c r="M4342" t="s">
        <v>19</v>
      </c>
      <c r="N4342">
        <v>9.4622988340657604E-2</v>
      </c>
      <c r="O4342" t="s">
        <v>11351</v>
      </c>
      <c r="P4342" t="s">
        <v>11356</v>
      </c>
      <c r="R4342" t="s">
        <v>11353</v>
      </c>
      <c r="S4342">
        <f>IF(SalesData[[#This Row],[Return Status]]="Returned",1,0)</f>
        <v>0</v>
      </c>
      <c r="T4342">
        <v>2420.2800000000002</v>
      </c>
      <c r="U4342" s="2">
        <f>EOMONTH(SalesData[[#This Row],[Order Date]],0)</f>
        <v>45107</v>
      </c>
      <c r="V4342" s="9" t="str">
        <f>"Q"&amp;INT((MONTH(SalesData[[#This Row],[Order Date]])+2)/3)&amp;"-"&amp;YEAR(SalesData[[#This Row],[Order Date]])</f>
        <v>Q2-2023</v>
      </c>
    </row>
    <row r="4343" spans="1:22" x14ac:dyDescent="0.35">
      <c r="A4343" t="s">
        <v>4484</v>
      </c>
      <c r="B4343" s="1">
        <v>45091</v>
      </c>
      <c r="C4343" t="s">
        <v>149</v>
      </c>
      <c r="D4343" t="s">
        <v>27</v>
      </c>
      <c r="E4343">
        <v>796914760</v>
      </c>
      <c r="F4343" t="s">
        <v>181</v>
      </c>
      <c r="G4343" t="s">
        <v>54</v>
      </c>
      <c r="H4343" t="s">
        <v>55</v>
      </c>
      <c r="I4343" t="s">
        <v>31</v>
      </c>
      <c r="J4343" t="s">
        <v>19</v>
      </c>
      <c r="K4343">
        <v>1896.76</v>
      </c>
      <c r="L4343">
        <v>305.05</v>
      </c>
      <c r="M4343" t="s">
        <v>19</v>
      </c>
      <c r="N4343">
        <v>0.160826883738586</v>
      </c>
      <c r="O4343" t="s">
        <v>11351</v>
      </c>
      <c r="P4343" t="s">
        <v>11352</v>
      </c>
      <c r="R4343" t="s">
        <v>11353</v>
      </c>
      <c r="S4343">
        <f>IF(SalesData[[#This Row],[Return Status]]="Returned",1,0)</f>
        <v>0</v>
      </c>
      <c r="U4343" s="2">
        <f>EOMONTH(SalesData[[#This Row],[Order Date]],0)</f>
        <v>45107</v>
      </c>
      <c r="V4343" s="9" t="str">
        <f>"Q"&amp;INT((MONTH(SalesData[[#This Row],[Order Date]])+2)/3)&amp;"-"&amp;YEAR(SalesData[[#This Row],[Order Date]])</f>
        <v>Q2-2023</v>
      </c>
    </row>
    <row r="4344" spans="1:22" x14ac:dyDescent="0.35">
      <c r="A4344" t="s">
        <v>4485</v>
      </c>
      <c r="B4344" s="1">
        <v>45093</v>
      </c>
      <c r="C4344" t="s">
        <v>49</v>
      </c>
      <c r="D4344" t="s">
        <v>46</v>
      </c>
      <c r="E4344">
        <v>1435550954</v>
      </c>
      <c r="F4344" t="s">
        <v>73</v>
      </c>
      <c r="G4344" t="s">
        <v>74</v>
      </c>
      <c r="H4344" t="s">
        <v>75</v>
      </c>
      <c r="I4344" t="s">
        <v>36</v>
      </c>
      <c r="J4344" t="s">
        <v>43</v>
      </c>
      <c r="K4344">
        <v>2903.35</v>
      </c>
      <c r="L4344">
        <v>390.47</v>
      </c>
      <c r="M4344" t="s">
        <v>43</v>
      </c>
      <c r="N4344">
        <v>0.134489469061601</v>
      </c>
      <c r="O4344" t="s">
        <v>11351</v>
      </c>
      <c r="P4344" t="s">
        <v>11352</v>
      </c>
      <c r="R4344" t="s">
        <v>11353</v>
      </c>
      <c r="S4344">
        <f>IF(SalesData[[#This Row],[Return Status]]="Returned",1,0)</f>
        <v>0</v>
      </c>
      <c r="T4344">
        <v>2420.2800000000002</v>
      </c>
      <c r="U4344" s="2">
        <f>EOMONTH(SalesData[[#This Row],[Order Date]],0)</f>
        <v>45107</v>
      </c>
      <c r="V4344" s="9" t="str">
        <f>"Q"&amp;INT((MONTH(SalesData[[#This Row],[Order Date]])+2)/3)&amp;"-"&amp;YEAR(SalesData[[#This Row],[Order Date]])</f>
        <v>Q2-2023</v>
      </c>
    </row>
    <row r="4345" spans="1:22" x14ac:dyDescent="0.35">
      <c r="A4345" t="s">
        <v>4486</v>
      </c>
      <c r="B4345" s="1">
        <v>45084</v>
      </c>
      <c r="C4345" t="s">
        <v>106</v>
      </c>
      <c r="D4345" t="s">
        <v>145</v>
      </c>
      <c r="E4345">
        <v>9374664875</v>
      </c>
      <c r="F4345" t="s">
        <v>114</v>
      </c>
      <c r="G4345" t="s">
        <v>59</v>
      </c>
      <c r="H4345" t="s">
        <v>60</v>
      </c>
      <c r="I4345" t="s">
        <v>31</v>
      </c>
      <c r="J4345" t="s">
        <v>65</v>
      </c>
      <c r="K4345">
        <v>580.54</v>
      </c>
      <c r="L4345">
        <v>58.18</v>
      </c>
      <c r="M4345" t="s">
        <v>65</v>
      </c>
      <c r="N4345">
        <v>0.10021703930823</v>
      </c>
      <c r="O4345" t="s">
        <v>11355</v>
      </c>
      <c r="P4345" t="s">
        <v>11352</v>
      </c>
      <c r="R4345" t="s">
        <v>11353</v>
      </c>
      <c r="S4345">
        <f>IF(SalesData[[#This Row],[Return Status]]="Returned",1,0)</f>
        <v>0</v>
      </c>
      <c r="T4345">
        <v>2183.56</v>
      </c>
      <c r="U4345" s="2">
        <f>EOMONTH(SalesData[[#This Row],[Order Date]],0)</f>
        <v>45107</v>
      </c>
      <c r="V4345" s="9" t="str">
        <f>"Q"&amp;INT((MONTH(SalesData[[#This Row],[Order Date]])+2)/3)&amp;"-"&amp;YEAR(SalesData[[#This Row],[Order Date]])</f>
        <v>Q2-2023</v>
      </c>
    </row>
    <row r="4346" spans="1:22" x14ac:dyDescent="0.35">
      <c r="A4346" t="s">
        <v>4487</v>
      </c>
      <c r="B4346" s="1">
        <v>45106</v>
      </c>
      <c r="C4346" t="s">
        <v>92</v>
      </c>
      <c r="D4346" t="s">
        <v>13</v>
      </c>
      <c r="E4346">
        <v>3128015115</v>
      </c>
      <c r="F4346" t="s">
        <v>114</v>
      </c>
      <c r="G4346" t="s">
        <v>59</v>
      </c>
      <c r="H4346" t="s">
        <v>60</v>
      </c>
      <c r="I4346" t="s">
        <v>31</v>
      </c>
      <c r="J4346" t="s">
        <v>61</v>
      </c>
      <c r="K4346">
        <v>2091.6</v>
      </c>
      <c r="L4346">
        <v>585.76</v>
      </c>
      <c r="M4346" t="s">
        <v>62</v>
      </c>
      <c r="N4346">
        <v>0.28005354752342698</v>
      </c>
      <c r="O4346" t="s">
        <v>11351</v>
      </c>
      <c r="P4346" t="s">
        <v>11354</v>
      </c>
      <c r="R4346" t="s">
        <v>11353</v>
      </c>
      <c r="S4346">
        <f>IF(SalesData[[#This Row],[Return Status]]="Returned",1,0)</f>
        <v>0</v>
      </c>
      <c r="T4346">
        <v>2183.56</v>
      </c>
      <c r="U4346" s="2">
        <f>EOMONTH(SalesData[[#This Row],[Order Date]],0)</f>
        <v>45107</v>
      </c>
      <c r="V4346" s="9" t="str">
        <f>"Q"&amp;INT((MONTH(SalesData[[#This Row],[Order Date]])+2)/3)&amp;"-"&amp;YEAR(SalesData[[#This Row],[Order Date]])</f>
        <v>Q2-2023</v>
      </c>
    </row>
    <row r="4347" spans="1:22" x14ac:dyDescent="0.35">
      <c r="A4347" t="s">
        <v>4488</v>
      </c>
      <c r="B4347" s="1">
        <v>45091</v>
      </c>
      <c r="C4347" t="s">
        <v>139</v>
      </c>
      <c r="D4347" t="s">
        <v>72</v>
      </c>
      <c r="E4347">
        <v>1518122229</v>
      </c>
      <c r="F4347" t="s">
        <v>170</v>
      </c>
      <c r="G4347" t="s">
        <v>69</v>
      </c>
      <c r="H4347" t="s">
        <v>41</v>
      </c>
      <c r="I4347" t="s">
        <v>31</v>
      </c>
      <c r="J4347" t="s">
        <v>62</v>
      </c>
      <c r="K4347">
        <v>3759.56</v>
      </c>
      <c r="L4347">
        <v>186.55</v>
      </c>
      <c r="M4347" t="s">
        <v>62</v>
      </c>
      <c r="N4347">
        <v>4.9620168317569102E-2</v>
      </c>
      <c r="O4347" t="s">
        <v>11351</v>
      </c>
      <c r="P4347" t="s">
        <v>11356</v>
      </c>
      <c r="R4347" t="s">
        <v>11353</v>
      </c>
      <c r="S4347">
        <f>IF(SalesData[[#This Row],[Return Status]]="Returned",1,0)</f>
        <v>0</v>
      </c>
      <c r="T4347">
        <v>2081.52</v>
      </c>
      <c r="U4347" s="2">
        <f>EOMONTH(SalesData[[#This Row],[Order Date]],0)</f>
        <v>45107</v>
      </c>
      <c r="V4347" s="9" t="str">
        <f>"Q"&amp;INT((MONTH(SalesData[[#This Row],[Order Date]])+2)/3)&amp;"-"&amp;YEAR(SalesData[[#This Row],[Order Date]])</f>
        <v>Q2-2023</v>
      </c>
    </row>
    <row r="4348" spans="1:22" x14ac:dyDescent="0.35">
      <c r="A4348" t="s">
        <v>4489</v>
      </c>
      <c r="B4348" s="1">
        <v>45078</v>
      </c>
      <c r="C4348" t="s">
        <v>49</v>
      </c>
      <c r="D4348" t="s">
        <v>145</v>
      </c>
      <c r="E4348">
        <v>8647862971</v>
      </c>
      <c r="F4348" t="s">
        <v>172</v>
      </c>
      <c r="G4348" t="s">
        <v>141</v>
      </c>
      <c r="H4348" t="s">
        <v>121</v>
      </c>
      <c r="I4348" t="s">
        <v>17</v>
      </c>
      <c r="J4348" t="s">
        <v>18</v>
      </c>
      <c r="K4348">
        <v>4624.49</v>
      </c>
      <c r="L4348">
        <v>436.09</v>
      </c>
      <c r="M4348" t="s">
        <v>19</v>
      </c>
      <c r="N4348">
        <v>9.4300128230356203E-2</v>
      </c>
      <c r="O4348" t="s">
        <v>11351</v>
      </c>
      <c r="P4348" t="s">
        <v>11356</v>
      </c>
      <c r="R4348" t="s">
        <v>11353</v>
      </c>
      <c r="S4348">
        <f>IF(SalesData[[#This Row],[Return Status]]="Returned",1,0)</f>
        <v>0</v>
      </c>
      <c r="T4348">
        <v>2793.38</v>
      </c>
      <c r="U4348" s="2">
        <f>EOMONTH(SalesData[[#This Row],[Order Date]],0)</f>
        <v>45107</v>
      </c>
      <c r="V4348" s="9" t="str">
        <f>"Q"&amp;INT((MONTH(SalesData[[#This Row],[Order Date]])+2)/3)&amp;"-"&amp;YEAR(SalesData[[#This Row],[Order Date]])</f>
        <v>Q2-2023</v>
      </c>
    </row>
    <row r="4349" spans="1:22" x14ac:dyDescent="0.35">
      <c r="A4349" t="s">
        <v>4490</v>
      </c>
      <c r="B4349" s="1">
        <v>45100</v>
      </c>
      <c r="C4349" t="s">
        <v>132</v>
      </c>
      <c r="D4349" t="s">
        <v>13</v>
      </c>
      <c r="E4349">
        <v>3316145387</v>
      </c>
      <c r="F4349" t="s">
        <v>47</v>
      </c>
      <c r="G4349" t="s">
        <v>23</v>
      </c>
      <c r="H4349" t="s">
        <v>24</v>
      </c>
      <c r="I4349" t="s">
        <v>17</v>
      </c>
      <c r="J4349" t="s">
        <v>19</v>
      </c>
      <c r="K4349">
        <v>4202.26</v>
      </c>
      <c r="L4349">
        <v>526.29999999999995</v>
      </c>
      <c r="M4349" t="s">
        <v>19</v>
      </c>
      <c r="N4349">
        <v>0.125242131614893</v>
      </c>
      <c r="O4349" t="s">
        <v>11351</v>
      </c>
      <c r="P4349" t="s">
        <v>11352</v>
      </c>
      <c r="R4349" t="s">
        <v>11353</v>
      </c>
      <c r="S4349">
        <f>IF(SalesData[[#This Row],[Return Status]]="Returned",1,0)</f>
        <v>0</v>
      </c>
      <c r="T4349">
        <v>2821.33</v>
      </c>
      <c r="U4349" s="2">
        <f>EOMONTH(SalesData[[#This Row],[Order Date]],0)</f>
        <v>45107</v>
      </c>
      <c r="V4349" s="9" t="str">
        <f>"Q"&amp;INT((MONTH(SalesData[[#This Row],[Order Date]])+2)/3)&amp;"-"&amp;YEAR(SalesData[[#This Row],[Order Date]])</f>
        <v>Q2-2023</v>
      </c>
    </row>
    <row r="4350" spans="1:22" x14ac:dyDescent="0.35">
      <c r="A4350" t="s">
        <v>4491</v>
      </c>
      <c r="B4350" s="1">
        <v>45084</v>
      </c>
      <c r="C4350" t="s">
        <v>124</v>
      </c>
      <c r="D4350" t="s">
        <v>13</v>
      </c>
      <c r="E4350">
        <v>4537336860</v>
      </c>
      <c r="F4350" t="s">
        <v>133</v>
      </c>
      <c r="G4350" t="s">
        <v>538</v>
      </c>
      <c r="H4350" t="s">
        <v>90</v>
      </c>
      <c r="I4350" t="s">
        <v>31</v>
      </c>
      <c r="J4350" t="s">
        <v>65</v>
      </c>
      <c r="K4350">
        <v>1766.62</v>
      </c>
      <c r="L4350">
        <v>166.14</v>
      </c>
      <c r="M4350" t="s">
        <v>65</v>
      </c>
      <c r="N4350">
        <v>9.40439936149257E-2</v>
      </c>
      <c r="O4350" t="s">
        <v>11351</v>
      </c>
      <c r="P4350" t="s">
        <v>11356</v>
      </c>
      <c r="R4350" t="s">
        <v>11353</v>
      </c>
      <c r="S4350">
        <f>IF(SalesData[[#This Row],[Return Status]]="Returned",1,0)</f>
        <v>0</v>
      </c>
      <c r="U4350" s="2">
        <f>EOMONTH(SalesData[[#This Row],[Order Date]],0)</f>
        <v>45107</v>
      </c>
      <c r="V4350" s="9" t="str">
        <f>"Q"&amp;INT((MONTH(SalesData[[#This Row],[Order Date]])+2)/3)&amp;"-"&amp;YEAR(SalesData[[#This Row],[Order Date]])</f>
        <v>Q2-2023</v>
      </c>
    </row>
    <row r="4351" spans="1:22" x14ac:dyDescent="0.35">
      <c r="A4351" t="s">
        <v>4492</v>
      </c>
      <c r="B4351" s="1">
        <v>45096</v>
      </c>
      <c r="C4351" t="s">
        <v>45</v>
      </c>
      <c r="D4351" t="s">
        <v>72</v>
      </c>
      <c r="E4351">
        <v>1101450616</v>
      </c>
      <c r="F4351" t="s">
        <v>222</v>
      </c>
      <c r="G4351" t="s">
        <v>11381</v>
      </c>
      <c r="H4351" t="s">
        <v>165</v>
      </c>
      <c r="I4351" t="s">
        <v>36</v>
      </c>
      <c r="J4351" t="s">
        <v>19</v>
      </c>
      <c r="K4351">
        <v>4459.47</v>
      </c>
      <c r="L4351">
        <v>639.33000000000004</v>
      </c>
      <c r="M4351" t="s">
        <v>19</v>
      </c>
      <c r="N4351">
        <v>0.14336457022919799</v>
      </c>
      <c r="O4351" t="s">
        <v>11351</v>
      </c>
      <c r="P4351" t="s">
        <v>11352</v>
      </c>
      <c r="R4351" t="s">
        <v>11353</v>
      </c>
      <c r="S4351">
        <f>IF(SalesData[[#This Row],[Return Status]]="Returned",1,0)</f>
        <v>0</v>
      </c>
      <c r="U4351" s="2">
        <f>EOMONTH(SalesData[[#This Row],[Order Date]],0)</f>
        <v>45107</v>
      </c>
      <c r="V4351" s="9" t="str">
        <f>"Q"&amp;INT((MONTH(SalesData[[#This Row],[Order Date]])+2)/3)&amp;"-"&amp;YEAR(SalesData[[#This Row],[Order Date]])</f>
        <v>Q2-2023</v>
      </c>
    </row>
    <row r="4352" spans="1:22" x14ac:dyDescent="0.35">
      <c r="A4352" t="s">
        <v>4493</v>
      </c>
      <c r="B4352" s="1">
        <v>45091</v>
      </c>
      <c r="C4352" t="s">
        <v>67</v>
      </c>
      <c r="D4352" t="s">
        <v>46</v>
      </c>
      <c r="E4352">
        <v>2775441099</v>
      </c>
      <c r="F4352" t="s">
        <v>107</v>
      </c>
      <c r="G4352" t="s">
        <v>15</v>
      </c>
      <c r="H4352" t="s">
        <v>16</v>
      </c>
      <c r="I4352" t="s">
        <v>17</v>
      </c>
      <c r="J4352" t="s">
        <v>61</v>
      </c>
      <c r="K4352">
        <v>4357.72</v>
      </c>
      <c r="L4352">
        <v>272.51</v>
      </c>
      <c r="M4352" t="s">
        <v>62</v>
      </c>
      <c r="N4352">
        <v>6.2534995364548401E-2</v>
      </c>
      <c r="O4352" t="s">
        <v>11351</v>
      </c>
      <c r="P4352" t="s">
        <v>11356</v>
      </c>
      <c r="R4352" t="s">
        <v>11353</v>
      </c>
      <c r="S4352">
        <f>IF(SalesData[[#This Row],[Return Status]]="Returned",1,0)</f>
        <v>0</v>
      </c>
      <c r="T4352">
        <v>2085.91</v>
      </c>
      <c r="U4352" s="2">
        <f>EOMONTH(SalesData[[#This Row],[Order Date]],0)</f>
        <v>45107</v>
      </c>
      <c r="V4352" s="9" t="str">
        <f>"Q"&amp;INT((MONTH(SalesData[[#This Row],[Order Date]])+2)/3)&amp;"-"&amp;YEAR(SalesData[[#This Row],[Order Date]])</f>
        <v>Q2-2023</v>
      </c>
    </row>
    <row r="4353" spans="1:22" x14ac:dyDescent="0.35">
      <c r="A4353" t="s">
        <v>4494</v>
      </c>
      <c r="B4353" s="1">
        <v>45081</v>
      </c>
      <c r="C4353" t="s">
        <v>12</v>
      </c>
      <c r="D4353" t="s">
        <v>13</v>
      </c>
      <c r="E4353">
        <v>8571631030</v>
      </c>
      <c r="F4353" t="s">
        <v>109</v>
      </c>
      <c r="G4353" t="s">
        <v>59</v>
      </c>
      <c r="H4353" t="s">
        <v>60</v>
      </c>
      <c r="I4353" t="s">
        <v>31</v>
      </c>
      <c r="J4353" t="s">
        <v>62</v>
      </c>
      <c r="K4353">
        <v>26.84</v>
      </c>
      <c r="L4353">
        <v>7.41</v>
      </c>
      <c r="M4353" t="s">
        <v>62</v>
      </c>
      <c r="N4353">
        <v>0.27608047690014897</v>
      </c>
      <c r="O4353" t="s">
        <v>11361</v>
      </c>
      <c r="P4353" t="s">
        <v>11354</v>
      </c>
      <c r="R4353" t="s">
        <v>11353</v>
      </c>
      <c r="S4353">
        <f>IF(SalesData[[#This Row],[Return Status]]="Returned",1,0)</f>
        <v>0</v>
      </c>
      <c r="T4353">
        <v>2183.56</v>
      </c>
      <c r="U4353" s="2">
        <f>EOMONTH(SalesData[[#This Row],[Order Date]],0)</f>
        <v>45107</v>
      </c>
      <c r="V4353" s="9" t="str">
        <f>"Q"&amp;INT((MONTH(SalesData[[#This Row],[Order Date]])+2)/3)&amp;"-"&amp;YEAR(SalesData[[#This Row],[Order Date]])</f>
        <v>Q2-2023</v>
      </c>
    </row>
    <row r="4354" spans="1:22" x14ac:dyDescent="0.35">
      <c r="A4354" t="s">
        <v>4495</v>
      </c>
      <c r="B4354" s="1">
        <v>45095</v>
      </c>
      <c r="C4354" t="s">
        <v>325</v>
      </c>
      <c r="D4354" t="s">
        <v>72</v>
      </c>
      <c r="E4354">
        <v>2137911569</v>
      </c>
      <c r="F4354" t="s">
        <v>152</v>
      </c>
      <c r="G4354" t="s">
        <v>23</v>
      </c>
      <c r="H4354" t="s">
        <v>11357</v>
      </c>
      <c r="I4354" t="s">
        <v>17</v>
      </c>
      <c r="J4354" t="s">
        <v>62</v>
      </c>
      <c r="K4354">
        <v>4370.93</v>
      </c>
      <c r="L4354">
        <v>1229.54</v>
      </c>
      <c r="M4354" t="s">
        <v>62</v>
      </c>
      <c r="N4354">
        <v>0.28129940310185703</v>
      </c>
      <c r="O4354" t="s">
        <v>11351</v>
      </c>
      <c r="P4354" t="s">
        <v>11354</v>
      </c>
      <c r="R4354" t="s">
        <v>11353</v>
      </c>
      <c r="S4354">
        <f>IF(SalesData[[#This Row],[Return Status]]="Returned",1,0)</f>
        <v>0</v>
      </c>
      <c r="T4354">
        <v>2821.33</v>
      </c>
      <c r="U4354" s="2">
        <f>EOMONTH(SalesData[[#This Row],[Order Date]],0)</f>
        <v>45107</v>
      </c>
      <c r="V4354" s="9" t="str">
        <f>"Q"&amp;INT((MONTH(SalesData[[#This Row],[Order Date]])+2)/3)&amp;"-"&amp;YEAR(SalesData[[#This Row],[Order Date]])</f>
        <v>Q2-2023</v>
      </c>
    </row>
    <row r="4355" spans="1:22" x14ac:dyDescent="0.35">
      <c r="A4355" t="s">
        <v>4496</v>
      </c>
      <c r="B4355" s="1">
        <v>45100</v>
      </c>
      <c r="C4355" t="s">
        <v>92</v>
      </c>
      <c r="D4355" t="s">
        <v>39</v>
      </c>
      <c r="E4355">
        <v>8374643803</v>
      </c>
      <c r="F4355" t="s">
        <v>129</v>
      </c>
      <c r="G4355" t="s">
        <v>54</v>
      </c>
      <c r="H4355" t="s">
        <v>55</v>
      </c>
      <c r="I4355" t="s">
        <v>31</v>
      </c>
      <c r="J4355" t="s">
        <v>42</v>
      </c>
      <c r="K4355">
        <v>3073.03</v>
      </c>
      <c r="L4355">
        <v>371.82</v>
      </c>
      <c r="M4355" t="s">
        <v>43</v>
      </c>
      <c r="N4355">
        <v>0.120994588402977</v>
      </c>
      <c r="O4355" t="s">
        <v>11351</v>
      </c>
      <c r="P4355" t="s">
        <v>11352</v>
      </c>
      <c r="R4355" t="s">
        <v>11353</v>
      </c>
      <c r="S4355">
        <f>IF(SalesData[[#This Row],[Return Status]]="Returned",1,0)</f>
        <v>0</v>
      </c>
      <c r="U4355" s="2">
        <f>EOMONTH(SalesData[[#This Row],[Order Date]],0)</f>
        <v>45107</v>
      </c>
      <c r="V4355" s="9" t="str">
        <f>"Q"&amp;INT((MONTH(SalesData[[#This Row],[Order Date]])+2)/3)&amp;"-"&amp;YEAR(SalesData[[#This Row],[Order Date]])</f>
        <v>Q2-2023</v>
      </c>
    </row>
    <row r="4356" spans="1:22" x14ac:dyDescent="0.35">
      <c r="A4356" t="s">
        <v>4497</v>
      </c>
      <c r="B4356" s="1">
        <v>45078</v>
      </c>
      <c r="C4356" t="s">
        <v>94</v>
      </c>
      <c r="D4356" t="s">
        <v>145</v>
      </c>
      <c r="E4356">
        <v>7220069787</v>
      </c>
      <c r="F4356" t="s">
        <v>64</v>
      </c>
      <c r="G4356" t="s">
        <v>15</v>
      </c>
      <c r="H4356" t="s">
        <v>16</v>
      </c>
      <c r="I4356" t="s">
        <v>17</v>
      </c>
      <c r="J4356" t="s">
        <v>62</v>
      </c>
      <c r="K4356">
        <v>3819.86</v>
      </c>
      <c r="L4356">
        <v>792.81</v>
      </c>
      <c r="M4356" t="s">
        <v>62</v>
      </c>
      <c r="N4356">
        <v>0.20754949134261499</v>
      </c>
      <c r="O4356" t="s">
        <v>11351</v>
      </c>
      <c r="P4356" t="s">
        <v>11354</v>
      </c>
      <c r="R4356" t="s">
        <v>11353</v>
      </c>
      <c r="S4356">
        <f>IF(SalesData[[#This Row],[Return Status]]="Returned",1,0)</f>
        <v>0</v>
      </c>
      <c r="T4356">
        <v>2085.91</v>
      </c>
      <c r="U4356" s="2">
        <f>EOMONTH(SalesData[[#This Row],[Order Date]],0)</f>
        <v>45107</v>
      </c>
      <c r="V4356" s="9" t="str">
        <f>"Q"&amp;INT((MONTH(SalesData[[#This Row],[Order Date]])+2)/3)&amp;"-"&amp;YEAR(SalesData[[#This Row],[Order Date]])</f>
        <v>Q2-2023</v>
      </c>
    </row>
    <row r="4357" spans="1:22" x14ac:dyDescent="0.35">
      <c r="A4357" t="s">
        <v>4498</v>
      </c>
      <c r="B4357" s="1">
        <v>45090</v>
      </c>
      <c r="C4357" t="s">
        <v>184</v>
      </c>
      <c r="D4357" t="s">
        <v>27</v>
      </c>
      <c r="E4357">
        <v>4201429699</v>
      </c>
      <c r="F4357" t="s">
        <v>292</v>
      </c>
      <c r="G4357" t="s">
        <v>69</v>
      </c>
      <c r="H4357" t="s">
        <v>41</v>
      </c>
      <c r="I4357" t="s">
        <v>31</v>
      </c>
      <c r="J4357" t="s">
        <v>65</v>
      </c>
      <c r="K4357">
        <v>2707.47</v>
      </c>
      <c r="L4357">
        <v>670.08</v>
      </c>
      <c r="M4357" t="s">
        <v>65</v>
      </c>
      <c r="N4357">
        <v>0.247493047014371</v>
      </c>
      <c r="O4357" t="s">
        <v>11351</v>
      </c>
      <c r="P4357" t="s">
        <v>11354</v>
      </c>
      <c r="R4357" t="s">
        <v>11353</v>
      </c>
      <c r="S4357">
        <f>IF(SalesData[[#This Row],[Return Status]]="Returned",1,0)</f>
        <v>0</v>
      </c>
      <c r="T4357">
        <v>2081.52</v>
      </c>
      <c r="U4357" s="2">
        <f>EOMONTH(SalesData[[#This Row],[Order Date]],0)</f>
        <v>45107</v>
      </c>
      <c r="V4357" s="9" t="str">
        <f>"Q"&amp;INT((MONTH(SalesData[[#This Row],[Order Date]])+2)/3)&amp;"-"&amp;YEAR(SalesData[[#This Row],[Order Date]])</f>
        <v>Q2-2023</v>
      </c>
    </row>
    <row r="4358" spans="1:22" x14ac:dyDescent="0.35">
      <c r="A4358" t="s">
        <v>4499</v>
      </c>
      <c r="B4358" s="1">
        <v>45083</v>
      </c>
      <c r="C4358" t="s">
        <v>325</v>
      </c>
      <c r="D4358" t="s">
        <v>72</v>
      </c>
      <c r="E4358">
        <v>5681259401</v>
      </c>
      <c r="F4358" t="s">
        <v>357</v>
      </c>
      <c r="G4358" t="s">
        <v>164</v>
      </c>
      <c r="H4358" t="s">
        <v>165</v>
      </c>
      <c r="I4358" t="s">
        <v>36</v>
      </c>
      <c r="J4358" t="s">
        <v>19</v>
      </c>
      <c r="K4358">
        <v>4363.8900000000003</v>
      </c>
      <c r="L4358">
        <v>701.77</v>
      </c>
      <c r="M4358" t="s">
        <v>19</v>
      </c>
      <c r="N4358">
        <v>0.16081294441427299</v>
      </c>
      <c r="O4358" t="s">
        <v>11351</v>
      </c>
      <c r="P4358" t="s">
        <v>11352</v>
      </c>
      <c r="R4358" t="s">
        <v>11353</v>
      </c>
      <c r="S4358">
        <f>IF(SalesData[[#This Row],[Return Status]]="Returned",1,0)</f>
        <v>0</v>
      </c>
      <c r="U4358" s="2">
        <f>EOMONTH(SalesData[[#This Row],[Order Date]],0)</f>
        <v>45107</v>
      </c>
      <c r="V4358" s="9" t="str">
        <f>"Q"&amp;INT((MONTH(SalesData[[#This Row],[Order Date]])+2)/3)&amp;"-"&amp;YEAR(SalesData[[#This Row],[Order Date]])</f>
        <v>Q2-2023</v>
      </c>
    </row>
    <row r="4359" spans="1:22" x14ac:dyDescent="0.35">
      <c r="A4359" t="s">
        <v>4500</v>
      </c>
      <c r="B4359" s="1">
        <v>45104</v>
      </c>
      <c r="C4359" t="s">
        <v>113</v>
      </c>
      <c r="D4359" t="s">
        <v>27</v>
      </c>
      <c r="E4359">
        <v>1241798433</v>
      </c>
      <c r="F4359" t="s">
        <v>152</v>
      </c>
      <c r="G4359" t="s">
        <v>212</v>
      </c>
      <c r="H4359" t="s">
        <v>24</v>
      </c>
      <c r="I4359" t="s">
        <v>17</v>
      </c>
      <c r="J4359" t="s">
        <v>62</v>
      </c>
      <c r="K4359">
        <v>2883.66</v>
      </c>
      <c r="L4359">
        <v>730.63</v>
      </c>
      <c r="M4359" t="s">
        <v>62</v>
      </c>
      <c r="N4359">
        <v>0.25336898247366202</v>
      </c>
      <c r="O4359" t="s">
        <v>11351</v>
      </c>
      <c r="P4359" t="s">
        <v>11354</v>
      </c>
      <c r="R4359" t="s">
        <v>11353</v>
      </c>
      <c r="S4359">
        <f>IF(SalesData[[#This Row],[Return Status]]="Returned",1,0)</f>
        <v>0</v>
      </c>
      <c r="U4359" s="2">
        <f>EOMONTH(SalesData[[#This Row],[Order Date]],0)</f>
        <v>45107</v>
      </c>
      <c r="V4359" s="9" t="str">
        <f>"Q"&amp;INT((MONTH(SalesData[[#This Row],[Order Date]])+2)/3)&amp;"-"&amp;YEAR(SalesData[[#This Row],[Order Date]])</f>
        <v>Q2-2023</v>
      </c>
    </row>
    <row r="4360" spans="1:22" x14ac:dyDescent="0.35">
      <c r="A4360" t="s">
        <v>4501</v>
      </c>
      <c r="B4360" s="1">
        <v>45078</v>
      </c>
      <c r="C4360" t="s">
        <v>94</v>
      </c>
      <c r="D4360" t="s">
        <v>72</v>
      </c>
      <c r="E4360">
        <v>1687028116</v>
      </c>
      <c r="F4360" t="s">
        <v>168</v>
      </c>
      <c r="G4360" t="s">
        <v>54</v>
      </c>
      <c r="H4360" t="s">
        <v>55</v>
      </c>
      <c r="I4360" t="s">
        <v>31</v>
      </c>
      <c r="J4360" t="s">
        <v>18</v>
      </c>
      <c r="K4360">
        <v>751.75</v>
      </c>
      <c r="L4360">
        <v>177.13</v>
      </c>
      <c r="M4360" t="s">
        <v>19</v>
      </c>
      <c r="N4360">
        <v>0.235623545061523</v>
      </c>
      <c r="O4360" t="s">
        <v>11355</v>
      </c>
      <c r="P4360" t="s">
        <v>11354</v>
      </c>
      <c r="R4360" t="s">
        <v>11353</v>
      </c>
      <c r="S4360">
        <f>IF(SalesData[[#This Row],[Return Status]]="Returned",1,0)</f>
        <v>0</v>
      </c>
      <c r="U4360" s="2">
        <f>EOMONTH(SalesData[[#This Row],[Order Date]],0)</f>
        <v>45107</v>
      </c>
      <c r="V4360" s="9" t="str">
        <f>"Q"&amp;INT((MONTH(SalesData[[#This Row],[Order Date]])+2)/3)&amp;"-"&amp;YEAR(SalesData[[#This Row],[Order Date]])</f>
        <v>Q2-2023</v>
      </c>
    </row>
    <row r="4361" spans="1:22" x14ac:dyDescent="0.35">
      <c r="A4361" t="s">
        <v>4502</v>
      </c>
      <c r="B4361" s="1">
        <v>45090</v>
      </c>
      <c r="C4361" t="s">
        <v>176</v>
      </c>
      <c r="D4361" t="s">
        <v>80</v>
      </c>
      <c r="E4361">
        <v>3274925612</v>
      </c>
      <c r="F4361" t="s">
        <v>95</v>
      </c>
      <c r="G4361" t="s">
        <v>59</v>
      </c>
      <c r="H4361" t="s">
        <v>60</v>
      </c>
      <c r="I4361" t="s">
        <v>31</v>
      </c>
      <c r="J4361" t="s">
        <v>19</v>
      </c>
      <c r="K4361">
        <v>523.14</v>
      </c>
      <c r="L4361">
        <v>40.159999999999997</v>
      </c>
      <c r="M4361" t="s">
        <v>19</v>
      </c>
      <c r="N4361">
        <v>7.6767213365447104E-2</v>
      </c>
      <c r="O4361" t="s">
        <v>11355</v>
      </c>
      <c r="P4361" t="s">
        <v>11356</v>
      </c>
      <c r="Q4361" t="s">
        <v>11369</v>
      </c>
      <c r="R4361" t="s">
        <v>11360</v>
      </c>
      <c r="S4361">
        <f>IF(SalesData[[#This Row],[Return Status]]="Returned",1,0)</f>
        <v>1</v>
      </c>
      <c r="T4361">
        <v>2183.56</v>
      </c>
      <c r="U4361" s="2">
        <f>EOMONTH(SalesData[[#This Row],[Order Date]],0)</f>
        <v>45107</v>
      </c>
      <c r="V4361" s="9" t="str">
        <f>"Q"&amp;INT((MONTH(SalesData[[#This Row],[Order Date]])+2)/3)&amp;"-"&amp;YEAR(SalesData[[#This Row],[Order Date]])</f>
        <v>Q2-2023</v>
      </c>
    </row>
    <row r="4362" spans="1:22" x14ac:dyDescent="0.35">
      <c r="A4362" t="s">
        <v>4503</v>
      </c>
      <c r="B4362" s="1">
        <v>45095</v>
      </c>
      <c r="C4362" t="s">
        <v>87</v>
      </c>
      <c r="D4362" t="s">
        <v>80</v>
      </c>
      <c r="E4362">
        <v>9381360291</v>
      </c>
      <c r="F4362" t="s">
        <v>103</v>
      </c>
      <c r="G4362" t="s">
        <v>23</v>
      </c>
      <c r="H4362" t="s">
        <v>24</v>
      </c>
      <c r="I4362" t="s">
        <v>17</v>
      </c>
      <c r="J4362" t="s">
        <v>61</v>
      </c>
      <c r="K4362">
        <v>1946.01</v>
      </c>
      <c r="L4362">
        <v>217.61</v>
      </c>
      <c r="M4362" t="s">
        <v>62</v>
      </c>
      <c r="N4362">
        <v>0.111823680248303</v>
      </c>
      <c r="O4362" t="s">
        <v>11351</v>
      </c>
      <c r="P4362" t="s">
        <v>11352</v>
      </c>
      <c r="R4362" t="s">
        <v>11353</v>
      </c>
      <c r="S4362">
        <f>IF(SalesData[[#This Row],[Return Status]]="Returned",1,0)</f>
        <v>0</v>
      </c>
      <c r="T4362">
        <v>2821.33</v>
      </c>
      <c r="U4362" s="2">
        <f>EOMONTH(SalesData[[#This Row],[Order Date]],0)</f>
        <v>45107</v>
      </c>
      <c r="V4362" s="9" t="str">
        <f>"Q"&amp;INT((MONTH(SalesData[[#This Row],[Order Date]])+2)/3)&amp;"-"&amp;YEAR(SalesData[[#This Row],[Order Date]])</f>
        <v>Q2-2023</v>
      </c>
    </row>
    <row r="4363" spans="1:22" x14ac:dyDescent="0.35">
      <c r="A4363" t="s">
        <v>4504</v>
      </c>
      <c r="B4363" s="1">
        <v>45093</v>
      </c>
      <c r="C4363" t="s">
        <v>52</v>
      </c>
      <c r="D4363" t="s">
        <v>46</v>
      </c>
      <c r="E4363">
        <v>8154850031</v>
      </c>
      <c r="F4363" t="s">
        <v>170</v>
      </c>
      <c r="G4363" t="s">
        <v>69</v>
      </c>
      <c r="H4363" t="s">
        <v>41</v>
      </c>
      <c r="I4363" t="s">
        <v>31</v>
      </c>
      <c r="J4363" t="s">
        <v>62</v>
      </c>
      <c r="K4363">
        <v>1444.95</v>
      </c>
      <c r="L4363">
        <v>49.6</v>
      </c>
      <c r="M4363" t="s">
        <v>62</v>
      </c>
      <c r="N4363">
        <v>3.4326447281912899E-2</v>
      </c>
      <c r="O4363" t="s">
        <v>11351</v>
      </c>
      <c r="P4363" t="s">
        <v>11356</v>
      </c>
      <c r="R4363" t="s">
        <v>11353</v>
      </c>
      <c r="S4363">
        <f>IF(SalesData[[#This Row],[Return Status]]="Returned",1,0)</f>
        <v>0</v>
      </c>
      <c r="T4363">
        <v>2081.52</v>
      </c>
      <c r="U4363" s="2">
        <f>EOMONTH(SalesData[[#This Row],[Order Date]],0)</f>
        <v>45107</v>
      </c>
      <c r="V4363" s="9" t="str">
        <f>"Q"&amp;INT((MONTH(SalesData[[#This Row],[Order Date]])+2)/3)&amp;"-"&amp;YEAR(SalesData[[#This Row],[Order Date]])</f>
        <v>Q2-2023</v>
      </c>
    </row>
    <row r="4364" spans="1:22" x14ac:dyDescent="0.35">
      <c r="A4364" t="s">
        <v>4505</v>
      </c>
      <c r="B4364" s="1">
        <v>45088</v>
      </c>
      <c r="C4364" t="s">
        <v>162</v>
      </c>
      <c r="D4364" t="s">
        <v>99</v>
      </c>
      <c r="E4364">
        <v>4094884489</v>
      </c>
      <c r="F4364" t="s">
        <v>129</v>
      </c>
      <c r="G4364" t="s">
        <v>54</v>
      </c>
      <c r="H4364" t="s">
        <v>55</v>
      </c>
      <c r="I4364" t="s">
        <v>31</v>
      </c>
      <c r="J4364" t="s">
        <v>18</v>
      </c>
      <c r="K4364">
        <v>2589.73</v>
      </c>
      <c r="L4364">
        <v>655.73</v>
      </c>
      <c r="M4364" t="s">
        <v>19</v>
      </c>
      <c r="N4364">
        <v>0.25320400196159398</v>
      </c>
      <c r="O4364" t="s">
        <v>11351</v>
      </c>
      <c r="P4364" t="s">
        <v>11354</v>
      </c>
      <c r="R4364" t="s">
        <v>11353</v>
      </c>
      <c r="S4364">
        <f>IF(SalesData[[#This Row],[Return Status]]="Returned",1,0)</f>
        <v>0</v>
      </c>
      <c r="U4364" s="2">
        <f>EOMONTH(SalesData[[#This Row],[Order Date]],0)</f>
        <v>45107</v>
      </c>
      <c r="V4364" s="9" t="str">
        <f>"Q"&amp;INT((MONTH(SalesData[[#This Row],[Order Date]])+2)/3)&amp;"-"&amp;YEAR(SalesData[[#This Row],[Order Date]])</f>
        <v>Q2-2023</v>
      </c>
    </row>
    <row r="4365" spans="1:22" x14ac:dyDescent="0.35">
      <c r="A4365" t="s">
        <v>4506</v>
      </c>
      <c r="B4365" s="1">
        <v>45087</v>
      </c>
      <c r="C4365" t="s">
        <v>111</v>
      </c>
      <c r="D4365" t="s">
        <v>39</v>
      </c>
      <c r="E4365">
        <v>1175763953</v>
      </c>
      <c r="F4365" t="s">
        <v>387</v>
      </c>
      <c r="G4365" t="s">
        <v>11379</v>
      </c>
      <c r="H4365" t="s">
        <v>90</v>
      </c>
      <c r="I4365" t="s">
        <v>31</v>
      </c>
      <c r="J4365" t="s">
        <v>62</v>
      </c>
      <c r="K4365">
        <v>1088.8</v>
      </c>
      <c r="L4365">
        <v>254.02</v>
      </c>
      <c r="M4365" t="s">
        <v>62</v>
      </c>
      <c r="N4365">
        <v>0.23330271858927301</v>
      </c>
      <c r="O4365" t="s">
        <v>11351</v>
      </c>
      <c r="P4365" t="s">
        <v>11354</v>
      </c>
      <c r="R4365" t="s">
        <v>11353</v>
      </c>
      <c r="S4365">
        <f>IF(SalesData[[#This Row],[Return Status]]="Returned",1,0)</f>
        <v>0</v>
      </c>
      <c r="U4365" s="2">
        <f>EOMONTH(SalesData[[#This Row],[Order Date]],0)</f>
        <v>45107</v>
      </c>
      <c r="V4365" s="9" t="str">
        <f>"Q"&amp;INT((MONTH(SalesData[[#This Row],[Order Date]])+2)/3)&amp;"-"&amp;YEAR(SalesData[[#This Row],[Order Date]])</f>
        <v>Q2-2023</v>
      </c>
    </row>
    <row r="4366" spans="1:22" x14ac:dyDescent="0.35">
      <c r="A4366" t="s">
        <v>4507</v>
      </c>
      <c r="B4366" s="1">
        <v>45096</v>
      </c>
      <c r="C4366" t="s">
        <v>67</v>
      </c>
      <c r="D4366" t="s">
        <v>145</v>
      </c>
      <c r="E4366">
        <v>8751434286</v>
      </c>
      <c r="F4366" t="s">
        <v>152</v>
      </c>
      <c r="G4366" t="s">
        <v>23</v>
      </c>
      <c r="H4366" t="s">
        <v>24</v>
      </c>
      <c r="I4366" t="s">
        <v>17</v>
      </c>
      <c r="J4366" t="s">
        <v>62</v>
      </c>
      <c r="K4366">
        <v>71.94</v>
      </c>
      <c r="L4366">
        <v>5.56</v>
      </c>
      <c r="M4366" t="s">
        <v>62</v>
      </c>
      <c r="N4366">
        <v>7.7286627745343395E-2</v>
      </c>
      <c r="O4366" t="s">
        <v>11361</v>
      </c>
      <c r="P4366" t="s">
        <v>11356</v>
      </c>
      <c r="R4366" t="s">
        <v>11353</v>
      </c>
      <c r="S4366">
        <f>IF(SalesData[[#This Row],[Return Status]]="Returned",1,0)</f>
        <v>0</v>
      </c>
      <c r="T4366">
        <v>2821.33</v>
      </c>
      <c r="U4366" s="2">
        <f>EOMONTH(SalesData[[#This Row],[Order Date]],0)</f>
        <v>45107</v>
      </c>
      <c r="V4366" s="9" t="str">
        <f>"Q"&amp;INT((MONTH(SalesData[[#This Row],[Order Date]])+2)/3)&amp;"-"&amp;YEAR(SalesData[[#This Row],[Order Date]])</f>
        <v>Q2-2023</v>
      </c>
    </row>
    <row r="4367" spans="1:22" x14ac:dyDescent="0.35">
      <c r="A4367" t="s">
        <v>4508</v>
      </c>
      <c r="B4367" s="1">
        <v>45101</v>
      </c>
      <c r="C4367" t="s">
        <v>57</v>
      </c>
      <c r="D4367" t="s">
        <v>99</v>
      </c>
      <c r="E4367">
        <v>6053698570</v>
      </c>
      <c r="F4367" t="s">
        <v>312</v>
      </c>
      <c r="G4367" t="s">
        <v>141</v>
      </c>
      <c r="H4367" t="s">
        <v>121</v>
      </c>
      <c r="I4367" t="s">
        <v>17</v>
      </c>
      <c r="J4367" t="s">
        <v>19</v>
      </c>
      <c r="K4367">
        <v>3919.73</v>
      </c>
      <c r="L4367">
        <v>496.56</v>
      </c>
      <c r="M4367" t="s">
        <v>19</v>
      </c>
      <c r="N4367">
        <v>0.12668219494710101</v>
      </c>
      <c r="O4367" t="s">
        <v>11351</v>
      </c>
      <c r="P4367" t="s">
        <v>11352</v>
      </c>
      <c r="R4367" t="s">
        <v>11353</v>
      </c>
      <c r="S4367">
        <f>IF(SalesData[[#This Row],[Return Status]]="Returned",1,0)</f>
        <v>0</v>
      </c>
      <c r="T4367">
        <v>2793.38</v>
      </c>
      <c r="U4367" s="2">
        <f>EOMONTH(SalesData[[#This Row],[Order Date]],0)</f>
        <v>45107</v>
      </c>
      <c r="V4367" s="9" t="str">
        <f>"Q"&amp;INT((MONTH(SalesData[[#This Row],[Order Date]])+2)/3)&amp;"-"&amp;YEAR(SalesData[[#This Row],[Order Date]])</f>
        <v>Q2-2023</v>
      </c>
    </row>
    <row r="4368" spans="1:22" x14ac:dyDescent="0.35">
      <c r="A4368" t="s">
        <v>4509</v>
      </c>
      <c r="B4368" s="1">
        <v>45103</v>
      </c>
      <c r="C4368" t="s">
        <v>45</v>
      </c>
      <c r="D4368" t="s">
        <v>145</v>
      </c>
      <c r="E4368">
        <v>2160090003</v>
      </c>
      <c r="F4368" t="s">
        <v>95</v>
      </c>
      <c r="G4368" t="s">
        <v>59</v>
      </c>
      <c r="H4368" t="s">
        <v>60</v>
      </c>
      <c r="I4368" t="s">
        <v>31</v>
      </c>
      <c r="J4368" t="s">
        <v>18</v>
      </c>
      <c r="K4368">
        <v>415.49</v>
      </c>
      <c r="L4368">
        <v>117.15</v>
      </c>
      <c r="M4368" t="s">
        <v>19</v>
      </c>
      <c r="N4368">
        <v>0.28195624443428202</v>
      </c>
      <c r="O4368" t="s">
        <v>11361</v>
      </c>
      <c r="P4368" t="s">
        <v>11354</v>
      </c>
      <c r="R4368" t="s">
        <v>11353</v>
      </c>
      <c r="S4368">
        <f>IF(SalesData[[#This Row],[Return Status]]="Returned",1,0)</f>
        <v>0</v>
      </c>
      <c r="T4368">
        <v>2183.56</v>
      </c>
      <c r="U4368" s="2">
        <f>EOMONTH(SalesData[[#This Row],[Order Date]],0)</f>
        <v>45107</v>
      </c>
      <c r="V4368" s="9" t="str">
        <f>"Q"&amp;INT((MONTH(SalesData[[#This Row],[Order Date]])+2)/3)&amp;"-"&amp;YEAR(SalesData[[#This Row],[Order Date]])</f>
        <v>Q2-2023</v>
      </c>
    </row>
    <row r="4369" spans="1:22" x14ac:dyDescent="0.35">
      <c r="A4369" t="s">
        <v>4510</v>
      </c>
      <c r="B4369" s="1">
        <v>45104</v>
      </c>
      <c r="C4369" t="s">
        <v>325</v>
      </c>
      <c r="D4369" t="s">
        <v>27</v>
      </c>
      <c r="E4369">
        <v>9623755822</v>
      </c>
      <c r="F4369" t="s">
        <v>58</v>
      </c>
      <c r="G4369" t="s">
        <v>59</v>
      </c>
      <c r="H4369" t="s">
        <v>60</v>
      </c>
      <c r="I4369" t="s">
        <v>31</v>
      </c>
      <c r="J4369" t="s">
        <v>65</v>
      </c>
      <c r="K4369">
        <v>110.79</v>
      </c>
      <c r="L4369">
        <v>7.85</v>
      </c>
      <c r="M4369" t="s">
        <v>65</v>
      </c>
      <c r="N4369">
        <v>7.0854770286126897E-2</v>
      </c>
      <c r="O4369" t="s">
        <v>11361</v>
      </c>
      <c r="P4369" t="s">
        <v>11356</v>
      </c>
      <c r="Q4369" t="s">
        <v>11363</v>
      </c>
      <c r="R4369" t="s">
        <v>11360</v>
      </c>
      <c r="S4369">
        <f>IF(SalesData[[#This Row],[Return Status]]="Returned",1,0)</f>
        <v>1</v>
      </c>
      <c r="T4369">
        <v>2183.56</v>
      </c>
      <c r="U4369" s="2">
        <f>EOMONTH(SalesData[[#This Row],[Order Date]],0)</f>
        <v>45107</v>
      </c>
      <c r="V4369" s="9" t="str">
        <f>"Q"&amp;INT((MONTH(SalesData[[#This Row],[Order Date]])+2)/3)&amp;"-"&amp;YEAR(SalesData[[#This Row],[Order Date]])</f>
        <v>Q2-2023</v>
      </c>
    </row>
    <row r="4370" spans="1:22" x14ac:dyDescent="0.35">
      <c r="A4370" t="s">
        <v>4511</v>
      </c>
      <c r="B4370" s="1">
        <v>45088</v>
      </c>
      <c r="C4370" t="s">
        <v>111</v>
      </c>
      <c r="D4370" t="s">
        <v>99</v>
      </c>
      <c r="E4370">
        <v>4791890224</v>
      </c>
      <c r="F4370" t="s">
        <v>50</v>
      </c>
      <c r="G4370" t="s">
        <v>34</v>
      </c>
      <c r="H4370" t="s">
        <v>35</v>
      </c>
      <c r="I4370" t="s">
        <v>36</v>
      </c>
      <c r="J4370" t="s">
        <v>18</v>
      </c>
      <c r="K4370">
        <v>2303.65</v>
      </c>
      <c r="L4370">
        <v>497.66</v>
      </c>
      <c r="M4370" t="s">
        <v>19</v>
      </c>
      <c r="N4370">
        <v>0.216031081110412</v>
      </c>
      <c r="O4370" t="s">
        <v>11351</v>
      </c>
      <c r="P4370" t="s">
        <v>11354</v>
      </c>
      <c r="R4370" t="s">
        <v>11353</v>
      </c>
      <c r="S4370">
        <f>IF(SalesData[[#This Row],[Return Status]]="Returned",1,0)</f>
        <v>0</v>
      </c>
      <c r="U4370" s="2">
        <f>EOMONTH(SalesData[[#This Row],[Order Date]],0)</f>
        <v>45107</v>
      </c>
      <c r="V4370" s="9" t="str">
        <f>"Q"&amp;INT((MONTH(SalesData[[#This Row],[Order Date]])+2)/3)&amp;"-"&amp;YEAR(SalesData[[#This Row],[Order Date]])</f>
        <v>Q2-2023</v>
      </c>
    </row>
    <row r="4371" spans="1:22" x14ac:dyDescent="0.35">
      <c r="A4371" t="s">
        <v>4512</v>
      </c>
      <c r="B4371" s="1">
        <v>45079</v>
      </c>
      <c r="C4371" t="s">
        <v>21</v>
      </c>
      <c r="D4371" t="s">
        <v>99</v>
      </c>
      <c r="E4371">
        <v>7103795712</v>
      </c>
      <c r="F4371" t="s">
        <v>22</v>
      </c>
      <c r="G4371" t="s">
        <v>23</v>
      </c>
      <c r="H4371" t="s">
        <v>24</v>
      </c>
      <c r="I4371" t="s">
        <v>17</v>
      </c>
      <c r="J4371" t="s">
        <v>65</v>
      </c>
      <c r="K4371">
        <v>956.75</v>
      </c>
      <c r="L4371">
        <v>96.62</v>
      </c>
      <c r="M4371" t="s">
        <v>65</v>
      </c>
      <c r="N4371">
        <v>0.10098771883982199</v>
      </c>
      <c r="O4371" t="s">
        <v>11355</v>
      </c>
      <c r="P4371" t="s">
        <v>11352</v>
      </c>
      <c r="R4371" t="s">
        <v>11353</v>
      </c>
      <c r="S4371">
        <f>IF(SalesData[[#This Row],[Return Status]]="Returned",1,0)</f>
        <v>0</v>
      </c>
      <c r="T4371">
        <v>2821.33</v>
      </c>
      <c r="U4371" s="2">
        <f>EOMONTH(SalesData[[#This Row],[Order Date]],0)</f>
        <v>45107</v>
      </c>
      <c r="V4371" s="9" t="str">
        <f>"Q"&amp;INT((MONTH(SalesData[[#This Row],[Order Date]])+2)/3)&amp;"-"&amp;YEAR(SalesData[[#This Row],[Order Date]])</f>
        <v>Q2-2023</v>
      </c>
    </row>
    <row r="4372" spans="1:22" x14ac:dyDescent="0.35">
      <c r="A4372" t="s">
        <v>4513</v>
      </c>
      <c r="B4372" s="1">
        <v>45081</v>
      </c>
      <c r="C4372" t="s">
        <v>124</v>
      </c>
      <c r="D4372" t="s">
        <v>27</v>
      </c>
      <c r="E4372">
        <v>7927081064</v>
      </c>
      <c r="F4372" t="s">
        <v>33</v>
      </c>
      <c r="G4372" t="s">
        <v>34</v>
      </c>
      <c r="H4372" t="s">
        <v>35</v>
      </c>
      <c r="I4372" t="s">
        <v>36</v>
      </c>
      <c r="J4372" t="s">
        <v>19</v>
      </c>
      <c r="K4372">
        <v>2062.9</v>
      </c>
      <c r="L4372">
        <v>513.29</v>
      </c>
      <c r="M4372" t="s">
        <v>19</v>
      </c>
      <c r="N4372">
        <v>0.24881962286102099</v>
      </c>
      <c r="O4372" t="s">
        <v>11351</v>
      </c>
      <c r="P4372" t="s">
        <v>11354</v>
      </c>
      <c r="R4372" t="s">
        <v>11353</v>
      </c>
      <c r="S4372">
        <f>IF(SalesData[[#This Row],[Return Status]]="Returned",1,0)</f>
        <v>0</v>
      </c>
      <c r="U4372" s="2">
        <f>EOMONTH(SalesData[[#This Row],[Order Date]],0)</f>
        <v>45107</v>
      </c>
      <c r="V4372" s="9" t="str">
        <f>"Q"&amp;INT((MONTH(SalesData[[#This Row],[Order Date]])+2)/3)&amp;"-"&amp;YEAR(SalesData[[#This Row],[Order Date]])</f>
        <v>Q2-2023</v>
      </c>
    </row>
    <row r="4373" spans="1:22" x14ac:dyDescent="0.35">
      <c r="A4373" t="s">
        <v>4514</v>
      </c>
      <c r="B4373" s="1">
        <v>45080</v>
      </c>
      <c r="C4373" t="s">
        <v>176</v>
      </c>
      <c r="D4373" t="s">
        <v>39</v>
      </c>
      <c r="E4373">
        <v>5715877006</v>
      </c>
      <c r="F4373" t="s">
        <v>222</v>
      </c>
      <c r="G4373" t="s">
        <v>11381</v>
      </c>
      <c r="H4373" t="s">
        <v>11357</v>
      </c>
      <c r="I4373" t="s">
        <v>36</v>
      </c>
      <c r="J4373" t="s">
        <v>18</v>
      </c>
      <c r="K4373">
        <v>912.88</v>
      </c>
      <c r="L4373">
        <v>266.77999999999997</v>
      </c>
      <c r="M4373" t="s">
        <v>19</v>
      </c>
      <c r="N4373">
        <v>0.29223994391376701</v>
      </c>
      <c r="O4373" t="s">
        <v>11355</v>
      </c>
      <c r="P4373" t="s">
        <v>11354</v>
      </c>
      <c r="R4373" t="s">
        <v>11353</v>
      </c>
      <c r="S4373">
        <f>IF(SalesData[[#This Row],[Return Status]]="Returned",1,0)</f>
        <v>0</v>
      </c>
      <c r="U4373" s="2">
        <f>EOMONTH(SalesData[[#This Row],[Order Date]],0)</f>
        <v>45107</v>
      </c>
      <c r="V4373" s="9" t="str">
        <f>"Q"&amp;INT((MONTH(SalesData[[#This Row],[Order Date]])+2)/3)&amp;"-"&amp;YEAR(SalesData[[#This Row],[Order Date]])</f>
        <v>Q2-2023</v>
      </c>
    </row>
    <row r="4374" spans="1:22" x14ac:dyDescent="0.35">
      <c r="A4374" t="s">
        <v>4515</v>
      </c>
      <c r="B4374" s="1">
        <v>45089</v>
      </c>
      <c r="C4374" t="s">
        <v>325</v>
      </c>
      <c r="D4374" t="s">
        <v>99</v>
      </c>
      <c r="E4374">
        <v>5318557751</v>
      </c>
      <c r="F4374" t="s">
        <v>238</v>
      </c>
      <c r="G4374" t="s">
        <v>74</v>
      </c>
      <c r="H4374" t="s">
        <v>75</v>
      </c>
      <c r="I4374" t="s">
        <v>36</v>
      </c>
      <c r="J4374" t="s">
        <v>65</v>
      </c>
      <c r="K4374">
        <v>1303.21</v>
      </c>
      <c r="L4374">
        <v>354.99</v>
      </c>
      <c r="M4374" t="s">
        <v>65</v>
      </c>
      <c r="N4374">
        <v>0.27239662065208198</v>
      </c>
      <c r="O4374" t="s">
        <v>11351</v>
      </c>
      <c r="P4374" t="s">
        <v>11354</v>
      </c>
      <c r="R4374" t="s">
        <v>11353</v>
      </c>
      <c r="S4374">
        <f>IF(SalesData[[#This Row],[Return Status]]="Returned",1,0)</f>
        <v>0</v>
      </c>
      <c r="T4374">
        <v>2420.2800000000002</v>
      </c>
      <c r="U4374" s="2">
        <f>EOMONTH(SalesData[[#This Row],[Order Date]],0)</f>
        <v>45107</v>
      </c>
      <c r="V4374" s="9" t="str">
        <f>"Q"&amp;INT((MONTH(SalesData[[#This Row],[Order Date]])+2)/3)&amp;"-"&amp;YEAR(SalesData[[#This Row],[Order Date]])</f>
        <v>Q2-2023</v>
      </c>
    </row>
    <row r="4375" spans="1:22" x14ac:dyDescent="0.35">
      <c r="A4375" t="s">
        <v>4516</v>
      </c>
      <c r="B4375" s="1">
        <v>45079</v>
      </c>
      <c r="C4375" t="s">
        <v>132</v>
      </c>
      <c r="D4375" t="s">
        <v>13</v>
      </c>
      <c r="E4375">
        <v>7504012809</v>
      </c>
      <c r="F4375" t="s">
        <v>100</v>
      </c>
      <c r="G4375" t="s">
        <v>34</v>
      </c>
      <c r="H4375" t="s">
        <v>11357</v>
      </c>
      <c r="I4375" t="s">
        <v>36</v>
      </c>
      <c r="J4375" t="s">
        <v>61</v>
      </c>
      <c r="K4375">
        <v>4252.3500000000004</v>
      </c>
      <c r="L4375">
        <v>1020.68</v>
      </c>
      <c r="M4375" t="s">
        <v>62</v>
      </c>
      <c r="N4375">
        <v>0.24002727903394599</v>
      </c>
      <c r="O4375" t="s">
        <v>11351</v>
      </c>
      <c r="P4375" t="s">
        <v>11354</v>
      </c>
      <c r="R4375" t="s">
        <v>11353</v>
      </c>
      <c r="S4375">
        <f>IF(SalesData[[#This Row],[Return Status]]="Returned",1,0)</f>
        <v>0</v>
      </c>
      <c r="U4375" s="2">
        <f>EOMONTH(SalesData[[#This Row],[Order Date]],0)</f>
        <v>45107</v>
      </c>
      <c r="V4375" s="9" t="str">
        <f>"Q"&amp;INT((MONTH(SalesData[[#This Row],[Order Date]])+2)/3)&amp;"-"&amp;YEAR(SalesData[[#This Row],[Order Date]])</f>
        <v>Q2-2023</v>
      </c>
    </row>
    <row r="4376" spans="1:22" x14ac:dyDescent="0.35">
      <c r="A4376" t="s">
        <v>4517</v>
      </c>
      <c r="B4376" s="1">
        <v>45103</v>
      </c>
      <c r="C4376" t="s">
        <v>26</v>
      </c>
      <c r="D4376" t="s">
        <v>46</v>
      </c>
      <c r="E4376">
        <v>2355337231</v>
      </c>
      <c r="F4376" t="s">
        <v>120</v>
      </c>
      <c r="G4376" t="s">
        <v>141</v>
      </c>
      <c r="H4376" t="s">
        <v>121</v>
      </c>
      <c r="I4376" t="s">
        <v>17</v>
      </c>
      <c r="J4376" t="s">
        <v>62</v>
      </c>
      <c r="K4376">
        <v>1626.3</v>
      </c>
      <c r="L4376">
        <v>51.21</v>
      </c>
      <c r="M4376" t="s">
        <v>62</v>
      </c>
      <c r="N4376">
        <v>3.1488655229662398E-2</v>
      </c>
      <c r="O4376" t="s">
        <v>11351</v>
      </c>
      <c r="P4376" t="s">
        <v>11356</v>
      </c>
      <c r="R4376" t="s">
        <v>11353</v>
      </c>
      <c r="S4376">
        <f>IF(SalesData[[#This Row],[Return Status]]="Returned",1,0)</f>
        <v>0</v>
      </c>
      <c r="T4376">
        <v>2793.38</v>
      </c>
      <c r="U4376" s="2">
        <f>EOMONTH(SalesData[[#This Row],[Order Date]],0)</f>
        <v>45107</v>
      </c>
      <c r="V4376" s="9" t="str">
        <f>"Q"&amp;INT((MONTH(SalesData[[#This Row],[Order Date]])+2)/3)&amp;"-"&amp;YEAR(SalesData[[#This Row],[Order Date]])</f>
        <v>Q2-2023</v>
      </c>
    </row>
    <row r="4377" spans="1:22" x14ac:dyDescent="0.35">
      <c r="A4377" t="s">
        <v>4518</v>
      </c>
      <c r="B4377" s="1">
        <v>45082</v>
      </c>
      <c r="C4377" t="s">
        <v>26</v>
      </c>
      <c r="D4377" t="s">
        <v>145</v>
      </c>
      <c r="E4377">
        <v>160140430</v>
      </c>
      <c r="F4377" t="s">
        <v>163</v>
      </c>
      <c r="G4377" t="s">
        <v>164</v>
      </c>
      <c r="H4377" t="s">
        <v>165</v>
      </c>
      <c r="I4377" t="s">
        <v>36</v>
      </c>
      <c r="J4377" t="s">
        <v>18</v>
      </c>
      <c r="K4377">
        <v>3351.7</v>
      </c>
      <c r="L4377">
        <v>893.74</v>
      </c>
      <c r="M4377" t="s">
        <v>19</v>
      </c>
      <c r="N4377">
        <v>0.26665274338395401</v>
      </c>
      <c r="O4377" t="s">
        <v>11351</v>
      </c>
      <c r="P4377" t="s">
        <v>11354</v>
      </c>
      <c r="Q4377" t="s">
        <v>11376</v>
      </c>
      <c r="R4377" t="s">
        <v>11360</v>
      </c>
      <c r="S4377">
        <f>IF(SalesData[[#This Row],[Return Status]]="Returned",1,0)</f>
        <v>1</v>
      </c>
      <c r="U4377" s="2">
        <f>EOMONTH(SalesData[[#This Row],[Order Date]],0)</f>
        <v>45107</v>
      </c>
      <c r="V4377" s="9" t="str">
        <f>"Q"&amp;INT((MONTH(SalesData[[#This Row],[Order Date]])+2)/3)&amp;"-"&amp;YEAR(SalesData[[#This Row],[Order Date]])</f>
        <v>Q2-2023</v>
      </c>
    </row>
    <row r="4378" spans="1:22" x14ac:dyDescent="0.35">
      <c r="A4378" t="s">
        <v>4519</v>
      </c>
      <c r="B4378" s="1">
        <v>45087</v>
      </c>
      <c r="C4378" t="s">
        <v>188</v>
      </c>
      <c r="D4378" t="s">
        <v>13</v>
      </c>
      <c r="E4378">
        <v>809450254</v>
      </c>
      <c r="F4378" t="s">
        <v>100</v>
      </c>
      <c r="G4378" t="s">
        <v>34</v>
      </c>
      <c r="H4378" t="s">
        <v>35</v>
      </c>
      <c r="I4378" t="s">
        <v>36</v>
      </c>
      <c r="J4378" t="s">
        <v>43</v>
      </c>
      <c r="K4378">
        <v>2196.46</v>
      </c>
      <c r="L4378">
        <v>118.89</v>
      </c>
      <c r="M4378" t="s">
        <v>43</v>
      </c>
      <c r="N4378">
        <v>5.4128005973247899E-2</v>
      </c>
      <c r="O4378" t="s">
        <v>11351</v>
      </c>
      <c r="P4378" t="s">
        <v>11356</v>
      </c>
      <c r="R4378" t="s">
        <v>11353</v>
      </c>
      <c r="S4378">
        <f>IF(SalesData[[#This Row],[Return Status]]="Returned",1,0)</f>
        <v>0</v>
      </c>
      <c r="U4378" s="2">
        <f>EOMONTH(SalesData[[#This Row],[Order Date]],0)</f>
        <v>45107</v>
      </c>
      <c r="V4378" s="9" t="str">
        <f>"Q"&amp;INT((MONTH(SalesData[[#This Row],[Order Date]])+2)/3)&amp;"-"&amp;YEAR(SalesData[[#This Row],[Order Date]])</f>
        <v>Q2-2023</v>
      </c>
    </row>
    <row r="4379" spans="1:22" x14ac:dyDescent="0.35">
      <c r="A4379" t="s">
        <v>4520</v>
      </c>
      <c r="B4379" s="1">
        <v>45089</v>
      </c>
      <c r="C4379" t="s">
        <v>21</v>
      </c>
      <c r="D4379" t="s">
        <v>13</v>
      </c>
      <c r="E4379">
        <v>3599227159</v>
      </c>
      <c r="F4379" t="s">
        <v>133</v>
      </c>
      <c r="G4379" t="s">
        <v>89</v>
      </c>
      <c r="H4379" t="s">
        <v>90</v>
      </c>
      <c r="I4379" t="s">
        <v>31</v>
      </c>
      <c r="J4379" t="s">
        <v>19</v>
      </c>
      <c r="K4379">
        <v>3813.43</v>
      </c>
      <c r="L4379">
        <v>454.76</v>
      </c>
      <c r="M4379" t="s">
        <v>19</v>
      </c>
      <c r="N4379">
        <v>0.11925222175312</v>
      </c>
      <c r="O4379" t="s">
        <v>11351</v>
      </c>
      <c r="P4379" t="s">
        <v>11352</v>
      </c>
      <c r="R4379" t="s">
        <v>11353</v>
      </c>
      <c r="S4379">
        <f>IF(SalesData[[#This Row],[Return Status]]="Returned",1,0)</f>
        <v>0</v>
      </c>
      <c r="T4379">
        <v>207.68</v>
      </c>
      <c r="U4379" s="2">
        <f>EOMONTH(SalesData[[#This Row],[Order Date]],0)</f>
        <v>45107</v>
      </c>
      <c r="V4379" s="9" t="str">
        <f>"Q"&amp;INT((MONTH(SalesData[[#This Row],[Order Date]])+2)/3)&amp;"-"&amp;YEAR(SalesData[[#This Row],[Order Date]])</f>
        <v>Q2-2023</v>
      </c>
    </row>
    <row r="4380" spans="1:22" x14ac:dyDescent="0.35">
      <c r="A4380" t="s">
        <v>4521</v>
      </c>
      <c r="B4380" s="1">
        <v>45088</v>
      </c>
      <c r="C4380" t="s">
        <v>57</v>
      </c>
      <c r="D4380" t="s">
        <v>145</v>
      </c>
      <c r="E4380">
        <v>3027143100</v>
      </c>
      <c r="F4380" t="s">
        <v>147</v>
      </c>
      <c r="G4380" t="s">
        <v>251</v>
      </c>
      <c r="H4380" t="s">
        <v>85</v>
      </c>
      <c r="I4380" t="s">
        <v>31</v>
      </c>
      <c r="J4380" t="s">
        <v>65</v>
      </c>
      <c r="K4380">
        <v>4315.4399999999996</v>
      </c>
      <c r="L4380">
        <v>1063.93</v>
      </c>
      <c r="M4380" t="s">
        <v>65</v>
      </c>
      <c r="N4380">
        <v>0.246540329607178</v>
      </c>
      <c r="O4380" t="s">
        <v>11351</v>
      </c>
      <c r="P4380" t="s">
        <v>11354</v>
      </c>
      <c r="R4380" t="s">
        <v>11353</v>
      </c>
      <c r="S4380">
        <f>IF(SalesData[[#This Row],[Return Status]]="Returned",1,0)</f>
        <v>0</v>
      </c>
      <c r="U4380" s="2">
        <f>EOMONTH(SalesData[[#This Row],[Order Date]],0)</f>
        <v>45107</v>
      </c>
      <c r="V4380" s="9" t="str">
        <f>"Q"&amp;INT((MONTH(SalesData[[#This Row],[Order Date]])+2)/3)&amp;"-"&amp;YEAR(SalesData[[#This Row],[Order Date]])</f>
        <v>Q2-2023</v>
      </c>
    </row>
    <row r="4381" spans="1:22" x14ac:dyDescent="0.35">
      <c r="A4381" t="s">
        <v>4522</v>
      </c>
      <c r="B4381" s="1">
        <v>45101</v>
      </c>
      <c r="C4381" t="s">
        <v>205</v>
      </c>
      <c r="D4381" t="s">
        <v>99</v>
      </c>
      <c r="E4381">
        <v>1885616971</v>
      </c>
      <c r="F4381" t="s">
        <v>238</v>
      </c>
      <c r="G4381" t="s">
        <v>74</v>
      </c>
      <c r="H4381" t="s">
        <v>75</v>
      </c>
      <c r="I4381" t="s">
        <v>36</v>
      </c>
      <c r="J4381" t="s">
        <v>42</v>
      </c>
      <c r="K4381">
        <v>2584.4699999999998</v>
      </c>
      <c r="L4381">
        <v>308.14999999999998</v>
      </c>
      <c r="M4381" t="s">
        <v>43</v>
      </c>
      <c r="N4381">
        <v>0.119231409147717</v>
      </c>
      <c r="O4381" t="s">
        <v>11351</v>
      </c>
      <c r="P4381" t="s">
        <v>11352</v>
      </c>
      <c r="R4381" t="s">
        <v>11353</v>
      </c>
      <c r="S4381">
        <f>IF(SalesData[[#This Row],[Return Status]]="Returned",1,0)</f>
        <v>0</v>
      </c>
      <c r="T4381">
        <v>2420.2800000000002</v>
      </c>
      <c r="U4381" s="2">
        <f>EOMONTH(SalesData[[#This Row],[Order Date]],0)</f>
        <v>45107</v>
      </c>
      <c r="V4381" s="9" t="str">
        <f>"Q"&amp;INT((MONTH(SalesData[[#This Row],[Order Date]])+2)/3)&amp;"-"&amp;YEAR(SalesData[[#This Row],[Order Date]])</f>
        <v>Q2-2023</v>
      </c>
    </row>
    <row r="4382" spans="1:22" x14ac:dyDescent="0.35">
      <c r="A4382" t="s">
        <v>4523</v>
      </c>
      <c r="B4382" s="1">
        <v>45097</v>
      </c>
      <c r="C4382" t="s">
        <v>184</v>
      </c>
      <c r="D4382" t="s">
        <v>80</v>
      </c>
      <c r="E4382">
        <v>1185021770</v>
      </c>
      <c r="F4382" t="s">
        <v>172</v>
      </c>
      <c r="G4382" t="s">
        <v>141</v>
      </c>
      <c r="H4382" t="s">
        <v>121</v>
      </c>
      <c r="I4382" t="s">
        <v>17</v>
      </c>
      <c r="J4382" t="s">
        <v>62</v>
      </c>
      <c r="K4382">
        <v>3271.64</v>
      </c>
      <c r="L4382">
        <v>350.69</v>
      </c>
      <c r="M4382" t="s">
        <v>62</v>
      </c>
      <c r="N4382">
        <v>0.107190888973114</v>
      </c>
      <c r="O4382" t="s">
        <v>11351</v>
      </c>
      <c r="P4382" t="s">
        <v>11352</v>
      </c>
      <c r="R4382" t="s">
        <v>11353</v>
      </c>
      <c r="S4382">
        <f>IF(SalesData[[#This Row],[Return Status]]="Returned",1,0)</f>
        <v>0</v>
      </c>
      <c r="T4382">
        <v>2793.38</v>
      </c>
      <c r="U4382" s="2">
        <f>EOMONTH(SalesData[[#This Row],[Order Date]],0)</f>
        <v>45107</v>
      </c>
      <c r="V4382" s="9" t="str">
        <f>"Q"&amp;INT((MONTH(SalesData[[#This Row],[Order Date]])+2)/3)&amp;"-"&amp;YEAR(SalesData[[#This Row],[Order Date]])</f>
        <v>Q2-2023</v>
      </c>
    </row>
    <row r="4383" spans="1:22" x14ac:dyDescent="0.35">
      <c r="A4383" t="s">
        <v>4524</v>
      </c>
      <c r="B4383" s="1">
        <v>45083</v>
      </c>
      <c r="C4383" t="s">
        <v>111</v>
      </c>
      <c r="D4383" t="s">
        <v>72</v>
      </c>
      <c r="E4383">
        <v>2203404011</v>
      </c>
      <c r="F4383" t="s">
        <v>238</v>
      </c>
      <c r="G4383" t="s">
        <v>74</v>
      </c>
      <c r="H4383" t="s">
        <v>75</v>
      </c>
      <c r="I4383" t="s">
        <v>36</v>
      </c>
      <c r="J4383" t="s">
        <v>43</v>
      </c>
      <c r="K4383">
        <v>4438.82</v>
      </c>
      <c r="L4383">
        <v>441.38</v>
      </c>
      <c r="M4383" t="s">
        <v>43</v>
      </c>
      <c r="N4383">
        <v>9.9436336684073701E-2</v>
      </c>
      <c r="O4383" t="s">
        <v>11351</v>
      </c>
      <c r="P4383" t="s">
        <v>11356</v>
      </c>
      <c r="R4383" t="s">
        <v>11353</v>
      </c>
      <c r="S4383">
        <f>IF(SalesData[[#This Row],[Return Status]]="Returned",1,0)</f>
        <v>0</v>
      </c>
      <c r="T4383">
        <v>2420.2800000000002</v>
      </c>
      <c r="U4383" s="2">
        <f>EOMONTH(SalesData[[#This Row],[Order Date]],0)</f>
        <v>45107</v>
      </c>
      <c r="V4383" s="9" t="str">
        <f>"Q"&amp;INT((MONTH(SalesData[[#This Row],[Order Date]])+2)/3)&amp;"-"&amp;YEAR(SalesData[[#This Row],[Order Date]])</f>
        <v>Q2-2023</v>
      </c>
    </row>
    <row r="4384" spans="1:22" x14ac:dyDescent="0.35">
      <c r="A4384" t="s">
        <v>4525</v>
      </c>
      <c r="B4384" s="1">
        <v>45101</v>
      </c>
      <c r="C4384" t="s">
        <v>92</v>
      </c>
      <c r="D4384" t="s">
        <v>27</v>
      </c>
      <c r="E4384">
        <v>4047894392</v>
      </c>
      <c r="F4384" t="s">
        <v>33</v>
      </c>
      <c r="G4384" t="s">
        <v>34</v>
      </c>
      <c r="H4384" t="s">
        <v>35</v>
      </c>
      <c r="I4384" t="s">
        <v>36</v>
      </c>
      <c r="J4384" t="s">
        <v>62</v>
      </c>
      <c r="K4384">
        <v>2635.87</v>
      </c>
      <c r="L4384">
        <v>703.76</v>
      </c>
      <c r="M4384" t="s">
        <v>62</v>
      </c>
      <c r="N4384">
        <v>0.26699344049592699</v>
      </c>
      <c r="O4384" t="s">
        <v>11351</v>
      </c>
      <c r="P4384" t="s">
        <v>11354</v>
      </c>
      <c r="Q4384" t="s">
        <v>11359</v>
      </c>
      <c r="R4384" t="s">
        <v>11360</v>
      </c>
      <c r="S4384">
        <f>IF(SalesData[[#This Row],[Return Status]]="Returned",1,0)</f>
        <v>1</v>
      </c>
      <c r="U4384" s="2">
        <f>EOMONTH(SalesData[[#This Row],[Order Date]],0)</f>
        <v>45107</v>
      </c>
      <c r="V4384" s="9" t="str">
        <f>"Q"&amp;INT((MONTH(SalesData[[#This Row],[Order Date]])+2)/3)&amp;"-"&amp;YEAR(SalesData[[#This Row],[Order Date]])</f>
        <v>Q2-2023</v>
      </c>
    </row>
    <row r="4385" spans="1:22" x14ac:dyDescent="0.35">
      <c r="A4385" t="s">
        <v>4526</v>
      </c>
      <c r="B4385" s="1">
        <v>45078</v>
      </c>
      <c r="C4385" t="s">
        <v>124</v>
      </c>
      <c r="D4385" t="s">
        <v>46</v>
      </c>
      <c r="E4385">
        <v>8810911762</v>
      </c>
      <c r="F4385" t="s">
        <v>168</v>
      </c>
      <c r="G4385" t="s">
        <v>54</v>
      </c>
      <c r="H4385" t="s">
        <v>11357</v>
      </c>
      <c r="I4385" t="s">
        <v>31</v>
      </c>
      <c r="J4385" t="s">
        <v>65</v>
      </c>
      <c r="K4385">
        <v>3205.74</v>
      </c>
      <c r="L4385">
        <v>130.80000000000001</v>
      </c>
      <c r="M4385" t="s">
        <v>65</v>
      </c>
      <c r="N4385">
        <v>4.0801811750173098E-2</v>
      </c>
      <c r="O4385" t="s">
        <v>11351</v>
      </c>
      <c r="P4385" t="s">
        <v>11356</v>
      </c>
      <c r="R4385" t="s">
        <v>11353</v>
      </c>
      <c r="S4385">
        <f>IF(SalesData[[#This Row],[Return Status]]="Returned",1,0)</f>
        <v>0</v>
      </c>
      <c r="U4385" s="2">
        <f>EOMONTH(SalesData[[#This Row],[Order Date]],0)</f>
        <v>45107</v>
      </c>
      <c r="V4385" s="9" t="str">
        <f>"Q"&amp;INT((MONTH(SalesData[[#This Row],[Order Date]])+2)/3)&amp;"-"&amp;YEAR(SalesData[[#This Row],[Order Date]])</f>
        <v>Q2-2023</v>
      </c>
    </row>
    <row r="4386" spans="1:22" x14ac:dyDescent="0.35">
      <c r="A4386" t="s">
        <v>4527</v>
      </c>
      <c r="B4386" s="1">
        <v>45092</v>
      </c>
      <c r="C4386" t="s">
        <v>67</v>
      </c>
      <c r="D4386" t="s">
        <v>80</v>
      </c>
      <c r="E4386">
        <v>8513498273</v>
      </c>
      <c r="F4386" t="s">
        <v>129</v>
      </c>
      <c r="G4386" t="s">
        <v>54</v>
      </c>
      <c r="H4386" t="s">
        <v>55</v>
      </c>
      <c r="I4386" t="s">
        <v>31</v>
      </c>
      <c r="J4386" t="s">
        <v>65</v>
      </c>
      <c r="K4386">
        <v>4003.75</v>
      </c>
      <c r="L4386">
        <v>406.07</v>
      </c>
      <c r="M4386" t="s">
        <v>65</v>
      </c>
      <c r="N4386">
        <v>0.101422416484546</v>
      </c>
      <c r="O4386" t="s">
        <v>11351</v>
      </c>
      <c r="P4386" t="s">
        <v>11352</v>
      </c>
      <c r="R4386" t="s">
        <v>11353</v>
      </c>
      <c r="S4386">
        <f>IF(SalesData[[#This Row],[Return Status]]="Returned",1,0)</f>
        <v>0</v>
      </c>
      <c r="U4386" s="2">
        <f>EOMONTH(SalesData[[#This Row],[Order Date]],0)</f>
        <v>45107</v>
      </c>
      <c r="V4386" s="9" t="str">
        <f>"Q"&amp;INT((MONTH(SalesData[[#This Row],[Order Date]])+2)/3)&amp;"-"&amp;YEAR(SalesData[[#This Row],[Order Date]])</f>
        <v>Q2-2023</v>
      </c>
    </row>
    <row r="4387" spans="1:22" x14ac:dyDescent="0.35">
      <c r="A4387" t="s">
        <v>4528</v>
      </c>
      <c r="B4387" s="1">
        <v>45091</v>
      </c>
      <c r="C4387" t="s">
        <v>124</v>
      </c>
      <c r="D4387" t="s">
        <v>72</v>
      </c>
      <c r="E4387">
        <v>8109056546</v>
      </c>
      <c r="F4387" t="s">
        <v>81</v>
      </c>
      <c r="G4387" t="s">
        <v>11374</v>
      </c>
      <c r="H4387" t="s">
        <v>75</v>
      </c>
      <c r="I4387" t="s">
        <v>36</v>
      </c>
      <c r="J4387" t="s">
        <v>19</v>
      </c>
      <c r="K4387">
        <v>2061.64</v>
      </c>
      <c r="L4387">
        <v>557.86</v>
      </c>
      <c r="M4387" t="s">
        <v>19</v>
      </c>
      <c r="N4387">
        <v>0.270590403756233</v>
      </c>
      <c r="O4387" t="s">
        <v>11351</v>
      </c>
      <c r="P4387" t="s">
        <v>11354</v>
      </c>
      <c r="R4387" t="s">
        <v>11353</v>
      </c>
      <c r="S4387">
        <f>IF(SalesData[[#This Row],[Return Status]]="Returned",1,0)</f>
        <v>0</v>
      </c>
      <c r="U4387" s="2">
        <f>EOMONTH(SalesData[[#This Row],[Order Date]],0)</f>
        <v>45107</v>
      </c>
      <c r="V4387" s="9" t="str">
        <f>"Q"&amp;INT((MONTH(SalesData[[#This Row],[Order Date]])+2)/3)&amp;"-"&amp;YEAR(SalesData[[#This Row],[Order Date]])</f>
        <v>Q2-2023</v>
      </c>
    </row>
    <row r="4388" spans="1:22" x14ac:dyDescent="0.35">
      <c r="A4388" t="s">
        <v>4529</v>
      </c>
      <c r="B4388" s="1">
        <v>45088</v>
      </c>
      <c r="C4388" t="s">
        <v>94</v>
      </c>
      <c r="D4388" t="s">
        <v>39</v>
      </c>
      <c r="E4388">
        <v>177018123</v>
      </c>
      <c r="F4388" t="s">
        <v>53</v>
      </c>
      <c r="G4388" t="s">
        <v>54</v>
      </c>
      <c r="H4388" t="s">
        <v>55</v>
      </c>
      <c r="I4388" t="s">
        <v>31</v>
      </c>
      <c r="J4388" t="s">
        <v>65</v>
      </c>
      <c r="K4388">
        <v>913.98</v>
      </c>
      <c r="L4388">
        <v>186.83</v>
      </c>
      <c r="M4388" t="s">
        <v>65</v>
      </c>
      <c r="N4388">
        <v>0.204413663318672</v>
      </c>
      <c r="O4388" t="s">
        <v>11355</v>
      </c>
      <c r="P4388" t="s">
        <v>11354</v>
      </c>
      <c r="R4388" t="s">
        <v>11353</v>
      </c>
      <c r="S4388">
        <f>IF(SalesData[[#This Row],[Return Status]]="Returned",1,0)</f>
        <v>0</v>
      </c>
      <c r="U4388" s="2">
        <f>EOMONTH(SalesData[[#This Row],[Order Date]],0)</f>
        <v>45107</v>
      </c>
      <c r="V4388" s="9" t="str">
        <f>"Q"&amp;INT((MONTH(SalesData[[#This Row],[Order Date]])+2)/3)&amp;"-"&amp;YEAR(SalesData[[#This Row],[Order Date]])</f>
        <v>Q2-2023</v>
      </c>
    </row>
    <row r="4389" spans="1:22" x14ac:dyDescent="0.35">
      <c r="A4389" t="s">
        <v>4530</v>
      </c>
      <c r="B4389" s="1">
        <v>45100</v>
      </c>
      <c r="C4389" t="s">
        <v>113</v>
      </c>
      <c r="D4389" t="s">
        <v>39</v>
      </c>
      <c r="E4389">
        <v>8412315611</v>
      </c>
      <c r="F4389" t="s">
        <v>109</v>
      </c>
      <c r="G4389" t="s">
        <v>59</v>
      </c>
      <c r="H4389" t="s">
        <v>11357</v>
      </c>
      <c r="I4389" t="s">
        <v>31</v>
      </c>
      <c r="J4389" t="s">
        <v>43</v>
      </c>
      <c r="K4389">
        <v>1124.51</v>
      </c>
      <c r="L4389">
        <v>170.15</v>
      </c>
      <c r="M4389" t="s">
        <v>43</v>
      </c>
      <c r="N4389">
        <v>0.15131034850735001</v>
      </c>
      <c r="O4389" t="s">
        <v>11351</v>
      </c>
      <c r="P4389" t="s">
        <v>11352</v>
      </c>
      <c r="R4389" t="s">
        <v>11353</v>
      </c>
      <c r="S4389">
        <f>IF(SalesData[[#This Row],[Return Status]]="Returned",1,0)</f>
        <v>0</v>
      </c>
      <c r="T4389">
        <v>2183.56</v>
      </c>
      <c r="U4389" s="2">
        <f>EOMONTH(SalesData[[#This Row],[Order Date]],0)</f>
        <v>45107</v>
      </c>
      <c r="V4389" s="9" t="str">
        <f>"Q"&amp;INT((MONTH(SalesData[[#This Row],[Order Date]])+2)/3)&amp;"-"&amp;YEAR(SalesData[[#This Row],[Order Date]])</f>
        <v>Q2-2023</v>
      </c>
    </row>
    <row r="4390" spans="1:22" x14ac:dyDescent="0.35">
      <c r="A4390" t="s">
        <v>4531</v>
      </c>
      <c r="B4390" s="1">
        <v>45098</v>
      </c>
      <c r="C4390" t="s">
        <v>149</v>
      </c>
      <c r="D4390" t="s">
        <v>46</v>
      </c>
      <c r="E4390">
        <v>8156439211</v>
      </c>
      <c r="F4390" t="s">
        <v>152</v>
      </c>
      <c r="G4390" t="s">
        <v>23</v>
      </c>
      <c r="H4390" t="s">
        <v>24</v>
      </c>
      <c r="I4390" t="s">
        <v>17</v>
      </c>
      <c r="J4390" t="s">
        <v>61</v>
      </c>
      <c r="K4390">
        <v>4682.0200000000004</v>
      </c>
      <c r="L4390">
        <v>911.12</v>
      </c>
      <c r="M4390" t="s">
        <v>62</v>
      </c>
      <c r="N4390">
        <v>0.19459976676733501</v>
      </c>
      <c r="O4390" t="s">
        <v>11351</v>
      </c>
      <c r="P4390" t="s">
        <v>11352</v>
      </c>
      <c r="R4390" t="s">
        <v>11353</v>
      </c>
      <c r="S4390">
        <f>IF(SalesData[[#This Row],[Return Status]]="Returned",1,0)</f>
        <v>0</v>
      </c>
      <c r="T4390">
        <v>2821.33</v>
      </c>
      <c r="U4390" s="2">
        <f>EOMONTH(SalesData[[#This Row],[Order Date]],0)</f>
        <v>45107</v>
      </c>
      <c r="V4390" s="9" t="str">
        <f>"Q"&amp;INT((MONTH(SalesData[[#This Row],[Order Date]])+2)/3)&amp;"-"&amp;YEAR(SalesData[[#This Row],[Order Date]])</f>
        <v>Q2-2023</v>
      </c>
    </row>
    <row r="4391" spans="1:22" x14ac:dyDescent="0.35">
      <c r="A4391" t="s">
        <v>4532</v>
      </c>
      <c r="B4391" s="1">
        <v>45090</v>
      </c>
      <c r="C4391" t="s">
        <v>45</v>
      </c>
      <c r="D4391" t="s">
        <v>39</v>
      </c>
      <c r="E4391">
        <v>5611389040</v>
      </c>
      <c r="F4391" t="s">
        <v>154</v>
      </c>
      <c r="G4391" t="s">
        <v>29</v>
      </c>
      <c r="H4391" t="s">
        <v>30</v>
      </c>
      <c r="I4391" t="s">
        <v>31</v>
      </c>
      <c r="J4391" t="s">
        <v>62</v>
      </c>
      <c r="K4391">
        <v>2223.19</v>
      </c>
      <c r="L4391">
        <v>482.55</v>
      </c>
      <c r="M4391" t="s">
        <v>62</v>
      </c>
      <c r="N4391">
        <v>0.21705297343007099</v>
      </c>
      <c r="O4391" t="s">
        <v>11351</v>
      </c>
      <c r="P4391" t="s">
        <v>11354</v>
      </c>
      <c r="R4391" t="s">
        <v>11353</v>
      </c>
      <c r="S4391">
        <f>IF(SalesData[[#This Row],[Return Status]]="Returned",1,0)</f>
        <v>0</v>
      </c>
      <c r="T4391">
        <v>2788.38</v>
      </c>
      <c r="U4391" s="2">
        <f>EOMONTH(SalesData[[#This Row],[Order Date]],0)</f>
        <v>45107</v>
      </c>
      <c r="V4391" s="9" t="str">
        <f>"Q"&amp;INT((MONTH(SalesData[[#This Row],[Order Date]])+2)/3)&amp;"-"&amp;YEAR(SalesData[[#This Row],[Order Date]])</f>
        <v>Q2-2023</v>
      </c>
    </row>
    <row r="4392" spans="1:22" x14ac:dyDescent="0.35">
      <c r="A4392" t="s">
        <v>4533</v>
      </c>
      <c r="B4392" s="1">
        <v>45102</v>
      </c>
      <c r="C4392" t="s">
        <v>149</v>
      </c>
      <c r="D4392" t="s">
        <v>39</v>
      </c>
      <c r="E4392">
        <v>6962586663</v>
      </c>
      <c r="F4392" t="s">
        <v>81</v>
      </c>
      <c r="G4392" t="s">
        <v>74</v>
      </c>
      <c r="H4392" t="s">
        <v>75</v>
      </c>
      <c r="I4392" t="s">
        <v>36</v>
      </c>
      <c r="J4392" t="s">
        <v>18</v>
      </c>
      <c r="K4392">
        <v>3618.43</v>
      </c>
      <c r="L4392">
        <v>627.89</v>
      </c>
      <c r="M4392" t="s">
        <v>19</v>
      </c>
      <c r="N4392">
        <v>0.17352553455504199</v>
      </c>
      <c r="O4392" t="s">
        <v>11351</v>
      </c>
      <c r="P4392" t="s">
        <v>11352</v>
      </c>
      <c r="R4392" t="s">
        <v>11353</v>
      </c>
      <c r="S4392">
        <f>IF(SalesData[[#This Row],[Return Status]]="Returned",1,0)</f>
        <v>0</v>
      </c>
      <c r="T4392">
        <v>2420.2800000000002</v>
      </c>
      <c r="U4392" s="2">
        <f>EOMONTH(SalesData[[#This Row],[Order Date]],0)</f>
        <v>45107</v>
      </c>
      <c r="V4392" s="9" t="str">
        <f>"Q"&amp;INT((MONTH(SalesData[[#This Row],[Order Date]])+2)/3)&amp;"-"&amp;YEAR(SalesData[[#This Row],[Order Date]])</f>
        <v>Q2-2023</v>
      </c>
    </row>
    <row r="4393" spans="1:22" x14ac:dyDescent="0.35">
      <c r="A4393" t="s">
        <v>4534</v>
      </c>
      <c r="B4393" s="1">
        <v>45079</v>
      </c>
      <c r="C4393" t="s">
        <v>205</v>
      </c>
      <c r="D4393" t="s">
        <v>46</v>
      </c>
      <c r="E4393">
        <v>8587941480</v>
      </c>
      <c r="F4393" t="s">
        <v>140</v>
      </c>
      <c r="G4393" t="s">
        <v>141</v>
      </c>
      <c r="H4393" t="s">
        <v>11357</v>
      </c>
      <c r="I4393" t="s">
        <v>17</v>
      </c>
      <c r="J4393" t="s">
        <v>65</v>
      </c>
      <c r="K4393">
        <v>2113.9</v>
      </c>
      <c r="L4393">
        <v>544.29999999999995</v>
      </c>
      <c r="M4393" t="s">
        <v>65</v>
      </c>
      <c r="N4393">
        <v>0.25748616301622601</v>
      </c>
      <c r="O4393" t="s">
        <v>11351</v>
      </c>
      <c r="P4393" t="s">
        <v>11354</v>
      </c>
      <c r="R4393" t="s">
        <v>11353</v>
      </c>
      <c r="S4393">
        <f>IF(SalesData[[#This Row],[Return Status]]="Returned",1,0)</f>
        <v>0</v>
      </c>
      <c r="T4393">
        <v>2793.38</v>
      </c>
      <c r="U4393" s="2">
        <f>EOMONTH(SalesData[[#This Row],[Order Date]],0)</f>
        <v>45107</v>
      </c>
      <c r="V4393" s="9" t="str">
        <f>"Q"&amp;INT((MONTH(SalesData[[#This Row],[Order Date]])+2)/3)&amp;"-"&amp;YEAR(SalesData[[#This Row],[Order Date]])</f>
        <v>Q2-2023</v>
      </c>
    </row>
    <row r="4394" spans="1:22" x14ac:dyDescent="0.35">
      <c r="A4394" t="s">
        <v>4535</v>
      </c>
      <c r="B4394" s="1">
        <v>45103</v>
      </c>
      <c r="C4394" t="s">
        <v>205</v>
      </c>
      <c r="D4394" t="s">
        <v>13</v>
      </c>
      <c r="E4394">
        <v>6790071177</v>
      </c>
      <c r="F4394" t="s">
        <v>64</v>
      </c>
      <c r="G4394" t="s">
        <v>11362</v>
      </c>
      <c r="H4394" t="s">
        <v>16</v>
      </c>
      <c r="I4394" t="s">
        <v>17</v>
      </c>
      <c r="J4394" t="s">
        <v>42</v>
      </c>
      <c r="K4394">
        <v>2686.08</v>
      </c>
      <c r="L4394">
        <v>462.19</v>
      </c>
      <c r="M4394" t="s">
        <v>43</v>
      </c>
      <c r="N4394">
        <v>0.172068590659995</v>
      </c>
      <c r="O4394" t="s">
        <v>11351</v>
      </c>
      <c r="P4394" t="s">
        <v>11352</v>
      </c>
      <c r="R4394" t="s">
        <v>11353</v>
      </c>
      <c r="S4394">
        <f>IF(SalesData[[#This Row],[Return Status]]="Returned",1,0)</f>
        <v>0</v>
      </c>
      <c r="U4394" s="2">
        <f>EOMONTH(SalesData[[#This Row],[Order Date]],0)</f>
        <v>45107</v>
      </c>
      <c r="V4394" s="9" t="str">
        <f>"Q"&amp;INT((MONTH(SalesData[[#This Row],[Order Date]])+2)/3)&amp;"-"&amp;YEAR(SalesData[[#This Row],[Order Date]])</f>
        <v>Q2-2023</v>
      </c>
    </row>
    <row r="4395" spans="1:22" x14ac:dyDescent="0.35">
      <c r="A4395" t="s">
        <v>4536</v>
      </c>
      <c r="B4395" s="1">
        <v>45105</v>
      </c>
      <c r="C4395" t="s">
        <v>124</v>
      </c>
      <c r="D4395" t="s">
        <v>27</v>
      </c>
      <c r="E4395">
        <v>1319117693</v>
      </c>
      <c r="F4395" t="s">
        <v>120</v>
      </c>
      <c r="G4395" t="s">
        <v>141</v>
      </c>
      <c r="H4395" t="s">
        <v>121</v>
      </c>
      <c r="I4395" t="s">
        <v>17</v>
      </c>
      <c r="J4395" t="s">
        <v>18</v>
      </c>
      <c r="K4395">
        <v>113.98</v>
      </c>
      <c r="L4395">
        <v>30.55</v>
      </c>
      <c r="M4395" t="s">
        <v>19</v>
      </c>
      <c r="N4395">
        <v>0.26802947885593997</v>
      </c>
      <c r="O4395" t="s">
        <v>11361</v>
      </c>
      <c r="P4395" t="s">
        <v>11354</v>
      </c>
      <c r="R4395" t="s">
        <v>11353</v>
      </c>
      <c r="S4395">
        <f>IF(SalesData[[#This Row],[Return Status]]="Returned",1,0)</f>
        <v>0</v>
      </c>
      <c r="T4395">
        <v>2793.38</v>
      </c>
      <c r="U4395" s="2">
        <f>EOMONTH(SalesData[[#This Row],[Order Date]],0)</f>
        <v>45107</v>
      </c>
      <c r="V4395" s="9" t="str">
        <f>"Q"&amp;INT((MONTH(SalesData[[#This Row],[Order Date]])+2)/3)&amp;"-"&amp;YEAR(SalesData[[#This Row],[Order Date]])</f>
        <v>Q2-2023</v>
      </c>
    </row>
    <row r="4396" spans="1:22" x14ac:dyDescent="0.35">
      <c r="A4396" t="s">
        <v>4537</v>
      </c>
      <c r="B4396" s="1">
        <v>45093</v>
      </c>
      <c r="C4396" t="s">
        <v>184</v>
      </c>
      <c r="D4396" t="s">
        <v>80</v>
      </c>
      <c r="E4396">
        <v>3197613869</v>
      </c>
      <c r="F4396" t="s">
        <v>172</v>
      </c>
      <c r="G4396" t="s">
        <v>141</v>
      </c>
      <c r="H4396" t="s">
        <v>121</v>
      </c>
      <c r="I4396" t="s">
        <v>17</v>
      </c>
      <c r="J4396" t="s">
        <v>18</v>
      </c>
      <c r="K4396">
        <v>830.9</v>
      </c>
      <c r="L4396">
        <v>33.97</v>
      </c>
      <c r="M4396" t="s">
        <v>19</v>
      </c>
      <c r="N4396">
        <v>4.0883379468046703E-2</v>
      </c>
      <c r="O4396" t="s">
        <v>11355</v>
      </c>
      <c r="P4396" t="s">
        <v>11356</v>
      </c>
      <c r="R4396" t="s">
        <v>11353</v>
      </c>
      <c r="S4396">
        <f>IF(SalesData[[#This Row],[Return Status]]="Returned",1,0)</f>
        <v>0</v>
      </c>
      <c r="T4396">
        <v>2793.38</v>
      </c>
      <c r="U4396" s="2">
        <f>EOMONTH(SalesData[[#This Row],[Order Date]],0)</f>
        <v>45107</v>
      </c>
      <c r="V4396" s="9" t="str">
        <f>"Q"&amp;INT((MONTH(SalesData[[#This Row],[Order Date]])+2)/3)&amp;"-"&amp;YEAR(SalesData[[#This Row],[Order Date]])</f>
        <v>Q2-2023</v>
      </c>
    </row>
    <row r="4397" spans="1:22" x14ac:dyDescent="0.35">
      <c r="A4397" t="s">
        <v>4538</v>
      </c>
      <c r="B4397" s="1">
        <v>45106</v>
      </c>
      <c r="C4397" t="s">
        <v>87</v>
      </c>
      <c r="D4397" t="s">
        <v>27</v>
      </c>
      <c r="E4397">
        <v>9625449087</v>
      </c>
      <c r="F4397" t="s">
        <v>152</v>
      </c>
      <c r="G4397" t="s">
        <v>23</v>
      </c>
      <c r="H4397" t="s">
        <v>11357</v>
      </c>
      <c r="I4397" t="s">
        <v>17</v>
      </c>
      <c r="J4397" t="s">
        <v>18</v>
      </c>
      <c r="K4397">
        <v>4370.59</v>
      </c>
      <c r="L4397">
        <v>429.4</v>
      </c>
      <c r="M4397" t="s">
        <v>19</v>
      </c>
      <c r="N4397">
        <v>9.8247605014426004E-2</v>
      </c>
      <c r="O4397" t="s">
        <v>11351</v>
      </c>
      <c r="P4397" t="s">
        <v>11356</v>
      </c>
      <c r="R4397" t="s">
        <v>11353</v>
      </c>
      <c r="S4397">
        <f>IF(SalesData[[#This Row],[Return Status]]="Returned",1,0)</f>
        <v>0</v>
      </c>
      <c r="T4397">
        <v>2821.33</v>
      </c>
      <c r="U4397" s="2">
        <f>EOMONTH(SalesData[[#This Row],[Order Date]],0)</f>
        <v>45107</v>
      </c>
      <c r="V4397" s="9" t="str">
        <f>"Q"&amp;INT((MONTH(SalesData[[#This Row],[Order Date]])+2)/3)&amp;"-"&amp;YEAR(SalesData[[#This Row],[Order Date]])</f>
        <v>Q2-2023</v>
      </c>
    </row>
    <row r="4398" spans="1:22" x14ac:dyDescent="0.35">
      <c r="A4398" t="s">
        <v>4539</v>
      </c>
      <c r="B4398" s="1">
        <v>45094</v>
      </c>
      <c r="C4398" t="s">
        <v>205</v>
      </c>
      <c r="D4398" t="s">
        <v>27</v>
      </c>
      <c r="E4398">
        <v>8080155551</v>
      </c>
      <c r="F4398" t="s">
        <v>181</v>
      </c>
      <c r="G4398" t="s">
        <v>54</v>
      </c>
      <c r="H4398" t="s">
        <v>55</v>
      </c>
      <c r="I4398" t="s">
        <v>31</v>
      </c>
      <c r="J4398" t="s">
        <v>61</v>
      </c>
      <c r="K4398">
        <v>2386.77</v>
      </c>
      <c r="L4398">
        <v>314.10000000000002</v>
      </c>
      <c r="M4398" t="s">
        <v>62</v>
      </c>
      <c r="N4398">
        <v>0.13160044746666</v>
      </c>
      <c r="O4398" t="s">
        <v>11351</v>
      </c>
      <c r="P4398" t="s">
        <v>11352</v>
      </c>
      <c r="R4398" t="s">
        <v>11353</v>
      </c>
      <c r="S4398">
        <f>IF(SalesData[[#This Row],[Return Status]]="Returned",1,0)</f>
        <v>0</v>
      </c>
      <c r="U4398" s="2">
        <f>EOMONTH(SalesData[[#This Row],[Order Date]],0)</f>
        <v>45107</v>
      </c>
      <c r="V4398" s="9" t="str">
        <f>"Q"&amp;INT((MONTH(SalesData[[#This Row],[Order Date]])+2)/3)&amp;"-"&amp;YEAR(SalesData[[#This Row],[Order Date]])</f>
        <v>Q2-2023</v>
      </c>
    </row>
    <row r="4399" spans="1:22" x14ac:dyDescent="0.35">
      <c r="A4399" t="s">
        <v>4540</v>
      </c>
      <c r="B4399" s="1">
        <v>45085</v>
      </c>
      <c r="C4399" t="s">
        <v>184</v>
      </c>
      <c r="D4399" t="s">
        <v>13</v>
      </c>
      <c r="E4399">
        <v>7763049315</v>
      </c>
      <c r="F4399" t="s">
        <v>47</v>
      </c>
      <c r="G4399" t="s">
        <v>23</v>
      </c>
      <c r="H4399" t="s">
        <v>24</v>
      </c>
      <c r="I4399" t="s">
        <v>17</v>
      </c>
      <c r="J4399" t="s">
        <v>42</v>
      </c>
      <c r="K4399">
        <v>4497.18</v>
      </c>
      <c r="L4399">
        <v>268.14</v>
      </c>
      <c r="M4399" t="s">
        <v>43</v>
      </c>
      <c r="N4399">
        <v>5.96240310594639E-2</v>
      </c>
      <c r="O4399" t="s">
        <v>11351</v>
      </c>
      <c r="P4399" t="s">
        <v>11356</v>
      </c>
      <c r="R4399" t="s">
        <v>11353</v>
      </c>
      <c r="S4399">
        <f>IF(SalesData[[#This Row],[Return Status]]="Returned",1,0)</f>
        <v>0</v>
      </c>
      <c r="T4399">
        <v>2821.33</v>
      </c>
      <c r="U4399" s="2">
        <f>EOMONTH(SalesData[[#This Row],[Order Date]],0)</f>
        <v>45107</v>
      </c>
      <c r="V4399" s="9" t="str">
        <f>"Q"&amp;INT((MONTH(SalesData[[#This Row],[Order Date]])+2)/3)&amp;"-"&amp;YEAR(SalesData[[#This Row],[Order Date]])</f>
        <v>Q2-2023</v>
      </c>
    </row>
    <row r="4400" spans="1:22" x14ac:dyDescent="0.35">
      <c r="A4400" t="s">
        <v>4541</v>
      </c>
      <c r="B4400" s="1">
        <v>45088</v>
      </c>
      <c r="C4400" t="s">
        <v>77</v>
      </c>
      <c r="D4400" t="s">
        <v>27</v>
      </c>
      <c r="E4400">
        <v>5153063377</v>
      </c>
      <c r="F4400" t="s">
        <v>78</v>
      </c>
      <c r="G4400" t="s">
        <v>11362</v>
      </c>
      <c r="H4400" t="s">
        <v>16</v>
      </c>
      <c r="I4400" t="s">
        <v>17</v>
      </c>
      <c r="J4400" t="s">
        <v>42</v>
      </c>
      <c r="K4400">
        <v>3369.57</v>
      </c>
      <c r="L4400">
        <v>967.83</v>
      </c>
      <c r="M4400" t="s">
        <v>43</v>
      </c>
      <c r="N4400">
        <v>0.28722656006552799</v>
      </c>
      <c r="O4400" t="s">
        <v>11351</v>
      </c>
      <c r="P4400" t="s">
        <v>11354</v>
      </c>
      <c r="R4400" t="s">
        <v>11353</v>
      </c>
      <c r="S4400">
        <f>IF(SalesData[[#This Row],[Return Status]]="Returned",1,0)</f>
        <v>0</v>
      </c>
      <c r="U4400" s="2">
        <f>EOMONTH(SalesData[[#This Row],[Order Date]],0)</f>
        <v>45107</v>
      </c>
      <c r="V4400" s="9" t="str">
        <f>"Q"&amp;INT((MONTH(SalesData[[#This Row],[Order Date]])+2)/3)&amp;"-"&amp;YEAR(SalesData[[#This Row],[Order Date]])</f>
        <v>Q2-2023</v>
      </c>
    </row>
    <row r="4401" spans="1:22" x14ac:dyDescent="0.35">
      <c r="A4401" t="s">
        <v>4542</v>
      </c>
      <c r="B4401" s="1">
        <v>45088</v>
      </c>
      <c r="C4401" t="s">
        <v>77</v>
      </c>
      <c r="D4401" t="s">
        <v>99</v>
      </c>
      <c r="E4401">
        <v>6425117908</v>
      </c>
      <c r="F4401" t="s">
        <v>163</v>
      </c>
      <c r="G4401" t="s">
        <v>164</v>
      </c>
      <c r="H4401" t="s">
        <v>165</v>
      </c>
      <c r="I4401" t="s">
        <v>36</v>
      </c>
      <c r="J4401" t="s">
        <v>19</v>
      </c>
      <c r="K4401">
        <v>4108.5</v>
      </c>
      <c r="L4401">
        <v>1083.8499999999999</v>
      </c>
      <c r="M4401" t="s">
        <v>19</v>
      </c>
      <c r="N4401">
        <v>0.263806742119995</v>
      </c>
      <c r="O4401" t="s">
        <v>11351</v>
      </c>
      <c r="P4401" t="s">
        <v>11354</v>
      </c>
      <c r="R4401" t="s">
        <v>11353</v>
      </c>
      <c r="S4401">
        <f>IF(SalesData[[#This Row],[Return Status]]="Returned",1,0)</f>
        <v>0</v>
      </c>
      <c r="U4401" s="2">
        <f>EOMONTH(SalesData[[#This Row],[Order Date]],0)</f>
        <v>45107</v>
      </c>
      <c r="V4401" s="9" t="str">
        <f>"Q"&amp;INT((MONTH(SalesData[[#This Row],[Order Date]])+2)/3)&amp;"-"&amp;YEAR(SalesData[[#This Row],[Order Date]])</f>
        <v>Q2-2023</v>
      </c>
    </row>
    <row r="4402" spans="1:22" x14ac:dyDescent="0.35">
      <c r="A4402" t="s">
        <v>4543</v>
      </c>
      <c r="B4402" s="1">
        <v>45096</v>
      </c>
      <c r="C4402" t="s">
        <v>94</v>
      </c>
      <c r="D4402" t="s">
        <v>46</v>
      </c>
      <c r="E4402">
        <v>1009958509</v>
      </c>
      <c r="F4402" t="s">
        <v>357</v>
      </c>
      <c r="G4402" t="s">
        <v>164</v>
      </c>
      <c r="H4402" t="s">
        <v>11357</v>
      </c>
      <c r="I4402" t="s">
        <v>36</v>
      </c>
      <c r="J4402" t="s">
        <v>65</v>
      </c>
      <c r="K4402">
        <v>2407.5</v>
      </c>
      <c r="L4402">
        <v>493.18</v>
      </c>
      <c r="M4402" t="s">
        <v>65</v>
      </c>
      <c r="N4402">
        <v>0.20485150571131899</v>
      </c>
      <c r="O4402" t="s">
        <v>11351</v>
      </c>
      <c r="P4402" t="s">
        <v>11354</v>
      </c>
      <c r="R4402" t="s">
        <v>11353</v>
      </c>
      <c r="S4402">
        <f>IF(SalesData[[#This Row],[Return Status]]="Returned",1,0)</f>
        <v>0</v>
      </c>
      <c r="U4402" s="2">
        <f>EOMONTH(SalesData[[#This Row],[Order Date]],0)</f>
        <v>45107</v>
      </c>
      <c r="V4402" s="9" t="str">
        <f>"Q"&amp;INT((MONTH(SalesData[[#This Row],[Order Date]])+2)/3)&amp;"-"&amp;YEAR(SalesData[[#This Row],[Order Date]])</f>
        <v>Q2-2023</v>
      </c>
    </row>
    <row r="4403" spans="1:22" x14ac:dyDescent="0.35">
      <c r="A4403" t="s">
        <v>4544</v>
      </c>
      <c r="B4403" s="1">
        <v>45091</v>
      </c>
      <c r="C4403" t="s">
        <v>92</v>
      </c>
      <c r="D4403" t="s">
        <v>39</v>
      </c>
      <c r="E4403">
        <v>2457126772</v>
      </c>
      <c r="F4403" t="s">
        <v>68</v>
      </c>
      <c r="G4403" t="s">
        <v>69</v>
      </c>
      <c r="H4403" t="s">
        <v>41</v>
      </c>
      <c r="I4403" t="s">
        <v>31</v>
      </c>
      <c r="J4403" t="s">
        <v>19</v>
      </c>
      <c r="K4403">
        <v>267.82</v>
      </c>
      <c r="L4403">
        <v>51.38</v>
      </c>
      <c r="M4403" t="s">
        <v>19</v>
      </c>
      <c r="N4403">
        <v>0.191845269210664</v>
      </c>
      <c r="O4403" t="s">
        <v>11361</v>
      </c>
      <c r="P4403" t="s">
        <v>11352</v>
      </c>
      <c r="R4403" t="s">
        <v>11353</v>
      </c>
      <c r="S4403">
        <f>IF(SalesData[[#This Row],[Return Status]]="Returned",1,0)</f>
        <v>0</v>
      </c>
      <c r="T4403">
        <v>2081.52</v>
      </c>
      <c r="U4403" s="2">
        <f>EOMONTH(SalesData[[#This Row],[Order Date]],0)</f>
        <v>45107</v>
      </c>
      <c r="V4403" s="9" t="str">
        <f>"Q"&amp;INT((MONTH(SalesData[[#This Row],[Order Date]])+2)/3)&amp;"-"&amp;YEAR(SalesData[[#This Row],[Order Date]])</f>
        <v>Q2-2023</v>
      </c>
    </row>
    <row r="4404" spans="1:22" x14ac:dyDescent="0.35">
      <c r="A4404" t="s">
        <v>4545</v>
      </c>
      <c r="B4404" s="1">
        <v>45099</v>
      </c>
      <c r="C4404" t="s">
        <v>92</v>
      </c>
      <c r="D4404" t="s">
        <v>72</v>
      </c>
      <c r="E4404">
        <v>2553961168</v>
      </c>
      <c r="F4404" t="s">
        <v>206</v>
      </c>
      <c r="G4404" t="s">
        <v>89</v>
      </c>
      <c r="H4404" t="s">
        <v>90</v>
      </c>
      <c r="I4404" t="s">
        <v>31</v>
      </c>
      <c r="J4404" t="s">
        <v>65</v>
      </c>
      <c r="K4404">
        <v>2387.02</v>
      </c>
      <c r="L4404">
        <v>639.29</v>
      </c>
      <c r="M4404" t="s">
        <v>65</v>
      </c>
      <c r="N4404">
        <v>0.26781928932308902</v>
      </c>
      <c r="O4404" t="s">
        <v>11351</v>
      </c>
      <c r="P4404" t="s">
        <v>11354</v>
      </c>
      <c r="R4404" t="s">
        <v>11353</v>
      </c>
      <c r="S4404">
        <f>IF(SalesData[[#This Row],[Return Status]]="Returned",1,0)</f>
        <v>0</v>
      </c>
      <c r="T4404">
        <v>207.68</v>
      </c>
      <c r="U4404" s="2">
        <f>EOMONTH(SalesData[[#This Row],[Order Date]],0)</f>
        <v>45107</v>
      </c>
      <c r="V4404" s="9" t="str">
        <f>"Q"&amp;INT((MONTH(SalesData[[#This Row],[Order Date]])+2)/3)&amp;"-"&amp;YEAR(SalesData[[#This Row],[Order Date]])</f>
        <v>Q2-2023</v>
      </c>
    </row>
    <row r="4405" spans="1:22" x14ac:dyDescent="0.35">
      <c r="A4405" t="s">
        <v>4546</v>
      </c>
      <c r="B4405" s="1">
        <v>45102</v>
      </c>
      <c r="C4405" t="s">
        <v>92</v>
      </c>
      <c r="D4405" t="s">
        <v>27</v>
      </c>
      <c r="E4405">
        <v>3757394266</v>
      </c>
      <c r="F4405" t="s">
        <v>33</v>
      </c>
      <c r="G4405" t="s">
        <v>34</v>
      </c>
      <c r="H4405" t="s">
        <v>35</v>
      </c>
      <c r="I4405" t="s">
        <v>36</v>
      </c>
      <c r="J4405" t="s">
        <v>65</v>
      </c>
      <c r="K4405">
        <v>3415.29</v>
      </c>
      <c r="L4405">
        <v>107.36</v>
      </c>
      <c r="M4405" t="s">
        <v>65</v>
      </c>
      <c r="N4405">
        <v>3.1435105071604498E-2</v>
      </c>
      <c r="O4405" t="s">
        <v>11351</v>
      </c>
      <c r="P4405" t="s">
        <v>11356</v>
      </c>
      <c r="R4405" t="s">
        <v>11353</v>
      </c>
      <c r="S4405">
        <f>IF(SalesData[[#This Row],[Return Status]]="Returned",1,0)</f>
        <v>0</v>
      </c>
      <c r="U4405" s="2">
        <f>EOMONTH(SalesData[[#This Row],[Order Date]],0)</f>
        <v>45107</v>
      </c>
      <c r="V4405" s="9" t="str">
        <f>"Q"&amp;INT((MONTH(SalesData[[#This Row],[Order Date]])+2)/3)&amp;"-"&amp;YEAR(SalesData[[#This Row],[Order Date]])</f>
        <v>Q2-2023</v>
      </c>
    </row>
    <row r="4406" spans="1:22" x14ac:dyDescent="0.35">
      <c r="A4406" t="s">
        <v>4547</v>
      </c>
      <c r="B4406" s="1">
        <v>45082</v>
      </c>
      <c r="C4406" t="s">
        <v>92</v>
      </c>
      <c r="D4406" t="s">
        <v>27</v>
      </c>
      <c r="E4406">
        <v>9927114793</v>
      </c>
      <c r="F4406" t="s">
        <v>159</v>
      </c>
      <c r="G4406" t="s">
        <v>84</v>
      </c>
      <c r="H4406" t="s">
        <v>85</v>
      </c>
      <c r="I4406" t="s">
        <v>31</v>
      </c>
      <c r="J4406" t="s">
        <v>18</v>
      </c>
      <c r="K4406">
        <v>4011.2</v>
      </c>
      <c r="L4406">
        <v>889.49</v>
      </c>
      <c r="M4406" t="s">
        <v>19</v>
      </c>
      <c r="N4406">
        <v>0.221751595532509</v>
      </c>
      <c r="O4406" t="s">
        <v>11351</v>
      </c>
      <c r="P4406" t="s">
        <v>11354</v>
      </c>
      <c r="Q4406" t="s">
        <v>11363</v>
      </c>
      <c r="R4406" t="s">
        <v>11360</v>
      </c>
      <c r="S4406">
        <f>IF(SalesData[[#This Row],[Return Status]]="Returned",1,0)</f>
        <v>1</v>
      </c>
      <c r="T4406">
        <v>847.14</v>
      </c>
      <c r="U4406" s="2">
        <f>EOMONTH(SalesData[[#This Row],[Order Date]],0)</f>
        <v>45107</v>
      </c>
      <c r="V4406" s="9" t="str">
        <f>"Q"&amp;INT((MONTH(SalesData[[#This Row],[Order Date]])+2)/3)&amp;"-"&amp;YEAR(SalesData[[#This Row],[Order Date]])</f>
        <v>Q2-2023</v>
      </c>
    </row>
    <row r="4407" spans="1:22" x14ac:dyDescent="0.35">
      <c r="A4407" t="s">
        <v>4548</v>
      </c>
      <c r="B4407" s="1">
        <v>45088</v>
      </c>
      <c r="C4407" t="s">
        <v>205</v>
      </c>
      <c r="D4407" t="s">
        <v>80</v>
      </c>
      <c r="E4407">
        <v>1419446644</v>
      </c>
      <c r="F4407" t="s">
        <v>181</v>
      </c>
      <c r="G4407" t="s">
        <v>54</v>
      </c>
      <c r="H4407" t="s">
        <v>11357</v>
      </c>
      <c r="I4407" t="s">
        <v>31</v>
      </c>
      <c r="J4407" t="s">
        <v>18</v>
      </c>
      <c r="K4407">
        <v>855.65</v>
      </c>
      <c r="L4407">
        <v>51.33</v>
      </c>
      <c r="M4407" t="s">
        <v>19</v>
      </c>
      <c r="N4407">
        <v>5.9989481680593697E-2</v>
      </c>
      <c r="O4407" t="s">
        <v>11355</v>
      </c>
      <c r="P4407" t="s">
        <v>11356</v>
      </c>
      <c r="R4407" t="s">
        <v>11353</v>
      </c>
      <c r="S4407">
        <f>IF(SalesData[[#This Row],[Return Status]]="Returned",1,0)</f>
        <v>0</v>
      </c>
      <c r="U4407" s="2">
        <f>EOMONTH(SalesData[[#This Row],[Order Date]],0)</f>
        <v>45107</v>
      </c>
      <c r="V4407" s="9" t="str">
        <f>"Q"&amp;INT((MONTH(SalesData[[#This Row],[Order Date]])+2)/3)&amp;"-"&amp;YEAR(SalesData[[#This Row],[Order Date]])</f>
        <v>Q2-2023</v>
      </c>
    </row>
    <row r="4408" spans="1:22" x14ac:dyDescent="0.35">
      <c r="A4408" t="s">
        <v>4549</v>
      </c>
      <c r="B4408" s="1">
        <v>45078</v>
      </c>
      <c r="C4408" t="s">
        <v>111</v>
      </c>
      <c r="D4408" t="s">
        <v>39</v>
      </c>
      <c r="E4408">
        <v>3761499812</v>
      </c>
      <c r="F4408" t="s">
        <v>68</v>
      </c>
      <c r="G4408" t="s">
        <v>69</v>
      </c>
      <c r="H4408" t="s">
        <v>41</v>
      </c>
      <c r="I4408" t="s">
        <v>31</v>
      </c>
      <c r="J4408" t="s">
        <v>65</v>
      </c>
      <c r="K4408">
        <v>4243.5600000000004</v>
      </c>
      <c r="L4408">
        <v>706.83</v>
      </c>
      <c r="M4408" t="s">
        <v>65</v>
      </c>
      <c r="N4408">
        <v>0.16656533665130199</v>
      </c>
      <c r="O4408" t="s">
        <v>11351</v>
      </c>
      <c r="P4408" t="s">
        <v>11352</v>
      </c>
      <c r="R4408" t="s">
        <v>11353</v>
      </c>
      <c r="S4408">
        <f>IF(SalesData[[#This Row],[Return Status]]="Returned",1,0)</f>
        <v>0</v>
      </c>
      <c r="T4408">
        <v>2081.52</v>
      </c>
      <c r="U4408" s="2">
        <f>EOMONTH(SalesData[[#This Row],[Order Date]],0)</f>
        <v>45107</v>
      </c>
      <c r="V4408" s="9" t="str">
        <f>"Q"&amp;INT((MONTH(SalesData[[#This Row],[Order Date]])+2)/3)&amp;"-"&amp;YEAR(SalesData[[#This Row],[Order Date]])</f>
        <v>Q2-2023</v>
      </c>
    </row>
    <row r="4409" spans="1:22" x14ac:dyDescent="0.35">
      <c r="A4409" t="s">
        <v>4550</v>
      </c>
      <c r="B4409" s="1">
        <v>45080</v>
      </c>
      <c r="C4409" t="s">
        <v>92</v>
      </c>
      <c r="D4409" t="s">
        <v>39</v>
      </c>
      <c r="E4409">
        <v>2706219871</v>
      </c>
      <c r="F4409" t="s">
        <v>172</v>
      </c>
      <c r="G4409" t="s">
        <v>141</v>
      </c>
      <c r="H4409" t="s">
        <v>11357</v>
      </c>
      <c r="I4409" t="s">
        <v>17</v>
      </c>
      <c r="J4409" t="s">
        <v>43</v>
      </c>
      <c r="K4409">
        <v>3142.55</v>
      </c>
      <c r="L4409">
        <v>801.09</v>
      </c>
      <c r="M4409" t="s">
        <v>43</v>
      </c>
      <c r="N4409">
        <v>0.254917185088543</v>
      </c>
      <c r="O4409" t="s">
        <v>11351</v>
      </c>
      <c r="P4409" t="s">
        <v>11354</v>
      </c>
      <c r="R4409" t="s">
        <v>11353</v>
      </c>
      <c r="S4409">
        <f>IF(SalesData[[#This Row],[Return Status]]="Returned",1,0)</f>
        <v>0</v>
      </c>
      <c r="T4409">
        <v>2793.38</v>
      </c>
      <c r="U4409" s="2">
        <f>EOMONTH(SalesData[[#This Row],[Order Date]],0)</f>
        <v>45107</v>
      </c>
      <c r="V4409" s="9" t="str">
        <f>"Q"&amp;INT((MONTH(SalesData[[#This Row],[Order Date]])+2)/3)&amp;"-"&amp;YEAR(SalesData[[#This Row],[Order Date]])</f>
        <v>Q2-2023</v>
      </c>
    </row>
    <row r="4410" spans="1:22" x14ac:dyDescent="0.35">
      <c r="A4410" t="s">
        <v>4551</v>
      </c>
      <c r="B4410" s="1">
        <v>45091</v>
      </c>
      <c r="C4410" t="s">
        <v>325</v>
      </c>
      <c r="D4410" t="s">
        <v>145</v>
      </c>
      <c r="E4410">
        <v>1415584153</v>
      </c>
      <c r="F4410" t="s">
        <v>73</v>
      </c>
      <c r="G4410" t="s">
        <v>74</v>
      </c>
      <c r="H4410" t="s">
        <v>75</v>
      </c>
      <c r="I4410" t="s">
        <v>36</v>
      </c>
      <c r="J4410" t="s">
        <v>62</v>
      </c>
      <c r="K4410">
        <v>4308.1000000000004</v>
      </c>
      <c r="L4410">
        <v>791.93</v>
      </c>
      <c r="M4410" t="s">
        <v>62</v>
      </c>
      <c r="N4410">
        <v>0.18382349527634001</v>
      </c>
      <c r="O4410" t="s">
        <v>11351</v>
      </c>
      <c r="P4410" t="s">
        <v>11352</v>
      </c>
      <c r="R4410" t="s">
        <v>11353</v>
      </c>
      <c r="S4410">
        <f>IF(SalesData[[#This Row],[Return Status]]="Returned",1,0)</f>
        <v>0</v>
      </c>
      <c r="T4410">
        <v>2420.2800000000002</v>
      </c>
      <c r="U4410" s="2">
        <f>EOMONTH(SalesData[[#This Row],[Order Date]],0)</f>
        <v>45107</v>
      </c>
      <c r="V4410" s="9" t="str">
        <f>"Q"&amp;INT((MONTH(SalesData[[#This Row],[Order Date]])+2)/3)&amp;"-"&amp;YEAR(SalesData[[#This Row],[Order Date]])</f>
        <v>Q2-2023</v>
      </c>
    </row>
    <row r="4411" spans="1:22" x14ac:dyDescent="0.35">
      <c r="A4411" t="s">
        <v>4552</v>
      </c>
      <c r="B4411" s="1">
        <v>45098</v>
      </c>
      <c r="C4411" t="s">
        <v>139</v>
      </c>
      <c r="D4411" t="s">
        <v>80</v>
      </c>
      <c r="E4411">
        <v>5847514220</v>
      </c>
      <c r="F4411" t="s">
        <v>83</v>
      </c>
      <c r="G4411" t="s">
        <v>84</v>
      </c>
      <c r="H4411" t="s">
        <v>11357</v>
      </c>
      <c r="I4411" t="s">
        <v>31</v>
      </c>
      <c r="J4411" t="s">
        <v>62</v>
      </c>
      <c r="K4411">
        <v>3998.22</v>
      </c>
      <c r="L4411">
        <v>880.32</v>
      </c>
      <c r="M4411" t="s">
        <v>62</v>
      </c>
      <c r="N4411">
        <v>0.220177979200744</v>
      </c>
      <c r="O4411" t="s">
        <v>11351</v>
      </c>
      <c r="P4411" t="s">
        <v>11354</v>
      </c>
      <c r="R4411" t="s">
        <v>11353</v>
      </c>
      <c r="S4411">
        <f>IF(SalesData[[#This Row],[Return Status]]="Returned",1,0)</f>
        <v>0</v>
      </c>
      <c r="T4411">
        <v>847.14</v>
      </c>
      <c r="U4411" s="2">
        <f>EOMONTH(SalesData[[#This Row],[Order Date]],0)</f>
        <v>45107</v>
      </c>
      <c r="V4411" s="9" t="str">
        <f>"Q"&amp;INT((MONTH(SalesData[[#This Row],[Order Date]])+2)/3)&amp;"-"&amp;YEAR(SalesData[[#This Row],[Order Date]])</f>
        <v>Q2-2023</v>
      </c>
    </row>
    <row r="4412" spans="1:22" x14ac:dyDescent="0.35">
      <c r="A4412" t="s">
        <v>4553</v>
      </c>
      <c r="B4412" s="1">
        <v>45095</v>
      </c>
      <c r="C4412" t="s">
        <v>184</v>
      </c>
      <c r="D4412" t="s">
        <v>145</v>
      </c>
      <c r="E4412">
        <v>9070028558</v>
      </c>
      <c r="F4412" t="s">
        <v>83</v>
      </c>
      <c r="G4412" t="s">
        <v>84</v>
      </c>
      <c r="H4412" t="s">
        <v>85</v>
      </c>
      <c r="I4412" t="s">
        <v>31</v>
      </c>
      <c r="J4412" t="s">
        <v>19</v>
      </c>
      <c r="K4412">
        <v>4613.91</v>
      </c>
      <c r="L4412">
        <v>207.39</v>
      </c>
      <c r="M4412" t="s">
        <v>19</v>
      </c>
      <c r="N4412">
        <v>4.4948861161141003E-2</v>
      </c>
      <c r="O4412" t="s">
        <v>11351</v>
      </c>
      <c r="P4412" t="s">
        <v>11356</v>
      </c>
      <c r="Q4412" t="s">
        <v>11373</v>
      </c>
      <c r="R4412" t="s">
        <v>11360</v>
      </c>
      <c r="S4412">
        <f>IF(SalesData[[#This Row],[Return Status]]="Returned",1,0)</f>
        <v>1</v>
      </c>
      <c r="T4412">
        <v>847.14</v>
      </c>
      <c r="U4412" s="2">
        <f>EOMONTH(SalesData[[#This Row],[Order Date]],0)</f>
        <v>45107</v>
      </c>
      <c r="V4412" s="9" t="str">
        <f>"Q"&amp;INT((MONTH(SalesData[[#This Row],[Order Date]])+2)/3)&amp;"-"&amp;YEAR(SalesData[[#This Row],[Order Date]])</f>
        <v>Q2-2023</v>
      </c>
    </row>
    <row r="4413" spans="1:22" x14ac:dyDescent="0.35">
      <c r="A4413" t="s">
        <v>4554</v>
      </c>
      <c r="B4413" s="1">
        <v>45089</v>
      </c>
      <c r="C4413" t="s">
        <v>57</v>
      </c>
      <c r="D4413" t="s">
        <v>80</v>
      </c>
      <c r="E4413">
        <v>6641634230</v>
      </c>
      <c r="F4413" t="s">
        <v>107</v>
      </c>
      <c r="G4413" t="s">
        <v>15</v>
      </c>
      <c r="H4413" t="s">
        <v>16</v>
      </c>
      <c r="I4413" t="s">
        <v>17</v>
      </c>
      <c r="J4413" t="s">
        <v>65</v>
      </c>
      <c r="K4413">
        <v>1800.86</v>
      </c>
      <c r="L4413">
        <v>399.62</v>
      </c>
      <c r="M4413" t="s">
        <v>65</v>
      </c>
      <c r="N4413">
        <v>0.221905089790433</v>
      </c>
      <c r="O4413" t="s">
        <v>11351</v>
      </c>
      <c r="P4413" t="s">
        <v>11354</v>
      </c>
      <c r="R4413" t="s">
        <v>11353</v>
      </c>
      <c r="S4413">
        <f>IF(SalesData[[#This Row],[Return Status]]="Returned",1,0)</f>
        <v>0</v>
      </c>
      <c r="T4413">
        <v>2085.91</v>
      </c>
      <c r="U4413" s="2">
        <f>EOMONTH(SalesData[[#This Row],[Order Date]],0)</f>
        <v>45107</v>
      </c>
      <c r="V4413" s="9" t="str">
        <f>"Q"&amp;INT((MONTH(SalesData[[#This Row],[Order Date]])+2)/3)&amp;"-"&amp;YEAR(SalesData[[#This Row],[Order Date]])</f>
        <v>Q2-2023</v>
      </c>
    </row>
    <row r="4414" spans="1:22" x14ac:dyDescent="0.35">
      <c r="A4414" t="s">
        <v>4555</v>
      </c>
      <c r="B4414" s="1">
        <v>45101</v>
      </c>
      <c r="C4414" t="s">
        <v>12</v>
      </c>
      <c r="D4414" t="s">
        <v>80</v>
      </c>
      <c r="E4414">
        <v>1263983350</v>
      </c>
      <c r="F4414" t="s">
        <v>28</v>
      </c>
      <c r="G4414" t="s">
        <v>29</v>
      </c>
      <c r="H4414" t="s">
        <v>30</v>
      </c>
      <c r="I4414" t="s">
        <v>31</v>
      </c>
      <c r="J4414" t="s">
        <v>18</v>
      </c>
      <c r="K4414">
        <v>4963.51</v>
      </c>
      <c r="L4414">
        <v>1332.73</v>
      </c>
      <c r="M4414" t="s">
        <v>19</v>
      </c>
      <c r="N4414">
        <v>0.26850555352965899</v>
      </c>
      <c r="O4414" t="s">
        <v>11351</v>
      </c>
      <c r="P4414" t="s">
        <v>11354</v>
      </c>
      <c r="R4414" t="s">
        <v>11353</v>
      </c>
      <c r="S4414">
        <f>IF(SalesData[[#This Row],[Return Status]]="Returned",1,0)</f>
        <v>0</v>
      </c>
      <c r="T4414">
        <v>2788.38</v>
      </c>
      <c r="U4414" s="2">
        <f>EOMONTH(SalesData[[#This Row],[Order Date]],0)</f>
        <v>45107</v>
      </c>
      <c r="V4414" s="9" t="str">
        <f>"Q"&amp;INT((MONTH(SalesData[[#This Row],[Order Date]])+2)/3)&amp;"-"&amp;YEAR(SalesData[[#This Row],[Order Date]])</f>
        <v>Q2-2023</v>
      </c>
    </row>
    <row r="4415" spans="1:22" x14ac:dyDescent="0.35">
      <c r="A4415" t="s">
        <v>4556</v>
      </c>
      <c r="B4415" s="1">
        <v>45099</v>
      </c>
      <c r="C4415" t="s">
        <v>38</v>
      </c>
      <c r="D4415" t="s">
        <v>13</v>
      </c>
      <c r="E4415">
        <v>8923411196</v>
      </c>
      <c r="F4415" t="s">
        <v>100</v>
      </c>
      <c r="G4415" t="s">
        <v>34</v>
      </c>
      <c r="H4415" t="s">
        <v>35</v>
      </c>
      <c r="I4415" t="s">
        <v>36</v>
      </c>
      <c r="J4415" t="s">
        <v>62</v>
      </c>
      <c r="K4415">
        <v>4337.45</v>
      </c>
      <c r="L4415">
        <v>520.45000000000005</v>
      </c>
      <c r="M4415" t="s">
        <v>62</v>
      </c>
      <c r="N4415">
        <v>0.11998985579084499</v>
      </c>
      <c r="O4415" t="s">
        <v>11351</v>
      </c>
      <c r="P4415" t="s">
        <v>11352</v>
      </c>
      <c r="R4415" t="s">
        <v>11353</v>
      </c>
      <c r="S4415">
        <f>IF(SalesData[[#This Row],[Return Status]]="Returned",1,0)</f>
        <v>0</v>
      </c>
      <c r="U4415" s="2">
        <f>EOMONTH(SalesData[[#This Row],[Order Date]],0)</f>
        <v>45107</v>
      </c>
      <c r="V4415" s="9" t="str">
        <f>"Q"&amp;INT((MONTH(SalesData[[#This Row],[Order Date]])+2)/3)&amp;"-"&amp;YEAR(SalesData[[#This Row],[Order Date]])</f>
        <v>Q2-2023</v>
      </c>
    </row>
    <row r="4416" spans="1:22" x14ac:dyDescent="0.35">
      <c r="A4416" t="s">
        <v>4557</v>
      </c>
      <c r="B4416" s="1">
        <v>45089</v>
      </c>
      <c r="C4416" t="s">
        <v>113</v>
      </c>
      <c r="D4416" t="s">
        <v>13</v>
      </c>
      <c r="E4416">
        <v>338928079</v>
      </c>
      <c r="F4416" t="s">
        <v>152</v>
      </c>
      <c r="G4416" t="s">
        <v>23</v>
      </c>
      <c r="H4416" t="s">
        <v>24</v>
      </c>
      <c r="I4416" t="s">
        <v>17</v>
      </c>
      <c r="J4416" t="s">
        <v>43</v>
      </c>
      <c r="K4416">
        <v>3596.79</v>
      </c>
      <c r="L4416">
        <v>258.41000000000003</v>
      </c>
      <c r="M4416" t="s">
        <v>43</v>
      </c>
      <c r="N4416">
        <v>7.1844617005718994E-2</v>
      </c>
      <c r="O4416" t="s">
        <v>11351</v>
      </c>
      <c r="P4416" t="s">
        <v>11356</v>
      </c>
      <c r="R4416" t="s">
        <v>11353</v>
      </c>
      <c r="S4416">
        <f>IF(SalesData[[#This Row],[Return Status]]="Returned",1,0)</f>
        <v>0</v>
      </c>
      <c r="T4416">
        <v>2821.33</v>
      </c>
      <c r="U4416" s="2">
        <f>EOMONTH(SalesData[[#This Row],[Order Date]],0)</f>
        <v>45107</v>
      </c>
      <c r="V4416" s="9" t="str">
        <f>"Q"&amp;INT((MONTH(SalesData[[#This Row],[Order Date]])+2)/3)&amp;"-"&amp;YEAR(SalesData[[#This Row],[Order Date]])</f>
        <v>Q2-2023</v>
      </c>
    </row>
    <row r="4417" spans="1:22" x14ac:dyDescent="0.35">
      <c r="A4417" t="s">
        <v>4558</v>
      </c>
      <c r="B4417" s="1">
        <v>45094</v>
      </c>
      <c r="C4417" t="s">
        <v>67</v>
      </c>
      <c r="D4417" t="s">
        <v>99</v>
      </c>
      <c r="E4417">
        <v>1697462798</v>
      </c>
      <c r="F4417" t="s">
        <v>68</v>
      </c>
      <c r="G4417" t="s">
        <v>69</v>
      </c>
      <c r="H4417" t="s">
        <v>41</v>
      </c>
      <c r="I4417" t="s">
        <v>31</v>
      </c>
      <c r="J4417" t="s">
        <v>65</v>
      </c>
      <c r="K4417">
        <v>3531.83</v>
      </c>
      <c r="L4417">
        <v>798.88</v>
      </c>
      <c r="M4417" t="s">
        <v>65</v>
      </c>
      <c r="N4417">
        <v>0.22619435250281</v>
      </c>
      <c r="O4417" t="s">
        <v>11351</v>
      </c>
      <c r="P4417" t="s">
        <v>11354</v>
      </c>
      <c r="R4417" t="s">
        <v>11353</v>
      </c>
      <c r="S4417">
        <f>IF(SalesData[[#This Row],[Return Status]]="Returned",1,0)</f>
        <v>0</v>
      </c>
      <c r="T4417">
        <v>2081.52</v>
      </c>
      <c r="U4417" s="2">
        <f>EOMONTH(SalesData[[#This Row],[Order Date]],0)</f>
        <v>45107</v>
      </c>
      <c r="V4417" s="9" t="str">
        <f>"Q"&amp;INT((MONTH(SalesData[[#This Row],[Order Date]])+2)/3)&amp;"-"&amp;YEAR(SalesData[[#This Row],[Order Date]])</f>
        <v>Q2-2023</v>
      </c>
    </row>
    <row r="4418" spans="1:22" x14ac:dyDescent="0.35">
      <c r="A4418" t="s">
        <v>4559</v>
      </c>
      <c r="B4418" s="1">
        <v>45079</v>
      </c>
      <c r="C4418" t="s">
        <v>113</v>
      </c>
      <c r="D4418" t="s">
        <v>80</v>
      </c>
      <c r="E4418">
        <v>3301996572</v>
      </c>
      <c r="F4418" t="s">
        <v>88</v>
      </c>
      <c r="G4418" t="s">
        <v>89</v>
      </c>
      <c r="H4418" t="s">
        <v>90</v>
      </c>
      <c r="I4418" t="s">
        <v>31</v>
      </c>
      <c r="J4418" t="s">
        <v>62</v>
      </c>
      <c r="K4418">
        <v>2658.53</v>
      </c>
      <c r="L4418">
        <v>447.68</v>
      </c>
      <c r="M4418" t="s">
        <v>62</v>
      </c>
      <c r="N4418">
        <v>0.16839381161769801</v>
      </c>
      <c r="O4418" t="s">
        <v>11351</v>
      </c>
      <c r="P4418" t="s">
        <v>11352</v>
      </c>
      <c r="R4418" t="s">
        <v>11353</v>
      </c>
      <c r="S4418">
        <f>IF(SalesData[[#This Row],[Return Status]]="Returned",1,0)</f>
        <v>0</v>
      </c>
      <c r="T4418">
        <v>207.68</v>
      </c>
      <c r="U4418" s="2">
        <f>EOMONTH(SalesData[[#This Row],[Order Date]],0)</f>
        <v>45107</v>
      </c>
      <c r="V4418" s="9" t="str">
        <f>"Q"&amp;INT((MONTH(SalesData[[#This Row],[Order Date]])+2)/3)&amp;"-"&amp;YEAR(SalesData[[#This Row],[Order Date]])</f>
        <v>Q2-2023</v>
      </c>
    </row>
    <row r="4419" spans="1:22" x14ac:dyDescent="0.35">
      <c r="A4419" t="s">
        <v>4560</v>
      </c>
      <c r="B4419" s="1">
        <v>45086</v>
      </c>
      <c r="C4419" t="s">
        <v>188</v>
      </c>
      <c r="D4419" t="s">
        <v>13</v>
      </c>
      <c r="E4419">
        <v>5213802251</v>
      </c>
      <c r="F4419" t="s">
        <v>312</v>
      </c>
      <c r="G4419" t="s">
        <v>141</v>
      </c>
      <c r="H4419" t="s">
        <v>121</v>
      </c>
      <c r="I4419" t="s">
        <v>17</v>
      </c>
      <c r="J4419" t="s">
        <v>43</v>
      </c>
      <c r="K4419">
        <v>428.1</v>
      </c>
      <c r="L4419">
        <v>127.33</v>
      </c>
      <c r="M4419" t="s">
        <v>43</v>
      </c>
      <c r="N4419">
        <v>0.29743050689091299</v>
      </c>
      <c r="O4419" t="s">
        <v>11361</v>
      </c>
      <c r="P4419" t="s">
        <v>11354</v>
      </c>
      <c r="R4419" t="s">
        <v>11353</v>
      </c>
      <c r="S4419">
        <f>IF(SalesData[[#This Row],[Return Status]]="Returned",1,0)</f>
        <v>0</v>
      </c>
      <c r="T4419">
        <v>2793.38</v>
      </c>
      <c r="U4419" s="2">
        <f>EOMONTH(SalesData[[#This Row],[Order Date]],0)</f>
        <v>45107</v>
      </c>
      <c r="V4419" s="9" t="str">
        <f>"Q"&amp;INT((MONTH(SalesData[[#This Row],[Order Date]])+2)/3)&amp;"-"&amp;YEAR(SalesData[[#This Row],[Order Date]])</f>
        <v>Q2-2023</v>
      </c>
    </row>
    <row r="4420" spans="1:22" x14ac:dyDescent="0.35">
      <c r="A4420" t="s">
        <v>4561</v>
      </c>
      <c r="B4420" s="1">
        <v>45102</v>
      </c>
      <c r="C4420" t="s">
        <v>149</v>
      </c>
      <c r="D4420" t="s">
        <v>46</v>
      </c>
      <c r="E4420">
        <v>9861918802</v>
      </c>
      <c r="F4420" t="s">
        <v>140</v>
      </c>
      <c r="G4420" t="s">
        <v>141</v>
      </c>
      <c r="H4420" t="s">
        <v>11357</v>
      </c>
      <c r="I4420" t="s">
        <v>17</v>
      </c>
      <c r="J4420" t="s">
        <v>62</v>
      </c>
      <c r="K4420">
        <v>4553.45</v>
      </c>
      <c r="L4420">
        <v>1220.01</v>
      </c>
      <c r="M4420" t="s">
        <v>62</v>
      </c>
      <c r="N4420">
        <v>0.26793090953013599</v>
      </c>
      <c r="O4420" t="s">
        <v>11351</v>
      </c>
      <c r="P4420" t="s">
        <v>11354</v>
      </c>
      <c r="R4420" t="s">
        <v>11353</v>
      </c>
      <c r="S4420">
        <f>IF(SalesData[[#This Row],[Return Status]]="Returned",1,0)</f>
        <v>0</v>
      </c>
      <c r="T4420">
        <v>2793.38</v>
      </c>
      <c r="U4420" s="2">
        <f>EOMONTH(SalesData[[#This Row],[Order Date]],0)</f>
        <v>45107</v>
      </c>
      <c r="V4420" s="9" t="str">
        <f>"Q"&amp;INT((MONTH(SalesData[[#This Row],[Order Date]])+2)/3)&amp;"-"&amp;YEAR(SalesData[[#This Row],[Order Date]])</f>
        <v>Q2-2023</v>
      </c>
    </row>
    <row r="4421" spans="1:22" x14ac:dyDescent="0.35">
      <c r="A4421" t="s">
        <v>4562</v>
      </c>
      <c r="B4421" s="1">
        <v>45093</v>
      </c>
      <c r="C4421" t="s">
        <v>188</v>
      </c>
      <c r="D4421" t="s">
        <v>145</v>
      </c>
      <c r="E4421">
        <v>7058874333</v>
      </c>
      <c r="F4421" t="s">
        <v>185</v>
      </c>
      <c r="G4421" t="s">
        <v>164</v>
      </c>
      <c r="H4421" t="s">
        <v>165</v>
      </c>
      <c r="I4421" t="s">
        <v>36</v>
      </c>
      <c r="J4421" t="s">
        <v>62</v>
      </c>
      <c r="K4421">
        <v>4654.38</v>
      </c>
      <c r="L4421">
        <v>783.94</v>
      </c>
      <c r="M4421" t="s">
        <v>62</v>
      </c>
      <c r="N4421">
        <v>0.168430596556362</v>
      </c>
      <c r="O4421" t="s">
        <v>11351</v>
      </c>
      <c r="P4421" t="s">
        <v>11352</v>
      </c>
      <c r="R4421" t="s">
        <v>11353</v>
      </c>
      <c r="S4421">
        <f>IF(SalesData[[#This Row],[Return Status]]="Returned",1,0)</f>
        <v>0</v>
      </c>
      <c r="U4421" s="2">
        <f>EOMONTH(SalesData[[#This Row],[Order Date]],0)</f>
        <v>45107</v>
      </c>
      <c r="V4421" s="9" t="str">
        <f>"Q"&amp;INT((MONTH(SalesData[[#This Row],[Order Date]])+2)/3)&amp;"-"&amp;YEAR(SalesData[[#This Row],[Order Date]])</f>
        <v>Q2-2023</v>
      </c>
    </row>
    <row r="4422" spans="1:22" x14ac:dyDescent="0.35">
      <c r="A4422" t="s">
        <v>4563</v>
      </c>
      <c r="B4422" s="1">
        <v>45095</v>
      </c>
      <c r="C4422" t="s">
        <v>144</v>
      </c>
      <c r="D4422" t="s">
        <v>145</v>
      </c>
      <c r="E4422">
        <v>6049435292</v>
      </c>
      <c r="F4422" t="s">
        <v>53</v>
      </c>
      <c r="G4422" t="s">
        <v>54</v>
      </c>
      <c r="H4422" t="s">
        <v>55</v>
      </c>
      <c r="I4422" t="s">
        <v>31</v>
      </c>
      <c r="J4422" t="s">
        <v>61</v>
      </c>
      <c r="K4422">
        <v>4500.26</v>
      </c>
      <c r="L4422">
        <v>348.61</v>
      </c>
      <c r="M4422" t="s">
        <v>62</v>
      </c>
      <c r="N4422">
        <v>7.7464413167239204E-2</v>
      </c>
      <c r="O4422" t="s">
        <v>11351</v>
      </c>
      <c r="P4422" t="s">
        <v>11356</v>
      </c>
      <c r="Q4422" t="s">
        <v>11364</v>
      </c>
      <c r="R4422" t="s">
        <v>11360</v>
      </c>
      <c r="S4422">
        <f>IF(SalesData[[#This Row],[Return Status]]="Returned",1,0)</f>
        <v>1</v>
      </c>
      <c r="U4422" s="2">
        <f>EOMONTH(SalesData[[#This Row],[Order Date]],0)</f>
        <v>45107</v>
      </c>
      <c r="V4422" s="9" t="str">
        <f>"Q"&amp;INT((MONTH(SalesData[[#This Row],[Order Date]])+2)/3)&amp;"-"&amp;YEAR(SalesData[[#This Row],[Order Date]])</f>
        <v>Q2-2023</v>
      </c>
    </row>
    <row r="4423" spans="1:22" x14ac:dyDescent="0.35">
      <c r="A4423" t="s">
        <v>4564</v>
      </c>
      <c r="B4423" s="1">
        <v>45088</v>
      </c>
      <c r="C4423" t="s">
        <v>57</v>
      </c>
      <c r="D4423" t="s">
        <v>72</v>
      </c>
      <c r="E4423">
        <v>765580398</v>
      </c>
      <c r="F4423" t="s">
        <v>83</v>
      </c>
      <c r="G4423" t="s">
        <v>84</v>
      </c>
      <c r="H4423" t="s">
        <v>85</v>
      </c>
      <c r="I4423" t="s">
        <v>31</v>
      </c>
      <c r="J4423" t="s">
        <v>19</v>
      </c>
      <c r="K4423">
        <v>50.72</v>
      </c>
      <c r="L4423">
        <v>4.07</v>
      </c>
      <c r="M4423" t="s">
        <v>19</v>
      </c>
      <c r="N4423">
        <v>8.0244479495268098E-2</v>
      </c>
      <c r="O4423" t="s">
        <v>11361</v>
      </c>
      <c r="P4423" t="s">
        <v>11356</v>
      </c>
      <c r="R4423" t="s">
        <v>11353</v>
      </c>
      <c r="S4423">
        <f>IF(SalesData[[#This Row],[Return Status]]="Returned",1,0)</f>
        <v>0</v>
      </c>
      <c r="T4423">
        <v>847.14</v>
      </c>
      <c r="U4423" s="2">
        <f>EOMONTH(SalesData[[#This Row],[Order Date]],0)</f>
        <v>45107</v>
      </c>
      <c r="V4423" s="9" t="str">
        <f>"Q"&amp;INT((MONTH(SalesData[[#This Row],[Order Date]])+2)/3)&amp;"-"&amp;YEAR(SalesData[[#This Row],[Order Date]])</f>
        <v>Q2-2023</v>
      </c>
    </row>
    <row r="4424" spans="1:22" x14ac:dyDescent="0.35">
      <c r="A4424" t="s">
        <v>4565</v>
      </c>
      <c r="B4424" s="1">
        <v>45087</v>
      </c>
      <c r="C4424" t="s">
        <v>205</v>
      </c>
      <c r="D4424" t="s">
        <v>27</v>
      </c>
      <c r="E4424">
        <v>7551420338</v>
      </c>
      <c r="F4424" t="s">
        <v>40</v>
      </c>
      <c r="G4424" t="s">
        <v>69</v>
      </c>
      <c r="H4424" t="s">
        <v>41</v>
      </c>
      <c r="I4424" t="s">
        <v>31</v>
      </c>
      <c r="J4424" t="s">
        <v>43</v>
      </c>
      <c r="K4424">
        <v>1907.04</v>
      </c>
      <c r="L4424">
        <v>358.58</v>
      </c>
      <c r="M4424" t="s">
        <v>43</v>
      </c>
      <c r="N4424">
        <v>0.18802961657857201</v>
      </c>
      <c r="O4424" t="s">
        <v>11351</v>
      </c>
      <c r="P4424" t="s">
        <v>11352</v>
      </c>
      <c r="R4424" t="s">
        <v>11353</v>
      </c>
      <c r="S4424">
        <f>IF(SalesData[[#This Row],[Return Status]]="Returned",1,0)</f>
        <v>0</v>
      </c>
      <c r="T4424">
        <v>2081.52</v>
      </c>
      <c r="U4424" s="2">
        <f>EOMONTH(SalesData[[#This Row],[Order Date]],0)</f>
        <v>45107</v>
      </c>
      <c r="V4424" s="9" t="str">
        <f>"Q"&amp;INT((MONTH(SalesData[[#This Row],[Order Date]])+2)/3)&amp;"-"&amp;YEAR(SalesData[[#This Row],[Order Date]])</f>
        <v>Q2-2023</v>
      </c>
    </row>
    <row r="4425" spans="1:22" x14ac:dyDescent="0.35">
      <c r="A4425" t="s">
        <v>4566</v>
      </c>
      <c r="B4425" s="1">
        <v>45099</v>
      </c>
      <c r="C4425" t="s">
        <v>97</v>
      </c>
      <c r="D4425" t="s">
        <v>39</v>
      </c>
      <c r="E4425">
        <v>6941586765</v>
      </c>
      <c r="F4425" t="s">
        <v>53</v>
      </c>
      <c r="G4425" t="s">
        <v>11371</v>
      </c>
      <c r="H4425" t="s">
        <v>55</v>
      </c>
      <c r="I4425" t="s">
        <v>31</v>
      </c>
      <c r="J4425" t="s">
        <v>61</v>
      </c>
      <c r="K4425">
        <v>2752.14</v>
      </c>
      <c r="L4425">
        <v>141.21</v>
      </c>
      <c r="M4425" t="s">
        <v>62</v>
      </c>
      <c r="N4425">
        <v>5.1309163051298297E-2</v>
      </c>
      <c r="O4425" t="s">
        <v>11351</v>
      </c>
      <c r="P4425" t="s">
        <v>11356</v>
      </c>
      <c r="R4425" t="s">
        <v>11353</v>
      </c>
      <c r="S4425">
        <f>IF(SalesData[[#This Row],[Return Status]]="Returned",1,0)</f>
        <v>0</v>
      </c>
      <c r="U4425" s="2">
        <f>EOMONTH(SalesData[[#This Row],[Order Date]],0)</f>
        <v>45107</v>
      </c>
      <c r="V4425" s="9" t="str">
        <f>"Q"&amp;INT((MONTH(SalesData[[#This Row],[Order Date]])+2)/3)&amp;"-"&amp;YEAR(SalesData[[#This Row],[Order Date]])</f>
        <v>Q2-2023</v>
      </c>
    </row>
    <row r="4426" spans="1:22" x14ac:dyDescent="0.35">
      <c r="A4426" t="s">
        <v>4567</v>
      </c>
      <c r="B4426" s="1">
        <v>45081</v>
      </c>
      <c r="C4426" t="s">
        <v>325</v>
      </c>
      <c r="D4426" t="s">
        <v>72</v>
      </c>
      <c r="E4426">
        <v>8124432220</v>
      </c>
      <c r="F4426" t="s">
        <v>292</v>
      </c>
      <c r="G4426" t="s">
        <v>69</v>
      </c>
      <c r="H4426" t="s">
        <v>41</v>
      </c>
      <c r="I4426" t="s">
        <v>31</v>
      </c>
      <c r="J4426" t="s">
        <v>61</v>
      </c>
      <c r="K4426">
        <v>2920.12</v>
      </c>
      <c r="L4426">
        <v>557.16999999999996</v>
      </c>
      <c r="M4426" t="s">
        <v>62</v>
      </c>
      <c r="N4426">
        <v>0.190803802583455</v>
      </c>
      <c r="O4426" t="s">
        <v>11351</v>
      </c>
      <c r="P4426" t="s">
        <v>11352</v>
      </c>
      <c r="R4426" t="s">
        <v>11353</v>
      </c>
      <c r="S4426">
        <f>IF(SalesData[[#This Row],[Return Status]]="Returned",1,0)</f>
        <v>0</v>
      </c>
      <c r="T4426">
        <v>2081.52</v>
      </c>
      <c r="U4426" s="2">
        <f>EOMONTH(SalesData[[#This Row],[Order Date]],0)</f>
        <v>45107</v>
      </c>
      <c r="V4426" s="9" t="str">
        <f>"Q"&amp;INT((MONTH(SalesData[[#This Row],[Order Date]])+2)/3)&amp;"-"&amp;YEAR(SalesData[[#This Row],[Order Date]])</f>
        <v>Q2-2023</v>
      </c>
    </row>
    <row r="4427" spans="1:22" x14ac:dyDescent="0.35">
      <c r="A4427" t="s">
        <v>4568</v>
      </c>
      <c r="B4427" s="1">
        <v>45086</v>
      </c>
      <c r="C4427" t="s">
        <v>124</v>
      </c>
      <c r="D4427" t="s">
        <v>145</v>
      </c>
      <c r="E4427">
        <v>1451009735</v>
      </c>
      <c r="F4427" t="s">
        <v>312</v>
      </c>
      <c r="G4427" t="s">
        <v>11367</v>
      </c>
      <c r="H4427" t="s">
        <v>121</v>
      </c>
      <c r="I4427" t="s">
        <v>17</v>
      </c>
      <c r="J4427" t="s">
        <v>19</v>
      </c>
      <c r="K4427">
        <v>1231.57</v>
      </c>
      <c r="L4427">
        <v>256.29000000000002</v>
      </c>
      <c r="M4427" t="s">
        <v>19</v>
      </c>
      <c r="N4427">
        <v>0.208100229787994</v>
      </c>
      <c r="O4427" t="s">
        <v>11351</v>
      </c>
      <c r="P4427" t="s">
        <v>11354</v>
      </c>
      <c r="R4427" t="s">
        <v>11353</v>
      </c>
      <c r="S4427">
        <f>IF(SalesData[[#This Row],[Return Status]]="Returned",1,0)</f>
        <v>0</v>
      </c>
      <c r="U4427" s="2">
        <f>EOMONTH(SalesData[[#This Row],[Order Date]],0)</f>
        <v>45107</v>
      </c>
      <c r="V4427" s="9" t="str">
        <f>"Q"&amp;INT((MONTH(SalesData[[#This Row],[Order Date]])+2)/3)&amp;"-"&amp;YEAR(SalesData[[#This Row],[Order Date]])</f>
        <v>Q2-2023</v>
      </c>
    </row>
    <row r="4428" spans="1:22" x14ac:dyDescent="0.35">
      <c r="A4428" t="s">
        <v>4569</v>
      </c>
      <c r="B4428" s="1">
        <v>45080</v>
      </c>
      <c r="C4428" t="s">
        <v>184</v>
      </c>
      <c r="D4428" t="s">
        <v>13</v>
      </c>
      <c r="E4428">
        <v>9850452056</v>
      </c>
      <c r="F4428" t="s">
        <v>53</v>
      </c>
      <c r="G4428" t="s">
        <v>54</v>
      </c>
      <c r="H4428" t="s">
        <v>55</v>
      </c>
      <c r="I4428" t="s">
        <v>31</v>
      </c>
      <c r="J4428" t="s">
        <v>19</v>
      </c>
      <c r="K4428">
        <v>2732.01</v>
      </c>
      <c r="L4428">
        <v>652.61</v>
      </c>
      <c r="M4428" t="s">
        <v>19</v>
      </c>
      <c r="N4428">
        <v>0.23887540675180499</v>
      </c>
      <c r="O4428" t="s">
        <v>11351</v>
      </c>
      <c r="P4428" t="s">
        <v>11354</v>
      </c>
      <c r="R4428" t="s">
        <v>11353</v>
      </c>
      <c r="S4428">
        <f>IF(SalesData[[#This Row],[Return Status]]="Returned",1,0)</f>
        <v>0</v>
      </c>
      <c r="U4428" s="2">
        <f>EOMONTH(SalesData[[#This Row],[Order Date]],0)</f>
        <v>45107</v>
      </c>
      <c r="V4428" s="9" t="str">
        <f>"Q"&amp;INT((MONTH(SalesData[[#This Row],[Order Date]])+2)/3)&amp;"-"&amp;YEAR(SalesData[[#This Row],[Order Date]])</f>
        <v>Q2-2023</v>
      </c>
    </row>
    <row r="4429" spans="1:22" x14ac:dyDescent="0.35">
      <c r="A4429" t="s">
        <v>4570</v>
      </c>
      <c r="B4429" s="1">
        <v>45102</v>
      </c>
      <c r="C4429" t="s">
        <v>188</v>
      </c>
      <c r="D4429" t="s">
        <v>99</v>
      </c>
      <c r="E4429">
        <v>7509871042</v>
      </c>
      <c r="F4429" t="s">
        <v>147</v>
      </c>
      <c r="G4429" t="s">
        <v>84</v>
      </c>
      <c r="H4429" t="s">
        <v>85</v>
      </c>
      <c r="I4429" t="s">
        <v>31</v>
      </c>
      <c r="J4429" t="s">
        <v>18</v>
      </c>
      <c r="K4429">
        <v>2310.5100000000002</v>
      </c>
      <c r="L4429">
        <v>477.57</v>
      </c>
      <c r="M4429" t="s">
        <v>19</v>
      </c>
      <c r="N4429">
        <v>0.20669462586182299</v>
      </c>
      <c r="O4429" t="s">
        <v>11351</v>
      </c>
      <c r="P4429" t="s">
        <v>11354</v>
      </c>
      <c r="R4429" t="s">
        <v>11353</v>
      </c>
      <c r="S4429">
        <f>IF(SalesData[[#This Row],[Return Status]]="Returned",1,0)</f>
        <v>0</v>
      </c>
      <c r="T4429">
        <v>847.14</v>
      </c>
      <c r="U4429" s="2">
        <f>EOMONTH(SalesData[[#This Row],[Order Date]],0)</f>
        <v>45107</v>
      </c>
      <c r="V4429" s="9" t="str">
        <f>"Q"&amp;INT((MONTH(SalesData[[#This Row],[Order Date]])+2)/3)&amp;"-"&amp;YEAR(SalesData[[#This Row],[Order Date]])</f>
        <v>Q2-2023</v>
      </c>
    </row>
    <row r="4430" spans="1:22" x14ac:dyDescent="0.35">
      <c r="A4430" t="s">
        <v>4571</v>
      </c>
      <c r="B4430" s="1">
        <v>45080</v>
      </c>
      <c r="C4430" t="s">
        <v>205</v>
      </c>
      <c r="D4430" t="s">
        <v>13</v>
      </c>
      <c r="E4430">
        <v>1827697224</v>
      </c>
      <c r="F4430" t="s">
        <v>312</v>
      </c>
      <c r="G4430" t="s">
        <v>141</v>
      </c>
      <c r="H4430" t="s">
        <v>121</v>
      </c>
      <c r="I4430" t="s">
        <v>17</v>
      </c>
      <c r="J4430" t="s">
        <v>43</v>
      </c>
      <c r="K4430">
        <v>4103.93</v>
      </c>
      <c r="L4430">
        <v>743.74</v>
      </c>
      <c r="M4430" t="s">
        <v>43</v>
      </c>
      <c r="N4430">
        <v>0.18122628797274801</v>
      </c>
      <c r="O4430" t="s">
        <v>11351</v>
      </c>
      <c r="P4430" t="s">
        <v>11352</v>
      </c>
      <c r="R4430" t="s">
        <v>11353</v>
      </c>
      <c r="S4430">
        <f>IF(SalesData[[#This Row],[Return Status]]="Returned",1,0)</f>
        <v>0</v>
      </c>
      <c r="T4430">
        <v>2793.38</v>
      </c>
      <c r="U4430" s="2">
        <f>EOMONTH(SalesData[[#This Row],[Order Date]],0)</f>
        <v>45107</v>
      </c>
      <c r="V4430" s="9" t="str">
        <f>"Q"&amp;INT((MONTH(SalesData[[#This Row],[Order Date]])+2)/3)&amp;"-"&amp;YEAR(SalesData[[#This Row],[Order Date]])</f>
        <v>Q2-2023</v>
      </c>
    </row>
    <row r="4431" spans="1:22" x14ac:dyDescent="0.35">
      <c r="A4431" t="s">
        <v>4572</v>
      </c>
      <c r="B4431" s="1">
        <v>45078</v>
      </c>
      <c r="C4431" t="s">
        <v>21</v>
      </c>
      <c r="D4431" t="s">
        <v>27</v>
      </c>
      <c r="E4431">
        <v>3614768428</v>
      </c>
      <c r="F4431" t="s">
        <v>172</v>
      </c>
      <c r="G4431" t="s">
        <v>141</v>
      </c>
      <c r="H4431" t="s">
        <v>121</v>
      </c>
      <c r="I4431" t="s">
        <v>17</v>
      </c>
      <c r="J4431" t="s">
        <v>19</v>
      </c>
      <c r="K4431">
        <v>1215.77</v>
      </c>
      <c r="L4431">
        <v>129.85</v>
      </c>
      <c r="M4431" t="s">
        <v>19</v>
      </c>
      <c r="N4431">
        <v>0.10680474102831999</v>
      </c>
      <c r="O4431" t="s">
        <v>11351</v>
      </c>
      <c r="P4431" t="s">
        <v>11352</v>
      </c>
      <c r="R4431" t="s">
        <v>11353</v>
      </c>
      <c r="S4431">
        <f>IF(SalesData[[#This Row],[Return Status]]="Returned",1,0)</f>
        <v>0</v>
      </c>
      <c r="T4431">
        <v>2793.38</v>
      </c>
      <c r="U4431" s="2">
        <f>EOMONTH(SalesData[[#This Row],[Order Date]],0)</f>
        <v>45107</v>
      </c>
      <c r="V4431" s="9" t="str">
        <f>"Q"&amp;INT((MONTH(SalesData[[#This Row],[Order Date]])+2)/3)&amp;"-"&amp;YEAR(SalesData[[#This Row],[Order Date]])</f>
        <v>Q2-2023</v>
      </c>
    </row>
    <row r="4432" spans="1:22" x14ac:dyDescent="0.35">
      <c r="A4432" t="s">
        <v>4573</v>
      </c>
      <c r="B4432" s="1">
        <v>45088</v>
      </c>
      <c r="C4432" t="s">
        <v>111</v>
      </c>
      <c r="D4432" t="s">
        <v>39</v>
      </c>
      <c r="E4432">
        <v>8632118513</v>
      </c>
      <c r="F4432" t="s">
        <v>168</v>
      </c>
      <c r="G4432" t="s">
        <v>54</v>
      </c>
      <c r="H4432" t="s">
        <v>55</v>
      </c>
      <c r="I4432" t="s">
        <v>31</v>
      </c>
      <c r="J4432" t="s">
        <v>65</v>
      </c>
      <c r="K4432">
        <v>2851.07</v>
      </c>
      <c r="L4432">
        <v>233.23</v>
      </c>
      <c r="M4432" t="s">
        <v>65</v>
      </c>
      <c r="N4432">
        <v>8.1804375199486495E-2</v>
      </c>
      <c r="O4432" t="s">
        <v>11351</v>
      </c>
      <c r="P4432" t="s">
        <v>11356</v>
      </c>
      <c r="R4432" t="s">
        <v>11353</v>
      </c>
      <c r="S4432">
        <f>IF(SalesData[[#This Row],[Return Status]]="Returned",1,0)</f>
        <v>0</v>
      </c>
      <c r="U4432" s="2">
        <f>EOMONTH(SalesData[[#This Row],[Order Date]],0)</f>
        <v>45107</v>
      </c>
      <c r="V4432" s="9" t="str">
        <f>"Q"&amp;INT((MONTH(SalesData[[#This Row],[Order Date]])+2)/3)&amp;"-"&amp;YEAR(SalesData[[#This Row],[Order Date]])</f>
        <v>Q2-2023</v>
      </c>
    </row>
    <row r="4433" spans="1:22" x14ac:dyDescent="0.35">
      <c r="A4433" t="s">
        <v>4574</v>
      </c>
      <c r="B4433" s="1">
        <v>45090</v>
      </c>
      <c r="C4433" t="s">
        <v>205</v>
      </c>
      <c r="D4433" t="s">
        <v>99</v>
      </c>
      <c r="E4433">
        <v>4483459961</v>
      </c>
      <c r="F4433" t="s">
        <v>88</v>
      </c>
      <c r="G4433" t="s">
        <v>89</v>
      </c>
      <c r="H4433" t="s">
        <v>90</v>
      </c>
      <c r="I4433" t="s">
        <v>31</v>
      </c>
      <c r="J4433" t="s">
        <v>18</v>
      </c>
      <c r="K4433">
        <v>3712.3</v>
      </c>
      <c r="L4433">
        <v>348.04</v>
      </c>
      <c r="M4433" t="s">
        <v>19</v>
      </c>
      <c r="N4433">
        <v>9.3753198825526005E-2</v>
      </c>
      <c r="O4433" t="s">
        <v>11351</v>
      </c>
      <c r="P4433" t="s">
        <v>11356</v>
      </c>
      <c r="R4433" t="s">
        <v>11353</v>
      </c>
      <c r="S4433">
        <f>IF(SalesData[[#This Row],[Return Status]]="Returned",1,0)</f>
        <v>0</v>
      </c>
      <c r="T4433">
        <v>207.68</v>
      </c>
      <c r="U4433" s="2">
        <f>EOMONTH(SalesData[[#This Row],[Order Date]],0)</f>
        <v>45107</v>
      </c>
      <c r="V4433" s="9" t="str">
        <f>"Q"&amp;INT((MONTH(SalesData[[#This Row],[Order Date]])+2)/3)&amp;"-"&amp;YEAR(SalesData[[#This Row],[Order Date]])</f>
        <v>Q2-2023</v>
      </c>
    </row>
    <row r="4434" spans="1:22" x14ac:dyDescent="0.35">
      <c r="A4434" t="s">
        <v>4575</v>
      </c>
      <c r="B4434" s="1">
        <v>45083</v>
      </c>
      <c r="C4434" t="s">
        <v>132</v>
      </c>
      <c r="D4434" t="s">
        <v>72</v>
      </c>
      <c r="E4434">
        <v>5067550576</v>
      </c>
      <c r="F4434" t="s">
        <v>114</v>
      </c>
      <c r="G4434" t="s">
        <v>59</v>
      </c>
      <c r="H4434" t="s">
        <v>60</v>
      </c>
      <c r="I4434" t="s">
        <v>31</v>
      </c>
      <c r="J4434" t="s">
        <v>18</v>
      </c>
      <c r="K4434">
        <v>1958.4</v>
      </c>
      <c r="L4434">
        <v>192.03</v>
      </c>
      <c r="M4434" t="s">
        <v>19</v>
      </c>
      <c r="N4434">
        <v>9.8054534313725503E-2</v>
      </c>
      <c r="O4434" t="s">
        <v>11351</v>
      </c>
      <c r="P4434" t="s">
        <v>11356</v>
      </c>
      <c r="R4434" t="s">
        <v>11353</v>
      </c>
      <c r="S4434">
        <f>IF(SalesData[[#This Row],[Return Status]]="Returned",1,0)</f>
        <v>0</v>
      </c>
      <c r="T4434">
        <v>2183.56</v>
      </c>
      <c r="U4434" s="2">
        <f>EOMONTH(SalesData[[#This Row],[Order Date]],0)</f>
        <v>45107</v>
      </c>
      <c r="V4434" s="9" t="str">
        <f>"Q"&amp;INT((MONTH(SalesData[[#This Row],[Order Date]])+2)/3)&amp;"-"&amp;YEAR(SalesData[[#This Row],[Order Date]])</f>
        <v>Q2-2023</v>
      </c>
    </row>
    <row r="4435" spans="1:22" x14ac:dyDescent="0.35">
      <c r="A4435" t="s">
        <v>4576</v>
      </c>
      <c r="B4435" s="1">
        <v>45087</v>
      </c>
      <c r="C4435" t="s">
        <v>111</v>
      </c>
      <c r="D4435" t="s">
        <v>80</v>
      </c>
      <c r="E4435">
        <v>1476862498</v>
      </c>
      <c r="F4435" t="s">
        <v>292</v>
      </c>
      <c r="G4435" t="s">
        <v>69</v>
      </c>
      <c r="H4435" t="s">
        <v>41</v>
      </c>
      <c r="I4435" t="s">
        <v>31</v>
      </c>
      <c r="J4435" t="s">
        <v>42</v>
      </c>
      <c r="K4435">
        <v>2870.37</v>
      </c>
      <c r="L4435">
        <v>97.3</v>
      </c>
      <c r="M4435" t="s">
        <v>43</v>
      </c>
      <c r="N4435">
        <v>3.38980688900734E-2</v>
      </c>
      <c r="O4435" t="s">
        <v>11351</v>
      </c>
      <c r="P4435" t="s">
        <v>11356</v>
      </c>
      <c r="R4435" t="s">
        <v>11353</v>
      </c>
      <c r="S4435">
        <f>IF(SalesData[[#This Row],[Return Status]]="Returned",1,0)</f>
        <v>0</v>
      </c>
      <c r="T4435">
        <v>2081.52</v>
      </c>
      <c r="U4435" s="2">
        <f>EOMONTH(SalesData[[#This Row],[Order Date]],0)</f>
        <v>45107</v>
      </c>
      <c r="V4435" s="9" t="str">
        <f>"Q"&amp;INT((MONTH(SalesData[[#This Row],[Order Date]])+2)/3)&amp;"-"&amp;YEAR(SalesData[[#This Row],[Order Date]])</f>
        <v>Q2-2023</v>
      </c>
    </row>
    <row r="4436" spans="1:22" x14ac:dyDescent="0.35">
      <c r="A4436" t="s">
        <v>4577</v>
      </c>
      <c r="B4436" s="1">
        <v>45092</v>
      </c>
      <c r="C4436" t="s">
        <v>188</v>
      </c>
      <c r="D4436" t="s">
        <v>13</v>
      </c>
      <c r="E4436">
        <v>1424647400</v>
      </c>
      <c r="F4436" t="s">
        <v>185</v>
      </c>
      <c r="G4436" t="s">
        <v>164</v>
      </c>
      <c r="H4436" t="s">
        <v>11357</v>
      </c>
      <c r="I4436" t="s">
        <v>36</v>
      </c>
      <c r="J4436" t="s">
        <v>42</v>
      </c>
      <c r="K4436">
        <v>1903.98</v>
      </c>
      <c r="L4436">
        <v>483.94</v>
      </c>
      <c r="M4436" t="s">
        <v>43</v>
      </c>
      <c r="N4436">
        <v>0.25417283794997803</v>
      </c>
      <c r="O4436" t="s">
        <v>11351</v>
      </c>
      <c r="P4436" t="s">
        <v>11354</v>
      </c>
      <c r="R4436" t="s">
        <v>11353</v>
      </c>
      <c r="S4436">
        <f>IF(SalesData[[#This Row],[Return Status]]="Returned",1,0)</f>
        <v>0</v>
      </c>
      <c r="U4436" s="2">
        <f>EOMONTH(SalesData[[#This Row],[Order Date]],0)</f>
        <v>45107</v>
      </c>
      <c r="V4436" s="9" t="str">
        <f>"Q"&amp;INT((MONTH(SalesData[[#This Row],[Order Date]])+2)/3)&amp;"-"&amp;YEAR(SalesData[[#This Row],[Order Date]])</f>
        <v>Q2-2023</v>
      </c>
    </row>
    <row r="4437" spans="1:22" x14ac:dyDescent="0.35">
      <c r="A4437" t="s">
        <v>4578</v>
      </c>
      <c r="B4437" s="1">
        <v>45080</v>
      </c>
      <c r="C4437" t="s">
        <v>52</v>
      </c>
      <c r="D4437" t="s">
        <v>145</v>
      </c>
      <c r="E4437">
        <v>2329623409</v>
      </c>
      <c r="F4437" t="s">
        <v>73</v>
      </c>
      <c r="G4437" t="s">
        <v>74</v>
      </c>
      <c r="H4437" t="s">
        <v>75</v>
      </c>
      <c r="I4437" t="s">
        <v>36</v>
      </c>
      <c r="J4437" t="s">
        <v>18</v>
      </c>
      <c r="K4437">
        <v>3664.6</v>
      </c>
      <c r="L4437">
        <v>489.32</v>
      </c>
      <c r="M4437" t="s">
        <v>19</v>
      </c>
      <c r="N4437">
        <v>0.13352616929542099</v>
      </c>
      <c r="O4437" t="s">
        <v>11351</v>
      </c>
      <c r="P4437" t="s">
        <v>11352</v>
      </c>
      <c r="R4437" t="s">
        <v>11353</v>
      </c>
      <c r="S4437">
        <f>IF(SalesData[[#This Row],[Return Status]]="Returned",1,0)</f>
        <v>0</v>
      </c>
      <c r="T4437">
        <v>2420.2800000000002</v>
      </c>
      <c r="U4437" s="2">
        <f>EOMONTH(SalesData[[#This Row],[Order Date]],0)</f>
        <v>45107</v>
      </c>
      <c r="V4437" s="9" t="str">
        <f>"Q"&amp;INT((MONTH(SalesData[[#This Row],[Order Date]])+2)/3)&amp;"-"&amp;YEAR(SalesData[[#This Row],[Order Date]])</f>
        <v>Q2-2023</v>
      </c>
    </row>
    <row r="4438" spans="1:22" x14ac:dyDescent="0.35">
      <c r="A4438" t="s">
        <v>4579</v>
      </c>
      <c r="B4438" s="1">
        <v>45081</v>
      </c>
      <c r="C4438" t="s">
        <v>38</v>
      </c>
      <c r="D4438" t="s">
        <v>99</v>
      </c>
      <c r="E4438">
        <v>5723479646</v>
      </c>
      <c r="F4438" t="s">
        <v>172</v>
      </c>
      <c r="G4438" t="s">
        <v>141</v>
      </c>
      <c r="H4438" t="s">
        <v>121</v>
      </c>
      <c r="I4438" t="s">
        <v>17</v>
      </c>
      <c r="J4438" t="s">
        <v>62</v>
      </c>
      <c r="K4438">
        <v>4841.75</v>
      </c>
      <c r="L4438">
        <v>895.69</v>
      </c>
      <c r="M4438" t="s">
        <v>62</v>
      </c>
      <c r="N4438">
        <v>0.184993029379873</v>
      </c>
      <c r="O4438" t="s">
        <v>11351</v>
      </c>
      <c r="P4438" t="s">
        <v>11352</v>
      </c>
      <c r="R4438" t="s">
        <v>11353</v>
      </c>
      <c r="S4438">
        <f>IF(SalesData[[#This Row],[Return Status]]="Returned",1,0)</f>
        <v>0</v>
      </c>
      <c r="T4438">
        <v>2793.38</v>
      </c>
      <c r="U4438" s="2">
        <f>EOMONTH(SalesData[[#This Row],[Order Date]],0)</f>
        <v>45107</v>
      </c>
      <c r="V4438" s="9" t="str">
        <f>"Q"&amp;INT((MONTH(SalesData[[#This Row],[Order Date]])+2)/3)&amp;"-"&amp;YEAR(SalesData[[#This Row],[Order Date]])</f>
        <v>Q2-2023</v>
      </c>
    </row>
    <row r="4439" spans="1:22" x14ac:dyDescent="0.35">
      <c r="A4439" t="s">
        <v>4580</v>
      </c>
      <c r="B4439" s="1">
        <v>45106</v>
      </c>
      <c r="C4439" t="s">
        <v>188</v>
      </c>
      <c r="D4439" t="s">
        <v>99</v>
      </c>
      <c r="E4439">
        <v>3317361237</v>
      </c>
      <c r="F4439" t="s">
        <v>81</v>
      </c>
      <c r="G4439" t="s">
        <v>74</v>
      </c>
      <c r="H4439" t="s">
        <v>75</v>
      </c>
      <c r="I4439" t="s">
        <v>36</v>
      </c>
      <c r="J4439" t="s">
        <v>65</v>
      </c>
      <c r="K4439">
        <v>717.74</v>
      </c>
      <c r="L4439">
        <v>204.06</v>
      </c>
      <c r="M4439" t="s">
        <v>65</v>
      </c>
      <c r="N4439">
        <v>0.28430908128291599</v>
      </c>
      <c r="O4439" t="s">
        <v>11355</v>
      </c>
      <c r="P4439" t="s">
        <v>11354</v>
      </c>
      <c r="R4439" t="s">
        <v>11353</v>
      </c>
      <c r="S4439">
        <f>IF(SalesData[[#This Row],[Return Status]]="Returned",1,0)</f>
        <v>0</v>
      </c>
      <c r="T4439">
        <v>2420.2800000000002</v>
      </c>
      <c r="U4439" s="2">
        <f>EOMONTH(SalesData[[#This Row],[Order Date]],0)</f>
        <v>45107</v>
      </c>
      <c r="V4439" s="9" t="str">
        <f>"Q"&amp;INT((MONTH(SalesData[[#This Row],[Order Date]])+2)/3)&amp;"-"&amp;YEAR(SalesData[[#This Row],[Order Date]])</f>
        <v>Q2-2023</v>
      </c>
    </row>
    <row r="4440" spans="1:22" x14ac:dyDescent="0.35">
      <c r="A4440" t="s">
        <v>4581</v>
      </c>
      <c r="B4440" s="1">
        <v>45099</v>
      </c>
      <c r="C4440" t="s">
        <v>71</v>
      </c>
      <c r="D4440" t="s">
        <v>99</v>
      </c>
      <c r="E4440">
        <v>8236567543</v>
      </c>
      <c r="F4440" t="s">
        <v>185</v>
      </c>
      <c r="G4440" t="s">
        <v>164</v>
      </c>
      <c r="H4440" t="s">
        <v>165</v>
      </c>
      <c r="I4440" t="s">
        <v>36</v>
      </c>
      <c r="J4440" t="s">
        <v>42</v>
      </c>
      <c r="K4440">
        <v>3868.22</v>
      </c>
      <c r="L4440">
        <v>384.05</v>
      </c>
      <c r="M4440" t="s">
        <v>43</v>
      </c>
      <c r="N4440">
        <v>9.9283391327277204E-2</v>
      </c>
      <c r="O4440" t="s">
        <v>11351</v>
      </c>
      <c r="P4440" t="s">
        <v>11356</v>
      </c>
      <c r="R4440" t="s">
        <v>11353</v>
      </c>
      <c r="S4440">
        <f>IF(SalesData[[#This Row],[Return Status]]="Returned",1,0)</f>
        <v>0</v>
      </c>
      <c r="U4440" s="2">
        <f>EOMONTH(SalesData[[#This Row],[Order Date]],0)</f>
        <v>45107</v>
      </c>
      <c r="V4440" s="9" t="str">
        <f>"Q"&amp;INT((MONTH(SalesData[[#This Row],[Order Date]])+2)/3)&amp;"-"&amp;YEAR(SalesData[[#This Row],[Order Date]])</f>
        <v>Q2-2023</v>
      </c>
    </row>
    <row r="4441" spans="1:22" x14ac:dyDescent="0.35">
      <c r="A4441" t="s">
        <v>4582</v>
      </c>
      <c r="B4441" s="1">
        <v>45106</v>
      </c>
      <c r="C4441" t="s">
        <v>97</v>
      </c>
      <c r="D4441" t="s">
        <v>99</v>
      </c>
      <c r="E4441">
        <v>375975534</v>
      </c>
      <c r="F4441" t="s">
        <v>152</v>
      </c>
      <c r="G4441" t="s">
        <v>23</v>
      </c>
      <c r="H4441" t="s">
        <v>24</v>
      </c>
      <c r="I4441" t="s">
        <v>17</v>
      </c>
      <c r="J4441" t="s">
        <v>18</v>
      </c>
      <c r="K4441">
        <v>1315.4</v>
      </c>
      <c r="L4441">
        <v>390.39</v>
      </c>
      <c r="M4441" t="s">
        <v>19</v>
      </c>
      <c r="N4441">
        <v>0.29678424813744902</v>
      </c>
      <c r="O4441" t="s">
        <v>11351</v>
      </c>
      <c r="P4441" t="s">
        <v>11354</v>
      </c>
      <c r="R4441" t="s">
        <v>11353</v>
      </c>
      <c r="S4441">
        <f>IF(SalesData[[#This Row],[Return Status]]="Returned",1,0)</f>
        <v>0</v>
      </c>
      <c r="T4441">
        <v>2821.33</v>
      </c>
      <c r="U4441" s="2">
        <f>EOMONTH(SalesData[[#This Row],[Order Date]],0)</f>
        <v>45107</v>
      </c>
      <c r="V4441" s="9" t="str">
        <f>"Q"&amp;INT((MONTH(SalesData[[#This Row],[Order Date]])+2)/3)&amp;"-"&amp;YEAR(SalesData[[#This Row],[Order Date]])</f>
        <v>Q2-2023</v>
      </c>
    </row>
    <row r="4442" spans="1:22" x14ac:dyDescent="0.35">
      <c r="A4442" t="s">
        <v>4583</v>
      </c>
      <c r="B4442" s="1">
        <v>45106</v>
      </c>
      <c r="C4442" t="s">
        <v>12</v>
      </c>
      <c r="D4442" t="s">
        <v>80</v>
      </c>
      <c r="E4442">
        <v>5865346932</v>
      </c>
      <c r="F4442" t="s">
        <v>78</v>
      </c>
      <c r="G4442" t="s">
        <v>15</v>
      </c>
      <c r="H4442" t="s">
        <v>16</v>
      </c>
      <c r="I4442" t="s">
        <v>17</v>
      </c>
      <c r="J4442" t="s">
        <v>65</v>
      </c>
      <c r="K4442">
        <v>1152.68</v>
      </c>
      <c r="L4442">
        <v>155.78</v>
      </c>
      <c r="M4442" t="s">
        <v>65</v>
      </c>
      <c r="N4442">
        <v>0.13514592081063301</v>
      </c>
      <c r="O4442" t="s">
        <v>11351</v>
      </c>
      <c r="P4442" t="s">
        <v>11352</v>
      </c>
      <c r="R4442" t="s">
        <v>11353</v>
      </c>
      <c r="S4442">
        <f>IF(SalesData[[#This Row],[Return Status]]="Returned",1,0)</f>
        <v>0</v>
      </c>
      <c r="T4442">
        <v>2085.91</v>
      </c>
      <c r="U4442" s="2">
        <f>EOMONTH(SalesData[[#This Row],[Order Date]],0)</f>
        <v>45107</v>
      </c>
      <c r="V4442" s="9" t="str">
        <f>"Q"&amp;INT((MONTH(SalesData[[#This Row],[Order Date]])+2)/3)&amp;"-"&amp;YEAR(SalesData[[#This Row],[Order Date]])</f>
        <v>Q2-2023</v>
      </c>
    </row>
    <row r="4443" spans="1:22" x14ac:dyDescent="0.35">
      <c r="A4443" t="s">
        <v>4584</v>
      </c>
      <c r="B4443" s="1">
        <v>45078</v>
      </c>
      <c r="C4443" t="s">
        <v>106</v>
      </c>
      <c r="D4443" t="s">
        <v>46</v>
      </c>
      <c r="E4443">
        <v>1726370273</v>
      </c>
      <c r="F4443" t="s">
        <v>88</v>
      </c>
      <c r="G4443" t="s">
        <v>89</v>
      </c>
      <c r="H4443" t="s">
        <v>90</v>
      </c>
      <c r="I4443" t="s">
        <v>31</v>
      </c>
      <c r="J4443" t="s">
        <v>18</v>
      </c>
      <c r="K4443">
        <v>1548.51</v>
      </c>
      <c r="L4443">
        <v>185.31</v>
      </c>
      <c r="M4443" t="s">
        <v>19</v>
      </c>
      <c r="N4443">
        <v>0.119669876203576</v>
      </c>
      <c r="O4443" t="s">
        <v>11351</v>
      </c>
      <c r="P4443" t="s">
        <v>11352</v>
      </c>
      <c r="R4443" t="s">
        <v>11353</v>
      </c>
      <c r="S4443">
        <f>IF(SalesData[[#This Row],[Return Status]]="Returned",1,0)</f>
        <v>0</v>
      </c>
      <c r="T4443">
        <v>207.68</v>
      </c>
      <c r="U4443" s="2">
        <f>EOMONTH(SalesData[[#This Row],[Order Date]],0)</f>
        <v>45107</v>
      </c>
      <c r="V4443" s="9" t="str">
        <f>"Q"&amp;INT((MONTH(SalesData[[#This Row],[Order Date]])+2)/3)&amp;"-"&amp;YEAR(SalesData[[#This Row],[Order Date]])</f>
        <v>Q2-2023</v>
      </c>
    </row>
    <row r="4444" spans="1:22" x14ac:dyDescent="0.35">
      <c r="A4444" t="s">
        <v>4585</v>
      </c>
      <c r="B4444" s="1">
        <v>45092</v>
      </c>
      <c r="C4444" t="s">
        <v>57</v>
      </c>
      <c r="D4444" t="s">
        <v>27</v>
      </c>
      <c r="E4444">
        <v>9677616150</v>
      </c>
      <c r="F4444" t="s">
        <v>53</v>
      </c>
      <c r="G4444" t="s">
        <v>54</v>
      </c>
      <c r="H4444" t="s">
        <v>55</v>
      </c>
      <c r="I4444" t="s">
        <v>31</v>
      </c>
      <c r="J4444" t="s">
        <v>62</v>
      </c>
      <c r="K4444">
        <v>4345.66</v>
      </c>
      <c r="L4444">
        <v>707.04</v>
      </c>
      <c r="M4444" t="s">
        <v>62</v>
      </c>
      <c r="N4444">
        <v>0.162700257268171</v>
      </c>
      <c r="O4444" t="s">
        <v>11351</v>
      </c>
      <c r="P4444" t="s">
        <v>11352</v>
      </c>
      <c r="R4444" t="s">
        <v>11353</v>
      </c>
      <c r="S4444">
        <f>IF(SalesData[[#This Row],[Return Status]]="Returned",1,0)</f>
        <v>0</v>
      </c>
      <c r="U4444" s="2">
        <f>EOMONTH(SalesData[[#This Row],[Order Date]],0)</f>
        <v>45107</v>
      </c>
      <c r="V4444" s="9" t="str">
        <f>"Q"&amp;INT((MONTH(SalesData[[#This Row],[Order Date]])+2)/3)&amp;"-"&amp;YEAR(SalesData[[#This Row],[Order Date]])</f>
        <v>Q2-2023</v>
      </c>
    </row>
    <row r="4445" spans="1:22" x14ac:dyDescent="0.35">
      <c r="A4445" t="s">
        <v>4586</v>
      </c>
      <c r="B4445" s="1">
        <v>45096</v>
      </c>
      <c r="C4445" t="s">
        <v>77</v>
      </c>
      <c r="D4445" t="s">
        <v>13</v>
      </c>
      <c r="E4445">
        <v>5089217890</v>
      </c>
      <c r="F4445" t="s">
        <v>53</v>
      </c>
      <c r="G4445" t="s">
        <v>54</v>
      </c>
      <c r="H4445" t="s">
        <v>55</v>
      </c>
      <c r="I4445" t="s">
        <v>31</v>
      </c>
      <c r="J4445" t="s">
        <v>19</v>
      </c>
      <c r="K4445">
        <v>1932.5</v>
      </c>
      <c r="L4445">
        <v>189.81</v>
      </c>
      <c r="M4445" t="s">
        <v>19</v>
      </c>
      <c r="N4445">
        <v>9.8219922380336402E-2</v>
      </c>
      <c r="O4445" t="s">
        <v>11351</v>
      </c>
      <c r="P4445" t="s">
        <v>11356</v>
      </c>
      <c r="R4445" t="s">
        <v>11353</v>
      </c>
      <c r="S4445">
        <f>IF(SalesData[[#This Row],[Return Status]]="Returned",1,0)</f>
        <v>0</v>
      </c>
      <c r="U4445" s="2">
        <f>EOMONTH(SalesData[[#This Row],[Order Date]],0)</f>
        <v>45107</v>
      </c>
      <c r="V4445" s="9" t="str">
        <f>"Q"&amp;INT((MONTH(SalesData[[#This Row],[Order Date]])+2)/3)&amp;"-"&amp;YEAR(SalesData[[#This Row],[Order Date]])</f>
        <v>Q2-2023</v>
      </c>
    </row>
    <row r="4446" spans="1:22" x14ac:dyDescent="0.35">
      <c r="A4446" t="s">
        <v>4587</v>
      </c>
      <c r="B4446" s="1">
        <v>45101</v>
      </c>
      <c r="C4446" t="s">
        <v>188</v>
      </c>
      <c r="D4446" t="s">
        <v>145</v>
      </c>
      <c r="E4446">
        <v>8081026926</v>
      </c>
      <c r="F4446" t="s">
        <v>50</v>
      </c>
      <c r="G4446" t="s">
        <v>34</v>
      </c>
      <c r="H4446" t="s">
        <v>35</v>
      </c>
      <c r="I4446" t="s">
        <v>36</v>
      </c>
      <c r="J4446" t="s">
        <v>18</v>
      </c>
      <c r="K4446">
        <v>3738.78</v>
      </c>
      <c r="L4446">
        <v>355.71</v>
      </c>
      <c r="M4446" t="s">
        <v>19</v>
      </c>
      <c r="N4446">
        <v>9.5140660857284995E-2</v>
      </c>
      <c r="O4446" t="s">
        <v>11351</v>
      </c>
      <c r="P4446" t="s">
        <v>11356</v>
      </c>
      <c r="R4446" t="s">
        <v>11353</v>
      </c>
      <c r="S4446">
        <f>IF(SalesData[[#This Row],[Return Status]]="Returned",1,0)</f>
        <v>0</v>
      </c>
      <c r="U4446" s="2">
        <f>EOMONTH(SalesData[[#This Row],[Order Date]],0)</f>
        <v>45107</v>
      </c>
      <c r="V4446" s="9" t="str">
        <f>"Q"&amp;INT((MONTH(SalesData[[#This Row],[Order Date]])+2)/3)&amp;"-"&amp;YEAR(SalesData[[#This Row],[Order Date]])</f>
        <v>Q2-2023</v>
      </c>
    </row>
    <row r="4447" spans="1:22" x14ac:dyDescent="0.35">
      <c r="A4447" t="s">
        <v>4588</v>
      </c>
      <c r="B4447" s="1">
        <v>45078</v>
      </c>
      <c r="C4447" t="s">
        <v>57</v>
      </c>
      <c r="D4447" t="s">
        <v>99</v>
      </c>
      <c r="E4447">
        <v>2047132439</v>
      </c>
      <c r="F4447" t="s">
        <v>58</v>
      </c>
      <c r="G4447" t="s">
        <v>59</v>
      </c>
      <c r="H4447" t="s">
        <v>11357</v>
      </c>
      <c r="I4447" t="s">
        <v>31</v>
      </c>
      <c r="J4447" t="s">
        <v>43</v>
      </c>
      <c r="K4447">
        <v>2269.1999999999998</v>
      </c>
      <c r="L4447">
        <v>665.63</v>
      </c>
      <c r="M4447" t="s">
        <v>43</v>
      </c>
      <c r="N4447">
        <v>0.29333245196544999</v>
      </c>
      <c r="O4447" t="s">
        <v>11351</v>
      </c>
      <c r="P4447" t="s">
        <v>11354</v>
      </c>
      <c r="R4447" t="s">
        <v>11353</v>
      </c>
      <c r="S4447">
        <f>IF(SalesData[[#This Row],[Return Status]]="Returned",1,0)</f>
        <v>0</v>
      </c>
      <c r="T4447">
        <v>2183.56</v>
      </c>
      <c r="U4447" s="2">
        <f>EOMONTH(SalesData[[#This Row],[Order Date]],0)</f>
        <v>45107</v>
      </c>
      <c r="V4447" s="9" t="str">
        <f>"Q"&amp;INT((MONTH(SalesData[[#This Row],[Order Date]])+2)/3)&amp;"-"&amp;YEAR(SalesData[[#This Row],[Order Date]])</f>
        <v>Q2-2023</v>
      </c>
    </row>
    <row r="4448" spans="1:22" x14ac:dyDescent="0.35">
      <c r="A4448" t="s">
        <v>4589</v>
      </c>
      <c r="B4448" s="1">
        <v>45084</v>
      </c>
      <c r="C4448" t="s">
        <v>111</v>
      </c>
      <c r="D4448" t="s">
        <v>72</v>
      </c>
      <c r="E4448">
        <v>7176970339</v>
      </c>
      <c r="F4448" t="s">
        <v>357</v>
      </c>
      <c r="G4448" t="s">
        <v>164</v>
      </c>
      <c r="H4448" t="s">
        <v>165</v>
      </c>
      <c r="I4448" t="s">
        <v>36</v>
      </c>
      <c r="J4448" t="s">
        <v>18</v>
      </c>
      <c r="K4448">
        <v>2403.0500000000002</v>
      </c>
      <c r="L4448">
        <v>505.75</v>
      </c>
      <c r="M4448" t="s">
        <v>19</v>
      </c>
      <c r="N4448">
        <v>0.21046170491666799</v>
      </c>
      <c r="O4448" t="s">
        <v>11351</v>
      </c>
      <c r="P4448" t="s">
        <v>11354</v>
      </c>
      <c r="R4448" t="s">
        <v>11353</v>
      </c>
      <c r="S4448">
        <f>IF(SalesData[[#This Row],[Return Status]]="Returned",1,0)</f>
        <v>0</v>
      </c>
      <c r="U4448" s="2">
        <f>EOMONTH(SalesData[[#This Row],[Order Date]],0)</f>
        <v>45107</v>
      </c>
      <c r="V4448" s="9" t="str">
        <f>"Q"&amp;INT((MONTH(SalesData[[#This Row],[Order Date]])+2)/3)&amp;"-"&amp;YEAR(SalesData[[#This Row],[Order Date]])</f>
        <v>Q2-2023</v>
      </c>
    </row>
    <row r="4449" spans="1:22" x14ac:dyDescent="0.35">
      <c r="A4449" t="s">
        <v>4590</v>
      </c>
      <c r="B4449" s="1">
        <v>45103</v>
      </c>
      <c r="C4449" t="s">
        <v>139</v>
      </c>
      <c r="D4449" t="s">
        <v>145</v>
      </c>
      <c r="E4449">
        <v>8978263815</v>
      </c>
      <c r="F4449" t="s">
        <v>387</v>
      </c>
      <c r="G4449" t="s">
        <v>89</v>
      </c>
      <c r="H4449" t="s">
        <v>90</v>
      </c>
      <c r="I4449" t="s">
        <v>31</v>
      </c>
      <c r="J4449" t="s">
        <v>65</v>
      </c>
      <c r="K4449">
        <v>1397.81</v>
      </c>
      <c r="L4449">
        <v>272.83999999999997</v>
      </c>
      <c r="M4449" t="s">
        <v>65</v>
      </c>
      <c r="N4449">
        <v>0.195191048854995</v>
      </c>
      <c r="O4449" t="s">
        <v>11351</v>
      </c>
      <c r="P4449" t="s">
        <v>11352</v>
      </c>
      <c r="Q4449" t="s">
        <v>11364</v>
      </c>
      <c r="R4449" t="s">
        <v>11360</v>
      </c>
      <c r="S4449">
        <f>IF(SalesData[[#This Row],[Return Status]]="Returned",1,0)</f>
        <v>1</v>
      </c>
      <c r="T4449">
        <v>207.68</v>
      </c>
      <c r="U4449" s="2">
        <f>EOMONTH(SalesData[[#This Row],[Order Date]],0)</f>
        <v>45107</v>
      </c>
      <c r="V4449" s="9" t="str">
        <f>"Q"&amp;INT((MONTH(SalesData[[#This Row],[Order Date]])+2)/3)&amp;"-"&amp;YEAR(SalesData[[#This Row],[Order Date]])</f>
        <v>Q2-2023</v>
      </c>
    </row>
    <row r="4450" spans="1:22" x14ac:dyDescent="0.35">
      <c r="A4450" t="s">
        <v>4591</v>
      </c>
      <c r="B4450" s="1">
        <v>45080</v>
      </c>
      <c r="C4450" t="s">
        <v>49</v>
      </c>
      <c r="D4450" t="s">
        <v>80</v>
      </c>
      <c r="E4450">
        <v>5841069227</v>
      </c>
      <c r="F4450" t="s">
        <v>152</v>
      </c>
      <c r="G4450" t="s">
        <v>23</v>
      </c>
      <c r="H4450" t="s">
        <v>24</v>
      </c>
      <c r="I4450" t="s">
        <v>17</v>
      </c>
      <c r="J4450" t="s">
        <v>65</v>
      </c>
      <c r="K4450">
        <v>4969.3900000000003</v>
      </c>
      <c r="L4450">
        <v>293.83</v>
      </c>
      <c r="M4450" t="s">
        <v>65</v>
      </c>
      <c r="N4450">
        <v>5.9127981502759899E-2</v>
      </c>
      <c r="O4450" t="s">
        <v>11351</v>
      </c>
      <c r="P4450" t="s">
        <v>11356</v>
      </c>
      <c r="R4450" t="s">
        <v>11353</v>
      </c>
      <c r="S4450">
        <f>IF(SalesData[[#This Row],[Return Status]]="Returned",1,0)</f>
        <v>0</v>
      </c>
      <c r="T4450">
        <v>2821.33</v>
      </c>
      <c r="U4450" s="2">
        <f>EOMONTH(SalesData[[#This Row],[Order Date]],0)</f>
        <v>45107</v>
      </c>
      <c r="V4450" s="9" t="str">
        <f>"Q"&amp;INT((MONTH(SalesData[[#This Row],[Order Date]])+2)/3)&amp;"-"&amp;YEAR(SalesData[[#This Row],[Order Date]])</f>
        <v>Q2-2023</v>
      </c>
    </row>
    <row r="4451" spans="1:22" x14ac:dyDescent="0.35">
      <c r="A4451" t="s">
        <v>4592</v>
      </c>
      <c r="B4451" s="1">
        <v>45083</v>
      </c>
      <c r="C4451" t="s">
        <v>49</v>
      </c>
      <c r="D4451" t="s">
        <v>46</v>
      </c>
      <c r="E4451">
        <v>9730511496</v>
      </c>
      <c r="F4451" t="s">
        <v>107</v>
      </c>
      <c r="G4451" t="s">
        <v>15</v>
      </c>
      <c r="H4451" t="s">
        <v>16</v>
      </c>
      <c r="I4451" t="s">
        <v>17</v>
      </c>
      <c r="J4451" t="s">
        <v>65</v>
      </c>
      <c r="K4451">
        <v>2943.12</v>
      </c>
      <c r="L4451">
        <v>538.01</v>
      </c>
      <c r="M4451" t="s">
        <v>65</v>
      </c>
      <c r="N4451">
        <v>0.182802604039251</v>
      </c>
      <c r="O4451" t="s">
        <v>11351</v>
      </c>
      <c r="P4451" t="s">
        <v>11352</v>
      </c>
      <c r="R4451" t="s">
        <v>11353</v>
      </c>
      <c r="S4451">
        <f>IF(SalesData[[#This Row],[Return Status]]="Returned",1,0)</f>
        <v>0</v>
      </c>
      <c r="T4451">
        <v>2085.91</v>
      </c>
      <c r="U4451" s="2">
        <f>EOMONTH(SalesData[[#This Row],[Order Date]],0)</f>
        <v>45107</v>
      </c>
      <c r="V4451" s="9" t="str">
        <f>"Q"&amp;INT((MONTH(SalesData[[#This Row],[Order Date]])+2)/3)&amp;"-"&amp;YEAR(SalesData[[#This Row],[Order Date]])</f>
        <v>Q2-2023</v>
      </c>
    </row>
    <row r="4452" spans="1:22" x14ac:dyDescent="0.35">
      <c r="A4452" t="s">
        <v>4593</v>
      </c>
      <c r="B4452" s="1">
        <v>45086</v>
      </c>
      <c r="C4452" t="s">
        <v>21</v>
      </c>
      <c r="D4452" t="s">
        <v>145</v>
      </c>
      <c r="E4452">
        <v>5714830504</v>
      </c>
      <c r="F4452" t="s">
        <v>88</v>
      </c>
      <c r="G4452" t="s">
        <v>89</v>
      </c>
      <c r="H4452" t="s">
        <v>90</v>
      </c>
      <c r="I4452" t="s">
        <v>31</v>
      </c>
      <c r="J4452" t="s">
        <v>19</v>
      </c>
      <c r="K4452">
        <v>4651.99</v>
      </c>
      <c r="L4452">
        <v>1269.8800000000001</v>
      </c>
      <c r="M4452" t="s">
        <v>19</v>
      </c>
      <c r="N4452">
        <v>0.27297565128042001</v>
      </c>
      <c r="O4452" t="s">
        <v>11351</v>
      </c>
      <c r="P4452" t="s">
        <v>11354</v>
      </c>
      <c r="R4452" t="s">
        <v>11353</v>
      </c>
      <c r="S4452">
        <f>IF(SalesData[[#This Row],[Return Status]]="Returned",1,0)</f>
        <v>0</v>
      </c>
      <c r="T4452">
        <v>207.68</v>
      </c>
      <c r="U4452" s="2">
        <f>EOMONTH(SalesData[[#This Row],[Order Date]],0)</f>
        <v>45107</v>
      </c>
      <c r="V4452" s="9" t="str">
        <f>"Q"&amp;INT((MONTH(SalesData[[#This Row],[Order Date]])+2)/3)&amp;"-"&amp;YEAR(SalesData[[#This Row],[Order Date]])</f>
        <v>Q2-2023</v>
      </c>
    </row>
    <row r="4453" spans="1:22" x14ac:dyDescent="0.35">
      <c r="A4453" t="s">
        <v>4594</v>
      </c>
      <c r="B4453" s="1">
        <v>45101</v>
      </c>
      <c r="C4453" t="s">
        <v>194</v>
      </c>
      <c r="D4453" t="s">
        <v>39</v>
      </c>
      <c r="E4453">
        <v>1067951787</v>
      </c>
      <c r="F4453" t="s">
        <v>222</v>
      </c>
      <c r="G4453" t="s">
        <v>266</v>
      </c>
      <c r="H4453" t="s">
        <v>165</v>
      </c>
      <c r="I4453" t="s">
        <v>36</v>
      </c>
      <c r="J4453" t="s">
        <v>62</v>
      </c>
      <c r="K4453">
        <v>282.77</v>
      </c>
      <c r="L4453">
        <v>52.02</v>
      </c>
      <c r="M4453" t="s">
        <v>62</v>
      </c>
      <c r="N4453">
        <v>0.18396576723131899</v>
      </c>
      <c r="O4453" t="s">
        <v>11361</v>
      </c>
      <c r="P4453" t="s">
        <v>11352</v>
      </c>
      <c r="R4453" t="s">
        <v>11353</v>
      </c>
      <c r="S4453">
        <f>IF(SalesData[[#This Row],[Return Status]]="Returned",1,0)</f>
        <v>0</v>
      </c>
      <c r="U4453" s="2">
        <f>EOMONTH(SalesData[[#This Row],[Order Date]],0)</f>
        <v>45107</v>
      </c>
      <c r="V4453" s="9" t="str">
        <f>"Q"&amp;INT((MONTH(SalesData[[#This Row],[Order Date]])+2)/3)&amp;"-"&amp;YEAR(SalesData[[#This Row],[Order Date]])</f>
        <v>Q2-2023</v>
      </c>
    </row>
    <row r="4454" spans="1:22" x14ac:dyDescent="0.35">
      <c r="A4454" t="s">
        <v>4595</v>
      </c>
      <c r="B4454" s="1">
        <v>45096</v>
      </c>
      <c r="C4454" t="s">
        <v>124</v>
      </c>
      <c r="D4454" t="s">
        <v>27</v>
      </c>
      <c r="E4454">
        <v>3811595767</v>
      </c>
      <c r="F4454" t="s">
        <v>312</v>
      </c>
      <c r="G4454" t="s">
        <v>141</v>
      </c>
      <c r="H4454" t="s">
        <v>11357</v>
      </c>
      <c r="I4454" t="s">
        <v>17</v>
      </c>
      <c r="J4454" t="s">
        <v>19</v>
      </c>
      <c r="K4454">
        <v>105.65</v>
      </c>
      <c r="L4454">
        <v>30.97</v>
      </c>
      <c r="M4454" t="s">
        <v>19</v>
      </c>
      <c r="N4454">
        <v>0.29313771888310503</v>
      </c>
      <c r="O4454" t="s">
        <v>11361</v>
      </c>
      <c r="P4454" t="s">
        <v>11354</v>
      </c>
      <c r="R4454" t="s">
        <v>11353</v>
      </c>
      <c r="S4454">
        <f>IF(SalesData[[#This Row],[Return Status]]="Returned",1,0)</f>
        <v>0</v>
      </c>
      <c r="T4454">
        <v>2793.38</v>
      </c>
      <c r="U4454" s="2">
        <f>EOMONTH(SalesData[[#This Row],[Order Date]],0)</f>
        <v>45107</v>
      </c>
      <c r="V4454" s="9" t="str">
        <f>"Q"&amp;INT((MONTH(SalesData[[#This Row],[Order Date]])+2)/3)&amp;"-"&amp;YEAR(SalesData[[#This Row],[Order Date]])</f>
        <v>Q2-2023</v>
      </c>
    </row>
    <row r="4455" spans="1:22" x14ac:dyDescent="0.35">
      <c r="A4455" t="s">
        <v>4596</v>
      </c>
      <c r="B4455" s="1">
        <v>45085</v>
      </c>
      <c r="C4455" t="s">
        <v>124</v>
      </c>
      <c r="D4455" t="s">
        <v>27</v>
      </c>
      <c r="E4455">
        <v>4315068946</v>
      </c>
      <c r="F4455" t="s">
        <v>170</v>
      </c>
      <c r="G4455" t="s">
        <v>69</v>
      </c>
      <c r="H4455" t="s">
        <v>41</v>
      </c>
      <c r="I4455" t="s">
        <v>31</v>
      </c>
      <c r="J4455" t="s">
        <v>61</v>
      </c>
      <c r="K4455">
        <v>1236.96</v>
      </c>
      <c r="L4455">
        <v>360.67</v>
      </c>
      <c r="M4455" t="s">
        <v>62</v>
      </c>
      <c r="N4455">
        <v>0.29157773897296602</v>
      </c>
      <c r="O4455" t="s">
        <v>11351</v>
      </c>
      <c r="P4455" t="s">
        <v>11354</v>
      </c>
      <c r="R4455" t="s">
        <v>11353</v>
      </c>
      <c r="S4455">
        <f>IF(SalesData[[#This Row],[Return Status]]="Returned",1,0)</f>
        <v>0</v>
      </c>
      <c r="T4455">
        <v>2081.52</v>
      </c>
      <c r="U4455" s="2">
        <f>EOMONTH(SalesData[[#This Row],[Order Date]],0)</f>
        <v>45107</v>
      </c>
      <c r="V4455" s="9" t="str">
        <f>"Q"&amp;INT((MONTH(SalesData[[#This Row],[Order Date]])+2)/3)&amp;"-"&amp;YEAR(SalesData[[#This Row],[Order Date]])</f>
        <v>Q2-2023</v>
      </c>
    </row>
    <row r="4456" spans="1:22" x14ac:dyDescent="0.35">
      <c r="A4456" t="s">
        <v>4597</v>
      </c>
      <c r="B4456" s="1">
        <v>45092</v>
      </c>
      <c r="C4456" t="s">
        <v>162</v>
      </c>
      <c r="D4456" t="s">
        <v>145</v>
      </c>
      <c r="E4456">
        <v>145364512</v>
      </c>
      <c r="F4456" t="s">
        <v>73</v>
      </c>
      <c r="G4456" t="s">
        <v>74</v>
      </c>
      <c r="H4456" t="s">
        <v>75</v>
      </c>
      <c r="I4456" t="s">
        <v>36</v>
      </c>
      <c r="J4456" t="s">
        <v>65</v>
      </c>
      <c r="K4456">
        <v>4735.2</v>
      </c>
      <c r="L4456">
        <v>463.49</v>
      </c>
      <c r="M4456" t="s">
        <v>65</v>
      </c>
      <c r="N4456">
        <v>9.7881821253590101E-2</v>
      </c>
      <c r="O4456" t="s">
        <v>11351</v>
      </c>
      <c r="P4456" t="s">
        <v>11356</v>
      </c>
      <c r="R4456" t="s">
        <v>11353</v>
      </c>
      <c r="S4456">
        <f>IF(SalesData[[#This Row],[Return Status]]="Returned",1,0)</f>
        <v>0</v>
      </c>
      <c r="T4456">
        <v>2420.2800000000002</v>
      </c>
      <c r="U4456" s="2">
        <f>EOMONTH(SalesData[[#This Row],[Order Date]],0)</f>
        <v>45107</v>
      </c>
      <c r="V4456" s="9" t="str">
        <f>"Q"&amp;INT((MONTH(SalesData[[#This Row],[Order Date]])+2)/3)&amp;"-"&amp;YEAR(SalesData[[#This Row],[Order Date]])</f>
        <v>Q2-2023</v>
      </c>
    </row>
    <row r="4457" spans="1:22" x14ac:dyDescent="0.35">
      <c r="A4457" t="s">
        <v>4598</v>
      </c>
      <c r="B4457" s="1">
        <v>45083</v>
      </c>
      <c r="C4457" t="s">
        <v>106</v>
      </c>
      <c r="D4457" t="s">
        <v>145</v>
      </c>
      <c r="E4457">
        <v>926449760</v>
      </c>
      <c r="F4457" t="s">
        <v>172</v>
      </c>
      <c r="G4457" t="s">
        <v>141</v>
      </c>
      <c r="H4457" t="s">
        <v>11357</v>
      </c>
      <c r="I4457" t="s">
        <v>17</v>
      </c>
      <c r="J4457" t="s">
        <v>61</v>
      </c>
      <c r="K4457">
        <v>4081.56</v>
      </c>
      <c r="L4457">
        <v>995.03</v>
      </c>
      <c r="M4457" t="s">
        <v>62</v>
      </c>
      <c r="N4457">
        <v>0.24378668940307099</v>
      </c>
      <c r="O4457" t="s">
        <v>11351</v>
      </c>
      <c r="P4457" t="s">
        <v>11354</v>
      </c>
      <c r="R4457" t="s">
        <v>11353</v>
      </c>
      <c r="S4457">
        <f>IF(SalesData[[#This Row],[Return Status]]="Returned",1,0)</f>
        <v>0</v>
      </c>
      <c r="T4457">
        <v>2793.38</v>
      </c>
      <c r="U4457" s="2">
        <f>EOMONTH(SalesData[[#This Row],[Order Date]],0)</f>
        <v>45107</v>
      </c>
      <c r="V4457" s="9" t="str">
        <f>"Q"&amp;INT((MONTH(SalesData[[#This Row],[Order Date]])+2)/3)&amp;"-"&amp;YEAR(SalesData[[#This Row],[Order Date]])</f>
        <v>Q2-2023</v>
      </c>
    </row>
    <row r="4458" spans="1:22" x14ac:dyDescent="0.35">
      <c r="A4458" t="s">
        <v>4599</v>
      </c>
      <c r="B4458" s="1">
        <v>45106</v>
      </c>
      <c r="C4458" t="s">
        <v>92</v>
      </c>
      <c r="D4458" t="s">
        <v>39</v>
      </c>
      <c r="E4458">
        <v>3229165200</v>
      </c>
      <c r="F4458" t="s">
        <v>116</v>
      </c>
      <c r="G4458" t="s">
        <v>74</v>
      </c>
      <c r="H4458" t="s">
        <v>75</v>
      </c>
      <c r="I4458" t="s">
        <v>36</v>
      </c>
      <c r="J4458" t="s">
        <v>61</v>
      </c>
      <c r="K4458">
        <v>2286.7800000000002</v>
      </c>
      <c r="L4458">
        <v>617.64</v>
      </c>
      <c r="M4458" t="s">
        <v>62</v>
      </c>
      <c r="N4458">
        <v>0.27009156980557802</v>
      </c>
      <c r="O4458" t="s">
        <v>11351</v>
      </c>
      <c r="P4458" t="s">
        <v>11354</v>
      </c>
      <c r="R4458" t="s">
        <v>11353</v>
      </c>
      <c r="S4458">
        <f>IF(SalesData[[#This Row],[Return Status]]="Returned",1,0)</f>
        <v>0</v>
      </c>
      <c r="T4458">
        <v>2420.2800000000002</v>
      </c>
      <c r="U4458" s="2">
        <f>EOMONTH(SalesData[[#This Row],[Order Date]],0)</f>
        <v>45107</v>
      </c>
      <c r="V4458" s="9" t="str">
        <f>"Q"&amp;INT((MONTH(SalesData[[#This Row],[Order Date]])+2)/3)&amp;"-"&amp;YEAR(SalesData[[#This Row],[Order Date]])</f>
        <v>Q2-2023</v>
      </c>
    </row>
    <row r="4459" spans="1:22" x14ac:dyDescent="0.35">
      <c r="A4459" t="s">
        <v>4600</v>
      </c>
      <c r="B4459" s="1">
        <v>45079</v>
      </c>
      <c r="C4459" t="s">
        <v>57</v>
      </c>
      <c r="D4459" t="s">
        <v>46</v>
      </c>
      <c r="E4459">
        <v>5680664002</v>
      </c>
      <c r="F4459" t="s">
        <v>88</v>
      </c>
      <c r="G4459" t="s">
        <v>89</v>
      </c>
      <c r="H4459" t="s">
        <v>90</v>
      </c>
      <c r="I4459" t="s">
        <v>31</v>
      </c>
      <c r="J4459" t="s">
        <v>62</v>
      </c>
      <c r="K4459">
        <v>3838.38</v>
      </c>
      <c r="L4459">
        <v>297.08</v>
      </c>
      <c r="M4459" t="s">
        <v>62</v>
      </c>
      <c r="N4459">
        <v>7.7397235291972094E-2</v>
      </c>
      <c r="O4459" t="s">
        <v>11351</v>
      </c>
      <c r="P4459" t="s">
        <v>11356</v>
      </c>
      <c r="R4459" t="s">
        <v>11353</v>
      </c>
      <c r="S4459">
        <f>IF(SalesData[[#This Row],[Return Status]]="Returned",1,0)</f>
        <v>0</v>
      </c>
      <c r="T4459">
        <v>207.68</v>
      </c>
      <c r="U4459" s="2">
        <f>EOMONTH(SalesData[[#This Row],[Order Date]],0)</f>
        <v>45107</v>
      </c>
      <c r="V4459" s="9" t="str">
        <f>"Q"&amp;INT((MONTH(SalesData[[#This Row],[Order Date]])+2)/3)&amp;"-"&amp;YEAR(SalesData[[#This Row],[Order Date]])</f>
        <v>Q2-2023</v>
      </c>
    </row>
    <row r="4460" spans="1:22" x14ac:dyDescent="0.35">
      <c r="A4460" t="s">
        <v>4601</v>
      </c>
      <c r="B4460" s="1">
        <v>45095</v>
      </c>
      <c r="C4460" t="s">
        <v>132</v>
      </c>
      <c r="D4460" t="s">
        <v>145</v>
      </c>
      <c r="E4460">
        <v>6506304416</v>
      </c>
      <c r="F4460" t="s">
        <v>107</v>
      </c>
      <c r="G4460" t="s">
        <v>15</v>
      </c>
      <c r="H4460" t="s">
        <v>16</v>
      </c>
      <c r="I4460" t="s">
        <v>17</v>
      </c>
      <c r="J4460" t="s">
        <v>62</v>
      </c>
      <c r="K4460">
        <v>1100.1500000000001</v>
      </c>
      <c r="L4460">
        <v>140.47999999999999</v>
      </c>
      <c r="M4460" t="s">
        <v>62</v>
      </c>
      <c r="N4460">
        <v>0.12769167840748999</v>
      </c>
      <c r="O4460" t="s">
        <v>11351</v>
      </c>
      <c r="P4460" t="s">
        <v>11352</v>
      </c>
      <c r="R4460" t="s">
        <v>11353</v>
      </c>
      <c r="S4460">
        <f>IF(SalesData[[#This Row],[Return Status]]="Returned",1,0)</f>
        <v>0</v>
      </c>
      <c r="T4460">
        <v>2085.91</v>
      </c>
      <c r="U4460" s="2">
        <f>EOMONTH(SalesData[[#This Row],[Order Date]],0)</f>
        <v>45107</v>
      </c>
      <c r="V4460" s="9" t="str">
        <f>"Q"&amp;INT((MONTH(SalesData[[#This Row],[Order Date]])+2)/3)&amp;"-"&amp;YEAR(SalesData[[#This Row],[Order Date]])</f>
        <v>Q2-2023</v>
      </c>
    </row>
    <row r="4461" spans="1:22" x14ac:dyDescent="0.35">
      <c r="A4461" t="s">
        <v>4602</v>
      </c>
      <c r="B4461" s="1">
        <v>45082</v>
      </c>
      <c r="C4461" t="s">
        <v>144</v>
      </c>
      <c r="D4461" t="s">
        <v>80</v>
      </c>
      <c r="E4461">
        <v>2887508650</v>
      </c>
      <c r="F4461" t="s">
        <v>33</v>
      </c>
      <c r="G4461" t="s">
        <v>34</v>
      </c>
      <c r="H4461" t="s">
        <v>35</v>
      </c>
      <c r="I4461" t="s">
        <v>36</v>
      </c>
      <c r="J4461" t="s">
        <v>61</v>
      </c>
      <c r="K4461">
        <v>1062.0999999999999</v>
      </c>
      <c r="L4461">
        <v>71.75</v>
      </c>
      <c r="M4461" t="s">
        <v>62</v>
      </c>
      <c r="N4461">
        <v>6.7554844176631199E-2</v>
      </c>
      <c r="O4461" t="s">
        <v>11351</v>
      </c>
      <c r="P4461" t="s">
        <v>11356</v>
      </c>
      <c r="R4461" t="s">
        <v>11353</v>
      </c>
      <c r="S4461">
        <f>IF(SalesData[[#This Row],[Return Status]]="Returned",1,0)</f>
        <v>0</v>
      </c>
      <c r="U4461" s="2">
        <f>EOMONTH(SalesData[[#This Row],[Order Date]],0)</f>
        <v>45107</v>
      </c>
      <c r="V4461" s="9" t="str">
        <f>"Q"&amp;INT((MONTH(SalesData[[#This Row],[Order Date]])+2)/3)&amp;"-"&amp;YEAR(SalesData[[#This Row],[Order Date]])</f>
        <v>Q2-2023</v>
      </c>
    </row>
    <row r="4462" spans="1:22" x14ac:dyDescent="0.35">
      <c r="A4462" t="s">
        <v>4603</v>
      </c>
      <c r="B4462" s="1">
        <v>45096</v>
      </c>
      <c r="C4462" t="s">
        <v>92</v>
      </c>
      <c r="D4462" t="s">
        <v>13</v>
      </c>
      <c r="E4462">
        <v>697436496</v>
      </c>
      <c r="F4462" t="s">
        <v>109</v>
      </c>
      <c r="G4462" t="s">
        <v>11378</v>
      </c>
      <c r="H4462" t="s">
        <v>11357</v>
      </c>
      <c r="I4462" t="s">
        <v>31</v>
      </c>
      <c r="J4462" t="s">
        <v>19</v>
      </c>
      <c r="K4462">
        <v>2736.99</v>
      </c>
      <c r="L4462">
        <v>230.27</v>
      </c>
      <c r="M4462" t="s">
        <v>19</v>
      </c>
      <c r="N4462">
        <v>8.4132568990021903E-2</v>
      </c>
      <c r="O4462" t="s">
        <v>11351</v>
      </c>
      <c r="P4462" t="s">
        <v>11356</v>
      </c>
      <c r="R4462" t="s">
        <v>11353</v>
      </c>
      <c r="S4462">
        <f>IF(SalesData[[#This Row],[Return Status]]="Returned",1,0)</f>
        <v>0</v>
      </c>
      <c r="U4462" s="2">
        <f>EOMONTH(SalesData[[#This Row],[Order Date]],0)</f>
        <v>45107</v>
      </c>
      <c r="V4462" s="9" t="str">
        <f>"Q"&amp;INT((MONTH(SalesData[[#This Row],[Order Date]])+2)/3)&amp;"-"&amp;YEAR(SalesData[[#This Row],[Order Date]])</f>
        <v>Q2-2023</v>
      </c>
    </row>
    <row r="4463" spans="1:22" x14ac:dyDescent="0.35">
      <c r="A4463" t="s">
        <v>4604</v>
      </c>
      <c r="B4463" s="1">
        <v>45104</v>
      </c>
      <c r="C4463" t="s">
        <v>205</v>
      </c>
      <c r="D4463" t="s">
        <v>72</v>
      </c>
      <c r="E4463">
        <v>7428810063</v>
      </c>
      <c r="F4463" t="s">
        <v>33</v>
      </c>
      <c r="G4463" t="s">
        <v>34</v>
      </c>
      <c r="H4463" t="s">
        <v>35</v>
      </c>
      <c r="I4463" t="s">
        <v>36</v>
      </c>
      <c r="J4463" t="s">
        <v>62</v>
      </c>
      <c r="K4463">
        <v>260.86</v>
      </c>
      <c r="L4463">
        <v>19.829999999999998</v>
      </c>
      <c r="M4463" t="s">
        <v>62</v>
      </c>
      <c r="N4463">
        <v>7.6017787318868393E-2</v>
      </c>
      <c r="O4463" t="s">
        <v>11361</v>
      </c>
      <c r="P4463" t="s">
        <v>11356</v>
      </c>
      <c r="R4463" t="s">
        <v>11353</v>
      </c>
      <c r="S4463">
        <f>IF(SalesData[[#This Row],[Return Status]]="Returned",1,0)</f>
        <v>0</v>
      </c>
      <c r="U4463" s="2">
        <f>EOMONTH(SalesData[[#This Row],[Order Date]],0)</f>
        <v>45107</v>
      </c>
      <c r="V4463" s="9" t="str">
        <f>"Q"&amp;INT((MONTH(SalesData[[#This Row],[Order Date]])+2)/3)&amp;"-"&amp;YEAR(SalesData[[#This Row],[Order Date]])</f>
        <v>Q2-2023</v>
      </c>
    </row>
    <row r="4464" spans="1:22" x14ac:dyDescent="0.35">
      <c r="A4464" t="s">
        <v>4605</v>
      </c>
      <c r="B4464" s="1">
        <v>45080</v>
      </c>
      <c r="C4464" t="s">
        <v>49</v>
      </c>
      <c r="D4464" t="s">
        <v>13</v>
      </c>
      <c r="E4464">
        <v>5759451134</v>
      </c>
      <c r="F4464" t="s">
        <v>120</v>
      </c>
      <c r="G4464" t="s">
        <v>141</v>
      </c>
      <c r="H4464" t="s">
        <v>121</v>
      </c>
      <c r="I4464" t="s">
        <v>17</v>
      </c>
      <c r="J4464" t="s">
        <v>18</v>
      </c>
      <c r="K4464">
        <v>2443.02</v>
      </c>
      <c r="L4464">
        <v>538.04999999999995</v>
      </c>
      <c r="M4464" t="s">
        <v>19</v>
      </c>
      <c r="N4464">
        <v>0.220239703318024</v>
      </c>
      <c r="O4464" t="s">
        <v>11351</v>
      </c>
      <c r="P4464" t="s">
        <v>11354</v>
      </c>
      <c r="R4464" t="s">
        <v>11353</v>
      </c>
      <c r="S4464">
        <f>IF(SalesData[[#This Row],[Return Status]]="Returned",1,0)</f>
        <v>0</v>
      </c>
      <c r="T4464">
        <v>2793.38</v>
      </c>
      <c r="U4464" s="2">
        <f>EOMONTH(SalesData[[#This Row],[Order Date]],0)</f>
        <v>45107</v>
      </c>
      <c r="V4464" s="9" t="str">
        <f>"Q"&amp;INT((MONTH(SalesData[[#This Row],[Order Date]])+2)/3)&amp;"-"&amp;YEAR(SalesData[[#This Row],[Order Date]])</f>
        <v>Q2-2023</v>
      </c>
    </row>
    <row r="4465" spans="1:22" x14ac:dyDescent="0.35">
      <c r="A4465" t="s">
        <v>4606</v>
      </c>
      <c r="B4465" s="1">
        <v>45081</v>
      </c>
      <c r="C4465" t="s">
        <v>97</v>
      </c>
      <c r="D4465" t="s">
        <v>145</v>
      </c>
      <c r="E4465">
        <v>5633725926</v>
      </c>
      <c r="F4465" t="s">
        <v>222</v>
      </c>
      <c r="G4465" t="s">
        <v>164</v>
      </c>
      <c r="H4465" t="s">
        <v>11357</v>
      </c>
      <c r="I4465" t="s">
        <v>36</v>
      </c>
      <c r="J4465" t="s">
        <v>43</v>
      </c>
      <c r="K4465">
        <v>4768.83</v>
      </c>
      <c r="L4465">
        <v>245.86</v>
      </c>
      <c r="M4465" t="s">
        <v>43</v>
      </c>
      <c r="N4465">
        <v>5.1555622657968501E-2</v>
      </c>
      <c r="O4465" t="s">
        <v>11351</v>
      </c>
      <c r="P4465" t="s">
        <v>11356</v>
      </c>
      <c r="R4465" t="s">
        <v>11353</v>
      </c>
      <c r="S4465">
        <f>IF(SalesData[[#This Row],[Return Status]]="Returned",1,0)</f>
        <v>0</v>
      </c>
      <c r="U4465" s="2">
        <f>EOMONTH(SalesData[[#This Row],[Order Date]],0)</f>
        <v>45107</v>
      </c>
      <c r="V4465" s="9" t="str">
        <f>"Q"&amp;INT((MONTH(SalesData[[#This Row],[Order Date]])+2)/3)&amp;"-"&amp;YEAR(SalesData[[#This Row],[Order Date]])</f>
        <v>Q2-2023</v>
      </c>
    </row>
    <row r="4466" spans="1:22" x14ac:dyDescent="0.35">
      <c r="A4466" t="s">
        <v>4607</v>
      </c>
      <c r="B4466" s="1">
        <v>45101</v>
      </c>
      <c r="C4466" t="s">
        <v>184</v>
      </c>
      <c r="D4466" t="s">
        <v>39</v>
      </c>
      <c r="E4466">
        <v>3272342030</v>
      </c>
      <c r="F4466" t="s">
        <v>181</v>
      </c>
      <c r="G4466" t="s">
        <v>11371</v>
      </c>
      <c r="H4466" t="s">
        <v>55</v>
      </c>
      <c r="I4466" t="s">
        <v>31</v>
      </c>
      <c r="J4466" t="s">
        <v>18</v>
      </c>
      <c r="K4466">
        <v>454.41</v>
      </c>
      <c r="L4466">
        <v>36.19</v>
      </c>
      <c r="M4466" t="s">
        <v>19</v>
      </c>
      <c r="N4466">
        <v>7.9641733236504503E-2</v>
      </c>
      <c r="O4466" t="s">
        <v>11361</v>
      </c>
      <c r="P4466" t="s">
        <v>11356</v>
      </c>
      <c r="Q4466" t="s">
        <v>11372</v>
      </c>
      <c r="R4466" t="s">
        <v>11360</v>
      </c>
      <c r="S4466">
        <f>IF(SalesData[[#This Row],[Return Status]]="Returned",1,0)</f>
        <v>1</v>
      </c>
      <c r="U4466" s="2">
        <f>EOMONTH(SalesData[[#This Row],[Order Date]],0)</f>
        <v>45107</v>
      </c>
      <c r="V4466" s="9" t="str">
        <f>"Q"&amp;INT((MONTH(SalesData[[#This Row],[Order Date]])+2)/3)&amp;"-"&amp;YEAR(SalesData[[#This Row],[Order Date]])</f>
        <v>Q2-2023</v>
      </c>
    </row>
    <row r="4467" spans="1:22" x14ac:dyDescent="0.35">
      <c r="A4467" t="s">
        <v>4608</v>
      </c>
      <c r="B4467" s="1">
        <v>45097</v>
      </c>
      <c r="C4467" t="s">
        <v>94</v>
      </c>
      <c r="D4467" t="s">
        <v>80</v>
      </c>
      <c r="E4467">
        <v>9998450837</v>
      </c>
      <c r="F4467" t="s">
        <v>410</v>
      </c>
      <c r="G4467" t="s">
        <v>29</v>
      </c>
      <c r="H4467" t="s">
        <v>30</v>
      </c>
      <c r="I4467" t="s">
        <v>31</v>
      </c>
      <c r="J4467" t="s">
        <v>19</v>
      </c>
      <c r="K4467">
        <v>4973.03</v>
      </c>
      <c r="L4467">
        <v>722.63</v>
      </c>
      <c r="M4467" t="s">
        <v>19</v>
      </c>
      <c r="N4467">
        <v>0.14530980106695501</v>
      </c>
      <c r="O4467" t="s">
        <v>11351</v>
      </c>
      <c r="P4467" t="s">
        <v>11352</v>
      </c>
      <c r="R4467" t="s">
        <v>11353</v>
      </c>
      <c r="S4467">
        <f>IF(SalesData[[#This Row],[Return Status]]="Returned",1,0)</f>
        <v>0</v>
      </c>
      <c r="T4467">
        <v>2788.38</v>
      </c>
      <c r="U4467" s="2">
        <f>EOMONTH(SalesData[[#This Row],[Order Date]],0)</f>
        <v>45107</v>
      </c>
      <c r="V4467" s="9" t="str">
        <f>"Q"&amp;INT((MONTH(SalesData[[#This Row],[Order Date]])+2)/3)&amp;"-"&amp;YEAR(SalesData[[#This Row],[Order Date]])</f>
        <v>Q2-2023</v>
      </c>
    </row>
    <row r="4468" spans="1:22" x14ac:dyDescent="0.35">
      <c r="A4468" t="s">
        <v>4609</v>
      </c>
      <c r="B4468" s="1">
        <v>45102</v>
      </c>
      <c r="C4468" t="s">
        <v>26</v>
      </c>
      <c r="D4468" t="s">
        <v>145</v>
      </c>
      <c r="E4468">
        <v>2021585365</v>
      </c>
      <c r="F4468" t="s">
        <v>58</v>
      </c>
      <c r="G4468" t="s">
        <v>59</v>
      </c>
      <c r="H4468" t="s">
        <v>60</v>
      </c>
      <c r="I4468" t="s">
        <v>31</v>
      </c>
      <c r="J4468" t="s">
        <v>61</v>
      </c>
      <c r="K4468">
        <v>4354.46</v>
      </c>
      <c r="L4468">
        <v>1172.1400000000001</v>
      </c>
      <c r="M4468" t="s">
        <v>62</v>
      </c>
      <c r="N4468">
        <v>0.26918148289340099</v>
      </c>
      <c r="O4468" t="s">
        <v>11351</v>
      </c>
      <c r="P4468" t="s">
        <v>11354</v>
      </c>
      <c r="R4468" t="s">
        <v>11353</v>
      </c>
      <c r="S4468">
        <f>IF(SalesData[[#This Row],[Return Status]]="Returned",1,0)</f>
        <v>0</v>
      </c>
      <c r="T4468">
        <v>2183.56</v>
      </c>
      <c r="U4468" s="2">
        <f>EOMONTH(SalesData[[#This Row],[Order Date]],0)</f>
        <v>45107</v>
      </c>
      <c r="V4468" s="9" t="str">
        <f>"Q"&amp;INT((MONTH(SalesData[[#This Row],[Order Date]])+2)/3)&amp;"-"&amp;YEAR(SalesData[[#This Row],[Order Date]])</f>
        <v>Q2-2023</v>
      </c>
    </row>
    <row r="4469" spans="1:22" x14ac:dyDescent="0.35">
      <c r="A4469" t="s">
        <v>4610</v>
      </c>
      <c r="B4469" s="1">
        <v>45098</v>
      </c>
      <c r="C4469" t="s">
        <v>132</v>
      </c>
      <c r="D4469" t="s">
        <v>13</v>
      </c>
      <c r="E4469">
        <v>7439711611</v>
      </c>
      <c r="F4469" t="s">
        <v>95</v>
      </c>
      <c r="G4469" t="s">
        <v>59</v>
      </c>
      <c r="H4469" t="s">
        <v>60</v>
      </c>
      <c r="I4469" t="s">
        <v>31</v>
      </c>
      <c r="J4469" t="s">
        <v>18</v>
      </c>
      <c r="K4469">
        <v>4115.1499999999996</v>
      </c>
      <c r="L4469">
        <v>995.63</v>
      </c>
      <c r="M4469" t="s">
        <v>19</v>
      </c>
      <c r="N4469">
        <v>0.241942578034823</v>
      </c>
      <c r="O4469" t="s">
        <v>11351</v>
      </c>
      <c r="P4469" t="s">
        <v>11354</v>
      </c>
      <c r="Q4469" t="s">
        <v>11369</v>
      </c>
      <c r="R4469" t="s">
        <v>11360</v>
      </c>
      <c r="S4469">
        <f>IF(SalesData[[#This Row],[Return Status]]="Returned",1,0)</f>
        <v>1</v>
      </c>
      <c r="T4469">
        <v>2183.56</v>
      </c>
      <c r="U4469" s="2">
        <f>EOMONTH(SalesData[[#This Row],[Order Date]],0)</f>
        <v>45107</v>
      </c>
      <c r="V4469" s="9" t="str">
        <f>"Q"&amp;INT((MONTH(SalesData[[#This Row],[Order Date]])+2)/3)&amp;"-"&amp;YEAR(SalesData[[#This Row],[Order Date]])</f>
        <v>Q2-2023</v>
      </c>
    </row>
    <row r="4470" spans="1:22" x14ac:dyDescent="0.35">
      <c r="A4470" t="s">
        <v>4611</v>
      </c>
      <c r="B4470" s="1">
        <v>45106</v>
      </c>
      <c r="C4470" t="s">
        <v>52</v>
      </c>
      <c r="D4470" t="s">
        <v>99</v>
      </c>
      <c r="E4470">
        <v>4263015779</v>
      </c>
      <c r="F4470" t="s">
        <v>137</v>
      </c>
      <c r="G4470" t="s">
        <v>34</v>
      </c>
      <c r="H4470" t="s">
        <v>35</v>
      </c>
      <c r="I4470" t="s">
        <v>36</v>
      </c>
      <c r="J4470" t="s">
        <v>18</v>
      </c>
      <c r="K4470">
        <v>2990.05</v>
      </c>
      <c r="L4470">
        <v>267.70999999999998</v>
      </c>
      <c r="M4470" t="s">
        <v>19</v>
      </c>
      <c r="N4470">
        <v>8.9533619839133105E-2</v>
      </c>
      <c r="O4470" t="s">
        <v>11351</v>
      </c>
      <c r="P4470" t="s">
        <v>11356</v>
      </c>
      <c r="R4470" t="s">
        <v>11353</v>
      </c>
      <c r="S4470">
        <f>IF(SalesData[[#This Row],[Return Status]]="Returned",1,0)</f>
        <v>0</v>
      </c>
      <c r="U4470" s="2">
        <f>EOMONTH(SalesData[[#This Row],[Order Date]],0)</f>
        <v>45107</v>
      </c>
      <c r="V4470" s="9" t="str">
        <f>"Q"&amp;INT((MONTH(SalesData[[#This Row],[Order Date]])+2)/3)&amp;"-"&amp;YEAR(SalesData[[#This Row],[Order Date]])</f>
        <v>Q2-2023</v>
      </c>
    </row>
    <row r="4471" spans="1:22" x14ac:dyDescent="0.35">
      <c r="A4471" t="s">
        <v>4612</v>
      </c>
      <c r="B4471" s="1">
        <v>45106</v>
      </c>
      <c r="C4471" t="s">
        <v>113</v>
      </c>
      <c r="D4471" t="s">
        <v>13</v>
      </c>
      <c r="E4471">
        <v>2361113697</v>
      </c>
      <c r="F4471" t="s">
        <v>14</v>
      </c>
      <c r="G4471" t="s">
        <v>859</v>
      </c>
      <c r="H4471" t="s">
        <v>11357</v>
      </c>
      <c r="I4471" t="s">
        <v>17</v>
      </c>
      <c r="J4471" t="s">
        <v>62</v>
      </c>
      <c r="K4471">
        <v>3677.28</v>
      </c>
      <c r="L4471">
        <v>941.33</v>
      </c>
      <c r="M4471" t="s">
        <v>62</v>
      </c>
      <c r="N4471">
        <v>0.25598540225383998</v>
      </c>
      <c r="O4471" t="s">
        <v>11351</v>
      </c>
      <c r="P4471" t="s">
        <v>11354</v>
      </c>
      <c r="R4471" t="s">
        <v>11353</v>
      </c>
      <c r="S4471">
        <f>IF(SalesData[[#This Row],[Return Status]]="Returned",1,0)</f>
        <v>0</v>
      </c>
      <c r="U4471" s="2">
        <f>EOMONTH(SalesData[[#This Row],[Order Date]],0)</f>
        <v>45107</v>
      </c>
      <c r="V4471" s="9" t="str">
        <f>"Q"&amp;INT((MONTH(SalesData[[#This Row],[Order Date]])+2)/3)&amp;"-"&amp;YEAR(SalesData[[#This Row],[Order Date]])</f>
        <v>Q2-2023</v>
      </c>
    </row>
    <row r="4472" spans="1:22" x14ac:dyDescent="0.35">
      <c r="A4472" t="s">
        <v>4613</v>
      </c>
      <c r="B4472" s="1">
        <v>45084</v>
      </c>
      <c r="C4472" t="s">
        <v>188</v>
      </c>
      <c r="D4472" t="s">
        <v>39</v>
      </c>
      <c r="E4472">
        <v>6748854421</v>
      </c>
      <c r="F4472" t="s">
        <v>40</v>
      </c>
      <c r="G4472" t="s">
        <v>11358</v>
      </c>
      <c r="H4472" t="s">
        <v>41</v>
      </c>
      <c r="I4472" t="s">
        <v>31</v>
      </c>
      <c r="J4472" t="s">
        <v>61</v>
      </c>
      <c r="K4472">
        <v>1119.3599999999999</v>
      </c>
      <c r="L4472">
        <v>164.41</v>
      </c>
      <c r="M4472" t="s">
        <v>62</v>
      </c>
      <c r="N4472">
        <v>0.146878573470555</v>
      </c>
      <c r="O4472" t="s">
        <v>11351</v>
      </c>
      <c r="P4472" t="s">
        <v>11352</v>
      </c>
      <c r="R4472" t="s">
        <v>11353</v>
      </c>
      <c r="S4472">
        <f>IF(SalesData[[#This Row],[Return Status]]="Returned",1,0)</f>
        <v>0</v>
      </c>
      <c r="U4472" s="2">
        <f>EOMONTH(SalesData[[#This Row],[Order Date]],0)</f>
        <v>45107</v>
      </c>
      <c r="V4472" s="9" t="str">
        <f>"Q"&amp;INT((MONTH(SalesData[[#This Row],[Order Date]])+2)/3)&amp;"-"&amp;YEAR(SalesData[[#This Row],[Order Date]])</f>
        <v>Q2-2023</v>
      </c>
    </row>
    <row r="4473" spans="1:22" x14ac:dyDescent="0.35">
      <c r="A4473" t="s">
        <v>4614</v>
      </c>
      <c r="B4473" s="1">
        <v>45099</v>
      </c>
      <c r="C4473" t="s">
        <v>12</v>
      </c>
      <c r="D4473" t="s">
        <v>46</v>
      </c>
      <c r="E4473">
        <v>3051000102</v>
      </c>
      <c r="F4473" t="s">
        <v>159</v>
      </c>
      <c r="G4473" t="s">
        <v>84</v>
      </c>
      <c r="H4473" t="s">
        <v>11357</v>
      </c>
      <c r="I4473" t="s">
        <v>31</v>
      </c>
      <c r="J4473" t="s">
        <v>62</v>
      </c>
      <c r="K4473">
        <v>4185.3900000000003</v>
      </c>
      <c r="L4473">
        <v>1174.32</v>
      </c>
      <c r="M4473" t="s">
        <v>62</v>
      </c>
      <c r="N4473">
        <v>0.28057600366990898</v>
      </c>
      <c r="O4473" t="s">
        <v>11351</v>
      </c>
      <c r="P4473" t="s">
        <v>11354</v>
      </c>
      <c r="R4473" t="s">
        <v>11353</v>
      </c>
      <c r="S4473">
        <f>IF(SalesData[[#This Row],[Return Status]]="Returned",1,0)</f>
        <v>0</v>
      </c>
      <c r="T4473">
        <v>847.14</v>
      </c>
      <c r="U4473" s="2">
        <f>EOMONTH(SalesData[[#This Row],[Order Date]],0)</f>
        <v>45107</v>
      </c>
      <c r="V4473" s="9" t="str">
        <f>"Q"&amp;INT((MONTH(SalesData[[#This Row],[Order Date]])+2)/3)&amp;"-"&amp;YEAR(SalesData[[#This Row],[Order Date]])</f>
        <v>Q2-2023</v>
      </c>
    </row>
    <row r="4474" spans="1:22" x14ac:dyDescent="0.35">
      <c r="A4474" t="s">
        <v>4615</v>
      </c>
      <c r="B4474" s="1">
        <v>45088</v>
      </c>
      <c r="C4474" t="s">
        <v>87</v>
      </c>
      <c r="D4474" t="s">
        <v>13</v>
      </c>
      <c r="E4474">
        <v>4683881902</v>
      </c>
      <c r="F4474" t="s">
        <v>238</v>
      </c>
      <c r="G4474" t="s">
        <v>74</v>
      </c>
      <c r="H4474" t="s">
        <v>75</v>
      </c>
      <c r="I4474" t="s">
        <v>36</v>
      </c>
      <c r="J4474" t="s">
        <v>42</v>
      </c>
      <c r="K4474">
        <v>271.45</v>
      </c>
      <c r="L4474">
        <v>21.29</v>
      </c>
      <c r="M4474" t="s">
        <v>43</v>
      </c>
      <c r="N4474">
        <v>7.8430650211825395E-2</v>
      </c>
      <c r="O4474" t="s">
        <v>11361</v>
      </c>
      <c r="P4474" t="s">
        <v>11356</v>
      </c>
      <c r="R4474" t="s">
        <v>11353</v>
      </c>
      <c r="S4474">
        <f>IF(SalesData[[#This Row],[Return Status]]="Returned",1,0)</f>
        <v>0</v>
      </c>
      <c r="T4474">
        <v>2420.2800000000002</v>
      </c>
      <c r="U4474" s="2">
        <f>EOMONTH(SalesData[[#This Row],[Order Date]],0)</f>
        <v>45107</v>
      </c>
      <c r="V4474" s="9" t="str">
        <f>"Q"&amp;INT((MONTH(SalesData[[#This Row],[Order Date]])+2)/3)&amp;"-"&amp;YEAR(SalesData[[#This Row],[Order Date]])</f>
        <v>Q2-2023</v>
      </c>
    </row>
    <row r="4475" spans="1:22" x14ac:dyDescent="0.35">
      <c r="A4475" t="s">
        <v>4616</v>
      </c>
      <c r="B4475" s="1">
        <v>45086</v>
      </c>
      <c r="C4475" t="s">
        <v>57</v>
      </c>
      <c r="D4475" t="s">
        <v>13</v>
      </c>
      <c r="E4475">
        <v>7792411703</v>
      </c>
      <c r="F4475" t="s">
        <v>64</v>
      </c>
      <c r="G4475" t="s">
        <v>15</v>
      </c>
      <c r="H4475" t="s">
        <v>16</v>
      </c>
      <c r="I4475" t="s">
        <v>17</v>
      </c>
      <c r="J4475" t="s">
        <v>43</v>
      </c>
      <c r="K4475">
        <v>2435.2600000000002</v>
      </c>
      <c r="L4475">
        <v>729.2</v>
      </c>
      <c r="M4475" t="s">
        <v>43</v>
      </c>
      <c r="N4475">
        <v>0.299434146661958</v>
      </c>
      <c r="O4475" t="s">
        <v>11351</v>
      </c>
      <c r="P4475" t="s">
        <v>11354</v>
      </c>
      <c r="R4475" t="s">
        <v>11353</v>
      </c>
      <c r="S4475">
        <f>IF(SalesData[[#This Row],[Return Status]]="Returned",1,0)</f>
        <v>0</v>
      </c>
      <c r="T4475">
        <v>2085.91</v>
      </c>
      <c r="U4475" s="2">
        <f>EOMONTH(SalesData[[#This Row],[Order Date]],0)</f>
        <v>45107</v>
      </c>
      <c r="V4475" s="9" t="str">
        <f>"Q"&amp;INT((MONTH(SalesData[[#This Row],[Order Date]])+2)/3)&amp;"-"&amp;YEAR(SalesData[[#This Row],[Order Date]])</f>
        <v>Q2-2023</v>
      </c>
    </row>
    <row r="4476" spans="1:22" x14ac:dyDescent="0.35">
      <c r="A4476" t="s">
        <v>4617</v>
      </c>
      <c r="B4476" s="1">
        <v>45081</v>
      </c>
      <c r="C4476" t="s">
        <v>71</v>
      </c>
      <c r="D4476" t="s">
        <v>46</v>
      </c>
      <c r="E4476">
        <v>3193413581</v>
      </c>
      <c r="F4476" t="s">
        <v>206</v>
      </c>
      <c r="G4476" t="s">
        <v>89</v>
      </c>
      <c r="H4476" t="s">
        <v>90</v>
      </c>
      <c r="I4476" t="s">
        <v>31</v>
      </c>
      <c r="J4476" t="s">
        <v>43</v>
      </c>
      <c r="K4476">
        <v>2499.62</v>
      </c>
      <c r="L4476">
        <v>150.27000000000001</v>
      </c>
      <c r="M4476" t="s">
        <v>43</v>
      </c>
      <c r="N4476">
        <v>6.0117137804946402E-2</v>
      </c>
      <c r="O4476" t="s">
        <v>11351</v>
      </c>
      <c r="P4476" t="s">
        <v>11356</v>
      </c>
      <c r="R4476" t="s">
        <v>11353</v>
      </c>
      <c r="S4476">
        <f>IF(SalesData[[#This Row],[Return Status]]="Returned",1,0)</f>
        <v>0</v>
      </c>
      <c r="T4476">
        <v>207.68</v>
      </c>
      <c r="U4476" s="2">
        <f>EOMONTH(SalesData[[#This Row],[Order Date]],0)</f>
        <v>45107</v>
      </c>
      <c r="V4476" s="9" t="str">
        <f>"Q"&amp;INT((MONTH(SalesData[[#This Row],[Order Date]])+2)/3)&amp;"-"&amp;YEAR(SalesData[[#This Row],[Order Date]])</f>
        <v>Q2-2023</v>
      </c>
    </row>
    <row r="4477" spans="1:22" x14ac:dyDescent="0.35">
      <c r="A4477" t="s">
        <v>4618</v>
      </c>
      <c r="B4477" s="1">
        <v>45092</v>
      </c>
      <c r="C4477" t="s">
        <v>176</v>
      </c>
      <c r="D4477" t="s">
        <v>13</v>
      </c>
      <c r="E4477">
        <v>4987355522</v>
      </c>
      <c r="F4477" t="s">
        <v>147</v>
      </c>
      <c r="G4477" t="s">
        <v>84</v>
      </c>
      <c r="H4477" t="s">
        <v>85</v>
      </c>
      <c r="I4477" t="s">
        <v>31</v>
      </c>
      <c r="J4477" t="s">
        <v>18</v>
      </c>
      <c r="K4477">
        <v>1009.81</v>
      </c>
      <c r="L4477">
        <v>76.09</v>
      </c>
      <c r="M4477" t="s">
        <v>19</v>
      </c>
      <c r="N4477">
        <v>7.5350808567948402E-2</v>
      </c>
      <c r="O4477" t="s">
        <v>11351</v>
      </c>
      <c r="P4477" t="s">
        <v>11356</v>
      </c>
      <c r="R4477" t="s">
        <v>11353</v>
      </c>
      <c r="S4477">
        <f>IF(SalesData[[#This Row],[Return Status]]="Returned",1,0)</f>
        <v>0</v>
      </c>
      <c r="T4477">
        <v>847.14</v>
      </c>
      <c r="U4477" s="2">
        <f>EOMONTH(SalesData[[#This Row],[Order Date]],0)</f>
        <v>45107</v>
      </c>
      <c r="V4477" s="9" t="str">
        <f>"Q"&amp;INT((MONTH(SalesData[[#This Row],[Order Date]])+2)/3)&amp;"-"&amp;YEAR(SalesData[[#This Row],[Order Date]])</f>
        <v>Q2-2023</v>
      </c>
    </row>
    <row r="4478" spans="1:22" x14ac:dyDescent="0.35">
      <c r="A4478" t="s">
        <v>4619</v>
      </c>
      <c r="B4478" s="1">
        <v>45084</v>
      </c>
      <c r="C4478" t="s">
        <v>188</v>
      </c>
      <c r="D4478" t="s">
        <v>46</v>
      </c>
      <c r="E4478">
        <v>850903018</v>
      </c>
      <c r="F4478" t="s">
        <v>120</v>
      </c>
      <c r="G4478" t="s">
        <v>141</v>
      </c>
      <c r="H4478" t="s">
        <v>121</v>
      </c>
      <c r="I4478" t="s">
        <v>17</v>
      </c>
      <c r="J4478" t="s">
        <v>65</v>
      </c>
      <c r="K4478">
        <v>2687.25</v>
      </c>
      <c r="L4478">
        <v>339.72</v>
      </c>
      <c r="M4478" t="s">
        <v>65</v>
      </c>
      <c r="N4478">
        <v>0.12641920178621299</v>
      </c>
      <c r="O4478" t="s">
        <v>11351</v>
      </c>
      <c r="P4478" t="s">
        <v>11352</v>
      </c>
      <c r="R4478" t="s">
        <v>11353</v>
      </c>
      <c r="S4478">
        <f>IF(SalesData[[#This Row],[Return Status]]="Returned",1,0)</f>
        <v>0</v>
      </c>
      <c r="T4478">
        <v>2793.38</v>
      </c>
      <c r="U4478" s="2">
        <f>EOMONTH(SalesData[[#This Row],[Order Date]],0)</f>
        <v>45107</v>
      </c>
      <c r="V4478" s="9" t="str">
        <f>"Q"&amp;INT((MONTH(SalesData[[#This Row],[Order Date]])+2)/3)&amp;"-"&amp;YEAR(SalesData[[#This Row],[Order Date]])</f>
        <v>Q2-2023</v>
      </c>
    </row>
    <row r="4479" spans="1:22" x14ac:dyDescent="0.35">
      <c r="A4479" t="s">
        <v>4620</v>
      </c>
      <c r="B4479" s="1">
        <v>45083</v>
      </c>
      <c r="C4479" t="s">
        <v>45</v>
      </c>
      <c r="D4479" t="s">
        <v>145</v>
      </c>
      <c r="E4479">
        <v>7672649408</v>
      </c>
      <c r="F4479" t="s">
        <v>28</v>
      </c>
      <c r="G4479" t="s">
        <v>29</v>
      </c>
      <c r="H4479" t="s">
        <v>30</v>
      </c>
      <c r="I4479" t="s">
        <v>31</v>
      </c>
      <c r="J4479" t="s">
        <v>19</v>
      </c>
      <c r="K4479">
        <v>2381.37</v>
      </c>
      <c r="L4479">
        <v>143.12</v>
      </c>
      <c r="M4479" t="s">
        <v>19</v>
      </c>
      <c r="N4479">
        <v>6.00998584848218E-2</v>
      </c>
      <c r="O4479" t="s">
        <v>11351</v>
      </c>
      <c r="P4479" t="s">
        <v>11356</v>
      </c>
      <c r="R4479" t="s">
        <v>11353</v>
      </c>
      <c r="S4479">
        <f>IF(SalesData[[#This Row],[Return Status]]="Returned",1,0)</f>
        <v>0</v>
      </c>
      <c r="T4479">
        <v>2788.38</v>
      </c>
      <c r="U4479" s="2">
        <f>EOMONTH(SalesData[[#This Row],[Order Date]],0)</f>
        <v>45107</v>
      </c>
      <c r="V4479" s="9" t="str">
        <f>"Q"&amp;INT((MONTH(SalesData[[#This Row],[Order Date]])+2)/3)&amp;"-"&amp;YEAR(SalesData[[#This Row],[Order Date]])</f>
        <v>Q2-2023</v>
      </c>
    </row>
    <row r="4480" spans="1:22" x14ac:dyDescent="0.35">
      <c r="A4480" t="s">
        <v>4621</v>
      </c>
      <c r="B4480" s="1">
        <v>45102</v>
      </c>
      <c r="C4480" t="s">
        <v>97</v>
      </c>
      <c r="D4480" t="s">
        <v>46</v>
      </c>
      <c r="E4480">
        <v>523384438</v>
      </c>
      <c r="F4480" t="s">
        <v>95</v>
      </c>
      <c r="G4480" t="s">
        <v>59</v>
      </c>
      <c r="H4480" t="s">
        <v>60</v>
      </c>
      <c r="I4480" t="s">
        <v>31</v>
      </c>
      <c r="J4480" t="s">
        <v>61</v>
      </c>
      <c r="K4480">
        <v>4386.93</v>
      </c>
      <c r="L4480">
        <v>449.61</v>
      </c>
      <c r="M4480" t="s">
        <v>62</v>
      </c>
      <c r="N4480">
        <v>0.102488528424206</v>
      </c>
      <c r="O4480" t="s">
        <v>11351</v>
      </c>
      <c r="P4480" t="s">
        <v>11352</v>
      </c>
      <c r="R4480" t="s">
        <v>11353</v>
      </c>
      <c r="S4480">
        <f>IF(SalesData[[#This Row],[Return Status]]="Returned",1,0)</f>
        <v>0</v>
      </c>
      <c r="T4480">
        <v>2183.56</v>
      </c>
      <c r="U4480" s="2">
        <f>EOMONTH(SalesData[[#This Row],[Order Date]],0)</f>
        <v>45107</v>
      </c>
      <c r="V4480" s="9" t="str">
        <f>"Q"&amp;INT((MONTH(SalesData[[#This Row],[Order Date]])+2)/3)&amp;"-"&amp;YEAR(SalesData[[#This Row],[Order Date]])</f>
        <v>Q2-2023</v>
      </c>
    </row>
    <row r="4481" spans="1:22" x14ac:dyDescent="0.35">
      <c r="A4481" t="s">
        <v>4622</v>
      </c>
      <c r="B4481" s="1">
        <v>45098</v>
      </c>
      <c r="C4481" t="s">
        <v>111</v>
      </c>
      <c r="D4481" t="s">
        <v>80</v>
      </c>
      <c r="E4481">
        <v>4097777747</v>
      </c>
      <c r="F4481" t="s">
        <v>147</v>
      </c>
      <c r="G4481" t="s">
        <v>84</v>
      </c>
      <c r="H4481" t="s">
        <v>85</v>
      </c>
      <c r="I4481" t="s">
        <v>31</v>
      </c>
      <c r="J4481" t="s">
        <v>18</v>
      </c>
      <c r="K4481">
        <v>1309.81</v>
      </c>
      <c r="L4481">
        <v>248.03</v>
      </c>
      <c r="M4481" t="s">
        <v>19</v>
      </c>
      <c r="N4481">
        <v>0.18936334277490599</v>
      </c>
      <c r="O4481" t="s">
        <v>11351</v>
      </c>
      <c r="P4481" t="s">
        <v>11352</v>
      </c>
      <c r="R4481" t="s">
        <v>11353</v>
      </c>
      <c r="S4481">
        <f>IF(SalesData[[#This Row],[Return Status]]="Returned",1,0)</f>
        <v>0</v>
      </c>
      <c r="T4481">
        <v>847.14</v>
      </c>
      <c r="U4481" s="2">
        <f>EOMONTH(SalesData[[#This Row],[Order Date]],0)</f>
        <v>45107</v>
      </c>
      <c r="V4481" s="9" t="str">
        <f>"Q"&amp;INT((MONTH(SalesData[[#This Row],[Order Date]])+2)/3)&amp;"-"&amp;YEAR(SalesData[[#This Row],[Order Date]])</f>
        <v>Q2-2023</v>
      </c>
    </row>
    <row r="4482" spans="1:22" x14ac:dyDescent="0.35">
      <c r="A4482" t="s">
        <v>4623</v>
      </c>
      <c r="B4482" s="1">
        <v>45096</v>
      </c>
      <c r="C4482" t="s">
        <v>149</v>
      </c>
      <c r="D4482" t="s">
        <v>99</v>
      </c>
      <c r="E4482">
        <v>6594675739</v>
      </c>
      <c r="F4482" t="s">
        <v>168</v>
      </c>
      <c r="G4482" t="s">
        <v>54</v>
      </c>
      <c r="H4482" t="s">
        <v>55</v>
      </c>
      <c r="I4482" t="s">
        <v>31</v>
      </c>
      <c r="J4482" t="s">
        <v>62</v>
      </c>
      <c r="K4482">
        <v>2464.2600000000002</v>
      </c>
      <c r="L4482">
        <v>702.75</v>
      </c>
      <c r="M4482" t="s">
        <v>62</v>
      </c>
      <c r="N4482">
        <v>0.28517688880231801</v>
      </c>
      <c r="O4482" t="s">
        <v>11351</v>
      </c>
      <c r="P4482" t="s">
        <v>11354</v>
      </c>
      <c r="R4482" t="s">
        <v>11353</v>
      </c>
      <c r="S4482">
        <f>IF(SalesData[[#This Row],[Return Status]]="Returned",1,0)</f>
        <v>0</v>
      </c>
      <c r="U4482" s="2">
        <f>EOMONTH(SalesData[[#This Row],[Order Date]],0)</f>
        <v>45107</v>
      </c>
      <c r="V4482" s="9" t="str">
        <f>"Q"&amp;INT((MONTH(SalesData[[#This Row],[Order Date]])+2)/3)&amp;"-"&amp;YEAR(SalesData[[#This Row],[Order Date]])</f>
        <v>Q2-2023</v>
      </c>
    </row>
    <row r="4483" spans="1:22" x14ac:dyDescent="0.35">
      <c r="A4483" t="s">
        <v>4624</v>
      </c>
      <c r="B4483" s="1">
        <v>45083</v>
      </c>
      <c r="C4483" t="s">
        <v>124</v>
      </c>
      <c r="D4483" t="s">
        <v>13</v>
      </c>
      <c r="E4483">
        <v>6132490690</v>
      </c>
      <c r="F4483" t="s">
        <v>168</v>
      </c>
      <c r="G4483" t="s">
        <v>11371</v>
      </c>
      <c r="H4483" t="s">
        <v>55</v>
      </c>
      <c r="I4483" t="s">
        <v>31</v>
      </c>
      <c r="J4483" t="s">
        <v>65</v>
      </c>
      <c r="K4483">
        <v>3403.56</v>
      </c>
      <c r="L4483">
        <v>400.86</v>
      </c>
      <c r="M4483" t="s">
        <v>65</v>
      </c>
      <c r="N4483">
        <v>0.11777668088707099</v>
      </c>
      <c r="O4483" t="s">
        <v>11351</v>
      </c>
      <c r="P4483" t="s">
        <v>11352</v>
      </c>
      <c r="R4483" t="s">
        <v>11353</v>
      </c>
      <c r="S4483">
        <f>IF(SalesData[[#This Row],[Return Status]]="Returned",1,0)</f>
        <v>0</v>
      </c>
      <c r="U4483" s="2">
        <f>EOMONTH(SalesData[[#This Row],[Order Date]],0)</f>
        <v>45107</v>
      </c>
      <c r="V4483" s="9" t="str">
        <f>"Q"&amp;INT((MONTH(SalesData[[#This Row],[Order Date]])+2)/3)&amp;"-"&amp;YEAR(SalesData[[#This Row],[Order Date]])</f>
        <v>Q2-2023</v>
      </c>
    </row>
    <row r="4484" spans="1:22" x14ac:dyDescent="0.35">
      <c r="A4484" t="s">
        <v>4625</v>
      </c>
      <c r="B4484" s="1">
        <v>45092</v>
      </c>
      <c r="C4484" t="s">
        <v>144</v>
      </c>
      <c r="D4484" t="s">
        <v>99</v>
      </c>
      <c r="E4484">
        <v>1586285323</v>
      </c>
      <c r="F4484" t="s">
        <v>100</v>
      </c>
      <c r="G4484" t="s">
        <v>34</v>
      </c>
      <c r="H4484" t="s">
        <v>35</v>
      </c>
      <c r="I4484" t="s">
        <v>36</v>
      </c>
      <c r="J4484" t="s">
        <v>65</v>
      </c>
      <c r="K4484">
        <v>2185.15</v>
      </c>
      <c r="L4484">
        <v>491.47</v>
      </c>
      <c r="M4484" t="s">
        <v>65</v>
      </c>
      <c r="N4484">
        <v>0.224913621490516</v>
      </c>
      <c r="O4484" t="s">
        <v>11351</v>
      </c>
      <c r="P4484" t="s">
        <v>11354</v>
      </c>
      <c r="R4484" t="s">
        <v>11353</v>
      </c>
      <c r="S4484">
        <f>IF(SalesData[[#This Row],[Return Status]]="Returned",1,0)</f>
        <v>0</v>
      </c>
      <c r="U4484" s="2">
        <f>EOMONTH(SalesData[[#This Row],[Order Date]],0)</f>
        <v>45107</v>
      </c>
      <c r="V4484" s="9" t="str">
        <f>"Q"&amp;INT((MONTH(SalesData[[#This Row],[Order Date]])+2)/3)&amp;"-"&amp;YEAR(SalesData[[#This Row],[Order Date]])</f>
        <v>Q2-2023</v>
      </c>
    </row>
    <row r="4485" spans="1:22" x14ac:dyDescent="0.35">
      <c r="A4485" t="s">
        <v>4626</v>
      </c>
      <c r="B4485" s="1">
        <v>45086</v>
      </c>
      <c r="C4485" t="s">
        <v>57</v>
      </c>
      <c r="D4485" t="s">
        <v>72</v>
      </c>
      <c r="E4485">
        <v>2120285333</v>
      </c>
      <c r="F4485" t="s">
        <v>58</v>
      </c>
      <c r="G4485" t="s">
        <v>59</v>
      </c>
      <c r="H4485" t="s">
        <v>60</v>
      </c>
      <c r="I4485" t="s">
        <v>31</v>
      </c>
      <c r="J4485" t="s">
        <v>42</v>
      </c>
      <c r="K4485">
        <v>1336.28</v>
      </c>
      <c r="L4485">
        <v>149.47</v>
      </c>
      <c r="M4485" t="s">
        <v>43</v>
      </c>
      <c r="N4485">
        <v>0.11185529978747</v>
      </c>
      <c r="O4485" t="s">
        <v>11351</v>
      </c>
      <c r="P4485" t="s">
        <v>11352</v>
      </c>
      <c r="Q4485" t="s">
        <v>11373</v>
      </c>
      <c r="R4485" t="s">
        <v>11360</v>
      </c>
      <c r="S4485">
        <f>IF(SalesData[[#This Row],[Return Status]]="Returned",1,0)</f>
        <v>1</v>
      </c>
      <c r="T4485">
        <v>2183.56</v>
      </c>
      <c r="U4485" s="2">
        <f>EOMONTH(SalesData[[#This Row],[Order Date]],0)</f>
        <v>45107</v>
      </c>
      <c r="V4485" s="9" t="str">
        <f>"Q"&amp;INT((MONTH(SalesData[[#This Row],[Order Date]])+2)/3)&amp;"-"&amp;YEAR(SalesData[[#This Row],[Order Date]])</f>
        <v>Q2-2023</v>
      </c>
    </row>
    <row r="4486" spans="1:22" x14ac:dyDescent="0.35">
      <c r="A4486" t="s">
        <v>4627</v>
      </c>
      <c r="B4486" s="1">
        <v>45098</v>
      </c>
      <c r="C4486" t="s">
        <v>132</v>
      </c>
      <c r="D4486" t="s">
        <v>80</v>
      </c>
      <c r="E4486">
        <v>6224586048</v>
      </c>
      <c r="F4486" t="s">
        <v>206</v>
      </c>
      <c r="G4486" t="s">
        <v>89</v>
      </c>
      <c r="H4486" t="s">
        <v>90</v>
      </c>
      <c r="I4486" t="s">
        <v>31</v>
      </c>
      <c r="J4486" t="s">
        <v>65</v>
      </c>
      <c r="K4486">
        <v>4333.32</v>
      </c>
      <c r="L4486">
        <v>934.21</v>
      </c>
      <c r="M4486" t="s">
        <v>65</v>
      </c>
      <c r="N4486">
        <v>0.215587586423343</v>
      </c>
      <c r="O4486" t="s">
        <v>11351</v>
      </c>
      <c r="P4486" t="s">
        <v>11354</v>
      </c>
      <c r="R4486" t="s">
        <v>11353</v>
      </c>
      <c r="S4486">
        <f>IF(SalesData[[#This Row],[Return Status]]="Returned",1,0)</f>
        <v>0</v>
      </c>
      <c r="T4486">
        <v>207.68</v>
      </c>
      <c r="U4486" s="2">
        <f>EOMONTH(SalesData[[#This Row],[Order Date]],0)</f>
        <v>45107</v>
      </c>
      <c r="V4486" s="9" t="str">
        <f>"Q"&amp;INT((MONTH(SalesData[[#This Row],[Order Date]])+2)/3)&amp;"-"&amp;YEAR(SalesData[[#This Row],[Order Date]])</f>
        <v>Q2-2023</v>
      </c>
    </row>
    <row r="4487" spans="1:22" x14ac:dyDescent="0.35">
      <c r="A4487" t="s">
        <v>4628</v>
      </c>
      <c r="B4487" s="1">
        <v>45092</v>
      </c>
      <c r="C4487" t="s">
        <v>111</v>
      </c>
      <c r="D4487" t="s">
        <v>145</v>
      </c>
      <c r="E4487">
        <v>9598956792</v>
      </c>
      <c r="F4487" t="s">
        <v>88</v>
      </c>
      <c r="G4487" t="s">
        <v>11379</v>
      </c>
      <c r="H4487" t="s">
        <v>90</v>
      </c>
      <c r="I4487" t="s">
        <v>31</v>
      </c>
      <c r="J4487" t="s">
        <v>19</v>
      </c>
      <c r="K4487">
        <v>4332.53</v>
      </c>
      <c r="L4487">
        <v>134.94999999999999</v>
      </c>
      <c r="M4487" t="s">
        <v>19</v>
      </c>
      <c r="N4487">
        <v>3.1148082067521801E-2</v>
      </c>
      <c r="O4487" t="s">
        <v>11351</v>
      </c>
      <c r="P4487" t="s">
        <v>11356</v>
      </c>
      <c r="R4487" t="s">
        <v>11353</v>
      </c>
      <c r="S4487">
        <f>IF(SalesData[[#This Row],[Return Status]]="Returned",1,0)</f>
        <v>0</v>
      </c>
      <c r="U4487" s="2">
        <f>EOMONTH(SalesData[[#This Row],[Order Date]],0)</f>
        <v>45107</v>
      </c>
      <c r="V4487" s="9" t="str">
        <f>"Q"&amp;INT((MONTH(SalesData[[#This Row],[Order Date]])+2)/3)&amp;"-"&amp;YEAR(SalesData[[#This Row],[Order Date]])</f>
        <v>Q2-2023</v>
      </c>
    </row>
    <row r="4488" spans="1:22" x14ac:dyDescent="0.35">
      <c r="A4488" t="s">
        <v>4629</v>
      </c>
      <c r="B4488" s="1">
        <v>45078</v>
      </c>
      <c r="C4488" t="s">
        <v>111</v>
      </c>
      <c r="D4488" t="s">
        <v>80</v>
      </c>
      <c r="E4488">
        <v>1128692222</v>
      </c>
      <c r="F4488" t="s">
        <v>73</v>
      </c>
      <c r="G4488" t="s">
        <v>74</v>
      </c>
      <c r="H4488" t="s">
        <v>75</v>
      </c>
      <c r="I4488" t="s">
        <v>36</v>
      </c>
      <c r="J4488" t="s">
        <v>42</v>
      </c>
      <c r="K4488">
        <v>2436.89</v>
      </c>
      <c r="L4488">
        <v>437.83</v>
      </c>
      <c r="M4488" t="s">
        <v>43</v>
      </c>
      <c r="N4488">
        <v>0.17966752705292399</v>
      </c>
      <c r="O4488" t="s">
        <v>11351</v>
      </c>
      <c r="P4488" t="s">
        <v>11352</v>
      </c>
      <c r="R4488" t="s">
        <v>11353</v>
      </c>
      <c r="S4488">
        <f>IF(SalesData[[#This Row],[Return Status]]="Returned",1,0)</f>
        <v>0</v>
      </c>
      <c r="T4488">
        <v>2420.2800000000002</v>
      </c>
      <c r="U4488" s="2">
        <f>EOMONTH(SalesData[[#This Row],[Order Date]],0)</f>
        <v>45107</v>
      </c>
      <c r="V4488" s="9" t="str">
        <f>"Q"&amp;INT((MONTH(SalesData[[#This Row],[Order Date]])+2)/3)&amp;"-"&amp;YEAR(SalesData[[#This Row],[Order Date]])</f>
        <v>Q2-2023</v>
      </c>
    </row>
    <row r="4489" spans="1:22" x14ac:dyDescent="0.35">
      <c r="A4489" t="s">
        <v>4630</v>
      </c>
      <c r="B4489" s="1">
        <v>45101</v>
      </c>
      <c r="C4489" t="s">
        <v>77</v>
      </c>
      <c r="D4489" t="s">
        <v>72</v>
      </c>
      <c r="E4489">
        <v>681740638</v>
      </c>
      <c r="F4489" t="s">
        <v>156</v>
      </c>
      <c r="G4489" t="s">
        <v>84</v>
      </c>
      <c r="H4489" t="s">
        <v>11357</v>
      </c>
      <c r="I4489" t="s">
        <v>31</v>
      </c>
      <c r="J4489" t="s">
        <v>61</v>
      </c>
      <c r="K4489">
        <v>4675.32</v>
      </c>
      <c r="L4489">
        <v>274.48</v>
      </c>
      <c r="M4489" t="s">
        <v>62</v>
      </c>
      <c r="N4489">
        <v>5.8708280930503197E-2</v>
      </c>
      <c r="O4489" t="s">
        <v>11351</v>
      </c>
      <c r="P4489" t="s">
        <v>11356</v>
      </c>
      <c r="R4489" t="s">
        <v>11353</v>
      </c>
      <c r="S4489">
        <f>IF(SalesData[[#This Row],[Return Status]]="Returned",1,0)</f>
        <v>0</v>
      </c>
      <c r="T4489">
        <v>847.14</v>
      </c>
      <c r="U4489" s="2">
        <f>EOMONTH(SalesData[[#This Row],[Order Date]],0)</f>
        <v>45107</v>
      </c>
      <c r="V4489" s="9" t="str">
        <f>"Q"&amp;INT((MONTH(SalesData[[#This Row],[Order Date]])+2)/3)&amp;"-"&amp;YEAR(SalesData[[#This Row],[Order Date]])</f>
        <v>Q2-2023</v>
      </c>
    </row>
    <row r="4490" spans="1:22" x14ac:dyDescent="0.35">
      <c r="A4490" t="s">
        <v>4631</v>
      </c>
      <c r="B4490" s="1">
        <v>45099</v>
      </c>
      <c r="C4490" t="s">
        <v>77</v>
      </c>
      <c r="D4490" t="s">
        <v>99</v>
      </c>
      <c r="E4490">
        <v>6185620186</v>
      </c>
      <c r="F4490" t="s">
        <v>81</v>
      </c>
      <c r="G4490" t="s">
        <v>74</v>
      </c>
      <c r="H4490" t="s">
        <v>75</v>
      </c>
      <c r="I4490" t="s">
        <v>36</v>
      </c>
      <c r="J4490" t="s">
        <v>62</v>
      </c>
      <c r="K4490">
        <v>3886.54</v>
      </c>
      <c r="L4490">
        <v>251.94</v>
      </c>
      <c r="M4490" t="s">
        <v>62</v>
      </c>
      <c r="N4490">
        <v>6.4823724958446294E-2</v>
      </c>
      <c r="O4490" t="s">
        <v>11351</v>
      </c>
      <c r="P4490" t="s">
        <v>11356</v>
      </c>
      <c r="R4490" t="s">
        <v>11353</v>
      </c>
      <c r="S4490">
        <f>IF(SalesData[[#This Row],[Return Status]]="Returned",1,0)</f>
        <v>0</v>
      </c>
      <c r="T4490">
        <v>2420.2800000000002</v>
      </c>
      <c r="U4490" s="2">
        <f>EOMONTH(SalesData[[#This Row],[Order Date]],0)</f>
        <v>45107</v>
      </c>
      <c r="V4490" s="9" t="str">
        <f>"Q"&amp;INT((MONTH(SalesData[[#This Row],[Order Date]])+2)/3)&amp;"-"&amp;YEAR(SalesData[[#This Row],[Order Date]])</f>
        <v>Q2-2023</v>
      </c>
    </row>
    <row r="4491" spans="1:22" x14ac:dyDescent="0.35">
      <c r="A4491" t="s">
        <v>4632</v>
      </c>
      <c r="B4491" s="1">
        <v>45095</v>
      </c>
      <c r="C4491" t="s">
        <v>188</v>
      </c>
      <c r="D4491" t="s">
        <v>145</v>
      </c>
      <c r="E4491">
        <v>3231422354</v>
      </c>
      <c r="F4491" t="s">
        <v>129</v>
      </c>
      <c r="G4491" t="s">
        <v>54</v>
      </c>
      <c r="H4491" t="s">
        <v>55</v>
      </c>
      <c r="I4491" t="s">
        <v>31</v>
      </c>
      <c r="J4491" t="s">
        <v>61</v>
      </c>
      <c r="K4491">
        <v>208.58</v>
      </c>
      <c r="L4491">
        <v>51.97</v>
      </c>
      <c r="M4491" t="s">
        <v>62</v>
      </c>
      <c r="N4491">
        <v>0.24916099338383399</v>
      </c>
      <c r="O4491" t="s">
        <v>11361</v>
      </c>
      <c r="P4491" t="s">
        <v>11354</v>
      </c>
      <c r="R4491" t="s">
        <v>11353</v>
      </c>
      <c r="S4491">
        <f>IF(SalesData[[#This Row],[Return Status]]="Returned",1,0)</f>
        <v>0</v>
      </c>
      <c r="U4491" s="2">
        <f>EOMONTH(SalesData[[#This Row],[Order Date]],0)</f>
        <v>45107</v>
      </c>
      <c r="V4491" s="9" t="str">
        <f>"Q"&amp;INT((MONTH(SalesData[[#This Row],[Order Date]])+2)/3)&amp;"-"&amp;YEAR(SalesData[[#This Row],[Order Date]])</f>
        <v>Q2-2023</v>
      </c>
    </row>
    <row r="4492" spans="1:22" x14ac:dyDescent="0.35">
      <c r="A4492" t="s">
        <v>4633</v>
      </c>
      <c r="B4492" s="1">
        <v>45103</v>
      </c>
      <c r="C4492" t="s">
        <v>49</v>
      </c>
      <c r="D4492" t="s">
        <v>72</v>
      </c>
      <c r="E4492">
        <v>1133283484</v>
      </c>
      <c r="F4492" t="s">
        <v>137</v>
      </c>
      <c r="G4492" t="s">
        <v>34</v>
      </c>
      <c r="H4492" t="s">
        <v>35</v>
      </c>
      <c r="I4492" t="s">
        <v>36</v>
      </c>
      <c r="J4492" t="s">
        <v>18</v>
      </c>
      <c r="K4492">
        <v>3886.2</v>
      </c>
      <c r="L4492">
        <v>679.97</v>
      </c>
      <c r="M4492" t="s">
        <v>19</v>
      </c>
      <c r="N4492">
        <v>0.17497040811075101</v>
      </c>
      <c r="O4492" t="s">
        <v>11351</v>
      </c>
      <c r="P4492" t="s">
        <v>11352</v>
      </c>
      <c r="R4492" t="s">
        <v>11353</v>
      </c>
      <c r="S4492">
        <f>IF(SalesData[[#This Row],[Return Status]]="Returned",1,0)</f>
        <v>0</v>
      </c>
      <c r="U4492" s="2">
        <f>EOMONTH(SalesData[[#This Row],[Order Date]],0)</f>
        <v>45107</v>
      </c>
      <c r="V4492" s="9" t="str">
        <f>"Q"&amp;INT((MONTH(SalesData[[#This Row],[Order Date]])+2)/3)&amp;"-"&amp;YEAR(SalesData[[#This Row],[Order Date]])</f>
        <v>Q2-2023</v>
      </c>
    </row>
    <row r="4493" spans="1:22" x14ac:dyDescent="0.35">
      <c r="A4493" t="s">
        <v>4634</v>
      </c>
      <c r="B4493" s="1">
        <v>45078</v>
      </c>
      <c r="C4493" t="s">
        <v>97</v>
      </c>
      <c r="D4493" t="s">
        <v>72</v>
      </c>
      <c r="E4493">
        <v>5342625703</v>
      </c>
      <c r="F4493" t="s">
        <v>28</v>
      </c>
      <c r="G4493" t="s">
        <v>29</v>
      </c>
      <c r="H4493" t="s">
        <v>30</v>
      </c>
      <c r="I4493" t="s">
        <v>31</v>
      </c>
      <c r="J4493" t="s">
        <v>18</v>
      </c>
      <c r="K4493">
        <v>4484.6499999999996</v>
      </c>
      <c r="L4493">
        <v>490.29</v>
      </c>
      <c r="M4493" t="s">
        <v>19</v>
      </c>
      <c r="N4493">
        <v>0.109326257344497</v>
      </c>
      <c r="O4493" t="s">
        <v>11351</v>
      </c>
      <c r="P4493" t="s">
        <v>11352</v>
      </c>
      <c r="R4493" t="s">
        <v>11353</v>
      </c>
      <c r="S4493">
        <f>IF(SalesData[[#This Row],[Return Status]]="Returned",1,0)</f>
        <v>0</v>
      </c>
      <c r="T4493">
        <v>2788.38</v>
      </c>
      <c r="U4493" s="2">
        <f>EOMONTH(SalesData[[#This Row],[Order Date]],0)</f>
        <v>45107</v>
      </c>
      <c r="V4493" s="9" t="str">
        <f>"Q"&amp;INT((MONTH(SalesData[[#This Row],[Order Date]])+2)/3)&amp;"-"&amp;YEAR(SalesData[[#This Row],[Order Date]])</f>
        <v>Q2-2023</v>
      </c>
    </row>
    <row r="4494" spans="1:22" x14ac:dyDescent="0.35">
      <c r="A4494" t="s">
        <v>4635</v>
      </c>
      <c r="B4494" s="1">
        <v>45081</v>
      </c>
      <c r="C4494" t="s">
        <v>124</v>
      </c>
      <c r="D4494" t="s">
        <v>99</v>
      </c>
      <c r="E4494">
        <v>6931427734</v>
      </c>
      <c r="F4494" t="s">
        <v>312</v>
      </c>
      <c r="G4494" t="s">
        <v>141</v>
      </c>
      <c r="H4494" t="s">
        <v>121</v>
      </c>
      <c r="I4494" t="s">
        <v>17</v>
      </c>
      <c r="J4494" t="s">
        <v>65</v>
      </c>
      <c r="K4494">
        <v>1534.46</v>
      </c>
      <c r="L4494">
        <v>83.78</v>
      </c>
      <c r="M4494" t="s">
        <v>65</v>
      </c>
      <c r="N4494">
        <v>5.45990120302908E-2</v>
      </c>
      <c r="O4494" t="s">
        <v>11351</v>
      </c>
      <c r="P4494" t="s">
        <v>11356</v>
      </c>
      <c r="R4494" t="s">
        <v>11353</v>
      </c>
      <c r="S4494">
        <f>IF(SalesData[[#This Row],[Return Status]]="Returned",1,0)</f>
        <v>0</v>
      </c>
      <c r="T4494">
        <v>2793.38</v>
      </c>
      <c r="U4494" s="2">
        <f>EOMONTH(SalesData[[#This Row],[Order Date]],0)</f>
        <v>45107</v>
      </c>
      <c r="V4494" s="9" t="str">
        <f>"Q"&amp;INT((MONTH(SalesData[[#This Row],[Order Date]])+2)/3)&amp;"-"&amp;YEAR(SalesData[[#This Row],[Order Date]])</f>
        <v>Q2-2023</v>
      </c>
    </row>
    <row r="4495" spans="1:22" x14ac:dyDescent="0.35">
      <c r="A4495" t="s">
        <v>4636</v>
      </c>
      <c r="B4495" s="1">
        <v>45100</v>
      </c>
      <c r="C4495" t="s">
        <v>188</v>
      </c>
      <c r="D4495" t="s">
        <v>80</v>
      </c>
      <c r="E4495">
        <v>8145931002</v>
      </c>
      <c r="F4495" t="s">
        <v>129</v>
      </c>
      <c r="G4495" t="s">
        <v>54</v>
      </c>
      <c r="H4495" t="s">
        <v>55</v>
      </c>
      <c r="I4495" t="s">
        <v>31</v>
      </c>
      <c r="J4495" t="s">
        <v>18</v>
      </c>
      <c r="K4495">
        <v>1723.01</v>
      </c>
      <c r="L4495">
        <v>399.2</v>
      </c>
      <c r="M4495" t="s">
        <v>19</v>
      </c>
      <c r="N4495">
        <v>0.23168757000829901</v>
      </c>
      <c r="O4495" t="s">
        <v>11351</v>
      </c>
      <c r="P4495" t="s">
        <v>11354</v>
      </c>
      <c r="R4495" t="s">
        <v>11353</v>
      </c>
      <c r="S4495">
        <f>IF(SalesData[[#This Row],[Return Status]]="Returned",1,0)</f>
        <v>0</v>
      </c>
      <c r="U4495" s="2">
        <f>EOMONTH(SalesData[[#This Row],[Order Date]],0)</f>
        <v>45107</v>
      </c>
      <c r="V4495" s="9" t="str">
        <f>"Q"&amp;INT((MONTH(SalesData[[#This Row],[Order Date]])+2)/3)&amp;"-"&amp;YEAR(SalesData[[#This Row],[Order Date]])</f>
        <v>Q2-2023</v>
      </c>
    </row>
    <row r="4496" spans="1:22" x14ac:dyDescent="0.35">
      <c r="A4496" t="s">
        <v>4637</v>
      </c>
      <c r="B4496" s="1">
        <v>45088</v>
      </c>
      <c r="C4496" t="s">
        <v>132</v>
      </c>
      <c r="D4496" t="s">
        <v>145</v>
      </c>
      <c r="E4496">
        <v>4424919846</v>
      </c>
      <c r="F4496" t="s">
        <v>58</v>
      </c>
      <c r="G4496" t="s">
        <v>59</v>
      </c>
      <c r="H4496" t="s">
        <v>60</v>
      </c>
      <c r="I4496" t="s">
        <v>31</v>
      </c>
      <c r="J4496" t="s">
        <v>18</v>
      </c>
      <c r="K4496">
        <v>4218.84</v>
      </c>
      <c r="L4496">
        <v>589.94000000000005</v>
      </c>
      <c r="M4496" t="s">
        <v>19</v>
      </c>
      <c r="N4496">
        <v>0.13983464649050401</v>
      </c>
      <c r="O4496" t="s">
        <v>11351</v>
      </c>
      <c r="P4496" t="s">
        <v>11352</v>
      </c>
      <c r="R4496" t="s">
        <v>11353</v>
      </c>
      <c r="S4496">
        <f>IF(SalesData[[#This Row],[Return Status]]="Returned",1,0)</f>
        <v>0</v>
      </c>
      <c r="T4496">
        <v>2183.56</v>
      </c>
      <c r="U4496" s="2">
        <f>EOMONTH(SalesData[[#This Row],[Order Date]],0)</f>
        <v>45107</v>
      </c>
      <c r="V4496" s="9" t="str">
        <f>"Q"&amp;INT((MONTH(SalesData[[#This Row],[Order Date]])+2)/3)&amp;"-"&amp;YEAR(SalesData[[#This Row],[Order Date]])</f>
        <v>Q2-2023</v>
      </c>
    </row>
    <row r="4497" spans="1:22" x14ac:dyDescent="0.35">
      <c r="A4497" t="s">
        <v>4638</v>
      </c>
      <c r="B4497" s="1">
        <v>45097</v>
      </c>
      <c r="C4497" t="s">
        <v>94</v>
      </c>
      <c r="D4497" t="s">
        <v>80</v>
      </c>
      <c r="E4497">
        <v>4344772879</v>
      </c>
      <c r="F4497" t="s">
        <v>129</v>
      </c>
      <c r="G4497" t="s">
        <v>54</v>
      </c>
      <c r="H4497" t="s">
        <v>55</v>
      </c>
      <c r="I4497" t="s">
        <v>31</v>
      </c>
      <c r="J4497" t="s">
        <v>61</v>
      </c>
      <c r="K4497">
        <v>1134.8</v>
      </c>
      <c r="L4497">
        <v>326</v>
      </c>
      <c r="M4497" t="s">
        <v>62</v>
      </c>
      <c r="N4497">
        <v>0.28727529080014103</v>
      </c>
      <c r="O4497" t="s">
        <v>11351</v>
      </c>
      <c r="P4497" t="s">
        <v>11354</v>
      </c>
      <c r="R4497" t="s">
        <v>11353</v>
      </c>
      <c r="S4497">
        <f>IF(SalesData[[#This Row],[Return Status]]="Returned",1,0)</f>
        <v>0</v>
      </c>
      <c r="U4497" s="2">
        <f>EOMONTH(SalesData[[#This Row],[Order Date]],0)</f>
        <v>45107</v>
      </c>
      <c r="V4497" s="9" t="str">
        <f>"Q"&amp;INT((MONTH(SalesData[[#This Row],[Order Date]])+2)/3)&amp;"-"&amp;YEAR(SalesData[[#This Row],[Order Date]])</f>
        <v>Q2-2023</v>
      </c>
    </row>
    <row r="4498" spans="1:22" x14ac:dyDescent="0.35">
      <c r="A4498" t="s">
        <v>4639</v>
      </c>
      <c r="B4498" s="1">
        <v>45106</v>
      </c>
      <c r="C4498" t="s">
        <v>149</v>
      </c>
      <c r="D4498" t="s">
        <v>99</v>
      </c>
      <c r="E4498">
        <v>7688582225</v>
      </c>
      <c r="F4498" t="s">
        <v>147</v>
      </c>
      <c r="G4498" t="s">
        <v>84</v>
      </c>
      <c r="H4498" t="s">
        <v>85</v>
      </c>
      <c r="I4498" t="s">
        <v>31</v>
      </c>
      <c r="J4498" t="s">
        <v>43</v>
      </c>
      <c r="K4498">
        <v>2103.25</v>
      </c>
      <c r="L4498">
        <v>615.30999999999995</v>
      </c>
      <c r="M4498" t="s">
        <v>43</v>
      </c>
      <c r="N4498">
        <v>0.29255200285272798</v>
      </c>
      <c r="O4498" t="s">
        <v>11351</v>
      </c>
      <c r="P4498" t="s">
        <v>11354</v>
      </c>
      <c r="R4498" t="s">
        <v>11353</v>
      </c>
      <c r="S4498">
        <f>IF(SalesData[[#This Row],[Return Status]]="Returned",1,0)</f>
        <v>0</v>
      </c>
      <c r="T4498">
        <v>847.14</v>
      </c>
      <c r="U4498" s="2">
        <f>EOMONTH(SalesData[[#This Row],[Order Date]],0)</f>
        <v>45107</v>
      </c>
      <c r="V4498" s="9" t="str">
        <f>"Q"&amp;INT((MONTH(SalesData[[#This Row],[Order Date]])+2)/3)&amp;"-"&amp;YEAR(SalesData[[#This Row],[Order Date]])</f>
        <v>Q2-2023</v>
      </c>
    </row>
    <row r="4499" spans="1:22" x14ac:dyDescent="0.35">
      <c r="A4499" t="s">
        <v>4640</v>
      </c>
      <c r="B4499" s="1">
        <v>45081</v>
      </c>
      <c r="C4499" t="s">
        <v>49</v>
      </c>
      <c r="D4499" t="s">
        <v>46</v>
      </c>
      <c r="E4499">
        <v>2135124859</v>
      </c>
      <c r="F4499" t="s">
        <v>156</v>
      </c>
      <c r="G4499" t="s">
        <v>84</v>
      </c>
      <c r="H4499" t="s">
        <v>85</v>
      </c>
      <c r="I4499" t="s">
        <v>31</v>
      </c>
      <c r="J4499" t="s">
        <v>65</v>
      </c>
      <c r="K4499">
        <v>3319.82</v>
      </c>
      <c r="L4499">
        <v>505.32</v>
      </c>
      <c r="M4499" t="s">
        <v>65</v>
      </c>
      <c r="N4499">
        <v>0.15221307179304899</v>
      </c>
      <c r="O4499" t="s">
        <v>11351</v>
      </c>
      <c r="P4499" t="s">
        <v>11352</v>
      </c>
      <c r="R4499" t="s">
        <v>11353</v>
      </c>
      <c r="S4499">
        <f>IF(SalesData[[#This Row],[Return Status]]="Returned",1,0)</f>
        <v>0</v>
      </c>
      <c r="T4499">
        <v>847.14</v>
      </c>
      <c r="U4499" s="2">
        <f>EOMONTH(SalesData[[#This Row],[Order Date]],0)</f>
        <v>45107</v>
      </c>
      <c r="V4499" s="9" t="str">
        <f>"Q"&amp;INT((MONTH(SalesData[[#This Row],[Order Date]])+2)/3)&amp;"-"&amp;YEAR(SalesData[[#This Row],[Order Date]])</f>
        <v>Q2-2023</v>
      </c>
    </row>
    <row r="4500" spans="1:22" x14ac:dyDescent="0.35">
      <c r="A4500" t="s">
        <v>4641</v>
      </c>
      <c r="B4500" s="1">
        <v>45097</v>
      </c>
      <c r="C4500" t="s">
        <v>162</v>
      </c>
      <c r="D4500" t="s">
        <v>46</v>
      </c>
      <c r="E4500">
        <v>2828710530</v>
      </c>
      <c r="F4500" t="s">
        <v>28</v>
      </c>
      <c r="G4500" t="s">
        <v>29</v>
      </c>
      <c r="H4500" t="s">
        <v>30</v>
      </c>
      <c r="I4500" t="s">
        <v>31</v>
      </c>
      <c r="J4500" t="s">
        <v>18</v>
      </c>
      <c r="K4500">
        <v>3328.68</v>
      </c>
      <c r="L4500">
        <v>977.51</v>
      </c>
      <c r="M4500" t="s">
        <v>19</v>
      </c>
      <c r="N4500">
        <v>0.29366295348306198</v>
      </c>
      <c r="O4500" t="s">
        <v>11351</v>
      </c>
      <c r="P4500" t="s">
        <v>11354</v>
      </c>
      <c r="Q4500" t="s">
        <v>11373</v>
      </c>
      <c r="R4500" t="s">
        <v>11360</v>
      </c>
      <c r="S4500">
        <f>IF(SalesData[[#This Row],[Return Status]]="Returned",1,0)</f>
        <v>1</v>
      </c>
      <c r="T4500">
        <v>2788.38</v>
      </c>
      <c r="U4500" s="2">
        <f>EOMONTH(SalesData[[#This Row],[Order Date]],0)</f>
        <v>45107</v>
      </c>
      <c r="V4500" s="9" t="str">
        <f>"Q"&amp;INT((MONTH(SalesData[[#This Row],[Order Date]])+2)/3)&amp;"-"&amp;YEAR(SalesData[[#This Row],[Order Date]])</f>
        <v>Q2-2023</v>
      </c>
    </row>
    <row r="4501" spans="1:22" x14ac:dyDescent="0.35">
      <c r="A4501" t="s">
        <v>4642</v>
      </c>
      <c r="B4501" s="1">
        <v>45082</v>
      </c>
      <c r="C4501" t="s">
        <v>94</v>
      </c>
      <c r="D4501" t="s">
        <v>27</v>
      </c>
      <c r="E4501">
        <v>3208884579</v>
      </c>
      <c r="F4501" t="s">
        <v>172</v>
      </c>
      <c r="G4501" t="s">
        <v>236</v>
      </c>
      <c r="H4501" t="s">
        <v>121</v>
      </c>
      <c r="I4501" t="s">
        <v>17</v>
      </c>
      <c r="J4501" t="s">
        <v>18</v>
      </c>
      <c r="K4501">
        <v>26.02</v>
      </c>
      <c r="L4501">
        <v>3.48</v>
      </c>
      <c r="M4501" t="s">
        <v>19</v>
      </c>
      <c r="N4501">
        <v>0.133743274404304</v>
      </c>
      <c r="O4501" t="s">
        <v>11361</v>
      </c>
      <c r="P4501" t="s">
        <v>11352</v>
      </c>
      <c r="R4501" t="s">
        <v>11353</v>
      </c>
      <c r="S4501">
        <f>IF(SalesData[[#This Row],[Return Status]]="Returned",1,0)</f>
        <v>0</v>
      </c>
      <c r="U4501" s="2">
        <f>EOMONTH(SalesData[[#This Row],[Order Date]],0)</f>
        <v>45107</v>
      </c>
      <c r="V4501" s="9" t="str">
        <f>"Q"&amp;INT((MONTH(SalesData[[#This Row],[Order Date]])+2)/3)&amp;"-"&amp;YEAR(SalesData[[#This Row],[Order Date]])</f>
        <v>Q2-2023</v>
      </c>
    </row>
    <row r="4502" spans="1:22" x14ac:dyDescent="0.35">
      <c r="A4502" t="s">
        <v>4643</v>
      </c>
      <c r="B4502" s="1">
        <v>45099</v>
      </c>
      <c r="C4502" t="s">
        <v>113</v>
      </c>
      <c r="D4502" t="s">
        <v>46</v>
      </c>
      <c r="E4502">
        <v>6413679754</v>
      </c>
      <c r="F4502" t="s">
        <v>109</v>
      </c>
      <c r="G4502" t="s">
        <v>11378</v>
      </c>
      <c r="H4502" t="s">
        <v>60</v>
      </c>
      <c r="I4502" t="s">
        <v>31</v>
      </c>
      <c r="J4502" t="s">
        <v>62</v>
      </c>
      <c r="K4502">
        <v>2320.71</v>
      </c>
      <c r="L4502">
        <v>631.13</v>
      </c>
      <c r="M4502" t="s">
        <v>62</v>
      </c>
      <c r="N4502">
        <v>0.271955565322681</v>
      </c>
      <c r="O4502" t="s">
        <v>11351</v>
      </c>
      <c r="P4502" t="s">
        <v>11354</v>
      </c>
      <c r="R4502" t="s">
        <v>11353</v>
      </c>
      <c r="S4502">
        <f>IF(SalesData[[#This Row],[Return Status]]="Returned",1,0)</f>
        <v>0</v>
      </c>
      <c r="U4502" s="2">
        <f>EOMONTH(SalesData[[#This Row],[Order Date]],0)</f>
        <v>45107</v>
      </c>
      <c r="V4502" s="9" t="str">
        <f>"Q"&amp;INT((MONTH(SalesData[[#This Row],[Order Date]])+2)/3)&amp;"-"&amp;YEAR(SalesData[[#This Row],[Order Date]])</f>
        <v>Q2-2023</v>
      </c>
    </row>
    <row r="4503" spans="1:22" x14ac:dyDescent="0.35">
      <c r="A4503" t="s">
        <v>4644</v>
      </c>
      <c r="B4503" s="1">
        <v>45106</v>
      </c>
      <c r="C4503" t="s">
        <v>38</v>
      </c>
      <c r="D4503" t="s">
        <v>99</v>
      </c>
      <c r="E4503">
        <v>4318021309</v>
      </c>
      <c r="F4503" t="s">
        <v>127</v>
      </c>
      <c r="G4503" t="s">
        <v>29</v>
      </c>
      <c r="H4503" t="s">
        <v>30</v>
      </c>
      <c r="I4503" t="s">
        <v>31</v>
      </c>
      <c r="J4503" t="s">
        <v>19</v>
      </c>
      <c r="K4503">
        <v>3541.55</v>
      </c>
      <c r="L4503">
        <v>196.17</v>
      </c>
      <c r="M4503" t="s">
        <v>19</v>
      </c>
      <c r="N4503">
        <v>5.5391001115330803E-2</v>
      </c>
      <c r="O4503" t="s">
        <v>11351</v>
      </c>
      <c r="P4503" t="s">
        <v>11356</v>
      </c>
      <c r="R4503" t="s">
        <v>11353</v>
      </c>
      <c r="S4503">
        <f>IF(SalesData[[#This Row],[Return Status]]="Returned",1,0)</f>
        <v>0</v>
      </c>
      <c r="T4503">
        <v>2788.38</v>
      </c>
      <c r="U4503" s="2">
        <f>EOMONTH(SalesData[[#This Row],[Order Date]],0)</f>
        <v>45107</v>
      </c>
      <c r="V4503" s="9" t="str">
        <f>"Q"&amp;INT((MONTH(SalesData[[#This Row],[Order Date]])+2)/3)&amp;"-"&amp;YEAR(SalesData[[#This Row],[Order Date]])</f>
        <v>Q2-2023</v>
      </c>
    </row>
    <row r="4504" spans="1:22" x14ac:dyDescent="0.35">
      <c r="A4504" t="s">
        <v>4645</v>
      </c>
      <c r="B4504" s="1">
        <v>45090</v>
      </c>
      <c r="C4504" t="s">
        <v>45</v>
      </c>
      <c r="D4504" t="s">
        <v>46</v>
      </c>
      <c r="E4504">
        <v>3163959118</v>
      </c>
      <c r="F4504" t="s">
        <v>47</v>
      </c>
      <c r="G4504" t="s">
        <v>23</v>
      </c>
      <c r="H4504" t="s">
        <v>24</v>
      </c>
      <c r="I4504" t="s">
        <v>17</v>
      </c>
      <c r="J4504" t="s">
        <v>18</v>
      </c>
      <c r="K4504">
        <v>858.59</v>
      </c>
      <c r="L4504">
        <v>162.30000000000001</v>
      </c>
      <c r="M4504" t="s">
        <v>19</v>
      </c>
      <c r="N4504">
        <v>0.18903085291000399</v>
      </c>
      <c r="O4504" t="s">
        <v>11355</v>
      </c>
      <c r="P4504" t="s">
        <v>11352</v>
      </c>
      <c r="R4504" t="s">
        <v>11353</v>
      </c>
      <c r="S4504">
        <f>IF(SalesData[[#This Row],[Return Status]]="Returned",1,0)</f>
        <v>0</v>
      </c>
      <c r="T4504">
        <v>2821.33</v>
      </c>
      <c r="U4504" s="2">
        <f>EOMONTH(SalesData[[#This Row],[Order Date]],0)</f>
        <v>45107</v>
      </c>
      <c r="V4504" s="9" t="str">
        <f>"Q"&amp;INT((MONTH(SalesData[[#This Row],[Order Date]])+2)/3)&amp;"-"&amp;YEAR(SalesData[[#This Row],[Order Date]])</f>
        <v>Q2-2023</v>
      </c>
    </row>
    <row r="4505" spans="1:22" x14ac:dyDescent="0.35">
      <c r="A4505" t="s">
        <v>4646</v>
      </c>
      <c r="B4505" s="1">
        <v>45080</v>
      </c>
      <c r="C4505" t="s">
        <v>38</v>
      </c>
      <c r="D4505" t="s">
        <v>99</v>
      </c>
      <c r="E4505">
        <v>3567224383</v>
      </c>
      <c r="F4505" t="s">
        <v>116</v>
      </c>
      <c r="G4505" t="s">
        <v>11374</v>
      </c>
      <c r="H4505" t="s">
        <v>75</v>
      </c>
      <c r="I4505" t="s">
        <v>36</v>
      </c>
      <c r="J4505" t="s">
        <v>19</v>
      </c>
      <c r="K4505">
        <v>511.4</v>
      </c>
      <c r="L4505">
        <v>152.41999999999999</v>
      </c>
      <c r="M4505" t="s">
        <v>19</v>
      </c>
      <c r="N4505">
        <v>0.29804458349628499</v>
      </c>
      <c r="O4505" t="s">
        <v>11355</v>
      </c>
      <c r="P4505" t="s">
        <v>11354</v>
      </c>
      <c r="R4505" t="s">
        <v>11353</v>
      </c>
      <c r="S4505">
        <f>IF(SalesData[[#This Row],[Return Status]]="Returned",1,0)</f>
        <v>0</v>
      </c>
      <c r="U4505" s="2">
        <f>EOMONTH(SalesData[[#This Row],[Order Date]],0)</f>
        <v>45107</v>
      </c>
      <c r="V4505" s="9" t="str">
        <f>"Q"&amp;INT((MONTH(SalesData[[#This Row],[Order Date]])+2)/3)&amp;"-"&amp;YEAR(SalesData[[#This Row],[Order Date]])</f>
        <v>Q2-2023</v>
      </c>
    </row>
    <row r="4506" spans="1:22" x14ac:dyDescent="0.35">
      <c r="A4506" t="s">
        <v>4647</v>
      </c>
      <c r="B4506" s="1">
        <v>45094</v>
      </c>
      <c r="C4506" t="s">
        <v>194</v>
      </c>
      <c r="D4506" t="s">
        <v>39</v>
      </c>
      <c r="E4506">
        <v>5305776985</v>
      </c>
      <c r="F4506" t="s">
        <v>206</v>
      </c>
      <c r="G4506" t="s">
        <v>89</v>
      </c>
      <c r="H4506" t="s">
        <v>11357</v>
      </c>
      <c r="I4506" t="s">
        <v>31</v>
      </c>
      <c r="J4506" t="s">
        <v>19</v>
      </c>
      <c r="K4506">
        <v>3736.7</v>
      </c>
      <c r="L4506">
        <v>898.73</v>
      </c>
      <c r="M4506" t="s">
        <v>19</v>
      </c>
      <c r="N4506">
        <v>0.24051435758824599</v>
      </c>
      <c r="O4506" t="s">
        <v>11351</v>
      </c>
      <c r="P4506" t="s">
        <v>11354</v>
      </c>
      <c r="Q4506" t="s">
        <v>11365</v>
      </c>
      <c r="R4506" t="s">
        <v>11360</v>
      </c>
      <c r="S4506">
        <f>IF(SalesData[[#This Row],[Return Status]]="Returned",1,0)</f>
        <v>1</v>
      </c>
      <c r="T4506">
        <v>207.68</v>
      </c>
      <c r="U4506" s="2">
        <f>EOMONTH(SalesData[[#This Row],[Order Date]],0)</f>
        <v>45107</v>
      </c>
      <c r="V4506" s="9" t="str">
        <f>"Q"&amp;INT((MONTH(SalesData[[#This Row],[Order Date]])+2)/3)&amp;"-"&amp;YEAR(SalesData[[#This Row],[Order Date]])</f>
        <v>Q2-2023</v>
      </c>
    </row>
    <row r="4507" spans="1:22" x14ac:dyDescent="0.35">
      <c r="A4507" t="s">
        <v>4648</v>
      </c>
      <c r="B4507" s="1">
        <v>45083</v>
      </c>
      <c r="C4507" t="s">
        <v>132</v>
      </c>
      <c r="D4507" t="s">
        <v>72</v>
      </c>
      <c r="E4507">
        <v>9275820636</v>
      </c>
      <c r="F4507" t="s">
        <v>40</v>
      </c>
      <c r="G4507" t="s">
        <v>11358</v>
      </c>
      <c r="H4507" t="s">
        <v>11357</v>
      </c>
      <c r="I4507" t="s">
        <v>31</v>
      </c>
      <c r="J4507" t="s">
        <v>62</v>
      </c>
      <c r="K4507">
        <v>1928.48</v>
      </c>
      <c r="L4507">
        <v>147.34</v>
      </c>
      <c r="M4507" t="s">
        <v>62</v>
      </c>
      <c r="N4507">
        <v>7.6402140545922204E-2</v>
      </c>
      <c r="O4507" t="s">
        <v>11351</v>
      </c>
      <c r="P4507" t="s">
        <v>11356</v>
      </c>
      <c r="R4507" t="s">
        <v>11353</v>
      </c>
      <c r="S4507">
        <f>IF(SalesData[[#This Row],[Return Status]]="Returned",1,0)</f>
        <v>0</v>
      </c>
      <c r="U4507" s="2">
        <f>EOMONTH(SalesData[[#This Row],[Order Date]],0)</f>
        <v>45107</v>
      </c>
      <c r="V4507" s="9" t="str">
        <f>"Q"&amp;INT((MONTH(SalesData[[#This Row],[Order Date]])+2)/3)&amp;"-"&amp;YEAR(SalesData[[#This Row],[Order Date]])</f>
        <v>Q2-2023</v>
      </c>
    </row>
    <row r="4508" spans="1:22" x14ac:dyDescent="0.35">
      <c r="A4508" t="s">
        <v>4649</v>
      </c>
      <c r="B4508" s="1">
        <v>45099</v>
      </c>
      <c r="C4508" t="s">
        <v>12</v>
      </c>
      <c r="D4508" t="s">
        <v>27</v>
      </c>
      <c r="E4508">
        <v>6987863670</v>
      </c>
      <c r="F4508" t="s">
        <v>238</v>
      </c>
      <c r="G4508" t="s">
        <v>74</v>
      </c>
      <c r="H4508" t="s">
        <v>75</v>
      </c>
      <c r="I4508" t="s">
        <v>36</v>
      </c>
      <c r="J4508" t="s">
        <v>61</v>
      </c>
      <c r="K4508">
        <v>1519.81</v>
      </c>
      <c r="L4508">
        <v>150.97999999999999</v>
      </c>
      <c r="M4508" t="s">
        <v>62</v>
      </c>
      <c r="N4508">
        <v>9.9341365039050902E-2</v>
      </c>
      <c r="O4508" t="s">
        <v>11351</v>
      </c>
      <c r="P4508" t="s">
        <v>11356</v>
      </c>
      <c r="R4508" t="s">
        <v>11353</v>
      </c>
      <c r="S4508">
        <f>IF(SalesData[[#This Row],[Return Status]]="Returned",1,0)</f>
        <v>0</v>
      </c>
      <c r="T4508">
        <v>2420.2800000000002</v>
      </c>
      <c r="U4508" s="2">
        <f>EOMONTH(SalesData[[#This Row],[Order Date]],0)</f>
        <v>45107</v>
      </c>
      <c r="V4508" s="9" t="str">
        <f>"Q"&amp;INT((MONTH(SalesData[[#This Row],[Order Date]])+2)/3)&amp;"-"&amp;YEAR(SalesData[[#This Row],[Order Date]])</f>
        <v>Q2-2023</v>
      </c>
    </row>
    <row r="4509" spans="1:22" x14ac:dyDescent="0.35">
      <c r="A4509" t="s">
        <v>4650</v>
      </c>
      <c r="B4509" s="1">
        <v>45098</v>
      </c>
      <c r="C4509" t="s">
        <v>184</v>
      </c>
      <c r="D4509" t="s">
        <v>145</v>
      </c>
      <c r="E4509">
        <v>2923752779</v>
      </c>
      <c r="F4509" t="s">
        <v>107</v>
      </c>
      <c r="G4509" t="s">
        <v>859</v>
      </c>
      <c r="H4509" t="s">
        <v>16</v>
      </c>
      <c r="I4509" t="s">
        <v>17</v>
      </c>
      <c r="J4509" t="s">
        <v>18</v>
      </c>
      <c r="K4509">
        <v>3893.29</v>
      </c>
      <c r="L4509">
        <v>751</v>
      </c>
      <c r="M4509" t="s">
        <v>19</v>
      </c>
      <c r="N4509">
        <v>0.19289598257514901</v>
      </c>
      <c r="O4509" t="s">
        <v>11351</v>
      </c>
      <c r="P4509" t="s">
        <v>11352</v>
      </c>
      <c r="R4509" t="s">
        <v>11353</v>
      </c>
      <c r="S4509">
        <f>IF(SalesData[[#This Row],[Return Status]]="Returned",1,0)</f>
        <v>0</v>
      </c>
      <c r="U4509" s="2">
        <f>EOMONTH(SalesData[[#This Row],[Order Date]],0)</f>
        <v>45107</v>
      </c>
      <c r="V4509" s="9" t="str">
        <f>"Q"&amp;INT((MONTH(SalesData[[#This Row],[Order Date]])+2)/3)&amp;"-"&amp;YEAR(SalesData[[#This Row],[Order Date]])</f>
        <v>Q2-2023</v>
      </c>
    </row>
    <row r="4510" spans="1:22" x14ac:dyDescent="0.35">
      <c r="A4510" t="s">
        <v>4651</v>
      </c>
      <c r="B4510" s="1">
        <v>45080</v>
      </c>
      <c r="C4510" t="s">
        <v>124</v>
      </c>
      <c r="D4510" t="s">
        <v>27</v>
      </c>
      <c r="E4510">
        <v>5876760172</v>
      </c>
      <c r="F4510" t="s">
        <v>33</v>
      </c>
      <c r="G4510" t="s">
        <v>34</v>
      </c>
      <c r="H4510" t="s">
        <v>35</v>
      </c>
      <c r="I4510" t="s">
        <v>36</v>
      </c>
      <c r="J4510" t="s">
        <v>19</v>
      </c>
      <c r="K4510">
        <v>4737.5</v>
      </c>
      <c r="L4510">
        <v>700.18</v>
      </c>
      <c r="M4510" t="s">
        <v>19</v>
      </c>
      <c r="N4510">
        <v>0.14779525065963101</v>
      </c>
      <c r="O4510" t="s">
        <v>11351</v>
      </c>
      <c r="P4510" t="s">
        <v>11352</v>
      </c>
      <c r="Q4510" t="s">
        <v>11365</v>
      </c>
      <c r="R4510" t="s">
        <v>11360</v>
      </c>
      <c r="S4510">
        <f>IF(SalesData[[#This Row],[Return Status]]="Returned",1,0)</f>
        <v>1</v>
      </c>
      <c r="U4510" s="2">
        <f>EOMONTH(SalesData[[#This Row],[Order Date]],0)</f>
        <v>45107</v>
      </c>
      <c r="V4510" s="9" t="str">
        <f>"Q"&amp;INT((MONTH(SalesData[[#This Row],[Order Date]])+2)/3)&amp;"-"&amp;YEAR(SalesData[[#This Row],[Order Date]])</f>
        <v>Q2-2023</v>
      </c>
    </row>
    <row r="4511" spans="1:22" x14ac:dyDescent="0.35">
      <c r="A4511" t="s">
        <v>4652</v>
      </c>
      <c r="B4511" s="1">
        <v>45099</v>
      </c>
      <c r="C4511" t="s">
        <v>97</v>
      </c>
      <c r="D4511" t="s">
        <v>99</v>
      </c>
      <c r="E4511">
        <v>3757611821</v>
      </c>
      <c r="F4511" t="s">
        <v>53</v>
      </c>
      <c r="G4511" t="s">
        <v>54</v>
      </c>
      <c r="H4511" t="s">
        <v>55</v>
      </c>
      <c r="I4511" t="s">
        <v>31</v>
      </c>
      <c r="J4511" t="s">
        <v>43</v>
      </c>
      <c r="K4511">
        <v>1592.93</v>
      </c>
      <c r="L4511">
        <v>399.54</v>
      </c>
      <c r="M4511" t="s">
        <v>43</v>
      </c>
      <c r="N4511">
        <v>0.25082081447395699</v>
      </c>
      <c r="O4511" t="s">
        <v>11351</v>
      </c>
      <c r="P4511" t="s">
        <v>11354</v>
      </c>
      <c r="R4511" t="s">
        <v>11353</v>
      </c>
      <c r="S4511">
        <f>IF(SalesData[[#This Row],[Return Status]]="Returned",1,0)</f>
        <v>0</v>
      </c>
      <c r="U4511" s="2">
        <f>EOMONTH(SalesData[[#This Row],[Order Date]],0)</f>
        <v>45107</v>
      </c>
      <c r="V4511" s="9" t="str">
        <f>"Q"&amp;INT((MONTH(SalesData[[#This Row],[Order Date]])+2)/3)&amp;"-"&amp;YEAR(SalesData[[#This Row],[Order Date]])</f>
        <v>Q2-2023</v>
      </c>
    </row>
    <row r="4512" spans="1:22" x14ac:dyDescent="0.35">
      <c r="A4512" t="s">
        <v>4653</v>
      </c>
      <c r="B4512" s="1">
        <v>45086</v>
      </c>
      <c r="C4512" t="s">
        <v>26</v>
      </c>
      <c r="D4512" t="s">
        <v>80</v>
      </c>
      <c r="E4512">
        <v>1695005402</v>
      </c>
      <c r="F4512" t="s">
        <v>172</v>
      </c>
      <c r="G4512" t="s">
        <v>141</v>
      </c>
      <c r="H4512" t="s">
        <v>121</v>
      </c>
      <c r="I4512" t="s">
        <v>17</v>
      </c>
      <c r="J4512" t="s">
        <v>62</v>
      </c>
      <c r="K4512">
        <v>2291.64</v>
      </c>
      <c r="L4512">
        <v>245.19</v>
      </c>
      <c r="M4512" t="s">
        <v>62</v>
      </c>
      <c r="N4512">
        <v>0.106993245012306</v>
      </c>
      <c r="O4512" t="s">
        <v>11351</v>
      </c>
      <c r="P4512" t="s">
        <v>11352</v>
      </c>
      <c r="R4512" t="s">
        <v>11353</v>
      </c>
      <c r="S4512">
        <f>IF(SalesData[[#This Row],[Return Status]]="Returned",1,0)</f>
        <v>0</v>
      </c>
      <c r="T4512">
        <v>2793.38</v>
      </c>
      <c r="U4512" s="2">
        <f>EOMONTH(SalesData[[#This Row],[Order Date]],0)</f>
        <v>45107</v>
      </c>
      <c r="V4512" s="9" t="str">
        <f>"Q"&amp;INT((MONTH(SalesData[[#This Row],[Order Date]])+2)/3)&amp;"-"&amp;YEAR(SalesData[[#This Row],[Order Date]])</f>
        <v>Q2-2023</v>
      </c>
    </row>
    <row r="4513" spans="1:22" x14ac:dyDescent="0.35">
      <c r="A4513" t="s">
        <v>4654</v>
      </c>
      <c r="B4513" s="1">
        <v>45089</v>
      </c>
      <c r="C4513" t="s">
        <v>139</v>
      </c>
      <c r="D4513" t="s">
        <v>39</v>
      </c>
      <c r="E4513">
        <v>1784549394</v>
      </c>
      <c r="F4513" t="s">
        <v>292</v>
      </c>
      <c r="G4513" t="s">
        <v>69</v>
      </c>
      <c r="H4513" t="s">
        <v>41</v>
      </c>
      <c r="I4513" t="s">
        <v>31</v>
      </c>
      <c r="J4513" t="s">
        <v>18</v>
      </c>
      <c r="K4513">
        <v>1719.53</v>
      </c>
      <c r="L4513">
        <v>170.62</v>
      </c>
      <c r="M4513" t="s">
        <v>19</v>
      </c>
      <c r="N4513">
        <v>9.9224788168860101E-2</v>
      </c>
      <c r="O4513" t="s">
        <v>11351</v>
      </c>
      <c r="P4513" t="s">
        <v>11356</v>
      </c>
      <c r="R4513" t="s">
        <v>11353</v>
      </c>
      <c r="S4513">
        <f>IF(SalesData[[#This Row],[Return Status]]="Returned",1,0)</f>
        <v>0</v>
      </c>
      <c r="T4513">
        <v>2081.52</v>
      </c>
      <c r="U4513" s="2">
        <f>EOMONTH(SalesData[[#This Row],[Order Date]],0)</f>
        <v>45107</v>
      </c>
      <c r="V4513" s="9" t="str">
        <f>"Q"&amp;INT((MONTH(SalesData[[#This Row],[Order Date]])+2)/3)&amp;"-"&amp;YEAR(SalesData[[#This Row],[Order Date]])</f>
        <v>Q2-2023</v>
      </c>
    </row>
    <row r="4514" spans="1:22" x14ac:dyDescent="0.35">
      <c r="A4514" t="s">
        <v>4655</v>
      </c>
      <c r="B4514" s="1">
        <v>45089</v>
      </c>
      <c r="C4514" t="s">
        <v>176</v>
      </c>
      <c r="D4514" t="s">
        <v>27</v>
      </c>
      <c r="E4514">
        <v>2673698294</v>
      </c>
      <c r="F4514" t="s">
        <v>152</v>
      </c>
      <c r="G4514" t="s">
        <v>23</v>
      </c>
      <c r="H4514" t="s">
        <v>24</v>
      </c>
      <c r="I4514" t="s">
        <v>17</v>
      </c>
      <c r="J4514" t="s">
        <v>61</v>
      </c>
      <c r="K4514">
        <v>1113.1400000000001</v>
      </c>
      <c r="L4514">
        <v>310.31</v>
      </c>
      <c r="M4514" t="s">
        <v>62</v>
      </c>
      <c r="N4514">
        <v>0.27876996604200699</v>
      </c>
      <c r="O4514" t="s">
        <v>11351</v>
      </c>
      <c r="P4514" t="s">
        <v>11354</v>
      </c>
      <c r="R4514" t="s">
        <v>11353</v>
      </c>
      <c r="S4514">
        <f>IF(SalesData[[#This Row],[Return Status]]="Returned",1,0)</f>
        <v>0</v>
      </c>
      <c r="T4514">
        <v>2821.33</v>
      </c>
      <c r="U4514" s="2">
        <f>EOMONTH(SalesData[[#This Row],[Order Date]],0)</f>
        <v>45107</v>
      </c>
      <c r="V4514" s="9" t="str">
        <f>"Q"&amp;INT((MONTH(SalesData[[#This Row],[Order Date]])+2)/3)&amp;"-"&amp;YEAR(SalesData[[#This Row],[Order Date]])</f>
        <v>Q2-2023</v>
      </c>
    </row>
    <row r="4515" spans="1:22" x14ac:dyDescent="0.35">
      <c r="A4515" t="s">
        <v>4656</v>
      </c>
      <c r="B4515" s="1">
        <v>45104</v>
      </c>
      <c r="C4515" t="s">
        <v>94</v>
      </c>
      <c r="D4515" t="s">
        <v>39</v>
      </c>
      <c r="E4515">
        <v>1849620299</v>
      </c>
      <c r="F4515" t="s">
        <v>137</v>
      </c>
      <c r="G4515" t="s">
        <v>34</v>
      </c>
      <c r="H4515" t="s">
        <v>35</v>
      </c>
      <c r="I4515" t="s">
        <v>36</v>
      </c>
      <c r="J4515" t="s">
        <v>43</v>
      </c>
      <c r="K4515">
        <v>1481.55</v>
      </c>
      <c r="L4515">
        <v>361.87</v>
      </c>
      <c r="M4515" t="s">
        <v>43</v>
      </c>
      <c r="N4515">
        <v>0.244250953393406</v>
      </c>
      <c r="O4515" t="s">
        <v>11351</v>
      </c>
      <c r="P4515" t="s">
        <v>11354</v>
      </c>
      <c r="R4515" t="s">
        <v>11353</v>
      </c>
      <c r="S4515">
        <f>IF(SalesData[[#This Row],[Return Status]]="Returned",1,0)</f>
        <v>0</v>
      </c>
      <c r="U4515" s="2">
        <f>EOMONTH(SalesData[[#This Row],[Order Date]],0)</f>
        <v>45107</v>
      </c>
      <c r="V4515" s="9" t="str">
        <f>"Q"&amp;INT((MONTH(SalesData[[#This Row],[Order Date]])+2)/3)&amp;"-"&amp;YEAR(SalesData[[#This Row],[Order Date]])</f>
        <v>Q2-2023</v>
      </c>
    </row>
    <row r="4516" spans="1:22" x14ac:dyDescent="0.35">
      <c r="A4516" t="s">
        <v>4657</v>
      </c>
      <c r="B4516" s="1">
        <v>45087</v>
      </c>
      <c r="C4516" t="s">
        <v>49</v>
      </c>
      <c r="D4516" t="s">
        <v>145</v>
      </c>
      <c r="E4516">
        <v>7286027730</v>
      </c>
      <c r="F4516" t="s">
        <v>154</v>
      </c>
      <c r="G4516" t="s">
        <v>29</v>
      </c>
      <c r="H4516" t="s">
        <v>30</v>
      </c>
      <c r="I4516" t="s">
        <v>31</v>
      </c>
      <c r="J4516" t="s">
        <v>62</v>
      </c>
      <c r="K4516">
        <v>2128.73</v>
      </c>
      <c r="L4516">
        <v>403.19</v>
      </c>
      <c r="M4516" t="s">
        <v>62</v>
      </c>
      <c r="N4516">
        <v>0.189404010842145</v>
      </c>
      <c r="O4516" t="s">
        <v>11351</v>
      </c>
      <c r="P4516" t="s">
        <v>11352</v>
      </c>
      <c r="R4516" t="s">
        <v>11353</v>
      </c>
      <c r="S4516">
        <f>IF(SalesData[[#This Row],[Return Status]]="Returned",1,0)</f>
        <v>0</v>
      </c>
      <c r="T4516">
        <v>2788.38</v>
      </c>
      <c r="U4516" s="2">
        <f>EOMONTH(SalesData[[#This Row],[Order Date]],0)</f>
        <v>45107</v>
      </c>
      <c r="V4516" s="9" t="str">
        <f>"Q"&amp;INT((MONTH(SalesData[[#This Row],[Order Date]])+2)/3)&amp;"-"&amp;YEAR(SalesData[[#This Row],[Order Date]])</f>
        <v>Q2-2023</v>
      </c>
    </row>
    <row r="4517" spans="1:22" x14ac:dyDescent="0.35">
      <c r="A4517" t="s">
        <v>4658</v>
      </c>
      <c r="B4517" s="1">
        <v>45103</v>
      </c>
      <c r="C4517" t="s">
        <v>87</v>
      </c>
      <c r="D4517" t="s">
        <v>39</v>
      </c>
      <c r="E4517">
        <v>4301043189</v>
      </c>
      <c r="F4517" t="s">
        <v>83</v>
      </c>
      <c r="G4517" t="s">
        <v>84</v>
      </c>
      <c r="H4517" t="s">
        <v>85</v>
      </c>
      <c r="I4517" t="s">
        <v>31</v>
      </c>
      <c r="J4517" t="s">
        <v>43</v>
      </c>
      <c r="K4517">
        <v>3684.27</v>
      </c>
      <c r="L4517">
        <v>643.57000000000005</v>
      </c>
      <c r="M4517" t="s">
        <v>43</v>
      </c>
      <c r="N4517">
        <v>0.17468046587248001</v>
      </c>
      <c r="O4517" t="s">
        <v>11351</v>
      </c>
      <c r="P4517" t="s">
        <v>11352</v>
      </c>
      <c r="R4517" t="s">
        <v>11353</v>
      </c>
      <c r="S4517">
        <f>IF(SalesData[[#This Row],[Return Status]]="Returned",1,0)</f>
        <v>0</v>
      </c>
      <c r="T4517">
        <v>847.14</v>
      </c>
      <c r="U4517" s="2">
        <f>EOMONTH(SalesData[[#This Row],[Order Date]],0)</f>
        <v>45107</v>
      </c>
      <c r="V4517" s="9" t="str">
        <f>"Q"&amp;INT((MONTH(SalesData[[#This Row],[Order Date]])+2)/3)&amp;"-"&amp;YEAR(SalesData[[#This Row],[Order Date]])</f>
        <v>Q2-2023</v>
      </c>
    </row>
    <row r="4518" spans="1:22" x14ac:dyDescent="0.35">
      <c r="A4518" t="s">
        <v>4659</v>
      </c>
      <c r="B4518" s="1">
        <v>45094</v>
      </c>
      <c r="C4518" t="s">
        <v>162</v>
      </c>
      <c r="D4518" t="s">
        <v>99</v>
      </c>
      <c r="E4518">
        <v>5371775013</v>
      </c>
      <c r="F4518" t="s">
        <v>109</v>
      </c>
      <c r="G4518" t="s">
        <v>59</v>
      </c>
      <c r="H4518" t="s">
        <v>60</v>
      </c>
      <c r="I4518" t="s">
        <v>31</v>
      </c>
      <c r="J4518" t="s">
        <v>62</v>
      </c>
      <c r="K4518">
        <v>656.61</v>
      </c>
      <c r="L4518">
        <v>157.74</v>
      </c>
      <c r="M4518" t="s">
        <v>62</v>
      </c>
      <c r="N4518">
        <v>0.24023392881619199</v>
      </c>
      <c r="O4518" t="s">
        <v>11355</v>
      </c>
      <c r="P4518" t="s">
        <v>11354</v>
      </c>
      <c r="R4518" t="s">
        <v>11353</v>
      </c>
      <c r="S4518">
        <f>IF(SalesData[[#This Row],[Return Status]]="Returned",1,0)</f>
        <v>0</v>
      </c>
      <c r="T4518">
        <v>2183.56</v>
      </c>
      <c r="U4518" s="2">
        <f>EOMONTH(SalesData[[#This Row],[Order Date]],0)</f>
        <v>45107</v>
      </c>
      <c r="V4518" s="9" t="str">
        <f>"Q"&amp;INT((MONTH(SalesData[[#This Row],[Order Date]])+2)/3)&amp;"-"&amp;YEAR(SalesData[[#This Row],[Order Date]])</f>
        <v>Q2-2023</v>
      </c>
    </row>
    <row r="4519" spans="1:22" x14ac:dyDescent="0.35">
      <c r="A4519" t="s">
        <v>4660</v>
      </c>
      <c r="B4519" s="1">
        <v>45093</v>
      </c>
      <c r="C4519" t="s">
        <v>94</v>
      </c>
      <c r="D4519" t="s">
        <v>13</v>
      </c>
      <c r="E4519">
        <v>4072524082</v>
      </c>
      <c r="F4519" t="s">
        <v>410</v>
      </c>
      <c r="G4519" t="s">
        <v>29</v>
      </c>
      <c r="H4519" t="s">
        <v>30</v>
      </c>
      <c r="I4519" t="s">
        <v>31</v>
      </c>
      <c r="J4519" t="s">
        <v>19</v>
      </c>
      <c r="K4519">
        <v>1170.92</v>
      </c>
      <c r="L4519">
        <v>107.64</v>
      </c>
      <c r="M4519" t="s">
        <v>19</v>
      </c>
      <c r="N4519">
        <v>9.1927714959177398E-2</v>
      </c>
      <c r="O4519" t="s">
        <v>11351</v>
      </c>
      <c r="P4519" t="s">
        <v>11356</v>
      </c>
      <c r="R4519" t="s">
        <v>11353</v>
      </c>
      <c r="S4519">
        <f>IF(SalesData[[#This Row],[Return Status]]="Returned",1,0)</f>
        <v>0</v>
      </c>
      <c r="T4519">
        <v>2788.38</v>
      </c>
      <c r="U4519" s="2">
        <f>EOMONTH(SalesData[[#This Row],[Order Date]],0)</f>
        <v>45107</v>
      </c>
      <c r="V4519" s="9" t="str">
        <f>"Q"&amp;INT((MONTH(SalesData[[#This Row],[Order Date]])+2)/3)&amp;"-"&amp;YEAR(SalesData[[#This Row],[Order Date]])</f>
        <v>Q2-2023</v>
      </c>
    </row>
    <row r="4520" spans="1:22" x14ac:dyDescent="0.35">
      <c r="A4520" t="s">
        <v>4661</v>
      </c>
      <c r="B4520" s="1">
        <v>45101</v>
      </c>
      <c r="C4520" t="s">
        <v>162</v>
      </c>
      <c r="D4520" t="s">
        <v>72</v>
      </c>
      <c r="E4520">
        <v>1774118428</v>
      </c>
      <c r="F4520" t="s">
        <v>109</v>
      </c>
      <c r="G4520" t="s">
        <v>59</v>
      </c>
      <c r="H4520" t="s">
        <v>11357</v>
      </c>
      <c r="I4520" t="s">
        <v>31</v>
      </c>
      <c r="J4520" t="s">
        <v>19</v>
      </c>
      <c r="K4520">
        <v>2254.6999999999998</v>
      </c>
      <c r="L4520">
        <v>263.37</v>
      </c>
      <c r="M4520" t="s">
        <v>19</v>
      </c>
      <c r="N4520">
        <v>0.116809331618397</v>
      </c>
      <c r="O4520" t="s">
        <v>11351</v>
      </c>
      <c r="P4520" t="s">
        <v>11352</v>
      </c>
      <c r="R4520" t="s">
        <v>11353</v>
      </c>
      <c r="S4520">
        <f>IF(SalesData[[#This Row],[Return Status]]="Returned",1,0)</f>
        <v>0</v>
      </c>
      <c r="T4520">
        <v>2183.56</v>
      </c>
      <c r="U4520" s="2">
        <f>EOMONTH(SalesData[[#This Row],[Order Date]],0)</f>
        <v>45107</v>
      </c>
      <c r="V4520" s="9" t="str">
        <f>"Q"&amp;INT((MONTH(SalesData[[#This Row],[Order Date]])+2)/3)&amp;"-"&amp;YEAR(SalesData[[#This Row],[Order Date]])</f>
        <v>Q2-2023</v>
      </c>
    </row>
    <row r="4521" spans="1:22" x14ac:dyDescent="0.35">
      <c r="A4521" t="s">
        <v>4662</v>
      </c>
      <c r="B4521" s="1">
        <v>45099</v>
      </c>
      <c r="C4521" t="s">
        <v>67</v>
      </c>
      <c r="D4521" t="s">
        <v>72</v>
      </c>
      <c r="E4521">
        <v>7185077349</v>
      </c>
      <c r="F4521" t="s">
        <v>168</v>
      </c>
      <c r="G4521" t="s">
        <v>54</v>
      </c>
      <c r="H4521" t="s">
        <v>11357</v>
      </c>
      <c r="I4521" t="s">
        <v>31</v>
      </c>
      <c r="J4521" t="s">
        <v>19</v>
      </c>
      <c r="K4521">
        <v>2473.2199999999998</v>
      </c>
      <c r="L4521">
        <v>529.07000000000005</v>
      </c>
      <c r="M4521" t="s">
        <v>19</v>
      </c>
      <c r="N4521">
        <v>0.213919505745546</v>
      </c>
      <c r="O4521" t="s">
        <v>11351</v>
      </c>
      <c r="P4521" t="s">
        <v>11354</v>
      </c>
      <c r="R4521" t="s">
        <v>11353</v>
      </c>
      <c r="S4521">
        <f>IF(SalesData[[#This Row],[Return Status]]="Returned",1,0)</f>
        <v>0</v>
      </c>
      <c r="U4521" s="2">
        <f>EOMONTH(SalesData[[#This Row],[Order Date]],0)</f>
        <v>45107</v>
      </c>
      <c r="V4521" s="9" t="str">
        <f>"Q"&amp;INT((MONTH(SalesData[[#This Row],[Order Date]])+2)/3)&amp;"-"&amp;YEAR(SalesData[[#This Row],[Order Date]])</f>
        <v>Q2-2023</v>
      </c>
    </row>
    <row r="4522" spans="1:22" x14ac:dyDescent="0.35">
      <c r="A4522" t="s">
        <v>4663</v>
      </c>
      <c r="B4522" s="1">
        <v>45079</v>
      </c>
      <c r="C4522" t="s">
        <v>77</v>
      </c>
      <c r="D4522" t="s">
        <v>27</v>
      </c>
      <c r="E4522">
        <v>5373133228</v>
      </c>
      <c r="F4522" t="s">
        <v>103</v>
      </c>
      <c r="G4522" t="s">
        <v>23</v>
      </c>
      <c r="H4522" t="s">
        <v>24</v>
      </c>
      <c r="I4522" t="s">
        <v>17</v>
      </c>
      <c r="J4522" t="s">
        <v>18</v>
      </c>
      <c r="K4522">
        <v>3749.57</v>
      </c>
      <c r="L4522">
        <v>975.27</v>
      </c>
      <c r="M4522" t="s">
        <v>19</v>
      </c>
      <c r="N4522">
        <v>0.26010182500926798</v>
      </c>
      <c r="O4522" t="s">
        <v>11351</v>
      </c>
      <c r="P4522" t="s">
        <v>11354</v>
      </c>
      <c r="R4522" t="s">
        <v>11353</v>
      </c>
      <c r="S4522">
        <f>IF(SalesData[[#This Row],[Return Status]]="Returned",1,0)</f>
        <v>0</v>
      </c>
      <c r="T4522">
        <v>2821.33</v>
      </c>
      <c r="U4522" s="2">
        <f>EOMONTH(SalesData[[#This Row],[Order Date]],0)</f>
        <v>45107</v>
      </c>
      <c r="V4522" s="9" t="str">
        <f>"Q"&amp;INT((MONTH(SalesData[[#This Row],[Order Date]])+2)/3)&amp;"-"&amp;YEAR(SalesData[[#This Row],[Order Date]])</f>
        <v>Q2-2023</v>
      </c>
    </row>
    <row r="4523" spans="1:22" x14ac:dyDescent="0.35">
      <c r="A4523" t="s">
        <v>4664</v>
      </c>
      <c r="B4523" s="1">
        <v>45094</v>
      </c>
      <c r="C4523" t="s">
        <v>113</v>
      </c>
      <c r="D4523" t="s">
        <v>39</v>
      </c>
      <c r="E4523">
        <v>821776227</v>
      </c>
      <c r="F4523" t="s">
        <v>222</v>
      </c>
      <c r="G4523" t="s">
        <v>164</v>
      </c>
      <c r="H4523" t="s">
        <v>165</v>
      </c>
      <c r="I4523" t="s">
        <v>36</v>
      </c>
      <c r="J4523" t="s">
        <v>19</v>
      </c>
      <c r="K4523">
        <v>4844.21</v>
      </c>
      <c r="L4523">
        <v>387.72</v>
      </c>
      <c r="M4523" t="s">
        <v>19</v>
      </c>
      <c r="N4523">
        <v>8.0037818343961106E-2</v>
      </c>
      <c r="O4523" t="s">
        <v>11351</v>
      </c>
      <c r="P4523" t="s">
        <v>11356</v>
      </c>
      <c r="R4523" t="s">
        <v>11353</v>
      </c>
      <c r="S4523">
        <f>IF(SalesData[[#This Row],[Return Status]]="Returned",1,0)</f>
        <v>0</v>
      </c>
      <c r="U4523" s="2">
        <f>EOMONTH(SalesData[[#This Row],[Order Date]],0)</f>
        <v>45107</v>
      </c>
      <c r="V4523" s="9" t="str">
        <f>"Q"&amp;INT((MONTH(SalesData[[#This Row],[Order Date]])+2)/3)&amp;"-"&amp;YEAR(SalesData[[#This Row],[Order Date]])</f>
        <v>Q2-2023</v>
      </c>
    </row>
    <row r="4524" spans="1:22" x14ac:dyDescent="0.35">
      <c r="A4524" t="s">
        <v>4665</v>
      </c>
      <c r="B4524" s="1">
        <v>45101</v>
      </c>
      <c r="C4524" t="s">
        <v>67</v>
      </c>
      <c r="D4524" t="s">
        <v>72</v>
      </c>
      <c r="E4524">
        <v>6281118796</v>
      </c>
      <c r="F4524" t="s">
        <v>100</v>
      </c>
      <c r="G4524" t="s">
        <v>34</v>
      </c>
      <c r="H4524" t="s">
        <v>35</v>
      </c>
      <c r="I4524" t="s">
        <v>36</v>
      </c>
      <c r="J4524" t="s">
        <v>42</v>
      </c>
      <c r="K4524">
        <v>115.1</v>
      </c>
      <c r="L4524">
        <v>4.82</v>
      </c>
      <c r="M4524" t="s">
        <v>43</v>
      </c>
      <c r="N4524">
        <v>4.1876629018245001E-2</v>
      </c>
      <c r="O4524" t="s">
        <v>11361</v>
      </c>
      <c r="P4524" t="s">
        <v>11356</v>
      </c>
      <c r="R4524" t="s">
        <v>11353</v>
      </c>
      <c r="S4524">
        <f>IF(SalesData[[#This Row],[Return Status]]="Returned",1,0)</f>
        <v>0</v>
      </c>
      <c r="U4524" s="2">
        <f>EOMONTH(SalesData[[#This Row],[Order Date]],0)</f>
        <v>45107</v>
      </c>
      <c r="V4524" s="9" t="str">
        <f>"Q"&amp;INT((MONTH(SalesData[[#This Row],[Order Date]])+2)/3)&amp;"-"&amp;YEAR(SalesData[[#This Row],[Order Date]])</f>
        <v>Q2-2023</v>
      </c>
    </row>
    <row r="4525" spans="1:22" x14ac:dyDescent="0.35">
      <c r="A4525" t="s">
        <v>4666</v>
      </c>
      <c r="B4525" s="1">
        <v>45092</v>
      </c>
      <c r="C4525" t="s">
        <v>325</v>
      </c>
      <c r="D4525" t="s">
        <v>27</v>
      </c>
      <c r="E4525">
        <v>870797748</v>
      </c>
      <c r="F4525" t="s">
        <v>222</v>
      </c>
      <c r="G4525" t="s">
        <v>164</v>
      </c>
      <c r="H4525" t="s">
        <v>165</v>
      </c>
      <c r="I4525" t="s">
        <v>36</v>
      </c>
      <c r="J4525" t="s">
        <v>62</v>
      </c>
      <c r="K4525">
        <v>2292.64</v>
      </c>
      <c r="L4525">
        <v>542.91999999999996</v>
      </c>
      <c r="M4525" t="s">
        <v>62</v>
      </c>
      <c r="N4525">
        <v>0.23680996580361499</v>
      </c>
      <c r="O4525" t="s">
        <v>11351</v>
      </c>
      <c r="P4525" t="s">
        <v>11354</v>
      </c>
      <c r="R4525" t="s">
        <v>11353</v>
      </c>
      <c r="S4525">
        <f>IF(SalesData[[#This Row],[Return Status]]="Returned",1,0)</f>
        <v>0</v>
      </c>
      <c r="U4525" s="2">
        <f>EOMONTH(SalesData[[#This Row],[Order Date]],0)</f>
        <v>45107</v>
      </c>
      <c r="V4525" s="9" t="str">
        <f>"Q"&amp;INT((MONTH(SalesData[[#This Row],[Order Date]])+2)/3)&amp;"-"&amp;YEAR(SalesData[[#This Row],[Order Date]])</f>
        <v>Q2-2023</v>
      </c>
    </row>
    <row r="4526" spans="1:22" x14ac:dyDescent="0.35">
      <c r="A4526" t="s">
        <v>4667</v>
      </c>
      <c r="B4526" s="1">
        <v>45106</v>
      </c>
      <c r="C4526" t="s">
        <v>106</v>
      </c>
      <c r="D4526" t="s">
        <v>145</v>
      </c>
      <c r="E4526">
        <v>7765451830</v>
      </c>
      <c r="F4526" t="s">
        <v>28</v>
      </c>
      <c r="G4526" t="s">
        <v>29</v>
      </c>
      <c r="H4526" t="s">
        <v>30</v>
      </c>
      <c r="I4526" t="s">
        <v>31</v>
      </c>
      <c r="J4526" t="s">
        <v>19</v>
      </c>
      <c r="K4526">
        <v>3450.03</v>
      </c>
      <c r="L4526">
        <v>736.58</v>
      </c>
      <c r="M4526" t="s">
        <v>19</v>
      </c>
      <c r="N4526">
        <v>0.21349959275716399</v>
      </c>
      <c r="O4526" t="s">
        <v>11351</v>
      </c>
      <c r="P4526" t="s">
        <v>11354</v>
      </c>
      <c r="R4526" t="s">
        <v>11353</v>
      </c>
      <c r="S4526">
        <f>IF(SalesData[[#This Row],[Return Status]]="Returned",1,0)</f>
        <v>0</v>
      </c>
      <c r="T4526">
        <v>2788.38</v>
      </c>
      <c r="U4526" s="2">
        <f>EOMONTH(SalesData[[#This Row],[Order Date]],0)</f>
        <v>45107</v>
      </c>
      <c r="V4526" s="9" t="str">
        <f>"Q"&amp;INT((MONTH(SalesData[[#This Row],[Order Date]])+2)/3)&amp;"-"&amp;YEAR(SalesData[[#This Row],[Order Date]])</f>
        <v>Q2-2023</v>
      </c>
    </row>
    <row r="4527" spans="1:22" x14ac:dyDescent="0.35">
      <c r="A4527" t="s">
        <v>4668</v>
      </c>
      <c r="B4527" s="1">
        <v>45103</v>
      </c>
      <c r="C4527" t="s">
        <v>12</v>
      </c>
      <c r="D4527" t="s">
        <v>145</v>
      </c>
      <c r="E4527">
        <v>5563565582</v>
      </c>
      <c r="F4527" t="s">
        <v>120</v>
      </c>
      <c r="G4527" t="s">
        <v>141</v>
      </c>
      <c r="H4527" t="s">
        <v>121</v>
      </c>
      <c r="I4527" t="s">
        <v>17</v>
      </c>
      <c r="J4527" t="s">
        <v>18</v>
      </c>
      <c r="K4527">
        <v>4471.8500000000004</v>
      </c>
      <c r="L4527">
        <v>998.6</v>
      </c>
      <c r="M4527" t="s">
        <v>19</v>
      </c>
      <c r="N4527">
        <v>0.22330802687925599</v>
      </c>
      <c r="O4527" t="s">
        <v>11351</v>
      </c>
      <c r="P4527" t="s">
        <v>11354</v>
      </c>
      <c r="R4527" t="s">
        <v>11353</v>
      </c>
      <c r="S4527">
        <f>IF(SalesData[[#This Row],[Return Status]]="Returned",1,0)</f>
        <v>0</v>
      </c>
      <c r="T4527">
        <v>2793.38</v>
      </c>
      <c r="U4527" s="2">
        <f>EOMONTH(SalesData[[#This Row],[Order Date]],0)</f>
        <v>45107</v>
      </c>
      <c r="V4527" s="9" t="str">
        <f>"Q"&amp;INT((MONTH(SalesData[[#This Row],[Order Date]])+2)/3)&amp;"-"&amp;YEAR(SalesData[[#This Row],[Order Date]])</f>
        <v>Q2-2023</v>
      </c>
    </row>
    <row r="4528" spans="1:22" x14ac:dyDescent="0.35">
      <c r="A4528" t="s">
        <v>4669</v>
      </c>
      <c r="B4528" s="1">
        <v>45099</v>
      </c>
      <c r="C4528" t="s">
        <v>49</v>
      </c>
      <c r="D4528" t="s">
        <v>13</v>
      </c>
      <c r="E4528">
        <v>5569153444</v>
      </c>
      <c r="F4528" t="s">
        <v>312</v>
      </c>
      <c r="G4528" t="s">
        <v>141</v>
      </c>
      <c r="H4528" t="s">
        <v>121</v>
      </c>
      <c r="I4528" t="s">
        <v>17</v>
      </c>
      <c r="J4528" t="s">
        <v>18</v>
      </c>
      <c r="K4528">
        <v>3366.85</v>
      </c>
      <c r="L4528">
        <v>981.38</v>
      </c>
      <c r="M4528" t="s">
        <v>19</v>
      </c>
      <c r="N4528">
        <v>0.29148313705689299</v>
      </c>
      <c r="O4528" t="s">
        <v>11351</v>
      </c>
      <c r="P4528" t="s">
        <v>11354</v>
      </c>
      <c r="R4528" t="s">
        <v>11353</v>
      </c>
      <c r="S4528">
        <f>IF(SalesData[[#This Row],[Return Status]]="Returned",1,0)</f>
        <v>0</v>
      </c>
      <c r="T4528">
        <v>2793.38</v>
      </c>
      <c r="U4528" s="2">
        <f>EOMONTH(SalesData[[#This Row],[Order Date]],0)</f>
        <v>45107</v>
      </c>
      <c r="V4528" s="9" t="str">
        <f>"Q"&amp;INT((MONTH(SalesData[[#This Row],[Order Date]])+2)/3)&amp;"-"&amp;YEAR(SalesData[[#This Row],[Order Date]])</f>
        <v>Q2-2023</v>
      </c>
    </row>
    <row r="4529" spans="1:22" x14ac:dyDescent="0.35">
      <c r="A4529" t="s">
        <v>4670</v>
      </c>
      <c r="B4529" s="1">
        <v>45084</v>
      </c>
      <c r="C4529" t="s">
        <v>57</v>
      </c>
      <c r="D4529" t="s">
        <v>99</v>
      </c>
      <c r="E4529">
        <v>5056826328</v>
      </c>
      <c r="F4529" t="s">
        <v>292</v>
      </c>
      <c r="G4529" t="s">
        <v>11358</v>
      </c>
      <c r="H4529" t="s">
        <v>41</v>
      </c>
      <c r="I4529" t="s">
        <v>31</v>
      </c>
      <c r="J4529" t="s">
        <v>62</v>
      </c>
      <c r="K4529">
        <v>260.08999999999997</v>
      </c>
      <c r="L4529">
        <v>11.67</v>
      </c>
      <c r="M4529" t="s">
        <v>62</v>
      </c>
      <c r="N4529">
        <v>4.4869083778691997E-2</v>
      </c>
      <c r="O4529" t="s">
        <v>11361</v>
      </c>
      <c r="P4529" t="s">
        <v>11356</v>
      </c>
      <c r="R4529" t="s">
        <v>11353</v>
      </c>
      <c r="S4529">
        <f>IF(SalesData[[#This Row],[Return Status]]="Returned",1,0)</f>
        <v>0</v>
      </c>
      <c r="U4529" s="2">
        <f>EOMONTH(SalesData[[#This Row],[Order Date]],0)</f>
        <v>45107</v>
      </c>
      <c r="V4529" s="9" t="str">
        <f>"Q"&amp;INT((MONTH(SalesData[[#This Row],[Order Date]])+2)/3)&amp;"-"&amp;YEAR(SalesData[[#This Row],[Order Date]])</f>
        <v>Q2-2023</v>
      </c>
    </row>
    <row r="4530" spans="1:22" x14ac:dyDescent="0.35">
      <c r="A4530" t="s">
        <v>4671</v>
      </c>
      <c r="B4530" s="1">
        <v>45083</v>
      </c>
      <c r="C4530" t="s">
        <v>77</v>
      </c>
      <c r="D4530" t="s">
        <v>99</v>
      </c>
      <c r="E4530">
        <v>7029521221</v>
      </c>
      <c r="F4530" t="s">
        <v>206</v>
      </c>
      <c r="G4530" t="s">
        <v>11379</v>
      </c>
      <c r="H4530" t="s">
        <v>90</v>
      </c>
      <c r="I4530" t="s">
        <v>31</v>
      </c>
      <c r="J4530" t="s">
        <v>19</v>
      </c>
      <c r="K4530">
        <v>2656.86</v>
      </c>
      <c r="L4530">
        <v>378.46</v>
      </c>
      <c r="M4530" t="s">
        <v>19</v>
      </c>
      <c r="N4530">
        <v>0.14244634643903001</v>
      </c>
      <c r="O4530" t="s">
        <v>11351</v>
      </c>
      <c r="P4530" t="s">
        <v>11352</v>
      </c>
      <c r="R4530" t="s">
        <v>11353</v>
      </c>
      <c r="S4530">
        <f>IF(SalesData[[#This Row],[Return Status]]="Returned",1,0)</f>
        <v>0</v>
      </c>
      <c r="U4530" s="2">
        <f>EOMONTH(SalesData[[#This Row],[Order Date]],0)</f>
        <v>45107</v>
      </c>
      <c r="V4530" s="9" t="str">
        <f>"Q"&amp;INT((MONTH(SalesData[[#This Row],[Order Date]])+2)/3)&amp;"-"&amp;YEAR(SalesData[[#This Row],[Order Date]])</f>
        <v>Q2-2023</v>
      </c>
    </row>
    <row r="4531" spans="1:22" x14ac:dyDescent="0.35">
      <c r="A4531" t="s">
        <v>4672</v>
      </c>
      <c r="B4531" s="1">
        <v>45099</v>
      </c>
      <c r="C4531" t="s">
        <v>205</v>
      </c>
      <c r="D4531" t="s">
        <v>145</v>
      </c>
      <c r="E4531">
        <v>3924098514</v>
      </c>
      <c r="F4531" t="s">
        <v>154</v>
      </c>
      <c r="G4531" t="s">
        <v>29</v>
      </c>
      <c r="H4531" t="s">
        <v>30</v>
      </c>
      <c r="I4531" t="s">
        <v>31</v>
      </c>
      <c r="J4531" t="s">
        <v>19</v>
      </c>
      <c r="K4531">
        <v>1231.6500000000001</v>
      </c>
      <c r="L4531">
        <v>295.54000000000002</v>
      </c>
      <c r="M4531" t="s">
        <v>19</v>
      </c>
      <c r="N4531">
        <v>0.239954532537653</v>
      </c>
      <c r="O4531" t="s">
        <v>11351</v>
      </c>
      <c r="P4531" t="s">
        <v>11354</v>
      </c>
      <c r="R4531" t="s">
        <v>11353</v>
      </c>
      <c r="S4531">
        <f>IF(SalesData[[#This Row],[Return Status]]="Returned",1,0)</f>
        <v>0</v>
      </c>
      <c r="T4531">
        <v>2788.38</v>
      </c>
      <c r="U4531" s="2">
        <f>EOMONTH(SalesData[[#This Row],[Order Date]],0)</f>
        <v>45107</v>
      </c>
      <c r="V4531" s="9" t="str">
        <f>"Q"&amp;INT((MONTH(SalesData[[#This Row],[Order Date]])+2)/3)&amp;"-"&amp;YEAR(SalesData[[#This Row],[Order Date]])</f>
        <v>Q2-2023</v>
      </c>
    </row>
    <row r="4532" spans="1:22" x14ac:dyDescent="0.35">
      <c r="A4532" t="s">
        <v>4673</v>
      </c>
      <c r="B4532" s="1">
        <v>45096</v>
      </c>
      <c r="C4532" t="s">
        <v>106</v>
      </c>
      <c r="D4532" t="s">
        <v>80</v>
      </c>
      <c r="E4532">
        <v>6763445280</v>
      </c>
      <c r="F4532" t="s">
        <v>292</v>
      </c>
      <c r="G4532" t="s">
        <v>69</v>
      </c>
      <c r="H4532" t="s">
        <v>11357</v>
      </c>
      <c r="I4532" t="s">
        <v>31</v>
      </c>
      <c r="J4532" t="s">
        <v>65</v>
      </c>
      <c r="K4532">
        <v>1574.66</v>
      </c>
      <c r="L4532">
        <v>217.11</v>
      </c>
      <c r="M4532" t="s">
        <v>65</v>
      </c>
      <c r="N4532">
        <v>0.13787738305412001</v>
      </c>
      <c r="O4532" t="s">
        <v>11351</v>
      </c>
      <c r="P4532" t="s">
        <v>11352</v>
      </c>
      <c r="R4532" t="s">
        <v>11353</v>
      </c>
      <c r="S4532">
        <f>IF(SalesData[[#This Row],[Return Status]]="Returned",1,0)</f>
        <v>0</v>
      </c>
      <c r="T4532">
        <v>2081.52</v>
      </c>
      <c r="U4532" s="2">
        <f>EOMONTH(SalesData[[#This Row],[Order Date]],0)</f>
        <v>45107</v>
      </c>
      <c r="V4532" s="9" t="str">
        <f>"Q"&amp;INT((MONTH(SalesData[[#This Row],[Order Date]])+2)/3)&amp;"-"&amp;YEAR(SalesData[[#This Row],[Order Date]])</f>
        <v>Q2-2023</v>
      </c>
    </row>
    <row r="4533" spans="1:22" x14ac:dyDescent="0.35">
      <c r="A4533" t="s">
        <v>4674</v>
      </c>
      <c r="B4533" s="1">
        <v>45082</v>
      </c>
      <c r="C4533" t="s">
        <v>67</v>
      </c>
      <c r="D4533" t="s">
        <v>39</v>
      </c>
      <c r="E4533">
        <v>6294636772</v>
      </c>
      <c r="F4533" t="s">
        <v>147</v>
      </c>
      <c r="G4533" t="s">
        <v>84</v>
      </c>
      <c r="H4533" t="s">
        <v>85</v>
      </c>
      <c r="I4533" t="s">
        <v>31</v>
      </c>
      <c r="J4533" t="s">
        <v>18</v>
      </c>
      <c r="K4533">
        <v>3087.04</v>
      </c>
      <c r="L4533">
        <v>527.84</v>
      </c>
      <c r="M4533" t="s">
        <v>19</v>
      </c>
      <c r="N4533">
        <v>0.17098579869389399</v>
      </c>
      <c r="O4533" t="s">
        <v>11351</v>
      </c>
      <c r="P4533" t="s">
        <v>11352</v>
      </c>
      <c r="R4533" t="s">
        <v>11353</v>
      </c>
      <c r="S4533">
        <f>IF(SalesData[[#This Row],[Return Status]]="Returned",1,0)</f>
        <v>0</v>
      </c>
      <c r="T4533">
        <v>847.14</v>
      </c>
      <c r="U4533" s="2">
        <f>EOMONTH(SalesData[[#This Row],[Order Date]],0)</f>
        <v>45107</v>
      </c>
      <c r="V4533" s="9" t="str">
        <f>"Q"&amp;INT((MONTH(SalesData[[#This Row],[Order Date]])+2)/3)&amp;"-"&amp;YEAR(SalesData[[#This Row],[Order Date]])</f>
        <v>Q2-2023</v>
      </c>
    </row>
    <row r="4534" spans="1:22" x14ac:dyDescent="0.35">
      <c r="A4534" t="s">
        <v>4675</v>
      </c>
      <c r="B4534" s="1">
        <v>45078</v>
      </c>
      <c r="C4534" t="s">
        <v>97</v>
      </c>
      <c r="D4534" t="s">
        <v>39</v>
      </c>
      <c r="E4534">
        <v>2090119133</v>
      </c>
      <c r="F4534" t="s">
        <v>114</v>
      </c>
      <c r="G4534" t="s">
        <v>59</v>
      </c>
      <c r="H4534" t="s">
        <v>60</v>
      </c>
      <c r="I4534" t="s">
        <v>31</v>
      </c>
      <c r="J4534" t="s">
        <v>42</v>
      </c>
      <c r="K4534">
        <v>2571.31</v>
      </c>
      <c r="L4534">
        <v>685.82</v>
      </c>
      <c r="M4534" t="s">
        <v>43</v>
      </c>
      <c r="N4534">
        <v>0.26672007653686303</v>
      </c>
      <c r="O4534" t="s">
        <v>11351</v>
      </c>
      <c r="P4534" t="s">
        <v>11354</v>
      </c>
      <c r="Q4534" t="s">
        <v>11373</v>
      </c>
      <c r="R4534" t="s">
        <v>11360</v>
      </c>
      <c r="S4534">
        <f>IF(SalesData[[#This Row],[Return Status]]="Returned",1,0)</f>
        <v>1</v>
      </c>
      <c r="T4534">
        <v>2183.56</v>
      </c>
      <c r="U4534" s="2">
        <f>EOMONTH(SalesData[[#This Row],[Order Date]],0)</f>
        <v>45107</v>
      </c>
      <c r="V4534" s="9" t="str">
        <f>"Q"&amp;INT((MONTH(SalesData[[#This Row],[Order Date]])+2)/3)&amp;"-"&amp;YEAR(SalesData[[#This Row],[Order Date]])</f>
        <v>Q2-2023</v>
      </c>
    </row>
    <row r="4535" spans="1:22" x14ac:dyDescent="0.35">
      <c r="A4535" t="s">
        <v>4676</v>
      </c>
      <c r="B4535" s="1">
        <v>45082</v>
      </c>
      <c r="C4535" t="s">
        <v>52</v>
      </c>
      <c r="D4535" t="s">
        <v>72</v>
      </c>
      <c r="E4535">
        <v>8559663338</v>
      </c>
      <c r="F4535" t="s">
        <v>28</v>
      </c>
      <c r="G4535" t="s">
        <v>29</v>
      </c>
      <c r="H4535" t="s">
        <v>30</v>
      </c>
      <c r="I4535" t="s">
        <v>31</v>
      </c>
      <c r="J4535" t="s">
        <v>19</v>
      </c>
      <c r="K4535">
        <v>172.96</v>
      </c>
      <c r="L4535">
        <v>45.05</v>
      </c>
      <c r="M4535" t="s">
        <v>19</v>
      </c>
      <c r="N4535">
        <v>0.26046484736355202</v>
      </c>
      <c r="O4535" t="s">
        <v>11361</v>
      </c>
      <c r="P4535" t="s">
        <v>11354</v>
      </c>
      <c r="R4535" t="s">
        <v>11353</v>
      </c>
      <c r="S4535">
        <f>IF(SalesData[[#This Row],[Return Status]]="Returned",1,0)</f>
        <v>0</v>
      </c>
      <c r="T4535">
        <v>2788.38</v>
      </c>
      <c r="U4535" s="2">
        <f>EOMONTH(SalesData[[#This Row],[Order Date]],0)</f>
        <v>45107</v>
      </c>
      <c r="V4535" s="9" t="str">
        <f>"Q"&amp;INT((MONTH(SalesData[[#This Row],[Order Date]])+2)/3)&amp;"-"&amp;YEAR(SalesData[[#This Row],[Order Date]])</f>
        <v>Q2-2023</v>
      </c>
    </row>
    <row r="4536" spans="1:22" x14ac:dyDescent="0.35">
      <c r="A4536" t="s">
        <v>4677</v>
      </c>
      <c r="B4536" s="1">
        <v>45084</v>
      </c>
      <c r="C4536" t="s">
        <v>188</v>
      </c>
      <c r="D4536" t="s">
        <v>99</v>
      </c>
      <c r="E4536">
        <v>8311592470</v>
      </c>
      <c r="F4536" t="s">
        <v>137</v>
      </c>
      <c r="G4536" t="s">
        <v>34</v>
      </c>
      <c r="H4536" t="s">
        <v>35</v>
      </c>
      <c r="I4536" t="s">
        <v>36</v>
      </c>
      <c r="J4536" t="s">
        <v>19</v>
      </c>
      <c r="K4536">
        <v>950.77</v>
      </c>
      <c r="L4536">
        <v>115.8</v>
      </c>
      <c r="M4536" t="s">
        <v>19</v>
      </c>
      <c r="N4536">
        <v>0.12179601796438699</v>
      </c>
      <c r="O4536" t="s">
        <v>11355</v>
      </c>
      <c r="P4536" t="s">
        <v>11352</v>
      </c>
      <c r="R4536" t="s">
        <v>11353</v>
      </c>
      <c r="S4536">
        <f>IF(SalesData[[#This Row],[Return Status]]="Returned",1,0)</f>
        <v>0</v>
      </c>
      <c r="U4536" s="2">
        <f>EOMONTH(SalesData[[#This Row],[Order Date]],0)</f>
        <v>45107</v>
      </c>
      <c r="V4536" s="9" t="str">
        <f>"Q"&amp;INT((MONTH(SalesData[[#This Row],[Order Date]])+2)/3)&amp;"-"&amp;YEAR(SalesData[[#This Row],[Order Date]])</f>
        <v>Q2-2023</v>
      </c>
    </row>
    <row r="4537" spans="1:22" x14ac:dyDescent="0.35">
      <c r="A4537" t="s">
        <v>4678</v>
      </c>
      <c r="B4537" s="1">
        <v>45099</v>
      </c>
      <c r="C4537" t="s">
        <v>144</v>
      </c>
      <c r="D4537" t="s">
        <v>39</v>
      </c>
      <c r="E4537">
        <v>7297130666</v>
      </c>
      <c r="F4537" t="s">
        <v>159</v>
      </c>
      <c r="G4537" t="s">
        <v>84</v>
      </c>
      <c r="H4537" t="s">
        <v>85</v>
      </c>
      <c r="I4537" t="s">
        <v>31</v>
      </c>
      <c r="J4537" t="s">
        <v>18</v>
      </c>
      <c r="K4537">
        <v>1731.99</v>
      </c>
      <c r="L4537">
        <v>335.18</v>
      </c>
      <c r="M4537" t="s">
        <v>19</v>
      </c>
      <c r="N4537">
        <v>0.19352305729247901</v>
      </c>
      <c r="O4537" t="s">
        <v>11351</v>
      </c>
      <c r="P4537" t="s">
        <v>11352</v>
      </c>
      <c r="R4537" t="s">
        <v>11353</v>
      </c>
      <c r="S4537">
        <f>IF(SalesData[[#This Row],[Return Status]]="Returned",1,0)</f>
        <v>0</v>
      </c>
      <c r="T4537">
        <v>847.14</v>
      </c>
      <c r="U4537" s="2">
        <f>EOMONTH(SalesData[[#This Row],[Order Date]],0)</f>
        <v>45107</v>
      </c>
      <c r="V4537" s="9" t="str">
        <f>"Q"&amp;INT((MONTH(SalesData[[#This Row],[Order Date]])+2)/3)&amp;"-"&amp;YEAR(SalesData[[#This Row],[Order Date]])</f>
        <v>Q2-2023</v>
      </c>
    </row>
    <row r="4538" spans="1:22" x14ac:dyDescent="0.35">
      <c r="A4538" t="s">
        <v>4679</v>
      </c>
      <c r="B4538" s="1">
        <v>45085</v>
      </c>
      <c r="C4538" t="s">
        <v>113</v>
      </c>
      <c r="D4538" t="s">
        <v>46</v>
      </c>
      <c r="E4538">
        <v>8776865486</v>
      </c>
      <c r="F4538" t="s">
        <v>50</v>
      </c>
      <c r="G4538" t="s">
        <v>34</v>
      </c>
      <c r="H4538" t="s">
        <v>35</v>
      </c>
      <c r="I4538" t="s">
        <v>36</v>
      </c>
      <c r="J4538" t="s">
        <v>18</v>
      </c>
      <c r="K4538">
        <v>2585.8000000000002</v>
      </c>
      <c r="L4538">
        <v>307.95</v>
      </c>
      <c r="M4538" t="s">
        <v>19</v>
      </c>
      <c r="N4538">
        <v>0.119092737257328</v>
      </c>
      <c r="O4538" t="s">
        <v>11351</v>
      </c>
      <c r="P4538" t="s">
        <v>11352</v>
      </c>
      <c r="R4538" t="s">
        <v>11353</v>
      </c>
      <c r="S4538">
        <f>IF(SalesData[[#This Row],[Return Status]]="Returned",1,0)</f>
        <v>0</v>
      </c>
      <c r="U4538" s="2">
        <f>EOMONTH(SalesData[[#This Row],[Order Date]],0)</f>
        <v>45107</v>
      </c>
      <c r="V4538" s="9" t="str">
        <f>"Q"&amp;INT((MONTH(SalesData[[#This Row],[Order Date]])+2)/3)&amp;"-"&amp;YEAR(SalesData[[#This Row],[Order Date]])</f>
        <v>Q2-2023</v>
      </c>
    </row>
    <row r="4539" spans="1:22" x14ac:dyDescent="0.35">
      <c r="A4539" t="s">
        <v>4680</v>
      </c>
      <c r="B4539" s="1">
        <v>45096</v>
      </c>
      <c r="C4539" t="s">
        <v>57</v>
      </c>
      <c r="D4539" t="s">
        <v>99</v>
      </c>
      <c r="E4539">
        <v>5941090837</v>
      </c>
      <c r="F4539" t="s">
        <v>357</v>
      </c>
      <c r="G4539" t="s">
        <v>164</v>
      </c>
      <c r="H4539" t="s">
        <v>165</v>
      </c>
      <c r="I4539" t="s">
        <v>36</v>
      </c>
      <c r="J4539" t="s">
        <v>65</v>
      </c>
      <c r="K4539">
        <v>3340.88</v>
      </c>
      <c r="L4539">
        <v>790.27</v>
      </c>
      <c r="M4539" t="s">
        <v>65</v>
      </c>
      <c r="N4539">
        <v>0.23654546107612401</v>
      </c>
      <c r="O4539" t="s">
        <v>11351</v>
      </c>
      <c r="P4539" t="s">
        <v>11354</v>
      </c>
      <c r="R4539" t="s">
        <v>11353</v>
      </c>
      <c r="S4539">
        <f>IF(SalesData[[#This Row],[Return Status]]="Returned",1,0)</f>
        <v>0</v>
      </c>
      <c r="U4539" s="2">
        <f>EOMONTH(SalesData[[#This Row],[Order Date]],0)</f>
        <v>45107</v>
      </c>
      <c r="V4539" s="9" t="str">
        <f>"Q"&amp;INT((MONTH(SalesData[[#This Row],[Order Date]])+2)/3)&amp;"-"&amp;YEAR(SalesData[[#This Row],[Order Date]])</f>
        <v>Q2-2023</v>
      </c>
    </row>
    <row r="4540" spans="1:22" x14ac:dyDescent="0.35">
      <c r="A4540" t="s">
        <v>4681</v>
      </c>
      <c r="B4540" s="1">
        <v>45088</v>
      </c>
      <c r="C4540" t="s">
        <v>194</v>
      </c>
      <c r="D4540" t="s">
        <v>80</v>
      </c>
      <c r="E4540">
        <v>1091753373</v>
      </c>
      <c r="F4540" t="s">
        <v>140</v>
      </c>
      <c r="G4540" t="s">
        <v>141</v>
      </c>
      <c r="H4540" t="s">
        <v>121</v>
      </c>
      <c r="I4540" t="s">
        <v>17</v>
      </c>
      <c r="J4540" t="s">
        <v>18</v>
      </c>
      <c r="K4540">
        <v>4212.93</v>
      </c>
      <c r="L4540">
        <v>1024.67</v>
      </c>
      <c r="M4540" t="s">
        <v>19</v>
      </c>
      <c r="N4540">
        <v>0.24322027662458201</v>
      </c>
      <c r="O4540" t="s">
        <v>11351</v>
      </c>
      <c r="P4540" t="s">
        <v>11354</v>
      </c>
      <c r="R4540" t="s">
        <v>11353</v>
      </c>
      <c r="S4540">
        <f>IF(SalesData[[#This Row],[Return Status]]="Returned",1,0)</f>
        <v>0</v>
      </c>
      <c r="T4540">
        <v>2793.38</v>
      </c>
      <c r="U4540" s="2">
        <f>EOMONTH(SalesData[[#This Row],[Order Date]],0)</f>
        <v>45107</v>
      </c>
      <c r="V4540" s="9" t="str">
        <f>"Q"&amp;INT((MONTH(SalesData[[#This Row],[Order Date]])+2)/3)&amp;"-"&amp;YEAR(SalesData[[#This Row],[Order Date]])</f>
        <v>Q2-2023</v>
      </c>
    </row>
    <row r="4541" spans="1:22" x14ac:dyDescent="0.35">
      <c r="A4541" t="s">
        <v>4682</v>
      </c>
      <c r="B4541" s="1">
        <v>45102</v>
      </c>
      <c r="C4541" t="s">
        <v>52</v>
      </c>
      <c r="D4541" t="s">
        <v>27</v>
      </c>
      <c r="E4541">
        <v>9209852027</v>
      </c>
      <c r="F4541" t="s">
        <v>159</v>
      </c>
      <c r="G4541" t="s">
        <v>84</v>
      </c>
      <c r="H4541" t="s">
        <v>85</v>
      </c>
      <c r="I4541" t="s">
        <v>31</v>
      </c>
      <c r="J4541" t="s">
        <v>62</v>
      </c>
      <c r="K4541">
        <v>562.4</v>
      </c>
      <c r="L4541">
        <v>65.95</v>
      </c>
      <c r="M4541" t="s">
        <v>62</v>
      </c>
      <c r="N4541">
        <v>0.117265291607397</v>
      </c>
      <c r="O4541" t="s">
        <v>11355</v>
      </c>
      <c r="P4541" t="s">
        <v>11352</v>
      </c>
      <c r="R4541" t="s">
        <v>11353</v>
      </c>
      <c r="S4541">
        <f>IF(SalesData[[#This Row],[Return Status]]="Returned",1,0)</f>
        <v>0</v>
      </c>
      <c r="T4541">
        <v>847.14</v>
      </c>
      <c r="U4541" s="2">
        <f>EOMONTH(SalesData[[#This Row],[Order Date]],0)</f>
        <v>45107</v>
      </c>
      <c r="V4541" s="9" t="str">
        <f>"Q"&amp;INT((MONTH(SalesData[[#This Row],[Order Date]])+2)/3)&amp;"-"&amp;YEAR(SalesData[[#This Row],[Order Date]])</f>
        <v>Q2-2023</v>
      </c>
    </row>
    <row r="4542" spans="1:22" x14ac:dyDescent="0.35">
      <c r="A4542" t="s">
        <v>4683</v>
      </c>
      <c r="B4542" s="1">
        <v>45100</v>
      </c>
      <c r="C4542" t="s">
        <v>45</v>
      </c>
      <c r="D4542" t="s">
        <v>46</v>
      </c>
      <c r="E4542">
        <v>7877198588</v>
      </c>
      <c r="F4542" t="s">
        <v>22</v>
      </c>
      <c r="G4542" t="s">
        <v>23</v>
      </c>
      <c r="H4542" t="s">
        <v>24</v>
      </c>
      <c r="I4542" t="s">
        <v>17</v>
      </c>
      <c r="J4542" t="s">
        <v>62</v>
      </c>
      <c r="K4542">
        <v>1820</v>
      </c>
      <c r="L4542">
        <v>72.97</v>
      </c>
      <c r="M4542" t="s">
        <v>62</v>
      </c>
      <c r="N4542">
        <v>4.00934065934066E-2</v>
      </c>
      <c r="O4542" t="s">
        <v>11351</v>
      </c>
      <c r="P4542" t="s">
        <v>11356</v>
      </c>
      <c r="R4542" t="s">
        <v>11353</v>
      </c>
      <c r="S4542">
        <f>IF(SalesData[[#This Row],[Return Status]]="Returned",1,0)</f>
        <v>0</v>
      </c>
      <c r="T4542">
        <v>2821.33</v>
      </c>
      <c r="U4542" s="2">
        <f>EOMONTH(SalesData[[#This Row],[Order Date]],0)</f>
        <v>45107</v>
      </c>
      <c r="V4542" s="9" t="str">
        <f>"Q"&amp;INT((MONTH(SalesData[[#This Row],[Order Date]])+2)/3)&amp;"-"&amp;YEAR(SalesData[[#This Row],[Order Date]])</f>
        <v>Q2-2023</v>
      </c>
    </row>
    <row r="4543" spans="1:22" x14ac:dyDescent="0.35">
      <c r="A4543" t="s">
        <v>4684</v>
      </c>
      <c r="B4543" s="1">
        <v>45093</v>
      </c>
      <c r="C4543" t="s">
        <v>87</v>
      </c>
      <c r="D4543" t="s">
        <v>72</v>
      </c>
      <c r="E4543">
        <v>9699793687</v>
      </c>
      <c r="F4543" t="s">
        <v>14</v>
      </c>
      <c r="G4543" t="s">
        <v>15</v>
      </c>
      <c r="H4543" t="s">
        <v>16</v>
      </c>
      <c r="I4543" t="s">
        <v>17</v>
      </c>
      <c r="J4543" t="s">
        <v>19</v>
      </c>
      <c r="K4543">
        <v>1359.3</v>
      </c>
      <c r="L4543">
        <v>148.96</v>
      </c>
      <c r="M4543" t="s">
        <v>19</v>
      </c>
      <c r="N4543">
        <v>0.10958581622894099</v>
      </c>
      <c r="O4543" t="s">
        <v>11351</v>
      </c>
      <c r="P4543" t="s">
        <v>11352</v>
      </c>
      <c r="R4543" t="s">
        <v>11353</v>
      </c>
      <c r="S4543">
        <f>IF(SalesData[[#This Row],[Return Status]]="Returned",1,0)</f>
        <v>0</v>
      </c>
      <c r="T4543">
        <v>2085.91</v>
      </c>
      <c r="U4543" s="2">
        <f>EOMONTH(SalesData[[#This Row],[Order Date]],0)</f>
        <v>45107</v>
      </c>
      <c r="V4543" s="9" t="str">
        <f>"Q"&amp;INT((MONTH(SalesData[[#This Row],[Order Date]])+2)/3)&amp;"-"&amp;YEAR(SalesData[[#This Row],[Order Date]])</f>
        <v>Q2-2023</v>
      </c>
    </row>
    <row r="4544" spans="1:22" x14ac:dyDescent="0.35">
      <c r="A4544" t="s">
        <v>4685</v>
      </c>
      <c r="B4544" s="1">
        <v>45102</v>
      </c>
      <c r="C4544" t="s">
        <v>12</v>
      </c>
      <c r="D4544" t="s">
        <v>39</v>
      </c>
      <c r="E4544">
        <v>6477196151</v>
      </c>
      <c r="F4544" t="s">
        <v>163</v>
      </c>
      <c r="G4544" t="s">
        <v>164</v>
      </c>
      <c r="H4544" t="s">
        <v>165</v>
      </c>
      <c r="I4544" t="s">
        <v>36</v>
      </c>
      <c r="J4544" t="s">
        <v>18</v>
      </c>
      <c r="K4544">
        <v>2457.04</v>
      </c>
      <c r="L4544">
        <v>342.6</v>
      </c>
      <c r="M4544" t="s">
        <v>19</v>
      </c>
      <c r="N4544">
        <v>0.13943606941685899</v>
      </c>
      <c r="O4544" t="s">
        <v>11351</v>
      </c>
      <c r="P4544" t="s">
        <v>11352</v>
      </c>
      <c r="R4544" t="s">
        <v>11353</v>
      </c>
      <c r="S4544">
        <f>IF(SalesData[[#This Row],[Return Status]]="Returned",1,0)</f>
        <v>0</v>
      </c>
      <c r="U4544" s="2">
        <f>EOMONTH(SalesData[[#This Row],[Order Date]],0)</f>
        <v>45107</v>
      </c>
      <c r="V4544" s="9" t="str">
        <f>"Q"&amp;INT((MONTH(SalesData[[#This Row],[Order Date]])+2)/3)&amp;"-"&amp;YEAR(SalesData[[#This Row],[Order Date]])</f>
        <v>Q2-2023</v>
      </c>
    </row>
    <row r="4545" spans="1:22" x14ac:dyDescent="0.35">
      <c r="A4545" t="s">
        <v>4686</v>
      </c>
      <c r="B4545" s="1">
        <v>45103</v>
      </c>
      <c r="C4545" t="s">
        <v>184</v>
      </c>
      <c r="D4545" t="s">
        <v>39</v>
      </c>
      <c r="E4545">
        <v>8747326435</v>
      </c>
      <c r="F4545" t="s">
        <v>170</v>
      </c>
      <c r="G4545" t="s">
        <v>11358</v>
      </c>
      <c r="H4545" t="s">
        <v>41</v>
      </c>
      <c r="I4545" t="s">
        <v>31</v>
      </c>
      <c r="J4545" t="s">
        <v>42</v>
      </c>
      <c r="K4545">
        <v>3435.92</v>
      </c>
      <c r="L4545">
        <v>661.99</v>
      </c>
      <c r="M4545" t="s">
        <v>43</v>
      </c>
      <c r="N4545">
        <v>0.19266746606440199</v>
      </c>
      <c r="O4545" t="s">
        <v>11351</v>
      </c>
      <c r="P4545" t="s">
        <v>11352</v>
      </c>
      <c r="R4545" t="s">
        <v>11353</v>
      </c>
      <c r="S4545">
        <f>IF(SalesData[[#This Row],[Return Status]]="Returned",1,0)</f>
        <v>0</v>
      </c>
      <c r="U4545" s="2">
        <f>EOMONTH(SalesData[[#This Row],[Order Date]],0)</f>
        <v>45107</v>
      </c>
      <c r="V4545" s="9" t="str">
        <f>"Q"&amp;INT((MONTH(SalesData[[#This Row],[Order Date]])+2)/3)&amp;"-"&amp;YEAR(SalesData[[#This Row],[Order Date]])</f>
        <v>Q2-2023</v>
      </c>
    </row>
    <row r="4546" spans="1:22" x14ac:dyDescent="0.35">
      <c r="A4546" t="s">
        <v>4687</v>
      </c>
      <c r="B4546" s="1">
        <v>45082</v>
      </c>
      <c r="C4546" t="s">
        <v>21</v>
      </c>
      <c r="D4546" t="s">
        <v>13</v>
      </c>
      <c r="E4546">
        <v>4704249931</v>
      </c>
      <c r="F4546" t="s">
        <v>120</v>
      </c>
      <c r="G4546" t="s">
        <v>141</v>
      </c>
      <c r="H4546" t="s">
        <v>121</v>
      </c>
      <c r="I4546" t="s">
        <v>17</v>
      </c>
      <c r="J4546" t="s">
        <v>65</v>
      </c>
      <c r="K4546">
        <v>1820.31</v>
      </c>
      <c r="L4546">
        <v>92.26</v>
      </c>
      <c r="M4546" t="s">
        <v>65</v>
      </c>
      <c r="N4546">
        <v>5.0683674758695001E-2</v>
      </c>
      <c r="O4546" t="s">
        <v>11351</v>
      </c>
      <c r="P4546" t="s">
        <v>11356</v>
      </c>
      <c r="R4546" t="s">
        <v>11353</v>
      </c>
      <c r="S4546">
        <f>IF(SalesData[[#This Row],[Return Status]]="Returned",1,0)</f>
        <v>0</v>
      </c>
      <c r="T4546">
        <v>2793.38</v>
      </c>
      <c r="U4546" s="2">
        <f>EOMONTH(SalesData[[#This Row],[Order Date]],0)</f>
        <v>45107</v>
      </c>
      <c r="V4546" s="9" t="str">
        <f>"Q"&amp;INT((MONTH(SalesData[[#This Row],[Order Date]])+2)/3)&amp;"-"&amp;YEAR(SalesData[[#This Row],[Order Date]])</f>
        <v>Q2-2023</v>
      </c>
    </row>
    <row r="4547" spans="1:22" x14ac:dyDescent="0.35">
      <c r="A4547" t="s">
        <v>4688</v>
      </c>
      <c r="B4547" s="1">
        <v>45093</v>
      </c>
      <c r="C4547" t="s">
        <v>12</v>
      </c>
      <c r="D4547" t="s">
        <v>39</v>
      </c>
      <c r="E4547">
        <v>2029275960</v>
      </c>
      <c r="F4547" t="s">
        <v>185</v>
      </c>
      <c r="G4547" t="s">
        <v>11381</v>
      </c>
      <c r="H4547" t="s">
        <v>165</v>
      </c>
      <c r="I4547" t="s">
        <v>36</v>
      </c>
      <c r="J4547" t="s">
        <v>18</v>
      </c>
      <c r="K4547">
        <v>944.57</v>
      </c>
      <c r="L4547">
        <v>141.16999999999999</v>
      </c>
      <c r="M4547" t="s">
        <v>19</v>
      </c>
      <c r="N4547">
        <v>0.14945424902336499</v>
      </c>
      <c r="O4547" t="s">
        <v>11355</v>
      </c>
      <c r="P4547" t="s">
        <v>11352</v>
      </c>
      <c r="R4547" t="s">
        <v>11353</v>
      </c>
      <c r="S4547">
        <f>IF(SalesData[[#This Row],[Return Status]]="Returned",1,0)</f>
        <v>0</v>
      </c>
      <c r="U4547" s="2">
        <f>EOMONTH(SalesData[[#This Row],[Order Date]],0)</f>
        <v>45107</v>
      </c>
      <c r="V4547" s="9" t="str">
        <f>"Q"&amp;INT((MONTH(SalesData[[#This Row],[Order Date]])+2)/3)&amp;"-"&amp;YEAR(SalesData[[#This Row],[Order Date]])</f>
        <v>Q2-2023</v>
      </c>
    </row>
    <row r="4548" spans="1:22" x14ac:dyDescent="0.35">
      <c r="A4548" t="s">
        <v>4689</v>
      </c>
      <c r="B4548" s="1">
        <v>45098</v>
      </c>
      <c r="C4548" t="s">
        <v>106</v>
      </c>
      <c r="D4548" t="s">
        <v>27</v>
      </c>
      <c r="E4548">
        <v>7051891579</v>
      </c>
      <c r="F4548" t="s">
        <v>103</v>
      </c>
      <c r="G4548" t="s">
        <v>23</v>
      </c>
      <c r="H4548" t="s">
        <v>11357</v>
      </c>
      <c r="I4548" t="s">
        <v>17</v>
      </c>
      <c r="J4548" t="s">
        <v>62</v>
      </c>
      <c r="K4548">
        <v>4049.39</v>
      </c>
      <c r="L4548">
        <v>1156.6099999999999</v>
      </c>
      <c r="M4548" t="s">
        <v>62</v>
      </c>
      <c r="N4548">
        <v>0.28562573622199899</v>
      </c>
      <c r="O4548" t="s">
        <v>11351</v>
      </c>
      <c r="P4548" t="s">
        <v>11354</v>
      </c>
      <c r="R4548" t="s">
        <v>11353</v>
      </c>
      <c r="S4548">
        <f>IF(SalesData[[#This Row],[Return Status]]="Returned",1,0)</f>
        <v>0</v>
      </c>
      <c r="T4548">
        <v>2821.33</v>
      </c>
      <c r="U4548" s="2">
        <f>EOMONTH(SalesData[[#This Row],[Order Date]],0)</f>
        <v>45107</v>
      </c>
      <c r="V4548" s="9" t="str">
        <f>"Q"&amp;INT((MONTH(SalesData[[#This Row],[Order Date]])+2)/3)&amp;"-"&amp;YEAR(SalesData[[#This Row],[Order Date]])</f>
        <v>Q2-2023</v>
      </c>
    </row>
    <row r="4549" spans="1:22" x14ac:dyDescent="0.35">
      <c r="A4549" t="s">
        <v>4690</v>
      </c>
      <c r="B4549" s="1">
        <v>45105</v>
      </c>
      <c r="C4549" t="s">
        <v>176</v>
      </c>
      <c r="D4549" t="s">
        <v>27</v>
      </c>
      <c r="E4549">
        <v>9033202378</v>
      </c>
      <c r="F4549" t="s">
        <v>120</v>
      </c>
      <c r="G4549" t="s">
        <v>141</v>
      </c>
      <c r="H4549" t="s">
        <v>121</v>
      </c>
      <c r="I4549" t="s">
        <v>17</v>
      </c>
      <c r="J4549" t="s">
        <v>19</v>
      </c>
      <c r="K4549">
        <v>3152.08</v>
      </c>
      <c r="L4549">
        <v>889.74</v>
      </c>
      <c r="M4549" t="s">
        <v>19</v>
      </c>
      <c r="N4549">
        <v>0.282270754549377</v>
      </c>
      <c r="O4549" t="s">
        <v>11351</v>
      </c>
      <c r="P4549" t="s">
        <v>11354</v>
      </c>
      <c r="R4549" t="s">
        <v>11353</v>
      </c>
      <c r="S4549">
        <f>IF(SalesData[[#This Row],[Return Status]]="Returned",1,0)</f>
        <v>0</v>
      </c>
      <c r="T4549">
        <v>2793.38</v>
      </c>
      <c r="U4549" s="2">
        <f>EOMONTH(SalesData[[#This Row],[Order Date]],0)</f>
        <v>45107</v>
      </c>
      <c r="V4549" s="9" t="str">
        <f>"Q"&amp;INT((MONTH(SalesData[[#This Row],[Order Date]])+2)/3)&amp;"-"&amp;YEAR(SalesData[[#This Row],[Order Date]])</f>
        <v>Q2-2023</v>
      </c>
    </row>
    <row r="4550" spans="1:22" x14ac:dyDescent="0.35">
      <c r="A4550" t="s">
        <v>4691</v>
      </c>
      <c r="B4550" s="1">
        <v>45103</v>
      </c>
      <c r="C4550" t="s">
        <v>52</v>
      </c>
      <c r="D4550" t="s">
        <v>72</v>
      </c>
      <c r="E4550">
        <v>980715241</v>
      </c>
      <c r="F4550" t="s">
        <v>172</v>
      </c>
      <c r="G4550" t="s">
        <v>141</v>
      </c>
      <c r="H4550" t="s">
        <v>121</v>
      </c>
      <c r="I4550" t="s">
        <v>17</v>
      </c>
      <c r="J4550" t="s">
        <v>62</v>
      </c>
      <c r="K4550">
        <v>1479.72</v>
      </c>
      <c r="L4550">
        <v>302.27</v>
      </c>
      <c r="M4550" t="s">
        <v>62</v>
      </c>
      <c r="N4550">
        <v>0.20427513313329501</v>
      </c>
      <c r="O4550" t="s">
        <v>11351</v>
      </c>
      <c r="P4550" t="s">
        <v>11354</v>
      </c>
      <c r="R4550" t="s">
        <v>11353</v>
      </c>
      <c r="S4550">
        <f>IF(SalesData[[#This Row],[Return Status]]="Returned",1,0)</f>
        <v>0</v>
      </c>
      <c r="T4550">
        <v>2793.38</v>
      </c>
      <c r="U4550" s="2">
        <f>EOMONTH(SalesData[[#This Row],[Order Date]],0)</f>
        <v>45107</v>
      </c>
      <c r="V4550" s="9" t="str">
        <f>"Q"&amp;INT((MONTH(SalesData[[#This Row],[Order Date]])+2)/3)&amp;"-"&amp;YEAR(SalesData[[#This Row],[Order Date]])</f>
        <v>Q2-2023</v>
      </c>
    </row>
    <row r="4551" spans="1:22" x14ac:dyDescent="0.35">
      <c r="A4551" t="s">
        <v>4692</v>
      </c>
      <c r="B4551" s="1">
        <v>45078</v>
      </c>
      <c r="C4551" t="s">
        <v>94</v>
      </c>
      <c r="D4551" t="s">
        <v>80</v>
      </c>
      <c r="E4551">
        <v>752776200</v>
      </c>
      <c r="F4551" t="s">
        <v>120</v>
      </c>
      <c r="G4551" t="s">
        <v>141</v>
      </c>
      <c r="H4551" t="s">
        <v>121</v>
      </c>
      <c r="I4551" t="s">
        <v>17</v>
      </c>
      <c r="J4551" t="s">
        <v>19</v>
      </c>
      <c r="K4551">
        <v>939.33</v>
      </c>
      <c r="L4551">
        <v>219.85</v>
      </c>
      <c r="M4551" t="s">
        <v>19</v>
      </c>
      <c r="N4551">
        <v>0.23404980145422799</v>
      </c>
      <c r="O4551" t="s">
        <v>11355</v>
      </c>
      <c r="P4551" t="s">
        <v>11354</v>
      </c>
      <c r="R4551" t="s">
        <v>11353</v>
      </c>
      <c r="S4551">
        <f>IF(SalesData[[#This Row],[Return Status]]="Returned",1,0)</f>
        <v>0</v>
      </c>
      <c r="T4551">
        <v>2793.38</v>
      </c>
      <c r="U4551" s="2">
        <f>EOMONTH(SalesData[[#This Row],[Order Date]],0)</f>
        <v>45107</v>
      </c>
      <c r="V4551" s="9" t="str">
        <f>"Q"&amp;INT((MONTH(SalesData[[#This Row],[Order Date]])+2)/3)&amp;"-"&amp;YEAR(SalesData[[#This Row],[Order Date]])</f>
        <v>Q2-2023</v>
      </c>
    </row>
    <row r="4552" spans="1:22" x14ac:dyDescent="0.35">
      <c r="A4552" t="s">
        <v>4693</v>
      </c>
      <c r="B4552" s="1">
        <v>45092</v>
      </c>
      <c r="C4552" t="s">
        <v>124</v>
      </c>
      <c r="D4552" t="s">
        <v>80</v>
      </c>
      <c r="E4552">
        <v>2756183844</v>
      </c>
      <c r="F4552" t="s">
        <v>109</v>
      </c>
      <c r="G4552" t="s">
        <v>59</v>
      </c>
      <c r="H4552" t="s">
        <v>60</v>
      </c>
      <c r="I4552" t="s">
        <v>31</v>
      </c>
      <c r="J4552" t="s">
        <v>19</v>
      </c>
      <c r="K4552">
        <v>4527.24</v>
      </c>
      <c r="L4552">
        <v>897.98</v>
      </c>
      <c r="M4552" t="s">
        <v>19</v>
      </c>
      <c r="N4552">
        <v>0.19835042984246501</v>
      </c>
      <c r="O4552" t="s">
        <v>11351</v>
      </c>
      <c r="P4552" t="s">
        <v>11352</v>
      </c>
      <c r="R4552" t="s">
        <v>11353</v>
      </c>
      <c r="S4552">
        <f>IF(SalesData[[#This Row],[Return Status]]="Returned",1,0)</f>
        <v>0</v>
      </c>
      <c r="T4552">
        <v>2183.56</v>
      </c>
      <c r="U4552" s="2">
        <f>EOMONTH(SalesData[[#This Row],[Order Date]],0)</f>
        <v>45107</v>
      </c>
      <c r="V4552" s="9" t="str">
        <f>"Q"&amp;INT((MONTH(SalesData[[#This Row],[Order Date]])+2)/3)&amp;"-"&amp;YEAR(SalesData[[#This Row],[Order Date]])</f>
        <v>Q2-2023</v>
      </c>
    </row>
    <row r="4553" spans="1:22" x14ac:dyDescent="0.35">
      <c r="A4553" t="s">
        <v>4694</v>
      </c>
      <c r="B4553" s="1">
        <v>45092</v>
      </c>
      <c r="C4553" t="s">
        <v>184</v>
      </c>
      <c r="D4553" t="s">
        <v>39</v>
      </c>
      <c r="E4553">
        <v>4703242644</v>
      </c>
      <c r="F4553" t="s">
        <v>129</v>
      </c>
      <c r="G4553" t="s">
        <v>54</v>
      </c>
      <c r="H4553" t="s">
        <v>55</v>
      </c>
      <c r="I4553" t="s">
        <v>31</v>
      </c>
      <c r="J4553" t="s">
        <v>18</v>
      </c>
      <c r="K4553">
        <v>1408.15</v>
      </c>
      <c r="L4553">
        <v>197.67</v>
      </c>
      <c r="M4553" t="s">
        <v>19</v>
      </c>
      <c r="N4553">
        <v>0.140375670205589</v>
      </c>
      <c r="O4553" t="s">
        <v>11351</v>
      </c>
      <c r="P4553" t="s">
        <v>11352</v>
      </c>
      <c r="R4553" t="s">
        <v>11353</v>
      </c>
      <c r="S4553">
        <f>IF(SalesData[[#This Row],[Return Status]]="Returned",1,0)</f>
        <v>0</v>
      </c>
      <c r="U4553" s="2">
        <f>EOMONTH(SalesData[[#This Row],[Order Date]],0)</f>
        <v>45107</v>
      </c>
      <c r="V4553" s="9" t="str">
        <f>"Q"&amp;INT((MONTH(SalesData[[#This Row],[Order Date]])+2)/3)&amp;"-"&amp;YEAR(SalesData[[#This Row],[Order Date]])</f>
        <v>Q2-2023</v>
      </c>
    </row>
    <row r="4554" spans="1:22" x14ac:dyDescent="0.35">
      <c r="A4554" t="s">
        <v>4695</v>
      </c>
      <c r="B4554" s="1">
        <v>45098</v>
      </c>
      <c r="C4554" t="s">
        <v>87</v>
      </c>
      <c r="D4554" t="s">
        <v>72</v>
      </c>
      <c r="E4554">
        <v>6765358938</v>
      </c>
      <c r="F4554" t="s">
        <v>206</v>
      </c>
      <c r="G4554" t="s">
        <v>89</v>
      </c>
      <c r="H4554" t="s">
        <v>90</v>
      </c>
      <c r="I4554" t="s">
        <v>31</v>
      </c>
      <c r="J4554" t="s">
        <v>18</v>
      </c>
      <c r="K4554">
        <v>4636.74</v>
      </c>
      <c r="L4554">
        <v>1332.8</v>
      </c>
      <c r="M4554" t="s">
        <v>19</v>
      </c>
      <c r="N4554">
        <v>0.28744333303139702</v>
      </c>
      <c r="O4554" t="s">
        <v>11351</v>
      </c>
      <c r="P4554" t="s">
        <v>11354</v>
      </c>
      <c r="R4554" t="s">
        <v>11353</v>
      </c>
      <c r="S4554">
        <f>IF(SalesData[[#This Row],[Return Status]]="Returned",1,0)</f>
        <v>0</v>
      </c>
      <c r="T4554">
        <v>207.68</v>
      </c>
      <c r="U4554" s="2">
        <f>EOMONTH(SalesData[[#This Row],[Order Date]],0)</f>
        <v>45107</v>
      </c>
      <c r="V4554" s="9" t="str">
        <f>"Q"&amp;INT((MONTH(SalesData[[#This Row],[Order Date]])+2)/3)&amp;"-"&amp;YEAR(SalesData[[#This Row],[Order Date]])</f>
        <v>Q2-2023</v>
      </c>
    </row>
    <row r="4555" spans="1:22" x14ac:dyDescent="0.35">
      <c r="A4555" t="s">
        <v>4696</v>
      </c>
      <c r="B4555" s="1">
        <v>45101</v>
      </c>
      <c r="C4555" t="s">
        <v>12</v>
      </c>
      <c r="D4555" t="s">
        <v>46</v>
      </c>
      <c r="E4555">
        <v>4978362674</v>
      </c>
      <c r="F4555" t="s">
        <v>88</v>
      </c>
      <c r="G4555" t="s">
        <v>89</v>
      </c>
      <c r="H4555" t="s">
        <v>90</v>
      </c>
      <c r="I4555" t="s">
        <v>31</v>
      </c>
      <c r="J4555" t="s">
        <v>18</v>
      </c>
      <c r="K4555">
        <v>1259.72</v>
      </c>
      <c r="L4555">
        <v>77.66</v>
      </c>
      <c r="M4555" t="s">
        <v>19</v>
      </c>
      <c r="N4555">
        <v>6.1648620328326902E-2</v>
      </c>
      <c r="O4555" t="s">
        <v>11351</v>
      </c>
      <c r="P4555" t="s">
        <v>11356</v>
      </c>
      <c r="Q4555" t="s">
        <v>11359</v>
      </c>
      <c r="R4555" t="s">
        <v>11360</v>
      </c>
      <c r="S4555">
        <f>IF(SalesData[[#This Row],[Return Status]]="Returned",1,0)</f>
        <v>1</v>
      </c>
      <c r="T4555">
        <v>207.68</v>
      </c>
      <c r="U4555" s="2">
        <f>EOMONTH(SalesData[[#This Row],[Order Date]],0)</f>
        <v>45107</v>
      </c>
      <c r="V4555" s="9" t="str">
        <f>"Q"&amp;INT((MONTH(SalesData[[#This Row],[Order Date]])+2)/3)&amp;"-"&amp;YEAR(SalesData[[#This Row],[Order Date]])</f>
        <v>Q2-2023</v>
      </c>
    </row>
    <row r="4556" spans="1:22" x14ac:dyDescent="0.35">
      <c r="A4556" t="s">
        <v>4697</v>
      </c>
      <c r="B4556" s="1">
        <v>45094</v>
      </c>
      <c r="C4556" t="s">
        <v>77</v>
      </c>
      <c r="D4556" t="s">
        <v>80</v>
      </c>
      <c r="E4556">
        <v>1143397255</v>
      </c>
      <c r="F4556" t="s">
        <v>127</v>
      </c>
      <c r="G4556" t="s">
        <v>11370</v>
      </c>
      <c r="H4556" t="s">
        <v>30</v>
      </c>
      <c r="I4556" t="s">
        <v>31</v>
      </c>
      <c r="J4556" t="s">
        <v>18</v>
      </c>
      <c r="K4556">
        <v>3369.31</v>
      </c>
      <c r="L4556">
        <v>995.47</v>
      </c>
      <c r="M4556" t="s">
        <v>19</v>
      </c>
      <c r="N4556">
        <v>0.29545218457191502</v>
      </c>
      <c r="O4556" t="s">
        <v>11351</v>
      </c>
      <c r="P4556" t="s">
        <v>11354</v>
      </c>
      <c r="R4556" t="s">
        <v>11353</v>
      </c>
      <c r="S4556">
        <f>IF(SalesData[[#This Row],[Return Status]]="Returned",1,0)</f>
        <v>0</v>
      </c>
      <c r="U4556" s="2">
        <f>EOMONTH(SalesData[[#This Row],[Order Date]],0)</f>
        <v>45107</v>
      </c>
      <c r="V4556" s="9" t="str">
        <f>"Q"&amp;INT((MONTH(SalesData[[#This Row],[Order Date]])+2)/3)&amp;"-"&amp;YEAR(SalesData[[#This Row],[Order Date]])</f>
        <v>Q2-2023</v>
      </c>
    </row>
    <row r="4557" spans="1:22" x14ac:dyDescent="0.35">
      <c r="A4557" t="s">
        <v>4698</v>
      </c>
      <c r="B4557" s="1">
        <v>45100</v>
      </c>
      <c r="C4557" t="s">
        <v>149</v>
      </c>
      <c r="D4557" t="s">
        <v>27</v>
      </c>
      <c r="E4557">
        <v>5150913182</v>
      </c>
      <c r="F4557" t="s">
        <v>114</v>
      </c>
      <c r="G4557" t="s">
        <v>59</v>
      </c>
      <c r="H4557" t="s">
        <v>60</v>
      </c>
      <c r="I4557" t="s">
        <v>31</v>
      </c>
      <c r="J4557" t="s">
        <v>18</v>
      </c>
      <c r="K4557">
        <v>4273.1899999999996</v>
      </c>
      <c r="L4557">
        <v>573.38</v>
      </c>
      <c r="M4557" t="s">
        <v>19</v>
      </c>
      <c r="N4557">
        <v>0.13418078765512401</v>
      </c>
      <c r="O4557" t="s">
        <v>11351</v>
      </c>
      <c r="P4557" t="s">
        <v>11352</v>
      </c>
      <c r="R4557" t="s">
        <v>11353</v>
      </c>
      <c r="S4557">
        <f>IF(SalesData[[#This Row],[Return Status]]="Returned",1,0)</f>
        <v>0</v>
      </c>
      <c r="T4557">
        <v>2183.56</v>
      </c>
      <c r="U4557" s="2">
        <f>EOMONTH(SalesData[[#This Row],[Order Date]],0)</f>
        <v>45107</v>
      </c>
      <c r="V4557" s="9" t="str">
        <f>"Q"&amp;INT((MONTH(SalesData[[#This Row],[Order Date]])+2)/3)&amp;"-"&amp;YEAR(SalesData[[#This Row],[Order Date]])</f>
        <v>Q2-2023</v>
      </c>
    </row>
    <row r="4558" spans="1:22" x14ac:dyDescent="0.35">
      <c r="A4558" t="s">
        <v>4699</v>
      </c>
      <c r="B4558" s="1">
        <v>45098</v>
      </c>
      <c r="C4558" t="s">
        <v>71</v>
      </c>
      <c r="D4558" t="s">
        <v>27</v>
      </c>
      <c r="E4558">
        <v>7596495018</v>
      </c>
      <c r="F4558" t="s">
        <v>133</v>
      </c>
      <c r="G4558" t="s">
        <v>89</v>
      </c>
      <c r="H4558" t="s">
        <v>90</v>
      </c>
      <c r="I4558" t="s">
        <v>31</v>
      </c>
      <c r="J4558" t="s">
        <v>62</v>
      </c>
      <c r="K4558">
        <v>2420.4</v>
      </c>
      <c r="L4558">
        <v>326.16000000000003</v>
      </c>
      <c r="M4558" t="s">
        <v>62</v>
      </c>
      <c r="N4558">
        <v>0.13475458601883999</v>
      </c>
      <c r="O4558" t="s">
        <v>11351</v>
      </c>
      <c r="P4558" t="s">
        <v>11352</v>
      </c>
      <c r="R4558" t="s">
        <v>11353</v>
      </c>
      <c r="S4558">
        <f>IF(SalesData[[#This Row],[Return Status]]="Returned",1,0)</f>
        <v>0</v>
      </c>
      <c r="T4558">
        <v>207.68</v>
      </c>
      <c r="U4558" s="2">
        <f>EOMONTH(SalesData[[#This Row],[Order Date]],0)</f>
        <v>45107</v>
      </c>
      <c r="V4558" s="9" t="str">
        <f>"Q"&amp;INT((MONTH(SalesData[[#This Row],[Order Date]])+2)/3)&amp;"-"&amp;YEAR(SalesData[[#This Row],[Order Date]])</f>
        <v>Q2-2023</v>
      </c>
    </row>
    <row r="4559" spans="1:22" x14ac:dyDescent="0.35">
      <c r="A4559" t="s">
        <v>4700</v>
      </c>
      <c r="B4559" s="1">
        <v>45102</v>
      </c>
      <c r="C4559" t="s">
        <v>205</v>
      </c>
      <c r="D4559" t="s">
        <v>46</v>
      </c>
      <c r="E4559">
        <v>9709083627</v>
      </c>
      <c r="F4559" t="s">
        <v>58</v>
      </c>
      <c r="G4559" t="s">
        <v>59</v>
      </c>
      <c r="H4559" t="s">
        <v>60</v>
      </c>
      <c r="I4559" t="s">
        <v>31</v>
      </c>
      <c r="J4559" t="s">
        <v>43</v>
      </c>
      <c r="K4559">
        <v>3043.23</v>
      </c>
      <c r="L4559">
        <v>811.56</v>
      </c>
      <c r="M4559" t="s">
        <v>43</v>
      </c>
      <c r="N4559">
        <v>0.26667718181011602</v>
      </c>
      <c r="O4559" t="s">
        <v>11351</v>
      </c>
      <c r="P4559" t="s">
        <v>11354</v>
      </c>
      <c r="R4559" t="s">
        <v>11353</v>
      </c>
      <c r="S4559">
        <f>IF(SalesData[[#This Row],[Return Status]]="Returned",1,0)</f>
        <v>0</v>
      </c>
      <c r="T4559">
        <v>2183.56</v>
      </c>
      <c r="U4559" s="2">
        <f>EOMONTH(SalesData[[#This Row],[Order Date]],0)</f>
        <v>45107</v>
      </c>
      <c r="V4559" s="9" t="str">
        <f>"Q"&amp;INT((MONTH(SalesData[[#This Row],[Order Date]])+2)/3)&amp;"-"&amp;YEAR(SalesData[[#This Row],[Order Date]])</f>
        <v>Q2-2023</v>
      </c>
    </row>
    <row r="4560" spans="1:22" x14ac:dyDescent="0.35">
      <c r="A4560" t="s">
        <v>4701</v>
      </c>
      <c r="B4560" s="1">
        <v>45105</v>
      </c>
      <c r="C4560" t="s">
        <v>45</v>
      </c>
      <c r="D4560" t="s">
        <v>39</v>
      </c>
      <c r="E4560">
        <v>2619469781</v>
      </c>
      <c r="F4560" t="s">
        <v>58</v>
      </c>
      <c r="G4560" t="s">
        <v>280</v>
      </c>
      <c r="H4560" t="s">
        <v>60</v>
      </c>
      <c r="I4560" t="s">
        <v>31</v>
      </c>
      <c r="J4560" t="s">
        <v>65</v>
      </c>
      <c r="K4560">
        <v>4234.34</v>
      </c>
      <c r="L4560">
        <v>549.04</v>
      </c>
      <c r="M4560" t="s">
        <v>65</v>
      </c>
      <c r="N4560">
        <v>0.12966365478445299</v>
      </c>
      <c r="O4560" t="s">
        <v>11351</v>
      </c>
      <c r="P4560" t="s">
        <v>11352</v>
      </c>
      <c r="R4560" t="s">
        <v>11353</v>
      </c>
      <c r="S4560">
        <f>IF(SalesData[[#This Row],[Return Status]]="Returned",1,0)</f>
        <v>0</v>
      </c>
      <c r="U4560" s="2">
        <f>EOMONTH(SalesData[[#This Row],[Order Date]],0)</f>
        <v>45107</v>
      </c>
      <c r="V4560" s="9" t="str">
        <f>"Q"&amp;INT((MONTH(SalesData[[#This Row],[Order Date]])+2)/3)&amp;"-"&amp;YEAR(SalesData[[#This Row],[Order Date]])</f>
        <v>Q2-2023</v>
      </c>
    </row>
    <row r="4561" spans="1:22" x14ac:dyDescent="0.35">
      <c r="A4561" t="s">
        <v>4702</v>
      </c>
      <c r="B4561" s="1">
        <v>45084</v>
      </c>
      <c r="C4561" t="s">
        <v>124</v>
      </c>
      <c r="D4561" t="s">
        <v>145</v>
      </c>
      <c r="E4561">
        <v>7778117371</v>
      </c>
      <c r="F4561" t="s">
        <v>95</v>
      </c>
      <c r="G4561" t="s">
        <v>59</v>
      </c>
      <c r="H4561" t="s">
        <v>60</v>
      </c>
      <c r="I4561" t="s">
        <v>31</v>
      </c>
      <c r="J4561" t="s">
        <v>19</v>
      </c>
      <c r="K4561">
        <v>4033.72</v>
      </c>
      <c r="L4561">
        <v>128.18</v>
      </c>
      <c r="M4561" t="s">
        <v>19</v>
      </c>
      <c r="N4561">
        <v>3.1777118887776103E-2</v>
      </c>
      <c r="O4561" t="s">
        <v>11351</v>
      </c>
      <c r="P4561" t="s">
        <v>11356</v>
      </c>
      <c r="R4561" t="s">
        <v>11353</v>
      </c>
      <c r="S4561">
        <f>IF(SalesData[[#This Row],[Return Status]]="Returned",1,0)</f>
        <v>0</v>
      </c>
      <c r="T4561">
        <v>2183.56</v>
      </c>
      <c r="U4561" s="2">
        <f>EOMONTH(SalesData[[#This Row],[Order Date]],0)</f>
        <v>45107</v>
      </c>
      <c r="V4561" s="9" t="str">
        <f>"Q"&amp;INT((MONTH(SalesData[[#This Row],[Order Date]])+2)/3)&amp;"-"&amp;YEAR(SalesData[[#This Row],[Order Date]])</f>
        <v>Q2-2023</v>
      </c>
    </row>
    <row r="4562" spans="1:22" x14ac:dyDescent="0.35">
      <c r="A4562" t="s">
        <v>4703</v>
      </c>
      <c r="B4562" s="1">
        <v>45106</v>
      </c>
      <c r="C4562" t="s">
        <v>111</v>
      </c>
      <c r="D4562" t="s">
        <v>80</v>
      </c>
      <c r="E4562">
        <v>6427742152</v>
      </c>
      <c r="F4562" t="s">
        <v>68</v>
      </c>
      <c r="G4562" t="s">
        <v>69</v>
      </c>
      <c r="H4562" t="s">
        <v>11357</v>
      </c>
      <c r="I4562" t="s">
        <v>31</v>
      </c>
      <c r="J4562" t="s">
        <v>18</v>
      </c>
      <c r="K4562">
        <v>412.79</v>
      </c>
      <c r="L4562">
        <v>19.29</v>
      </c>
      <c r="M4562" t="s">
        <v>19</v>
      </c>
      <c r="N4562">
        <v>4.6730783206957498E-2</v>
      </c>
      <c r="O4562" t="s">
        <v>11361</v>
      </c>
      <c r="P4562" t="s">
        <v>11356</v>
      </c>
      <c r="R4562" t="s">
        <v>11353</v>
      </c>
      <c r="S4562">
        <f>IF(SalesData[[#This Row],[Return Status]]="Returned",1,0)</f>
        <v>0</v>
      </c>
      <c r="T4562">
        <v>2081.52</v>
      </c>
      <c r="U4562" s="2">
        <f>EOMONTH(SalesData[[#This Row],[Order Date]],0)</f>
        <v>45107</v>
      </c>
      <c r="V4562" s="9" t="str">
        <f>"Q"&amp;INT((MONTH(SalesData[[#This Row],[Order Date]])+2)/3)&amp;"-"&amp;YEAR(SalesData[[#This Row],[Order Date]])</f>
        <v>Q2-2023</v>
      </c>
    </row>
    <row r="4563" spans="1:22" x14ac:dyDescent="0.35">
      <c r="A4563" t="s">
        <v>4704</v>
      </c>
      <c r="B4563" s="1">
        <v>45093</v>
      </c>
      <c r="C4563" t="s">
        <v>92</v>
      </c>
      <c r="D4563" t="s">
        <v>80</v>
      </c>
      <c r="E4563">
        <v>3019642598</v>
      </c>
      <c r="F4563" t="s">
        <v>159</v>
      </c>
      <c r="G4563" t="s">
        <v>84</v>
      </c>
      <c r="H4563" t="s">
        <v>85</v>
      </c>
      <c r="I4563" t="s">
        <v>31</v>
      </c>
      <c r="J4563" t="s">
        <v>62</v>
      </c>
      <c r="K4563">
        <v>1030.1099999999999</v>
      </c>
      <c r="L4563">
        <v>164.69</v>
      </c>
      <c r="M4563" t="s">
        <v>62</v>
      </c>
      <c r="N4563">
        <v>0.15987612973371801</v>
      </c>
      <c r="O4563" t="s">
        <v>11351</v>
      </c>
      <c r="P4563" t="s">
        <v>11352</v>
      </c>
      <c r="R4563" t="s">
        <v>11353</v>
      </c>
      <c r="S4563">
        <f>IF(SalesData[[#This Row],[Return Status]]="Returned",1,0)</f>
        <v>0</v>
      </c>
      <c r="T4563">
        <v>847.14</v>
      </c>
      <c r="U4563" s="2">
        <f>EOMONTH(SalesData[[#This Row],[Order Date]],0)</f>
        <v>45107</v>
      </c>
      <c r="V4563" s="9" t="str">
        <f>"Q"&amp;INT((MONTH(SalesData[[#This Row],[Order Date]])+2)/3)&amp;"-"&amp;YEAR(SalesData[[#This Row],[Order Date]])</f>
        <v>Q2-2023</v>
      </c>
    </row>
    <row r="4564" spans="1:22" x14ac:dyDescent="0.35">
      <c r="A4564" t="s">
        <v>4705</v>
      </c>
      <c r="B4564" s="1">
        <v>45103</v>
      </c>
      <c r="C4564" t="s">
        <v>21</v>
      </c>
      <c r="D4564" t="s">
        <v>27</v>
      </c>
      <c r="E4564">
        <v>6514682988</v>
      </c>
      <c r="F4564" t="s">
        <v>78</v>
      </c>
      <c r="G4564" t="s">
        <v>15</v>
      </c>
      <c r="H4564" t="s">
        <v>16</v>
      </c>
      <c r="I4564" t="s">
        <v>17</v>
      </c>
      <c r="J4564" t="s">
        <v>19</v>
      </c>
      <c r="K4564">
        <v>3606.76</v>
      </c>
      <c r="L4564">
        <v>371.93</v>
      </c>
      <c r="M4564" t="s">
        <v>19</v>
      </c>
      <c r="N4564">
        <v>0.103120251971298</v>
      </c>
      <c r="O4564" t="s">
        <v>11351</v>
      </c>
      <c r="P4564" t="s">
        <v>11352</v>
      </c>
      <c r="R4564" t="s">
        <v>11353</v>
      </c>
      <c r="S4564">
        <f>IF(SalesData[[#This Row],[Return Status]]="Returned",1,0)</f>
        <v>0</v>
      </c>
      <c r="T4564">
        <v>2085.91</v>
      </c>
      <c r="U4564" s="2">
        <f>EOMONTH(SalesData[[#This Row],[Order Date]],0)</f>
        <v>45107</v>
      </c>
      <c r="V4564" s="9" t="str">
        <f>"Q"&amp;INT((MONTH(SalesData[[#This Row],[Order Date]])+2)/3)&amp;"-"&amp;YEAR(SalesData[[#This Row],[Order Date]])</f>
        <v>Q2-2023</v>
      </c>
    </row>
    <row r="4565" spans="1:22" x14ac:dyDescent="0.35">
      <c r="A4565" t="s">
        <v>4706</v>
      </c>
      <c r="B4565" s="1">
        <v>45086</v>
      </c>
      <c r="C4565" t="s">
        <v>113</v>
      </c>
      <c r="D4565" t="s">
        <v>99</v>
      </c>
      <c r="E4565">
        <v>7086402597</v>
      </c>
      <c r="F4565" t="s">
        <v>410</v>
      </c>
      <c r="G4565" t="s">
        <v>1013</v>
      </c>
      <c r="H4565" t="s">
        <v>30</v>
      </c>
      <c r="I4565" t="s">
        <v>31</v>
      </c>
      <c r="J4565" t="s">
        <v>62</v>
      </c>
      <c r="K4565">
        <v>4677.8900000000003</v>
      </c>
      <c r="L4565">
        <v>970.94</v>
      </c>
      <c r="M4565" t="s">
        <v>62</v>
      </c>
      <c r="N4565">
        <v>0.20755939109299301</v>
      </c>
      <c r="O4565" t="s">
        <v>11351</v>
      </c>
      <c r="P4565" t="s">
        <v>11354</v>
      </c>
      <c r="R4565" t="s">
        <v>11353</v>
      </c>
      <c r="S4565">
        <f>IF(SalesData[[#This Row],[Return Status]]="Returned",1,0)</f>
        <v>0</v>
      </c>
      <c r="U4565" s="2">
        <f>EOMONTH(SalesData[[#This Row],[Order Date]],0)</f>
        <v>45107</v>
      </c>
      <c r="V4565" s="9" t="str">
        <f>"Q"&amp;INT((MONTH(SalesData[[#This Row],[Order Date]])+2)/3)&amp;"-"&amp;YEAR(SalesData[[#This Row],[Order Date]])</f>
        <v>Q2-2023</v>
      </c>
    </row>
    <row r="4566" spans="1:22" x14ac:dyDescent="0.35">
      <c r="A4566" t="s">
        <v>4707</v>
      </c>
      <c r="B4566" s="1">
        <v>45093</v>
      </c>
      <c r="C4566" t="s">
        <v>45</v>
      </c>
      <c r="D4566" t="s">
        <v>39</v>
      </c>
      <c r="E4566">
        <v>3182438345</v>
      </c>
      <c r="F4566" t="s">
        <v>103</v>
      </c>
      <c r="G4566" t="s">
        <v>11368</v>
      </c>
      <c r="H4566" t="s">
        <v>24</v>
      </c>
      <c r="I4566" t="s">
        <v>17</v>
      </c>
      <c r="J4566" t="s">
        <v>18</v>
      </c>
      <c r="K4566">
        <v>2687.06</v>
      </c>
      <c r="L4566">
        <v>706.67</v>
      </c>
      <c r="M4566" t="s">
        <v>19</v>
      </c>
      <c r="N4566">
        <v>0.26299003371714802</v>
      </c>
      <c r="O4566" t="s">
        <v>11351</v>
      </c>
      <c r="P4566" t="s">
        <v>11354</v>
      </c>
      <c r="R4566" t="s">
        <v>11353</v>
      </c>
      <c r="S4566">
        <f>IF(SalesData[[#This Row],[Return Status]]="Returned",1,0)</f>
        <v>0</v>
      </c>
      <c r="U4566" s="2">
        <f>EOMONTH(SalesData[[#This Row],[Order Date]],0)</f>
        <v>45107</v>
      </c>
      <c r="V4566" s="9" t="str">
        <f>"Q"&amp;INT((MONTH(SalesData[[#This Row],[Order Date]])+2)/3)&amp;"-"&amp;YEAR(SalesData[[#This Row],[Order Date]])</f>
        <v>Q2-2023</v>
      </c>
    </row>
    <row r="4567" spans="1:22" x14ac:dyDescent="0.35">
      <c r="A4567" t="s">
        <v>4708</v>
      </c>
      <c r="B4567" s="1">
        <v>45096</v>
      </c>
      <c r="C4567" t="s">
        <v>49</v>
      </c>
      <c r="D4567" t="s">
        <v>39</v>
      </c>
      <c r="E4567">
        <v>8525312401</v>
      </c>
      <c r="F4567" t="s">
        <v>170</v>
      </c>
      <c r="G4567" t="s">
        <v>69</v>
      </c>
      <c r="H4567" t="s">
        <v>41</v>
      </c>
      <c r="I4567" t="s">
        <v>31</v>
      </c>
      <c r="J4567" t="s">
        <v>19</v>
      </c>
      <c r="K4567">
        <v>742.94</v>
      </c>
      <c r="L4567">
        <v>52.32</v>
      </c>
      <c r="M4567" t="s">
        <v>19</v>
      </c>
      <c r="N4567">
        <v>7.04229143672436E-2</v>
      </c>
      <c r="O4567" t="s">
        <v>11355</v>
      </c>
      <c r="P4567" t="s">
        <v>11356</v>
      </c>
      <c r="R4567" t="s">
        <v>11353</v>
      </c>
      <c r="S4567">
        <f>IF(SalesData[[#This Row],[Return Status]]="Returned",1,0)</f>
        <v>0</v>
      </c>
      <c r="T4567">
        <v>2081.52</v>
      </c>
      <c r="U4567" s="2">
        <f>EOMONTH(SalesData[[#This Row],[Order Date]],0)</f>
        <v>45107</v>
      </c>
      <c r="V4567" s="9" t="str">
        <f>"Q"&amp;INT((MONTH(SalesData[[#This Row],[Order Date]])+2)/3)&amp;"-"&amp;YEAR(SalesData[[#This Row],[Order Date]])</f>
        <v>Q2-2023</v>
      </c>
    </row>
    <row r="4568" spans="1:22" x14ac:dyDescent="0.35">
      <c r="A4568" t="s">
        <v>4709</v>
      </c>
      <c r="B4568" s="1">
        <v>45103</v>
      </c>
      <c r="C4568" t="s">
        <v>49</v>
      </c>
      <c r="D4568" t="s">
        <v>80</v>
      </c>
      <c r="E4568">
        <v>4223129993</v>
      </c>
      <c r="F4568" t="s">
        <v>163</v>
      </c>
      <c r="G4568" t="s">
        <v>164</v>
      </c>
      <c r="H4568" t="s">
        <v>165</v>
      </c>
      <c r="I4568" t="s">
        <v>36</v>
      </c>
      <c r="J4568" t="s">
        <v>19</v>
      </c>
      <c r="K4568">
        <v>1019.91</v>
      </c>
      <c r="L4568">
        <v>137.41</v>
      </c>
      <c r="M4568" t="s">
        <v>19</v>
      </c>
      <c r="N4568">
        <v>0.13472757400162799</v>
      </c>
      <c r="O4568" t="s">
        <v>11351</v>
      </c>
      <c r="P4568" t="s">
        <v>11352</v>
      </c>
      <c r="R4568" t="s">
        <v>11353</v>
      </c>
      <c r="S4568">
        <f>IF(SalesData[[#This Row],[Return Status]]="Returned",1,0)</f>
        <v>0</v>
      </c>
      <c r="U4568" s="2">
        <f>EOMONTH(SalesData[[#This Row],[Order Date]],0)</f>
        <v>45107</v>
      </c>
      <c r="V4568" s="9" t="str">
        <f>"Q"&amp;INT((MONTH(SalesData[[#This Row],[Order Date]])+2)/3)&amp;"-"&amp;YEAR(SalesData[[#This Row],[Order Date]])</f>
        <v>Q2-2023</v>
      </c>
    </row>
    <row r="4569" spans="1:22" x14ac:dyDescent="0.35">
      <c r="A4569" t="s">
        <v>4710</v>
      </c>
      <c r="B4569" s="1">
        <v>45090</v>
      </c>
      <c r="C4569" t="s">
        <v>87</v>
      </c>
      <c r="D4569" t="s">
        <v>72</v>
      </c>
      <c r="E4569">
        <v>1046795563</v>
      </c>
      <c r="F4569" t="s">
        <v>357</v>
      </c>
      <c r="G4569" t="s">
        <v>11381</v>
      </c>
      <c r="H4569" t="s">
        <v>165</v>
      </c>
      <c r="I4569" t="s">
        <v>36</v>
      </c>
      <c r="J4569" t="s">
        <v>42</v>
      </c>
      <c r="K4569">
        <v>1177.6099999999999</v>
      </c>
      <c r="L4569">
        <v>305.06</v>
      </c>
      <c r="M4569" t="s">
        <v>43</v>
      </c>
      <c r="N4569">
        <v>0.25905010996849598</v>
      </c>
      <c r="O4569" t="s">
        <v>11351</v>
      </c>
      <c r="P4569" t="s">
        <v>11354</v>
      </c>
      <c r="R4569" t="s">
        <v>11353</v>
      </c>
      <c r="S4569">
        <f>IF(SalesData[[#This Row],[Return Status]]="Returned",1,0)</f>
        <v>0</v>
      </c>
      <c r="U4569" s="2">
        <f>EOMONTH(SalesData[[#This Row],[Order Date]],0)</f>
        <v>45107</v>
      </c>
      <c r="V4569" s="9" t="str">
        <f>"Q"&amp;INT((MONTH(SalesData[[#This Row],[Order Date]])+2)/3)&amp;"-"&amp;YEAR(SalesData[[#This Row],[Order Date]])</f>
        <v>Q2-2023</v>
      </c>
    </row>
    <row r="4570" spans="1:22" x14ac:dyDescent="0.35">
      <c r="A4570" t="s">
        <v>4711</v>
      </c>
      <c r="B4570" s="1">
        <v>45100</v>
      </c>
      <c r="C4570" t="s">
        <v>26</v>
      </c>
      <c r="D4570" t="s">
        <v>72</v>
      </c>
      <c r="E4570">
        <v>9764773117</v>
      </c>
      <c r="F4570" t="s">
        <v>222</v>
      </c>
      <c r="G4570" t="s">
        <v>11381</v>
      </c>
      <c r="H4570" t="s">
        <v>165</v>
      </c>
      <c r="I4570" t="s">
        <v>36</v>
      </c>
      <c r="J4570" t="s">
        <v>65</v>
      </c>
      <c r="K4570">
        <v>3344.63</v>
      </c>
      <c r="L4570">
        <v>638.26</v>
      </c>
      <c r="M4570" t="s">
        <v>65</v>
      </c>
      <c r="N4570">
        <v>0.19083127281642501</v>
      </c>
      <c r="O4570" t="s">
        <v>11351</v>
      </c>
      <c r="P4570" t="s">
        <v>11352</v>
      </c>
      <c r="R4570" t="s">
        <v>11353</v>
      </c>
      <c r="S4570">
        <f>IF(SalesData[[#This Row],[Return Status]]="Returned",1,0)</f>
        <v>0</v>
      </c>
      <c r="U4570" s="2">
        <f>EOMONTH(SalesData[[#This Row],[Order Date]],0)</f>
        <v>45107</v>
      </c>
      <c r="V4570" s="9" t="str">
        <f>"Q"&amp;INT((MONTH(SalesData[[#This Row],[Order Date]])+2)/3)&amp;"-"&amp;YEAR(SalesData[[#This Row],[Order Date]])</f>
        <v>Q2-2023</v>
      </c>
    </row>
    <row r="4571" spans="1:22" x14ac:dyDescent="0.35">
      <c r="A4571" t="s">
        <v>4712</v>
      </c>
      <c r="B4571" s="1">
        <v>45099</v>
      </c>
      <c r="C4571" t="s">
        <v>188</v>
      </c>
      <c r="D4571" t="s">
        <v>72</v>
      </c>
      <c r="E4571">
        <v>3138721677</v>
      </c>
      <c r="F4571" t="s">
        <v>133</v>
      </c>
      <c r="G4571" t="s">
        <v>11389</v>
      </c>
      <c r="H4571" t="s">
        <v>90</v>
      </c>
      <c r="I4571" t="s">
        <v>31</v>
      </c>
      <c r="J4571" t="s">
        <v>18</v>
      </c>
      <c r="K4571">
        <v>3390.62</v>
      </c>
      <c r="L4571">
        <v>161.91</v>
      </c>
      <c r="M4571" t="s">
        <v>19</v>
      </c>
      <c r="N4571">
        <v>4.77523284826964E-2</v>
      </c>
      <c r="O4571" t="s">
        <v>11351</v>
      </c>
      <c r="P4571" t="s">
        <v>11356</v>
      </c>
      <c r="R4571" t="s">
        <v>11353</v>
      </c>
      <c r="S4571">
        <f>IF(SalesData[[#This Row],[Return Status]]="Returned",1,0)</f>
        <v>0</v>
      </c>
      <c r="U4571" s="2">
        <f>EOMONTH(SalesData[[#This Row],[Order Date]],0)</f>
        <v>45107</v>
      </c>
      <c r="V4571" s="9" t="str">
        <f>"Q"&amp;INT((MONTH(SalesData[[#This Row],[Order Date]])+2)/3)&amp;"-"&amp;YEAR(SalesData[[#This Row],[Order Date]])</f>
        <v>Q2-2023</v>
      </c>
    </row>
    <row r="4572" spans="1:22" x14ac:dyDescent="0.35">
      <c r="A4572" t="s">
        <v>4713</v>
      </c>
      <c r="B4572" s="1">
        <v>45105</v>
      </c>
      <c r="C4572" t="s">
        <v>67</v>
      </c>
      <c r="D4572" t="s">
        <v>99</v>
      </c>
      <c r="E4572">
        <v>8967142547</v>
      </c>
      <c r="F4572" t="s">
        <v>170</v>
      </c>
      <c r="G4572" t="s">
        <v>69</v>
      </c>
      <c r="H4572" t="s">
        <v>11357</v>
      </c>
      <c r="I4572" t="s">
        <v>31</v>
      </c>
      <c r="J4572" t="s">
        <v>61</v>
      </c>
      <c r="K4572">
        <v>2700.42</v>
      </c>
      <c r="L4572">
        <v>797.95</v>
      </c>
      <c r="M4572" t="s">
        <v>62</v>
      </c>
      <c r="N4572">
        <v>0.29549107175920802</v>
      </c>
      <c r="O4572" t="s">
        <v>11351</v>
      </c>
      <c r="P4572" t="s">
        <v>11354</v>
      </c>
      <c r="R4572" t="s">
        <v>11353</v>
      </c>
      <c r="S4572">
        <f>IF(SalesData[[#This Row],[Return Status]]="Returned",1,0)</f>
        <v>0</v>
      </c>
      <c r="T4572">
        <v>2081.52</v>
      </c>
      <c r="U4572" s="2">
        <f>EOMONTH(SalesData[[#This Row],[Order Date]],0)</f>
        <v>45107</v>
      </c>
      <c r="V4572" s="9" t="str">
        <f>"Q"&amp;INT((MONTH(SalesData[[#This Row],[Order Date]])+2)/3)&amp;"-"&amp;YEAR(SalesData[[#This Row],[Order Date]])</f>
        <v>Q2-2023</v>
      </c>
    </row>
    <row r="4573" spans="1:22" x14ac:dyDescent="0.35">
      <c r="A4573" t="s">
        <v>4714</v>
      </c>
      <c r="B4573" s="1">
        <v>45089</v>
      </c>
      <c r="C4573" t="s">
        <v>12</v>
      </c>
      <c r="D4573" t="s">
        <v>145</v>
      </c>
      <c r="E4573">
        <v>4596898286</v>
      </c>
      <c r="F4573" t="s">
        <v>33</v>
      </c>
      <c r="G4573" t="s">
        <v>34</v>
      </c>
      <c r="H4573" t="s">
        <v>35</v>
      </c>
      <c r="I4573" t="s">
        <v>36</v>
      </c>
      <c r="J4573" t="s">
        <v>65</v>
      </c>
      <c r="K4573">
        <v>3131.95</v>
      </c>
      <c r="L4573">
        <v>576.20000000000005</v>
      </c>
      <c r="M4573" t="s">
        <v>65</v>
      </c>
      <c r="N4573">
        <v>0.183974839955938</v>
      </c>
      <c r="O4573" t="s">
        <v>11351</v>
      </c>
      <c r="P4573" t="s">
        <v>11352</v>
      </c>
      <c r="R4573" t="s">
        <v>11353</v>
      </c>
      <c r="S4573">
        <f>IF(SalesData[[#This Row],[Return Status]]="Returned",1,0)</f>
        <v>0</v>
      </c>
      <c r="U4573" s="2">
        <f>EOMONTH(SalesData[[#This Row],[Order Date]],0)</f>
        <v>45107</v>
      </c>
      <c r="V4573" s="9" t="str">
        <f>"Q"&amp;INT((MONTH(SalesData[[#This Row],[Order Date]])+2)/3)&amp;"-"&amp;YEAR(SalesData[[#This Row],[Order Date]])</f>
        <v>Q2-2023</v>
      </c>
    </row>
    <row r="4574" spans="1:22" x14ac:dyDescent="0.35">
      <c r="A4574" t="s">
        <v>4715</v>
      </c>
      <c r="B4574" s="1">
        <v>45081</v>
      </c>
      <c r="C4574" t="s">
        <v>139</v>
      </c>
      <c r="D4574" t="s">
        <v>145</v>
      </c>
      <c r="E4574">
        <v>4299811944</v>
      </c>
      <c r="F4574" t="s">
        <v>181</v>
      </c>
      <c r="G4574" t="s">
        <v>54</v>
      </c>
      <c r="H4574" t="s">
        <v>11357</v>
      </c>
      <c r="I4574" t="s">
        <v>31</v>
      </c>
      <c r="J4574" t="s">
        <v>62</v>
      </c>
      <c r="K4574">
        <v>2323.09</v>
      </c>
      <c r="L4574">
        <v>70.73</v>
      </c>
      <c r="M4574" t="s">
        <v>62</v>
      </c>
      <c r="N4574">
        <v>3.04465173540414E-2</v>
      </c>
      <c r="O4574" t="s">
        <v>11351</v>
      </c>
      <c r="P4574" t="s">
        <v>11356</v>
      </c>
      <c r="R4574" t="s">
        <v>11353</v>
      </c>
      <c r="S4574">
        <f>IF(SalesData[[#This Row],[Return Status]]="Returned",1,0)</f>
        <v>0</v>
      </c>
      <c r="U4574" s="2">
        <f>EOMONTH(SalesData[[#This Row],[Order Date]],0)</f>
        <v>45107</v>
      </c>
      <c r="V4574" s="9" t="str">
        <f>"Q"&amp;INT((MONTH(SalesData[[#This Row],[Order Date]])+2)/3)&amp;"-"&amp;YEAR(SalesData[[#This Row],[Order Date]])</f>
        <v>Q2-2023</v>
      </c>
    </row>
    <row r="4575" spans="1:22" x14ac:dyDescent="0.35">
      <c r="A4575" t="s">
        <v>4716</v>
      </c>
      <c r="B4575" s="1">
        <v>45082</v>
      </c>
      <c r="C4575" t="s">
        <v>184</v>
      </c>
      <c r="D4575" t="s">
        <v>80</v>
      </c>
      <c r="E4575">
        <v>3689244526</v>
      </c>
      <c r="F4575" t="s">
        <v>357</v>
      </c>
      <c r="G4575" t="s">
        <v>164</v>
      </c>
      <c r="H4575" t="s">
        <v>165</v>
      </c>
      <c r="I4575" t="s">
        <v>36</v>
      </c>
      <c r="J4575" t="s">
        <v>19</v>
      </c>
      <c r="K4575">
        <v>1173.57</v>
      </c>
      <c r="L4575">
        <v>92.76</v>
      </c>
      <c r="M4575" t="s">
        <v>19</v>
      </c>
      <c r="N4575">
        <v>7.9040875277997899E-2</v>
      </c>
      <c r="O4575" t="s">
        <v>11351</v>
      </c>
      <c r="P4575" t="s">
        <v>11356</v>
      </c>
      <c r="R4575" t="s">
        <v>11353</v>
      </c>
      <c r="S4575">
        <f>IF(SalesData[[#This Row],[Return Status]]="Returned",1,0)</f>
        <v>0</v>
      </c>
      <c r="U4575" s="2">
        <f>EOMONTH(SalesData[[#This Row],[Order Date]],0)</f>
        <v>45107</v>
      </c>
      <c r="V4575" s="9" t="str">
        <f>"Q"&amp;INT((MONTH(SalesData[[#This Row],[Order Date]])+2)/3)&amp;"-"&amp;YEAR(SalesData[[#This Row],[Order Date]])</f>
        <v>Q2-2023</v>
      </c>
    </row>
    <row r="4576" spans="1:22" x14ac:dyDescent="0.35">
      <c r="A4576" t="s">
        <v>4717</v>
      </c>
      <c r="B4576" s="1">
        <v>45090</v>
      </c>
      <c r="C4576" t="s">
        <v>184</v>
      </c>
      <c r="D4576" t="s">
        <v>72</v>
      </c>
      <c r="E4576">
        <v>9043947998</v>
      </c>
      <c r="F4576" t="s">
        <v>107</v>
      </c>
      <c r="G4576" t="s">
        <v>15</v>
      </c>
      <c r="H4576" t="s">
        <v>16</v>
      </c>
      <c r="I4576" t="s">
        <v>17</v>
      </c>
      <c r="J4576" t="s">
        <v>42</v>
      </c>
      <c r="K4576">
        <v>2463.35</v>
      </c>
      <c r="L4576">
        <v>551.34</v>
      </c>
      <c r="M4576" t="s">
        <v>43</v>
      </c>
      <c r="N4576">
        <v>0.223817159559137</v>
      </c>
      <c r="O4576" t="s">
        <v>11351</v>
      </c>
      <c r="P4576" t="s">
        <v>11354</v>
      </c>
      <c r="Q4576" t="s">
        <v>11366</v>
      </c>
      <c r="R4576" t="s">
        <v>11360</v>
      </c>
      <c r="S4576">
        <f>IF(SalesData[[#This Row],[Return Status]]="Returned",1,0)</f>
        <v>1</v>
      </c>
      <c r="T4576">
        <v>2085.91</v>
      </c>
      <c r="U4576" s="2">
        <f>EOMONTH(SalesData[[#This Row],[Order Date]],0)</f>
        <v>45107</v>
      </c>
      <c r="V4576" s="9" t="str">
        <f>"Q"&amp;INT((MONTH(SalesData[[#This Row],[Order Date]])+2)/3)&amp;"-"&amp;YEAR(SalesData[[#This Row],[Order Date]])</f>
        <v>Q2-2023</v>
      </c>
    </row>
    <row r="4577" spans="1:22" x14ac:dyDescent="0.35">
      <c r="A4577" t="s">
        <v>4718</v>
      </c>
      <c r="B4577" s="1">
        <v>45106</v>
      </c>
      <c r="C4577" t="s">
        <v>45</v>
      </c>
      <c r="D4577" t="s">
        <v>13</v>
      </c>
      <c r="E4577">
        <v>3729329007</v>
      </c>
      <c r="F4577" t="s">
        <v>109</v>
      </c>
      <c r="G4577" t="s">
        <v>59</v>
      </c>
      <c r="H4577" t="s">
        <v>60</v>
      </c>
      <c r="I4577" t="s">
        <v>31</v>
      </c>
      <c r="J4577" t="s">
        <v>43</v>
      </c>
      <c r="K4577">
        <v>176.42</v>
      </c>
      <c r="L4577">
        <v>44.9</v>
      </c>
      <c r="M4577" t="s">
        <v>43</v>
      </c>
      <c r="N4577">
        <v>0.25450629180364998</v>
      </c>
      <c r="O4577" t="s">
        <v>11361</v>
      </c>
      <c r="P4577" t="s">
        <v>11354</v>
      </c>
      <c r="R4577" t="s">
        <v>11353</v>
      </c>
      <c r="S4577">
        <f>IF(SalesData[[#This Row],[Return Status]]="Returned",1,0)</f>
        <v>0</v>
      </c>
      <c r="T4577">
        <v>2183.56</v>
      </c>
      <c r="U4577" s="2">
        <f>EOMONTH(SalesData[[#This Row],[Order Date]],0)</f>
        <v>45107</v>
      </c>
      <c r="V4577" s="9" t="str">
        <f>"Q"&amp;INT((MONTH(SalesData[[#This Row],[Order Date]])+2)/3)&amp;"-"&amp;YEAR(SalesData[[#This Row],[Order Date]])</f>
        <v>Q2-2023</v>
      </c>
    </row>
    <row r="4578" spans="1:22" x14ac:dyDescent="0.35">
      <c r="A4578" t="s">
        <v>4719</v>
      </c>
      <c r="B4578" s="1">
        <v>45102</v>
      </c>
      <c r="C4578" t="s">
        <v>38</v>
      </c>
      <c r="D4578" t="s">
        <v>27</v>
      </c>
      <c r="E4578">
        <v>1804487418</v>
      </c>
      <c r="F4578" t="s">
        <v>147</v>
      </c>
      <c r="G4578" t="s">
        <v>11375</v>
      </c>
      <c r="H4578" t="s">
        <v>85</v>
      </c>
      <c r="I4578" t="s">
        <v>31</v>
      </c>
      <c r="J4578" t="s">
        <v>18</v>
      </c>
      <c r="K4578">
        <v>2767.34</v>
      </c>
      <c r="L4578">
        <v>144.38999999999999</v>
      </c>
      <c r="M4578" t="s">
        <v>19</v>
      </c>
      <c r="N4578">
        <v>5.2176458259556101E-2</v>
      </c>
      <c r="O4578" t="s">
        <v>11351</v>
      </c>
      <c r="P4578" t="s">
        <v>11356</v>
      </c>
      <c r="R4578" t="s">
        <v>11353</v>
      </c>
      <c r="S4578">
        <f>IF(SalesData[[#This Row],[Return Status]]="Returned",1,0)</f>
        <v>0</v>
      </c>
      <c r="U4578" s="2">
        <f>EOMONTH(SalesData[[#This Row],[Order Date]],0)</f>
        <v>45107</v>
      </c>
      <c r="V4578" s="9" t="str">
        <f>"Q"&amp;INT((MONTH(SalesData[[#This Row],[Order Date]])+2)/3)&amp;"-"&amp;YEAR(SalesData[[#This Row],[Order Date]])</f>
        <v>Q2-2023</v>
      </c>
    </row>
    <row r="4579" spans="1:22" x14ac:dyDescent="0.35">
      <c r="A4579" t="s">
        <v>4720</v>
      </c>
      <c r="B4579" s="1">
        <v>45087</v>
      </c>
      <c r="C4579" t="s">
        <v>97</v>
      </c>
      <c r="D4579" t="s">
        <v>72</v>
      </c>
      <c r="E4579">
        <v>8405606864</v>
      </c>
      <c r="F4579" t="s">
        <v>238</v>
      </c>
      <c r="G4579" t="s">
        <v>74</v>
      </c>
      <c r="H4579" t="s">
        <v>75</v>
      </c>
      <c r="I4579" t="s">
        <v>36</v>
      </c>
      <c r="J4579" t="s">
        <v>65</v>
      </c>
      <c r="K4579">
        <v>3890.35</v>
      </c>
      <c r="L4579">
        <v>321.99</v>
      </c>
      <c r="M4579" t="s">
        <v>65</v>
      </c>
      <c r="N4579">
        <v>8.2766332078090699E-2</v>
      </c>
      <c r="O4579" t="s">
        <v>11351</v>
      </c>
      <c r="P4579" t="s">
        <v>11356</v>
      </c>
      <c r="R4579" t="s">
        <v>11353</v>
      </c>
      <c r="S4579">
        <f>IF(SalesData[[#This Row],[Return Status]]="Returned",1,0)</f>
        <v>0</v>
      </c>
      <c r="T4579">
        <v>2420.2800000000002</v>
      </c>
      <c r="U4579" s="2">
        <f>EOMONTH(SalesData[[#This Row],[Order Date]],0)</f>
        <v>45107</v>
      </c>
      <c r="V4579" s="9" t="str">
        <f>"Q"&amp;INT((MONTH(SalesData[[#This Row],[Order Date]])+2)/3)&amp;"-"&amp;YEAR(SalesData[[#This Row],[Order Date]])</f>
        <v>Q2-2023</v>
      </c>
    </row>
    <row r="4580" spans="1:22" x14ac:dyDescent="0.35">
      <c r="A4580" t="s">
        <v>4721</v>
      </c>
      <c r="B4580" s="1">
        <v>45097</v>
      </c>
      <c r="C4580" t="s">
        <v>94</v>
      </c>
      <c r="D4580" t="s">
        <v>72</v>
      </c>
      <c r="E4580">
        <v>1819589667</v>
      </c>
      <c r="F4580" t="s">
        <v>129</v>
      </c>
      <c r="G4580" t="s">
        <v>54</v>
      </c>
      <c r="H4580" t="s">
        <v>55</v>
      </c>
      <c r="I4580" t="s">
        <v>31</v>
      </c>
      <c r="J4580" t="s">
        <v>18</v>
      </c>
      <c r="K4580">
        <v>2364.5700000000002</v>
      </c>
      <c r="L4580">
        <v>551.98</v>
      </c>
      <c r="M4580" t="s">
        <v>19</v>
      </c>
      <c r="N4580">
        <v>0.233437792072132</v>
      </c>
      <c r="O4580" t="s">
        <v>11351</v>
      </c>
      <c r="P4580" t="s">
        <v>11354</v>
      </c>
      <c r="R4580" t="s">
        <v>11353</v>
      </c>
      <c r="S4580">
        <f>IF(SalesData[[#This Row],[Return Status]]="Returned",1,0)</f>
        <v>0</v>
      </c>
      <c r="U4580" s="2">
        <f>EOMONTH(SalesData[[#This Row],[Order Date]],0)</f>
        <v>45107</v>
      </c>
      <c r="V4580" s="9" t="str">
        <f>"Q"&amp;INT((MONTH(SalesData[[#This Row],[Order Date]])+2)/3)&amp;"-"&amp;YEAR(SalesData[[#This Row],[Order Date]])</f>
        <v>Q2-2023</v>
      </c>
    </row>
    <row r="4581" spans="1:22" x14ac:dyDescent="0.35">
      <c r="A4581" t="s">
        <v>4722</v>
      </c>
      <c r="B4581" s="1">
        <v>45105</v>
      </c>
      <c r="C4581" t="s">
        <v>77</v>
      </c>
      <c r="D4581" t="s">
        <v>72</v>
      </c>
      <c r="E4581">
        <v>655967276</v>
      </c>
      <c r="F4581" t="s">
        <v>100</v>
      </c>
      <c r="G4581" t="s">
        <v>34</v>
      </c>
      <c r="H4581" t="s">
        <v>35</v>
      </c>
      <c r="I4581" t="s">
        <v>36</v>
      </c>
      <c r="J4581" t="s">
        <v>65</v>
      </c>
      <c r="K4581">
        <v>1328.86</v>
      </c>
      <c r="L4581">
        <v>239.72</v>
      </c>
      <c r="M4581" t="s">
        <v>65</v>
      </c>
      <c r="N4581">
        <v>0.18039522598317401</v>
      </c>
      <c r="O4581" t="s">
        <v>11351</v>
      </c>
      <c r="P4581" t="s">
        <v>11352</v>
      </c>
      <c r="R4581" t="s">
        <v>11353</v>
      </c>
      <c r="S4581">
        <f>IF(SalesData[[#This Row],[Return Status]]="Returned",1,0)</f>
        <v>0</v>
      </c>
      <c r="U4581" s="2">
        <f>EOMONTH(SalesData[[#This Row],[Order Date]],0)</f>
        <v>45107</v>
      </c>
      <c r="V4581" s="9" t="str">
        <f>"Q"&amp;INT((MONTH(SalesData[[#This Row],[Order Date]])+2)/3)&amp;"-"&amp;YEAR(SalesData[[#This Row],[Order Date]])</f>
        <v>Q2-2023</v>
      </c>
    </row>
    <row r="4582" spans="1:22" x14ac:dyDescent="0.35">
      <c r="A4582" t="s">
        <v>4723</v>
      </c>
      <c r="B4582" s="1">
        <v>45103</v>
      </c>
      <c r="C4582" t="s">
        <v>113</v>
      </c>
      <c r="D4582" t="s">
        <v>27</v>
      </c>
      <c r="E4582">
        <v>5092230636</v>
      </c>
      <c r="F4582" t="s">
        <v>22</v>
      </c>
      <c r="G4582" t="s">
        <v>23</v>
      </c>
      <c r="H4582" t="s">
        <v>24</v>
      </c>
      <c r="I4582" t="s">
        <v>17</v>
      </c>
      <c r="J4582" t="s">
        <v>43</v>
      </c>
      <c r="K4582">
        <v>4929.95</v>
      </c>
      <c r="L4582">
        <v>918.67</v>
      </c>
      <c r="M4582" t="s">
        <v>43</v>
      </c>
      <c r="N4582">
        <v>0.18634468909421001</v>
      </c>
      <c r="O4582" t="s">
        <v>11351</v>
      </c>
      <c r="P4582" t="s">
        <v>11352</v>
      </c>
      <c r="R4582" t="s">
        <v>11353</v>
      </c>
      <c r="S4582">
        <f>IF(SalesData[[#This Row],[Return Status]]="Returned",1,0)</f>
        <v>0</v>
      </c>
      <c r="T4582">
        <v>2821.33</v>
      </c>
      <c r="U4582" s="2">
        <f>EOMONTH(SalesData[[#This Row],[Order Date]],0)</f>
        <v>45107</v>
      </c>
      <c r="V4582" s="9" t="str">
        <f>"Q"&amp;INT((MONTH(SalesData[[#This Row],[Order Date]])+2)/3)&amp;"-"&amp;YEAR(SalesData[[#This Row],[Order Date]])</f>
        <v>Q2-2023</v>
      </c>
    </row>
    <row r="4583" spans="1:22" x14ac:dyDescent="0.35">
      <c r="A4583" t="s">
        <v>4724</v>
      </c>
      <c r="B4583" s="1">
        <v>45080</v>
      </c>
      <c r="C4583" t="s">
        <v>144</v>
      </c>
      <c r="D4583" t="s">
        <v>99</v>
      </c>
      <c r="E4583">
        <v>9253639228</v>
      </c>
      <c r="F4583" t="s">
        <v>78</v>
      </c>
      <c r="G4583" t="s">
        <v>15</v>
      </c>
      <c r="H4583" t="s">
        <v>16</v>
      </c>
      <c r="I4583" t="s">
        <v>17</v>
      </c>
      <c r="J4583" t="s">
        <v>19</v>
      </c>
      <c r="K4583">
        <v>1343.92</v>
      </c>
      <c r="L4583">
        <v>295.77</v>
      </c>
      <c r="M4583" t="s">
        <v>19</v>
      </c>
      <c r="N4583">
        <v>0.22008006428954099</v>
      </c>
      <c r="O4583" t="s">
        <v>11351</v>
      </c>
      <c r="P4583" t="s">
        <v>11354</v>
      </c>
      <c r="R4583" t="s">
        <v>11353</v>
      </c>
      <c r="S4583">
        <f>IF(SalesData[[#This Row],[Return Status]]="Returned",1,0)</f>
        <v>0</v>
      </c>
      <c r="T4583">
        <v>2085.91</v>
      </c>
      <c r="U4583" s="2">
        <f>EOMONTH(SalesData[[#This Row],[Order Date]],0)</f>
        <v>45107</v>
      </c>
      <c r="V4583" s="9" t="str">
        <f>"Q"&amp;INT((MONTH(SalesData[[#This Row],[Order Date]])+2)/3)&amp;"-"&amp;YEAR(SalesData[[#This Row],[Order Date]])</f>
        <v>Q2-2023</v>
      </c>
    </row>
    <row r="4584" spans="1:22" x14ac:dyDescent="0.35">
      <c r="A4584" t="s">
        <v>4725</v>
      </c>
      <c r="B4584" s="1">
        <v>45087</v>
      </c>
      <c r="C4584" t="s">
        <v>132</v>
      </c>
      <c r="D4584" t="s">
        <v>72</v>
      </c>
      <c r="E4584">
        <v>6741181568</v>
      </c>
      <c r="F4584" t="s">
        <v>185</v>
      </c>
      <c r="G4584" t="s">
        <v>164</v>
      </c>
      <c r="H4584" t="s">
        <v>165</v>
      </c>
      <c r="I4584" t="s">
        <v>36</v>
      </c>
      <c r="J4584" t="s">
        <v>18</v>
      </c>
      <c r="K4584">
        <v>3281.19</v>
      </c>
      <c r="L4584">
        <v>207.81</v>
      </c>
      <c r="M4584" t="s">
        <v>19</v>
      </c>
      <c r="N4584">
        <v>6.3333729531054303E-2</v>
      </c>
      <c r="O4584" t="s">
        <v>11351</v>
      </c>
      <c r="P4584" t="s">
        <v>11356</v>
      </c>
      <c r="R4584" t="s">
        <v>11353</v>
      </c>
      <c r="S4584">
        <f>IF(SalesData[[#This Row],[Return Status]]="Returned",1,0)</f>
        <v>0</v>
      </c>
      <c r="U4584" s="2">
        <f>EOMONTH(SalesData[[#This Row],[Order Date]],0)</f>
        <v>45107</v>
      </c>
      <c r="V4584" s="9" t="str">
        <f>"Q"&amp;INT((MONTH(SalesData[[#This Row],[Order Date]])+2)/3)&amp;"-"&amp;YEAR(SalesData[[#This Row],[Order Date]])</f>
        <v>Q2-2023</v>
      </c>
    </row>
    <row r="4585" spans="1:22" x14ac:dyDescent="0.35">
      <c r="A4585" t="s">
        <v>4726</v>
      </c>
      <c r="B4585" s="1">
        <v>45099</v>
      </c>
      <c r="C4585" t="s">
        <v>97</v>
      </c>
      <c r="D4585" t="s">
        <v>80</v>
      </c>
      <c r="E4585">
        <v>8403714179</v>
      </c>
      <c r="F4585" t="s">
        <v>170</v>
      </c>
      <c r="G4585" t="s">
        <v>69</v>
      </c>
      <c r="H4585" t="s">
        <v>41</v>
      </c>
      <c r="I4585" t="s">
        <v>31</v>
      </c>
      <c r="J4585" t="s">
        <v>43</v>
      </c>
      <c r="K4585">
        <v>735.42</v>
      </c>
      <c r="L4585">
        <v>61.36</v>
      </c>
      <c r="M4585" t="s">
        <v>43</v>
      </c>
      <c r="N4585">
        <v>8.3435315873922403E-2</v>
      </c>
      <c r="O4585" t="s">
        <v>11355</v>
      </c>
      <c r="P4585" t="s">
        <v>11356</v>
      </c>
      <c r="R4585" t="s">
        <v>11353</v>
      </c>
      <c r="S4585">
        <f>IF(SalesData[[#This Row],[Return Status]]="Returned",1,0)</f>
        <v>0</v>
      </c>
      <c r="T4585">
        <v>2081.52</v>
      </c>
      <c r="U4585" s="2">
        <f>EOMONTH(SalesData[[#This Row],[Order Date]],0)</f>
        <v>45107</v>
      </c>
      <c r="V4585" s="9" t="str">
        <f>"Q"&amp;INT((MONTH(SalesData[[#This Row],[Order Date]])+2)/3)&amp;"-"&amp;YEAR(SalesData[[#This Row],[Order Date]])</f>
        <v>Q2-2023</v>
      </c>
    </row>
    <row r="4586" spans="1:22" x14ac:dyDescent="0.35">
      <c r="A4586" t="s">
        <v>4727</v>
      </c>
      <c r="B4586" s="1">
        <v>45101</v>
      </c>
      <c r="C4586" t="s">
        <v>26</v>
      </c>
      <c r="D4586" t="s">
        <v>145</v>
      </c>
      <c r="E4586">
        <v>9821777695</v>
      </c>
      <c r="F4586" t="s">
        <v>133</v>
      </c>
      <c r="G4586" t="s">
        <v>89</v>
      </c>
      <c r="H4586" t="s">
        <v>90</v>
      </c>
      <c r="I4586" t="s">
        <v>31</v>
      </c>
      <c r="J4586" t="s">
        <v>62</v>
      </c>
      <c r="K4586">
        <v>4130.45</v>
      </c>
      <c r="L4586">
        <v>620.51</v>
      </c>
      <c r="M4586" t="s">
        <v>62</v>
      </c>
      <c r="N4586">
        <v>0.150228183369851</v>
      </c>
      <c r="O4586" t="s">
        <v>11351</v>
      </c>
      <c r="P4586" t="s">
        <v>11352</v>
      </c>
      <c r="Q4586" t="s">
        <v>11373</v>
      </c>
      <c r="R4586" t="s">
        <v>11360</v>
      </c>
      <c r="S4586">
        <f>IF(SalesData[[#This Row],[Return Status]]="Returned",1,0)</f>
        <v>1</v>
      </c>
      <c r="T4586">
        <v>207.68</v>
      </c>
      <c r="U4586" s="2">
        <f>EOMONTH(SalesData[[#This Row],[Order Date]],0)</f>
        <v>45107</v>
      </c>
      <c r="V4586" s="9" t="str">
        <f>"Q"&amp;INT((MONTH(SalesData[[#This Row],[Order Date]])+2)/3)&amp;"-"&amp;YEAR(SalesData[[#This Row],[Order Date]])</f>
        <v>Q2-2023</v>
      </c>
    </row>
    <row r="4587" spans="1:22" x14ac:dyDescent="0.35">
      <c r="A4587" t="s">
        <v>4728</v>
      </c>
      <c r="B4587" s="1">
        <v>45098</v>
      </c>
      <c r="C4587" t="s">
        <v>188</v>
      </c>
      <c r="D4587" t="s">
        <v>13</v>
      </c>
      <c r="E4587">
        <v>5365904907</v>
      </c>
      <c r="F4587" t="s">
        <v>222</v>
      </c>
      <c r="G4587" t="s">
        <v>164</v>
      </c>
      <c r="H4587" t="s">
        <v>165</v>
      </c>
      <c r="I4587" t="s">
        <v>36</v>
      </c>
      <c r="J4587" t="s">
        <v>19</v>
      </c>
      <c r="K4587">
        <v>3994.75</v>
      </c>
      <c r="L4587">
        <v>927.72</v>
      </c>
      <c r="M4587" t="s">
        <v>19</v>
      </c>
      <c r="N4587">
        <v>0.23223480818574399</v>
      </c>
      <c r="O4587" t="s">
        <v>11351</v>
      </c>
      <c r="P4587" t="s">
        <v>11354</v>
      </c>
      <c r="R4587" t="s">
        <v>11353</v>
      </c>
      <c r="S4587">
        <f>IF(SalesData[[#This Row],[Return Status]]="Returned",1,0)</f>
        <v>0</v>
      </c>
      <c r="U4587" s="2">
        <f>EOMONTH(SalesData[[#This Row],[Order Date]],0)</f>
        <v>45107</v>
      </c>
      <c r="V4587" s="9" t="str">
        <f>"Q"&amp;INT((MONTH(SalesData[[#This Row],[Order Date]])+2)/3)&amp;"-"&amp;YEAR(SalesData[[#This Row],[Order Date]])</f>
        <v>Q2-2023</v>
      </c>
    </row>
    <row r="4588" spans="1:22" x14ac:dyDescent="0.35">
      <c r="A4588" t="s">
        <v>4729</v>
      </c>
      <c r="B4588" s="1">
        <v>45099</v>
      </c>
      <c r="C4588" t="s">
        <v>92</v>
      </c>
      <c r="D4588" t="s">
        <v>80</v>
      </c>
      <c r="E4588">
        <v>1313710910</v>
      </c>
      <c r="F4588" t="s">
        <v>28</v>
      </c>
      <c r="G4588" t="s">
        <v>29</v>
      </c>
      <c r="H4588" t="s">
        <v>30</v>
      </c>
      <c r="I4588" t="s">
        <v>31</v>
      </c>
      <c r="J4588" t="s">
        <v>65</v>
      </c>
      <c r="K4588">
        <v>2346.34</v>
      </c>
      <c r="L4588">
        <v>93.39</v>
      </c>
      <c r="M4588" t="s">
        <v>65</v>
      </c>
      <c r="N4588">
        <v>3.9802415677182297E-2</v>
      </c>
      <c r="O4588" t="s">
        <v>11351</v>
      </c>
      <c r="P4588" t="s">
        <v>11356</v>
      </c>
      <c r="R4588" t="s">
        <v>11353</v>
      </c>
      <c r="S4588">
        <f>IF(SalesData[[#This Row],[Return Status]]="Returned",1,0)</f>
        <v>0</v>
      </c>
      <c r="T4588">
        <v>2788.38</v>
      </c>
      <c r="U4588" s="2">
        <f>EOMONTH(SalesData[[#This Row],[Order Date]],0)</f>
        <v>45107</v>
      </c>
      <c r="V4588" s="9" t="str">
        <f>"Q"&amp;INT((MONTH(SalesData[[#This Row],[Order Date]])+2)/3)&amp;"-"&amp;YEAR(SalesData[[#This Row],[Order Date]])</f>
        <v>Q2-2023</v>
      </c>
    </row>
    <row r="4589" spans="1:22" x14ac:dyDescent="0.35">
      <c r="A4589" t="s">
        <v>4730</v>
      </c>
      <c r="B4589" s="1">
        <v>45101</v>
      </c>
      <c r="C4589" t="s">
        <v>132</v>
      </c>
      <c r="D4589" t="s">
        <v>145</v>
      </c>
      <c r="E4589">
        <v>7934656412</v>
      </c>
      <c r="F4589" t="s">
        <v>28</v>
      </c>
      <c r="G4589" t="s">
        <v>29</v>
      </c>
      <c r="H4589" t="s">
        <v>30</v>
      </c>
      <c r="I4589" t="s">
        <v>31</v>
      </c>
      <c r="J4589" t="s">
        <v>19</v>
      </c>
      <c r="K4589">
        <v>261.82</v>
      </c>
      <c r="L4589">
        <v>31.51</v>
      </c>
      <c r="M4589" t="s">
        <v>19</v>
      </c>
      <c r="N4589">
        <v>0.120349858681537</v>
      </c>
      <c r="O4589" t="s">
        <v>11361</v>
      </c>
      <c r="P4589" t="s">
        <v>11352</v>
      </c>
      <c r="R4589" t="s">
        <v>11353</v>
      </c>
      <c r="S4589">
        <f>IF(SalesData[[#This Row],[Return Status]]="Returned",1,0)</f>
        <v>0</v>
      </c>
      <c r="T4589">
        <v>2788.38</v>
      </c>
      <c r="U4589" s="2">
        <f>EOMONTH(SalesData[[#This Row],[Order Date]],0)</f>
        <v>45107</v>
      </c>
      <c r="V4589" s="9" t="str">
        <f>"Q"&amp;INT((MONTH(SalesData[[#This Row],[Order Date]])+2)/3)&amp;"-"&amp;YEAR(SalesData[[#This Row],[Order Date]])</f>
        <v>Q2-2023</v>
      </c>
    </row>
    <row r="4590" spans="1:22" x14ac:dyDescent="0.35">
      <c r="A4590" t="s">
        <v>4731</v>
      </c>
      <c r="B4590" s="1">
        <v>45089</v>
      </c>
      <c r="C4590" t="s">
        <v>45</v>
      </c>
      <c r="D4590" t="s">
        <v>27</v>
      </c>
      <c r="E4590">
        <v>3338912104</v>
      </c>
      <c r="F4590" t="s">
        <v>172</v>
      </c>
      <c r="G4590" t="s">
        <v>141</v>
      </c>
      <c r="H4590" t="s">
        <v>11357</v>
      </c>
      <c r="I4590" t="s">
        <v>17</v>
      </c>
      <c r="J4590" t="s">
        <v>62</v>
      </c>
      <c r="K4590">
        <v>2735.2</v>
      </c>
      <c r="L4590">
        <v>665.95</v>
      </c>
      <c r="M4590" t="s">
        <v>62</v>
      </c>
      <c r="N4590">
        <v>0.243473968996783</v>
      </c>
      <c r="O4590" t="s">
        <v>11351</v>
      </c>
      <c r="P4590" t="s">
        <v>11354</v>
      </c>
      <c r="R4590" t="s">
        <v>11353</v>
      </c>
      <c r="S4590">
        <f>IF(SalesData[[#This Row],[Return Status]]="Returned",1,0)</f>
        <v>0</v>
      </c>
      <c r="T4590">
        <v>2793.38</v>
      </c>
      <c r="U4590" s="2">
        <f>EOMONTH(SalesData[[#This Row],[Order Date]],0)</f>
        <v>45107</v>
      </c>
      <c r="V4590" s="9" t="str">
        <f>"Q"&amp;INT((MONTH(SalesData[[#This Row],[Order Date]])+2)/3)&amp;"-"&amp;YEAR(SalesData[[#This Row],[Order Date]])</f>
        <v>Q2-2023</v>
      </c>
    </row>
    <row r="4591" spans="1:22" x14ac:dyDescent="0.35">
      <c r="A4591" t="s">
        <v>4732</v>
      </c>
      <c r="B4591" s="1">
        <v>45087</v>
      </c>
      <c r="C4591" t="s">
        <v>71</v>
      </c>
      <c r="D4591" t="s">
        <v>39</v>
      </c>
      <c r="E4591">
        <v>3321740657</v>
      </c>
      <c r="F4591" t="s">
        <v>47</v>
      </c>
      <c r="G4591" t="s">
        <v>23</v>
      </c>
      <c r="H4591" t="s">
        <v>24</v>
      </c>
      <c r="I4591" t="s">
        <v>17</v>
      </c>
      <c r="J4591" t="s">
        <v>19</v>
      </c>
      <c r="K4591">
        <v>4522.42</v>
      </c>
      <c r="L4591">
        <v>302.27</v>
      </c>
      <c r="M4591" t="s">
        <v>19</v>
      </c>
      <c r="N4591">
        <v>6.6838108800155602E-2</v>
      </c>
      <c r="O4591" t="s">
        <v>11351</v>
      </c>
      <c r="P4591" t="s">
        <v>11356</v>
      </c>
      <c r="R4591" t="s">
        <v>11353</v>
      </c>
      <c r="S4591">
        <f>IF(SalesData[[#This Row],[Return Status]]="Returned",1,0)</f>
        <v>0</v>
      </c>
      <c r="T4591">
        <v>2821.33</v>
      </c>
      <c r="U4591" s="2">
        <f>EOMONTH(SalesData[[#This Row],[Order Date]],0)</f>
        <v>45107</v>
      </c>
      <c r="V4591" s="9" t="str">
        <f>"Q"&amp;INT((MONTH(SalesData[[#This Row],[Order Date]])+2)/3)&amp;"-"&amp;YEAR(SalesData[[#This Row],[Order Date]])</f>
        <v>Q2-2023</v>
      </c>
    </row>
    <row r="4592" spans="1:22" x14ac:dyDescent="0.35">
      <c r="A4592" t="s">
        <v>4733</v>
      </c>
      <c r="B4592" s="1">
        <v>45093</v>
      </c>
      <c r="C4592" t="s">
        <v>45</v>
      </c>
      <c r="D4592" t="s">
        <v>99</v>
      </c>
      <c r="E4592">
        <v>233295927</v>
      </c>
      <c r="F4592" t="s">
        <v>50</v>
      </c>
      <c r="G4592" t="s">
        <v>11382</v>
      </c>
      <c r="H4592" t="s">
        <v>11357</v>
      </c>
      <c r="I4592" t="s">
        <v>36</v>
      </c>
      <c r="J4592" t="s">
        <v>61</v>
      </c>
      <c r="K4592">
        <v>4817.2</v>
      </c>
      <c r="L4592">
        <v>337.49</v>
      </c>
      <c r="M4592" t="s">
        <v>62</v>
      </c>
      <c r="N4592">
        <v>7.0059370588723802E-2</v>
      </c>
      <c r="O4592" t="s">
        <v>11351</v>
      </c>
      <c r="P4592" t="s">
        <v>11356</v>
      </c>
      <c r="R4592" t="s">
        <v>11353</v>
      </c>
      <c r="S4592">
        <f>IF(SalesData[[#This Row],[Return Status]]="Returned",1,0)</f>
        <v>0</v>
      </c>
      <c r="U4592" s="2">
        <f>EOMONTH(SalesData[[#This Row],[Order Date]],0)</f>
        <v>45107</v>
      </c>
      <c r="V4592" s="9" t="str">
        <f>"Q"&amp;INT((MONTH(SalesData[[#This Row],[Order Date]])+2)/3)&amp;"-"&amp;YEAR(SalesData[[#This Row],[Order Date]])</f>
        <v>Q2-2023</v>
      </c>
    </row>
    <row r="4593" spans="1:22" x14ac:dyDescent="0.35">
      <c r="A4593" t="s">
        <v>4734</v>
      </c>
      <c r="B4593" s="1">
        <v>45083</v>
      </c>
      <c r="C4593" t="s">
        <v>188</v>
      </c>
      <c r="D4593" t="s">
        <v>99</v>
      </c>
      <c r="E4593">
        <v>5927257310</v>
      </c>
      <c r="F4593" t="s">
        <v>185</v>
      </c>
      <c r="G4593" t="s">
        <v>164</v>
      </c>
      <c r="H4593" t="s">
        <v>11357</v>
      </c>
      <c r="I4593" t="s">
        <v>36</v>
      </c>
      <c r="J4593" t="s">
        <v>62</v>
      </c>
      <c r="K4593">
        <v>3062.85</v>
      </c>
      <c r="L4593">
        <v>906.72</v>
      </c>
      <c r="M4593" t="s">
        <v>62</v>
      </c>
      <c r="N4593">
        <v>0.29603800381997197</v>
      </c>
      <c r="O4593" t="s">
        <v>11351</v>
      </c>
      <c r="P4593" t="s">
        <v>11354</v>
      </c>
      <c r="R4593" t="s">
        <v>11353</v>
      </c>
      <c r="S4593">
        <f>IF(SalesData[[#This Row],[Return Status]]="Returned",1,0)</f>
        <v>0</v>
      </c>
      <c r="U4593" s="2">
        <f>EOMONTH(SalesData[[#This Row],[Order Date]],0)</f>
        <v>45107</v>
      </c>
      <c r="V4593" s="9" t="str">
        <f>"Q"&amp;INT((MONTH(SalesData[[#This Row],[Order Date]])+2)/3)&amp;"-"&amp;YEAR(SalesData[[#This Row],[Order Date]])</f>
        <v>Q2-2023</v>
      </c>
    </row>
    <row r="4594" spans="1:22" x14ac:dyDescent="0.35">
      <c r="A4594" t="s">
        <v>4735</v>
      </c>
      <c r="B4594" s="1">
        <v>45099</v>
      </c>
      <c r="C4594" t="s">
        <v>188</v>
      </c>
      <c r="D4594" t="s">
        <v>13</v>
      </c>
      <c r="E4594">
        <v>9315166406</v>
      </c>
      <c r="F4594" t="s">
        <v>129</v>
      </c>
      <c r="G4594" t="s">
        <v>54</v>
      </c>
      <c r="H4594" t="s">
        <v>55</v>
      </c>
      <c r="I4594" t="s">
        <v>31</v>
      </c>
      <c r="J4594" t="s">
        <v>42</v>
      </c>
      <c r="K4594">
        <v>4877.1000000000004</v>
      </c>
      <c r="L4594">
        <v>961.49</v>
      </c>
      <c r="M4594" t="s">
        <v>43</v>
      </c>
      <c r="N4594">
        <v>0.19714379446802399</v>
      </c>
      <c r="O4594" t="s">
        <v>11351</v>
      </c>
      <c r="P4594" t="s">
        <v>11352</v>
      </c>
      <c r="R4594" t="s">
        <v>11353</v>
      </c>
      <c r="S4594">
        <f>IF(SalesData[[#This Row],[Return Status]]="Returned",1,0)</f>
        <v>0</v>
      </c>
      <c r="U4594" s="2">
        <f>EOMONTH(SalesData[[#This Row],[Order Date]],0)</f>
        <v>45107</v>
      </c>
      <c r="V4594" s="9" t="str">
        <f>"Q"&amp;INT((MONTH(SalesData[[#This Row],[Order Date]])+2)/3)&amp;"-"&amp;YEAR(SalesData[[#This Row],[Order Date]])</f>
        <v>Q2-2023</v>
      </c>
    </row>
    <row r="4595" spans="1:22" x14ac:dyDescent="0.35">
      <c r="A4595" t="s">
        <v>4736</v>
      </c>
      <c r="B4595" s="1">
        <v>45101</v>
      </c>
      <c r="C4595" t="s">
        <v>21</v>
      </c>
      <c r="D4595" t="s">
        <v>13</v>
      </c>
      <c r="E4595">
        <v>3190624404</v>
      </c>
      <c r="F4595" t="s">
        <v>58</v>
      </c>
      <c r="G4595" t="s">
        <v>59</v>
      </c>
      <c r="H4595" t="s">
        <v>11357</v>
      </c>
      <c r="I4595" t="s">
        <v>31</v>
      </c>
      <c r="J4595" t="s">
        <v>61</v>
      </c>
      <c r="K4595">
        <v>2336.16</v>
      </c>
      <c r="L4595">
        <v>653.03</v>
      </c>
      <c r="M4595" t="s">
        <v>62</v>
      </c>
      <c r="N4595">
        <v>0.27953136771454001</v>
      </c>
      <c r="O4595" t="s">
        <v>11351</v>
      </c>
      <c r="P4595" t="s">
        <v>11354</v>
      </c>
      <c r="R4595" t="s">
        <v>11353</v>
      </c>
      <c r="S4595">
        <f>IF(SalesData[[#This Row],[Return Status]]="Returned",1,0)</f>
        <v>0</v>
      </c>
      <c r="T4595">
        <v>2183.56</v>
      </c>
      <c r="U4595" s="2">
        <f>EOMONTH(SalesData[[#This Row],[Order Date]],0)</f>
        <v>45107</v>
      </c>
      <c r="V4595" s="9" t="str">
        <f>"Q"&amp;INT((MONTH(SalesData[[#This Row],[Order Date]])+2)/3)&amp;"-"&amp;YEAR(SalesData[[#This Row],[Order Date]])</f>
        <v>Q2-2023</v>
      </c>
    </row>
    <row r="4596" spans="1:22" x14ac:dyDescent="0.35">
      <c r="A4596" t="s">
        <v>4737</v>
      </c>
      <c r="B4596" s="1">
        <v>45084</v>
      </c>
      <c r="C4596" t="s">
        <v>87</v>
      </c>
      <c r="D4596" t="s">
        <v>99</v>
      </c>
      <c r="E4596">
        <v>8008906606</v>
      </c>
      <c r="F4596" t="s">
        <v>181</v>
      </c>
      <c r="G4596" t="s">
        <v>11371</v>
      </c>
      <c r="H4596" t="s">
        <v>11357</v>
      </c>
      <c r="I4596" t="s">
        <v>31</v>
      </c>
      <c r="J4596" t="s">
        <v>65</v>
      </c>
      <c r="K4596">
        <v>563.71</v>
      </c>
      <c r="L4596">
        <v>46.29</v>
      </c>
      <c r="M4596" t="s">
        <v>65</v>
      </c>
      <c r="N4596">
        <v>8.2116691206471401E-2</v>
      </c>
      <c r="O4596" t="s">
        <v>11355</v>
      </c>
      <c r="P4596" t="s">
        <v>11356</v>
      </c>
      <c r="R4596" t="s">
        <v>11353</v>
      </c>
      <c r="S4596">
        <f>IF(SalesData[[#This Row],[Return Status]]="Returned",1,0)</f>
        <v>0</v>
      </c>
      <c r="U4596" s="2">
        <f>EOMONTH(SalesData[[#This Row],[Order Date]],0)</f>
        <v>45107</v>
      </c>
      <c r="V4596" s="9" t="str">
        <f>"Q"&amp;INT((MONTH(SalesData[[#This Row],[Order Date]])+2)/3)&amp;"-"&amp;YEAR(SalesData[[#This Row],[Order Date]])</f>
        <v>Q2-2023</v>
      </c>
    </row>
    <row r="4597" spans="1:22" x14ac:dyDescent="0.35">
      <c r="A4597" t="s">
        <v>4738</v>
      </c>
      <c r="B4597" s="1">
        <v>45079</v>
      </c>
      <c r="C4597" t="s">
        <v>45</v>
      </c>
      <c r="D4597" t="s">
        <v>13</v>
      </c>
      <c r="E4597">
        <v>9515891946</v>
      </c>
      <c r="F4597" t="s">
        <v>185</v>
      </c>
      <c r="G4597" t="s">
        <v>11381</v>
      </c>
      <c r="H4597" t="s">
        <v>165</v>
      </c>
      <c r="I4597" t="s">
        <v>36</v>
      </c>
      <c r="J4597" t="s">
        <v>61</v>
      </c>
      <c r="K4597">
        <v>4043.12</v>
      </c>
      <c r="L4597">
        <v>909.23</v>
      </c>
      <c r="M4597" t="s">
        <v>62</v>
      </c>
      <c r="N4597">
        <v>0.22488325847365401</v>
      </c>
      <c r="O4597" t="s">
        <v>11351</v>
      </c>
      <c r="P4597" t="s">
        <v>11354</v>
      </c>
      <c r="R4597" t="s">
        <v>11353</v>
      </c>
      <c r="S4597">
        <f>IF(SalesData[[#This Row],[Return Status]]="Returned",1,0)</f>
        <v>0</v>
      </c>
      <c r="U4597" s="2">
        <f>EOMONTH(SalesData[[#This Row],[Order Date]],0)</f>
        <v>45107</v>
      </c>
      <c r="V4597" s="9" t="str">
        <f>"Q"&amp;INT((MONTH(SalesData[[#This Row],[Order Date]])+2)/3)&amp;"-"&amp;YEAR(SalesData[[#This Row],[Order Date]])</f>
        <v>Q2-2023</v>
      </c>
    </row>
    <row r="4598" spans="1:22" x14ac:dyDescent="0.35">
      <c r="A4598" t="s">
        <v>4739</v>
      </c>
      <c r="B4598" s="1">
        <v>45096</v>
      </c>
      <c r="C4598" t="s">
        <v>162</v>
      </c>
      <c r="D4598" t="s">
        <v>46</v>
      </c>
      <c r="E4598">
        <v>6543624734</v>
      </c>
      <c r="F4598" t="s">
        <v>238</v>
      </c>
      <c r="G4598" t="s">
        <v>74</v>
      </c>
      <c r="H4598" t="s">
        <v>75</v>
      </c>
      <c r="I4598" t="s">
        <v>36</v>
      </c>
      <c r="J4598" t="s">
        <v>43</v>
      </c>
      <c r="K4598">
        <v>899.99</v>
      </c>
      <c r="L4598">
        <v>267.33999999999997</v>
      </c>
      <c r="M4598" t="s">
        <v>43</v>
      </c>
      <c r="N4598">
        <v>0.29704774497494402</v>
      </c>
      <c r="O4598" t="s">
        <v>11355</v>
      </c>
      <c r="P4598" t="s">
        <v>11354</v>
      </c>
      <c r="R4598" t="s">
        <v>11353</v>
      </c>
      <c r="S4598">
        <f>IF(SalesData[[#This Row],[Return Status]]="Returned",1,0)</f>
        <v>0</v>
      </c>
      <c r="T4598">
        <v>2420.2800000000002</v>
      </c>
      <c r="U4598" s="2">
        <f>EOMONTH(SalesData[[#This Row],[Order Date]],0)</f>
        <v>45107</v>
      </c>
      <c r="V4598" s="9" t="str">
        <f>"Q"&amp;INT((MONTH(SalesData[[#This Row],[Order Date]])+2)/3)&amp;"-"&amp;YEAR(SalesData[[#This Row],[Order Date]])</f>
        <v>Q2-2023</v>
      </c>
    </row>
    <row r="4599" spans="1:22" x14ac:dyDescent="0.35">
      <c r="A4599" t="s">
        <v>4740</v>
      </c>
      <c r="B4599" s="1">
        <v>45088</v>
      </c>
      <c r="C4599" t="s">
        <v>111</v>
      </c>
      <c r="D4599" t="s">
        <v>39</v>
      </c>
      <c r="E4599">
        <v>6873503581</v>
      </c>
      <c r="F4599" t="s">
        <v>114</v>
      </c>
      <c r="G4599" t="s">
        <v>59</v>
      </c>
      <c r="H4599" t="s">
        <v>60</v>
      </c>
      <c r="I4599" t="s">
        <v>31</v>
      </c>
      <c r="J4599" t="s">
        <v>19</v>
      </c>
      <c r="K4599">
        <v>4450.5200000000004</v>
      </c>
      <c r="L4599">
        <v>668.77</v>
      </c>
      <c r="M4599" t="s">
        <v>19</v>
      </c>
      <c r="N4599">
        <v>0.15026783387109799</v>
      </c>
      <c r="O4599" t="s">
        <v>11351</v>
      </c>
      <c r="P4599" t="s">
        <v>11352</v>
      </c>
      <c r="R4599" t="s">
        <v>11353</v>
      </c>
      <c r="S4599">
        <f>IF(SalesData[[#This Row],[Return Status]]="Returned",1,0)</f>
        <v>0</v>
      </c>
      <c r="T4599">
        <v>2183.56</v>
      </c>
      <c r="U4599" s="2">
        <f>EOMONTH(SalesData[[#This Row],[Order Date]],0)</f>
        <v>45107</v>
      </c>
      <c r="V4599" s="9" t="str">
        <f>"Q"&amp;INT((MONTH(SalesData[[#This Row],[Order Date]])+2)/3)&amp;"-"&amp;YEAR(SalesData[[#This Row],[Order Date]])</f>
        <v>Q2-2023</v>
      </c>
    </row>
    <row r="4600" spans="1:22" x14ac:dyDescent="0.35">
      <c r="A4600" t="s">
        <v>4741</v>
      </c>
      <c r="B4600" s="1">
        <v>45092</v>
      </c>
      <c r="C4600" t="s">
        <v>124</v>
      </c>
      <c r="D4600" t="s">
        <v>145</v>
      </c>
      <c r="E4600">
        <v>2555329089</v>
      </c>
      <c r="F4600" t="s">
        <v>154</v>
      </c>
      <c r="G4600" t="s">
        <v>29</v>
      </c>
      <c r="H4600" t="s">
        <v>11357</v>
      </c>
      <c r="I4600" t="s">
        <v>31</v>
      </c>
      <c r="J4600" t="s">
        <v>42</v>
      </c>
      <c r="K4600">
        <v>823.68</v>
      </c>
      <c r="L4600">
        <v>149.16</v>
      </c>
      <c r="M4600" t="s">
        <v>43</v>
      </c>
      <c r="N4600">
        <v>0.181089743589744</v>
      </c>
      <c r="O4600" t="s">
        <v>11355</v>
      </c>
      <c r="P4600" t="s">
        <v>11352</v>
      </c>
      <c r="R4600" t="s">
        <v>11353</v>
      </c>
      <c r="S4600">
        <f>IF(SalesData[[#This Row],[Return Status]]="Returned",1,0)</f>
        <v>0</v>
      </c>
      <c r="T4600">
        <v>2788.38</v>
      </c>
      <c r="U4600" s="2">
        <f>EOMONTH(SalesData[[#This Row],[Order Date]],0)</f>
        <v>45107</v>
      </c>
      <c r="V4600" s="9" t="str">
        <f>"Q"&amp;INT((MONTH(SalesData[[#This Row],[Order Date]])+2)/3)&amp;"-"&amp;YEAR(SalesData[[#This Row],[Order Date]])</f>
        <v>Q2-2023</v>
      </c>
    </row>
    <row r="4601" spans="1:22" x14ac:dyDescent="0.35">
      <c r="A4601" t="s">
        <v>4742</v>
      </c>
      <c r="B4601" s="1">
        <v>45090</v>
      </c>
      <c r="C4601" t="s">
        <v>184</v>
      </c>
      <c r="D4601" t="s">
        <v>80</v>
      </c>
      <c r="E4601">
        <v>7978795934</v>
      </c>
      <c r="F4601" t="s">
        <v>312</v>
      </c>
      <c r="G4601" t="s">
        <v>141</v>
      </c>
      <c r="H4601" t="s">
        <v>121</v>
      </c>
      <c r="I4601" t="s">
        <v>17</v>
      </c>
      <c r="J4601" t="s">
        <v>19</v>
      </c>
      <c r="K4601">
        <v>1328.01</v>
      </c>
      <c r="L4601">
        <v>295.27</v>
      </c>
      <c r="M4601" t="s">
        <v>19</v>
      </c>
      <c r="N4601">
        <v>0.222340193221437</v>
      </c>
      <c r="O4601" t="s">
        <v>11351</v>
      </c>
      <c r="P4601" t="s">
        <v>11354</v>
      </c>
      <c r="R4601" t="s">
        <v>11353</v>
      </c>
      <c r="S4601">
        <f>IF(SalesData[[#This Row],[Return Status]]="Returned",1,0)</f>
        <v>0</v>
      </c>
      <c r="T4601">
        <v>2793.38</v>
      </c>
      <c r="U4601" s="2">
        <f>EOMONTH(SalesData[[#This Row],[Order Date]],0)</f>
        <v>45107</v>
      </c>
      <c r="V4601" s="9" t="str">
        <f>"Q"&amp;INT((MONTH(SalesData[[#This Row],[Order Date]])+2)/3)&amp;"-"&amp;YEAR(SalesData[[#This Row],[Order Date]])</f>
        <v>Q2-2023</v>
      </c>
    </row>
    <row r="4602" spans="1:22" x14ac:dyDescent="0.35">
      <c r="A4602" t="s">
        <v>4743</v>
      </c>
      <c r="B4602" s="1">
        <v>45105</v>
      </c>
      <c r="C4602" t="s">
        <v>71</v>
      </c>
      <c r="D4602" t="s">
        <v>46</v>
      </c>
      <c r="E4602">
        <v>9641863673</v>
      </c>
      <c r="F4602" t="s">
        <v>33</v>
      </c>
      <c r="G4602" t="s">
        <v>34</v>
      </c>
      <c r="H4602" t="s">
        <v>35</v>
      </c>
      <c r="I4602" t="s">
        <v>36</v>
      </c>
      <c r="J4602" t="s">
        <v>42</v>
      </c>
      <c r="K4602">
        <v>107.09</v>
      </c>
      <c r="L4602">
        <v>3.76</v>
      </c>
      <c r="M4602" t="s">
        <v>43</v>
      </c>
      <c r="N4602">
        <v>3.5110654589597501E-2</v>
      </c>
      <c r="O4602" t="s">
        <v>11361</v>
      </c>
      <c r="P4602" t="s">
        <v>11356</v>
      </c>
      <c r="R4602" t="s">
        <v>11353</v>
      </c>
      <c r="S4602">
        <f>IF(SalesData[[#This Row],[Return Status]]="Returned",1,0)</f>
        <v>0</v>
      </c>
      <c r="U4602" s="2">
        <f>EOMONTH(SalesData[[#This Row],[Order Date]],0)</f>
        <v>45107</v>
      </c>
      <c r="V4602" s="9" t="str">
        <f>"Q"&amp;INT((MONTH(SalesData[[#This Row],[Order Date]])+2)/3)&amp;"-"&amp;YEAR(SalesData[[#This Row],[Order Date]])</f>
        <v>Q2-2023</v>
      </c>
    </row>
    <row r="4603" spans="1:22" x14ac:dyDescent="0.35">
      <c r="A4603" t="s">
        <v>4744</v>
      </c>
      <c r="B4603" s="1">
        <v>45078</v>
      </c>
      <c r="C4603" t="s">
        <v>325</v>
      </c>
      <c r="D4603" t="s">
        <v>46</v>
      </c>
      <c r="E4603">
        <v>4895783169</v>
      </c>
      <c r="F4603" t="s">
        <v>147</v>
      </c>
      <c r="G4603" t="s">
        <v>84</v>
      </c>
      <c r="H4603" t="s">
        <v>85</v>
      </c>
      <c r="I4603" t="s">
        <v>31</v>
      </c>
      <c r="J4603" t="s">
        <v>18</v>
      </c>
      <c r="K4603">
        <v>782.61</v>
      </c>
      <c r="L4603">
        <v>115.56</v>
      </c>
      <c r="M4603" t="s">
        <v>19</v>
      </c>
      <c r="N4603">
        <v>0.14765975390041</v>
      </c>
      <c r="O4603" t="s">
        <v>11355</v>
      </c>
      <c r="P4603" t="s">
        <v>11352</v>
      </c>
      <c r="Q4603" t="s">
        <v>11369</v>
      </c>
      <c r="R4603" t="s">
        <v>11360</v>
      </c>
      <c r="S4603">
        <f>IF(SalesData[[#This Row],[Return Status]]="Returned",1,0)</f>
        <v>1</v>
      </c>
      <c r="T4603">
        <v>847.14</v>
      </c>
      <c r="U4603" s="2">
        <f>EOMONTH(SalesData[[#This Row],[Order Date]],0)</f>
        <v>45107</v>
      </c>
      <c r="V4603" s="9" t="str">
        <f>"Q"&amp;INT((MONTH(SalesData[[#This Row],[Order Date]])+2)/3)&amp;"-"&amp;YEAR(SalesData[[#This Row],[Order Date]])</f>
        <v>Q2-2023</v>
      </c>
    </row>
    <row r="4604" spans="1:22" x14ac:dyDescent="0.35">
      <c r="A4604" t="s">
        <v>4745</v>
      </c>
      <c r="B4604" s="1">
        <v>45103</v>
      </c>
      <c r="C4604" t="s">
        <v>188</v>
      </c>
      <c r="D4604" t="s">
        <v>72</v>
      </c>
      <c r="E4604">
        <v>3362214940</v>
      </c>
      <c r="F4604" t="s">
        <v>163</v>
      </c>
      <c r="G4604" t="s">
        <v>266</v>
      </c>
      <c r="H4604" t="s">
        <v>165</v>
      </c>
      <c r="I4604" t="s">
        <v>36</v>
      </c>
      <c r="J4604" t="s">
        <v>18</v>
      </c>
      <c r="K4604">
        <v>2736.31</v>
      </c>
      <c r="L4604">
        <v>362.49</v>
      </c>
      <c r="M4604" t="s">
        <v>19</v>
      </c>
      <c r="N4604">
        <v>0.13247402523836799</v>
      </c>
      <c r="O4604" t="s">
        <v>11351</v>
      </c>
      <c r="P4604" t="s">
        <v>11352</v>
      </c>
      <c r="Q4604" t="s">
        <v>11376</v>
      </c>
      <c r="R4604" t="s">
        <v>11360</v>
      </c>
      <c r="S4604">
        <f>IF(SalesData[[#This Row],[Return Status]]="Returned",1,0)</f>
        <v>1</v>
      </c>
      <c r="U4604" s="2">
        <f>EOMONTH(SalesData[[#This Row],[Order Date]],0)</f>
        <v>45107</v>
      </c>
      <c r="V4604" s="9" t="str">
        <f>"Q"&amp;INT((MONTH(SalesData[[#This Row],[Order Date]])+2)/3)&amp;"-"&amp;YEAR(SalesData[[#This Row],[Order Date]])</f>
        <v>Q2-2023</v>
      </c>
    </row>
    <row r="4605" spans="1:22" x14ac:dyDescent="0.35">
      <c r="A4605" t="s">
        <v>4746</v>
      </c>
      <c r="B4605" s="1">
        <v>45079</v>
      </c>
      <c r="C4605" t="s">
        <v>57</v>
      </c>
      <c r="D4605" t="s">
        <v>27</v>
      </c>
      <c r="E4605">
        <v>5519822167</v>
      </c>
      <c r="F4605" t="s">
        <v>114</v>
      </c>
      <c r="G4605" t="s">
        <v>59</v>
      </c>
      <c r="H4605" t="s">
        <v>11357</v>
      </c>
      <c r="I4605" t="s">
        <v>31</v>
      </c>
      <c r="J4605" t="s">
        <v>61</v>
      </c>
      <c r="K4605">
        <v>305.83</v>
      </c>
      <c r="L4605">
        <v>24.66</v>
      </c>
      <c r="M4605" t="s">
        <v>62</v>
      </c>
      <c r="N4605">
        <v>8.0633031422685797E-2</v>
      </c>
      <c r="O4605" t="s">
        <v>11361</v>
      </c>
      <c r="P4605" t="s">
        <v>11356</v>
      </c>
      <c r="R4605" t="s">
        <v>11353</v>
      </c>
      <c r="S4605">
        <f>IF(SalesData[[#This Row],[Return Status]]="Returned",1,0)</f>
        <v>0</v>
      </c>
      <c r="T4605">
        <v>2183.56</v>
      </c>
      <c r="U4605" s="2">
        <f>EOMONTH(SalesData[[#This Row],[Order Date]],0)</f>
        <v>45107</v>
      </c>
      <c r="V4605" s="9" t="str">
        <f>"Q"&amp;INT((MONTH(SalesData[[#This Row],[Order Date]])+2)/3)&amp;"-"&amp;YEAR(SalesData[[#This Row],[Order Date]])</f>
        <v>Q2-2023</v>
      </c>
    </row>
    <row r="4606" spans="1:22" x14ac:dyDescent="0.35">
      <c r="A4606" t="s">
        <v>4747</v>
      </c>
      <c r="B4606" s="1">
        <v>45081</v>
      </c>
      <c r="C4606" t="s">
        <v>176</v>
      </c>
      <c r="D4606" t="s">
        <v>39</v>
      </c>
      <c r="E4606">
        <v>9398280256</v>
      </c>
      <c r="F4606" t="s">
        <v>159</v>
      </c>
      <c r="G4606" t="s">
        <v>84</v>
      </c>
      <c r="H4606" t="s">
        <v>85</v>
      </c>
      <c r="I4606" t="s">
        <v>31</v>
      </c>
      <c r="J4606" t="s">
        <v>62</v>
      </c>
      <c r="K4606">
        <v>4910.08</v>
      </c>
      <c r="L4606">
        <v>1402.61</v>
      </c>
      <c r="M4606" t="s">
        <v>62</v>
      </c>
      <c r="N4606">
        <v>0.28565929679353502</v>
      </c>
      <c r="O4606" t="s">
        <v>11351</v>
      </c>
      <c r="P4606" t="s">
        <v>11354</v>
      </c>
      <c r="R4606" t="s">
        <v>11353</v>
      </c>
      <c r="S4606">
        <f>IF(SalesData[[#This Row],[Return Status]]="Returned",1,0)</f>
        <v>0</v>
      </c>
      <c r="T4606">
        <v>847.14</v>
      </c>
      <c r="U4606" s="2">
        <f>EOMONTH(SalesData[[#This Row],[Order Date]],0)</f>
        <v>45107</v>
      </c>
      <c r="V4606" s="9" t="str">
        <f>"Q"&amp;INT((MONTH(SalesData[[#This Row],[Order Date]])+2)/3)&amp;"-"&amp;YEAR(SalesData[[#This Row],[Order Date]])</f>
        <v>Q2-2023</v>
      </c>
    </row>
    <row r="4607" spans="1:22" x14ac:dyDescent="0.35">
      <c r="A4607" t="s">
        <v>4748</v>
      </c>
      <c r="B4607" s="1">
        <v>45093</v>
      </c>
      <c r="C4607" t="s">
        <v>139</v>
      </c>
      <c r="D4607" t="s">
        <v>145</v>
      </c>
      <c r="E4607">
        <v>4416586344</v>
      </c>
      <c r="F4607" t="s">
        <v>133</v>
      </c>
      <c r="G4607" t="s">
        <v>89</v>
      </c>
      <c r="H4607" t="s">
        <v>90</v>
      </c>
      <c r="I4607" t="s">
        <v>31</v>
      </c>
      <c r="J4607" t="s">
        <v>18</v>
      </c>
      <c r="K4607">
        <v>1309.79</v>
      </c>
      <c r="L4607">
        <v>251.34</v>
      </c>
      <c r="M4607" t="s">
        <v>19</v>
      </c>
      <c r="N4607">
        <v>0.19189335695035101</v>
      </c>
      <c r="O4607" t="s">
        <v>11351</v>
      </c>
      <c r="P4607" t="s">
        <v>11352</v>
      </c>
      <c r="R4607" t="s">
        <v>11353</v>
      </c>
      <c r="S4607">
        <f>IF(SalesData[[#This Row],[Return Status]]="Returned",1,0)</f>
        <v>0</v>
      </c>
      <c r="T4607">
        <v>207.68</v>
      </c>
      <c r="U4607" s="2">
        <f>EOMONTH(SalesData[[#This Row],[Order Date]],0)</f>
        <v>45107</v>
      </c>
      <c r="V4607" s="9" t="str">
        <f>"Q"&amp;INT((MONTH(SalesData[[#This Row],[Order Date]])+2)/3)&amp;"-"&amp;YEAR(SalesData[[#This Row],[Order Date]])</f>
        <v>Q2-2023</v>
      </c>
    </row>
    <row r="4608" spans="1:22" x14ac:dyDescent="0.35">
      <c r="A4608" t="s">
        <v>4749</v>
      </c>
      <c r="B4608" s="1">
        <v>45080</v>
      </c>
      <c r="C4608" t="s">
        <v>106</v>
      </c>
      <c r="D4608" t="s">
        <v>99</v>
      </c>
      <c r="E4608">
        <v>6476439057</v>
      </c>
      <c r="F4608" t="s">
        <v>357</v>
      </c>
      <c r="G4608" t="s">
        <v>164</v>
      </c>
      <c r="H4608" t="s">
        <v>165</v>
      </c>
      <c r="I4608" t="s">
        <v>36</v>
      </c>
      <c r="J4608" t="s">
        <v>43</v>
      </c>
      <c r="K4608">
        <v>972.77</v>
      </c>
      <c r="L4608">
        <v>85.47</v>
      </c>
      <c r="M4608" t="s">
        <v>43</v>
      </c>
      <c r="N4608">
        <v>8.7862495759532103E-2</v>
      </c>
      <c r="O4608" t="s">
        <v>11355</v>
      </c>
      <c r="P4608" t="s">
        <v>11356</v>
      </c>
      <c r="Q4608" t="s">
        <v>11363</v>
      </c>
      <c r="R4608" t="s">
        <v>11360</v>
      </c>
      <c r="S4608">
        <f>IF(SalesData[[#This Row],[Return Status]]="Returned",1,0)</f>
        <v>1</v>
      </c>
      <c r="U4608" s="2">
        <f>EOMONTH(SalesData[[#This Row],[Order Date]],0)</f>
        <v>45107</v>
      </c>
      <c r="V4608" s="9" t="str">
        <f>"Q"&amp;INT((MONTH(SalesData[[#This Row],[Order Date]])+2)/3)&amp;"-"&amp;YEAR(SalesData[[#This Row],[Order Date]])</f>
        <v>Q2-2023</v>
      </c>
    </row>
    <row r="4609" spans="1:22" x14ac:dyDescent="0.35">
      <c r="A4609" t="s">
        <v>4750</v>
      </c>
      <c r="B4609" s="1">
        <v>45081</v>
      </c>
      <c r="C4609" t="s">
        <v>176</v>
      </c>
      <c r="D4609" t="s">
        <v>27</v>
      </c>
      <c r="E4609">
        <v>106112895</v>
      </c>
      <c r="F4609" t="s">
        <v>50</v>
      </c>
      <c r="G4609" t="s">
        <v>34</v>
      </c>
      <c r="H4609" t="s">
        <v>35</v>
      </c>
      <c r="I4609" t="s">
        <v>36</v>
      </c>
      <c r="J4609" t="s">
        <v>65</v>
      </c>
      <c r="K4609">
        <v>2175.94</v>
      </c>
      <c r="L4609">
        <v>308.52999999999997</v>
      </c>
      <c r="M4609" t="s">
        <v>65</v>
      </c>
      <c r="N4609">
        <v>0.141791593518204</v>
      </c>
      <c r="O4609" t="s">
        <v>11351</v>
      </c>
      <c r="P4609" t="s">
        <v>11352</v>
      </c>
      <c r="Q4609" t="s">
        <v>11373</v>
      </c>
      <c r="R4609" t="s">
        <v>11360</v>
      </c>
      <c r="S4609">
        <f>IF(SalesData[[#This Row],[Return Status]]="Returned",1,0)</f>
        <v>1</v>
      </c>
      <c r="U4609" s="2">
        <f>EOMONTH(SalesData[[#This Row],[Order Date]],0)</f>
        <v>45107</v>
      </c>
      <c r="V4609" s="9" t="str">
        <f>"Q"&amp;INT((MONTH(SalesData[[#This Row],[Order Date]])+2)/3)&amp;"-"&amp;YEAR(SalesData[[#This Row],[Order Date]])</f>
        <v>Q2-2023</v>
      </c>
    </row>
    <row r="4610" spans="1:22" x14ac:dyDescent="0.35">
      <c r="A4610" t="s">
        <v>4751</v>
      </c>
      <c r="B4610" s="1">
        <v>45081</v>
      </c>
      <c r="C4610" t="s">
        <v>132</v>
      </c>
      <c r="D4610" t="s">
        <v>13</v>
      </c>
      <c r="E4610">
        <v>5687423281</v>
      </c>
      <c r="F4610" t="s">
        <v>22</v>
      </c>
      <c r="G4610" t="s">
        <v>23</v>
      </c>
      <c r="H4610" t="s">
        <v>24</v>
      </c>
      <c r="I4610" t="s">
        <v>17</v>
      </c>
      <c r="J4610" t="s">
        <v>19</v>
      </c>
      <c r="K4610">
        <v>4785.3599999999997</v>
      </c>
      <c r="L4610">
        <v>1182.6300000000001</v>
      </c>
      <c r="M4610" t="s">
        <v>19</v>
      </c>
      <c r="N4610">
        <v>0.24713501178594699</v>
      </c>
      <c r="O4610" t="s">
        <v>11351</v>
      </c>
      <c r="P4610" t="s">
        <v>11354</v>
      </c>
      <c r="R4610" t="s">
        <v>11353</v>
      </c>
      <c r="S4610">
        <f>IF(SalesData[[#This Row],[Return Status]]="Returned",1,0)</f>
        <v>0</v>
      </c>
      <c r="T4610">
        <v>2821.33</v>
      </c>
      <c r="U4610" s="2">
        <f>EOMONTH(SalesData[[#This Row],[Order Date]],0)</f>
        <v>45107</v>
      </c>
      <c r="V4610" s="9" t="str">
        <f>"Q"&amp;INT((MONTH(SalesData[[#This Row],[Order Date]])+2)/3)&amp;"-"&amp;YEAR(SalesData[[#This Row],[Order Date]])</f>
        <v>Q2-2023</v>
      </c>
    </row>
    <row r="4611" spans="1:22" x14ac:dyDescent="0.35">
      <c r="A4611" t="s">
        <v>4752</v>
      </c>
      <c r="B4611" s="1">
        <v>45084</v>
      </c>
      <c r="C4611" t="s">
        <v>144</v>
      </c>
      <c r="D4611" t="s">
        <v>39</v>
      </c>
      <c r="E4611">
        <v>1071421718</v>
      </c>
      <c r="F4611" t="s">
        <v>185</v>
      </c>
      <c r="G4611" t="s">
        <v>164</v>
      </c>
      <c r="H4611" t="s">
        <v>165</v>
      </c>
      <c r="I4611" t="s">
        <v>36</v>
      </c>
      <c r="J4611" t="s">
        <v>61</v>
      </c>
      <c r="K4611">
        <v>388</v>
      </c>
      <c r="L4611">
        <v>83.74</v>
      </c>
      <c r="M4611" t="s">
        <v>62</v>
      </c>
      <c r="N4611">
        <v>0.21582474226804099</v>
      </c>
      <c r="O4611" t="s">
        <v>11361</v>
      </c>
      <c r="P4611" t="s">
        <v>11354</v>
      </c>
      <c r="Q4611" t="s">
        <v>11364</v>
      </c>
      <c r="R4611" t="s">
        <v>11360</v>
      </c>
      <c r="S4611">
        <f>IF(SalesData[[#This Row],[Return Status]]="Returned",1,0)</f>
        <v>1</v>
      </c>
      <c r="U4611" s="2">
        <f>EOMONTH(SalesData[[#This Row],[Order Date]],0)</f>
        <v>45107</v>
      </c>
      <c r="V4611" s="9" t="str">
        <f>"Q"&amp;INT((MONTH(SalesData[[#This Row],[Order Date]])+2)/3)&amp;"-"&amp;YEAR(SalesData[[#This Row],[Order Date]])</f>
        <v>Q2-2023</v>
      </c>
    </row>
    <row r="4612" spans="1:22" x14ac:dyDescent="0.35">
      <c r="A4612" t="s">
        <v>4753</v>
      </c>
      <c r="B4612" s="1">
        <v>45104</v>
      </c>
      <c r="C4612" t="s">
        <v>132</v>
      </c>
      <c r="D4612" t="s">
        <v>27</v>
      </c>
      <c r="E4612">
        <v>3068257533</v>
      </c>
      <c r="F4612" t="s">
        <v>88</v>
      </c>
      <c r="G4612" t="s">
        <v>89</v>
      </c>
      <c r="H4612" t="s">
        <v>11357</v>
      </c>
      <c r="I4612" t="s">
        <v>31</v>
      </c>
      <c r="J4612" t="s">
        <v>19</v>
      </c>
      <c r="K4612">
        <v>3306.78</v>
      </c>
      <c r="L4612">
        <v>935.13</v>
      </c>
      <c r="M4612" t="s">
        <v>19</v>
      </c>
      <c r="N4612">
        <v>0.28279171883221699</v>
      </c>
      <c r="O4612" t="s">
        <v>11351</v>
      </c>
      <c r="P4612" t="s">
        <v>11354</v>
      </c>
      <c r="Q4612" t="s">
        <v>11364</v>
      </c>
      <c r="R4612" t="s">
        <v>11360</v>
      </c>
      <c r="S4612">
        <f>IF(SalesData[[#This Row],[Return Status]]="Returned",1,0)</f>
        <v>1</v>
      </c>
      <c r="T4612">
        <v>207.68</v>
      </c>
      <c r="U4612" s="2">
        <f>EOMONTH(SalesData[[#This Row],[Order Date]],0)</f>
        <v>45107</v>
      </c>
      <c r="V4612" s="9" t="str">
        <f>"Q"&amp;INT((MONTH(SalesData[[#This Row],[Order Date]])+2)/3)&amp;"-"&amp;YEAR(SalesData[[#This Row],[Order Date]])</f>
        <v>Q2-2023</v>
      </c>
    </row>
    <row r="4613" spans="1:22" x14ac:dyDescent="0.35">
      <c r="A4613" t="s">
        <v>4754</v>
      </c>
      <c r="B4613" s="1">
        <v>45084</v>
      </c>
      <c r="C4613" t="s">
        <v>57</v>
      </c>
      <c r="D4613" t="s">
        <v>80</v>
      </c>
      <c r="E4613">
        <v>3760249328</v>
      </c>
      <c r="F4613" t="s">
        <v>107</v>
      </c>
      <c r="G4613" t="s">
        <v>15</v>
      </c>
      <c r="H4613" t="s">
        <v>16</v>
      </c>
      <c r="I4613" t="s">
        <v>17</v>
      </c>
      <c r="J4613" t="s">
        <v>43</v>
      </c>
      <c r="K4613">
        <v>1048.78</v>
      </c>
      <c r="L4613">
        <v>112.24</v>
      </c>
      <c r="M4613" t="s">
        <v>43</v>
      </c>
      <c r="N4613">
        <v>0.107019584660272</v>
      </c>
      <c r="O4613" t="s">
        <v>11351</v>
      </c>
      <c r="P4613" t="s">
        <v>11352</v>
      </c>
      <c r="R4613" t="s">
        <v>11353</v>
      </c>
      <c r="S4613">
        <f>IF(SalesData[[#This Row],[Return Status]]="Returned",1,0)</f>
        <v>0</v>
      </c>
      <c r="T4613">
        <v>2085.91</v>
      </c>
      <c r="U4613" s="2">
        <f>EOMONTH(SalesData[[#This Row],[Order Date]],0)</f>
        <v>45107</v>
      </c>
      <c r="V4613" s="9" t="str">
        <f>"Q"&amp;INT((MONTH(SalesData[[#This Row],[Order Date]])+2)/3)&amp;"-"&amp;YEAR(SalesData[[#This Row],[Order Date]])</f>
        <v>Q2-2023</v>
      </c>
    </row>
    <row r="4614" spans="1:22" x14ac:dyDescent="0.35">
      <c r="A4614" t="s">
        <v>4755</v>
      </c>
      <c r="B4614" s="1">
        <v>45096</v>
      </c>
      <c r="C4614" t="s">
        <v>45</v>
      </c>
      <c r="D4614" t="s">
        <v>27</v>
      </c>
      <c r="E4614">
        <v>441045242</v>
      </c>
      <c r="F4614" t="s">
        <v>107</v>
      </c>
      <c r="G4614" t="s">
        <v>15</v>
      </c>
      <c r="H4614" t="s">
        <v>16</v>
      </c>
      <c r="I4614" t="s">
        <v>17</v>
      </c>
      <c r="J4614" t="s">
        <v>18</v>
      </c>
      <c r="K4614">
        <v>3262.11</v>
      </c>
      <c r="L4614">
        <v>826.67</v>
      </c>
      <c r="M4614" t="s">
        <v>19</v>
      </c>
      <c r="N4614">
        <v>0.253415733988124</v>
      </c>
      <c r="O4614" t="s">
        <v>11351</v>
      </c>
      <c r="P4614" t="s">
        <v>11354</v>
      </c>
      <c r="R4614" t="s">
        <v>11353</v>
      </c>
      <c r="S4614">
        <f>IF(SalesData[[#This Row],[Return Status]]="Returned",1,0)</f>
        <v>0</v>
      </c>
      <c r="T4614">
        <v>2085.91</v>
      </c>
      <c r="U4614" s="2">
        <f>EOMONTH(SalesData[[#This Row],[Order Date]],0)</f>
        <v>45107</v>
      </c>
      <c r="V4614" s="9" t="str">
        <f>"Q"&amp;INT((MONTH(SalesData[[#This Row],[Order Date]])+2)/3)&amp;"-"&amp;YEAR(SalesData[[#This Row],[Order Date]])</f>
        <v>Q2-2023</v>
      </c>
    </row>
    <row r="4615" spans="1:22" x14ac:dyDescent="0.35">
      <c r="A4615" t="s">
        <v>4756</v>
      </c>
      <c r="B4615" s="1">
        <v>45090</v>
      </c>
      <c r="C4615" t="s">
        <v>12</v>
      </c>
      <c r="D4615" t="s">
        <v>39</v>
      </c>
      <c r="E4615">
        <v>7995420259</v>
      </c>
      <c r="F4615" t="s">
        <v>357</v>
      </c>
      <c r="G4615" t="s">
        <v>164</v>
      </c>
      <c r="H4615" t="s">
        <v>165</v>
      </c>
      <c r="I4615" t="s">
        <v>36</v>
      </c>
      <c r="J4615" t="s">
        <v>61</v>
      </c>
      <c r="K4615">
        <v>4495.5</v>
      </c>
      <c r="L4615">
        <v>568.83000000000004</v>
      </c>
      <c r="M4615" t="s">
        <v>62</v>
      </c>
      <c r="N4615">
        <v>0.126533199866533</v>
      </c>
      <c r="O4615" t="s">
        <v>11351</v>
      </c>
      <c r="P4615" t="s">
        <v>11352</v>
      </c>
      <c r="R4615" t="s">
        <v>11353</v>
      </c>
      <c r="S4615">
        <f>IF(SalesData[[#This Row],[Return Status]]="Returned",1,0)</f>
        <v>0</v>
      </c>
      <c r="U4615" s="2">
        <f>EOMONTH(SalesData[[#This Row],[Order Date]],0)</f>
        <v>45107</v>
      </c>
      <c r="V4615" s="9" t="str">
        <f>"Q"&amp;INT((MONTH(SalesData[[#This Row],[Order Date]])+2)/3)&amp;"-"&amp;YEAR(SalesData[[#This Row],[Order Date]])</f>
        <v>Q2-2023</v>
      </c>
    </row>
    <row r="4616" spans="1:22" x14ac:dyDescent="0.35">
      <c r="A4616" t="s">
        <v>4757</v>
      </c>
      <c r="B4616" s="1">
        <v>45094</v>
      </c>
      <c r="C4616" t="s">
        <v>132</v>
      </c>
      <c r="D4616" t="s">
        <v>72</v>
      </c>
      <c r="E4616">
        <v>2096257735</v>
      </c>
      <c r="F4616" t="s">
        <v>152</v>
      </c>
      <c r="G4616" t="s">
        <v>23</v>
      </c>
      <c r="H4616" t="s">
        <v>24</v>
      </c>
      <c r="I4616" t="s">
        <v>17</v>
      </c>
      <c r="J4616" t="s">
        <v>62</v>
      </c>
      <c r="K4616">
        <v>3674.19</v>
      </c>
      <c r="L4616">
        <v>474.28</v>
      </c>
      <c r="M4616" t="s">
        <v>62</v>
      </c>
      <c r="N4616">
        <v>0.129084233531744</v>
      </c>
      <c r="O4616" t="s">
        <v>11351</v>
      </c>
      <c r="P4616" t="s">
        <v>11352</v>
      </c>
      <c r="R4616" t="s">
        <v>11353</v>
      </c>
      <c r="S4616">
        <f>IF(SalesData[[#This Row],[Return Status]]="Returned",1,0)</f>
        <v>0</v>
      </c>
      <c r="T4616">
        <v>2821.33</v>
      </c>
      <c r="U4616" s="2">
        <f>EOMONTH(SalesData[[#This Row],[Order Date]],0)</f>
        <v>45107</v>
      </c>
      <c r="V4616" s="9" t="str">
        <f>"Q"&amp;INT((MONTH(SalesData[[#This Row],[Order Date]])+2)/3)&amp;"-"&amp;YEAR(SalesData[[#This Row],[Order Date]])</f>
        <v>Q2-2023</v>
      </c>
    </row>
    <row r="4617" spans="1:22" x14ac:dyDescent="0.35">
      <c r="A4617" t="s">
        <v>4758</v>
      </c>
      <c r="B4617" s="1">
        <v>45098</v>
      </c>
      <c r="C4617" t="s">
        <v>106</v>
      </c>
      <c r="D4617" t="s">
        <v>80</v>
      </c>
      <c r="E4617">
        <v>6373288862</v>
      </c>
      <c r="F4617" t="s">
        <v>156</v>
      </c>
      <c r="G4617" t="s">
        <v>84</v>
      </c>
      <c r="H4617" t="s">
        <v>85</v>
      </c>
      <c r="I4617" t="s">
        <v>31</v>
      </c>
      <c r="J4617" t="s">
        <v>43</v>
      </c>
      <c r="K4617">
        <v>1291.4100000000001</v>
      </c>
      <c r="L4617">
        <v>376.03</v>
      </c>
      <c r="M4617" t="s">
        <v>43</v>
      </c>
      <c r="N4617">
        <v>0.291177859858604</v>
      </c>
      <c r="O4617" t="s">
        <v>11351</v>
      </c>
      <c r="P4617" t="s">
        <v>11354</v>
      </c>
      <c r="R4617" t="s">
        <v>11353</v>
      </c>
      <c r="S4617">
        <f>IF(SalesData[[#This Row],[Return Status]]="Returned",1,0)</f>
        <v>0</v>
      </c>
      <c r="T4617">
        <v>847.14</v>
      </c>
      <c r="U4617" s="2">
        <f>EOMONTH(SalesData[[#This Row],[Order Date]],0)</f>
        <v>45107</v>
      </c>
      <c r="V4617" s="9" t="str">
        <f>"Q"&amp;INT((MONTH(SalesData[[#This Row],[Order Date]])+2)/3)&amp;"-"&amp;YEAR(SalesData[[#This Row],[Order Date]])</f>
        <v>Q2-2023</v>
      </c>
    </row>
    <row r="4618" spans="1:22" x14ac:dyDescent="0.35">
      <c r="A4618" t="s">
        <v>4759</v>
      </c>
      <c r="B4618" s="1">
        <v>45106</v>
      </c>
      <c r="C4618" t="s">
        <v>139</v>
      </c>
      <c r="D4618" t="s">
        <v>46</v>
      </c>
      <c r="E4618">
        <v>1472222493</v>
      </c>
      <c r="F4618" t="s">
        <v>116</v>
      </c>
      <c r="G4618" t="s">
        <v>74</v>
      </c>
      <c r="H4618" t="s">
        <v>75</v>
      </c>
      <c r="I4618" t="s">
        <v>36</v>
      </c>
      <c r="J4618" t="s">
        <v>19</v>
      </c>
      <c r="K4618">
        <v>2689.3</v>
      </c>
      <c r="L4618">
        <v>149.47</v>
      </c>
      <c r="M4618" t="s">
        <v>19</v>
      </c>
      <c r="N4618">
        <v>5.55795188338973E-2</v>
      </c>
      <c r="O4618" t="s">
        <v>11351</v>
      </c>
      <c r="P4618" t="s">
        <v>11356</v>
      </c>
      <c r="R4618" t="s">
        <v>11353</v>
      </c>
      <c r="S4618">
        <f>IF(SalesData[[#This Row],[Return Status]]="Returned",1,0)</f>
        <v>0</v>
      </c>
      <c r="T4618">
        <v>2420.2800000000002</v>
      </c>
      <c r="U4618" s="2">
        <f>EOMONTH(SalesData[[#This Row],[Order Date]],0)</f>
        <v>45107</v>
      </c>
      <c r="V4618" s="9" t="str">
        <f>"Q"&amp;INT((MONTH(SalesData[[#This Row],[Order Date]])+2)/3)&amp;"-"&amp;YEAR(SalesData[[#This Row],[Order Date]])</f>
        <v>Q2-2023</v>
      </c>
    </row>
    <row r="4619" spans="1:22" x14ac:dyDescent="0.35">
      <c r="A4619" t="s">
        <v>4760</v>
      </c>
      <c r="B4619" s="1">
        <v>45106</v>
      </c>
      <c r="C4619" t="s">
        <v>94</v>
      </c>
      <c r="D4619" t="s">
        <v>13</v>
      </c>
      <c r="E4619">
        <v>8572487239</v>
      </c>
      <c r="F4619" t="s">
        <v>292</v>
      </c>
      <c r="G4619" t="s">
        <v>69</v>
      </c>
      <c r="H4619" t="s">
        <v>11357</v>
      </c>
      <c r="I4619" t="s">
        <v>31</v>
      </c>
      <c r="J4619" t="s">
        <v>19</v>
      </c>
      <c r="K4619">
        <v>3977.24</v>
      </c>
      <c r="L4619">
        <v>1066.0899999999999</v>
      </c>
      <c r="M4619" t="s">
        <v>19</v>
      </c>
      <c r="N4619">
        <v>0.26804769136385997</v>
      </c>
      <c r="O4619" t="s">
        <v>11351</v>
      </c>
      <c r="P4619" t="s">
        <v>11354</v>
      </c>
      <c r="Q4619" t="s">
        <v>11363</v>
      </c>
      <c r="R4619" t="s">
        <v>11360</v>
      </c>
      <c r="S4619">
        <f>IF(SalesData[[#This Row],[Return Status]]="Returned",1,0)</f>
        <v>1</v>
      </c>
      <c r="T4619">
        <v>2081.52</v>
      </c>
      <c r="U4619" s="2">
        <f>EOMONTH(SalesData[[#This Row],[Order Date]],0)</f>
        <v>45107</v>
      </c>
      <c r="V4619" s="9" t="str">
        <f>"Q"&amp;INT((MONTH(SalesData[[#This Row],[Order Date]])+2)/3)&amp;"-"&amp;YEAR(SalesData[[#This Row],[Order Date]])</f>
        <v>Q2-2023</v>
      </c>
    </row>
    <row r="4620" spans="1:22" x14ac:dyDescent="0.35">
      <c r="A4620" t="s">
        <v>4761</v>
      </c>
      <c r="B4620" s="1">
        <v>45095</v>
      </c>
      <c r="C4620" t="s">
        <v>67</v>
      </c>
      <c r="D4620" t="s">
        <v>46</v>
      </c>
      <c r="E4620">
        <v>6538167528</v>
      </c>
      <c r="F4620" t="s">
        <v>40</v>
      </c>
      <c r="G4620" t="s">
        <v>69</v>
      </c>
      <c r="H4620" t="s">
        <v>41</v>
      </c>
      <c r="I4620" t="s">
        <v>31</v>
      </c>
      <c r="J4620" t="s">
        <v>19</v>
      </c>
      <c r="K4620">
        <v>1784.53</v>
      </c>
      <c r="L4620">
        <v>61.05</v>
      </c>
      <c r="M4620" t="s">
        <v>19</v>
      </c>
      <c r="N4620">
        <v>3.4210688528632197E-2</v>
      </c>
      <c r="O4620" t="s">
        <v>11351</v>
      </c>
      <c r="P4620" t="s">
        <v>11356</v>
      </c>
      <c r="Q4620" t="s">
        <v>11376</v>
      </c>
      <c r="R4620" t="s">
        <v>11360</v>
      </c>
      <c r="S4620">
        <f>IF(SalesData[[#This Row],[Return Status]]="Returned",1,0)</f>
        <v>1</v>
      </c>
      <c r="T4620">
        <v>2081.52</v>
      </c>
      <c r="U4620" s="2">
        <f>EOMONTH(SalesData[[#This Row],[Order Date]],0)</f>
        <v>45107</v>
      </c>
      <c r="V4620" s="9" t="str">
        <f>"Q"&amp;INT((MONTH(SalesData[[#This Row],[Order Date]])+2)/3)&amp;"-"&amp;YEAR(SalesData[[#This Row],[Order Date]])</f>
        <v>Q2-2023</v>
      </c>
    </row>
    <row r="4621" spans="1:22" x14ac:dyDescent="0.35">
      <c r="A4621" t="s">
        <v>4762</v>
      </c>
      <c r="B4621" s="1">
        <v>45099</v>
      </c>
      <c r="C4621" t="s">
        <v>188</v>
      </c>
      <c r="D4621" t="s">
        <v>99</v>
      </c>
      <c r="E4621">
        <v>4142479939</v>
      </c>
      <c r="F4621" t="s">
        <v>103</v>
      </c>
      <c r="G4621" t="s">
        <v>23</v>
      </c>
      <c r="H4621" t="s">
        <v>24</v>
      </c>
      <c r="I4621" t="s">
        <v>17</v>
      </c>
      <c r="J4621" t="s">
        <v>62</v>
      </c>
      <c r="K4621">
        <v>1659.39</v>
      </c>
      <c r="L4621">
        <v>208</v>
      </c>
      <c r="M4621" t="s">
        <v>62</v>
      </c>
      <c r="N4621">
        <v>0.12534726616407199</v>
      </c>
      <c r="O4621" t="s">
        <v>11351</v>
      </c>
      <c r="P4621" t="s">
        <v>11352</v>
      </c>
      <c r="R4621" t="s">
        <v>11353</v>
      </c>
      <c r="S4621">
        <f>IF(SalesData[[#This Row],[Return Status]]="Returned",1,0)</f>
        <v>0</v>
      </c>
      <c r="T4621">
        <v>2821.33</v>
      </c>
      <c r="U4621" s="2">
        <f>EOMONTH(SalesData[[#This Row],[Order Date]],0)</f>
        <v>45107</v>
      </c>
      <c r="V4621" s="9" t="str">
        <f>"Q"&amp;INT((MONTH(SalesData[[#This Row],[Order Date]])+2)/3)&amp;"-"&amp;YEAR(SalesData[[#This Row],[Order Date]])</f>
        <v>Q2-2023</v>
      </c>
    </row>
    <row r="4622" spans="1:22" x14ac:dyDescent="0.35">
      <c r="A4622" t="s">
        <v>4763</v>
      </c>
      <c r="B4622" s="1">
        <v>45104</v>
      </c>
      <c r="C4622" t="s">
        <v>49</v>
      </c>
      <c r="D4622" t="s">
        <v>99</v>
      </c>
      <c r="E4622">
        <v>3187535702</v>
      </c>
      <c r="F4622" t="s">
        <v>40</v>
      </c>
      <c r="G4622" t="s">
        <v>69</v>
      </c>
      <c r="H4622" t="s">
        <v>11357</v>
      </c>
      <c r="I4622" t="s">
        <v>31</v>
      </c>
      <c r="J4622" t="s">
        <v>61</v>
      </c>
      <c r="K4622">
        <v>3709.75</v>
      </c>
      <c r="L4622">
        <v>301.14999999999998</v>
      </c>
      <c r="M4622" t="s">
        <v>62</v>
      </c>
      <c r="N4622">
        <v>8.1177976952624797E-2</v>
      </c>
      <c r="O4622" t="s">
        <v>11351</v>
      </c>
      <c r="P4622" t="s">
        <v>11356</v>
      </c>
      <c r="R4622" t="s">
        <v>11353</v>
      </c>
      <c r="S4622">
        <f>IF(SalesData[[#This Row],[Return Status]]="Returned",1,0)</f>
        <v>0</v>
      </c>
      <c r="T4622">
        <v>2081.52</v>
      </c>
      <c r="U4622" s="2">
        <f>EOMONTH(SalesData[[#This Row],[Order Date]],0)</f>
        <v>45107</v>
      </c>
      <c r="V4622" s="9" t="str">
        <f>"Q"&amp;INT((MONTH(SalesData[[#This Row],[Order Date]])+2)/3)&amp;"-"&amp;YEAR(SalesData[[#This Row],[Order Date]])</f>
        <v>Q2-2023</v>
      </c>
    </row>
    <row r="4623" spans="1:22" x14ac:dyDescent="0.35">
      <c r="A4623" t="s">
        <v>4764</v>
      </c>
      <c r="B4623" s="1">
        <v>45090</v>
      </c>
      <c r="C4623" t="s">
        <v>97</v>
      </c>
      <c r="D4623" t="s">
        <v>80</v>
      </c>
      <c r="E4623">
        <v>8601778507</v>
      </c>
      <c r="F4623" t="s">
        <v>159</v>
      </c>
      <c r="G4623" t="s">
        <v>84</v>
      </c>
      <c r="H4623" t="s">
        <v>85</v>
      </c>
      <c r="I4623" t="s">
        <v>31</v>
      </c>
      <c r="J4623" t="s">
        <v>62</v>
      </c>
      <c r="K4623">
        <v>2233.61</v>
      </c>
      <c r="L4623">
        <v>579.46</v>
      </c>
      <c r="M4623" t="s">
        <v>62</v>
      </c>
      <c r="N4623">
        <v>0.25942756345109502</v>
      </c>
      <c r="O4623" t="s">
        <v>11351</v>
      </c>
      <c r="P4623" t="s">
        <v>11354</v>
      </c>
      <c r="R4623" t="s">
        <v>11353</v>
      </c>
      <c r="S4623">
        <f>IF(SalesData[[#This Row],[Return Status]]="Returned",1,0)</f>
        <v>0</v>
      </c>
      <c r="T4623">
        <v>847.14</v>
      </c>
      <c r="U4623" s="2">
        <f>EOMONTH(SalesData[[#This Row],[Order Date]],0)</f>
        <v>45107</v>
      </c>
      <c r="V4623" s="9" t="str">
        <f>"Q"&amp;INT((MONTH(SalesData[[#This Row],[Order Date]])+2)/3)&amp;"-"&amp;YEAR(SalesData[[#This Row],[Order Date]])</f>
        <v>Q2-2023</v>
      </c>
    </row>
    <row r="4624" spans="1:22" x14ac:dyDescent="0.35">
      <c r="A4624" t="s">
        <v>4765</v>
      </c>
      <c r="B4624" s="1">
        <v>45078</v>
      </c>
      <c r="C4624" t="s">
        <v>57</v>
      </c>
      <c r="D4624" t="s">
        <v>72</v>
      </c>
      <c r="E4624">
        <v>6292640614</v>
      </c>
      <c r="F4624" t="s">
        <v>159</v>
      </c>
      <c r="G4624" t="s">
        <v>84</v>
      </c>
      <c r="H4624" t="s">
        <v>85</v>
      </c>
      <c r="I4624" t="s">
        <v>31</v>
      </c>
      <c r="J4624" t="s">
        <v>65</v>
      </c>
      <c r="K4624">
        <v>1773.29</v>
      </c>
      <c r="L4624">
        <v>100.4</v>
      </c>
      <c r="M4624" t="s">
        <v>65</v>
      </c>
      <c r="N4624">
        <v>5.6617924874104102E-2</v>
      </c>
      <c r="O4624" t="s">
        <v>11351</v>
      </c>
      <c r="P4624" t="s">
        <v>11356</v>
      </c>
      <c r="Q4624" t="s">
        <v>11372</v>
      </c>
      <c r="R4624" t="s">
        <v>11360</v>
      </c>
      <c r="S4624">
        <f>IF(SalesData[[#This Row],[Return Status]]="Returned",1,0)</f>
        <v>1</v>
      </c>
      <c r="T4624">
        <v>847.14</v>
      </c>
      <c r="U4624" s="2">
        <f>EOMONTH(SalesData[[#This Row],[Order Date]],0)</f>
        <v>45107</v>
      </c>
      <c r="V4624" s="9" t="str">
        <f>"Q"&amp;INT((MONTH(SalesData[[#This Row],[Order Date]])+2)/3)&amp;"-"&amp;YEAR(SalesData[[#This Row],[Order Date]])</f>
        <v>Q2-2023</v>
      </c>
    </row>
    <row r="4625" spans="1:22" x14ac:dyDescent="0.35">
      <c r="A4625" t="s">
        <v>4766</v>
      </c>
      <c r="B4625" s="1">
        <v>45085</v>
      </c>
      <c r="C4625" t="s">
        <v>132</v>
      </c>
      <c r="D4625" t="s">
        <v>27</v>
      </c>
      <c r="E4625">
        <v>7696049522</v>
      </c>
      <c r="F4625" t="s">
        <v>22</v>
      </c>
      <c r="G4625" t="s">
        <v>212</v>
      </c>
      <c r="H4625" t="s">
        <v>24</v>
      </c>
      <c r="I4625" t="s">
        <v>17</v>
      </c>
      <c r="J4625" t="s">
        <v>18</v>
      </c>
      <c r="K4625">
        <v>3874.35</v>
      </c>
      <c r="L4625">
        <v>701.87</v>
      </c>
      <c r="M4625" t="s">
        <v>19</v>
      </c>
      <c r="N4625">
        <v>0.18115812975079701</v>
      </c>
      <c r="O4625" t="s">
        <v>11351</v>
      </c>
      <c r="P4625" t="s">
        <v>11352</v>
      </c>
      <c r="R4625" t="s">
        <v>11353</v>
      </c>
      <c r="S4625">
        <f>IF(SalesData[[#This Row],[Return Status]]="Returned",1,0)</f>
        <v>0</v>
      </c>
      <c r="U4625" s="2">
        <f>EOMONTH(SalesData[[#This Row],[Order Date]],0)</f>
        <v>45107</v>
      </c>
      <c r="V4625" s="9" t="str">
        <f>"Q"&amp;INT((MONTH(SalesData[[#This Row],[Order Date]])+2)/3)&amp;"-"&amp;YEAR(SalesData[[#This Row],[Order Date]])</f>
        <v>Q2-2023</v>
      </c>
    </row>
    <row r="4626" spans="1:22" x14ac:dyDescent="0.35">
      <c r="A4626" t="s">
        <v>4767</v>
      </c>
      <c r="B4626" s="1">
        <v>45101</v>
      </c>
      <c r="C4626" t="s">
        <v>57</v>
      </c>
      <c r="D4626" t="s">
        <v>99</v>
      </c>
      <c r="E4626">
        <v>1921068426</v>
      </c>
      <c r="F4626" t="s">
        <v>129</v>
      </c>
      <c r="G4626" t="s">
        <v>54</v>
      </c>
      <c r="H4626" t="s">
        <v>55</v>
      </c>
      <c r="I4626" t="s">
        <v>31</v>
      </c>
      <c r="J4626" t="s">
        <v>19</v>
      </c>
      <c r="K4626">
        <v>2273.5100000000002</v>
      </c>
      <c r="L4626">
        <v>400.24</v>
      </c>
      <c r="M4626" t="s">
        <v>19</v>
      </c>
      <c r="N4626">
        <v>0.176044970112293</v>
      </c>
      <c r="O4626" t="s">
        <v>11351</v>
      </c>
      <c r="P4626" t="s">
        <v>11352</v>
      </c>
      <c r="R4626" t="s">
        <v>11353</v>
      </c>
      <c r="S4626">
        <f>IF(SalesData[[#This Row],[Return Status]]="Returned",1,0)</f>
        <v>0</v>
      </c>
      <c r="U4626" s="2">
        <f>EOMONTH(SalesData[[#This Row],[Order Date]],0)</f>
        <v>45107</v>
      </c>
      <c r="V4626" s="9" t="str">
        <f>"Q"&amp;INT((MONTH(SalesData[[#This Row],[Order Date]])+2)/3)&amp;"-"&amp;YEAR(SalesData[[#This Row],[Order Date]])</f>
        <v>Q2-2023</v>
      </c>
    </row>
    <row r="4627" spans="1:22" x14ac:dyDescent="0.35">
      <c r="A4627" t="s">
        <v>4768</v>
      </c>
      <c r="B4627" s="1">
        <v>45090</v>
      </c>
      <c r="C4627" t="s">
        <v>97</v>
      </c>
      <c r="D4627" t="s">
        <v>13</v>
      </c>
      <c r="E4627">
        <v>9569580652</v>
      </c>
      <c r="F4627" t="s">
        <v>81</v>
      </c>
      <c r="G4627" t="s">
        <v>74</v>
      </c>
      <c r="H4627" t="s">
        <v>11357</v>
      </c>
      <c r="I4627" t="s">
        <v>36</v>
      </c>
      <c r="J4627" t="s">
        <v>62</v>
      </c>
      <c r="K4627">
        <v>265.43</v>
      </c>
      <c r="L4627">
        <v>74.31</v>
      </c>
      <c r="M4627" t="s">
        <v>62</v>
      </c>
      <c r="N4627">
        <v>0.27996081829484198</v>
      </c>
      <c r="O4627" t="s">
        <v>11361</v>
      </c>
      <c r="P4627" t="s">
        <v>11354</v>
      </c>
      <c r="R4627" t="s">
        <v>11353</v>
      </c>
      <c r="S4627">
        <f>IF(SalesData[[#This Row],[Return Status]]="Returned",1,0)</f>
        <v>0</v>
      </c>
      <c r="T4627">
        <v>2420.2800000000002</v>
      </c>
      <c r="U4627" s="2">
        <f>EOMONTH(SalesData[[#This Row],[Order Date]],0)</f>
        <v>45107</v>
      </c>
      <c r="V4627" s="9" t="str">
        <f>"Q"&amp;INT((MONTH(SalesData[[#This Row],[Order Date]])+2)/3)&amp;"-"&amp;YEAR(SalesData[[#This Row],[Order Date]])</f>
        <v>Q2-2023</v>
      </c>
    </row>
    <row r="4628" spans="1:22" x14ac:dyDescent="0.35">
      <c r="A4628" t="s">
        <v>4769</v>
      </c>
      <c r="B4628" s="1">
        <v>45099</v>
      </c>
      <c r="C4628" t="s">
        <v>144</v>
      </c>
      <c r="D4628" t="s">
        <v>39</v>
      </c>
      <c r="E4628">
        <v>6017241028</v>
      </c>
      <c r="F4628" t="s">
        <v>114</v>
      </c>
      <c r="G4628" t="s">
        <v>11378</v>
      </c>
      <c r="H4628" t="s">
        <v>60</v>
      </c>
      <c r="I4628" t="s">
        <v>31</v>
      </c>
      <c r="J4628" t="s">
        <v>19</v>
      </c>
      <c r="K4628">
        <v>2048.02</v>
      </c>
      <c r="L4628">
        <v>158.71</v>
      </c>
      <c r="M4628" t="s">
        <v>19</v>
      </c>
      <c r="N4628">
        <v>7.7494360406636598E-2</v>
      </c>
      <c r="O4628" t="s">
        <v>11351</v>
      </c>
      <c r="P4628" t="s">
        <v>11356</v>
      </c>
      <c r="R4628" t="s">
        <v>11353</v>
      </c>
      <c r="S4628">
        <f>IF(SalesData[[#This Row],[Return Status]]="Returned",1,0)</f>
        <v>0</v>
      </c>
      <c r="U4628" s="2">
        <f>EOMONTH(SalesData[[#This Row],[Order Date]],0)</f>
        <v>45107</v>
      </c>
      <c r="V4628" s="9" t="str">
        <f>"Q"&amp;INT((MONTH(SalesData[[#This Row],[Order Date]])+2)/3)&amp;"-"&amp;YEAR(SalesData[[#This Row],[Order Date]])</f>
        <v>Q2-2023</v>
      </c>
    </row>
    <row r="4629" spans="1:22" x14ac:dyDescent="0.35">
      <c r="A4629" t="s">
        <v>4770</v>
      </c>
      <c r="B4629" s="1">
        <v>45083</v>
      </c>
      <c r="C4629" t="s">
        <v>94</v>
      </c>
      <c r="D4629" t="s">
        <v>80</v>
      </c>
      <c r="E4629">
        <v>7720593802</v>
      </c>
      <c r="F4629" t="s">
        <v>127</v>
      </c>
      <c r="G4629" t="s">
        <v>11370</v>
      </c>
      <c r="H4629" t="s">
        <v>30</v>
      </c>
      <c r="I4629" t="s">
        <v>31</v>
      </c>
      <c r="J4629" t="s">
        <v>62</v>
      </c>
      <c r="K4629">
        <v>4554.07</v>
      </c>
      <c r="L4629">
        <v>241.07</v>
      </c>
      <c r="M4629" t="s">
        <v>62</v>
      </c>
      <c r="N4629">
        <v>5.2935066874246602E-2</v>
      </c>
      <c r="O4629" t="s">
        <v>11351</v>
      </c>
      <c r="P4629" t="s">
        <v>11356</v>
      </c>
      <c r="R4629" t="s">
        <v>11353</v>
      </c>
      <c r="S4629">
        <f>IF(SalesData[[#This Row],[Return Status]]="Returned",1,0)</f>
        <v>0</v>
      </c>
      <c r="U4629" s="2">
        <f>EOMONTH(SalesData[[#This Row],[Order Date]],0)</f>
        <v>45107</v>
      </c>
      <c r="V4629" s="9" t="str">
        <f>"Q"&amp;INT((MONTH(SalesData[[#This Row],[Order Date]])+2)/3)&amp;"-"&amp;YEAR(SalesData[[#This Row],[Order Date]])</f>
        <v>Q2-2023</v>
      </c>
    </row>
    <row r="4630" spans="1:22" x14ac:dyDescent="0.35">
      <c r="A4630" t="s">
        <v>4771</v>
      </c>
      <c r="B4630" s="1">
        <v>45090</v>
      </c>
      <c r="C4630" t="s">
        <v>205</v>
      </c>
      <c r="D4630" t="s">
        <v>99</v>
      </c>
      <c r="E4630">
        <v>8470115489</v>
      </c>
      <c r="F4630" t="s">
        <v>222</v>
      </c>
      <c r="G4630" t="s">
        <v>164</v>
      </c>
      <c r="H4630" t="s">
        <v>11357</v>
      </c>
      <c r="I4630" t="s">
        <v>36</v>
      </c>
      <c r="J4630" t="s">
        <v>62</v>
      </c>
      <c r="K4630">
        <v>962.48</v>
      </c>
      <c r="L4630">
        <v>108.23</v>
      </c>
      <c r="M4630" t="s">
        <v>62</v>
      </c>
      <c r="N4630">
        <v>0.112449089851218</v>
      </c>
      <c r="O4630" t="s">
        <v>11355</v>
      </c>
      <c r="P4630" t="s">
        <v>11352</v>
      </c>
      <c r="R4630" t="s">
        <v>11353</v>
      </c>
      <c r="S4630">
        <f>IF(SalesData[[#This Row],[Return Status]]="Returned",1,0)</f>
        <v>0</v>
      </c>
      <c r="U4630" s="2">
        <f>EOMONTH(SalesData[[#This Row],[Order Date]],0)</f>
        <v>45107</v>
      </c>
      <c r="V4630" s="9" t="str">
        <f>"Q"&amp;INT((MONTH(SalesData[[#This Row],[Order Date]])+2)/3)&amp;"-"&amp;YEAR(SalesData[[#This Row],[Order Date]])</f>
        <v>Q2-2023</v>
      </c>
    </row>
    <row r="4631" spans="1:22" x14ac:dyDescent="0.35">
      <c r="A4631" t="s">
        <v>4772</v>
      </c>
      <c r="B4631" s="1">
        <v>45096</v>
      </c>
      <c r="C4631" t="s">
        <v>52</v>
      </c>
      <c r="D4631" t="s">
        <v>46</v>
      </c>
      <c r="E4631">
        <v>9405222462</v>
      </c>
      <c r="F4631" t="s">
        <v>88</v>
      </c>
      <c r="G4631" t="s">
        <v>89</v>
      </c>
      <c r="H4631" t="s">
        <v>90</v>
      </c>
      <c r="I4631" t="s">
        <v>31</v>
      </c>
      <c r="J4631" t="s">
        <v>42</v>
      </c>
      <c r="K4631">
        <v>4795.1400000000003</v>
      </c>
      <c r="L4631">
        <v>410.09</v>
      </c>
      <c r="M4631" t="s">
        <v>43</v>
      </c>
      <c r="N4631">
        <v>8.5522007699462402E-2</v>
      </c>
      <c r="O4631" t="s">
        <v>11351</v>
      </c>
      <c r="P4631" t="s">
        <v>11356</v>
      </c>
      <c r="Q4631" t="s">
        <v>11359</v>
      </c>
      <c r="R4631" t="s">
        <v>11360</v>
      </c>
      <c r="S4631">
        <f>IF(SalesData[[#This Row],[Return Status]]="Returned",1,0)</f>
        <v>1</v>
      </c>
      <c r="T4631">
        <v>207.68</v>
      </c>
      <c r="U4631" s="2">
        <f>EOMONTH(SalesData[[#This Row],[Order Date]],0)</f>
        <v>45107</v>
      </c>
      <c r="V4631" s="9" t="str">
        <f>"Q"&amp;INT((MONTH(SalesData[[#This Row],[Order Date]])+2)/3)&amp;"-"&amp;YEAR(SalesData[[#This Row],[Order Date]])</f>
        <v>Q2-2023</v>
      </c>
    </row>
    <row r="4632" spans="1:22" x14ac:dyDescent="0.35">
      <c r="A4632" t="s">
        <v>4773</v>
      </c>
      <c r="B4632" s="1">
        <v>45080</v>
      </c>
      <c r="C4632" t="s">
        <v>162</v>
      </c>
      <c r="D4632" t="s">
        <v>39</v>
      </c>
      <c r="E4632">
        <v>4287011899</v>
      </c>
      <c r="F4632" t="s">
        <v>137</v>
      </c>
      <c r="G4632" t="s">
        <v>11382</v>
      </c>
      <c r="H4632" t="s">
        <v>11357</v>
      </c>
      <c r="I4632" t="s">
        <v>36</v>
      </c>
      <c r="J4632" t="s">
        <v>18</v>
      </c>
      <c r="K4632">
        <v>2892.82</v>
      </c>
      <c r="L4632">
        <v>161.63</v>
      </c>
      <c r="M4632" t="s">
        <v>19</v>
      </c>
      <c r="N4632">
        <v>5.58728161447999E-2</v>
      </c>
      <c r="O4632" t="s">
        <v>11351</v>
      </c>
      <c r="P4632" t="s">
        <v>11356</v>
      </c>
      <c r="R4632" t="s">
        <v>11353</v>
      </c>
      <c r="S4632">
        <f>IF(SalesData[[#This Row],[Return Status]]="Returned",1,0)</f>
        <v>0</v>
      </c>
      <c r="U4632" s="2">
        <f>EOMONTH(SalesData[[#This Row],[Order Date]],0)</f>
        <v>45107</v>
      </c>
      <c r="V4632" s="9" t="str">
        <f>"Q"&amp;INT((MONTH(SalesData[[#This Row],[Order Date]])+2)/3)&amp;"-"&amp;YEAR(SalesData[[#This Row],[Order Date]])</f>
        <v>Q2-2023</v>
      </c>
    </row>
    <row r="4633" spans="1:22" x14ac:dyDescent="0.35">
      <c r="A4633" t="s">
        <v>4774</v>
      </c>
      <c r="B4633" s="1">
        <v>45096</v>
      </c>
      <c r="C4633" t="s">
        <v>71</v>
      </c>
      <c r="D4633" t="s">
        <v>145</v>
      </c>
      <c r="E4633">
        <v>9818741731</v>
      </c>
      <c r="F4633" t="s">
        <v>116</v>
      </c>
      <c r="G4633" t="s">
        <v>74</v>
      </c>
      <c r="H4633" t="s">
        <v>11357</v>
      </c>
      <c r="I4633" t="s">
        <v>36</v>
      </c>
      <c r="J4633" t="s">
        <v>19</v>
      </c>
      <c r="K4633">
        <v>4033.92</v>
      </c>
      <c r="L4633">
        <v>166.91</v>
      </c>
      <c r="M4633" t="s">
        <v>19</v>
      </c>
      <c r="N4633">
        <v>4.1376626209741398E-2</v>
      </c>
      <c r="O4633" t="s">
        <v>11351</v>
      </c>
      <c r="P4633" t="s">
        <v>11356</v>
      </c>
      <c r="R4633" t="s">
        <v>11353</v>
      </c>
      <c r="S4633">
        <f>IF(SalesData[[#This Row],[Return Status]]="Returned",1,0)</f>
        <v>0</v>
      </c>
      <c r="T4633">
        <v>2420.2800000000002</v>
      </c>
      <c r="U4633" s="2">
        <f>EOMONTH(SalesData[[#This Row],[Order Date]],0)</f>
        <v>45107</v>
      </c>
      <c r="V4633" s="9" t="str">
        <f>"Q"&amp;INT((MONTH(SalesData[[#This Row],[Order Date]])+2)/3)&amp;"-"&amp;YEAR(SalesData[[#This Row],[Order Date]])</f>
        <v>Q2-2023</v>
      </c>
    </row>
    <row r="4634" spans="1:22" x14ac:dyDescent="0.35">
      <c r="A4634" t="s">
        <v>4775</v>
      </c>
      <c r="B4634" s="1">
        <v>45090</v>
      </c>
      <c r="C4634" t="s">
        <v>325</v>
      </c>
      <c r="D4634" t="s">
        <v>13</v>
      </c>
      <c r="E4634">
        <v>4884246901</v>
      </c>
      <c r="F4634" t="s">
        <v>114</v>
      </c>
      <c r="G4634" t="s">
        <v>59</v>
      </c>
      <c r="H4634" t="s">
        <v>60</v>
      </c>
      <c r="I4634" t="s">
        <v>31</v>
      </c>
      <c r="J4634" t="s">
        <v>42</v>
      </c>
      <c r="K4634">
        <v>3722.55</v>
      </c>
      <c r="L4634">
        <v>310.60000000000002</v>
      </c>
      <c r="M4634" t="s">
        <v>43</v>
      </c>
      <c r="N4634">
        <v>8.3437428644343295E-2</v>
      </c>
      <c r="O4634" t="s">
        <v>11351</v>
      </c>
      <c r="P4634" t="s">
        <v>11356</v>
      </c>
      <c r="R4634" t="s">
        <v>11353</v>
      </c>
      <c r="S4634">
        <f>IF(SalesData[[#This Row],[Return Status]]="Returned",1,0)</f>
        <v>0</v>
      </c>
      <c r="T4634">
        <v>2183.56</v>
      </c>
      <c r="U4634" s="2">
        <f>EOMONTH(SalesData[[#This Row],[Order Date]],0)</f>
        <v>45107</v>
      </c>
      <c r="V4634" s="9" t="str">
        <f>"Q"&amp;INT((MONTH(SalesData[[#This Row],[Order Date]])+2)/3)&amp;"-"&amp;YEAR(SalesData[[#This Row],[Order Date]])</f>
        <v>Q2-2023</v>
      </c>
    </row>
    <row r="4635" spans="1:22" x14ac:dyDescent="0.35">
      <c r="A4635" t="s">
        <v>4776</v>
      </c>
      <c r="B4635" s="1">
        <v>45101</v>
      </c>
      <c r="C4635" t="s">
        <v>139</v>
      </c>
      <c r="D4635" t="s">
        <v>145</v>
      </c>
      <c r="E4635">
        <v>8428642009</v>
      </c>
      <c r="F4635" t="s">
        <v>50</v>
      </c>
      <c r="G4635" t="s">
        <v>34</v>
      </c>
      <c r="H4635" t="s">
        <v>35</v>
      </c>
      <c r="I4635" t="s">
        <v>36</v>
      </c>
      <c r="J4635" t="s">
        <v>61</v>
      </c>
      <c r="K4635">
        <v>4948.3599999999997</v>
      </c>
      <c r="L4635">
        <v>923.61</v>
      </c>
      <c r="M4635" t="s">
        <v>62</v>
      </c>
      <c r="N4635">
        <v>0.186649718290504</v>
      </c>
      <c r="O4635" t="s">
        <v>11351</v>
      </c>
      <c r="P4635" t="s">
        <v>11352</v>
      </c>
      <c r="R4635" t="s">
        <v>11353</v>
      </c>
      <c r="S4635">
        <f>IF(SalesData[[#This Row],[Return Status]]="Returned",1,0)</f>
        <v>0</v>
      </c>
      <c r="U4635" s="2">
        <f>EOMONTH(SalesData[[#This Row],[Order Date]],0)</f>
        <v>45107</v>
      </c>
      <c r="V4635" s="9" t="str">
        <f>"Q"&amp;INT((MONTH(SalesData[[#This Row],[Order Date]])+2)/3)&amp;"-"&amp;YEAR(SalesData[[#This Row],[Order Date]])</f>
        <v>Q2-2023</v>
      </c>
    </row>
    <row r="4636" spans="1:22" x14ac:dyDescent="0.35">
      <c r="A4636" t="s">
        <v>4777</v>
      </c>
      <c r="B4636" s="1">
        <v>45093</v>
      </c>
      <c r="C4636" t="s">
        <v>21</v>
      </c>
      <c r="D4636" t="s">
        <v>46</v>
      </c>
      <c r="E4636">
        <v>4854550257</v>
      </c>
      <c r="F4636" t="s">
        <v>387</v>
      </c>
      <c r="G4636" t="s">
        <v>89</v>
      </c>
      <c r="H4636" t="s">
        <v>90</v>
      </c>
      <c r="I4636" t="s">
        <v>31</v>
      </c>
      <c r="J4636" t="s">
        <v>19</v>
      </c>
      <c r="K4636">
        <v>492.28</v>
      </c>
      <c r="L4636">
        <v>143.97999999999999</v>
      </c>
      <c r="M4636" t="s">
        <v>19</v>
      </c>
      <c r="N4636">
        <v>0.29247582676525602</v>
      </c>
      <c r="O4636" t="s">
        <v>11361</v>
      </c>
      <c r="P4636" t="s">
        <v>11354</v>
      </c>
      <c r="R4636" t="s">
        <v>11353</v>
      </c>
      <c r="S4636">
        <f>IF(SalesData[[#This Row],[Return Status]]="Returned",1,0)</f>
        <v>0</v>
      </c>
      <c r="T4636">
        <v>207.68</v>
      </c>
      <c r="U4636" s="2">
        <f>EOMONTH(SalesData[[#This Row],[Order Date]],0)</f>
        <v>45107</v>
      </c>
      <c r="V4636" s="9" t="str">
        <f>"Q"&amp;INT((MONTH(SalesData[[#This Row],[Order Date]])+2)/3)&amp;"-"&amp;YEAR(SalesData[[#This Row],[Order Date]])</f>
        <v>Q2-2023</v>
      </c>
    </row>
    <row r="4637" spans="1:22" x14ac:dyDescent="0.35">
      <c r="A4637" t="s">
        <v>4778</v>
      </c>
      <c r="B4637" s="1">
        <v>45092</v>
      </c>
      <c r="C4637" t="s">
        <v>188</v>
      </c>
      <c r="D4637" t="s">
        <v>27</v>
      </c>
      <c r="E4637">
        <v>9140492867</v>
      </c>
      <c r="F4637" t="s">
        <v>172</v>
      </c>
      <c r="G4637" t="s">
        <v>11367</v>
      </c>
      <c r="H4637" t="s">
        <v>11357</v>
      </c>
      <c r="I4637" t="s">
        <v>17</v>
      </c>
      <c r="J4637" t="s">
        <v>65</v>
      </c>
      <c r="K4637">
        <v>1731.89</v>
      </c>
      <c r="L4637">
        <v>216.96</v>
      </c>
      <c r="M4637" t="s">
        <v>65</v>
      </c>
      <c r="N4637">
        <v>0.12527354508658201</v>
      </c>
      <c r="O4637" t="s">
        <v>11351</v>
      </c>
      <c r="P4637" t="s">
        <v>11352</v>
      </c>
      <c r="R4637" t="s">
        <v>11353</v>
      </c>
      <c r="S4637">
        <f>IF(SalesData[[#This Row],[Return Status]]="Returned",1,0)</f>
        <v>0</v>
      </c>
      <c r="U4637" s="2">
        <f>EOMONTH(SalesData[[#This Row],[Order Date]],0)</f>
        <v>45107</v>
      </c>
      <c r="V4637" s="9" t="str">
        <f>"Q"&amp;INT((MONTH(SalesData[[#This Row],[Order Date]])+2)/3)&amp;"-"&amp;YEAR(SalesData[[#This Row],[Order Date]])</f>
        <v>Q2-2023</v>
      </c>
    </row>
    <row r="4638" spans="1:22" x14ac:dyDescent="0.35">
      <c r="A4638" t="s">
        <v>4779</v>
      </c>
      <c r="B4638" s="1">
        <v>45089</v>
      </c>
      <c r="C4638" t="s">
        <v>325</v>
      </c>
      <c r="D4638" t="s">
        <v>13</v>
      </c>
      <c r="E4638">
        <v>2816904545</v>
      </c>
      <c r="F4638" t="s">
        <v>172</v>
      </c>
      <c r="G4638" t="s">
        <v>141</v>
      </c>
      <c r="H4638" t="s">
        <v>121</v>
      </c>
      <c r="I4638" t="s">
        <v>17</v>
      </c>
      <c r="J4638" t="s">
        <v>65</v>
      </c>
      <c r="K4638">
        <v>1915.02</v>
      </c>
      <c r="L4638">
        <v>398.61</v>
      </c>
      <c r="M4638" t="s">
        <v>65</v>
      </c>
      <c r="N4638">
        <v>0.208149262148698</v>
      </c>
      <c r="O4638" t="s">
        <v>11351</v>
      </c>
      <c r="P4638" t="s">
        <v>11354</v>
      </c>
      <c r="R4638" t="s">
        <v>11353</v>
      </c>
      <c r="S4638">
        <f>IF(SalesData[[#This Row],[Return Status]]="Returned",1,0)</f>
        <v>0</v>
      </c>
      <c r="T4638">
        <v>2793.38</v>
      </c>
      <c r="U4638" s="2">
        <f>EOMONTH(SalesData[[#This Row],[Order Date]],0)</f>
        <v>45107</v>
      </c>
      <c r="V4638" s="9" t="str">
        <f>"Q"&amp;INT((MONTH(SalesData[[#This Row],[Order Date]])+2)/3)&amp;"-"&amp;YEAR(SalesData[[#This Row],[Order Date]])</f>
        <v>Q2-2023</v>
      </c>
    </row>
    <row r="4639" spans="1:22" x14ac:dyDescent="0.35">
      <c r="A4639" t="s">
        <v>4780</v>
      </c>
      <c r="B4639" s="1">
        <v>45105</v>
      </c>
      <c r="C4639" t="s">
        <v>325</v>
      </c>
      <c r="D4639" t="s">
        <v>80</v>
      </c>
      <c r="E4639">
        <v>896806666</v>
      </c>
      <c r="F4639" t="s">
        <v>147</v>
      </c>
      <c r="G4639" t="s">
        <v>11375</v>
      </c>
      <c r="H4639" t="s">
        <v>85</v>
      </c>
      <c r="I4639" t="s">
        <v>31</v>
      </c>
      <c r="J4639" t="s">
        <v>42</v>
      </c>
      <c r="K4639">
        <v>4953.2700000000004</v>
      </c>
      <c r="L4639">
        <v>686.66</v>
      </c>
      <c r="M4639" t="s">
        <v>43</v>
      </c>
      <c r="N4639">
        <v>0.13862761367742901</v>
      </c>
      <c r="O4639" t="s">
        <v>11351</v>
      </c>
      <c r="P4639" t="s">
        <v>11352</v>
      </c>
      <c r="R4639" t="s">
        <v>11353</v>
      </c>
      <c r="S4639">
        <f>IF(SalesData[[#This Row],[Return Status]]="Returned",1,0)</f>
        <v>0</v>
      </c>
      <c r="U4639" s="2">
        <f>EOMONTH(SalesData[[#This Row],[Order Date]],0)</f>
        <v>45107</v>
      </c>
      <c r="V4639" s="9" t="str">
        <f>"Q"&amp;INT((MONTH(SalesData[[#This Row],[Order Date]])+2)/3)&amp;"-"&amp;YEAR(SalesData[[#This Row],[Order Date]])</f>
        <v>Q2-2023</v>
      </c>
    </row>
    <row r="4640" spans="1:22" x14ac:dyDescent="0.35">
      <c r="A4640" t="s">
        <v>4781</v>
      </c>
      <c r="B4640" s="1">
        <v>45085</v>
      </c>
      <c r="C4640" t="s">
        <v>26</v>
      </c>
      <c r="D4640" t="s">
        <v>99</v>
      </c>
      <c r="E4640">
        <v>5599806696</v>
      </c>
      <c r="F4640" t="s">
        <v>154</v>
      </c>
      <c r="G4640" t="s">
        <v>29</v>
      </c>
      <c r="H4640" t="s">
        <v>30</v>
      </c>
      <c r="I4640" t="s">
        <v>31</v>
      </c>
      <c r="J4640" t="s">
        <v>19</v>
      </c>
      <c r="K4640">
        <v>141.13</v>
      </c>
      <c r="L4640">
        <v>7.76</v>
      </c>
      <c r="M4640" t="s">
        <v>19</v>
      </c>
      <c r="N4640">
        <v>5.4984765818748699E-2</v>
      </c>
      <c r="O4640" t="s">
        <v>11361</v>
      </c>
      <c r="P4640" t="s">
        <v>11356</v>
      </c>
      <c r="R4640" t="s">
        <v>11353</v>
      </c>
      <c r="S4640">
        <f>IF(SalesData[[#This Row],[Return Status]]="Returned",1,0)</f>
        <v>0</v>
      </c>
      <c r="T4640">
        <v>2788.38</v>
      </c>
      <c r="U4640" s="2">
        <f>EOMONTH(SalesData[[#This Row],[Order Date]],0)</f>
        <v>45107</v>
      </c>
      <c r="V4640" s="9" t="str">
        <f>"Q"&amp;INT((MONTH(SalesData[[#This Row],[Order Date]])+2)/3)&amp;"-"&amp;YEAR(SalesData[[#This Row],[Order Date]])</f>
        <v>Q2-2023</v>
      </c>
    </row>
    <row r="4641" spans="1:22" x14ac:dyDescent="0.35">
      <c r="A4641" t="s">
        <v>4782</v>
      </c>
      <c r="B4641" s="1">
        <v>45096</v>
      </c>
      <c r="C4641" t="s">
        <v>92</v>
      </c>
      <c r="D4641" t="s">
        <v>39</v>
      </c>
      <c r="E4641">
        <v>5754830443</v>
      </c>
      <c r="F4641" t="s">
        <v>73</v>
      </c>
      <c r="G4641" t="s">
        <v>74</v>
      </c>
      <c r="H4641" t="s">
        <v>75</v>
      </c>
      <c r="I4641" t="s">
        <v>36</v>
      </c>
      <c r="J4641" t="s">
        <v>62</v>
      </c>
      <c r="K4641">
        <v>4787.9399999999996</v>
      </c>
      <c r="L4641">
        <v>1107.42</v>
      </c>
      <c r="M4641" t="s">
        <v>62</v>
      </c>
      <c r="N4641">
        <v>0.231293625233399</v>
      </c>
      <c r="O4641" t="s">
        <v>11351</v>
      </c>
      <c r="P4641" t="s">
        <v>11354</v>
      </c>
      <c r="R4641" t="s">
        <v>11353</v>
      </c>
      <c r="S4641">
        <f>IF(SalesData[[#This Row],[Return Status]]="Returned",1,0)</f>
        <v>0</v>
      </c>
      <c r="T4641">
        <v>2420.2800000000002</v>
      </c>
      <c r="U4641" s="2">
        <f>EOMONTH(SalesData[[#This Row],[Order Date]],0)</f>
        <v>45107</v>
      </c>
      <c r="V4641" s="9" t="str">
        <f>"Q"&amp;INT((MONTH(SalesData[[#This Row],[Order Date]])+2)/3)&amp;"-"&amp;YEAR(SalesData[[#This Row],[Order Date]])</f>
        <v>Q2-2023</v>
      </c>
    </row>
    <row r="4642" spans="1:22" x14ac:dyDescent="0.35">
      <c r="A4642" t="s">
        <v>4783</v>
      </c>
      <c r="B4642" s="1">
        <v>45084</v>
      </c>
      <c r="C4642" t="s">
        <v>67</v>
      </c>
      <c r="D4642" t="s">
        <v>72</v>
      </c>
      <c r="E4642">
        <v>2617442882</v>
      </c>
      <c r="F4642" t="s">
        <v>387</v>
      </c>
      <c r="G4642" t="s">
        <v>89</v>
      </c>
      <c r="H4642" t="s">
        <v>90</v>
      </c>
      <c r="I4642" t="s">
        <v>31</v>
      </c>
      <c r="J4642" t="s">
        <v>42</v>
      </c>
      <c r="K4642">
        <v>3611.12</v>
      </c>
      <c r="L4642">
        <v>786.43</v>
      </c>
      <c r="M4642" t="s">
        <v>43</v>
      </c>
      <c r="N4642">
        <v>0.217780079310574</v>
      </c>
      <c r="O4642" t="s">
        <v>11351</v>
      </c>
      <c r="P4642" t="s">
        <v>11354</v>
      </c>
      <c r="Q4642" t="s">
        <v>11364</v>
      </c>
      <c r="R4642" t="s">
        <v>11360</v>
      </c>
      <c r="S4642">
        <f>IF(SalesData[[#This Row],[Return Status]]="Returned",1,0)</f>
        <v>1</v>
      </c>
      <c r="T4642">
        <v>207.68</v>
      </c>
      <c r="U4642" s="2">
        <f>EOMONTH(SalesData[[#This Row],[Order Date]],0)</f>
        <v>45107</v>
      </c>
      <c r="V4642" s="9" t="str">
        <f>"Q"&amp;INT((MONTH(SalesData[[#This Row],[Order Date]])+2)/3)&amp;"-"&amp;YEAR(SalesData[[#This Row],[Order Date]])</f>
        <v>Q2-2023</v>
      </c>
    </row>
    <row r="4643" spans="1:22" x14ac:dyDescent="0.35">
      <c r="A4643" t="s">
        <v>4784</v>
      </c>
      <c r="B4643" s="1">
        <v>45078</v>
      </c>
      <c r="C4643" t="s">
        <v>12</v>
      </c>
      <c r="D4643" t="s">
        <v>46</v>
      </c>
      <c r="E4643">
        <v>5002694331</v>
      </c>
      <c r="F4643" t="s">
        <v>147</v>
      </c>
      <c r="G4643" t="s">
        <v>84</v>
      </c>
      <c r="H4643" t="s">
        <v>85</v>
      </c>
      <c r="I4643" t="s">
        <v>31</v>
      </c>
      <c r="J4643" t="s">
        <v>19</v>
      </c>
      <c r="K4643">
        <v>2277.2600000000002</v>
      </c>
      <c r="L4643">
        <v>629.84</v>
      </c>
      <c r="M4643" t="s">
        <v>19</v>
      </c>
      <c r="N4643">
        <v>0.276577992851058</v>
      </c>
      <c r="O4643" t="s">
        <v>11351</v>
      </c>
      <c r="P4643" t="s">
        <v>11354</v>
      </c>
      <c r="R4643" t="s">
        <v>11353</v>
      </c>
      <c r="S4643">
        <f>IF(SalesData[[#This Row],[Return Status]]="Returned",1,0)</f>
        <v>0</v>
      </c>
      <c r="T4643">
        <v>847.14</v>
      </c>
      <c r="U4643" s="2">
        <f>EOMONTH(SalesData[[#This Row],[Order Date]],0)</f>
        <v>45107</v>
      </c>
      <c r="V4643" s="9" t="str">
        <f>"Q"&amp;INT((MONTH(SalesData[[#This Row],[Order Date]])+2)/3)&amp;"-"&amp;YEAR(SalesData[[#This Row],[Order Date]])</f>
        <v>Q2-2023</v>
      </c>
    </row>
    <row r="4644" spans="1:22" x14ac:dyDescent="0.35">
      <c r="A4644" t="s">
        <v>4785</v>
      </c>
      <c r="B4644" s="1">
        <v>45105</v>
      </c>
      <c r="C4644" t="s">
        <v>106</v>
      </c>
      <c r="D4644" t="s">
        <v>27</v>
      </c>
      <c r="E4644">
        <v>4792644838</v>
      </c>
      <c r="F4644" t="s">
        <v>58</v>
      </c>
      <c r="G4644" t="s">
        <v>59</v>
      </c>
      <c r="H4644" t="s">
        <v>60</v>
      </c>
      <c r="I4644" t="s">
        <v>31</v>
      </c>
      <c r="J4644" t="s">
        <v>62</v>
      </c>
      <c r="K4644">
        <v>1763.07</v>
      </c>
      <c r="L4644">
        <v>501.78</v>
      </c>
      <c r="M4644" t="s">
        <v>62</v>
      </c>
      <c r="N4644">
        <v>0.28460582960404301</v>
      </c>
      <c r="O4644" t="s">
        <v>11351</v>
      </c>
      <c r="P4644" t="s">
        <v>11354</v>
      </c>
      <c r="R4644" t="s">
        <v>11353</v>
      </c>
      <c r="S4644">
        <f>IF(SalesData[[#This Row],[Return Status]]="Returned",1,0)</f>
        <v>0</v>
      </c>
      <c r="T4644">
        <v>2183.56</v>
      </c>
      <c r="U4644" s="2">
        <f>EOMONTH(SalesData[[#This Row],[Order Date]],0)</f>
        <v>45107</v>
      </c>
      <c r="V4644" s="9" t="str">
        <f>"Q"&amp;INT((MONTH(SalesData[[#This Row],[Order Date]])+2)/3)&amp;"-"&amp;YEAR(SalesData[[#This Row],[Order Date]])</f>
        <v>Q2-2023</v>
      </c>
    </row>
    <row r="4645" spans="1:22" x14ac:dyDescent="0.35">
      <c r="A4645" t="s">
        <v>4786</v>
      </c>
      <c r="B4645" s="1">
        <v>45090</v>
      </c>
      <c r="C4645" t="s">
        <v>49</v>
      </c>
      <c r="D4645" t="s">
        <v>72</v>
      </c>
      <c r="E4645">
        <v>8238243083</v>
      </c>
      <c r="F4645" t="s">
        <v>100</v>
      </c>
      <c r="G4645" t="s">
        <v>34</v>
      </c>
      <c r="H4645" t="s">
        <v>35</v>
      </c>
      <c r="I4645" t="s">
        <v>36</v>
      </c>
      <c r="J4645" t="s">
        <v>18</v>
      </c>
      <c r="K4645">
        <v>2864.14</v>
      </c>
      <c r="L4645">
        <v>664.89</v>
      </c>
      <c r="M4645" t="s">
        <v>19</v>
      </c>
      <c r="N4645">
        <v>0.23214298183748</v>
      </c>
      <c r="O4645" t="s">
        <v>11351</v>
      </c>
      <c r="P4645" t="s">
        <v>11354</v>
      </c>
      <c r="R4645" t="s">
        <v>11353</v>
      </c>
      <c r="S4645">
        <f>IF(SalesData[[#This Row],[Return Status]]="Returned",1,0)</f>
        <v>0</v>
      </c>
      <c r="U4645" s="2">
        <f>EOMONTH(SalesData[[#This Row],[Order Date]],0)</f>
        <v>45107</v>
      </c>
      <c r="V4645" s="9" t="str">
        <f>"Q"&amp;INT((MONTH(SalesData[[#This Row],[Order Date]])+2)/3)&amp;"-"&amp;YEAR(SalesData[[#This Row],[Order Date]])</f>
        <v>Q2-2023</v>
      </c>
    </row>
    <row r="4646" spans="1:22" x14ac:dyDescent="0.35">
      <c r="A4646" t="s">
        <v>4787</v>
      </c>
      <c r="B4646" s="1">
        <v>45093</v>
      </c>
      <c r="C4646" t="s">
        <v>149</v>
      </c>
      <c r="D4646" t="s">
        <v>39</v>
      </c>
      <c r="E4646">
        <v>140738780</v>
      </c>
      <c r="F4646" t="s">
        <v>152</v>
      </c>
      <c r="G4646" t="s">
        <v>23</v>
      </c>
      <c r="H4646" t="s">
        <v>24</v>
      </c>
      <c r="I4646" t="s">
        <v>17</v>
      </c>
      <c r="J4646" t="s">
        <v>19</v>
      </c>
      <c r="K4646">
        <v>2267.9499999999998</v>
      </c>
      <c r="L4646">
        <v>232.91</v>
      </c>
      <c r="M4646" t="s">
        <v>19</v>
      </c>
      <c r="N4646">
        <v>0.10269626755439901</v>
      </c>
      <c r="O4646" t="s">
        <v>11351</v>
      </c>
      <c r="P4646" t="s">
        <v>11352</v>
      </c>
      <c r="R4646" t="s">
        <v>11353</v>
      </c>
      <c r="S4646">
        <f>IF(SalesData[[#This Row],[Return Status]]="Returned",1,0)</f>
        <v>0</v>
      </c>
      <c r="T4646">
        <v>2821.33</v>
      </c>
      <c r="U4646" s="2">
        <f>EOMONTH(SalesData[[#This Row],[Order Date]],0)</f>
        <v>45107</v>
      </c>
      <c r="V4646" s="9" t="str">
        <f>"Q"&amp;INT((MONTH(SalesData[[#This Row],[Order Date]])+2)/3)&amp;"-"&amp;YEAR(SalesData[[#This Row],[Order Date]])</f>
        <v>Q2-2023</v>
      </c>
    </row>
    <row r="4647" spans="1:22" x14ac:dyDescent="0.35">
      <c r="A4647" t="s">
        <v>4788</v>
      </c>
      <c r="B4647" s="1">
        <v>45103</v>
      </c>
      <c r="C4647" t="s">
        <v>325</v>
      </c>
      <c r="D4647" t="s">
        <v>72</v>
      </c>
      <c r="E4647">
        <v>6173269879</v>
      </c>
      <c r="F4647" t="s">
        <v>53</v>
      </c>
      <c r="G4647" t="s">
        <v>54</v>
      </c>
      <c r="H4647" t="s">
        <v>55</v>
      </c>
      <c r="I4647" t="s">
        <v>31</v>
      </c>
      <c r="J4647" t="s">
        <v>42</v>
      </c>
      <c r="K4647">
        <v>3970.02</v>
      </c>
      <c r="L4647">
        <v>854.36</v>
      </c>
      <c r="M4647" t="s">
        <v>43</v>
      </c>
      <c r="N4647">
        <v>0.21520294608087601</v>
      </c>
      <c r="O4647" t="s">
        <v>11351</v>
      </c>
      <c r="P4647" t="s">
        <v>11354</v>
      </c>
      <c r="R4647" t="s">
        <v>11353</v>
      </c>
      <c r="S4647">
        <f>IF(SalesData[[#This Row],[Return Status]]="Returned",1,0)</f>
        <v>0</v>
      </c>
      <c r="U4647" s="2">
        <f>EOMONTH(SalesData[[#This Row],[Order Date]],0)</f>
        <v>45107</v>
      </c>
      <c r="V4647" s="9" t="str">
        <f>"Q"&amp;INT((MONTH(SalesData[[#This Row],[Order Date]])+2)/3)&amp;"-"&amp;YEAR(SalesData[[#This Row],[Order Date]])</f>
        <v>Q2-2023</v>
      </c>
    </row>
    <row r="4648" spans="1:22" x14ac:dyDescent="0.35">
      <c r="A4648" t="s">
        <v>4789</v>
      </c>
      <c r="B4648" s="1">
        <v>45092</v>
      </c>
      <c r="C4648" t="s">
        <v>49</v>
      </c>
      <c r="D4648" t="s">
        <v>72</v>
      </c>
      <c r="E4648">
        <v>4702887580</v>
      </c>
      <c r="F4648" t="s">
        <v>81</v>
      </c>
      <c r="G4648" t="s">
        <v>74</v>
      </c>
      <c r="H4648" t="s">
        <v>75</v>
      </c>
      <c r="I4648" t="s">
        <v>36</v>
      </c>
      <c r="J4648" t="s">
        <v>19</v>
      </c>
      <c r="K4648">
        <v>4732.28</v>
      </c>
      <c r="L4648">
        <v>352.17</v>
      </c>
      <c r="M4648" t="s">
        <v>19</v>
      </c>
      <c r="N4648">
        <v>7.4418673451275105E-2</v>
      </c>
      <c r="O4648" t="s">
        <v>11351</v>
      </c>
      <c r="P4648" t="s">
        <v>11356</v>
      </c>
      <c r="R4648" t="s">
        <v>11353</v>
      </c>
      <c r="S4648">
        <f>IF(SalesData[[#This Row],[Return Status]]="Returned",1,0)</f>
        <v>0</v>
      </c>
      <c r="T4648">
        <v>2420.2800000000002</v>
      </c>
      <c r="U4648" s="2">
        <f>EOMONTH(SalesData[[#This Row],[Order Date]],0)</f>
        <v>45107</v>
      </c>
      <c r="V4648" s="9" t="str">
        <f>"Q"&amp;INT((MONTH(SalesData[[#This Row],[Order Date]])+2)/3)&amp;"-"&amp;YEAR(SalesData[[#This Row],[Order Date]])</f>
        <v>Q2-2023</v>
      </c>
    </row>
    <row r="4649" spans="1:22" x14ac:dyDescent="0.35">
      <c r="A4649" t="s">
        <v>4790</v>
      </c>
      <c r="B4649" s="1">
        <v>45106</v>
      </c>
      <c r="C4649" t="s">
        <v>184</v>
      </c>
      <c r="D4649" t="s">
        <v>72</v>
      </c>
      <c r="E4649">
        <v>8019858944</v>
      </c>
      <c r="F4649" t="s">
        <v>137</v>
      </c>
      <c r="G4649" t="s">
        <v>34</v>
      </c>
      <c r="H4649" t="s">
        <v>11357</v>
      </c>
      <c r="I4649" t="s">
        <v>36</v>
      </c>
      <c r="J4649" t="s">
        <v>65</v>
      </c>
      <c r="K4649">
        <v>757.11</v>
      </c>
      <c r="L4649">
        <v>136.77000000000001</v>
      </c>
      <c r="M4649" t="s">
        <v>65</v>
      </c>
      <c r="N4649">
        <v>0.180647462059674</v>
      </c>
      <c r="O4649" t="s">
        <v>11355</v>
      </c>
      <c r="P4649" t="s">
        <v>11352</v>
      </c>
      <c r="R4649" t="s">
        <v>11353</v>
      </c>
      <c r="S4649">
        <f>IF(SalesData[[#This Row],[Return Status]]="Returned",1,0)</f>
        <v>0</v>
      </c>
      <c r="U4649" s="2">
        <f>EOMONTH(SalesData[[#This Row],[Order Date]],0)</f>
        <v>45107</v>
      </c>
      <c r="V4649" s="9" t="str">
        <f>"Q"&amp;INT((MONTH(SalesData[[#This Row],[Order Date]])+2)/3)&amp;"-"&amp;YEAR(SalesData[[#This Row],[Order Date]])</f>
        <v>Q2-2023</v>
      </c>
    </row>
    <row r="4650" spans="1:22" x14ac:dyDescent="0.35">
      <c r="A4650" t="s">
        <v>4791</v>
      </c>
      <c r="B4650" s="1">
        <v>45085</v>
      </c>
      <c r="C4650" t="s">
        <v>77</v>
      </c>
      <c r="D4650" t="s">
        <v>99</v>
      </c>
      <c r="E4650">
        <v>5273433472</v>
      </c>
      <c r="F4650" t="s">
        <v>28</v>
      </c>
      <c r="G4650" t="s">
        <v>1013</v>
      </c>
      <c r="H4650" t="s">
        <v>11357</v>
      </c>
      <c r="I4650" t="s">
        <v>31</v>
      </c>
      <c r="J4650" t="s">
        <v>65</v>
      </c>
      <c r="K4650">
        <v>3884.97</v>
      </c>
      <c r="L4650">
        <v>249.64</v>
      </c>
      <c r="M4650" t="s">
        <v>65</v>
      </c>
      <c r="N4650">
        <v>6.4257896457372898E-2</v>
      </c>
      <c r="O4650" t="s">
        <v>11351</v>
      </c>
      <c r="P4650" t="s">
        <v>11356</v>
      </c>
      <c r="R4650" t="s">
        <v>11353</v>
      </c>
      <c r="S4650">
        <f>IF(SalesData[[#This Row],[Return Status]]="Returned",1,0)</f>
        <v>0</v>
      </c>
      <c r="U4650" s="2">
        <f>EOMONTH(SalesData[[#This Row],[Order Date]],0)</f>
        <v>45107</v>
      </c>
      <c r="V4650" s="9" t="str">
        <f>"Q"&amp;INT((MONTH(SalesData[[#This Row],[Order Date]])+2)/3)&amp;"-"&amp;YEAR(SalesData[[#This Row],[Order Date]])</f>
        <v>Q2-2023</v>
      </c>
    </row>
    <row r="4651" spans="1:22" x14ac:dyDescent="0.35">
      <c r="A4651" t="s">
        <v>4792</v>
      </c>
      <c r="B4651" s="1">
        <v>45079</v>
      </c>
      <c r="C4651" t="s">
        <v>45</v>
      </c>
      <c r="D4651" t="s">
        <v>13</v>
      </c>
      <c r="E4651">
        <v>7444491285</v>
      </c>
      <c r="F4651" t="s">
        <v>120</v>
      </c>
      <c r="G4651" t="s">
        <v>141</v>
      </c>
      <c r="H4651" t="s">
        <v>121</v>
      </c>
      <c r="I4651" t="s">
        <v>17</v>
      </c>
      <c r="J4651" t="s">
        <v>42</v>
      </c>
      <c r="K4651">
        <v>2640.94</v>
      </c>
      <c r="L4651">
        <v>122.39</v>
      </c>
      <c r="M4651" t="s">
        <v>43</v>
      </c>
      <c r="N4651">
        <v>4.6343347444470502E-2</v>
      </c>
      <c r="O4651" t="s">
        <v>11351</v>
      </c>
      <c r="P4651" t="s">
        <v>11356</v>
      </c>
      <c r="Q4651" t="s">
        <v>11359</v>
      </c>
      <c r="R4651" t="s">
        <v>11360</v>
      </c>
      <c r="S4651">
        <f>IF(SalesData[[#This Row],[Return Status]]="Returned",1,0)</f>
        <v>1</v>
      </c>
      <c r="T4651">
        <v>2793.38</v>
      </c>
      <c r="U4651" s="2">
        <f>EOMONTH(SalesData[[#This Row],[Order Date]],0)</f>
        <v>45107</v>
      </c>
      <c r="V4651" s="9" t="str">
        <f>"Q"&amp;INT((MONTH(SalesData[[#This Row],[Order Date]])+2)/3)&amp;"-"&amp;YEAR(SalesData[[#This Row],[Order Date]])</f>
        <v>Q2-2023</v>
      </c>
    </row>
    <row r="4652" spans="1:22" x14ac:dyDescent="0.35">
      <c r="A4652" t="s">
        <v>4793</v>
      </c>
      <c r="B4652" s="1">
        <v>45103</v>
      </c>
      <c r="C4652" t="s">
        <v>139</v>
      </c>
      <c r="D4652" t="s">
        <v>72</v>
      </c>
      <c r="E4652">
        <v>4254060437</v>
      </c>
      <c r="F4652" t="s">
        <v>387</v>
      </c>
      <c r="G4652" t="s">
        <v>89</v>
      </c>
      <c r="H4652" t="s">
        <v>11357</v>
      </c>
      <c r="I4652" t="s">
        <v>31</v>
      </c>
      <c r="J4652" t="s">
        <v>19</v>
      </c>
      <c r="K4652">
        <v>4964.2</v>
      </c>
      <c r="L4652">
        <v>749.05</v>
      </c>
      <c r="M4652" t="s">
        <v>19</v>
      </c>
      <c r="N4652">
        <v>0.15089037508561301</v>
      </c>
      <c r="O4652" t="s">
        <v>11351</v>
      </c>
      <c r="P4652" t="s">
        <v>11352</v>
      </c>
      <c r="R4652" t="s">
        <v>11353</v>
      </c>
      <c r="S4652">
        <f>IF(SalesData[[#This Row],[Return Status]]="Returned",1,0)</f>
        <v>0</v>
      </c>
      <c r="T4652">
        <v>207.68</v>
      </c>
      <c r="U4652" s="2">
        <f>EOMONTH(SalesData[[#This Row],[Order Date]],0)</f>
        <v>45107</v>
      </c>
      <c r="V4652" s="9" t="str">
        <f>"Q"&amp;INT((MONTH(SalesData[[#This Row],[Order Date]])+2)/3)&amp;"-"&amp;YEAR(SalesData[[#This Row],[Order Date]])</f>
        <v>Q2-2023</v>
      </c>
    </row>
    <row r="4653" spans="1:22" x14ac:dyDescent="0.35">
      <c r="A4653" t="s">
        <v>4794</v>
      </c>
      <c r="B4653" s="1">
        <v>45106</v>
      </c>
      <c r="C4653" t="s">
        <v>176</v>
      </c>
      <c r="D4653" t="s">
        <v>39</v>
      </c>
      <c r="E4653">
        <v>5925667349</v>
      </c>
      <c r="F4653" t="s">
        <v>50</v>
      </c>
      <c r="G4653" t="s">
        <v>34</v>
      </c>
      <c r="H4653" t="s">
        <v>35</v>
      </c>
      <c r="I4653" t="s">
        <v>36</v>
      </c>
      <c r="J4653" t="s">
        <v>42</v>
      </c>
      <c r="K4653">
        <v>1402.11</v>
      </c>
      <c r="L4653">
        <v>209.58</v>
      </c>
      <c r="M4653" t="s">
        <v>43</v>
      </c>
      <c r="N4653">
        <v>0.14947472024306199</v>
      </c>
      <c r="O4653" t="s">
        <v>11351</v>
      </c>
      <c r="P4653" t="s">
        <v>11352</v>
      </c>
      <c r="R4653" t="s">
        <v>11353</v>
      </c>
      <c r="S4653">
        <f>IF(SalesData[[#This Row],[Return Status]]="Returned",1,0)</f>
        <v>0</v>
      </c>
      <c r="U4653" s="2">
        <f>EOMONTH(SalesData[[#This Row],[Order Date]],0)</f>
        <v>45107</v>
      </c>
      <c r="V4653" s="9" t="str">
        <f>"Q"&amp;INT((MONTH(SalesData[[#This Row],[Order Date]])+2)/3)&amp;"-"&amp;YEAR(SalesData[[#This Row],[Order Date]])</f>
        <v>Q2-2023</v>
      </c>
    </row>
    <row r="4654" spans="1:22" x14ac:dyDescent="0.35">
      <c r="A4654" t="s">
        <v>4795</v>
      </c>
      <c r="B4654" s="1">
        <v>45081</v>
      </c>
      <c r="C4654" t="s">
        <v>77</v>
      </c>
      <c r="D4654" t="s">
        <v>80</v>
      </c>
      <c r="E4654">
        <v>7817674997</v>
      </c>
      <c r="F4654" t="s">
        <v>53</v>
      </c>
      <c r="G4654" t="s">
        <v>54</v>
      </c>
      <c r="H4654" t="s">
        <v>55</v>
      </c>
      <c r="I4654" t="s">
        <v>31</v>
      </c>
      <c r="J4654" t="s">
        <v>61</v>
      </c>
      <c r="K4654">
        <v>3148.49</v>
      </c>
      <c r="L4654">
        <v>690.97</v>
      </c>
      <c r="M4654" t="s">
        <v>62</v>
      </c>
      <c r="N4654">
        <v>0.219460757378934</v>
      </c>
      <c r="O4654" t="s">
        <v>11351</v>
      </c>
      <c r="P4654" t="s">
        <v>11354</v>
      </c>
      <c r="R4654" t="s">
        <v>11353</v>
      </c>
      <c r="S4654">
        <f>IF(SalesData[[#This Row],[Return Status]]="Returned",1,0)</f>
        <v>0</v>
      </c>
      <c r="U4654" s="2">
        <f>EOMONTH(SalesData[[#This Row],[Order Date]],0)</f>
        <v>45107</v>
      </c>
      <c r="V4654" s="9" t="str">
        <f>"Q"&amp;INT((MONTH(SalesData[[#This Row],[Order Date]])+2)/3)&amp;"-"&amp;YEAR(SalesData[[#This Row],[Order Date]])</f>
        <v>Q2-2023</v>
      </c>
    </row>
    <row r="4655" spans="1:22" x14ac:dyDescent="0.35">
      <c r="A4655" t="s">
        <v>4796</v>
      </c>
      <c r="B4655" s="1">
        <v>45089</v>
      </c>
      <c r="C4655" t="s">
        <v>205</v>
      </c>
      <c r="D4655" t="s">
        <v>13</v>
      </c>
      <c r="E4655">
        <v>8920914489</v>
      </c>
      <c r="F4655" t="s">
        <v>50</v>
      </c>
      <c r="G4655" t="s">
        <v>34</v>
      </c>
      <c r="H4655" t="s">
        <v>11357</v>
      </c>
      <c r="I4655" t="s">
        <v>36</v>
      </c>
      <c r="J4655" t="s">
        <v>62</v>
      </c>
      <c r="K4655">
        <v>2551.59</v>
      </c>
      <c r="L4655">
        <v>281.39999999999998</v>
      </c>
      <c r="M4655" t="s">
        <v>62</v>
      </c>
      <c r="N4655">
        <v>0.110284175749239</v>
      </c>
      <c r="O4655" t="s">
        <v>11351</v>
      </c>
      <c r="P4655" t="s">
        <v>11352</v>
      </c>
      <c r="R4655" t="s">
        <v>11353</v>
      </c>
      <c r="S4655">
        <f>IF(SalesData[[#This Row],[Return Status]]="Returned",1,0)</f>
        <v>0</v>
      </c>
      <c r="U4655" s="2">
        <f>EOMONTH(SalesData[[#This Row],[Order Date]],0)</f>
        <v>45107</v>
      </c>
      <c r="V4655" s="9" t="str">
        <f>"Q"&amp;INT((MONTH(SalesData[[#This Row],[Order Date]])+2)/3)&amp;"-"&amp;YEAR(SalesData[[#This Row],[Order Date]])</f>
        <v>Q2-2023</v>
      </c>
    </row>
    <row r="4656" spans="1:22" x14ac:dyDescent="0.35">
      <c r="A4656" t="s">
        <v>4797</v>
      </c>
      <c r="B4656" s="1">
        <v>45092</v>
      </c>
      <c r="C4656" t="s">
        <v>144</v>
      </c>
      <c r="D4656" t="s">
        <v>27</v>
      </c>
      <c r="E4656">
        <v>8465286515</v>
      </c>
      <c r="F4656" t="s">
        <v>22</v>
      </c>
      <c r="G4656" t="s">
        <v>23</v>
      </c>
      <c r="H4656" t="s">
        <v>24</v>
      </c>
      <c r="I4656" t="s">
        <v>17</v>
      </c>
      <c r="J4656" t="s">
        <v>19</v>
      </c>
      <c r="K4656">
        <v>345.48</v>
      </c>
      <c r="L4656">
        <v>93.58</v>
      </c>
      <c r="M4656" t="s">
        <v>19</v>
      </c>
      <c r="N4656">
        <v>0.27086951487785099</v>
      </c>
      <c r="O4656" t="s">
        <v>11361</v>
      </c>
      <c r="P4656" t="s">
        <v>11354</v>
      </c>
      <c r="R4656" t="s">
        <v>11353</v>
      </c>
      <c r="S4656">
        <f>IF(SalesData[[#This Row],[Return Status]]="Returned",1,0)</f>
        <v>0</v>
      </c>
      <c r="T4656">
        <v>2821.33</v>
      </c>
      <c r="U4656" s="2">
        <f>EOMONTH(SalesData[[#This Row],[Order Date]],0)</f>
        <v>45107</v>
      </c>
      <c r="V4656" s="9" t="str">
        <f>"Q"&amp;INT((MONTH(SalesData[[#This Row],[Order Date]])+2)/3)&amp;"-"&amp;YEAR(SalesData[[#This Row],[Order Date]])</f>
        <v>Q2-2023</v>
      </c>
    </row>
    <row r="4657" spans="1:22" x14ac:dyDescent="0.35">
      <c r="A4657" t="s">
        <v>4798</v>
      </c>
      <c r="B4657" s="1">
        <v>45100</v>
      </c>
      <c r="C4657" t="s">
        <v>176</v>
      </c>
      <c r="D4657" t="s">
        <v>99</v>
      </c>
      <c r="E4657">
        <v>807131309</v>
      </c>
      <c r="F4657" t="s">
        <v>137</v>
      </c>
      <c r="G4657" t="s">
        <v>34</v>
      </c>
      <c r="H4657" t="s">
        <v>11357</v>
      </c>
      <c r="I4657" t="s">
        <v>36</v>
      </c>
      <c r="J4657" t="s">
        <v>62</v>
      </c>
      <c r="K4657">
        <v>4599.6499999999996</v>
      </c>
      <c r="L4657">
        <v>163.06</v>
      </c>
      <c r="M4657" t="s">
        <v>62</v>
      </c>
      <c r="N4657">
        <v>3.5450523409389798E-2</v>
      </c>
      <c r="O4657" t="s">
        <v>11351</v>
      </c>
      <c r="P4657" t="s">
        <v>11356</v>
      </c>
      <c r="R4657" t="s">
        <v>11353</v>
      </c>
      <c r="S4657">
        <f>IF(SalesData[[#This Row],[Return Status]]="Returned",1,0)</f>
        <v>0</v>
      </c>
      <c r="U4657" s="2">
        <f>EOMONTH(SalesData[[#This Row],[Order Date]],0)</f>
        <v>45107</v>
      </c>
      <c r="V4657" s="9" t="str">
        <f>"Q"&amp;INT((MONTH(SalesData[[#This Row],[Order Date]])+2)/3)&amp;"-"&amp;YEAR(SalesData[[#This Row],[Order Date]])</f>
        <v>Q2-2023</v>
      </c>
    </row>
    <row r="4658" spans="1:22" x14ac:dyDescent="0.35">
      <c r="A4658" t="s">
        <v>4799</v>
      </c>
      <c r="B4658" s="1">
        <v>45079</v>
      </c>
      <c r="C4658" t="s">
        <v>71</v>
      </c>
      <c r="D4658" t="s">
        <v>80</v>
      </c>
      <c r="E4658">
        <v>9737420673</v>
      </c>
      <c r="F4658" t="s">
        <v>83</v>
      </c>
      <c r="G4658" t="s">
        <v>84</v>
      </c>
      <c r="H4658" t="s">
        <v>11357</v>
      </c>
      <c r="I4658" t="s">
        <v>31</v>
      </c>
      <c r="J4658" t="s">
        <v>42</v>
      </c>
      <c r="K4658">
        <v>900.09</v>
      </c>
      <c r="L4658">
        <v>128.02000000000001</v>
      </c>
      <c r="M4658" t="s">
        <v>43</v>
      </c>
      <c r="N4658">
        <v>0.14223022142230199</v>
      </c>
      <c r="O4658" t="s">
        <v>11355</v>
      </c>
      <c r="P4658" t="s">
        <v>11352</v>
      </c>
      <c r="R4658" t="s">
        <v>11353</v>
      </c>
      <c r="S4658">
        <f>IF(SalesData[[#This Row],[Return Status]]="Returned",1,0)</f>
        <v>0</v>
      </c>
      <c r="T4658">
        <v>847.14</v>
      </c>
      <c r="U4658" s="2">
        <f>EOMONTH(SalesData[[#This Row],[Order Date]],0)</f>
        <v>45107</v>
      </c>
      <c r="V4658" s="9" t="str">
        <f>"Q"&amp;INT((MONTH(SalesData[[#This Row],[Order Date]])+2)/3)&amp;"-"&amp;YEAR(SalesData[[#This Row],[Order Date]])</f>
        <v>Q2-2023</v>
      </c>
    </row>
    <row r="4659" spans="1:22" x14ac:dyDescent="0.35">
      <c r="A4659" t="s">
        <v>4800</v>
      </c>
      <c r="B4659" s="1">
        <v>45092</v>
      </c>
      <c r="C4659" t="s">
        <v>194</v>
      </c>
      <c r="D4659" t="s">
        <v>145</v>
      </c>
      <c r="E4659">
        <v>9628355555</v>
      </c>
      <c r="F4659" t="s">
        <v>163</v>
      </c>
      <c r="G4659" t="s">
        <v>164</v>
      </c>
      <c r="H4659" t="s">
        <v>165</v>
      </c>
      <c r="I4659" t="s">
        <v>36</v>
      </c>
      <c r="J4659" t="s">
        <v>62</v>
      </c>
      <c r="K4659">
        <v>2495.0300000000002</v>
      </c>
      <c r="L4659">
        <v>635.36</v>
      </c>
      <c r="M4659" t="s">
        <v>62</v>
      </c>
      <c r="N4659">
        <v>0.25465024468643699</v>
      </c>
      <c r="O4659" t="s">
        <v>11351</v>
      </c>
      <c r="P4659" t="s">
        <v>11354</v>
      </c>
      <c r="R4659" t="s">
        <v>11353</v>
      </c>
      <c r="S4659">
        <f>IF(SalesData[[#This Row],[Return Status]]="Returned",1,0)</f>
        <v>0</v>
      </c>
      <c r="U4659" s="2">
        <f>EOMONTH(SalesData[[#This Row],[Order Date]],0)</f>
        <v>45107</v>
      </c>
      <c r="V4659" s="9" t="str">
        <f>"Q"&amp;INT((MONTH(SalesData[[#This Row],[Order Date]])+2)/3)&amp;"-"&amp;YEAR(SalesData[[#This Row],[Order Date]])</f>
        <v>Q2-2023</v>
      </c>
    </row>
    <row r="4660" spans="1:22" x14ac:dyDescent="0.35">
      <c r="A4660" t="s">
        <v>4801</v>
      </c>
      <c r="B4660" s="1">
        <v>45092</v>
      </c>
      <c r="C4660" t="s">
        <v>52</v>
      </c>
      <c r="D4660" t="s">
        <v>72</v>
      </c>
      <c r="E4660">
        <v>7002539468</v>
      </c>
      <c r="F4660" t="s">
        <v>53</v>
      </c>
      <c r="G4660" t="s">
        <v>54</v>
      </c>
      <c r="H4660" t="s">
        <v>55</v>
      </c>
      <c r="I4660" t="s">
        <v>31</v>
      </c>
      <c r="J4660" t="s">
        <v>62</v>
      </c>
      <c r="K4660">
        <v>4970.1000000000004</v>
      </c>
      <c r="L4660">
        <v>996.01</v>
      </c>
      <c r="M4660" t="s">
        <v>62</v>
      </c>
      <c r="N4660">
        <v>0.20040039435826201</v>
      </c>
      <c r="O4660" t="s">
        <v>11351</v>
      </c>
      <c r="P4660" t="s">
        <v>11354</v>
      </c>
      <c r="R4660" t="s">
        <v>11353</v>
      </c>
      <c r="S4660">
        <f>IF(SalesData[[#This Row],[Return Status]]="Returned",1,0)</f>
        <v>0</v>
      </c>
      <c r="U4660" s="2">
        <f>EOMONTH(SalesData[[#This Row],[Order Date]],0)</f>
        <v>45107</v>
      </c>
      <c r="V4660" s="9" t="str">
        <f>"Q"&amp;INT((MONTH(SalesData[[#This Row],[Order Date]])+2)/3)&amp;"-"&amp;YEAR(SalesData[[#This Row],[Order Date]])</f>
        <v>Q2-2023</v>
      </c>
    </row>
    <row r="4661" spans="1:22" x14ac:dyDescent="0.35">
      <c r="A4661" t="s">
        <v>4802</v>
      </c>
      <c r="B4661" s="1">
        <v>45087</v>
      </c>
      <c r="C4661" t="s">
        <v>184</v>
      </c>
      <c r="D4661" t="s">
        <v>72</v>
      </c>
      <c r="E4661">
        <v>708016487</v>
      </c>
      <c r="F4661" t="s">
        <v>47</v>
      </c>
      <c r="G4661" t="s">
        <v>212</v>
      </c>
      <c r="H4661" t="s">
        <v>24</v>
      </c>
      <c r="I4661" t="s">
        <v>17</v>
      </c>
      <c r="J4661" t="s">
        <v>42</v>
      </c>
      <c r="K4661">
        <v>1875.28</v>
      </c>
      <c r="L4661">
        <v>492.75</v>
      </c>
      <c r="M4661" t="s">
        <v>43</v>
      </c>
      <c r="N4661">
        <v>0.26276076105968199</v>
      </c>
      <c r="O4661" t="s">
        <v>11351</v>
      </c>
      <c r="P4661" t="s">
        <v>11354</v>
      </c>
      <c r="R4661" t="s">
        <v>11353</v>
      </c>
      <c r="S4661">
        <f>IF(SalesData[[#This Row],[Return Status]]="Returned",1,0)</f>
        <v>0</v>
      </c>
      <c r="U4661" s="2">
        <f>EOMONTH(SalesData[[#This Row],[Order Date]],0)</f>
        <v>45107</v>
      </c>
      <c r="V4661" s="9" t="str">
        <f>"Q"&amp;INT((MONTH(SalesData[[#This Row],[Order Date]])+2)/3)&amp;"-"&amp;YEAR(SalesData[[#This Row],[Order Date]])</f>
        <v>Q2-2023</v>
      </c>
    </row>
    <row r="4662" spans="1:22" x14ac:dyDescent="0.35">
      <c r="A4662" t="s">
        <v>4803</v>
      </c>
      <c r="B4662" s="1">
        <v>45078</v>
      </c>
      <c r="C4662" t="s">
        <v>92</v>
      </c>
      <c r="D4662" t="s">
        <v>72</v>
      </c>
      <c r="E4662">
        <v>7031181309</v>
      </c>
      <c r="F4662" t="s">
        <v>107</v>
      </c>
      <c r="G4662" t="s">
        <v>15</v>
      </c>
      <c r="H4662" t="s">
        <v>11357</v>
      </c>
      <c r="I4662" t="s">
        <v>17</v>
      </c>
      <c r="J4662" t="s">
        <v>18</v>
      </c>
      <c r="K4662">
        <v>370.19</v>
      </c>
      <c r="L4662">
        <v>79.31</v>
      </c>
      <c r="M4662" t="s">
        <v>19</v>
      </c>
      <c r="N4662">
        <v>0.214241335530403</v>
      </c>
      <c r="O4662" t="s">
        <v>11361</v>
      </c>
      <c r="P4662" t="s">
        <v>11354</v>
      </c>
      <c r="R4662" t="s">
        <v>11353</v>
      </c>
      <c r="S4662">
        <f>IF(SalesData[[#This Row],[Return Status]]="Returned",1,0)</f>
        <v>0</v>
      </c>
      <c r="T4662">
        <v>2085.91</v>
      </c>
      <c r="U4662" s="2">
        <f>EOMONTH(SalesData[[#This Row],[Order Date]],0)</f>
        <v>45107</v>
      </c>
      <c r="V4662" s="9" t="str">
        <f>"Q"&amp;INT((MONTH(SalesData[[#This Row],[Order Date]])+2)/3)&amp;"-"&amp;YEAR(SalesData[[#This Row],[Order Date]])</f>
        <v>Q2-2023</v>
      </c>
    </row>
    <row r="4663" spans="1:22" x14ac:dyDescent="0.35">
      <c r="A4663" t="s">
        <v>4804</v>
      </c>
      <c r="B4663" s="1">
        <v>45103</v>
      </c>
      <c r="C4663" t="s">
        <v>67</v>
      </c>
      <c r="D4663" t="s">
        <v>80</v>
      </c>
      <c r="E4663">
        <v>1453590550</v>
      </c>
      <c r="F4663" t="s">
        <v>116</v>
      </c>
      <c r="G4663" t="s">
        <v>74</v>
      </c>
      <c r="H4663" t="s">
        <v>75</v>
      </c>
      <c r="I4663" t="s">
        <v>36</v>
      </c>
      <c r="J4663" t="s">
        <v>42</v>
      </c>
      <c r="K4663">
        <v>2451.25</v>
      </c>
      <c r="L4663">
        <v>440.66</v>
      </c>
      <c r="M4663" t="s">
        <v>43</v>
      </c>
      <c r="N4663">
        <v>0.179769505354411</v>
      </c>
      <c r="O4663" t="s">
        <v>11351</v>
      </c>
      <c r="P4663" t="s">
        <v>11352</v>
      </c>
      <c r="R4663" t="s">
        <v>11353</v>
      </c>
      <c r="S4663">
        <f>IF(SalesData[[#This Row],[Return Status]]="Returned",1,0)</f>
        <v>0</v>
      </c>
      <c r="T4663">
        <v>2420.2800000000002</v>
      </c>
      <c r="U4663" s="2">
        <f>EOMONTH(SalesData[[#This Row],[Order Date]],0)</f>
        <v>45107</v>
      </c>
      <c r="V4663" s="9" t="str">
        <f>"Q"&amp;INT((MONTH(SalesData[[#This Row],[Order Date]])+2)/3)&amp;"-"&amp;YEAR(SalesData[[#This Row],[Order Date]])</f>
        <v>Q2-2023</v>
      </c>
    </row>
    <row r="4664" spans="1:22" x14ac:dyDescent="0.35">
      <c r="A4664" t="s">
        <v>4805</v>
      </c>
      <c r="B4664" s="1">
        <v>45097</v>
      </c>
      <c r="C4664" t="s">
        <v>132</v>
      </c>
      <c r="D4664" t="s">
        <v>99</v>
      </c>
      <c r="E4664">
        <v>6672374784</v>
      </c>
      <c r="F4664" t="s">
        <v>83</v>
      </c>
      <c r="G4664" t="s">
        <v>84</v>
      </c>
      <c r="H4664" t="s">
        <v>85</v>
      </c>
      <c r="I4664" t="s">
        <v>31</v>
      </c>
      <c r="J4664" t="s">
        <v>65</v>
      </c>
      <c r="K4664">
        <v>4054.83</v>
      </c>
      <c r="L4664">
        <v>1167.48</v>
      </c>
      <c r="M4664" t="s">
        <v>65</v>
      </c>
      <c r="N4664">
        <v>0.28792329148201001</v>
      </c>
      <c r="O4664" t="s">
        <v>11351</v>
      </c>
      <c r="P4664" t="s">
        <v>11354</v>
      </c>
      <c r="R4664" t="s">
        <v>11353</v>
      </c>
      <c r="S4664">
        <f>IF(SalesData[[#This Row],[Return Status]]="Returned",1,0)</f>
        <v>0</v>
      </c>
      <c r="T4664">
        <v>847.14</v>
      </c>
      <c r="U4664" s="2">
        <f>EOMONTH(SalesData[[#This Row],[Order Date]],0)</f>
        <v>45107</v>
      </c>
      <c r="V4664" s="9" t="str">
        <f>"Q"&amp;INT((MONTH(SalesData[[#This Row],[Order Date]])+2)/3)&amp;"-"&amp;YEAR(SalesData[[#This Row],[Order Date]])</f>
        <v>Q2-2023</v>
      </c>
    </row>
    <row r="4665" spans="1:22" x14ac:dyDescent="0.35">
      <c r="A4665" t="s">
        <v>4806</v>
      </c>
      <c r="B4665" s="1">
        <v>45078</v>
      </c>
      <c r="C4665" t="s">
        <v>194</v>
      </c>
      <c r="D4665" t="s">
        <v>27</v>
      </c>
      <c r="E4665">
        <v>4883591596</v>
      </c>
      <c r="F4665" t="s">
        <v>14</v>
      </c>
      <c r="G4665" t="s">
        <v>15</v>
      </c>
      <c r="H4665" t="s">
        <v>16</v>
      </c>
      <c r="I4665" t="s">
        <v>17</v>
      </c>
      <c r="J4665" t="s">
        <v>42</v>
      </c>
      <c r="K4665">
        <v>347.25</v>
      </c>
      <c r="L4665">
        <v>30.32</v>
      </c>
      <c r="M4665" t="s">
        <v>43</v>
      </c>
      <c r="N4665">
        <v>8.7314614830813597E-2</v>
      </c>
      <c r="O4665" t="s">
        <v>11361</v>
      </c>
      <c r="P4665" t="s">
        <v>11356</v>
      </c>
      <c r="R4665" t="s">
        <v>11353</v>
      </c>
      <c r="S4665">
        <f>IF(SalesData[[#This Row],[Return Status]]="Returned",1,0)</f>
        <v>0</v>
      </c>
      <c r="T4665">
        <v>2085.91</v>
      </c>
      <c r="U4665" s="2">
        <f>EOMONTH(SalesData[[#This Row],[Order Date]],0)</f>
        <v>45107</v>
      </c>
      <c r="V4665" s="9" t="str">
        <f>"Q"&amp;INT((MONTH(SalesData[[#This Row],[Order Date]])+2)/3)&amp;"-"&amp;YEAR(SalesData[[#This Row],[Order Date]])</f>
        <v>Q2-2023</v>
      </c>
    </row>
    <row r="4666" spans="1:22" x14ac:dyDescent="0.35">
      <c r="A4666" t="s">
        <v>4807</v>
      </c>
      <c r="B4666" s="1">
        <v>45079</v>
      </c>
      <c r="C4666" t="s">
        <v>71</v>
      </c>
      <c r="D4666" t="s">
        <v>46</v>
      </c>
      <c r="E4666">
        <v>548303052</v>
      </c>
      <c r="F4666" t="s">
        <v>147</v>
      </c>
      <c r="G4666" t="s">
        <v>84</v>
      </c>
      <c r="H4666" t="s">
        <v>85</v>
      </c>
      <c r="I4666" t="s">
        <v>31</v>
      </c>
      <c r="J4666" t="s">
        <v>62</v>
      </c>
      <c r="K4666">
        <v>4135.38</v>
      </c>
      <c r="L4666">
        <v>1092.67</v>
      </c>
      <c r="M4666" t="s">
        <v>62</v>
      </c>
      <c r="N4666">
        <v>0.26422481126281</v>
      </c>
      <c r="O4666" t="s">
        <v>11351</v>
      </c>
      <c r="P4666" t="s">
        <v>11354</v>
      </c>
      <c r="R4666" t="s">
        <v>11353</v>
      </c>
      <c r="S4666">
        <f>IF(SalesData[[#This Row],[Return Status]]="Returned",1,0)</f>
        <v>0</v>
      </c>
      <c r="T4666">
        <v>847.14</v>
      </c>
      <c r="U4666" s="2">
        <f>EOMONTH(SalesData[[#This Row],[Order Date]],0)</f>
        <v>45107</v>
      </c>
      <c r="V4666" s="9" t="str">
        <f>"Q"&amp;INT((MONTH(SalesData[[#This Row],[Order Date]])+2)/3)&amp;"-"&amp;YEAR(SalesData[[#This Row],[Order Date]])</f>
        <v>Q2-2023</v>
      </c>
    </row>
    <row r="4667" spans="1:22" x14ac:dyDescent="0.35">
      <c r="A4667" t="s">
        <v>4808</v>
      </c>
      <c r="B4667" s="1">
        <v>45101</v>
      </c>
      <c r="C4667" t="s">
        <v>176</v>
      </c>
      <c r="D4667" t="s">
        <v>13</v>
      </c>
      <c r="E4667">
        <v>4184812431</v>
      </c>
      <c r="F4667" t="s">
        <v>185</v>
      </c>
      <c r="G4667" t="s">
        <v>164</v>
      </c>
      <c r="H4667" t="s">
        <v>165</v>
      </c>
      <c r="I4667" t="s">
        <v>36</v>
      </c>
      <c r="J4667" t="s">
        <v>18</v>
      </c>
      <c r="K4667">
        <v>2007.1</v>
      </c>
      <c r="L4667">
        <v>298.22000000000003</v>
      </c>
      <c r="M4667" t="s">
        <v>19</v>
      </c>
      <c r="N4667">
        <v>0.14858253201136001</v>
      </c>
      <c r="O4667" t="s">
        <v>11351</v>
      </c>
      <c r="P4667" t="s">
        <v>11352</v>
      </c>
      <c r="R4667" t="s">
        <v>11353</v>
      </c>
      <c r="S4667">
        <f>IF(SalesData[[#This Row],[Return Status]]="Returned",1,0)</f>
        <v>0</v>
      </c>
      <c r="U4667" s="2">
        <f>EOMONTH(SalesData[[#This Row],[Order Date]],0)</f>
        <v>45107</v>
      </c>
      <c r="V4667" s="9" t="str">
        <f>"Q"&amp;INT((MONTH(SalesData[[#This Row],[Order Date]])+2)/3)&amp;"-"&amp;YEAR(SalesData[[#This Row],[Order Date]])</f>
        <v>Q2-2023</v>
      </c>
    </row>
    <row r="4668" spans="1:22" x14ac:dyDescent="0.35">
      <c r="A4668" t="s">
        <v>4809</v>
      </c>
      <c r="B4668" s="1">
        <v>45099</v>
      </c>
      <c r="C4668" t="s">
        <v>113</v>
      </c>
      <c r="D4668" t="s">
        <v>80</v>
      </c>
      <c r="E4668">
        <v>1298798799</v>
      </c>
      <c r="F4668" t="s">
        <v>114</v>
      </c>
      <c r="G4668" t="s">
        <v>59</v>
      </c>
      <c r="H4668" t="s">
        <v>60</v>
      </c>
      <c r="I4668" t="s">
        <v>31</v>
      </c>
      <c r="J4668" t="s">
        <v>65</v>
      </c>
      <c r="K4668">
        <v>2886.73</v>
      </c>
      <c r="L4668">
        <v>578.98</v>
      </c>
      <c r="M4668" t="s">
        <v>65</v>
      </c>
      <c r="N4668">
        <v>0.200566038389458</v>
      </c>
      <c r="O4668" t="s">
        <v>11351</v>
      </c>
      <c r="P4668" t="s">
        <v>11354</v>
      </c>
      <c r="R4668" t="s">
        <v>11353</v>
      </c>
      <c r="S4668">
        <f>IF(SalesData[[#This Row],[Return Status]]="Returned",1,0)</f>
        <v>0</v>
      </c>
      <c r="T4668">
        <v>2183.56</v>
      </c>
      <c r="U4668" s="2">
        <f>EOMONTH(SalesData[[#This Row],[Order Date]],0)</f>
        <v>45107</v>
      </c>
      <c r="V4668" s="9" t="str">
        <f>"Q"&amp;INT((MONTH(SalesData[[#This Row],[Order Date]])+2)/3)&amp;"-"&amp;YEAR(SalesData[[#This Row],[Order Date]])</f>
        <v>Q2-2023</v>
      </c>
    </row>
    <row r="4669" spans="1:22" x14ac:dyDescent="0.35">
      <c r="A4669" t="s">
        <v>4810</v>
      </c>
      <c r="B4669" s="1">
        <v>45093</v>
      </c>
      <c r="C4669" t="s">
        <v>92</v>
      </c>
      <c r="D4669" t="s">
        <v>13</v>
      </c>
      <c r="E4669">
        <v>4946801046</v>
      </c>
      <c r="F4669" t="s">
        <v>222</v>
      </c>
      <c r="G4669" t="s">
        <v>164</v>
      </c>
      <c r="H4669" t="s">
        <v>165</v>
      </c>
      <c r="I4669" t="s">
        <v>36</v>
      </c>
      <c r="J4669" t="s">
        <v>19</v>
      </c>
      <c r="K4669">
        <v>3260.51</v>
      </c>
      <c r="L4669">
        <v>291.94</v>
      </c>
      <c r="M4669" t="s">
        <v>19</v>
      </c>
      <c r="N4669">
        <v>8.95381397388752E-2</v>
      </c>
      <c r="O4669" t="s">
        <v>11351</v>
      </c>
      <c r="P4669" t="s">
        <v>11356</v>
      </c>
      <c r="R4669" t="s">
        <v>11353</v>
      </c>
      <c r="S4669">
        <f>IF(SalesData[[#This Row],[Return Status]]="Returned",1,0)</f>
        <v>0</v>
      </c>
      <c r="U4669" s="2">
        <f>EOMONTH(SalesData[[#This Row],[Order Date]],0)</f>
        <v>45107</v>
      </c>
      <c r="V4669" s="9" t="str">
        <f>"Q"&amp;INT((MONTH(SalesData[[#This Row],[Order Date]])+2)/3)&amp;"-"&amp;YEAR(SalesData[[#This Row],[Order Date]])</f>
        <v>Q2-2023</v>
      </c>
    </row>
    <row r="4670" spans="1:22" x14ac:dyDescent="0.35">
      <c r="A4670" t="s">
        <v>4811</v>
      </c>
      <c r="B4670" s="1">
        <v>45103</v>
      </c>
      <c r="C4670" t="s">
        <v>106</v>
      </c>
      <c r="D4670" t="s">
        <v>80</v>
      </c>
      <c r="E4670">
        <v>3888150378</v>
      </c>
      <c r="F4670" t="s">
        <v>40</v>
      </c>
      <c r="G4670" t="s">
        <v>69</v>
      </c>
      <c r="H4670" t="s">
        <v>11357</v>
      </c>
      <c r="I4670" t="s">
        <v>31</v>
      </c>
      <c r="J4670" t="s">
        <v>62</v>
      </c>
      <c r="K4670">
        <v>4729.51</v>
      </c>
      <c r="L4670">
        <v>515.94000000000005</v>
      </c>
      <c r="M4670" t="s">
        <v>62</v>
      </c>
      <c r="N4670">
        <v>0.10908952513051</v>
      </c>
      <c r="O4670" t="s">
        <v>11351</v>
      </c>
      <c r="P4670" t="s">
        <v>11352</v>
      </c>
      <c r="R4670" t="s">
        <v>11353</v>
      </c>
      <c r="S4670">
        <f>IF(SalesData[[#This Row],[Return Status]]="Returned",1,0)</f>
        <v>0</v>
      </c>
      <c r="T4670">
        <v>2081.52</v>
      </c>
      <c r="U4670" s="2">
        <f>EOMONTH(SalesData[[#This Row],[Order Date]],0)</f>
        <v>45107</v>
      </c>
      <c r="V4670" s="9" t="str">
        <f>"Q"&amp;INT((MONTH(SalesData[[#This Row],[Order Date]])+2)/3)&amp;"-"&amp;YEAR(SalesData[[#This Row],[Order Date]])</f>
        <v>Q2-2023</v>
      </c>
    </row>
    <row r="4671" spans="1:22" x14ac:dyDescent="0.35">
      <c r="A4671" t="s">
        <v>4812</v>
      </c>
      <c r="B4671" s="1">
        <v>45097</v>
      </c>
      <c r="C4671" t="s">
        <v>21</v>
      </c>
      <c r="D4671" t="s">
        <v>13</v>
      </c>
      <c r="E4671">
        <v>7620819205</v>
      </c>
      <c r="F4671" t="s">
        <v>73</v>
      </c>
      <c r="G4671" t="s">
        <v>74</v>
      </c>
      <c r="H4671" t="s">
        <v>75</v>
      </c>
      <c r="I4671" t="s">
        <v>36</v>
      </c>
      <c r="J4671" t="s">
        <v>18</v>
      </c>
      <c r="K4671">
        <v>4320.47</v>
      </c>
      <c r="L4671">
        <v>544.91999999999996</v>
      </c>
      <c r="M4671" t="s">
        <v>19</v>
      </c>
      <c r="N4671">
        <v>0.126125166937856</v>
      </c>
      <c r="O4671" t="s">
        <v>11351</v>
      </c>
      <c r="P4671" t="s">
        <v>11352</v>
      </c>
      <c r="R4671" t="s">
        <v>11353</v>
      </c>
      <c r="S4671">
        <f>IF(SalesData[[#This Row],[Return Status]]="Returned",1,0)</f>
        <v>0</v>
      </c>
      <c r="T4671">
        <v>2420.2800000000002</v>
      </c>
      <c r="U4671" s="2">
        <f>EOMONTH(SalesData[[#This Row],[Order Date]],0)</f>
        <v>45107</v>
      </c>
      <c r="V4671" s="9" t="str">
        <f>"Q"&amp;INT((MONTH(SalesData[[#This Row],[Order Date]])+2)/3)&amp;"-"&amp;YEAR(SalesData[[#This Row],[Order Date]])</f>
        <v>Q2-2023</v>
      </c>
    </row>
    <row r="4672" spans="1:22" x14ac:dyDescent="0.35">
      <c r="A4672" t="s">
        <v>4813</v>
      </c>
      <c r="B4672" s="1">
        <v>45092</v>
      </c>
      <c r="C4672" t="s">
        <v>52</v>
      </c>
      <c r="D4672" t="s">
        <v>99</v>
      </c>
      <c r="E4672">
        <v>2286520413</v>
      </c>
      <c r="F4672" t="s">
        <v>292</v>
      </c>
      <c r="G4672" t="s">
        <v>69</v>
      </c>
      <c r="H4672" t="s">
        <v>41</v>
      </c>
      <c r="I4672" t="s">
        <v>31</v>
      </c>
      <c r="J4672" t="s">
        <v>19</v>
      </c>
      <c r="K4672">
        <v>3249.68</v>
      </c>
      <c r="L4672">
        <v>874.2</v>
      </c>
      <c r="M4672" t="s">
        <v>19</v>
      </c>
      <c r="N4672">
        <v>0.26901110263164402</v>
      </c>
      <c r="O4672" t="s">
        <v>11351</v>
      </c>
      <c r="P4672" t="s">
        <v>11354</v>
      </c>
      <c r="R4672" t="s">
        <v>11353</v>
      </c>
      <c r="S4672">
        <f>IF(SalesData[[#This Row],[Return Status]]="Returned",1,0)</f>
        <v>0</v>
      </c>
      <c r="T4672">
        <v>2081.52</v>
      </c>
      <c r="U4672" s="2">
        <f>EOMONTH(SalesData[[#This Row],[Order Date]],0)</f>
        <v>45107</v>
      </c>
      <c r="V4672" s="9" t="str">
        <f>"Q"&amp;INT((MONTH(SalesData[[#This Row],[Order Date]])+2)/3)&amp;"-"&amp;YEAR(SalesData[[#This Row],[Order Date]])</f>
        <v>Q2-2023</v>
      </c>
    </row>
    <row r="4673" spans="1:22" x14ac:dyDescent="0.35">
      <c r="A4673" t="s">
        <v>4814</v>
      </c>
      <c r="B4673" s="1">
        <v>45079</v>
      </c>
      <c r="C4673" t="s">
        <v>176</v>
      </c>
      <c r="D4673" t="s">
        <v>39</v>
      </c>
      <c r="E4673">
        <v>2540299829</v>
      </c>
      <c r="F4673" t="s">
        <v>95</v>
      </c>
      <c r="G4673" t="s">
        <v>59</v>
      </c>
      <c r="H4673" t="s">
        <v>11357</v>
      </c>
      <c r="I4673" t="s">
        <v>31</v>
      </c>
      <c r="J4673" t="s">
        <v>61</v>
      </c>
      <c r="K4673">
        <v>4796.2</v>
      </c>
      <c r="L4673">
        <v>1393.41</v>
      </c>
      <c r="M4673" t="s">
        <v>62</v>
      </c>
      <c r="N4673">
        <v>0.29052374796714098</v>
      </c>
      <c r="O4673" t="s">
        <v>11351</v>
      </c>
      <c r="P4673" t="s">
        <v>11354</v>
      </c>
      <c r="R4673" t="s">
        <v>11353</v>
      </c>
      <c r="S4673">
        <f>IF(SalesData[[#This Row],[Return Status]]="Returned",1,0)</f>
        <v>0</v>
      </c>
      <c r="T4673">
        <v>2183.56</v>
      </c>
      <c r="U4673" s="2">
        <f>EOMONTH(SalesData[[#This Row],[Order Date]],0)</f>
        <v>45107</v>
      </c>
      <c r="V4673" s="9" t="str">
        <f>"Q"&amp;INT((MONTH(SalesData[[#This Row],[Order Date]])+2)/3)&amp;"-"&amp;YEAR(SalesData[[#This Row],[Order Date]])</f>
        <v>Q2-2023</v>
      </c>
    </row>
    <row r="4674" spans="1:22" x14ac:dyDescent="0.35">
      <c r="A4674" t="s">
        <v>4815</v>
      </c>
      <c r="B4674" s="1">
        <v>45090</v>
      </c>
      <c r="C4674" t="s">
        <v>94</v>
      </c>
      <c r="D4674" t="s">
        <v>99</v>
      </c>
      <c r="E4674">
        <v>6169662890</v>
      </c>
      <c r="F4674" t="s">
        <v>64</v>
      </c>
      <c r="G4674" t="s">
        <v>15</v>
      </c>
      <c r="H4674" t="s">
        <v>16</v>
      </c>
      <c r="I4674" t="s">
        <v>17</v>
      </c>
      <c r="J4674" t="s">
        <v>62</v>
      </c>
      <c r="K4674">
        <v>3304.79</v>
      </c>
      <c r="L4674">
        <v>611.9</v>
      </c>
      <c r="M4674" t="s">
        <v>62</v>
      </c>
      <c r="N4674">
        <v>0.185155486430303</v>
      </c>
      <c r="O4674" t="s">
        <v>11351</v>
      </c>
      <c r="P4674" t="s">
        <v>11352</v>
      </c>
      <c r="Q4674" t="s">
        <v>11369</v>
      </c>
      <c r="R4674" t="s">
        <v>11360</v>
      </c>
      <c r="S4674">
        <f>IF(SalesData[[#This Row],[Return Status]]="Returned",1,0)</f>
        <v>1</v>
      </c>
      <c r="T4674">
        <v>2085.91</v>
      </c>
      <c r="U4674" s="2">
        <f>EOMONTH(SalesData[[#This Row],[Order Date]],0)</f>
        <v>45107</v>
      </c>
      <c r="V4674" s="9" t="str">
        <f>"Q"&amp;INT((MONTH(SalesData[[#This Row],[Order Date]])+2)/3)&amp;"-"&amp;YEAR(SalesData[[#This Row],[Order Date]])</f>
        <v>Q2-2023</v>
      </c>
    </row>
    <row r="4675" spans="1:22" x14ac:dyDescent="0.35">
      <c r="A4675" t="s">
        <v>4816</v>
      </c>
      <c r="B4675" s="1">
        <v>45084</v>
      </c>
      <c r="C4675" t="s">
        <v>113</v>
      </c>
      <c r="D4675" t="s">
        <v>13</v>
      </c>
      <c r="E4675">
        <v>3017237394</v>
      </c>
      <c r="F4675" t="s">
        <v>53</v>
      </c>
      <c r="G4675" t="s">
        <v>54</v>
      </c>
      <c r="H4675" t="s">
        <v>55</v>
      </c>
      <c r="I4675" t="s">
        <v>31</v>
      </c>
      <c r="J4675" t="s">
        <v>62</v>
      </c>
      <c r="K4675">
        <v>2143.12</v>
      </c>
      <c r="L4675">
        <v>614.4</v>
      </c>
      <c r="M4675" t="s">
        <v>62</v>
      </c>
      <c r="N4675">
        <v>0.28668483332711198</v>
      </c>
      <c r="O4675" t="s">
        <v>11351</v>
      </c>
      <c r="P4675" t="s">
        <v>11354</v>
      </c>
      <c r="R4675" t="s">
        <v>11353</v>
      </c>
      <c r="S4675">
        <f>IF(SalesData[[#This Row],[Return Status]]="Returned",1,0)</f>
        <v>0</v>
      </c>
      <c r="U4675" s="2">
        <f>EOMONTH(SalesData[[#This Row],[Order Date]],0)</f>
        <v>45107</v>
      </c>
      <c r="V4675" s="9" t="str">
        <f>"Q"&amp;INT((MONTH(SalesData[[#This Row],[Order Date]])+2)/3)&amp;"-"&amp;YEAR(SalesData[[#This Row],[Order Date]])</f>
        <v>Q2-2023</v>
      </c>
    </row>
    <row r="4676" spans="1:22" x14ac:dyDescent="0.35">
      <c r="A4676" t="s">
        <v>4817</v>
      </c>
      <c r="B4676" s="1">
        <v>45086</v>
      </c>
      <c r="C4676" t="s">
        <v>144</v>
      </c>
      <c r="D4676" t="s">
        <v>145</v>
      </c>
      <c r="E4676">
        <v>2710905544</v>
      </c>
      <c r="F4676" t="s">
        <v>238</v>
      </c>
      <c r="G4676" t="s">
        <v>74</v>
      </c>
      <c r="H4676" t="s">
        <v>75</v>
      </c>
      <c r="I4676" t="s">
        <v>36</v>
      </c>
      <c r="J4676" t="s">
        <v>62</v>
      </c>
      <c r="K4676">
        <v>2299.29</v>
      </c>
      <c r="L4676">
        <v>151.93</v>
      </c>
      <c r="M4676" t="s">
        <v>62</v>
      </c>
      <c r="N4676">
        <v>6.6076919396857295E-2</v>
      </c>
      <c r="O4676" t="s">
        <v>11351</v>
      </c>
      <c r="P4676" t="s">
        <v>11356</v>
      </c>
      <c r="R4676" t="s">
        <v>11353</v>
      </c>
      <c r="S4676">
        <f>IF(SalesData[[#This Row],[Return Status]]="Returned",1,0)</f>
        <v>0</v>
      </c>
      <c r="T4676">
        <v>2420.2800000000002</v>
      </c>
      <c r="U4676" s="2">
        <f>EOMONTH(SalesData[[#This Row],[Order Date]],0)</f>
        <v>45107</v>
      </c>
      <c r="V4676" s="9" t="str">
        <f>"Q"&amp;INT((MONTH(SalesData[[#This Row],[Order Date]])+2)/3)&amp;"-"&amp;YEAR(SalesData[[#This Row],[Order Date]])</f>
        <v>Q2-2023</v>
      </c>
    </row>
    <row r="4677" spans="1:22" x14ac:dyDescent="0.35">
      <c r="A4677" t="s">
        <v>4818</v>
      </c>
      <c r="B4677" s="1">
        <v>45088</v>
      </c>
      <c r="C4677" t="s">
        <v>205</v>
      </c>
      <c r="D4677" t="s">
        <v>99</v>
      </c>
      <c r="E4677">
        <v>3499660875</v>
      </c>
      <c r="F4677" t="s">
        <v>129</v>
      </c>
      <c r="G4677" t="s">
        <v>54</v>
      </c>
      <c r="H4677" t="s">
        <v>11357</v>
      </c>
      <c r="I4677" t="s">
        <v>31</v>
      </c>
      <c r="J4677" t="s">
        <v>65</v>
      </c>
      <c r="K4677">
        <v>4676.91</v>
      </c>
      <c r="L4677">
        <v>790.26</v>
      </c>
      <c r="M4677" t="s">
        <v>65</v>
      </c>
      <c r="N4677">
        <v>0.168970538239992</v>
      </c>
      <c r="O4677" t="s">
        <v>11351</v>
      </c>
      <c r="P4677" t="s">
        <v>11352</v>
      </c>
      <c r="R4677" t="s">
        <v>11353</v>
      </c>
      <c r="S4677">
        <f>IF(SalesData[[#This Row],[Return Status]]="Returned",1,0)</f>
        <v>0</v>
      </c>
      <c r="U4677" s="2">
        <f>EOMONTH(SalesData[[#This Row],[Order Date]],0)</f>
        <v>45107</v>
      </c>
      <c r="V4677" s="9" t="str">
        <f>"Q"&amp;INT((MONTH(SalesData[[#This Row],[Order Date]])+2)/3)&amp;"-"&amp;YEAR(SalesData[[#This Row],[Order Date]])</f>
        <v>Q2-2023</v>
      </c>
    </row>
    <row r="4678" spans="1:22" x14ac:dyDescent="0.35">
      <c r="A4678" t="s">
        <v>4819</v>
      </c>
      <c r="B4678" s="1">
        <v>45080</v>
      </c>
      <c r="C4678" t="s">
        <v>97</v>
      </c>
      <c r="D4678" t="s">
        <v>145</v>
      </c>
      <c r="E4678">
        <v>7893831602</v>
      </c>
      <c r="F4678" t="s">
        <v>387</v>
      </c>
      <c r="G4678" t="s">
        <v>89</v>
      </c>
      <c r="H4678" t="s">
        <v>90</v>
      </c>
      <c r="I4678" t="s">
        <v>31</v>
      </c>
      <c r="J4678" t="s">
        <v>43</v>
      </c>
      <c r="K4678">
        <v>4091.17</v>
      </c>
      <c r="L4678">
        <v>194.38</v>
      </c>
      <c r="M4678" t="s">
        <v>43</v>
      </c>
      <c r="N4678">
        <v>4.7512080896174001E-2</v>
      </c>
      <c r="O4678" t="s">
        <v>11351</v>
      </c>
      <c r="P4678" t="s">
        <v>11356</v>
      </c>
      <c r="R4678" t="s">
        <v>11353</v>
      </c>
      <c r="S4678">
        <f>IF(SalesData[[#This Row],[Return Status]]="Returned",1,0)</f>
        <v>0</v>
      </c>
      <c r="T4678">
        <v>207.68</v>
      </c>
      <c r="U4678" s="2">
        <f>EOMONTH(SalesData[[#This Row],[Order Date]],0)</f>
        <v>45107</v>
      </c>
      <c r="V4678" s="9" t="str">
        <f>"Q"&amp;INT((MONTH(SalesData[[#This Row],[Order Date]])+2)/3)&amp;"-"&amp;YEAR(SalesData[[#This Row],[Order Date]])</f>
        <v>Q2-2023</v>
      </c>
    </row>
    <row r="4679" spans="1:22" x14ac:dyDescent="0.35">
      <c r="A4679" t="s">
        <v>4820</v>
      </c>
      <c r="B4679" s="1">
        <v>45097</v>
      </c>
      <c r="C4679" t="s">
        <v>132</v>
      </c>
      <c r="D4679" t="s">
        <v>145</v>
      </c>
      <c r="E4679">
        <v>6543467401</v>
      </c>
      <c r="F4679" t="s">
        <v>156</v>
      </c>
      <c r="G4679" t="s">
        <v>84</v>
      </c>
      <c r="H4679" t="s">
        <v>85</v>
      </c>
      <c r="I4679" t="s">
        <v>31</v>
      </c>
      <c r="J4679" t="s">
        <v>62</v>
      </c>
      <c r="K4679">
        <v>4942.34</v>
      </c>
      <c r="L4679">
        <v>386.39</v>
      </c>
      <c r="M4679" t="s">
        <v>62</v>
      </c>
      <c r="N4679">
        <v>7.8179566763921599E-2</v>
      </c>
      <c r="O4679" t="s">
        <v>11351</v>
      </c>
      <c r="P4679" t="s">
        <v>11356</v>
      </c>
      <c r="R4679" t="s">
        <v>11353</v>
      </c>
      <c r="S4679">
        <f>IF(SalesData[[#This Row],[Return Status]]="Returned",1,0)</f>
        <v>0</v>
      </c>
      <c r="T4679">
        <v>847.14</v>
      </c>
      <c r="U4679" s="2">
        <f>EOMONTH(SalesData[[#This Row],[Order Date]],0)</f>
        <v>45107</v>
      </c>
      <c r="V4679" s="9" t="str">
        <f>"Q"&amp;INT((MONTH(SalesData[[#This Row],[Order Date]])+2)/3)&amp;"-"&amp;YEAR(SalesData[[#This Row],[Order Date]])</f>
        <v>Q2-2023</v>
      </c>
    </row>
    <row r="4680" spans="1:22" x14ac:dyDescent="0.35">
      <c r="A4680" t="s">
        <v>4821</v>
      </c>
      <c r="B4680" s="1">
        <v>45081</v>
      </c>
      <c r="C4680" t="s">
        <v>132</v>
      </c>
      <c r="D4680" t="s">
        <v>80</v>
      </c>
      <c r="E4680">
        <v>9990137479</v>
      </c>
      <c r="F4680" t="s">
        <v>238</v>
      </c>
      <c r="G4680" t="s">
        <v>74</v>
      </c>
      <c r="H4680" t="s">
        <v>75</v>
      </c>
      <c r="I4680" t="s">
        <v>36</v>
      </c>
      <c r="J4680" t="s">
        <v>42</v>
      </c>
      <c r="K4680">
        <v>3311.73</v>
      </c>
      <c r="L4680">
        <v>760.13</v>
      </c>
      <c r="M4680" t="s">
        <v>43</v>
      </c>
      <c r="N4680">
        <v>0.229526561646028</v>
      </c>
      <c r="O4680" t="s">
        <v>11351</v>
      </c>
      <c r="P4680" t="s">
        <v>11354</v>
      </c>
      <c r="R4680" t="s">
        <v>11353</v>
      </c>
      <c r="S4680">
        <f>IF(SalesData[[#This Row],[Return Status]]="Returned",1,0)</f>
        <v>0</v>
      </c>
      <c r="T4680">
        <v>2420.2800000000002</v>
      </c>
      <c r="U4680" s="2">
        <f>EOMONTH(SalesData[[#This Row],[Order Date]],0)</f>
        <v>45107</v>
      </c>
      <c r="V4680" s="9" t="str">
        <f>"Q"&amp;INT((MONTH(SalesData[[#This Row],[Order Date]])+2)/3)&amp;"-"&amp;YEAR(SalesData[[#This Row],[Order Date]])</f>
        <v>Q2-2023</v>
      </c>
    </row>
    <row r="4681" spans="1:22" x14ac:dyDescent="0.35">
      <c r="A4681" t="s">
        <v>4822</v>
      </c>
      <c r="B4681" s="1">
        <v>45100</v>
      </c>
      <c r="C4681" t="s">
        <v>49</v>
      </c>
      <c r="D4681" t="s">
        <v>145</v>
      </c>
      <c r="E4681">
        <v>8506360683</v>
      </c>
      <c r="F4681" t="s">
        <v>312</v>
      </c>
      <c r="G4681" t="s">
        <v>141</v>
      </c>
      <c r="H4681" t="s">
        <v>121</v>
      </c>
      <c r="I4681" t="s">
        <v>17</v>
      </c>
      <c r="J4681" t="s">
        <v>62</v>
      </c>
      <c r="K4681">
        <v>2190.62</v>
      </c>
      <c r="L4681">
        <v>594.07000000000005</v>
      </c>
      <c r="M4681" t="s">
        <v>62</v>
      </c>
      <c r="N4681">
        <v>0.27118806547917901</v>
      </c>
      <c r="O4681" t="s">
        <v>11351</v>
      </c>
      <c r="P4681" t="s">
        <v>11354</v>
      </c>
      <c r="Q4681" t="s">
        <v>11363</v>
      </c>
      <c r="R4681" t="s">
        <v>11360</v>
      </c>
      <c r="S4681">
        <f>IF(SalesData[[#This Row],[Return Status]]="Returned",1,0)</f>
        <v>1</v>
      </c>
      <c r="T4681">
        <v>2793.38</v>
      </c>
      <c r="U4681" s="2">
        <f>EOMONTH(SalesData[[#This Row],[Order Date]],0)</f>
        <v>45107</v>
      </c>
      <c r="V4681" s="9" t="str">
        <f>"Q"&amp;INT((MONTH(SalesData[[#This Row],[Order Date]])+2)/3)&amp;"-"&amp;YEAR(SalesData[[#This Row],[Order Date]])</f>
        <v>Q2-2023</v>
      </c>
    </row>
    <row r="4682" spans="1:22" x14ac:dyDescent="0.35">
      <c r="A4682" t="s">
        <v>4823</v>
      </c>
      <c r="B4682" s="1">
        <v>45078</v>
      </c>
      <c r="C4682" t="s">
        <v>67</v>
      </c>
      <c r="D4682" t="s">
        <v>39</v>
      </c>
      <c r="E4682">
        <v>3349291389</v>
      </c>
      <c r="F4682" t="s">
        <v>137</v>
      </c>
      <c r="G4682" t="s">
        <v>34</v>
      </c>
      <c r="H4682" t="s">
        <v>35</v>
      </c>
      <c r="I4682" t="s">
        <v>36</v>
      </c>
      <c r="J4682" t="s">
        <v>42</v>
      </c>
      <c r="K4682">
        <v>167.54</v>
      </c>
      <c r="L4682">
        <v>36.299999999999997</v>
      </c>
      <c r="M4682" t="s">
        <v>43</v>
      </c>
      <c r="N4682">
        <v>0.21666467709203799</v>
      </c>
      <c r="O4682" t="s">
        <v>11361</v>
      </c>
      <c r="P4682" t="s">
        <v>11354</v>
      </c>
      <c r="Q4682" t="s">
        <v>11365</v>
      </c>
      <c r="R4682" t="s">
        <v>11360</v>
      </c>
      <c r="S4682">
        <f>IF(SalesData[[#This Row],[Return Status]]="Returned",1,0)</f>
        <v>1</v>
      </c>
      <c r="U4682" s="2">
        <f>EOMONTH(SalesData[[#This Row],[Order Date]],0)</f>
        <v>45107</v>
      </c>
      <c r="V4682" s="9" t="str">
        <f>"Q"&amp;INT((MONTH(SalesData[[#This Row],[Order Date]])+2)/3)&amp;"-"&amp;YEAR(SalesData[[#This Row],[Order Date]])</f>
        <v>Q2-2023</v>
      </c>
    </row>
    <row r="4683" spans="1:22" x14ac:dyDescent="0.35">
      <c r="A4683" t="s">
        <v>4824</v>
      </c>
      <c r="B4683" s="1">
        <v>45094</v>
      </c>
      <c r="C4683" t="s">
        <v>113</v>
      </c>
      <c r="D4683" t="s">
        <v>72</v>
      </c>
      <c r="E4683">
        <v>1961404503</v>
      </c>
      <c r="F4683" t="s">
        <v>156</v>
      </c>
      <c r="G4683" t="s">
        <v>84</v>
      </c>
      <c r="H4683" t="s">
        <v>85</v>
      </c>
      <c r="I4683" t="s">
        <v>31</v>
      </c>
      <c r="J4683" t="s">
        <v>62</v>
      </c>
      <c r="K4683">
        <v>3483.6</v>
      </c>
      <c r="L4683">
        <v>466.55</v>
      </c>
      <c r="M4683" t="s">
        <v>62</v>
      </c>
      <c r="N4683">
        <v>0.133927546216558</v>
      </c>
      <c r="O4683" t="s">
        <v>11351</v>
      </c>
      <c r="P4683" t="s">
        <v>11352</v>
      </c>
      <c r="R4683" t="s">
        <v>11353</v>
      </c>
      <c r="S4683">
        <f>IF(SalesData[[#This Row],[Return Status]]="Returned",1,0)</f>
        <v>0</v>
      </c>
      <c r="T4683">
        <v>847.14</v>
      </c>
      <c r="U4683" s="2">
        <f>EOMONTH(SalesData[[#This Row],[Order Date]],0)</f>
        <v>45107</v>
      </c>
      <c r="V4683" s="9" t="str">
        <f>"Q"&amp;INT((MONTH(SalesData[[#This Row],[Order Date]])+2)/3)&amp;"-"&amp;YEAR(SalesData[[#This Row],[Order Date]])</f>
        <v>Q2-2023</v>
      </c>
    </row>
    <row r="4684" spans="1:22" x14ac:dyDescent="0.35">
      <c r="A4684" t="s">
        <v>4825</v>
      </c>
      <c r="B4684" s="1">
        <v>45088</v>
      </c>
      <c r="C4684" t="s">
        <v>106</v>
      </c>
      <c r="D4684" t="s">
        <v>13</v>
      </c>
      <c r="E4684">
        <v>5845646371</v>
      </c>
      <c r="F4684" t="s">
        <v>159</v>
      </c>
      <c r="G4684" t="s">
        <v>84</v>
      </c>
      <c r="H4684" t="s">
        <v>85</v>
      </c>
      <c r="I4684" t="s">
        <v>31</v>
      </c>
      <c r="J4684" t="s">
        <v>61</v>
      </c>
      <c r="K4684">
        <v>4234.99</v>
      </c>
      <c r="L4684">
        <v>594.17999999999995</v>
      </c>
      <c r="M4684" t="s">
        <v>62</v>
      </c>
      <c r="N4684">
        <v>0.140302574504308</v>
      </c>
      <c r="O4684" t="s">
        <v>11351</v>
      </c>
      <c r="P4684" t="s">
        <v>11352</v>
      </c>
      <c r="R4684" t="s">
        <v>11353</v>
      </c>
      <c r="S4684">
        <f>IF(SalesData[[#This Row],[Return Status]]="Returned",1,0)</f>
        <v>0</v>
      </c>
      <c r="T4684">
        <v>847.14</v>
      </c>
      <c r="U4684" s="2">
        <f>EOMONTH(SalesData[[#This Row],[Order Date]],0)</f>
        <v>45107</v>
      </c>
      <c r="V4684" s="9" t="str">
        <f>"Q"&amp;INT((MONTH(SalesData[[#This Row],[Order Date]])+2)/3)&amp;"-"&amp;YEAR(SalesData[[#This Row],[Order Date]])</f>
        <v>Q2-2023</v>
      </c>
    </row>
    <row r="4685" spans="1:22" x14ac:dyDescent="0.35">
      <c r="A4685" t="s">
        <v>4826</v>
      </c>
      <c r="B4685" s="1">
        <v>45078</v>
      </c>
      <c r="C4685" t="s">
        <v>144</v>
      </c>
      <c r="D4685" t="s">
        <v>145</v>
      </c>
      <c r="E4685">
        <v>7476857411</v>
      </c>
      <c r="F4685" t="s">
        <v>387</v>
      </c>
      <c r="G4685" t="s">
        <v>89</v>
      </c>
      <c r="H4685" t="s">
        <v>90</v>
      </c>
      <c r="I4685" t="s">
        <v>31</v>
      </c>
      <c r="J4685" t="s">
        <v>18</v>
      </c>
      <c r="K4685">
        <v>2783.99</v>
      </c>
      <c r="L4685">
        <v>147.34</v>
      </c>
      <c r="M4685" t="s">
        <v>19</v>
      </c>
      <c r="N4685">
        <v>5.2924040675433499E-2</v>
      </c>
      <c r="O4685" t="s">
        <v>11351</v>
      </c>
      <c r="P4685" t="s">
        <v>11356</v>
      </c>
      <c r="R4685" t="s">
        <v>11353</v>
      </c>
      <c r="S4685">
        <f>IF(SalesData[[#This Row],[Return Status]]="Returned",1,0)</f>
        <v>0</v>
      </c>
      <c r="T4685">
        <v>207.68</v>
      </c>
      <c r="U4685" s="2">
        <f>EOMONTH(SalesData[[#This Row],[Order Date]],0)</f>
        <v>45107</v>
      </c>
      <c r="V4685" s="9" t="str">
        <f>"Q"&amp;INT((MONTH(SalesData[[#This Row],[Order Date]])+2)/3)&amp;"-"&amp;YEAR(SalesData[[#This Row],[Order Date]])</f>
        <v>Q2-2023</v>
      </c>
    </row>
    <row r="4686" spans="1:22" x14ac:dyDescent="0.35">
      <c r="A4686" t="s">
        <v>4827</v>
      </c>
      <c r="B4686" s="1">
        <v>45105</v>
      </c>
      <c r="C4686" t="s">
        <v>184</v>
      </c>
      <c r="D4686" t="s">
        <v>99</v>
      </c>
      <c r="E4686">
        <v>3725784090</v>
      </c>
      <c r="F4686" t="s">
        <v>95</v>
      </c>
      <c r="G4686" t="s">
        <v>280</v>
      </c>
      <c r="H4686" t="s">
        <v>11357</v>
      </c>
      <c r="I4686" t="s">
        <v>31</v>
      </c>
      <c r="J4686" t="s">
        <v>61</v>
      </c>
      <c r="K4686">
        <v>3373.49</v>
      </c>
      <c r="L4686">
        <v>179.4</v>
      </c>
      <c r="M4686" t="s">
        <v>62</v>
      </c>
      <c r="N4686">
        <v>5.3179348389946299E-2</v>
      </c>
      <c r="O4686" t="s">
        <v>11351</v>
      </c>
      <c r="P4686" t="s">
        <v>11356</v>
      </c>
      <c r="R4686" t="s">
        <v>11353</v>
      </c>
      <c r="S4686">
        <f>IF(SalesData[[#This Row],[Return Status]]="Returned",1,0)</f>
        <v>0</v>
      </c>
      <c r="U4686" s="2">
        <f>EOMONTH(SalesData[[#This Row],[Order Date]],0)</f>
        <v>45107</v>
      </c>
      <c r="V4686" s="9" t="str">
        <f>"Q"&amp;INT((MONTH(SalesData[[#This Row],[Order Date]])+2)/3)&amp;"-"&amp;YEAR(SalesData[[#This Row],[Order Date]])</f>
        <v>Q2-2023</v>
      </c>
    </row>
    <row r="4687" spans="1:22" x14ac:dyDescent="0.35">
      <c r="A4687" t="s">
        <v>4828</v>
      </c>
      <c r="B4687" s="1">
        <v>45106</v>
      </c>
      <c r="C4687" t="s">
        <v>149</v>
      </c>
      <c r="D4687" t="s">
        <v>46</v>
      </c>
      <c r="E4687">
        <v>142431634</v>
      </c>
      <c r="F4687" t="s">
        <v>50</v>
      </c>
      <c r="G4687" t="s">
        <v>34</v>
      </c>
      <c r="H4687" t="s">
        <v>35</v>
      </c>
      <c r="I4687" t="s">
        <v>36</v>
      </c>
      <c r="J4687" t="s">
        <v>65</v>
      </c>
      <c r="K4687">
        <v>2535.5100000000002</v>
      </c>
      <c r="L4687">
        <v>396.49</v>
      </c>
      <c r="M4687" t="s">
        <v>65</v>
      </c>
      <c r="N4687">
        <v>0.15637485160776299</v>
      </c>
      <c r="O4687" t="s">
        <v>11351</v>
      </c>
      <c r="P4687" t="s">
        <v>11352</v>
      </c>
      <c r="R4687" t="s">
        <v>11353</v>
      </c>
      <c r="S4687">
        <f>IF(SalesData[[#This Row],[Return Status]]="Returned",1,0)</f>
        <v>0</v>
      </c>
      <c r="U4687" s="2">
        <f>EOMONTH(SalesData[[#This Row],[Order Date]],0)</f>
        <v>45107</v>
      </c>
      <c r="V4687" s="9" t="str">
        <f>"Q"&amp;INT((MONTH(SalesData[[#This Row],[Order Date]])+2)/3)&amp;"-"&amp;YEAR(SalesData[[#This Row],[Order Date]])</f>
        <v>Q2-2023</v>
      </c>
    </row>
    <row r="4688" spans="1:22" x14ac:dyDescent="0.35">
      <c r="A4688" t="s">
        <v>4829</v>
      </c>
      <c r="B4688" s="1">
        <v>45084</v>
      </c>
      <c r="C4688" t="s">
        <v>106</v>
      </c>
      <c r="D4688" t="s">
        <v>72</v>
      </c>
      <c r="E4688">
        <v>1238042720</v>
      </c>
      <c r="F4688" t="s">
        <v>181</v>
      </c>
      <c r="G4688" t="s">
        <v>54</v>
      </c>
      <c r="H4688" t="s">
        <v>55</v>
      </c>
      <c r="I4688" t="s">
        <v>31</v>
      </c>
      <c r="J4688" t="s">
        <v>19</v>
      </c>
      <c r="K4688">
        <v>4427.58</v>
      </c>
      <c r="L4688">
        <v>294.75</v>
      </c>
      <c r="M4688" t="s">
        <v>19</v>
      </c>
      <c r="N4688">
        <v>6.6571355006572394E-2</v>
      </c>
      <c r="O4688" t="s">
        <v>11351</v>
      </c>
      <c r="P4688" t="s">
        <v>11356</v>
      </c>
      <c r="R4688" t="s">
        <v>11353</v>
      </c>
      <c r="S4688">
        <f>IF(SalesData[[#This Row],[Return Status]]="Returned",1,0)</f>
        <v>0</v>
      </c>
      <c r="U4688" s="2">
        <f>EOMONTH(SalesData[[#This Row],[Order Date]],0)</f>
        <v>45107</v>
      </c>
      <c r="V4688" s="9" t="str">
        <f>"Q"&amp;INT((MONTH(SalesData[[#This Row],[Order Date]])+2)/3)&amp;"-"&amp;YEAR(SalesData[[#This Row],[Order Date]])</f>
        <v>Q2-2023</v>
      </c>
    </row>
    <row r="4689" spans="1:22" x14ac:dyDescent="0.35">
      <c r="A4689" t="s">
        <v>4830</v>
      </c>
      <c r="B4689" s="1">
        <v>45096</v>
      </c>
      <c r="C4689" t="s">
        <v>188</v>
      </c>
      <c r="D4689" t="s">
        <v>27</v>
      </c>
      <c r="E4689">
        <v>3692211520</v>
      </c>
      <c r="F4689" t="s">
        <v>68</v>
      </c>
      <c r="G4689" t="s">
        <v>69</v>
      </c>
      <c r="H4689" t="s">
        <v>41</v>
      </c>
      <c r="I4689" t="s">
        <v>31</v>
      </c>
      <c r="J4689" t="s">
        <v>19</v>
      </c>
      <c r="K4689">
        <v>4736.83</v>
      </c>
      <c r="L4689">
        <v>499.16</v>
      </c>
      <c r="M4689" t="s">
        <v>19</v>
      </c>
      <c r="N4689">
        <v>0.10537849152281201</v>
      </c>
      <c r="O4689" t="s">
        <v>11351</v>
      </c>
      <c r="P4689" t="s">
        <v>11352</v>
      </c>
      <c r="R4689" t="s">
        <v>11353</v>
      </c>
      <c r="S4689">
        <f>IF(SalesData[[#This Row],[Return Status]]="Returned",1,0)</f>
        <v>0</v>
      </c>
      <c r="T4689">
        <v>2081.52</v>
      </c>
      <c r="U4689" s="2">
        <f>EOMONTH(SalesData[[#This Row],[Order Date]],0)</f>
        <v>45107</v>
      </c>
      <c r="V4689" s="9" t="str">
        <f>"Q"&amp;INT((MONTH(SalesData[[#This Row],[Order Date]])+2)/3)&amp;"-"&amp;YEAR(SalesData[[#This Row],[Order Date]])</f>
        <v>Q2-2023</v>
      </c>
    </row>
    <row r="4690" spans="1:22" x14ac:dyDescent="0.35">
      <c r="A4690" t="s">
        <v>4831</v>
      </c>
      <c r="B4690" s="1">
        <v>45092</v>
      </c>
      <c r="C4690" t="s">
        <v>52</v>
      </c>
      <c r="D4690" t="s">
        <v>72</v>
      </c>
      <c r="E4690">
        <v>4258427581</v>
      </c>
      <c r="F4690" t="s">
        <v>50</v>
      </c>
      <c r="G4690" t="s">
        <v>34</v>
      </c>
      <c r="H4690" t="s">
        <v>35</v>
      </c>
      <c r="I4690" t="s">
        <v>36</v>
      </c>
      <c r="J4690" t="s">
        <v>65</v>
      </c>
      <c r="K4690">
        <v>1602.61</v>
      </c>
      <c r="L4690">
        <v>319.91000000000003</v>
      </c>
      <c r="M4690" t="s">
        <v>65</v>
      </c>
      <c r="N4690">
        <v>0.19961812293695899</v>
      </c>
      <c r="O4690" t="s">
        <v>11351</v>
      </c>
      <c r="P4690" t="s">
        <v>11352</v>
      </c>
      <c r="R4690" t="s">
        <v>11353</v>
      </c>
      <c r="S4690">
        <f>IF(SalesData[[#This Row],[Return Status]]="Returned",1,0)</f>
        <v>0</v>
      </c>
      <c r="U4690" s="2">
        <f>EOMONTH(SalesData[[#This Row],[Order Date]],0)</f>
        <v>45107</v>
      </c>
      <c r="V4690" s="9" t="str">
        <f>"Q"&amp;INT((MONTH(SalesData[[#This Row],[Order Date]])+2)/3)&amp;"-"&amp;YEAR(SalesData[[#This Row],[Order Date]])</f>
        <v>Q2-2023</v>
      </c>
    </row>
    <row r="4691" spans="1:22" x14ac:dyDescent="0.35">
      <c r="A4691" t="s">
        <v>4832</v>
      </c>
      <c r="B4691" s="1">
        <v>45097</v>
      </c>
      <c r="C4691" t="s">
        <v>124</v>
      </c>
      <c r="D4691" t="s">
        <v>80</v>
      </c>
      <c r="E4691">
        <v>2385340218</v>
      </c>
      <c r="F4691" t="s">
        <v>68</v>
      </c>
      <c r="G4691" t="s">
        <v>69</v>
      </c>
      <c r="H4691" t="s">
        <v>41</v>
      </c>
      <c r="I4691" t="s">
        <v>31</v>
      </c>
      <c r="J4691" t="s">
        <v>42</v>
      </c>
      <c r="K4691">
        <v>3743.31</v>
      </c>
      <c r="L4691">
        <v>364.32</v>
      </c>
      <c r="M4691" t="s">
        <v>43</v>
      </c>
      <c r="N4691">
        <v>9.7325628921996796E-2</v>
      </c>
      <c r="O4691" t="s">
        <v>11351</v>
      </c>
      <c r="P4691" t="s">
        <v>11356</v>
      </c>
      <c r="R4691" t="s">
        <v>11353</v>
      </c>
      <c r="S4691">
        <f>IF(SalesData[[#This Row],[Return Status]]="Returned",1,0)</f>
        <v>0</v>
      </c>
      <c r="T4691">
        <v>2081.52</v>
      </c>
      <c r="U4691" s="2">
        <f>EOMONTH(SalesData[[#This Row],[Order Date]],0)</f>
        <v>45107</v>
      </c>
      <c r="V4691" s="9" t="str">
        <f>"Q"&amp;INT((MONTH(SalesData[[#This Row],[Order Date]])+2)/3)&amp;"-"&amp;YEAR(SalesData[[#This Row],[Order Date]])</f>
        <v>Q2-2023</v>
      </c>
    </row>
    <row r="4692" spans="1:22" x14ac:dyDescent="0.35">
      <c r="A4692" t="s">
        <v>4833</v>
      </c>
      <c r="B4692" s="1">
        <v>45104</v>
      </c>
      <c r="C4692" t="s">
        <v>139</v>
      </c>
      <c r="D4692" t="s">
        <v>13</v>
      </c>
      <c r="E4692">
        <v>4532158081</v>
      </c>
      <c r="F4692" t="s">
        <v>159</v>
      </c>
      <c r="G4692" t="s">
        <v>11375</v>
      </c>
      <c r="H4692" t="s">
        <v>85</v>
      </c>
      <c r="I4692" t="s">
        <v>31</v>
      </c>
      <c r="J4692" t="s">
        <v>65</v>
      </c>
      <c r="K4692">
        <v>3078.75</v>
      </c>
      <c r="L4692">
        <v>509.97</v>
      </c>
      <c r="M4692" t="s">
        <v>65</v>
      </c>
      <c r="N4692">
        <v>0.16564190012180299</v>
      </c>
      <c r="O4692" t="s">
        <v>11351</v>
      </c>
      <c r="P4692" t="s">
        <v>11352</v>
      </c>
      <c r="R4692" t="s">
        <v>11353</v>
      </c>
      <c r="S4692">
        <f>IF(SalesData[[#This Row],[Return Status]]="Returned",1,0)</f>
        <v>0</v>
      </c>
      <c r="U4692" s="2">
        <f>EOMONTH(SalesData[[#This Row],[Order Date]],0)</f>
        <v>45107</v>
      </c>
      <c r="V4692" s="9" t="str">
        <f>"Q"&amp;INT((MONTH(SalesData[[#This Row],[Order Date]])+2)/3)&amp;"-"&amp;YEAR(SalesData[[#This Row],[Order Date]])</f>
        <v>Q2-2023</v>
      </c>
    </row>
    <row r="4693" spans="1:22" x14ac:dyDescent="0.35">
      <c r="A4693" t="s">
        <v>4834</v>
      </c>
      <c r="B4693" s="1">
        <v>45079</v>
      </c>
      <c r="C4693" t="s">
        <v>57</v>
      </c>
      <c r="D4693" t="s">
        <v>99</v>
      </c>
      <c r="E4693">
        <v>5775016493</v>
      </c>
      <c r="F4693" t="s">
        <v>137</v>
      </c>
      <c r="G4693" t="s">
        <v>34</v>
      </c>
      <c r="H4693" t="s">
        <v>35</v>
      </c>
      <c r="I4693" t="s">
        <v>36</v>
      </c>
      <c r="J4693" t="s">
        <v>18</v>
      </c>
      <c r="K4693">
        <v>2739.23</v>
      </c>
      <c r="L4693">
        <v>328.29</v>
      </c>
      <c r="M4693" t="s">
        <v>19</v>
      </c>
      <c r="N4693">
        <v>0.119847548398638</v>
      </c>
      <c r="O4693" t="s">
        <v>11351</v>
      </c>
      <c r="P4693" t="s">
        <v>11352</v>
      </c>
      <c r="Q4693" t="s">
        <v>11365</v>
      </c>
      <c r="R4693" t="s">
        <v>11360</v>
      </c>
      <c r="S4693">
        <f>IF(SalesData[[#This Row],[Return Status]]="Returned",1,0)</f>
        <v>1</v>
      </c>
      <c r="U4693" s="2">
        <f>EOMONTH(SalesData[[#This Row],[Order Date]],0)</f>
        <v>45107</v>
      </c>
      <c r="V4693" s="9" t="str">
        <f>"Q"&amp;INT((MONTH(SalesData[[#This Row],[Order Date]])+2)/3)&amp;"-"&amp;YEAR(SalesData[[#This Row],[Order Date]])</f>
        <v>Q2-2023</v>
      </c>
    </row>
    <row r="4694" spans="1:22" x14ac:dyDescent="0.35">
      <c r="A4694" t="s">
        <v>4835</v>
      </c>
      <c r="B4694" s="1">
        <v>45092</v>
      </c>
      <c r="C4694" t="s">
        <v>94</v>
      </c>
      <c r="D4694" t="s">
        <v>99</v>
      </c>
      <c r="E4694">
        <v>1280727168</v>
      </c>
      <c r="F4694" t="s">
        <v>140</v>
      </c>
      <c r="G4694" t="s">
        <v>141</v>
      </c>
      <c r="H4694" t="s">
        <v>121</v>
      </c>
      <c r="I4694" t="s">
        <v>17</v>
      </c>
      <c r="J4694" t="s">
        <v>19</v>
      </c>
      <c r="K4694">
        <v>346.83</v>
      </c>
      <c r="L4694">
        <v>57.01</v>
      </c>
      <c r="M4694" t="s">
        <v>19</v>
      </c>
      <c r="N4694">
        <v>0.164374477409682</v>
      </c>
      <c r="O4694" t="s">
        <v>11361</v>
      </c>
      <c r="P4694" t="s">
        <v>11352</v>
      </c>
      <c r="R4694" t="s">
        <v>11353</v>
      </c>
      <c r="S4694">
        <f>IF(SalesData[[#This Row],[Return Status]]="Returned",1,0)</f>
        <v>0</v>
      </c>
      <c r="T4694">
        <v>2793.38</v>
      </c>
      <c r="U4694" s="2">
        <f>EOMONTH(SalesData[[#This Row],[Order Date]],0)</f>
        <v>45107</v>
      </c>
      <c r="V4694" s="9" t="str">
        <f>"Q"&amp;INT((MONTH(SalesData[[#This Row],[Order Date]])+2)/3)&amp;"-"&amp;YEAR(SalesData[[#This Row],[Order Date]])</f>
        <v>Q2-2023</v>
      </c>
    </row>
    <row r="4695" spans="1:22" x14ac:dyDescent="0.35">
      <c r="A4695" t="s">
        <v>4836</v>
      </c>
      <c r="B4695" s="1">
        <v>45093</v>
      </c>
      <c r="C4695" t="s">
        <v>12</v>
      </c>
      <c r="D4695" t="s">
        <v>13</v>
      </c>
      <c r="E4695">
        <v>7056406828</v>
      </c>
      <c r="F4695" t="s">
        <v>292</v>
      </c>
      <c r="G4695" t="s">
        <v>11358</v>
      </c>
      <c r="H4695" t="s">
        <v>41</v>
      </c>
      <c r="I4695" t="s">
        <v>31</v>
      </c>
      <c r="J4695" t="s">
        <v>62</v>
      </c>
      <c r="K4695">
        <v>2109.52</v>
      </c>
      <c r="L4695">
        <v>458.12</v>
      </c>
      <c r="M4695" t="s">
        <v>62</v>
      </c>
      <c r="N4695">
        <v>0.217167886533429</v>
      </c>
      <c r="O4695" t="s">
        <v>11351</v>
      </c>
      <c r="P4695" t="s">
        <v>11354</v>
      </c>
      <c r="Q4695" t="s">
        <v>11376</v>
      </c>
      <c r="R4695" t="s">
        <v>11360</v>
      </c>
      <c r="S4695">
        <f>IF(SalesData[[#This Row],[Return Status]]="Returned",1,0)</f>
        <v>1</v>
      </c>
      <c r="U4695" s="2">
        <f>EOMONTH(SalesData[[#This Row],[Order Date]],0)</f>
        <v>45107</v>
      </c>
      <c r="V4695" s="9" t="str">
        <f>"Q"&amp;INT((MONTH(SalesData[[#This Row],[Order Date]])+2)/3)&amp;"-"&amp;YEAR(SalesData[[#This Row],[Order Date]])</f>
        <v>Q2-2023</v>
      </c>
    </row>
    <row r="4696" spans="1:22" x14ac:dyDescent="0.35">
      <c r="A4696" t="s">
        <v>4837</v>
      </c>
      <c r="B4696" s="1">
        <v>45080</v>
      </c>
      <c r="C4696" t="s">
        <v>26</v>
      </c>
      <c r="D4696" t="s">
        <v>80</v>
      </c>
      <c r="E4696">
        <v>4678874224</v>
      </c>
      <c r="F4696" t="s">
        <v>159</v>
      </c>
      <c r="G4696" t="s">
        <v>84</v>
      </c>
      <c r="H4696" t="s">
        <v>85</v>
      </c>
      <c r="I4696" t="s">
        <v>31</v>
      </c>
      <c r="J4696" t="s">
        <v>19</v>
      </c>
      <c r="K4696">
        <v>2123.6799999999998</v>
      </c>
      <c r="L4696">
        <v>480.67</v>
      </c>
      <c r="M4696" t="s">
        <v>19</v>
      </c>
      <c r="N4696">
        <v>0.22633824304979999</v>
      </c>
      <c r="O4696" t="s">
        <v>11351</v>
      </c>
      <c r="P4696" t="s">
        <v>11354</v>
      </c>
      <c r="R4696" t="s">
        <v>11353</v>
      </c>
      <c r="S4696">
        <f>IF(SalesData[[#This Row],[Return Status]]="Returned",1,0)</f>
        <v>0</v>
      </c>
      <c r="T4696">
        <v>847.14</v>
      </c>
      <c r="U4696" s="2">
        <f>EOMONTH(SalesData[[#This Row],[Order Date]],0)</f>
        <v>45107</v>
      </c>
      <c r="V4696" s="9" t="str">
        <f>"Q"&amp;INT((MONTH(SalesData[[#This Row],[Order Date]])+2)/3)&amp;"-"&amp;YEAR(SalesData[[#This Row],[Order Date]])</f>
        <v>Q2-2023</v>
      </c>
    </row>
    <row r="4697" spans="1:22" x14ac:dyDescent="0.35">
      <c r="A4697" t="s">
        <v>4838</v>
      </c>
      <c r="B4697" s="1">
        <v>45083</v>
      </c>
      <c r="C4697" t="s">
        <v>184</v>
      </c>
      <c r="D4697" t="s">
        <v>80</v>
      </c>
      <c r="E4697">
        <v>7795133245</v>
      </c>
      <c r="F4697" t="s">
        <v>58</v>
      </c>
      <c r="G4697" t="s">
        <v>59</v>
      </c>
      <c r="H4697" t="s">
        <v>60</v>
      </c>
      <c r="I4697" t="s">
        <v>31</v>
      </c>
      <c r="J4697" t="s">
        <v>65</v>
      </c>
      <c r="K4697">
        <v>468.29</v>
      </c>
      <c r="L4697">
        <v>91.93</v>
      </c>
      <c r="M4697" t="s">
        <v>65</v>
      </c>
      <c r="N4697">
        <v>0.196309978859254</v>
      </c>
      <c r="O4697" t="s">
        <v>11361</v>
      </c>
      <c r="P4697" t="s">
        <v>11352</v>
      </c>
      <c r="R4697" t="s">
        <v>11353</v>
      </c>
      <c r="S4697">
        <f>IF(SalesData[[#This Row],[Return Status]]="Returned",1,0)</f>
        <v>0</v>
      </c>
      <c r="T4697">
        <v>2183.56</v>
      </c>
      <c r="U4697" s="2">
        <f>EOMONTH(SalesData[[#This Row],[Order Date]],0)</f>
        <v>45107</v>
      </c>
      <c r="V4697" s="9" t="str">
        <f>"Q"&amp;INT((MONTH(SalesData[[#This Row],[Order Date]])+2)/3)&amp;"-"&amp;YEAR(SalesData[[#This Row],[Order Date]])</f>
        <v>Q2-2023</v>
      </c>
    </row>
    <row r="4698" spans="1:22" x14ac:dyDescent="0.35">
      <c r="A4698" t="s">
        <v>4839</v>
      </c>
      <c r="B4698" s="1">
        <v>45104</v>
      </c>
      <c r="C4698" t="s">
        <v>87</v>
      </c>
      <c r="D4698" t="s">
        <v>27</v>
      </c>
      <c r="E4698">
        <v>1160764717</v>
      </c>
      <c r="F4698" t="s">
        <v>147</v>
      </c>
      <c r="G4698" t="s">
        <v>84</v>
      </c>
      <c r="H4698" t="s">
        <v>85</v>
      </c>
      <c r="I4698" t="s">
        <v>31</v>
      </c>
      <c r="J4698" t="s">
        <v>65</v>
      </c>
      <c r="K4698">
        <v>572.77</v>
      </c>
      <c r="L4698">
        <v>68.75</v>
      </c>
      <c r="M4698" t="s">
        <v>65</v>
      </c>
      <c r="N4698">
        <v>0.12003072786633399</v>
      </c>
      <c r="O4698" t="s">
        <v>11355</v>
      </c>
      <c r="P4698" t="s">
        <v>11352</v>
      </c>
      <c r="R4698" t="s">
        <v>11353</v>
      </c>
      <c r="S4698">
        <f>IF(SalesData[[#This Row],[Return Status]]="Returned",1,0)</f>
        <v>0</v>
      </c>
      <c r="T4698">
        <v>847.14</v>
      </c>
      <c r="U4698" s="2">
        <f>EOMONTH(SalesData[[#This Row],[Order Date]],0)</f>
        <v>45107</v>
      </c>
      <c r="V4698" s="9" t="str">
        <f>"Q"&amp;INT((MONTH(SalesData[[#This Row],[Order Date]])+2)/3)&amp;"-"&amp;YEAR(SalesData[[#This Row],[Order Date]])</f>
        <v>Q2-2023</v>
      </c>
    </row>
    <row r="4699" spans="1:22" x14ac:dyDescent="0.35">
      <c r="A4699" t="s">
        <v>4840</v>
      </c>
      <c r="B4699" s="1">
        <v>45084</v>
      </c>
      <c r="C4699" t="s">
        <v>139</v>
      </c>
      <c r="D4699" t="s">
        <v>13</v>
      </c>
      <c r="E4699">
        <v>2104476838</v>
      </c>
      <c r="F4699" t="s">
        <v>357</v>
      </c>
      <c r="G4699" t="s">
        <v>164</v>
      </c>
      <c r="H4699" t="s">
        <v>165</v>
      </c>
      <c r="I4699" t="s">
        <v>36</v>
      </c>
      <c r="J4699" t="s">
        <v>19</v>
      </c>
      <c r="K4699">
        <v>1152.46</v>
      </c>
      <c r="L4699">
        <v>269.83</v>
      </c>
      <c r="M4699" t="s">
        <v>19</v>
      </c>
      <c r="N4699">
        <v>0.23413393957274001</v>
      </c>
      <c r="O4699" t="s">
        <v>11351</v>
      </c>
      <c r="P4699" t="s">
        <v>11354</v>
      </c>
      <c r="R4699" t="s">
        <v>11353</v>
      </c>
      <c r="S4699">
        <f>IF(SalesData[[#This Row],[Return Status]]="Returned",1,0)</f>
        <v>0</v>
      </c>
      <c r="U4699" s="2">
        <f>EOMONTH(SalesData[[#This Row],[Order Date]],0)</f>
        <v>45107</v>
      </c>
      <c r="V4699" s="9" t="str">
        <f>"Q"&amp;INT((MONTH(SalesData[[#This Row],[Order Date]])+2)/3)&amp;"-"&amp;YEAR(SalesData[[#This Row],[Order Date]])</f>
        <v>Q2-2023</v>
      </c>
    </row>
    <row r="4700" spans="1:22" x14ac:dyDescent="0.35">
      <c r="A4700" t="s">
        <v>4841</v>
      </c>
      <c r="B4700" s="1">
        <v>45079</v>
      </c>
      <c r="C4700" t="s">
        <v>176</v>
      </c>
      <c r="D4700" t="s">
        <v>13</v>
      </c>
      <c r="E4700">
        <v>7135627542</v>
      </c>
      <c r="F4700" t="s">
        <v>47</v>
      </c>
      <c r="G4700" t="s">
        <v>23</v>
      </c>
      <c r="H4700" t="s">
        <v>24</v>
      </c>
      <c r="I4700" t="s">
        <v>17</v>
      </c>
      <c r="J4700" t="s">
        <v>42</v>
      </c>
      <c r="K4700">
        <v>739.13</v>
      </c>
      <c r="L4700">
        <v>74.22</v>
      </c>
      <c r="M4700" t="s">
        <v>43</v>
      </c>
      <c r="N4700">
        <v>0.100415353185502</v>
      </c>
      <c r="O4700" t="s">
        <v>11355</v>
      </c>
      <c r="P4700" t="s">
        <v>11352</v>
      </c>
      <c r="R4700" t="s">
        <v>11353</v>
      </c>
      <c r="S4700">
        <f>IF(SalesData[[#This Row],[Return Status]]="Returned",1,0)</f>
        <v>0</v>
      </c>
      <c r="T4700">
        <v>2821.33</v>
      </c>
      <c r="U4700" s="2">
        <f>EOMONTH(SalesData[[#This Row],[Order Date]],0)</f>
        <v>45107</v>
      </c>
      <c r="V4700" s="9" t="str">
        <f>"Q"&amp;INT((MONTH(SalesData[[#This Row],[Order Date]])+2)/3)&amp;"-"&amp;YEAR(SalesData[[#This Row],[Order Date]])</f>
        <v>Q2-2023</v>
      </c>
    </row>
    <row r="4701" spans="1:22" x14ac:dyDescent="0.35">
      <c r="A4701" t="s">
        <v>4842</v>
      </c>
      <c r="B4701" s="1">
        <v>45096</v>
      </c>
      <c r="C4701" t="s">
        <v>87</v>
      </c>
      <c r="D4701" t="s">
        <v>39</v>
      </c>
      <c r="E4701">
        <v>150243406</v>
      </c>
      <c r="F4701" t="s">
        <v>50</v>
      </c>
      <c r="G4701" t="s">
        <v>34</v>
      </c>
      <c r="H4701" t="s">
        <v>35</v>
      </c>
      <c r="I4701" t="s">
        <v>36</v>
      </c>
      <c r="J4701" t="s">
        <v>43</v>
      </c>
      <c r="K4701">
        <v>2792.14</v>
      </c>
      <c r="L4701">
        <v>321.47000000000003</v>
      </c>
      <c r="M4701" t="s">
        <v>43</v>
      </c>
      <c r="N4701">
        <v>0.11513391162334299</v>
      </c>
      <c r="O4701" t="s">
        <v>11351</v>
      </c>
      <c r="P4701" t="s">
        <v>11352</v>
      </c>
      <c r="R4701" t="s">
        <v>11353</v>
      </c>
      <c r="S4701">
        <f>IF(SalesData[[#This Row],[Return Status]]="Returned",1,0)</f>
        <v>0</v>
      </c>
      <c r="U4701" s="2">
        <f>EOMONTH(SalesData[[#This Row],[Order Date]],0)</f>
        <v>45107</v>
      </c>
      <c r="V4701" s="9" t="str">
        <f>"Q"&amp;INT((MONTH(SalesData[[#This Row],[Order Date]])+2)/3)&amp;"-"&amp;YEAR(SalesData[[#This Row],[Order Date]])</f>
        <v>Q2-2023</v>
      </c>
    </row>
    <row r="4702" spans="1:22" x14ac:dyDescent="0.35">
      <c r="A4702" t="s">
        <v>4843</v>
      </c>
      <c r="B4702" s="1">
        <v>45082</v>
      </c>
      <c r="C4702" t="s">
        <v>87</v>
      </c>
      <c r="D4702" t="s">
        <v>145</v>
      </c>
      <c r="E4702">
        <v>914189652</v>
      </c>
      <c r="F4702" t="s">
        <v>206</v>
      </c>
      <c r="G4702" t="s">
        <v>89</v>
      </c>
      <c r="H4702" t="s">
        <v>90</v>
      </c>
      <c r="I4702" t="s">
        <v>31</v>
      </c>
      <c r="J4702" t="s">
        <v>62</v>
      </c>
      <c r="K4702">
        <v>2259.0500000000002</v>
      </c>
      <c r="L4702">
        <v>202.32</v>
      </c>
      <c r="M4702" t="s">
        <v>62</v>
      </c>
      <c r="N4702">
        <v>8.9559770700072996E-2</v>
      </c>
      <c r="O4702" t="s">
        <v>11351</v>
      </c>
      <c r="P4702" t="s">
        <v>11356</v>
      </c>
      <c r="R4702" t="s">
        <v>11353</v>
      </c>
      <c r="S4702">
        <f>IF(SalesData[[#This Row],[Return Status]]="Returned",1,0)</f>
        <v>0</v>
      </c>
      <c r="T4702">
        <v>207.68</v>
      </c>
      <c r="U4702" s="2">
        <f>EOMONTH(SalesData[[#This Row],[Order Date]],0)</f>
        <v>45107</v>
      </c>
      <c r="V4702" s="9" t="str">
        <f>"Q"&amp;INT((MONTH(SalesData[[#This Row],[Order Date]])+2)/3)&amp;"-"&amp;YEAR(SalesData[[#This Row],[Order Date]])</f>
        <v>Q2-2023</v>
      </c>
    </row>
    <row r="4703" spans="1:22" x14ac:dyDescent="0.35">
      <c r="A4703" t="s">
        <v>4844</v>
      </c>
      <c r="B4703" s="1">
        <v>45104</v>
      </c>
      <c r="C4703" t="s">
        <v>12</v>
      </c>
      <c r="D4703" t="s">
        <v>80</v>
      </c>
      <c r="E4703">
        <v>1313784326</v>
      </c>
      <c r="F4703" t="s">
        <v>58</v>
      </c>
      <c r="G4703" t="s">
        <v>59</v>
      </c>
      <c r="H4703" t="s">
        <v>60</v>
      </c>
      <c r="I4703" t="s">
        <v>31</v>
      </c>
      <c r="J4703" t="s">
        <v>19</v>
      </c>
      <c r="K4703">
        <v>2705.41</v>
      </c>
      <c r="L4703">
        <v>142.97</v>
      </c>
      <c r="M4703" t="s">
        <v>19</v>
      </c>
      <c r="N4703">
        <v>5.2845964197663201E-2</v>
      </c>
      <c r="O4703" t="s">
        <v>11351</v>
      </c>
      <c r="P4703" t="s">
        <v>11356</v>
      </c>
      <c r="R4703" t="s">
        <v>11353</v>
      </c>
      <c r="S4703">
        <f>IF(SalesData[[#This Row],[Return Status]]="Returned",1,0)</f>
        <v>0</v>
      </c>
      <c r="T4703">
        <v>2183.56</v>
      </c>
      <c r="U4703" s="2">
        <f>EOMONTH(SalesData[[#This Row],[Order Date]],0)</f>
        <v>45107</v>
      </c>
      <c r="V4703" s="9" t="str">
        <f>"Q"&amp;INT((MONTH(SalesData[[#This Row],[Order Date]])+2)/3)&amp;"-"&amp;YEAR(SalesData[[#This Row],[Order Date]])</f>
        <v>Q2-2023</v>
      </c>
    </row>
    <row r="4704" spans="1:22" x14ac:dyDescent="0.35">
      <c r="A4704" t="s">
        <v>4845</v>
      </c>
      <c r="B4704" s="1">
        <v>45099</v>
      </c>
      <c r="C4704" t="s">
        <v>132</v>
      </c>
      <c r="D4704" t="s">
        <v>27</v>
      </c>
      <c r="E4704">
        <v>288703373</v>
      </c>
      <c r="F4704" t="s">
        <v>410</v>
      </c>
      <c r="G4704" t="s">
        <v>29</v>
      </c>
      <c r="H4704" t="s">
        <v>30</v>
      </c>
      <c r="I4704" t="s">
        <v>31</v>
      </c>
      <c r="J4704" t="s">
        <v>62</v>
      </c>
      <c r="K4704">
        <v>4510.9799999999996</v>
      </c>
      <c r="L4704">
        <v>868.23</v>
      </c>
      <c r="M4704" t="s">
        <v>62</v>
      </c>
      <c r="N4704">
        <v>0.19247037229160799</v>
      </c>
      <c r="O4704" t="s">
        <v>11351</v>
      </c>
      <c r="P4704" t="s">
        <v>11352</v>
      </c>
      <c r="R4704" t="s">
        <v>11353</v>
      </c>
      <c r="S4704">
        <f>IF(SalesData[[#This Row],[Return Status]]="Returned",1,0)</f>
        <v>0</v>
      </c>
      <c r="T4704">
        <v>2788.38</v>
      </c>
      <c r="U4704" s="2">
        <f>EOMONTH(SalesData[[#This Row],[Order Date]],0)</f>
        <v>45107</v>
      </c>
      <c r="V4704" s="9" t="str">
        <f>"Q"&amp;INT((MONTH(SalesData[[#This Row],[Order Date]])+2)/3)&amp;"-"&amp;YEAR(SalesData[[#This Row],[Order Date]])</f>
        <v>Q2-2023</v>
      </c>
    </row>
    <row r="4705" spans="1:22" x14ac:dyDescent="0.35">
      <c r="A4705" t="s">
        <v>4846</v>
      </c>
      <c r="B4705" s="1">
        <v>45080</v>
      </c>
      <c r="C4705" t="s">
        <v>49</v>
      </c>
      <c r="D4705" t="s">
        <v>72</v>
      </c>
      <c r="E4705">
        <v>4036841923</v>
      </c>
      <c r="F4705" t="s">
        <v>78</v>
      </c>
      <c r="G4705" t="s">
        <v>15</v>
      </c>
      <c r="H4705" t="s">
        <v>16</v>
      </c>
      <c r="I4705" t="s">
        <v>17</v>
      </c>
      <c r="J4705" t="s">
        <v>61</v>
      </c>
      <c r="K4705">
        <v>4257.3599999999997</v>
      </c>
      <c r="L4705">
        <v>787.73</v>
      </c>
      <c r="M4705" t="s">
        <v>62</v>
      </c>
      <c r="N4705">
        <v>0.18502781066200699</v>
      </c>
      <c r="O4705" t="s">
        <v>11351</v>
      </c>
      <c r="P4705" t="s">
        <v>11352</v>
      </c>
      <c r="R4705" t="s">
        <v>11353</v>
      </c>
      <c r="S4705">
        <f>IF(SalesData[[#This Row],[Return Status]]="Returned",1,0)</f>
        <v>0</v>
      </c>
      <c r="T4705">
        <v>2085.91</v>
      </c>
      <c r="U4705" s="2">
        <f>EOMONTH(SalesData[[#This Row],[Order Date]],0)</f>
        <v>45107</v>
      </c>
      <c r="V4705" s="9" t="str">
        <f>"Q"&amp;INT((MONTH(SalesData[[#This Row],[Order Date]])+2)/3)&amp;"-"&amp;YEAR(SalesData[[#This Row],[Order Date]])</f>
        <v>Q2-2023</v>
      </c>
    </row>
    <row r="4706" spans="1:22" x14ac:dyDescent="0.35">
      <c r="A4706" t="s">
        <v>4847</v>
      </c>
      <c r="B4706" s="1">
        <v>45094</v>
      </c>
      <c r="C4706" t="s">
        <v>57</v>
      </c>
      <c r="D4706" t="s">
        <v>39</v>
      </c>
      <c r="E4706">
        <v>7658503366</v>
      </c>
      <c r="F4706" t="s">
        <v>114</v>
      </c>
      <c r="G4706" t="s">
        <v>59</v>
      </c>
      <c r="H4706" t="s">
        <v>60</v>
      </c>
      <c r="I4706" t="s">
        <v>31</v>
      </c>
      <c r="J4706" t="s">
        <v>43</v>
      </c>
      <c r="K4706">
        <v>1384.11</v>
      </c>
      <c r="L4706">
        <v>282.83</v>
      </c>
      <c r="M4706" t="s">
        <v>43</v>
      </c>
      <c r="N4706">
        <v>0.20434069546495601</v>
      </c>
      <c r="O4706" t="s">
        <v>11351</v>
      </c>
      <c r="P4706" t="s">
        <v>11354</v>
      </c>
      <c r="R4706" t="s">
        <v>11353</v>
      </c>
      <c r="S4706">
        <f>IF(SalesData[[#This Row],[Return Status]]="Returned",1,0)</f>
        <v>0</v>
      </c>
      <c r="T4706">
        <v>2183.56</v>
      </c>
      <c r="U4706" s="2">
        <f>EOMONTH(SalesData[[#This Row],[Order Date]],0)</f>
        <v>45107</v>
      </c>
      <c r="V4706" s="9" t="str">
        <f>"Q"&amp;INT((MONTH(SalesData[[#This Row],[Order Date]])+2)/3)&amp;"-"&amp;YEAR(SalesData[[#This Row],[Order Date]])</f>
        <v>Q2-2023</v>
      </c>
    </row>
    <row r="4707" spans="1:22" x14ac:dyDescent="0.35">
      <c r="A4707" t="s">
        <v>4848</v>
      </c>
      <c r="B4707" s="1">
        <v>45084</v>
      </c>
      <c r="C4707" t="s">
        <v>87</v>
      </c>
      <c r="D4707" t="s">
        <v>27</v>
      </c>
      <c r="E4707">
        <v>3041887117</v>
      </c>
      <c r="F4707" t="s">
        <v>156</v>
      </c>
      <c r="G4707" t="s">
        <v>84</v>
      </c>
      <c r="H4707" t="s">
        <v>85</v>
      </c>
      <c r="I4707" t="s">
        <v>31</v>
      </c>
      <c r="J4707" t="s">
        <v>18</v>
      </c>
      <c r="K4707">
        <v>4300.21</v>
      </c>
      <c r="L4707">
        <v>934.53</v>
      </c>
      <c r="M4707" t="s">
        <v>19</v>
      </c>
      <c r="N4707">
        <v>0.21732194474223401</v>
      </c>
      <c r="O4707" t="s">
        <v>11351</v>
      </c>
      <c r="P4707" t="s">
        <v>11354</v>
      </c>
      <c r="R4707" t="s">
        <v>11353</v>
      </c>
      <c r="S4707">
        <f>IF(SalesData[[#This Row],[Return Status]]="Returned",1,0)</f>
        <v>0</v>
      </c>
      <c r="T4707">
        <v>847.14</v>
      </c>
      <c r="U4707" s="2">
        <f>EOMONTH(SalesData[[#This Row],[Order Date]],0)</f>
        <v>45107</v>
      </c>
      <c r="V4707" s="9" t="str">
        <f>"Q"&amp;INT((MONTH(SalesData[[#This Row],[Order Date]])+2)/3)&amp;"-"&amp;YEAR(SalesData[[#This Row],[Order Date]])</f>
        <v>Q2-2023</v>
      </c>
    </row>
    <row r="4708" spans="1:22" x14ac:dyDescent="0.35">
      <c r="A4708" t="s">
        <v>4849</v>
      </c>
      <c r="B4708" s="1">
        <v>45100</v>
      </c>
      <c r="C4708" t="s">
        <v>162</v>
      </c>
      <c r="D4708" t="s">
        <v>145</v>
      </c>
      <c r="E4708">
        <v>7228809680</v>
      </c>
      <c r="F4708" t="s">
        <v>33</v>
      </c>
      <c r="G4708" t="s">
        <v>34</v>
      </c>
      <c r="H4708" t="s">
        <v>11357</v>
      </c>
      <c r="I4708" t="s">
        <v>36</v>
      </c>
      <c r="J4708" t="s">
        <v>65</v>
      </c>
      <c r="K4708">
        <v>2004.86</v>
      </c>
      <c r="L4708">
        <v>159.36000000000001</v>
      </c>
      <c r="M4708" t="s">
        <v>65</v>
      </c>
      <c r="N4708">
        <v>7.9486846961882601E-2</v>
      </c>
      <c r="O4708" t="s">
        <v>11351</v>
      </c>
      <c r="P4708" t="s">
        <v>11356</v>
      </c>
      <c r="R4708" t="s">
        <v>11353</v>
      </c>
      <c r="S4708">
        <f>IF(SalesData[[#This Row],[Return Status]]="Returned",1,0)</f>
        <v>0</v>
      </c>
      <c r="U4708" s="2">
        <f>EOMONTH(SalesData[[#This Row],[Order Date]],0)</f>
        <v>45107</v>
      </c>
      <c r="V4708" s="9" t="str">
        <f>"Q"&amp;INT((MONTH(SalesData[[#This Row],[Order Date]])+2)/3)&amp;"-"&amp;YEAR(SalesData[[#This Row],[Order Date]])</f>
        <v>Q2-2023</v>
      </c>
    </row>
    <row r="4709" spans="1:22" x14ac:dyDescent="0.35">
      <c r="A4709" t="s">
        <v>4850</v>
      </c>
      <c r="B4709" s="1">
        <v>45097</v>
      </c>
      <c r="C4709" t="s">
        <v>77</v>
      </c>
      <c r="D4709" t="s">
        <v>99</v>
      </c>
      <c r="E4709">
        <v>9803498520</v>
      </c>
      <c r="F4709" t="s">
        <v>109</v>
      </c>
      <c r="G4709" t="s">
        <v>59</v>
      </c>
      <c r="H4709" t="s">
        <v>60</v>
      </c>
      <c r="I4709" t="s">
        <v>31</v>
      </c>
      <c r="J4709" t="s">
        <v>61</v>
      </c>
      <c r="K4709">
        <v>2368.09</v>
      </c>
      <c r="L4709">
        <v>124.98</v>
      </c>
      <c r="M4709" t="s">
        <v>62</v>
      </c>
      <c r="N4709">
        <v>5.2776710344623702E-2</v>
      </c>
      <c r="O4709" t="s">
        <v>11351</v>
      </c>
      <c r="P4709" t="s">
        <v>11356</v>
      </c>
      <c r="R4709" t="s">
        <v>11353</v>
      </c>
      <c r="S4709">
        <f>IF(SalesData[[#This Row],[Return Status]]="Returned",1,0)</f>
        <v>0</v>
      </c>
      <c r="T4709">
        <v>2183.56</v>
      </c>
      <c r="U4709" s="2">
        <f>EOMONTH(SalesData[[#This Row],[Order Date]],0)</f>
        <v>45107</v>
      </c>
      <c r="V4709" s="9" t="str">
        <f>"Q"&amp;INT((MONTH(SalesData[[#This Row],[Order Date]])+2)/3)&amp;"-"&amp;YEAR(SalesData[[#This Row],[Order Date]])</f>
        <v>Q2-2023</v>
      </c>
    </row>
    <row r="4710" spans="1:22" x14ac:dyDescent="0.35">
      <c r="A4710" t="s">
        <v>4851</v>
      </c>
      <c r="B4710" s="1">
        <v>45088</v>
      </c>
      <c r="C4710" t="s">
        <v>26</v>
      </c>
      <c r="D4710" t="s">
        <v>72</v>
      </c>
      <c r="E4710">
        <v>5810858582</v>
      </c>
      <c r="F4710" t="s">
        <v>50</v>
      </c>
      <c r="G4710" t="s">
        <v>34</v>
      </c>
      <c r="H4710" t="s">
        <v>35</v>
      </c>
      <c r="I4710" t="s">
        <v>36</v>
      </c>
      <c r="J4710" t="s">
        <v>43</v>
      </c>
      <c r="K4710">
        <v>4606.8900000000003</v>
      </c>
      <c r="L4710">
        <v>457.77</v>
      </c>
      <c r="M4710" t="s">
        <v>43</v>
      </c>
      <c r="N4710">
        <v>9.9366383829438104E-2</v>
      </c>
      <c r="O4710" t="s">
        <v>11351</v>
      </c>
      <c r="P4710" t="s">
        <v>11356</v>
      </c>
      <c r="Q4710" t="s">
        <v>11369</v>
      </c>
      <c r="R4710" t="s">
        <v>11360</v>
      </c>
      <c r="S4710">
        <f>IF(SalesData[[#This Row],[Return Status]]="Returned",1,0)</f>
        <v>1</v>
      </c>
      <c r="U4710" s="2">
        <f>EOMONTH(SalesData[[#This Row],[Order Date]],0)</f>
        <v>45107</v>
      </c>
      <c r="V4710" s="9" t="str">
        <f>"Q"&amp;INT((MONTH(SalesData[[#This Row],[Order Date]])+2)/3)&amp;"-"&amp;YEAR(SalesData[[#This Row],[Order Date]])</f>
        <v>Q2-2023</v>
      </c>
    </row>
    <row r="4711" spans="1:22" x14ac:dyDescent="0.35">
      <c r="A4711" t="s">
        <v>4852</v>
      </c>
      <c r="B4711" s="1">
        <v>45106</v>
      </c>
      <c r="C4711" t="s">
        <v>49</v>
      </c>
      <c r="D4711" t="s">
        <v>99</v>
      </c>
      <c r="E4711">
        <v>7626507649</v>
      </c>
      <c r="F4711" t="s">
        <v>387</v>
      </c>
      <c r="G4711" t="s">
        <v>89</v>
      </c>
      <c r="H4711" t="s">
        <v>90</v>
      </c>
      <c r="I4711" t="s">
        <v>31</v>
      </c>
      <c r="J4711" t="s">
        <v>65</v>
      </c>
      <c r="K4711">
        <v>817.5</v>
      </c>
      <c r="L4711">
        <v>222.31</v>
      </c>
      <c r="M4711" t="s">
        <v>65</v>
      </c>
      <c r="N4711">
        <v>0.27193883792048901</v>
      </c>
      <c r="O4711" t="s">
        <v>11355</v>
      </c>
      <c r="P4711" t="s">
        <v>11354</v>
      </c>
      <c r="R4711" t="s">
        <v>11353</v>
      </c>
      <c r="S4711">
        <f>IF(SalesData[[#This Row],[Return Status]]="Returned",1,0)</f>
        <v>0</v>
      </c>
      <c r="T4711">
        <v>207.68</v>
      </c>
      <c r="U4711" s="2">
        <f>EOMONTH(SalesData[[#This Row],[Order Date]],0)</f>
        <v>45107</v>
      </c>
      <c r="V4711" s="9" t="str">
        <f>"Q"&amp;INT((MONTH(SalesData[[#This Row],[Order Date]])+2)/3)&amp;"-"&amp;YEAR(SalesData[[#This Row],[Order Date]])</f>
        <v>Q2-2023</v>
      </c>
    </row>
    <row r="4712" spans="1:22" x14ac:dyDescent="0.35">
      <c r="A4712" t="s">
        <v>4853</v>
      </c>
      <c r="B4712" s="1">
        <v>45090</v>
      </c>
      <c r="C4712" t="s">
        <v>97</v>
      </c>
      <c r="D4712" t="s">
        <v>27</v>
      </c>
      <c r="E4712">
        <v>4149116897</v>
      </c>
      <c r="F4712" t="s">
        <v>172</v>
      </c>
      <c r="G4712" t="s">
        <v>141</v>
      </c>
      <c r="H4712" t="s">
        <v>121</v>
      </c>
      <c r="I4712" t="s">
        <v>17</v>
      </c>
      <c r="J4712" t="s">
        <v>19</v>
      </c>
      <c r="K4712">
        <v>3796.2</v>
      </c>
      <c r="L4712">
        <v>468.14</v>
      </c>
      <c r="M4712" t="s">
        <v>19</v>
      </c>
      <c r="N4712">
        <v>0.123318054897002</v>
      </c>
      <c r="O4712" t="s">
        <v>11351</v>
      </c>
      <c r="P4712" t="s">
        <v>11352</v>
      </c>
      <c r="R4712" t="s">
        <v>11353</v>
      </c>
      <c r="S4712">
        <f>IF(SalesData[[#This Row],[Return Status]]="Returned",1,0)</f>
        <v>0</v>
      </c>
      <c r="T4712">
        <v>2793.38</v>
      </c>
      <c r="U4712" s="2">
        <f>EOMONTH(SalesData[[#This Row],[Order Date]],0)</f>
        <v>45107</v>
      </c>
      <c r="V4712" s="9" t="str">
        <f>"Q"&amp;INT((MONTH(SalesData[[#This Row],[Order Date]])+2)/3)&amp;"-"&amp;YEAR(SalesData[[#This Row],[Order Date]])</f>
        <v>Q2-2023</v>
      </c>
    </row>
    <row r="4713" spans="1:22" x14ac:dyDescent="0.35">
      <c r="A4713" t="s">
        <v>4854</v>
      </c>
      <c r="B4713" s="1">
        <v>45105</v>
      </c>
      <c r="C4713" t="s">
        <v>67</v>
      </c>
      <c r="D4713" t="s">
        <v>46</v>
      </c>
      <c r="E4713">
        <v>2945784930</v>
      </c>
      <c r="F4713" t="s">
        <v>147</v>
      </c>
      <c r="G4713" t="s">
        <v>84</v>
      </c>
      <c r="H4713" t="s">
        <v>85</v>
      </c>
      <c r="I4713" t="s">
        <v>31</v>
      </c>
      <c r="J4713" t="s">
        <v>65</v>
      </c>
      <c r="K4713">
        <v>2869.4</v>
      </c>
      <c r="L4713">
        <v>166.14</v>
      </c>
      <c r="M4713" t="s">
        <v>65</v>
      </c>
      <c r="N4713">
        <v>5.79006063985502E-2</v>
      </c>
      <c r="O4713" t="s">
        <v>11351</v>
      </c>
      <c r="P4713" t="s">
        <v>11356</v>
      </c>
      <c r="R4713" t="s">
        <v>11353</v>
      </c>
      <c r="S4713">
        <f>IF(SalesData[[#This Row],[Return Status]]="Returned",1,0)</f>
        <v>0</v>
      </c>
      <c r="T4713">
        <v>847.14</v>
      </c>
      <c r="U4713" s="2">
        <f>EOMONTH(SalesData[[#This Row],[Order Date]],0)</f>
        <v>45107</v>
      </c>
      <c r="V4713" s="9" t="str">
        <f>"Q"&amp;INT((MONTH(SalesData[[#This Row],[Order Date]])+2)/3)&amp;"-"&amp;YEAR(SalesData[[#This Row],[Order Date]])</f>
        <v>Q2-2023</v>
      </c>
    </row>
    <row r="4714" spans="1:22" x14ac:dyDescent="0.35">
      <c r="A4714" t="s">
        <v>4855</v>
      </c>
      <c r="B4714" s="1">
        <v>45078</v>
      </c>
      <c r="C4714" t="s">
        <v>176</v>
      </c>
      <c r="D4714" t="s">
        <v>39</v>
      </c>
      <c r="E4714">
        <v>7650719746</v>
      </c>
      <c r="F4714" t="s">
        <v>33</v>
      </c>
      <c r="G4714" t="s">
        <v>34</v>
      </c>
      <c r="H4714" t="s">
        <v>35</v>
      </c>
      <c r="I4714" t="s">
        <v>36</v>
      </c>
      <c r="J4714" t="s">
        <v>19</v>
      </c>
      <c r="K4714">
        <v>436.4</v>
      </c>
      <c r="L4714">
        <v>130.22999999999999</v>
      </c>
      <c r="M4714" t="s">
        <v>19</v>
      </c>
      <c r="N4714">
        <v>0.29841888175985298</v>
      </c>
      <c r="O4714" t="s">
        <v>11361</v>
      </c>
      <c r="P4714" t="s">
        <v>11354</v>
      </c>
      <c r="R4714" t="s">
        <v>11353</v>
      </c>
      <c r="S4714">
        <f>IF(SalesData[[#This Row],[Return Status]]="Returned",1,0)</f>
        <v>0</v>
      </c>
      <c r="U4714" s="2">
        <f>EOMONTH(SalesData[[#This Row],[Order Date]],0)</f>
        <v>45107</v>
      </c>
      <c r="V4714" s="9" t="str">
        <f>"Q"&amp;INT((MONTH(SalesData[[#This Row],[Order Date]])+2)/3)&amp;"-"&amp;YEAR(SalesData[[#This Row],[Order Date]])</f>
        <v>Q2-2023</v>
      </c>
    </row>
    <row r="4715" spans="1:22" x14ac:dyDescent="0.35">
      <c r="A4715" t="s">
        <v>4856</v>
      </c>
      <c r="B4715" s="1">
        <v>45088</v>
      </c>
      <c r="C4715" t="s">
        <v>325</v>
      </c>
      <c r="D4715" t="s">
        <v>72</v>
      </c>
      <c r="E4715">
        <v>1284537326</v>
      </c>
      <c r="F4715" t="s">
        <v>292</v>
      </c>
      <c r="G4715" t="s">
        <v>69</v>
      </c>
      <c r="H4715" t="s">
        <v>41</v>
      </c>
      <c r="I4715" t="s">
        <v>31</v>
      </c>
      <c r="J4715" t="s">
        <v>61</v>
      </c>
      <c r="K4715">
        <v>4464.45</v>
      </c>
      <c r="L4715">
        <v>485.9</v>
      </c>
      <c r="M4715" t="s">
        <v>62</v>
      </c>
      <c r="N4715">
        <v>0.108837594776512</v>
      </c>
      <c r="O4715" t="s">
        <v>11351</v>
      </c>
      <c r="P4715" t="s">
        <v>11352</v>
      </c>
      <c r="R4715" t="s">
        <v>11353</v>
      </c>
      <c r="S4715">
        <f>IF(SalesData[[#This Row],[Return Status]]="Returned",1,0)</f>
        <v>0</v>
      </c>
      <c r="T4715">
        <v>2081.52</v>
      </c>
      <c r="U4715" s="2">
        <f>EOMONTH(SalesData[[#This Row],[Order Date]],0)</f>
        <v>45107</v>
      </c>
      <c r="V4715" s="9" t="str">
        <f>"Q"&amp;INT((MONTH(SalesData[[#This Row],[Order Date]])+2)/3)&amp;"-"&amp;YEAR(SalesData[[#This Row],[Order Date]])</f>
        <v>Q2-2023</v>
      </c>
    </row>
    <row r="4716" spans="1:22" x14ac:dyDescent="0.35">
      <c r="A4716" t="s">
        <v>4857</v>
      </c>
      <c r="B4716" s="1">
        <v>45101</v>
      </c>
      <c r="C4716" t="s">
        <v>12</v>
      </c>
      <c r="D4716" t="s">
        <v>46</v>
      </c>
      <c r="E4716">
        <v>6954595961</v>
      </c>
      <c r="F4716" t="s">
        <v>73</v>
      </c>
      <c r="G4716" t="s">
        <v>74</v>
      </c>
      <c r="H4716" t="s">
        <v>75</v>
      </c>
      <c r="I4716" t="s">
        <v>36</v>
      </c>
      <c r="J4716" t="s">
        <v>18</v>
      </c>
      <c r="K4716">
        <v>77.52</v>
      </c>
      <c r="L4716">
        <v>10.57</v>
      </c>
      <c r="M4716" t="s">
        <v>19</v>
      </c>
      <c r="N4716">
        <v>0.136351909184727</v>
      </c>
      <c r="O4716" t="s">
        <v>11361</v>
      </c>
      <c r="P4716" t="s">
        <v>11352</v>
      </c>
      <c r="R4716" t="s">
        <v>11353</v>
      </c>
      <c r="S4716">
        <f>IF(SalesData[[#This Row],[Return Status]]="Returned",1,0)</f>
        <v>0</v>
      </c>
      <c r="T4716">
        <v>2420.2800000000002</v>
      </c>
      <c r="U4716" s="2">
        <f>EOMONTH(SalesData[[#This Row],[Order Date]],0)</f>
        <v>45107</v>
      </c>
      <c r="V4716" s="9" t="str">
        <f>"Q"&amp;INT((MONTH(SalesData[[#This Row],[Order Date]])+2)/3)&amp;"-"&amp;YEAR(SalesData[[#This Row],[Order Date]])</f>
        <v>Q2-2023</v>
      </c>
    </row>
    <row r="4717" spans="1:22" x14ac:dyDescent="0.35">
      <c r="A4717" t="s">
        <v>4858</v>
      </c>
      <c r="B4717" s="1">
        <v>45084</v>
      </c>
      <c r="C4717" t="s">
        <v>45</v>
      </c>
      <c r="D4717" t="s">
        <v>80</v>
      </c>
      <c r="E4717">
        <v>328770564</v>
      </c>
      <c r="F4717" t="s">
        <v>159</v>
      </c>
      <c r="G4717" t="s">
        <v>84</v>
      </c>
      <c r="H4717" t="s">
        <v>85</v>
      </c>
      <c r="I4717" t="s">
        <v>31</v>
      </c>
      <c r="J4717" t="s">
        <v>65</v>
      </c>
      <c r="K4717">
        <v>3574.17</v>
      </c>
      <c r="L4717">
        <v>903.48</v>
      </c>
      <c r="M4717" t="s">
        <v>65</v>
      </c>
      <c r="N4717">
        <v>0.25278036579121899</v>
      </c>
      <c r="O4717" t="s">
        <v>11351</v>
      </c>
      <c r="P4717" t="s">
        <v>11354</v>
      </c>
      <c r="R4717" t="s">
        <v>11353</v>
      </c>
      <c r="S4717">
        <f>IF(SalesData[[#This Row],[Return Status]]="Returned",1,0)</f>
        <v>0</v>
      </c>
      <c r="T4717">
        <v>847.14</v>
      </c>
      <c r="U4717" s="2">
        <f>EOMONTH(SalesData[[#This Row],[Order Date]],0)</f>
        <v>45107</v>
      </c>
      <c r="V4717" s="9" t="str">
        <f>"Q"&amp;INT((MONTH(SalesData[[#This Row],[Order Date]])+2)/3)&amp;"-"&amp;YEAR(SalesData[[#This Row],[Order Date]])</f>
        <v>Q2-2023</v>
      </c>
    </row>
    <row r="4718" spans="1:22" x14ac:dyDescent="0.35">
      <c r="A4718" t="s">
        <v>4859</v>
      </c>
      <c r="B4718" s="1">
        <v>45091</v>
      </c>
      <c r="C4718" t="s">
        <v>49</v>
      </c>
      <c r="D4718" t="s">
        <v>80</v>
      </c>
      <c r="E4718">
        <v>5280773451</v>
      </c>
      <c r="F4718" t="s">
        <v>83</v>
      </c>
      <c r="G4718" t="s">
        <v>84</v>
      </c>
      <c r="H4718" t="s">
        <v>85</v>
      </c>
      <c r="I4718" t="s">
        <v>31</v>
      </c>
      <c r="J4718" t="s">
        <v>65</v>
      </c>
      <c r="K4718">
        <v>2658.09</v>
      </c>
      <c r="L4718">
        <v>751.67</v>
      </c>
      <c r="M4718" t="s">
        <v>65</v>
      </c>
      <c r="N4718">
        <v>0.28278575969963399</v>
      </c>
      <c r="O4718" t="s">
        <v>11351</v>
      </c>
      <c r="P4718" t="s">
        <v>11354</v>
      </c>
      <c r="R4718" t="s">
        <v>11353</v>
      </c>
      <c r="S4718">
        <f>IF(SalesData[[#This Row],[Return Status]]="Returned",1,0)</f>
        <v>0</v>
      </c>
      <c r="T4718">
        <v>847.14</v>
      </c>
      <c r="U4718" s="2">
        <f>EOMONTH(SalesData[[#This Row],[Order Date]],0)</f>
        <v>45107</v>
      </c>
      <c r="V4718" s="9" t="str">
        <f>"Q"&amp;INT((MONTH(SalesData[[#This Row],[Order Date]])+2)/3)&amp;"-"&amp;YEAR(SalesData[[#This Row],[Order Date]])</f>
        <v>Q2-2023</v>
      </c>
    </row>
    <row r="4719" spans="1:22" x14ac:dyDescent="0.35">
      <c r="A4719" t="s">
        <v>4860</v>
      </c>
      <c r="B4719" s="1">
        <v>45091</v>
      </c>
      <c r="C4719" t="s">
        <v>106</v>
      </c>
      <c r="D4719" t="s">
        <v>72</v>
      </c>
      <c r="E4719">
        <v>6849533005</v>
      </c>
      <c r="F4719" t="s">
        <v>64</v>
      </c>
      <c r="G4719" t="s">
        <v>15</v>
      </c>
      <c r="H4719" t="s">
        <v>16</v>
      </c>
      <c r="I4719" t="s">
        <v>17</v>
      </c>
      <c r="J4719" t="s">
        <v>18</v>
      </c>
      <c r="K4719">
        <v>2011.37</v>
      </c>
      <c r="L4719">
        <v>250.14</v>
      </c>
      <c r="M4719" t="s">
        <v>19</v>
      </c>
      <c r="N4719">
        <v>0.124362996365661</v>
      </c>
      <c r="O4719" t="s">
        <v>11351</v>
      </c>
      <c r="P4719" t="s">
        <v>11352</v>
      </c>
      <c r="R4719" t="s">
        <v>11353</v>
      </c>
      <c r="S4719">
        <f>IF(SalesData[[#This Row],[Return Status]]="Returned",1,0)</f>
        <v>0</v>
      </c>
      <c r="T4719">
        <v>2085.91</v>
      </c>
      <c r="U4719" s="2">
        <f>EOMONTH(SalesData[[#This Row],[Order Date]],0)</f>
        <v>45107</v>
      </c>
      <c r="V4719" s="9" t="str">
        <f>"Q"&amp;INT((MONTH(SalesData[[#This Row],[Order Date]])+2)/3)&amp;"-"&amp;YEAR(SalesData[[#This Row],[Order Date]])</f>
        <v>Q2-2023</v>
      </c>
    </row>
    <row r="4720" spans="1:22" x14ac:dyDescent="0.35">
      <c r="A4720" t="s">
        <v>4861</v>
      </c>
      <c r="B4720" s="1">
        <v>45102</v>
      </c>
      <c r="C4720" t="s">
        <v>92</v>
      </c>
      <c r="D4720" t="s">
        <v>99</v>
      </c>
      <c r="E4720">
        <v>6018728129</v>
      </c>
      <c r="F4720" t="s">
        <v>109</v>
      </c>
      <c r="G4720" t="s">
        <v>59</v>
      </c>
      <c r="H4720" t="s">
        <v>11357</v>
      </c>
      <c r="I4720" t="s">
        <v>31</v>
      </c>
      <c r="J4720" t="s">
        <v>18</v>
      </c>
      <c r="K4720">
        <v>1412.53</v>
      </c>
      <c r="L4720">
        <v>368.79</v>
      </c>
      <c r="M4720" t="s">
        <v>19</v>
      </c>
      <c r="N4720">
        <v>0.26108472032452401</v>
      </c>
      <c r="O4720" t="s">
        <v>11351</v>
      </c>
      <c r="P4720" t="s">
        <v>11354</v>
      </c>
      <c r="R4720" t="s">
        <v>11353</v>
      </c>
      <c r="S4720">
        <f>IF(SalesData[[#This Row],[Return Status]]="Returned",1,0)</f>
        <v>0</v>
      </c>
      <c r="T4720">
        <v>2183.56</v>
      </c>
      <c r="U4720" s="2">
        <f>EOMONTH(SalesData[[#This Row],[Order Date]],0)</f>
        <v>45107</v>
      </c>
      <c r="V4720" s="9" t="str">
        <f>"Q"&amp;INT((MONTH(SalesData[[#This Row],[Order Date]])+2)/3)&amp;"-"&amp;YEAR(SalesData[[#This Row],[Order Date]])</f>
        <v>Q2-2023</v>
      </c>
    </row>
    <row r="4721" spans="1:22" x14ac:dyDescent="0.35">
      <c r="A4721" t="s">
        <v>4862</v>
      </c>
      <c r="B4721" s="1">
        <v>45095</v>
      </c>
      <c r="C4721" t="s">
        <v>184</v>
      </c>
      <c r="D4721" t="s">
        <v>72</v>
      </c>
      <c r="E4721">
        <v>4991261025</v>
      </c>
      <c r="F4721" t="s">
        <v>292</v>
      </c>
      <c r="G4721" t="s">
        <v>69</v>
      </c>
      <c r="H4721" t="s">
        <v>41</v>
      </c>
      <c r="I4721" t="s">
        <v>31</v>
      </c>
      <c r="J4721" t="s">
        <v>65</v>
      </c>
      <c r="K4721">
        <v>2276</v>
      </c>
      <c r="L4721">
        <v>396.91</v>
      </c>
      <c r="M4721" t="s">
        <v>65</v>
      </c>
      <c r="N4721">
        <v>0.17438927943761001</v>
      </c>
      <c r="O4721" t="s">
        <v>11351</v>
      </c>
      <c r="P4721" t="s">
        <v>11352</v>
      </c>
      <c r="R4721" t="s">
        <v>11353</v>
      </c>
      <c r="S4721">
        <f>IF(SalesData[[#This Row],[Return Status]]="Returned",1,0)</f>
        <v>0</v>
      </c>
      <c r="T4721">
        <v>2081.52</v>
      </c>
      <c r="U4721" s="2">
        <f>EOMONTH(SalesData[[#This Row],[Order Date]],0)</f>
        <v>45107</v>
      </c>
      <c r="V4721" s="9" t="str">
        <f>"Q"&amp;INT((MONTH(SalesData[[#This Row],[Order Date]])+2)/3)&amp;"-"&amp;YEAR(SalesData[[#This Row],[Order Date]])</f>
        <v>Q2-2023</v>
      </c>
    </row>
    <row r="4722" spans="1:22" x14ac:dyDescent="0.35">
      <c r="A4722" t="s">
        <v>4863</v>
      </c>
      <c r="B4722" s="1">
        <v>45096</v>
      </c>
      <c r="C4722" t="s">
        <v>87</v>
      </c>
      <c r="D4722" t="s">
        <v>13</v>
      </c>
      <c r="E4722">
        <v>4147945343</v>
      </c>
      <c r="F4722" t="s">
        <v>58</v>
      </c>
      <c r="G4722" t="s">
        <v>11378</v>
      </c>
      <c r="H4722" t="s">
        <v>60</v>
      </c>
      <c r="I4722" t="s">
        <v>31</v>
      </c>
      <c r="J4722" t="s">
        <v>62</v>
      </c>
      <c r="K4722">
        <v>561.87</v>
      </c>
      <c r="L4722">
        <v>162.79</v>
      </c>
      <c r="M4722" t="s">
        <v>62</v>
      </c>
      <c r="N4722">
        <v>0.289728940858206</v>
      </c>
      <c r="O4722" t="s">
        <v>11355</v>
      </c>
      <c r="P4722" t="s">
        <v>11354</v>
      </c>
      <c r="R4722" t="s">
        <v>11353</v>
      </c>
      <c r="S4722">
        <f>IF(SalesData[[#This Row],[Return Status]]="Returned",1,0)</f>
        <v>0</v>
      </c>
      <c r="U4722" s="2">
        <f>EOMONTH(SalesData[[#This Row],[Order Date]],0)</f>
        <v>45107</v>
      </c>
      <c r="V4722" s="9" t="str">
        <f>"Q"&amp;INT((MONTH(SalesData[[#This Row],[Order Date]])+2)/3)&amp;"-"&amp;YEAR(SalesData[[#This Row],[Order Date]])</f>
        <v>Q2-2023</v>
      </c>
    </row>
    <row r="4723" spans="1:22" x14ac:dyDescent="0.35">
      <c r="A4723" t="s">
        <v>4864</v>
      </c>
      <c r="B4723" s="1">
        <v>45083</v>
      </c>
      <c r="C4723" t="s">
        <v>111</v>
      </c>
      <c r="D4723" t="s">
        <v>13</v>
      </c>
      <c r="E4723">
        <v>2095205917</v>
      </c>
      <c r="F4723" t="s">
        <v>147</v>
      </c>
      <c r="G4723" t="s">
        <v>84</v>
      </c>
      <c r="H4723" t="s">
        <v>85</v>
      </c>
      <c r="I4723" t="s">
        <v>31</v>
      </c>
      <c r="J4723" t="s">
        <v>62</v>
      </c>
      <c r="K4723">
        <v>2527.35</v>
      </c>
      <c r="L4723">
        <v>470.88</v>
      </c>
      <c r="M4723" t="s">
        <v>62</v>
      </c>
      <c r="N4723">
        <v>0.186313727817675</v>
      </c>
      <c r="O4723" t="s">
        <v>11351</v>
      </c>
      <c r="P4723" t="s">
        <v>11352</v>
      </c>
      <c r="R4723" t="s">
        <v>11353</v>
      </c>
      <c r="S4723">
        <f>IF(SalesData[[#This Row],[Return Status]]="Returned",1,0)</f>
        <v>0</v>
      </c>
      <c r="T4723">
        <v>847.14</v>
      </c>
      <c r="U4723" s="2">
        <f>EOMONTH(SalesData[[#This Row],[Order Date]],0)</f>
        <v>45107</v>
      </c>
      <c r="V4723" s="9" t="str">
        <f>"Q"&amp;INT((MONTH(SalesData[[#This Row],[Order Date]])+2)/3)&amp;"-"&amp;YEAR(SalesData[[#This Row],[Order Date]])</f>
        <v>Q2-2023</v>
      </c>
    </row>
    <row r="4724" spans="1:22" x14ac:dyDescent="0.35">
      <c r="A4724" t="s">
        <v>4865</v>
      </c>
      <c r="B4724" s="1">
        <v>45105</v>
      </c>
      <c r="C4724" t="s">
        <v>184</v>
      </c>
      <c r="D4724" t="s">
        <v>99</v>
      </c>
      <c r="E4724">
        <v>9115576306</v>
      </c>
      <c r="F4724" t="s">
        <v>140</v>
      </c>
      <c r="G4724" t="s">
        <v>141</v>
      </c>
      <c r="H4724" t="s">
        <v>11357</v>
      </c>
      <c r="I4724" t="s">
        <v>17</v>
      </c>
      <c r="J4724" t="s">
        <v>18</v>
      </c>
      <c r="K4724">
        <v>473.75</v>
      </c>
      <c r="L4724">
        <v>86.6</v>
      </c>
      <c r="M4724" t="s">
        <v>19</v>
      </c>
      <c r="N4724">
        <v>0.182796833773087</v>
      </c>
      <c r="O4724" t="s">
        <v>11361</v>
      </c>
      <c r="P4724" t="s">
        <v>11352</v>
      </c>
      <c r="Q4724" t="s">
        <v>11369</v>
      </c>
      <c r="R4724" t="s">
        <v>11360</v>
      </c>
      <c r="S4724">
        <f>IF(SalesData[[#This Row],[Return Status]]="Returned",1,0)</f>
        <v>1</v>
      </c>
      <c r="T4724">
        <v>2793.38</v>
      </c>
      <c r="U4724" s="2">
        <f>EOMONTH(SalesData[[#This Row],[Order Date]],0)</f>
        <v>45107</v>
      </c>
      <c r="V4724" s="9" t="str">
        <f>"Q"&amp;INT((MONTH(SalesData[[#This Row],[Order Date]])+2)/3)&amp;"-"&amp;YEAR(SalesData[[#This Row],[Order Date]])</f>
        <v>Q2-2023</v>
      </c>
    </row>
    <row r="4725" spans="1:22" x14ac:dyDescent="0.35">
      <c r="A4725" t="s">
        <v>4866</v>
      </c>
      <c r="B4725" s="1">
        <v>45102</v>
      </c>
      <c r="C4725" t="s">
        <v>97</v>
      </c>
      <c r="D4725" t="s">
        <v>99</v>
      </c>
      <c r="E4725">
        <v>2692807222</v>
      </c>
      <c r="F4725" t="s">
        <v>147</v>
      </c>
      <c r="G4725" t="s">
        <v>84</v>
      </c>
      <c r="H4725" t="s">
        <v>85</v>
      </c>
      <c r="I4725" t="s">
        <v>31</v>
      </c>
      <c r="J4725" t="s">
        <v>42</v>
      </c>
      <c r="K4725">
        <v>1524.05</v>
      </c>
      <c r="L4725">
        <v>199.66</v>
      </c>
      <c r="M4725" t="s">
        <v>43</v>
      </c>
      <c r="N4725">
        <v>0.13100620058397</v>
      </c>
      <c r="O4725" t="s">
        <v>11351</v>
      </c>
      <c r="P4725" t="s">
        <v>11352</v>
      </c>
      <c r="R4725" t="s">
        <v>11353</v>
      </c>
      <c r="S4725">
        <f>IF(SalesData[[#This Row],[Return Status]]="Returned",1,0)</f>
        <v>0</v>
      </c>
      <c r="T4725">
        <v>847.14</v>
      </c>
      <c r="U4725" s="2">
        <f>EOMONTH(SalesData[[#This Row],[Order Date]],0)</f>
        <v>45107</v>
      </c>
      <c r="V4725" s="9" t="str">
        <f>"Q"&amp;INT((MONTH(SalesData[[#This Row],[Order Date]])+2)/3)&amp;"-"&amp;YEAR(SalesData[[#This Row],[Order Date]])</f>
        <v>Q2-2023</v>
      </c>
    </row>
    <row r="4726" spans="1:22" x14ac:dyDescent="0.35">
      <c r="A4726" t="s">
        <v>4867</v>
      </c>
      <c r="B4726" s="1">
        <v>45098</v>
      </c>
      <c r="C4726" t="s">
        <v>106</v>
      </c>
      <c r="D4726" t="s">
        <v>39</v>
      </c>
      <c r="E4726">
        <v>3953874644</v>
      </c>
      <c r="F4726" t="s">
        <v>109</v>
      </c>
      <c r="G4726" t="s">
        <v>59</v>
      </c>
      <c r="H4726" t="s">
        <v>60</v>
      </c>
      <c r="I4726" t="s">
        <v>31</v>
      </c>
      <c r="J4726" t="s">
        <v>42</v>
      </c>
      <c r="K4726">
        <v>1001.52</v>
      </c>
      <c r="L4726">
        <v>187.03</v>
      </c>
      <c r="M4726" t="s">
        <v>43</v>
      </c>
      <c r="N4726">
        <v>0.18674614585829499</v>
      </c>
      <c r="O4726" t="s">
        <v>11351</v>
      </c>
      <c r="P4726" t="s">
        <v>11352</v>
      </c>
      <c r="R4726" t="s">
        <v>11353</v>
      </c>
      <c r="S4726">
        <f>IF(SalesData[[#This Row],[Return Status]]="Returned",1,0)</f>
        <v>0</v>
      </c>
      <c r="T4726">
        <v>2183.56</v>
      </c>
      <c r="U4726" s="2">
        <f>EOMONTH(SalesData[[#This Row],[Order Date]],0)</f>
        <v>45107</v>
      </c>
      <c r="V4726" s="9" t="str">
        <f>"Q"&amp;INT((MONTH(SalesData[[#This Row],[Order Date]])+2)/3)&amp;"-"&amp;YEAR(SalesData[[#This Row],[Order Date]])</f>
        <v>Q2-2023</v>
      </c>
    </row>
    <row r="4727" spans="1:22" x14ac:dyDescent="0.35">
      <c r="A4727" t="s">
        <v>4868</v>
      </c>
      <c r="B4727" s="1">
        <v>45096</v>
      </c>
      <c r="C4727" t="s">
        <v>184</v>
      </c>
      <c r="D4727" t="s">
        <v>99</v>
      </c>
      <c r="E4727">
        <v>806864035</v>
      </c>
      <c r="F4727" t="s">
        <v>312</v>
      </c>
      <c r="G4727" t="s">
        <v>141</v>
      </c>
      <c r="H4727" t="s">
        <v>121</v>
      </c>
      <c r="I4727" t="s">
        <v>17</v>
      </c>
      <c r="J4727" t="s">
        <v>61</v>
      </c>
      <c r="K4727">
        <v>4073.53</v>
      </c>
      <c r="L4727">
        <v>286.63</v>
      </c>
      <c r="M4727" t="s">
        <v>62</v>
      </c>
      <c r="N4727">
        <v>7.0364033160428399E-2</v>
      </c>
      <c r="O4727" t="s">
        <v>11351</v>
      </c>
      <c r="P4727" t="s">
        <v>11356</v>
      </c>
      <c r="R4727" t="s">
        <v>11353</v>
      </c>
      <c r="S4727">
        <f>IF(SalesData[[#This Row],[Return Status]]="Returned",1,0)</f>
        <v>0</v>
      </c>
      <c r="T4727">
        <v>2793.38</v>
      </c>
      <c r="U4727" s="2">
        <f>EOMONTH(SalesData[[#This Row],[Order Date]],0)</f>
        <v>45107</v>
      </c>
      <c r="V4727" s="9" t="str">
        <f>"Q"&amp;INT((MONTH(SalesData[[#This Row],[Order Date]])+2)/3)&amp;"-"&amp;YEAR(SalesData[[#This Row],[Order Date]])</f>
        <v>Q2-2023</v>
      </c>
    </row>
    <row r="4728" spans="1:22" x14ac:dyDescent="0.35">
      <c r="A4728" t="s">
        <v>4869</v>
      </c>
      <c r="B4728" s="1">
        <v>45097</v>
      </c>
      <c r="C4728" t="s">
        <v>57</v>
      </c>
      <c r="D4728" t="s">
        <v>80</v>
      </c>
      <c r="E4728">
        <v>3063153921</v>
      </c>
      <c r="F4728" t="s">
        <v>137</v>
      </c>
      <c r="G4728" t="s">
        <v>34</v>
      </c>
      <c r="H4728" t="s">
        <v>35</v>
      </c>
      <c r="I4728" t="s">
        <v>36</v>
      </c>
      <c r="J4728" t="s">
        <v>65</v>
      </c>
      <c r="K4728">
        <v>2897.05</v>
      </c>
      <c r="L4728">
        <v>379.66</v>
      </c>
      <c r="M4728" t="s">
        <v>65</v>
      </c>
      <c r="N4728">
        <v>0.13105055142299901</v>
      </c>
      <c r="O4728" t="s">
        <v>11351</v>
      </c>
      <c r="P4728" t="s">
        <v>11352</v>
      </c>
      <c r="R4728" t="s">
        <v>11353</v>
      </c>
      <c r="S4728">
        <f>IF(SalesData[[#This Row],[Return Status]]="Returned",1,0)</f>
        <v>0</v>
      </c>
      <c r="U4728" s="2">
        <f>EOMONTH(SalesData[[#This Row],[Order Date]],0)</f>
        <v>45107</v>
      </c>
      <c r="V4728" s="9" t="str">
        <f>"Q"&amp;INT((MONTH(SalesData[[#This Row],[Order Date]])+2)/3)&amp;"-"&amp;YEAR(SalesData[[#This Row],[Order Date]])</f>
        <v>Q2-2023</v>
      </c>
    </row>
    <row r="4729" spans="1:22" x14ac:dyDescent="0.35">
      <c r="A4729" t="s">
        <v>4870</v>
      </c>
      <c r="B4729" s="1">
        <v>45103</v>
      </c>
      <c r="C4729" t="s">
        <v>144</v>
      </c>
      <c r="D4729" t="s">
        <v>99</v>
      </c>
      <c r="E4729">
        <v>6328052572</v>
      </c>
      <c r="F4729" t="s">
        <v>78</v>
      </c>
      <c r="G4729" t="s">
        <v>15</v>
      </c>
      <c r="H4729" t="s">
        <v>16</v>
      </c>
      <c r="I4729" t="s">
        <v>17</v>
      </c>
      <c r="J4729" t="s">
        <v>43</v>
      </c>
      <c r="K4729">
        <v>2698.76</v>
      </c>
      <c r="L4729">
        <v>524.04999999999995</v>
      </c>
      <c r="M4729" t="s">
        <v>43</v>
      </c>
      <c r="N4729">
        <v>0.19418177236953299</v>
      </c>
      <c r="O4729" t="s">
        <v>11351</v>
      </c>
      <c r="P4729" t="s">
        <v>11352</v>
      </c>
      <c r="R4729" t="s">
        <v>11353</v>
      </c>
      <c r="S4729">
        <f>IF(SalesData[[#This Row],[Return Status]]="Returned",1,0)</f>
        <v>0</v>
      </c>
      <c r="T4729">
        <v>2085.91</v>
      </c>
      <c r="U4729" s="2">
        <f>EOMONTH(SalesData[[#This Row],[Order Date]],0)</f>
        <v>45107</v>
      </c>
      <c r="V4729" s="9" t="str">
        <f>"Q"&amp;INT((MONTH(SalesData[[#This Row],[Order Date]])+2)/3)&amp;"-"&amp;YEAR(SalesData[[#This Row],[Order Date]])</f>
        <v>Q2-2023</v>
      </c>
    </row>
    <row r="4730" spans="1:22" x14ac:dyDescent="0.35">
      <c r="A4730" t="s">
        <v>4871</v>
      </c>
      <c r="B4730" s="1">
        <v>45089</v>
      </c>
      <c r="C4730" t="s">
        <v>184</v>
      </c>
      <c r="D4730" t="s">
        <v>13</v>
      </c>
      <c r="E4730">
        <v>2772323216</v>
      </c>
      <c r="F4730" t="s">
        <v>14</v>
      </c>
      <c r="G4730" t="s">
        <v>15</v>
      </c>
      <c r="H4730" t="s">
        <v>16</v>
      </c>
      <c r="I4730" t="s">
        <v>17</v>
      </c>
      <c r="J4730" t="s">
        <v>19</v>
      </c>
      <c r="K4730">
        <v>2025.61</v>
      </c>
      <c r="L4730">
        <v>378.11</v>
      </c>
      <c r="M4730" t="s">
        <v>19</v>
      </c>
      <c r="N4730">
        <v>0.18666475777666999</v>
      </c>
      <c r="O4730" t="s">
        <v>11351</v>
      </c>
      <c r="P4730" t="s">
        <v>11352</v>
      </c>
      <c r="R4730" t="s">
        <v>11353</v>
      </c>
      <c r="S4730">
        <f>IF(SalesData[[#This Row],[Return Status]]="Returned",1,0)</f>
        <v>0</v>
      </c>
      <c r="T4730">
        <v>2085.91</v>
      </c>
      <c r="U4730" s="2">
        <f>EOMONTH(SalesData[[#This Row],[Order Date]],0)</f>
        <v>45107</v>
      </c>
      <c r="V4730" s="9" t="str">
        <f>"Q"&amp;INT((MONTH(SalesData[[#This Row],[Order Date]])+2)/3)&amp;"-"&amp;YEAR(SalesData[[#This Row],[Order Date]])</f>
        <v>Q2-2023</v>
      </c>
    </row>
    <row r="4731" spans="1:22" x14ac:dyDescent="0.35">
      <c r="A4731" t="s">
        <v>4872</v>
      </c>
      <c r="B4731" s="1">
        <v>45078</v>
      </c>
      <c r="C4731" t="s">
        <v>21</v>
      </c>
      <c r="D4731" t="s">
        <v>99</v>
      </c>
      <c r="E4731">
        <v>9517463729</v>
      </c>
      <c r="F4731" t="s">
        <v>129</v>
      </c>
      <c r="G4731" t="s">
        <v>54</v>
      </c>
      <c r="H4731" t="s">
        <v>55</v>
      </c>
      <c r="I4731" t="s">
        <v>31</v>
      </c>
      <c r="J4731" t="s">
        <v>19</v>
      </c>
      <c r="K4731">
        <v>1833.38</v>
      </c>
      <c r="L4731">
        <v>437.51</v>
      </c>
      <c r="M4731" t="s">
        <v>19</v>
      </c>
      <c r="N4731">
        <v>0.23863574381743</v>
      </c>
      <c r="O4731" t="s">
        <v>11351</v>
      </c>
      <c r="P4731" t="s">
        <v>11354</v>
      </c>
      <c r="R4731" t="s">
        <v>11353</v>
      </c>
      <c r="S4731">
        <f>IF(SalesData[[#This Row],[Return Status]]="Returned",1,0)</f>
        <v>0</v>
      </c>
      <c r="U4731" s="2">
        <f>EOMONTH(SalesData[[#This Row],[Order Date]],0)</f>
        <v>45107</v>
      </c>
      <c r="V4731" s="9" t="str">
        <f>"Q"&amp;INT((MONTH(SalesData[[#This Row],[Order Date]])+2)/3)&amp;"-"&amp;YEAR(SalesData[[#This Row],[Order Date]])</f>
        <v>Q2-2023</v>
      </c>
    </row>
    <row r="4732" spans="1:22" x14ac:dyDescent="0.35">
      <c r="A4732" t="s">
        <v>4873</v>
      </c>
      <c r="B4732" s="1">
        <v>45078</v>
      </c>
      <c r="C4732" t="s">
        <v>12</v>
      </c>
      <c r="D4732" t="s">
        <v>99</v>
      </c>
      <c r="E4732">
        <v>733847584</v>
      </c>
      <c r="F4732" t="s">
        <v>410</v>
      </c>
      <c r="G4732" t="s">
        <v>11370</v>
      </c>
      <c r="H4732" t="s">
        <v>30</v>
      </c>
      <c r="I4732" t="s">
        <v>31</v>
      </c>
      <c r="J4732" t="s">
        <v>62</v>
      </c>
      <c r="K4732">
        <v>714.17</v>
      </c>
      <c r="L4732">
        <v>197.66</v>
      </c>
      <c r="M4732" t="s">
        <v>62</v>
      </c>
      <c r="N4732">
        <v>0.27676883655152101</v>
      </c>
      <c r="O4732" t="s">
        <v>11355</v>
      </c>
      <c r="P4732" t="s">
        <v>11354</v>
      </c>
      <c r="R4732" t="s">
        <v>11353</v>
      </c>
      <c r="S4732">
        <f>IF(SalesData[[#This Row],[Return Status]]="Returned",1,0)</f>
        <v>0</v>
      </c>
      <c r="U4732" s="2">
        <f>EOMONTH(SalesData[[#This Row],[Order Date]],0)</f>
        <v>45107</v>
      </c>
      <c r="V4732" s="9" t="str">
        <f>"Q"&amp;INT((MONTH(SalesData[[#This Row],[Order Date]])+2)/3)&amp;"-"&amp;YEAR(SalesData[[#This Row],[Order Date]])</f>
        <v>Q2-2023</v>
      </c>
    </row>
    <row r="4733" spans="1:22" x14ac:dyDescent="0.35">
      <c r="A4733" t="s">
        <v>4874</v>
      </c>
      <c r="B4733" s="1">
        <v>45086</v>
      </c>
      <c r="C4733" t="s">
        <v>57</v>
      </c>
      <c r="D4733" t="s">
        <v>99</v>
      </c>
      <c r="E4733">
        <v>1044238593</v>
      </c>
      <c r="F4733" t="s">
        <v>64</v>
      </c>
      <c r="G4733" t="s">
        <v>15</v>
      </c>
      <c r="H4733" t="s">
        <v>16</v>
      </c>
      <c r="I4733" t="s">
        <v>17</v>
      </c>
      <c r="J4733" t="s">
        <v>62</v>
      </c>
      <c r="K4733">
        <v>3772.08</v>
      </c>
      <c r="L4733">
        <v>1089.3699999999999</v>
      </c>
      <c r="M4733" t="s">
        <v>62</v>
      </c>
      <c r="N4733">
        <v>0.28879822273122502</v>
      </c>
      <c r="O4733" t="s">
        <v>11351</v>
      </c>
      <c r="P4733" t="s">
        <v>11354</v>
      </c>
      <c r="Q4733" t="s">
        <v>11369</v>
      </c>
      <c r="R4733" t="s">
        <v>11360</v>
      </c>
      <c r="S4733">
        <f>IF(SalesData[[#This Row],[Return Status]]="Returned",1,0)</f>
        <v>1</v>
      </c>
      <c r="T4733">
        <v>2085.91</v>
      </c>
      <c r="U4733" s="2">
        <f>EOMONTH(SalesData[[#This Row],[Order Date]],0)</f>
        <v>45107</v>
      </c>
      <c r="V4733" s="9" t="str">
        <f>"Q"&amp;INT((MONTH(SalesData[[#This Row],[Order Date]])+2)/3)&amp;"-"&amp;YEAR(SalesData[[#This Row],[Order Date]])</f>
        <v>Q2-2023</v>
      </c>
    </row>
    <row r="4734" spans="1:22" x14ac:dyDescent="0.35">
      <c r="A4734" t="s">
        <v>4875</v>
      </c>
      <c r="B4734" s="1">
        <v>45099</v>
      </c>
      <c r="C4734" t="s">
        <v>87</v>
      </c>
      <c r="D4734" t="s">
        <v>39</v>
      </c>
      <c r="E4734">
        <v>9017143859</v>
      </c>
      <c r="F4734" t="s">
        <v>185</v>
      </c>
      <c r="G4734" t="s">
        <v>164</v>
      </c>
      <c r="H4734" t="s">
        <v>165</v>
      </c>
      <c r="I4734" t="s">
        <v>36</v>
      </c>
      <c r="J4734" t="s">
        <v>18</v>
      </c>
      <c r="K4734">
        <v>3727.54</v>
      </c>
      <c r="L4734">
        <v>403.28</v>
      </c>
      <c r="M4734" t="s">
        <v>19</v>
      </c>
      <c r="N4734">
        <v>0.108189315205202</v>
      </c>
      <c r="O4734" t="s">
        <v>11351</v>
      </c>
      <c r="P4734" t="s">
        <v>11352</v>
      </c>
      <c r="R4734" t="s">
        <v>11353</v>
      </c>
      <c r="S4734">
        <f>IF(SalesData[[#This Row],[Return Status]]="Returned",1,0)</f>
        <v>0</v>
      </c>
      <c r="U4734" s="2">
        <f>EOMONTH(SalesData[[#This Row],[Order Date]],0)</f>
        <v>45107</v>
      </c>
      <c r="V4734" s="9" t="str">
        <f>"Q"&amp;INT((MONTH(SalesData[[#This Row],[Order Date]])+2)/3)&amp;"-"&amp;YEAR(SalesData[[#This Row],[Order Date]])</f>
        <v>Q2-2023</v>
      </c>
    </row>
    <row r="4735" spans="1:22" x14ac:dyDescent="0.35">
      <c r="A4735" t="s">
        <v>4876</v>
      </c>
      <c r="B4735" s="1">
        <v>45079</v>
      </c>
      <c r="C4735" t="s">
        <v>49</v>
      </c>
      <c r="D4735" t="s">
        <v>46</v>
      </c>
      <c r="E4735">
        <v>9937588552</v>
      </c>
      <c r="F4735" t="s">
        <v>129</v>
      </c>
      <c r="G4735" t="s">
        <v>54</v>
      </c>
      <c r="H4735" t="s">
        <v>11357</v>
      </c>
      <c r="I4735" t="s">
        <v>31</v>
      </c>
      <c r="J4735" t="s">
        <v>43</v>
      </c>
      <c r="K4735">
        <v>4199.1099999999997</v>
      </c>
      <c r="L4735">
        <v>848.09</v>
      </c>
      <c r="M4735" t="s">
        <v>43</v>
      </c>
      <c r="N4735">
        <v>0.201968988666646</v>
      </c>
      <c r="O4735" t="s">
        <v>11351</v>
      </c>
      <c r="P4735" t="s">
        <v>11354</v>
      </c>
      <c r="R4735" t="s">
        <v>11353</v>
      </c>
      <c r="S4735">
        <f>IF(SalesData[[#This Row],[Return Status]]="Returned",1,0)</f>
        <v>0</v>
      </c>
      <c r="U4735" s="2">
        <f>EOMONTH(SalesData[[#This Row],[Order Date]],0)</f>
        <v>45107</v>
      </c>
      <c r="V4735" s="9" t="str">
        <f>"Q"&amp;INT((MONTH(SalesData[[#This Row],[Order Date]])+2)/3)&amp;"-"&amp;YEAR(SalesData[[#This Row],[Order Date]])</f>
        <v>Q2-2023</v>
      </c>
    </row>
    <row r="4736" spans="1:22" x14ac:dyDescent="0.35">
      <c r="A4736" t="s">
        <v>4877</v>
      </c>
      <c r="B4736" s="1">
        <v>45084</v>
      </c>
      <c r="C4736" t="s">
        <v>325</v>
      </c>
      <c r="D4736" t="s">
        <v>145</v>
      </c>
      <c r="E4736">
        <v>1031139955</v>
      </c>
      <c r="F4736" t="s">
        <v>185</v>
      </c>
      <c r="G4736" t="s">
        <v>164</v>
      </c>
      <c r="H4736" t="s">
        <v>165</v>
      </c>
      <c r="I4736" t="s">
        <v>36</v>
      </c>
      <c r="J4736" t="s">
        <v>65</v>
      </c>
      <c r="K4736">
        <v>329.8</v>
      </c>
      <c r="L4736">
        <v>49.42</v>
      </c>
      <c r="M4736" t="s">
        <v>65</v>
      </c>
      <c r="N4736">
        <v>0.14984839296543401</v>
      </c>
      <c r="O4736" t="s">
        <v>11361</v>
      </c>
      <c r="P4736" t="s">
        <v>11352</v>
      </c>
      <c r="R4736" t="s">
        <v>11353</v>
      </c>
      <c r="S4736">
        <f>IF(SalesData[[#This Row],[Return Status]]="Returned",1,0)</f>
        <v>0</v>
      </c>
      <c r="U4736" s="2">
        <f>EOMONTH(SalesData[[#This Row],[Order Date]],0)</f>
        <v>45107</v>
      </c>
      <c r="V4736" s="9" t="str">
        <f>"Q"&amp;INT((MONTH(SalesData[[#This Row],[Order Date]])+2)/3)&amp;"-"&amp;YEAR(SalesData[[#This Row],[Order Date]])</f>
        <v>Q2-2023</v>
      </c>
    </row>
    <row r="4737" spans="1:22" x14ac:dyDescent="0.35">
      <c r="A4737" t="s">
        <v>4878</v>
      </c>
      <c r="B4737" s="1">
        <v>45092</v>
      </c>
      <c r="C4737" t="s">
        <v>188</v>
      </c>
      <c r="D4737" t="s">
        <v>145</v>
      </c>
      <c r="E4737">
        <v>1229225755</v>
      </c>
      <c r="F4737" t="s">
        <v>103</v>
      </c>
      <c r="G4737" t="s">
        <v>23</v>
      </c>
      <c r="H4737" t="s">
        <v>24</v>
      </c>
      <c r="I4737" t="s">
        <v>17</v>
      </c>
      <c r="J4737" t="s">
        <v>19</v>
      </c>
      <c r="K4737">
        <v>2599.7800000000002</v>
      </c>
      <c r="L4737">
        <v>245.12</v>
      </c>
      <c r="M4737" t="s">
        <v>19</v>
      </c>
      <c r="N4737">
        <v>9.4284901030087201E-2</v>
      </c>
      <c r="O4737" t="s">
        <v>11351</v>
      </c>
      <c r="P4737" t="s">
        <v>11356</v>
      </c>
      <c r="R4737" t="s">
        <v>11353</v>
      </c>
      <c r="S4737">
        <f>IF(SalesData[[#This Row],[Return Status]]="Returned",1,0)</f>
        <v>0</v>
      </c>
      <c r="T4737">
        <v>2821.33</v>
      </c>
      <c r="U4737" s="2">
        <f>EOMONTH(SalesData[[#This Row],[Order Date]],0)</f>
        <v>45107</v>
      </c>
      <c r="V4737" s="9" t="str">
        <f>"Q"&amp;INT((MONTH(SalesData[[#This Row],[Order Date]])+2)/3)&amp;"-"&amp;YEAR(SalesData[[#This Row],[Order Date]])</f>
        <v>Q2-2023</v>
      </c>
    </row>
    <row r="4738" spans="1:22" x14ac:dyDescent="0.35">
      <c r="A4738" t="s">
        <v>4879</v>
      </c>
      <c r="B4738" s="1">
        <v>45104</v>
      </c>
      <c r="C4738" t="s">
        <v>49</v>
      </c>
      <c r="D4738" t="s">
        <v>80</v>
      </c>
      <c r="E4738">
        <v>9411393938</v>
      </c>
      <c r="F4738" t="s">
        <v>64</v>
      </c>
      <c r="G4738" t="s">
        <v>11362</v>
      </c>
      <c r="H4738" t="s">
        <v>16</v>
      </c>
      <c r="I4738" t="s">
        <v>17</v>
      </c>
      <c r="J4738" t="s">
        <v>18</v>
      </c>
      <c r="K4738">
        <v>2308.5100000000002</v>
      </c>
      <c r="L4738">
        <v>508.59</v>
      </c>
      <c r="M4738" t="s">
        <v>19</v>
      </c>
      <c r="N4738">
        <v>0.22031093649150299</v>
      </c>
      <c r="O4738" t="s">
        <v>11351</v>
      </c>
      <c r="P4738" t="s">
        <v>11354</v>
      </c>
      <c r="R4738" t="s">
        <v>11353</v>
      </c>
      <c r="S4738">
        <f>IF(SalesData[[#This Row],[Return Status]]="Returned",1,0)</f>
        <v>0</v>
      </c>
      <c r="U4738" s="2">
        <f>EOMONTH(SalesData[[#This Row],[Order Date]],0)</f>
        <v>45107</v>
      </c>
      <c r="V4738" s="9" t="str">
        <f>"Q"&amp;INT((MONTH(SalesData[[#This Row],[Order Date]])+2)/3)&amp;"-"&amp;YEAR(SalesData[[#This Row],[Order Date]])</f>
        <v>Q2-2023</v>
      </c>
    </row>
    <row r="4739" spans="1:22" x14ac:dyDescent="0.35">
      <c r="A4739" t="s">
        <v>4880</v>
      </c>
      <c r="B4739" s="1">
        <v>45085</v>
      </c>
      <c r="C4739" t="s">
        <v>194</v>
      </c>
      <c r="D4739" t="s">
        <v>72</v>
      </c>
      <c r="E4739">
        <v>9842289119</v>
      </c>
      <c r="F4739" t="s">
        <v>88</v>
      </c>
      <c r="G4739" t="s">
        <v>89</v>
      </c>
      <c r="H4739" t="s">
        <v>90</v>
      </c>
      <c r="I4739" t="s">
        <v>31</v>
      </c>
      <c r="J4739" t="s">
        <v>65</v>
      </c>
      <c r="K4739">
        <v>3846.1</v>
      </c>
      <c r="L4739">
        <v>1151.44</v>
      </c>
      <c r="M4739" t="s">
        <v>65</v>
      </c>
      <c r="N4739">
        <v>0.299378591300278</v>
      </c>
      <c r="O4739" t="s">
        <v>11351</v>
      </c>
      <c r="P4739" t="s">
        <v>11354</v>
      </c>
      <c r="R4739" t="s">
        <v>11353</v>
      </c>
      <c r="S4739">
        <f>IF(SalesData[[#This Row],[Return Status]]="Returned",1,0)</f>
        <v>0</v>
      </c>
      <c r="T4739">
        <v>207.68</v>
      </c>
      <c r="U4739" s="2">
        <f>EOMONTH(SalesData[[#This Row],[Order Date]],0)</f>
        <v>45107</v>
      </c>
      <c r="V4739" s="9" t="str">
        <f>"Q"&amp;INT((MONTH(SalesData[[#This Row],[Order Date]])+2)/3)&amp;"-"&amp;YEAR(SalesData[[#This Row],[Order Date]])</f>
        <v>Q2-2023</v>
      </c>
    </row>
    <row r="4740" spans="1:22" x14ac:dyDescent="0.35">
      <c r="A4740" t="s">
        <v>4881</v>
      </c>
      <c r="B4740" s="1">
        <v>45088</v>
      </c>
      <c r="C4740" t="s">
        <v>144</v>
      </c>
      <c r="D4740" t="s">
        <v>72</v>
      </c>
      <c r="E4740">
        <v>6257693222</v>
      </c>
      <c r="F4740" t="s">
        <v>292</v>
      </c>
      <c r="G4740" t="s">
        <v>69</v>
      </c>
      <c r="H4740" t="s">
        <v>41</v>
      </c>
      <c r="I4740" t="s">
        <v>31</v>
      </c>
      <c r="J4740" t="s">
        <v>18</v>
      </c>
      <c r="K4740">
        <v>1403.81</v>
      </c>
      <c r="L4740">
        <v>310.23</v>
      </c>
      <c r="M4740" t="s">
        <v>19</v>
      </c>
      <c r="N4740">
        <v>0.22099144471117901</v>
      </c>
      <c r="O4740" t="s">
        <v>11351</v>
      </c>
      <c r="P4740" t="s">
        <v>11354</v>
      </c>
      <c r="R4740" t="s">
        <v>11353</v>
      </c>
      <c r="S4740">
        <f>IF(SalesData[[#This Row],[Return Status]]="Returned",1,0)</f>
        <v>0</v>
      </c>
      <c r="T4740">
        <v>2081.52</v>
      </c>
      <c r="U4740" s="2">
        <f>EOMONTH(SalesData[[#This Row],[Order Date]],0)</f>
        <v>45107</v>
      </c>
      <c r="V4740" s="9" t="str">
        <f>"Q"&amp;INT((MONTH(SalesData[[#This Row],[Order Date]])+2)/3)&amp;"-"&amp;YEAR(SalesData[[#This Row],[Order Date]])</f>
        <v>Q2-2023</v>
      </c>
    </row>
    <row r="4741" spans="1:22" x14ac:dyDescent="0.35">
      <c r="A4741" t="s">
        <v>4882</v>
      </c>
      <c r="B4741" s="1">
        <v>45097</v>
      </c>
      <c r="C4741" t="s">
        <v>87</v>
      </c>
      <c r="D4741" t="s">
        <v>39</v>
      </c>
      <c r="E4741">
        <v>4868454983</v>
      </c>
      <c r="F4741" t="s">
        <v>33</v>
      </c>
      <c r="G4741" t="s">
        <v>34</v>
      </c>
      <c r="H4741" t="s">
        <v>35</v>
      </c>
      <c r="I4741" t="s">
        <v>36</v>
      </c>
      <c r="J4741" t="s">
        <v>61</v>
      </c>
      <c r="K4741">
        <v>1780.6</v>
      </c>
      <c r="L4741">
        <v>119.59</v>
      </c>
      <c r="M4741" t="s">
        <v>62</v>
      </c>
      <c r="N4741">
        <v>6.7162754127822105E-2</v>
      </c>
      <c r="O4741" t="s">
        <v>11351</v>
      </c>
      <c r="P4741" t="s">
        <v>11356</v>
      </c>
      <c r="R4741" t="s">
        <v>11353</v>
      </c>
      <c r="S4741">
        <f>IF(SalesData[[#This Row],[Return Status]]="Returned",1,0)</f>
        <v>0</v>
      </c>
      <c r="U4741" s="2">
        <f>EOMONTH(SalesData[[#This Row],[Order Date]],0)</f>
        <v>45107</v>
      </c>
      <c r="V4741" s="9" t="str">
        <f>"Q"&amp;INT((MONTH(SalesData[[#This Row],[Order Date]])+2)/3)&amp;"-"&amp;YEAR(SalesData[[#This Row],[Order Date]])</f>
        <v>Q2-2023</v>
      </c>
    </row>
    <row r="4742" spans="1:22" x14ac:dyDescent="0.35">
      <c r="A4742" t="s">
        <v>4883</v>
      </c>
      <c r="B4742" s="1">
        <v>45089</v>
      </c>
      <c r="C4742" t="s">
        <v>205</v>
      </c>
      <c r="D4742" t="s">
        <v>145</v>
      </c>
      <c r="E4742">
        <v>7152336193</v>
      </c>
      <c r="F4742" t="s">
        <v>116</v>
      </c>
      <c r="G4742" t="s">
        <v>74</v>
      </c>
      <c r="H4742" t="s">
        <v>75</v>
      </c>
      <c r="I4742" t="s">
        <v>36</v>
      </c>
      <c r="J4742" t="s">
        <v>61</v>
      </c>
      <c r="K4742">
        <v>674.2</v>
      </c>
      <c r="L4742">
        <v>70.5</v>
      </c>
      <c r="M4742" t="s">
        <v>62</v>
      </c>
      <c r="N4742">
        <v>0.104568377336102</v>
      </c>
      <c r="O4742" t="s">
        <v>11355</v>
      </c>
      <c r="P4742" t="s">
        <v>11352</v>
      </c>
      <c r="R4742" t="s">
        <v>11353</v>
      </c>
      <c r="S4742">
        <f>IF(SalesData[[#This Row],[Return Status]]="Returned",1,0)</f>
        <v>0</v>
      </c>
      <c r="T4742">
        <v>2420.2800000000002</v>
      </c>
      <c r="U4742" s="2">
        <f>EOMONTH(SalesData[[#This Row],[Order Date]],0)</f>
        <v>45107</v>
      </c>
      <c r="V4742" s="9" t="str">
        <f>"Q"&amp;INT((MONTH(SalesData[[#This Row],[Order Date]])+2)/3)&amp;"-"&amp;YEAR(SalesData[[#This Row],[Order Date]])</f>
        <v>Q2-2023</v>
      </c>
    </row>
    <row r="4743" spans="1:22" x14ac:dyDescent="0.35">
      <c r="A4743" t="s">
        <v>4884</v>
      </c>
      <c r="B4743" s="1">
        <v>45105</v>
      </c>
      <c r="C4743" t="s">
        <v>139</v>
      </c>
      <c r="D4743" t="s">
        <v>27</v>
      </c>
      <c r="E4743">
        <v>1345340482</v>
      </c>
      <c r="F4743" t="s">
        <v>152</v>
      </c>
      <c r="G4743" t="s">
        <v>23</v>
      </c>
      <c r="H4743" t="s">
        <v>24</v>
      </c>
      <c r="I4743" t="s">
        <v>17</v>
      </c>
      <c r="J4743" t="s">
        <v>19</v>
      </c>
      <c r="K4743">
        <v>2861.23</v>
      </c>
      <c r="L4743">
        <v>633.76</v>
      </c>
      <c r="M4743" t="s">
        <v>19</v>
      </c>
      <c r="N4743">
        <v>0.22149914547240199</v>
      </c>
      <c r="O4743" t="s">
        <v>11351</v>
      </c>
      <c r="P4743" t="s">
        <v>11354</v>
      </c>
      <c r="R4743" t="s">
        <v>11353</v>
      </c>
      <c r="S4743">
        <f>IF(SalesData[[#This Row],[Return Status]]="Returned",1,0)</f>
        <v>0</v>
      </c>
      <c r="T4743">
        <v>2821.33</v>
      </c>
      <c r="U4743" s="2">
        <f>EOMONTH(SalesData[[#This Row],[Order Date]],0)</f>
        <v>45107</v>
      </c>
      <c r="V4743" s="9" t="str">
        <f>"Q"&amp;INT((MONTH(SalesData[[#This Row],[Order Date]])+2)/3)&amp;"-"&amp;YEAR(SalesData[[#This Row],[Order Date]])</f>
        <v>Q2-2023</v>
      </c>
    </row>
    <row r="4744" spans="1:22" x14ac:dyDescent="0.35">
      <c r="A4744" t="s">
        <v>4885</v>
      </c>
      <c r="B4744" s="1">
        <v>45086</v>
      </c>
      <c r="C4744" t="s">
        <v>92</v>
      </c>
      <c r="D4744" t="s">
        <v>39</v>
      </c>
      <c r="E4744">
        <v>3215716216</v>
      </c>
      <c r="F4744" t="s">
        <v>95</v>
      </c>
      <c r="G4744" t="s">
        <v>59</v>
      </c>
      <c r="H4744" t="s">
        <v>60</v>
      </c>
      <c r="I4744" t="s">
        <v>31</v>
      </c>
      <c r="J4744" t="s">
        <v>18</v>
      </c>
      <c r="K4744">
        <v>2584.77</v>
      </c>
      <c r="L4744">
        <v>728.65</v>
      </c>
      <c r="M4744" t="s">
        <v>19</v>
      </c>
      <c r="N4744">
        <v>0.28190129102396</v>
      </c>
      <c r="O4744" t="s">
        <v>11351</v>
      </c>
      <c r="P4744" t="s">
        <v>11354</v>
      </c>
      <c r="R4744" t="s">
        <v>11353</v>
      </c>
      <c r="S4744">
        <f>IF(SalesData[[#This Row],[Return Status]]="Returned",1,0)</f>
        <v>0</v>
      </c>
      <c r="T4744">
        <v>2183.56</v>
      </c>
      <c r="U4744" s="2">
        <f>EOMONTH(SalesData[[#This Row],[Order Date]],0)</f>
        <v>45107</v>
      </c>
      <c r="V4744" s="9" t="str">
        <f>"Q"&amp;INT((MONTH(SalesData[[#This Row],[Order Date]])+2)/3)&amp;"-"&amp;YEAR(SalesData[[#This Row],[Order Date]])</f>
        <v>Q2-2023</v>
      </c>
    </row>
    <row r="4745" spans="1:22" x14ac:dyDescent="0.35">
      <c r="A4745" t="s">
        <v>4886</v>
      </c>
      <c r="B4745" s="1">
        <v>45083</v>
      </c>
      <c r="C4745" t="s">
        <v>12</v>
      </c>
      <c r="D4745" t="s">
        <v>27</v>
      </c>
      <c r="E4745">
        <v>2029617927</v>
      </c>
      <c r="F4745" t="s">
        <v>47</v>
      </c>
      <c r="G4745" t="s">
        <v>23</v>
      </c>
      <c r="H4745" t="s">
        <v>24</v>
      </c>
      <c r="I4745" t="s">
        <v>17</v>
      </c>
      <c r="J4745" t="s">
        <v>19</v>
      </c>
      <c r="K4745">
        <v>4481.22</v>
      </c>
      <c r="L4745">
        <v>1194.32</v>
      </c>
      <c r="M4745" t="s">
        <v>19</v>
      </c>
      <c r="N4745">
        <v>0.26651670750376</v>
      </c>
      <c r="O4745" t="s">
        <v>11351</v>
      </c>
      <c r="P4745" t="s">
        <v>11354</v>
      </c>
      <c r="Q4745" t="s">
        <v>11369</v>
      </c>
      <c r="R4745" t="s">
        <v>11360</v>
      </c>
      <c r="S4745">
        <f>IF(SalesData[[#This Row],[Return Status]]="Returned",1,0)</f>
        <v>1</v>
      </c>
      <c r="T4745">
        <v>2821.33</v>
      </c>
      <c r="U4745" s="2">
        <f>EOMONTH(SalesData[[#This Row],[Order Date]],0)</f>
        <v>45107</v>
      </c>
      <c r="V4745" s="9" t="str">
        <f>"Q"&amp;INT((MONTH(SalesData[[#This Row],[Order Date]])+2)/3)&amp;"-"&amp;YEAR(SalesData[[#This Row],[Order Date]])</f>
        <v>Q2-2023</v>
      </c>
    </row>
    <row r="4746" spans="1:22" x14ac:dyDescent="0.35">
      <c r="A4746" t="s">
        <v>4887</v>
      </c>
      <c r="B4746" s="1">
        <v>45089</v>
      </c>
      <c r="C4746" t="s">
        <v>92</v>
      </c>
      <c r="D4746" t="s">
        <v>13</v>
      </c>
      <c r="E4746">
        <v>8546837515</v>
      </c>
      <c r="F4746" t="s">
        <v>292</v>
      </c>
      <c r="G4746" t="s">
        <v>69</v>
      </c>
      <c r="H4746" t="s">
        <v>41</v>
      </c>
      <c r="I4746" t="s">
        <v>31</v>
      </c>
      <c r="J4746" t="s">
        <v>42</v>
      </c>
      <c r="K4746">
        <v>4580.6899999999996</v>
      </c>
      <c r="L4746">
        <v>238.52</v>
      </c>
      <c r="M4746" t="s">
        <v>43</v>
      </c>
      <c r="N4746">
        <v>5.2070757898919198E-2</v>
      </c>
      <c r="O4746" t="s">
        <v>11351</v>
      </c>
      <c r="P4746" t="s">
        <v>11356</v>
      </c>
      <c r="R4746" t="s">
        <v>11353</v>
      </c>
      <c r="S4746">
        <f>IF(SalesData[[#This Row],[Return Status]]="Returned",1,0)</f>
        <v>0</v>
      </c>
      <c r="T4746">
        <v>2081.52</v>
      </c>
      <c r="U4746" s="2">
        <f>EOMONTH(SalesData[[#This Row],[Order Date]],0)</f>
        <v>45107</v>
      </c>
      <c r="V4746" s="9" t="str">
        <f>"Q"&amp;INT((MONTH(SalesData[[#This Row],[Order Date]])+2)/3)&amp;"-"&amp;YEAR(SalesData[[#This Row],[Order Date]])</f>
        <v>Q2-2023</v>
      </c>
    </row>
    <row r="4747" spans="1:22" x14ac:dyDescent="0.35">
      <c r="A4747" t="s">
        <v>4888</v>
      </c>
      <c r="B4747" s="1">
        <v>45101</v>
      </c>
      <c r="C4747" t="s">
        <v>26</v>
      </c>
      <c r="D4747" t="s">
        <v>80</v>
      </c>
      <c r="E4747">
        <v>2701268061</v>
      </c>
      <c r="F4747" t="s">
        <v>410</v>
      </c>
      <c r="G4747" t="s">
        <v>29</v>
      </c>
      <c r="H4747" t="s">
        <v>30</v>
      </c>
      <c r="I4747" t="s">
        <v>31</v>
      </c>
      <c r="J4747" t="s">
        <v>42</v>
      </c>
      <c r="K4747">
        <v>3267.19</v>
      </c>
      <c r="L4747">
        <v>133.38</v>
      </c>
      <c r="M4747" t="s">
        <v>43</v>
      </c>
      <c r="N4747">
        <v>4.0824072061924802E-2</v>
      </c>
      <c r="O4747" t="s">
        <v>11351</v>
      </c>
      <c r="P4747" t="s">
        <v>11356</v>
      </c>
      <c r="R4747" t="s">
        <v>11353</v>
      </c>
      <c r="S4747">
        <f>IF(SalesData[[#This Row],[Return Status]]="Returned",1,0)</f>
        <v>0</v>
      </c>
      <c r="T4747">
        <v>2788.38</v>
      </c>
      <c r="U4747" s="2">
        <f>EOMONTH(SalesData[[#This Row],[Order Date]],0)</f>
        <v>45107</v>
      </c>
      <c r="V4747" s="9" t="str">
        <f>"Q"&amp;INT((MONTH(SalesData[[#This Row],[Order Date]])+2)/3)&amp;"-"&amp;YEAR(SalesData[[#This Row],[Order Date]])</f>
        <v>Q2-2023</v>
      </c>
    </row>
    <row r="4748" spans="1:22" x14ac:dyDescent="0.35">
      <c r="A4748" t="s">
        <v>4889</v>
      </c>
      <c r="B4748" s="1">
        <v>45098</v>
      </c>
      <c r="C4748" t="s">
        <v>149</v>
      </c>
      <c r="D4748" t="s">
        <v>80</v>
      </c>
      <c r="E4748">
        <v>2532832570</v>
      </c>
      <c r="F4748" t="s">
        <v>168</v>
      </c>
      <c r="G4748" t="s">
        <v>54</v>
      </c>
      <c r="H4748" t="s">
        <v>55</v>
      </c>
      <c r="I4748" t="s">
        <v>31</v>
      </c>
      <c r="J4748" t="s">
        <v>62</v>
      </c>
      <c r="K4748">
        <v>979.46</v>
      </c>
      <c r="L4748">
        <v>174.21</v>
      </c>
      <c r="M4748" t="s">
        <v>62</v>
      </c>
      <c r="N4748">
        <v>0.177863312437466</v>
      </c>
      <c r="O4748" t="s">
        <v>11355</v>
      </c>
      <c r="P4748" t="s">
        <v>11352</v>
      </c>
      <c r="R4748" t="s">
        <v>11353</v>
      </c>
      <c r="S4748">
        <f>IF(SalesData[[#This Row],[Return Status]]="Returned",1,0)</f>
        <v>0</v>
      </c>
      <c r="U4748" s="2">
        <f>EOMONTH(SalesData[[#This Row],[Order Date]],0)</f>
        <v>45107</v>
      </c>
      <c r="V4748" s="9" t="str">
        <f>"Q"&amp;INT((MONTH(SalesData[[#This Row],[Order Date]])+2)/3)&amp;"-"&amp;YEAR(SalesData[[#This Row],[Order Date]])</f>
        <v>Q2-2023</v>
      </c>
    </row>
    <row r="4749" spans="1:22" x14ac:dyDescent="0.35">
      <c r="A4749" t="s">
        <v>4890</v>
      </c>
      <c r="B4749" s="1">
        <v>45100</v>
      </c>
      <c r="C4749" t="s">
        <v>67</v>
      </c>
      <c r="D4749" t="s">
        <v>27</v>
      </c>
      <c r="E4749">
        <v>6292721113</v>
      </c>
      <c r="F4749" t="s">
        <v>73</v>
      </c>
      <c r="G4749" t="s">
        <v>74</v>
      </c>
      <c r="H4749" t="s">
        <v>75</v>
      </c>
      <c r="I4749" t="s">
        <v>36</v>
      </c>
      <c r="J4749" t="s">
        <v>19</v>
      </c>
      <c r="K4749">
        <v>3726.62</v>
      </c>
      <c r="L4749">
        <v>516.30999999999995</v>
      </c>
      <c r="M4749" t="s">
        <v>19</v>
      </c>
      <c r="N4749">
        <v>0.13854645764794901</v>
      </c>
      <c r="O4749" t="s">
        <v>11351</v>
      </c>
      <c r="P4749" t="s">
        <v>11352</v>
      </c>
      <c r="R4749" t="s">
        <v>11353</v>
      </c>
      <c r="S4749">
        <f>IF(SalesData[[#This Row],[Return Status]]="Returned",1,0)</f>
        <v>0</v>
      </c>
      <c r="T4749">
        <v>2420.2800000000002</v>
      </c>
      <c r="U4749" s="2">
        <f>EOMONTH(SalesData[[#This Row],[Order Date]],0)</f>
        <v>45107</v>
      </c>
      <c r="V4749" s="9" t="str">
        <f>"Q"&amp;INT((MONTH(SalesData[[#This Row],[Order Date]])+2)/3)&amp;"-"&amp;YEAR(SalesData[[#This Row],[Order Date]])</f>
        <v>Q2-2023</v>
      </c>
    </row>
    <row r="4750" spans="1:22" x14ac:dyDescent="0.35">
      <c r="A4750" t="s">
        <v>4891</v>
      </c>
      <c r="B4750" s="1">
        <v>45092</v>
      </c>
      <c r="C4750" t="s">
        <v>87</v>
      </c>
      <c r="D4750" t="s">
        <v>99</v>
      </c>
      <c r="E4750">
        <v>3946191289</v>
      </c>
      <c r="F4750" t="s">
        <v>129</v>
      </c>
      <c r="G4750" t="s">
        <v>54</v>
      </c>
      <c r="H4750" t="s">
        <v>11357</v>
      </c>
      <c r="I4750" t="s">
        <v>31</v>
      </c>
      <c r="J4750" t="s">
        <v>19</v>
      </c>
      <c r="K4750">
        <v>1570.4</v>
      </c>
      <c r="L4750">
        <v>329.73</v>
      </c>
      <c r="M4750" t="s">
        <v>19</v>
      </c>
      <c r="N4750">
        <v>0.20996561385634199</v>
      </c>
      <c r="O4750" t="s">
        <v>11351</v>
      </c>
      <c r="P4750" t="s">
        <v>11354</v>
      </c>
      <c r="R4750" t="s">
        <v>11353</v>
      </c>
      <c r="S4750">
        <f>IF(SalesData[[#This Row],[Return Status]]="Returned",1,0)</f>
        <v>0</v>
      </c>
      <c r="U4750" s="2">
        <f>EOMONTH(SalesData[[#This Row],[Order Date]],0)</f>
        <v>45107</v>
      </c>
      <c r="V4750" s="9" t="str">
        <f>"Q"&amp;INT((MONTH(SalesData[[#This Row],[Order Date]])+2)/3)&amp;"-"&amp;YEAR(SalesData[[#This Row],[Order Date]])</f>
        <v>Q2-2023</v>
      </c>
    </row>
    <row r="4751" spans="1:22" x14ac:dyDescent="0.35">
      <c r="A4751" t="s">
        <v>4892</v>
      </c>
      <c r="B4751" s="1">
        <v>45078</v>
      </c>
      <c r="C4751" t="s">
        <v>49</v>
      </c>
      <c r="D4751" t="s">
        <v>46</v>
      </c>
      <c r="E4751">
        <v>8752331408</v>
      </c>
      <c r="F4751" t="s">
        <v>152</v>
      </c>
      <c r="G4751" t="s">
        <v>23</v>
      </c>
      <c r="H4751" t="s">
        <v>24</v>
      </c>
      <c r="I4751" t="s">
        <v>17</v>
      </c>
      <c r="J4751" t="s">
        <v>43</v>
      </c>
      <c r="K4751">
        <v>3929</v>
      </c>
      <c r="L4751">
        <v>1020.52</v>
      </c>
      <c r="M4751" t="s">
        <v>43</v>
      </c>
      <c r="N4751">
        <v>0.25974039195724102</v>
      </c>
      <c r="O4751" t="s">
        <v>11351</v>
      </c>
      <c r="P4751" t="s">
        <v>11354</v>
      </c>
      <c r="R4751" t="s">
        <v>11353</v>
      </c>
      <c r="S4751">
        <f>IF(SalesData[[#This Row],[Return Status]]="Returned",1,0)</f>
        <v>0</v>
      </c>
      <c r="T4751">
        <v>2821.33</v>
      </c>
      <c r="U4751" s="2">
        <f>EOMONTH(SalesData[[#This Row],[Order Date]],0)</f>
        <v>45107</v>
      </c>
      <c r="V4751" s="9" t="str">
        <f>"Q"&amp;INT((MONTH(SalesData[[#This Row],[Order Date]])+2)/3)&amp;"-"&amp;YEAR(SalesData[[#This Row],[Order Date]])</f>
        <v>Q2-2023</v>
      </c>
    </row>
    <row r="4752" spans="1:22" x14ac:dyDescent="0.35">
      <c r="A4752" t="s">
        <v>4893</v>
      </c>
      <c r="B4752" s="1">
        <v>45093</v>
      </c>
      <c r="C4752" t="s">
        <v>52</v>
      </c>
      <c r="D4752" t="s">
        <v>27</v>
      </c>
      <c r="E4752">
        <v>9938516286</v>
      </c>
      <c r="F4752" t="s">
        <v>47</v>
      </c>
      <c r="G4752" t="s">
        <v>11368</v>
      </c>
      <c r="H4752" t="s">
        <v>24</v>
      </c>
      <c r="I4752" t="s">
        <v>17</v>
      </c>
      <c r="J4752" t="s">
        <v>43</v>
      </c>
      <c r="K4752">
        <v>1762.31</v>
      </c>
      <c r="L4752">
        <v>70.06</v>
      </c>
      <c r="M4752" t="s">
        <v>43</v>
      </c>
      <c r="N4752">
        <v>3.9754640216534E-2</v>
      </c>
      <c r="O4752" t="s">
        <v>11351</v>
      </c>
      <c r="P4752" t="s">
        <v>11356</v>
      </c>
      <c r="R4752" t="s">
        <v>11353</v>
      </c>
      <c r="S4752">
        <f>IF(SalesData[[#This Row],[Return Status]]="Returned",1,0)</f>
        <v>0</v>
      </c>
      <c r="U4752" s="2">
        <f>EOMONTH(SalesData[[#This Row],[Order Date]],0)</f>
        <v>45107</v>
      </c>
      <c r="V4752" s="9" t="str">
        <f>"Q"&amp;INT((MONTH(SalesData[[#This Row],[Order Date]])+2)/3)&amp;"-"&amp;YEAR(SalesData[[#This Row],[Order Date]])</f>
        <v>Q2-2023</v>
      </c>
    </row>
    <row r="4753" spans="1:22" x14ac:dyDescent="0.35">
      <c r="A4753" t="s">
        <v>4894</v>
      </c>
      <c r="B4753" s="1">
        <v>45094</v>
      </c>
      <c r="C4753" t="s">
        <v>184</v>
      </c>
      <c r="D4753" t="s">
        <v>145</v>
      </c>
      <c r="E4753">
        <v>8046575219</v>
      </c>
      <c r="F4753" t="s">
        <v>58</v>
      </c>
      <c r="G4753" t="s">
        <v>59</v>
      </c>
      <c r="H4753" t="s">
        <v>60</v>
      </c>
      <c r="I4753" t="s">
        <v>31</v>
      </c>
      <c r="J4753" t="s">
        <v>19</v>
      </c>
      <c r="K4753">
        <v>623.45000000000005</v>
      </c>
      <c r="L4753">
        <v>92.6</v>
      </c>
      <c r="M4753" t="s">
        <v>19</v>
      </c>
      <c r="N4753">
        <v>0.14852835030876599</v>
      </c>
      <c r="O4753" t="s">
        <v>11355</v>
      </c>
      <c r="P4753" t="s">
        <v>11352</v>
      </c>
      <c r="R4753" t="s">
        <v>11353</v>
      </c>
      <c r="S4753">
        <f>IF(SalesData[[#This Row],[Return Status]]="Returned",1,0)</f>
        <v>0</v>
      </c>
      <c r="T4753">
        <v>2183.56</v>
      </c>
      <c r="U4753" s="2">
        <f>EOMONTH(SalesData[[#This Row],[Order Date]],0)</f>
        <v>45107</v>
      </c>
      <c r="V4753" s="9" t="str">
        <f>"Q"&amp;INT((MONTH(SalesData[[#This Row],[Order Date]])+2)/3)&amp;"-"&amp;YEAR(SalesData[[#This Row],[Order Date]])</f>
        <v>Q2-2023</v>
      </c>
    </row>
    <row r="4754" spans="1:22" x14ac:dyDescent="0.35">
      <c r="A4754" t="s">
        <v>4895</v>
      </c>
      <c r="B4754" s="1">
        <v>45099</v>
      </c>
      <c r="C4754" t="s">
        <v>52</v>
      </c>
      <c r="D4754" t="s">
        <v>13</v>
      </c>
      <c r="E4754">
        <v>7889530081</v>
      </c>
      <c r="F4754" t="s">
        <v>114</v>
      </c>
      <c r="G4754" t="s">
        <v>59</v>
      </c>
      <c r="H4754" t="s">
        <v>60</v>
      </c>
      <c r="I4754" t="s">
        <v>31</v>
      </c>
      <c r="J4754" t="s">
        <v>18</v>
      </c>
      <c r="K4754">
        <v>186.14</v>
      </c>
      <c r="L4754">
        <v>28.94</v>
      </c>
      <c r="M4754" t="s">
        <v>19</v>
      </c>
      <c r="N4754">
        <v>0.15547437412700099</v>
      </c>
      <c r="O4754" t="s">
        <v>11361</v>
      </c>
      <c r="P4754" t="s">
        <v>11352</v>
      </c>
      <c r="R4754" t="s">
        <v>11353</v>
      </c>
      <c r="S4754">
        <f>IF(SalesData[[#This Row],[Return Status]]="Returned",1,0)</f>
        <v>0</v>
      </c>
      <c r="T4754">
        <v>2183.56</v>
      </c>
      <c r="U4754" s="2">
        <f>EOMONTH(SalesData[[#This Row],[Order Date]],0)</f>
        <v>45107</v>
      </c>
      <c r="V4754" s="9" t="str">
        <f>"Q"&amp;INT((MONTH(SalesData[[#This Row],[Order Date]])+2)/3)&amp;"-"&amp;YEAR(SalesData[[#This Row],[Order Date]])</f>
        <v>Q2-2023</v>
      </c>
    </row>
    <row r="4755" spans="1:22" x14ac:dyDescent="0.35">
      <c r="A4755" t="s">
        <v>4896</v>
      </c>
      <c r="B4755" s="1">
        <v>45090</v>
      </c>
      <c r="C4755" t="s">
        <v>92</v>
      </c>
      <c r="D4755" t="s">
        <v>99</v>
      </c>
      <c r="E4755">
        <v>4438543893</v>
      </c>
      <c r="F4755" t="s">
        <v>238</v>
      </c>
      <c r="G4755" t="s">
        <v>74</v>
      </c>
      <c r="H4755" t="s">
        <v>75</v>
      </c>
      <c r="I4755" t="s">
        <v>36</v>
      </c>
      <c r="J4755" t="s">
        <v>19</v>
      </c>
      <c r="K4755">
        <v>1820.79</v>
      </c>
      <c r="L4755">
        <v>466.51</v>
      </c>
      <c r="M4755" t="s">
        <v>19</v>
      </c>
      <c r="N4755">
        <v>0.25621296250528602</v>
      </c>
      <c r="O4755" t="s">
        <v>11351</v>
      </c>
      <c r="P4755" t="s">
        <v>11354</v>
      </c>
      <c r="R4755" t="s">
        <v>11353</v>
      </c>
      <c r="S4755">
        <f>IF(SalesData[[#This Row],[Return Status]]="Returned",1,0)</f>
        <v>0</v>
      </c>
      <c r="T4755">
        <v>2420.2800000000002</v>
      </c>
      <c r="U4755" s="2">
        <f>EOMONTH(SalesData[[#This Row],[Order Date]],0)</f>
        <v>45107</v>
      </c>
      <c r="V4755" s="9" t="str">
        <f>"Q"&amp;INT((MONTH(SalesData[[#This Row],[Order Date]])+2)/3)&amp;"-"&amp;YEAR(SalesData[[#This Row],[Order Date]])</f>
        <v>Q2-2023</v>
      </c>
    </row>
    <row r="4756" spans="1:22" x14ac:dyDescent="0.35">
      <c r="A4756" t="s">
        <v>4897</v>
      </c>
      <c r="B4756" s="1">
        <v>45088</v>
      </c>
      <c r="C4756" t="s">
        <v>144</v>
      </c>
      <c r="D4756" t="s">
        <v>145</v>
      </c>
      <c r="E4756">
        <v>4059125810</v>
      </c>
      <c r="F4756" t="s">
        <v>410</v>
      </c>
      <c r="G4756" t="s">
        <v>29</v>
      </c>
      <c r="H4756" t="s">
        <v>30</v>
      </c>
      <c r="I4756" t="s">
        <v>31</v>
      </c>
      <c r="J4756" t="s">
        <v>19</v>
      </c>
      <c r="K4756">
        <v>3643.47</v>
      </c>
      <c r="L4756">
        <v>955.56</v>
      </c>
      <c r="M4756" t="s">
        <v>19</v>
      </c>
      <c r="N4756">
        <v>0.26226646575929002</v>
      </c>
      <c r="O4756" t="s">
        <v>11351</v>
      </c>
      <c r="P4756" t="s">
        <v>11354</v>
      </c>
      <c r="R4756" t="s">
        <v>11353</v>
      </c>
      <c r="S4756">
        <f>IF(SalesData[[#This Row],[Return Status]]="Returned",1,0)</f>
        <v>0</v>
      </c>
      <c r="T4756">
        <v>2788.38</v>
      </c>
      <c r="U4756" s="2">
        <f>EOMONTH(SalesData[[#This Row],[Order Date]],0)</f>
        <v>45107</v>
      </c>
      <c r="V4756" s="9" t="str">
        <f>"Q"&amp;INT((MONTH(SalesData[[#This Row],[Order Date]])+2)/3)&amp;"-"&amp;YEAR(SalesData[[#This Row],[Order Date]])</f>
        <v>Q2-2023</v>
      </c>
    </row>
    <row r="4757" spans="1:22" x14ac:dyDescent="0.35">
      <c r="A4757" t="s">
        <v>4898</v>
      </c>
      <c r="B4757" s="1">
        <v>45079</v>
      </c>
      <c r="C4757" t="s">
        <v>113</v>
      </c>
      <c r="D4757" t="s">
        <v>13</v>
      </c>
      <c r="E4757">
        <v>2153421519</v>
      </c>
      <c r="F4757" t="s">
        <v>156</v>
      </c>
      <c r="G4757" t="s">
        <v>84</v>
      </c>
      <c r="H4757" t="s">
        <v>85</v>
      </c>
      <c r="I4757" t="s">
        <v>31</v>
      </c>
      <c r="J4757" t="s">
        <v>42</v>
      </c>
      <c r="K4757">
        <v>1965.52</v>
      </c>
      <c r="L4757">
        <v>551.47</v>
      </c>
      <c r="M4757" t="s">
        <v>43</v>
      </c>
      <c r="N4757">
        <v>0.28057206235499998</v>
      </c>
      <c r="O4757" t="s">
        <v>11351</v>
      </c>
      <c r="P4757" t="s">
        <v>11354</v>
      </c>
      <c r="R4757" t="s">
        <v>11353</v>
      </c>
      <c r="S4757">
        <f>IF(SalesData[[#This Row],[Return Status]]="Returned",1,0)</f>
        <v>0</v>
      </c>
      <c r="T4757">
        <v>847.14</v>
      </c>
      <c r="U4757" s="2">
        <f>EOMONTH(SalesData[[#This Row],[Order Date]],0)</f>
        <v>45107</v>
      </c>
      <c r="V4757" s="9" t="str">
        <f>"Q"&amp;INT((MONTH(SalesData[[#This Row],[Order Date]])+2)/3)&amp;"-"&amp;YEAR(SalesData[[#This Row],[Order Date]])</f>
        <v>Q2-2023</v>
      </c>
    </row>
    <row r="4758" spans="1:22" x14ac:dyDescent="0.35">
      <c r="A4758" t="s">
        <v>4899</v>
      </c>
      <c r="B4758" s="1">
        <v>45091</v>
      </c>
      <c r="C4758" t="s">
        <v>106</v>
      </c>
      <c r="D4758" t="s">
        <v>13</v>
      </c>
      <c r="E4758">
        <v>2611108680</v>
      </c>
      <c r="F4758" t="s">
        <v>68</v>
      </c>
      <c r="G4758" t="s">
        <v>69</v>
      </c>
      <c r="H4758" t="s">
        <v>41</v>
      </c>
      <c r="I4758" t="s">
        <v>31</v>
      </c>
      <c r="J4758" t="s">
        <v>42</v>
      </c>
      <c r="K4758">
        <v>3394.51</v>
      </c>
      <c r="L4758">
        <v>458.78</v>
      </c>
      <c r="M4758" t="s">
        <v>43</v>
      </c>
      <c r="N4758">
        <v>0.13515352731322</v>
      </c>
      <c r="O4758" t="s">
        <v>11351</v>
      </c>
      <c r="P4758" t="s">
        <v>11352</v>
      </c>
      <c r="R4758" t="s">
        <v>11353</v>
      </c>
      <c r="S4758">
        <f>IF(SalesData[[#This Row],[Return Status]]="Returned",1,0)</f>
        <v>0</v>
      </c>
      <c r="T4758">
        <v>2081.52</v>
      </c>
      <c r="U4758" s="2">
        <f>EOMONTH(SalesData[[#This Row],[Order Date]],0)</f>
        <v>45107</v>
      </c>
      <c r="V4758" s="9" t="str">
        <f>"Q"&amp;INT((MONTH(SalesData[[#This Row],[Order Date]])+2)/3)&amp;"-"&amp;YEAR(SalesData[[#This Row],[Order Date]])</f>
        <v>Q2-2023</v>
      </c>
    </row>
    <row r="4759" spans="1:22" x14ac:dyDescent="0.35">
      <c r="A4759" t="s">
        <v>4900</v>
      </c>
      <c r="B4759" s="1">
        <v>45079</v>
      </c>
      <c r="C4759" t="s">
        <v>26</v>
      </c>
      <c r="D4759" t="s">
        <v>99</v>
      </c>
      <c r="E4759">
        <v>6685622082</v>
      </c>
      <c r="F4759" t="s">
        <v>163</v>
      </c>
      <c r="G4759" t="s">
        <v>164</v>
      </c>
      <c r="H4759" t="s">
        <v>165</v>
      </c>
      <c r="I4759" t="s">
        <v>36</v>
      </c>
      <c r="J4759" t="s">
        <v>19</v>
      </c>
      <c r="K4759">
        <v>2533.7800000000002</v>
      </c>
      <c r="L4759">
        <v>466.93</v>
      </c>
      <c r="M4759" t="s">
        <v>19</v>
      </c>
      <c r="N4759">
        <v>0.18428198186109301</v>
      </c>
      <c r="O4759" t="s">
        <v>11351</v>
      </c>
      <c r="P4759" t="s">
        <v>11352</v>
      </c>
      <c r="R4759" t="s">
        <v>11353</v>
      </c>
      <c r="S4759">
        <f>IF(SalesData[[#This Row],[Return Status]]="Returned",1,0)</f>
        <v>0</v>
      </c>
      <c r="U4759" s="2">
        <f>EOMONTH(SalesData[[#This Row],[Order Date]],0)</f>
        <v>45107</v>
      </c>
      <c r="V4759" s="9" t="str">
        <f>"Q"&amp;INT((MONTH(SalesData[[#This Row],[Order Date]])+2)/3)&amp;"-"&amp;YEAR(SalesData[[#This Row],[Order Date]])</f>
        <v>Q2-2023</v>
      </c>
    </row>
    <row r="4760" spans="1:22" x14ac:dyDescent="0.35">
      <c r="A4760" t="s">
        <v>4901</v>
      </c>
      <c r="B4760" s="1">
        <v>45090</v>
      </c>
      <c r="C4760" t="s">
        <v>38</v>
      </c>
      <c r="D4760" t="s">
        <v>145</v>
      </c>
      <c r="E4760">
        <v>4978995248</v>
      </c>
      <c r="F4760" t="s">
        <v>22</v>
      </c>
      <c r="G4760" t="s">
        <v>23</v>
      </c>
      <c r="H4760" t="s">
        <v>24</v>
      </c>
      <c r="I4760" t="s">
        <v>17</v>
      </c>
      <c r="J4760" t="s">
        <v>18</v>
      </c>
      <c r="K4760">
        <v>636.76</v>
      </c>
      <c r="L4760">
        <v>155.44999999999999</v>
      </c>
      <c r="M4760" t="s">
        <v>19</v>
      </c>
      <c r="N4760">
        <v>0.24412651548464101</v>
      </c>
      <c r="O4760" t="s">
        <v>11355</v>
      </c>
      <c r="P4760" t="s">
        <v>11354</v>
      </c>
      <c r="R4760" t="s">
        <v>11353</v>
      </c>
      <c r="S4760">
        <f>IF(SalesData[[#This Row],[Return Status]]="Returned",1,0)</f>
        <v>0</v>
      </c>
      <c r="T4760">
        <v>2821.33</v>
      </c>
      <c r="U4760" s="2">
        <f>EOMONTH(SalesData[[#This Row],[Order Date]],0)</f>
        <v>45107</v>
      </c>
      <c r="V4760" s="9" t="str">
        <f>"Q"&amp;INT((MONTH(SalesData[[#This Row],[Order Date]])+2)/3)&amp;"-"&amp;YEAR(SalesData[[#This Row],[Order Date]])</f>
        <v>Q2-2023</v>
      </c>
    </row>
    <row r="4761" spans="1:22" x14ac:dyDescent="0.35">
      <c r="A4761" t="s">
        <v>4902</v>
      </c>
      <c r="B4761" s="1">
        <v>45097</v>
      </c>
      <c r="C4761" t="s">
        <v>12</v>
      </c>
      <c r="D4761" t="s">
        <v>39</v>
      </c>
      <c r="E4761">
        <v>6013124797</v>
      </c>
      <c r="F4761" t="s">
        <v>78</v>
      </c>
      <c r="G4761" t="s">
        <v>15</v>
      </c>
      <c r="H4761" t="s">
        <v>16</v>
      </c>
      <c r="I4761" t="s">
        <v>17</v>
      </c>
      <c r="J4761" t="s">
        <v>18</v>
      </c>
      <c r="K4761">
        <v>4545.5200000000004</v>
      </c>
      <c r="L4761">
        <v>732.86</v>
      </c>
      <c r="M4761" t="s">
        <v>19</v>
      </c>
      <c r="N4761">
        <v>0.16122687833295199</v>
      </c>
      <c r="O4761" t="s">
        <v>11351</v>
      </c>
      <c r="P4761" t="s">
        <v>11352</v>
      </c>
      <c r="R4761" t="s">
        <v>11353</v>
      </c>
      <c r="S4761">
        <f>IF(SalesData[[#This Row],[Return Status]]="Returned",1,0)</f>
        <v>0</v>
      </c>
      <c r="T4761">
        <v>2085.91</v>
      </c>
      <c r="U4761" s="2">
        <f>EOMONTH(SalesData[[#This Row],[Order Date]],0)</f>
        <v>45107</v>
      </c>
      <c r="V4761" s="9" t="str">
        <f>"Q"&amp;INT((MONTH(SalesData[[#This Row],[Order Date]])+2)/3)&amp;"-"&amp;YEAR(SalesData[[#This Row],[Order Date]])</f>
        <v>Q2-2023</v>
      </c>
    </row>
    <row r="4762" spans="1:22" x14ac:dyDescent="0.35">
      <c r="A4762" t="s">
        <v>4903</v>
      </c>
      <c r="B4762" s="1">
        <v>45086</v>
      </c>
      <c r="C4762" t="s">
        <v>325</v>
      </c>
      <c r="D4762" t="s">
        <v>27</v>
      </c>
      <c r="E4762">
        <v>8321528454</v>
      </c>
      <c r="F4762" t="s">
        <v>387</v>
      </c>
      <c r="G4762" t="s">
        <v>89</v>
      </c>
      <c r="H4762" t="s">
        <v>11357</v>
      </c>
      <c r="I4762" t="s">
        <v>31</v>
      </c>
      <c r="J4762" t="s">
        <v>18</v>
      </c>
      <c r="K4762">
        <v>3998.29</v>
      </c>
      <c r="L4762">
        <v>1099.58</v>
      </c>
      <c r="M4762" t="s">
        <v>19</v>
      </c>
      <c r="N4762">
        <v>0.27501256787276601</v>
      </c>
      <c r="O4762" t="s">
        <v>11351</v>
      </c>
      <c r="P4762" t="s">
        <v>11354</v>
      </c>
      <c r="R4762" t="s">
        <v>11353</v>
      </c>
      <c r="S4762">
        <f>IF(SalesData[[#This Row],[Return Status]]="Returned",1,0)</f>
        <v>0</v>
      </c>
      <c r="T4762">
        <v>207.68</v>
      </c>
      <c r="U4762" s="2">
        <f>EOMONTH(SalesData[[#This Row],[Order Date]],0)</f>
        <v>45107</v>
      </c>
      <c r="V4762" s="9" t="str">
        <f>"Q"&amp;INT((MONTH(SalesData[[#This Row],[Order Date]])+2)/3)&amp;"-"&amp;YEAR(SalesData[[#This Row],[Order Date]])</f>
        <v>Q2-2023</v>
      </c>
    </row>
    <row r="4763" spans="1:22" x14ac:dyDescent="0.35">
      <c r="A4763" t="s">
        <v>4904</v>
      </c>
      <c r="B4763" s="1">
        <v>45088</v>
      </c>
      <c r="C4763" t="s">
        <v>325</v>
      </c>
      <c r="D4763" t="s">
        <v>80</v>
      </c>
      <c r="E4763">
        <v>3458126917</v>
      </c>
      <c r="F4763" t="s">
        <v>152</v>
      </c>
      <c r="G4763" t="s">
        <v>11368</v>
      </c>
      <c r="H4763" t="s">
        <v>24</v>
      </c>
      <c r="I4763" t="s">
        <v>17</v>
      </c>
      <c r="J4763" t="s">
        <v>42</v>
      </c>
      <c r="K4763">
        <v>4894.8900000000003</v>
      </c>
      <c r="L4763">
        <v>1383.81</v>
      </c>
      <c r="M4763" t="s">
        <v>43</v>
      </c>
      <c r="N4763">
        <v>0.28270502503631301</v>
      </c>
      <c r="O4763" t="s">
        <v>11351</v>
      </c>
      <c r="P4763" t="s">
        <v>11354</v>
      </c>
      <c r="R4763" t="s">
        <v>11353</v>
      </c>
      <c r="S4763">
        <f>IF(SalesData[[#This Row],[Return Status]]="Returned",1,0)</f>
        <v>0</v>
      </c>
      <c r="U4763" s="2">
        <f>EOMONTH(SalesData[[#This Row],[Order Date]],0)</f>
        <v>45107</v>
      </c>
      <c r="V4763" s="9" t="str">
        <f>"Q"&amp;INT((MONTH(SalesData[[#This Row],[Order Date]])+2)/3)&amp;"-"&amp;YEAR(SalesData[[#This Row],[Order Date]])</f>
        <v>Q2-2023</v>
      </c>
    </row>
    <row r="4764" spans="1:22" x14ac:dyDescent="0.35">
      <c r="A4764" t="s">
        <v>4905</v>
      </c>
      <c r="B4764" s="1">
        <v>45081</v>
      </c>
      <c r="C4764" t="s">
        <v>176</v>
      </c>
      <c r="D4764" t="s">
        <v>27</v>
      </c>
      <c r="E4764">
        <v>7044217085</v>
      </c>
      <c r="F4764" t="s">
        <v>185</v>
      </c>
      <c r="G4764" t="s">
        <v>11381</v>
      </c>
      <c r="H4764" t="s">
        <v>11357</v>
      </c>
      <c r="I4764" t="s">
        <v>36</v>
      </c>
      <c r="J4764" t="s">
        <v>19</v>
      </c>
      <c r="K4764">
        <v>4020.98</v>
      </c>
      <c r="L4764">
        <v>135.76</v>
      </c>
      <c r="M4764" t="s">
        <v>19</v>
      </c>
      <c r="N4764">
        <v>3.3762913518594999E-2</v>
      </c>
      <c r="O4764" t="s">
        <v>11351</v>
      </c>
      <c r="P4764" t="s">
        <v>11356</v>
      </c>
      <c r="R4764" t="s">
        <v>11353</v>
      </c>
      <c r="S4764">
        <f>IF(SalesData[[#This Row],[Return Status]]="Returned",1,0)</f>
        <v>0</v>
      </c>
      <c r="U4764" s="2">
        <f>EOMONTH(SalesData[[#This Row],[Order Date]],0)</f>
        <v>45107</v>
      </c>
      <c r="V4764" s="9" t="str">
        <f>"Q"&amp;INT((MONTH(SalesData[[#This Row],[Order Date]])+2)/3)&amp;"-"&amp;YEAR(SalesData[[#This Row],[Order Date]])</f>
        <v>Q2-2023</v>
      </c>
    </row>
    <row r="4765" spans="1:22" x14ac:dyDescent="0.35">
      <c r="A4765" t="s">
        <v>4906</v>
      </c>
      <c r="B4765" s="1">
        <v>45082</v>
      </c>
      <c r="C4765" t="s">
        <v>77</v>
      </c>
      <c r="D4765" t="s">
        <v>145</v>
      </c>
      <c r="E4765">
        <v>4414255153</v>
      </c>
      <c r="F4765" t="s">
        <v>163</v>
      </c>
      <c r="G4765" t="s">
        <v>164</v>
      </c>
      <c r="H4765" t="s">
        <v>165</v>
      </c>
      <c r="I4765" t="s">
        <v>36</v>
      </c>
      <c r="J4765" t="s">
        <v>62</v>
      </c>
      <c r="K4765">
        <v>1753.22</v>
      </c>
      <c r="L4765">
        <v>422.92</v>
      </c>
      <c r="M4765" t="s">
        <v>62</v>
      </c>
      <c r="N4765">
        <v>0.24122471794754799</v>
      </c>
      <c r="O4765" t="s">
        <v>11351</v>
      </c>
      <c r="P4765" t="s">
        <v>11354</v>
      </c>
      <c r="R4765" t="s">
        <v>11353</v>
      </c>
      <c r="S4765">
        <f>IF(SalesData[[#This Row],[Return Status]]="Returned",1,0)</f>
        <v>0</v>
      </c>
      <c r="U4765" s="2">
        <f>EOMONTH(SalesData[[#This Row],[Order Date]],0)</f>
        <v>45107</v>
      </c>
      <c r="V4765" s="9" t="str">
        <f>"Q"&amp;INT((MONTH(SalesData[[#This Row],[Order Date]])+2)/3)&amp;"-"&amp;YEAR(SalesData[[#This Row],[Order Date]])</f>
        <v>Q2-2023</v>
      </c>
    </row>
    <row r="4766" spans="1:22" x14ac:dyDescent="0.35">
      <c r="A4766" t="s">
        <v>4907</v>
      </c>
      <c r="B4766" s="1">
        <v>45097</v>
      </c>
      <c r="C4766" t="s">
        <v>97</v>
      </c>
      <c r="D4766" t="s">
        <v>80</v>
      </c>
      <c r="E4766">
        <v>8931846804</v>
      </c>
      <c r="F4766" t="s">
        <v>154</v>
      </c>
      <c r="G4766" t="s">
        <v>29</v>
      </c>
      <c r="H4766" t="s">
        <v>30</v>
      </c>
      <c r="I4766" t="s">
        <v>31</v>
      </c>
      <c r="J4766" t="s">
        <v>18</v>
      </c>
      <c r="K4766">
        <v>3088.15</v>
      </c>
      <c r="L4766">
        <v>158.62</v>
      </c>
      <c r="M4766" t="s">
        <v>19</v>
      </c>
      <c r="N4766">
        <v>5.1364085293784299E-2</v>
      </c>
      <c r="O4766" t="s">
        <v>11351</v>
      </c>
      <c r="P4766" t="s">
        <v>11356</v>
      </c>
      <c r="R4766" t="s">
        <v>11353</v>
      </c>
      <c r="S4766">
        <f>IF(SalesData[[#This Row],[Return Status]]="Returned",1,0)</f>
        <v>0</v>
      </c>
      <c r="T4766">
        <v>2788.38</v>
      </c>
      <c r="U4766" s="2">
        <f>EOMONTH(SalesData[[#This Row],[Order Date]],0)</f>
        <v>45107</v>
      </c>
      <c r="V4766" s="9" t="str">
        <f>"Q"&amp;INT((MONTH(SalesData[[#This Row],[Order Date]])+2)/3)&amp;"-"&amp;YEAR(SalesData[[#This Row],[Order Date]])</f>
        <v>Q2-2023</v>
      </c>
    </row>
    <row r="4767" spans="1:22" x14ac:dyDescent="0.35">
      <c r="A4767" t="s">
        <v>4908</v>
      </c>
      <c r="B4767" s="1">
        <v>45079</v>
      </c>
      <c r="C4767" t="s">
        <v>92</v>
      </c>
      <c r="D4767" t="s">
        <v>145</v>
      </c>
      <c r="E4767">
        <v>3042497791</v>
      </c>
      <c r="F4767" t="s">
        <v>129</v>
      </c>
      <c r="G4767" t="s">
        <v>11371</v>
      </c>
      <c r="H4767" t="s">
        <v>11357</v>
      </c>
      <c r="I4767" t="s">
        <v>31</v>
      </c>
      <c r="J4767" t="s">
        <v>19</v>
      </c>
      <c r="K4767">
        <v>255.31</v>
      </c>
      <c r="L4767">
        <v>51.71</v>
      </c>
      <c r="M4767" t="s">
        <v>19</v>
      </c>
      <c r="N4767">
        <v>0.202538090948259</v>
      </c>
      <c r="O4767" t="s">
        <v>11361</v>
      </c>
      <c r="P4767" t="s">
        <v>11354</v>
      </c>
      <c r="R4767" t="s">
        <v>11353</v>
      </c>
      <c r="S4767">
        <f>IF(SalesData[[#This Row],[Return Status]]="Returned",1,0)</f>
        <v>0</v>
      </c>
      <c r="U4767" s="2">
        <f>EOMONTH(SalesData[[#This Row],[Order Date]],0)</f>
        <v>45107</v>
      </c>
      <c r="V4767" s="9" t="str">
        <f>"Q"&amp;INT((MONTH(SalesData[[#This Row],[Order Date]])+2)/3)&amp;"-"&amp;YEAR(SalesData[[#This Row],[Order Date]])</f>
        <v>Q2-2023</v>
      </c>
    </row>
    <row r="4768" spans="1:22" x14ac:dyDescent="0.35">
      <c r="A4768" t="s">
        <v>4909</v>
      </c>
      <c r="B4768" s="1">
        <v>45080</v>
      </c>
      <c r="C4768" t="s">
        <v>45</v>
      </c>
      <c r="D4768" t="s">
        <v>27</v>
      </c>
      <c r="E4768">
        <v>8982171377</v>
      </c>
      <c r="F4768" t="s">
        <v>73</v>
      </c>
      <c r="G4768" t="s">
        <v>74</v>
      </c>
      <c r="H4768" t="s">
        <v>75</v>
      </c>
      <c r="I4768" t="s">
        <v>36</v>
      </c>
      <c r="J4768" t="s">
        <v>62</v>
      </c>
      <c r="K4768">
        <v>703.45</v>
      </c>
      <c r="L4768">
        <v>49.48</v>
      </c>
      <c r="M4768" t="s">
        <v>62</v>
      </c>
      <c r="N4768">
        <v>7.0339043286658604E-2</v>
      </c>
      <c r="O4768" t="s">
        <v>11355</v>
      </c>
      <c r="P4768" t="s">
        <v>11356</v>
      </c>
      <c r="R4768" t="s">
        <v>11353</v>
      </c>
      <c r="S4768">
        <f>IF(SalesData[[#This Row],[Return Status]]="Returned",1,0)</f>
        <v>0</v>
      </c>
      <c r="T4768">
        <v>2420.2800000000002</v>
      </c>
      <c r="U4768" s="2">
        <f>EOMONTH(SalesData[[#This Row],[Order Date]],0)</f>
        <v>45107</v>
      </c>
      <c r="V4768" s="9" t="str">
        <f>"Q"&amp;INT((MONTH(SalesData[[#This Row],[Order Date]])+2)/3)&amp;"-"&amp;YEAR(SalesData[[#This Row],[Order Date]])</f>
        <v>Q2-2023</v>
      </c>
    </row>
    <row r="4769" spans="1:22" x14ac:dyDescent="0.35">
      <c r="A4769" t="s">
        <v>4910</v>
      </c>
      <c r="B4769" s="1">
        <v>45094</v>
      </c>
      <c r="C4769" t="s">
        <v>45</v>
      </c>
      <c r="D4769" t="s">
        <v>145</v>
      </c>
      <c r="E4769">
        <v>1873213826</v>
      </c>
      <c r="F4769" t="s">
        <v>185</v>
      </c>
      <c r="G4769" t="s">
        <v>164</v>
      </c>
      <c r="H4769" t="s">
        <v>165</v>
      </c>
      <c r="I4769" t="s">
        <v>36</v>
      </c>
      <c r="J4769" t="s">
        <v>65</v>
      </c>
      <c r="K4769">
        <v>712.49</v>
      </c>
      <c r="L4769">
        <v>187.84</v>
      </c>
      <c r="M4769" t="s">
        <v>65</v>
      </c>
      <c r="N4769">
        <v>0.26363878791281298</v>
      </c>
      <c r="O4769" t="s">
        <v>11355</v>
      </c>
      <c r="P4769" t="s">
        <v>11354</v>
      </c>
      <c r="Q4769" t="s">
        <v>11364</v>
      </c>
      <c r="R4769" t="s">
        <v>11360</v>
      </c>
      <c r="S4769">
        <f>IF(SalesData[[#This Row],[Return Status]]="Returned",1,0)</f>
        <v>1</v>
      </c>
      <c r="U4769" s="2">
        <f>EOMONTH(SalesData[[#This Row],[Order Date]],0)</f>
        <v>45107</v>
      </c>
      <c r="V4769" s="9" t="str">
        <f>"Q"&amp;INT((MONTH(SalesData[[#This Row],[Order Date]])+2)/3)&amp;"-"&amp;YEAR(SalesData[[#This Row],[Order Date]])</f>
        <v>Q2-2023</v>
      </c>
    </row>
    <row r="4770" spans="1:22" x14ac:dyDescent="0.35">
      <c r="A4770" t="s">
        <v>4911</v>
      </c>
      <c r="B4770" s="1">
        <v>45098</v>
      </c>
      <c r="C4770" t="s">
        <v>111</v>
      </c>
      <c r="D4770" t="s">
        <v>13</v>
      </c>
      <c r="E4770">
        <v>4418524288</v>
      </c>
      <c r="F4770" t="s">
        <v>28</v>
      </c>
      <c r="G4770" t="s">
        <v>29</v>
      </c>
      <c r="H4770" t="s">
        <v>30</v>
      </c>
      <c r="I4770" t="s">
        <v>31</v>
      </c>
      <c r="J4770" t="s">
        <v>18</v>
      </c>
      <c r="K4770">
        <v>269.55</v>
      </c>
      <c r="L4770">
        <v>24.5</v>
      </c>
      <c r="M4770" t="s">
        <v>19</v>
      </c>
      <c r="N4770">
        <v>9.0892227787052499E-2</v>
      </c>
      <c r="O4770" t="s">
        <v>11361</v>
      </c>
      <c r="P4770" t="s">
        <v>11356</v>
      </c>
      <c r="R4770" t="s">
        <v>11353</v>
      </c>
      <c r="S4770">
        <f>IF(SalesData[[#This Row],[Return Status]]="Returned",1,0)</f>
        <v>0</v>
      </c>
      <c r="T4770">
        <v>2788.38</v>
      </c>
      <c r="U4770" s="2">
        <f>EOMONTH(SalesData[[#This Row],[Order Date]],0)</f>
        <v>45107</v>
      </c>
      <c r="V4770" s="9" t="str">
        <f>"Q"&amp;INT((MONTH(SalesData[[#This Row],[Order Date]])+2)/3)&amp;"-"&amp;YEAR(SalesData[[#This Row],[Order Date]])</f>
        <v>Q2-2023</v>
      </c>
    </row>
    <row r="4771" spans="1:22" x14ac:dyDescent="0.35">
      <c r="A4771" t="s">
        <v>4912</v>
      </c>
      <c r="B4771" s="1">
        <v>45092</v>
      </c>
      <c r="C4771" t="s">
        <v>21</v>
      </c>
      <c r="D4771" t="s">
        <v>46</v>
      </c>
      <c r="E4771">
        <v>5129239190</v>
      </c>
      <c r="F4771" t="s">
        <v>181</v>
      </c>
      <c r="G4771" t="s">
        <v>54</v>
      </c>
      <c r="H4771" t="s">
        <v>11357</v>
      </c>
      <c r="I4771" t="s">
        <v>31</v>
      </c>
      <c r="J4771" t="s">
        <v>43</v>
      </c>
      <c r="K4771">
        <v>4235.4799999999996</v>
      </c>
      <c r="L4771">
        <v>168.39</v>
      </c>
      <c r="M4771" t="s">
        <v>43</v>
      </c>
      <c r="N4771">
        <v>3.97570051092202E-2</v>
      </c>
      <c r="O4771" t="s">
        <v>11351</v>
      </c>
      <c r="P4771" t="s">
        <v>11356</v>
      </c>
      <c r="R4771" t="s">
        <v>11353</v>
      </c>
      <c r="S4771">
        <f>IF(SalesData[[#This Row],[Return Status]]="Returned",1,0)</f>
        <v>0</v>
      </c>
      <c r="U4771" s="2">
        <f>EOMONTH(SalesData[[#This Row],[Order Date]],0)</f>
        <v>45107</v>
      </c>
      <c r="V4771" s="9" t="str">
        <f>"Q"&amp;INT((MONTH(SalesData[[#This Row],[Order Date]])+2)/3)&amp;"-"&amp;YEAR(SalesData[[#This Row],[Order Date]])</f>
        <v>Q2-2023</v>
      </c>
    </row>
    <row r="4772" spans="1:22" x14ac:dyDescent="0.35">
      <c r="A4772" t="s">
        <v>4913</v>
      </c>
      <c r="B4772" s="1">
        <v>45091</v>
      </c>
      <c r="C4772" t="s">
        <v>52</v>
      </c>
      <c r="D4772" t="s">
        <v>72</v>
      </c>
      <c r="E4772">
        <v>7695729527</v>
      </c>
      <c r="F4772" t="s">
        <v>137</v>
      </c>
      <c r="G4772" t="s">
        <v>11382</v>
      </c>
      <c r="H4772" t="s">
        <v>35</v>
      </c>
      <c r="I4772" t="s">
        <v>36</v>
      </c>
      <c r="J4772" t="s">
        <v>62</v>
      </c>
      <c r="K4772">
        <v>3209.23</v>
      </c>
      <c r="L4772">
        <v>892.75</v>
      </c>
      <c r="M4772" t="s">
        <v>62</v>
      </c>
      <c r="N4772">
        <v>0.27818199381160003</v>
      </c>
      <c r="O4772" t="s">
        <v>11351</v>
      </c>
      <c r="P4772" t="s">
        <v>11354</v>
      </c>
      <c r="R4772" t="s">
        <v>11353</v>
      </c>
      <c r="S4772">
        <f>IF(SalesData[[#This Row],[Return Status]]="Returned",1,0)</f>
        <v>0</v>
      </c>
      <c r="U4772" s="2">
        <f>EOMONTH(SalesData[[#This Row],[Order Date]],0)</f>
        <v>45107</v>
      </c>
      <c r="V4772" s="9" t="str">
        <f>"Q"&amp;INT((MONTH(SalesData[[#This Row],[Order Date]])+2)/3)&amp;"-"&amp;YEAR(SalesData[[#This Row],[Order Date]])</f>
        <v>Q2-2023</v>
      </c>
    </row>
    <row r="4773" spans="1:22" x14ac:dyDescent="0.35">
      <c r="A4773" t="s">
        <v>4914</v>
      </c>
      <c r="B4773" s="1">
        <v>45104</v>
      </c>
      <c r="C4773" t="s">
        <v>162</v>
      </c>
      <c r="D4773" t="s">
        <v>27</v>
      </c>
      <c r="E4773">
        <v>849857171</v>
      </c>
      <c r="F4773" t="s">
        <v>120</v>
      </c>
      <c r="G4773" t="s">
        <v>141</v>
      </c>
      <c r="H4773" t="s">
        <v>11357</v>
      </c>
      <c r="I4773" t="s">
        <v>17</v>
      </c>
      <c r="J4773" t="s">
        <v>65</v>
      </c>
      <c r="K4773">
        <v>2297.41</v>
      </c>
      <c r="L4773">
        <v>657.56</v>
      </c>
      <c r="M4773" t="s">
        <v>65</v>
      </c>
      <c r="N4773">
        <v>0.28621795848368398</v>
      </c>
      <c r="O4773" t="s">
        <v>11351</v>
      </c>
      <c r="P4773" t="s">
        <v>11354</v>
      </c>
      <c r="R4773" t="s">
        <v>11353</v>
      </c>
      <c r="S4773">
        <f>IF(SalesData[[#This Row],[Return Status]]="Returned",1,0)</f>
        <v>0</v>
      </c>
      <c r="T4773">
        <v>2793.38</v>
      </c>
      <c r="U4773" s="2">
        <f>EOMONTH(SalesData[[#This Row],[Order Date]],0)</f>
        <v>45107</v>
      </c>
      <c r="V4773" s="9" t="str">
        <f>"Q"&amp;INT((MONTH(SalesData[[#This Row],[Order Date]])+2)/3)&amp;"-"&amp;YEAR(SalesData[[#This Row],[Order Date]])</f>
        <v>Q2-2023</v>
      </c>
    </row>
    <row r="4774" spans="1:22" x14ac:dyDescent="0.35">
      <c r="A4774" t="s">
        <v>4915</v>
      </c>
      <c r="B4774" s="1">
        <v>45083</v>
      </c>
      <c r="C4774" t="s">
        <v>149</v>
      </c>
      <c r="D4774" t="s">
        <v>46</v>
      </c>
      <c r="E4774">
        <v>2858747033</v>
      </c>
      <c r="F4774" t="s">
        <v>140</v>
      </c>
      <c r="G4774" t="s">
        <v>141</v>
      </c>
      <c r="H4774" t="s">
        <v>121</v>
      </c>
      <c r="I4774" t="s">
        <v>17</v>
      </c>
      <c r="J4774" t="s">
        <v>18</v>
      </c>
      <c r="K4774">
        <v>4042.96</v>
      </c>
      <c r="L4774">
        <v>779.47</v>
      </c>
      <c r="M4774" t="s">
        <v>19</v>
      </c>
      <c r="N4774">
        <v>0.19279686170528501</v>
      </c>
      <c r="O4774" t="s">
        <v>11351</v>
      </c>
      <c r="P4774" t="s">
        <v>11352</v>
      </c>
      <c r="R4774" t="s">
        <v>11353</v>
      </c>
      <c r="S4774">
        <f>IF(SalesData[[#This Row],[Return Status]]="Returned",1,0)</f>
        <v>0</v>
      </c>
      <c r="T4774">
        <v>2793.38</v>
      </c>
      <c r="U4774" s="2">
        <f>EOMONTH(SalesData[[#This Row],[Order Date]],0)</f>
        <v>45107</v>
      </c>
      <c r="V4774" s="9" t="str">
        <f>"Q"&amp;INT((MONTH(SalesData[[#This Row],[Order Date]])+2)/3)&amp;"-"&amp;YEAR(SalesData[[#This Row],[Order Date]])</f>
        <v>Q2-2023</v>
      </c>
    </row>
    <row r="4775" spans="1:22" x14ac:dyDescent="0.35">
      <c r="A4775" t="s">
        <v>4916</v>
      </c>
      <c r="B4775" s="1">
        <v>45104</v>
      </c>
      <c r="C4775" t="s">
        <v>325</v>
      </c>
      <c r="D4775" t="s">
        <v>13</v>
      </c>
      <c r="E4775">
        <v>8397336363</v>
      </c>
      <c r="F4775" t="s">
        <v>81</v>
      </c>
      <c r="G4775" t="s">
        <v>74</v>
      </c>
      <c r="H4775" t="s">
        <v>75</v>
      </c>
      <c r="I4775" t="s">
        <v>36</v>
      </c>
      <c r="J4775" t="s">
        <v>18</v>
      </c>
      <c r="K4775">
        <v>3043.93</v>
      </c>
      <c r="L4775">
        <v>422.02</v>
      </c>
      <c r="M4775" t="s">
        <v>19</v>
      </c>
      <c r="N4775">
        <v>0.13864313568314601</v>
      </c>
      <c r="O4775" t="s">
        <v>11351</v>
      </c>
      <c r="P4775" t="s">
        <v>11352</v>
      </c>
      <c r="R4775" t="s">
        <v>11353</v>
      </c>
      <c r="S4775">
        <f>IF(SalesData[[#This Row],[Return Status]]="Returned",1,0)</f>
        <v>0</v>
      </c>
      <c r="T4775">
        <v>2420.2800000000002</v>
      </c>
      <c r="U4775" s="2">
        <f>EOMONTH(SalesData[[#This Row],[Order Date]],0)</f>
        <v>45107</v>
      </c>
      <c r="V4775" s="9" t="str">
        <f>"Q"&amp;INT((MONTH(SalesData[[#This Row],[Order Date]])+2)/3)&amp;"-"&amp;YEAR(SalesData[[#This Row],[Order Date]])</f>
        <v>Q2-2023</v>
      </c>
    </row>
    <row r="4776" spans="1:22" x14ac:dyDescent="0.35">
      <c r="A4776" t="s">
        <v>4917</v>
      </c>
      <c r="B4776" s="1">
        <v>45091</v>
      </c>
      <c r="C4776" t="s">
        <v>111</v>
      </c>
      <c r="D4776" t="s">
        <v>145</v>
      </c>
      <c r="E4776">
        <v>220255878</v>
      </c>
      <c r="F4776" t="s">
        <v>172</v>
      </c>
      <c r="G4776" t="s">
        <v>141</v>
      </c>
      <c r="H4776" t="s">
        <v>121</v>
      </c>
      <c r="I4776" t="s">
        <v>17</v>
      </c>
      <c r="J4776" t="s">
        <v>61</v>
      </c>
      <c r="K4776">
        <v>1480.86</v>
      </c>
      <c r="L4776">
        <v>424.39</v>
      </c>
      <c r="M4776" t="s">
        <v>62</v>
      </c>
      <c r="N4776">
        <v>0.28658347176640597</v>
      </c>
      <c r="O4776" t="s">
        <v>11351</v>
      </c>
      <c r="P4776" t="s">
        <v>11354</v>
      </c>
      <c r="R4776" t="s">
        <v>11353</v>
      </c>
      <c r="S4776">
        <f>IF(SalesData[[#This Row],[Return Status]]="Returned",1,0)</f>
        <v>0</v>
      </c>
      <c r="T4776">
        <v>2793.38</v>
      </c>
      <c r="U4776" s="2">
        <f>EOMONTH(SalesData[[#This Row],[Order Date]],0)</f>
        <v>45107</v>
      </c>
      <c r="V4776" s="9" t="str">
        <f>"Q"&amp;INT((MONTH(SalesData[[#This Row],[Order Date]])+2)/3)&amp;"-"&amp;YEAR(SalesData[[#This Row],[Order Date]])</f>
        <v>Q2-2023</v>
      </c>
    </row>
    <row r="4777" spans="1:22" x14ac:dyDescent="0.35">
      <c r="A4777" t="s">
        <v>4918</v>
      </c>
      <c r="B4777" s="1">
        <v>45085</v>
      </c>
      <c r="C4777" t="s">
        <v>52</v>
      </c>
      <c r="D4777" t="s">
        <v>39</v>
      </c>
      <c r="E4777">
        <v>6275545859</v>
      </c>
      <c r="F4777" t="s">
        <v>40</v>
      </c>
      <c r="G4777" t="s">
        <v>69</v>
      </c>
      <c r="H4777" t="s">
        <v>41</v>
      </c>
      <c r="I4777" t="s">
        <v>31</v>
      </c>
      <c r="J4777" t="s">
        <v>42</v>
      </c>
      <c r="K4777">
        <v>755.8</v>
      </c>
      <c r="L4777">
        <v>204.08</v>
      </c>
      <c r="M4777" t="s">
        <v>43</v>
      </c>
      <c r="N4777">
        <v>0.27001852341889399</v>
      </c>
      <c r="O4777" t="s">
        <v>11355</v>
      </c>
      <c r="P4777" t="s">
        <v>11354</v>
      </c>
      <c r="R4777" t="s">
        <v>11353</v>
      </c>
      <c r="S4777">
        <f>IF(SalesData[[#This Row],[Return Status]]="Returned",1,0)</f>
        <v>0</v>
      </c>
      <c r="T4777">
        <v>2081.52</v>
      </c>
      <c r="U4777" s="2">
        <f>EOMONTH(SalesData[[#This Row],[Order Date]],0)</f>
        <v>45107</v>
      </c>
      <c r="V4777" s="9" t="str">
        <f>"Q"&amp;INT((MONTH(SalesData[[#This Row],[Order Date]])+2)/3)&amp;"-"&amp;YEAR(SalesData[[#This Row],[Order Date]])</f>
        <v>Q2-2023</v>
      </c>
    </row>
    <row r="4778" spans="1:22" x14ac:dyDescent="0.35">
      <c r="A4778" t="s">
        <v>4919</v>
      </c>
      <c r="B4778" s="1">
        <v>45104</v>
      </c>
      <c r="C4778" t="s">
        <v>71</v>
      </c>
      <c r="D4778" t="s">
        <v>80</v>
      </c>
      <c r="E4778">
        <v>2294959141</v>
      </c>
      <c r="F4778" t="s">
        <v>28</v>
      </c>
      <c r="G4778" t="s">
        <v>29</v>
      </c>
      <c r="H4778" t="s">
        <v>30</v>
      </c>
      <c r="I4778" t="s">
        <v>31</v>
      </c>
      <c r="J4778" t="s">
        <v>18</v>
      </c>
      <c r="K4778">
        <v>3915.67</v>
      </c>
      <c r="L4778">
        <v>610.98</v>
      </c>
      <c r="M4778" t="s">
        <v>19</v>
      </c>
      <c r="N4778">
        <v>0.156034599442752</v>
      </c>
      <c r="O4778" t="s">
        <v>11351</v>
      </c>
      <c r="P4778" t="s">
        <v>11352</v>
      </c>
      <c r="R4778" t="s">
        <v>11353</v>
      </c>
      <c r="S4778">
        <f>IF(SalesData[[#This Row],[Return Status]]="Returned",1,0)</f>
        <v>0</v>
      </c>
      <c r="T4778">
        <v>2788.38</v>
      </c>
      <c r="U4778" s="2">
        <f>EOMONTH(SalesData[[#This Row],[Order Date]],0)</f>
        <v>45107</v>
      </c>
      <c r="V4778" s="9" t="str">
        <f>"Q"&amp;INT((MONTH(SalesData[[#This Row],[Order Date]])+2)/3)&amp;"-"&amp;YEAR(SalesData[[#This Row],[Order Date]])</f>
        <v>Q2-2023</v>
      </c>
    </row>
    <row r="4779" spans="1:22" x14ac:dyDescent="0.35">
      <c r="A4779" t="s">
        <v>4920</v>
      </c>
      <c r="B4779" s="1">
        <v>45087</v>
      </c>
      <c r="C4779" t="s">
        <v>205</v>
      </c>
      <c r="D4779" t="s">
        <v>99</v>
      </c>
      <c r="E4779">
        <v>8010436952</v>
      </c>
      <c r="F4779" t="s">
        <v>163</v>
      </c>
      <c r="G4779" t="s">
        <v>164</v>
      </c>
      <c r="H4779" t="s">
        <v>11357</v>
      </c>
      <c r="I4779" t="s">
        <v>36</v>
      </c>
      <c r="J4779" t="s">
        <v>61</v>
      </c>
      <c r="K4779">
        <v>4038.43</v>
      </c>
      <c r="L4779">
        <v>722.14</v>
      </c>
      <c r="M4779" t="s">
        <v>62</v>
      </c>
      <c r="N4779">
        <v>0.17881701552335899</v>
      </c>
      <c r="O4779" t="s">
        <v>11351</v>
      </c>
      <c r="P4779" t="s">
        <v>11352</v>
      </c>
      <c r="R4779" t="s">
        <v>11353</v>
      </c>
      <c r="S4779">
        <f>IF(SalesData[[#This Row],[Return Status]]="Returned",1,0)</f>
        <v>0</v>
      </c>
      <c r="U4779" s="2">
        <f>EOMONTH(SalesData[[#This Row],[Order Date]],0)</f>
        <v>45107</v>
      </c>
      <c r="V4779" s="9" t="str">
        <f>"Q"&amp;INT((MONTH(SalesData[[#This Row],[Order Date]])+2)/3)&amp;"-"&amp;YEAR(SalesData[[#This Row],[Order Date]])</f>
        <v>Q2-2023</v>
      </c>
    </row>
    <row r="4780" spans="1:22" x14ac:dyDescent="0.35">
      <c r="A4780" t="s">
        <v>4921</v>
      </c>
      <c r="B4780" s="1">
        <v>45101</v>
      </c>
      <c r="C4780" t="s">
        <v>205</v>
      </c>
      <c r="D4780" t="s">
        <v>145</v>
      </c>
      <c r="E4780">
        <v>5166006429</v>
      </c>
      <c r="F4780" t="s">
        <v>58</v>
      </c>
      <c r="G4780" t="s">
        <v>280</v>
      </c>
      <c r="H4780" t="s">
        <v>60</v>
      </c>
      <c r="I4780" t="s">
        <v>31</v>
      </c>
      <c r="J4780" t="s">
        <v>19</v>
      </c>
      <c r="K4780">
        <v>3358.36</v>
      </c>
      <c r="L4780">
        <v>596.27</v>
      </c>
      <c r="M4780" t="s">
        <v>19</v>
      </c>
      <c r="N4780">
        <v>0.17754796984242299</v>
      </c>
      <c r="O4780" t="s">
        <v>11351</v>
      </c>
      <c r="P4780" t="s">
        <v>11352</v>
      </c>
      <c r="R4780" t="s">
        <v>11353</v>
      </c>
      <c r="S4780">
        <f>IF(SalesData[[#This Row],[Return Status]]="Returned",1,0)</f>
        <v>0</v>
      </c>
      <c r="U4780" s="2">
        <f>EOMONTH(SalesData[[#This Row],[Order Date]],0)</f>
        <v>45107</v>
      </c>
      <c r="V4780" s="9" t="str">
        <f>"Q"&amp;INT((MONTH(SalesData[[#This Row],[Order Date]])+2)/3)&amp;"-"&amp;YEAR(SalesData[[#This Row],[Order Date]])</f>
        <v>Q2-2023</v>
      </c>
    </row>
    <row r="4781" spans="1:22" x14ac:dyDescent="0.35">
      <c r="A4781" t="s">
        <v>4922</v>
      </c>
      <c r="B4781" s="1">
        <v>45099</v>
      </c>
      <c r="C4781" t="s">
        <v>67</v>
      </c>
      <c r="D4781" t="s">
        <v>46</v>
      </c>
      <c r="E4781">
        <v>901934347</v>
      </c>
      <c r="F4781" t="s">
        <v>127</v>
      </c>
      <c r="G4781" t="s">
        <v>29</v>
      </c>
      <c r="H4781" t="s">
        <v>30</v>
      </c>
      <c r="I4781" t="s">
        <v>31</v>
      </c>
      <c r="J4781" t="s">
        <v>61</v>
      </c>
      <c r="K4781">
        <v>1030.45</v>
      </c>
      <c r="L4781">
        <v>189.3</v>
      </c>
      <c r="M4781" t="s">
        <v>62</v>
      </c>
      <c r="N4781">
        <v>0.183706147799505</v>
      </c>
      <c r="O4781" t="s">
        <v>11351</v>
      </c>
      <c r="P4781" t="s">
        <v>11352</v>
      </c>
      <c r="R4781" t="s">
        <v>11353</v>
      </c>
      <c r="S4781">
        <f>IF(SalesData[[#This Row],[Return Status]]="Returned",1,0)</f>
        <v>0</v>
      </c>
      <c r="T4781">
        <v>2788.38</v>
      </c>
      <c r="U4781" s="2">
        <f>EOMONTH(SalesData[[#This Row],[Order Date]],0)</f>
        <v>45107</v>
      </c>
      <c r="V4781" s="9" t="str">
        <f>"Q"&amp;INT((MONTH(SalesData[[#This Row],[Order Date]])+2)/3)&amp;"-"&amp;YEAR(SalesData[[#This Row],[Order Date]])</f>
        <v>Q2-2023</v>
      </c>
    </row>
    <row r="4782" spans="1:22" x14ac:dyDescent="0.35">
      <c r="A4782" t="s">
        <v>4923</v>
      </c>
      <c r="B4782" s="1">
        <v>45080</v>
      </c>
      <c r="C4782" t="s">
        <v>106</v>
      </c>
      <c r="D4782" t="s">
        <v>39</v>
      </c>
      <c r="E4782">
        <v>3622890145</v>
      </c>
      <c r="F4782" t="s">
        <v>81</v>
      </c>
      <c r="G4782" t="s">
        <v>74</v>
      </c>
      <c r="H4782" t="s">
        <v>11357</v>
      </c>
      <c r="I4782" t="s">
        <v>36</v>
      </c>
      <c r="J4782" t="s">
        <v>19</v>
      </c>
      <c r="K4782">
        <v>841.18</v>
      </c>
      <c r="L4782">
        <v>40.93</v>
      </c>
      <c r="M4782" t="s">
        <v>19</v>
      </c>
      <c r="N4782">
        <v>4.8657837799281997E-2</v>
      </c>
      <c r="O4782" t="s">
        <v>11355</v>
      </c>
      <c r="P4782" t="s">
        <v>11356</v>
      </c>
      <c r="R4782" t="s">
        <v>11353</v>
      </c>
      <c r="S4782">
        <f>IF(SalesData[[#This Row],[Return Status]]="Returned",1,0)</f>
        <v>0</v>
      </c>
      <c r="T4782">
        <v>2420.2800000000002</v>
      </c>
      <c r="U4782" s="2">
        <f>EOMONTH(SalesData[[#This Row],[Order Date]],0)</f>
        <v>45107</v>
      </c>
      <c r="V4782" s="9" t="str">
        <f>"Q"&amp;INT((MONTH(SalesData[[#This Row],[Order Date]])+2)/3)&amp;"-"&amp;YEAR(SalesData[[#This Row],[Order Date]])</f>
        <v>Q2-2023</v>
      </c>
    </row>
    <row r="4783" spans="1:22" x14ac:dyDescent="0.35">
      <c r="A4783" t="s">
        <v>4924</v>
      </c>
      <c r="B4783" s="1">
        <v>45088</v>
      </c>
      <c r="C4783" t="s">
        <v>176</v>
      </c>
      <c r="D4783" t="s">
        <v>80</v>
      </c>
      <c r="E4783">
        <v>4332842221</v>
      </c>
      <c r="F4783" t="s">
        <v>100</v>
      </c>
      <c r="G4783" t="s">
        <v>34</v>
      </c>
      <c r="H4783" t="s">
        <v>35</v>
      </c>
      <c r="I4783" t="s">
        <v>36</v>
      </c>
      <c r="J4783" t="s">
        <v>43</v>
      </c>
      <c r="K4783">
        <v>334.47</v>
      </c>
      <c r="L4783">
        <v>86.69</v>
      </c>
      <c r="M4783" t="s">
        <v>43</v>
      </c>
      <c r="N4783">
        <v>0.25918617514276299</v>
      </c>
      <c r="O4783" t="s">
        <v>11361</v>
      </c>
      <c r="P4783" t="s">
        <v>11354</v>
      </c>
      <c r="R4783" t="s">
        <v>11353</v>
      </c>
      <c r="S4783">
        <f>IF(SalesData[[#This Row],[Return Status]]="Returned",1,0)</f>
        <v>0</v>
      </c>
      <c r="U4783" s="2">
        <f>EOMONTH(SalesData[[#This Row],[Order Date]],0)</f>
        <v>45107</v>
      </c>
      <c r="V4783" s="9" t="str">
        <f>"Q"&amp;INT((MONTH(SalesData[[#This Row],[Order Date]])+2)/3)&amp;"-"&amp;YEAR(SalesData[[#This Row],[Order Date]])</f>
        <v>Q2-2023</v>
      </c>
    </row>
    <row r="4784" spans="1:22" x14ac:dyDescent="0.35">
      <c r="A4784" t="s">
        <v>4925</v>
      </c>
      <c r="B4784" s="1">
        <v>45081</v>
      </c>
      <c r="C4784" t="s">
        <v>77</v>
      </c>
      <c r="D4784" t="s">
        <v>46</v>
      </c>
      <c r="E4784">
        <v>8730538290</v>
      </c>
      <c r="F4784" t="s">
        <v>170</v>
      </c>
      <c r="G4784" t="s">
        <v>69</v>
      </c>
      <c r="H4784" t="s">
        <v>41</v>
      </c>
      <c r="I4784" t="s">
        <v>31</v>
      </c>
      <c r="J4784" t="s">
        <v>61</v>
      </c>
      <c r="K4784">
        <v>4728.4799999999996</v>
      </c>
      <c r="L4784">
        <v>357.41</v>
      </c>
      <c r="M4784" t="s">
        <v>62</v>
      </c>
      <c r="N4784">
        <v>7.5586657868913498E-2</v>
      </c>
      <c r="O4784" t="s">
        <v>11351</v>
      </c>
      <c r="P4784" t="s">
        <v>11356</v>
      </c>
      <c r="R4784" t="s">
        <v>11353</v>
      </c>
      <c r="S4784">
        <f>IF(SalesData[[#This Row],[Return Status]]="Returned",1,0)</f>
        <v>0</v>
      </c>
      <c r="T4784">
        <v>2081.52</v>
      </c>
      <c r="U4784" s="2">
        <f>EOMONTH(SalesData[[#This Row],[Order Date]],0)</f>
        <v>45107</v>
      </c>
      <c r="V4784" s="9" t="str">
        <f>"Q"&amp;INT((MONTH(SalesData[[#This Row],[Order Date]])+2)/3)&amp;"-"&amp;YEAR(SalesData[[#This Row],[Order Date]])</f>
        <v>Q2-2023</v>
      </c>
    </row>
    <row r="4785" spans="1:22" x14ac:dyDescent="0.35">
      <c r="A4785" t="s">
        <v>4926</v>
      </c>
      <c r="B4785" s="1">
        <v>45088</v>
      </c>
      <c r="C4785" t="s">
        <v>92</v>
      </c>
      <c r="D4785" t="s">
        <v>99</v>
      </c>
      <c r="E4785">
        <v>9818218074</v>
      </c>
      <c r="F4785" t="s">
        <v>172</v>
      </c>
      <c r="G4785" t="s">
        <v>141</v>
      </c>
      <c r="H4785" t="s">
        <v>121</v>
      </c>
      <c r="I4785" t="s">
        <v>17</v>
      </c>
      <c r="J4785" t="s">
        <v>65</v>
      </c>
      <c r="K4785">
        <v>943.47</v>
      </c>
      <c r="L4785">
        <v>270.95999999999998</v>
      </c>
      <c r="M4785" t="s">
        <v>65</v>
      </c>
      <c r="N4785">
        <v>0.287195141339947</v>
      </c>
      <c r="O4785" t="s">
        <v>11355</v>
      </c>
      <c r="P4785" t="s">
        <v>11354</v>
      </c>
      <c r="Q4785" t="s">
        <v>11372</v>
      </c>
      <c r="R4785" t="s">
        <v>11360</v>
      </c>
      <c r="S4785">
        <f>IF(SalesData[[#This Row],[Return Status]]="Returned",1,0)</f>
        <v>1</v>
      </c>
      <c r="T4785">
        <v>2793.38</v>
      </c>
      <c r="U4785" s="2">
        <f>EOMONTH(SalesData[[#This Row],[Order Date]],0)</f>
        <v>45107</v>
      </c>
      <c r="V4785" s="9" t="str">
        <f>"Q"&amp;INT((MONTH(SalesData[[#This Row],[Order Date]])+2)/3)&amp;"-"&amp;YEAR(SalesData[[#This Row],[Order Date]])</f>
        <v>Q2-2023</v>
      </c>
    </row>
    <row r="4786" spans="1:22" x14ac:dyDescent="0.35">
      <c r="A4786" t="s">
        <v>4927</v>
      </c>
      <c r="B4786" s="1">
        <v>45100</v>
      </c>
      <c r="C4786" t="s">
        <v>176</v>
      </c>
      <c r="D4786" t="s">
        <v>39</v>
      </c>
      <c r="E4786">
        <v>827686214</v>
      </c>
      <c r="F4786" t="s">
        <v>387</v>
      </c>
      <c r="G4786" t="s">
        <v>89</v>
      </c>
      <c r="H4786" t="s">
        <v>90</v>
      </c>
      <c r="I4786" t="s">
        <v>31</v>
      </c>
      <c r="J4786" t="s">
        <v>43</v>
      </c>
      <c r="K4786">
        <v>3963.88</v>
      </c>
      <c r="L4786">
        <v>197.44</v>
      </c>
      <c r="M4786" t="s">
        <v>43</v>
      </c>
      <c r="N4786">
        <v>4.9809782334480399E-2</v>
      </c>
      <c r="O4786" t="s">
        <v>11351</v>
      </c>
      <c r="P4786" t="s">
        <v>11356</v>
      </c>
      <c r="R4786" t="s">
        <v>11353</v>
      </c>
      <c r="S4786">
        <f>IF(SalesData[[#This Row],[Return Status]]="Returned",1,0)</f>
        <v>0</v>
      </c>
      <c r="T4786">
        <v>207.68</v>
      </c>
      <c r="U4786" s="2">
        <f>EOMONTH(SalesData[[#This Row],[Order Date]],0)</f>
        <v>45107</v>
      </c>
      <c r="V4786" s="9" t="str">
        <f>"Q"&amp;INT((MONTH(SalesData[[#This Row],[Order Date]])+2)/3)&amp;"-"&amp;YEAR(SalesData[[#This Row],[Order Date]])</f>
        <v>Q2-2023</v>
      </c>
    </row>
    <row r="4787" spans="1:22" x14ac:dyDescent="0.35">
      <c r="A4787" t="s">
        <v>4928</v>
      </c>
      <c r="B4787" s="1">
        <v>45094</v>
      </c>
      <c r="C4787" t="s">
        <v>111</v>
      </c>
      <c r="D4787" t="s">
        <v>39</v>
      </c>
      <c r="E4787">
        <v>4145711260</v>
      </c>
      <c r="F4787" t="s">
        <v>68</v>
      </c>
      <c r="G4787" t="s">
        <v>69</v>
      </c>
      <c r="H4787" t="s">
        <v>41</v>
      </c>
      <c r="I4787" t="s">
        <v>31</v>
      </c>
      <c r="J4787" t="s">
        <v>61</v>
      </c>
      <c r="K4787">
        <v>2552.6799999999998</v>
      </c>
      <c r="L4787">
        <v>81.349999999999994</v>
      </c>
      <c r="M4787" t="s">
        <v>62</v>
      </c>
      <c r="N4787">
        <v>3.1868467649685803E-2</v>
      </c>
      <c r="O4787" t="s">
        <v>11351</v>
      </c>
      <c r="P4787" t="s">
        <v>11356</v>
      </c>
      <c r="Q4787" t="s">
        <v>11369</v>
      </c>
      <c r="R4787" t="s">
        <v>11360</v>
      </c>
      <c r="S4787">
        <f>IF(SalesData[[#This Row],[Return Status]]="Returned",1,0)</f>
        <v>1</v>
      </c>
      <c r="T4787">
        <v>2081.52</v>
      </c>
      <c r="U4787" s="2">
        <f>EOMONTH(SalesData[[#This Row],[Order Date]],0)</f>
        <v>45107</v>
      </c>
      <c r="V4787" s="9" t="str">
        <f>"Q"&amp;INT((MONTH(SalesData[[#This Row],[Order Date]])+2)/3)&amp;"-"&amp;YEAR(SalesData[[#This Row],[Order Date]])</f>
        <v>Q2-2023</v>
      </c>
    </row>
    <row r="4788" spans="1:22" x14ac:dyDescent="0.35">
      <c r="A4788" t="s">
        <v>4929</v>
      </c>
      <c r="B4788" s="1">
        <v>45105</v>
      </c>
      <c r="C4788" t="s">
        <v>113</v>
      </c>
      <c r="D4788" t="s">
        <v>46</v>
      </c>
      <c r="E4788">
        <v>280573128</v>
      </c>
      <c r="F4788" t="s">
        <v>312</v>
      </c>
      <c r="G4788" t="s">
        <v>141</v>
      </c>
      <c r="H4788" t="s">
        <v>11357</v>
      </c>
      <c r="I4788" t="s">
        <v>17</v>
      </c>
      <c r="J4788" t="s">
        <v>19</v>
      </c>
      <c r="K4788">
        <v>2740.98</v>
      </c>
      <c r="L4788">
        <v>817.48</v>
      </c>
      <c r="M4788" t="s">
        <v>19</v>
      </c>
      <c r="N4788">
        <v>0.29824369386131999</v>
      </c>
      <c r="O4788" t="s">
        <v>11351</v>
      </c>
      <c r="P4788" t="s">
        <v>11354</v>
      </c>
      <c r="R4788" t="s">
        <v>11353</v>
      </c>
      <c r="S4788">
        <f>IF(SalesData[[#This Row],[Return Status]]="Returned",1,0)</f>
        <v>0</v>
      </c>
      <c r="T4788">
        <v>2793.38</v>
      </c>
      <c r="U4788" s="2">
        <f>EOMONTH(SalesData[[#This Row],[Order Date]],0)</f>
        <v>45107</v>
      </c>
      <c r="V4788" s="9" t="str">
        <f>"Q"&amp;INT((MONTH(SalesData[[#This Row],[Order Date]])+2)/3)&amp;"-"&amp;YEAR(SalesData[[#This Row],[Order Date]])</f>
        <v>Q2-2023</v>
      </c>
    </row>
    <row r="4789" spans="1:22" x14ac:dyDescent="0.35">
      <c r="A4789" t="s">
        <v>4930</v>
      </c>
      <c r="B4789" s="1">
        <v>45101</v>
      </c>
      <c r="C4789" t="s">
        <v>57</v>
      </c>
      <c r="D4789" t="s">
        <v>46</v>
      </c>
      <c r="E4789">
        <v>5702375620</v>
      </c>
      <c r="F4789" t="s">
        <v>114</v>
      </c>
      <c r="G4789" t="s">
        <v>59</v>
      </c>
      <c r="H4789" t="s">
        <v>60</v>
      </c>
      <c r="I4789" t="s">
        <v>31</v>
      </c>
      <c r="J4789" t="s">
        <v>65</v>
      </c>
      <c r="K4789">
        <v>471.74</v>
      </c>
      <c r="L4789">
        <v>42.68</v>
      </c>
      <c r="M4789" t="s">
        <v>65</v>
      </c>
      <c r="N4789">
        <v>9.0473565947343904E-2</v>
      </c>
      <c r="O4789" t="s">
        <v>11361</v>
      </c>
      <c r="P4789" t="s">
        <v>11356</v>
      </c>
      <c r="R4789" t="s">
        <v>11353</v>
      </c>
      <c r="S4789">
        <f>IF(SalesData[[#This Row],[Return Status]]="Returned",1,0)</f>
        <v>0</v>
      </c>
      <c r="T4789">
        <v>2183.56</v>
      </c>
      <c r="U4789" s="2">
        <f>EOMONTH(SalesData[[#This Row],[Order Date]],0)</f>
        <v>45107</v>
      </c>
      <c r="V4789" s="9" t="str">
        <f>"Q"&amp;INT((MONTH(SalesData[[#This Row],[Order Date]])+2)/3)&amp;"-"&amp;YEAR(SalesData[[#This Row],[Order Date]])</f>
        <v>Q2-2023</v>
      </c>
    </row>
    <row r="4790" spans="1:22" x14ac:dyDescent="0.35">
      <c r="A4790" t="s">
        <v>4931</v>
      </c>
      <c r="B4790" s="1">
        <v>45081</v>
      </c>
      <c r="C4790" t="s">
        <v>124</v>
      </c>
      <c r="D4790" t="s">
        <v>80</v>
      </c>
      <c r="E4790">
        <v>4434749415</v>
      </c>
      <c r="F4790" t="s">
        <v>58</v>
      </c>
      <c r="G4790" t="s">
        <v>59</v>
      </c>
      <c r="H4790" t="s">
        <v>60</v>
      </c>
      <c r="I4790" t="s">
        <v>31</v>
      </c>
      <c r="J4790" t="s">
        <v>62</v>
      </c>
      <c r="K4790">
        <v>3956.88</v>
      </c>
      <c r="L4790">
        <v>624.6</v>
      </c>
      <c r="M4790" t="s">
        <v>62</v>
      </c>
      <c r="N4790">
        <v>0.15785164068660201</v>
      </c>
      <c r="O4790" t="s">
        <v>11351</v>
      </c>
      <c r="P4790" t="s">
        <v>11352</v>
      </c>
      <c r="R4790" t="s">
        <v>11353</v>
      </c>
      <c r="S4790">
        <f>IF(SalesData[[#This Row],[Return Status]]="Returned",1,0)</f>
        <v>0</v>
      </c>
      <c r="T4790">
        <v>2183.56</v>
      </c>
      <c r="U4790" s="2">
        <f>EOMONTH(SalesData[[#This Row],[Order Date]],0)</f>
        <v>45107</v>
      </c>
      <c r="V4790" s="9" t="str">
        <f>"Q"&amp;INT((MONTH(SalesData[[#This Row],[Order Date]])+2)/3)&amp;"-"&amp;YEAR(SalesData[[#This Row],[Order Date]])</f>
        <v>Q2-2023</v>
      </c>
    </row>
    <row r="4791" spans="1:22" x14ac:dyDescent="0.35">
      <c r="A4791" t="s">
        <v>4932</v>
      </c>
      <c r="B4791" s="1">
        <v>45089</v>
      </c>
      <c r="C4791" t="s">
        <v>176</v>
      </c>
      <c r="D4791" t="s">
        <v>72</v>
      </c>
      <c r="E4791">
        <v>8841469469</v>
      </c>
      <c r="F4791" t="s">
        <v>133</v>
      </c>
      <c r="G4791" t="s">
        <v>89</v>
      </c>
      <c r="H4791" t="s">
        <v>90</v>
      </c>
      <c r="I4791" t="s">
        <v>31</v>
      </c>
      <c r="J4791" t="s">
        <v>19</v>
      </c>
      <c r="K4791">
        <v>4157.2299999999996</v>
      </c>
      <c r="L4791">
        <v>744.23</v>
      </c>
      <c r="M4791" t="s">
        <v>19</v>
      </c>
      <c r="N4791">
        <v>0.17902064595896799</v>
      </c>
      <c r="O4791" t="s">
        <v>11351</v>
      </c>
      <c r="P4791" t="s">
        <v>11352</v>
      </c>
      <c r="R4791" t="s">
        <v>11353</v>
      </c>
      <c r="S4791">
        <f>IF(SalesData[[#This Row],[Return Status]]="Returned",1,0)</f>
        <v>0</v>
      </c>
      <c r="T4791">
        <v>207.68</v>
      </c>
      <c r="U4791" s="2">
        <f>EOMONTH(SalesData[[#This Row],[Order Date]],0)</f>
        <v>45107</v>
      </c>
      <c r="V4791" s="9" t="str">
        <f>"Q"&amp;INT((MONTH(SalesData[[#This Row],[Order Date]])+2)/3)&amp;"-"&amp;YEAR(SalesData[[#This Row],[Order Date]])</f>
        <v>Q2-2023</v>
      </c>
    </row>
    <row r="4792" spans="1:22" x14ac:dyDescent="0.35">
      <c r="A4792" t="s">
        <v>4933</v>
      </c>
      <c r="B4792" s="1">
        <v>45088</v>
      </c>
      <c r="C4792" t="s">
        <v>12</v>
      </c>
      <c r="D4792" t="s">
        <v>145</v>
      </c>
      <c r="E4792">
        <v>8243435816</v>
      </c>
      <c r="F4792" t="s">
        <v>156</v>
      </c>
      <c r="G4792" t="s">
        <v>84</v>
      </c>
      <c r="H4792" t="s">
        <v>85</v>
      </c>
      <c r="I4792" t="s">
        <v>31</v>
      </c>
      <c r="J4792" t="s">
        <v>18</v>
      </c>
      <c r="K4792">
        <v>2247.33</v>
      </c>
      <c r="L4792">
        <v>218.39</v>
      </c>
      <c r="M4792" t="s">
        <v>19</v>
      </c>
      <c r="N4792">
        <v>9.7177539569177601E-2</v>
      </c>
      <c r="O4792" t="s">
        <v>11351</v>
      </c>
      <c r="P4792" t="s">
        <v>11356</v>
      </c>
      <c r="R4792" t="s">
        <v>11353</v>
      </c>
      <c r="S4792">
        <f>IF(SalesData[[#This Row],[Return Status]]="Returned",1,0)</f>
        <v>0</v>
      </c>
      <c r="T4792">
        <v>847.14</v>
      </c>
      <c r="U4792" s="2">
        <f>EOMONTH(SalesData[[#This Row],[Order Date]],0)</f>
        <v>45107</v>
      </c>
      <c r="V4792" s="9" t="str">
        <f>"Q"&amp;INT((MONTH(SalesData[[#This Row],[Order Date]])+2)/3)&amp;"-"&amp;YEAR(SalesData[[#This Row],[Order Date]])</f>
        <v>Q2-2023</v>
      </c>
    </row>
    <row r="4793" spans="1:22" x14ac:dyDescent="0.35">
      <c r="A4793" t="s">
        <v>4934</v>
      </c>
      <c r="B4793" s="1">
        <v>45090</v>
      </c>
      <c r="C4793" t="s">
        <v>162</v>
      </c>
      <c r="D4793" t="s">
        <v>72</v>
      </c>
      <c r="E4793">
        <v>5899964709</v>
      </c>
      <c r="F4793" t="s">
        <v>40</v>
      </c>
      <c r="G4793" t="s">
        <v>69</v>
      </c>
      <c r="H4793" t="s">
        <v>41</v>
      </c>
      <c r="I4793" t="s">
        <v>31</v>
      </c>
      <c r="J4793" t="s">
        <v>19</v>
      </c>
      <c r="K4793">
        <v>3079.08</v>
      </c>
      <c r="L4793">
        <v>188.28</v>
      </c>
      <c r="M4793" t="s">
        <v>19</v>
      </c>
      <c r="N4793">
        <v>6.1148135157254799E-2</v>
      </c>
      <c r="O4793" t="s">
        <v>11351</v>
      </c>
      <c r="P4793" t="s">
        <v>11356</v>
      </c>
      <c r="R4793" t="s">
        <v>11353</v>
      </c>
      <c r="S4793">
        <f>IF(SalesData[[#This Row],[Return Status]]="Returned",1,0)</f>
        <v>0</v>
      </c>
      <c r="T4793">
        <v>2081.52</v>
      </c>
      <c r="U4793" s="2">
        <f>EOMONTH(SalesData[[#This Row],[Order Date]],0)</f>
        <v>45107</v>
      </c>
      <c r="V4793" s="9" t="str">
        <f>"Q"&amp;INT((MONTH(SalesData[[#This Row],[Order Date]])+2)/3)&amp;"-"&amp;YEAR(SalesData[[#This Row],[Order Date]])</f>
        <v>Q2-2023</v>
      </c>
    </row>
    <row r="4794" spans="1:22" x14ac:dyDescent="0.35">
      <c r="A4794" t="s">
        <v>4935</v>
      </c>
      <c r="B4794" s="1">
        <v>45098</v>
      </c>
      <c r="C4794" t="s">
        <v>97</v>
      </c>
      <c r="D4794" t="s">
        <v>80</v>
      </c>
      <c r="E4794">
        <v>1175163307</v>
      </c>
      <c r="F4794" t="s">
        <v>156</v>
      </c>
      <c r="G4794" t="s">
        <v>84</v>
      </c>
      <c r="H4794" t="s">
        <v>85</v>
      </c>
      <c r="I4794" t="s">
        <v>31</v>
      </c>
      <c r="J4794" t="s">
        <v>18</v>
      </c>
      <c r="K4794">
        <v>2185.9</v>
      </c>
      <c r="L4794">
        <v>148.51</v>
      </c>
      <c r="M4794" t="s">
        <v>19</v>
      </c>
      <c r="N4794">
        <v>6.7939978956036401E-2</v>
      </c>
      <c r="O4794" t="s">
        <v>11351</v>
      </c>
      <c r="P4794" t="s">
        <v>11356</v>
      </c>
      <c r="R4794" t="s">
        <v>11353</v>
      </c>
      <c r="S4794">
        <f>IF(SalesData[[#This Row],[Return Status]]="Returned",1,0)</f>
        <v>0</v>
      </c>
      <c r="T4794">
        <v>847.14</v>
      </c>
      <c r="U4794" s="2">
        <f>EOMONTH(SalesData[[#This Row],[Order Date]],0)</f>
        <v>45107</v>
      </c>
      <c r="V4794" s="9" t="str">
        <f>"Q"&amp;INT((MONTH(SalesData[[#This Row],[Order Date]])+2)/3)&amp;"-"&amp;YEAR(SalesData[[#This Row],[Order Date]])</f>
        <v>Q2-2023</v>
      </c>
    </row>
    <row r="4795" spans="1:22" x14ac:dyDescent="0.35">
      <c r="A4795" t="s">
        <v>4936</v>
      </c>
      <c r="B4795" s="1">
        <v>45098</v>
      </c>
      <c r="C4795" t="s">
        <v>52</v>
      </c>
      <c r="D4795" t="s">
        <v>72</v>
      </c>
      <c r="E4795">
        <v>8363000591</v>
      </c>
      <c r="F4795" t="s">
        <v>14</v>
      </c>
      <c r="G4795" t="s">
        <v>15</v>
      </c>
      <c r="H4795" t="s">
        <v>16</v>
      </c>
      <c r="I4795" t="s">
        <v>17</v>
      </c>
      <c r="J4795" t="s">
        <v>43</v>
      </c>
      <c r="K4795">
        <v>4977.67</v>
      </c>
      <c r="L4795">
        <v>675.14</v>
      </c>
      <c r="M4795" t="s">
        <v>43</v>
      </c>
      <c r="N4795">
        <v>0.13563374028410899</v>
      </c>
      <c r="O4795" t="s">
        <v>11351</v>
      </c>
      <c r="P4795" t="s">
        <v>11352</v>
      </c>
      <c r="R4795" t="s">
        <v>11353</v>
      </c>
      <c r="S4795">
        <f>IF(SalesData[[#This Row],[Return Status]]="Returned",1,0)</f>
        <v>0</v>
      </c>
      <c r="T4795">
        <v>2085.91</v>
      </c>
      <c r="U4795" s="2">
        <f>EOMONTH(SalesData[[#This Row],[Order Date]],0)</f>
        <v>45107</v>
      </c>
      <c r="V4795" s="9" t="str">
        <f>"Q"&amp;INT((MONTH(SalesData[[#This Row],[Order Date]])+2)/3)&amp;"-"&amp;YEAR(SalesData[[#This Row],[Order Date]])</f>
        <v>Q2-2023</v>
      </c>
    </row>
    <row r="4796" spans="1:22" x14ac:dyDescent="0.35">
      <c r="A4796" t="s">
        <v>4937</v>
      </c>
      <c r="B4796" s="1">
        <v>45081</v>
      </c>
      <c r="C4796" t="s">
        <v>113</v>
      </c>
      <c r="D4796" t="s">
        <v>13</v>
      </c>
      <c r="E4796">
        <v>5764355476</v>
      </c>
      <c r="F4796" t="s">
        <v>140</v>
      </c>
      <c r="G4796" t="s">
        <v>141</v>
      </c>
      <c r="H4796" t="s">
        <v>121</v>
      </c>
      <c r="I4796" t="s">
        <v>17</v>
      </c>
      <c r="J4796" t="s">
        <v>18</v>
      </c>
      <c r="K4796">
        <v>1075.78</v>
      </c>
      <c r="L4796">
        <v>45.64</v>
      </c>
      <c r="M4796" t="s">
        <v>19</v>
      </c>
      <c r="N4796">
        <v>4.2425031140196003E-2</v>
      </c>
      <c r="O4796" t="s">
        <v>11351</v>
      </c>
      <c r="P4796" t="s">
        <v>11356</v>
      </c>
      <c r="R4796" t="s">
        <v>11353</v>
      </c>
      <c r="S4796">
        <f>IF(SalesData[[#This Row],[Return Status]]="Returned",1,0)</f>
        <v>0</v>
      </c>
      <c r="T4796">
        <v>2793.38</v>
      </c>
      <c r="U4796" s="2">
        <f>EOMONTH(SalesData[[#This Row],[Order Date]],0)</f>
        <v>45107</v>
      </c>
      <c r="V4796" s="9" t="str">
        <f>"Q"&amp;INT((MONTH(SalesData[[#This Row],[Order Date]])+2)/3)&amp;"-"&amp;YEAR(SalesData[[#This Row],[Order Date]])</f>
        <v>Q2-2023</v>
      </c>
    </row>
    <row r="4797" spans="1:22" x14ac:dyDescent="0.35">
      <c r="A4797" t="s">
        <v>4938</v>
      </c>
      <c r="B4797" s="1">
        <v>45090</v>
      </c>
      <c r="C4797" t="s">
        <v>92</v>
      </c>
      <c r="D4797" t="s">
        <v>99</v>
      </c>
      <c r="E4797">
        <v>1150018180</v>
      </c>
      <c r="F4797" t="s">
        <v>137</v>
      </c>
      <c r="G4797" t="s">
        <v>34</v>
      </c>
      <c r="H4797" t="s">
        <v>35</v>
      </c>
      <c r="I4797" t="s">
        <v>36</v>
      </c>
      <c r="J4797" t="s">
        <v>19</v>
      </c>
      <c r="K4797">
        <v>43.03</v>
      </c>
      <c r="L4797">
        <v>4.17</v>
      </c>
      <c r="M4797" t="s">
        <v>19</v>
      </c>
      <c r="N4797">
        <v>9.6909133162909597E-2</v>
      </c>
      <c r="O4797" t="s">
        <v>11361</v>
      </c>
      <c r="P4797" t="s">
        <v>11356</v>
      </c>
      <c r="R4797" t="s">
        <v>11353</v>
      </c>
      <c r="S4797">
        <f>IF(SalesData[[#This Row],[Return Status]]="Returned",1,0)</f>
        <v>0</v>
      </c>
      <c r="U4797" s="2">
        <f>EOMONTH(SalesData[[#This Row],[Order Date]],0)</f>
        <v>45107</v>
      </c>
      <c r="V4797" s="9" t="str">
        <f>"Q"&amp;INT((MONTH(SalesData[[#This Row],[Order Date]])+2)/3)&amp;"-"&amp;YEAR(SalesData[[#This Row],[Order Date]])</f>
        <v>Q2-2023</v>
      </c>
    </row>
    <row r="4798" spans="1:22" x14ac:dyDescent="0.35">
      <c r="A4798" t="s">
        <v>4939</v>
      </c>
      <c r="B4798" s="1">
        <v>45092</v>
      </c>
      <c r="C4798" t="s">
        <v>52</v>
      </c>
      <c r="D4798" t="s">
        <v>80</v>
      </c>
      <c r="E4798">
        <v>1191038890</v>
      </c>
      <c r="F4798" t="s">
        <v>103</v>
      </c>
      <c r="G4798" t="s">
        <v>23</v>
      </c>
      <c r="H4798" t="s">
        <v>24</v>
      </c>
      <c r="I4798" t="s">
        <v>17</v>
      </c>
      <c r="J4798" t="s">
        <v>43</v>
      </c>
      <c r="K4798">
        <v>1588.27</v>
      </c>
      <c r="L4798">
        <v>306.48</v>
      </c>
      <c r="M4798" t="s">
        <v>43</v>
      </c>
      <c r="N4798">
        <v>0.19296467225345801</v>
      </c>
      <c r="O4798" t="s">
        <v>11351</v>
      </c>
      <c r="P4798" t="s">
        <v>11352</v>
      </c>
      <c r="R4798" t="s">
        <v>11353</v>
      </c>
      <c r="S4798">
        <f>IF(SalesData[[#This Row],[Return Status]]="Returned",1,0)</f>
        <v>0</v>
      </c>
      <c r="T4798">
        <v>2821.33</v>
      </c>
      <c r="U4798" s="2">
        <f>EOMONTH(SalesData[[#This Row],[Order Date]],0)</f>
        <v>45107</v>
      </c>
      <c r="V4798" s="9" t="str">
        <f>"Q"&amp;INT((MONTH(SalesData[[#This Row],[Order Date]])+2)/3)&amp;"-"&amp;YEAR(SalesData[[#This Row],[Order Date]])</f>
        <v>Q2-2023</v>
      </c>
    </row>
    <row r="4799" spans="1:22" x14ac:dyDescent="0.35">
      <c r="A4799" t="s">
        <v>4940</v>
      </c>
      <c r="B4799" s="1">
        <v>45090</v>
      </c>
      <c r="C4799" t="s">
        <v>176</v>
      </c>
      <c r="D4799" t="s">
        <v>145</v>
      </c>
      <c r="E4799">
        <v>5296446418</v>
      </c>
      <c r="F4799" t="s">
        <v>292</v>
      </c>
      <c r="G4799" t="s">
        <v>69</v>
      </c>
      <c r="H4799" t="s">
        <v>41</v>
      </c>
      <c r="I4799" t="s">
        <v>31</v>
      </c>
      <c r="J4799" t="s">
        <v>18</v>
      </c>
      <c r="K4799">
        <v>4019.62</v>
      </c>
      <c r="L4799">
        <v>1178.56</v>
      </c>
      <c r="M4799" t="s">
        <v>19</v>
      </c>
      <c r="N4799">
        <v>0.29320184495051799</v>
      </c>
      <c r="O4799" t="s">
        <v>11351</v>
      </c>
      <c r="P4799" t="s">
        <v>11354</v>
      </c>
      <c r="R4799" t="s">
        <v>11353</v>
      </c>
      <c r="S4799">
        <f>IF(SalesData[[#This Row],[Return Status]]="Returned",1,0)</f>
        <v>0</v>
      </c>
      <c r="T4799">
        <v>2081.52</v>
      </c>
      <c r="U4799" s="2">
        <f>EOMONTH(SalesData[[#This Row],[Order Date]],0)</f>
        <v>45107</v>
      </c>
      <c r="V4799" s="9" t="str">
        <f>"Q"&amp;INT((MONTH(SalesData[[#This Row],[Order Date]])+2)/3)&amp;"-"&amp;YEAR(SalesData[[#This Row],[Order Date]])</f>
        <v>Q2-2023</v>
      </c>
    </row>
    <row r="4800" spans="1:22" x14ac:dyDescent="0.35">
      <c r="A4800" t="s">
        <v>4941</v>
      </c>
      <c r="B4800" s="1">
        <v>45083</v>
      </c>
      <c r="C4800" t="s">
        <v>12</v>
      </c>
      <c r="D4800" t="s">
        <v>72</v>
      </c>
      <c r="E4800">
        <v>2257881502</v>
      </c>
      <c r="F4800" t="s">
        <v>129</v>
      </c>
      <c r="G4800" t="s">
        <v>54</v>
      </c>
      <c r="H4800" t="s">
        <v>11357</v>
      </c>
      <c r="I4800" t="s">
        <v>31</v>
      </c>
      <c r="J4800" t="s">
        <v>42</v>
      </c>
      <c r="K4800">
        <v>3640.84</v>
      </c>
      <c r="L4800">
        <v>115.42</v>
      </c>
      <c r="M4800" t="s">
        <v>43</v>
      </c>
      <c r="N4800">
        <v>3.1701475483679603E-2</v>
      </c>
      <c r="O4800" t="s">
        <v>11351</v>
      </c>
      <c r="P4800" t="s">
        <v>11356</v>
      </c>
      <c r="R4800" t="s">
        <v>11353</v>
      </c>
      <c r="S4800">
        <f>IF(SalesData[[#This Row],[Return Status]]="Returned",1,0)</f>
        <v>0</v>
      </c>
      <c r="U4800" s="2">
        <f>EOMONTH(SalesData[[#This Row],[Order Date]],0)</f>
        <v>45107</v>
      </c>
      <c r="V4800" s="9" t="str">
        <f>"Q"&amp;INT((MONTH(SalesData[[#This Row],[Order Date]])+2)/3)&amp;"-"&amp;YEAR(SalesData[[#This Row],[Order Date]])</f>
        <v>Q2-2023</v>
      </c>
    </row>
    <row r="4801" spans="1:22" x14ac:dyDescent="0.35">
      <c r="A4801" t="s">
        <v>4942</v>
      </c>
      <c r="B4801" s="1">
        <v>45099</v>
      </c>
      <c r="C4801" t="s">
        <v>205</v>
      </c>
      <c r="D4801" t="s">
        <v>80</v>
      </c>
      <c r="E4801">
        <v>1953172361</v>
      </c>
      <c r="F4801" t="s">
        <v>357</v>
      </c>
      <c r="G4801" t="s">
        <v>164</v>
      </c>
      <c r="H4801" t="s">
        <v>165</v>
      </c>
      <c r="I4801" t="s">
        <v>36</v>
      </c>
      <c r="J4801" t="s">
        <v>18</v>
      </c>
      <c r="K4801">
        <v>3403.02</v>
      </c>
      <c r="L4801">
        <v>731.37</v>
      </c>
      <c r="M4801" t="s">
        <v>19</v>
      </c>
      <c r="N4801">
        <v>0.21491792584234001</v>
      </c>
      <c r="O4801" t="s">
        <v>11351</v>
      </c>
      <c r="P4801" t="s">
        <v>11354</v>
      </c>
      <c r="R4801" t="s">
        <v>11353</v>
      </c>
      <c r="S4801">
        <f>IF(SalesData[[#This Row],[Return Status]]="Returned",1,0)</f>
        <v>0</v>
      </c>
      <c r="U4801" s="2">
        <f>EOMONTH(SalesData[[#This Row],[Order Date]],0)</f>
        <v>45107</v>
      </c>
      <c r="V4801" s="9" t="str">
        <f>"Q"&amp;INT((MONTH(SalesData[[#This Row],[Order Date]])+2)/3)&amp;"-"&amp;YEAR(SalesData[[#This Row],[Order Date]])</f>
        <v>Q2-2023</v>
      </c>
    </row>
    <row r="4802" spans="1:22" x14ac:dyDescent="0.35">
      <c r="A4802" t="s">
        <v>4943</v>
      </c>
      <c r="B4802" s="1">
        <v>45134</v>
      </c>
      <c r="C4802" t="s">
        <v>49</v>
      </c>
      <c r="D4802" t="s">
        <v>72</v>
      </c>
      <c r="E4802">
        <v>481963883</v>
      </c>
      <c r="F4802" t="s">
        <v>114</v>
      </c>
      <c r="G4802" t="s">
        <v>59</v>
      </c>
      <c r="H4802" t="s">
        <v>60</v>
      </c>
      <c r="I4802" t="s">
        <v>31</v>
      </c>
      <c r="J4802" t="s">
        <v>61</v>
      </c>
      <c r="K4802">
        <v>3281.78</v>
      </c>
      <c r="L4802">
        <v>425.53</v>
      </c>
      <c r="M4802" t="s">
        <v>62</v>
      </c>
      <c r="N4802">
        <v>0.12966438944719</v>
      </c>
      <c r="O4802" t="s">
        <v>11351</v>
      </c>
      <c r="P4802" t="s">
        <v>11352</v>
      </c>
      <c r="R4802" t="s">
        <v>11353</v>
      </c>
      <c r="S4802">
        <f>IF(SalesData[[#This Row],[Return Status]]="Returned",1,0)</f>
        <v>0</v>
      </c>
      <c r="T4802">
        <v>2183.56</v>
      </c>
      <c r="U4802" s="2">
        <f>EOMONTH(SalesData[[#This Row],[Order Date]],0)</f>
        <v>45138</v>
      </c>
      <c r="V4802" s="9" t="str">
        <f>"Q"&amp;INT((MONTH(SalesData[[#This Row],[Order Date]])+2)/3)&amp;"-"&amp;YEAR(SalesData[[#This Row],[Order Date]])</f>
        <v>Q3-2023</v>
      </c>
    </row>
    <row r="4803" spans="1:22" x14ac:dyDescent="0.35">
      <c r="A4803" t="s">
        <v>4944</v>
      </c>
      <c r="B4803" s="1">
        <v>45127</v>
      </c>
      <c r="C4803" t="s">
        <v>97</v>
      </c>
      <c r="D4803" t="s">
        <v>46</v>
      </c>
      <c r="E4803">
        <v>3276744475</v>
      </c>
      <c r="F4803" t="s">
        <v>292</v>
      </c>
      <c r="G4803" t="s">
        <v>69</v>
      </c>
      <c r="H4803" t="s">
        <v>11357</v>
      </c>
      <c r="I4803" t="s">
        <v>31</v>
      </c>
      <c r="J4803" t="s">
        <v>43</v>
      </c>
      <c r="K4803">
        <v>68.28</v>
      </c>
      <c r="L4803">
        <v>19.88</v>
      </c>
      <c r="M4803" t="s">
        <v>43</v>
      </c>
      <c r="N4803">
        <v>0.291154071470416</v>
      </c>
      <c r="O4803" t="s">
        <v>11361</v>
      </c>
      <c r="P4803" t="s">
        <v>11354</v>
      </c>
      <c r="R4803" t="s">
        <v>11353</v>
      </c>
      <c r="S4803">
        <f>IF(SalesData[[#This Row],[Return Status]]="Returned",1,0)</f>
        <v>0</v>
      </c>
      <c r="T4803">
        <v>2081.52</v>
      </c>
      <c r="U4803" s="2">
        <f>EOMONTH(SalesData[[#This Row],[Order Date]],0)</f>
        <v>45138</v>
      </c>
      <c r="V4803" s="9" t="str">
        <f>"Q"&amp;INT((MONTH(SalesData[[#This Row],[Order Date]])+2)/3)&amp;"-"&amp;YEAR(SalesData[[#This Row],[Order Date]])</f>
        <v>Q3-2023</v>
      </c>
    </row>
    <row r="4804" spans="1:22" x14ac:dyDescent="0.35">
      <c r="A4804" t="s">
        <v>4945</v>
      </c>
      <c r="B4804" s="1">
        <v>45122</v>
      </c>
      <c r="C4804" t="s">
        <v>325</v>
      </c>
      <c r="D4804" t="s">
        <v>46</v>
      </c>
      <c r="E4804">
        <v>8741161345</v>
      </c>
      <c r="F4804" t="s">
        <v>58</v>
      </c>
      <c r="G4804" t="s">
        <v>11378</v>
      </c>
      <c r="H4804" t="s">
        <v>11357</v>
      </c>
      <c r="I4804" t="s">
        <v>31</v>
      </c>
      <c r="J4804" t="s">
        <v>19</v>
      </c>
      <c r="K4804">
        <v>2204.96</v>
      </c>
      <c r="L4804">
        <v>69.260000000000005</v>
      </c>
      <c r="M4804" t="s">
        <v>19</v>
      </c>
      <c r="N4804">
        <v>3.1411000653073097E-2</v>
      </c>
      <c r="O4804" t="s">
        <v>11351</v>
      </c>
      <c r="P4804" t="s">
        <v>11356</v>
      </c>
      <c r="R4804" t="s">
        <v>11353</v>
      </c>
      <c r="S4804">
        <f>IF(SalesData[[#This Row],[Return Status]]="Returned",1,0)</f>
        <v>0</v>
      </c>
      <c r="U4804" s="2">
        <f>EOMONTH(SalesData[[#This Row],[Order Date]],0)</f>
        <v>45138</v>
      </c>
      <c r="V4804" s="9" t="str">
        <f>"Q"&amp;INT((MONTH(SalesData[[#This Row],[Order Date]])+2)/3)&amp;"-"&amp;YEAR(SalesData[[#This Row],[Order Date]])</f>
        <v>Q3-2023</v>
      </c>
    </row>
    <row r="4805" spans="1:22" x14ac:dyDescent="0.35">
      <c r="A4805" t="s">
        <v>4946</v>
      </c>
      <c r="B4805" s="1">
        <v>45124</v>
      </c>
      <c r="C4805" t="s">
        <v>106</v>
      </c>
      <c r="D4805" t="s">
        <v>99</v>
      </c>
      <c r="E4805">
        <v>3849955378</v>
      </c>
      <c r="F4805" t="s">
        <v>120</v>
      </c>
      <c r="G4805" t="s">
        <v>141</v>
      </c>
      <c r="H4805" t="s">
        <v>121</v>
      </c>
      <c r="I4805" t="s">
        <v>17</v>
      </c>
      <c r="J4805" t="s">
        <v>19</v>
      </c>
      <c r="K4805">
        <v>4031.23</v>
      </c>
      <c r="L4805">
        <v>928.8</v>
      </c>
      <c r="M4805" t="s">
        <v>19</v>
      </c>
      <c r="N4805">
        <v>0.23040114307543799</v>
      </c>
      <c r="O4805" t="s">
        <v>11351</v>
      </c>
      <c r="P4805" t="s">
        <v>11354</v>
      </c>
      <c r="R4805" t="s">
        <v>11353</v>
      </c>
      <c r="S4805">
        <f>IF(SalesData[[#This Row],[Return Status]]="Returned",1,0)</f>
        <v>0</v>
      </c>
      <c r="T4805">
        <v>2793.38</v>
      </c>
      <c r="U4805" s="2">
        <f>EOMONTH(SalesData[[#This Row],[Order Date]],0)</f>
        <v>45138</v>
      </c>
      <c r="V4805" s="9" t="str">
        <f>"Q"&amp;INT((MONTH(SalesData[[#This Row],[Order Date]])+2)/3)&amp;"-"&amp;YEAR(SalesData[[#This Row],[Order Date]])</f>
        <v>Q3-2023</v>
      </c>
    </row>
    <row r="4806" spans="1:22" x14ac:dyDescent="0.35">
      <c r="A4806" t="s">
        <v>4947</v>
      </c>
      <c r="B4806" s="1">
        <v>45134</v>
      </c>
      <c r="C4806" t="s">
        <v>111</v>
      </c>
      <c r="D4806" t="s">
        <v>99</v>
      </c>
      <c r="E4806">
        <v>5204623306</v>
      </c>
      <c r="F4806" t="s">
        <v>147</v>
      </c>
      <c r="G4806" t="s">
        <v>11375</v>
      </c>
      <c r="H4806" t="s">
        <v>85</v>
      </c>
      <c r="I4806" t="s">
        <v>31</v>
      </c>
      <c r="J4806" t="s">
        <v>61</v>
      </c>
      <c r="K4806">
        <v>2541.25</v>
      </c>
      <c r="L4806">
        <v>214.12</v>
      </c>
      <c r="M4806" t="s">
        <v>62</v>
      </c>
      <c r="N4806">
        <v>8.4257747171667494E-2</v>
      </c>
      <c r="O4806" t="s">
        <v>11351</v>
      </c>
      <c r="P4806" t="s">
        <v>11356</v>
      </c>
      <c r="R4806" t="s">
        <v>11353</v>
      </c>
      <c r="S4806">
        <f>IF(SalesData[[#This Row],[Return Status]]="Returned",1,0)</f>
        <v>0</v>
      </c>
      <c r="U4806" s="2">
        <f>EOMONTH(SalesData[[#This Row],[Order Date]],0)</f>
        <v>45138</v>
      </c>
      <c r="V4806" s="9" t="str">
        <f>"Q"&amp;INT((MONTH(SalesData[[#This Row],[Order Date]])+2)/3)&amp;"-"&amp;YEAR(SalesData[[#This Row],[Order Date]])</f>
        <v>Q3-2023</v>
      </c>
    </row>
    <row r="4807" spans="1:22" x14ac:dyDescent="0.35">
      <c r="A4807" t="s">
        <v>4948</v>
      </c>
      <c r="B4807" s="1">
        <v>45114</v>
      </c>
      <c r="C4807" t="s">
        <v>45</v>
      </c>
      <c r="D4807" t="s">
        <v>27</v>
      </c>
      <c r="E4807">
        <v>5759418795</v>
      </c>
      <c r="F4807" t="s">
        <v>95</v>
      </c>
      <c r="G4807" t="s">
        <v>59</v>
      </c>
      <c r="H4807" t="s">
        <v>60</v>
      </c>
      <c r="I4807" t="s">
        <v>31</v>
      </c>
      <c r="J4807" t="s">
        <v>18</v>
      </c>
      <c r="K4807">
        <v>2199.2399999999998</v>
      </c>
      <c r="L4807">
        <v>480.41</v>
      </c>
      <c r="M4807" t="s">
        <v>19</v>
      </c>
      <c r="N4807">
        <v>0.21844364416798501</v>
      </c>
      <c r="O4807" t="s">
        <v>11351</v>
      </c>
      <c r="P4807" t="s">
        <v>11354</v>
      </c>
      <c r="R4807" t="s">
        <v>11353</v>
      </c>
      <c r="S4807">
        <f>IF(SalesData[[#This Row],[Return Status]]="Returned",1,0)</f>
        <v>0</v>
      </c>
      <c r="T4807">
        <v>2183.56</v>
      </c>
      <c r="U4807" s="2">
        <f>EOMONTH(SalesData[[#This Row],[Order Date]],0)</f>
        <v>45138</v>
      </c>
      <c r="V4807" s="9" t="str">
        <f>"Q"&amp;INT((MONTH(SalesData[[#This Row],[Order Date]])+2)/3)&amp;"-"&amp;YEAR(SalesData[[#This Row],[Order Date]])</f>
        <v>Q3-2023</v>
      </c>
    </row>
    <row r="4808" spans="1:22" x14ac:dyDescent="0.35">
      <c r="A4808" t="s">
        <v>4949</v>
      </c>
      <c r="B4808" s="1">
        <v>45135</v>
      </c>
      <c r="C4808" t="s">
        <v>77</v>
      </c>
      <c r="D4808" t="s">
        <v>46</v>
      </c>
      <c r="E4808">
        <v>8322752224</v>
      </c>
      <c r="F4808" t="s">
        <v>127</v>
      </c>
      <c r="G4808" t="s">
        <v>29</v>
      </c>
      <c r="H4808" t="s">
        <v>30</v>
      </c>
      <c r="I4808" t="s">
        <v>31</v>
      </c>
      <c r="J4808" t="s">
        <v>61</v>
      </c>
      <c r="K4808">
        <v>1590.65</v>
      </c>
      <c r="L4808">
        <v>439</v>
      </c>
      <c r="M4808" t="s">
        <v>62</v>
      </c>
      <c r="N4808">
        <v>0.275987803728036</v>
      </c>
      <c r="O4808" t="s">
        <v>11351</v>
      </c>
      <c r="P4808" t="s">
        <v>11354</v>
      </c>
      <c r="R4808" t="s">
        <v>11353</v>
      </c>
      <c r="S4808">
        <f>IF(SalesData[[#This Row],[Return Status]]="Returned",1,0)</f>
        <v>0</v>
      </c>
      <c r="T4808">
        <v>2788.38</v>
      </c>
      <c r="U4808" s="2">
        <f>EOMONTH(SalesData[[#This Row],[Order Date]],0)</f>
        <v>45138</v>
      </c>
      <c r="V4808" s="9" t="str">
        <f>"Q"&amp;INT((MONTH(SalesData[[#This Row],[Order Date]])+2)/3)&amp;"-"&amp;YEAR(SalesData[[#This Row],[Order Date]])</f>
        <v>Q3-2023</v>
      </c>
    </row>
    <row r="4809" spans="1:22" x14ac:dyDescent="0.35">
      <c r="A4809" t="s">
        <v>4950</v>
      </c>
      <c r="B4809" s="1">
        <v>45111</v>
      </c>
      <c r="C4809" t="s">
        <v>87</v>
      </c>
      <c r="D4809" t="s">
        <v>145</v>
      </c>
      <c r="E4809">
        <v>1706090889</v>
      </c>
      <c r="F4809" t="s">
        <v>73</v>
      </c>
      <c r="G4809" t="s">
        <v>74</v>
      </c>
      <c r="H4809" t="s">
        <v>75</v>
      </c>
      <c r="I4809" t="s">
        <v>36</v>
      </c>
      <c r="J4809" t="s">
        <v>43</v>
      </c>
      <c r="K4809">
        <v>491.26</v>
      </c>
      <c r="L4809">
        <v>81.23</v>
      </c>
      <c r="M4809" t="s">
        <v>43</v>
      </c>
      <c r="N4809">
        <v>0.16535032365753399</v>
      </c>
      <c r="O4809" t="s">
        <v>11361</v>
      </c>
      <c r="P4809" t="s">
        <v>11352</v>
      </c>
      <c r="R4809" t="s">
        <v>11353</v>
      </c>
      <c r="S4809">
        <f>IF(SalesData[[#This Row],[Return Status]]="Returned",1,0)</f>
        <v>0</v>
      </c>
      <c r="T4809">
        <v>2420.2800000000002</v>
      </c>
      <c r="U4809" s="2">
        <f>EOMONTH(SalesData[[#This Row],[Order Date]],0)</f>
        <v>45138</v>
      </c>
      <c r="V4809" s="9" t="str">
        <f>"Q"&amp;INT((MONTH(SalesData[[#This Row],[Order Date]])+2)/3)&amp;"-"&amp;YEAR(SalesData[[#This Row],[Order Date]])</f>
        <v>Q3-2023</v>
      </c>
    </row>
    <row r="4810" spans="1:22" x14ac:dyDescent="0.35">
      <c r="A4810" t="s">
        <v>4951</v>
      </c>
      <c r="B4810" s="1">
        <v>45130</v>
      </c>
      <c r="C4810" t="s">
        <v>139</v>
      </c>
      <c r="D4810" t="s">
        <v>46</v>
      </c>
      <c r="E4810">
        <v>6125241784</v>
      </c>
      <c r="F4810" t="s">
        <v>116</v>
      </c>
      <c r="G4810" t="s">
        <v>74</v>
      </c>
      <c r="H4810" t="s">
        <v>75</v>
      </c>
      <c r="I4810" t="s">
        <v>36</v>
      </c>
      <c r="J4810" t="s">
        <v>62</v>
      </c>
      <c r="K4810">
        <v>1319.64</v>
      </c>
      <c r="L4810">
        <v>103.65</v>
      </c>
      <c r="M4810" t="s">
        <v>62</v>
      </c>
      <c r="N4810">
        <v>7.8544148404110198E-2</v>
      </c>
      <c r="O4810" t="s">
        <v>11351</v>
      </c>
      <c r="P4810" t="s">
        <v>11356</v>
      </c>
      <c r="R4810" t="s">
        <v>11353</v>
      </c>
      <c r="S4810">
        <f>IF(SalesData[[#This Row],[Return Status]]="Returned",1,0)</f>
        <v>0</v>
      </c>
      <c r="T4810">
        <v>2420.2800000000002</v>
      </c>
      <c r="U4810" s="2">
        <f>EOMONTH(SalesData[[#This Row],[Order Date]],0)</f>
        <v>45138</v>
      </c>
      <c r="V4810" s="9" t="str">
        <f>"Q"&amp;INT((MONTH(SalesData[[#This Row],[Order Date]])+2)/3)&amp;"-"&amp;YEAR(SalesData[[#This Row],[Order Date]])</f>
        <v>Q3-2023</v>
      </c>
    </row>
    <row r="4811" spans="1:22" x14ac:dyDescent="0.35">
      <c r="A4811" t="s">
        <v>4952</v>
      </c>
      <c r="B4811" s="1">
        <v>45130</v>
      </c>
      <c r="C4811" t="s">
        <v>205</v>
      </c>
      <c r="D4811" t="s">
        <v>72</v>
      </c>
      <c r="E4811">
        <v>2850959661</v>
      </c>
      <c r="F4811" t="s">
        <v>78</v>
      </c>
      <c r="G4811" t="s">
        <v>15</v>
      </c>
      <c r="H4811" t="s">
        <v>16</v>
      </c>
      <c r="I4811" t="s">
        <v>17</v>
      </c>
      <c r="J4811" t="s">
        <v>19</v>
      </c>
      <c r="K4811">
        <v>2528.67</v>
      </c>
      <c r="L4811">
        <v>257.60000000000002</v>
      </c>
      <c r="M4811" t="s">
        <v>19</v>
      </c>
      <c r="N4811">
        <v>0.101871734943666</v>
      </c>
      <c r="O4811" t="s">
        <v>11351</v>
      </c>
      <c r="P4811" t="s">
        <v>11352</v>
      </c>
      <c r="R4811" t="s">
        <v>11353</v>
      </c>
      <c r="S4811">
        <f>IF(SalesData[[#This Row],[Return Status]]="Returned",1,0)</f>
        <v>0</v>
      </c>
      <c r="T4811">
        <v>2085.91</v>
      </c>
      <c r="U4811" s="2">
        <f>EOMONTH(SalesData[[#This Row],[Order Date]],0)</f>
        <v>45138</v>
      </c>
      <c r="V4811" s="9" t="str">
        <f>"Q"&amp;INT((MONTH(SalesData[[#This Row],[Order Date]])+2)/3)&amp;"-"&amp;YEAR(SalesData[[#This Row],[Order Date]])</f>
        <v>Q3-2023</v>
      </c>
    </row>
    <row r="4812" spans="1:22" x14ac:dyDescent="0.35">
      <c r="A4812" t="s">
        <v>4953</v>
      </c>
      <c r="B4812" s="1">
        <v>45128</v>
      </c>
      <c r="C4812" t="s">
        <v>111</v>
      </c>
      <c r="D4812" t="s">
        <v>80</v>
      </c>
      <c r="E4812">
        <v>9851246847</v>
      </c>
      <c r="F4812" t="s">
        <v>120</v>
      </c>
      <c r="G4812" t="s">
        <v>141</v>
      </c>
      <c r="H4812" t="s">
        <v>121</v>
      </c>
      <c r="I4812" t="s">
        <v>17</v>
      </c>
      <c r="J4812" t="s">
        <v>62</v>
      </c>
      <c r="K4812">
        <v>2439.21</v>
      </c>
      <c r="L4812">
        <v>144.82</v>
      </c>
      <c r="M4812" t="s">
        <v>62</v>
      </c>
      <c r="N4812">
        <v>5.9371681815013899E-2</v>
      </c>
      <c r="O4812" t="s">
        <v>11351</v>
      </c>
      <c r="P4812" t="s">
        <v>11356</v>
      </c>
      <c r="Q4812" t="s">
        <v>11369</v>
      </c>
      <c r="R4812" t="s">
        <v>11360</v>
      </c>
      <c r="S4812">
        <f>IF(SalesData[[#This Row],[Return Status]]="Returned",1,0)</f>
        <v>1</v>
      </c>
      <c r="T4812">
        <v>2793.38</v>
      </c>
      <c r="U4812" s="2">
        <f>EOMONTH(SalesData[[#This Row],[Order Date]],0)</f>
        <v>45138</v>
      </c>
      <c r="V4812" s="9" t="str">
        <f>"Q"&amp;INT((MONTH(SalesData[[#This Row],[Order Date]])+2)/3)&amp;"-"&amp;YEAR(SalesData[[#This Row],[Order Date]])</f>
        <v>Q3-2023</v>
      </c>
    </row>
    <row r="4813" spans="1:22" x14ac:dyDescent="0.35">
      <c r="A4813" t="s">
        <v>4954</v>
      </c>
      <c r="B4813" s="1">
        <v>45108</v>
      </c>
      <c r="C4813" t="s">
        <v>45</v>
      </c>
      <c r="D4813" t="s">
        <v>46</v>
      </c>
      <c r="E4813">
        <v>1208741678</v>
      </c>
      <c r="F4813" t="s">
        <v>58</v>
      </c>
      <c r="G4813" t="s">
        <v>59</v>
      </c>
      <c r="H4813" t="s">
        <v>60</v>
      </c>
      <c r="I4813" t="s">
        <v>31</v>
      </c>
      <c r="J4813" t="s">
        <v>19</v>
      </c>
      <c r="K4813">
        <v>334.96</v>
      </c>
      <c r="L4813">
        <v>90.11</v>
      </c>
      <c r="M4813" t="s">
        <v>19</v>
      </c>
      <c r="N4813">
        <v>0.26901719608311397</v>
      </c>
      <c r="O4813" t="s">
        <v>11361</v>
      </c>
      <c r="P4813" t="s">
        <v>11354</v>
      </c>
      <c r="R4813" t="s">
        <v>11353</v>
      </c>
      <c r="S4813">
        <f>IF(SalesData[[#This Row],[Return Status]]="Returned",1,0)</f>
        <v>0</v>
      </c>
      <c r="T4813">
        <v>2183.56</v>
      </c>
      <c r="U4813" s="2">
        <f>EOMONTH(SalesData[[#This Row],[Order Date]],0)</f>
        <v>45138</v>
      </c>
      <c r="V4813" s="9" t="str">
        <f>"Q"&amp;INT((MONTH(SalesData[[#This Row],[Order Date]])+2)/3)&amp;"-"&amp;YEAR(SalesData[[#This Row],[Order Date]])</f>
        <v>Q3-2023</v>
      </c>
    </row>
    <row r="4814" spans="1:22" x14ac:dyDescent="0.35">
      <c r="A4814" t="s">
        <v>4955</v>
      </c>
      <c r="B4814" s="1">
        <v>45127</v>
      </c>
      <c r="C4814" t="s">
        <v>49</v>
      </c>
      <c r="D4814" t="s">
        <v>46</v>
      </c>
      <c r="E4814">
        <v>3563790529</v>
      </c>
      <c r="F4814" t="s">
        <v>292</v>
      </c>
      <c r="G4814" t="s">
        <v>11358</v>
      </c>
      <c r="H4814" t="s">
        <v>41</v>
      </c>
      <c r="I4814" t="s">
        <v>31</v>
      </c>
      <c r="J4814" t="s">
        <v>62</v>
      </c>
      <c r="K4814">
        <v>603.04999999999995</v>
      </c>
      <c r="L4814">
        <v>132.55000000000001</v>
      </c>
      <c r="M4814" t="s">
        <v>62</v>
      </c>
      <c r="N4814">
        <v>0.21979935328745501</v>
      </c>
      <c r="O4814" t="s">
        <v>11355</v>
      </c>
      <c r="P4814" t="s">
        <v>11354</v>
      </c>
      <c r="Q4814" t="s">
        <v>11365</v>
      </c>
      <c r="R4814" t="s">
        <v>11360</v>
      </c>
      <c r="S4814">
        <f>IF(SalesData[[#This Row],[Return Status]]="Returned",1,0)</f>
        <v>1</v>
      </c>
      <c r="U4814" s="2">
        <f>EOMONTH(SalesData[[#This Row],[Order Date]],0)</f>
        <v>45138</v>
      </c>
      <c r="V4814" s="9" t="str">
        <f>"Q"&amp;INT((MONTH(SalesData[[#This Row],[Order Date]])+2)/3)&amp;"-"&amp;YEAR(SalesData[[#This Row],[Order Date]])</f>
        <v>Q3-2023</v>
      </c>
    </row>
    <row r="4815" spans="1:22" x14ac:dyDescent="0.35">
      <c r="A4815" t="s">
        <v>4956</v>
      </c>
      <c r="B4815" s="1">
        <v>45115</v>
      </c>
      <c r="C4815" t="s">
        <v>113</v>
      </c>
      <c r="D4815" t="s">
        <v>80</v>
      </c>
      <c r="E4815">
        <v>3788396463</v>
      </c>
      <c r="F4815" t="s">
        <v>387</v>
      </c>
      <c r="G4815" t="s">
        <v>89</v>
      </c>
      <c r="H4815" t="s">
        <v>90</v>
      </c>
      <c r="I4815" t="s">
        <v>31</v>
      </c>
      <c r="J4815" t="s">
        <v>19</v>
      </c>
      <c r="K4815">
        <v>3053.93</v>
      </c>
      <c r="L4815">
        <v>279.02</v>
      </c>
      <c r="M4815" t="s">
        <v>19</v>
      </c>
      <c r="N4815">
        <v>9.1364242140455104E-2</v>
      </c>
      <c r="O4815" t="s">
        <v>11351</v>
      </c>
      <c r="P4815" t="s">
        <v>11356</v>
      </c>
      <c r="R4815" t="s">
        <v>11353</v>
      </c>
      <c r="S4815">
        <f>IF(SalesData[[#This Row],[Return Status]]="Returned",1,0)</f>
        <v>0</v>
      </c>
      <c r="T4815">
        <v>207.68</v>
      </c>
      <c r="U4815" s="2">
        <f>EOMONTH(SalesData[[#This Row],[Order Date]],0)</f>
        <v>45138</v>
      </c>
      <c r="V4815" s="9" t="str">
        <f>"Q"&amp;INT((MONTH(SalesData[[#This Row],[Order Date]])+2)/3)&amp;"-"&amp;YEAR(SalesData[[#This Row],[Order Date]])</f>
        <v>Q3-2023</v>
      </c>
    </row>
    <row r="4816" spans="1:22" x14ac:dyDescent="0.35">
      <c r="A4816" t="s">
        <v>4957</v>
      </c>
      <c r="B4816" s="1">
        <v>45135</v>
      </c>
      <c r="C4816" t="s">
        <v>176</v>
      </c>
      <c r="D4816" t="s">
        <v>80</v>
      </c>
      <c r="E4816">
        <v>5540067019</v>
      </c>
      <c r="F4816" t="s">
        <v>410</v>
      </c>
      <c r="G4816" t="s">
        <v>29</v>
      </c>
      <c r="H4816" t="s">
        <v>30</v>
      </c>
      <c r="I4816" t="s">
        <v>31</v>
      </c>
      <c r="J4816" t="s">
        <v>65</v>
      </c>
      <c r="K4816">
        <v>939.09</v>
      </c>
      <c r="L4816">
        <v>117.89</v>
      </c>
      <c r="M4816" t="s">
        <v>65</v>
      </c>
      <c r="N4816">
        <v>0.12553642355897701</v>
      </c>
      <c r="O4816" t="s">
        <v>11355</v>
      </c>
      <c r="P4816" t="s">
        <v>11352</v>
      </c>
      <c r="R4816" t="s">
        <v>11353</v>
      </c>
      <c r="S4816">
        <f>IF(SalesData[[#This Row],[Return Status]]="Returned",1,0)</f>
        <v>0</v>
      </c>
      <c r="T4816">
        <v>2788.38</v>
      </c>
      <c r="U4816" s="2">
        <f>EOMONTH(SalesData[[#This Row],[Order Date]],0)</f>
        <v>45138</v>
      </c>
      <c r="V4816" s="9" t="str">
        <f>"Q"&amp;INT((MONTH(SalesData[[#This Row],[Order Date]])+2)/3)&amp;"-"&amp;YEAR(SalesData[[#This Row],[Order Date]])</f>
        <v>Q3-2023</v>
      </c>
    </row>
    <row r="4817" spans="1:22" x14ac:dyDescent="0.35">
      <c r="A4817" t="s">
        <v>4958</v>
      </c>
      <c r="B4817" s="1">
        <v>45111</v>
      </c>
      <c r="C4817" t="s">
        <v>67</v>
      </c>
      <c r="D4817" t="s">
        <v>72</v>
      </c>
      <c r="E4817">
        <v>5997625292</v>
      </c>
      <c r="F4817" t="s">
        <v>14</v>
      </c>
      <c r="G4817" t="s">
        <v>15</v>
      </c>
      <c r="H4817" t="s">
        <v>11357</v>
      </c>
      <c r="I4817" t="s">
        <v>17</v>
      </c>
      <c r="J4817" t="s">
        <v>61</v>
      </c>
      <c r="K4817">
        <v>4291.2299999999996</v>
      </c>
      <c r="L4817">
        <v>136.58000000000001</v>
      </c>
      <c r="M4817" t="s">
        <v>62</v>
      </c>
      <c r="N4817">
        <v>3.1827704411089598E-2</v>
      </c>
      <c r="O4817" t="s">
        <v>11351</v>
      </c>
      <c r="P4817" t="s">
        <v>11356</v>
      </c>
      <c r="R4817" t="s">
        <v>11353</v>
      </c>
      <c r="S4817">
        <f>IF(SalesData[[#This Row],[Return Status]]="Returned",1,0)</f>
        <v>0</v>
      </c>
      <c r="T4817">
        <v>2085.91</v>
      </c>
      <c r="U4817" s="2">
        <f>EOMONTH(SalesData[[#This Row],[Order Date]],0)</f>
        <v>45138</v>
      </c>
      <c r="V4817" s="9" t="str">
        <f>"Q"&amp;INT((MONTH(SalesData[[#This Row],[Order Date]])+2)/3)&amp;"-"&amp;YEAR(SalesData[[#This Row],[Order Date]])</f>
        <v>Q3-2023</v>
      </c>
    </row>
    <row r="4818" spans="1:22" x14ac:dyDescent="0.35">
      <c r="A4818" t="s">
        <v>4959</v>
      </c>
      <c r="B4818" s="1">
        <v>45122</v>
      </c>
      <c r="C4818" t="s">
        <v>111</v>
      </c>
      <c r="D4818" t="s">
        <v>145</v>
      </c>
      <c r="E4818">
        <v>4830233353</v>
      </c>
      <c r="F4818" t="s">
        <v>107</v>
      </c>
      <c r="G4818" t="s">
        <v>15</v>
      </c>
      <c r="H4818" t="s">
        <v>16</v>
      </c>
      <c r="I4818" t="s">
        <v>17</v>
      </c>
      <c r="J4818" t="s">
        <v>42</v>
      </c>
      <c r="K4818">
        <v>4021.87</v>
      </c>
      <c r="L4818">
        <v>902.33</v>
      </c>
      <c r="M4818" t="s">
        <v>43</v>
      </c>
      <c r="N4818">
        <v>0.22435583447500801</v>
      </c>
      <c r="O4818" t="s">
        <v>11351</v>
      </c>
      <c r="P4818" t="s">
        <v>11354</v>
      </c>
      <c r="Q4818" t="s">
        <v>11365</v>
      </c>
      <c r="R4818" t="s">
        <v>11360</v>
      </c>
      <c r="S4818">
        <f>IF(SalesData[[#This Row],[Return Status]]="Returned",1,0)</f>
        <v>1</v>
      </c>
      <c r="T4818">
        <v>2085.91</v>
      </c>
      <c r="U4818" s="2">
        <f>EOMONTH(SalesData[[#This Row],[Order Date]],0)</f>
        <v>45138</v>
      </c>
      <c r="V4818" s="9" t="str">
        <f>"Q"&amp;INT((MONTH(SalesData[[#This Row],[Order Date]])+2)/3)&amp;"-"&amp;YEAR(SalesData[[#This Row],[Order Date]])</f>
        <v>Q3-2023</v>
      </c>
    </row>
    <row r="4819" spans="1:22" x14ac:dyDescent="0.35">
      <c r="A4819" t="s">
        <v>4960</v>
      </c>
      <c r="B4819" s="1">
        <v>45121</v>
      </c>
      <c r="C4819" t="s">
        <v>71</v>
      </c>
      <c r="D4819" t="s">
        <v>72</v>
      </c>
      <c r="E4819">
        <v>8619161366</v>
      </c>
      <c r="F4819" t="s">
        <v>120</v>
      </c>
      <c r="G4819" t="s">
        <v>141</v>
      </c>
      <c r="H4819" t="s">
        <v>121</v>
      </c>
      <c r="I4819" t="s">
        <v>17</v>
      </c>
      <c r="J4819" t="s">
        <v>19</v>
      </c>
      <c r="K4819">
        <v>4869.54</v>
      </c>
      <c r="L4819">
        <v>469.5</v>
      </c>
      <c r="M4819" t="s">
        <v>19</v>
      </c>
      <c r="N4819">
        <v>9.6415677866903193E-2</v>
      </c>
      <c r="O4819" t="s">
        <v>11351</v>
      </c>
      <c r="P4819" t="s">
        <v>11356</v>
      </c>
      <c r="R4819" t="s">
        <v>11353</v>
      </c>
      <c r="S4819">
        <f>IF(SalesData[[#This Row],[Return Status]]="Returned",1,0)</f>
        <v>0</v>
      </c>
      <c r="T4819">
        <v>2793.38</v>
      </c>
      <c r="U4819" s="2">
        <f>EOMONTH(SalesData[[#This Row],[Order Date]],0)</f>
        <v>45138</v>
      </c>
      <c r="V4819" s="9" t="str">
        <f>"Q"&amp;INT((MONTH(SalesData[[#This Row],[Order Date]])+2)/3)&amp;"-"&amp;YEAR(SalesData[[#This Row],[Order Date]])</f>
        <v>Q3-2023</v>
      </c>
    </row>
    <row r="4820" spans="1:22" x14ac:dyDescent="0.35">
      <c r="A4820" t="s">
        <v>4961</v>
      </c>
      <c r="B4820" s="1">
        <v>45133</v>
      </c>
      <c r="C4820" t="s">
        <v>94</v>
      </c>
      <c r="D4820" t="s">
        <v>13</v>
      </c>
      <c r="E4820">
        <v>8847451769</v>
      </c>
      <c r="F4820" t="s">
        <v>14</v>
      </c>
      <c r="G4820" t="s">
        <v>15</v>
      </c>
      <c r="H4820" t="s">
        <v>16</v>
      </c>
      <c r="I4820" t="s">
        <v>17</v>
      </c>
      <c r="J4820" t="s">
        <v>18</v>
      </c>
      <c r="K4820">
        <v>4282.9799999999996</v>
      </c>
      <c r="L4820">
        <v>698.76</v>
      </c>
      <c r="M4820" t="s">
        <v>19</v>
      </c>
      <c r="N4820">
        <v>0.16314808848045101</v>
      </c>
      <c r="O4820" t="s">
        <v>11351</v>
      </c>
      <c r="P4820" t="s">
        <v>11352</v>
      </c>
      <c r="R4820" t="s">
        <v>11353</v>
      </c>
      <c r="S4820">
        <f>IF(SalesData[[#This Row],[Return Status]]="Returned",1,0)</f>
        <v>0</v>
      </c>
      <c r="T4820">
        <v>2085.91</v>
      </c>
      <c r="U4820" s="2">
        <f>EOMONTH(SalesData[[#This Row],[Order Date]],0)</f>
        <v>45138</v>
      </c>
      <c r="V4820" s="9" t="str">
        <f>"Q"&amp;INT((MONTH(SalesData[[#This Row],[Order Date]])+2)/3)&amp;"-"&amp;YEAR(SalesData[[#This Row],[Order Date]])</f>
        <v>Q3-2023</v>
      </c>
    </row>
    <row r="4821" spans="1:22" x14ac:dyDescent="0.35">
      <c r="A4821" t="s">
        <v>4962</v>
      </c>
      <c r="B4821" s="1">
        <v>45132</v>
      </c>
      <c r="C4821" t="s">
        <v>49</v>
      </c>
      <c r="D4821" t="s">
        <v>46</v>
      </c>
      <c r="E4821">
        <v>9760850926</v>
      </c>
      <c r="F4821" t="s">
        <v>133</v>
      </c>
      <c r="G4821" t="s">
        <v>89</v>
      </c>
      <c r="H4821" t="s">
        <v>90</v>
      </c>
      <c r="I4821" t="s">
        <v>31</v>
      </c>
      <c r="J4821" t="s">
        <v>62</v>
      </c>
      <c r="K4821">
        <v>4843.04</v>
      </c>
      <c r="L4821">
        <v>1221.93</v>
      </c>
      <c r="M4821" t="s">
        <v>62</v>
      </c>
      <c r="N4821">
        <v>0.252306402590109</v>
      </c>
      <c r="O4821" t="s">
        <v>11351</v>
      </c>
      <c r="P4821" t="s">
        <v>11354</v>
      </c>
      <c r="R4821" t="s">
        <v>11353</v>
      </c>
      <c r="S4821">
        <f>IF(SalesData[[#This Row],[Return Status]]="Returned",1,0)</f>
        <v>0</v>
      </c>
      <c r="T4821">
        <v>207.68</v>
      </c>
      <c r="U4821" s="2">
        <f>EOMONTH(SalesData[[#This Row],[Order Date]],0)</f>
        <v>45138</v>
      </c>
      <c r="V4821" s="9" t="str">
        <f>"Q"&amp;INT((MONTH(SalesData[[#This Row],[Order Date]])+2)/3)&amp;"-"&amp;YEAR(SalesData[[#This Row],[Order Date]])</f>
        <v>Q3-2023</v>
      </c>
    </row>
    <row r="4822" spans="1:22" x14ac:dyDescent="0.35">
      <c r="A4822" t="s">
        <v>4963</v>
      </c>
      <c r="B4822" s="1">
        <v>45132</v>
      </c>
      <c r="C4822" t="s">
        <v>92</v>
      </c>
      <c r="D4822" t="s">
        <v>27</v>
      </c>
      <c r="E4822">
        <v>4523565475</v>
      </c>
      <c r="F4822" t="s">
        <v>206</v>
      </c>
      <c r="G4822" t="s">
        <v>89</v>
      </c>
      <c r="H4822" t="s">
        <v>90</v>
      </c>
      <c r="I4822" t="s">
        <v>31</v>
      </c>
      <c r="J4822" t="s">
        <v>65</v>
      </c>
      <c r="K4822">
        <v>1206.1199999999999</v>
      </c>
      <c r="L4822">
        <v>158.36000000000001</v>
      </c>
      <c r="M4822" t="s">
        <v>65</v>
      </c>
      <c r="N4822">
        <v>0.131297051702981</v>
      </c>
      <c r="O4822" t="s">
        <v>11351</v>
      </c>
      <c r="P4822" t="s">
        <v>11352</v>
      </c>
      <c r="R4822" t="s">
        <v>11353</v>
      </c>
      <c r="S4822">
        <f>IF(SalesData[[#This Row],[Return Status]]="Returned",1,0)</f>
        <v>0</v>
      </c>
      <c r="T4822">
        <v>207.68</v>
      </c>
      <c r="U4822" s="2">
        <f>EOMONTH(SalesData[[#This Row],[Order Date]],0)</f>
        <v>45138</v>
      </c>
      <c r="V4822" s="9" t="str">
        <f>"Q"&amp;INT((MONTH(SalesData[[#This Row],[Order Date]])+2)/3)&amp;"-"&amp;YEAR(SalesData[[#This Row],[Order Date]])</f>
        <v>Q3-2023</v>
      </c>
    </row>
    <row r="4823" spans="1:22" x14ac:dyDescent="0.35">
      <c r="A4823" t="s">
        <v>4964</v>
      </c>
      <c r="B4823" s="1">
        <v>45115</v>
      </c>
      <c r="C4823" t="s">
        <v>149</v>
      </c>
      <c r="D4823" t="s">
        <v>80</v>
      </c>
      <c r="E4823">
        <v>8925429257</v>
      </c>
      <c r="F4823" t="s">
        <v>81</v>
      </c>
      <c r="G4823" t="s">
        <v>11374</v>
      </c>
      <c r="H4823" t="s">
        <v>75</v>
      </c>
      <c r="I4823" t="s">
        <v>36</v>
      </c>
      <c r="J4823" t="s">
        <v>42</v>
      </c>
      <c r="K4823">
        <v>1867.37</v>
      </c>
      <c r="L4823">
        <v>497.9</v>
      </c>
      <c r="M4823" t="s">
        <v>43</v>
      </c>
      <c r="N4823">
        <v>0.2666316798492</v>
      </c>
      <c r="O4823" t="s">
        <v>11351</v>
      </c>
      <c r="P4823" t="s">
        <v>11354</v>
      </c>
      <c r="R4823" t="s">
        <v>11353</v>
      </c>
      <c r="S4823">
        <f>IF(SalesData[[#This Row],[Return Status]]="Returned",1,0)</f>
        <v>0</v>
      </c>
      <c r="U4823" s="2">
        <f>EOMONTH(SalesData[[#This Row],[Order Date]],0)</f>
        <v>45138</v>
      </c>
      <c r="V4823" s="9" t="str">
        <f>"Q"&amp;INT((MONTH(SalesData[[#This Row],[Order Date]])+2)/3)&amp;"-"&amp;YEAR(SalesData[[#This Row],[Order Date]])</f>
        <v>Q3-2023</v>
      </c>
    </row>
    <row r="4824" spans="1:22" x14ac:dyDescent="0.35">
      <c r="A4824" t="s">
        <v>4965</v>
      </c>
      <c r="B4824" s="1">
        <v>45110</v>
      </c>
      <c r="C4824" t="s">
        <v>139</v>
      </c>
      <c r="D4824" t="s">
        <v>39</v>
      </c>
      <c r="E4824">
        <v>3566817803</v>
      </c>
      <c r="F4824" t="s">
        <v>14</v>
      </c>
      <c r="G4824" t="s">
        <v>15</v>
      </c>
      <c r="H4824" t="s">
        <v>16</v>
      </c>
      <c r="I4824" t="s">
        <v>17</v>
      </c>
      <c r="J4824" t="s">
        <v>19</v>
      </c>
      <c r="K4824">
        <v>4227.08</v>
      </c>
      <c r="L4824">
        <v>947.77</v>
      </c>
      <c r="M4824" t="s">
        <v>19</v>
      </c>
      <c r="N4824">
        <v>0.22421387813810001</v>
      </c>
      <c r="O4824" t="s">
        <v>11351</v>
      </c>
      <c r="P4824" t="s">
        <v>11354</v>
      </c>
      <c r="R4824" t="s">
        <v>11353</v>
      </c>
      <c r="S4824">
        <f>IF(SalesData[[#This Row],[Return Status]]="Returned",1,0)</f>
        <v>0</v>
      </c>
      <c r="T4824">
        <v>2085.91</v>
      </c>
      <c r="U4824" s="2">
        <f>EOMONTH(SalesData[[#This Row],[Order Date]],0)</f>
        <v>45138</v>
      </c>
      <c r="V4824" s="9" t="str">
        <f>"Q"&amp;INT((MONTH(SalesData[[#This Row],[Order Date]])+2)/3)&amp;"-"&amp;YEAR(SalesData[[#This Row],[Order Date]])</f>
        <v>Q3-2023</v>
      </c>
    </row>
    <row r="4825" spans="1:22" x14ac:dyDescent="0.35">
      <c r="A4825" t="s">
        <v>4966</v>
      </c>
      <c r="B4825" s="1">
        <v>45112</v>
      </c>
      <c r="C4825" t="s">
        <v>21</v>
      </c>
      <c r="D4825" t="s">
        <v>72</v>
      </c>
      <c r="E4825">
        <v>8444993189</v>
      </c>
      <c r="F4825" t="s">
        <v>64</v>
      </c>
      <c r="G4825" t="s">
        <v>15</v>
      </c>
      <c r="H4825" t="s">
        <v>16</v>
      </c>
      <c r="I4825" t="s">
        <v>17</v>
      </c>
      <c r="J4825" t="s">
        <v>43</v>
      </c>
      <c r="K4825">
        <v>3101.96</v>
      </c>
      <c r="L4825">
        <v>187.21</v>
      </c>
      <c r="M4825" t="s">
        <v>43</v>
      </c>
      <c r="N4825">
        <v>6.0352164437968203E-2</v>
      </c>
      <c r="O4825" t="s">
        <v>11351</v>
      </c>
      <c r="P4825" t="s">
        <v>11356</v>
      </c>
      <c r="R4825" t="s">
        <v>11353</v>
      </c>
      <c r="S4825">
        <f>IF(SalesData[[#This Row],[Return Status]]="Returned",1,0)</f>
        <v>0</v>
      </c>
      <c r="T4825">
        <v>2085.91</v>
      </c>
      <c r="U4825" s="2">
        <f>EOMONTH(SalesData[[#This Row],[Order Date]],0)</f>
        <v>45138</v>
      </c>
      <c r="V4825" s="9" t="str">
        <f>"Q"&amp;INT((MONTH(SalesData[[#This Row],[Order Date]])+2)/3)&amp;"-"&amp;YEAR(SalesData[[#This Row],[Order Date]])</f>
        <v>Q3-2023</v>
      </c>
    </row>
    <row r="4826" spans="1:22" x14ac:dyDescent="0.35">
      <c r="A4826" t="s">
        <v>4967</v>
      </c>
      <c r="B4826" s="1">
        <v>45124</v>
      </c>
      <c r="C4826" t="s">
        <v>97</v>
      </c>
      <c r="D4826" t="s">
        <v>13</v>
      </c>
      <c r="E4826">
        <v>7960705018</v>
      </c>
      <c r="F4826" t="s">
        <v>159</v>
      </c>
      <c r="G4826" t="s">
        <v>84</v>
      </c>
      <c r="H4826" t="s">
        <v>85</v>
      </c>
      <c r="I4826" t="s">
        <v>31</v>
      </c>
      <c r="J4826" t="s">
        <v>62</v>
      </c>
      <c r="K4826">
        <v>1068.82</v>
      </c>
      <c r="L4826">
        <v>157.15</v>
      </c>
      <c r="M4826" t="s">
        <v>62</v>
      </c>
      <c r="N4826">
        <v>0.14703130555191701</v>
      </c>
      <c r="O4826" t="s">
        <v>11351</v>
      </c>
      <c r="P4826" t="s">
        <v>11352</v>
      </c>
      <c r="R4826" t="s">
        <v>11353</v>
      </c>
      <c r="S4826">
        <f>IF(SalesData[[#This Row],[Return Status]]="Returned",1,0)</f>
        <v>0</v>
      </c>
      <c r="T4826">
        <v>847.14</v>
      </c>
      <c r="U4826" s="2">
        <f>EOMONTH(SalesData[[#This Row],[Order Date]],0)</f>
        <v>45138</v>
      </c>
      <c r="V4826" s="9" t="str">
        <f>"Q"&amp;INT((MONTH(SalesData[[#This Row],[Order Date]])+2)/3)&amp;"-"&amp;YEAR(SalesData[[#This Row],[Order Date]])</f>
        <v>Q3-2023</v>
      </c>
    </row>
    <row r="4827" spans="1:22" x14ac:dyDescent="0.35">
      <c r="A4827" t="s">
        <v>4968</v>
      </c>
      <c r="B4827" s="1">
        <v>45124</v>
      </c>
      <c r="C4827" t="s">
        <v>111</v>
      </c>
      <c r="D4827" t="s">
        <v>145</v>
      </c>
      <c r="E4827">
        <v>7324804241</v>
      </c>
      <c r="F4827" t="s">
        <v>168</v>
      </c>
      <c r="G4827" t="s">
        <v>54</v>
      </c>
      <c r="H4827" t="s">
        <v>55</v>
      </c>
      <c r="I4827" t="s">
        <v>31</v>
      </c>
      <c r="J4827" t="s">
        <v>61</v>
      </c>
      <c r="K4827">
        <v>1408.8</v>
      </c>
      <c r="L4827">
        <v>213.29</v>
      </c>
      <c r="M4827" t="s">
        <v>62</v>
      </c>
      <c r="N4827">
        <v>0.151398353208404</v>
      </c>
      <c r="O4827" t="s">
        <v>11351</v>
      </c>
      <c r="P4827" t="s">
        <v>11352</v>
      </c>
      <c r="R4827" t="s">
        <v>11353</v>
      </c>
      <c r="S4827">
        <f>IF(SalesData[[#This Row],[Return Status]]="Returned",1,0)</f>
        <v>0</v>
      </c>
      <c r="U4827" s="2">
        <f>EOMONTH(SalesData[[#This Row],[Order Date]],0)</f>
        <v>45138</v>
      </c>
      <c r="V4827" s="9" t="str">
        <f>"Q"&amp;INT((MONTH(SalesData[[#This Row],[Order Date]])+2)/3)&amp;"-"&amp;YEAR(SalesData[[#This Row],[Order Date]])</f>
        <v>Q3-2023</v>
      </c>
    </row>
    <row r="4828" spans="1:22" x14ac:dyDescent="0.35">
      <c r="A4828" t="s">
        <v>4969</v>
      </c>
      <c r="B4828" s="1">
        <v>45121</v>
      </c>
      <c r="C4828" t="s">
        <v>49</v>
      </c>
      <c r="D4828" t="s">
        <v>99</v>
      </c>
      <c r="E4828">
        <v>255474650</v>
      </c>
      <c r="F4828" t="s">
        <v>53</v>
      </c>
      <c r="G4828" t="s">
        <v>54</v>
      </c>
      <c r="H4828" t="s">
        <v>55</v>
      </c>
      <c r="I4828" t="s">
        <v>31</v>
      </c>
      <c r="J4828" t="s">
        <v>18</v>
      </c>
      <c r="K4828">
        <v>2684.42</v>
      </c>
      <c r="L4828">
        <v>711.51</v>
      </c>
      <c r="M4828" t="s">
        <v>19</v>
      </c>
      <c r="N4828">
        <v>0.26505166851684903</v>
      </c>
      <c r="O4828" t="s">
        <v>11351</v>
      </c>
      <c r="P4828" t="s">
        <v>11354</v>
      </c>
      <c r="R4828" t="s">
        <v>11353</v>
      </c>
      <c r="S4828">
        <f>IF(SalesData[[#This Row],[Return Status]]="Returned",1,0)</f>
        <v>0</v>
      </c>
      <c r="U4828" s="2">
        <f>EOMONTH(SalesData[[#This Row],[Order Date]],0)</f>
        <v>45138</v>
      </c>
      <c r="V4828" s="9" t="str">
        <f>"Q"&amp;INT((MONTH(SalesData[[#This Row],[Order Date]])+2)/3)&amp;"-"&amp;YEAR(SalesData[[#This Row],[Order Date]])</f>
        <v>Q3-2023</v>
      </c>
    </row>
    <row r="4829" spans="1:22" x14ac:dyDescent="0.35">
      <c r="A4829" t="s">
        <v>4970</v>
      </c>
      <c r="B4829" s="1">
        <v>45135</v>
      </c>
      <c r="C4829" t="s">
        <v>49</v>
      </c>
      <c r="D4829" t="s">
        <v>27</v>
      </c>
      <c r="E4829">
        <v>4352792996</v>
      </c>
      <c r="F4829" t="s">
        <v>109</v>
      </c>
      <c r="G4829" t="s">
        <v>59</v>
      </c>
      <c r="H4829" t="s">
        <v>60</v>
      </c>
      <c r="I4829" t="s">
        <v>31</v>
      </c>
      <c r="J4829" t="s">
        <v>62</v>
      </c>
      <c r="K4829">
        <v>1789.25</v>
      </c>
      <c r="L4829">
        <v>523.08000000000004</v>
      </c>
      <c r="M4829" t="s">
        <v>62</v>
      </c>
      <c r="N4829">
        <v>0.292345955009082</v>
      </c>
      <c r="O4829" t="s">
        <v>11351</v>
      </c>
      <c r="P4829" t="s">
        <v>11354</v>
      </c>
      <c r="R4829" t="s">
        <v>11353</v>
      </c>
      <c r="S4829">
        <f>IF(SalesData[[#This Row],[Return Status]]="Returned",1,0)</f>
        <v>0</v>
      </c>
      <c r="T4829">
        <v>2183.56</v>
      </c>
      <c r="U4829" s="2">
        <f>EOMONTH(SalesData[[#This Row],[Order Date]],0)</f>
        <v>45138</v>
      </c>
      <c r="V4829" s="9" t="str">
        <f>"Q"&amp;INT((MONTH(SalesData[[#This Row],[Order Date]])+2)/3)&amp;"-"&amp;YEAR(SalesData[[#This Row],[Order Date]])</f>
        <v>Q3-2023</v>
      </c>
    </row>
    <row r="4830" spans="1:22" x14ac:dyDescent="0.35">
      <c r="A4830" t="s">
        <v>4971</v>
      </c>
      <c r="B4830" s="1">
        <v>45119</v>
      </c>
      <c r="C4830" t="s">
        <v>67</v>
      </c>
      <c r="D4830" t="s">
        <v>39</v>
      </c>
      <c r="E4830">
        <v>8432235942</v>
      </c>
      <c r="F4830" t="s">
        <v>312</v>
      </c>
      <c r="G4830" t="s">
        <v>141</v>
      </c>
      <c r="H4830" t="s">
        <v>121</v>
      </c>
      <c r="I4830" t="s">
        <v>17</v>
      </c>
      <c r="J4830" t="s">
        <v>65</v>
      </c>
      <c r="K4830">
        <v>3235.96</v>
      </c>
      <c r="L4830">
        <v>853.79</v>
      </c>
      <c r="M4830" t="s">
        <v>65</v>
      </c>
      <c r="N4830">
        <v>0.26384442329324198</v>
      </c>
      <c r="O4830" t="s">
        <v>11351</v>
      </c>
      <c r="P4830" t="s">
        <v>11354</v>
      </c>
      <c r="R4830" t="s">
        <v>11353</v>
      </c>
      <c r="S4830">
        <f>IF(SalesData[[#This Row],[Return Status]]="Returned",1,0)</f>
        <v>0</v>
      </c>
      <c r="T4830">
        <v>2793.38</v>
      </c>
      <c r="U4830" s="2">
        <f>EOMONTH(SalesData[[#This Row],[Order Date]],0)</f>
        <v>45138</v>
      </c>
      <c r="V4830" s="9" t="str">
        <f>"Q"&amp;INT((MONTH(SalesData[[#This Row],[Order Date]])+2)/3)&amp;"-"&amp;YEAR(SalesData[[#This Row],[Order Date]])</f>
        <v>Q3-2023</v>
      </c>
    </row>
    <row r="4831" spans="1:22" x14ac:dyDescent="0.35">
      <c r="A4831" t="s">
        <v>4972</v>
      </c>
      <c r="B4831" s="1">
        <v>45129</v>
      </c>
      <c r="C4831" t="s">
        <v>194</v>
      </c>
      <c r="D4831" t="s">
        <v>80</v>
      </c>
      <c r="E4831">
        <v>2130631420</v>
      </c>
      <c r="F4831" t="s">
        <v>47</v>
      </c>
      <c r="G4831" t="s">
        <v>11368</v>
      </c>
      <c r="H4831" t="s">
        <v>24</v>
      </c>
      <c r="I4831" t="s">
        <v>17</v>
      </c>
      <c r="J4831" t="s">
        <v>19</v>
      </c>
      <c r="K4831">
        <v>2610.2199999999998</v>
      </c>
      <c r="L4831">
        <v>453.36</v>
      </c>
      <c r="M4831" t="s">
        <v>19</v>
      </c>
      <c r="N4831">
        <v>0.173686509183134</v>
      </c>
      <c r="O4831" t="s">
        <v>11351</v>
      </c>
      <c r="P4831" t="s">
        <v>11352</v>
      </c>
      <c r="R4831" t="s">
        <v>11353</v>
      </c>
      <c r="S4831">
        <f>IF(SalesData[[#This Row],[Return Status]]="Returned",1,0)</f>
        <v>0</v>
      </c>
      <c r="U4831" s="2">
        <f>EOMONTH(SalesData[[#This Row],[Order Date]],0)</f>
        <v>45138</v>
      </c>
      <c r="V4831" s="9" t="str">
        <f>"Q"&amp;INT((MONTH(SalesData[[#This Row],[Order Date]])+2)/3)&amp;"-"&amp;YEAR(SalesData[[#This Row],[Order Date]])</f>
        <v>Q3-2023</v>
      </c>
    </row>
    <row r="4832" spans="1:22" x14ac:dyDescent="0.35">
      <c r="A4832" t="s">
        <v>4973</v>
      </c>
      <c r="B4832" s="1">
        <v>45128</v>
      </c>
      <c r="C4832" t="s">
        <v>132</v>
      </c>
      <c r="D4832" t="s">
        <v>80</v>
      </c>
      <c r="E4832">
        <v>9953996980</v>
      </c>
      <c r="F4832" t="s">
        <v>107</v>
      </c>
      <c r="G4832" t="s">
        <v>15</v>
      </c>
      <c r="H4832" t="s">
        <v>16</v>
      </c>
      <c r="I4832" t="s">
        <v>17</v>
      </c>
      <c r="J4832" t="s">
        <v>19</v>
      </c>
      <c r="K4832">
        <v>1985.28</v>
      </c>
      <c r="L4832">
        <v>460.38</v>
      </c>
      <c r="M4832" t="s">
        <v>19</v>
      </c>
      <c r="N4832">
        <v>0.23189676015473901</v>
      </c>
      <c r="O4832" t="s">
        <v>11351</v>
      </c>
      <c r="P4832" t="s">
        <v>11354</v>
      </c>
      <c r="R4832" t="s">
        <v>11353</v>
      </c>
      <c r="S4832">
        <f>IF(SalesData[[#This Row],[Return Status]]="Returned",1,0)</f>
        <v>0</v>
      </c>
      <c r="T4832">
        <v>2085.91</v>
      </c>
      <c r="U4832" s="2">
        <f>EOMONTH(SalesData[[#This Row],[Order Date]],0)</f>
        <v>45138</v>
      </c>
      <c r="V4832" s="9" t="str">
        <f>"Q"&amp;INT((MONTH(SalesData[[#This Row],[Order Date]])+2)/3)&amp;"-"&amp;YEAR(SalesData[[#This Row],[Order Date]])</f>
        <v>Q3-2023</v>
      </c>
    </row>
    <row r="4833" spans="1:22" x14ac:dyDescent="0.35">
      <c r="A4833" t="s">
        <v>4974</v>
      </c>
      <c r="B4833" s="1">
        <v>45128</v>
      </c>
      <c r="C4833" t="s">
        <v>132</v>
      </c>
      <c r="D4833" t="s">
        <v>46</v>
      </c>
      <c r="E4833">
        <v>9844404131</v>
      </c>
      <c r="F4833" t="s">
        <v>312</v>
      </c>
      <c r="G4833" t="s">
        <v>141</v>
      </c>
      <c r="H4833" t="s">
        <v>121</v>
      </c>
      <c r="I4833" t="s">
        <v>17</v>
      </c>
      <c r="J4833" t="s">
        <v>62</v>
      </c>
      <c r="K4833">
        <v>3903.41</v>
      </c>
      <c r="L4833">
        <v>673.11</v>
      </c>
      <c r="M4833" t="s">
        <v>62</v>
      </c>
      <c r="N4833">
        <v>0.17244153189134601</v>
      </c>
      <c r="O4833" t="s">
        <v>11351</v>
      </c>
      <c r="P4833" t="s">
        <v>11352</v>
      </c>
      <c r="R4833" t="s">
        <v>11353</v>
      </c>
      <c r="S4833">
        <f>IF(SalesData[[#This Row],[Return Status]]="Returned",1,0)</f>
        <v>0</v>
      </c>
      <c r="T4833">
        <v>2793.38</v>
      </c>
      <c r="U4833" s="2">
        <f>EOMONTH(SalesData[[#This Row],[Order Date]],0)</f>
        <v>45138</v>
      </c>
      <c r="V4833" s="9" t="str">
        <f>"Q"&amp;INT((MONTH(SalesData[[#This Row],[Order Date]])+2)/3)&amp;"-"&amp;YEAR(SalesData[[#This Row],[Order Date]])</f>
        <v>Q3-2023</v>
      </c>
    </row>
    <row r="4834" spans="1:22" x14ac:dyDescent="0.35">
      <c r="A4834" t="s">
        <v>4975</v>
      </c>
      <c r="B4834" s="1">
        <v>45112</v>
      </c>
      <c r="C4834" t="s">
        <v>26</v>
      </c>
      <c r="D4834" t="s">
        <v>27</v>
      </c>
      <c r="E4834">
        <v>1912182160</v>
      </c>
      <c r="F4834" t="s">
        <v>137</v>
      </c>
      <c r="G4834" t="s">
        <v>34</v>
      </c>
      <c r="H4834" t="s">
        <v>35</v>
      </c>
      <c r="I4834" t="s">
        <v>36</v>
      </c>
      <c r="J4834" t="s">
        <v>62</v>
      </c>
      <c r="K4834">
        <v>3891.14</v>
      </c>
      <c r="L4834">
        <v>119.89</v>
      </c>
      <c r="M4834" t="s">
        <v>62</v>
      </c>
      <c r="N4834">
        <v>3.0811021962715301E-2</v>
      </c>
      <c r="O4834" t="s">
        <v>11351</v>
      </c>
      <c r="P4834" t="s">
        <v>11356</v>
      </c>
      <c r="R4834" t="s">
        <v>11353</v>
      </c>
      <c r="S4834">
        <f>IF(SalesData[[#This Row],[Return Status]]="Returned",1,0)</f>
        <v>0</v>
      </c>
      <c r="U4834" s="2">
        <f>EOMONTH(SalesData[[#This Row],[Order Date]],0)</f>
        <v>45138</v>
      </c>
      <c r="V4834" s="9" t="str">
        <f>"Q"&amp;INT((MONTH(SalesData[[#This Row],[Order Date]])+2)/3)&amp;"-"&amp;YEAR(SalesData[[#This Row],[Order Date]])</f>
        <v>Q3-2023</v>
      </c>
    </row>
    <row r="4835" spans="1:22" x14ac:dyDescent="0.35">
      <c r="A4835" t="s">
        <v>4976</v>
      </c>
      <c r="B4835" s="1">
        <v>45115</v>
      </c>
      <c r="C4835" t="s">
        <v>67</v>
      </c>
      <c r="D4835" t="s">
        <v>27</v>
      </c>
      <c r="E4835">
        <v>9423773296</v>
      </c>
      <c r="F4835" t="s">
        <v>95</v>
      </c>
      <c r="G4835" t="s">
        <v>59</v>
      </c>
      <c r="H4835" t="s">
        <v>60</v>
      </c>
      <c r="I4835" t="s">
        <v>31</v>
      </c>
      <c r="J4835" t="s">
        <v>43</v>
      </c>
      <c r="K4835">
        <v>1414.1</v>
      </c>
      <c r="L4835">
        <v>161.94999999999999</v>
      </c>
      <c r="M4835" t="s">
        <v>43</v>
      </c>
      <c r="N4835">
        <v>0.114525139664804</v>
      </c>
      <c r="O4835" t="s">
        <v>11351</v>
      </c>
      <c r="P4835" t="s">
        <v>11352</v>
      </c>
      <c r="R4835" t="s">
        <v>11353</v>
      </c>
      <c r="S4835">
        <f>IF(SalesData[[#This Row],[Return Status]]="Returned",1,0)</f>
        <v>0</v>
      </c>
      <c r="T4835">
        <v>2183.56</v>
      </c>
      <c r="U4835" s="2">
        <f>EOMONTH(SalesData[[#This Row],[Order Date]],0)</f>
        <v>45138</v>
      </c>
      <c r="V4835" s="9" t="str">
        <f>"Q"&amp;INT((MONTH(SalesData[[#This Row],[Order Date]])+2)/3)&amp;"-"&amp;YEAR(SalesData[[#This Row],[Order Date]])</f>
        <v>Q3-2023</v>
      </c>
    </row>
    <row r="4836" spans="1:22" x14ac:dyDescent="0.35">
      <c r="A4836" t="s">
        <v>4977</v>
      </c>
      <c r="B4836" s="1">
        <v>45114</v>
      </c>
      <c r="C4836" t="s">
        <v>205</v>
      </c>
      <c r="D4836" t="s">
        <v>80</v>
      </c>
      <c r="E4836">
        <v>1904523656</v>
      </c>
      <c r="F4836" t="s">
        <v>14</v>
      </c>
      <c r="G4836" t="s">
        <v>11362</v>
      </c>
      <c r="H4836" t="s">
        <v>16</v>
      </c>
      <c r="I4836" t="s">
        <v>17</v>
      </c>
      <c r="J4836" t="s">
        <v>62</v>
      </c>
      <c r="K4836">
        <v>4733.2299999999996</v>
      </c>
      <c r="L4836">
        <v>491.34</v>
      </c>
      <c r="M4836" t="s">
        <v>62</v>
      </c>
      <c r="N4836">
        <v>0.103806491550168</v>
      </c>
      <c r="O4836" t="s">
        <v>11351</v>
      </c>
      <c r="P4836" t="s">
        <v>11352</v>
      </c>
      <c r="R4836" t="s">
        <v>11353</v>
      </c>
      <c r="S4836">
        <f>IF(SalesData[[#This Row],[Return Status]]="Returned",1,0)</f>
        <v>0</v>
      </c>
      <c r="U4836" s="2">
        <f>EOMONTH(SalesData[[#This Row],[Order Date]],0)</f>
        <v>45138</v>
      </c>
      <c r="V4836" s="9" t="str">
        <f>"Q"&amp;INT((MONTH(SalesData[[#This Row],[Order Date]])+2)/3)&amp;"-"&amp;YEAR(SalesData[[#This Row],[Order Date]])</f>
        <v>Q3-2023</v>
      </c>
    </row>
    <row r="4837" spans="1:22" x14ac:dyDescent="0.35">
      <c r="A4837" t="s">
        <v>4978</v>
      </c>
      <c r="B4837" s="1">
        <v>45118</v>
      </c>
      <c r="C4837" t="s">
        <v>77</v>
      </c>
      <c r="D4837" t="s">
        <v>72</v>
      </c>
      <c r="E4837">
        <v>4940949226</v>
      </c>
      <c r="F4837" t="s">
        <v>154</v>
      </c>
      <c r="G4837" t="s">
        <v>29</v>
      </c>
      <c r="H4837" t="s">
        <v>30</v>
      </c>
      <c r="I4837" t="s">
        <v>31</v>
      </c>
      <c r="J4837" t="s">
        <v>18</v>
      </c>
      <c r="K4837">
        <v>331.86</v>
      </c>
      <c r="L4837">
        <v>50.45</v>
      </c>
      <c r="M4837" t="s">
        <v>19</v>
      </c>
      <c r="N4837">
        <v>0.15202193696136901</v>
      </c>
      <c r="O4837" t="s">
        <v>11361</v>
      </c>
      <c r="P4837" t="s">
        <v>11352</v>
      </c>
      <c r="R4837" t="s">
        <v>11353</v>
      </c>
      <c r="S4837">
        <f>IF(SalesData[[#This Row],[Return Status]]="Returned",1,0)</f>
        <v>0</v>
      </c>
      <c r="T4837">
        <v>2788.38</v>
      </c>
      <c r="U4837" s="2">
        <f>EOMONTH(SalesData[[#This Row],[Order Date]],0)</f>
        <v>45138</v>
      </c>
      <c r="V4837" s="9" t="str">
        <f>"Q"&amp;INT((MONTH(SalesData[[#This Row],[Order Date]])+2)/3)&amp;"-"&amp;YEAR(SalesData[[#This Row],[Order Date]])</f>
        <v>Q3-2023</v>
      </c>
    </row>
    <row r="4838" spans="1:22" x14ac:dyDescent="0.35">
      <c r="A4838" t="s">
        <v>4979</v>
      </c>
      <c r="B4838" s="1">
        <v>45136</v>
      </c>
      <c r="C4838" t="s">
        <v>49</v>
      </c>
      <c r="D4838" t="s">
        <v>27</v>
      </c>
      <c r="E4838">
        <v>4108928326</v>
      </c>
      <c r="F4838" t="s">
        <v>107</v>
      </c>
      <c r="G4838" t="s">
        <v>11362</v>
      </c>
      <c r="H4838" t="s">
        <v>16</v>
      </c>
      <c r="I4838" t="s">
        <v>17</v>
      </c>
      <c r="J4838" t="s">
        <v>19</v>
      </c>
      <c r="K4838">
        <v>2705.72</v>
      </c>
      <c r="L4838">
        <v>787.59</v>
      </c>
      <c r="M4838" t="s">
        <v>19</v>
      </c>
      <c r="N4838">
        <v>0.29108333456529101</v>
      </c>
      <c r="O4838" t="s">
        <v>11351</v>
      </c>
      <c r="P4838" t="s">
        <v>11354</v>
      </c>
      <c r="R4838" t="s">
        <v>11353</v>
      </c>
      <c r="S4838">
        <f>IF(SalesData[[#This Row],[Return Status]]="Returned",1,0)</f>
        <v>0</v>
      </c>
      <c r="U4838" s="2">
        <f>EOMONTH(SalesData[[#This Row],[Order Date]],0)</f>
        <v>45138</v>
      </c>
      <c r="V4838" s="9" t="str">
        <f>"Q"&amp;INT((MONTH(SalesData[[#This Row],[Order Date]])+2)/3)&amp;"-"&amp;YEAR(SalesData[[#This Row],[Order Date]])</f>
        <v>Q3-2023</v>
      </c>
    </row>
    <row r="4839" spans="1:22" x14ac:dyDescent="0.35">
      <c r="A4839" t="s">
        <v>4980</v>
      </c>
      <c r="B4839" s="1">
        <v>45137</v>
      </c>
      <c r="C4839" t="s">
        <v>149</v>
      </c>
      <c r="D4839" t="s">
        <v>99</v>
      </c>
      <c r="E4839">
        <v>9551766329</v>
      </c>
      <c r="F4839" t="s">
        <v>206</v>
      </c>
      <c r="G4839" t="s">
        <v>89</v>
      </c>
      <c r="H4839" t="s">
        <v>90</v>
      </c>
      <c r="I4839" t="s">
        <v>31</v>
      </c>
      <c r="J4839" t="s">
        <v>62</v>
      </c>
      <c r="K4839">
        <v>1744.89</v>
      </c>
      <c r="L4839">
        <v>418.15</v>
      </c>
      <c r="M4839" t="s">
        <v>62</v>
      </c>
      <c r="N4839">
        <v>0.23964261357449501</v>
      </c>
      <c r="O4839" t="s">
        <v>11351</v>
      </c>
      <c r="P4839" t="s">
        <v>11354</v>
      </c>
      <c r="R4839" t="s">
        <v>11353</v>
      </c>
      <c r="S4839">
        <f>IF(SalesData[[#This Row],[Return Status]]="Returned",1,0)</f>
        <v>0</v>
      </c>
      <c r="T4839">
        <v>207.68</v>
      </c>
      <c r="U4839" s="2">
        <f>EOMONTH(SalesData[[#This Row],[Order Date]],0)</f>
        <v>45138</v>
      </c>
      <c r="V4839" s="9" t="str">
        <f>"Q"&amp;INT((MONTH(SalesData[[#This Row],[Order Date]])+2)/3)&amp;"-"&amp;YEAR(SalesData[[#This Row],[Order Date]])</f>
        <v>Q3-2023</v>
      </c>
    </row>
    <row r="4840" spans="1:22" x14ac:dyDescent="0.35">
      <c r="A4840" t="s">
        <v>4981</v>
      </c>
      <c r="B4840" s="1">
        <v>45131</v>
      </c>
      <c r="C4840" t="s">
        <v>149</v>
      </c>
      <c r="D4840" t="s">
        <v>46</v>
      </c>
      <c r="E4840">
        <v>8354908699</v>
      </c>
      <c r="F4840" t="s">
        <v>88</v>
      </c>
      <c r="G4840" t="s">
        <v>89</v>
      </c>
      <c r="H4840" t="s">
        <v>90</v>
      </c>
      <c r="I4840" t="s">
        <v>31</v>
      </c>
      <c r="J4840" t="s">
        <v>18</v>
      </c>
      <c r="K4840">
        <v>2755.72</v>
      </c>
      <c r="L4840">
        <v>322</v>
      </c>
      <c r="M4840" t="s">
        <v>19</v>
      </c>
      <c r="N4840">
        <v>0.116847865530605</v>
      </c>
      <c r="O4840" t="s">
        <v>11351</v>
      </c>
      <c r="P4840" t="s">
        <v>11352</v>
      </c>
      <c r="Q4840" t="s">
        <v>11376</v>
      </c>
      <c r="R4840" t="s">
        <v>11360</v>
      </c>
      <c r="S4840">
        <f>IF(SalesData[[#This Row],[Return Status]]="Returned",1,0)</f>
        <v>1</v>
      </c>
      <c r="T4840">
        <v>207.68</v>
      </c>
      <c r="U4840" s="2">
        <f>EOMONTH(SalesData[[#This Row],[Order Date]],0)</f>
        <v>45138</v>
      </c>
      <c r="V4840" s="9" t="str">
        <f>"Q"&amp;INT((MONTH(SalesData[[#This Row],[Order Date]])+2)/3)&amp;"-"&amp;YEAR(SalesData[[#This Row],[Order Date]])</f>
        <v>Q3-2023</v>
      </c>
    </row>
    <row r="4841" spans="1:22" x14ac:dyDescent="0.35">
      <c r="A4841" t="s">
        <v>4982</v>
      </c>
      <c r="B4841" s="1">
        <v>45110</v>
      </c>
      <c r="C4841" t="s">
        <v>205</v>
      </c>
      <c r="D4841" t="s">
        <v>80</v>
      </c>
      <c r="E4841">
        <v>8393839835</v>
      </c>
      <c r="F4841" t="s">
        <v>181</v>
      </c>
      <c r="G4841" t="s">
        <v>54</v>
      </c>
      <c r="H4841" t="s">
        <v>55</v>
      </c>
      <c r="I4841" t="s">
        <v>31</v>
      </c>
      <c r="J4841" t="s">
        <v>19</v>
      </c>
      <c r="K4841">
        <v>61.39</v>
      </c>
      <c r="L4841">
        <v>2.16</v>
      </c>
      <c r="M4841" t="s">
        <v>19</v>
      </c>
      <c r="N4841">
        <v>3.5184883531519801E-2</v>
      </c>
      <c r="O4841" t="s">
        <v>11361</v>
      </c>
      <c r="P4841" t="s">
        <v>11356</v>
      </c>
      <c r="R4841" t="s">
        <v>11353</v>
      </c>
      <c r="S4841">
        <f>IF(SalesData[[#This Row],[Return Status]]="Returned",1,0)</f>
        <v>0</v>
      </c>
      <c r="U4841" s="2">
        <f>EOMONTH(SalesData[[#This Row],[Order Date]],0)</f>
        <v>45138</v>
      </c>
      <c r="V4841" s="9" t="str">
        <f>"Q"&amp;INT((MONTH(SalesData[[#This Row],[Order Date]])+2)/3)&amp;"-"&amp;YEAR(SalesData[[#This Row],[Order Date]])</f>
        <v>Q3-2023</v>
      </c>
    </row>
    <row r="4842" spans="1:22" x14ac:dyDescent="0.35">
      <c r="A4842" t="s">
        <v>4983</v>
      </c>
      <c r="B4842" s="1">
        <v>45115</v>
      </c>
      <c r="C4842" t="s">
        <v>49</v>
      </c>
      <c r="D4842" t="s">
        <v>27</v>
      </c>
      <c r="E4842">
        <v>7126430150</v>
      </c>
      <c r="F4842" t="s">
        <v>73</v>
      </c>
      <c r="G4842" t="s">
        <v>74</v>
      </c>
      <c r="H4842" t="s">
        <v>75</v>
      </c>
      <c r="I4842" t="s">
        <v>36</v>
      </c>
      <c r="J4842" t="s">
        <v>65</v>
      </c>
      <c r="K4842">
        <v>2170.98</v>
      </c>
      <c r="L4842">
        <v>425.77</v>
      </c>
      <c r="M4842" t="s">
        <v>65</v>
      </c>
      <c r="N4842">
        <v>0.19611880348966801</v>
      </c>
      <c r="O4842" t="s">
        <v>11351</v>
      </c>
      <c r="P4842" t="s">
        <v>11352</v>
      </c>
      <c r="R4842" t="s">
        <v>11353</v>
      </c>
      <c r="S4842">
        <f>IF(SalesData[[#This Row],[Return Status]]="Returned",1,0)</f>
        <v>0</v>
      </c>
      <c r="T4842">
        <v>2420.2800000000002</v>
      </c>
      <c r="U4842" s="2">
        <f>EOMONTH(SalesData[[#This Row],[Order Date]],0)</f>
        <v>45138</v>
      </c>
      <c r="V4842" s="9" t="str">
        <f>"Q"&amp;INT((MONTH(SalesData[[#This Row],[Order Date]])+2)/3)&amp;"-"&amp;YEAR(SalesData[[#This Row],[Order Date]])</f>
        <v>Q3-2023</v>
      </c>
    </row>
    <row r="4843" spans="1:22" x14ac:dyDescent="0.35">
      <c r="A4843" t="s">
        <v>4984</v>
      </c>
      <c r="B4843" s="1">
        <v>45132</v>
      </c>
      <c r="C4843" t="s">
        <v>26</v>
      </c>
      <c r="D4843" t="s">
        <v>145</v>
      </c>
      <c r="E4843">
        <v>2106317145</v>
      </c>
      <c r="F4843" t="s">
        <v>410</v>
      </c>
      <c r="G4843" t="s">
        <v>29</v>
      </c>
      <c r="H4843" t="s">
        <v>30</v>
      </c>
      <c r="I4843" t="s">
        <v>31</v>
      </c>
      <c r="J4843" t="s">
        <v>62</v>
      </c>
      <c r="K4843">
        <v>3169.54</v>
      </c>
      <c r="L4843">
        <v>746.49</v>
      </c>
      <c r="M4843" t="s">
        <v>62</v>
      </c>
      <c r="N4843">
        <v>0.23551998081740599</v>
      </c>
      <c r="O4843" t="s">
        <v>11351</v>
      </c>
      <c r="P4843" t="s">
        <v>11354</v>
      </c>
      <c r="R4843" t="s">
        <v>11353</v>
      </c>
      <c r="S4843">
        <f>IF(SalesData[[#This Row],[Return Status]]="Returned",1,0)</f>
        <v>0</v>
      </c>
      <c r="T4843">
        <v>2788.38</v>
      </c>
      <c r="U4843" s="2">
        <f>EOMONTH(SalesData[[#This Row],[Order Date]],0)</f>
        <v>45138</v>
      </c>
      <c r="V4843" s="9" t="str">
        <f>"Q"&amp;INT((MONTH(SalesData[[#This Row],[Order Date]])+2)/3)&amp;"-"&amp;YEAR(SalesData[[#This Row],[Order Date]])</f>
        <v>Q3-2023</v>
      </c>
    </row>
    <row r="4844" spans="1:22" x14ac:dyDescent="0.35">
      <c r="A4844" t="s">
        <v>4985</v>
      </c>
      <c r="B4844" s="1">
        <v>45133</v>
      </c>
      <c r="C4844" t="s">
        <v>113</v>
      </c>
      <c r="D4844" t="s">
        <v>39</v>
      </c>
      <c r="E4844">
        <v>2696890043</v>
      </c>
      <c r="F4844" t="s">
        <v>81</v>
      </c>
      <c r="G4844" t="s">
        <v>74</v>
      </c>
      <c r="H4844" t="s">
        <v>11357</v>
      </c>
      <c r="I4844" t="s">
        <v>36</v>
      </c>
      <c r="J4844" t="s">
        <v>18</v>
      </c>
      <c r="K4844">
        <v>1035.02</v>
      </c>
      <c r="L4844">
        <v>185.81</v>
      </c>
      <c r="M4844" t="s">
        <v>19</v>
      </c>
      <c r="N4844">
        <v>0.17952310100287899</v>
      </c>
      <c r="O4844" t="s">
        <v>11351</v>
      </c>
      <c r="P4844" t="s">
        <v>11352</v>
      </c>
      <c r="Q4844" t="s">
        <v>11365</v>
      </c>
      <c r="R4844" t="s">
        <v>11360</v>
      </c>
      <c r="S4844">
        <f>IF(SalesData[[#This Row],[Return Status]]="Returned",1,0)</f>
        <v>1</v>
      </c>
      <c r="T4844">
        <v>2420.2800000000002</v>
      </c>
      <c r="U4844" s="2">
        <f>EOMONTH(SalesData[[#This Row],[Order Date]],0)</f>
        <v>45138</v>
      </c>
      <c r="V4844" s="9" t="str">
        <f>"Q"&amp;INT((MONTH(SalesData[[#This Row],[Order Date]])+2)/3)&amp;"-"&amp;YEAR(SalesData[[#This Row],[Order Date]])</f>
        <v>Q3-2023</v>
      </c>
    </row>
    <row r="4845" spans="1:22" x14ac:dyDescent="0.35">
      <c r="A4845" t="s">
        <v>4986</v>
      </c>
      <c r="B4845" s="1">
        <v>45111</v>
      </c>
      <c r="C4845" t="s">
        <v>67</v>
      </c>
      <c r="D4845" t="s">
        <v>72</v>
      </c>
      <c r="E4845">
        <v>6469137275</v>
      </c>
      <c r="F4845" t="s">
        <v>116</v>
      </c>
      <c r="G4845" t="s">
        <v>74</v>
      </c>
      <c r="H4845" t="s">
        <v>75</v>
      </c>
      <c r="I4845" t="s">
        <v>36</v>
      </c>
      <c r="J4845" t="s">
        <v>19</v>
      </c>
      <c r="K4845">
        <v>4787.2</v>
      </c>
      <c r="L4845">
        <v>515.16999999999996</v>
      </c>
      <c r="M4845" t="s">
        <v>19</v>
      </c>
      <c r="N4845">
        <v>0.107614054144385</v>
      </c>
      <c r="O4845" t="s">
        <v>11351</v>
      </c>
      <c r="P4845" t="s">
        <v>11352</v>
      </c>
      <c r="R4845" t="s">
        <v>11353</v>
      </c>
      <c r="S4845">
        <f>IF(SalesData[[#This Row],[Return Status]]="Returned",1,0)</f>
        <v>0</v>
      </c>
      <c r="T4845">
        <v>2420.2800000000002</v>
      </c>
      <c r="U4845" s="2">
        <f>EOMONTH(SalesData[[#This Row],[Order Date]],0)</f>
        <v>45138</v>
      </c>
      <c r="V4845" s="9" t="str">
        <f>"Q"&amp;INT((MONTH(SalesData[[#This Row],[Order Date]])+2)/3)&amp;"-"&amp;YEAR(SalesData[[#This Row],[Order Date]])</f>
        <v>Q3-2023</v>
      </c>
    </row>
    <row r="4846" spans="1:22" x14ac:dyDescent="0.35">
      <c r="A4846" t="s">
        <v>4987</v>
      </c>
      <c r="B4846" s="1">
        <v>45127</v>
      </c>
      <c r="C4846" t="s">
        <v>188</v>
      </c>
      <c r="D4846" t="s">
        <v>27</v>
      </c>
      <c r="E4846">
        <v>5148154961</v>
      </c>
      <c r="F4846" t="s">
        <v>88</v>
      </c>
      <c r="G4846" t="s">
        <v>89</v>
      </c>
      <c r="H4846" t="s">
        <v>90</v>
      </c>
      <c r="I4846" t="s">
        <v>31</v>
      </c>
      <c r="J4846" t="s">
        <v>65</v>
      </c>
      <c r="K4846">
        <v>4546.38</v>
      </c>
      <c r="L4846">
        <v>1176.74</v>
      </c>
      <c r="M4846" t="s">
        <v>65</v>
      </c>
      <c r="N4846">
        <v>0.25883010219119401</v>
      </c>
      <c r="O4846" t="s">
        <v>11351</v>
      </c>
      <c r="P4846" t="s">
        <v>11354</v>
      </c>
      <c r="Q4846" t="s">
        <v>11363</v>
      </c>
      <c r="R4846" t="s">
        <v>11360</v>
      </c>
      <c r="S4846">
        <f>IF(SalesData[[#This Row],[Return Status]]="Returned",1,0)</f>
        <v>1</v>
      </c>
      <c r="T4846">
        <v>207.68</v>
      </c>
      <c r="U4846" s="2">
        <f>EOMONTH(SalesData[[#This Row],[Order Date]],0)</f>
        <v>45138</v>
      </c>
      <c r="V4846" s="9" t="str">
        <f>"Q"&amp;INT((MONTH(SalesData[[#This Row],[Order Date]])+2)/3)&amp;"-"&amp;YEAR(SalesData[[#This Row],[Order Date]])</f>
        <v>Q3-2023</v>
      </c>
    </row>
    <row r="4847" spans="1:22" x14ac:dyDescent="0.35">
      <c r="A4847" t="s">
        <v>4988</v>
      </c>
      <c r="B4847" s="1">
        <v>45114</v>
      </c>
      <c r="C4847" t="s">
        <v>52</v>
      </c>
      <c r="D4847" t="s">
        <v>27</v>
      </c>
      <c r="E4847">
        <v>3292861371</v>
      </c>
      <c r="F4847" t="s">
        <v>114</v>
      </c>
      <c r="G4847" t="s">
        <v>59</v>
      </c>
      <c r="H4847" t="s">
        <v>60</v>
      </c>
      <c r="I4847" t="s">
        <v>31</v>
      </c>
      <c r="J4847" t="s">
        <v>43</v>
      </c>
      <c r="K4847">
        <v>4209.09</v>
      </c>
      <c r="L4847">
        <v>570.62</v>
      </c>
      <c r="M4847" t="s">
        <v>43</v>
      </c>
      <c r="N4847">
        <v>0.13556849580313099</v>
      </c>
      <c r="O4847" t="s">
        <v>11351</v>
      </c>
      <c r="P4847" t="s">
        <v>11352</v>
      </c>
      <c r="R4847" t="s">
        <v>11353</v>
      </c>
      <c r="S4847">
        <f>IF(SalesData[[#This Row],[Return Status]]="Returned",1,0)</f>
        <v>0</v>
      </c>
      <c r="T4847">
        <v>2183.56</v>
      </c>
      <c r="U4847" s="2">
        <f>EOMONTH(SalesData[[#This Row],[Order Date]],0)</f>
        <v>45138</v>
      </c>
      <c r="V4847" s="9" t="str">
        <f>"Q"&amp;INT((MONTH(SalesData[[#This Row],[Order Date]])+2)/3)&amp;"-"&amp;YEAR(SalesData[[#This Row],[Order Date]])</f>
        <v>Q3-2023</v>
      </c>
    </row>
    <row r="4848" spans="1:22" x14ac:dyDescent="0.35">
      <c r="A4848" t="s">
        <v>4989</v>
      </c>
      <c r="B4848" s="1">
        <v>45112</v>
      </c>
      <c r="C4848" t="s">
        <v>124</v>
      </c>
      <c r="D4848" t="s">
        <v>39</v>
      </c>
      <c r="E4848">
        <v>4958358115</v>
      </c>
      <c r="F4848" t="s">
        <v>238</v>
      </c>
      <c r="G4848" t="s">
        <v>11374</v>
      </c>
      <c r="H4848" t="s">
        <v>75</v>
      </c>
      <c r="I4848" t="s">
        <v>36</v>
      </c>
      <c r="J4848" t="s">
        <v>42</v>
      </c>
      <c r="K4848">
        <v>4316.13</v>
      </c>
      <c r="L4848">
        <v>1235.04</v>
      </c>
      <c r="M4848" t="s">
        <v>43</v>
      </c>
      <c r="N4848">
        <v>0.286145227321698</v>
      </c>
      <c r="O4848" t="s">
        <v>11351</v>
      </c>
      <c r="P4848" t="s">
        <v>11354</v>
      </c>
      <c r="R4848" t="s">
        <v>11353</v>
      </c>
      <c r="S4848">
        <f>IF(SalesData[[#This Row],[Return Status]]="Returned",1,0)</f>
        <v>0</v>
      </c>
      <c r="U4848" s="2">
        <f>EOMONTH(SalesData[[#This Row],[Order Date]],0)</f>
        <v>45138</v>
      </c>
      <c r="V4848" s="9" t="str">
        <f>"Q"&amp;INT((MONTH(SalesData[[#This Row],[Order Date]])+2)/3)&amp;"-"&amp;YEAR(SalesData[[#This Row],[Order Date]])</f>
        <v>Q3-2023</v>
      </c>
    </row>
    <row r="4849" spans="1:22" x14ac:dyDescent="0.35">
      <c r="A4849" t="s">
        <v>4990</v>
      </c>
      <c r="B4849" s="1">
        <v>45128</v>
      </c>
      <c r="C4849" t="s">
        <v>149</v>
      </c>
      <c r="D4849" t="s">
        <v>145</v>
      </c>
      <c r="E4849">
        <v>2888157444</v>
      </c>
      <c r="F4849" t="s">
        <v>95</v>
      </c>
      <c r="G4849" t="s">
        <v>280</v>
      </c>
      <c r="H4849" t="s">
        <v>60</v>
      </c>
      <c r="I4849" t="s">
        <v>31</v>
      </c>
      <c r="J4849" t="s">
        <v>18</v>
      </c>
      <c r="K4849">
        <v>1670.14</v>
      </c>
      <c r="L4849">
        <v>149.04</v>
      </c>
      <c r="M4849" t="s">
        <v>19</v>
      </c>
      <c r="N4849">
        <v>8.9238027949752705E-2</v>
      </c>
      <c r="O4849" t="s">
        <v>11351</v>
      </c>
      <c r="P4849" t="s">
        <v>11356</v>
      </c>
      <c r="Q4849" t="s">
        <v>11366</v>
      </c>
      <c r="R4849" t="s">
        <v>11360</v>
      </c>
      <c r="S4849">
        <f>IF(SalesData[[#This Row],[Return Status]]="Returned",1,0)</f>
        <v>1</v>
      </c>
      <c r="U4849" s="2">
        <f>EOMONTH(SalesData[[#This Row],[Order Date]],0)</f>
        <v>45138</v>
      </c>
      <c r="V4849" s="9" t="str">
        <f>"Q"&amp;INT((MONTH(SalesData[[#This Row],[Order Date]])+2)/3)&amp;"-"&amp;YEAR(SalesData[[#This Row],[Order Date]])</f>
        <v>Q3-2023</v>
      </c>
    </row>
    <row r="4850" spans="1:22" x14ac:dyDescent="0.35">
      <c r="A4850" t="s">
        <v>4991</v>
      </c>
      <c r="B4850" s="1">
        <v>45133</v>
      </c>
      <c r="C4850" t="s">
        <v>132</v>
      </c>
      <c r="D4850" t="s">
        <v>145</v>
      </c>
      <c r="E4850">
        <v>4270117135</v>
      </c>
      <c r="F4850" t="s">
        <v>14</v>
      </c>
      <c r="G4850" t="s">
        <v>15</v>
      </c>
      <c r="H4850" t="s">
        <v>16</v>
      </c>
      <c r="I4850" t="s">
        <v>17</v>
      </c>
      <c r="J4850" t="s">
        <v>65</v>
      </c>
      <c r="K4850">
        <v>448.66</v>
      </c>
      <c r="L4850">
        <v>13.92</v>
      </c>
      <c r="M4850" t="s">
        <v>65</v>
      </c>
      <c r="N4850">
        <v>3.1025721035973799E-2</v>
      </c>
      <c r="O4850" t="s">
        <v>11361</v>
      </c>
      <c r="P4850" t="s">
        <v>11356</v>
      </c>
      <c r="R4850" t="s">
        <v>11353</v>
      </c>
      <c r="S4850">
        <f>IF(SalesData[[#This Row],[Return Status]]="Returned",1,0)</f>
        <v>0</v>
      </c>
      <c r="T4850">
        <v>2085.91</v>
      </c>
      <c r="U4850" s="2">
        <f>EOMONTH(SalesData[[#This Row],[Order Date]],0)</f>
        <v>45138</v>
      </c>
      <c r="V4850" s="9" t="str">
        <f>"Q"&amp;INT((MONTH(SalesData[[#This Row],[Order Date]])+2)/3)&amp;"-"&amp;YEAR(SalesData[[#This Row],[Order Date]])</f>
        <v>Q3-2023</v>
      </c>
    </row>
    <row r="4851" spans="1:22" x14ac:dyDescent="0.35">
      <c r="A4851" t="s">
        <v>4992</v>
      </c>
      <c r="B4851" s="1">
        <v>45125</v>
      </c>
      <c r="C4851" t="s">
        <v>12</v>
      </c>
      <c r="D4851" t="s">
        <v>72</v>
      </c>
      <c r="E4851">
        <v>9410355862</v>
      </c>
      <c r="F4851" t="s">
        <v>159</v>
      </c>
      <c r="G4851" t="s">
        <v>84</v>
      </c>
      <c r="H4851" t="s">
        <v>85</v>
      </c>
      <c r="I4851" t="s">
        <v>31</v>
      </c>
      <c r="J4851" t="s">
        <v>65</v>
      </c>
      <c r="K4851">
        <v>3608.2</v>
      </c>
      <c r="L4851">
        <v>188.54</v>
      </c>
      <c r="M4851" t="s">
        <v>65</v>
      </c>
      <c r="N4851">
        <v>5.2253201042070797E-2</v>
      </c>
      <c r="O4851" t="s">
        <v>11351</v>
      </c>
      <c r="P4851" t="s">
        <v>11356</v>
      </c>
      <c r="R4851" t="s">
        <v>11353</v>
      </c>
      <c r="S4851">
        <f>IF(SalesData[[#This Row],[Return Status]]="Returned",1,0)</f>
        <v>0</v>
      </c>
      <c r="T4851">
        <v>847.14</v>
      </c>
      <c r="U4851" s="2">
        <f>EOMONTH(SalesData[[#This Row],[Order Date]],0)</f>
        <v>45138</v>
      </c>
      <c r="V4851" s="9" t="str">
        <f>"Q"&amp;INT((MONTH(SalesData[[#This Row],[Order Date]])+2)/3)&amp;"-"&amp;YEAR(SalesData[[#This Row],[Order Date]])</f>
        <v>Q3-2023</v>
      </c>
    </row>
    <row r="4852" spans="1:22" x14ac:dyDescent="0.35">
      <c r="A4852" t="s">
        <v>4993</v>
      </c>
      <c r="B4852" s="1">
        <v>45131</v>
      </c>
      <c r="C4852" t="s">
        <v>77</v>
      </c>
      <c r="D4852" t="s">
        <v>99</v>
      </c>
      <c r="E4852">
        <v>9067662702</v>
      </c>
      <c r="F4852" t="s">
        <v>133</v>
      </c>
      <c r="G4852" t="s">
        <v>11379</v>
      </c>
      <c r="H4852" t="s">
        <v>90</v>
      </c>
      <c r="I4852" t="s">
        <v>31</v>
      </c>
      <c r="J4852" t="s">
        <v>19</v>
      </c>
      <c r="K4852">
        <v>1102.8399999999999</v>
      </c>
      <c r="L4852">
        <v>56.12</v>
      </c>
      <c r="M4852" t="s">
        <v>19</v>
      </c>
      <c r="N4852">
        <v>5.0886801349243803E-2</v>
      </c>
      <c r="O4852" t="s">
        <v>11351</v>
      </c>
      <c r="P4852" t="s">
        <v>11356</v>
      </c>
      <c r="R4852" t="s">
        <v>11353</v>
      </c>
      <c r="S4852">
        <f>IF(SalesData[[#This Row],[Return Status]]="Returned",1,0)</f>
        <v>0</v>
      </c>
      <c r="U4852" s="2">
        <f>EOMONTH(SalesData[[#This Row],[Order Date]],0)</f>
        <v>45138</v>
      </c>
      <c r="V4852" s="9" t="str">
        <f>"Q"&amp;INT((MONTH(SalesData[[#This Row],[Order Date]])+2)/3)&amp;"-"&amp;YEAR(SalesData[[#This Row],[Order Date]])</f>
        <v>Q3-2023</v>
      </c>
    </row>
    <row r="4853" spans="1:22" x14ac:dyDescent="0.35">
      <c r="A4853" t="s">
        <v>4994</v>
      </c>
      <c r="B4853" s="1">
        <v>45115</v>
      </c>
      <c r="C4853" t="s">
        <v>106</v>
      </c>
      <c r="D4853" t="s">
        <v>80</v>
      </c>
      <c r="E4853">
        <v>3008282958</v>
      </c>
      <c r="F4853" t="s">
        <v>172</v>
      </c>
      <c r="G4853" t="s">
        <v>141</v>
      </c>
      <c r="H4853" t="s">
        <v>11357</v>
      </c>
      <c r="I4853" t="s">
        <v>17</v>
      </c>
      <c r="J4853" t="s">
        <v>65</v>
      </c>
      <c r="K4853">
        <v>41.16</v>
      </c>
      <c r="L4853">
        <v>6.34</v>
      </c>
      <c r="M4853" t="s">
        <v>65</v>
      </c>
      <c r="N4853">
        <v>0.154033041788144</v>
      </c>
      <c r="O4853" t="s">
        <v>11361</v>
      </c>
      <c r="P4853" t="s">
        <v>11352</v>
      </c>
      <c r="R4853" t="s">
        <v>11353</v>
      </c>
      <c r="S4853">
        <f>IF(SalesData[[#This Row],[Return Status]]="Returned",1,0)</f>
        <v>0</v>
      </c>
      <c r="T4853">
        <v>2793.38</v>
      </c>
      <c r="U4853" s="2">
        <f>EOMONTH(SalesData[[#This Row],[Order Date]],0)</f>
        <v>45138</v>
      </c>
      <c r="V4853" s="9" t="str">
        <f>"Q"&amp;INT((MONTH(SalesData[[#This Row],[Order Date]])+2)/3)&amp;"-"&amp;YEAR(SalesData[[#This Row],[Order Date]])</f>
        <v>Q3-2023</v>
      </c>
    </row>
    <row r="4854" spans="1:22" x14ac:dyDescent="0.35">
      <c r="A4854" t="s">
        <v>4995</v>
      </c>
      <c r="B4854" s="1">
        <v>45126</v>
      </c>
      <c r="C4854" t="s">
        <v>87</v>
      </c>
      <c r="D4854" t="s">
        <v>145</v>
      </c>
      <c r="E4854">
        <v>6609000237</v>
      </c>
      <c r="F4854" t="s">
        <v>292</v>
      </c>
      <c r="G4854" t="s">
        <v>457</v>
      </c>
      <c r="H4854" t="s">
        <v>41</v>
      </c>
      <c r="I4854" t="s">
        <v>31</v>
      </c>
      <c r="J4854" t="s">
        <v>65</v>
      </c>
      <c r="K4854">
        <v>3426.31</v>
      </c>
      <c r="L4854">
        <v>915.13</v>
      </c>
      <c r="M4854" t="s">
        <v>65</v>
      </c>
      <c r="N4854">
        <v>0.26708908417510402</v>
      </c>
      <c r="O4854" t="s">
        <v>11351</v>
      </c>
      <c r="P4854" t="s">
        <v>11354</v>
      </c>
      <c r="R4854" t="s">
        <v>11353</v>
      </c>
      <c r="S4854">
        <f>IF(SalesData[[#This Row],[Return Status]]="Returned",1,0)</f>
        <v>0</v>
      </c>
      <c r="U4854" s="2">
        <f>EOMONTH(SalesData[[#This Row],[Order Date]],0)</f>
        <v>45138</v>
      </c>
      <c r="V4854" s="9" t="str">
        <f>"Q"&amp;INT((MONTH(SalesData[[#This Row],[Order Date]])+2)/3)&amp;"-"&amp;YEAR(SalesData[[#This Row],[Order Date]])</f>
        <v>Q3-2023</v>
      </c>
    </row>
    <row r="4855" spans="1:22" x14ac:dyDescent="0.35">
      <c r="A4855" t="s">
        <v>4996</v>
      </c>
      <c r="B4855" s="1">
        <v>45137</v>
      </c>
      <c r="C4855" t="s">
        <v>139</v>
      </c>
      <c r="D4855" t="s">
        <v>27</v>
      </c>
      <c r="E4855">
        <v>8737823780</v>
      </c>
      <c r="F4855" t="s">
        <v>387</v>
      </c>
      <c r="G4855" t="s">
        <v>89</v>
      </c>
      <c r="H4855" t="s">
        <v>11357</v>
      </c>
      <c r="I4855" t="s">
        <v>31</v>
      </c>
      <c r="J4855" t="s">
        <v>42</v>
      </c>
      <c r="K4855">
        <v>2061.98</v>
      </c>
      <c r="L4855">
        <v>413.15</v>
      </c>
      <c r="M4855" t="s">
        <v>43</v>
      </c>
      <c r="N4855">
        <v>0.20036566795022301</v>
      </c>
      <c r="O4855" t="s">
        <v>11351</v>
      </c>
      <c r="P4855" t="s">
        <v>11354</v>
      </c>
      <c r="R4855" t="s">
        <v>11353</v>
      </c>
      <c r="S4855">
        <f>IF(SalesData[[#This Row],[Return Status]]="Returned",1,0)</f>
        <v>0</v>
      </c>
      <c r="T4855">
        <v>207.68</v>
      </c>
      <c r="U4855" s="2">
        <f>EOMONTH(SalesData[[#This Row],[Order Date]],0)</f>
        <v>45138</v>
      </c>
      <c r="V4855" s="9" t="str">
        <f>"Q"&amp;INT((MONTH(SalesData[[#This Row],[Order Date]])+2)/3)&amp;"-"&amp;YEAR(SalesData[[#This Row],[Order Date]])</f>
        <v>Q3-2023</v>
      </c>
    </row>
    <row r="4856" spans="1:22" x14ac:dyDescent="0.35">
      <c r="A4856" t="s">
        <v>4997</v>
      </c>
      <c r="B4856" s="1">
        <v>45128</v>
      </c>
      <c r="C4856" t="s">
        <v>149</v>
      </c>
      <c r="D4856" t="s">
        <v>27</v>
      </c>
      <c r="E4856">
        <v>5881146365</v>
      </c>
      <c r="F4856" t="s">
        <v>137</v>
      </c>
      <c r="G4856" t="s">
        <v>11382</v>
      </c>
      <c r="H4856" t="s">
        <v>35</v>
      </c>
      <c r="I4856" t="s">
        <v>36</v>
      </c>
      <c r="J4856" t="s">
        <v>62</v>
      </c>
      <c r="K4856">
        <v>533.80999999999995</v>
      </c>
      <c r="L4856">
        <v>151.5</v>
      </c>
      <c r="M4856" t="s">
        <v>62</v>
      </c>
      <c r="N4856">
        <v>0.28380884584402699</v>
      </c>
      <c r="O4856" t="s">
        <v>11355</v>
      </c>
      <c r="P4856" t="s">
        <v>11354</v>
      </c>
      <c r="R4856" t="s">
        <v>11353</v>
      </c>
      <c r="S4856">
        <f>IF(SalesData[[#This Row],[Return Status]]="Returned",1,0)</f>
        <v>0</v>
      </c>
      <c r="U4856" s="2">
        <f>EOMONTH(SalesData[[#This Row],[Order Date]],0)</f>
        <v>45138</v>
      </c>
      <c r="V4856" s="9" t="str">
        <f>"Q"&amp;INT((MONTH(SalesData[[#This Row],[Order Date]])+2)/3)&amp;"-"&amp;YEAR(SalesData[[#This Row],[Order Date]])</f>
        <v>Q3-2023</v>
      </c>
    </row>
    <row r="4857" spans="1:22" x14ac:dyDescent="0.35">
      <c r="A4857" t="s">
        <v>4998</v>
      </c>
      <c r="B4857" s="1">
        <v>45122</v>
      </c>
      <c r="C4857" t="s">
        <v>124</v>
      </c>
      <c r="D4857" t="s">
        <v>46</v>
      </c>
      <c r="E4857">
        <v>2668103149</v>
      </c>
      <c r="F4857" t="s">
        <v>14</v>
      </c>
      <c r="G4857" t="s">
        <v>15</v>
      </c>
      <c r="H4857" t="s">
        <v>16</v>
      </c>
      <c r="I4857" t="s">
        <v>17</v>
      </c>
      <c r="J4857" t="s">
        <v>18</v>
      </c>
      <c r="K4857">
        <v>3832.3</v>
      </c>
      <c r="L4857">
        <v>178.05</v>
      </c>
      <c r="M4857" t="s">
        <v>19</v>
      </c>
      <c r="N4857">
        <v>4.6460350181353201E-2</v>
      </c>
      <c r="O4857" t="s">
        <v>11351</v>
      </c>
      <c r="P4857" t="s">
        <v>11356</v>
      </c>
      <c r="R4857" t="s">
        <v>11353</v>
      </c>
      <c r="S4857">
        <f>IF(SalesData[[#This Row],[Return Status]]="Returned",1,0)</f>
        <v>0</v>
      </c>
      <c r="T4857">
        <v>2085.91</v>
      </c>
      <c r="U4857" s="2">
        <f>EOMONTH(SalesData[[#This Row],[Order Date]],0)</f>
        <v>45138</v>
      </c>
      <c r="V4857" s="9" t="str">
        <f>"Q"&amp;INT((MONTH(SalesData[[#This Row],[Order Date]])+2)/3)&amp;"-"&amp;YEAR(SalesData[[#This Row],[Order Date]])</f>
        <v>Q3-2023</v>
      </c>
    </row>
    <row r="4858" spans="1:22" x14ac:dyDescent="0.35">
      <c r="A4858" t="s">
        <v>4999</v>
      </c>
      <c r="B4858" s="1">
        <v>45115</v>
      </c>
      <c r="C4858" t="s">
        <v>12</v>
      </c>
      <c r="D4858" t="s">
        <v>99</v>
      </c>
      <c r="E4858">
        <v>1439217830</v>
      </c>
      <c r="F4858" t="s">
        <v>78</v>
      </c>
      <c r="G4858" t="s">
        <v>15</v>
      </c>
      <c r="H4858" t="s">
        <v>16</v>
      </c>
      <c r="I4858" t="s">
        <v>17</v>
      </c>
      <c r="J4858" t="s">
        <v>18</v>
      </c>
      <c r="K4858">
        <v>486.12</v>
      </c>
      <c r="L4858">
        <v>39.630000000000003</v>
      </c>
      <c r="M4858" t="s">
        <v>19</v>
      </c>
      <c r="N4858">
        <v>8.1523080720809701E-2</v>
      </c>
      <c r="O4858" t="s">
        <v>11361</v>
      </c>
      <c r="P4858" t="s">
        <v>11356</v>
      </c>
      <c r="R4858" t="s">
        <v>11353</v>
      </c>
      <c r="S4858">
        <f>IF(SalesData[[#This Row],[Return Status]]="Returned",1,0)</f>
        <v>0</v>
      </c>
      <c r="T4858">
        <v>2085.91</v>
      </c>
      <c r="U4858" s="2">
        <f>EOMONTH(SalesData[[#This Row],[Order Date]],0)</f>
        <v>45138</v>
      </c>
      <c r="V4858" s="9" t="str">
        <f>"Q"&amp;INT((MONTH(SalesData[[#This Row],[Order Date]])+2)/3)&amp;"-"&amp;YEAR(SalesData[[#This Row],[Order Date]])</f>
        <v>Q3-2023</v>
      </c>
    </row>
    <row r="4859" spans="1:22" x14ac:dyDescent="0.35">
      <c r="A4859" t="s">
        <v>5000</v>
      </c>
      <c r="B4859" s="1">
        <v>45113</v>
      </c>
      <c r="C4859" t="s">
        <v>188</v>
      </c>
      <c r="D4859" t="s">
        <v>39</v>
      </c>
      <c r="E4859">
        <v>3323511563</v>
      </c>
      <c r="F4859" t="s">
        <v>170</v>
      </c>
      <c r="G4859" t="s">
        <v>69</v>
      </c>
      <c r="H4859" t="s">
        <v>41</v>
      </c>
      <c r="I4859" t="s">
        <v>31</v>
      </c>
      <c r="J4859" t="s">
        <v>19</v>
      </c>
      <c r="K4859">
        <v>3811.22</v>
      </c>
      <c r="L4859">
        <v>747.94</v>
      </c>
      <c r="M4859" t="s">
        <v>19</v>
      </c>
      <c r="N4859">
        <v>0.196246871080651</v>
      </c>
      <c r="O4859" t="s">
        <v>11351</v>
      </c>
      <c r="P4859" t="s">
        <v>11352</v>
      </c>
      <c r="R4859" t="s">
        <v>11353</v>
      </c>
      <c r="S4859">
        <f>IF(SalesData[[#This Row],[Return Status]]="Returned",1,0)</f>
        <v>0</v>
      </c>
      <c r="T4859">
        <v>2081.52</v>
      </c>
      <c r="U4859" s="2">
        <f>EOMONTH(SalesData[[#This Row],[Order Date]],0)</f>
        <v>45138</v>
      </c>
      <c r="V4859" s="9" t="str">
        <f>"Q"&amp;INT((MONTH(SalesData[[#This Row],[Order Date]])+2)/3)&amp;"-"&amp;YEAR(SalesData[[#This Row],[Order Date]])</f>
        <v>Q3-2023</v>
      </c>
    </row>
    <row r="4860" spans="1:22" x14ac:dyDescent="0.35">
      <c r="A4860" t="s">
        <v>5001</v>
      </c>
      <c r="B4860" s="1">
        <v>45115</v>
      </c>
      <c r="C4860" t="s">
        <v>176</v>
      </c>
      <c r="D4860" t="s">
        <v>145</v>
      </c>
      <c r="E4860">
        <v>9834488375</v>
      </c>
      <c r="F4860" t="s">
        <v>14</v>
      </c>
      <c r="G4860" t="s">
        <v>15</v>
      </c>
      <c r="H4860" t="s">
        <v>11357</v>
      </c>
      <c r="I4860" t="s">
        <v>17</v>
      </c>
      <c r="J4860" t="s">
        <v>18</v>
      </c>
      <c r="K4860">
        <v>2279.36</v>
      </c>
      <c r="L4860">
        <v>356.7</v>
      </c>
      <c r="M4860" t="s">
        <v>19</v>
      </c>
      <c r="N4860">
        <v>0.15649129580233001</v>
      </c>
      <c r="O4860" t="s">
        <v>11351</v>
      </c>
      <c r="P4860" t="s">
        <v>11352</v>
      </c>
      <c r="R4860" t="s">
        <v>11353</v>
      </c>
      <c r="S4860">
        <f>IF(SalesData[[#This Row],[Return Status]]="Returned",1,0)</f>
        <v>0</v>
      </c>
      <c r="T4860">
        <v>2085.91</v>
      </c>
      <c r="U4860" s="2">
        <f>EOMONTH(SalesData[[#This Row],[Order Date]],0)</f>
        <v>45138</v>
      </c>
      <c r="V4860" s="9" t="str">
        <f>"Q"&amp;INT((MONTH(SalesData[[#This Row],[Order Date]])+2)/3)&amp;"-"&amp;YEAR(SalesData[[#This Row],[Order Date]])</f>
        <v>Q3-2023</v>
      </c>
    </row>
    <row r="4861" spans="1:22" x14ac:dyDescent="0.35">
      <c r="A4861" t="s">
        <v>5002</v>
      </c>
      <c r="B4861" s="1">
        <v>45133</v>
      </c>
      <c r="C4861" t="s">
        <v>67</v>
      </c>
      <c r="D4861" t="s">
        <v>46</v>
      </c>
      <c r="E4861">
        <v>4747124834</v>
      </c>
      <c r="F4861" t="s">
        <v>156</v>
      </c>
      <c r="G4861" t="s">
        <v>11375</v>
      </c>
      <c r="H4861" t="s">
        <v>11357</v>
      </c>
      <c r="I4861" t="s">
        <v>31</v>
      </c>
      <c r="J4861" t="s">
        <v>65</v>
      </c>
      <c r="K4861">
        <v>1646.55</v>
      </c>
      <c r="L4861">
        <v>264.33</v>
      </c>
      <c r="M4861" t="s">
        <v>65</v>
      </c>
      <c r="N4861">
        <v>0.160535665482372</v>
      </c>
      <c r="O4861" t="s">
        <v>11351</v>
      </c>
      <c r="P4861" t="s">
        <v>11352</v>
      </c>
      <c r="R4861" t="s">
        <v>11353</v>
      </c>
      <c r="S4861">
        <f>IF(SalesData[[#This Row],[Return Status]]="Returned",1,0)</f>
        <v>0</v>
      </c>
      <c r="U4861" s="2">
        <f>EOMONTH(SalesData[[#This Row],[Order Date]],0)</f>
        <v>45138</v>
      </c>
      <c r="V4861" s="9" t="str">
        <f>"Q"&amp;INT((MONTH(SalesData[[#This Row],[Order Date]])+2)/3)&amp;"-"&amp;YEAR(SalesData[[#This Row],[Order Date]])</f>
        <v>Q3-2023</v>
      </c>
    </row>
    <row r="4862" spans="1:22" x14ac:dyDescent="0.35">
      <c r="A4862" t="s">
        <v>5003</v>
      </c>
      <c r="B4862" s="1">
        <v>45110</v>
      </c>
      <c r="C4862" t="s">
        <v>45</v>
      </c>
      <c r="D4862" t="s">
        <v>72</v>
      </c>
      <c r="E4862">
        <v>4421534534</v>
      </c>
      <c r="F4862" t="s">
        <v>81</v>
      </c>
      <c r="G4862" t="s">
        <v>74</v>
      </c>
      <c r="H4862" t="s">
        <v>75</v>
      </c>
      <c r="I4862" t="s">
        <v>36</v>
      </c>
      <c r="J4862" t="s">
        <v>19</v>
      </c>
      <c r="K4862">
        <v>1034.3900000000001</v>
      </c>
      <c r="L4862">
        <v>307.13</v>
      </c>
      <c r="M4862" t="s">
        <v>19</v>
      </c>
      <c r="N4862">
        <v>0.29691895706648402</v>
      </c>
      <c r="O4862" t="s">
        <v>11351</v>
      </c>
      <c r="P4862" t="s">
        <v>11354</v>
      </c>
      <c r="R4862" t="s">
        <v>11353</v>
      </c>
      <c r="S4862">
        <f>IF(SalesData[[#This Row],[Return Status]]="Returned",1,0)</f>
        <v>0</v>
      </c>
      <c r="T4862">
        <v>2420.2800000000002</v>
      </c>
      <c r="U4862" s="2">
        <f>EOMONTH(SalesData[[#This Row],[Order Date]],0)</f>
        <v>45138</v>
      </c>
      <c r="V4862" s="9" t="str">
        <f>"Q"&amp;INT((MONTH(SalesData[[#This Row],[Order Date]])+2)/3)&amp;"-"&amp;YEAR(SalesData[[#This Row],[Order Date]])</f>
        <v>Q3-2023</v>
      </c>
    </row>
    <row r="4863" spans="1:22" x14ac:dyDescent="0.35">
      <c r="A4863" t="s">
        <v>5004</v>
      </c>
      <c r="B4863" s="1">
        <v>45109</v>
      </c>
      <c r="C4863" t="s">
        <v>113</v>
      </c>
      <c r="D4863" t="s">
        <v>72</v>
      </c>
      <c r="E4863">
        <v>6615905244</v>
      </c>
      <c r="F4863" t="s">
        <v>83</v>
      </c>
      <c r="G4863" t="s">
        <v>84</v>
      </c>
      <c r="H4863" t="s">
        <v>11357</v>
      </c>
      <c r="I4863" t="s">
        <v>31</v>
      </c>
      <c r="J4863" t="s">
        <v>18</v>
      </c>
      <c r="K4863">
        <v>1911.75</v>
      </c>
      <c r="L4863">
        <v>186.8</v>
      </c>
      <c r="M4863" t="s">
        <v>19</v>
      </c>
      <c r="N4863">
        <v>9.7711520857852799E-2</v>
      </c>
      <c r="O4863" t="s">
        <v>11351</v>
      </c>
      <c r="P4863" t="s">
        <v>11356</v>
      </c>
      <c r="R4863" t="s">
        <v>11353</v>
      </c>
      <c r="S4863">
        <f>IF(SalesData[[#This Row],[Return Status]]="Returned",1,0)</f>
        <v>0</v>
      </c>
      <c r="T4863">
        <v>847.14</v>
      </c>
      <c r="U4863" s="2">
        <f>EOMONTH(SalesData[[#This Row],[Order Date]],0)</f>
        <v>45138</v>
      </c>
      <c r="V4863" s="9" t="str">
        <f>"Q"&amp;INT((MONTH(SalesData[[#This Row],[Order Date]])+2)/3)&amp;"-"&amp;YEAR(SalesData[[#This Row],[Order Date]])</f>
        <v>Q3-2023</v>
      </c>
    </row>
    <row r="4864" spans="1:22" x14ac:dyDescent="0.35">
      <c r="A4864" t="s">
        <v>5005</v>
      </c>
      <c r="B4864" s="1">
        <v>45125</v>
      </c>
      <c r="C4864" t="s">
        <v>92</v>
      </c>
      <c r="D4864" t="s">
        <v>46</v>
      </c>
      <c r="E4864">
        <v>6346399818</v>
      </c>
      <c r="F4864" t="s">
        <v>50</v>
      </c>
      <c r="G4864" t="s">
        <v>11382</v>
      </c>
      <c r="H4864" t="s">
        <v>11357</v>
      </c>
      <c r="I4864" t="s">
        <v>36</v>
      </c>
      <c r="J4864" t="s">
        <v>18</v>
      </c>
      <c r="K4864">
        <v>4913.04</v>
      </c>
      <c r="L4864">
        <v>1228.5</v>
      </c>
      <c r="M4864" t="s">
        <v>19</v>
      </c>
      <c r="N4864">
        <v>0.25004884959210599</v>
      </c>
      <c r="O4864" t="s">
        <v>11351</v>
      </c>
      <c r="P4864" t="s">
        <v>11354</v>
      </c>
      <c r="R4864" t="s">
        <v>11353</v>
      </c>
      <c r="S4864">
        <f>IF(SalesData[[#This Row],[Return Status]]="Returned",1,0)</f>
        <v>0</v>
      </c>
      <c r="U4864" s="2">
        <f>EOMONTH(SalesData[[#This Row],[Order Date]],0)</f>
        <v>45138</v>
      </c>
      <c r="V4864" s="9" t="str">
        <f>"Q"&amp;INT((MONTH(SalesData[[#This Row],[Order Date]])+2)/3)&amp;"-"&amp;YEAR(SalesData[[#This Row],[Order Date]])</f>
        <v>Q3-2023</v>
      </c>
    </row>
    <row r="4865" spans="1:22" x14ac:dyDescent="0.35">
      <c r="A4865" t="s">
        <v>5006</v>
      </c>
      <c r="B4865" s="1">
        <v>45127</v>
      </c>
      <c r="C4865" t="s">
        <v>12</v>
      </c>
      <c r="D4865" t="s">
        <v>72</v>
      </c>
      <c r="E4865">
        <v>9692952866</v>
      </c>
      <c r="F4865" t="s">
        <v>78</v>
      </c>
      <c r="G4865" t="s">
        <v>15</v>
      </c>
      <c r="H4865" t="s">
        <v>16</v>
      </c>
      <c r="I4865" t="s">
        <v>17</v>
      </c>
      <c r="J4865" t="s">
        <v>19</v>
      </c>
      <c r="K4865">
        <v>2420.33</v>
      </c>
      <c r="L4865">
        <v>239.91</v>
      </c>
      <c r="M4865" t="s">
        <v>19</v>
      </c>
      <c r="N4865">
        <v>9.9122846884515795E-2</v>
      </c>
      <c r="O4865" t="s">
        <v>11351</v>
      </c>
      <c r="P4865" t="s">
        <v>11356</v>
      </c>
      <c r="R4865" t="s">
        <v>11353</v>
      </c>
      <c r="S4865">
        <f>IF(SalesData[[#This Row],[Return Status]]="Returned",1,0)</f>
        <v>0</v>
      </c>
      <c r="T4865">
        <v>2085.91</v>
      </c>
      <c r="U4865" s="2">
        <f>EOMONTH(SalesData[[#This Row],[Order Date]],0)</f>
        <v>45138</v>
      </c>
      <c r="V4865" s="9" t="str">
        <f>"Q"&amp;INT((MONTH(SalesData[[#This Row],[Order Date]])+2)/3)&amp;"-"&amp;YEAR(SalesData[[#This Row],[Order Date]])</f>
        <v>Q3-2023</v>
      </c>
    </row>
    <row r="4866" spans="1:22" x14ac:dyDescent="0.35">
      <c r="A4866" t="s">
        <v>5007</v>
      </c>
      <c r="B4866" s="1">
        <v>45118</v>
      </c>
      <c r="C4866" t="s">
        <v>205</v>
      </c>
      <c r="D4866" t="s">
        <v>80</v>
      </c>
      <c r="E4866">
        <v>5331191292</v>
      </c>
      <c r="F4866" t="s">
        <v>95</v>
      </c>
      <c r="G4866" t="s">
        <v>280</v>
      </c>
      <c r="H4866" t="s">
        <v>60</v>
      </c>
      <c r="I4866" t="s">
        <v>31</v>
      </c>
      <c r="J4866" t="s">
        <v>65</v>
      </c>
      <c r="K4866">
        <v>677.85</v>
      </c>
      <c r="L4866">
        <v>65.62</v>
      </c>
      <c r="M4866" t="s">
        <v>65</v>
      </c>
      <c r="N4866">
        <v>9.6806078040864496E-2</v>
      </c>
      <c r="O4866" t="s">
        <v>11355</v>
      </c>
      <c r="P4866" t="s">
        <v>11356</v>
      </c>
      <c r="R4866" t="s">
        <v>11353</v>
      </c>
      <c r="S4866">
        <f>IF(SalesData[[#This Row],[Return Status]]="Returned",1,0)</f>
        <v>0</v>
      </c>
      <c r="U4866" s="2">
        <f>EOMONTH(SalesData[[#This Row],[Order Date]],0)</f>
        <v>45138</v>
      </c>
      <c r="V4866" s="9" t="str">
        <f>"Q"&amp;INT((MONTH(SalesData[[#This Row],[Order Date]])+2)/3)&amp;"-"&amp;YEAR(SalesData[[#This Row],[Order Date]])</f>
        <v>Q3-2023</v>
      </c>
    </row>
    <row r="4867" spans="1:22" x14ac:dyDescent="0.35">
      <c r="A4867" t="s">
        <v>5008</v>
      </c>
      <c r="B4867" s="1">
        <v>45126</v>
      </c>
      <c r="C4867" t="s">
        <v>87</v>
      </c>
      <c r="D4867" t="s">
        <v>145</v>
      </c>
      <c r="E4867">
        <v>1014167908</v>
      </c>
      <c r="F4867" t="s">
        <v>163</v>
      </c>
      <c r="G4867" t="s">
        <v>164</v>
      </c>
      <c r="H4867" t="s">
        <v>165</v>
      </c>
      <c r="I4867" t="s">
        <v>36</v>
      </c>
      <c r="J4867" t="s">
        <v>18</v>
      </c>
      <c r="K4867">
        <v>4764.82</v>
      </c>
      <c r="L4867">
        <v>1076.46</v>
      </c>
      <c r="M4867" t="s">
        <v>19</v>
      </c>
      <c r="N4867">
        <v>0.22591829282113501</v>
      </c>
      <c r="O4867" t="s">
        <v>11351</v>
      </c>
      <c r="P4867" t="s">
        <v>11354</v>
      </c>
      <c r="R4867" t="s">
        <v>11353</v>
      </c>
      <c r="S4867">
        <f>IF(SalesData[[#This Row],[Return Status]]="Returned",1,0)</f>
        <v>0</v>
      </c>
      <c r="U4867" s="2">
        <f>EOMONTH(SalesData[[#This Row],[Order Date]],0)</f>
        <v>45138</v>
      </c>
      <c r="V4867" s="9" t="str">
        <f>"Q"&amp;INT((MONTH(SalesData[[#This Row],[Order Date]])+2)/3)&amp;"-"&amp;YEAR(SalesData[[#This Row],[Order Date]])</f>
        <v>Q3-2023</v>
      </c>
    </row>
    <row r="4868" spans="1:22" x14ac:dyDescent="0.35">
      <c r="A4868" t="s">
        <v>5009</v>
      </c>
      <c r="B4868" s="1">
        <v>45131</v>
      </c>
      <c r="C4868" t="s">
        <v>162</v>
      </c>
      <c r="D4868" t="s">
        <v>46</v>
      </c>
      <c r="E4868">
        <v>3963610434</v>
      </c>
      <c r="F4868" t="s">
        <v>28</v>
      </c>
      <c r="G4868" t="s">
        <v>29</v>
      </c>
      <c r="H4868" t="s">
        <v>30</v>
      </c>
      <c r="I4868" t="s">
        <v>31</v>
      </c>
      <c r="J4868" t="s">
        <v>18</v>
      </c>
      <c r="K4868">
        <v>4721.3900000000003</v>
      </c>
      <c r="L4868">
        <v>431.27</v>
      </c>
      <c r="M4868" t="s">
        <v>19</v>
      </c>
      <c r="N4868">
        <v>9.1343862718394397E-2</v>
      </c>
      <c r="O4868" t="s">
        <v>11351</v>
      </c>
      <c r="P4868" t="s">
        <v>11356</v>
      </c>
      <c r="R4868" t="s">
        <v>11353</v>
      </c>
      <c r="S4868">
        <f>IF(SalesData[[#This Row],[Return Status]]="Returned",1,0)</f>
        <v>0</v>
      </c>
      <c r="T4868">
        <v>2788.38</v>
      </c>
      <c r="U4868" s="2">
        <f>EOMONTH(SalesData[[#This Row],[Order Date]],0)</f>
        <v>45138</v>
      </c>
      <c r="V4868" s="9" t="str">
        <f>"Q"&amp;INT((MONTH(SalesData[[#This Row],[Order Date]])+2)/3)&amp;"-"&amp;YEAR(SalesData[[#This Row],[Order Date]])</f>
        <v>Q3-2023</v>
      </c>
    </row>
    <row r="4869" spans="1:22" x14ac:dyDescent="0.35">
      <c r="A4869" t="s">
        <v>5010</v>
      </c>
      <c r="B4869" s="1">
        <v>45118</v>
      </c>
      <c r="C4869" t="s">
        <v>149</v>
      </c>
      <c r="D4869" t="s">
        <v>27</v>
      </c>
      <c r="E4869">
        <v>6626705192</v>
      </c>
      <c r="F4869" t="s">
        <v>292</v>
      </c>
      <c r="G4869" t="s">
        <v>69</v>
      </c>
      <c r="H4869" t="s">
        <v>41</v>
      </c>
      <c r="I4869" t="s">
        <v>31</v>
      </c>
      <c r="J4869" t="s">
        <v>65</v>
      </c>
      <c r="K4869">
        <v>2683.18</v>
      </c>
      <c r="L4869">
        <v>95.57</v>
      </c>
      <c r="M4869" t="s">
        <v>65</v>
      </c>
      <c r="N4869">
        <v>3.5618184393145402E-2</v>
      </c>
      <c r="O4869" t="s">
        <v>11351</v>
      </c>
      <c r="P4869" t="s">
        <v>11356</v>
      </c>
      <c r="Q4869" t="s">
        <v>11359</v>
      </c>
      <c r="R4869" t="s">
        <v>11360</v>
      </c>
      <c r="S4869">
        <f>IF(SalesData[[#This Row],[Return Status]]="Returned",1,0)</f>
        <v>1</v>
      </c>
      <c r="T4869">
        <v>2081.52</v>
      </c>
      <c r="U4869" s="2">
        <f>EOMONTH(SalesData[[#This Row],[Order Date]],0)</f>
        <v>45138</v>
      </c>
      <c r="V4869" s="9" t="str">
        <f>"Q"&amp;INT((MONTH(SalesData[[#This Row],[Order Date]])+2)/3)&amp;"-"&amp;YEAR(SalesData[[#This Row],[Order Date]])</f>
        <v>Q3-2023</v>
      </c>
    </row>
    <row r="4870" spans="1:22" x14ac:dyDescent="0.35">
      <c r="A4870" t="s">
        <v>5011</v>
      </c>
      <c r="B4870" s="1">
        <v>45128</v>
      </c>
      <c r="C4870" t="s">
        <v>132</v>
      </c>
      <c r="D4870" t="s">
        <v>99</v>
      </c>
      <c r="E4870">
        <v>1697259333</v>
      </c>
      <c r="F4870" t="s">
        <v>28</v>
      </c>
      <c r="G4870" t="s">
        <v>29</v>
      </c>
      <c r="H4870" t="s">
        <v>30</v>
      </c>
      <c r="I4870" t="s">
        <v>31</v>
      </c>
      <c r="J4870" t="s">
        <v>65</v>
      </c>
      <c r="K4870">
        <v>1681.68</v>
      </c>
      <c r="L4870">
        <v>192.77</v>
      </c>
      <c r="M4870" t="s">
        <v>65</v>
      </c>
      <c r="N4870">
        <v>0.114629418200847</v>
      </c>
      <c r="O4870" t="s">
        <v>11351</v>
      </c>
      <c r="P4870" t="s">
        <v>11352</v>
      </c>
      <c r="R4870" t="s">
        <v>11353</v>
      </c>
      <c r="S4870">
        <f>IF(SalesData[[#This Row],[Return Status]]="Returned",1,0)</f>
        <v>0</v>
      </c>
      <c r="T4870">
        <v>2788.38</v>
      </c>
      <c r="U4870" s="2">
        <f>EOMONTH(SalesData[[#This Row],[Order Date]],0)</f>
        <v>45138</v>
      </c>
      <c r="V4870" s="9" t="str">
        <f>"Q"&amp;INT((MONTH(SalesData[[#This Row],[Order Date]])+2)/3)&amp;"-"&amp;YEAR(SalesData[[#This Row],[Order Date]])</f>
        <v>Q3-2023</v>
      </c>
    </row>
    <row r="4871" spans="1:22" x14ac:dyDescent="0.35">
      <c r="A4871" t="s">
        <v>5012</v>
      </c>
      <c r="B4871" s="1">
        <v>45110</v>
      </c>
      <c r="C4871" t="s">
        <v>87</v>
      </c>
      <c r="D4871" t="s">
        <v>27</v>
      </c>
      <c r="E4871">
        <v>2038341735</v>
      </c>
      <c r="F4871" t="s">
        <v>120</v>
      </c>
      <c r="G4871" t="s">
        <v>141</v>
      </c>
      <c r="H4871" t="s">
        <v>121</v>
      </c>
      <c r="I4871" t="s">
        <v>17</v>
      </c>
      <c r="J4871" t="s">
        <v>18</v>
      </c>
      <c r="K4871">
        <v>3134.79</v>
      </c>
      <c r="L4871">
        <v>464.33</v>
      </c>
      <c r="M4871" t="s">
        <v>19</v>
      </c>
      <c r="N4871">
        <v>0.14812156476191399</v>
      </c>
      <c r="O4871" t="s">
        <v>11351</v>
      </c>
      <c r="P4871" t="s">
        <v>11352</v>
      </c>
      <c r="R4871" t="s">
        <v>11353</v>
      </c>
      <c r="S4871">
        <f>IF(SalesData[[#This Row],[Return Status]]="Returned",1,0)</f>
        <v>0</v>
      </c>
      <c r="T4871">
        <v>2793.38</v>
      </c>
      <c r="U4871" s="2">
        <f>EOMONTH(SalesData[[#This Row],[Order Date]],0)</f>
        <v>45138</v>
      </c>
      <c r="V4871" s="9" t="str">
        <f>"Q"&amp;INT((MONTH(SalesData[[#This Row],[Order Date]])+2)/3)&amp;"-"&amp;YEAR(SalesData[[#This Row],[Order Date]])</f>
        <v>Q3-2023</v>
      </c>
    </row>
    <row r="4872" spans="1:22" x14ac:dyDescent="0.35">
      <c r="A4872" t="s">
        <v>5013</v>
      </c>
      <c r="B4872" s="1">
        <v>45135</v>
      </c>
      <c r="C4872" t="s">
        <v>12</v>
      </c>
      <c r="D4872" t="s">
        <v>39</v>
      </c>
      <c r="E4872">
        <v>2351567466</v>
      </c>
      <c r="F4872" t="s">
        <v>120</v>
      </c>
      <c r="G4872" t="s">
        <v>11367</v>
      </c>
      <c r="H4872" t="s">
        <v>121</v>
      </c>
      <c r="I4872" t="s">
        <v>17</v>
      </c>
      <c r="J4872" t="s">
        <v>18</v>
      </c>
      <c r="K4872">
        <v>1939.51</v>
      </c>
      <c r="L4872">
        <v>164.53</v>
      </c>
      <c r="M4872" t="s">
        <v>19</v>
      </c>
      <c r="N4872">
        <v>8.4830704662517895E-2</v>
      </c>
      <c r="O4872" t="s">
        <v>11351</v>
      </c>
      <c r="P4872" t="s">
        <v>11356</v>
      </c>
      <c r="R4872" t="s">
        <v>11353</v>
      </c>
      <c r="S4872">
        <f>IF(SalesData[[#This Row],[Return Status]]="Returned",1,0)</f>
        <v>0</v>
      </c>
      <c r="U4872" s="2">
        <f>EOMONTH(SalesData[[#This Row],[Order Date]],0)</f>
        <v>45138</v>
      </c>
      <c r="V4872" s="9" t="str">
        <f>"Q"&amp;INT((MONTH(SalesData[[#This Row],[Order Date]])+2)/3)&amp;"-"&amp;YEAR(SalesData[[#This Row],[Order Date]])</f>
        <v>Q3-2023</v>
      </c>
    </row>
    <row r="4873" spans="1:22" x14ac:dyDescent="0.35">
      <c r="A4873" t="s">
        <v>5014</v>
      </c>
      <c r="B4873" s="1">
        <v>45126</v>
      </c>
      <c r="C4873" t="s">
        <v>106</v>
      </c>
      <c r="D4873" t="s">
        <v>46</v>
      </c>
      <c r="E4873">
        <v>2174849795</v>
      </c>
      <c r="F4873" t="s">
        <v>53</v>
      </c>
      <c r="G4873" t="s">
        <v>54</v>
      </c>
      <c r="H4873" t="s">
        <v>11357</v>
      </c>
      <c r="I4873" t="s">
        <v>31</v>
      </c>
      <c r="J4873" t="s">
        <v>62</v>
      </c>
      <c r="K4873">
        <v>1605.15</v>
      </c>
      <c r="L4873">
        <v>126.92</v>
      </c>
      <c r="M4873" t="s">
        <v>62</v>
      </c>
      <c r="N4873">
        <v>7.9070491854343797E-2</v>
      </c>
      <c r="O4873" t="s">
        <v>11351</v>
      </c>
      <c r="P4873" t="s">
        <v>11356</v>
      </c>
      <c r="R4873" t="s">
        <v>11353</v>
      </c>
      <c r="S4873">
        <f>IF(SalesData[[#This Row],[Return Status]]="Returned",1,0)</f>
        <v>0</v>
      </c>
      <c r="U4873" s="2">
        <f>EOMONTH(SalesData[[#This Row],[Order Date]],0)</f>
        <v>45138</v>
      </c>
      <c r="V4873" s="9" t="str">
        <f>"Q"&amp;INT((MONTH(SalesData[[#This Row],[Order Date]])+2)/3)&amp;"-"&amp;YEAR(SalesData[[#This Row],[Order Date]])</f>
        <v>Q3-2023</v>
      </c>
    </row>
    <row r="4874" spans="1:22" x14ac:dyDescent="0.35">
      <c r="A4874" t="s">
        <v>5015</v>
      </c>
      <c r="B4874" s="1">
        <v>45115</v>
      </c>
      <c r="C4874" t="s">
        <v>87</v>
      </c>
      <c r="D4874" t="s">
        <v>72</v>
      </c>
      <c r="E4874">
        <v>5503398582</v>
      </c>
      <c r="F4874" t="s">
        <v>64</v>
      </c>
      <c r="G4874" t="s">
        <v>15</v>
      </c>
      <c r="H4874" t="s">
        <v>16</v>
      </c>
      <c r="I4874" t="s">
        <v>17</v>
      </c>
      <c r="J4874" t="s">
        <v>43</v>
      </c>
      <c r="K4874">
        <v>366.11</v>
      </c>
      <c r="L4874">
        <v>101.38</v>
      </c>
      <c r="M4874" t="s">
        <v>43</v>
      </c>
      <c r="N4874">
        <v>0.27691131080822701</v>
      </c>
      <c r="O4874" t="s">
        <v>11361</v>
      </c>
      <c r="P4874" t="s">
        <v>11354</v>
      </c>
      <c r="Q4874" t="s">
        <v>11376</v>
      </c>
      <c r="R4874" t="s">
        <v>11360</v>
      </c>
      <c r="S4874">
        <f>IF(SalesData[[#This Row],[Return Status]]="Returned",1,0)</f>
        <v>1</v>
      </c>
      <c r="T4874">
        <v>2085.91</v>
      </c>
      <c r="U4874" s="2">
        <f>EOMONTH(SalesData[[#This Row],[Order Date]],0)</f>
        <v>45138</v>
      </c>
      <c r="V4874" s="9" t="str">
        <f>"Q"&amp;INT((MONTH(SalesData[[#This Row],[Order Date]])+2)/3)&amp;"-"&amp;YEAR(SalesData[[#This Row],[Order Date]])</f>
        <v>Q3-2023</v>
      </c>
    </row>
    <row r="4875" spans="1:22" x14ac:dyDescent="0.35">
      <c r="A4875" t="s">
        <v>5016</v>
      </c>
      <c r="B4875" s="1">
        <v>45123</v>
      </c>
      <c r="C4875" t="s">
        <v>45</v>
      </c>
      <c r="D4875" t="s">
        <v>13</v>
      </c>
      <c r="E4875">
        <v>1319983082</v>
      </c>
      <c r="F4875" t="s">
        <v>156</v>
      </c>
      <c r="G4875" t="s">
        <v>84</v>
      </c>
      <c r="H4875" t="s">
        <v>85</v>
      </c>
      <c r="I4875" t="s">
        <v>31</v>
      </c>
      <c r="J4875" t="s">
        <v>62</v>
      </c>
      <c r="K4875">
        <v>3492.13</v>
      </c>
      <c r="L4875">
        <v>1004.17</v>
      </c>
      <c r="M4875" t="s">
        <v>62</v>
      </c>
      <c r="N4875">
        <v>0.28755229616308697</v>
      </c>
      <c r="O4875" t="s">
        <v>11351</v>
      </c>
      <c r="P4875" t="s">
        <v>11354</v>
      </c>
      <c r="R4875" t="s">
        <v>11353</v>
      </c>
      <c r="S4875">
        <f>IF(SalesData[[#This Row],[Return Status]]="Returned",1,0)</f>
        <v>0</v>
      </c>
      <c r="T4875">
        <v>847.14</v>
      </c>
      <c r="U4875" s="2">
        <f>EOMONTH(SalesData[[#This Row],[Order Date]],0)</f>
        <v>45138</v>
      </c>
      <c r="V4875" s="9" t="str">
        <f>"Q"&amp;INT((MONTH(SalesData[[#This Row],[Order Date]])+2)/3)&amp;"-"&amp;YEAR(SalesData[[#This Row],[Order Date]])</f>
        <v>Q3-2023</v>
      </c>
    </row>
    <row r="4876" spans="1:22" x14ac:dyDescent="0.35">
      <c r="A4876" t="s">
        <v>5017</v>
      </c>
      <c r="B4876" s="1">
        <v>45129</v>
      </c>
      <c r="C4876" t="s">
        <v>149</v>
      </c>
      <c r="D4876" t="s">
        <v>80</v>
      </c>
      <c r="E4876">
        <v>9695753048</v>
      </c>
      <c r="F4876" t="s">
        <v>73</v>
      </c>
      <c r="G4876" t="s">
        <v>74</v>
      </c>
      <c r="H4876" t="s">
        <v>75</v>
      </c>
      <c r="I4876" t="s">
        <v>36</v>
      </c>
      <c r="J4876" t="s">
        <v>19</v>
      </c>
      <c r="K4876">
        <v>2031.46</v>
      </c>
      <c r="L4876">
        <v>528.47</v>
      </c>
      <c r="M4876" t="s">
        <v>19</v>
      </c>
      <c r="N4876">
        <v>0.26014295137487298</v>
      </c>
      <c r="O4876" t="s">
        <v>11351</v>
      </c>
      <c r="P4876" t="s">
        <v>11354</v>
      </c>
      <c r="R4876" t="s">
        <v>11353</v>
      </c>
      <c r="S4876">
        <f>IF(SalesData[[#This Row],[Return Status]]="Returned",1,0)</f>
        <v>0</v>
      </c>
      <c r="T4876">
        <v>2420.2800000000002</v>
      </c>
      <c r="U4876" s="2">
        <f>EOMONTH(SalesData[[#This Row],[Order Date]],0)</f>
        <v>45138</v>
      </c>
      <c r="V4876" s="9" t="str">
        <f>"Q"&amp;INT((MONTH(SalesData[[#This Row],[Order Date]])+2)/3)&amp;"-"&amp;YEAR(SalesData[[#This Row],[Order Date]])</f>
        <v>Q3-2023</v>
      </c>
    </row>
    <row r="4877" spans="1:22" x14ac:dyDescent="0.35">
      <c r="A4877" t="s">
        <v>5018</v>
      </c>
      <c r="B4877" s="1">
        <v>45108</v>
      </c>
      <c r="C4877" t="s">
        <v>97</v>
      </c>
      <c r="D4877" t="s">
        <v>46</v>
      </c>
      <c r="E4877">
        <v>9351852787</v>
      </c>
      <c r="F4877" t="s">
        <v>73</v>
      </c>
      <c r="G4877" t="s">
        <v>74</v>
      </c>
      <c r="H4877" t="s">
        <v>75</v>
      </c>
      <c r="I4877" t="s">
        <v>36</v>
      </c>
      <c r="J4877" t="s">
        <v>62</v>
      </c>
      <c r="K4877">
        <v>2151.5500000000002</v>
      </c>
      <c r="L4877">
        <v>578.59</v>
      </c>
      <c r="M4877" t="s">
        <v>62</v>
      </c>
      <c r="N4877">
        <v>0.26891775696590797</v>
      </c>
      <c r="O4877" t="s">
        <v>11351</v>
      </c>
      <c r="P4877" t="s">
        <v>11354</v>
      </c>
      <c r="R4877" t="s">
        <v>11353</v>
      </c>
      <c r="S4877">
        <f>IF(SalesData[[#This Row],[Return Status]]="Returned",1,0)</f>
        <v>0</v>
      </c>
      <c r="T4877">
        <v>2420.2800000000002</v>
      </c>
      <c r="U4877" s="2">
        <f>EOMONTH(SalesData[[#This Row],[Order Date]],0)</f>
        <v>45138</v>
      </c>
      <c r="V4877" s="9" t="str">
        <f>"Q"&amp;INT((MONTH(SalesData[[#This Row],[Order Date]])+2)/3)&amp;"-"&amp;YEAR(SalesData[[#This Row],[Order Date]])</f>
        <v>Q3-2023</v>
      </c>
    </row>
    <row r="4878" spans="1:22" x14ac:dyDescent="0.35">
      <c r="A4878" t="s">
        <v>5019</v>
      </c>
      <c r="B4878" s="1">
        <v>45110</v>
      </c>
      <c r="C4878" t="s">
        <v>26</v>
      </c>
      <c r="D4878" t="s">
        <v>80</v>
      </c>
      <c r="E4878">
        <v>5393972425</v>
      </c>
      <c r="F4878" t="s">
        <v>159</v>
      </c>
      <c r="G4878" t="s">
        <v>84</v>
      </c>
      <c r="H4878" t="s">
        <v>85</v>
      </c>
      <c r="I4878" t="s">
        <v>31</v>
      </c>
      <c r="J4878" t="s">
        <v>62</v>
      </c>
      <c r="K4878">
        <v>3140.43</v>
      </c>
      <c r="L4878">
        <v>711.67</v>
      </c>
      <c r="M4878" t="s">
        <v>62</v>
      </c>
      <c r="N4878">
        <v>0.22661546348748399</v>
      </c>
      <c r="O4878" t="s">
        <v>11351</v>
      </c>
      <c r="P4878" t="s">
        <v>11354</v>
      </c>
      <c r="R4878" t="s">
        <v>11353</v>
      </c>
      <c r="S4878">
        <f>IF(SalesData[[#This Row],[Return Status]]="Returned",1,0)</f>
        <v>0</v>
      </c>
      <c r="T4878">
        <v>847.14</v>
      </c>
      <c r="U4878" s="2">
        <f>EOMONTH(SalesData[[#This Row],[Order Date]],0)</f>
        <v>45138</v>
      </c>
      <c r="V4878" s="9" t="str">
        <f>"Q"&amp;INT((MONTH(SalesData[[#This Row],[Order Date]])+2)/3)&amp;"-"&amp;YEAR(SalesData[[#This Row],[Order Date]])</f>
        <v>Q3-2023</v>
      </c>
    </row>
    <row r="4879" spans="1:22" x14ac:dyDescent="0.35">
      <c r="A4879" t="s">
        <v>5020</v>
      </c>
      <c r="B4879" s="1">
        <v>45126</v>
      </c>
      <c r="C4879" t="s">
        <v>94</v>
      </c>
      <c r="D4879" t="s">
        <v>13</v>
      </c>
      <c r="E4879">
        <v>7048543511</v>
      </c>
      <c r="F4879" t="s">
        <v>14</v>
      </c>
      <c r="G4879" t="s">
        <v>15</v>
      </c>
      <c r="H4879" t="s">
        <v>16</v>
      </c>
      <c r="I4879" t="s">
        <v>17</v>
      </c>
      <c r="J4879" t="s">
        <v>19</v>
      </c>
      <c r="K4879">
        <v>671.1</v>
      </c>
      <c r="L4879">
        <v>77.290000000000006</v>
      </c>
      <c r="M4879" t="s">
        <v>19</v>
      </c>
      <c r="N4879">
        <v>0.115169125316644</v>
      </c>
      <c r="O4879" t="s">
        <v>11355</v>
      </c>
      <c r="P4879" t="s">
        <v>11352</v>
      </c>
      <c r="R4879" t="s">
        <v>11353</v>
      </c>
      <c r="S4879">
        <f>IF(SalesData[[#This Row],[Return Status]]="Returned",1,0)</f>
        <v>0</v>
      </c>
      <c r="T4879">
        <v>2085.91</v>
      </c>
      <c r="U4879" s="2">
        <f>EOMONTH(SalesData[[#This Row],[Order Date]],0)</f>
        <v>45138</v>
      </c>
      <c r="V4879" s="9" t="str">
        <f>"Q"&amp;INT((MONTH(SalesData[[#This Row],[Order Date]])+2)/3)&amp;"-"&amp;YEAR(SalesData[[#This Row],[Order Date]])</f>
        <v>Q3-2023</v>
      </c>
    </row>
    <row r="4880" spans="1:22" x14ac:dyDescent="0.35">
      <c r="A4880" t="s">
        <v>5021</v>
      </c>
      <c r="B4880" s="1">
        <v>45121</v>
      </c>
      <c r="C4880" t="s">
        <v>77</v>
      </c>
      <c r="D4880" t="s">
        <v>145</v>
      </c>
      <c r="E4880">
        <v>1497672632</v>
      </c>
      <c r="F4880" t="s">
        <v>33</v>
      </c>
      <c r="G4880" t="s">
        <v>101</v>
      </c>
      <c r="H4880" t="s">
        <v>35</v>
      </c>
      <c r="I4880" t="s">
        <v>36</v>
      </c>
      <c r="J4880" t="s">
        <v>43</v>
      </c>
      <c r="K4880">
        <v>1642.53</v>
      </c>
      <c r="L4880">
        <v>168.47</v>
      </c>
      <c r="M4880" t="s">
        <v>43</v>
      </c>
      <c r="N4880">
        <v>0.102567380808874</v>
      </c>
      <c r="O4880" t="s">
        <v>11351</v>
      </c>
      <c r="P4880" t="s">
        <v>11352</v>
      </c>
      <c r="R4880" t="s">
        <v>11353</v>
      </c>
      <c r="S4880">
        <f>IF(SalesData[[#This Row],[Return Status]]="Returned",1,0)</f>
        <v>0</v>
      </c>
      <c r="T4880">
        <v>1385.87</v>
      </c>
      <c r="U4880" s="2">
        <f>EOMONTH(SalesData[[#This Row],[Order Date]],0)</f>
        <v>45138</v>
      </c>
      <c r="V4880" s="9" t="str">
        <f>"Q"&amp;INT((MONTH(SalesData[[#This Row],[Order Date]])+2)/3)&amp;"-"&amp;YEAR(SalesData[[#This Row],[Order Date]])</f>
        <v>Q3-2023</v>
      </c>
    </row>
    <row r="4881" spans="1:22" x14ac:dyDescent="0.35">
      <c r="A4881" t="s">
        <v>5022</v>
      </c>
      <c r="B4881" s="1">
        <v>45129</v>
      </c>
      <c r="C4881" t="s">
        <v>132</v>
      </c>
      <c r="D4881" t="s">
        <v>72</v>
      </c>
      <c r="E4881">
        <v>8803401855</v>
      </c>
      <c r="F4881" t="s">
        <v>50</v>
      </c>
      <c r="G4881" t="s">
        <v>34</v>
      </c>
      <c r="H4881" t="s">
        <v>35</v>
      </c>
      <c r="I4881" t="s">
        <v>36</v>
      </c>
      <c r="J4881" t="s">
        <v>65</v>
      </c>
      <c r="K4881">
        <v>4954.1899999999996</v>
      </c>
      <c r="L4881">
        <v>1369.82</v>
      </c>
      <c r="M4881" t="s">
        <v>65</v>
      </c>
      <c r="N4881">
        <v>0.27649726796913299</v>
      </c>
      <c r="O4881" t="s">
        <v>11351</v>
      </c>
      <c r="P4881" t="s">
        <v>11354</v>
      </c>
      <c r="Q4881" t="s">
        <v>11359</v>
      </c>
      <c r="R4881" t="s">
        <v>11360</v>
      </c>
      <c r="S4881">
        <f>IF(SalesData[[#This Row],[Return Status]]="Returned",1,0)</f>
        <v>1</v>
      </c>
      <c r="U4881" s="2">
        <f>EOMONTH(SalesData[[#This Row],[Order Date]],0)</f>
        <v>45138</v>
      </c>
      <c r="V4881" s="9" t="str">
        <f>"Q"&amp;INT((MONTH(SalesData[[#This Row],[Order Date]])+2)/3)&amp;"-"&amp;YEAR(SalesData[[#This Row],[Order Date]])</f>
        <v>Q3-2023</v>
      </c>
    </row>
    <row r="4882" spans="1:22" x14ac:dyDescent="0.35">
      <c r="A4882" t="s">
        <v>5023</v>
      </c>
      <c r="B4882" s="1">
        <v>45133</v>
      </c>
      <c r="C4882" t="s">
        <v>124</v>
      </c>
      <c r="D4882" t="s">
        <v>27</v>
      </c>
      <c r="E4882">
        <v>1079804314</v>
      </c>
      <c r="F4882" t="s">
        <v>100</v>
      </c>
      <c r="G4882" t="s">
        <v>34</v>
      </c>
      <c r="H4882" t="s">
        <v>35</v>
      </c>
      <c r="I4882" t="s">
        <v>36</v>
      </c>
      <c r="J4882" t="s">
        <v>65</v>
      </c>
      <c r="K4882">
        <v>203.15</v>
      </c>
      <c r="L4882">
        <v>31.41</v>
      </c>
      <c r="M4882" t="s">
        <v>65</v>
      </c>
      <c r="N4882">
        <v>0.15461481663795201</v>
      </c>
      <c r="O4882" t="s">
        <v>11361</v>
      </c>
      <c r="P4882" t="s">
        <v>11352</v>
      </c>
      <c r="R4882" t="s">
        <v>11353</v>
      </c>
      <c r="S4882">
        <f>IF(SalesData[[#This Row],[Return Status]]="Returned",1,0)</f>
        <v>0</v>
      </c>
      <c r="U4882" s="2">
        <f>EOMONTH(SalesData[[#This Row],[Order Date]],0)</f>
        <v>45138</v>
      </c>
      <c r="V4882" s="9" t="str">
        <f>"Q"&amp;INT((MONTH(SalesData[[#This Row],[Order Date]])+2)/3)&amp;"-"&amp;YEAR(SalesData[[#This Row],[Order Date]])</f>
        <v>Q3-2023</v>
      </c>
    </row>
    <row r="4883" spans="1:22" x14ac:dyDescent="0.35">
      <c r="A4883" t="s">
        <v>5024</v>
      </c>
      <c r="B4883" s="1">
        <v>45120</v>
      </c>
      <c r="C4883" t="s">
        <v>149</v>
      </c>
      <c r="D4883" t="s">
        <v>145</v>
      </c>
      <c r="E4883">
        <v>376367037</v>
      </c>
      <c r="F4883" t="s">
        <v>109</v>
      </c>
      <c r="G4883" t="s">
        <v>59</v>
      </c>
      <c r="H4883" t="s">
        <v>60</v>
      </c>
      <c r="I4883" t="s">
        <v>31</v>
      </c>
      <c r="J4883" t="s">
        <v>65</v>
      </c>
      <c r="K4883">
        <v>1414.6</v>
      </c>
      <c r="L4883">
        <v>266.31</v>
      </c>
      <c r="M4883" t="s">
        <v>65</v>
      </c>
      <c r="N4883">
        <v>0.18825816485225499</v>
      </c>
      <c r="O4883" t="s">
        <v>11351</v>
      </c>
      <c r="P4883" t="s">
        <v>11352</v>
      </c>
      <c r="R4883" t="s">
        <v>11353</v>
      </c>
      <c r="S4883">
        <f>IF(SalesData[[#This Row],[Return Status]]="Returned",1,0)</f>
        <v>0</v>
      </c>
      <c r="T4883">
        <v>2183.56</v>
      </c>
      <c r="U4883" s="2">
        <f>EOMONTH(SalesData[[#This Row],[Order Date]],0)</f>
        <v>45138</v>
      </c>
      <c r="V4883" s="9" t="str">
        <f>"Q"&amp;INT((MONTH(SalesData[[#This Row],[Order Date]])+2)/3)&amp;"-"&amp;YEAR(SalesData[[#This Row],[Order Date]])</f>
        <v>Q3-2023</v>
      </c>
    </row>
    <row r="4884" spans="1:22" x14ac:dyDescent="0.35">
      <c r="A4884" t="s">
        <v>5025</v>
      </c>
      <c r="B4884" s="1">
        <v>45109</v>
      </c>
      <c r="C4884" t="s">
        <v>188</v>
      </c>
      <c r="D4884" t="s">
        <v>46</v>
      </c>
      <c r="E4884">
        <v>8845155374</v>
      </c>
      <c r="F4884" t="s">
        <v>181</v>
      </c>
      <c r="G4884" t="s">
        <v>54</v>
      </c>
      <c r="H4884" t="s">
        <v>55</v>
      </c>
      <c r="I4884" t="s">
        <v>31</v>
      </c>
      <c r="J4884" t="s">
        <v>62</v>
      </c>
      <c r="K4884">
        <v>2812.74</v>
      </c>
      <c r="L4884">
        <v>245.62</v>
      </c>
      <c r="M4884" t="s">
        <v>62</v>
      </c>
      <c r="N4884">
        <v>8.7324103898689595E-2</v>
      </c>
      <c r="O4884" t="s">
        <v>11351</v>
      </c>
      <c r="P4884" t="s">
        <v>11356</v>
      </c>
      <c r="R4884" t="s">
        <v>11353</v>
      </c>
      <c r="S4884">
        <f>IF(SalesData[[#This Row],[Return Status]]="Returned",1,0)</f>
        <v>0</v>
      </c>
      <c r="U4884" s="2">
        <f>EOMONTH(SalesData[[#This Row],[Order Date]],0)</f>
        <v>45138</v>
      </c>
      <c r="V4884" s="9" t="str">
        <f>"Q"&amp;INT((MONTH(SalesData[[#This Row],[Order Date]])+2)/3)&amp;"-"&amp;YEAR(SalesData[[#This Row],[Order Date]])</f>
        <v>Q3-2023</v>
      </c>
    </row>
    <row r="4885" spans="1:22" x14ac:dyDescent="0.35">
      <c r="A4885" t="s">
        <v>5026</v>
      </c>
      <c r="B4885" s="1">
        <v>45118</v>
      </c>
      <c r="C4885" t="s">
        <v>94</v>
      </c>
      <c r="D4885" t="s">
        <v>39</v>
      </c>
      <c r="E4885">
        <v>6941825415</v>
      </c>
      <c r="F4885" t="s">
        <v>154</v>
      </c>
      <c r="G4885" t="s">
        <v>29</v>
      </c>
      <c r="H4885" t="s">
        <v>30</v>
      </c>
      <c r="I4885" t="s">
        <v>31</v>
      </c>
      <c r="J4885" t="s">
        <v>42</v>
      </c>
      <c r="K4885">
        <v>1452.3</v>
      </c>
      <c r="L4885">
        <v>371.45</v>
      </c>
      <c r="M4885" t="s">
        <v>43</v>
      </c>
      <c r="N4885">
        <v>0.255766714866074</v>
      </c>
      <c r="O4885" t="s">
        <v>11351</v>
      </c>
      <c r="P4885" t="s">
        <v>11354</v>
      </c>
      <c r="R4885" t="s">
        <v>11353</v>
      </c>
      <c r="S4885">
        <f>IF(SalesData[[#This Row],[Return Status]]="Returned",1,0)</f>
        <v>0</v>
      </c>
      <c r="T4885">
        <v>2788.38</v>
      </c>
      <c r="U4885" s="2">
        <f>EOMONTH(SalesData[[#This Row],[Order Date]],0)</f>
        <v>45138</v>
      </c>
      <c r="V4885" s="9" t="str">
        <f>"Q"&amp;INT((MONTH(SalesData[[#This Row],[Order Date]])+2)/3)&amp;"-"&amp;YEAR(SalesData[[#This Row],[Order Date]])</f>
        <v>Q3-2023</v>
      </c>
    </row>
    <row r="4886" spans="1:22" x14ac:dyDescent="0.35">
      <c r="A4886" t="s">
        <v>5027</v>
      </c>
      <c r="B4886" s="1">
        <v>45122</v>
      </c>
      <c r="C4886" t="s">
        <v>52</v>
      </c>
      <c r="D4886" t="s">
        <v>80</v>
      </c>
      <c r="E4886">
        <v>8633037221</v>
      </c>
      <c r="F4886" t="s">
        <v>312</v>
      </c>
      <c r="G4886" t="s">
        <v>141</v>
      </c>
      <c r="H4886" t="s">
        <v>121</v>
      </c>
      <c r="I4886" t="s">
        <v>17</v>
      </c>
      <c r="J4886" t="s">
        <v>19</v>
      </c>
      <c r="K4886">
        <v>4836.9399999999996</v>
      </c>
      <c r="L4886">
        <v>967.24</v>
      </c>
      <c r="M4886" t="s">
        <v>19</v>
      </c>
      <c r="N4886">
        <v>0.199969402142677</v>
      </c>
      <c r="O4886" t="s">
        <v>11351</v>
      </c>
      <c r="P4886" t="s">
        <v>11352</v>
      </c>
      <c r="R4886" t="s">
        <v>11353</v>
      </c>
      <c r="S4886">
        <f>IF(SalesData[[#This Row],[Return Status]]="Returned",1,0)</f>
        <v>0</v>
      </c>
      <c r="T4886">
        <v>2793.38</v>
      </c>
      <c r="U4886" s="2">
        <f>EOMONTH(SalesData[[#This Row],[Order Date]],0)</f>
        <v>45138</v>
      </c>
      <c r="V4886" s="9" t="str">
        <f>"Q"&amp;INT((MONTH(SalesData[[#This Row],[Order Date]])+2)/3)&amp;"-"&amp;YEAR(SalesData[[#This Row],[Order Date]])</f>
        <v>Q3-2023</v>
      </c>
    </row>
    <row r="4887" spans="1:22" x14ac:dyDescent="0.35">
      <c r="A4887" t="s">
        <v>5028</v>
      </c>
      <c r="B4887" s="1">
        <v>45115</v>
      </c>
      <c r="C4887" t="s">
        <v>113</v>
      </c>
      <c r="D4887" t="s">
        <v>13</v>
      </c>
      <c r="E4887">
        <v>6309027399</v>
      </c>
      <c r="F4887" t="s">
        <v>387</v>
      </c>
      <c r="G4887" t="s">
        <v>89</v>
      </c>
      <c r="H4887" t="s">
        <v>90</v>
      </c>
      <c r="I4887" t="s">
        <v>31</v>
      </c>
      <c r="J4887" t="s">
        <v>19</v>
      </c>
      <c r="K4887">
        <v>683.46</v>
      </c>
      <c r="L4887">
        <v>33.81</v>
      </c>
      <c r="M4887" t="s">
        <v>19</v>
      </c>
      <c r="N4887">
        <v>4.9468878939513697E-2</v>
      </c>
      <c r="O4887" t="s">
        <v>11355</v>
      </c>
      <c r="P4887" t="s">
        <v>11356</v>
      </c>
      <c r="R4887" t="s">
        <v>11353</v>
      </c>
      <c r="S4887">
        <f>IF(SalesData[[#This Row],[Return Status]]="Returned",1,0)</f>
        <v>0</v>
      </c>
      <c r="T4887">
        <v>207.68</v>
      </c>
      <c r="U4887" s="2">
        <f>EOMONTH(SalesData[[#This Row],[Order Date]],0)</f>
        <v>45138</v>
      </c>
      <c r="V4887" s="9" t="str">
        <f>"Q"&amp;INT((MONTH(SalesData[[#This Row],[Order Date]])+2)/3)&amp;"-"&amp;YEAR(SalesData[[#This Row],[Order Date]])</f>
        <v>Q3-2023</v>
      </c>
    </row>
    <row r="4888" spans="1:22" x14ac:dyDescent="0.35">
      <c r="A4888" t="s">
        <v>5029</v>
      </c>
      <c r="B4888" s="1">
        <v>45128</v>
      </c>
      <c r="C4888" t="s">
        <v>77</v>
      </c>
      <c r="D4888" t="s">
        <v>72</v>
      </c>
      <c r="E4888">
        <v>3739184945</v>
      </c>
      <c r="F4888" t="s">
        <v>40</v>
      </c>
      <c r="G4888" t="s">
        <v>69</v>
      </c>
      <c r="H4888" t="s">
        <v>41</v>
      </c>
      <c r="I4888" t="s">
        <v>31</v>
      </c>
      <c r="J4888" t="s">
        <v>19</v>
      </c>
      <c r="K4888">
        <v>3717.51</v>
      </c>
      <c r="L4888">
        <v>1068.6600000000001</v>
      </c>
      <c r="M4888" t="s">
        <v>19</v>
      </c>
      <c r="N4888">
        <v>0.28746661071523699</v>
      </c>
      <c r="O4888" t="s">
        <v>11351</v>
      </c>
      <c r="P4888" t="s">
        <v>11354</v>
      </c>
      <c r="R4888" t="s">
        <v>11353</v>
      </c>
      <c r="S4888">
        <f>IF(SalesData[[#This Row],[Return Status]]="Returned",1,0)</f>
        <v>0</v>
      </c>
      <c r="T4888">
        <v>2081.52</v>
      </c>
      <c r="U4888" s="2">
        <f>EOMONTH(SalesData[[#This Row],[Order Date]],0)</f>
        <v>45138</v>
      </c>
      <c r="V4888" s="9" t="str">
        <f>"Q"&amp;INT((MONTH(SalesData[[#This Row],[Order Date]])+2)/3)&amp;"-"&amp;YEAR(SalesData[[#This Row],[Order Date]])</f>
        <v>Q3-2023</v>
      </c>
    </row>
    <row r="4889" spans="1:22" x14ac:dyDescent="0.35">
      <c r="A4889" t="s">
        <v>5030</v>
      </c>
      <c r="B4889" s="1">
        <v>45132</v>
      </c>
      <c r="C4889" t="s">
        <v>38</v>
      </c>
      <c r="D4889" t="s">
        <v>99</v>
      </c>
      <c r="E4889">
        <v>2458268480</v>
      </c>
      <c r="F4889" t="s">
        <v>53</v>
      </c>
      <c r="G4889" t="s">
        <v>54</v>
      </c>
      <c r="H4889" t="s">
        <v>11357</v>
      </c>
      <c r="I4889" t="s">
        <v>31</v>
      </c>
      <c r="J4889" t="s">
        <v>18</v>
      </c>
      <c r="K4889">
        <v>1661.45</v>
      </c>
      <c r="L4889">
        <v>473.25</v>
      </c>
      <c r="M4889" t="s">
        <v>19</v>
      </c>
      <c r="N4889">
        <v>0.28484155406422101</v>
      </c>
      <c r="O4889" t="s">
        <v>11351</v>
      </c>
      <c r="P4889" t="s">
        <v>11354</v>
      </c>
      <c r="R4889" t="s">
        <v>11353</v>
      </c>
      <c r="S4889">
        <f>IF(SalesData[[#This Row],[Return Status]]="Returned",1,0)</f>
        <v>0</v>
      </c>
      <c r="U4889" s="2">
        <f>EOMONTH(SalesData[[#This Row],[Order Date]],0)</f>
        <v>45138</v>
      </c>
      <c r="V4889" s="9" t="str">
        <f>"Q"&amp;INT((MONTH(SalesData[[#This Row],[Order Date]])+2)/3)&amp;"-"&amp;YEAR(SalesData[[#This Row],[Order Date]])</f>
        <v>Q3-2023</v>
      </c>
    </row>
    <row r="4890" spans="1:22" x14ac:dyDescent="0.35">
      <c r="A4890" t="s">
        <v>5031</v>
      </c>
      <c r="B4890" s="1">
        <v>45130</v>
      </c>
      <c r="C4890" t="s">
        <v>67</v>
      </c>
      <c r="D4890" t="s">
        <v>145</v>
      </c>
      <c r="E4890">
        <v>5172833578</v>
      </c>
      <c r="F4890" t="s">
        <v>73</v>
      </c>
      <c r="G4890" t="s">
        <v>74</v>
      </c>
      <c r="H4890" t="s">
        <v>75</v>
      </c>
      <c r="I4890" t="s">
        <v>36</v>
      </c>
      <c r="J4890" t="s">
        <v>19</v>
      </c>
      <c r="K4890">
        <v>4019</v>
      </c>
      <c r="L4890">
        <v>228.31</v>
      </c>
      <c r="M4890" t="s">
        <v>19</v>
      </c>
      <c r="N4890">
        <v>5.6807663597909903E-2</v>
      </c>
      <c r="O4890" t="s">
        <v>11351</v>
      </c>
      <c r="P4890" t="s">
        <v>11356</v>
      </c>
      <c r="R4890" t="s">
        <v>11353</v>
      </c>
      <c r="S4890">
        <f>IF(SalesData[[#This Row],[Return Status]]="Returned",1,0)</f>
        <v>0</v>
      </c>
      <c r="T4890">
        <v>2420.2800000000002</v>
      </c>
      <c r="U4890" s="2">
        <f>EOMONTH(SalesData[[#This Row],[Order Date]],0)</f>
        <v>45138</v>
      </c>
      <c r="V4890" s="9" t="str">
        <f>"Q"&amp;INT((MONTH(SalesData[[#This Row],[Order Date]])+2)/3)&amp;"-"&amp;YEAR(SalesData[[#This Row],[Order Date]])</f>
        <v>Q3-2023</v>
      </c>
    </row>
    <row r="4891" spans="1:22" x14ac:dyDescent="0.35">
      <c r="A4891" t="s">
        <v>5032</v>
      </c>
      <c r="B4891" s="1">
        <v>45131</v>
      </c>
      <c r="C4891" t="s">
        <v>106</v>
      </c>
      <c r="D4891" t="s">
        <v>145</v>
      </c>
      <c r="E4891">
        <v>3805636265</v>
      </c>
      <c r="F4891" t="s">
        <v>50</v>
      </c>
      <c r="G4891" t="s">
        <v>34</v>
      </c>
      <c r="H4891" t="s">
        <v>35</v>
      </c>
      <c r="I4891" t="s">
        <v>36</v>
      </c>
      <c r="J4891" t="s">
        <v>65</v>
      </c>
      <c r="K4891">
        <v>1223.42</v>
      </c>
      <c r="L4891">
        <v>147.51</v>
      </c>
      <c r="M4891" t="s">
        <v>65</v>
      </c>
      <c r="N4891">
        <v>0.120571839597195</v>
      </c>
      <c r="O4891" t="s">
        <v>11351</v>
      </c>
      <c r="P4891" t="s">
        <v>11352</v>
      </c>
      <c r="R4891" t="s">
        <v>11353</v>
      </c>
      <c r="S4891">
        <f>IF(SalesData[[#This Row],[Return Status]]="Returned",1,0)</f>
        <v>0</v>
      </c>
      <c r="U4891" s="2">
        <f>EOMONTH(SalesData[[#This Row],[Order Date]],0)</f>
        <v>45138</v>
      </c>
      <c r="V4891" s="9" t="str">
        <f>"Q"&amp;INT((MONTH(SalesData[[#This Row],[Order Date]])+2)/3)&amp;"-"&amp;YEAR(SalesData[[#This Row],[Order Date]])</f>
        <v>Q3-2023</v>
      </c>
    </row>
    <row r="4892" spans="1:22" x14ac:dyDescent="0.35">
      <c r="A4892" t="s">
        <v>5033</v>
      </c>
      <c r="B4892" s="1">
        <v>45122</v>
      </c>
      <c r="C4892" t="s">
        <v>97</v>
      </c>
      <c r="D4892" t="s">
        <v>27</v>
      </c>
      <c r="E4892">
        <v>2256180797</v>
      </c>
      <c r="F4892" t="s">
        <v>410</v>
      </c>
      <c r="G4892" t="s">
        <v>29</v>
      </c>
      <c r="H4892" t="s">
        <v>30</v>
      </c>
      <c r="I4892" t="s">
        <v>31</v>
      </c>
      <c r="J4892" t="s">
        <v>18</v>
      </c>
      <c r="K4892">
        <v>3795.49</v>
      </c>
      <c r="L4892">
        <v>426.47</v>
      </c>
      <c r="M4892" t="s">
        <v>19</v>
      </c>
      <c r="N4892">
        <v>0.112362303681475</v>
      </c>
      <c r="O4892" t="s">
        <v>11351</v>
      </c>
      <c r="P4892" t="s">
        <v>11352</v>
      </c>
      <c r="R4892" t="s">
        <v>11353</v>
      </c>
      <c r="S4892">
        <f>IF(SalesData[[#This Row],[Return Status]]="Returned",1,0)</f>
        <v>0</v>
      </c>
      <c r="T4892">
        <v>2788.38</v>
      </c>
      <c r="U4892" s="2">
        <f>EOMONTH(SalesData[[#This Row],[Order Date]],0)</f>
        <v>45138</v>
      </c>
      <c r="V4892" s="9" t="str">
        <f>"Q"&amp;INT((MONTH(SalesData[[#This Row],[Order Date]])+2)/3)&amp;"-"&amp;YEAR(SalesData[[#This Row],[Order Date]])</f>
        <v>Q3-2023</v>
      </c>
    </row>
    <row r="4893" spans="1:22" x14ac:dyDescent="0.35">
      <c r="A4893" t="s">
        <v>5034</v>
      </c>
      <c r="B4893" s="1">
        <v>45127</v>
      </c>
      <c r="C4893" t="s">
        <v>176</v>
      </c>
      <c r="D4893" t="s">
        <v>145</v>
      </c>
      <c r="E4893">
        <v>137029778</v>
      </c>
      <c r="F4893" t="s">
        <v>127</v>
      </c>
      <c r="G4893" t="s">
        <v>29</v>
      </c>
      <c r="H4893" t="s">
        <v>30</v>
      </c>
      <c r="I4893" t="s">
        <v>31</v>
      </c>
      <c r="J4893" t="s">
        <v>18</v>
      </c>
      <c r="K4893">
        <v>1680.36</v>
      </c>
      <c r="L4893">
        <v>118.83</v>
      </c>
      <c r="M4893" t="s">
        <v>19</v>
      </c>
      <c r="N4893">
        <v>7.0716989216596401E-2</v>
      </c>
      <c r="O4893" t="s">
        <v>11351</v>
      </c>
      <c r="P4893" t="s">
        <v>11356</v>
      </c>
      <c r="R4893" t="s">
        <v>11353</v>
      </c>
      <c r="S4893">
        <f>IF(SalesData[[#This Row],[Return Status]]="Returned",1,0)</f>
        <v>0</v>
      </c>
      <c r="T4893">
        <v>2788.38</v>
      </c>
      <c r="U4893" s="2">
        <f>EOMONTH(SalesData[[#This Row],[Order Date]],0)</f>
        <v>45138</v>
      </c>
      <c r="V4893" s="9" t="str">
        <f>"Q"&amp;INT((MONTH(SalesData[[#This Row],[Order Date]])+2)/3)&amp;"-"&amp;YEAR(SalesData[[#This Row],[Order Date]])</f>
        <v>Q3-2023</v>
      </c>
    </row>
    <row r="4894" spans="1:22" x14ac:dyDescent="0.35">
      <c r="A4894" t="s">
        <v>5035</v>
      </c>
      <c r="B4894" s="1">
        <v>45134</v>
      </c>
      <c r="C4894" t="s">
        <v>97</v>
      </c>
      <c r="D4894" t="s">
        <v>99</v>
      </c>
      <c r="E4894">
        <v>1779199413</v>
      </c>
      <c r="F4894" t="s">
        <v>127</v>
      </c>
      <c r="G4894" t="s">
        <v>11370</v>
      </c>
      <c r="H4894" t="s">
        <v>11357</v>
      </c>
      <c r="I4894" t="s">
        <v>31</v>
      </c>
      <c r="J4894" t="s">
        <v>19</v>
      </c>
      <c r="K4894">
        <v>1756.18</v>
      </c>
      <c r="L4894">
        <v>259.70999999999998</v>
      </c>
      <c r="M4894" t="s">
        <v>19</v>
      </c>
      <c r="N4894">
        <v>0.14788347435912</v>
      </c>
      <c r="O4894" t="s">
        <v>11351</v>
      </c>
      <c r="P4894" t="s">
        <v>11352</v>
      </c>
      <c r="R4894" t="s">
        <v>11353</v>
      </c>
      <c r="S4894">
        <f>IF(SalesData[[#This Row],[Return Status]]="Returned",1,0)</f>
        <v>0</v>
      </c>
      <c r="U4894" s="2">
        <f>EOMONTH(SalesData[[#This Row],[Order Date]],0)</f>
        <v>45138</v>
      </c>
      <c r="V4894" s="9" t="str">
        <f>"Q"&amp;INT((MONTH(SalesData[[#This Row],[Order Date]])+2)/3)&amp;"-"&amp;YEAR(SalesData[[#This Row],[Order Date]])</f>
        <v>Q3-2023</v>
      </c>
    </row>
    <row r="4895" spans="1:22" x14ac:dyDescent="0.35">
      <c r="A4895" t="s">
        <v>5036</v>
      </c>
      <c r="B4895" s="1">
        <v>45125</v>
      </c>
      <c r="C4895" t="s">
        <v>139</v>
      </c>
      <c r="D4895" t="s">
        <v>13</v>
      </c>
      <c r="E4895">
        <v>7347623959</v>
      </c>
      <c r="F4895" t="s">
        <v>100</v>
      </c>
      <c r="G4895" t="s">
        <v>34</v>
      </c>
      <c r="H4895" t="s">
        <v>35</v>
      </c>
      <c r="I4895" t="s">
        <v>36</v>
      </c>
      <c r="J4895" t="s">
        <v>19</v>
      </c>
      <c r="K4895">
        <v>298.49</v>
      </c>
      <c r="L4895">
        <v>17.72</v>
      </c>
      <c r="M4895" t="s">
        <v>19</v>
      </c>
      <c r="N4895">
        <v>5.93654728801635E-2</v>
      </c>
      <c r="O4895" t="s">
        <v>11361</v>
      </c>
      <c r="P4895" t="s">
        <v>11356</v>
      </c>
      <c r="R4895" t="s">
        <v>11353</v>
      </c>
      <c r="S4895">
        <f>IF(SalesData[[#This Row],[Return Status]]="Returned",1,0)</f>
        <v>0</v>
      </c>
      <c r="U4895" s="2">
        <f>EOMONTH(SalesData[[#This Row],[Order Date]],0)</f>
        <v>45138</v>
      </c>
      <c r="V4895" s="9" t="str">
        <f>"Q"&amp;INT((MONTH(SalesData[[#This Row],[Order Date]])+2)/3)&amp;"-"&amp;YEAR(SalesData[[#This Row],[Order Date]])</f>
        <v>Q3-2023</v>
      </c>
    </row>
    <row r="4896" spans="1:22" x14ac:dyDescent="0.35">
      <c r="A4896" t="s">
        <v>5037</v>
      </c>
      <c r="B4896" s="1">
        <v>45118</v>
      </c>
      <c r="C4896" t="s">
        <v>77</v>
      </c>
      <c r="D4896" t="s">
        <v>145</v>
      </c>
      <c r="E4896">
        <v>8871418626</v>
      </c>
      <c r="F4896" t="s">
        <v>103</v>
      </c>
      <c r="G4896" t="s">
        <v>23</v>
      </c>
      <c r="H4896" t="s">
        <v>11357</v>
      </c>
      <c r="I4896" t="s">
        <v>17</v>
      </c>
      <c r="J4896" t="s">
        <v>19</v>
      </c>
      <c r="K4896">
        <v>1435.06</v>
      </c>
      <c r="L4896">
        <v>374.21</v>
      </c>
      <c r="M4896" t="s">
        <v>19</v>
      </c>
      <c r="N4896">
        <v>0.26076261619723201</v>
      </c>
      <c r="O4896" t="s">
        <v>11351</v>
      </c>
      <c r="P4896" t="s">
        <v>11354</v>
      </c>
      <c r="R4896" t="s">
        <v>11353</v>
      </c>
      <c r="S4896">
        <f>IF(SalesData[[#This Row],[Return Status]]="Returned",1,0)</f>
        <v>0</v>
      </c>
      <c r="T4896">
        <v>2821.33</v>
      </c>
      <c r="U4896" s="2">
        <f>EOMONTH(SalesData[[#This Row],[Order Date]],0)</f>
        <v>45138</v>
      </c>
      <c r="V4896" s="9" t="str">
        <f>"Q"&amp;INT((MONTH(SalesData[[#This Row],[Order Date]])+2)/3)&amp;"-"&amp;YEAR(SalesData[[#This Row],[Order Date]])</f>
        <v>Q3-2023</v>
      </c>
    </row>
    <row r="4897" spans="1:22" x14ac:dyDescent="0.35">
      <c r="A4897" t="s">
        <v>5038</v>
      </c>
      <c r="B4897" s="1">
        <v>45114</v>
      </c>
      <c r="C4897" t="s">
        <v>205</v>
      </c>
      <c r="D4897" t="s">
        <v>27</v>
      </c>
      <c r="E4897">
        <v>3797153629</v>
      </c>
      <c r="F4897" t="s">
        <v>40</v>
      </c>
      <c r="G4897" t="s">
        <v>69</v>
      </c>
      <c r="H4897" t="s">
        <v>41</v>
      </c>
      <c r="I4897" t="s">
        <v>31</v>
      </c>
      <c r="J4897" t="s">
        <v>65</v>
      </c>
      <c r="K4897">
        <v>938.59</v>
      </c>
      <c r="L4897">
        <v>46.8</v>
      </c>
      <c r="M4897" t="s">
        <v>65</v>
      </c>
      <c r="N4897">
        <v>4.9862027083178002E-2</v>
      </c>
      <c r="O4897" t="s">
        <v>11355</v>
      </c>
      <c r="P4897" t="s">
        <v>11356</v>
      </c>
      <c r="R4897" t="s">
        <v>11353</v>
      </c>
      <c r="S4897">
        <f>IF(SalesData[[#This Row],[Return Status]]="Returned",1,0)</f>
        <v>0</v>
      </c>
      <c r="T4897">
        <v>2081.52</v>
      </c>
      <c r="U4897" s="2">
        <f>EOMONTH(SalesData[[#This Row],[Order Date]],0)</f>
        <v>45138</v>
      </c>
      <c r="V4897" s="9" t="str">
        <f>"Q"&amp;INT((MONTH(SalesData[[#This Row],[Order Date]])+2)/3)&amp;"-"&amp;YEAR(SalesData[[#This Row],[Order Date]])</f>
        <v>Q3-2023</v>
      </c>
    </row>
    <row r="4898" spans="1:22" x14ac:dyDescent="0.35">
      <c r="A4898" t="s">
        <v>5039</v>
      </c>
      <c r="B4898" s="1">
        <v>45120</v>
      </c>
      <c r="C4898" t="s">
        <v>132</v>
      </c>
      <c r="D4898" t="s">
        <v>80</v>
      </c>
      <c r="E4898">
        <v>3546640443</v>
      </c>
      <c r="F4898" t="s">
        <v>133</v>
      </c>
      <c r="G4898" t="s">
        <v>89</v>
      </c>
      <c r="H4898" t="s">
        <v>90</v>
      </c>
      <c r="I4898" t="s">
        <v>31</v>
      </c>
      <c r="J4898" t="s">
        <v>19</v>
      </c>
      <c r="K4898">
        <v>1289.68</v>
      </c>
      <c r="L4898">
        <v>318.94</v>
      </c>
      <c r="M4898" t="s">
        <v>19</v>
      </c>
      <c r="N4898">
        <v>0.24730165622479999</v>
      </c>
      <c r="O4898" t="s">
        <v>11351</v>
      </c>
      <c r="P4898" t="s">
        <v>11354</v>
      </c>
      <c r="R4898" t="s">
        <v>11353</v>
      </c>
      <c r="S4898">
        <f>IF(SalesData[[#This Row],[Return Status]]="Returned",1,0)</f>
        <v>0</v>
      </c>
      <c r="T4898">
        <v>207.68</v>
      </c>
      <c r="U4898" s="2">
        <f>EOMONTH(SalesData[[#This Row],[Order Date]],0)</f>
        <v>45138</v>
      </c>
      <c r="V4898" s="9" t="str">
        <f>"Q"&amp;INT((MONTH(SalesData[[#This Row],[Order Date]])+2)/3)&amp;"-"&amp;YEAR(SalesData[[#This Row],[Order Date]])</f>
        <v>Q3-2023</v>
      </c>
    </row>
    <row r="4899" spans="1:22" x14ac:dyDescent="0.35">
      <c r="A4899" t="s">
        <v>5040</v>
      </c>
      <c r="B4899" s="1">
        <v>45136</v>
      </c>
      <c r="C4899" t="s">
        <v>176</v>
      </c>
      <c r="D4899" t="s">
        <v>80</v>
      </c>
      <c r="E4899">
        <v>1448151903</v>
      </c>
      <c r="F4899" t="s">
        <v>133</v>
      </c>
      <c r="G4899" t="s">
        <v>89</v>
      </c>
      <c r="H4899" t="s">
        <v>90</v>
      </c>
      <c r="I4899" t="s">
        <v>31</v>
      </c>
      <c r="J4899" t="s">
        <v>19</v>
      </c>
      <c r="K4899">
        <v>4502.21</v>
      </c>
      <c r="L4899">
        <v>728.43</v>
      </c>
      <c r="M4899" t="s">
        <v>19</v>
      </c>
      <c r="N4899">
        <v>0.16179387456382499</v>
      </c>
      <c r="O4899" t="s">
        <v>11351</v>
      </c>
      <c r="P4899" t="s">
        <v>11352</v>
      </c>
      <c r="R4899" t="s">
        <v>11353</v>
      </c>
      <c r="S4899">
        <f>IF(SalesData[[#This Row],[Return Status]]="Returned",1,0)</f>
        <v>0</v>
      </c>
      <c r="T4899">
        <v>207.68</v>
      </c>
      <c r="U4899" s="2">
        <f>EOMONTH(SalesData[[#This Row],[Order Date]],0)</f>
        <v>45138</v>
      </c>
      <c r="V4899" s="9" t="str">
        <f>"Q"&amp;INT((MONTH(SalesData[[#This Row],[Order Date]])+2)/3)&amp;"-"&amp;YEAR(SalesData[[#This Row],[Order Date]])</f>
        <v>Q3-2023</v>
      </c>
    </row>
    <row r="4900" spans="1:22" x14ac:dyDescent="0.35">
      <c r="A4900" t="s">
        <v>5041</v>
      </c>
      <c r="B4900" s="1">
        <v>45121</v>
      </c>
      <c r="C4900" t="s">
        <v>188</v>
      </c>
      <c r="D4900" t="s">
        <v>99</v>
      </c>
      <c r="E4900">
        <v>9297877939</v>
      </c>
      <c r="F4900" t="s">
        <v>292</v>
      </c>
      <c r="G4900" t="s">
        <v>69</v>
      </c>
      <c r="H4900" t="s">
        <v>11357</v>
      </c>
      <c r="I4900" t="s">
        <v>31</v>
      </c>
      <c r="J4900" t="s">
        <v>61</v>
      </c>
      <c r="K4900">
        <v>4577.47</v>
      </c>
      <c r="L4900">
        <v>415.69</v>
      </c>
      <c r="M4900" t="s">
        <v>62</v>
      </c>
      <c r="N4900">
        <v>9.0812173536910096E-2</v>
      </c>
      <c r="O4900" t="s">
        <v>11351</v>
      </c>
      <c r="P4900" t="s">
        <v>11356</v>
      </c>
      <c r="R4900" t="s">
        <v>11353</v>
      </c>
      <c r="S4900">
        <f>IF(SalesData[[#This Row],[Return Status]]="Returned",1,0)</f>
        <v>0</v>
      </c>
      <c r="T4900">
        <v>2081.52</v>
      </c>
      <c r="U4900" s="2">
        <f>EOMONTH(SalesData[[#This Row],[Order Date]],0)</f>
        <v>45138</v>
      </c>
      <c r="V4900" s="9" t="str">
        <f>"Q"&amp;INT((MONTH(SalesData[[#This Row],[Order Date]])+2)/3)&amp;"-"&amp;YEAR(SalesData[[#This Row],[Order Date]])</f>
        <v>Q3-2023</v>
      </c>
    </row>
    <row r="4901" spans="1:22" x14ac:dyDescent="0.35">
      <c r="A4901" t="s">
        <v>5042</v>
      </c>
      <c r="B4901" s="1">
        <v>45118</v>
      </c>
      <c r="C4901" t="s">
        <v>149</v>
      </c>
      <c r="D4901" t="s">
        <v>80</v>
      </c>
      <c r="E4901">
        <v>1500918256</v>
      </c>
      <c r="F4901" t="s">
        <v>107</v>
      </c>
      <c r="G4901" t="s">
        <v>15</v>
      </c>
      <c r="H4901" t="s">
        <v>16</v>
      </c>
      <c r="I4901" t="s">
        <v>17</v>
      </c>
      <c r="J4901" t="s">
        <v>65</v>
      </c>
      <c r="K4901">
        <v>339.02</v>
      </c>
      <c r="L4901">
        <v>19.86</v>
      </c>
      <c r="M4901" t="s">
        <v>65</v>
      </c>
      <c r="N4901">
        <v>5.8580614712996297E-2</v>
      </c>
      <c r="O4901" t="s">
        <v>11361</v>
      </c>
      <c r="P4901" t="s">
        <v>11356</v>
      </c>
      <c r="R4901" t="s">
        <v>11353</v>
      </c>
      <c r="S4901">
        <f>IF(SalesData[[#This Row],[Return Status]]="Returned",1,0)</f>
        <v>0</v>
      </c>
      <c r="T4901">
        <v>2085.91</v>
      </c>
      <c r="U4901" s="2">
        <f>EOMONTH(SalesData[[#This Row],[Order Date]],0)</f>
        <v>45138</v>
      </c>
      <c r="V4901" s="9" t="str">
        <f>"Q"&amp;INT((MONTH(SalesData[[#This Row],[Order Date]])+2)/3)&amp;"-"&amp;YEAR(SalesData[[#This Row],[Order Date]])</f>
        <v>Q3-2023</v>
      </c>
    </row>
    <row r="4902" spans="1:22" x14ac:dyDescent="0.35">
      <c r="A4902" t="s">
        <v>5043</v>
      </c>
      <c r="B4902" s="1">
        <v>45110</v>
      </c>
      <c r="C4902" t="s">
        <v>149</v>
      </c>
      <c r="D4902" t="s">
        <v>39</v>
      </c>
      <c r="E4902">
        <v>5456977709</v>
      </c>
      <c r="F4902" t="s">
        <v>140</v>
      </c>
      <c r="G4902" t="s">
        <v>236</v>
      </c>
      <c r="H4902" t="s">
        <v>121</v>
      </c>
      <c r="I4902" t="s">
        <v>17</v>
      </c>
      <c r="J4902" t="s">
        <v>19</v>
      </c>
      <c r="K4902">
        <v>490.44</v>
      </c>
      <c r="L4902">
        <v>87.97</v>
      </c>
      <c r="M4902" t="s">
        <v>19</v>
      </c>
      <c r="N4902">
        <v>0.179369545714053</v>
      </c>
      <c r="O4902" t="s">
        <v>11361</v>
      </c>
      <c r="P4902" t="s">
        <v>11352</v>
      </c>
      <c r="R4902" t="s">
        <v>11353</v>
      </c>
      <c r="S4902">
        <f>IF(SalesData[[#This Row],[Return Status]]="Returned",1,0)</f>
        <v>0</v>
      </c>
      <c r="U4902" s="2">
        <f>EOMONTH(SalesData[[#This Row],[Order Date]],0)</f>
        <v>45138</v>
      </c>
      <c r="V4902" s="9" t="str">
        <f>"Q"&amp;INT((MONTH(SalesData[[#This Row],[Order Date]])+2)/3)&amp;"-"&amp;YEAR(SalesData[[#This Row],[Order Date]])</f>
        <v>Q3-2023</v>
      </c>
    </row>
    <row r="4903" spans="1:22" x14ac:dyDescent="0.35">
      <c r="A4903" t="s">
        <v>5044</v>
      </c>
      <c r="B4903" s="1">
        <v>45124</v>
      </c>
      <c r="C4903" t="s">
        <v>67</v>
      </c>
      <c r="D4903" t="s">
        <v>39</v>
      </c>
      <c r="E4903">
        <v>8360825600</v>
      </c>
      <c r="F4903" t="s">
        <v>53</v>
      </c>
      <c r="G4903" t="s">
        <v>505</v>
      </c>
      <c r="H4903" t="s">
        <v>55</v>
      </c>
      <c r="I4903" t="s">
        <v>31</v>
      </c>
      <c r="J4903" t="s">
        <v>61</v>
      </c>
      <c r="K4903">
        <v>187.43</v>
      </c>
      <c r="L4903">
        <v>49.61</v>
      </c>
      <c r="M4903" t="s">
        <v>62</v>
      </c>
      <c r="N4903">
        <v>0.264685482580163</v>
      </c>
      <c r="O4903" t="s">
        <v>11361</v>
      </c>
      <c r="P4903" t="s">
        <v>11354</v>
      </c>
      <c r="R4903" t="s">
        <v>11353</v>
      </c>
      <c r="S4903">
        <f>IF(SalesData[[#This Row],[Return Status]]="Returned",1,0)</f>
        <v>0</v>
      </c>
      <c r="T4903">
        <v>130.44</v>
      </c>
      <c r="U4903" s="2">
        <f>EOMONTH(SalesData[[#This Row],[Order Date]],0)</f>
        <v>45138</v>
      </c>
      <c r="V4903" s="9" t="str">
        <f>"Q"&amp;INT((MONTH(SalesData[[#This Row],[Order Date]])+2)/3)&amp;"-"&amp;YEAR(SalesData[[#This Row],[Order Date]])</f>
        <v>Q3-2023</v>
      </c>
    </row>
    <row r="4904" spans="1:22" x14ac:dyDescent="0.35">
      <c r="A4904" t="s">
        <v>5045</v>
      </c>
      <c r="B4904" s="1">
        <v>45136</v>
      </c>
      <c r="C4904" t="s">
        <v>87</v>
      </c>
      <c r="D4904" t="s">
        <v>46</v>
      </c>
      <c r="E4904">
        <v>5416168410</v>
      </c>
      <c r="F4904" t="s">
        <v>68</v>
      </c>
      <c r="G4904" t="s">
        <v>69</v>
      </c>
      <c r="H4904" t="s">
        <v>41</v>
      </c>
      <c r="I4904" t="s">
        <v>31</v>
      </c>
      <c r="J4904" t="s">
        <v>62</v>
      </c>
      <c r="K4904">
        <v>462.09</v>
      </c>
      <c r="L4904">
        <v>21.45</v>
      </c>
      <c r="M4904" t="s">
        <v>62</v>
      </c>
      <c r="N4904">
        <v>4.6419528663247403E-2</v>
      </c>
      <c r="O4904" t="s">
        <v>11361</v>
      </c>
      <c r="P4904" t="s">
        <v>11356</v>
      </c>
      <c r="R4904" t="s">
        <v>11353</v>
      </c>
      <c r="S4904">
        <f>IF(SalesData[[#This Row],[Return Status]]="Returned",1,0)</f>
        <v>0</v>
      </c>
      <c r="T4904">
        <v>2081.52</v>
      </c>
      <c r="U4904" s="2">
        <f>EOMONTH(SalesData[[#This Row],[Order Date]],0)</f>
        <v>45138</v>
      </c>
      <c r="V4904" s="9" t="str">
        <f>"Q"&amp;INT((MONTH(SalesData[[#This Row],[Order Date]])+2)/3)&amp;"-"&amp;YEAR(SalesData[[#This Row],[Order Date]])</f>
        <v>Q3-2023</v>
      </c>
    </row>
    <row r="4905" spans="1:22" x14ac:dyDescent="0.35">
      <c r="A4905" t="s">
        <v>5046</v>
      </c>
      <c r="B4905" s="1">
        <v>45120</v>
      </c>
      <c r="C4905" t="s">
        <v>57</v>
      </c>
      <c r="D4905" t="s">
        <v>145</v>
      </c>
      <c r="E4905">
        <v>3778011978</v>
      </c>
      <c r="F4905" t="s">
        <v>357</v>
      </c>
      <c r="G4905" t="s">
        <v>164</v>
      </c>
      <c r="H4905" t="s">
        <v>165</v>
      </c>
      <c r="I4905" t="s">
        <v>36</v>
      </c>
      <c r="J4905" t="s">
        <v>18</v>
      </c>
      <c r="K4905">
        <v>394</v>
      </c>
      <c r="L4905">
        <v>14.98</v>
      </c>
      <c r="M4905" t="s">
        <v>19</v>
      </c>
      <c r="N4905">
        <v>3.8020304568527903E-2</v>
      </c>
      <c r="O4905" t="s">
        <v>11361</v>
      </c>
      <c r="P4905" t="s">
        <v>11356</v>
      </c>
      <c r="R4905" t="s">
        <v>11353</v>
      </c>
      <c r="S4905">
        <f>IF(SalesData[[#This Row],[Return Status]]="Returned",1,0)</f>
        <v>0</v>
      </c>
      <c r="U4905" s="2">
        <f>EOMONTH(SalesData[[#This Row],[Order Date]],0)</f>
        <v>45138</v>
      </c>
      <c r="V4905" s="9" t="str">
        <f>"Q"&amp;INT((MONTH(SalesData[[#This Row],[Order Date]])+2)/3)&amp;"-"&amp;YEAR(SalesData[[#This Row],[Order Date]])</f>
        <v>Q3-2023</v>
      </c>
    </row>
    <row r="4906" spans="1:22" x14ac:dyDescent="0.35">
      <c r="A4906" t="s">
        <v>5047</v>
      </c>
      <c r="B4906" s="1">
        <v>45129</v>
      </c>
      <c r="C4906" t="s">
        <v>92</v>
      </c>
      <c r="D4906" t="s">
        <v>27</v>
      </c>
      <c r="E4906">
        <v>9618089370</v>
      </c>
      <c r="F4906" t="s">
        <v>127</v>
      </c>
      <c r="G4906" t="s">
        <v>29</v>
      </c>
      <c r="H4906" t="s">
        <v>30</v>
      </c>
      <c r="I4906" t="s">
        <v>31</v>
      </c>
      <c r="J4906" t="s">
        <v>65</v>
      </c>
      <c r="K4906">
        <v>4646.5600000000004</v>
      </c>
      <c r="L4906">
        <v>657.11</v>
      </c>
      <c r="M4906" t="s">
        <v>65</v>
      </c>
      <c r="N4906">
        <v>0.14141859784442701</v>
      </c>
      <c r="O4906" t="s">
        <v>11351</v>
      </c>
      <c r="P4906" t="s">
        <v>11352</v>
      </c>
      <c r="R4906" t="s">
        <v>11353</v>
      </c>
      <c r="S4906">
        <f>IF(SalesData[[#This Row],[Return Status]]="Returned",1,0)</f>
        <v>0</v>
      </c>
      <c r="T4906">
        <v>2788.38</v>
      </c>
      <c r="U4906" s="2">
        <f>EOMONTH(SalesData[[#This Row],[Order Date]],0)</f>
        <v>45138</v>
      </c>
      <c r="V4906" s="9" t="str">
        <f>"Q"&amp;INT((MONTH(SalesData[[#This Row],[Order Date]])+2)/3)&amp;"-"&amp;YEAR(SalesData[[#This Row],[Order Date]])</f>
        <v>Q3-2023</v>
      </c>
    </row>
    <row r="4907" spans="1:22" x14ac:dyDescent="0.35">
      <c r="A4907" t="s">
        <v>5048</v>
      </c>
      <c r="B4907" s="1">
        <v>45111</v>
      </c>
      <c r="C4907" t="s">
        <v>176</v>
      </c>
      <c r="D4907" t="s">
        <v>99</v>
      </c>
      <c r="E4907">
        <v>8347983800</v>
      </c>
      <c r="F4907" t="s">
        <v>238</v>
      </c>
      <c r="G4907" t="s">
        <v>11374</v>
      </c>
      <c r="H4907" t="s">
        <v>75</v>
      </c>
      <c r="I4907" t="s">
        <v>36</v>
      </c>
      <c r="J4907" t="s">
        <v>43</v>
      </c>
      <c r="K4907">
        <v>3054.41</v>
      </c>
      <c r="L4907">
        <v>708.28</v>
      </c>
      <c r="M4907" t="s">
        <v>43</v>
      </c>
      <c r="N4907">
        <v>0.23188766406605499</v>
      </c>
      <c r="O4907" t="s">
        <v>11351</v>
      </c>
      <c r="P4907" t="s">
        <v>11354</v>
      </c>
      <c r="R4907" t="s">
        <v>11353</v>
      </c>
      <c r="S4907">
        <f>IF(SalesData[[#This Row],[Return Status]]="Returned",1,0)</f>
        <v>0</v>
      </c>
      <c r="U4907" s="2">
        <f>EOMONTH(SalesData[[#This Row],[Order Date]],0)</f>
        <v>45138</v>
      </c>
      <c r="V4907" s="9" t="str">
        <f>"Q"&amp;INT((MONTH(SalesData[[#This Row],[Order Date]])+2)/3)&amp;"-"&amp;YEAR(SalesData[[#This Row],[Order Date]])</f>
        <v>Q3-2023</v>
      </c>
    </row>
    <row r="4908" spans="1:22" x14ac:dyDescent="0.35">
      <c r="A4908" t="s">
        <v>5049</v>
      </c>
      <c r="B4908" s="1">
        <v>45136</v>
      </c>
      <c r="C4908" t="s">
        <v>176</v>
      </c>
      <c r="D4908" t="s">
        <v>39</v>
      </c>
      <c r="E4908">
        <v>6165463450</v>
      </c>
      <c r="F4908" t="s">
        <v>159</v>
      </c>
      <c r="G4908" t="s">
        <v>84</v>
      </c>
      <c r="H4908" t="s">
        <v>85</v>
      </c>
      <c r="I4908" t="s">
        <v>31</v>
      </c>
      <c r="J4908" t="s">
        <v>65</v>
      </c>
      <c r="K4908">
        <v>1799.02</v>
      </c>
      <c r="L4908">
        <v>411.3</v>
      </c>
      <c r="M4908" t="s">
        <v>65</v>
      </c>
      <c r="N4908">
        <v>0.228624473324366</v>
      </c>
      <c r="O4908" t="s">
        <v>11351</v>
      </c>
      <c r="P4908" t="s">
        <v>11354</v>
      </c>
      <c r="R4908" t="s">
        <v>11353</v>
      </c>
      <c r="S4908">
        <f>IF(SalesData[[#This Row],[Return Status]]="Returned",1,0)</f>
        <v>0</v>
      </c>
      <c r="T4908">
        <v>847.14</v>
      </c>
      <c r="U4908" s="2">
        <f>EOMONTH(SalesData[[#This Row],[Order Date]],0)</f>
        <v>45138</v>
      </c>
      <c r="V4908" s="9" t="str">
        <f>"Q"&amp;INT((MONTH(SalesData[[#This Row],[Order Date]])+2)/3)&amp;"-"&amp;YEAR(SalesData[[#This Row],[Order Date]])</f>
        <v>Q3-2023</v>
      </c>
    </row>
    <row r="4909" spans="1:22" x14ac:dyDescent="0.35">
      <c r="A4909" t="s">
        <v>5050</v>
      </c>
      <c r="B4909" s="1">
        <v>45113</v>
      </c>
      <c r="C4909" t="s">
        <v>97</v>
      </c>
      <c r="D4909" t="s">
        <v>39</v>
      </c>
      <c r="E4909">
        <v>5769214660</v>
      </c>
      <c r="F4909" t="s">
        <v>172</v>
      </c>
      <c r="G4909" t="s">
        <v>141</v>
      </c>
      <c r="H4909" t="s">
        <v>121</v>
      </c>
      <c r="I4909" t="s">
        <v>17</v>
      </c>
      <c r="J4909" t="s">
        <v>62</v>
      </c>
      <c r="K4909">
        <v>3630.2</v>
      </c>
      <c r="L4909">
        <v>523.30999999999995</v>
      </c>
      <c r="M4909" t="s">
        <v>62</v>
      </c>
      <c r="N4909">
        <v>0.14415459203349701</v>
      </c>
      <c r="O4909" t="s">
        <v>11351</v>
      </c>
      <c r="P4909" t="s">
        <v>11352</v>
      </c>
      <c r="R4909" t="s">
        <v>11353</v>
      </c>
      <c r="S4909">
        <f>IF(SalesData[[#This Row],[Return Status]]="Returned",1,0)</f>
        <v>0</v>
      </c>
      <c r="T4909">
        <v>2793.38</v>
      </c>
      <c r="U4909" s="2">
        <f>EOMONTH(SalesData[[#This Row],[Order Date]],0)</f>
        <v>45138</v>
      </c>
      <c r="V4909" s="9" t="str">
        <f>"Q"&amp;INT((MONTH(SalesData[[#This Row],[Order Date]])+2)/3)&amp;"-"&amp;YEAR(SalesData[[#This Row],[Order Date]])</f>
        <v>Q3-2023</v>
      </c>
    </row>
    <row r="4910" spans="1:22" x14ac:dyDescent="0.35">
      <c r="A4910" t="s">
        <v>5051</v>
      </c>
      <c r="B4910" s="1">
        <v>45133</v>
      </c>
      <c r="C4910" t="s">
        <v>111</v>
      </c>
      <c r="D4910" t="s">
        <v>99</v>
      </c>
      <c r="E4910">
        <v>8187301386</v>
      </c>
      <c r="F4910" t="s">
        <v>40</v>
      </c>
      <c r="G4910" t="s">
        <v>69</v>
      </c>
      <c r="H4910" t="s">
        <v>41</v>
      </c>
      <c r="I4910" t="s">
        <v>31</v>
      </c>
      <c r="J4910" t="s">
        <v>62</v>
      </c>
      <c r="K4910">
        <v>1356.74</v>
      </c>
      <c r="L4910">
        <v>356.18</v>
      </c>
      <c r="M4910" t="s">
        <v>62</v>
      </c>
      <c r="N4910">
        <v>0.262526349927031</v>
      </c>
      <c r="O4910" t="s">
        <v>11351</v>
      </c>
      <c r="P4910" t="s">
        <v>11354</v>
      </c>
      <c r="R4910" t="s">
        <v>11353</v>
      </c>
      <c r="S4910">
        <f>IF(SalesData[[#This Row],[Return Status]]="Returned",1,0)</f>
        <v>0</v>
      </c>
      <c r="T4910">
        <v>2081.52</v>
      </c>
      <c r="U4910" s="2">
        <f>EOMONTH(SalesData[[#This Row],[Order Date]],0)</f>
        <v>45138</v>
      </c>
      <c r="V4910" s="9" t="str">
        <f>"Q"&amp;INT((MONTH(SalesData[[#This Row],[Order Date]])+2)/3)&amp;"-"&amp;YEAR(SalesData[[#This Row],[Order Date]])</f>
        <v>Q3-2023</v>
      </c>
    </row>
    <row r="4911" spans="1:22" x14ac:dyDescent="0.35">
      <c r="A4911" t="s">
        <v>5052</v>
      </c>
      <c r="B4911" s="1">
        <v>45137</v>
      </c>
      <c r="C4911" t="s">
        <v>67</v>
      </c>
      <c r="D4911" t="s">
        <v>80</v>
      </c>
      <c r="E4911">
        <v>5048858686</v>
      </c>
      <c r="F4911" t="s">
        <v>238</v>
      </c>
      <c r="G4911" t="s">
        <v>74</v>
      </c>
      <c r="H4911" t="s">
        <v>75</v>
      </c>
      <c r="I4911" t="s">
        <v>36</v>
      </c>
      <c r="J4911" t="s">
        <v>62</v>
      </c>
      <c r="K4911">
        <v>4488.83</v>
      </c>
      <c r="L4911">
        <v>193.88</v>
      </c>
      <c r="M4911" t="s">
        <v>62</v>
      </c>
      <c r="N4911">
        <v>4.31916557321173E-2</v>
      </c>
      <c r="O4911" t="s">
        <v>11351</v>
      </c>
      <c r="P4911" t="s">
        <v>11356</v>
      </c>
      <c r="R4911" t="s">
        <v>11353</v>
      </c>
      <c r="S4911">
        <f>IF(SalesData[[#This Row],[Return Status]]="Returned",1,0)</f>
        <v>0</v>
      </c>
      <c r="T4911">
        <v>2420.2800000000002</v>
      </c>
      <c r="U4911" s="2">
        <f>EOMONTH(SalesData[[#This Row],[Order Date]],0)</f>
        <v>45138</v>
      </c>
      <c r="V4911" s="9" t="str">
        <f>"Q"&amp;INT((MONTH(SalesData[[#This Row],[Order Date]])+2)/3)&amp;"-"&amp;YEAR(SalesData[[#This Row],[Order Date]])</f>
        <v>Q3-2023</v>
      </c>
    </row>
    <row r="4912" spans="1:22" x14ac:dyDescent="0.35">
      <c r="A4912" t="s">
        <v>5053</v>
      </c>
      <c r="B4912" s="1">
        <v>45120</v>
      </c>
      <c r="C4912" t="s">
        <v>184</v>
      </c>
      <c r="D4912" t="s">
        <v>99</v>
      </c>
      <c r="E4912">
        <v>6843722881</v>
      </c>
      <c r="F4912" t="s">
        <v>116</v>
      </c>
      <c r="G4912" t="s">
        <v>74</v>
      </c>
      <c r="H4912" t="s">
        <v>75</v>
      </c>
      <c r="I4912" t="s">
        <v>36</v>
      </c>
      <c r="J4912" t="s">
        <v>61</v>
      </c>
      <c r="K4912">
        <v>879.25</v>
      </c>
      <c r="L4912">
        <v>261.61</v>
      </c>
      <c r="M4912" t="s">
        <v>62</v>
      </c>
      <c r="N4912">
        <v>0.29753767415410898</v>
      </c>
      <c r="O4912" t="s">
        <v>11355</v>
      </c>
      <c r="P4912" t="s">
        <v>11354</v>
      </c>
      <c r="R4912" t="s">
        <v>11353</v>
      </c>
      <c r="S4912">
        <f>IF(SalesData[[#This Row],[Return Status]]="Returned",1,0)</f>
        <v>0</v>
      </c>
      <c r="T4912">
        <v>2420.2800000000002</v>
      </c>
      <c r="U4912" s="2">
        <f>EOMONTH(SalesData[[#This Row],[Order Date]],0)</f>
        <v>45138</v>
      </c>
      <c r="V4912" s="9" t="str">
        <f>"Q"&amp;INT((MONTH(SalesData[[#This Row],[Order Date]])+2)/3)&amp;"-"&amp;YEAR(SalesData[[#This Row],[Order Date]])</f>
        <v>Q3-2023</v>
      </c>
    </row>
    <row r="4913" spans="1:22" x14ac:dyDescent="0.35">
      <c r="A4913" t="s">
        <v>5054</v>
      </c>
      <c r="B4913" s="1">
        <v>45128</v>
      </c>
      <c r="C4913" t="s">
        <v>12</v>
      </c>
      <c r="D4913" t="s">
        <v>145</v>
      </c>
      <c r="E4913">
        <v>6828054920</v>
      </c>
      <c r="F4913" t="s">
        <v>83</v>
      </c>
      <c r="G4913" t="s">
        <v>84</v>
      </c>
      <c r="H4913" t="s">
        <v>85</v>
      </c>
      <c r="I4913" t="s">
        <v>31</v>
      </c>
      <c r="J4913" t="s">
        <v>42</v>
      </c>
      <c r="K4913">
        <v>1356.86</v>
      </c>
      <c r="L4913">
        <v>237.37</v>
      </c>
      <c r="M4913" t="s">
        <v>43</v>
      </c>
      <c r="N4913">
        <v>0.17494067184529</v>
      </c>
      <c r="O4913" t="s">
        <v>11351</v>
      </c>
      <c r="P4913" t="s">
        <v>11352</v>
      </c>
      <c r="R4913" t="s">
        <v>11353</v>
      </c>
      <c r="S4913">
        <f>IF(SalesData[[#This Row],[Return Status]]="Returned",1,0)</f>
        <v>0</v>
      </c>
      <c r="T4913">
        <v>847.14</v>
      </c>
      <c r="U4913" s="2">
        <f>EOMONTH(SalesData[[#This Row],[Order Date]],0)</f>
        <v>45138</v>
      </c>
      <c r="V4913" s="9" t="str">
        <f>"Q"&amp;INT((MONTH(SalesData[[#This Row],[Order Date]])+2)/3)&amp;"-"&amp;YEAR(SalesData[[#This Row],[Order Date]])</f>
        <v>Q3-2023</v>
      </c>
    </row>
    <row r="4914" spans="1:22" x14ac:dyDescent="0.35">
      <c r="A4914" t="s">
        <v>5055</v>
      </c>
      <c r="B4914" s="1">
        <v>45113</v>
      </c>
      <c r="C4914" t="s">
        <v>194</v>
      </c>
      <c r="D4914" t="s">
        <v>145</v>
      </c>
      <c r="E4914">
        <v>8753189689</v>
      </c>
      <c r="F4914" t="s">
        <v>152</v>
      </c>
      <c r="G4914" t="s">
        <v>23</v>
      </c>
      <c r="H4914" t="s">
        <v>24</v>
      </c>
      <c r="I4914" t="s">
        <v>17</v>
      </c>
      <c r="J4914" t="s">
        <v>18</v>
      </c>
      <c r="K4914">
        <v>2840.2</v>
      </c>
      <c r="L4914">
        <v>850.59</v>
      </c>
      <c r="M4914" t="s">
        <v>19</v>
      </c>
      <c r="N4914">
        <v>0.29948243081473103</v>
      </c>
      <c r="O4914" t="s">
        <v>11351</v>
      </c>
      <c r="P4914" t="s">
        <v>11354</v>
      </c>
      <c r="R4914" t="s">
        <v>11353</v>
      </c>
      <c r="S4914">
        <f>IF(SalesData[[#This Row],[Return Status]]="Returned",1,0)</f>
        <v>0</v>
      </c>
      <c r="T4914">
        <v>2821.33</v>
      </c>
      <c r="U4914" s="2">
        <f>EOMONTH(SalesData[[#This Row],[Order Date]],0)</f>
        <v>45138</v>
      </c>
      <c r="V4914" s="9" t="str">
        <f>"Q"&amp;INT((MONTH(SalesData[[#This Row],[Order Date]])+2)/3)&amp;"-"&amp;YEAR(SalesData[[#This Row],[Order Date]])</f>
        <v>Q3-2023</v>
      </c>
    </row>
    <row r="4915" spans="1:22" x14ac:dyDescent="0.35">
      <c r="A4915" t="s">
        <v>5056</v>
      </c>
      <c r="B4915" s="1">
        <v>45134</v>
      </c>
      <c r="C4915" t="s">
        <v>92</v>
      </c>
      <c r="D4915" t="s">
        <v>145</v>
      </c>
      <c r="E4915">
        <v>5153244247</v>
      </c>
      <c r="F4915" t="s">
        <v>357</v>
      </c>
      <c r="G4915" t="s">
        <v>164</v>
      </c>
      <c r="H4915" t="s">
        <v>165</v>
      </c>
      <c r="I4915" t="s">
        <v>36</v>
      </c>
      <c r="J4915" t="s">
        <v>19</v>
      </c>
      <c r="K4915">
        <v>2129.48</v>
      </c>
      <c r="L4915">
        <v>634.54</v>
      </c>
      <c r="M4915" t="s">
        <v>19</v>
      </c>
      <c r="N4915">
        <v>0.297978849296542</v>
      </c>
      <c r="O4915" t="s">
        <v>11351</v>
      </c>
      <c r="P4915" t="s">
        <v>11354</v>
      </c>
      <c r="R4915" t="s">
        <v>11353</v>
      </c>
      <c r="S4915">
        <f>IF(SalesData[[#This Row],[Return Status]]="Returned",1,0)</f>
        <v>0</v>
      </c>
      <c r="U4915" s="2">
        <f>EOMONTH(SalesData[[#This Row],[Order Date]],0)</f>
        <v>45138</v>
      </c>
      <c r="V4915" s="9" t="str">
        <f>"Q"&amp;INT((MONTH(SalesData[[#This Row],[Order Date]])+2)/3)&amp;"-"&amp;YEAR(SalesData[[#This Row],[Order Date]])</f>
        <v>Q3-2023</v>
      </c>
    </row>
    <row r="4916" spans="1:22" x14ac:dyDescent="0.35">
      <c r="A4916" t="s">
        <v>5057</v>
      </c>
      <c r="B4916" s="1">
        <v>45112</v>
      </c>
      <c r="C4916" t="s">
        <v>45</v>
      </c>
      <c r="D4916" t="s">
        <v>46</v>
      </c>
      <c r="E4916">
        <v>9304352135</v>
      </c>
      <c r="F4916" t="s">
        <v>114</v>
      </c>
      <c r="G4916" t="s">
        <v>59</v>
      </c>
      <c r="H4916" t="s">
        <v>60</v>
      </c>
      <c r="I4916" t="s">
        <v>31</v>
      </c>
      <c r="J4916" t="s">
        <v>18</v>
      </c>
      <c r="K4916">
        <v>2685.01</v>
      </c>
      <c r="L4916">
        <v>176.19</v>
      </c>
      <c r="M4916" t="s">
        <v>19</v>
      </c>
      <c r="N4916">
        <v>6.5619867337551804E-2</v>
      </c>
      <c r="O4916" t="s">
        <v>11351</v>
      </c>
      <c r="P4916" t="s">
        <v>11356</v>
      </c>
      <c r="R4916" t="s">
        <v>11353</v>
      </c>
      <c r="S4916">
        <f>IF(SalesData[[#This Row],[Return Status]]="Returned",1,0)</f>
        <v>0</v>
      </c>
      <c r="T4916">
        <v>2183.56</v>
      </c>
      <c r="U4916" s="2">
        <f>EOMONTH(SalesData[[#This Row],[Order Date]],0)</f>
        <v>45138</v>
      </c>
      <c r="V4916" s="9" t="str">
        <f>"Q"&amp;INT((MONTH(SalesData[[#This Row],[Order Date]])+2)/3)&amp;"-"&amp;YEAR(SalesData[[#This Row],[Order Date]])</f>
        <v>Q3-2023</v>
      </c>
    </row>
    <row r="4917" spans="1:22" x14ac:dyDescent="0.35">
      <c r="A4917" t="s">
        <v>5058</v>
      </c>
      <c r="B4917" s="1">
        <v>45137</v>
      </c>
      <c r="C4917" t="s">
        <v>124</v>
      </c>
      <c r="D4917" t="s">
        <v>80</v>
      </c>
      <c r="E4917">
        <v>1401782512</v>
      </c>
      <c r="F4917" t="s">
        <v>53</v>
      </c>
      <c r="G4917" t="s">
        <v>11371</v>
      </c>
      <c r="H4917" t="s">
        <v>55</v>
      </c>
      <c r="I4917" t="s">
        <v>31</v>
      </c>
      <c r="J4917" t="s">
        <v>19</v>
      </c>
      <c r="K4917">
        <v>1419.07</v>
      </c>
      <c r="L4917">
        <v>356.5</v>
      </c>
      <c r="M4917" t="s">
        <v>19</v>
      </c>
      <c r="N4917">
        <v>0.25122087000641302</v>
      </c>
      <c r="O4917" t="s">
        <v>11351</v>
      </c>
      <c r="P4917" t="s">
        <v>11354</v>
      </c>
      <c r="R4917" t="s">
        <v>11353</v>
      </c>
      <c r="S4917">
        <f>IF(SalesData[[#This Row],[Return Status]]="Returned",1,0)</f>
        <v>0</v>
      </c>
      <c r="U4917" s="2">
        <f>EOMONTH(SalesData[[#This Row],[Order Date]],0)</f>
        <v>45138</v>
      </c>
      <c r="V4917" s="9" t="str">
        <f>"Q"&amp;INT((MONTH(SalesData[[#This Row],[Order Date]])+2)/3)&amp;"-"&amp;YEAR(SalesData[[#This Row],[Order Date]])</f>
        <v>Q3-2023</v>
      </c>
    </row>
    <row r="4918" spans="1:22" x14ac:dyDescent="0.35">
      <c r="A4918" t="s">
        <v>5059</v>
      </c>
      <c r="B4918" s="1">
        <v>45109</v>
      </c>
      <c r="C4918" t="s">
        <v>49</v>
      </c>
      <c r="D4918" t="s">
        <v>13</v>
      </c>
      <c r="E4918">
        <v>1324119494</v>
      </c>
      <c r="F4918" t="s">
        <v>181</v>
      </c>
      <c r="G4918" t="s">
        <v>54</v>
      </c>
      <c r="H4918" t="s">
        <v>11357</v>
      </c>
      <c r="I4918" t="s">
        <v>31</v>
      </c>
      <c r="J4918" t="s">
        <v>19</v>
      </c>
      <c r="K4918">
        <v>2878.27</v>
      </c>
      <c r="L4918">
        <v>580.05999999999995</v>
      </c>
      <c r="M4918" t="s">
        <v>19</v>
      </c>
      <c r="N4918">
        <v>0.20153078064253899</v>
      </c>
      <c r="O4918" t="s">
        <v>11351</v>
      </c>
      <c r="P4918" t="s">
        <v>11354</v>
      </c>
      <c r="R4918" t="s">
        <v>11353</v>
      </c>
      <c r="S4918">
        <f>IF(SalesData[[#This Row],[Return Status]]="Returned",1,0)</f>
        <v>0</v>
      </c>
      <c r="U4918" s="2">
        <f>EOMONTH(SalesData[[#This Row],[Order Date]],0)</f>
        <v>45138</v>
      </c>
      <c r="V4918" s="9" t="str">
        <f>"Q"&amp;INT((MONTH(SalesData[[#This Row],[Order Date]])+2)/3)&amp;"-"&amp;YEAR(SalesData[[#This Row],[Order Date]])</f>
        <v>Q3-2023</v>
      </c>
    </row>
    <row r="4919" spans="1:22" x14ac:dyDescent="0.35">
      <c r="A4919" t="s">
        <v>5060</v>
      </c>
      <c r="B4919" s="1">
        <v>45113</v>
      </c>
      <c r="C4919" t="s">
        <v>144</v>
      </c>
      <c r="D4919" t="s">
        <v>80</v>
      </c>
      <c r="E4919">
        <v>3561861189</v>
      </c>
      <c r="F4919" t="s">
        <v>50</v>
      </c>
      <c r="G4919" t="s">
        <v>34</v>
      </c>
      <c r="H4919" t="s">
        <v>35</v>
      </c>
      <c r="I4919" t="s">
        <v>36</v>
      </c>
      <c r="J4919" t="s">
        <v>43</v>
      </c>
      <c r="K4919">
        <v>4671.54</v>
      </c>
      <c r="L4919">
        <v>1176.6600000000001</v>
      </c>
      <c r="M4919" t="s">
        <v>43</v>
      </c>
      <c r="N4919">
        <v>0.251878395561207</v>
      </c>
      <c r="O4919" t="s">
        <v>11351</v>
      </c>
      <c r="P4919" t="s">
        <v>11354</v>
      </c>
      <c r="R4919" t="s">
        <v>11353</v>
      </c>
      <c r="S4919">
        <f>IF(SalesData[[#This Row],[Return Status]]="Returned",1,0)</f>
        <v>0</v>
      </c>
      <c r="U4919" s="2">
        <f>EOMONTH(SalesData[[#This Row],[Order Date]],0)</f>
        <v>45138</v>
      </c>
      <c r="V4919" s="9" t="str">
        <f>"Q"&amp;INT((MONTH(SalesData[[#This Row],[Order Date]])+2)/3)&amp;"-"&amp;YEAR(SalesData[[#This Row],[Order Date]])</f>
        <v>Q3-2023</v>
      </c>
    </row>
    <row r="4920" spans="1:22" x14ac:dyDescent="0.35">
      <c r="A4920" t="s">
        <v>5061</v>
      </c>
      <c r="B4920" s="1">
        <v>45129</v>
      </c>
      <c r="C4920" t="s">
        <v>162</v>
      </c>
      <c r="D4920" t="s">
        <v>145</v>
      </c>
      <c r="E4920">
        <v>1946769861</v>
      </c>
      <c r="F4920" t="s">
        <v>120</v>
      </c>
      <c r="G4920" t="s">
        <v>141</v>
      </c>
      <c r="H4920" t="s">
        <v>121</v>
      </c>
      <c r="I4920" t="s">
        <v>17</v>
      </c>
      <c r="J4920" t="s">
        <v>19</v>
      </c>
      <c r="K4920">
        <v>1325.82</v>
      </c>
      <c r="L4920">
        <v>111.85</v>
      </c>
      <c r="M4920" t="s">
        <v>19</v>
      </c>
      <c r="N4920">
        <v>8.43628848561645E-2</v>
      </c>
      <c r="O4920" t="s">
        <v>11351</v>
      </c>
      <c r="P4920" t="s">
        <v>11356</v>
      </c>
      <c r="R4920" t="s">
        <v>11353</v>
      </c>
      <c r="S4920">
        <f>IF(SalesData[[#This Row],[Return Status]]="Returned",1,0)</f>
        <v>0</v>
      </c>
      <c r="T4920">
        <v>2793.38</v>
      </c>
      <c r="U4920" s="2">
        <f>EOMONTH(SalesData[[#This Row],[Order Date]],0)</f>
        <v>45138</v>
      </c>
      <c r="V4920" s="9" t="str">
        <f>"Q"&amp;INT((MONTH(SalesData[[#This Row],[Order Date]])+2)/3)&amp;"-"&amp;YEAR(SalesData[[#This Row],[Order Date]])</f>
        <v>Q3-2023</v>
      </c>
    </row>
    <row r="4921" spans="1:22" x14ac:dyDescent="0.35">
      <c r="A4921" t="s">
        <v>5062</v>
      </c>
      <c r="B4921" s="1">
        <v>45120</v>
      </c>
      <c r="C4921" t="s">
        <v>57</v>
      </c>
      <c r="D4921" t="s">
        <v>13</v>
      </c>
      <c r="E4921">
        <v>4324307352</v>
      </c>
      <c r="F4921" t="s">
        <v>22</v>
      </c>
      <c r="G4921" t="s">
        <v>23</v>
      </c>
      <c r="H4921" t="s">
        <v>24</v>
      </c>
      <c r="I4921" t="s">
        <v>17</v>
      </c>
      <c r="J4921" t="s">
        <v>43</v>
      </c>
      <c r="K4921">
        <v>1004.29</v>
      </c>
      <c r="L4921">
        <v>210.69</v>
      </c>
      <c r="M4921" t="s">
        <v>43</v>
      </c>
      <c r="N4921">
        <v>0.20979000089615599</v>
      </c>
      <c r="O4921" t="s">
        <v>11351</v>
      </c>
      <c r="P4921" t="s">
        <v>11354</v>
      </c>
      <c r="Q4921" t="s">
        <v>11359</v>
      </c>
      <c r="R4921" t="s">
        <v>11360</v>
      </c>
      <c r="S4921">
        <f>IF(SalesData[[#This Row],[Return Status]]="Returned",1,0)</f>
        <v>1</v>
      </c>
      <c r="T4921">
        <v>2821.33</v>
      </c>
      <c r="U4921" s="2">
        <f>EOMONTH(SalesData[[#This Row],[Order Date]],0)</f>
        <v>45138</v>
      </c>
      <c r="V4921" s="9" t="str">
        <f>"Q"&amp;INT((MONTH(SalesData[[#This Row],[Order Date]])+2)/3)&amp;"-"&amp;YEAR(SalesData[[#This Row],[Order Date]])</f>
        <v>Q3-2023</v>
      </c>
    </row>
    <row r="4922" spans="1:22" x14ac:dyDescent="0.35">
      <c r="A4922" t="s">
        <v>5063</v>
      </c>
      <c r="B4922" s="1">
        <v>45134</v>
      </c>
      <c r="C4922" t="s">
        <v>49</v>
      </c>
      <c r="D4922" t="s">
        <v>27</v>
      </c>
      <c r="E4922">
        <v>7910386182</v>
      </c>
      <c r="F4922" t="s">
        <v>154</v>
      </c>
      <c r="G4922" t="s">
        <v>29</v>
      </c>
      <c r="H4922" t="s">
        <v>30</v>
      </c>
      <c r="I4922" t="s">
        <v>31</v>
      </c>
      <c r="J4922" t="s">
        <v>19</v>
      </c>
      <c r="K4922">
        <v>4186.4799999999996</v>
      </c>
      <c r="L4922">
        <v>151.22</v>
      </c>
      <c r="M4922" t="s">
        <v>19</v>
      </c>
      <c r="N4922">
        <v>3.6121037243698799E-2</v>
      </c>
      <c r="O4922" t="s">
        <v>11351</v>
      </c>
      <c r="P4922" t="s">
        <v>11356</v>
      </c>
      <c r="R4922" t="s">
        <v>11353</v>
      </c>
      <c r="S4922">
        <f>IF(SalesData[[#This Row],[Return Status]]="Returned",1,0)</f>
        <v>0</v>
      </c>
      <c r="T4922">
        <v>2788.38</v>
      </c>
      <c r="U4922" s="2">
        <f>EOMONTH(SalesData[[#This Row],[Order Date]],0)</f>
        <v>45138</v>
      </c>
      <c r="V4922" s="9" t="str">
        <f>"Q"&amp;INT((MONTH(SalesData[[#This Row],[Order Date]])+2)/3)&amp;"-"&amp;YEAR(SalesData[[#This Row],[Order Date]])</f>
        <v>Q3-2023</v>
      </c>
    </row>
    <row r="4923" spans="1:22" x14ac:dyDescent="0.35">
      <c r="A4923" t="s">
        <v>5064</v>
      </c>
      <c r="B4923" s="1">
        <v>45112</v>
      </c>
      <c r="C4923" t="s">
        <v>92</v>
      </c>
      <c r="D4923" t="s">
        <v>72</v>
      </c>
      <c r="E4923">
        <v>6801574941</v>
      </c>
      <c r="F4923" t="s">
        <v>137</v>
      </c>
      <c r="G4923" t="s">
        <v>11382</v>
      </c>
      <c r="H4923" t="s">
        <v>35</v>
      </c>
      <c r="I4923" t="s">
        <v>36</v>
      </c>
      <c r="J4923" t="s">
        <v>19</v>
      </c>
      <c r="K4923">
        <v>1841.92</v>
      </c>
      <c r="L4923">
        <v>195.47</v>
      </c>
      <c r="M4923" t="s">
        <v>19</v>
      </c>
      <c r="N4923">
        <v>0.106122958651842</v>
      </c>
      <c r="O4923" t="s">
        <v>11351</v>
      </c>
      <c r="P4923" t="s">
        <v>11352</v>
      </c>
      <c r="R4923" t="s">
        <v>11353</v>
      </c>
      <c r="S4923">
        <f>IF(SalesData[[#This Row],[Return Status]]="Returned",1,0)</f>
        <v>0</v>
      </c>
      <c r="U4923" s="2">
        <f>EOMONTH(SalesData[[#This Row],[Order Date]],0)</f>
        <v>45138</v>
      </c>
      <c r="V4923" s="9" t="str">
        <f>"Q"&amp;INT((MONTH(SalesData[[#This Row],[Order Date]])+2)/3)&amp;"-"&amp;YEAR(SalesData[[#This Row],[Order Date]])</f>
        <v>Q3-2023</v>
      </c>
    </row>
    <row r="4924" spans="1:22" x14ac:dyDescent="0.35">
      <c r="A4924" t="s">
        <v>5065</v>
      </c>
      <c r="B4924" s="1">
        <v>45124</v>
      </c>
      <c r="C4924" t="s">
        <v>21</v>
      </c>
      <c r="D4924" t="s">
        <v>145</v>
      </c>
      <c r="E4924">
        <v>3217517524</v>
      </c>
      <c r="F4924" t="s">
        <v>140</v>
      </c>
      <c r="G4924" t="s">
        <v>11367</v>
      </c>
      <c r="H4924" t="s">
        <v>121</v>
      </c>
      <c r="I4924" t="s">
        <v>17</v>
      </c>
      <c r="J4924" t="s">
        <v>19</v>
      </c>
      <c r="K4924">
        <v>2172.63</v>
      </c>
      <c r="L4924">
        <v>520.51</v>
      </c>
      <c r="M4924" t="s">
        <v>19</v>
      </c>
      <c r="N4924">
        <v>0.239575997753874</v>
      </c>
      <c r="O4924" t="s">
        <v>11351</v>
      </c>
      <c r="P4924" t="s">
        <v>11354</v>
      </c>
      <c r="R4924" t="s">
        <v>11353</v>
      </c>
      <c r="S4924">
        <f>IF(SalesData[[#This Row],[Return Status]]="Returned",1,0)</f>
        <v>0</v>
      </c>
      <c r="U4924" s="2">
        <f>EOMONTH(SalesData[[#This Row],[Order Date]],0)</f>
        <v>45138</v>
      </c>
      <c r="V4924" s="9" t="str">
        <f>"Q"&amp;INT((MONTH(SalesData[[#This Row],[Order Date]])+2)/3)&amp;"-"&amp;YEAR(SalesData[[#This Row],[Order Date]])</f>
        <v>Q3-2023</v>
      </c>
    </row>
    <row r="4925" spans="1:22" x14ac:dyDescent="0.35">
      <c r="A4925" t="s">
        <v>5066</v>
      </c>
      <c r="B4925" s="1">
        <v>45136</v>
      </c>
      <c r="C4925" t="s">
        <v>194</v>
      </c>
      <c r="D4925" t="s">
        <v>13</v>
      </c>
      <c r="E4925">
        <v>2250446054</v>
      </c>
      <c r="F4925" t="s">
        <v>50</v>
      </c>
      <c r="G4925" t="s">
        <v>34</v>
      </c>
      <c r="H4925" t="s">
        <v>35</v>
      </c>
      <c r="I4925" t="s">
        <v>36</v>
      </c>
      <c r="J4925" t="s">
        <v>65</v>
      </c>
      <c r="K4925">
        <v>3328.22</v>
      </c>
      <c r="L4925">
        <v>906.31</v>
      </c>
      <c r="M4925" t="s">
        <v>65</v>
      </c>
      <c r="N4925">
        <v>0.27231072465161599</v>
      </c>
      <c r="O4925" t="s">
        <v>11351</v>
      </c>
      <c r="P4925" t="s">
        <v>11354</v>
      </c>
      <c r="R4925" t="s">
        <v>11353</v>
      </c>
      <c r="S4925">
        <f>IF(SalesData[[#This Row],[Return Status]]="Returned",1,0)</f>
        <v>0</v>
      </c>
      <c r="U4925" s="2">
        <f>EOMONTH(SalesData[[#This Row],[Order Date]],0)</f>
        <v>45138</v>
      </c>
      <c r="V4925" s="9" t="str">
        <f>"Q"&amp;INT((MONTH(SalesData[[#This Row],[Order Date]])+2)/3)&amp;"-"&amp;YEAR(SalesData[[#This Row],[Order Date]])</f>
        <v>Q3-2023</v>
      </c>
    </row>
    <row r="4926" spans="1:22" x14ac:dyDescent="0.35">
      <c r="A4926" t="s">
        <v>5067</v>
      </c>
      <c r="B4926" s="1">
        <v>45116</v>
      </c>
      <c r="C4926" t="s">
        <v>45</v>
      </c>
      <c r="D4926" t="s">
        <v>27</v>
      </c>
      <c r="E4926">
        <v>8021395990</v>
      </c>
      <c r="F4926" t="s">
        <v>14</v>
      </c>
      <c r="G4926" t="s">
        <v>15</v>
      </c>
      <c r="H4926" t="s">
        <v>16</v>
      </c>
      <c r="I4926" t="s">
        <v>17</v>
      </c>
      <c r="J4926" t="s">
        <v>43</v>
      </c>
      <c r="K4926">
        <v>1715.28</v>
      </c>
      <c r="L4926">
        <v>54.87</v>
      </c>
      <c r="M4926" t="s">
        <v>43</v>
      </c>
      <c r="N4926">
        <v>3.1988946411081597E-2</v>
      </c>
      <c r="O4926" t="s">
        <v>11351</v>
      </c>
      <c r="P4926" t="s">
        <v>11356</v>
      </c>
      <c r="Q4926" t="s">
        <v>11373</v>
      </c>
      <c r="R4926" t="s">
        <v>11360</v>
      </c>
      <c r="S4926">
        <f>IF(SalesData[[#This Row],[Return Status]]="Returned",1,0)</f>
        <v>1</v>
      </c>
      <c r="T4926">
        <v>2085.91</v>
      </c>
      <c r="U4926" s="2">
        <f>EOMONTH(SalesData[[#This Row],[Order Date]],0)</f>
        <v>45138</v>
      </c>
      <c r="V4926" s="9" t="str">
        <f>"Q"&amp;INT((MONTH(SalesData[[#This Row],[Order Date]])+2)/3)&amp;"-"&amp;YEAR(SalesData[[#This Row],[Order Date]])</f>
        <v>Q3-2023</v>
      </c>
    </row>
    <row r="4927" spans="1:22" x14ac:dyDescent="0.35">
      <c r="A4927" t="s">
        <v>5068</v>
      </c>
      <c r="B4927" s="1">
        <v>45129</v>
      </c>
      <c r="C4927" t="s">
        <v>111</v>
      </c>
      <c r="D4927" t="s">
        <v>39</v>
      </c>
      <c r="E4927">
        <v>2303018037</v>
      </c>
      <c r="F4927" t="s">
        <v>107</v>
      </c>
      <c r="G4927" t="s">
        <v>15</v>
      </c>
      <c r="H4927" t="s">
        <v>16</v>
      </c>
      <c r="I4927" t="s">
        <v>17</v>
      </c>
      <c r="J4927" t="s">
        <v>65</v>
      </c>
      <c r="K4927">
        <v>1972.73</v>
      </c>
      <c r="L4927">
        <v>203.31</v>
      </c>
      <c r="M4927" t="s">
        <v>65</v>
      </c>
      <c r="N4927">
        <v>0.103060226184019</v>
      </c>
      <c r="O4927" t="s">
        <v>11351</v>
      </c>
      <c r="P4927" t="s">
        <v>11352</v>
      </c>
      <c r="R4927" t="s">
        <v>11353</v>
      </c>
      <c r="S4927">
        <f>IF(SalesData[[#This Row],[Return Status]]="Returned",1,0)</f>
        <v>0</v>
      </c>
      <c r="T4927">
        <v>2085.91</v>
      </c>
      <c r="U4927" s="2">
        <f>EOMONTH(SalesData[[#This Row],[Order Date]],0)</f>
        <v>45138</v>
      </c>
      <c r="V4927" s="9" t="str">
        <f>"Q"&amp;INT((MONTH(SalesData[[#This Row],[Order Date]])+2)/3)&amp;"-"&amp;YEAR(SalesData[[#This Row],[Order Date]])</f>
        <v>Q3-2023</v>
      </c>
    </row>
    <row r="4928" spans="1:22" x14ac:dyDescent="0.35">
      <c r="A4928" t="s">
        <v>5069</v>
      </c>
      <c r="B4928" s="1">
        <v>45113</v>
      </c>
      <c r="C4928" t="s">
        <v>52</v>
      </c>
      <c r="D4928" t="s">
        <v>13</v>
      </c>
      <c r="E4928">
        <v>1481419260</v>
      </c>
      <c r="F4928" t="s">
        <v>107</v>
      </c>
      <c r="G4928" t="s">
        <v>15</v>
      </c>
      <c r="H4928" t="s">
        <v>16</v>
      </c>
      <c r="I4928" t="s">
        <v>17</v>
      </c>
      <c r="J4928" t="s">
        <v>65</v>
      </c>
      <c r="K4928">
        <v>3418.37</v>
      </c>
      <c r="L4928">
        <v>738.19</v>
      </c>
      <c r="M4928" t="s">
        <v>65</v>
      </c>
      <c r="N4928">
        <v>0.21594795180158999</v>
      </c>
      <c r="O4928" t="s">
        <v>11351</v>
      </c>
      <c r="P4928" t="s">
        <v>11354</v>
      </c>
      <c r="R4928" t="s">
        <v>11353</v>
      </c>
      <c r="S4928">
        <f>IF(SalesData[[#This Row],[Return Status]]="Returned",1,0)</f>
        <v>0</v>
      </c>
      <c r="T4928">
        <v>2085.91</v>
      </c>
      <c r="U4928" s="2">
        <f>EOMONTH(SalesData[[#This Row],[Order Date]],0)</f>
        <v>45138</v>
      </c>
      <c r="V4928" s="9" t="str">
        <f>"Q"&amp;INT((MONTH(SalesData[[#This Row],[Order Date]])+2)/3)&amp;"-"&amp;YEAR(SalesData[[#This Row],[Order Date]])</f>
        <v>Q3-2023</v>
      </c>
    </row>
    <row r="4929" spans="1:22" x14ac:dyDescent="0.35">
      <c r="A4929" t="s">
        <v>5070</v>
      </c>
      <c r="B4929" s="1">
        <v>45112</v>
      </c>
      <c r="C4929" t="s">
        <v>26</v>
      </c>
      <c r="D4929" t="s">
        <v>80</v>
      </c>
      <c r="E4929">
        <v>2825497917</v>
      </c>
      <c r="F4929" t="s">
        <v>387</v>
      </c>
      <c r="G4929" t="s">
        <v>89</v>
      </c>
      <c r="H4929" t="s">
        <v>90</v>
      </c>
      <c r="I4929" t="s">
        <v>31</v>
      </c>
      <c r="J4929" t="s">
        <v>61</v>
      </c>
      <c r="K4929">
        <v>3625.37</v>
      </c>
      <c r="L4929">
        <v>890.45</v>
      </c>
      <c r="M4929" t="s">
        <v>62</v>
      </c>
      <c r="N4929">
        <v>0.24561630950771901</v>
      </c>
      <c r="O4929" t="s">
        <v>11351</v>
      </c>
      <c r="P4929" t="s">
        <v>11354</v>
      </c>
      <c r="R4929" t="s">
        <v>11353</v>
      </c>
      <c r="S4929">
        <f>IF(SalesData[[#This Row],[Return Status]]="Returned",1,0)</f>
        <v>0</v>
      </c>
      <c r="T4929">
        <v>207.68</v>
      </c>
      <c r="U4929" s="2">
        <f>EOMONTH(SalesData[[#This Row],[Order Date]],0)</f>
        <v>45138</v>
      </c>
      <c r="V4929" s="9" t="str">
        <f>"Q"&amp;INT((MONTH(SalesData[[#This Row],[Order Date]])+2)/3)&amp;"-"&amp;YEAR(SalesData[[#This Row],[Order Date]])</f>
        <v>Q3-2023</v>
      </c>
    </row>
    <row r="4930" spans="1:22" x14ac:dyDescent="0.35">
      <c r="A4930" t="s">
        <v>5071</v>
      </c>
      <c r="B4930" s="1">
        <v>45131</v>
      </c>
      <c r="C4930" t="s">
        <v>97</v>
      </c>
      <c r="D4930" t="s">
        <v>27</v>
      </c>
      <c r="E4930">
        <v>8339303753</v>
      </c>
      <c r="F4930" t="s">
        <v>83</v>
      </c>
      <c r="G4930" t="s">
        <v>84</v>
      </c>
      <c r="H4930" t="s">
        <v>85</v>
      </c>
      <c r="I4930" t="s">
        <v>31</v>
      </c>
      <c r="J4930" t="s">
        <v>43</v>
      </c>
      <c r="K4930">
        <v>2987.33</v>
      </c>
      <c r="L4930">
        <v>410.99</v>
      </c>
      <c r="M4930" t="s">
        <v>43</v>
      </c>
      <c r="N4930">
        <v>0.13757770316637299</v>
      </c>
      <c r="O4930" t="s">
        <v>11351</v>
      </c>
      <c r="P4930" t="s">
        <v>11352</v>
      </c>
      <c r="R4930" t="s">
        <v>11353</v>
      </c>
      <c r="S4930">
        <f>IF(SalesData[[#This Row],[Return Status]]="Returned",1,0)</f>
        <v>0</v>
      </c>
      <c r="T4930">
        <v>847.14</v>
      </c>
      <c r="U4930" s="2">
        <f>EOMONTH(SalesData[[#This Row],[Order Date]],0)</f>
        <v>45138</v>
      </c>
      <c r="V4930" s="9" t="str">
        <f>"Q"&amp;INT((MONTH(SalesData[[#This Row],[Order Date]])+2)/3)&amp;"-"&amp;YEAR(SalesData[[#This Row],[Order Date]])</f>
        <v>Q3-2023</v>
      </c>
    </row>
    <row r="4931" spans="1:22" x14ac:dyDescent="0.35">
      <c r="A4931" t="s">
        <v>5072</v>
      </c>
      <c r="B4931" s="1">
        <v>45121</v>
      </c>
      <c r="C4931" t="s">
        <v>45</v>
      </c>
      <c r="D4931" t="s">
        <v>13</v>
      </c>
      <c r="E4931">
        <v>4338311109</v>
      </c>
      <c r="F4931" t="s">
        <v>133</v>
      </c>
      <c r="G4931" t="s">
        <v>89</v>
      </c>
      <c r="H4931" t="s">
        <v>90</v>
      </c>
      <c r="I4931" t="s">
        <v>31</v>
      </c>
      <c r="J4931" t="s">
        <v>19</v>
      </c>
      <c r="K4931">
        <v>4352.88</v>
      </c>
      <c r="L4931">
        <v>170.95</v>
      </c>
      <c r="M4931" t="s">
        <v>19</v>
      </c>
      <c r="N4931">
        <v>3.92728492400434E-2</v>
      </c>
      <c r="O4931" t="s">
        <v>11351</v>
      </c>
      <c r="P4931" t="s">
        <v>11356</v>
      </c>
      <c r="R4931" t="s">
        <v>11353</v>
      </c>
      <c r="S4931">
        <f>IF(SalesData[[#This Row],[Return Status]]="Returned",1,0)</f>
        <v>0</v>
      </c>
      <c r="T4931">
        <v>207.68</v>
      </c>
      <c r="U4931" s="2">
        <f>EOMONTH(SalesData[[#This Row],[Order Date]],0)</f>
        <v>45138</v>
      </c>
      <c r="V4931" s="9" t="str">
        <f>"Q"&amp;INT((MONTH(SalesData[[#This Row],[Order Date]])+2)/3)&amp;"-"&amp;YEAR(SalesData[[#This Row],[Order Date]])</f>
        <v>Q3-2023</v>
      </c>
    </row>
    <row r="4932" spans="1:22" x14ac:dyDescent="0.35">
      <c r="A4932" t="s">
        <v>5073</v>
      </c>
      <c r="B4932" s="1">
        <v>45131</v>
      </c>
      <c r="C4932" t="s">
        <v>21</v>
      </c>
      <c r="D4932" t="s">
        <v>46</v>
      </c>
      <c r="E4932">
        <v>5120881907</v>
      </c>
      <c r="F4932" t="s">
        <v>172</v>
      </c>
      <c r="G4932" t="s">
        <v>141</v>
      </c>
      <c r="H4932" t="s">
        <v>121</v>
      </c>
      <c r="I4932" t="s">
        <v>17</v>
      </c>
      <c r="J4932" t="s">
        <v>65</v>
      </c>
      <c r="K4932">
        <v>4548.46</v>
      </c>
      <c r="L4932">
        <v>1167.25</v>
      </c>
      <c r="M4932" t="s">
        <v>65</v>
      </c>
      <c r="N4932">
        <v>0.25662531933885302</v>
      </c>
      <c r="O4932" t="s">
        <v>11351</v>
      </c>
      <c r="P4932" t="s">
        <v>11354</v>
      </c>
      <c r="R4932" t="s">
        <v>11353</v>
      </c>
      <c r="S4932">
        <f>IF(SalesData[[#This Row],[Return Status]]="Returned",1,0)</f>
        <v>0</v>
      </c>
      <c r="T4932">
        <v>2793.38</v>
      </c>
      <c r="U4932" s="2">
        <f>EOMONTH(SalesData[[#This Row],[Order Date]],0)</f>
        <v>45138</v>
      </c>
      <c r="V4932" s="9" t="str">
        <f>"Q"&amp;INT((MONTH(SalesData[[#This Row],[Order Date]])+2)/3)&amp;"-"&amp;YEAR(SalesData[[#This Row],[Order Date]])</f>
        <v>Q3-2023</v>
      </c>
    </row>
    <row r="4933" spans="1:22" x14ac:dyDescent="0.35">
      <c r="A4933" t="s">
        <v>5074</v>
      </c>
      <c r="B4933" s="1">
        <v>45110</v>
      </c>
      <c r="C4933" t="s">
        <v>139</v>
      </c>
      <c r="D4933" t="s">
        <v>72</v>
      </c>
      <c r="E4933">
        <v>6766874961</v>
      </c>
      <c r="F4933" t="s">
        <v>312</v>
      </c>
      <c r="G4933" t="s">
        <v>141</v>
      </c>
      <c r="H4933" t="s">
        <v>121</v>
      </c>
      <c r="I4933" t="s">
        <v>17</v>
      </c>
      <c r="J4933" t="s">
        <v>19</v>
      </c>
      <c r="K4933">
        <v>4396.6499999999996</v>
      </c>
      <c r="L4933">
        <v>698.35</v>
      </c>
      <c r="M4933" t="s">
        <v>19</v>
      </c>
      <c r="N4933">
        <v>0.15883684168628401</v>
      </c>
      <c r="O4933" t="s">
        <v>11351</v>
      </c>
      <c r="P4933" t="s">
        <v>11352</v>
      </c>
      <c r="R4933" t="s">
        <v>11353</v>
      </c>
      <c r="S4933">
        <f>IF(SalesData[[#This Row],[Return Status]]="Returned",1,0)</f>
        <v>0</v>
      </c>
      <c r="T4933">
        <v>2793.38</v>
      </c>
      <c r="U4933" s="2">
        <f>EOMONTH(SalesData[[#This Row],[Order Date]],0)</f>
        <v>45138</v>
      </c>
      <c r="V4933" s="9" t="str">
        <f>"Q"&amp;INT((MONTH(SalesData[[#This Row],[Order Date]])+2)/3)&amp;"-"&amp;YEAR(SalesData[[#This Row],[Order Date]])</f>
        <v>Q3-2023</v>
      </c>
    </row>
    <row r="4934" spans="1:22" x14ac:dyDescent="0.35">
      <c r="A4934" t="s">
        <v>5075</v>
      </c>
      <c r="B4934" s="1">
        <v>45116</v>
      </c>
      <c r="C4934" t="s">
        <v>77</v>
      </c>
      <c r="D4934" t="s">
        <v>99</v>
      </c>
      <c r="E4934">
        <v>3389317713</v>
      </c>
      <c r="F4934" t="s">
        <v>50</v>
      </c>
      <c r="G4934" t="s">
        <v>34</v>
      </c>
      <c r="H4934" t="s">
        <v>35</v>
      </c>
      <c r="I4934" t="s">
        <v>36</v>
      </c>
      <c r="J4934" t="s">
        <v>18</v>
      </c>
      <c r="K4934">
        <v>268.22000000000003</v>
      </c>
      <c r="L4934">
        <v>37.07</v>
      </c>
      <c r="M4934" t="s">
        <v>19</v>
      </c>
      <c r="N4934">
        <v>0.138207441652375</v>
      </c>
      <c r="O4934" t="s">
        <v>11361</v>
      </c>
      <c r="P4934" t="s">
        <v>11352</v>
      </c>
      <c r="R4934" t="s">
        <v>11353</v>
      </c>
      <c r="S4934">
        <f>IF(SalesData[[#This Row],[Return Status]]="Returned",1,0)</f>
        <v>0</v>
      </c>
      <c r="U4934" s="2">
        <f>EOMONTH(SalesData[[#This Row],[Order Date]],0)</f>
        <v>45138</v>
      </c>
      <c r="V4934" s="9" t="str">
        <f>"Q"&amp;INT((MONTH(SalesData[[#This Row],[Order Date]])+2)/3)&amp;"-"&amp;YEAR(SalesData[[#This Row],[Order Date]])</f>
        <v>Q3-2023</v>
      </c>
    </row>
    <row r="4935" spans="1:22" x14ac:dyDescent="0.35">
      <c r="A4935" t="s">
        <v>5076</v>
      </c>
      <c r="B4935" s="1">
        <v>45118</v>
      </c>
      <c r="C4935" t="s">
        <v>92</v>
      </c>
      <c r="D4935" t="s">
        <v>13</v>
      </c>
      <c r="E4935">
        <v>2716003048</v>
      </c>
      <c r="F4935" t="s">
        <v>95</v>
      </c>
      <c r="G4935" t="s">
        <v>59</v>
      </c>
      <c r="H4935" t="s">
        <v>60</v>
      </c>
      <c r="I4935" t="s">
        <v>31</v>
      </c>
      <c r="J4935" t="s">
        <v>18</v>
      </c>
      <c r="K4935">
        <v>2581.9699999999998</v>
      </c>
      <c r="L4935">
        <v>405.33</v>
      </c>
      <c r="M4935" t="s">
        <v>19</v>
      </c>
      <c r="N4935">
        <v>0.15698478293706</v>
      </c>
      <c r="O4935" t="s">
        <v>11351</v>
      </c>
      <c r="P4935" t="s">
        <v>11352</v>
      </c>
      <c r="R4935" t="s">
        <v>11353</v>
      </c>
      <c r="S4935">
        <f>IF(SalesData[[#This Row],[Return Status]]="Returned",1,0)</f>
        <v>0</v>
      </c>
      <c r="T4935">
        <v>2183.56</v>
      </c>
      <c r="U4935" s="2">
        <f>EOMONTH(SalesData[[#This Row],[Order Date]],0)</f>
        <v>45138</v>
      </c>
      <c r="V4935" s="9" t="str">
        <f>"Q"&amp;INT((MONTH(SalesData[[#This Row],[Order Date]])+2)/3)&amp;"-"&amp;YEAR(SalesData[[#This Row],[Order Date]])</f>
        <v>Q3-2023</v>
      </c>
    </row>
    <row r="4936" spans="1:22" x14ac:dyDescent="0.35">
      <c r="A4936" t="s">
        <v>5077</v>
      </c>
      <c r="B4936" s="1">
        <v>45125</v>
      </c>
      <c r="C4936" t="s">
        <v>97</v>
      </c>
      <c r="D4936" t="s">
        <v>72</v>
      </c>
      <c r="E4936">
        <v>8100129815</v>
      </c>
      <c r="F4936" t="s">
        <v>147</v>
      </c>
      <c r="G4936" t="s">
        <v>84</v>
      </c>
      <c r="H4936" t="s">
        <v>85</v>
      </c>
      <c r="I4936" t="s">
        <v>31</v>
      </c>
      <c r="J4936" t="s">
        <v>18</v>
      </c>
      <c r="K4936">
        <v>645.07000000000005</v>
      </c>
      <c r="L4936">
        <v>143.62</v>
      </c>
      <c r="M4936" t="s">
        <v>19</v>
      </c>
      <c r="N4936">
        <v>0.22264250391430401</v>
      </c>
      <c r="O4936" t="s">
        <v>11355</v>
      </c>
      <c r="P4936" t="s">
        <v>11354</v>
      </c>
      <c r="R4936" t="s">
        <v>11353</v>
      </c>
      <c r="S4936">
        <f>IF(SalesData[[#This Row],[Return Status]]="Returned",1,0)</f>
        <v>0</v>
      </c>
      <c r="T4936">
        <v>847.14</v>
      </c>
      <c r="U4936" s="2">
        <f>EOMONTH(SalesData[[#This Row],[Order Date]],0)</f>
        <v>45138</v>
      </c>
      <c r="V4936" s="9" t="str">
        <f>"Q"&amp;INT((MONTH(SalesData[[#This Row],[Order Date]])+2)/3)&amp;"-"&amp;YEAR(SalesData[[#This Row],[Order Date]])</f>
        <v>Q3-2023</v>
      </c>
    </row>
    <row r="4937" spans="1:22" x14ac:dyDescent="0.35">
      <c r="A4937" t="s">
        <v>5078</v>
      </c>
      <c r="B4937" s="1">
        <v>45133</v>
      </c>
      <c r="C4937" t="s">
        <v>87</v>
      </c>
      <c r="D4937" t="s">
        <v>72</v>
      </c>
      <c r="E4937">
        <v>3404583446</v>
      </c>
      <c r="F4937" t="s">
        <v>103</v>
      </c>
      <c r="G4937" t="s">
        <v>23</v>
      </c>
      <c r="H4937" t="s">
        <v>24</v>
      </c>
      <c r="I4937" t="s">
        <v>17</v>
      </c>
      <c r="J4937" t="s">
        <v>18</v>
      </c>
      <c r="K4937">
        <v>4539.45</v>
      </c>
      <c r="L4937">
        <v>834.16</v>
      </c>
      <c r="M4937" t="s">
        <v>19</v>
      </c>
      <c r="N4937">
        <v>0.18375794424434699</v>
      </c>
      <c r="O4937" t="s">
        <v>11351</v>
      </c>
      <c r="P4937" t="s">
        <v>11352</v>
      </c>
      <c r="R4937" t="s">
        <v>11353</v>
      </c>
      <c r="S4937">
        <f>IF(SalesData[[#This Row],[Return Status]]="Returned",1,0)</f>
        <v>0</v>
      </c>
      <c r="T4937">
        <v>2821.33</v>
      </c>
      <c r="U4937" s="2">
        <f>EOMONTH(SalesData[[#This Row],[Order Date]],0)</f>
        <v>45138</v>
      </c>
      <c r="V4937" s="9" t="str">
        <f>"Q"&amp;INT((MONTH(SalesData[[#This Row],[Order Date]])+2)/3)&amp;"-"&amp;YEAR(SalesData[[#This Row],[Order Date]])</f>
        <v>Q3-2023</v>
      </c>
    </row>
    <row r="4938" spans="1:22" x14ac:dyDescent="0.35">
      <c r="A4938" t="s">
        <v>5079</v>
      </c>
      <c r="B4938" s="1">
        <v>45134</v>
      </c>
      <c r="C4938" t="s">
        <v>67</v>
      </c>
      <c r="D4938" t="s">
        <v>145</v>
      </c>
      <c r="E4938">
        <v>8081600347</v>
      </c>
      <c r="F4938" t="s">
        <v>238</v>
      </c>
      <c r="G4938" t="s">
        <v>74</v>
      </c>
      <c r="H4938" t="s">
        <v>75</v>
      </c>
      <c r="I4938" t="s">
        <v>36</v>
      </c>
      <c r="J4938" t="s">
        <v>62</v>
      </c>
      <c r="K4938">
        <v>3215.48</v>
      </c>
      <c r="L4938">
        <v>656.13</v>
      </c>
      <c r="M4938" t="s">
        <v>62</v>
      </c>
      <c r="N4938">
        <v>0.20405351611579001</v>
      </c>
      <c r="O4938" t="s">
        <v>11351</v>
      </c>
      <c r="P4938" t="s">
        <v>11354</v>
      </c>
      <c r="R4938" t="s">
        <v>11353</v>
      </c>
      <c r="S4938">
        <f>IF(SalesData[[#This Row],[Return Status]]="Returned",1,0)</f>
        <v>0</v>
      </c>
      <c r="T4938">
        <v>2420.2800000000002</v>
      </c>
      <c r="U4938" s="2">
        <f>EOMONTH(SalesData[[#This Row],[Order Date]],0)</f>
        <v>45138</v>
      </c>
      <c r="V4938" s="9" t="str">
        <f>"Q"&amp;INT((MONTH(SalesData[[#This Row],[Order Date]])+2)/3)&amp;"-"&amp;YEAR(SalesData[[#This Row],[Order Date]])</f>
        <v>Q3-2023</v>
      </c>
    </row>
    <row r="4939" spans="1:22" x14ac:dyDescent="0.35">
      <c r="A4939" t="s">
        <v>5080</v>
      </c>
      <c r="B4939" s="1">
        <v>45136</v>
      </c>
      <c r="C4939" t="s">
        <v>49</v>
      </c>
      <c r="D4939" t="s">
        <v>145</v>
      </c>
      <c r="E4939">
        <v>1621597590</v>
      </c>
      <c r="F4939" t="s">
        <v>120</v>
      </c>
      <c r="G4939" t="s">
        <v>141</v>
      </c>
      <c r="H4939" t="s">
        <v>121</v>
      </c>
      <c r="I4939" t="s">
        <v>17</v>
      </c>
      <c r="J4939" t="s">
        <v>18</v>
      </c>
      <c r="K4939">
        <v>100.85</v>
      </c>
      <c r="L4939">
        <v>20.76</v>
      </c>
      <c r="M4939" t="s">
        <v>19</v>
      </c>
      <c r="N4939">
        <v>0.20585027268220099</v>
      </c>
      <c r="O4939" t="s">
        <v>11361</v>
      </c>
      <c r="P4939" t="s">
        <v>11354</v>
      </c>
      <c r="R4939" t="s">
        <v>11353</v>
      </c>
      <c r="S4939">
        <f>IF(SalesData[[#This Row],[Return Status]]="Returned",1,0)</f>
        <v>0</v>
      </c>
      <c r="T4939">
        <v>2793.38</v>
      </c>
      <c r="U4939" s="2">
        <f>EOMONTH(SalesData[[#This Row],[Order Date]],0)</f>
        <v>45138</v>
      </c>
      <c r="V4939" s="9" t="str">
        <f>"Q"&amp;INT((MONTH(SalesData[[#This Row],[Order Date]])+2)/3)&amp;"-"&amp;YEAR(SalesData[[#This Row],[Order Date]])</f>
        <v>Q3-2023</v>
      </c>
    </row>
    <row r="4940" spans="1:22" x14ac:dyDescent="0.35">
      <c r="A4940" t="s">
        <v>5081</v>
      </c>
      <c r="B4940" s="1">
        <v>45130</v>
      </c>
      <c r="C4940" t="s">
        <v>77</v>
      </c>
      <c r="D4940" t="s">
        <v>72</v>
      </c>
      <c r="E4940">
        <v>8560646673</v>
      </c>
      <c r="F4940" t="s">
        <v>33</v>
      </c>
      <c r="G4940" t="s">
        <v>11382</v>
      </c>
      <c r="H4940" t="s">
        <v>35</v>
      </c>
      <c r="I4940" t="s">
        <v>36</v>
      </c>
      <c r="J4940" t="s">
        <v>19</v>
      </c>
      <c r="K4940">
        <v>4050.01</v>
      </c>
      <c r="L4940">
        <v>129.29</v>
      </c>
      <c r="M4940" t="s">
        <v>19</v>
      </c>
      <c r="N4940">
        <v>3.1923377966968002E-2</v>
      </c>
      <c r="O4940" t="s">
        <v>11351</v>
      </c>
      <c r="P4940" t="s">
        <v>11356</v>
      </c>
      <c r="R4940" t="s">
        <v>11353</v>
      </c>
      <c r="S4940">
        <f>IF(SalesData[[#This Row],[Return Status]]="Returned",1,0)</f>
        <v>0</v>
      </c>
      <c r="U4940" s="2">
        <f>EOMONTH(SalesData[[#This Row],[Order Date]],0)</f>
        <v>45138</v>
      </c>
      <c r="V4940" s="9" t="str">
        <f>"Q"&amp;INT((MONTH(SalesData[[#This Row],[Order Date]])+2)/3)&amp;"-"&amp;YEAR(SalesData[[#This Row],[Order Date]])</f>
        <v>Q3-2023</v>
      </c>
    </row>
    <row r="4941" spans="1:22" x14ac:dyDescent="0.35">
      <c r="A4941" t="s">
        <v>5082</v>
      </c>
      <c r="B4941" s="1">
        <v>45124</v>
      </c>
      <c r="C4941" t="s">
        <v>57</v>
      </c>
      <c r="D4941" t="s">
        <v>46</v>
      </c>
      <c r="E4941">
        <v>8656574331</v>
      </c>
      <c r="F4941" t="s">
        <v>154</v>
      </c>
      <c r="G4941" t="s">
        <v>29</v>
      </c>
      <c r="H4941" t="s">
        <v>30</v>
      </c>
      <c r="I4941" t="s">
        <v>31</v>
      </c>
      <c r="J4941" t="s">
        <v>62</v>
      </c>
      <c r="K4941">
        <v>1524.68</v>
      </c>
      <c r="L4941">
        <v>391.27</v>
      </c>
      <c r="M4941" t="s">
        <v>62</v>
      </c>
      <c r="N4941">
        <v>0.25662434084529201</v>
      </c>
      <c r="O4941" t="s">
        <v>11351</v>
      </c>
      <c r="P4941" t="s">
        <v>11354</v>
      </c>
      <c r="R4941" t="s">
        <v>11353</v>
      </c>
      <c r="S4941">
        <f>IF(SalesData[[#This Row],[Return Status]]="Returned",1,0)</f>
        <v>0</v>
      </c>
      <c r="T4941">
        <v>2788.38</v>
      </c>
      <c r="U4941" s="2">
        <f>EOMONTH(SalesData[[#This Row],[Order Date]],0)</f>
        <v>45138</v>
      </c>
      <c r="V4941" s="9" t="str">
        <f>"Q"&amp;INT((MONTH(SalesData[[#This Row],[Order Date]])+2)/3)&amp;"-"&amp;YEAR(SalesData[[#This Row],[Order Date]])</f>
        <v>Q3-2023</v>
      </c>
    </row>
    <row r="4942" spans="1:22" x14ac:dyDescent="0.35">
      <c r="A4942" t="s">
        <v>5083</v>
      </c>
      <c r="B4942" s="1">
        <v>45112</v>
      </c>
      <c r="C4942" t="s">
        <v>149</v>
      </c>
      <c r="D4942" t="s">
        <v>39</v>
      </c>
      <c r="E4942">
        <v>542303743</v>
      </c>
      <c r="F4942" t="s">
        <v>222</v>
      </c>
      <c r="G4942" t="s">
        <v>164</v>
      </c>
      <c r="H4942" t="s">
        <v>11357</v>
      </c>
      <c r="I4942" t="s">
        <v>36</v>
      </c>
      <c r="J4942" t="s">
        <v>61</v>
      </c>
      <c r="K4942">
        <v>4189.3999999999996</v>
      </c>
      <c r="L4942">
        <v>245.27</v>
      </c>
      <c r="M4942" t="s">
        <v>62</v>
      </c>
      <c r="N4942">
        <v>5.8545376426218598E-2</v>
      </c>
      <c r="O4942" t="s">
        <v>11351</v>
      </c>
      <c r="P4942" t="s">
        <v>11356</v>
      </c>
      <c r="R4942" t="s">
        <v>11353</v>
      </c>
      <c r="S4942">
        <f>IF(SalesData[[#This Row],[Return Status]]="Returned",1,0)</f>
        <v>0</v>
      </c>
      <c r="U4942" s="2">
        <f>EOMONTH(SalesData[[#This Row],[Order Date]],0)</f>
        <v>45138</v>
      </c>
      <c r="V4942" s="9" t="str">
        <f>"Q"&amp;INT((MONTH(SalesData[[#This Row],[Order Date]])+2)/3)&amp;"-"&amp;YEAR(SalesData[[#This Row],[Order Date]])</f>
        <v>Q3-2023</v>
      </c>
    </row>
    <row r="4943" spans="1:22" x14ac:dyDescent="0.35">
      <c r="A4943" t="s">
        <v>5084</v>
      </c>
      <c r="B4943" s="1">
        <v>45112</v>
      </c>
      <c r="C4943" t="s">
        <v>124</v>
      </c>
      <c r="D4943" t="s">
        <v>39</v>
      </c>
      <c r="E4943">
        <v>655108654</v>
      </c>
      <c r="F4943" t="s">
        <v>185</v>
      </c>
      <c r="G4943" t="s">
        <v>164</v>
      </c>
      <c r="H4943" t="s">
        <v>165</v>
      </c>
      <c r="I4943" t="s">
        <v>36</v>
      </c>
      <c r="J4943" t="s">
        <v>43</v>
      </c>
      <c r="K4943">
        <v>3791.03</v>
      </c>
      <c r="L4943">
        <v>535.5</v>
      </c>
      <c r="M4943" t="s">
        <v>43</v>
      </c>
      <c r="N4943">
        <v>0.141254487566704</v>
      </c>
      <c r="O4943" t="s">
        <v>11351</v>
      </c>
      <c r="P4943" t="s">
        <v>11352</v>
      </c>
      <c r="R4943" t="s">
        <v>11353</v>
      </c>
      <c r="S4943">
        <f>IF(SalesData[[#This Row],[Return Status]]="Returned",1,0)</f>
        <v>0</v>
      </c>
      <c r="U4943" s="2">
        <f>EOMONTH(SalesData[[#This Row],[Order Date]],0)</f>
        <v>45138</v>
      </c>
      <c r="V4943" s="9" t="str">
        <f>"Q"&amp;INT((MONTH(SalesData[[#This Row],[Order Date]])+2)/3)&amp;"-"&amp;YEAR(SalesData[[#This Row],[Order Date]])</f>
        <v>Q3-2023</v>
      </c>
    </row>
    <row r="4944" spans="1:22" x14ac:dyDescent="0.35">
      <c r="A4944" t="s">
        <v>5085</v>
      </c>
      <c r="B4944" s="1">
        <v>45118</v>
      </c>
      <c r="C4944" t="s">
        <v>38</v>
      </c>
      <c r="D4944" t="s">
        <v>13</v>
      </c>
      <c r="E4944">
        <v>4992464712</v>
      </c>
      <c r="F4944" t="s">
        <v>109</v>
      </c>
      <c r="G4944" t="s">
        <v>59</v>
      </c>
      <c r="H4944" t="s">
        <v>60</v>
      </c>
      <c r="I4944" t="s">
        <v>31</v>
      </c>
      <c r="J4944" t="s">
        <v>65</v>
      </c>
      <c r="K4944">
        <v>899.61</v>
      </c>
      <c r="L4944">
        <v>253.19</v>
      </c>
      <c r="M4944" t="s">
        <v>65</v>
      </c>
      <c r="N4944">
        <v>0.28144418136748101</v>
      </c>
      <c r="O4944" t="s">
        <v>11355</v>
      </c>
      <c r="P4944" t="s">
        <v>11354</v>
      </c>
      <c r="R4944" t="s">
        <v>11353</v>
      </c>
      <c r="S4944">
        <f>IF(SalesData[[#This Row],[Return Status]]="Returned",1,0)</f>
        <v>0</v>
      </c>
      <c r="T4944">
        <v>2183.56</v>
      </c>
      <c r="U4944" s="2">
        <f>EOMONTH(SalesData[[#This Row],[Order Date]],0)</f>
        <v>45138</v>
      </c>
      <c r="V4944" s="9" t="str">
        <f>"Q"&amp;INT((MONTH(SalesData[[#This Row],[Order Date]])+2)/3)&amp;"-"&amp;YEAR(SalesData[[#This Row],[Order Date]])</f>
        <v>Q3-2023</v>
      </c>
    </row>
    <row r="4945" spans="1:22" x14ac:dyDescent="0.35">
      <c r="A4945" t="s">
        <v>5086</v>
      </c>
      <c r="B4945" s="1">
        <v>45110</v>
      </c>
      <c r="C4945" t="s">
        <v>87</v>
      </c>
      <c r="D4945" t="s">
        <v>13</v>
      </c>
      <c r="E4945">
        <v>6897627482</v>
      </c>
      <c r="F4945" t="s">
        <v>120</v>
      </c>
      <c r="G4945" t="s">
        <v>141</v>
      </c>
      <c r="H4945" t="s">
        <v>121</v>
      </c>
      <c r="I4945" t="s">
        <v>17</v>
      </c>
      <c r="J4945" t="s">
        <v>62</v>
      </c>
      <c r="K4945">
        <v>2340.36</v>
      </c>
      <c r="L4945">
        <v>343.03</v>
      </c>
      <c r="M4945" t="s">
        <v>62</v>
      </c>
      <c r="N4945">
        <v>0.14657146763745699</v>
      </c>
      <c r="O4945" t="s">
        <v>11351</v>
      </c>
      <c r="P4945" t="s">
        <v>11352</v>
      </c>
      <c r="R4945" t="s">
        <v>11353</v>
      </c>
      <c r="S4945">
        <f>IF(SalesData[[#This Row],[Return Status]]="Returned",1,0)</f>
        <v>0</v>
      </c>
      <c r="T4945">
        <v>2793.38</v>
      </c>
      <c r="U4945" s="2">
        <f>EOMONTH(SalesData[[#This Row],[Order Date]],0)</f>
        <v>45138</v>
      </c>
      <c r="V4945" s="9" t="str">
        <f>"Q"&amp;INT((MONTH(SalesData[[#This Row],[Order Date]])+2)/3)&amp;"-"&amp;YEAR(SalesData[[#This Row],[Order Date]])</f>
        <v>Q3-2023</v>
      </c>
    </row>
    <row r="4946" spans="1:22" x14ac:dyDescent="0.35">
      <c r="A4946" t="s">
        <v>5087</v>
      </c>
      <c r="B4946" s="1">
        <v>45113</v>
      </c>
      <c r="C4946" t="s">
        <v>144</v>
      </c>
      <c r="D4946" t="s">
        <v>13</v>
      </c>
      <c r="E4946">
        <v>1376731793</v>
      </c>
      <c r="F4946" t="s">
        <v>73</v>
      </c>
      <c r="G4946" t="s">
        <v>74</v>
      </c>
      <c r="H4946" t="s">
        <v>75</v>
      </c>
      <c r="I4946" t="s">
        <v>36</v>
      </c>
      <c r="J4946" t="s">
        <v>61</v>
      </c>
      <c r="K4946">
        <v>203.17</v>
      </c>
      <c r="L4946">
        <v>40.840000000000003</v>
      </c>
      <c r="M4946" t="s">
        <v>62</v>
      </c>
      <c r="N4946">
        <v>0.201013929221834</v>
      </c>
      <c r="O4946" t="s">
        <v>11361</v>
      </c>
      <c r="P4946" t="s">
        <v>11354</v>
      </c>
      <c r="R4946" t="s">
        <v>11353</v>
      </c>
      <c r="S4946">
        <f>IF(SalesData[[#This Row],[Return Status]]="Returned",1,0)</f>
        <v>0</v>
      </c>
      <c r="T4946">
        <v>2420.2800000000002</v>
      </c>
      <c r="U4946" s="2">
        <f>EOMONTH(SalesData[[#This Row],[Order Date]],0)</f>
        <v>45138</v>
      </c>
      <c r="V4946" s="9" t="str">
        <f>"Q"&amp;INT((MONTH(SalesData[[#This Row],[Order Date]])+2)/3)&amp;"-"&amp;YEAR(SalesData[[#This Row],[Order Date]])</f>
        <v>Q3-2023</v>
      </c>
    </row>
    <row r="4947" spans="1:22" x14ac:dyDescent="0.35">
      <c r="A4947" t="s">
        <v>5088</v>
      </c>
      <c r="B4947" s="1">
        <v>45129</v>
      </c>
      <c r="C4947" t="s">
        <v>71</v>
      </c>
      <c r="D4947" t="s">
        <v>72</v>
      </c>
      <c r="E4947">
        <v>5216612232</v>
      </c>
      <c r="F4947" t="s">
        <v>78</v>
      </c>
      <c r="G4947" t="s">
        <v>15</v>
      </c>
      <c r="H4947" t="s">
        <v>16</v>
      </c>
      <c r="I4947" t="s">
        <v>17</v>
      </c>
      <c r="J4947" t="s">
        <v>18</v>
      </c>
      <c r="K4947">
        <v>777.08</v>
      </c>
      <c r="L4947">
        <v>35.68</v>
      </c>
      <c r="M4947" t="s">
        <v>19</v>
      </c>
      <c r="N4947">
        <v>4.5915478457816399E-2</v>
      </c>
      <c r="O4947" t="s">
        <v>11355</v>
      </c>
      <c r="P4947" t="s">
        <v>11356</v>
      </c>
      <c r="R4947" t="s">
        <v>11353</v>
      </c>
      <c r="S4947">
        <f>IF(SalesData[[#This Row],[Return Status]]="Returned",1,0)</f>
        <v>0</v>
      </c>
      <c r="T4947">
        <v>2085.91</v>
      </c>
      <c r="U4947" s="2">
        <f>EOMONTH(SalesData[[#This Row],[Order Date]],0)</f>
        <v>45138</v>
      </c>
      <c r="V4947" s="9" t="str">
        <f>"Q"&amp;INT((MONTH(SalesData[[#This Row],[Order Date]])+2)/3)&amp;"-"&amp;YEAR(SalesData[[#This Row],[Order Date]])</f>
        <v>Q3-2023</v>
      </c>
    </row>
    <row r="4948" spans="1:22" x14ac:dyDescent="0.35">
      <c r="A4948" t="s">
        <v>5089</v>
      </c>
      <c r="B4948" s="1">
        <v>45112</v>
      </c>
      <c r="C4948" t="s">
        <v>21</v>
      </c>
      <c r="D4948" t="s">
        <v>80</v>
      </c>
      <c r="E4948">
        <v>9171106304</v>
      </c>
      <c r="F4948" t="s">
        <v>33</v>
      </c>
      <c r="G4948" t="s">
        <v>34</v>
      </c>
      <c r="H4948" t="s">
        <v>35</v>
      </c>
      <c r="I4948" t="s">
        <v>36</v>
      </c>
      <c r="J4948" t="s">
        <v>19</v>
      </c>
      <c r="K4948">
        <v>2690.84</v>
      </c>
      <c r="L4948">
        <v>487.35</v>
      </c>
      <c r="M4948" t="s">
        <v>19</v>
      </c>
      <c r="N4948">
        <v>0.18111444753311201</v>
      </c>
      <c r="O4948" t="s">
        <v>11351</v>
      </c>
      <c r="P4948" t="s">
        <v>11352</v>
      </c>
      <c r="R4948" t="s">
        <v>11353</v>
      </c>
      <c r="S4948">
        <f>IF(SalesData[[#This Row],[Return Status]]="Returned",1,0)</f>
        <v>0</v>
      </c>
      <c r="U4948" s="2">
        <f>EOMONTH(SalesData[[#This Row],[Order Date]],0)</f>
        <v>45138</v>
      </c>
      <c r="V4948" s="9" t="str">
        <f>"Q"&amp;INT((MONTH(SalesData[[#This Row],[Order Date]])+2)/3)&amp;"-"&amp;YEAR(SalesData[[#This Row],[Order Date]])</f>
        <v>Q3-2023</v>
      </c>
    </row>
    <row r="4949" spans="1:22" x14ac:dyDescent="0.35">
      <c r="A4949" t="s">
        <v>5090</v>
      </c>
      <c r="B4949" s="1">
        <v>45112</v>
      </c>
      <c r="C4949" t="s">
        <v>45</v>
      </c>
      <c r="D4949" t="s">
        <v>99</v>
      </c>
      <c r="E4949">
        <v>5714017310</v>
      </c>
      <c r="F4949" t="s">
        <v>172</v>
      </c>
      <c r="G4949" t="s">
        <v>141</v>
      </c>
      <c r="H4949" t="s">
        <v>121</v>
      </c>
      <c r="I4949" t="s">
        <v>17</v>
      </c>
      <c r="J4949" t="s">
        <v>65</v>
      </c>
      <c r="K4949">
        <v>2190.6799999999998</v>
      </c>
      <c r="L4949">
        <v>536.15</v>
      </c>
      <c r="M4949" t="s">
        <v>65</v>
      </c>
      <c r="N4949">
        <v>0.24474135884748099</v>
      </c>
      <c r="O4949" t="s">
        <v>11351</v>
      </c>
      <c r="P4949" t="s">
        <v>11354</v>
      </c>
      <c r="R4949" t="s">
        <v>11353</v>
      </c>
      <c r="S4949">
        <f>IF(SalesData[[#This Row],[Return Status]]="Returned",1,0)</f>
        <v>0</v>
      </c>
      <c r="T4949">
        <v>2793.38</v>
      </c>
      <c r="U4949" s="2">
        <f>EOMONTH(SalesData[[#This Row],[Order Date]],0)</f>
        <v>45138</v>
      </c>
      <c r="V4949" s="9" t="str">
        <f>"Q"&amp;INT((MONTH(SalesData[[#This Row],[Order Date]])+2)/3)&amp;"-"&amp;YEAR(SalesData[[#This Row],[Order Date]])</f>
        <v>Q3-2023</v>
      </c>
    </row>
    <row r="4950" spans="1:22" x14ac:dyDescent="0.35">
      <c r="A4950" t="s">
        <v>5091</v>
      </c>
      <c r="B4950" s="1">
        <v>45114</v>
      </c>
      <c r="C4950" t="s">
        <v>21</v>
      </c>
      <c r="D4950" t="s">
        <v>72</v>
      </c>
      <c r="E4950">
        <v>1224864093</v>
      </c>
      <c r="F4950" t="s">
        <v>156</v>
      </c>
      <c r="G4950" t="s">
        <v>84</v>
      </c>
      <c r="H4950" t="s">
        <v>85</v>
      </c>
      <c r="I4950" t="s">
        <v>31</v>
      </c>
      <c r="J4950" t="s">
        <v>62</v>
      </c>
      <c r="K4950">
        <v>805.48</v>
      </c>
      <c r="L4950">
        <v>87.49</v>
      </c>
      <c r="M4950" t="s">
        <v>62</v>
      </c>
      <c r="N4950">
        <v>0.10861846352485501</v>
      </c>
      <c r="O4950" t="s">
        <v>11355</v>
      </c>
      <c r="P4950" t="s">
        <v>11352</v>
      </c>
      <c r="R4950" t="s">
        <v>11353</v>
      </c>
      <c r="S4950">
        <f>IF(SalesData[[#This Row],[Return Status]]="Returned",1,0)</f>
        <v>0</v>
      </c>
      <c r="T4950">
        <v>847.14</v>
      </c>
      <c r="U4950" s="2">
        <f>EOMONTH(SalesData[[#This Row],[Order Date]],0)</f>
        <v>45138</v>
      </c>
      <c r="V4950" s="9" t="str">
        <f>"Q"&amp;INT((MONTH(SalesData[[#This Row],[Order Date]])+2)/3)&amp;"-"&amp;YEAR(SalesData[[#This Row],[Order Date]])</f>
        <v>Q3-2023</v>
      </c>
    </row>
    <row r="4951" spans="1:22" x14ac:dyDescent="0.35">
      <c r="A4951" t="s">
        <v>5092</v>
      </c>
      <c r="B4951" s="1">
        <v>45123</v>
      </c>
      <c r="C4951" t="s">
        <v>49</v>
      </c>
      <c r="D4951" t="s">
        <v>13</v>
      </c>
      <c r="E4951">
        <v>7500568966</v>
      </c>
      <c r="F4951" t="s">
        <v>147</v>
      </c>
      <c r="G4951" t="s">
        <v>84</v>
      </c>
      <c r="H4951" t="s">
        <v>85</v>
      </c>
      <c r="I4951" t="s">
        <v>31</v>
      </c>
      <c r="J4951" t="s">
        <v>18</v>
      </c>
      <c r="K4951">
        <v>2994.41</v>
      </c>
      <c r="L4951">
        <v>857.84</v>
      </c>
      <c r="M4951" t="s">
        <v>19</v>
      </c>
      <c r="N4951">
        <v>0.28648047528561599</v>
      </c>
      <c r="O4951" t="s">
        <v>11351</v>
      </c>
      <c r="P4951" t="s">
        <v>11354</v>
      </c>
      <c r="R4951" t="s">
        <v>11353</v>
      </c>
      <c r="S4951">
        <f>IF(SalesData[[#This Row],[Return Status]]="Returned",1,0)</f>
        <v>0</v>
      </c>
      <c r="T4951">
        <v>847.14</v>
      </c>
      <c r="U4951" s="2">
        <f>EOMONTH(SalesData[[#This Row],[Order Date]],0)</f>
        <v>45138</v>
      </c>
      <c r="V4951" s="9" t="str">
        <f>"Q"&amp;INT((MONTH(SalesData[[#This Row],[Order Date]])+2)/3)&amp;"-"&amp;YEAR(SalesData[[#This Row],[Order Date]])</f>
        <v>Q3-2023</v>
      </c>
    </row>
    <row r="4952" spans="1:22" x14ac:dyDescent="0.35">
      <c r="A4952" t="s">
        <v>5093</v>
      </c>
      <c r="B4952" s="1">
        <v>45137</v>
      </c>
      <c r="C4952" t="s">
        <v>113</v>
      </c>
      <c r="D4952" t="s">
        <v>80</v>
      </c>
      <c r="E4952">
        <v>4121238997</v>
      </c>
      <c r="F4952" t="s">
        <v>172</v>
      </c>
      <c r="G4952" t="s">
        <v>141</v>
      </c>
      <c r="H4952" t="s">
        <v>11357</v>
      </c>
      <c r="I4952" t="s">
        <v>17</v>
      </c>
      <c r="J4952" t="s">
        <v>65</v>
      </c>
      <c r="K4952">
        <v>2630.6</v>
      </c>
      <c r="L4952">
        <v>720.06</v>
      </c>
      <c r="M4952" t="s">
        <v>65</v>
      </c>
      <c r="N4952">
        <v>0.27372462556070898</v>
      </c>
      <c r="O4952" t="s">
        <v>11351</v>
      </c>
      <c r="P4952" t="s">
        <v>11354</v>
      </c>
      <c r="Q4952" t="s">
        <v>11376</v>
      </c>
      <c r="R4952" t="s">
        <v>11360</v>
      </c>
      <c r="S4952">
        <f>IF(SalesData[[#This Row],[Return Status]]="Returned",1,0)</f>
        <v>1</v>
      </c>
      <c r="T4952">
        <v>2793.38</v>
      </c>
      <c r="U4952" s="2">
        <f>EOMONTH(SalesData[[#This Row],[Order Date]],0)</f>
        <v>45138</v>
      </c>
      <c r="V4952" s="9" t="str">
        <f>"Q"&amp;INT((MONTH(SalesData[[#This Row],[Order Date]])+2)/3)&amp;"-"&amp;YEAR(SalesData[[#This Row],[Order Date]])</f>
        <v>Q3-2023</v>
      </c>
    </row>
    <row r="4953" spans="1:22" x14ac:dyDescent="0.35">
      <c r="A4953" t="s">
        <v>5094</v>
      </c>
      <c r="B4953" s="1">
        <v>45126</v>
      </c>
      <c r="C4953" t="s">
        <v>71</v>
      </c>
      <c r="D4953" t="s">
        <v>39</v>
      </c>
      <c r="E4953">
        <v>3093361147</v>
      </c>
      <c r="F4953" t="s">
        <v>181</v>
      </c>
      <c r="G4953" t="s">
        <v>54</v>
      </c>
      <c r="H4953" t="s">
        <v>11357</v>
      </c>
      <c r="I4953" t="s">
        <v>31</v>
      </c>
      <c r="J4953" t="s">
        <v>19</v>
      </c>
      <c r="K4953">
        <v>179.95</v>
      </c>
      <c r="L4953">
        <v>18.97</v>
      </c>
      <c r="M4953" t="s">
        <v>19</v>
      </c>
      <c r="N4953">
        <v>0.105418171714365</v>
      </c>
      <c r="O4953" t="s">
        <v>11361</v>
      </c>
      <c r="P4953" t="s">
        <v>11352</v>
      </c>
      <c r="R4953" t="s">
        <v>11353</v>
      </c>
      <c r="S4953">
        <f>IF(SalesData[[#This Row],[Return Status]]="Returned",1,0)</f>
        <v>0</v>
      </c>
      <c r="U4953" s="2">
        <f>EOMONTH(SalesData[[#This Row],[Order Date]],0)</f>
        <v>45138</v>
      </c>
      <c r="V4953" s="9" t="str">
        <f>"Q"&amp;INT((MONTH(SalesData[[#This Row],[Order Date]])+2)/3)&amp;"-"&amp;YEAR(SalesData[[#This Row],[Order Date]])</f>
        <v>Q3-2023</v>
      </c>
    </row>
    <row r="4954" spans="1:22" x14ac:dyDescent="0.35">
      <c r="A4954" t="s">
        <v>5095</v>
      </c>
      <c r="B4954" s="1">
        <v>45132</v>
      </c>
      <c r="C4954" t="s">
        <v>162</v>
      </c>
      <c r="D4954" t="s">
        <v>80</v>
      </c>
      <c r="E4954">
        <v>734431211</v>
      </c>
      <c r="F4954" t="s">
        <v>107</v>
      </c>
      <c r="G4954" t="s">
        <v>15</v>
      </c>
      <c r="H4954" t="s">
        <v>16</v>
      </c>
      <c r="I4954" t="s">
        <v>17</v>
      </c>
      <c r="J4954" t="s">
        <v>43</v>
      </c>
      <c r="K4954">
        <v>3031.25</v>
      </c>
      <c r="L4954">
        <v>578.62</v>
      </c>
      <c r="M4954" t="s">
        <v>43</v>
      </c>
      <c r="N4954">
        <v>0.19088494845360801</v>
      </c>
      <c r="O4954" t="s">
        <v>11351</v>
      </c>
      <c r="P4954" t="s">
        <v>11352</v>
      </c>
      <c r="R4954" t="s">
        <v>11353</v>
      </c>
      <c r="S4954">
        <f>IF(SalesData[[#This Row],[Return Status]]="Returned",1,0)</f>
        <v>0</v>
      </c>
      <c r="T4954">
        <v>2085.91</v>
      </c>
      <c r="U4954" s="2">
        <f>EOMONTH(SalesData[[#This Row],[Order Date]],0)</f>
        <v>45138</v>
      </c>
      <c r="V4954" s="9" t="str">
        <f>"Q"&amp;INT((MONTH(SalesData[[#This Row],[Order Date]])+2)/3)&amp;"-"&amp;YEAR(SalesData[[#This Row],[Order Date]])</f>
        <v>Q3-2023</v>
      </c>
    </row>
    <row r="4955" spans="1:22" x14ac:dyDescent="0.35">
      <c r="A4955" t="s">
        <v>5096</v>
      </c>
      <c r="B4955" s="1">
        <v>45112</v>
      </c>
      <c r="C4955" t="s">
        <v>194</v>
      </c>
      <c r="D4955" t="s">
        <v>39</v>
      </c>
      <c r="E4955">
        <v>7734822146</v>
      </c>
      <c r="F4955" t="s">
        <v>172</v>
      </c>
      <c r="G4955" t="s">
        <v>141</v>
      </c>
      <c r="H4955" t="s">
        <v>121</v>
      </c>
      <c r="I4955" t="s">
        <v>17</v>
      </c>
      <c r="J4955" t="s">
        <v>61</v>
      </c>
      <c r="K4955">
        <v>1321.96</v>
      </c>
      <c r="L4955">
        <v>311.83999999999997</v>
      </c>
      <c r="M4955" t="s">
        <v>62</v>
      </c>
      <c r="N4955">
        <v>0.235892160125874</v>
      </c>
      <c r="O4955" t="s">
        <v>11351</v>
      </c>
      <c r="P4955" t="s">
        <v>11354</v>
      </c>
      <c r="R4955" t="s">
        <v>11353</v>
      </c>
      <c r="S4955">
        <f>IF(SalesData[[#This Row],[Return Status]]="Returned",1,0)</f>
        <v>0</v>
      </c>
      <c r="T4955">
        <v>2793.38</v>
      </c>
      <c r="U4955" s="2">
        <f>EOMONTH(SalesData[[#This Row],[Order Date]],0)</f>
        <v>45138</v>
      </c>
      <c r="V4955" s="9" t="str">
        <f>"Q"&amp;INT((MONTH(SalesData[[#This Row],[Order Date]])+2)/3)&amp;"-"&amp;YEAR(SalesData[[#This Row],[Order Date]])</f>
        <v>Q3-2023</v>
      </c>
    </row>
    <row r="4956" spans="1:22" x14ac:dyDescent="0.35">
      <c r="A4956" t="s">
        <v>5097</v>
      </c>
      <c r="B4956" s="1">
        <v>45131</v>
      </c>
      <c r="C4956" t="s">
        <v>77</v>
      </c>
      <c r="D4956" t="s">
        <v>27</v>
      </c>
      <c r="E4956">
        <v>3162407356</v>
      </c>
      <c r="F4956" t="s">
        <v>133</v>
      </c>
      <c r="G4956" t="s">
        <v>89</v>
      </c>
      <c r="H4956" t="s">
        <v>90</v>
      </c>
      <c r="I4956" t="s">
        <v>31</v>
      </c>
      <c r="J4956" t="s">
        <v>65</v>
      </c>
      <c r="K4956">
        <v>2751.57</v>
      </c>
      <c r="L4956">
        <v>463.24</v>
      </c>
      <c r="M4956" t="s">
        <v>65</v>
      </c>
      <c r="N4956">
        <v>0.168354793808626</v>
      </c>
      <c r="O4956" t="s">
        <v>11351</v>
      </c>
      <c r="P4956" t="s">
        <v>11352</v>
      </c>
      <c r="Q4956" t="s">
        <v>11363</v>
      </c>
      <c r="R4956" t="s">
        <v>11360</v>
      </c>
      <c r="S4956">
        <f>IF(SalesData[[#This Row],[Return Status]]="Returned",1,0)</f>
        <v>1</v>
      </c>
      <c r="T4956">
        <v>207.68</v>
      </c>
      <c r="U4956" s="2">
        <f>EOMONTH(SalesData[[#This Row],[Order Date]],0)</f>
        <v>45138</v>
      </c>
      <c r="V4956" s="9" t="str">
        <f>"Q"&amp;INT((MONTH(SalesData[[#This Row],[Order Date]])+2)/3)&amp;"-"&amp;YEAR(SalesData[[#This Row],[Order Date]])</f>
        <v>Q3-2023</v>
      </c>
    </row>
    <row r="4957" spans="1:22" x14ac:dyDescent="0.35">
      <c r="A4957" t="s">
        <v>5098</v>
      </c>
      <c r="B4957" s="1">
        <v>45130</v>
      </c>
      <c r="C4957" t="s">
        <v>52</v>
      </c>
      <c r="D4957" t="s">
        <v>27</v>
      </c>
      <c r="E4957">
        <v>4827212527</v>
      </c>
      <c r="F4957" t="s">
        <v>120</v>
      </c>
      <c r="G4957" t="s">
        <v>141</v>
      </c>
      <c r="H4957" t="s">
        <v>121</v>
      </c>
      <c r="I4957" t="s">
        <v>17</v>
      </c>
      <c r="J4957" t="s">
        <v>18</v>
      </c>
      <c r="K4957">
        <v>225.73</v>
      </c>
      <c r="L4957">
        <v>48.87</v>
      </c>
      <c r="M4957" t="s">
        <v>19</v>
      </c>
      <c r="N4957">
        <v>0.216497585611128</v>
      </c>
      <c r="O4957" t="s">
        <v>11361</v>
      </c>
      <c r="P4957" t="s">
        <v>11354</v>
      </c>
      <c r="R4957" t="s">
        <v>11353</v>
      </c>
      <c r="S4957">
        <f>IF(SalesData[[#This Row],[Return Status]]="Returned",1,0)</f>
        <v>0</v>
      </c>
      <c r="T4957">
        <v>2793.38</v>
      </c>
      <c r="U4957" s="2">
        <f>EOMONTH(SalesData[[#This Row],[Order Date]],0)</f>
        <v>45138</v>
      </c>
      <c r="V4957" s="9" t="str">
        <f>"Q"&amp;INT((MONTH(SalesData[[#This Row],[Order Date]])+2)/3)&amp;"-"&amp;YEAR(SalesData[[#This Row],[Order Date]])</f>
        <v>Q3-2023</v>
      </c>
    </row>
    <row r="4958" spans="1:22" x14ac:dyDescent="0.35">
      <c r="A4958" t="s">
        <v>5099</v>
      </c>
      <c r="B4958" s="1">
        <v>45124</v>
      </c>
      <c r="C4958" t="s">
        <v>205</v>
      </c>
      <c r="D4958" t="s">
        <v>27</v>
      </c>
      <c r="E4958">
        <v>4579494242</v>
      </c>
      <c r="F4958" t="s">
        <v>78</v>
      </c>
      <c r="G4958" t="s">
        <v>15</v>
      </c>
      <c r="H4958" t="s">
        <v>16</v>
      </c>
      <c r="I4958" t="s">
        <v>17</v>
      </c>
      <c r="J4958" t="s">
        <v>65</v>
      </c>
      <c r="K4958">
        <v>2196.21</v>
      </c>
      <c r="L4958">
        <v>253.57</v>
      </c>
      <c r="M4958" t="s">
        <v>65</v>
      </c>
      <c r="N4958">
        <v>0.115457993543423</v>
      </c>
      <c r="O4958" t="s">
        <v>11351</v>
      </c>
      <c r="P4958" t="s">
        <v>11352</v>
      </c>
      <c r="R4958" t="s">
        <v>11353</v>
      </c>
      <c r="S4958">
        <f>IF(SalesData[[#This Row],[Return Status]]="Returned",1,0)</f>
        <v>0</v>
      </c>
      <c r="T4958">
        <v>2085.91</v>
      </c>
      <c r="U4958" s="2">
        <f>EOMONTH(SalesData[[#This Row],[Order Date]],0)</f>
        <v>45138</v>
      </c>
      <c r="V4958" s="9" t="str">
        <f>"Q"&amp;INT((MONTH(SalesData[[#This Row],[Order Date]])+2)/3)&amp;"-"&amp;YEAR(SalesData[[#This Row],[Order Date]])</f>
        <v>Q3-2023</v>
      </c>
    </row>
    <row r="4959" spans="1:22" x14ac:dyDescent="0.35">
      <c r="A4959" t="s">
        <v>5100</v>
      </c>
      <c r="B4959" s="1">
        <v>45129</v>
      </c>
      <c r="C4959" t="s">
        <v>52</v>
      </c>
      <c r="D4959" t="s">
        <v>27</v>
      </c>
      <c r="E4959">
        <v>8980623848</v>
      </c>
      <c r="F4959" t="s">
        <v>95</v>
      </c>
      <c r="G4959" t="s">
        <v>59</v>
      </c>
      <c r="H4959" t="s">
        <v>60</v>
      </c>
      <c r="I4959" t="s">
        <v>31</v>
      </c>
      <c r="J4959" t="s">
        <v>43</v>
      </c>
      <c r="K4959">
        <v>2554.39</v>
      </c>
      <c r="L4959">
        <v>387.12</v>
      </c>
      <c r="M4959" t="s">
        <v>43</v>
      </c>
      <c r="N4959">
        <v>0.15155085950070299</v>
      </c>
      <c r="O4959" t="s">
        <v>11351</v>
      </c>
      <c r="P4959" t="s">
        <v>11352</v>
      </c>
      <c r="R4959" t="s">
        <v>11353</v>
      </c>
      <c r="S4959">
        <f>IF(SalesData[[#This Row],[Return Status]]="Returned",1,0)</f>
        <v>0</v>
      </c>
      <c r="T4959">
        <v>2183.56</v>
      </c>
      <c r="U4959" s="2">
        <f>EOMONTH(SalesData[[#This Row],[Order Date]],0)</f>
        <v>45138</v>
      </c>
      <c r="V4959" s="9" t="str">
        <f>"Q"&amp;INT((MONTH(SalesData[[#This Row],[Order Date]])+2)/3)&amp;"-"&amp;YEAR(SalesData[[#This Row],[Order Date]])</f>
        <v>Q3-2023</v>
      </c>
    </row>
    <row r="4960" spans="1:22" x14ac:dyDescent="0.35">
      <c r="A4960" t="s">
        <v>5101</v>
      </c>
      <c r="B4960" s="1">
        <v>45135</v>
      </c>
      <c r="C4960" t="s">
        <v>26</v>
      </c>
      <c r="D4960" t="s">
        <v>46</v>
      </c>
      <c r="E4960">
        <v>6930778905</v>
      </c>
      <c r="F4960" t="s">
        <v>152</v>
      </c>
      <c r="G4960" t="s">
        <v>23</v>
      </c>
      <c r="H4960" t="s">
        <v>24</v>
      </c>
      <c r="I4960" t="s">
        <v>17</v>
      </c>
      <c r="J4960" t="s">
        <v>65</v>
      </c>
      <c r="K4960">
        <v>2476.2600000000002</v>
      </c>
      <c r="L4960">
        <v>613.52</v>
      </c>
      <c r="M4960" t="s">
        <v>65</v>
      </c>
      <c r="N4960">
        <v>0.24776073594856801</v>
      </c>
      <c r="O4960" t="s">
        <v>11351</v>
      </c>
      <c r="P4960" t="s">
        <v>11354</v>
      </c>
      <c r="R4960" t="s">
        <v>11353</v>
      </c>
      <c r="S4960">
        <f>IF(SalesData[[#This Row],[Return Status]]="Returned",1,0)</f>
        <v>0</v>
      </c>
      <c r="T4960">
        <v>2821.33</v>
      </c>
      <c r="U4960" s="2">
        <f>EOMONTH(SalesData[[#This Row],[Order Date]],0)</f>
        <v>45138</v>
      </c>
      <c r="V4960" s="9" t="str">
        <f>"Q"&amp;INT((MONTH(SalesData[[#This Row],[Order Date]])+2)/3)&amp;"-"&amp;YEAR(SalesData[[#This Row],[Order Date]])</f>
        <v>Q3-2023</v>
      </c>
    </row>
    <row r="4961" spans="1:22" x14ac:dyDescent="0.35">
      <c r="A4961" t="s">
        <v>5102</v>
      </c>
      <c r="B4961" s="1">
        <v>45114</v>
      </c>
      <c r="C4961" t="s">
        <v>45</v>
      </c>
      <c r="D4961" t="s">
        <v>39</v>
      </c>
      <c r="E4961">
        <v>150283571</v>
      </c>
      <c r="F4961" t="s">
        <v>47</v>
      </c>
      <c r="G4961" t="s">
        <v>23</v>
      </c>
      <c r="H4961" t="s">
        <v>24</v>
      </c>
      <c r="I4961" t="s">
        <v>17</v>
      </c>
      <c r="J4961" t="s">
        <v>65</v>
      </c>
      <c r="K4961">
        <v>801.45</v>
      </c>
      <c r="L4961">
        <v>217.29</v>
      </c>
      <c r="M4961" t="s">
        <v>65</v>
      </c>
      <c r="N4961">
        <v>0.27112109301890303</v>
      </c>
      <c r="O4961" t="s">
        <v>11355</v>
      </c>
      <c r="P4961" t="s">
        <v>11354</v>
      </c>
      <c r="Q4961" t="s">
        <v>11369</v>
      </c>
      <c r="R4961" t="s">
        <v>11360</v>
      </c>
      <c r="S4961">
        <f>IF(SalesData[[#This Row],[Return Status]]="Returned",1,0)</f>
        <v>1</v>
      </c>
      <c r="T4961">
        <v>2821.33</v>
      </c>
      <c r="U4961" s="2">
        <f>EOMONTH(SalesData[[#This Row],[Order Date]],0)</f>
        <v>45138</v>
      </c>
      <c r="V4961" s="9" t="str">
        <f>"Q"&amp;INT((MONTH(SalesData[[#This Row],[Order Date]])+2)/3)&amp;"-"&amp;YEAR(SalesData[[#This Row],[Order Date]])</f>
        <v>Q3-2023</v>
      </c>
    </row>
    <row r="4962" spans="1:22" x14ac:dyDescent="0.35">
      <c r="A4962" t="s">
        <v>5103</v>
      </c>
      <c r="B4962" s="1">
        <v>45136</v>
      </c>
      <c r="C4962" t="s">
        <v>92</v>
      </c>
      <c r="D4962" t="s">
        <v>27</v>
      </c>
      <c r="E4962">
        <v>1997747379</v>
      </c>
      <c r="F4962" t="s">
        <v>33</v>
      </c>
      <c r="G4962" t="s">
        <v>101</v>
      </c>
      <c r="H4962" t="s">
        <v>35</v>
      </c>
      <c r="I4962" t="s">
        <v>36</v>
      </c>
      <c r="J4962" t="s">
        <v>43</v>
      </c>
      <c r="K4962">
        <v>3959.18</v>
      </c>
      <c r="L4962">
        <v>368.44</v>
      </c>
      <c r="M4962" t="s">
        <v>43</v>
      </c>
      <c r="N4962">
        <v>9.30596739728934E-2</v>
      </c>
      <c r="O4962" t="s">
        <v>11351</v>
      </c>
      <c r="P4962" t="s">
        <v>11356</v>
      </c>
      <c r="R4962" t="s">
        <v>11353</v>
      </c>
      <c r="S4962">
        <f>IF(SalesData[[#This Row],[Return Status]]="Returned",1,0)</f>
        <v>0</v>
      </c>
      <c r="T4962">
        <v>1385.87</v>
      </c>
      <c r="U4962" s="2">
        <f>EOMONTH(SalesData[[#This Row],[Order Date]],0)</f>
        <v>45138</v>
      </c>
      <c r="V4962" s="9" t="str">
        <f>"Q"&amp;INT((MONTH(SalesData[[#This Row],[Order Date]])+2)/3)&amp;"-"&amp;YEAR(SalesData[[#This Row],[Order Date]])</f>
        <v>Q3-2023</v>
      </c>
    </row>
    <row r="4963" spans="1:22" x14ac:dyDescent="0.35">
      <c r="A4963" t="s">
        <v>5104</v>
      </c>
      <c r="B4963" s="1">
        <v>45137</v>
      </c>
      <c r="C4963" t="s">
        <v>205</v>
      </c>
      <c r="D4963" t="s">
        <v>46</v>
      </c>
      <c r="E4963">
        <v>8386142900</v>
      </c>
      <c r="F4963" t="s">
        <v>88</v>
      </c>
      <c r="G4963" t="s">
        <v>89</v>
      </c>
      <c r="H4963" t="s">
        <v>90</v>
      </c>
      <c r="I4963" t="s">
        <v>31</v>
      </c>
      <c r="J4963" t="s">
        <v>62</v>
      </c>
      <c r="K4963">
        <v>102.47</v>
      </c>
      <c r="L4963">
        <v>10.59</v>
      </c>
      <c r="M4963" t="s">
        <v>62</v>
      </c>
      <c r="N4963">
        <v>0.10334732116717101</v>
      </c>
      <c r="O4963" t="s">
        <v>11361</v>
      </c>
      <c r="P4963" t="s">
        <v>11352</v>
      </c>
      <c r="R4963" t="s">
        <v>11353</v>
      </c>
      <c r="S4963">
        <f>IF(SalesData[[#This Row],[Return Status]]="Returned",1,0)</f>
        <v>0</v>
      </c>
      <c r="T4963">
        <v>207.68</v>
      </c>
      <c r="U4963" s="2">
        <f>EOMONTH(SalesData[[#This Row],[Order Date]],0)</f>
        <v>45138</v>
      </c>
      <c r="V4963" s="9" t="str">
        <f>"Q"&amp;INT((MONTH(SalesData[[#This Row],[Order Date]])+2)/3)&amp;"-"&amp;YEAR(SalesData[[#This Row],[Order Date]])</f>
        <v>Q3-2023</v>
      </c>
    </row>
    <row r="4964" spans="1:22" x14ac:dyDescent="0.35">
      <c r="A4964" t="s">
        <v>5105</v>
      </c>
      <c r="B4964" s="1">
        <v>45119</v>
      </c>
      <c r="C4964" t="s">
        <v>57</v>
      </c>
      <c r="D4964" t="s">
        <v>27</v>
      </c>
      <c r="E4964">
        <v>8175974553</v>
      </c>
      <c r="F4964" t="s">
        <v>109</v>
      </c>
      <c r="G4964" t="s">
        <v>59</v>
      </c>
      <c r="H4964" t="s">
        <v>60</v>
      </c>
      <c r="I4964" t="s">
        <v>31</v>
      </c>
      <c r="J4964" t="s">
        <v>19</v>
      </c>
      <c r="K4964">
        <v>3747.31</v>
      </c>
      <c r="L4964">
        <v>749.21</v>
      </c>
      <c r="M4964" t="s">
        <v>19</v>
      </c>
      <c r="N4964">
        <v>0.19993275176059599</v>
      </c>
      <c r="O4964" t="s">
        <v>11351</v>
      </c>
      <c r="P4964" t="s">
        <v>11352</v>
      </c>
      <c r="R4964" t="s">
        <v>11353</v>
      </c>
      <c r="S4964">
        <f>IF(SalesData[[#This Row],[Return Status]]="Returned",1,0)</f>
        <v>0</v>
      </c>
      <c r="T4964">
        <v>2183.56</v>
      </c>
      <c r="U4964" s="2">
        <f>EOMONTH(SalesData[[#This Row],[Order Date]],0)</f>
        <v>45138</v>
      </c>
      <c r="V4964" s="9" t="str">
        <f>"Q"&amp;INT((MONTH(SalesData[[#This Row],[Order Date]])+2)/3)&amp;"-"&amp;YEAR(SalesData[[#This Row],[Order Date]])</f>
        <v>Q3-2023</v>
      </c>
    </row>
    <row r="4965" spans="1:22" x14ac:dyDescent="0.35">
      <c r="A4965" t="s">
        <v>5106</v>
      </c>
      <c r="B4965" s="1">
        <v>45122</v>
      </c>
      <c r="C4965" t="s">
        <v>132</v>
      </c>
      <c r="D4965" t="s">
        <v>145</v>
      </c>
      <c r="E4965">
        <v>4974307708</v>
      </c>
      <c r="F4965" t="s">
        <v>22</v>
      </c>
      <c r="G4965" t="s">
        <v>23</v>
      </c>
      <c r="H4965" t="s">
        <v>24</v>
      </c>
      <c r="I4965" t="s">
        <v>17</v>
      </c>
      <c r="J4965" t="s">
        <v>42</v>
      </c>
      <c r="K4965">
        <v>4208.6099999999997</v>
      </c>
      <c r="L4965">
        <v>1214.72</v>
      </c>
      <c r="M4965" t="s">
        <v>43</v>
      </c>
      <c r="N4965">
        <v>0.28862736152791502</v>
      </c>
      <c r="O4965" t="s">
        <v>11351</v>
      </c>
      <c r="P4965" t="s">
        <v>11354</v>
      </c>
      <c r="R4965" t="s">
        <v>11353</v>
      </c>
      <c r="S4965">
        <f>IF(SalesData[[#This Row],[Return Status]]="Returned",1,0)</f>
        <v>0</v>
      </c>
      <c r="T4965">
        <v>2821.33</v>
      </c>
      <c r="U4965" s="2">
        <f>EOMONTH(SalesData[[#This Row],[Order Date]],0)</f>
        <v>45138</v>
      </c>
      <c r="V4965" s="9" t="str">
        <f>"Q"&amp;INT((MONTH(SalesData[[#This Row],[Order Date]])+2)/3)&amp;"-"&amp;YEAR(SalesData[[#This Row],[Order Date]])</f>
        <v>Q3-2023</v>
      </c>
    </row>
    <row r="4966" spans="1:22" x14ac:dyDescent="0.35">
      <c r="A4966" t="s">
        <v>5107</v>
      </c>
      <c r="B4966" s="1">
        <v>45136</v>
      </c>
      <c r="C4966" t="s">
        <v>176</v>
      </c>
      <c r="D4966" t="s">
        <v>27</v>
      </c>
      <c r="E4966">
        <v>1645208359</v>
      </c>
      <c r="F4966" t="s">
        <v>107</v>
      </c>
      <c r="G4966" t="s">
        <v>15</v>
      </c>
      <c r="H4966" t="s">
        <v>16</v>
      </c>
      <c r="I4966" t="s">
        <v>17</v>
      </c>
      <c r="J4966" t="s">
        <v>19</v>
      </c>
      <c r="K4966">
        <v>4804.57</v>
      </c>
      <c r="L4966">
        <v>1328.84</v>
      </c>
      <c r="M4966" t="s">
        <v>19</v>
      </c>
      <c r="N4966">
        <v>0.27657834103780399</v>
      </c>
      <c r="O4966" t="s">
        <v>11351</v>
      </c>
      <c r="P4966" t="s">
        <v>11354</v>
      </c>
      <c r="R4966" t="s">
        <v>11353</v>
      </c>
      <c r="S4966">
        <f>IF(SalesData[[#This Row],[Return Status]]="Returned",1,0)</f>
        <v>0</v>
      </c>
      <c r="T4966">
        <v>2085.91</v>
      </c>
      <c r="U4966" s="2">
        <f>EOMONTH(SalesData[[#This Row],[Order Date]],0)</f>
        <v>45138</v>
      </c>
      <c r="V4966" s="9" t="str">
        <f>"Q"&amp;INT((MONTH(SalesData[[#This Row],[Order Date]])+2)/3)&amp;"-"&amp;YEAR(SalesData[[#This Row],[Order Date]])</f>
        <v>Q3-2023</v>
      </c>
    </row>
    <row r="4967" spans="1:22" x14ac:dyDescent="0.35">
      <c r="A4967" t="s">
        <v>5108</v>
      </c>
      <c r="B4967" s="1">
        <v>45110</v>
      </c>
      <c r="C4967" t="s">
        <v>124</v>
      </c>
      <c r="D4967" t="s">
        <v>99</v>
      </c>
      <c r="E4967">
        <v>9224634000</v>
      </c>
      <c r="F4967" t="s">
        <v>140</v>
      </c>
      <c r="G4967" t="s">
        <v>141</v>
      </c>
      <c r="H4967" t="s">
        <v>121</v>
      </c>
      <c r="I4967" t="s">
        <v>17</v>
      </c>
      <c r="J4967" t="s">
        <v>18</v>
      </c>
      <c r="K4967">
        <v>4316.41</v>
      </c>
      <c r="L4967">
        <v>1112.6300000000001</v>
      </c>
      <c r="M4967" t="s">
        <v>19</v>
      </c>
      <c r="N4967">
        <v>0.257767450265383</v>
      </c>
      <c r="O4967" t="s">
        <v>11351</v>
      </c>
      <c r="P4967" t="s">
        <v>11354</v>
      </c>
      <c r="R4967" t="s">
        <v>11353</v>
      </c>
      <c r="S4967">
        <f>IF(SalesData[[#This Row],[Return Status]]="Returned",1,0)</f>
        <v>0</v>
      </c>
      <c r="T4967">
        <v>2793.38</v>
      </c>
      <c r="U4967" s="2">
        <f>EOMONTH(SalesData[[#This Row],[Order Date]],0)</f>
        <v>45138</v>
      </c>
      <c r="V4967" s="9" t="str">
        <f>"Q"&amp;INT((MONTH(SalesData[[#This Row],[Order Date]])+2)/3)&amp;"-"&amp;YEAR(SalesData[[#This Row],[Order Date]])</f>
        <v>Q3-2023</v>
      </c>
    </row>
    <row r="4968" spans="1:22" x14ac:dyDescent="0.35">
      <c r="A4968" t="s">
        <v>5109</v>
      </c>
      <c r="B4968" s="1">
        <v>45134</v>
      </c>
      <c r="C4968" t="s">
        <v>67</v>
      </c>
      <c r="D4968" t="s">
        <v>145</v>
      </c>
      <c r="E4968">
        <v>3734277627</v>
      </c>
      <c r="F4968" t="s">
        <v>28</v>
      </c>
      <c r="G4968" t="s">
        <v>29</v>
      </c>
      <c r="H4968" t="s">
        <v>30</v>
      </c>
      <c r="I4968" t="s">
        <v>31</v>
      </c>
      <c r="J4968" t="s">
        <v>61</v>
      </c>
      <c r="K4968">
        <v>4978.51</v>
      </c>
      <c r="L4968">
        <v>735.92</v>
      </c>
      <c r="M4968" t="s">
        <v>62</v>
      </c>
      <c r="N4968">
        <v>0.147819327469464</v>
      </c>
      <c r="O4968" t="s">
        <v>11351</v>
      </c>
      <c r="P4968" t="s">
        <v>11352</v>
      </c>
      <c r="R4968" t="s">
        <v>11353</v>
      </c>
      <c r="S4968">
        <f>IF(SalesData[[#This Row],[Return Status]]="Returned",1,0)</f>
        <v>0</v>
      </c>
      <c r="T4968">
        <v>2788.38</v>
      </c>
      <c r="U4968" s="2">
        <f>EOMONTH(SalesData[[#This Row],[Order Date]],0)</f>
        <v>45138</v>
      </c>
      <c r="V4968" s="9" t="str">
        <f>"Q"&amp;INT((MONTH(SalesData[[#This Row],[Order Date]])+2)/3)&amp;"-"&amp;YEAR(SalesData[[#This Row],[Order Date]])</f>
        <v>Q3-2023</v>
      </c>
    </row>
    <row r="4969" spans="1:22" x14ac:dyDescent="0.35">
      <c r="A4969" t="s">
        <v>5110</v>
      </c>
      <c r="B4969" s="1">
        <v>45113</v>
      </c>
      <c r="C4969" t="s">
        <v>45</v>
      </c>
      <c r="D4969" t="s">
        <v>72</v>
      </c>
      <c r="E4969">
        <v>2241403134</v>
      </c>
      <c r="F4969" t="s">
        <v>387</v>
      </c>
      <c r="G4969" t="s">
        <v>89</v>
      </c>
      <c r="H4969" t="s">
        <v>90</v>
      </c>
      <c r="I4969" t="s">
        <v>31</v>
      </c>
      <c r="J4969" t="s">
        <v>42</v>
      </c>
      <c r="K4969">
        <v>1347.91</v>
      </c>
      <c r="L4969">
        <v>271.73</v>
      </c>
      <c r="M4969" t="s">
        <v>43</v>
      </c>
      <c r="N4969">
        <v>0.20159357820626</v>
      </c>
      <c r="O4969" t="s">
        <v>11351</v>
      </c>
      <c r="P4969" t="s">
        <v>11354</v>
      </c>
      <c r="R4969" t="s">
        <v>11353</v>
      </c>
      <c r="S4969">
        <f>IF(SalesData[[#This Row],[Return Status]]="Returned",1,0)</f>
        <v>0</v>
      </c>
      <c r="T4969">
        <v>207.68</v>
      </c>
      <c r="U4969" s="2">
        <f>EOMONTH(SalesData[[#This Row],[Order Date]],0)</f>
        <v>45138</v>
      </c>
      <c r="V4969" s="9" t="str">
        <f>"Q"&amp;INT((MONTH(SalesData[[#This Row],[Order Date]])+2)/3)&amp;"-"&amp;YEAR(SalesData[[#This Row],[Order Date]])</f>
        <v>Q3-2023</v>
      </c>
    </row>
    <row r="4970" spans="1:22" x14ac:dyDescent="0.35">
      <c r="A4970" t="s">
        <v>5111</v>
      </c>
      <c r="B4970" s="1">
        <v>45119</v>
      </c>
      <c r="C4970" t="s">
        <v>113</v>
      </c>
      <c r="D4970" t="s">
        <v>39</v>
      </c>
      <c r="E4970">
        <v>6727351071</v>
      </c>
      <c r="F4970" t="s">
        <v>312</v>
      </c>
      <c r="G4970" t="s">
        <v>141</v>
      </c>
      <c r="H4970" t="s">
        <v>121</v>
      </c>
      <c r="I4970" t="s">
        <v>17</v>
      </c>
      <c r="J4970" t="s">
        <v>18</v>
      </c>
      <c r="K4970">
        <v>1614.33</v>
      </c>
      <c r="L4970">
        <v>436.48</v>
      </c>
      <c r="M4970" t="s">
        <v>19</v>
      </c>
      <c r="N4970">
        <v>0.27037842324679601</v>
      </c>
      <c r="O4970" t="s">
        <v>11351</v>
      </c>
      <c r="P4970" t="s">
        <v>11354</v>
      </c>
      <c r="R4970" t="s">
        <v>11353</v>
      </c>
      <c r="S4970">
        <f>IF(SalesData[[#This Row],[Return Status]]="Returned",1,0)</f>
        <v>0</v>
      </c>
      <c r="T4970">
        <v>2793.38</v>
      </c>
      <c r="U4970" s="2">
        <f>EOMONTH(SalesData[[#This Row],[Order Date]],0)</f>
        <v>45138</v>
      </c>
      <c r="V4970" s="9" t="str">
        <f>"Q"&amp;INT((MONTH(SalesData[[#This Row],[Order Date]])+2)/3)&amp;"-"&amp;YEAR(SalesData[[#This Row],[Order Date]])</f>
        <v>Q3-2023</v>
      </c>
    </row>
    <row r="4971" spans="1:22" x14ac:dyDescent="0.35">
      <c r="A4971" t="s">
        <v>5112</v>
      </c>
      <c r="B4971" s="1">
        <v>45120</v>
      </c>
      <c r="C4971" t="s">
        <v>52</v>
      </c>
      <c r="D4971" t="s">
        <v>72</v>
      </c>
      <c r="E4971">
        <v>6521218168</v>
      </c>
      <c r="F4971" t="s">
        <v>109</v>
      </c>
      <c r="G4971" t="s">
        <v>59</v>
      </c>
      <c r="H4971" t="s">
        <v>60</v>
      </c>
      <c r="I4971" t="s">
        <v>31</v>
      </c>
      <c r="J4971" t="s">
        <v>62</v>
      </c>
      <c r="K4971">
        <v>2798.53</v>
      </c>
      <c r="L4971">
        <v>523.03</v>
      </c>
      <c r="M4971" t="s">
        <v>62</v>
      </c>
      <c r="N4971">
        <v>0.18689454820923801</v>
      </c>
      <c r="O4971" t="s">
        <v>11351</v>
      </c>
      <c r="P4971" t="s">
        <v>11352</v>
      </c>
      <c r="R4971" t="s">
        <v>11353</v>
      </c>
      <c r="S4971">
        <f>IF(SalesData[[#This Row],[Return Status]]="Returned",1,0)</f>
        <v>0</v>
      </c>
      <c r="T4971">
        <v>2183.56</v>
      </c>
      <c r="U4971" s="2">
        <f>EOMONTH(SalesData[[#This Row],[Order Date]],0)</f>
        <v>45138</v>
      </c>
      <c r="V4971" s="9" t="str">
        <f>"Q"&amp;INT((MONTH(SalesData[[#This Row],[Order Date]])+2)/3)&amp;"-"&amp;YEAR(SalesData[[#This Row],[Order Date]])</f>
        <v>Q3-2023</v>
      </c>
    </row>
    <row r="4972" spans="1:22" x14ac:dyDescent="0.35">
      <c r="A4972" t="s">
        <v>5113</v>
      </c>
      <c r="B4972" s="1">
        <v>45119</v>
      </c>
      <c r="C4972" t="s">
        <v>38</v>
      </c>
      <c r="D4972" t="s">
        <v>80</v>
      </c>
      <c r="E4972">
        <v>8337472193</v>
      </c>
      <c r="F4972" t="s">
        <v>357</v>
      </c>
      <c r="G4972" t="s">
        <v>164</v>
      </c>
      <c r="H4972" t="s">
        <v>165</v>
      </c>
      <c r="I4972" t="s">
        <v>36</v>
      </c>
      <c r="J4972" t="s">
        <v>42</v>
      </c>
      <c r="K4972">
        <v>3276.51</v>
      </c>
      <c r="L4972">
        <v>572.29999999999995</v>
      </c>
      <c r="M4972" t="s">
        <v>43</v>
      </c>
      <c r="N4972">
        <v>0.17466755785881899</v>
      </c>
      <c r="O4972" t="s">
        <v>11351</v>
      </c>
      <c r="P4972" t="s">
        <v>11352</v>
      </c>
      <c r="R4972" t="s">
        <v>11353</v>
      </c>
      <c r="S4972">
        <f>IF(SalesData[[#This Row],[Return Status]]="Returned",1,0)</f>
        <v>0</v>
      </c>
      <c r="U4972" s="2">
        <f>EOMONTH(SalesData[[#This Row],[Order Date]],0)</f>
        <v>45138</v>
      </c>
      <c r="V4972" s="9" t="str">
        <f>"Q"&amp;INT((MONTH(SalesData[[#This Row],[Order Date]])+2)/3)&amp;"-"&amp;YEAR(SalesData[[#This Row],[Order Date]])</f>
        <v>Q3-2023</v>
      </c>
    </row>
    <row r="4973" spans="1:22" x14ac:dyDescent="0.35">
      <c r="A4973" t="s">
        <v>5114</v>
      </c>
      <c r="B4973" s="1">
        <v>45115</v>
      </c>
      <c r="C4973" t="s">
        <v>38</v>
      </c>
      <c r="D4973" t="s">
        <v>46</v>
      </c>
      <c r="E4973">
        <v>152646514</v>
      </c>
      <c r="F4973" t="s">
        <v>312</v>
      </c>
      <c r="G4973" t="s">
        <v>141</v>
      </c>
      <c r="H4973" t="s">
        <v>121</v>
      </c>
      <c r="I4973" t="s">
        <v>17</v>
      </c>
      <c r="J4973" t="s">
        <v>62</v>
      </c>
      <c r="K4973">
        <v>1443.85</v>
      </c>
      <c r="L4973">
        <v>386.72</v>
      </c>
      <c r="M4973" t="s">
        <v>62</v>
      </c>
      <c r="N4973">
        <v>0.26783945700730699</v>
      </c>
      <c r="O4973" t="s">
        <v>11351</v>
      </c>
      <c r="P4973" t="s">
        <v>11354</v>
      </c>
      <c r="R4973" t="s">
        <v>11353</v>
      </c>
      <c r="S4973">
        <f>IF(SalesData[[#This Row],[Return Status]]="Returned",1,0)</f>
        <v>0</v>
      </c>
      <c r="T4973">
        <v>2793.38</v>
      </c>
      <c r="U4973" s="2">
        <f>EOMONTH(SalesData[[#This Row],[Order Date]],0)</f>
        <v>45138</v>
      </c>
      <c r="V4973" s="9" t="str">
        <f>"Q"&amp;INT((MONTH(SalesData[[#This Row],[Order Date]])+2)/3)&amp;"-"&amp;YEAR(SalesData[[#This Row],[Order Date]])</f>
        <v>Q3-2023</v>
      </c>
    </row>
    <row r="4974" spans="1:22" x14ac:dyDescent="0.35">
      <c r="A4974" t="s">
        <v>5115</v>
      </c>
      <c r="B4974" s="1">
        <v>45113</v>
      </c>
      <c r="C4974" t="s">
        <v>194</v>
      </c>
      <c r="D4974" t="s">
        <v>80</v>
      </c>
      <c r="E4974">
        <v>207602193</v>
      </c>
      <c r="F4974" t="s">
        <v>133</v>
      </c>
      <c r="G4974" t="s">
        <v>89</v>
      </c>
      <c r="H4974" t="s">
        <v>90</v>
      </c>
      <c r="I4974" t="s">
        <v>31</v>
      </c>
      <c r="J4974" t="s">
        <v>65</v>
      </c>
      <c r="K4974">
        <v>4417.33</v>
      </c>
      <c r="L4974">
        <v>582.58000000000004</v>
      </c>
      <c r="M4974" t="s">
        <v>65</v>
      </c>
      <c r="N4974">
        <v>0.13188509801169501</v>
      </c>
      <c r="O4974" t="s">
        <v>11351</v>
      </c>
      <c r="P4974" t="s">
        <v>11352</v>
      </c>
      <c r="R4974" t="s">
        <v>11353</v>
      </c>
      <c r="S4974">
        <f>IF(SalesData[[#This Row],[Return Status]]="Returned",1,0)</f>
        <v>0</v>
      </c>
      <c r="T4974">
        <v>207.68</v>
      </c>
      <c r="U4974" s="2">
        <f>EOMONTH(SalesData[[#This Row],[Order Date]],0)</f>
        <v>45138</v>
      </c>
      <c r="V4974" s="9" t="str">
        <f>"Q"&amp;INT((MONTH(SalesData[[#This Row],[Order Date]])+2)/3)&amp;"-"&amp;YEAR(SalesData[[#This Row],[Order Date]])</f>
        <v>Q3-2023</v>
      </c>
    </row>
    <row r="4975" spans="1:22" x14ac:dyDescent="0.35">
      <c r="A4975" t="s">
        <v>5116</v>
      </c>
      <c r="B4975" s="1">
        <v>45109</v>
      </c>
      <c r="C4975" t="s">
        <v>49</v>
      </c>
      <c r="D4975" t="s">
        <v>27</v>
      </c>
      <c r="E4975">
        <v>8705645662</v>
      </c>
      <c r="F4975" t="s">
        <v>107</v>
      </c>
      <c r="G4975" t="s">
        <v>11390</v>
      </c>
      <c r="H4975" t="s">
        <v>16</v>
      </c>
      <c r="I4975" t="s">
        <v>17</v>
      </c>
      <c r="J4975" t="s">
        <v>43</v>
      </c>
      <c r="K4975">
        <v>4745.17</v>
      </c>
      <c r="L4975">
        <v>150.08000000000001</v>
      </c>
      <c r="M4975" t="s">
        <v>43</v>
      </c>
      <c r="N4975">
        <v>3.1627950105054203E-2</v>
      </c>
      <c r="O4975" t="s">
        <v>11351</v>
      </c>
      <c r="P4975" t="s">
        <v>11356</v>
      </c>
      <c r="R4975" t="s">
        <v>11353</v>
      </c>
      <c r="S4975">
        <f>IF(SalesData[[#This Row],[Return Status]]="Returned",1,0)</f>
        <v>0</v>
      </c>
      <c r="U4975" s="2">
        <f>EOMONTH(SalesData[[#This Row],[Order Date]],0)</f>
        <v>45138</v>
      </c>
      <c r="V4975" s="9" t="str">
        <f>"Q"&amp;INT((MONTH(SalesData[[#This Row],[Order Date]])+2)/3)&amp;"-"&amp;YEAR(SalesData[[#This Row],[Order Date]])</f>
        <v>Q3-2023</v>
      </c>
    </row>
    <row r="4976" spans="1:22" x14ac:dyDescent="0.35">
      <c r="A4976" t="s">
        <v>5117</v>
      </c>
      <c r="B4976" s="1">
        <v>45127</v>
      </c>
      <c r="C4976" t="s">
        <v>111</v>
      </c>
      <c r="D4976" t="s">
        <v>13</v>
      </c>
      <c r="E4976">
        <v>1262887536</v>
      </c>
      <c r="F4976" t="s">
        <v>137</v>
      </c>
      <c r="G4976" t="s">
        <v>34</v>
      </c>
      <c r="H4976" t="s">
        <v>35</v>
      </c>
      <c r="I4976" t="s">
        <v>36</v>
      </c>
      <c r="J4976" t="s">
        <v>19</v>
      </c>
      <c r="K4976">
        <v>4677.1000000000004</v>
      </c>
      <c r="L4976">
        <v>1027.33</v>
      </c>
      <c r="M4976" t="s">
        <v>19</v>
      </c>
      <c r="N4976">
        <v>0.21965106583139099</v>
      </c>
      <c r="O4976" t="s">
        <v>11351</v>
      </c>
      <c r="P4976" t="s">
        <v>11354</v>
      </c>
      <c r="R4976" t="s">
        <v>11353</v>
      </c>
      <c r="S4976">
        <f>IF(SalesData[[#This Row],[Return Status]]="Returned",1,0)</f>
        <v>0</v>
      </c>
      <c r="U4976" s="2">
        <f>EOMONTH(SalesData[[#This Row],[Order Date]],0)</f>
        <v>45138</v>
      </c>
      <c r="V4976" s="9" t="str">
        <f>"Q"&amp;INT((MONTH(SalesData[[#This Row],[Order Date]])+2)/3)&amp;"-"&amp;YEAR(SalesData[[#This Row],[Order Date]])</f>
        <v>Q3-2023</v>
      </c>
    </row>
    <row r="4977" spans="1:22" x14ac:dyDescent="0.35">
      <c r="A4977" t="s">
        <v>5118</v>
      </c>
      <c r="B4977" s="1">
        <v>45137</v>
      </c>
      <c r="C4977" t="s">
        <v>92</v>
      </c>
      <c r="D4977" t="s">
        <v>145</v>
      </c>
      <c r="E4977">
        <v>9961397121</v>
      </c>
      <c r="F4977" t="s">
        <v>154</v>
      </c>
      <c r="G4977" t="s">
        <v>29</v>
      </c>
      <c r="H4977" t="s">
        <v>30</v>
      </c>
      <c r="I4977" t="s">
        <v>31</v>
      </c>
      <c r="J4977" t="s">
        <v>65</v>
      </c>
      <c r="K4977">
        <v>2648.82</v>
      </c>
      <c r="L4977">
        <v>157.71</v>
      </c>
      <c r="M4977" t="s">
        <v>65</v>
      </c>
      <c r="N4977">
        <v>5.9539719573243902E-2</v>
      </c>
      <c r="O4977" t="s">
        <v>11351</v>
      </c>
      <c r="P4977" t="s">
        <v>11356</v>
      </c>
      <c r="R4977" t="s">
        <v>11353</v>
      </c>
      <c r="S4977">
        <f>IF(SalesData[[#This Row],[Return Status]]="Returned",1,0)</f>
        <v>0</v>
      </c>
      <c r="T4977">
        <v>2788.38</v>
      </c>
      <c r="U4977" s="2">
        <f>EOMONTH(SalesData[[#This Row],[Order Date]],0)</f>
        <v>45138</v>
      </c>
      <c r="V4977" s="9" t="str">
        <f>"Q"&amp;INT((MONTH(SalesData[[#This Row],[Order Date]])+2)/3)&amp;"-"&amp;YEAR(SalesData[[#This Row],[Order Date]])</f>
        <v>Q3-2023</v>
      </c>
    </row>
    <row r="4978" spans="1:22" x14ac:dyDescent="0.35">
      <c r="A4978" t="s">
        <v>5119</v>
      </c>
      <c r="B4978" s="1">
        <v>45122</v>
      </c>
      <c r="C4978" t="s">
        <v>49</v>
      </c>
      <c r="D4978" t="s">
        <v>99</v>
      </c>
      <c r="E4978">
        <v>3151406498</v>
      </c>
      <c r="F4978" t="s">
        <v>410</v>
      </c>
      <c r="G4978" t="s">
        <v>11370</v>
      </c>
      <c r="H4978" t="s">
        <v>30</v>
      </c>
      <c r="I4978" t="s">
        <v>31</v>
      </c>
      <c r="J4978" t="s">
        <v>61</v>
      </c>
      <c r="K4978">
        <v>4256.1000000000004</v>
      </c>
      <c r="L4978">
        <v>1237.31</v>
      </c>
      <c r="M4978" t="s">
        <v>62</v>
      </c>
      <c r="N4978">
        <v>0.29071450388853598</v>
      </c>
      <c r="O4978" t="s">
        <v>11351</v>
      </c>
      <c r="P4978" t="s">
        <v>11354</v>
      </c>
      <c r="R4978" t="s">
        <v>11353</v>
      </c>
      <c r="S4978">
        <f>IF(SalesData[[#This Row],[Return Status]]="Returned",1,0)</f>
        <v>0</v>
      </c>
      <c r="U4978" s="2">
        <f>EOMONTH(SalesData[[#This Row],[Order Date]],0)</f>
        <v>45138</v>
      </c>
      <c r="V4978" s="9" t="str">
        <f>"Q"&amp;INT((MONTH(SalesData[[#This Row],[Order Date]])+2)/3)&amp;"-"&amp;YEAR(SalesData[[#This Row],[Order Date]])</f>
        <v>Q3-2023</v>
      </c>
    </row>
    <row r="4979" spans="1:22" x14ac:dyDescent="0.35">
      <c r="A4979" t="s">
        <v>5120</v>
      </c>
      <c r="B4979" s="1">
        <v>45121</v>
      </c>
      <c r="C4979" t="s">
        <v>97</v>
      </c>
      <c r="D4979" t="s">
        <v>46</v>
      </c>
      <c r="E4979">
        <v>1127029442</v>
      </c>
      <c r="F4979" t="s">
        <v>103</v>
      </c>
      <c r="G4979" t="s">
        <v>11368</v>
      </c>
      <c r="H4979" t="s">
        <v>11357</v>
      </c>
      <c r="I4979" t="s">
        <v>17</v>
      </c>
      <c r="J4979" t="s">
        <v>62</v>
      </c>
      <c r="K4979">
        <v>1274.3800000000001</v>
      </c>
      <c r="L4979">
        <v>276.91000000000003</v>
      </c>
      <c r="M4979" t="s">
        <v>62</v>
      </c>
      <c r="N4979">
        <v>0.21728997630220201</v>
      </c>
      <c r="O4979" t="s">
        <v>11351</v>
      </c>
      <c r="P4979" t="s">
        <v>11354</v>
      </c>
      <c r="R4979" t="s">
        <v>11353</v>
      </c>
      <c r="S4979">
        <f>IF(SalesData[[#This Row],[Return Status]]="Returned",1,0)</f>
        <v>0</v>
      </c>
      <c r="U4979" s="2">
        <f>EOMONTH(SalesData[[#This Row],[Order Date]],0)</f>
        <v>45138</v>
      </c>
      <c r="V4979" s="9" t="str">
        <f>"Q"&amp;INT((MONTH(SalesData[[#This Row],[Order Date]])+2)/3)&amp;"-"&amp;YEAR(SalesData[[#This Row],[Order Date]])</f>
        <v>Q3-2023</v>
      </c>
    </row>
    <row r="4980" spans="1:22" x14ac:dyDescent="0.35">
      <c r="A4980" t="s">
        <v>5121</v>
      </c>
      <c r="B4980" s="1">
        <v>45121</v>
      </c>
      <c r="C4980" t="s">
        <v>12</v>
      </c>
      <c r="D4980" t="s">
        <v>72</v>
      </c>
      <c r="E4980">
        <v>3825995197</v>
      </c>
      <c r="F4980" t="s">
        <v>170</v>
      </c>
      <c r="G4980" t="s">
        <v>69</v>
      </c>
      <c r="H4980" t="s">
        <v>41</v>
      </c>
      <c r="I4980" t="s">
        <v>31</v>
      </c>
      <c r="J4980" t="s">
        <v>18</v>
      </c>
      <c r="K4980">
        <v>4187.91</v>
      </c>
      <c r="L4980">
        <v>729.6</v>
      </c>
      <c r="M4980" t="s">
        <v>19</v>
      </c>
      <c r="N4980">
        <v>0.17421577827603699</v>
      </c>
      <c r="O4980" t="s">
        <v>11351</v>
      </c>
      <c r="P4980" t="s">
        <v>11352</v>
      </c>
      <c r="R4980" t="s">
        <v>11353</v>
      </c>
      <c r="S4980">
        <f>IF(SalesData[[#This Row],[Return Status]]="Returned",1,0)</f>
        <v>0</v>
      </c>
      <c r="T4980">
        <v>2081.52</v>
      </c>
      <c r="U4980" s="2">
        <f>EOMONTH(SalesData[[#This Row],[Order Date]],0)</f>
        <v>45138</v>
      </c>
      <c r="V4980" s="9" t="str">
        <f>"Q"&amp;INT((MONTH(SalesData[[#This Row],[Order Date]])+2)/3)&amp;"-"&amp;YEAR(SalesData[[#This Row],[Order Date]])</f>
        <v>Q3-2023</v>
      </c>
    </row>
    <row r="4981" spans="1:22" x14ac:dyDescent="0.35">
      <c r="A4981" t="s">
        <v>5122</v>
      </c>
      <c r="B4981" s="1">
        <v>45127</v>
      </c>
      <c r="C4981" t="s">
        <v>21</v>
      </c>
      <c r="D4981" t="s">
        <v>13</v>
      </c>
      <c r="E4981">
        <v>8206090748</v>
      </c>
      <c r="F4981" t="s">
        <v>140</v>
      </c>
      <c r="G4981" t="s">
        <v>141</v>
      </c>
      <c r="H4981" t="s">
        <v>121</v>
      </c>
      <c r="I4981" t="s">
        <v>17</v>
      </c>
      <c r="J4981" t="s">
        <v>19</v>
      </c>
      <c r="K4981">
        <v>2341.58</v>
      </c>
      <c r="L4981">
        <v>180.59</v>
      </c>
      <c r="M4981" t="s">
        <v>19</v>
      </c>
      <c r="N4981">
        <v>7.7123139077033401E-2</v>
      </c>
      <c r="O4981" t="s">
        <v>11351</v>
      </c>
      <c r="P4981" t="s">
        <v>11356</v>
      </c>
      <c r="R4981" t="s">
        <v>11353</v>
      </c>
      <c r="S4981">
        <f>IF(SalesData[[#This Row],[Return Status]]="Returned",1,0)</f>
        <v>0</v>
      </c>
      <c r="T4981">
        <v>2793.38</v>
      </c>
      <c r="U4981" s="2">
        <f>EOMONTH(SalesData[[#This Row],[Order Date]],0)</f>
        <v>45138</v>
      </c>
      <c r="V4981" s="9" t="str">
        <f>"Q"&amp;INT((MONTH(SalesData[[#This Row],[Order Date]])+2)/3)&amp;"-"&amp;YEAR(SalesData[[#This Row],[Order Date]])</f>
        <v>Q3-2023</v>
      </c>
    </row>
    <row r="4982" spans="1:22" x14ac:dyDescent="0.35">
      <c r="A4982" t="s">
        <v>5123</v>
      </c>
      <c r="B4982" s="1">
        <v>45109</v>
      </c>
      <c r="C4982" t="s">
        <v>12</v>
      </c>
      <c r="D4982" t="s">
        <v>27</v>
      </c>
      <c r="E4982">
        <v>7890407406</v>
      </c>
      <c r="F4982" t="s">
        <v>133</v>
      </c>
      <c r="G4982" t="s">
        <v>89</v>
      </c>
      <c r="H4982" t="s">
        <v>90</v>
      </c>
      <c r="I4982" t="s">
        <v>31</v>
      </c>
      <c r="J4982" t="s">
        <v>62</v>
      </c>
      <c r="K4982">
        <v>2040.47</v>
      </c>
      <c r="L4982">
        <v>222.28</v>
      </c>
      <c r="M4982" t="s">
        <v>62</v>
      </c>
      <c r="N4982">
        <v>0.10893568638598</v>
      </c>
      <c r="O4982" t="s">
        <v>11351</v>
      </c>
      <c r="P4982" t="s">
        <v>11352</v>
      </c>
      <c r="R4982" t="s">
        <v>11353</v>
      </c>
      <c r="S4982">
        <f>IF(SalesData[[#This Row],[Return Status]]="Returned",1,0)</f>
        <v>0</v>
      </c>
      <c r="T4982">
        <v>207.68</v>
      </c>
      <c r="U4982" s="2">
        <f>EOMONTH(SalesData[[#This Row],[Order Date]],0)</f>
        <v>45138</v>
      </c>
      <c r="V4982" s="9" t="str">
        <f>"Q"&amp;INT((MONTH(SalesData[[#This Row],[Order Date]])+2)/3)&amp;"-"&amp;YEAR(SalesData[[#This Row],[Order Date]])</f>
        <v>Q3-2023</v>
      </c>
    </row>
    <row r="4983" spans="1:22" x14ac:dyDescent="0.35">
      <c r="A4983" t="s">
        <v>5124</v>
      </c>
      <c r="B4983" s="1">
        <v>45135</v>
      </c>
      <c r="C4983" t="s">
        <v>106</v>
      </c>
      <c r="D4983" t="s">
        <v>99</v>
      </c>
      <c r="E4983">
        <v>2497376822</v>
      </c>
      <c r="F4983" t="s">
        <v>127</v>
      </c>
      <c r="G4983" t="s">
        <v>29</v>
      </c>
      <c r="H4983" t="s">
        <v>30</v>
      </c>
      <c r="I4983" t="s">
        <v>31</v>
      </c>
      <c r="J4983" t="s">
        <v>61</v>
      </c>
      <c r="K4983">
        <v>4704.17</v>
      </c>
      <c r="L4983">
        <v>1222.05</v>
      </c>
      <c r="M4983" t="s">
        <v>62</v>
      </c>
      <c r="N4983">
        <v>0.25978015250299202</v>
      </c>
      <c r="O4983" t="s">
        <v>11351</v>
      </c>
      <c r="P4983" t="s">
        <v>11354</v>
      </c>
      <c r="R4983" t="s">
        <v>11353</v>
      </c>
      <c r="S4983">
        <f>IF(SalesData[[#This Row],[Return Status]]="Returned",1,0)</f>
        <v>0</v>
      </c>
      <c r="T4983">
        <v>2788.38</v>
      </c>
      <c r="U4983" s="2">
        <f>EOMONTH(SalesData[[#This Row],[Order Date]],0)</f>
        <v>45138</v>
      </c>
      <c r="V4983" s="9" t="str">
        <f>"Q"&amp;INT((MONTH(SalesData[[#This Row],[Order Date]])+2)/3)&amp;"-"&amp;YEAR(SalesData[[#This Row],[Order Date]])</f>
        <v>Q3-2023</v>
      </c>
    </row>
    <row r="4984" spans="1:22" x14ac:dyDescent="0.35">
      <c r="A4984" t="s">
        <v>5125</v>
      </c>
      <c r="B4984" s="1">
        <v>45137</v>
      </c>
      <c r="C4984" t="s">
        <v>162</v>
      </c>
      <c r="D4984" t="s">
        <v>145</v>
      </c>
      <c r="E4984">
        <v>5813944010</v>
      </c>
      <c r="F4984" t="s">
        <v>116</v>
      </c>
      <c r="G4984" t="s">
        <v>11374</v>
      </c>
      <c r="H4984" t="s">
        <v>11357</v>
      </c>
      <c r="I4984" t="s">
        <v>36</v>
      </c>
      <c r="J4984" t="s">
        <v>43</v>
      </c>
      <c r="K4984">
        <v>2228.3000000000002</v>
      </c>
      <c r="L4984">
        <v>91.44</v>
      </c>
      <c r="M4984" t="s">
        <v>43</v>
      </c>
      <c r="N4984">
        <v>4.1035767176771501E-2</v>
      </c>
      <c r="O4984" t="s">
        <v>11351</v>
      </c>
      <c r="P4984" t="s">
        <v>11356</v>
      </c>
      <c r="R4984" t="s">
        <v>11353</v>
      </c>
      <c r="S4984">
        <f>IF(SalesData[[#This Row],[Return Status]]="Returned",1,0)</f>
        <v>0</v>
      </c>
      <c r="U4984" s="2">
        <f>EOMONTH(SalesData[[#This Row],[Order Date]],0)</f>
        <v>45138</v>
      </c>
      <c r="V4984" s="9" t="str">
        <f>"Q"&amp;INT((MONTH(SalesData[[#This Row],[Order Date]])+2)/3)&amp;"-"&amp;YEAR(SalesData[[#This Row],[Order Date]])</f>
        <v>Q3-2023</v>
      </c>
    </row>
    <row r="4985" spans="1:22" x14ac:dyDescent="0.35">
      <c r="A4985" t="s">
        <v>5126</v>
      </c>
      <c r="B4985" s="1">
        <v>45133</v>
      </c>
      <c r="C4985" t="s">
        <v>113</v>
      </c>
      <c r="D4985" t="s">
        <v>39</v>
      </c>
      <c r="E4985">
        <v>9782297120</v>
      </c>
      <c r="F4985" t="s">
        <v>156</v>
      </c>
      <c r="G4985" t="s">
        <v>84</v>
      </c>
      <c r="H4985" t="s">
        <v>85</v>
      </c>
      <c r="I4985" t="s">
        <v>31</v>
      </c>
      <c r="J4985" t="s">
        <v>61</v>
      </c>
      <c r="K4985">
        <v>1055.3699999999999</v>
      </c>
      <c r="L4985">
        <v>241.16</v>
      </c>
      <c r="M4985" t="s">
        <v>62</v>
      </c>
      <c r="N4985">
        <v>0.22850753764082701</v>
      </c>
      <c r="O4985" t="s">
        <v>11351</v>
      </c>
      <c r="P4985" t="s">
        <v>11354</v>
      </c>
      <c r="Q4985" t="s">
        <v>11366</v>
      </c>
      <c r="R4985" t="s">
        <v>11360</v>
      </c>
      <c r="S4985">
        <f>IF(SalesData[[#This Row],[Return Status]]="Returned",1,0)</f>
        <v>1</v>
      </c>
      <c r="T4985">
        <v>847.14</v>
      </c>
      <c r="U4985" s="2">
        <f>EOMONTH(SalesData[[#This Row],[Order Date]],0)</f>
        <v>45138</v>
      </c>
      <c r="V4985" s="9" t="str">
        <f>"Q"&amp;INT((MONTH(SalesData[[#This Row],[Order Date]])+2)/3)&amp;"-"&amp;YEAR(SalesData[[#This Row],[Order Date]])</f>
        <v>Q3-2023</v>
      </c>
    </row>
    <row r="4986" spans="1:22" x14ac:dyDescent="0.35">
      <c r="A4986" t="s">
        <v>5127</v>
      </c>
      <c r="B4986" s="1">
        <v>45132</v>
      </c>
      <c r="C4986" t="s">
        <v>45</v>
      </c>
      <c r="D4986" t="s">
        <v>13</v>
      </c>
      <c r="E4986">
        <v>2304778667</v>
      </c>
      <c r="F4986" t="s">
        <v>147</v>
      </c>
      <c r="G4986" t="s">
        <v>84</v>
      </c>
      <c r="H4986" t="s">
        <v>85</v>
      </c>
      <c r="I4986" t="s">
        <v>31</v>
      </c>
      <c r="J4986" t="s">
        <v>65</v>
      </c>
      <c r="K4986">
        <v>213.24</v>
      </c>
      <c r="L4986">
        <v>29.9</v>
      </c>
      <c r="M4986" t="s">
        <v>65</v>
      </c>
      <c r="N4986">
        <v>0.140217595197899</v>
      </c>
      <c r="O4986" t="s">
        <v>11361</v>
      </c>
      <c r="P4986" t="s">
        <v>11352</v>
      </c>
      <c r="R4986" t="s">
        <v>11353</v>
      </c>
      <c r="S4986">
        <f>IF(SalesData[[#This Row],[Return Status]]="Returned",1,0)</f>
        <v>0</v>
      </c>
      <c r="T4986">
        <v>847.14</v>
      </c>
      <c r="U4986" s="2">
        <f>EOMONTH(SalesData[[#This Row],[Order Date]],0)</f>
        <v>45138</v>
      </c>
      <c r="V4986" s="9" t="str">
        <f>"Q"&amp;INT((MONTH(SalesData[[#This Row],[Order Date]])+2)/3)&amp;"-"&amp;YEAR(SalesData[[#This Row],[Order Date]])</f>
        <v>Q3-2023</v>
      </c>
    </row>
    <row r="4987" spans="1:22" x14ac:dyDescent="0.35">
      <c r="A4987" t="s">
        <v>5128</v>
      </c>
      <c r="B4987" s="1">
        <v>45117</v>
      </c>
      <c r="C4987" t="s">
        <v>149</v>
      </c>
      <c r="D4987" t="s">
        <v>13</v>
      </c>
      <c r="E4987">
        <v>7245838027</v>
      </c>
      <c r="F4987" t="s">
        <v>33</v>
      </c>
      <c r="G4987" t="s">
        <v>34</v>
      </c>
      <c r="H4987" t="s">
        <v>35</v>
      </c>
      <c r="I4987" t="s">
        <v>36</v>
      </c>
      <c r="J4987" t="s">
        <v>18</v>
      </c>
      <c r="K4987">
        <v>166.96</v>
      </c>
      <c r="L4987">
        <v>22.39</v>
      </c>
      <c r="M4987" t="s">
        <v>19</v>
      </c>
      <c r="N4987">
        <v>0.13410397700047899</v>
      </c>
      <c r="O4987" t="s">
        <v>11361</v>
      </c>
      <c r="P4987" t="s">
        <v>11352</v>
      </c>
      <c r="R4987" t="s">
        <v>11353</v>
      </c>
      <c r="S4987">
        <f>IF(SalesData[[#This Row],[Return Status]]="Returned",1,0)</f>
        <v>0</v>
      </c>
      <c r="U4987" s="2">
        <f>EOMONTH(SalesData[[#This Row],[Order Date]],0)</f>
        <v>45138</v>
      </c>
      <c r="V4987" s="9" t="str">
        <f>"Q"&amp;INT((MONTH(SalesData[[#This Row],[Order Date]])+2)/3)&amp;"-"&amp;YEAR(SalesData[[#This Row],[Order Date]])</f>
        <v>Q3-2023</v>
      </c>
    </row>
    <row r="4988" spans="1:22" x14ac:dyDescent="0.35">
      <c r="A4988" t="s">
        <v>5129</v>
      </c>
      <c r="B4988" s="1">
        <v>45135</v>
      </c>
      <c r="C4988" t="s">
        <v>57</v>
      </c>
      <c r="D4988" t="s">
        <v>46</v>
      </c>
      <c r="E4988">
        <v>2956628374</v>
      </c>
      <c r="F4988" t="s">
        <v>154</v>
      </c>
      <c r="G4988" t="s">
        <v>29</v>
      </c>
      <c r="H4988" t="s">
        <v>30</v>
      </c>
      <c r="I4988" t="s">
        <v>31</v>
      </c>
      <c r="J4988" t="s">
        <v>19</v>
      </c>
      <c r="K4988">
        <v>3984.32</v>
      </c>
      <c r="L4988">
        <v>557.4</v>
      </c>
      <c r="M4988" t="s">
        <v>19</v>
      </c>
      <c r="N4988">
        <v>0.1398984017348</v>
      </c>
      <c r="O4988" t="s">
        <v>11351</v>
      </c>
      <c r="P4988" t="s">
        <v>11352</v>
      </c>
      <c r="R4988" t="s">
        <v>11353</v>
      </c>
      <c r="S4988">
        <f>IF(SalesData[[#This Row],[Return Status]]="Returned",1,0)</f>
        <v>0</v>
      </c>
      <c r="T4988">
        <v>2788.38</v>
      </c>
      <c r="U4988" s="2">
        <f>EOMONTH(SalesData[[#This Row],[Order Date]],0)</f>
        <v>45138</v>
      </c>
      <c r="V4988" s="9" t="str">
        <f>"Q"&amp;INT((MONTH(SalesData[[#This Row],[Order Date]])+2)/3)&amp;"-"&amp;YEAR(SalesData[[#This Row],[Order Date]])</f>
        <v>Q3-2023</v>
      </c>
    </row>
    <row r="4989" spans="1:22" x14ac:dyDescent="0.35">
      <c r="A4989" t="s">
        <v>5130</v>
      </c>
      <c r="B4989" s="1">
        <v>45116</v>
      </c>
      <c r="C4989" t="s">
        <v>57</v>
      </c>
      <c r="D4989" t="s">
        <v>13</v>
      </c>
      <c r="E4989">
        <v>6797001690</v>
      </c>
      <c r="F4989" t="s">
        <v>81</v>
      </c>
      <c r="G4989" t="s">
        <v>74</v>
      </c>
      <c r="H4989" t="s">
        <v>75</v>
      </c>
      <c r="I4989" t="s">
        <v>36</v>
      </c>
      <c r="J4989" t="s">
        <v>18</v>
      </c>
      <c r="K4989">
        <v>2301.19</v>
      </c>
      <c r="L4989">
        <v>184.84</v>
      </c>
      <c r="M4989" t="s">
        <v>19</v>
      </c>
      <c r="N4989">
        <v>8.0323658628796396E-2</v>
      </c>
      <c r="O4989" t="s">
        <v>11351</v>
      </c>
      <c r="P4989" t="s">
        <v>11356</v>
      </c>
      <c r="R4989" t="s">
        <v>11353</v>
      </c>
      <c r="S4989">
        <f>IF(SalesData[[#This Row],[Return Status]]="Returned",1,0)</f>
        <v>0</v>
      </c>
      <c r="T4989">
        <v>2420.2800000000002</v>
      </c>
      <c r="U4989" s="2">
        <f>EOMONTH(SalesData[[#This Row],[Order Date]],0)</f>
        <v>45138</v>
      </c>
      <c r="V4989" s="9" t="str">
        <f>"Q"&amp;INT((MONTH(SalesData[[#This Row],[Order Date]])+2)/3)&amp;"-"&amp;YEAR(SalesData[[#This Row],[Order Date]])</f>
        <v>Q3-2023</v>
      </c>
    </row>
    <row r="4990" spans="1:22" x14ac:dyDescent="0.35">
      <c r="A4990" t="s">
        <v>5131</v>
      </c>
      <c r="B4990" s="1">
        <v>45132</v>
      </c>
      <c r="C4990" t="s">
        <v>194</v>
      </c>
      <c r="D4990" t="s">
        <v>13</v>
      </c>
      <c r="E4990">
        <v>6234731013</v>
      </c>
      <c r="F4990" t="s">
        <v>53</v>
      </c>
      <c r="G4990" t="s">
        <v>54</v>
      </c>
      <c r="H4990" t="s">
        <v>55</v>
      </c>
      <c r="I4990" t="s">
        <v>31</v>
      </c>
      <c r="J4990" t="s">
        <v>18</v>
      </c>
      <c r="K4990">
        <v>3043.65</v>
      </c>
      <c r="L4990">
        <v>892.76</v>
      </c>
      <c r="M4990" t="s">
        <v>19</v>
      </c>
      <c r="N4990">
        <v>0.293318877006226</v>
      </c>
      <c r="O4990" t="s">
        <v>11351</v>
      </c>
      <c r="P4990" t="s">
        <v>11354</v>
      </c>
      <c r="R4990" t="s">
        <v>11353</v>
      </c>
      <c r="S4990">
        <f>IF(SalesData[[#This Row],[Return Status]]="Returned",1,0)</f>
        <v>0</v>
      </c>
      <c r="U4990" s="2">
        <f>EOMONTH(SalesData[[#This Row],[Order Date]],0)</f>
        <v>45138</v>
      </c>
      <c r="V4990" s="9" t="str">
        <f>"Q"&amp;INT((MONTH(SalesData[[#This Row],[Order Date]])+2)/3)&amp;"-"&amp;YEAR(SalesData[[#This Row],[Order Date]])</f>
        <v>Q3-2023</v>
      </c>
    </row>
    <row r="4991" spans="1:22" x14ac:dyDescent="0.35">
      <c r="A4991" t="s">
        <v>5132</v>
      </c>
      <c r="B4991" s="1">
        <v>45137</v>
      </c>
      <c r="C4991" t="s">
        <v>26</v>
      </c>
      <c r="D4991" t="s">
        <v>46</v>
      </c>
      <c r="E4991">
        <v>3687856095</v>
      </c>
      <c r="F4991" t="s">
        <v>114</v>
      </c>
      <c r="G4991" t="s">
        <v>59</v>
      </c>
      <c r="H4991" t="s">
        <v>60</v>
      </c>
      <c r="I4991" t="s">
        <v>31</v>
      </c>
      <c r="J4991" t="s">
        <v>18</v>
      </c>
      <c r="K4991">
        <v>2929.83</v>
      </c>
      <c r="L4991">
        <v>327.14</v>
      </c>
      <c r="M4991" t="s">
        <v>19</v>
      </c>
      <c r="N4991">
        <v>0.11165835560425</v>
      </c>
      <c r="O4991" t="s">
        <v>11351</v>
      </c>
      <c r="P4991" t="s">
        <v>11352</v>
      </c>
      <c r="R4991" t="s">
        <v>11353</v>
      </c>
      <c r="S4991">
        <f>IF(SalesData[[#This Row],[Return Status]]="Returned",1,0)</f>
        <v>0</v>
      </c>
      <c r="T4991">
        <v>2183.56</v>
      </c>
      <c r="U4991" s="2">
        <f>EOMONTH(SalesData[[#This Row],[Order Date]],0)</f>
        <v>45138</v>
      </c>
      <c r="V4991" s="9" t="str">
        <f>"Q"&amp;INT((MONTH(SalesData[[#This Row],[Order Date]])+2)/3)&amp;"-"&amp;YEAR(SalesData[[#This Row],[Order Date]])</f>
        <v>Q3-2023</v>
      </c>
    </row>
    <row r="4992" spans="1:22" x14ac:dyDescent="0.35">
      <c r="A4992" t="s">
        <v>5133</v>
      </c>
      <c r="B4992" s="1">
        <v>45134</v>
      </c>
      <c r="C4992" t="s">
        <v>67</v>
      </c>
      <c r="D4992" t="s">
        <v>46</v>
      </c>
      <c r="E4992">
        <v>1279205450</v>
      </c>
      <c r="F4992" t="s">
        <v>127</v>
      </c>
      <c r="G4992" t="s">
        <v>29</v>
      </c>
      <c r="H4992" t="s">
        <v>30</v>
      </c>
      <c r="I4992" t="s">
        <v>31</v>
      </c>
      <c r="J4992" t="s">
        <v>62</v>
      </c>
      <c r="K4992">
        <v>2363.6799999999998</v>
      </c>
      <c r="L4992">
        <v>279.89999999999998</v>
      </c>
      <c r="M4992" t="s">
        <v>62</v>
      </c>
      <c r="N4992">
        <v>0.118417044608407</v>
      </c>
      <c r="O4992" t="s">
        <v>11351</v>
      </c>
      <c r="P4992" t="s">
        <v>11352</v>
      </c>
      <c r="R4992" t="s">
        <v>11353</v>
      </c>
      <c r="S4992">
        <f>IF(SalesData[[#This Row],[Return Status]]="Returned",1,0)</f>
        <v>0</v>
      </c>
      <c r="T4992">
        <v>2788.38</v>
      </c>
      <c r="U4992" s="2">
        <f>EOMONTH(SalesData[[#This Row],[Order Date]],0)</f>
        <v>45138</v>
      </c>
      <c r="V4992" s="9" t="str">
        <f>"Q"&amp;INT((MONTH(SalesData[[#This Row],[Order Date]])+2)/3)&amp;"-"&amp;YEAR(SalesData[[#This Row],[Order Date]])</f>
        <v>Q3-2023</v>
      </c>
    </row>
    <row r="4993" spans="1:22" x14ac:dyDescent="0.35">
      <c r="A4993" t="s">
        <v>5134</v>
      </c>
      <c r="B4993" s="1">
        <v>45119</v>
      </c>
      <c r="C4993" t="s">
        <v>67</v>
      </c>
      <c r="D4993" t="s">
        <v>13</v>
      </c>
      <c r="E4993">
        <v>2906307228</v>
      </c>
      <c r="F4993" t="s">
        <v>28</v>
      </c>
      <c r="G4993" t="s">
        <v>29</v>
      </c>
      <c r="H4993" t="s">
        <v>30</v>
      </c>
      <c r="I4993" t="s">
        <v>31</v>
      </c>
      <c r="J4993" t="s">
        <v>18</v>
      </c>
      <c r="K4993">
        <v>601.34</v>
      </c>
      <c r="L4993">
        <v>161.11000000000001</v>
      </c>
      <c r="M4993" t="s">
        <v>19</v>
      </c>
      <c r="N4993">
        <v>0.26791831576146602</v>
      </c>
      <c r="O4993" t="s">
        <v>11355</v>
      </c>
      <c r="P4993" t="s">
        <v>11354</v>
      </c>
      <c r="R4993" t="s">
        <v>11353</v>
      </c>
      <c r="S4993">
        <f>IF(SalesData[[#This Row],[Return Status]]="Returned",1,0)</f>
        <v>0</v>
      </c>
      <c r="T4993">
        <v>2788.38</v>
      </c>
      <c r="U4993" s="2">
        <f>EOMONTH(SalesData[[#This Row],[Order Date]],0)</f>
        <v>45138</v>
      </c>
      <c r="V4993" s="9" t="str">
        <f>"Q"&amp;INT((MONTH(SalesData[[#This Row],[Order Date]])+2)/3)&amp;"-"&amp;YEAR(SalesData[[#This Row],[Order Date]])</f>
        <v>Q3-2023</v>
      </c>
    </row>
    <row r="4994" spans="1:22" x14ac:dyDescent="0.35">
      <c r="A4994" t="s">
        <v>5135</v>
      </c>
      <c r="B4994" s="1">
        <v>45125</v>
      </c>
      <c r="C4994" t="s">
        <v>71</v>
      </c>
      <c r="D4994" t="s">
        <v>46</v>
      </c>
      <c r="E4994">
        <v>651181103</v>
      </c>
      <c r="F4994" t="s">
        <v>78</v>
      </c>
      <c r="G4994" t="s">
        <v>15</v>
      </c>
      <c r="H4994" t="s">
        <v>16</v>
      </c>
      <c r="I4994" t="s">
        <v>17</v>
      </c>
      <c r="J4994" t="s">
        <v>19</v>
      </c>
      <c r="K4994">
        <v>3567.44</v>
      </c>
      <c r="L4994">
        <v>420.94</v>
      </c>
      <c r="M4994" t="s">
        <v>19</v>
      </c>
      <c r="N4994">
        <v>0.117994976790079</v>
      </c>
      <c r="O4994" t="s">
        <v>11351</v>
      </c>
      <c r="P4994" t="s">
        <v>11352</v>
      </c>
      <c r="R4994" t="s">
        <v>11353</v>
      </c>
      <c r="S4994">
        <f>IF(SalesData[[#This Row],[Return Status]]="Returned",1,0)</f>
        <v>0</v>
      </c>
      <c r="T4994">
        <v>2085.91</v>
      </c>
      <c r="U4994" s="2">
        <f>EOMONTH(SalesData[[#This Row],[Order Date]],0)</f>
        <v>45138</v>
      </c>
      <c r="V4994" s="9" t="str">
        <f>"Q"&amp;INT((MONTH(SalesData[[#This Row],[Order Date]])+2)/3)&amp;"-"&amp;YEAR(SalesData[[#This Row],[Order Date]])</f>
        <v>Q3-2023</v>
      </c>
    </row>
    <row r="4995" spans="1:22" x14ac:dyDescent="0.35">
      <c r="A4995" t="s">
        <v>5136</v>
      </c>
      <c r="B4995" s="1">
        <v>45119</v>
      </c>
      <c r="C4995" t="s">
        <v>205</v>
      </c>
      <c r="D4995" t="s">
        <v>99</v>
      </c>
      <c r="E4995">
        <v>6245980102</v>
      </c>
      <c r="F4995" t="s">
        <v>73</v>
      </c>
      <c r="G4995" t="s">
        <v>74</v>
      </c>
      <c r="H4995" t="s">
        <v>75</v>
      </c>
      <c r="I4995" t="s">
        <v>36</v>
      </c>
      <c r="J4995" t="s">
        <v>65</v>
      </c>
      <c r="K4995">
        <v>2285.83</v>
      </c>
      <c r="L4995">
        <v>497.29</v>
      </c>
      <c r="M4995" t="s">
        <v>65</v>
      </c>
      <c r="N4995">
        <v>0.217553361361081</v>
      </c>
      <c r="O4995" t="s">
        <v>11351</v>
      </c>
      <c r="P4995" t="s">
        <v>11354</v>
      </c>
      <c r="Q4995" t="s">
        <v>11373</v>
      </c>
      <c r="R4995" t="s">
        <v>11360</v>
      </c>
      <c r="S4995">
        <f>IF(SalesData[[#This Row],[Return Status]]="Returned",1,0)</f>
        <v>1</v>
      </c>
      <c r="T4995">
        <v>2420.2800000000002</v>
      </c>
      <c r="U4995" s="2">
        <f>EOMONTH(SalesData[[#This Row],[Order Date]],0)</f>
        <v>45138</v>
      </c>
      <c r="V4995" s="9" t="str">
        <f>"Q"&amp;INT((MONTH(SalesData[[#This Row],[Order Date]])+2)/3)&amp;"-"&amp;YEAR(SalesData[[#This Row],[Order Date]])</f>
        <v>Q3-2023</v>
      </c>
    </row>
    <row r="4996" spans="1:22" x14ac:dyDescent="0.35">
      <c r="A4996" t="s">
        <v>5137</v>
      </c>
      <c r="B4996" s="1">
        <v>45116</v>
      </c>
      <c r="C4996" t="s">
        <v>77</v>
      </c>
      <c r="D4996" t="s">
        <v>145</v>
      </c>
      <c r="E4996">
        <v>9488598453</v>
      </c>
      <c r="F4996" t="s">
        <v>147</v>
      </c>
      <c r="G4996" t="s">
        <v>84</v>
      </c>
      <c r="H4996" t="s">
        <v>85</v>
      </c>
      <c r="I4996" t="s">
        <v>31</v>
      </c>
      <c r="J4996" t="s">
        <v>65</v>
      </c>
      <c r="K4996">
        <v>4237.3500000000004</v>
      </c>
      <c r="L4996">
        <v>1267.1199999999999</v>
      </c>
      <c r="M4996" t="s">
        <v>65</v>
      </c>
      <c r="N4996">
        <v>0.29903595407507</v>
      </c>
      <c r="O4996" t="s">
        <v>11351</v>
      </c>
      <c r="P4996" t="s">
        <v>11354</v>
      </c>
      <c r="R4996" t="s">
        <v>11353</v>
      </c>
      <c r="S4996">
        <f>IF(SalesData[[#This Row],[Return Status]]="Returned",1,0)</f>
        <v>0</v>
      </c>
      <c r="T4996">
        <v>847.14</v>
      </c>
      <c r="U4996" s="2">
        <f>EOMONTH(SalesData[[#This Row],[Order Date]],0)</f>
        <v>45138</v>
      </c>
      <c r="V4996" s="9" t="str">
        <f>"Q"&amp;INT((MONTH(SalesData[[#This Row],[Order Date]])+2)/3)&amp;"-"&amp;YEAR(SalesData[[#This Row],[Order Date]])</f>
        <v>Q3-2023</v>
      </c>
    </row>
    <row r="4997" spans="1:22" x14ac:dyDescent="0.35">
      <c r="A4997" t="s">
        <v>5138</v>
      </c>
      <c r="B4997" s="1">
        <v>45109</v>
      </c>
      <c r="C4997" t="s">
        <v>21</v>
      </c>
      <c r="D4997" t="s">
        <v>46</v>
      </c>
      <c r="E4997">
        <v>9603108981</v>
      </c>
      <c r="F4997" t="s">
        <v>410</v>
      </c>
      <c r="G4997" t="s">
        <v>29</v>
      </c>
      <c r="H4997" t="s">
        <v>30</v>
      </c>
      <c r="I4997" t="s">
        <v>31</v>
      </c>
      <c r="J4997" t="s">
        <v>19</v>
      </c>
      <c r="K4997">
        <v>1697.05</v>
      </c>
      <c r="L4997">
        <v>373.11</v>
      </c>
      <c r="M4997" t="s">
        <v>19</v>
      </c>
      <c r="N4997">
        <v>0.21985798886302699</v>
      </c>
      <c r="O4997" t="s">
        <v>11351</v>
      </c>
      <c r="P4997" t="s">
        <v>11354</v>
      </c>
      <c r="R4997" t="s">
        <v>11353</v>
      </c>
      <c r="S4997">
        <f>IF(SalesData[[#This Row],[Return Status]]="Returned",1,0)</f>
        <v>0</v>
      </c>
      <c r="T4997">
        <v>2788.38</v>
      </c>
      <c r="U4997" s="2">
        <f>EOMONTH(SalesData[[#This Row],[Order Date]],0)</f>
        <v>45138</v>
      </c>
      <c r="V4997" s="9" t="str">
        <f>"Q"&amp;INT((MONTH(SalesData[[#This Row],[Order Date]])+2)/3)&amp;"-"&amp;YEAR(SalesData[[#This Row],[Order Date]])</f>
        <v>Q3-2023</v>
      </c>
    </row>
    <row r="4998" spans="1:22" x14ac:dyDescent="0.35">
      <c r="A4998" t="s">
        <v>5139</v>
      </c>
      <c r="B4998" s="1">
        <v>45116</v>
      </c>
      <c r="C4998" t="s">
        <v>45</v>
      </c>
      <c r="D4998" t="s">
        <v>27</v>
      </c>
      <c r="E4998">
        <v>5624407584</v>
      </c>
      <c r="F4998" t="s">
        <v>78</v>
      </c>
      <c r="G4998" t="s">
        <v>15</v>
      </c>
      <c r="H4998" t="s">
        <v>11357</v>
      </c>
      <c r="I4998" t="s">
        <v>17</v>
      </c>
      <c r="J4998" t="s">
        <v>42</v>
      </c>
      <c r="K4998">
        <v>2498.75</v>
      </c>
      <c r="L4998">
        <v>229.76</v>
      </c>
      <c r="M4998" t="s">
        <v>43</v>
      </c>
      <c r="N4998">
        <v>9.1949974987493799E-2</v>
      </c>
      <c r="O4998" t="s">
        <v>11351</v>
      </c>
      <c r="P4998" t="s">
        <v>11356</v>
      </c>
      <c r="R4998" t="s">
        <v>11353</v>
      </c>
      <c r="S4998">
        <f>IF(SalesData[[#This Row],[Return Status]]="Returned",1,0)</f>
        <v>0</v>
      </c>
      <c r="T4998">
        <v>2085.91</v>
      </c>
      <c r="U4998" s="2">
        <f>EOMONTH(SalesData[[#This Row],[Order Date]],0)</f>
        <v>45138</v>
      </c>
      <c r="V4998" s="9" t="str">
        <f>"Q"&amp;INT((MONTH(SalesData[[#This Row],[Order Date]])+2)/3)&amp;"-"&amp;YEAR(SalesData[[#This Row],[Order Date]])</f>
        <v>Q3-2023</v>
      </c>
    </row>
    <row r="4999" spans="1:22" x14ac:dyDescent="0.35">
      <c r="A4999" t="s">
        <v>5140</v>
      </c>
      <c r="B4999" s="1">
        <v>45135</v>
      </c>
      <c r="C4999" t="s">
        <v>87</v>
      </c>
      <c r="D4999" t="s">
        <v>46</v>
      </c>
      <c r="E4999">
        <v>470496368</v>
      </c>
      <c r="F4999" t="s">
        <v>222</v>
      </c>
      <c r="G4999" t="s">
        <v>11381</v>
      </c>
      <c r="H4999" t="s">
        <v>165</v>
      </c>
      <c r="I4999" t="s">
        <v>36</v>
      </c>
      <c r="J4999" t="s">
        <v>65</v>
      </c>
      <c r="K4999">
        <v>3320.68</v>
      </c>
      <c r="L4999">
        <v>381.86</v>
      </c>
      <c r="M4999" t="s">
        <v>65</v>
      </c>
      <c r="N4999">
        <v>0.114994519194864</v>
      </c>
      <c r="O4999" t="s">
        <v>11351</v>
      </c>
      <c r="P4999" t="s">
        <v>11352</v>
      </c>
      <c r="R4999" t="s">
        <v>11353</v>
      </c>
      <c r="S4999">
        <f>IF(SalesData[[#This Row],[Return Status]]="Returned",1,0)</f>
        <v>0</v>
      </c>
      <c r="U4999" s="2">
        <f>EOMONTH(SalesData[[#This Row],[Order Date]],0)</f>
        <v>45138</v>
      </c>
      <c r="V4999" s="9" t="str">
        <f>"Q"&amp;INT((MONTH(SalesData[[#This Row],[Order Date]])+2)/3)&amp;"-"&amp;YEAR(SalesData[[#This Row],[Order Date]])</f>
        <v>Q3-2023</v>
      </c>
    </row>
    <row r="5000" spans="1:22" x14ac:dyDescent="0.35">
      <c r="A5000" t="s">
        <v>5141</v>
      </c>
      <c r="B5000" s="1">
        <v>45134</v>
      </c>
      <c r="C5000" t="s">
        <v>162</v>
      </c>
      <c r="D5000" t="s">
        <v>99</v>
      </c>
      <c r="E5000">
        <v>4473639180</v>
      </c>
      <c r="F5000" t="s">
        <v>170</v>
      </c>
      <c r="G5000" t="s">
        <v>69</v>
      </c>
      <c r="H5000" t="s">
        <v>41</v>
      </c>
      <c r="I5000" t="s">
        <v>31</v>
      </c>
      <c r="J5000" t="s">
        <v>19</v>
      </c>
      <c r="K5000">
        <v>1124.08</v>
      </c>
      <c r="L5000">
        <v>214.39</v>
      </c>
      <c r="M5000" t="s">
        <v>19</v>
      </c>
      <c r="N5000">
        <v>0.19072485944060899</v>
      </c>
      <c r="O5000" t="s">
        <v>11351</v>
      </c>
      <c r="P5000" t="s">
        <v>11352</v>
      </c>
      <c r="R5000" t="s">
        <v>11353</v>
      </c>
      <c r="S5000">
        <f>IF(SalesData[[#This Row],[Return Status]]="Returned",1,0)</f>
        <v>0</v>
      </c>
      <c r="T5000">
        <v>2081.52</v>
      </c>
      <c r="U5000" s="2">
        <f>EOMONTH(SalesData[[#This Row],[Order Date]],0)</f>
        <v>45138</v>
      </c>
      <c r="V5000" s="9" t="str">
        <f>"Q"&amp;INT((MONTH(SalesData[[#This Row],[Order Date]])+2)/3)&amp;"-"&amp;YEAR(SalesData[[#This Row],[Order Date]])</f>
        <v>Q3-2023</v>
      </c>
    </row>
    <row r="5001" spans="1:22" x14ac:dyDescent="0.35">
      <c r="A5001" t="s">
        <v>5142</v>
      </c>
      <c r="B5001" s="1">
        <v>45127</v>
      </c>
      <c r="C5001" t="s">
        <v>113</v>
      </c>
      <c r="D5001" t="s">
        <v>13</v>
      </c>
      <c r="E5001">
        <v>1493648779</v>
      </c>
      <c r="F5001" t="s">
        <v>40</v>
      </c>
      <c r="G5001" t="s">
        <v>69</v>
      </c>
      <c r="H5001" t="s">
        <v>41</v>
      </c>
      <c r="I5001" t="s">
        <v>31</v>
      </c>
      <c r="J5001" t="s">
        <v>62</v>
      </c>
      <c r="K5001">
        <v>3775.96</v>
      </c>
      <c r="L5001">
        <v>511.75</v>
      </c>
      <c r="M5001" t="s">
        <v>62</v>
      </c>
      <c r="N5001">
        <v>0.13552844839458</v>
      </c>
      <c r="O5001" t="s">
        <v>11351</v>
      </c>
      <c r="P5001" t="s">
        <v>11352</v>
      </c>
      <c r="Q5001" t="s">
        <v>11376</v>
      </c>
      <c r="R5001" t="s">
        <v>11360</v>
      </c>
      <c r="S5001">
        <f>IF(SalesData[[#This Row],[Return Status]]="Returned",1,0)</f>
        <v>1</v>
      </c>
      <c r="T5001">
        <v>2081.52</v>
      </c>
      <c r="U5001" s="2">
        <f>EOMONTH(SalesData[[#This Row],[Order Date]],0)</f>
        <v>45138</v>
      </c>
      <c r="V5001" s="9" t="str">
        <f>"Q"&amp;INT((MONTH(SalesData[[#This Row],[Order Date]])+2)/3)&amp;"-"&amp;YEAR(SalesData[[#This Row],[Order Date]])</f>
        <v>Q3-2023</v>
      </c>
    </row>
    <row r="5002" spans="1:22" x14ac:dyDescent="0.35">
      <c r="A5002" t="s">
        <v>5143</v>
      </c>
      <c r="B5002" s="1">
        <v>45133</v>
      </c>
      <c r="C5002" t="s">
        <v>87</v>
      </c>
      <c r="D5002" t="s">
        <v>72</v>
      </c>
      <c r="E5002">
        <v>1816250430</v>
      </c>
      <c r="F5002" t="s">
        <v>33</v>
      </c>
      <c r="G5002" t="s">
        <v>34</v>
      </c>
      <c r="H5002" t="s">
        <v>35</v>
      </c>
      <c r="I5002" t="s">
        <v>36</v>
      </c>
      <c r="J5002" t="s">
        <v>43</v>
      </c>
      <c r="K5002">
        <v>4153.8</v>
      </c>
      <c r="L5002">
        <v>366</v>
      </c>
      <c r="M5002" t="s">
        <v>43</v>
      </c>
      <c r="N5002">
        <v>8.8112090134334797E-2</v>
      </c>
      <c r="O5002" t="s">
        <v>11351</v>
      </c>
      <c r="P5002" t="s">
        <v>11356</v>
      </c>
      <c r="R5002" t="s">
        <v>11353</v>
      </c>
      <c r="S5002">
        <f>IF(SalesData[[#This Row],[Return Status]]="Returned",1,0)</f>
        <v>0</v>
      </c>
      <c r="U5002" s="2">
        <f>EOMONTH(SalesData[[#This Row],[Order Date]],0)</f>
        <v>45138</v>
      </c>
      <c r="V5002" s="9" t="str">
        <f>"Q"&amp;INT((MONTH(SalesData[[#This Row],[Order Date]])+2)/3)&amp;"-"&amp;YEAR(SalesData[[#This Row],[Order Date]])</f>
        <v>Q3-2023</v>
      </c>
    </row>
    <row r="5003" spans="1:22" x14ac:dyDescent="0.35">
      <c r="A5003" t="s">
        <v>5144</v>
      </c>
      <c r="B5003" s="1">
        <v>45116</v>
      </c>
      <c r="C5003" t="s">
        <v>71</v>
      </c>
      <c r="D5003" t="s">
        <v>27</v>
      </c>
      <c r="E5003">
        <v>3202169345</v>
      </c>
      <c r="F5003" t="s">
        <v>81</v>
      </c>
      <c r="G5003" t="s">
        <v>74</v>
      </c>
      <c r="H5003" t="s">
        <v>75</v>
      </c>
      <c r="I5003" t="s">
        <v>36</v>
      </c>
      <c r="J5003" t="s">
        <v>62</v>
      </c>
      <c r="K5003">
        <v>668.8</v>
      </c>
      <c r="L5003">
        <v>112.9</v>
      </c>
      <c r="M5003" t="s">
        <v>62</v>
      </c>
      <c r="N5003">
        <v>0.16880980861243999</v>
      </c>
      <c r="O5003" t="s">
        <v>11355</v>
      </c>
      <c r="P5003" t="s">
        <v>11352</v>
      </c>
      <c r="R5003" t="s">
        <v>11353</v>
      </c>
      <c r="S5003">
        <f>IF(SalesData[[#This Row],[Return Status]]="Returned",1,0)</f>
        <v>0</v>
      </c>
      <c r="T5003">
        <v>2420.2800000000002</v>
      </c>
      <c r="U5003" s="2">
        <f>EOMONTH(SalesData[[#This Row],[Order Date]],0)</f>
        <v>45138</v>
      </c>
      <c r="V5003" s="9" t="str">
        <f>"Q"&amp;INT((MONTH(SalesData[[#This Row],[Order Date]])+2)/3)&amp;"-"&amp;YEAR(SalesData[[#This Row],[Order Date]])</f>
        <v>Q3-2023</v>
      </c>
    </row>
    <row r="5004" spans="1:22" x14ac:dyDescent="0.35">
      <c r="A5004" t="s">
        <v>5145</v>
      </c>
      <c r="B5004" s="1">
        <v>45114</v>
      </c>
      <c r="C5004" t="s">
        <v>71</v>
      </c>
      <c r="D5004" t="s">
        <v>145</v>
      </c>
      <c r="E5004">
        <v>9970128558</v>
      </c>
      <c r="F5004" t="s">
        <v>78</v>
      </c>
      <c r="G5004" t="s">
        <v>15</v>
      </c>
      <c r="H5004" t="s">
        <v>16</v>
      </c>
      <c r="I5004" t="s">
        <v>17</v>
      </c>
      <c r="J5004" t="s">
        <v>61</v>
      </c>
      <c r="K5004">
        <v>3460.58</v>
      </c>
      <c r="L5004">
        <v>472.76</v>
      </c>
      <c r="M5004" t="s">
        <v>62</v>
      </c>
      <c r="N5004">
        <v>0.13661293771564301</v>
      </c>
      <c r="O5004" t="s">
        <v>11351</v>
      </c>
      <c r="P5004" t="s">
        <v>11352</v>
      </c>
      <c r="R5004" t="s">
        <v>11353</v>
      </c>
      <c r="S5004">
        <f>IF(SalesData[[#This Row],[Return Status]]="Returned",1,0)</f>
        <v>0</v>
      </c>
      <c r="T5004">
        <v>2085.91</v>
      </c>
      <c r="U5004" s="2">
        <f>EOMONTH(SalesData[[#This Row],[Order Date]],0)</f>
        <v>45138</v>
      </c>
      <c r="V5004" s="9" t="str">
        <f>"Q"&amp;INT((MONTH(SalesData[[#This Row],[Order Date]])+2)/3)&amp;"-"&amp;YEAR(SalesData[[#This Row],[Order Date]])</f>
        <v>Q3-2023</v>
      </c>
    </row>
    <row r="5005" spans="1:22" x14ac:dyDescent="0.35">
      <c r="A5005" t="s">
        <v>5146</v>
      </c>
      <c r="B5005" s="1">
        <v>45136</v>
      </c>
      <c r="C5005" t="s">
        <v>111</v>
      </c>
      <c r="D5005" t="s">
        <v>145</v>
      </c>
      <c r="E5005">
        <v>3526804019</v>
      </c>
      <c r="F5005" t="s">
        <v>129</v>
      </c>
      <c r="G5005" t="s">
        <v>54</v>
      </c>
      <c r="H5005" t="s">
        <v>55</v>
      </c>
      <c r="I5005" t="s">
        <v>31</v>
      </c>
      <c r="J5005" t="s">
        <v>65</v>
      </c>
      <c r="K5005">
        <v>2161.69</v>
      </c>
      <c r="L5005">
        <v>615.59</v>
      </c>
      <c r="M5005" t="s">
        <v>65</v>
      </c>
      <c r="N5005">
        <v>0.28477256220827202</v>
      </c>
      <c r="O5005" t="s">
        <v>11351</v>
      </c>
      <c r="P5005" t="s">
        <v>11354</v>
      </c>
      <c r="R5005" t="s">
        <v>11353</v>
      </c>
      <c r="S5005">
        <f>IF(SalesData[[#This Row],[Return Status]]="Returned",1,0)</f>
        <v>0</v>
      </c>
      <c r="U5005" s="2">
        <f>EOMONTH(SalesData[[#This Row],[Order Date]],0)</f>
        <v>45138</v>
      </c>
      <c r="V5005" s="9" t="str">
        <f>"Q"&amp;INT((MONTH(SalesData[[#This Row],[Order Date]])+2)/3)&amp;"-"&amp;YEAR(SalesData[[#This Row],[Order Date]])</f>
        <v>Q3-2023</v>
      </c>
    </row>
    <row r="5006" spans="1:22" x14ac:dyDescent="0.35">
      <c r="A5006" t="s">
        <v>5147</v>
      </c>
      <c r="B5006" s="1">
        <v>45134</v>
      </c>
      <c r="C5006" t="s">
        <v>21</v>
      </c>
      <c r="D5006" t="s">
        <v>80</v>
      </c>
      <c r="E5006">
        <v>772639736</v>
      </c>
      <c r="F5006" t="s">
        <v>181</v>
      </c>
      <c r="G5006" t="s">
        <v>54</v>
      </c>
      <c r="H5006" t="s">
        <v>55</v>
      </c>
      <c r="I5006" t="s">
        <v>31</v>
      </c>
      <c r="J5006" t="s">
        <v>19</v>
      </c>
      <c r="K5006">
        <v>4252.76</v>
      </c>
      <c r="L5006">
        <v>690.35</v>
      </c>
      <c r="M5006" t="s">
        <v>19</v>
      </c>
      <c r="N5006">
        <v>0.16232987518693701</v>
      </c>
      <c r="O5006" t="s">
        <v>11351</v>
      </c>
      <c r="P5006" t="s">
        <v>11352</v>
      </c>
      <c r="R5006" t="s">
        <v>11353</v>
      </c>
      <c r="S5006">
        <f>IF(SalesData[[#This Row],[Return Status]]="Returned",1,0)</f>
        <v>0</v>
      </c>
      <c r="U5006" s="2">
        <f>EOMONTH(SalesData[[#This Row],[Order Date]],0)</f>
        <v>45138</v>
      </c>
      <c r="V5006" s="9" t="str">
        <f>"Q"&amp;INT((MONTH(SalesData[[#This Row],[Order Date]])+2)/3)&amp;"-"&amp;YEAR(SalesData[[#This Row],[Order Date]])</f>
        <v>Q3-2023</v>
      </c>
    </row>
    <row r="5007" spans="1:22" x14ac:dyDescent="0.35">
      <c r="A5007" t="s">
        <v>5148</v>
      </c>
      <c r="B5007" s="1">
        <v>45115</v>
      </c>
      <c r="C5007" t="s">
        <v>12</v>
      </c>
      <c r="D5007" t="s">
        <v>39</v>
      </c>
      <c r="E5007">
        <v>7859122413</v>
      </c>
      <c r="F5007" t="s">
        <v>147</v>
      </c>
      <c r="G5007" t="s">
        <v>84</v>
      </c>
      <c r="H5007" t="s">
        <v>85</v>
      </c>
      <c r="I5007" t="s">
        <v>31</v>
      </c>
      <c r="J5007" t="s">
        <v>19</v>
      </c>
      <c r="K5007">
        <v>4041.09</v>
      </c>
      <c r="L5007">
        <v>212.65</v>
      </c>
      <c r="M5007" t="s">
        <v>19</v>
      </c>
      <c r="N5007">
        <v>5.2621941109948098E-2</v>
      </c>
      <c r="O5007" t="s">
        <v>11351</v>
      </c>
      <c r="P5007" t="s">
        <v>11356</v>
      </c>
      <c r="R5007" t="s">
        <v>11353</v>
      </c>
      <c r="S5007">
        <f>IF(SalesData[[#This Row],[Return Status]]="Returned",1,0)</f>
        <v>0</v>
      </c>
      <c r="T5007">
        <v>847.14</v>
      </c>
      <c r="U5007" s="2">
        <f>EOMONTH(SalesData[[#This Row],[Order Date]],0)</f>
        <v>45138</v>
      </c>
      <c r="V5007" s="9" t="str">
        <f>"Q"&amp;INT((MONTH(SalesData[[#This Row],[Order Date]])+2)/3)&amp;"-"&amp;YEAR(SalesData[[#This Row],[Order Date]])</f>
        <v>Q3-2023</v>
      </c>
    </row>
    <row r="5008" spans="1:22" x14ac:dyDescent="0.35">
      <c r="A5008" t="s">
        <v>5149</v>
      </c>
      <c r="B5008" s="1">
        <v>45108</v>
      </c>
      <c r="C5008" t="s">
        <v>111</v>
      </c>
      <c r="D5008" t="s">
        <v>99</v>
      </c>
      <c r="E5008">
        <v>5201237785</v>
      </c>
      <c r="F5008" t="s">
        <v>156</v>
      </c>
      <c r="G5008" t="s">
        <v>84</v>
      </c>
      <c r="H5008" t="s">
        <v>85</v>
      </c>
      <c r="I5008" t="s">
        <v>31</v>
      </c>
      <c r="J5008" t="s">
        <v>43</v>
      </c>
      <c r="K5008">
        <v>3358.55</v>
      </c>
      <c r="L5008">
        <v>267.8</v>
      </c>
      <c r="M5008" t="s">
        <v>43</v>
      </c>
      <c r="N5008">
        <v>7.97367911747629E-2</v>
      </c>
      <c r="O5008" t="s">
        <v>11351</v>
      </c>
      <c r="P5008" t="s">
        <v>11356</v>
      </c>
      <c r="Q5008" t="s">
        <v>11369</v>
      </c>
      <c r="R5008" t="s">
        <v>11360</v>
      </c>
      <c r="S5008">
        <f>IF(SalesData[[#This Row],[Return Status]]="Returned",1,0)</f>
        <v>1</v>
      </c>
      <c r="T5008">
        <v>847.14</v>
      </c>
      <c r="U5008" s="2">
        <f>EOMONTH(SalesData[[#This Row],[Order Date]],0)</f>
        <v>45138</v>
      </c>
      <c r="V5008" s="9" t="str">
        <f>"Q"&amp;INT((MONTH(SalesData[[#This Row],[Order Date]])+2)/3)&amp;"-"&amp;YEAR(SalesData[[#This Row],[Order Date]])</f>
        <v>Q3-2023</v>
      </c>
    </row>
    <row r="5009" spans="1:22" x14ac:dyDescent="0.35">
      <c r="A5009" t="s">
        <v>5150</v>
      </c>
      <c r="B5009" s="1">
        <v>45119</v>
      </c>
      <c r="C5009" t="s">
        <v>92</v>
      </c>
      <c r="D5009" t="s">
        <v>46</v>
      </c>
      <c r="E5009">
        <v>4922267177</v>
      </c>
      <c r="F5009" t="s">
        <v>172</v>
      </c>
      <c r="G5009" t="s">
        <v>141</v>
      </c>
      <c r="H5009" t="s">
        <v>121</v>
      </c>
      <c r="I5009" t="s">
        <v>17</v>
      </c>
      <c r="J5009" t="s">
        <v>19</v>
      </c>
      <c r="K5009">
        <v>3093.27</v>
      </c>
      <c r="L5009">
        <v>705.93</v>
      </c>
      <c r="M5009" t="s">
        <v>19</v>
      </c>
      <c r="N5009">
        <v>0.228214801811675</v>
      </c>
      <c r="O5009" t="s">
        <v>11351</v>
      </c>
      <c r="P5009" t="s">
        <v>11354</v>
      </c>
      <c r="R5009" t="s">
        <v>11353</v>
      </c>
      <c r="S5009">
        <f>IF(SalesData[[#This Row],[Return Status]]="Returned",1,0)</f>
        <v>0</v>
      </c>
      <c r="T5009">
        <v>2793.38</v>
      </c>
      <c r="U5009" s="2">
        <f>EOMONTH(SalesData[[#This Row],[Order Date]],0)</f>
        <v>45138</v>
      </c>
      <c r="V5009" s="9" t="str">
        <f>"Q"&amp;INT((MONTH(SalesData[[#This Row],[Order Date]])+2)/3)&amp;"-"&amp;YEAR(SalesData[[#This Row],[Order Date]])</f>
        <v>Q3-2023</v>
      </c>
    </row>
    <row r="5010" spans="1:22" x14ac:dyDescent="0.35">
      <c r="A5010" t="s">
        <v>5151</v>
      </c>
      <c r="B5010" s="1">
        <v>45133</v>
      </c>
      <c r="C5010" t="s">
        <v>132</v>
      </c>
      <c r="D5010" t="s">
        <v>99</v>
      </c>
      <c r="E5010">
        <v>7939751078</v>
      </c>
      <c r="F5010" t="s">
        <v>410</v>
      </c>
      <c r="G5010" t="s">
        <v>29</v>
      </c>
      <c r="H5010" t="s">
        <v>30</v>
      </c>
      <c r="I5010" t="s">
        <v>31</v>
      </c>
      <c r="J5010" t="s">
        <v>18</v>
      </c>
      <c r="K5010">
        <v>2193.35</v>
      </c>
      <c r="L5010">
        <v>540.28</v>
      </c>
      <c r="M5010" t="s">
        <v>19</v>
      </c>
      <c r="N5010">
        <v>0.246326395696081</v>
      </c>
      <c r="O5010" t="s">
        <v>11351</v>
      </c>
      <c r="P5010" t="s">
        <v>11354</v>
      </c>
      <c r="R5010" t="s">
        <v>11353</v>
      </c>
      <c r="S5010">
        <f>IF(SalesData[[#This Row],[Return Status]]="Returned",1,0)</f>
        <v>0</v>
      </c>
      <c r="T5010">
        <v>2788.38</v>
      </c>
      <c r="U5010" s="2">
        <f>EOMONTH(SalesData[[#This Row],[Order Date]],0)</f>
        <v>45138</v>
      </c>
      <c r="V5010" s="9" t="str">
        <f>"Q"&amp;INT((MONTH(SalesData[[#This Row],[Order Date]])+2)/3)&amp;"-"&amp;YEAR(SalesData[[#This Row],[Order Date]])</f>
        <v>Q3-2023</v>
      </c>
    </row>
    <row r="5011" spans="1:22" x14ac:dyDescent="0.35">
      <c r="A5011" t="s">
        <v>5152</v>
      </c>
      <c r="B5011" s="1">
        <v>45126</v>
      </c>
      <c r="C5011" t="s">
        <v>205</v>
      </c>
      <c r="D5011" t="s">
        <v>99</v>
      </c>
      <c r="E5011">
        <v>7890462706</v>
      </c>
      <c r="F5011" t="s">
        <v>133</v>
      </c>
      <c r="G5011" t="s">
        <v>89</v>
      </c>
      <c r="H5011" t="s">
        <v>11357</v>
      </c>
      <c r="I5011" t="s">
        <v>31</v>
      </c>
      <c r="J5011" t="s">
        <v>19</v>
      </c>
      <c r="K5011">
        <v>3223.18</v>
      </c>
      <c r="L5011">
        <v>964.87</v>
      </c>
      <c r="M5011" t="s">
        <v>19</v>
      </c>
      <c r="N5011">
        <v>0.29935343356560901</v>
      </c>
      <c r="O5011" t="s">
        <v>11351</v>
      </c>
      <c r="P5011" t="s">
        <v>11354</v>
      </c>
      <c r="R5011" t="s">
        <v>11353</v>
      </c>
      <c r="S5011">
        <f>IF(SalesData[[#This Row],[Return Status]]="Returned",1,0)</f>
        <v>0</v>
      </c>
      <c r="T5011">
        <v>207.68</v>
      </c>
      <c r="U5011" s="2">
        <f>EOMONTH(SalesData[[#This Row],[Order Date]],0)</f>
        <v>45138</v>
      </c>
      <c r="V5011" s="9" t="str">
        <f>"Q"&amp;INT((MONTH(SalesData[[#This Row],[Order Date]])+2)/3)&amp;"-"&amp;YEAR(SalesData[[#This Row],[Order Date]])</f>
        <v>Q3-2023</v>
      </c>
    </row>
    <row r="5012" spans="1:22" x14ac:dyDescent="0.35">
      <c r="A5012" t="s">
        <v>5153</v>
      </c>
      <c r="B5012" s="1">
        <v>45134</v>
      </c>
      <c r="C5012" t="s">
        <v>52</v>
      </c>
      <c r="D5012" t="s">
        <v>39</v>
      </c>
      <c r="E5012">
        <v>3706632928</v>
      </c>
      <c r="F5012" t="s">
        <v>120</v>
      </c>
      <c r="G5012" t="s">
        <v>141</v>
      </c>
      <c r="H5012" t="s">
        <v>11357</v>
      </c>
      <c r="I5012" t="s">
        <v>17</v>
      </c>
      <c r="J5012" t="s">
        <v>43</v>
      </c>
      <c r="K5012">
        <v>4264.8</v>
      </c>
      <c r="L5012">
        <v>1229.73</v>
      </c>
      <c r="M5012" t="s">
        <v>43</v>
      </c>
      <c r="N5012">
        <v>0.288344119302195</v>
      </c>
      <c r="O5012" t="s">
        <v>11351</v>
      </c>
      <c r="P5012" t="s">
        <v>11354</v>
      </c>
      <c r="R5012" t="s">
        <v>11353</v>
      </c>
      <c r="S5012">
        <f>IF(SalesData[[#This Row],[Return Status]]="Returned",1,0)</f>
        <v>0</v>
      </c>
      <c r="T5012">
        <v>2793.38</v>
      </c>
      <c r="U5012" s="2">
        <f>EOMONTH(SalesData[[#This Row],[Order Date]],0)</f>
        <v>45138</v>
      </c>
      <c r="V5012" s="9" t="str">
        <f>"Q"&amp;INT((MONTH(SalesData[[#This Row],[Order Date]])+2)/3)&amp;"-"&amp;YEAR(SalesData[[#This Row],[Order Date]])</f>
        <v>Q3-2023</v>
      </c>
    </row>
    <row r="5013" spans="1:22" x14ac:dyDescent="0.35">
      <c r="A5013" t="s">
        <v>5154</v>
      </c>
      <c r="B5013" s="1">
        <v>45114</v>
      </c>
      <c r="C5013" t="s">
        <v>45</v>
      </c>
      <c r="D5013" t="s">
        <v>99</v>
      </c>
      <c r="E5013">
        <v>2770566277</v>
      </c>
      <c r="F5013" t="s">
        <v>73</v>
      </c>
      <c r="G5013" t="s">
        <v>74</v>
      </c>
      <c r="H5013" t="s">
        <v>75</v>
      </c>
      <c r="I5013" t="s">
        <v>36</v>
      </c>
      <c r="J5013" t="s">
        <v>65</v>
      </c>
      <c r="K5013">
        <v>3728.39</v>
      </c>
      <c r="L5013">
        <v>778.5</v>
      </c>
      <c r="M5013" t="s">
        <v>65</v>
      </c>
      <c r="N5013">
        <v>0.20880326360707999</v>
      </c>
      <c r="O5013" t="s">
        <v>11351</v>
      </c>
      <c r="P5013" t="s">
        <v>11354</v>
      </c>
      <c r="Q5013" t="s">
        <v>11366</v>
      </c>
      <c r="R5013" t="s">
        <v>11360</v>
      </c>
      <c r="S5013">
        <f>IF(SalesData[[#This Row],[Return Status]]="Returned",1,0)</f>
        <v>1</v>
      </c>
      <c r="T5013">
        <v>2420.2800000000002</v>
      </c>
      <c r="U5013" s="2">
        <f>EOMONTH(SalesData[[#This Row],[Order Date]],0)</f>
        <v>45138</v>
      </c>
      <c r="V5013" s="9" t="str">
        <f>"Q"&amp;INT((MONTH(SalesData[[#This Row],[Order Date]])+2)/3)&amp;"-"&amp;YEAR(SalesData[[#This Row],[Order Date]])</f>
        <v>Q3-2023</v>
      </c>
    </row>
    <row r="5014" spans="1:22" x14ac:dyDescent="0.35">
      <c r="A5014" t="s">
        <v>5155</v>
      </c>
      <c r="B5014" s="1">
        <v>45112</v>
      </c>
      <c r="C5014" t="s">
        <v>77</v>
      </c>
      <c r="D5014" t="s">
        <v>99</v>
      </c>
      <c r="E5014">
        <v>6630953079</v>
      </c>
      <c r="F5014" t="s">
        <v>387</v>
      </c>
      <c r="G5014" t="s">
        <v>89</v>
      </c>
      <c r="H5014" t="s">
        <v>11357</v>
      </c>
      <c r="I5014" t="s">
        <v>31</v>
      </c>
      <c r="J5014" t="s">
        <v>43</v>
      </c>
      <c r="K5014">
        <v>4784.17</v>
      </c>
      <c r="L5014">
        <v>1261.42</v>
      </c>
      <c r="M5014" t="s">
        <v>43</v>
      </c>
      <c r="N5014">
        <v>0.26366537978374499</v>
      </c>
      <c r="O5014" t="s">
        <v>11351</v>
      </c>
      <c r="P5014" t="s">
        <v>11354</v>
      </c>
      <c r="R5014" t="s">
        <v>11353</v>
      </c>
      <c r="S5014">
        <f>IF(SalesData[[#This Row],[Return Status]]="Returned",1,0)</f>
        <v>0</v>
      </c>
      <c r="T5014">
        <v>207.68</v>
      </c>
      <c r="U5014" s="2">
        <f>EOMONTH(SalesData[[#This Row],[Order Date]],0)</f>
        <v>45138</v>
      </c>
      <c r="V5014" s="9" t="str">
        <f>"Q"&amp;INT((MONTH(SalesData[[#This Row],[Order Date]])+2)/3)&amp;"-"&amp;YEAR(SalesData[[#This Row],[Order Date]])</f>
        <v>Q3-2023</v>
      </c>
    </row>
    <row r="5015" spans="1:22" x14ac:dyDescent="0.35">
      <c r="A5015" t="s">
        <v>5156</v>
      </c>
      <c r="B5015" s="1">
        <v>45121</v>
      </c>
      <c r="C5015" t="s">
        <v>87</v>
      </c>
      <c r="D5015" t="s">
        <v>46</v>
      </c>
      <c r="E5015">
        <v>6999487060</v>
      </c>
      <c r="F5015" t="s">
        <v>168</v>
      </c>
      <c r="G5015" t="s">
        <v>54</v>
      </c>
      <c r="H5015" t="s">
        <v>11357</v>
      </c>
      <c r="I5015" t="s">
        <v>31</v>
      </c>
      <c r="J5015" t="s">
        <v>65</v>
      </c>
      <c r="K5015">
        <v>4450.96</v>
      </c>
      <c r="L5015">
        <v>580.17999999999995</v>
      </c>
      <c r="M5015" t="s">
        <v>65</v>
      </c>
      <c r="N5015">
        <v>0.13034940776821199</v>
      </c>
      <c r="O5015" t="s">
        <v>11351</v>
      </c>
      <c r="P5015" t="s">
        <v>11352</v>
      </c>
      <c r="Q5015" t="s">
        <v>11359</v>
      </c>
      <c r="R5015" t="s">
        <v>11360</v>
      </c>
      <c r="S5015">
        <f>IF(SalesData[[#This Row],[Return Status]]="Returned",1,0)</f>
        <v>1</v>
      </c>
      <c r="U5015" s="2">
        <f>EOMONTH(SalesData[[#This Row],[Order Date]],0)</f>
        <v>45138</v>
      </c>
      <c r="V5015" s="9" t="str">
        <f>"Q"&amp;INT((MONTH(SalesData[[#This Row],[Order Date]])+2)/3)&amp;"-"&amp;YEAR(SalesData[[#This Row],[Order Date]])</f>
        <v>Q3-2023</v>
      </c>
    </row>
    <row r="5016" spans="1:22" x14ac:dyDescent="0.35">
      <c r="A5016" t="s">
        <v>5157</v>
      </c>
      <c r="B5016" s="1">
        <v>45119</v>
      </c>
      <c r="C5016" t="s">
        <v>188</v>
      </c>
      <c r="D5016" t="s">
        <v>27</v>
      </c>
      <c r="E5016">
        <v>5016196699</v>
      </c>
      <c r="F5016" t="s">
        <v>120</v>
      </c>
      <c r="G5016" t="s">
        <v>141</v>
      </c>
      <c r="H5016" t="s">
        <v>121</v>
      </c>
      <c r="I5016" t="s">
        <v>17</v>
      </c>
      <c r="J5016" t="s">
        <v>43</v>
      </c>
      <c r="K5016">
        <v>2185.7800000000002</v>
      </c>
      <c r="L5016">
        <v>482.91</v>
      </c>
      <c r="M5016" t="s">
        <v>43</v>
      </c>
      <c r="N5016">
        <v>0.22093257326903901</v>
      </c>
      <c r="O5016" t="s">
        <v>11351</v>
      </c>
      <c r="P5016" t="s">
        <v>11354</v>
      </c>
      <c r="R5016" t="s">
        <v>11353</v>
      </c>
      <c r="S5016">
        <f>IF(SalesData[[#This Row],[Return Status]]="Returned",1,0)</f>
        <v>0</v>
      </c>
      <c r="T5016">
        <v>2793.38</v>
      </c>
      <c r="U5016" s="2">
        <f>EOMONTH(SalesData[[#This Row],[Order Date]],0)</f>
        <v>45138</v>
      </c>
      <c r="V5016" s="9" t="str">
        <f>"Q"&amp;INT((MONTH(SalesData[[#This Row],[Order Date]])+2)/3)&amp;"-"&amp;YEAR(SalesData[[#This Row],[Order Date]])</f>
        <v>Q3-2023</v>
      </c>
    </row>
    <row r="5017" spans="1:22" x14ac:dyDescent="0.35">
      <c r="A5017" t="s">
        <v>5158</v>
      </c>
      <c r="B5017" s="1">
        <v>45122</v>
      </c>
      <c r="C5017" t="s">
        <v>49</v>
      </c>
      <c r="D5017" t="s">
        <v>39</v>
      </c>
      <c r="E5017">
        <v>5806431809</v>
      </c>
      <c r="F5017" t="s">
        <v>156</v>
      </c>
      <c r="G5017" t="s">
        <v>84</v>
      </c>
      <c r="H5017" t="s">
        <v>11357</v>
      </c>
      <c r="I5017" t="s">
        <v>31</v>
      </c>
      <c r="J5017" t="s">
        <v>42</v>
      </c>
      <c r="K5017">
        <v>1129.8900000000001</v>
      </c>
      <c r="L5017">
        <v>228.57</v>
      </c>
      <c r="M5017" t="s">
        <v>43</v>
      </c>
      <c r="N5017">
        <v>0.20229402862225501</v>
      </c>
      <c r="O5017" t="s">
        <v>11351</v>
      </c>
      <c r="P5017" t="s">
        <v>11354</v>
      </c>
      <c r="R5017" t="s">
        <v>11353</v>
      </c>
      <c r="S5017">
        <f>IF(SalesData[[#This Row],[Return Status]]="Returned",1,0)</f>
        <v>0</v>
      </c>
      <c r="T5017">
        <v>847.14</v>
      </c>
      <c r="U5017" s="2">
        <f>EOMONTH(SalesData[[#This Row],[Order Date]],0)</f>
        <v>45138</v>
      </c>
      <c r="V5017" s="9" t="str">
        <f>"Q"&amp;INT((MONTH(SalesData[[#This Row],[Order Date]])+2)/3)&amp;"-"&amp;YEAR(SalesData[[#This Row],[Order Date]])</f>
        <v>Q3-2023</v>
      </c>
    </row>
    <row r="5018" spans="1:22" x14ac:dyDescent="0.35">
      <c r="A5018" t="s">
        <v>5159</v>
      </c>
      <c r="B5018" s="1">
        <v>45132</v>
      </c>
      <c r="C5018" t="s">
        <v>132</v>
      </c>
      <c r="D5018" t="s">
        <v>80</v>
      </c>
      <c r="E5018">
        <v>4062494521</v>
      </c>
      <c r="F5018" t="s">
        <v>357</v>
      </c>
      <c r="G5018" t="s">
        <v>11381</v>
      </c>
      <c r="H5018" t="s">
        <v>165</v>
      </c>
      <c r="I5018" t="s">
        <v>36</v>
      </c>
      <c r="J5018" t="s">
        <v>18</v>
      </c>
      <c r="K5018">
        <v>710.47</v>
      </c>
      <c r="L5018">
        <v>155.55000000000001</v>
      </c>
      <c r="M5018" t="s">
        <v>19</v>
      </c>
      <c r="N5018">
        <v>0.21893957521077601</v>
      </c>
      <c r="O5018" t="s">
        <v>11355</v>
      </c>
      <c r="P5018" t="s">
        <v>11354</v>
      </c>
      <c r="R5018" t="s">
        <v>11353</v>
      </c>
      <c r="S5018">
        <f>IF(SalesData[[#This Row],[Return Status]]="Returned",1,0)</f>
        <v>0</v>
      </c>
      <c r="U5018" s="2">
        <f>EOMONTH(SalesData[[#This Row],[Order Date]],0)</f>
        <v>45138</v>
      </c>
      <c r="V5018" s="9" t="str">
        <f>"Q"&amp;INT((MONTH(SalesData[[#This Row],[Order Date]])+2)/3)&amp;"-"&amp;YEAR(SalesData[[#This Row],[Order Date]])</f>
        <v>Q3-2023</v>
      </c>
    </row>
    <row r="5019" spans="1:22" x14ac:dyDescent="0.35">
      <c r="A5019" t="s">
        <v>5160</v>
      </c>
      <c r="B5019" s="1">
        <v>45131</v>
      </c>
      <c r="C5019" t="s">
        <v>113</v>
      </c>
      <c r="D5019" t="s">
        <v>39</v>
      </c>
      <c r="E5019">
        <v>4376268957</v>
      </c>
      <c r="F5019" t="s">
        <v>185</v>
      </c>
      <c r="G5019" t="s">
        <v>164</v>
      </c>
      <c r="H5019" t="s">
        <v>165</v>
      </c>
      <c r="I5019" t="s">
        <v>36</v>
      </c>
      <c r="J5019" t="s">
        <v>18</v>
      </c>
      <c r="K5019">
        <v>701.57</v>
      </c>
      <c r="L5019">
        <v>103.8</v>
      </c>
      <c r="M5019" t="s">
        <v>19</v>
      </c>
      <c r="N5019">
        <v>0.147953874880625</v>
      </c>
      <c r="O5019" t="s">
        <v>11355</v>
      </c>
      <c r="P5019" t="s">
        <v>11352</v>
      </c>
      <c r="R5019" t="s">
        <v>11353</v>
      </c>
      <c r="S5019">
        <f>IF(SalesData[[#This Row],[Return Status]]="Returned",1,0)</f>
        <v>0</v>
      </c>
      <c r="U5019" s="2">
        <f>EOMONTH(SalesData[[#This Row],[Order Date]],0)</f>
        <v>45138</v>
      </c>
      <c r="V5019" s="9" t="str">
        <f>"Q"&amp;INT((MONTH(SalesData[[#This Row],[Order Date]])+2)/3)&amp;"-"&amp;YEAR(SalesData[[#This Row],[Order Date]])</f>
        <v>Q3-2023</v>
      </c>
    </row>
    <row r="5020" spans="1:22" x14ac:dyDescent="0.35">
      <c r="A5020" t="s">
        <v>5161</v>
      </c>
      <c r="B5020" s="1">
        <v>45110</v>
      </c>
      <c r="C5020" t="s">
        <v>176</v>
      </c>
      <c r="D5020" t="s">
        <v>72</v>
      </c>
      <c r="E5020">
        <v>9445224143</v>
      </c>
      <c r="F5020" t="s">
        <v>73</v>
      </c>
      <c r="G5020" t="s">
        <v>545</v>
      </c>
      <c r="H5020" t="s">
        <v>75</v>
      </c>
      <c r="I5020" t="s">
        <v>36</v>
      </c>
      <c r="J5020" t="s">
        <v>19</v>
      </c>
      <c r="K5020">
        <v>2119.61</v>
      </c>
      <c r="L5020">
        <v>338.66</v>
      </c>
      <c r="M5020" t="s">
        <v>19</v>
      </c>
      <c r="N5020">
        <v>0.15977467552993199</v>
      </c>
      <c r="O5020" t="s">
        <v>11351</v>
      </c>
      <c r="P5020" t="s">
        <v>11352</v>
      </c>
      <c r="R5020" t="s">
        <v>11353</v>
      </c>
      <c r="S5020">
        <f>IF(SalesData[[#This Row],[Return Status]]="Returned",1,0)</f>
        <v>0</v>
      </c>
      <c r="U5020" s="2">
        <f>EOMONTH(SalesData[[#This Row],[Order Date]],0)</f>
        <v>45138</v>
      </c>
      <c r="V5020" s="9" t="str">
        <f>"Q"&amp;INT((MONTH(SalesData[[#This Row],[Order Date]])+2)/3)&amp;"-"&amp;YEAR(SalesData[[#This Row],[Order Date]])</f>
        <v>Q3-2023</v>
      </c>
    </row>
    <row r="5021" spans="1:22" x14ac:dyDescent="0.35">
      <c r="A5021" t="s">
        <v>5162</v>
      </c>
      <c r="B5021" s="1">
        <v>45125</v>
      </c>
      <c r="C5021" t="s">
        <v>132</v>
      </c>
      <c r="D5021" t="s">
        <v>99</v>
      </c>
      <c r="E5021">
        <v>9418846431</v>
      </c>
      <c r="F5021" t="s">
        <v>103</v>
      </c>
      <c r="G5021" t="s">
        <v>23</v>
      </c>
      <c r="H5021" t="s">
        <v>24</v>
      </c>
      <c r="I5021" t="s">
        <v>17</v>
      </c>
      <c r="J5021" t="s">
        <v>65</v>
      </c>
      <c r="K5021">
        <v>3450.85</v>
      </c>
      <c r="L5021">
        <v>326.77999999999997</v>
      </c>
      <c r="M5021" t="s">
        <v>65</v>
      </c>
      <c r="N5021">
        <v>9.4695509801932795E-2</v>
      </c>
      <c r="O5021" t="s">
        <v>11351</v>
      </c>
      <c r="P5021" t="s">
        <v>11356</v>
      </c>
      <c r="R5021" t="s">
        <v>11353</v>
      </c>
      <c r="S5021">
        <f>IF(SalesData[[#This Row],[Return Status]]="Returned",1,0)</f>
        <v>0</v>
      </c>
      <c r="T5021">
        <v>2821.33</v>
      </c>
      <c r="U5021" s="2">
        <f>EOMONTH(SalesData[[#This Row],[Order Date]],0)</f>
        <v>45138</v>
      </c>
      <c r="V5021" s="9" t="str">
        <f>"Q"&amp;INT((MONTH(SalesData[[#This Row],[Order Date]])+2)/3)&amp;"-"&amp;YEAR(SalesData[[#This Row],[Order Date]])</f>
        <v>Q3-2023</v>
      </c>
    </row>
    <row r="5022" spans="1:22" x14ac:dyDescent="0.35">
      <c r="A5022" t="s">
        <v>5163</v>
      </c>
      <c r="B5022" s="1">
        <v>45111</v>
      </c>
      <c r="C5022" t="s">
        <v>97</v>
      </c>
      <c r="D5022" t="s">
        <v>72</v>
      </c>
      <c r="E5022">
        <v>3223308724</v>
      </c>
      <c r="F5022" t="s">
        <v>152</v>
      </c>
      <c r="G5022" t="s">
        <v>23</v>
      </c>
      <c r="H5022" t="s">
        <v>24</v>
      </c>
      <c r="I5022" t="s">
        <v>17</v>
      </c>
      <c r="J5022" t="s">
        <v>19</v>
      </c>
      <c r="K5022">
        <v>2078.35</v>
      </c>
      <c r="L5022">
        <v>476.58</v>
      </c>
      <c r="M5022" t="s">
        <v>19</v>
      </c>
      <c r="N5022">
        <v>0.229306902109847</v>
      </c>
      <c r="O5022" t="s">
        <v>11351</v>
      </c>
      <c r="P5022" t="s">
        <v>11354</v>
      </c>
      <c r="Q5022" t="s">
        <v>11376</v>
      </c>
      <c r="R5022" t="s">
        <v>11360</v>
      </c>
      <c r="S5022">
        <f>IF(SalesData[[#This Row],[Return Status]]="Returned",1,0)</f>
        <v>1</v>
      </c>
      <c r="T5022">
        <v>2821.33</v>
      </c>
      <c r="U5022" s="2">
        <f>EOMONTH(SalesData[[#This Row],[Order Date]],0)</f>
        <v>45138</v>
      </c>
      <c r="V5022" s="9" t="str">
        <f>"Q"&amp;INT((MONTH(SalesData[[#This Row],[Order Date]])+2)/3)&amp;"-"&amp;YEAR(SalesData[[#This Row],[Order Date]])</f>
        <v>Q3-2023</v>
      </c>
    </row>
    <row r="5023" spans="1:22" x14ac:dyDescent="0.35">
      <c r="A5023" t="s">
        <v>5164</v>
      </c>
      <c r="B5023" s="1">
        <v>45130</v>
      </c>
      <c r="C5023" t="s">
        <v>38</v>
      </c>
      <c r="D5023" t="s">
        <v>46</v>
      </c>
      <c r="E5023">
        <v>8828310366</v>
      </c>
      <c r="F5023" t="s">
        <v>168</v>
      </c>
      <c r="G5023" t="s">
        <v>54</v>
      </c>
      <c r="H5023" t="s">
        <v>55</v>
      </c>
      <c r="I5023" t="s">
        <v>31</v>
      </c>
      <c r="J5023" t="s">
        <v>65</v>
      </c>
      <c r="K5023">
        <v>4517.96</v>
      </c>
      <c r="L5023">
        <v>1089.6400000000001</v>
      </c>
      <c r="M5023" t="s">
        <v>65</v>
      </c>
      <c r="N5023">
        <v>0.241179647451505</v>
      </c>
      <c r="O5023" t="s">
        <v>11351</v>
      </c>
      <c r="P5023" t="s">
        <v>11354</v>
      </c>
      <c r="R5023" t="s">
        <v>11353</v>
      </c>
      <c r="S5023">
        <f>IF(SalesData[[#This Row],[Return Status]]="Returned",1,0)</f>
        <v>0</v>
      </c>
      <c r="U5023" s="2">
        <f>EOMONTH(SalesData[[#This Row],[Order Date]],0)</f>
        <v>45138</v>
      </c>
      <c r="V5023" s="9" t="str">
        <f>"Q"&amp;INT((MONTH(SalesData[[#This Row],[Order Date]])+2)/3)&amp;"-"&amp;YEAR(SalesData[[#This Row],[Order Date]])</f>
        <v>Q3-2023</v>
      </c>
    </row>
    <row r="5024" spans="1:22" x14ac:dyDescent="0.35">
      <c r="A5024" t="s">
        <v>5165</v>
      </c>
      <c r="B5024" s="1">
        <v>45136</v>
      </c>
      <c r="C5024" t="s">
        <v>52</v>
      </c>
      <c r="D5024" t="s">
        <v>46</v>
      </c>
      <c r="E5024">
        <v>9319342205</v>
      </c>
      <c r="F5024" t="s">
        <v>127</v>
      </c>
      <c r="G5024" t="s">
        <v>11370</v>
      </c>
      <c r="H5024" t="s">
        <v>30</v>
      </c>
      <c r="I5024" t="s">
        <v>31</v>
      </c>
      <c r="J5024" t="s">
        <v>61</v>
      </c>
      <c r="K5024">
        <v>670.77</v>
      </c>
      <c r="L5024">
        <v>157.47</v>
      </c>
      <c r="M5024" t="s">
        <v>62</v>
      </c>
      <c r="N5024">
        <v>0.234760051880674</v>
      </c>
      <c r="O5024" t="s">
        <v>11355</v>
      </c>
      <c r="P5024" t="s">
        <v>11354</v>
      </c>
      <c r="Q5024" t="s">
        <v>11364</v>
      </c>
      <c r="R5024" t="s">
        <v>11360</v>
      </c>
      <c r="S5024">
        <f>IF(SalesData[[#This Row],[Return Status]]="Returned",1,0)</f>
        <v>1</v>
      </c>
      <c r="U5024" s="2">
        <f>EOMONTH(SalesData[[#This Row],[Order Date]],0)</f>
        <v>45138</v>
      </c>
      <c r="V5024" s="9" t="str">
        <f>"Q"&amp;INT((MONTH(SalesData[[#This Row],[Order Date]])+2)/3)&amp;"-"&amp;YEAR(SalesData[[#This Row],[Order Date]])</f>
        <v>Q3-2023</v>
      </c>
    </row>
    <row r="5025" spans="1:22" x14ac:dyDescent="0.35">
      <c r="A5025" t="s">
        <v>5166</v>
      </c>
      <c r="B5025" s="1">
        <v>45109</v>
      </c>
      <c r="C5025" t="s">
        <v>57</v>
      </c>
      <c r="D5025" t="s">
        <v>145</v>
      </c>
      <c r="E5025">
        <v>9232145338</v>
      </c>
      <c r="F5025" t="s">
        <v>357</v>
      </c>
      <c r="G5025" t="s">
        <v>11381</v>
      </c>
      <c r="H5025" t="s">
        <v>165</v>
      </c>
      <c r="I5025" t="s">
        <v>36</v>
      </c>
      <c r="J5025" t="s">
        <v>62</v>
      </c>
      <c r="K5025">
        <v>1634.83</v>
      </c>
      <c r="L5025">
        <v>387.83</v>
      </c>
      <c r="M5025" t="s">
        <v>62</v>
      </c>
      <c r="N5025">
        <v>0.237229559036719</v>
      </c>
      <c r="O5025" t="s">
        <v>11351</v>
      </c>
      <c r="P5025" t="s">
        <v>11354</v>
      </c>
      <c r="R5025" t="s">
        <v>11353</v>
      </c>
      <c r="S5025">
        <f>IF(SalesData[[#This Row],[Return Status]]="Returned",1,0)</f>
        <v>0</v>
      </c>
      <c r="U5025" s="2">
        <f>EOMONTH(SalesData[[#This Row],[Order Date]],0)</f>
        <v>45138</v>
      </c>
      <c r="V5025" s="9" t="str">
        <f>"Q"&amp;INT((MONTH(SalesData[[#This Row],[Order Date]])+2)/3)&amp;"-"&amp;YEAR(SalesData[[#This Row],[Order Date]])</f>
        <v>Q3-2023</v>
      </c>
    </row>
    <row r="5026" spans="1:22" x14ac:dyDescent="0.35">
      <c r="A5026" t="s">
        <v>5167</v>
      </c>
      <c r="B5026" s="1">
        <v>45118</v>
      </c>
      <c r="C5026" t="s">
        <v>162</v>
      </c>
      <c r="D5026" t="s">
        <v>80</v>
      </c>
      <c r="E5026">
        <v>304260735</v>
      </c>
      <c r="F5026" t="s">
        <v>14</v>
      </c>
      <c r="G5026" t="s">
        <v>15</v>
      </c>
      <c r="H5026" t="s">
        <v>16</v>
      </c>
      <c r="I5026" t="s">
        <v>17</v>
      </c>
      <c r="J5026" t="s">
        <v>18</v>
      </c>
      <c r="K5026">
        <v>1115.32</v>
      </c>
      <c r="L5026">
        <v>274.26</v>
      </c>
      <c r="M5026" t="s">
        <v>19</v>
      </c>
      <c r="N5026">
        <v>0.24590252124950701</v>
      </c>
      <c r="O5026" t="s">
        <v>11351</v>
      </c>
      <c r="P5026" t="s">
        <v>11354</v>
      </c>
      <c r="Q5026" t="s">
        <v>11364</v>
      </c>
      <c r="R5026" t="s">
        <v>11360</v>
      </c>
      <c r="S5026">
        <f>IF(SalesData[[#This Row],[Return Status]]="Returned",1,0)</f>
        <v>1</v>
      </c>
      <c r="T5026">
        <v>2085.91</v>
      </c>
      <c r="U5026" s="2">
        <f>EOMONTH(SalesData[[#This Row],[Order Date]],0)</f>
        <v>45138</v>
      </c>
      <c r="V5026" s="9" t="str">
        <f>"Q"&amp;INT((MONTH(SalesData[[#This Row],[Order Date]])+2)/3)&amp;"-"&amp;YEAR(SalesData[[#This Row],[Order Date]])</f>
        <v>Q3-2023</v>
      </c>
    </row>
    <row r="5027" spans="1:22" x14ac:dyDescent="0.35">
      <c r="A5027" t="s">
        <v>5168</v>
      </c>
      <c r="B5027" s="1">
        <v>45125</v>
      </c>
      <c r="C5027" t="s">
        <v>176</v>
      </c>
      <c r="D5027" t="s">
        <v>99</v>
      </c>
      <c r="E5027">
        <v>1063970818</v>
      </c>
      <c r="F5027" t="s">
        <v>28</v>
      </c>
      <c r="G5027" t="s">
        <v>29</v>
      </c>
      <c r="H5027" t="s">
        <v>30</v>
      </c>
      <c r="I5027" t="s">
        <v>31</v>
      </c>
      <c r="J5027" t="s">
        <v>62</v>
      </c>
      <c r="K5027">
        <v>4066.96</v>
      </c>
      <c r="L5027">
        <v>694.5</v>
      </c>
      <c r="M5027" t="s">
        <v>62</v>
      </c>
      <c r="N5027">
        <v>0.17076637095029201</v>
      </c>
      <c r="O5027" t="s">
        <v>11351</v>
      </c>
      <c r="P5027" t="s">
        <v>11352</v>
      </c>
      <c r="Q5027" t="s">
        <v>11365</v>
      </c>
      <c r="R5027" t="s">
        <v>11360</v>
      </c>
      <c r="S5027">
        <f>IF(SalesData[[#This Row],[Return Status]]="Returned",1,0)</f>
        <v>1</v>
      </c>
      <c r="T5027">
        <v>2788.38</v>
      </c>
      <c r="U5027" s="2">
        <f>EOMONTH(SalesData[[#This Row],[Order Date]],0)</f>
        <v>45138</v>
      </c>
      <c r="V5027" s="9" t="str">
        <f>"Q"&amp;INT((MONTH(SalesData[[#This Row],[Order Date]])+2)/3)&amp;"-"&amp;YEAR(SalesData[[#This Row],[Order Date]])</f>
        <v>Q3-2023</v>
      </c>
    </row>
    <row r="5028" spans="1:22" x14ac:dyDescent="0.35">
      <c r="A5028" t="s">
        <v>5169</v>
      </c>
      <c r="B5028" s="1">
        <v>45131</v>
      </c>
      <c r="C5028" t="s">
        <v>94</v>
      </c>
      <c r="D5028" t="s">
        <v>13</v>
      </c>
      <c r="E5028">
        <v>8093769767</v>
      </c>
      <c r="F5028" t="s">
        <v>222</v>
      </c>
      <c r="G5028" t="s">
        <v>11381</v>
      </c>
      <c r="H5028" t="s">
        <v>165</v>
      </c>
      <c r="I5028" t="s">
        <v>36</v>
      </c>
      <c r="J5028" t="s">
        <v>42</v>
      </c>
      <c r="K5028">
        <v>3227.97</v>
      </c>
      <c r="L5028">
        <v>714.24</v>
      </c>
      <c r="M5028" t="s">
        <v>43</v>
      </c>
      <c r="N5028">
        <v>0.221265996895882</v>
      </c>
      <c r="O5028" t="s">
        <v>11351</v>
      </c>
      <c r="P5028" t="s">
        <v>11354</v>
      </c>
      <c r="R5028" t="s">
        <v>11353</v>
      </c>
      <c r="S5028">
        <f>IF(SalesData[[#This Row],[Return Status]]="Returned",1,0)</f>
        <v>0</v>
      </c>
      <c r="U5028" s="2">
        <f>EOMONTH(SalesData[[#This Row],[Order Date]],0)</f>
        <v>45138</v>
      </c>
      <c r="V5028" s="9" t="str">
        <f>"Q"&amp;INT((MONTH(SalesData[[#This Row],[Order Date]])+2)/3)&amp;"-"&amp;YEAR(SalesData[[#This Row],[Order Date]])</f>
        <v>Q3-2023</v>
      </c>
    </row>
    <row r="5029" spans="1:22" x14ac:dyDescent="0.35">
      <c r="A5029" t="s">
        <v>5170</v>
      </c>
      <c r="B5029" s="1">
        <v>45113</v>
      </c>
      <c r="C5029" t="s">
        <v>144</v>
      </c>
      <c r="D5029" t="s">
        <v>72</v>
      </c>
      <c r="E5029">
        <v>533986774</v>
      </c>
      <c r="F5029" t="s">
        <v>222</v>
      </c>
      <c r="G5029" t="s">
        <v>266</v>
      </c>
      <c r="H5029" t="s">
        <v>11357</v>
      </c>
      <c r="I5029" t="s">
        <v>36</v>
      </c>
      <c r="J5029" t="s">
        <v>62</v>
      </c>
      <c r="K5029">
        <v>1083.3800000000001</v>
      </c>
      <c r="L5029">
        <v>121.67</v>
      </c>
      <c r="M5029" t="s">
        <v>62</v>
      </c>
      <c r="N5029">
        <v>0.1123059314368</v>
      </c>
      <c r="O5029" t="s">
        <v>11351</v>
      </c>
      <c r="P5029" t="s">
        <v>11352</v>
      </c>
      <c r="Q5029" t="s">
        <v>11376</v>
      </c>
      <c r="R5029" t="s">
        <v>11360</v>
      </c>
      <c r="S5029">
        <f>IF(SalesData[[#This Row],[Return Status]]="Returned",1,0)</f>
        <v>1</v>
      </c>
      <c r="U5029" s="2">
        <f>EOMONTH(SalesData[[#This Row],[Order Date]],0)</f>
        <v>45138</v>
      </c>
      <c r="V5029" s="9" t="str">
        <f>"Q"&amp;INT((MONTH(SalesData[[#This Row],[Order Date]])+2)/3)&amp;"-"&amp;YEAR(SalesData[[#This Row],[Order Date]])</f>
        <v>Q3-2023</v>
      </c>
    </row>
    <row r="5030" spans="1:22" x14ac:dyDescent="0.35">
      <c r="A5030" t="s">
        <v>5171</v>
      </c>
      <c r="B5030" s="1">
        <v>45114</v>
      </c>
      <c r="C5030" t="s">
        <v>26</v>
      </c>
      <c r="D5030" t="s">
        <v>72</v>
      </c>
      <c r="E5030">
        <v>8610930047</v>
      </c>
      <c r="F5030" t="s">
        <v>163</v>
      </c>
      <c r="G5030" t="s">
        <v>164</v>
      </c>
      <c r="H5030" t="s">
        <v>165</v>
      </c>
      <c r="I5030" t="s">
        <v>36</v>
      </c>
      <c r="J5030" t="s">
        <v>65</v>
      </c>
      <c r="K5030">
        <v>333.07</v>
      </c>
      <c r="L5030">
        <v>20.61</v>
      </c>
      <c r="M5030" t="s">
        <v>65</v>
      </c>
      <c r="N5030">
        <v>6.1878884318611702E-2</v>
      </c>
      <c r="O5030" t="s">
        <v>11361</v>
      </c>
      <c r="P5030" t="s">
        <v>11356</v>
      </c>
      <c r="Q5030" t="s">
        <v>11365</v>
      </c>
      <c r="R5030" t="s">
        <v>11360</v>
      </c>
      <c r="S5030">
        <f>IF(SalesData[[#This Row],[Return Status]]="Returned",1,0)</f>
        <v>1</v>
      </c>
      <c r="U5030" s="2">
        <f>EOMONTH(SalesData[[#This Row],[Order Date]],0)</f>
        <v>45138</v>
      </c>
      <c r="V5030" s="9" t="str">
        <f>"Q"&amp;INT((MONTH(SalesData[[#This Row],[Order Date]])+2)/3)&amp;"-"&amp;YEAR(SalesData[[#This Row],[Order Date]])</f>
        <v>Q3-2023</v>
      </c>
    </row>
    <row r="5031" spans="1:22" x14ac:dyDescent="0.35">
      <c r="A5031" t="s">
        <v>5172</v>
      </c>
      <c r="B5031" s="1">
        <v>45124</v>
      </c>
      <c r="C5031" t="s">
        <v>26</v>
      </c>
      <c r="D5031" t="s">
        <v>99</v>
      </c>
      <c r="E5031">
        <v>8110053511</v>
      </c>
      <c r="F5031" t="s">
        <v>163</v>
      </c>
      <c r="G5031" t="s">
        <v>164</v>
      </c>
      <c r="H5031" t="s">
        <v>165</v>
      </c>
      <c r="I5031" t="s">
        <v>36</v>
      </c>
      <c r="J5031" t="s">
        <v>61</v>
      </c>
      <c r="K5031">
        <v>2224.77</v>
      </c>
      <c r="L5031">
        <v>274.08</v>
      </c>
      <c r="M5031" t="s">
        <v>62</v>
      </c>
      <c r="N5031">
        <v>0.123194757210858</v>
      </c>
      <c r="O5031" t="s">
        <v>11351</v>
      </c>
      <c r="P5031" t="s">
        <v>11352</v>
      </c>
      <c r="R5031" t="s">
        <v>11353</v>
      </c>
      <c r="S5031">
        <f>IF(SalesData[[#This Row],[Return Status]]="Returned",1,0)</f>
        <v>0</v>
      </c>
      <c r="U5031" s="2">
        <f>EOMONTH(SalesData[[#This Row],[Order Date]],0)</f>
        <v>45138</v>
      </c>
      <c r="V5031" s="9" t="str">
        <f>"Q"&amp;INT((MONTH(SalesData[[#This Row],[Order Date]])+2)/3)&amp;"-"&amp;YEAR(SalesData[[#This Row],[Order Date]])</f>
        <v>Q3-2023</v>
      </c>
    </row>
    <row r="5032" spans="1:22" x14ac:dyDescent="0.35">
      <c r="A5032" t="s">
        <v>5173</v>
      </c>
      <c r="B5032" s="1">
        <v>45136</v>
      </c>
      <c r="C5032" t="s">
        <v>52</v>
      </c>
      <c r="D5032" t="s">
        <v>46</v>
      </c>
      <c r="E5032">
        <v>9620972270</v>
      </c>
      <c r="F5032" t="s">
        <v>156</v>
      </c>
      <c r="G5032" t="s">
        <v>84</v>
      </c>
      <c r="H5032" t="s">
        <v>85</v>
      </c>
      <c r="I5032" t="s">
        <v>31</v>
      </c>
      <c r="J5032" t="s">
        <v>19</v>
      </c>
      <c r="K5032">
        <v>1982.5</v>
      </c>
      <c r="L5032">
        <v>207.37</v>
      </c>
      <c r="M5032" t="s">
        <v>19</v>
      </c>
      <c r="N5032">
        <v>0.10460025220681</v>
      </c>
      <c r="O5032" t="s">
        <v>11351</v>
      </c>
      <c r="P5032" t="s">
        <v>11352</v>
      </c>
      <c r="Q5032" t="s">
        <v>11369</v>
      </c>
      <c r="R5032" t="s">
        <v>11360</v>
      </c>
      <c r="S5032">
        <f>IF(SalesData[[#This Row],[Return Status]]="Returned",1,0)</f>
        <v>1</v>
      </c>
      <c r="T5032">
        <v>847.14</v>
      </c>
      <c r="U5032" s="2">
        <f>EOMONTH(SalesData[[#This Row],[Order Date]],0)</f>
        <v>45138</v>
      </c>
      <c r="V5032" s="9" t="str">
        <f>"Q"&amp;INT((MONTH(SalesData[[#This Row],[Order Date]])+2)/3)&amp;"-"&amp;YEAR(SalesData[[#This Row],[Order Date]])</f>
        <v>Q3-2023</v>
      </c>
    </row>
    <row r="5033" spans="1:22" x14ac:dyDescent="0.35">
      <c r="A5033" t="s">
        <v>5174</v>
      </c>
      <c r="B5033" s="1">
        <v>45128</v>
      </c>
      <c r="C5033" t="s">
        <v>87</v>
      </c>
      <c r="D5033" t="s">
        <v>99</v>
      </c>
      <c r="E5033">
        <v>6312588683</v>
      </c>
      <c r="F5033" t="s">
        <v>133</v>
      </c>
      <c r="G5033" t="s">
        <v>89</v>
      </c>
      <c r="H5033" t="s">
        <v>90</v>
      </c>
      <c r="I5033" t="s">
        <v>31</v>
      </c>
      <c r="J5033" t="s">
        <v>43</v>
      </c>
      <c r="K5033">
        <v>1746.38</v>
      </c>
      <c r="L5033">
        <v>390.33</v>
      </c>
      <c r="M5033" t="s">
        <v>43</v>
      </c>
      <c r="N5033">
        <v>0.22350805666578899</v>
      </c>
      <c r="O5033" t="s">
        <v>11351</v>
      </c>
      <c r="P5033" t="s">
        <v>11354</v>
      </c>
      <c r="R5033" t="s">
        <v>11353</v>
      </c>
      <c r="S5033">
        <f>IF(SalesData[[#This Row],[Return Status]]="Returned",1,0)</f>
        <v>0</v>
      </c>
      <c r="T5033">
        <v>207.68</v>
      </c>
      <c r="U5033" s="2">
        <f>EOMONTH(SalesData[[#This Row],[Order Date]],0)</f>
        <v>45138</v>
      </c>
      <c r="V5033" s="9" t="str">
        <f>"Q"&amp;INT((MONTH(SalesData[[#This Row],[Order Date]])+2)/3)&amp;"-"&amp;YEAR(SalesData[[#This Row],[Order Date]])</f>
        <v>Q3-2023</v>
      </c>
    </row>
    <row r="5034" spans="1:22" x14ac:dyDescent="0.35">
      <c r="A5034" t="s">
        <v>5175</v>
      </c>
      <c r="B5034" s="1">
        <v>45130</v>
      </c>
      <c r="C5034" t="s">
        <v>149</v>
      </c>
      <c r="D5034" t="s">
        <v>72</v>
      </c>
      <c r="E5034">
        <v>4270968968</v>
      </c>
      <c r="F5034" t="s">
        <v>156</v>
      </c>
      <c r="G5034" t="s">
        <v>84</v>
      </c>
      <c r="H5034" t="s">
        <v>85</v>
      </c>
      <c r="I5034" t="s">
        <v>31</v>
      </c>
      <c r="J5034" t="s">
        <v>65</v>
      </c>
      <c r="K5034">
        <v>3992.24</v>
      </c>
      <c r="L5034">
        <v>1057.18</v>
      </c>
      <c r="M5034" t="s">
        <v>65</v>
      </c>
      <c r="N5034">
        <v>0.26480872893413199</v>
      </c>
      <c r="O5034" t="s">
        <v>11351</v>
      </c>
      <c r="P5034" t="s">
        <v>11354</v>
      </c>
      <c r="R5034" t="s">
        <v>11353</v>
      </c>
      <c r="S5034">
        <f>IF(SalesData[[#This Row],[Return Status]]="Returned",1,0)</f>
        <v>0</v>
      </c>
      <c r="T5034">
        <v>847.14</v>
      </c>
      <c r="U5034" s="2">
        <f>EOMONTH(SalesData[[#This Row],[Order Date]],0)</f>
        <v>45138</v>
      </c>
      <c r="V5034" s="9" t="str">
        <f>"Q"&amp;INT((MONTH(SalesData[[#This Row],[Order Date]])+2)/3)&amp;"-"&amp;YEAR(SalesData[[#This Row],[Order Date]])</f>
        <v>Q3-2023</v>
      </c>
    </row>
    <row r="5035" spans="1:22" x14ac:dyDescent="0.35">
      <c r="A5035" t="s">
        <v>5176</v>
      </c>
      <c r="B5035" s="1">
        <v>45112</v>
      </c>
      <c r="C5035" t="s">
        <v>124</v>
      </c>
      <c r="D5035" t="s">
        <v>99</v>
      </c>
      <c r="E5035">
        <v>4931906138</v>
      </c>
      <c r="F5035" t="s">
        <v>114</v>
      </c>
      <c r="G5035" t="s">
        <v>280</v>
      </c>
      <c r="H5035" t="s">
        <v>60</v>
      </c>
      <c r="I5035" t="s">
        <v>31</v>
      </c>
      <c r="J5035" t="s">
        <v>18</v>
      </c>
      <c r="K5035">
        <v>938.42</v>
      </c>
      <c r="L5035">
        <v>275.16000000000003</v>
      </c>
      <c r="M5035" t="s">
        <v>19</v>
      </c>
      <c r="N5035">
        <v>0.29321625711302002</v>
      </c>
      <c r="O5035" t="s">
        <v>11355</v>
      </c>
      <c r="P5035" t="s">
        <v>11354</v>
      </c>
      <c r="R5035" t="s">
        <v>11353</v>
      </c>
      <c r="S5035">
        <f>IF(SalesData[[#This Row],[Return Status]]="Returned",1,0)</f>
        <v>0</v>
      </c>
      <c r="U5035" s="2">
        <f>EOMONTH(SalesData[[#This Row],[Order Date]],0)</f>
        <v>45138</v>
      </c>
      <c r="V5035" s="9" t="str">
        <f>"Q"&amp;INT((MONTH(SalesData[[#This Row],[Order Date]])+2)/3)&amp;"-"&amp;YEAR(SalesData[[#This Row],[Order Date]])</f>
        <v>Q3-2023</v>
      </c>
    </row>
    <row r="5036" spans="1:22" x14ac:dyDescent="0.35">
      <c r="A5036" t="s">
        <v>5177</v>
      </c>
      <c r="B5036" s="1">
        <v>45114</v>
      </c>
      <c r="C5036" t="s">
        <v>162</v>
      </c>
      <c r="D5036" t="s">
        <v>72</v>
      </c>
      <c r="E5036">
        <v>3548762639</v>
      </c>
      <c r="F5036" t="s">
        <v>137</v>
      </c>
      <c r="G5036" t="s">
        <v>34</v>
      </c>
      <c r="H5036" t="s">
        <v>35</v>
      </c>
      <c r="I5036" t="s">
        <v>36</v>
      </c>
      <c r="J5036" t="s">
        <v>19</v>
      </c>
      <c r="K5036">
        <v>3104.89</v>
      </c>
      <c r="L5036">
        <v>840.99</v>
      </c>
      <c r="M5036" t="s">
        <v>19</v>
      </c>
      <c r="N5036">
        <v>0.27085983722450702</v>
      </c>
      <c r="O5036" t="s">
        <v>11351</v>
      </c>
      <c r="P5036" t="s">
        <v>11354</v>
      </c>
      <c r="Q5036" t="s">
        <v>11365</v>
      </c>
      <c r="R5036" t="s">
        <v>11360</v>
      </c>
      <c r="S5036">
        <f>IF(SalesData[[#This Row],[Return Status]]="Returned",1,0)</f>
        <v>1</v>
      </c>
      <c r="U5036" s="2">
        <f>EOMONTH(SalesData[[#This Row],[Order Date]],0)</f>
        <v>45138</v>
      </c>
      <c r="V5036" s="9" t="str">
        <f>"Q"&amp;INT((MONTH(SalesData[[#This Row],[Order Date]])+2)/3)&amp;"-"&amp;YEAR(SalesData[[#This Row],[Order Date]])</f>
        <v>Q3-2023</v>
      </c>
    </row>
    <row r="5037" spans="1:22" x14ac:dyDescent="0.35">
      <c r="A5037" t="s">
        <v>5178</v>
      </c>
      <c r="B5037" s="1">
        <v>45110</v>
      </c>
      <c r="C5037" t="s">
        <v>113</v>
      </c>
      <c r="D5037" t="s">
        <v>46</v>
      </c>
      <c r="E5037">
        <v>7211622878</v>
      </c>
      <c r="F5037" t="s">
        <v>95</v>
      </c>
      <c r="G5037" t="s">
        <v>59</v>
      </c>
      <c r="H5037" t="s">
        <v>60</v>
      </c>
      <c r="I5037" t="s">
        <v>31</v>
      </c>
      <c r="J5037" t="s">
        <v>19</v>
      </c>
      <c r="K5037">
        <v>588.38</v>
      </c>
      <c r="L5037">
        <v>56.55</v>
      </c>
      <c r="M5037" t="s">
        <v>19</v>
      </c>
      <c r="N5037">
        <v>9.61113566062749E-2</v>
      </c>
      <c r="O5037" t="s">
        <v>11355</v>
      </c>
      <c r="P5037" t="s">
        <v>11356</v>
      </c>
      <c r="R5037" t="s">
        <v>11353</v>
      </c>
      <c r="S5037">
        <f>IF(SalesData[[#This Row],[Return Status]]="Returned",1,0)</f>
        <v>0</v>
      </c>
      <c r="T5037">
        <v>2183.56</v>
      </c>
      <c r="U5037" s="2">
        <f>EOMONTH(SalesData[[#This Row],[Order Date]],0)</f>
        <v>45138</v>
      </c>
      <c r="V5037" s="9" t="str">
        <f>"Q"&amp;INT((MONTH(SalesData[[#This Row],[Order Date]])+2)/3)&amp;"-"&amp;YEAR(SalesData[[#This Row],[Order Date]])</f>
        <v>Q3-2023</v>
      </c>
    </row>
    <row r="5038" spans="1:22" x14ac:dyDescent="0.35">
      <c r="A5038" t="s">
        <v>5179</v>
      </c>
      <c r="B5038" s="1">
        <v>45119</v>
      </c>
      <c r="C5038" t="s">
        <v>77</v>
      </c>
      <c r="D5038" t="s">
        <v>13</v>
      </c>
      <c r="E5038">
        <v>1274061594</v>
      </c>
      <c r="F5038" t="s">
        <v>14</v>
      </c>
      <c r="G5038" t="s">
        <v>15</v>
      </c>
      <c r="H5038" t="s">
        <v>16</v>
      </c>
      <c r="I5038" t="s">
        <v>17</v>
      </c>
      <c r="J5038" t="s">
        <v>61</v>
      </c>
      <c r="K5038">
        <v>1857.01</v>
      </c>
      <c r="L5038">
        <v>189.03</v>
      </c>
      <c r="M5038" t="s">
        <v>62</v>
      </c>
      <c r="N5038">
        <v>0.101792666706157</v>
      </c>
      <c r="O5038" t="s">
        <v>11351</v>
      </c>
      <c r="P5038" t="s">
        <v>11352</v>
      </c>
      <c r="R5038" t="s">
        <v>11353</v>
      </c>
      <c r="S5038">
        <f>IF(SalesData[[#This Row],[Return Status]]="Returned",1,0)</f>
        <v>0</v>
      </c>
      <c r="T5038">
        <v>2085.91</v>
      </c>
      <c r="U5038" s="2">
        <f>EOMONTH(SalesData[[#This Row],[Order Date]],0)</f>
        <v>45138</v>
      </c>
      <c r="V5038" s="9" t="str">
        <f>"Q"&amp;INT((MONTH(SalesData[[#This Row],[Order Date]])+2)/3)&amp;"-"&amp;YEAR(SalesData[[#This Row],[Order Date]])</f>
        <v>Q3-2023</v>
      </c>
    </row>
    <row r="5039" spans="1:22" x14ac:dyDescent="0.35">
      <c r="A5039" t="s">
        <v>5180</v>
      </c>
      <c r="B5039" s="1">
        <v>45130</v>
      </c>
      <c r="C5039" t="s">
        <v>144</v>
      </c>
      <c r="D5039" t="s">
        <v>39</v>
      </c>
      <c r="E5039">
        <v>4815337550</v>
      </c>
      <c r="F5039" t="s">
        <v>109</v>
      </c>
      <c r="G5039" t="s">
        <v>59</v>
      </c>
      <c r="H5039" t="s">
        <v>60</v>
      </c>
      <c r="I5039" t="s">
        <v>31</v>
      </c>
      <c r="J5039" t="s">
        <v>65</v>
      </c>
      <c r="K5039">
        <v>3130.84</v>
      </c>
      <c r="L5039">
        <v>590.55999999999995</v>
      </c>
      <c r="M5039" t="s">
        <v>65</v>
      </c>
      <c r="N5039">
        <v>0.18862669443344299</v>
      </c>
      <c r="O5039" t="s">
        <v>11351</v>
      </c>
      <c r="P5039" t="s">
        <v>11352</v>
      </c>
      <c r="R5039" t="s">
        <v>11353</v>
      </c>
      <c r="S5039">
        <f>IF(SalesData[[#This Row],[Return Status]]="Returned",1,0)</f>
        <v>0</v>
      </c>
      <c r="T5039">
        <v>2183.56</v>
      </c>
      <c r="U5039" s="2">
        <f>EOMONTH(SalesData[[#This Row],[Order Date]],0)</f>
        <v>45138</v>
      </c>
      <c r="V5039" s="9" t="str">
        <f>"Q"&amp;INT((MONTH(SalesData[[#This Row],[Order Date]])+2)/3)&amp;"-"&amp;YEAR(SalesData[[#This Row],[Order Date]])</f>
        <v>Q3-2023</v>
      </c>
    </row>
    <row r="5040" spans="1:22" x14ac:dyDescent="0.35">
      <c r="A5040" t="s">
        <v>5181</v>
      </c>
      <c r="B5040" s="1">
        <v>45121</v>
      </c>
      <c r="C5040" t="s">
        <v>176</v>
      </c>
      <c r="D5040" t="s">
        <v>145</v>
      </c>
      <c r="E5040">
        <v>1750252102</v>
      </c>
      <c r="F5040" t="s">
        <v>73</v>
      </c>
      <c r="G5040" t="s">
        <v>74</v>
      </c>
      <c r="H5040" t="s">
        <v>75</v>
      </c>
      <c r="I5040" t="s">
        <v>36</v>
      </c>
      <c r="J5040" t="s">
        <v>18</v>
      </c>
      <c r="K5040">
        <v>4813.75</v>
      </c>
      <c r="L5040">
        <v>729.28</v>
      </c>
      <c r="M5040" t="s">
        <v>19</v>
      </c>
      <c r="N5040">
        <v>0.151499350817969</v>
      </c>
      <c r="O5040" t="s">
        <v>11351</v>
      </c>
      <c r="P5040" t="s">
        <v>11352</v>
      </c>
      <c r="R5040" t="s">
        <v>11353</v>
      </c>
      <c r="S5040">
        <f>IF(SalesData[[#This Row],[Return Status]]="Returned",1,0)</f>
        <v>0</v>
      </c>
      <c r="T5040">
        <v>2420.2800000000002</v>
      </c>
      <c r="U5040" s="2">
        <f>EOMONTH(SalesData[[#This Row],[Order Date]],0)</f>
        <v>45138</v>
      </c>
      <c r="V5040" s="9" t="str">
        <f>"Q"&amp;INT((MONTH(SalesData[[#This Row],[Order Date]])+2)/3)&amp;"-"&amp;YEAR(SalesData[[#This Row],[Order Date]])</f>
        <v>Q3-2023</v>
      </c>
    </row>
    <row r="5041" spans="1:22" x14ac:dyDescent="0.35">
      <c r="A5041" t="s">
        <v>5182</v>
      </c>
      <c r="B5041" s="1">
        <v>45127</v>
      </c>
      <c r="C5041" t="s">
        <v>176</v>
      </c>
      <c r="D5041" t="s">
        <v>72</v>
      </c>
      <c r="E5041">
        <v>8387038474</v>
      </c>
      <c r="F5041" t="s">
        <v>73</v>
      </c>
      <c r="G5041" t="s">
        <v>74</v>
      </c>
      <c r="H5041" t="s">
        <v>11357</v>
      </c>
      <c r="I5041" t="s">
        <v>36</v>
      </c>
      <c r="J5041" t="s">
        <v>61</v>
      </c>
      <c r="K5041">
        <v>256.64</v>
      </c>
      <c r="L5041">
        <v>51.43</v>
      </c>
      <c r="M5041" t="s">
        <v>62</v>
      </c>
      <c r="N5041">
        <v>0.200397443890274</v>
      </c>
      <c r="O5041" t="s">
        <v>11361</v>
      </c>
      <c r="P5041" t="s">
        <v>11354</v>
      </c>
      <c r="R5041" t="s">
        <v>11353</v>
      </c>
      <c r="S5041">
        <f>IF(SalesData[[#This Row],[Return Status]]="Returned",1,0)</f>
        <v>0</v>
      </c>
      <c r="T5041">
        <v>2420.2800000000002</v>
      </c>
      <c r="U5041" s="2">
        <f>EOMONTH(SalesData[[#This Row],[Order Date]],0)</f>
        <v>45138</v>
      </c>
      <c r="V5041" s="9" t="str">
        <f>"Q"&amp;INT((MONTH(SalesData[[#This Row],[Order Date]])+2)/3)&amp;"-"&amp;YEAR(SalesData[[#This Row],[Order Date]])</f>
        <v>Q3-2023</v>
      </c>
    </row>
    <row r="5042" spans="1:22" x14ac:dyDescent="0.35">
      <c r="A5042" t="s">
        <v>5183</v>
      </c>
      <c r="B5042" s="1">
        <v>45123</v>
      </c>
      <c r="C5042" t="s">
        <v>77</v>
      </c>
      <c r="D5042" t="s">
        <v>145</v>
      </c>
      <c r="E5042">
        <v>4053315469</v>
      </c>
      <c r="F5042" t="s">
        <v>28</v>
      </c>
      <c r="G5042" t="s">
        <v>29</v>
      </c>
      <c r="H5042" t="s">
        <v>30</v>
      </c>
      <c r="I5042" t="s">
        <v>31</v>
      </c>
      <c r="J5042" t="s">
        <v>18</v>
      </c>
      <c r="K5042">
        <v>972.72</v>
      </c>
      <c r="L5042">
        <v>140.03</v>
      </c>
      <c r="M5042" t="s">
        <v>19</v>
      </c>
      <c r="N5042">
        <v>0.143957151081503</v>
      </c>
      <c r="O5042" t="s">
        <v>11355</v>
      </c>
      <c r="P5042" t="s">
        <v>11352</v>
      </c>
      <c r="R5042" t="s">
        <v>11353</v>
      </c>
      <c r="S5042">
        <f>IF(SalesData[[#This Row],[Return Status]]="Returned",1,0)</f>
        <v>0</v>
      </c>
      <c r="T5042">
        <v>2788.38</v>
      </c>
      <c r="U5042" s="2">
        <f>EOMONTH(SalesData[[#This Row],[Order Date]],0)</f>
        <v>45138</v>
      </c>
      <c r="V5042" s="9" t="str">
        <f>"Q"&amp;INT((MONTH(SalesData[[#This Row],[Order Date]])+2)/3)&amp;"-"&amp;YEAR(SalesData[[#This Row],[Order Date]])</f>
        <v>Q3-2023</v>
      </c>
    </row>
    <row r="5043" spans="1:22" x14ac:dyDescent="0.35">
      <c r="A5043" t="s">
        <v>5184</v>
      </c>
      <c r="B5043" s="1">
        <v>45135</v>
      </c>
      <c r="C5043" t="s">
        <v>205</v>
      </c>
      <c r="D5043" t="s">
        <v>27</v>
      </c>
      <c r="E5043">
        <v>8942462097</v>
      </c>
      <c r="F5043" t="s">
        <v>181</v>
      </c>
      <c r="G5043" t="s">
        <v>54</v>
      </c>
      <c r="H5043" t="s">
        <v>55</v>
      </c>
      <c r="I5043" t="s">
        <v>31</v>
      </c>
      <c r="J5043" t="s">
        <v>42</v>
      </c>
      <c r="K5043">
        <v>4464.25</v>
      </c>
      <c r="L5043">
        <v>771.42</v>
      </c>
      <c r="M5043" t="s">
        <v>43</v>
      </c>
      <c r="N5043">
        <v>0.17279946239569899</v>
      </c>
      <c r="O5043" t="s">
        <v>11351</v>
      </c>
      <c r="P5043" t="s">
        <v>11352</v>
      </c>
      <c r="R5043" t="s">
        <v>11353</v>
      </c>
      <c r="S5043">
        <f>IF(SalesData[[#This Row],[Return Status]]="Returned",1,0)</f>
        <v>0</v>
      </c>
      <c r="U5043" s="2">
        <f>EOMONTH(SalesData[[#This Row],[Order Date]],0)</f>
        <v>45138</v>
      </c>
      <c r="V5043" s="9" t="str">
        <f>"Q"&amp;INT((MONTH(SalesData[[#This Row],[Order Date]])+2)/3)&amp;"-"&amp;YEAR(SalesData[[#This Row],[Order Date]])</f>
        <v>Q3-2023</v>
      </c>
    </row>
    <row r="5044" spans="1:22" x14ac:dyDescent="0.35">
      <c r="A5044" t="s">
        <v>5185</v>
      </c>
      <c r="B5044" s="1">
        <v>45119</v>
      </c>
      <c r="C5044" t="s">
        <v>149</v>
      </c>
      <c r="D5044" t="s">
        <v>27</v>
      </c>
      <c r="E5044">
        <v>188360505</v>
      </c>
      <c r="F5044" t="s">
        <v>163</v>
      </c>
      <c r="G5044" t="s">
        <v>164</v>
      </c>
      <c r="H5044" t="s">
        <v>165</v>
      </c>
      <c r="I5044" t="s">
        <v>36</v>
      </c>
      <c r="J5044" t="s">
        <v>61</v>
      </c>
      <c r="K5044">
        <v>2527.41</v>
      </c>
      <c r="L5044">
        <v>377.84</v>
      </c>
      <c r="M5044" t="s">
        <v>62</v>
      </c>
      <c r="N5044">
        <v>0.14949691581500399</v>
      </c>
      <c r="O5044" t="s">
        <v>11351</v>
      </c>
      <c r="P5044" t="s">
        <v>11352</v>
      </c>
      <c r="Q5044" t="s">
        <v>11372</v>
      </c>
      <c r="R5044" t="s">
        <v>11360</v>
      </c>
      <c r="S5044">
        <f>IF(SalesData[[#This Row],[Return Status]]="Returned",1,0)</f>
        <v>1</v>
      </c>
      <c r="U5044" s="2">
        <f>EOMONTH(SalesData[[#This Row],[Order Date]],0)</f>
        <v>45138</v>
      </c>
      <c r="V5044" s="9" t="str">
        <f>"Q"&amp;INT((MONTH(SalesData[[#This Row],[Order Date]])+2)/3)&amp;"-"&amp;YEAR(SalesData[[#This Row],[Order Date]])</f>
        <v>Q3-2023</v>
      </c>
    </row>
    <row r="5045" spans="1:22" x14ac:dyDescent="0.35">
      <c r="A5045" t="s">
        <v>5186</v>
      </c>
      <c r="B5045" s="1">
        <v>45125</v>
      </c>
      <c r="C5045" t="s">
        <v>106</v>
      </c>
      <c r="D5045" t="s">
        <v>13</v>
      </c>
      <c r="E5045">
        <v>1297943255</v>
      </c>
      <c r="F5045" t="s">
        <v>81</v>
      </c>
      <c r="G5045" t="s">
        <v>11374</v>
      </c>
      <c r="H5045" t="s">
        <v>75</v>
      </c>
      <c r="I5045" t="s">
        <v>36</v>
      </c>
      <c r="J5045" t="s">
        <v>65</v>
      </c>
      <c r="K5045">
        <v>304.26</v>
      </c>
      <c r="L5045">
        <v>68.34</v>
      </c>
      <c r="M5045" t="s">
        <v>65</v>
      </c>
      <c r="N5045">
        <v>0.22461053046736301</v>
      </c>
      <c r="O5045" t="s">
        <v>11361</v>
      </c>
      <c r="P5045" t="s">
        <v>11354</v>
      </c>
      <c r="R5045" t="s">
        <v>11353</v>
      </c>
      <c r="S5045">
        <f>IF(SalesData[[#This Row],[Return Status]]="Returned",1,0)</f>
        <v>0</v>
      </c>
      <c r="U5045" s="2">
        <f>EOMONTH(SalesData[[#This Row],[Order Date]],0)</f>
        <v>45138</v>
      </c>
      <c r="V5045" s="9" t="str">
        <f>"Q"&amp;INT((MONTH(SalesData[[#This Row],[Order Date]])+2)/3)&amp;"-"&amp;YEAR(SalesData[[#This Row],[Order Date]])</f>
        <v>Q3-2023</v>
      </c>
    </row>
    <row r="5046" spans="1:22" x14ac:dyDescent="0.35">
      <c r="A5046" t="s">
        <v>5187</v>
      </c>
      <c r="B5046" s="1">
        <v>45117</v>
      </c>
      <c r="C5046" t="s">
        <v>113</v>
      </c>
      <c r="D5046" t="s">
        <v>46</v>
      </c>
      <c r="E5046">
        <v>2799351641</v>
      </c>
      <c r="F5046" t="s">
        <v>68</v>
      </c>
      <c r="G5046" t="s">
        <v>69</v>
      </c>
      <c r="H5046" t="s">
        <v>41</v>
      </c>
      <c r="I5046" t="s">
        <v>31</v>
      </c>
      <c r="J5046" t="s">
        <v>19</v>
      </c>
      <c r="K5046">
        <v>2556.66</v>
      </c>
      <c r="L5046">
        <v>564.69000000000005</v>
      </c>
      <c r="M5046" t="s">
        <v>19</v>
      </c>
      <c r="N5046">
        <v>0.22087019783624001</v>
      </c>
      <c r="O5046" t="s">
        <v>11351</v>
      </c>
      <c r="P5046" t="s">
        <v>11354</v>
      </c>
      <c r="R5046" t="s">
        <v>11353</v>
      </c>
      <c r="S5046">
        <f>IF(SalesData[[#This Row],[Return Status]]="Returned",1,0)</f>
        <v>0</v>
      </c>
      <c r="T5046">
        <v>2081.52</v>
      </c>
      <c r="U5046" s="2">
        <f>EOMONTH(SalesData[[#This Row],[Order Date]],0)</f>
        <v>45138</v>
      </c>
      <c r="V5046" s="9" t="str">
        <f>"Q"&amp;INT((MONTH(SalesData[[#This Row],[Order Date]])+2)/3)&amp;"-"&amp;YEAR(SalesData[[#This Row],[Order Date]])</f>
        <v>Q3-2023</v>
      </c>
    </row>
    <row r="5047" spans="1:22" x14ac:dyDescent="0.35">
      <c r="A5047" t="s">
        <v>5188</v>
      </c>
      <c r="B5047" s="1">
        <v>45122</v>
      </c>
      <c r="C5047" t="s">
        <v>38</v>
      </c>
      <c r="D5047" t="s">
        <v>80</v>
      </c>
      <c r="E5047">
        <v>3621305578</v>
      </c>
      <c r="F5047" t="s">
        <v>159</v>
      </c>
      <c r="G5047" t="s">
        <v>84</v>
      </c>
      <c r="H5047" t="s">
        <v>11357</v>
      </c>
      <c r="I5047" t="s">
        <v>31</v>
      </c>
      <c r="J5047" t="s">
        <v>62</v>
      </c>
      <c r="K5047">
        <v>2846.97</v>
      </c>
      <c r="L5047">
        <v>152.59</v>
      </c>
      <c r="M5047" t="s">
        <v>62</v>
      </c>
      <c r="N5047">
        <v>5.3597333305233301E-2</v>
      </c>
      <c r="O5047" t="s">
        <v>11351</v>
      </c>
      <c r="P5047" t="s">
        <v>11356</v>
      </c>
      <c r="R5047" t="s">
        <v>11353</v>
      </c>
      <c r="S5047">
        <f>IF(SalesData[[#This Row],[Return Status]]="Returned",1,0)</f>
        <v>0</v>
      </c>
      <c r="T5047">
        <v>847.14</v>
      </c>
      <c r="U5047" s="2">
        <f>EOMONTH(SalesData[[#This Row],[Order Date]],0)</f>
        <v>45138</v>
      </c>
      <c r="V5047" s="9" t="str">
        <f>"Q"&amp;INT((MONTH(SalesData[[#This Row],[Order Date]])+2)/3)&amp;"-"&amp;YEAR(SalesData[[#This Row],[Order Date]])</f>
        <v>Q3-2023</v>
      </c>
    </row>
    <row r="5048" spans="1:22" x14ac:dyDescent="0.35">
      <c r="A5048" t="s">
        <v>5189</v>
      </c>
      <c r="B5048" s="1">
        <v>45116</v>
      </c>
      <c r="C5048" t="s">
        <v>21</v>
      </c>
      <c r="D5048" t="s">
        <v>145</v>
      </c>
      <c r="E5048">
        <v>5603751420</v>
      </c>
      <c r="F5048" t="s">
        <v>129</v>
      </c>
      <c r="G5048" t="s">
        <v>54</v>
      </c>
      <c r="H5048" t="s">
        <v>55</v>
      </c>
      <c r="I5048" t="s">
        <v>31</v>
      </c>
      <c r="J5048" t="s">
        <v>18</v>
      </c>
      <c r="K5048">
        <v>1091.6600000000001</v>
      </c>
      <c r="L5048">
        <v>215.48</v>
      </c>
      <c r="M5048" t="s">
        <v>19</v>
      </c>
      <c r="N5048">
        <v>0.19738746496161799</v>
      </c>
      <c r="O5048" t="s">
        <v>11351</v>
      </c>
      <c r="P5048" t="s">
        <v>11352</v>
      </c>
      <c r="Q5048" t="s">
        <v>11364</v>
      </c>
      <c r="R5048" t="s">
        <v>11360</v>
      </c>
      <c r="S5048">
        <f>IF(SalesData[[#This Row],[Return Status]]="Returned",1,0)</f>
        <v>1</v>
      </c>
      <c r="U5048" s="2">
        <f>EOMONTH(SalesData[[#This Row],[Order Date]],0)</f>
        <v>45138</v>
      </c>
      <c r="V5048" s="9" t="str">
        <f>"Q"&amp;INT((MONTH(SalesData[[#This Row],[Order Date]])+2)/3)&amp;"-"&amp;YEAR(SalesData[[#This Row],[Order Date]])</f>
        <v>Q3-2023</v>
      </c>
    </row>
    <row r="5049" spans="1:22" x14ac:dyDescent="0.35">
      <c r="A5049" t="s">
        <v>5190</v>
      </c>
      <c r="B5049" s="1">
        <v>45126</v>
      </c>
      <c r="C5049" t="s">
        <v>106</v>
      </c>
      <c r="D5049" t="s">
        <v>80</v>
      </c>
      <c r="E5049">
        <v>9803658448</v>
      </c>
      <c r="F5049" t="s">
        <v>185</v>
      </c>
      <c r="G5049" t="s">
        <v>164</v>
      </c>
      <c r="H5049" t="s">
        <v>165</v>
      </c>
      <c r="I5049" t="s">
        <v>36</v>
      </c>
      <c r="J5049" t="s">
        <v>18</v>
      </c>
      <c r="K5049">
        <v>2910.34</v>
      </c>
      <c r="L5049">
        <v>135.24</v>
      </c>
      <c r="M5049" t="s">
        <v>19</v>
      </c>
      <c r="N5049">
        <v>4.6468797460090597E-2</v>
      </c>
      <c r="O5049" t="s">
        <v>11351</v>
      </c>
      <c r="P5049" t="s">
        <v>11356</v>
      </c>
      <c r="R5049" t="s">
        <v>11353</v>
      </c>
      <c r="S5049">
        <f>IF(SalesData[[#This Row],[Return Status]]="Returned",1,0)</f>
        <v>0</v>
      </c>
      <c r="U5049" s="2">
        <f>EOMONTH(SalesData[[#This Row],[Order Date]],0)</f>
        <v>45138</v>
      </c>
      <c r="V5049" s="9" t="str">
        <f>"Q"&amp;INT((MONTH(SalesData[[#This Row],[Order Date]])+2)/3)&amp;"-"&amp;YEAR(SalesData[[#This Row],[Order Date]])</f>
        <v>Q3-2023</v>
      </c>
    </row>
    <row r="5050" spans="1:22" x14ac:dyDescent="0.35">
      <c r="A5050" t="s">
        <v>5191</v>
      </c>
      <c r="B5050" s="1">
        <v>45118</v>
      </c>
      <c r="C5050" t="s">
        <v>176</v>
      </c>
      <c r="D5050" t="s">
        <v>99</v>
      </c>
      <c r="E5050">
        <v>3493229060</v>
      </c>
      <c r="F5050" t="s">
        <v>100</v>
      </c>
      <c r="G5050" t="s">
        <v>11382</v>
      </c>
      <c r="H5050" t="s">
        <v>35</v>
      </c>
      <c r="I5050" t="s">
        <v>36</v>
      </c>
      <c r="J5050" t="s">
        <v>65</v>
      </c>
      <c r="K5050">
        <v>3638.28</v>
      </c>
      <c r="L5050">
        <v>517.13</v>
      </c>
      <c r="M5050" t="s">
        <v>65</v>
      </c>
      <c r="N5050">
        <v>0.14213584440999599</v>
      </c>
      <c r="O5050" t="s">
        <v>11351</v>
      </c>
      <c r="P5050" t="s">
        <v>11352</v>
      </c>
      <c r="R5050" t="s">
        <v>11353</v>
      </c>
      <c r="S5050">
        <f>IF(SalesData[[#This Row],[Return Status]]="Returned",1,0)</f>
        <v>0</v>
      </c>
      <c r="U5050" s="2">
        <f>EOMONTH(SalesData[[#This Row],[Order Date]],0)</f>
        <v>45138</v>
      </c>
      <c r="V5050" s="9" t="str">
        <f>"Q"&amp;INT((MONTH(SalesData[[#This Row],[Order Date]])+2)/3)&amp;"-"&amp;YEAR(SalesData[[#This Row],[Order Date]])</f>
        <v>Q3-2023</v>
      </c>
    </row>
    <row r="5051" spans="1:22" x14ac:dyDescent="0.35">
      <c r="A5051" t="s">
        <v>5192</v>
      </c>
      <c r="B5051" s="1">
        <v>45116</v>
      </c>
      <c r="C5051" t="s">
        <v>87</v>
      </c>
      <c r="D5051" t="s">
        <v>46</v>
      </c>
      <c r="E5051">
        <v>414999077</v>
      </c>
      <c r="F5051" t="s">
        <v>312</v>
      </c>
      <c r="G5051" t="s">
        <v>141</v>
      </c>
      <c r="H5051" t="s">
        <v>121</v>
      </c>
      <c r="I5051" t="s">
        <v>17</v>
      </c>
      <c r="J5051" t="s">
        <v>61</v>
      </c>
      <c r="K5051">
        <v>958.8</v>
      </c>
      <c r="L5051">
        <v>281.88</v>
      </c>
      <c r="M5051" t="s">
        <v>62</v>
      </c>
      <c r="N5051">
        <v>0.29399249061326699</v>
      </c>
      <c r="O5051" t="s">
        <v>11355</v>
      </c>
      <c r="P5051" t="s">
        <v>11354</v>
      </c>
      <c r="R5051" t="s">
        <v>11353</v>
      </c>
      <c r="S5051">
        <f>IF(SalesData[[#This Row],[Return Status]]="Returned",1,0)</f>
        <v>0</v>
      </c>
      <c r="T5051">
        <v>2793.38</v>
      </c>
      <c r="U5051" s="2">
        <f>EOMONTH(SalesData[[#This Row],[Order Date]],0)</f>
        <v>45138</v>
      </c>
      <c r="V5051" s="9" t="str">
        <f>"Q"&amp;INT((MONTH(SalesData[[#This Row],[Order Date]])+2)/3)&amp;"-"&amp;YEAR(SalesData[[#This Row],[Order Date]])</f>
        <v>Q3-2023</v>
      </c>
    </row>
    <row r="5052" spans="1:22" x14ac:dyDescent="0.35">
      <c r="A5052" t="s">
        <v>5193</v>
      </c>
      <c r="B5052" s="1">
        <v>45137</v>
      </c>
      <c r="C5052" t="s">
        <v>111</v>
      </c>
      <c r="D5052" t="s">
        <v>13</v>
      </c>
      <c r="E5052">
        <v>4310753957</v>
      </c>
      <c r="F5052" t="s">
        <v>81</v>
      </c>
      <c r="G5052" t="s">
        <v>74</v>
      </c>
      <c r="H5052" t="s">
        <v>75</v>
      </c>
      <c r="I5052" t="s">
        <v>36</v>
      </c>
      <c r="J5052" t="s">
        <v>62</v>
      </c>
      <c r="K5052">
        <v>1861.19</v>
      </c>
      <c r="L5052">
        <v>389.85</v>
      </c>
      <c r="M5052" t="s">
        <v>62</v>
      </c>
      <c r="N5052">
        <v>0.209462763070938</v>
      </c>
      <c r="O5052" t="s">
        <v>11351</v>
      </c>
      <c r="P5052" t="s">
        <v>11354</v>
      </c>
      <c r="R5052" t="s">
        <v>11353</v>
      </c>
      <c r="S5052">
        <f>IF(SalesData[[#This Row],[Return Status]]="Returned",1,0)</f>
        <v>0</v>
      </c>
      <c r="T5052">
        <v>2420.2800000000002</v>
      </c>
      <c r="U5052" s="2">
        <f>EOMONTH(SalesData[[#This Row],[Order Date]],0)</f>
        <v>45138</v>
      </c>
      <c r="V5052" s="9" t="str">
        <f>"Q"&amp;INT((MONTH(SalesData[[#This Row],[Order Date]])+2)/3)&amp;"-"&amp;YEAR(SalesData[[#This Row],[Order Date]])</f>
        <v>Q3-2023</v>
      </c>
    </row>
    <row r="5053" spans="1:22" x14ac:dyDescent="0.35">
      <c r="A5053" t="s">
        <v>5194</v>
      </c>
      <c r="B5053" s="1">
        <v>45137</v>
      </c>
      <c r="C5053" t="s">
        <v>94</v>
      </c>
      <c r="D5053" t="s">
        <v>145</v>
      </c>
      <c r="E5053">
        <v>1490203828</v>
      </c>
      <c r="F5053" t="s">
        <v>53</v>
      </c>
      <c r="G5053" t="s">
        <v>11371</v>
      </c>
      <c r="H5053" t="s">
        <v>55</v>
      </c>
      <c r="I5053" t="s">
        <v>31</v>
      </c>
      <c r="J5053" t="s">
        <v>62</v>
      </c>
      <c r="K5053">
        <v>4705.71</v>
      </c>
      <c r="L5053">
        <v>672.21</v>
      </c>
      <c r="M5053" t="s">
        <v>62</v>
      </c>
      <c r="N5053">
        <v>0.14284985687600801</v>
      </c>
      <c r="O5053" t="s">
        <v>11351</v>
      </c>
      <c r="P5053" t="s">
        <v>11352</v>
      </c>
      <c r="R5053" t="s">
        <v>11353</v>
      </c>
      <c r="S5053">
        <f>IF(SalesData[[#This Row],[Return Status]]="Returned",1,0)</f>
        <v>0</v>
      </c>
      <c r="U5053" s="2">
        <f>EOMONTH(SalesData[[#This Row],[Order Date]],0)</f>
        <v>45138</v>
      </c>
      <c r="V5053" s="9" t="str">
        <f>"Q"&amp;INT((MONTH(SalesData[[#This Row],[Order Date]])+2)/3)&amp;"-"&amp;YEAR(SalesData[[#This Row],[Order Date]])</f>
        <v>Q3-2023</v>
      </c>
    </row>
    <row r="5054" spans="1:22" x14ac:dyDescent="0.35">
      <c r="A5054" t="s">
        <v>5195</v>
      </c>
      <c r="B5054" s="1">
        <v>45111</v>
      </c>
      <c r="C5054" t="s">
        <v>188</v>
      </c>
      <c r="D5054" t="s">
        <v>46</v>
      </c>
      <c r="E5054">
        <v>9567404244</v>
      </c>
      <c r="F5054" t="s">
        <v>22</v>
      </c>
      <c r="G5054" t="s">
        <v>23</v>
      </c>
      <c r="H5054" t="s">
        <v>24</v>
      </c>
      <c r="I5054" t="s">
        <v>17</v>
      </c>
      <c r="J5054" t="s">
        <v>18</v>
      </c>
      <c r="K5054">
        <v>2280.4</v>
      </c>
      <c r="L5054">
        <v>557.5</v>
      </c>
      <c r="M5054" t="s">
        <v>19</v>
      </c>
      <c r="N5054">
        <v>0.24447465356954901</v>
      </c>
      <c r="O5054" t="s">
        <v>11351</v>
      </c>
      <c r="P5054" t="s">
        <v>11354</v>
      </c>
      <c r="R5054" t="s">
        <v>11353</v>
      </c>
      <c r="S5054">
        <f>IF(SalesData[[#This Row],[Return Status]]="Returned",1,0)</f>
        <v>0</v>
      </c>
      <c r="T5054">
        <v>2821.33</v>
      </c>
      <c r="U5054" s="2">
        <f>EOMONTH(SalesData[[#This Row],[Order Date]],0)</f>
        <v>45138</v>
      </c>
      <c r="V5054" s="9" t="str">
        <f>"Q"&amp;INT((MONTH(SalesData[[#This Row],[Order Date]])+2)/3)&amp;"-"&amp;YEAR(SalesData[[#This Row],[Order Date]])</f>
        <v>Q3-2023</v>
      </c>
    </row>
    <row r="5055" spans="1:22" x14ac:dyDescent="0.35">
      <c r="A5055" t="s">
        <v>5196</v>
      </c>
      <c r="B5055" s="1">
        <v>45112</v>
      </c>
      <c r="C5055" t="s">
        <v>87</v>
      </c>
      <c r="D5055" t="s">
        <v>145</v>
      </c>
      <c r="E5055">
        <v>744077621</v>
      </c>
      <c r="F5055" t="s">
        <v>185</v>
      </c>
      <c r="G5055" t="s">
        <v>164</v>
      </c>
      <c r="H5055" t="s">
        <v>165</v>
      </c>
      <c r="I5055" t="s">
        <v>36</v>
      </c>
      <c r="J5055" t="s">
        <v>61</v>
      </c>
      <c r="K5055">
        <v>2369.59</v>
      </c>
      <c r="L5055">
        <v>307.27</v>
      </c>
      <c r="M5055" t="s">
        <v>62</v>
      </c>
      <c r="N5055">
        <v>0.12967222177676299</v>
      </c>
      <c r="O5055" t="s">
        <v>11351</v>
      </c>
      <c r="P5055" t="s">
        <v>11352</v>
      </c>
      <c r="R5055" t="s">
        <v>11353</v>
      </c>
      <c r="S5055">
        <f>IF(SalesData[[#This Row],[Return Status]]="Returned",1,0)</f>
        <v>0</v>
      </c>
      <c r="U5055" s="2">
        <f>EOMONTH(SalesData[[#This Row],[Order Date]],0)</f>
        <v>45138</v>
      </c>
      <c r="V5055" s="9" t="str">
        <f>"Q"&amp;INT((MONTH(SalesData[[#This Row],[Order Date]])+2)/3)&amp;"-"&amp;YEAR(SalesData[[#This Row],[Order Date]])</f>
        <v>Q3-2023</v>
      </c>
    </row>
    <row r="5056" spans="1:22" x14ac:dyDescent="0.35">
      <c r="A5056" t="s">
        <v>5197</v>
      </c>
      <c r="B5056" s="1">
        <v>45119</v>
      </c>
      <c r="C5056" t="s">
        <v>57</v>
      </c>
      <c r="D5056" t="s">
        <v>13</v>
      </c>
      <c r="E5056">
        <v>3513300551</v>
      </c>
      <c r="F5056" t="s">
        <v>238</v>
      </c>
      <c r="G5056" t="s">
        <v>74</v>
      </c>
      <c r="H5056" t="s">
        <v>75</v>
      </c>
      <c r="I5056" t="s">
        <v>36</v>
      </c>
      <c r="J5056" t="s">
        <v>19</v>
      </c>
      <c r="K5056">
        <v>986.35</v>
      </c>
      <c r="L5056">
        <v>85.5</v>
      </c>
      <c r="M5056" t="s">
        <v>19</v>
      </c>
      <c r="N5056">
        <v>8.6683226035383004E-2</v>
      </c>
      <c r="O5056" t="s">
        <v>11355</v>
      </c>
      <c r="P5056" t="s">
        <v>11356</v>
      </c>
      <c r="R5056" t="s">
        <v>11353</v>
      </c>
      <c r="S5056">
        <f>IF(SalesData[[#This Row],[Return Status]]="Returned",1,0)</f>
        <v>0</v>
      </c>
      <c r="T5056">
        <v>2420.2800000000002</v>
      </c>
      <c r="U5056" s="2">
        <f>EOMONTH(SalesData[[#This Row],[Order Date]],0)</f>
        <v>45138</v>
      </c>
      <c r="V5056" s="9" t="str">
        <f>"Q"&amp;INT((MONTH(SalesData[[#This Row],[Order Date]])+2)/3)&amp;"-"&amp;YEAR(SalesData[[#This Row],[Order Date]])</f>
        <v>Q3-2023</v>
      </c>
    </row>
    <row r="5057" spans="1:22" x14ac:dyDescent="0.35">
      <c r="A5057" t="s">
        <v>5198</v>
      </c>
      <c r="B5057" s="1">
        <v>45118</v>
      </c>
      <c r="C5057" t="s">
        <v>188</v>
      </c>
      <c r="D5057" t="s">
        <v>46</v>
      </c>
      <c r="E5057">
        <v>6557107691</v>
      </c>
      <c r="F5057" t="s">
        <v>50</v>
      </c>
      <c r="G5057" t="s">
        <v>34</v>
      </c>
      <c r="H5057" t="s">
        <v>35</v>
      </c>
      <c r="I5057" t="s">
        <v>36</v>
      </c>
      <c r="J5057" t="s">
        <v>62</v>
      </c>
      <c r="K5057">
        <v>4475.12</v>
      </c>
      <c r="L5057">
        <v>475.44</v>
      </c>
      <c r="M5057" t="s">
        <v>62</v>
      </c>
      <c r="N5057">
        <v>0.106240726505658</v>
      </c>
      <c r="O5057" t="s">
        <v>11351</v>
      </c>
      <c r="P5057" t="s">
        <v>11352</v>
      </c>
      <c r="R5057" t="s">
        <v>11353</v>
      </c>
      <c r="S5057">
        <f>IF(SalesData[[#This Row],[Return Status]]="Returned",1,0)</f>
        <v>0</v>
      </c>
      <c r="U5057" s="2">
        <f>EOMONTH(SalesData[[#This Row],[Order Date]],0)</f>
        <v>45138</v>
      </c>
      <c r="V5057" s="9" t="str">
        <f>"Q"&amp;INT((MONTH(SalesData[[#This Row],[Order Date]])+2)/3)&amp;"-"&amp;YEAR(SalesData[[#This Row],[Order Date]])</f>
        <v>Q3-2023</v>
      </c>
    </row>
    <row r="5058" spans="1:22" x14ac:dyDescent="0.35">
      <c r="A5058" t="s">
        <v>5199</v>
      </c>
      <c r="B5058" s="1">
        <v>45133</v>
      </c>
      <c r="C5058" t="s">
        <v>106</v>
      </c>
      <c r="D5058" t="s">
        <v>80</v>
      </c>
      <c r="E5058">
        <v>4005529503</v>
      </c>
      <c r="F5058" t="s">
        <v>137</v>
      </c>
      <c r="G5058" t="s">
        <v>34</v>
      </c>
      <c r="H5058" t="s">
        <v>35</v>
      </c>
      <c r="I5058" t="s">
        <v>36</v>
      </c>
      <c r="J5058" t="s">
        <v>43</v>
      </c>
      <c r="K5058">
        <v>667.45</v>
      </c>
      <c r="L5058">
        <v>142.6</v>
      </c>
      <c r="M5058" t="s">
        <v>43</v>
      </c>
      <c r="N5058">
        <v>0.21364896246909901</v>
      </c>
      <c r="O5058" t="s">
        <v>11355</v>
      </c>
      <c r="P5058" t="s">
        <v>11354</v>
      </c>
      <c r="R5058" t="s">
        <v>11353</v>
      </c>
      <c r="S5058">
        <f>IF(SalesData[[#This Row],[Return Status]]="Returned",1,0)</f>
        <v>0</v>
      </c>
      <c r="U5058" s="2">
        <f>EOMONTH(SalesData[[#This Row],[Order Date]],0)</f>
        <v>45138</v>
      </c>
      <c r="V5058" s="9" t="str">
        <f>"Q"&amp;INT((MONTH(SalesData[[#This Row],[Order Date]])+2)/3)&amp;"-"&amp;YEAR(SalesData[[#This Row],[Order Date]])</f>
        <v>Q3-2023</v>
      </c>
    </row>
    <row r="5059" spans="1:22" x14ac:dyDescent="0.35">
      <c r="A5059" t="s">
        <v>5200</v>
      </c>
      <c r="B5059" s="1">
        <v>45128</v>
      </c>
      <c r="C5059" t="s">
        <v>67</v>
      </c>
      <c r="D5059" t="s">
        <v>80</v>
      </c>
      <c r="E5059">
        <v>5240347375</v>
      </c>
      <c r="F5059" t="s">
        <v>28</v>
      </c>
      <c r="G5059" t="s">
        <v>29</v>
      </c>
      <c r="H5059" t="s">
        <v>30</v>
      </c>
      <c r="I5059" t="s">
        <v>31</v>
      </c>
      <c r="J5059" t="s">
        <v>19</v>
      </c>
      <c r="K5059">
        <v>4803.29</v>
      </c>
      <c r="L5059">
        <v>1208.28</v>
      </c>
      <c r="M5059" t="s">
        <v>19</v>
      </c>
      <c r="N5059">
        <v>0.251552581667982</v>
      </c>
      <c r="O5059" t="s">
        <v>11351</v>
      </c>
      <c r="P5059" t="s">
        <v>11354</v>
      </c>
      <c r="R5059" t="s">
        <v>11353</v>
      </c>
      <c r="S5059">
        <f>IF(SalesData[[#This Row],[Return Status]]="Returned",1,0)</f>
        <v>0</v>
      </c>
      <c r="T5059">
        <v>2788.38</v>
      </c>
      <c r="U5059" s="2">
        <f>EOMONTH(SalesData[[#This Row],[Order Date]],0)</f>
        <v>45138</v>
      </c>
      <c r="V5059" s="9" t="str">
        <f>"Q"&amp;INT((MONTH(SalesData[[#This Row],[Order Date]])+2)/3)&amp;"-"&amp;YEAR(SalesData[[#This Row],[Order Date]])</f>
        <v>Q3-2023</v>
      </c>
    </row>
    <row r="5060" spans="1:22" x14ac:dyDescent="0.35">
      <c r="A5060" t="s">
        <v>5201</v>
      </c>
      <c r="B5060" s="1">
        <v>45132</v>
      </c>
      <c r="C5060" t="s">
        <v>149</v>
      </c>
      <c r="D5060" t="s">
        <v>13</v>
      </c>
      <c r="E5060">
        <v>572418779</v>
      </c>
      <c r="F5060" t="s">
        <v>116</v>
      </c>
      <c r="G5060" t="s">
        <v>74</v>
      </c>
      <c r="H5060" t="s">
        <v>75</v>
      </c>
      <c r="I5060" t="s">
        <v>36</v>
      </c>
      <c r="J5060" t="s">
        <v>65</v>
      </c>
      <c r="K5060">
        <v>3032.68</v>
      </c>
      <c r="L5060">
        <v>498.49</v>
      </c>
      <c r="M5060" t="s">
        <v>65</v>
      </c>
      <c r="N5060">
        <v>0.16437276600234799</v>
      </c>
      <c r="O5060" t="s">
        <v>11351</v>
      </c>
      <c r="P5060" t="s">
        <v>11352</v>
      </c>
      <c r="R5060" t="s">
        <v>11353</v>
      </c>
      <c r="S5060">
        <f>IF(SalesData[[#This Row],[Return Status]]="Returned",1,0)</f>
        <v>0</v>
      </c>
      <c r="T5060">
        <v>2420.2800000000002</v>
      </c>
      <c r="U5060" s="2">
        <f>EOMONTH(SalesData[[#This Row],[Order Date]],0)</f>
        <v>45138</v>
      </c>
      <c r="V5060" s="9" t="str">
        <f>"Q"&amp;INT((MONTH(SalesData[[#This Row],[Order Date]])+2)/3)&amp;"-"&amp;YEAR(SalesData[[#This Row],[Order Date]])</f>
        <v>Q3-2023</v>
      </c>
    </row>
    <row r="5061" spans="1:22" x14ac:dyDescent="0.35">
      <c r="A5061" t="s">
        <v>5202</v>
      </c>
      <c r="B5061" s="1">
        <v>45118</v>
      </c>
      <c r="C5061" t="s">
        <v>139</v>
      </c>
      <c r="D5061" t="s">
        <v>145</v>
      </c>
      <c r="E5061">
        <v>900282240</v>
      </c>
      <c r="F5061" t="s">
        <v>127</v>
      </c>
      <c r="G5061" t="s">
        <v>29</v>
      </c>
      <c r="H5061" t="s">
        <v>30</v>
      </c>
      <c r="I5061" t="s">
        <v>31</v>
      </c>
      <c r="J5061" t="s">
        <v>19</v>
      </c>
      <c r="K5061">
        <v>3372.07</v>
      </c>
      <c r="L5061">
        <v>805.79</v>
      </c>
      <c r="M5061" t="s">
        <v>19</v>
      </c>
      <c r="N5061">
        <v>0.238960045313413</v>
      </c>
      <c r="O5061" t="s">
        <v>11351</v>
      </c>
      <c r="P5061" t="s">
        <v>11354</v>
      </c>
      <c r="R5061" t="s">
        <v>11353</v>
      </c>
      <c r="S5061">
        <f>IF(SalesData[[#This Row],[Return Status]]="Returned",1,0)</f>
        <v>0</v>
      </c>
      <c r="T5061">
        <v>2788.38</v>
      </c>
      <c r="U5061" s="2">
        <f>EOMONTH(SalesData[[#This Row],[Order Date]],0)</f>
        <v>45138</v>
      </c>
      <c r="V5061" s="9" t="str">
        <f>"Q"&amp;INT((MONTH(SalesData[[#This Row],[Order Date]])+2)/3)&amp;"-"&amp;YEAR(SalesData[[#This Row],[Order Date]])</f>
        <v>Q3-2023</v>
      </c>
    </row>
    <row r="5062" spans="1:22" x14ac:dyDescent="0.35">
      <c r="A5062" t="s">
        <v>5203</v>
      </c>
      <c r="B5062" s="1">
        <v>45119</v>
      </c>
      <c r="C5062" t="s">
        <v>57</v>
      </c>
      <c r="D5062" t="s">
        <v>27</v>
      </c>
      <c r="E5062">
        <v>5717568787</v>
      </c>
      <c r="F5062" t="s">
        <v>114</v>
      </c>
      <c r="G5062" t="s">
        <v>59</v>
      </c>
      <c r="H5062" t="s">
        <v>60</v>
      </c>
      <c r="I5062" t="s">
        <v>31</v>
      </c>
      <c r="J5062" t="s">
        <v>43</v>
      </c>
      <c r="K5062">
        <v>4001.57</v>
      </c>
      <c r="L5062">
        <v>1105.94</v>
      </c>
      <c r="M5062" t="s">
        <v>43</v>
      </c>
      <c r="N5062">
        <v>0.27637652221503101</v>
      </c>
      <c r="O5062" t="s">
        <v>11351</v>
      </c>
      <c r="P5062" t="s">
        <v>11354</v>
      </c>
      <c r="R5062" t="s">
        <v>11353</v>
      </c>
      <c r="S5062">
        <f>IF(SalesData[[#This Row],[Return Status]]="Returned",1,0)</f>
        <v>0</v>
      </c>
      <c r="T5062">
        <v>2183.56</v>
      </c>
      <c r="U5062" s="2">
        <f>EOMONTH(SalesData[[#This Row],[Order Date]],0)</f>
        <v>45138</v>
      </c>
      <c r="V5062" s="9" t="str">
        <f>"Q"&amp;INT((MONTH(SalesData[[#This Row],[Order Date]])+2)/3)&amp;"-"&amp;YEAR(SalesData[[#This Row],[Order Date]])</f>
        <v>Q3-2023</v>
      </c>
    </row>
    <row r="5063" spans="1:22" x14ac:dyDescent="0.35">
      <c r="A5063" t="s">
        <v>5204</v>
      </c>
      <c r="B5063" s="1">
        <v>45113</v>
      </c>
      <c r="C5063" t="s">
        <v>57</v>
      </c>
      <c r="D5063" t="s">
        <v>13</v>
      </c>
      <c r="E5063">
        <v>3153979294</v>
      </c>
      <c r="F5063" t="s">
        <v>109</v>
      </c>
      <c r="G5063" t="s">
        <v>59</v>
      </c>
      <c r="H5063" t="s">
        <v>60</v>
      </c>
      <c r="I5063" t="s">
        <v>31</v>
      </c>
      <c r="J5063" t="s">
        <v>19</v>
      </c>
      <c r="K5063">
        <v>1315.36</v>
      </c>
      <c r="L5063">
        <v>361.85</v>
      </c>
      <c r="M5063" t="s">
        <v>19</v>
      </c>
      <c r="N5063">
        <v>0.27509579126626899</v>
      </c>
      <c r="O5063" t="s">
        <v>11351</v>
      </c>
      <c r="P5063" t="s">
        <v>11354</v>
      </c>
      <c r="R5063" t="s">
        <v>11353</v>
      </c>
      <c r="S5063">
        <f>IF(SalesData[[#This Row],[Return Status]]="Returned",1,0)</f>
        <v>0</v>
      </c>
      <c r="T5063">
        <v>2183.56</v>
      </c>
      <c r="U5063" s="2">
        <f>EOMONTH(SalesData[[#This Row],[Order Date]],0)</f>
        <v>45138</v>
      </c>
      <c r="V5063" s="9" t="str">
        <f>"Q"&amp;INT((MONTH(SalesData[[#This Row],[Order Date]])+2)/3)&amp;"-"&amp;YEAR(SalesData[[#This Row],[Order Date]])</f>
        <v>Q3-2023</v>
      </c>
    </row>
    <row r="5064" spans="1:22" x14ac:dyDescent="0.35">
      <c r="A5064" t="s">
        <v>5205</v>
      </c>
      <c r="B5064" s="1">
        <v>45120</v>
      </c>
      <c r="C5064" t="s">
        <v>87</v>
      </c>
      <c r="D5064" t="s">
        <v>39</v>
      </c>
      <c r="E5064">
        <v>1134544807</v>
      </c>
      <c r="F5064" t="s">
        <v>103</v>
      </c>
      <c r="G5064" t="s">
        <v>23</v>
      </c>
      <c r="H5064" t="s">
        <v>11357</v>
      </c>
      <c r="I5064" t="s">
        <v>17</v>
      </c>
      <c r="J5064" t="s">
        <v>62</v>
      </c>
      <c r="K5064">
        <v>2015.18</v>
      </c>
      <c r="L5064">
        <v>252.31</v>
      </c>
      <c r="M5064" t="s">
        <v>62</v>
      </c>
      <c r="N5064">
        <v>0.12520469635466799</v>
      </c>
      <c r="O5064" t="s">
        <v>11351</v>
      </c>
      <c r="P5064" t="s">
        <v>11352</v>
      </c>
      <c r="Q5064" t="s">
        <v>11364</v>
      </c>
      <c r="R5064" t="s">
        <v>11360</v>
      </c>
      <c r="S5064">
        <f>IF(SalesData[[#This Row],[Return Status]]="Returned",1,0)</f>
        <v>1</v>
      </c>
      <c r="T5064">
        <v>2821.33</v>
      </c>
      <c r="U5064" s="2">
        <f>EOMONTH(SalesData[[#This Row],[Order Date]],0)</f>
        <v>45138</v>
      </c>
      <c r="V5064" s="9" t="str">
        <f>"Q"&amp;INT((MONTH(SalesData[[#This Row],[Order Date]])+2)/3)&amp;"-"&amp;YEAR(SalesData[[#This Row],[Order Date]])</f>
        <v>Q3-2023</v>
      </c>
    </row>
    <row r="5065" spans="1:22" x14ac:dyDescent="0.35">
      <c r="A5065" t="s">
        <v>5206</v>
      </c>
      <c r="B5065" s="1">
        <v>45127</v>
      </c>
      <c r="C5065" t="s">
        <v>92</v>
      </c>
      <c r="D5065" t="s">
        <v>13</v>
      </c>
      <c r="E5065">
        <v>1871650183</v>
      </c>
      <c r="F5065" t="s">
        <v>185</v>
      </c>
      <c r="G5065" t="s">
        <v>266</v>
      </c>
      <c r="H5065" t="s">
        <v>165</v>
      </c>
      <c r="I5065" t="s">
        <v>36</v>
      </c>
      <c r="J5065" t="s">
        <v>18</v>
      </c>
      <c r="K5065">
        <v>1259.4000000000001</v>
      </c>
      <c r="L5065">
        <v>76.91</v>
      </c>
      <c r="M5065" t="s">
        <v>19</v>
      </c>
      <c r="N5065">
        <v>6.1068762902969698E-2</v>
      </c>
      <c r="O5065" t="s">
        <v>11351</v>
      </c>
      <c r="P5065" t="s">
        <v>11356</v>
      </c>
      <c r="R5065" t="s">
        <v>11353</v>
      </c>
      <c r="S5065">
        <f>IF(SalesData[[#This Row],[Return Status]]="Returned",1,0)</f>
        <v>0</v>
      </c>
      <c r="U5065" s="2">
        <f>EOMONTH(SalesData[[#This Row],[Order Date]],0)</f>
        <v>45138</v>
      </c>
      <c r="V5065" s="9" t="str">
        <f>"Q"&amp;INT((MONTH(SalesData[[#This Row],[Order Date]])+2)/3)&amp;"-"&amp;YEAR(SalesData[[#This Row],[Order Date]])</f>
        <v>Q3-2023</v>
      </c>
    </row>
    <row r="5066" spans="1:22" x14ac:dyDescent="0.35">
      <c r="A5066" t="s">
        <v>5207</v>
      </c>
      <c r="B5066" s="1">
        <v>45128</v>
      </c>
      <c r="C5066" t="s">
        <v>139</v>
      </c>
      <c r="D5066" t="s">
        <v>13</v>
      </c>
      <c r="E5066">
        <v>2978958795</v>
      </c>
      <c r="F5066" t="s">
        <v>120</v>
      </c>
      <c r="G5066" t="s">
        <v>141</v>
      </c>
      <c r="H5066" t="s">
        <v>121</v>
      </c>
      <c r="I5066" t="s">
        <v>17</v>
      </c>
      <c r="J5066" t="s">
        <v>65</v>
      </c>
      <c r="K5066">
        <v>4244.95</v>
      </c>
      <c r="L5066">
        <v>669.47</v>
      </c>
      <c r="M5066" t="s">
        <v>65</v>
      </c>
      <c r="N5066">
        <v>0.15770974923143999</v>
      </c>
      <c r="O5066" t="s">
        <v>11351</v>
      </c>
      <c r="P5066" t="s">
        <v>11352</v>
      </c>
      <c r="Q5066" t="s">
        <v>11373</v>
      </c>
      <c r="R5066" t="s">
        <v>11360</v>
      </c>
      <c r="S5066">
        <f>IF(SalesData[[#This Row],[Return Status]]="Returned",1,0)</f>
        <v>1</v>
      </c>
      <c r="T5066">
        <v>2793.38</v>
      </c>
      <c r="U5066" s="2">
        <f>EOMONTH(SalesData[[#This Row],[Order Date]],0)</f>
        <v>45138</v>
      </c>
      <c r="V5066" s="9" t="str">
        <f>"Q"&amp;INT((MONTH(SalesData[[#This Row],[Order Date]])+2)/3)&amp;"-"&amp;YEAR(SalesData[[#This Row],[Order Date]])</f>
        <v>Q3-2023</v>
      </c>
    </row>
    <row r="5067" spans="1:22" x14ac:dyDescent="0.35">
      <c r="A5067" t="s">
        <v>5208</v>
      </c>
      <c r="B5067" s="1">
        <v>45110</v>
      </c>
      <c r="C5067" t="s">
        <v>26</v>
      </c>
      <c r="D5067" t="s">
        <v>13</v>
      </c>
      <c r="E5067">
        <v>1609091628</v>
      </c>
      <c r="F5067" t="s">
        <v>387</v>
      </c>
      <c r="G5067" t="s">
        <v>89</v>
      </c>
      <c r="H5067" t="s">
        <v>90</v>
      </c>
      <c r="I5067" t="s">
        <v>31</v>
      </c>
      <c r="J5067" t="s">
        <v>62</v>
      </c>
      <c r="K5067">
        <v>3420.65</v>
      </c>
      <c r="L5067">
        <v>115.69</v>
      </c>
      <c r="M5067" t="s">
        <v>62</v>
      </c>
      <c r="N5067">
        <v>3.3821057401371098E-2</v>
      </c>
      <c r="O5067" t="s">
        <v>11351</v>
      </c>
      <c r="P5067" t="s">
        <v>11356</v>
      </c>
      <c r="Q5067" t="s">
        <v>11366</v>
      </c>
      <c r="R5067" t="s">
        <v>11360</v>
      </c>
      <c r="S5067">
        <f>IF(SalesData[[#This Row],[Return Status]]="Returned",1,0)</f>
        <v>1</v>
      </c>
      <c r="T5067">
        <v>207.68</v>
      </c>
      <c r="U5067" s="2">
        <f>EOMONTH(SalesData[[#This Row],[Order Date]],0)</f>
        <v>45138</v>
      </c>
      <c r="V5067" s="9" t="str">
        <f>"Q"&amp;INT((MONTH(SalesData[[#This Row],[Order Date]])+2)/3)&amp;"-"&amp;YEAR(SalesData[[#This Row],[Order Date]])</f>
        <v>Q3-2023</v>
      </c>
    </row>
    <row r="5068" spans="1:22" x14ac:dyDescent="0.35">
      <c r="A5068" t="s">
        <v>5209</v>
      </c>
      <c r="B5068" s="1">
        <v>45122</v>
      </c>
      <c r="C5068" t="s">
        <v>149</v>
      </c>
      <c r="D5068" t="s">
        <v>27</v>
      </c>
      <c r="E5068">
        <v>96575096</v>
      </c>
      <c r="F5068" t="s">
        <v>206</v>
      </c>
      <c r="G5068" t="s">
        <v>89</v>
      </c>
      <c r="H5068" t="s">
        <v>90</v>
      </c>
      <c r="I5068" t="s">
        <v>31</v>
      </c>
      <c r="J5068" t="s">
        <v>62</v>
      </c>
      <c r="K5068">
        <v>681.57</v>
      </c>
      <c r="L5068">
        <v>59.97</v>
      </c>
      <c r="M5068" t="s">
        <v>62</v>
      </c>
      <c r="N5068">
        <v>8.7988027642061706E-2</v>
      </c>
      <c r="O5068" t="s">
        <v>11355</v>
      </c>
      <c r="P5068" t="s">
        <v>11356</v>
      </c>
      <c r="R5068" t="s">
        <v>11353</v>
      </c>
      <c r="S5068">
        <f>IF(SalesData[[#This Row],[Return Status]]="Returned",1,0)</f>
        <v>0</v>
      </c>
      <c r="T5068">
        <v>207.68</v>
      </c>
      <c r="U5068" s="2">
        <f>EOMONTH(SalesData[[#This Row],[Order Date]],0)</f>
        <v>45138</v>
      </c>
      <c r="V5068" s="9" t="str">
        <f>"Q"&amp;INT((MONTH(SalesData[[#This Row],[Order Date]])+2)/3)&amp;"-"&amp;YEAR(SalesData[[#This Row],[Order Date]])</f>
        <v>Q3-2023</v>
      </c>
    </row>
    <row r="5069" spans="1:22" x14ac:dyDescent="0.35">
      <c r="A5069" t="s">
        <v>5210</v>
      </c>
      <c r="B5069" s="1">
        <v>45126</v>
      </c>
      <c r="C5069" t="s">
        <v>111</v>
      </c>
      <c r="D5069" t="s">
        <v>46</v>
      </c>
      <c r="E5069">
        <v>1621736237</v>
      </c>
      <c r="F5069" t="s">
        <v>33</v>
      </c>
      <c r="G5069" t="s">
        <v>11382</v>
      </c>
      <c r="H5069" t="s">
        <v>35</v>
      </c>
      <c r="I5069" t="s">
        <v>36</v>
      </c>
      <c r="J5069" t="s">
        <v>42</v>
      </c>
      <c r="K5069">
        <v>1918.7</v>
      </c>
      <c r="L5069">
        <v>76.319999999999993</v>
      </c>
      <c r="M5069" t="s">
        <v>43</v>
      </c>
      <c r="N5069">
        <v>3.9776932297910003E-2</v>
      </c>
      <c r="O5069" t="s">
        <v>11351</v>
      </c>
      <c r="P5069" t="s">
        <v>11356</v>
      </c>
      <c r="R5069" t="s">
        <v>11353</v>
      </c>
      <c r="S5069">
        <f>IF(SalesData[[#This Row],[Return Status]]="Returned",1,0)</f>
        <v>0</v>
      </c>
      <c r="U5069" s="2">
        <f>EOMONTH(SalesData[[#This Row],[Order Date]],0)</f>
        <v>45138</v>
      </c>
      <c r="V5069" s="9" t="str">
        <f>"Q"&amp;INT((MONTH(SalesData[[#This Row],[Order Date]])+2)/3)&amp;"-"&amp;YEAR(SalesData[[#This Row],[Order Date]])</f>
        <v>Q3-2023</v>
      </c>
    </row>
    <row r="5070" spans="1:22" x14ac:dyDescent="0.35">
      <c r="A5070" t="s">
        <v>5211</v>
      </c>
      <c r="B5070" s="1">
        <v>45127</v>
      </c>
      <c r="C5070" t="s">
        <v>188</v>
      </c>
      <c r="D5070" t="s">
        <v>80</v>
      </c>
      <c r="E5070">
        <v>7080299967</v>
      </c>
      <c r="F5070" t="s">
        <v>159</v>
      </c>
      <c r="G5070" t="s">
        <v>84</v>
      </c>
      <c r="H5070" t="s">
        <v>85</v>
      </c>
      <c r="I5070" t="s">
        <v>31</v>
      </c>
      <c r="J5070" t="s">
        <v>62</v>
      </c>
      <c r="K5070">
        <v>866.73</v>
      </c>
      <c r="L5070">
        <v>140.38</v>
      </c>
      <c r="M5070" t="s">
        <v>62</v>
      </c>
      <c r="N5070">
        <v>0.16196508716670699</v>
      </c>
      <c r="O5070" t="s">
        <v>11355</v>
      </c>
      <c r="P5070" t="s">
        <v>11352</v>
      </c>
      <c r="R5070" t="s">
        <v>11353</v>
      </c>
      <c r="S5070">
        <f>IF(SalesData[[#This Row],[Return Status]]="Returned",1,0)</f>
        <v>0</v>
      </c>
      <c r="T5070">
        <v>847.14</v>
      </c>
      <c r="U5070" s="2">
        <f>EOMONTH(SalesData[[#This Row],[Order Date]],0)</f>
        <v>45138</v>
      </c>
      <c r="V5070" s="9" t="str">
        <f>"Q"&amp;INT((MONTH(SalesData[[#This Row],[Order Date]])+2)/3)&amp;"-"&amp;YEAR(SalesData[[#This Row],[Order Date]])</f>
        <v>Q3-2023</v>
      </c>
    </row>
    <row r="5071" spans="1:22" x14ac:dyDescent="0.35">
      <c r="A5071" t="s">
        <v>5212</v>
      </c>
      <c r="B5071" s="1">
        <v>45125</v>
      </c>
      <c r="C5071" t="s">
        <v>87</v>
      </c>
      <c r="D5071" t="s">
        <v>39</v>
      </c>
      <c r="E5071">
        <v>5003445819</v>
      </c>
      <c r="F5071" t="s">
        <v>114</v>
      </c>
      <c r="G5071" t="s">
        <v>11378</v>
      </c>
      <c r="H5071" t="s">
        <v>60</v>
      </c>
      <c r="I5071" t="s">
        <v>31</v>
      </c>
      <c r="J5071" t="s">
        <v>65</v>
      </c>
      <c r="K5071">
        <v>2891.28</v>
      </c>
      <c r="L5071">
        <v>386.42</v>
      </c>
      <c r="M5071" t="s">
        <v>65</v>
      </c>
      <c r="N5071">
        <v>0.133650148031322</v>
      </c>
      <c r="O5071" t="s">
        <v>11351</v>
      </c>
      <c r="P5071" t="s">
        <v>11352</v>
      </c>
      <c r="R5071" t="s">
        <v>11353</v>
      </c>
      <c r="S5071">
        <f>IF(SalesData[[#This Row],[Return Status]]="Returned",1,0)</f>
        <v>0</v>
      </c>
      <c r="U5071" s="2">
        <f>EOMONTH(SalesData[[#This Row],[Order Date]],0)</f>
        <v>45138</v>
      </c>
      <c r="V5071" s="9" t="str">
        <f>"Q"&amp;INT((MONTH(SalesData[[#This Row],[Order Date]])+2)/3)&amp;"-"&amp;YEAR(SalesData[[#This Row],[Order Date]])</f>
        <v>Q3-2023</v>
      </c>
    </row>
    <row r="5072" spans="1:22" x14ac:dyDescent="0.35">
      <c r="A5072" t="s">
        <v>5213</v>
      </c>
      <c r="B5072" s="1">
        <v>45122</v>
      </c>
      <c r="C5072" t="s">
        <v>111</v>
      </c>
      <c r="D5072" t="s">
        <v>99</v>
      </c>
      <c r="E5072">
        <v>3507557615</v>
      </c>
      <c r="F5072" t="s">
        <v>156</v>
      </c>
      <c r="G5072" t="s">
        <v>84</v>
      </c>
      <c r="H5072" t="s">
        <v>85</v>
      </c>
      <c r="I5072" t="s">
        <v>31</v>
      </c>
      <c r="J5072" t="s">
        <v>65</v>
      </c>
      <c r="K5072">
        <v>2528.87</v>
      </c>
      <c r="L5072">
        <v>655.30999999999995</v>
      </c>
      <c r="M5072" t="s">
        <v>65</v>
      </c>
      <c r="N5072">
        <v>0.25913154887360801</v>
      </c>
      <c r="O5072" t="s">
        <v>11351</v>
      </c>
      <c r="P5072" t="s">
        <v>11354</v>
      </c>
      <c r="Q5072" t="s">
        <v>11372</v>
      </c>
      <c r="R5072" t="s">
        <v>11360</v>
      </c>
      <c r="S5072">
        <f>IF(SalesData[[#This Row],[Return Status]]="Returned",1,0)</f>
        <v>1</v>
      </c>
      <c r="T5072">
        <v>847.14</v>
      </c>
      <c r="U5072" s="2">
        <f>EOMONTH(SalesData[[#This Row],[Order Date]],0)</f>
        <v>45138</v>
      </c>
      <c r="V5072" s="9" t="str">
        <f>"Q"&amp;INT((MONTH(SalesData[[#This Row],[Order Date]])+2)/3)&amp;"-"&amp;YEAR(SalesData[[#This Row],[Order Date]])</f>
        <v>Q3-2023</v>
      </c>
    </row>
    <row r="5073" spans="1:22" x14ac:dyDescent="0.35">
      <c r="A5073" t="s">
        <v>5214</v>
      </c>
      <c r="B5073" s="1">
        <v>45134</v>
      </c>
      <c r="C5073" t="s">
        <v>149</v>
      </c>
      <c r="D5073" t="s">
        <v>39</v>
      </c>
      <c r="E5073">
        <v>6262401957</v>
      </c>
      <c r="F5073" t="s">
        <v>206</v>
      </c>
      <c r="G5073" t="s">
        <v>89</v>
      </c>
      <c r="H5073" t="s">
        <v>90</v>
      </c>
      <c r="I5073" t="s">
        <v>31</v>
      </c>
      <c r="J5073" t="s">
        <v>61</v>
      </c>
      <c r="K5073">
        <v>2480.23</v>
      </c>
      <c r="L5073">
        <v>165.16</v>
      </c>
      <c r="M5073" t="s">
        <v>62</v>
      </c>
      <c r="N5073">
        <v>6.6590598452562905E-2</v>
      </c>
      <c r="O5073" t="s">
        <v>11351</v>
      </c>
      <c r="P5073" t="s">
        <v>11356</v>
      </c>
      <c r="R5073" t="s">
        <v>11353</v>
      </c>
      <c r="S5073">
        <f>IF(SalesData[[#This Row],[Return Status]]="Returned",1,0)</f>
        <v>0</v>
      </c>
      <c r="T5073">
        <v>207.68</v>
      </c>
      <c r="U5073" s="2">
        <f>EOMONTH(SalesData[[#This Row],[Order Date]],0)</f>
        <v>45138</v>
      </c>
      <c r="V5073" s="9" t="str">
        <f>"Q"&amp;INT((MONTH(SalesData[[#This Row],[Order Date]])+2)/3)&amp;"-"&amp;YEAR(SalesData[[#This Row],[Order Date]])</f>
        <v>Q3-2023</v>
      </c>
    </row>
    <row r="5074" spans="1:22" x14ac:dyDescent="0.35">
      <c r="A5074" t="s">
        <v>5215</v>
      </c>
      <c r="B5074" s="1">
        <v>45114</v>
      </c>
      <c r="C5074" t="s">
        <v>49</v>
      </c>
      <c r="D5074" t="s">
        <v>46</v>
      </c>
      <c r="E5074">
        <v>6276904600</v>
      </c>
      <c r="F5074" t="s">
        <v>163</v>
      </c>
      <c r="G5074" t="s">
        <v>164</v>
      </c>
      <c r="H5074" t="s">
        <v>165</v>
      </c>
      <c r="I5074" t="s">
        <v>36</v>
      </c>
      <c r="J5074" t="s">
        <v>19</v>
      </c>
      <c r="K5074">
        <v>1816.91</v>
      </c>
      <c r="L5074">
        <v>155.82</v>
      </c>
      <c r="M5074" t="s">
        <v>19</v>
      </c>
      <c r="N5074">
        <v>8.5760989812373803E-2</v>
      </c>
      <c r="O5074" t="s">
        <v>11351</v>
      </c>
      <c r="P5074" t="s">
        <v>11356</v>
      </c>
      <c r="R5074" t="s">
        <v>11353</v>
      </c>
      <c r="S5074">
        <f>IF(SalesData[[#This Row],[Return Status]]="Returned",1,0)</f>
        <v>0</v>
      </c>
      <c r="U5074" s="2">
        <f>EOMONTH(SalesData[[#This Row],[Order Date]],0)</f>
        <v>45138</v>
      </c>
      <c r="V5074" s="9" t="str">
        <f>"Q"&amp;INT((MONTH(SalesData[[#This Row],[Order Date]])+2)/3)&amp;"-"&amp;YEAR(SalesData[[#This Row],[Order Date]])</f>
        <v>Q3-2023</v>
      </c>
    </row>
    <row r="5075" spans="1:22" x14ac:dyDescent="0.35">
      <c r="A5075" t="s">
        <v>5216</v>
      </c>
      <c r="B5075" s="1">
        <v>45110</v>
      </c>
      <c r="C5075" t="s">
        <v>144</v>
      </c>
      <c r="D5075" t="s">
        <v>46</v>
      </c>
      <c r="E5075">
        <v>969178020</v>
      </c>
      <c r="F5075" t="s">
        <v>170</v>
      </c>
      <c r="G5075" t="s">
        <v>69</v>
      </c>
      <c r="H5075" t="s">
        <v>41</v>
      </c>
      <c r="I5075" t="s">
        <v>31</v>
      </c>
      <c r="J5075" t="s">
        <v>18</v>
      </c>
      <c r="K5075">
        <v>1750.03</v>
      </c>
      <c r="L5075">
        <v>286.02</v>
      </c>
      <c r="M5075" t="s">
        <v>19</v>
      </c>
      <c r="N5075">
        <v>0.16343719821945901</v>
      </c>
      <c r="O5075" t="s">
        <v>11351</v>
      </c>
      <c r="P5075" t="s">
        <v>11352</v>
      </c>
      <c r="R5075" t="s">
        <v>11353</v>
      </c>
      <c r="S5075">
        <f>IF(SalesData[[#This Row],[Return Status]]="Returned",1,0)</f>
        <v>0</v>
      </c>
      <c r="T5075">
        <v>2081.52</v>
      </c>
      <c r="U5075" s="2">
        <f>EOMONTH(SalesData[[#This Row],[Order Date]],0)</f>
        <v>45138</v>
      </c>
      <c r="V5075" s="9" t="str">
        <f>"Q"&amp;INT((MONTH(SalesData[[#This Row],[Order Date]])+2)/3)&amp;"-"&amp;YEAR(SalesData[[#This Row],[Order Date]])</f>
        <v>Q3-2023</v>
      </c>
    </row>
    <row r="5076" spans="1:22" x14ac:dyDescent="0.35">
      <c r="A5076" t="s">
        <v>5217</v>
      </c>
      <c r="B5076" s="1">
        <v>45118</v>
      </c>
      <c r="C5076" t="s">
        <v>87</v>
      </c>
      <c r="D5076" t="s">
        <v>13</v>
      </c>
      <c r="E5076">
        <v>5709306668</v>
      </c>
      <c r="F5076" t="s">
        <v>133</v>
      </c>
      <c r="G5076" t="s">
        <v>89</v>
      </c>
      <c r="H5076" t="s">
        <v>90</v>
      </c>
      <c r="I5076" t="s">
        <v>31</v>
      </c>
      <c r="J5076" t="s">
        <v>42</v>
      </c>
      <c r="K5076">
        <v>2880.43</v>
      </c>
      <c r="L5076">
        <v>418.19</v>
      </c>
      <c r="M5076" t="s">
        <v>43</v>
      </c>
      <c r="N5076">
        <v>0.14518318445509901</v>
      </c>
      <c r="O5076" t="s">
        <v>11351</v>
      </c>
      <c r="P5076" t="s">
        <v>11352</v>
      </c>
      <c r="R5076" t="s">
        <v>11353</v>
      </c>
      <c r="S5076">
        <f>IF(SalesData[[#This Row],[Return Status]]="Returned",1,0)</f>
        <v>0</v>
      </c>
      <c r="T5076">
        <v>207.68</v>
      </c>
      <c r="U5076" s="2">
        <f>EOMONTH(SalesData[[#This Row],[Order Date]],0)</f>
        <v>45138</v>
      </c>
      <c r="V5076" s="9" t="str">
        <f>"Q"&amp;INT((MONTH(SalesData[[#This Row],[Order Date]])+2)/3)&amp;"-"&amp;YEAR(SalesData[[#This Row],[Order Date]])</f>
        <v>Q3-2023</v>
      </c>
    </row>
    <row r="5077" spans="1:22" x14ac:dyDescent="0.35">
      <c r="A5077" t="s">
        <v>5218</v>
      </c>
      <c r="B5077" s="1">
        <v>45127</v>
      </c>
      <c r="C5077" t="s">
        <v>149</v>
      </c>
      <c r="D5077" t="s">
        <v>72</v>
      </c>
      <c r="E5077">
        <v>4729326608</v>
      </c>
      <c r="F5077" t="s">
        <v>185</v>
      </c>
      <c r="G5077" t="s">
        <v>164</v>
      </c>
      <c r="H5077" t="s">
        <v>165</v>
      </c>
      <c r="I5077" t="s">
        <v>36</v>
      </c>
      <c r="J5077" t="s">
        <v>62</v>
      </c>
      <c r="K5077">
        <v>969.38</v>
      </c>
      <c r="L5077">
        <v>67.84</v>
      </c>
      <c r="M5077" t="s">
        <v>62</v>
      </c>
      <c r="N5077">
        <v>6.9982875652478904E-2</v>
      </c>
      <c r="O5077" t="s">
        <v>11355</v>
      </c>
      <c r="P5077" t="s">
        <v>11356</v>
      </c>
      <c r="R5077" t="s">
        <v>11353</v>
      </c>
      <c r="S5077">
        <f>IF(SalesData[[#This Row],[Return Status]]="Returned",1,0)</f>
        <v>0</v>
      </c>
      <c r="U5077" s="2">
        <f>EOMONTH(SalesData[[#This Row],[Order Date]],0)</f>
        <v>45138</v>
      </c>
      <c r="V5077" s="9" t="str">
        <f>"Q"&amp;INT((MONTH(SalesData[[#This Row],[Order Date]])+2)/3)&amp;"-"&amp;YEAR(SalesData[[#This Row],[Order Date]])</f>
        <v>Q3-2023</v>
      </c>
    </row>
    <row r="5078" spans="1:22" x14ac:dyDescent="0.35">
      <c r="A5078" t="s">
        <v>5219</v>
      </c>
      <c r="B5078" s="1">
        <v>45122</v>
      </c>
      <c r="C5078" t="s">
        <v>124</v>
      </c>
      <c r="D5078" t="s">
        <v>39</v>
      </c>
      <c r="E5078">
        <v>688298576</v>
      </c>
      <c r="F5078" t="s">
        <v>140</v>
      </c>
      <c r="G5078" t="s">
        <v>141</v>
      </c>
      <c r="H5078" t="s">
        <v>121</v>
      </c>
      <c r="I5078" t="s">
        <v>17</v>
      </c>
      <c r="J5078" t="s">
        <v>62</v>
      </c>
      <c r="K5078">
        <v>1052.29</v>
      </c>
      <c r="L5078">
        <v>255.46</v>
      </c>
      <c r="M5078" t="s">
        <v>62</v>
      </c>
      <c r="N5078">
        <v>0.242765777494797</v>
      </c>
      <c r="O5078" t="s">
        <v>11351</v>
      </c>
      <c r="P5078" t="s">
        <v>11354</v>
      </c>
      <c r="Q5078" t="s">
        <v>11363</v>
      </c>
      <c r="R5078" t="s">
        <v>11360</v>
      </c>
      <c r="S5078">
        <f>IF(SalesData[[#This Row],[Return Status]]="Returned",1,0)</f>
        <v>1</v>
      </c>
      <c r="T5078">
        <v>2793.38</v>
      </c>
      <c r="U5078" s="2">
        <f>EOMONTH(SalesData[[#This Row],[Order Date]],0)</f>
        <v>45138</v>
      </c>
      <c r="V5078" s="9" t="str">
        <f>"Q"&amp;INT((MONTH(SalesData[[#This Row],[Order Date]])+2)/3)&amp;"-"&amp;YEAR(SalesData[[#This Row],[Order Date]])</f>
        <v>Q3-2023</v>
      </c>
    </row>
    <row r="5079" spans="1:22" x14ac:dyDescent="0.35">
      <c r="A5079" t="s">
        <v>5220</v>
      </c>
      <c r="B5079" s="1">
        <v>45110</v>
      </c>
      <c r="C5079" t="s">
        <v>124</v>
      </c>
      <c r="D5079" t="s">
        <v>39</v>
      </c>
      <c r="E5079">
        <v>4250712936</v>
      </c>
      <c r="F5079" t="s">
        <v>129</v>
      </c>
      <c r="G5079" t="s">
        <v>54</v>
      </c>
      <c r="H5079" t="s">
        <v>55</v>
      </c>
      <c r="I5079" t="s">
        <v>31</v>
      </c>
      <c r="J5079" t="s">
        <v>19</v>
      </c>
      <c r="K5079">
        <v>455.95</v>
      </c>
      <c r="L5079">
        <v>49.77</v>
      </c>
      <c r="M5079" t="s">
        <v>19</v>
      </c>
      <c r="N5079">
        <v>0.10915670577914199</v>
      </c>
      <c r="O5079" t="s">
        <v>11361</v>
      </c>
      <c r="P5079" t="s">
        <v>11352</v>
      </c>
      <c r="R5079" t="s">
        <v>11353</v>
      </c>
      <c r="S5079">
        <f>IF(SalesData[[#This Row],[Return Status]]="Returned",1,0)</f>
        <v>0</v>
      </c>
      <c r="U5079" s="2">
        <f>EOMONTH(SalesData[[#This Row],[Order Date]],0)</f>
        <v>45138</v>
      </c>
      <c r="V5079" s="9" t="str">
        <f>"Q"&amp;INT((MONTH(SalesData[[#This Row],[Order Date]])+2)/3)&amp;"-"&amp;YEAR(SalesData[[#This Row],[Order Date]])</f>
        <v>Q3-2023</v>
      </c>
    </row>
    <row r="5080" spans="1:22" x14ac:dyDescent="0.35">
      <c r="A5080" t="s">
        <v>5221</v>
      </c>
      <c r="B5080" s="1">
        <v>45113</v>
      </c>
      <c r="C5080" t="s">
        <v>149</v>
      </c>
      <c r="D5080" t="s">
        <v>39</v>
      </c>
      <c r="E5080">
        <v>6930979007</v>
      </c>
      <c r="F5080" t="s">
        <v>88</v>
      </c>
      <c r="G5080" t="s">
        <v>89</v>
      </c>
      <c r="H5080" t="s">
        <v>90</v>
      </c>
      <c r="I5080" t="s">
        <v>31</v>
      </c>
      <c r="J5080" t="s">
        <v>19</v>
      </c>
      <c r="K5080">
        <v>3000.62</v>
      </c>
      <c r="L5080">
        <v>220.07</v>
      </c>
      <c r="M5080" t="s">
        <v>19</v>
      </c>
      <c r="N5080">
        <v>7.3341509421386203E-2</v>
      </c>
      <c r="O5080" t="s">
        <v>11351</v>
      </c>
      <c r="P5080" t="s">
        <v>11356</v>
      </c>
      <c r="R5080" t="s">
        <v>11353</v>
      </c>
      <c r="S5080">
        <f>IF(SalesData[[#This Row],[Return Status]]="Returned",1,0)</f>
        <v>0</v>
      </c>
      <c r="T5080">
        <v>207.68</v>
      </c>
      <c r="U5080" s="2">
        <f>EOMONTH(SalesData[[#This Row],[Order Date]],0)</f>
        <v>45138</v>
      </c>
      <c r="V5080" s="9" t="str">
        <f>"Q"&amp;INT((MONTH(SalesData[[#This Row],[Order Date]])+2)/3)&amp;"-"&amp;YEAR(SalesData[[#This Row],[Order Date]])</f>
        <v>Q3-2023</v>
      </c>
    </row>
    <row r="5081" spans="1:22" x14ac:dyDescent="0.35">
      <c r="A5081" t="s">
        <v>5222</v>
      </c>
      <c r="B5081" s="1">
        <v>45108</v>
      </c>
      <c r="C5081" t="s">
        <v>184</v>
      </c>
      <c r="D5081" t="s">
        <v>13</v>
      </c>
      <c r="E5081">
        <v>9406990525</v>
      </c>
      <c r="F5081" t="s">
        <v>100</v>
      </c>
      <c r="G5081" t="s">
        <v>34</v>
      </c>
      <c r="H5081" t="s">
        <v>35</v>
      </c>
      <c r="I5081" t="s">
        <v>36</v>
      </c>
      <c r="J5081" t="s">
        <v>43</v>
      </c>
      <c r="K5081">
        <v>1145.96</v>
      </c>
      <c r="L5081">
        <v>123.21</v>
      </c>
      <c r="M5081" t="s">
        <v>43</v>
      </c>
      <c r="N5081">
        <v>0.107516841774582</v>
      </c>
      <c r="O5081" t="s">
        <v>11351</v>
      </c>
      <c r="P5081" t="s">
        <v>11352</v>
      </c>
      <c r="R5081" t="s">
        <v>11353</v>
      </c>
      <c r="S5081">
        <f>IF(SalesData[[#This Row],[Return Status]]="Returned",1,0)</f>
        <v>0</v>
      </c>
      <c r="U5081" s="2">
        <f>EOMONTH(SalesData[[#This Row],[Order Date]],0)</f>
        <v>45138</v>
      </c>
      <c r="V5081" s="9" t="str">
        <f>"Q"&amp;INT((MONTH(SalesData[[#This Row],[Order Date]])+2)/3)&amp;"-"&amp;YEAR(SalesData[[#This Row],[Order Date]])</f>
        <v>Q3-2023</v>
      </c>
    </row>
    <row r="5082" spans="1:22" x14ac:dyDescent="0.35">
      <c r="A5082" t="s">
        <v>5223</v>
      </c>
      <c r="B5082" s="1">
        <v>45134</v>
      </c>
      <c r="C5082" t="s">
        <v>205</v>
      </c>
      <c r="D5082" t="s">
        <v>72</v>
      </c>
      <c r="E5082">
        <v>8976875473</v>
      </c>
      <c r="F5082" t="s">
        <v>114</v>
      </c>
      <c r="G5082" t="s">
        <v>59</v>
      </c>
      <c r="H5082" t="s">
        <v>11357</v>
      </c>
      <c r="I5082" t="s">
        <v>31</v>
      </c>
      <c r="J5082" t="s">
        <v>19</v>
      </c>
      <c r="K5082">
        <v>3960.75</v>
      </c>
      <c r="L5082">
        <v>989.07</v>
      </c>
      <c r="M5082" t="s">
        <v>19</v>
      </c>
      <c r="N5082">
        <v>0.24971785646657799</v>
      </c>
      <c r="O5082" t="s">
        <v>11351</v>
      </c>
      <c r="P5082" t="s">
        <v>11354</v>
      </c>
      <c r="R5082" t="s">
        <v>11353</v>
      </c>
      <c r="S5082">
        <f>IF(SalesData[[#This Row],[Return Status]]="Returned",1,0)</f>
        <v>0</v>
      </c>
      <c r="T5082">
        <v>2183.56</v>
      </c>
      <c r="U5082" s="2">
        <f>EOMONTH(SalesData[[#This Row],[Order Date]],0)</f>
        <v>45138</v>
      </c>
      <c r="V5082" s="9" t="str">
        <f>"Q"&amp;INT((MONTH(SalesData[[#This Row],[Order Date]])+2)/3)&amp;"-"&amp;YEAR(SalesData[[#This Row],[Order Date]])</f>
        <v>Q3-2023</v>
      </c>
    </row>
    <row r="5083" spans="1:22" x14ac:dyDescent="0.35">
      <c r="A5083" t="s">
        <v>5224</v>
      </c>
      <c r="B5083" s="1">
        <v>45128</v>
      </c>
      <c r="C5083" t="s">
        <v>71</v>
      </c>
      <c r="D5083" t="s">
        <v>72</v>
      </c>
      <c r="E5083">
        <v>3849702460</v>
      </c>
      <c r="F5083" t="s">
        <v>185</v>
      </c>
      <c r="G5083" t="s">
        <v>164</v>
      </c>
      <c r="H5083" t="s">
        <v>165</v>
      </c>
      <c r="I5083" t="s">
        <v>36</v>
      </c>
      <c r="J5083" t="s">
        <v>65</v>
      </c>
      <c r="K5083">
        <v>3369.11</v>
      </c>
      <c r="L5083">
        <v>650.78</v>
      </c>
      <c r="M5083" t="s">
        <v>65</v>
      </c>
      <c r="N5083">
        <v>0.19316080507908601</v>
      </c>
      <c r="O5083" t="s">
        <v>11351</v>
      </c>
      <c r="P5083" t="s">
        <v>11352</v>
      </c>
      <c r="R5083" t="s">
        <v>11353</v>
      </c>
      <c r="S5083">
        <f>IF(SalesData[[#This Row],[Return Status]]="Returned",1,0)</f>
        <v>0</v>
      </c>
      <c r="U5083" s="2">
        <f>EOMONTH(SalesData[[#This Row],[Order Date]],0)</f>
        <v>45138</v>
      </c>
      <c r="V5083" s="9" t="str">
        <f>"Q"&amp;INT((MONTH(SalesData[[#This Row],[Order Date]])+2)/3)&amp;"-"&amp;YEAR(SalesData[[#This Row],[Order Date]])</f>
        <v>Q3-2023</v>
      </c>
    </row>
    <row r="5084" spans="1:22" x14ac:dyDescent="0.35">
      <c r="A5084" t="s">
        <v>5225</v>
      </c>
      <c r="B5084" s="1">
        <v>45118</v>
      </c>
      <c r="C5084" t="s">
        <v>176</v>
      </c>
      <c r="D5084" t="s">
        <v>46</v>
      </c>
      <c r="E5084">
        <v>2927761002</v>
      </c>
      <c r="F5084" t="s">
        <v>129</v>
      </c>
      <c r="G5084" t="s">
        <v>54</v>
      </c>
      <c r="H5084" t="s">
        <v>55</v>
      </c>
      <c r="I5084" t="s">
        <v>31</v>
      </c>
      <c r="J5084" t="s">
        <v>62</v>
      </c>
      <c r="K5084">
        <v>4219.3900000000003</v>
      </c>
      <c r="L5084">
        <v>1000.07</v>
      </c>
      <c r="M5084" t="s">
        <v>62</v>
      </c>
      <c r="N5084">
        <v>0.237017673170766</v>
      </c>
      <c r="O5084" t="s">
        <v>11351</v>
      </c>
      <c r="P5084" t="s">
        <v>11354</v>
      </c>
      <c r="Q5084" t="s">
        <v>11363</v>
      </c>
      <c r="R5084" t="s">
        <v>11360</v>
      </c>
      <c r="S5084">
        <f>IF(SalesData[[#This Row],[Return Status]]="Returned",1,0)</f>
        <v>1</v>
      </c>
      <c r="U5084" s="2">
        <f>EOMONTH(SalesData[[#This Row],[Order Date]],0)</f>
        <v>45138</v>
      </c>
      <c r="V5084" s="9" t="str">
        <f>"Q"&amp;INT((MONTH(SalesData[[#This Row],[Order Date]])+2)/3)&amp;"-"&amp;YEAR(SalesData[[#This Row],[Order Date]])</f>
        <v>Q3-2023</v>
      </c>
    </row>
    <row r="5085" spans="1:22" x14ac:dyDescent="0.35">
      <c r="A5085" t="s">
        <v>5226</v>
      </c>
      <c r="B5085" s="1">
        <v>45125</v>
      </c>
      <c r="C5085" t="s">
        <v>12</v>
      </c>
      <c r="D5085" t="s">
        <v>46</v>
      </c>
      <c r="E5085">
        <v>8742443558</v>
      </c>
      <c r="F5085" t="s">
        <v>40</v>
      </c>
      <c r="G5085" t="s">
        <v>11358</v>
      </c>
      <c r="H5085" t="s">
        <v>41</v>
      </c>
      <c r="I5085" t="s">
        <v>31</v>
      </c>
      <c r="J5085" t="s">
        <v>43</v>
      </c>
      <c r="K5085">
        <v>735.04</v>
      </c>
      <c r="L5085">
        <v>122.59</v>
      </c>
      <c r="M5085" t="s">
        <v>43</v>
      </c>
      <c r="N5085">
        <v>0.166780039181541</v>
      </c>
      <c r="O5085" t="s">
        <v>11355</v>
      </c>
      <c r="P5085" t="s">
        <v>11352</v>
      </c>
      <c r="R5085" t="s">
        <v>11353</v>
      </c>
      <c r="S5085">
        <f>IF(SalesData[[#This Row],[Return Status]]="Returned",1,0)</f>
        <v>0</v>
      </c>
      <c r="U5085" s="2">
        <f>EOMONTH(SalesData[[#This Row],[Order Date]],0)</f>
        <v>45138</v>
      </c>
      <c r="V5085" s="9" t="str">
        <f>"Q"&amp;INT((MONTH(SalesData[[#This Row],[Order Date]])+2)/3)&amp;"-"&amp;YEAR(SalesData[[#This Row],[Order Date]])</f>
        <v>Q3-2023</v>
      </c>
    </row>
    <row r="5086" spans="1:22" x14ac:dyDescent="0.35">
      <c r="A5086" t="s">
        <v>5227</v>
      </c>
      <c r="B5086" s="1">
        <v>45111</v>
      </c>
      <c r="C5086" t="s">
        <v>52</v>
      </c>
      <c r="D5086" t="s">
        <v>13</v>
      </c>
      <c r="E5086">
        <v>6611110382</v>
      </c>
      <c r="F5086" t="s">
        <v>387</v>
      </c>
      <c r="G5086" t="s">
        <v>89</v>
      </c>
      <c r="H5086" t="s">
        <v>11357</v>
      </c>
      <c r="I5086" t="s">
        <v>31</v>
      </c>
      <c r="J5086" t="s">
        <v>65</v>
      </c>
      <c r="K5086">
        <v>2035.78</v>
      </c>
      <c r="L5086">
        <v>521.79999999999995</v>
      </c>
      <c r="M5086" t="s">
        <v>65</v>
      </c>
      <c r="N5086">
        <v>0.25631453300454898</v>
      </c>
      <c r="O5086" t="s">
        <v>11351</v>
      </c>
      <c r="P5086" t="s">
        <v>11354</v>
      </c>
      <c r="R5086" t="s">
        <v>11353</v>
      </c>
      <c r="S5086">
        <f>IF(SalesData[[#This Row],[Return Status]]="Returned",1,0)</f>
        <v>0</v>
      </c>
      <c r="T5086">
        <v>207.68</v>
      </c>
      <c r="U5086" s="2">
        <f>EOMONTH(SalesData[[#This Row],[Order Date]],0)</f>
        <v>45138</v>
      </c>
      <c r="V5086" s="9" t="str">
        <f>"Q"&amp;INT((MONTH(SalesData[[#This Row],[Order Date]])+2)/3)&amp;"-"&amp;YEAR(SalesData[[#This Row],[Order Date]])</f>
        <v>Q3-2023</v>
      </c>
    </row>
    <row r="5087" spans="1:22" x14ac:dyDescent="0.35">
      <c r="A5087" t="s">
        <v>5228</v>
      </c>
      <c r="B5087" s="1">
        <v>45112</v>
      </c>
      <c r="C5087" t="s">
        <v>12</v>
      </c>
      <c r="D5087" t="s">
        <v>13</v>
      </c>
      <c r="E5087">
        <v>7584626397</v>
      </c>
      <c r="F5087" t="s">
        <v>73</v>
      </c>
      <c r="G5087" t="s">
        <v>74</v>
      </c>
      <c r="H5087" t="s">
        <v>75</v>
      </c>
      <c r="I5087" t="s">
        <v>36</v>
      </c>
      <c r="J5087" t="s">
        <v>43</v>
      </c>
      <c r="K5087">
        <v>2714.4</v>
      </c>
      <c r="L5087">
        <v>353.57</v>
      </c>
      <c r="M5087" t="s">
        <v>43</v>
      </c>
      <c r="N5087">
        <v>0.130257147067492</v>
      </c>
      <c r="O5087" t="s">
        <v>11351</v>
      </c>
      <c r="P5087" t="s">
        <v>11352</v>
      </c>
      <c r="R5087" t="s">
        <v>11353</v>
      </c>
      <c r="S5087">
        <f>IF(SalesData[[#This Row],[Return Status]]="Returned",1,0)</f>
        <v>0</v>
      </c>
      <c r="T5087">
        <v>2420.2800000000002</v>
      </c>
      <c r="U5087" s="2">
        <f>EOMONTH(SalesData[[#This Row],[Order Date]],0)</f>
        <v>45138</v>
      </c>
      <c r="V5087" s="9" t="str">
        <f>"Q"&amp;INT((MONTH(SalesData[[#This Row],[Order Date]])+2)/3)&amp;"-"&amp;YEAR(SalesData[[#This Row],[Order Date]])</f>
        <v>Q3-2023</v>
      </c>
    </row>
    <row r="5088" spans="1:22" x14ac:dyDescent="0.35">
      <c r="A5088" t="s">
        <v>5229</v>
      </c>
      <c r="B5088" s="1">
        <v>45136</v>
      </c>
      <c r="C5088" t="s">
        <v>57</v>
      </c>
      <c r="D5088" t="s">
        <v>72</v>
      </c>
      <c r="E5088">
        <v>4001927116</v>
      </c>
      <c r="F5088" t="s">
        <v>103</v>
      </c>
      <c r="G5088" t="s">
        <v>23</v>
      </c>
      <c r="H5088" t="s">
        <v>24</v>
      </c>
      <c r="I5088" t="s">
        <v>17</v>
      </c>
      <c r="J5088" t="s">
        <v>62</v>
      </c>
      <c r="K5088">
        <v>495.82</v>
      </c>
      <c r="L5088">
        <v>104.81</v>
      </c>
      <c r="M5088" t="s">
        <v>62</v>
      </c>
      <c r="N5088">
        <v>0.21138719696664099</v>
      </c>
      <c r="O5088" t="s">
        <v>11361</v>
      </c>
      <c r="P5088" t="s">
        <v>11354</v>
      </c>
      <c r="R5088" t="s">
        <v>11353</v>
      </c>
      <c r="S5088">
        <f>IF(SalesData[[#This Row],[Return Status]]="Returned",1,0)</f>
        <v>0</v>
      </c>
      <c r="T5088">
        <v>2821.33</v>
      </c>
      <c r="U5088" s="2">
        <f>EOMONTH(SalesData[[#This Row],[Order Date]],0)</f>
        <v>45138</v>
      </c>
      <c r="V5088" s="9" t="str">
        <f>"Q"&amp;INT((MONTH(SalesData[[#This Row],[Order Date]])+2)/3)&amp;"-"&amp;YEAR(SalesData[[#This Row],[Order Date]])</f>
        <v>Q3-2023</v>
      </c>
    </row>
    <row r="5089" spans="1:22" x14ac:dyDescent="0.35">
      <c r="A5089" t="s">
        <v>5230</v>
      </c>
      <c r="B5089" s="1">
        <v>45116</v>
      </c>
      <c r="C5089" t="s">
        <v>132</v>
      </c>
      <c r="D5089" t="s">
        <v>80</v>
      </c>
      <c r="E5089">
        <v>1097429192</v>
      </c>
      <c r="F5089" t="s">
        <v>116</v>
      </c>
      <c r="G5089" t="s">
        <v>545</v>
      </c>
      <c r="H5089" t="s">
        <v>75</v>
      </c>
      <c r="I5089" t="s">
        <v>36</v>
      </c>
      <c r="J5089" t="s">
        <v>19</v>
      </c>
      <c r="K5089">
        <v>861.12</v>
      </c>
      <c r="L5089">
        <v>231.15</v>
      </c>
      <c r="M5089" t="s">
        <v>19</v>
      </c>
      <c r="N5089">
        <v>0.268429487179487</v>
      </c>
      <c r="O5089" t="s">
        <v>11355</v>
      </c>
      <c r="P5089" t="s">
        <v>11354</v>
      </c>
      <c r="R5089" t="s">
        <v>11353</v>
      </c>
      <c r="S5089">
        <f>IF(SalesData[[#This Row],[Return Status]]="Returned",1,0)</f>
        <v>0</v>
      </c>
      <c r="U5089" s="2">
        <f>EOMONTH(SalesData[[#This Row],[Order Date]],0)</f>
        <v>45138</v>
      </c>
      <c r="V5089" s="9" t="str">
        <f>"Q"&amp;INT((MONTH(SalesData[[#This Row],[Order Date]])+2)/3)&amp;"-"&amp;YEAR(SalesData[[#This Row],[Order Date]])</f>
        <v>Q3-2023</v>
      </c>
    </row>
    <row r="5090" spans="1:22" x14ac:dyDescent="0.35">
      <c r="A5090" t="s">
        <v>5231</v>
      </c>
      <c r="B5090" s="1">
        <v>45126</v>
      </c>
      <c r="C5090" t="s">
        <v>124</v>
      </c>
      <c r="D5090" t="s">
        <v>46</v>
      </c>
      <c r="E5090">
        <v>628219772</v>
      </c>
      <c r="F5090" t="s">
        <v>133</v>
      </c>
      <c r="G5090" t="s">
        <v>89</v>
      </c>
      <c r="H5090" t="s">
        <v>90</v>
      </c>
      <c r="I5090" t="s">
        <v>31</v>
      </c>
      <c r="J5090" t="s">
        <v>65</v>
      </c>
      <c r="K5090">
        <v>2113.7800000000002</v>
      </c>
      <c r="L5090">
        <v>391.93</v>
      </c>
      <c r="M5090" t="s">
        <v>65</v>
      </c>
      <c r="N5090">
        <v>0.185416646954745</v>
      </c>
      <c r="O5090" t="s">
        <v>11351</v>
      </c>
      <c r="P5090" t="s">
        <v>11352</v>
      </c>
      <c r="R5090" t="s">
        <v>11353</v>
      </c>
      <c r="S5090">
        <f>IF(SalesData[[#This Row],[Return Status]]="Returned",1,0)</f>
        <v>0</v>
      </c>
      <c r="T5090">
        <v>207.68</v>
      </c>
      <c r="U5090" s="2">
        <f>EOMONTH(SalesData[[#This Row],[Order Date]],0)</f>
        <v>45138</v>
      </c>
      <c r="V5090" s="9" t="str">
        <f>"Q"&amp;INT((MONTH(SalesData[[#This Row],[Order Date]])+2)/3)&amp;"-"&amp;YEAR(SalesData[[#This Row],[Order Date]])</f>
        <v>Q3-2023</v>
      </c>
    </row>
    <row r="5091" spans="1:22" x14ac:dyDescent="0.35">
      <c r="A5091" t="s">
        <v>5232</v>
      </c>
      <c r="B5091" s="1">
        <v>45134</v>
      </c>
      <c r="C5091" t="s">
        <v>111</v>
      </c>
      <c r="D5091" t="s">
        <v>99</v>
      </c>
      <c r="E5091">
        <v>1335988973</v>
      </c>
      <c r="F5091" t="s">
        <v>387</v>
      </c>
      <c r="G5091" t="s">
        <v>89</v>
      </c>
      <c r="H5091" t="s">
        <v>90</v>
      </c>
      <c r="I5091" t="s">
        <v>31</v>
      </c>
      <c r="J5091" t="s">
        <v>61</v>
      </c>
      <c r="K5091">
        <v>34.94</v>
      </c>
      <c r="L5091">
        <v>6.61</v>
      </c>
      <c r="M5091" t="s">
        <v>62</v>
      </c>
      <c r="N5091">
        <v>0.18918145392100699</v>
      </c>
      <c r="O5091" t="s">
        <v>11361</v>
      </c>
      <c r="P5091" t="s">
        <v>11352</v>
      </c>
      <c r="R5091" t="s">
        <v>11353</v>
      </c>
      <c r="S5091">
        <f>IF(SalesData[[#This Row],[Return Status]]="Returned",1,0)</f>
        <v>0</v>
      </c>
      <c r="T5091">
        <v>207.68</v>
      </c>
      <c r="U5091" s="2">
        <f>EOMONTH(SalesData[[#This Row],[Order Date]],0)</f>
        <v>45138</v>
      </c>
      <c r="V5091" s="9" t="str">
        <f>"Q"&amp;INT((MONTH(SalesData[[#This Row],[Order Date]])+2)/3)&amp;"-"&amp;YEAR(SalesData[[#This Row],[Order Date]])</f>
        <v>Q3-2023</v>
      </c>
    </row>
    <row r="5092" spans="1:22" x14ac:dyDescent="0.35">
      <c r="A5092" t="s">
        <v>5233</v>
      </c>
      <c r="B5092" s="1">
        <v>45135</v>
      </c>
      <c r="C5092" t="s">
        <v>132</v>
      </c>
      <c r="D5092" t="s">
        <v>72</v>
      </c>
      <c r="E5092">
        <v>3083286421</v>
      </c>
      <c r="F5092" t="s">
        <v>206</v>
      </c>
      <c r="G5092" t="s">
        <v>89</v>
      </c>
      <c r="H5092" t="s">
        <v>90</v>
      </c>
      <c r="I5092" t="s">
        <v>31</v>
      </c>
      <c r="J5092" t="s">
        <v>62</v>
      </c>
      <c r="K5092">
        <v>617.35</v>
      </c>
      <c r="L5092">
        <v>170.88</v>
      </c>
      <c r="M5092" t="s">
        <v>62</v>
      </c>
      <c r="N5092">
        <v>0.27679598282983697</v>
      </c>
      <c r="O5092" t="s">
        <v>11355</v>
      </c>
      <c r="P5092" t="s">
        <v>11354</v>
      </c>
      <c r="R5092" t="s">
        <v>11353</v>
      </c>
      <c r="S5092">
        <f>IF(SalesData[[#This Row],[Return Status]]="Returned",1,0)</f>
        <v>0</v>
      </c>
      <c r="T5092">
        <v>207.68</v>
      </c>
      <c r="U5092" s="2">
        <f>EOMONTH(SalesData[[#This Row],[Order Date]],0)</f>
        <v>45138</v>
      </c>
      <c r="V5092" s="9" t="str">
        <f>"Q"&amp;INT((MONTH(SalesData[[#This Row],[Order Date]])+2)/3)&amp;"-"&amp;YEAR(SalesData[[#This Row],[Order Date]])</f>
        <v>Q3-2023</v>
      </c>
    </row>
    <row r="5093" spans="1:22" x14ac:dyDescent="0.35">
      <c r="A5093" t="s">
        <v>5234</v>
      </c>
      <c r="B5093" s="1">
        <v>45117</v>
      </c>
      <c r="C5093" t="s">
        <v>194</v>
      </c>
      <c r="D5093" t="s">
        <v>72</v>
      </c>
      <c r="E5093">
        <v>7172862951</v>
      </c>
      <c r="F5093" t="s">
        <v>53</v>
      </c>
      <c r="G5093" t="s">
        <v>54</v>
      </c>
      <c r="H5093" t="s">
        <v>55</v>
      </c>
      <c r="I5093" t="s">
        <v>31</v>
      </c>
      <c r="J5093" t="s">
        <v>65</v>
      </c>
      <c r="K5093">
        <v>196.59</v>
      </c>
      <c r="L5093">
        <v>34.840000000000003</v>
      </c>
      <c r="M5093" t="s">
        <v>65</v>
      </c>
      <c r="N5093">
        <v>0.17722162877053799</v>
      </c>
      <c r="O5093" t="s">
        <v>11361</v>
      </c>
      <c r="P5093" t="s">
        <v>11352</v>
      </c>
      <c r="R5093" t="s">
        <v>11353</v>
      </c>
      <c r="S5093">
        <f>IF(SalesData[[#This Row],[Return Status]]="Returned",1,0)</f>
        <v>0</v>
      </c>
      <c r="U5093" s="2">
        <f>EOMONTH(SalesData[[#This Row],[Order Date]],0)</f>
        <v>45138</v>
      </c>
      <c r="V5093" s="9" t="str">
        <f>"Q"&amp;INT((MONTH(SalesData[[#This Row],[Order Date]])+2)/3)&amp;"-"&amp;YEAR(SalesData[[#This Row],[Order Date]])</f>
        <v>Q3-2023</v>
      </c>
    </row>
    <row r="5094" spans="1:22" x14ac:dyDescent="0.35">
      <c r="A5094" t="s">
        <v>5235</v>
      </c>
      <c r="B5094" s="1">
        <v>45137</v>
      </c>
      <c r="C5094" t="s">
        <v>12</v>
      </c>
      <c r="D5094" t="s">
        <v>46</v>
      </c>
      <c r="E5094">
        <v>7968415369</v>
      </c>
      <c r="F5094" t="s">
        <v>185</v>
      </c>
      <c r="G5094" t="s">
        <v>11381</v>
      </c>
      <c r="H5094" t="s">
        <v>165</v>
      </c>
      <c r="I5094" t="s">
        <v>36</v>
      </c>
      <c r="J5094" t="s">
        <v>42</v>
      </c>
      <c r="K5094">
        <v>1660.36</v>
      </c>
      <c r="L5094">
        <v>97.89</v>
      </c>
      <c r="M5094" t="s">
        <v>43</v>
      </c>
      <c r="N5094">
        <v>5.8957093642342598E-2</v>
      </c>
      <c r="O5094" t="s">
        <v>11351</v>
      </c>
      <c r="P5094" t="s">
        <v>11356</v>
      </c>
      <c r="R5094" t="s">
        <v>11353</v>
      </c>
      <c r="S5094">
        <f>IF(SalesData[[#This Row],[Return Status]]="Returned",1,0)</f>
        <v>0</v>
      </c>
      <c r="U5094" s="2">
        <f>EOMONTH(SalesData[[#This Row],[Order Date]],0)</f>
        <v>45138</v>
      </c>
      <c r="V5094" s="9" t="str">
        <f>"Q"&amp;INT((MONTH(SalesData[[#This Row],[Order Date]])+2)/3)&amp;"-"&amp;YEAR(SalesData[[#This Row],[Order Date]])</f>
        <v>Q3-2023</v>
      </c>
    </row>
    <row r="5095" spans="1:22" x14ac:dyDescent="0.35">
      <c r="A5095" t="s">
        <v>5236</v>
      </c>
      <c r="B5095" s="1">
        <v>45123</v>
      </c>
      <c r="C5095" t="s">
        <v>12</v>
      </c>
      <c r="D5095" t="s">
        <v>99</v>
      </c>
      <c r="E5095">
        <v>8900608553</v>
      </c>
      <c r="F5095" t="s">
        <v>14</v>
      </c>
      <c r="G5095" t="s">
        <v>15</v>
      </c>
      <c r="H5095" t="s">
        <v>16</v>
      </c>
      <c r="I5095" t="s">
        <v>17</v>
      </c>
      <c r="J5095" t="s">
        <v>62</v>
      </c>
      <c r="K5095">
        <v>2496.0300000000002</v>
      </c>
      <c r="L5095">
        <v>87.51</v>
      </c>
      <c r="M5095" t="s">
        <v>62</v>
      </c>
      <c r="N5095">
        <v>3.50596747635245E-2</v>
      </c>
      <c r="O5095" t="s">
        <v>11351</v>
      </c>
      <c r="P5095" t="s">
        <v>11356</v>
      </c>
      <c r="R5095" t="s">
        <v>11353</v>
      </c>
      <c r="S5095">
        <f>IF(SalesData[[#This Row],[Return Status]]="Returned",1,0)</f>
        <v>0</v>
      </c>
      <c r="T5095">
        <v>2085.91</v>
      </c>
      <c r="U5095" s="2">
        <f>EOMONTH(SalesData[[#This Row],[Order Date]],0)</f>
        <v>45138</v>
      </c>
      <c r="V5095" s="9" t="str">
        <f>"Q"&amp;INT((MONTH(SalesData[[#This Row],[Order Date]])+2)/3)&amp;"-"&amp;YEAR(SalesData[[#This Row],[Order Date]])</f>
        <v>Q3-2023</v>
      </c>
    </row>
    <row r="5096" spans="1:22" x14ac:dyDescent="0.35">
      <c r="A5096" t="s">
        <v>5237</v>
      </c>
      <c r="B5096" s="1">
        <v>45127</v>
      </c>
      <c r="C5096" t="s">
        <v>106</v>
      </c>
      <c r="D5096" t="s">
        <v>27</v>
      </c>
      <c r="E5096">
        <v>9726523439</v>
      </c>
      <c r="F5096" t="s">
        <v>181</v>
      </c>
      <c r="G5096" t="s">
        <v>54</v>
      </c>
      <c r="H5096" t="s">
        <v>55</v>
      </c>
      <c r="I5096" t="s">
        <v>31</v>
      </c>
      <c r="J5096" t="s">
        <v>65</v>
      </c>
      <c r="K5096">
        <v>3078.45</v>
      </c>
      <c r="L5096">
        <v>267.86</v>
      </c>
      <c r="M5096" t="s">
        <v>65</v>
      </c>
      <c r="N5096">
        <v>8.7011320632136305E-2</v>
      </c>
      <c r="O5096" t="s">
        <v>11351</v>
      </c>
      <c r="P5096" t="s">
        <v>11356</v>
      </c>
      <c r="R5096" t="s">
        <v>11353</v>
      </c>
      <c r="S5096">
        <f>IF(SalesData[[#This Row],[Return Status]]="Returned",1,0)</f>
        <v>0</v>
      </c>
      <c r="U5096" s="2">
        <f>EOMONTH(SalesData[[#This Row],[Order Date]],0)</f>
        <v>45138</v>
      </c>
      <c r="V5096" s="9" t="str">
        <f>"Q"&amp;INT((MONTH(SalesData[[#This Row],[Order Date]])+2)/3)&amp;"-"&amp;YEAR(SalesData[[#This Row],[Order Date]])</f>
        <v>Q3-2023</v>
      </c>
    </row>
    <row r="5097" spans="1:22" x14ac:dyDescent="0.35">
      <c r="A5097" t="s">
        <v>5238</v>
      </c>
      <c r="B5097" s="1">
        <v>45117</v>
      </c>
      <c r="C5097" t="s">
        <v>57</v>
      </c>
      <c r="D5097" t="s">
        <v>39</v>
      </c>
      <c r="E5097">
        <v>6069242791</v>
      </c>
      <c r="F5097" t="s">
        <v>53</v>
      </c>
      <c r="G5097" t="s">
        <v>54</v>
      </c>
      <c r="H5097" t="s">
        <v>55</v>
      </c>
      <c r="I5097" t="s">
        <v>31</v>
      </c>
      <c r="J5097" t="s">
        <v>65</v>
      </c>
      <c r="K5097">
        <v>1841.84</v>
      </c>
      <c r="L5097">
        <v>417.03</v>
      </c>
      <c r="M5097" t="s">
        <v>65</v>
      </c>
      <c r="N5097">
        <v>0.226420318811623</v>
      </c>
      <c r="O5097" t="s">
        <v>11351</v>
      </c>
      <c r="P5097" t="s">
        <v>11354</v>
      </c>
      <c r="Q5097" t="s">
        <v>11365</v>
      </c>
      <c r="R5097" t="s">
        <v>11360</v>
      </c>
      <c r="S5097">
        <f>IF(SalesData[[#This Row],[Return Status]]="Returned",1,0)</f>
        <v>1</v>
      </c>
      <c r="U5097" s="2">
        <f>EOMONTH(SalesData[[#This Row],[Order Date]],0)</f>
        <v>45138</v>
      </c>
      <c r="V5097" s="9" t="str">
        <f>"Q"&amp;INT((MONTH(SalesData[[#This Row],[Order Date]])+2)/3)&amp;"-"&amp;YEAR(SalesData[[#This Row],[Order Date]])</f>
        <v>Q3-2023</v>
      </c>
    </row>
    <row r="5098" spans="1:22" x14ac:dyDescent="0.35">
      <c r="A5098" t="s">
        <v>5239</v>
      </c>
      <c r="B5098" s="1">
        <v>45116</v>
      </c>
      <c r="C5098" t="s">
        <v>149</v>
      </c>
      <c r="D5098" t="s">
        <v>39</v>
      </c>
      <c r="E5098">
        <v>2062807386</v>
      </c>
      <c r="F5098" t="s">
        <v>357</v>
      </c>
      <c r="G5098" t="s">
        <v>164</v>
      </c>
      <c r="H5098" t="s">
        <v>165</v>
      </c>
      <c r="I5098" t="s">
        <v>36</v>
      </c>
      <c r="J5098" t="s">
        <v>42</v>
      </c>
      <c r="K5098">
        <v>2589.1</v>
      </c>
      <c r="L5098">
        <v>128.1</v>
      </c>
      <c r="M5098" t="s">
        <v>43</v>
      </c>
      <c r="N5098">
        <v>4.9476652118496799E-2</v>
      </c>
      <c r="O5098" t="s">
        <v>11351</v>
      </c>
      <c r="P5098" t="s">
        <v>11356</v>
      </c>
      <c r="R5098" t="s">
        <v>11353</v>
      </c>
      <c r="S5098">
        <f>IF(SalesData[[#This Row],[Return Status]]="Returned",1,0)</f>
        <v>0</v>
      </c>
      <c r="U5098" s="2">
        <f>EOMONTH(SalesData[[#This Row],[Order Date]],0)</f>
        <v>45138</v>
      </c>
      <c r="V5098" s="9" t="str">
        <f>"Q"&amp;INT((MONTH(SalesData[[#This Row],[Order Date]])+2)/3)&amp;"-"&amp;YEAR(SalesData[[#This Row],[Order Date]])</f>
        <v>Q3-2023</v>
      </c>
    </row>
    <row r="5099" spans="1:22" x14ac:dyDescent="0.35">
      <c r="A5099" t="s">
        <v>5240</v>
      </c>
      <c r="B5099" s="1">
        <v>45137</v>
      </c>
      <c r="C5099" t="s">
        <v>144</v>
      </c>
      <c r="D5099" t="s">
        <v>72</v>
      </c>
      <c r="E5099">
        <v>6714434256</v>
      </c>
      <c r="F5099" t="s">
        <v>129</v>
      </c>
      <c r="G5099" t="s">
        <v>54</v>
      </c>
      <c r="H5099" t="s">
        <v>11357</v>
      </c>
      <c r="I5099" t="s">
        <v>31</v>
      </c>
      <c r="J5099" t="s">
        <v>18</v>
      </c>
      <c r="K5099">
        <v>4969.33</v>
      </c>
      <c r="L5099">
        <v>969.98</v>
      </c>
      <c r="M5099" t="s">
        <v>19</v>
      </c>
      <c r="N5099">
        <v>0.195193315799112</v>
      </c>
      <c r="O5099" t="s">
        <v>11351</v>
      </c>
      <c r="P5099" t="s">
        <v>11352</v>
      </c>
      <c r="R5099" t="s">
        <v>11353</v>
      </c>
      <c r="S5099">
        <f>IF(SalesData[[#This Row],[Return Status]]="Returned",1,0)</f>
        <v>0</v>
      </c>
      <c r="U5099" s="2">
        <f>EOMONTH(SalesData[[#This Row],[Order Date]],0)</f>
        <v>45138</v>
      </c>
      <c r="V5099" s="9" t="str">
        <f>"Q"&amp;INT((MONTH(SalesData[[#This Row],[Order Date]])+2)/3)&amp;"-"&amp;YEAR(SalesData[[#This Row],[Order Date]])</f>
        <v>Q3-2023</v>
      </c>
    </row>
    <row r="5100" spans="1:22" x14ac:dyDescent="0.35">
      <c r="A5100" t="s">
        <v>5241</v>
      </c>
      <c r="B5100" s="1">
        <v>45116</v>
      </c>
      <c r="C5100" t="s">
        <v>144</v>
      </c>
      <c r="D5100" t="s">
        <v>46</v>
      </c>
      <c r="E5100">
        <v>187940184</v>
      </c>
      <c r="F5100" t="s">
        <v>163</v>
      </c>
      <c r="G5100" t="s">
        <v>164</v>
      </c>
      <c r="H5100" t="s">
        <v>165</v>
      </c>
      <c r="I5100" t="s">
        <v>36</v>
      </c>
      <c r="J5100" t="s">
        <v>42</v>
      </c>
      <c r="K5100">
        <v>1940.38</v>
      </c>
      <c r="L5100">
        <v>184.2</v>
      </c>
      <c r="M5100" t="s">
        <v>43</v>
      </c>
      <c r="N5100">
        <v>9.4929859099763994E-2</v>
      </c>
      <c r="O5100" t="s">
        <v>11351</v>
      </c>
      <c r="P5100" t="s">
        <v>11356</v>
      </c>
      <c r="R5100" t="s">
        <v>11353</v>
      </c>
      <c r="S5100">
        <f>IF(SalesData[[#This Row],[Return Status]]="Returned",1,0)</f>
        <v>0</v>
      </c>
      <c r="U5100" s="2">
        <f>EOMONTH(SalesData[[#This Row],[Order Date]],0)</f>
        <v>45138</v>
      </c>
      <c r="V5100" s="9" t="str">
        <f>"Q"&amp;INT((MONTH(SalesData[[#This Row],[Order Date]])+2)/3)&amp;"-"&amp;YEAR(SalesData[[#This Row],[Order Date]])</f>
        <v>Q3-2023</v>
      </c>
    </row>
    <row r="5101" spans="1:22" x14ac:dyDescent="0.35">
      <c r="A5101" t="s">
        <v>5242</v>
      </c>
      <c r="B5101" s="1">
        <v>45114</v>
      </c>
      <c r="C5101" t="s">
        <v>52</v>
      </c>
      <c r="D5101" t="s">
        <v>80</v>
      </c>
      <c r="E5101">
        <v>7913099564</v>
      </c>
      <c r="F5101" t="s">
        <v>163</v>
      </c>
      <c r="G5101" t="s">
        <v>164</v>
      </c>
      <c r="H5101" t="s">
        <v>165</v>
      </c>
      <c r="I5101" t="s">
        <v>36</v>
      </c>
      <c r="J5101" t="s">
        <v>18</v>
      </c>
      <c r="K5101">
        <v>1791.54</v>
      </c>
      <c r="L5101">
        <v>229.25</v>
      </c>
      <c r="M5101" t="s">
        <v>19</v>
      </c>
      <c r="N5101">
        <v>0.12796253502573199</v>
      </c>
      <c r="O5101" t="s">
        <v>11351</v>
      </c>
      <c r="P5101" t="s">
        <v>11352</v>
      </c>
      <c r="Q5101" t="s">
        <v>11369</v>
      </c>
      <c r="R5101" t="s">
        <v>11360</v>
      </c>
      <c r="S5101">
        <f>IF(SalesData[[#This Row],[Return Status]]="Returned",1,0)</f>
        <v>1</v>
      </c>
      <c r="U5101" s="2">
        <f>EOMONTH(SalesData[[#This Row],[Order Date]],0)</f>
        <v>45138</v>
      </c>
      <c r="V5101" s="9" t="str">
        <f>"Q"&amp;INT((MONTH(SalesData[[#This Row],[Order Date]])+2)/3)&amp;"-"&amp;YEAR(SalesData[[#This Row],[Order Date]])</f>
        <v>Q3-2023</v>
      </c>
    </row>
    <row r="5102" spans="1:22" x14ac:dyDescent="0.35">
      <c r="A5102" t="s">
        <v>5243</v>
      </c>
      <c r="B5102" s="1">
        <v>45115</v>
      </c>
      <c r="C5102" t="s">
        <v>21</v>
      </c>
      <c r="D5102" t="s">
        <v>39</v>
      </c>
      <c r="E5102">
        <v>5609189476</v>
      </c>
      <c r="F5102" t="s">
        <v>103</v>
      </c>
      <c r="G5102" t="s">
        <v>23</v>
      </c>
      <c r="H5102" t="s">
        <v>24</v>
      </c>
      <c r="I5102" t="s">
        <v>17</v>
      </c>
      <c r="J5102" t="s">
        <v>18</v>
      </c>
      <c r="K5102">
        <v>3734.07</v>
      </c>
      <c r="L5102">
        <v>995.11</v>
      </c>
      <c r="M5102" t="s">
        <v>19</v>
      </c>
      <c r="N5102">
        <v>0.266494736306497</v>
      </c>
      <c r="O5102" t="s">
        <v>11351</v>
      </c>
      <c r="P5102" t="s">
        <v>11354</v>
      </c>
      <c r="Q5102" t="s">
        <v>11365</v>
      </c>
      <c r="R5102" t="s">
        <v>11360</v>
      </c>
      <c r="S5102">
        <f>IF(SalesData[[#This Row],[Return Status]]="Returned",1,0)</f>
        <v>1</v>
      </c>
      <c r="T5102">
        <v>2821.33</v>
      </c>
      <c r="U5102" s="2">
        <f>EOMONTH(SalesData[[#This Row],[Order Date]],0)</f>
        <v>45138</v>
      </c>
      <c r="V5102" s="9" t="str">
        <f>"Q"&amp;INT((MONTH(SalesData[[#This Row],[Order Date]])+2)/3)&amp;"-"&amp;YEAR(SalesData[[#This Row],[Order Date]])</f>
        <v>Q3-2023</v>
      </c>
    </row>
    <row r="5103" spans="1:22" x14ac:dyDescent="0.35">
      <c r="A5103" t="s">
        <v>5244</v>
      </c>
      <c r="B5103" s="1">
        <v>45116</v>
      </c>
      <c r="C5103" t="s">
        <v>97</v>
      </c>
      <c r="D5103" t="s">
        <v>145</v>
      </c>
      <c r="E5103">
        <v>5326654904</v>
      </c>
      <c r="F5103" t="s">
        <v>73</v>
      </c>
      <c r="G5103" t="s">
        <v>74</v>
      </c>
      <c r="H5103" t="s">
        <v>75</v>
      </c>
      <c r="I5103" t="s">
        <v>36</v>
      </c>
      <c r="J5103" t="s">
        <v>19</v>
      </c>
      <c r="K5103">
        <v>1106.83</v>
      </c>
      <c r="L5103">
        <v>256.22000000000003</v>
      </c>
      <c r="M5103" t="s">
        <v>19</v>
      </c>
      <c r="N5103">
        <v>0.231489930702999</v>
      </c>
      <c r="O5103" t="s">
        <v>11351</v>
      </c>
      <c r="P5103" t="s">
        <v>11354</v>
      </c>
      <c r="R5103" t="s">
        <v>11353</v>
      </c>
      <c r="S5103">
        <f>IF(SalesData[[#This Row],[Return Status]]="Returned",1,0)</f>
        <v>0</v>
      </c>
      <c r="T5103">
        <v>2420.2800000000002</v>
      </c>
      <c r="U5103" s="2">
        <f>EOMONTH(SalesData[[#This Row],[Order Date]],0)</f>
        <v>45138</v>
      </c>
      <c r="V5103" s="9" t="str">
        <f>"Q"&amp;INT((MONTH(SalesData[[#This Row],[Order Date]])+2)/3)&amp;"-"&amp;YEAR(SalesData[[#This Row],[Order Date]])</f>
        <v>Q3-2023</v>
      </c>
    </row>
    <row r="5104" spans="1:22" x14ac:dyDescent="0.35">
      <c r="A5104" t="s">
        <v>5245</v>
      </c>
      <c r="B5104" s="1">
        <v>45129</v>
      </c>
      <c r="C5104" t="s">
        <v>12</v>
      </c>
      <c r="D5104" t="s">
        <v>13</v>
      </c>
      <c r="E5104">
        <v>1762320908</v>
      </c>
      <c r="F5104" t="s">
        <v>107</v>
      </c>
      <c r="G5104" t="s">
        <v>11362</v>
      </c>
      <c r="H5104" t="s">
        <v>16</v>
      </c>
      <c r="I5104" t="s">
        <v>17</v>
      </c>
      <c r="J5104" t="s">
        <v>61</v>
      </c>
      <c r="K5104">
        <v>2567.23</v>
      </c>
      <c r="L5104">
        <v>749.91</v>
      </c>
      <c r="M5104" t="s">
        <v>62</v>
      </c>
      <c r="N5104">
        <v>0.29210861512213598</v>
      </c>
      <c r="O5104" t="s">
        <v>11351</v>
      </c>
      <c r="P5104" t="s">
        <v>11354</v>
      </c>
      <c r="R5104" t="s">
        <v>11353</v>
      </c>
      <c r="S5104">
        <f>IF(SalesData[[#This Row],[Return Status]]="Returned",1,0)</f>
        <v>0</v>
      </c>
      <c r="U5104" s="2">
        <f>EOMONTH(SalesData[[#This Row],[Order Date]],0)</f>
        <v>45138</v>
      </c>
      <c r="V5104" s="9" t="str">
        <f>"Q"&amp;INT((MONTH(SalesData[[#This Row],[Order Date]])+2)/3)&amp;"-"&amp;YEAR(SalesData[[#This Row],[Order Date]])</f>
        <v>Q3-2023</v>
      </c>
    </row>
    <row r="5105" spans="1:22" x14ac:dyDescent="0.35">
      <c r="A5105" t="s">
        <v>5246</v>
      </c>
      <c r="B5105" s="1">
        <v>45137</v>
      </c>
      <c r="C5105" t="s">
        <v>67</v>
      </c>
      <c r="D5105" t="s">
        <v>27</v>
      </c>
      <c r="E5105">
        <v>2004617766</v>
      </c>
      <c r="F5105" t="s">
        <v>78</v>
      </c>
      <c r="G5105" t="s">
        <v>15</v>
      </c>
      <c r="H5105" t="s">
        <v>16</v>
      </c>
      <c r="I5105" t="s">
        <v>17</v>
      </c>
      <c r="J5105" t="s">
        <v>18</v>
      </c>
      <c r="K5105">
        <v>3346.25</v>
      </c>
      <c r="L5105">
        <v>434</v>
      </c>
      <c r="M5105" t="s">
        <v>19</v>
      </c>
      <c r="N5105">
        <v>0.12969742248786001</v>
      </c>
      <c r="O5105" t="s">
        <v>11351</v>
      </c>
      <c r="P5105" t="s">
        <v>11352</v>
      </c>
      <c r="R5105" t="s">
        <v>11353</v>
      </c>
      <c r="S5105">
        <f>IF(SalesData[[#This Row],[Return Status]]="Returned",1,0)</f>
        <v>0</v>
      </c>
      <c r="T5105">
        <v>2085.91</v>
      </c>
      <c r="U5105" s="2">
        <f>EOMONTH(SalesData[[#This Row],[Order Date]],0)</f>
        <v>45138</v>
      </c>
      <c r="V5105" s="9" t="str">
        <f>"Q"&amp;INT((MONTH(SalesData[[#This Row],[Order Date]])+2)/3)&amp;"-"&amp;YEAR(SalesData[[#This Row],[Order Date]])</f>
        <v>Q3-2023</v>
      </c>
    </row>
    <row r="5106" spans="1:22" x14ac:dyDescent="0.35">
      <c r="A5106" t="s">
        <v>5247</v>
      </c>
      <c r="B5106" s="1">
        <v>45113</v>
      </c>
      <c r="C5106" t="s">
        <v>87</v>
      </c>
      <c r="D5106" t="s">
        <v>39</v>
      </c>
      <c r="E5106">
        <v>8337066115</v>
      </c>
      <c r="F5106" t="s">
        <v>83</v>
      </c>
      <c r="G5106" t="s">
        <v>84</v>
      </c>
      <c r="H5106" t="s">
        <v>11357</v>
      </c>
      <c r="I5106" t="s">
        <v>31</v>
      </c>
      <c r="J5106" t="s">
        <v>18</v>
      </c>
      <c r="K5106">
        <v>1531.41</v>
      </c>
      <c r="L5106">
        <v>194.96</v>
      </c>
      <c r="M5106" t="s">
        <v>19</v>
      </c>
      <c r="N5106">
        <v>0.12730751399037499</v>
      </c>
      <c r="O5106" t="s">
        <v>11351</v>
      </c>
      <c r="P5106" t="s">
        <v>11352</v>
      </c>
      <c r="R5106" t="s">
        <v>11353</v>
      </c>
      <c r="S5106">
        <f>IF(SalesData[[#This Row],[Return Status]]="Returned",1,0)</f>
        <v>0</v>
      </c>
      <c r="T5106">
        <v>847.14</v>
      </c>
      <c r="U5106" s="2">
        <f>EOMONTH(SalesData[[#This Row],[Order Date]],0)</f>
        <v>45138</v>
      </c>
      <c r="V5106" s="9" t="str">
        <f>"Q"&amp;INT((MONTH(SalesData[[#This Row],[Order Date]])+2)/3)&amp;"-"&amp;YEAR(SalesData[[#This Row],[Order Date]])</f>
        <v>Q3-2023</v>
      </c>
    </row>
    <row r="5107" spans="1:22" x14ac:dyDescent="0.35">
      <c r="A5107" t="s">
        <v>5248</v>
      </c>
      <c r="B5107" s="1">
        <v>45134</v>
      </c>
      <c r="C5107" t="s">
        <v>149</v>
      </c>
      <c r="D5107" t="s">
        <v>13</v>
      </c>
      <c r="E5107">
        <v>2811374377</v>
      </c>
      <c r="F5107" t="s">
        <v>116</v>
      </c>
      <c r="G5107" t="s">
        <v>74</v>
      </c>
      <c r="H5107" t="s">
        <v>75</v>
      </c>
      <c r="I5107" t="s">
        <v>36</v>
      </c>
      <c r="J5107" t="s">
        <v>43</v>
      </c>
      <c r="K5107">
        <v>1755.28</v>
      </c>
      <c r="L5107">
        <v>125.65</v>
      </c>
      <c r="M5107" t="s">
        <v>43</v>
      </c>
      <c r="N5107">
        <v>7.1584020783009003E-2</v>
      </c>
      <c r="O5107" t="s">
        <v>11351</v>
      </c>
      <c r="P5107" t="s">
        <v>11356</v>
      </c>
      <c r="R5107" t="s">
        <v>11353</v>
      </c>
      <c r="S5107">
        <f>IF(SalesData[[#This Row],[Return Status]]="Returned",1,0)</f>
        <v>0</v>
      </c>
      <c r="T5107">
        <v>2420.2800000000002</v>
      </c>
      <c r="U5107" s="2">
        <f>EOMONTH(SalesData[[#This Row],[Order Date]],0)</f>
        <v>45138</v>
      </c>
      <c r="V5107" s="9" t="str">
        <f>"Q"&amp;INT((MONTH(SalesData[[#This Row],[Order Date]])+2)/3)&amp;"-"&amp;YEAR(SalesData[[#This Row],[Order Date]])</f>
        <v>Q3-2023</v>
      </c>
    </row>
    <row r="5108" spans="1:22" x14ac:dyDescent="0.35">
      <c r="A5108" t="s">
        <v>5249</v>
      </c>
      <c r="B5108" s="1">
        <v>45115</v>
      </c>
      <c r="C5108" t="s">
        <v>97</v>
      </c>
      <c r="D5108" t="s">
        <v>99</v>
      </c>
      <c r="E5108">
        <v>6235276741</v>
      </c>
      <c r="F5108" t="s">
        <v>33</v>
      </c>
      <c r="G5108" t="s">
        <v>34</v>
      </c>
      <c r="H5108" t="s">
        <v>35</v>
      </c>
      <c r="I5108" t="s">
        <v>36</v>
      </c>
      <c r="J5108" t="s">
        <v>19</v>
      </c>
      <c r="K5108">
        <v>4819.1899999999996</v>
      </c>
      <c r="L5108">
        <v>1042.4000000000001</v>
      </c>
      <c r="M5108" t="s">
        <v>19</v>
      </c>
      <c r="N5108">
        <v>0.21630190965701701</v>
      </c>
      <c r="O5108" t="s">
        <v>11351</v>
      </c>
      <c r="P5108" t="s">
        <v>11354</v>
      </c>
      <c r="R5108" t="s">
        <v>11353</v>
      </c>
      <c r="S5108">
        <f>IF(SalesData[[#This Row],[Return Status]]="Returned",1,0)</f>
        <v>0</v>
      </c>
      <c r="U5108" s="2">
        <f>EOMONTH(SalesData[[#This Row],[Order Date]],0)</f>
        <v>45138</v>
      </c>
      <c r="V5108" s="9" t="str">
        <f>"Q"&amp;INT((MONTH(SalesData[[#This Row],[Order Date]])+2)/3)&amp;"-"&amp;YEAR(SalesData[[#This Row],[Order Date]])</f>
        <v>Q3-2023</v>
      </c>
    </row>
    <row r="5109" spans="1:22" x14ac:dyDescent="0.35">
      <c r="A5109" t="s">
        <v>5250</v>
      </c>
      <c r="B5109" s="1">
        <v>45110</v>
      </c>
      <c r="C5109" t="s">
        <v>57</v>
      </c>
      <c r="D5109" t="s">
        <v>72</v>
      </c>
      <c r="E5109">
        <v>6726770857</v>
      </c>
      <c r="F5109" t="s">
        <v>116</v>
      </c>
      <c r="G5109" t="s">
        <v>74</v>
      </c>
      <c r="H5109" t="s">
        <v>75</v>
      </c>
      <c r="I5109" t="s">
        <v>36</v>
      </c>
      <c r="J5109" t="s">
        <v>18</v>
      </c>
      <c r="K5109">
        <v>2390.52</v>
      </c>
      <c r="L5109">
        <v>174.6</v>
      </c>
      <c r="M5109" t="s">
        <v>19</v>
      </c>
      <c r="N5109">
        <v>7.3038502083228804E-2</v>
      </c>
      <c r="O5109" t="s">
        <v>11351</v>
      </c>
      <c r="P5109" t="s">
        <v>11356</v>
      </c>
      <c r="R5109" t="s">
        <v>11353</v>
      </c>
      <c r="S5109">
        <f>IF(SalesData[[#This Row],[Return Status]]="Returned",1,0)</f>
        <v>0</v>
      </c>
      <c r="T5109">
        <v>2420.2800000000002</v>
      </c>
      <c r="U5109" s="2">
        <f>EOMONTH(SalesData[[#This Row],[Order Date]],0)</f>
        <v>45138</v>
      </c>
      <c r="V5109" s="9" t="str">
        <f>"Q"&amp;INT((MONTH(SalesData[[#This Row],[Order Date]])+2)/3)&amp;"-"&amp;YEAR(SalesData[[#This Row],[Order Date]])</f>
        <v>Q3-2023</v>
      </c>
    </row>
    <row r="5110" spans="1:22" x14ac:dyDescent="0.35">
      <c r="A5110" t="s">
        <v>5251</v>
      </c>
      <c r="B5110" s="1">
        <v>45121</v>
      </c>
      <c r="C5110" t="s">
        <v>45</v>
      </c>
      <c r="D5110" t="s">
        <v>72</v>
      </c>
      <c r="E5110">
        <v>1817434239</v>
      </c>
      <c r="F5110" t="s">
        <v>357</v>
      </c>
      <c r="G5110" t="s">
        <v>164</v>
      </c>
      <c r="H5110" t="s">
        <v>165</v>
      </c>
      <c r="I5110" t="s">
        <v>36</v>
      </c>
      <c r="J5110" t="s">
        <v>65</v>
      </c>
      <c r="K5110">
        <v>4614.75</v>
      </c>
      <c r="L5110">
        <v>1366.65</v>
      </c>
      <c r="M5110" t="s">
        <v>65</v>
      </c>
      <c r="N5110">
        <v>0.29614822038030197</v>
      </c>
      <c r="O5110" t="s">
        <v>11351</v>
      </c>
      <c r="P5110" t="s">
        <v>11354</v>
      </c>
      <c r="R5110" t="s">
        <v>11353</v>
      </c>
      <c r="S5110">
        <f>IF(SalesData[[#This Row],[Return Status]]="Returned",1,0)</f>
        <v>0</v>
      </c>
      <c r="U5110" s="2">
        <f>EOMONTH(SalesData[[#This Row],[Order Date]],0)</f>
        <v>45138</v>
      </c>
      <c r="V5110" s="9" t="str">
        <f>"Q"&amp;INT((MONTH(SalesData[[#This Row],[Order Date]])+2)/3)&amp;"-"&amp;YEAR(SalesData[[#This Row],[Order Date]])</f>
        <v>Q3-2023</v>
      </c>
    </row>
    <row r="5111" spans="1:22" x14ac:dyDescent="0.35">
      <c r="A5111" t="s">
        <v>5252</v>
      </c>
      <c r="B5111" s="1">
        <v>45126</v>
      </c>
      <c r="C5111" t="s">
        <v>111</v>
      </c>
      <c r="D5111" t="s">
        <v>13</v>
      </c>
      <c r="E5111">
        <v>9110617036</v>
      </c>
      <c r="F5111" t="s">
        <v>129</v>
      </c>
      <c r="G5111" t="s">
        <v>54</v>
      </c>
      <c r="H5111" t="s">
        <v>11357</v>
      </c>
      <c r="I5111" t="s">
        <v>31</v>
      </c>
      <c r="J5111" t="s">
        <v>43</v>
      </c>
      <c r="K5111">
        <v>4431.3999999999996</v>
      </c>
      <c r="L5111">
        <v>1235.69</v>
      </c>
      <c r="M5111" t="s">
        <v>43</v>
      </c>
      <c r="N5111">
        <v>0.27884867084894199</v>
      </c>
      <c r="O5111" t="s">
        <v>11351</v>
      </c>
      <c r="P5111" t="s">
        <v>11354</v>
      </c>
      <c r="R5111" t="s">
        <v>11353</v>
      </c>
      <c r="S5111">
        <f>IF(SalesData[[#This Row],[Return Status]]="Returned",1,0)</f>
        <v>0</v>
      </c>
      <c r="U5111" s="2">
        <f>EOMONTH(SalesData[[#This Row],[Order Date]],0)</f>
        <v>45138</v>
      </c>
      <c r="V5111" s="9" t="str">
        <f>"Q"&amp;INT((MONTH(SalesData[[#This Row],[Order Date]])+2)/3)&amp;"-"&amp;YEAR(SalesData[[#This Row],[Order Date]])</f>
        <v>Q3-2023</v>
      </c>
    </row>
    <row r="5112" spans="1:22" x14ac:dyDescent="0.35">
      <c r="A5112" t="s">
        <v>5253</v>
      </c>
      <c r="B5112" s="1">
        <v>45124</v>
      </c>
      <c r="C5112" t="s">
        <v>111</v>
      </c>
      <c r="D5112" t="s">
        <v>145</v>
      </c>
      <c r="E5112">
        <v>8200368288</v>
      </c>
      <c r="F5112" t="s">
        <v>47</v>
      </c>
      <c r="G5112" t="s">
        <v>23</v>
      </c>
      <c r="H5112" t="s">
        <v>24</v>
      </c>
      <c r="I5112" t="s">
        <v>17</v>
      </c>
      <c r="J5112" t="s">
        <v>62</v>
      </c>
      <c r="K5112">
        <v>4714.92</v>
      </c>
      <c r="L5112">
        <v>606.59</v>
      </c>
      <c r="M5112" t="s">
        <v>62</v>
      </c>
      <c r="N5112">
        <v>0.128653296344371</v>
      </c>
      <c r="O5112" t="s">
        <v>11351</v>
      </c>
      <c r="P5112" t="s">
        <v>11352</v>
      </c>
      <c r="R5112" t="s">
        <v>11353</v>
      </c>
      <c r="S5112">
        <f>IF(SalesData[[#This Row],[Return Status]]="Returned",1,0)</f>
        <v>0</v>
      </c>
      <c r="T5112">
        <v>2821.33</v>
      </c>
      <c r="U5112" s="2">
        <f>EOMONTH(SalesData[[#This Row],[Order Date]],0)</f>
        <v>45138</v>
      </c>
      <c r="V5112" s="9" t="str">
        <f>"Q"&amp;INT((MONTH(SalesData[[#This Row],[Order Date]])+2)/3)&amp;"-"&amp;YEAR(SalesData[[#This Row],[Order Date]])</f>
        <v>Q3-2023</v>
      </c>
    </row>
    <row r="5113" spans="1:22" x14ac:dyDescent="0.35">
      <c r="A5113" t="s">
        <v>5254</v>
      </c>
      <c r="B5113" s="1">
        <v>45136</v>
      </c>
      <c r="C5113" t="s">
        <v>113</v>
      </c>
      <c r="D5113" t="s">
        <v>145</v>
      </c>
      <c r="E5113">
        <v>3856132501</v>
      </c>
      <c r="F5113" t="s">
        <v>140</v>
      </c>
      <c r="G5113" t="s">
        <v>141</v>
      </c>
      <c r="H5113" t="s">
        <v>121</v>
      </c>
      <c r="I5113" t="s">
        <v>17</v>
      </c>
      <c r="J5113" t="s">
        <v>19</v>
      </c>
      <c r="K5113">
        <v>3597.27</v>
      </c>
      <c r="L5113">
        <v>264.88</v>
      </c>
      <c r="M5113" t="s">
        <v>19</v>
      </c>
      <c r="N5113">
        <v>7.3633616603702198E-2</v>
      </c>
      <c r="O5113" t="s">
        <v>11351</v>
      </c>
      <c r="P5113" t="s">
        <v>11356</v>
      </c>
      <c r="R5113" t="s">
        <v>11353</v>
      </c>
      <c r="S5113">
        <f>IF(SalesData[[#This Row],[Return Status]]="Returned",1,0)</f>
        <v>0</v>
      </c>
      <c r="T5113">
        <v>2793.38</v>
      </c>
      <c r="U5113" s="2">
        <f>EOMONTH(SalesData[[#This Row],[Order Date]],0)</f>
        <v>45138</v>
      </c>
      <c r="V5113" s="9" t="str">
        <f>"Q"&amp;INT((MONTH(SalesData[[#This Row],[Order Date]])+2)/3)&amp;"-"&amp;YEAR(SalesData[[#This Row],[Order Date]])</f>
        <v>Q3-2023</v>
      </c>
    </row>
    <row r="5114" spans="1:22" x14ac:dyDescent="0.35">
      <c r="A5114" t="s">
        <v>5255</v>
      </c>
      <c r="B5114" s="1">
        <v>45133</v>
      </c>
      <c r="C5114" t="s">
        <v>49</v>
      </c>
      <c r="D5114" t="s">
        <v>145</v>
      </c>
      <c r="E5114">
        <v>7433330700</v>
      </c>
      <c r="F5114" t="s">
        <v>140</v>
      </c>
      <c r="G5114" t="s">
        <v>141</v>
      </c>
      <c r="H5114" t="s">
        <v>121</v>
      </c>
      <c r="I5114" t="s">
        <v>17</v>
      </c>
      <c r="J5114" t="s">
        <v>43</v>
      </c>
      <c r="K5114">
        <v>815.32</v>
      </c>
      <c r="L5114">
        <v>120.51</v>
      </c>
      <c r="M5114" t="s">
        <v>43</v>
      </c>
      <c r="N5114">
        <v>0.14780699602610001</v>
      </c>
      <c r="O5114" t="s">
        <v>11355</v>
      </c>
      <c r="P5114" t="s">
        <v>11352</v>
      </c>
      <c r="R5114" t="s">
        <v>11353</v>
      </c>
      <c r="S5114">
        <f>IF(SalesData[[#This Row],[Return Status]]="Returned",1,0)</f>
        <v>0</v>
      </c>
      <c r="T5114">
        <v>2793.38</v>
      </c>
      <c r="U5114" s="2">
        <f>EOMONTH(SalesData[[#This Row],[Order Date]],0)</f>
        <v>45138</v>
      </c>
      <c r="V5114" s="9" t="str">
        <f>"Q"&amp;INT((MONTH(SalesData[[#This Row],[Order Date]])+2)/3)&amp;"-"&amp;YEAR(SalesData[[#This Row],[Order Date]])</f>
        <v>Q3-2023</v>
      </c>
    </row>
    <row r="5115" spans="1:22" x14ac:dyDescent="0.35">
      <c r="A5115" t="s">
        <v>5256</v>
      </c>
      <c r="B5115" s="1">
        <v>45112</v>
      </c>
      <c r="C5115" t="s">
        <v>132</v>
      </c>
      <c r="D5115" t="s">
        <v>80</v>
      </c>
      <c r="E5115">
        <v>4314908363</v>
      </c>
      <c r="F5115" t="s">
        <v>78</v>
      </c>
      <c r="G5115" t="s">
        <v>15</v>
      </c>
      <c r="H5115" t="s">
        <v>16</v>
      </c>
      <c r="I5115" t="s">
        <v>17</v>
      </c>
      <c r="J5115" t="s">
        <v>42</v>
      </c>
      <c r="K5115">
        <v>938.3</v>
      </c>
      <c r="L5115">
        <v>169.65</v>
      </c>
      <c r="M5115" t="s">
        <v>43</v>
      </c>
      <c r="N5115">
        <v>0.180805712458702</v>
      </c>
      <c r="O5115" t="s">
        <v>11355</v>
      </c>
      <c r="P5115" t="s">
        <v>11352</v>
      </c>
      <c r="Q5115" t="s">
        <v>11365</v>
      </c>
      <c r="R5115" t="s">
        <v>11360</v>
      </c>
      <c r="S5115">
        <f>IF(SalesData[[#This Row],[Return Status]]="Returned",1,0)</f>
        <v>1</v>
      </c>
      <c r="T5115">
        <v>2085.91</v>
      </c>
      <c r="U5115" s="2">
        <f>EOMONTH(SalesData[[#This Row],[Order Date]],0)</f>
        <v>45138</v>
      </c>
      <c r="V5115" s="9" t="str">
        <f>"Q"&amp;INT((MONTH(SalesData[[#This Row],[Order Date]])+2)/3)&amp;"-"&amp;YEAR(SalesData[[#This Row],[Order Date]])</f>
        <v>Q3-2023</v>
      </c>
    </row>
    <row r="5116" spans="1:22" x14ac:dyDescent="0.35">
      <c r="A5116" t="s">
        <v>5257</v>
      </c>
      <c r="B5116" s="1">
        <v>45118</v>
      </c>
      <c r="C5116" t="s">
        <v>132</v>
      </c>
      <c r="D5116" t="s">
        <v>145</v>
      </c>
      <c r="E5116">
        <v>5679257874</v>
      </c>
      <c r="F5116" t="s">
        <v>357</v>
      </c>
      <c r="G5116" t="s">
        <v>164</v>
      </c>
      <c r="H5116" t="s">
        <v>165</v>
      </c>
      <c r="I5116" t="s">
        <v>36</v>
      </c>
      <c r="J5116" t="s">
        <v>18</v>
      </c>
      <c r="K5116">
        <v>4091.55</v>
      </c>
      <c r="L5116">
        <v>768.46</v>
      </c>
      <c r="M5116" t="s">
        <v>19</v>
      </c>
      <c r="N5116">
        <v>0.187816353215774</v>
      </c>
      <c r="O5116" t="s">
        <v>11351</v>
      </c>
      <c r="P5116" t="s">
        <v>11352</v>
      </c>
      <c r="R5116" t="s">
        <v>11353</v>
      </c>
      <c r="S5116">
        <f>IF(SalesData[[#This Row],[Return Status]]="Returned",1,0)</f>
        <v>0</v>
      </c>
      <c r="U5116" s="2">
        <f>EOMONTH(SalesData[[#This Row],[Order Date]],0)</f>
        <v>45138</v>
      </c>
      <c r="V5116" s="9" t="str">
        <f>"Q"&amp;INT((MONTH(SalesData[[#This Row],[Order Date]])+2)/3)&amp;"-"&amp;YEAR(SalesData[[#This Row],[Order Date]])</f>
        <v>Q3-2023</v>
      </c>
    </row>
    <row r="5117" spans="1:22" x14ac:dyDescent="0.35">
      <c r="A5117" t="s">
        <v>5258</v>
      </c>
      <c r="B5117" s="1">
        <v>45108</v>
      </c>
      <c r="C5117" t="s">
        <v>194</v>
      </c>
      <c r="D5117" t="s">
        <v>72</v>
      </c>
      <c r="E5117">
        <v>9354693636</v>
      </c>
      <c r="F5117" t="s">
        <v>50</v>
      </c>
      <c r="G5117" t="s">
        <v>34</v>
      </c>
      <c r="H5117" t="s">
        <v>35</v>
      </c>
      <c r="I5117" t="s">
        <v>36</v>
      </c>
      <c r="J5117" t="s">
        <v>42</v>
      </c>
      <c r="K5117">
        <v>2510.7199999999998</v>
      </c>
      <c r="L5117">
        <v>643.05999999999995</v>
      </c>
      <c r="M5117" t="s">
        <v>43</v>
      </c>
      <c r="N5117">
        <v>0.256125732857507</v>
      </c>
      <c r="O5117" t="s">
        <v>11351</v>
      </c>
      <c r="P5117" t="s">
        <v>11354</v>
      </c>
      <c r="R5117" t="s">
        <v>11353</v>
      </c>
      <c r="S5117">
        <f>IF(SalesData[[#This Row],[Return Status]]="Returned",1,0)</f>
        <v>0</v>
      </c>
      <c r="U5117" s="2">
        <f>EOMONTH(SalesData[[#This Row],[Order Date]],0)</f>
        <v>45138</v>
      </c>
      <c r="V5117" s="9" t="str">
        <f>"Q"&amp;INT((MONTH(SalesData[[#This Row],[Order Date]])+2)/3)&amp;"-"&amp;YEAR(SalesData[[#This Row],[Order Date]])</f>
        <v>Q3-2023</v>
      </c>
    </row>
    <row r="5118" spans="1:22" x14ac:dyDescent="0.35">
      <c r="A5118" t="s">
        <v>5259</v>
      </c>
      <c r="B5118" s="1">
        <v>45128</v>
      </c>
      <c r="C5118" t="s">
        <v>52</v>
      </c>
      <c r="D5118" t="s">
        <v>27</v>
      </c>
      <c r="E5118">
        <v>9988656444</v>
      </c>
      <c r="F5118" t="s">
        <v>64</v>
      </c>
      <c r="G5118" t="s">
        <v>15</v>
      </c>
      <c r="H5118" t="s">
        <v>16</v>
      </c>
      <c r="I5118" t="s">
        <v>17</v>
      </c>
      <c r="J5118" t="s">
        <v>19</v>
      </c>
      <c r="K5118">
        <v>1836.14</v>
      </c>
      <c r="L5118">
        <v>350.55</v>
      </c>
      <c r="M5118" t="s">
        <v>19</v>
      </c>
      <c r="N5118">
        <v>0.19091681462197899</v>
      </c>
      <c r="O5118" t="s">
        <v>11351</v>
      </c>
      <c r="P5118" t="s">
        <v>11352</v>
      </c>
      <c r="R5118" t="s">
        <v>11353</v>
      </c>
      <c r="S5118">
        <f>IF(SalesData[[#This Row],[Return Status]]="Returned",1,0)</f>
        <v>0</v>
      </c>
      <c r="T5118">
        <v>2085.91</v>
      </c>
      <c r="U5118" s="2">
        <f>EOMONTH(SalesData[[#This Row],[Order Date]],0)</f>
        <v>45138</v>
      </c>
      <c r="V5118" s="9" t="str">
        <f>"Q"&amp;INT((MONTH(SalesData[[#This Row],[Order Date]])+2)/3)&amp;"-"&amp;YEAR(SalesData[[#This Row],[Order Date]])</f>
        <v>Q3-2023</v>
      </c>
    </row>
    <row r="5119" spans="1:22" x14ac:dyDescent="0.35">
      <c r="A5119" t="s">
        <v>5260</v>
      </c>
      <c r="B5119" s="1">
        <v>45115</v>
      </c>
      <c r="C5119" t="s">
        <v>325</v>
      </c>
      <c r="D5119" t="s">
        <v>80</v>
      </c>
      <c r="E5119">
        <v>8427206957</v>
      </c>
      <c r="F5119" t="s">
        <v>152</v>
      </c>
      <c r="G5119" t="s">
        <v>11368</v>
      </c>
      <c r="H5119" t="s">
        <v>24</v>
      </c>
      <c r="I5119" t="s">
        <v>17</v>
      </c>
      <c r="J5119" t="s">
        <v>19</v>
      </c>
      <c r="K5119">
        <v>4338.59</v>
      </c>
      <c r="L5119">
        <v>1064.77</v>
      </c>
      <c r="M5119" t="s">
        <v>19</v>
      </c>
      <c r="N5119">
        <v>0.24541844239718399</v>
      </c>
      <c r="O5119" t="s">
        <v>11351</v>
      </c>
      <c r="P5119" t="s">
        <v>11354</v>
      </c>
      <c r="R5119" t="s">
        <v>11353</v>
      </c>
      <c r="S5119">
        <f>IF(SalesData[[#This Row],[Return Status]]="Returned",1,0)</f>
        <v>0</v>
      </c>
      <c r="U5119" s="2">
        <f>EOMONTH(SalesData[[#This Row],[Order Date]],0)</f>
        <v>45138</v>
      </c>
      <c r="V5119" s="9" t="str">
        <f>"Q"&amp;INT((MONTH(SalesData[[#This Row],[Order Date]])+2)/3)&amp;"-"&amp;YEAR(SalesData[[#This Row],[Order Date]])</f>
        <v>Q3-2023</v>
      </c>
    </row>
    <row r="5120" spans="1:22" x14ac:dyDescent="0.35">
      <c r="A5120" t="s">
        <v>5261</v>
      </c>
      <c r="B5120" s="1">
        <v>45109</v>
      </c>
      <c r="C5120" t="s">
        <v>184</v>
      </c>
      <c r="D5120" t="s">
        <v>13</v>
      </c>
      <c r="E5120">
        <v>6376325661</v>
      </c>
      <c r="F5120" t="s">
        <v>292</v>
      </c>
      <c r="G5120" t="s">
        <v>69</v>
      </c>
      <c r="H5120" t="s">
        <v>41</v>
      </c>
      <c r="I5120" t="s">
        <v>31</v>
      </c>
      <c r="J5120" t="s">
        <v>62</v>
      </c>
      <c r="K5120">
        <v>4897.6000000000004</v>
      </c>
      <c r="L5120">
        <v>1076.1500000000001</v>
      </c>
      <c r="M5120" t="s">
        <v>62</v>
      </c>
      <c r="N5120">
        <v>0.21973007187193699</v>
      </c>
      <c r="O5120" t="s">
        <v>11351</v>
      </c>
      <c r="P5120" t="s">
        <v>11354</v>
      </c>
      <c r="R5120" t="s">
        <v>11353</v>
      </c>
      <c r="S5120">
        <f>IF(SalesData[[#This Row],[Return Status]]="Returned",1,0)</f>
        <v>0</v>
      </c>
      <c r="T5120">
        <v>2081.52</v>
      </c>
      <c r="U5120" s="2">
        <f>EOMONTH(SalesData[[#This Row],[Order Date]],0)</f>
        <v>45138</v>
      </c>
      <c r="V5120" s="9" t="str">
        <f>"Q"&amp;INT((MONTH(SalesData[[#This Row],[Order Date]])+2)/3)&amp;"-"&amp;YEAR(SalesData[[#This Row],[Order Date]])</f>
        <v>Q3-2023</v>
      </c>
    </row>
    <row r="5121" spans="1:22" x14ac:dyDescent="0.35">
      <c r="A5121" t="s">
        <v>5262</v>
      </c>
      <c r="B5121" s="1">
        <v>45135</v>
      </c>
      <c r="C5121" t="s">
        <v>21</v>
      </c>
      <c r="D5121" t="s">
        <v>39</v>
      </c>
      <c r="E5121">
        <v>4819692705</v>
      </c>
      <c r="F5121" t="s">
        <v>127</v>
      </c>
      <c r="G5121" t="s">
        <v>29</v>
      </c>
      <c r="H5121" t="s">
        <v>30</v>
      </c>
      <c r="I5121" t="s">
        <v>31</v>
      </c>
      <c r="J5121" t="s">
        <v>62</v>
      </c>
      <c r="K5121">
        <v>4213.83</v>
      </c>
      <c r="L5121">
        <v>940.56</v>
      </c>
      <c r="M5121" t="s">
        <v>62</v>
      </c>
      <c r="N5121">
        <v>0.22320786552850999</v>
      </c>
      <c r="O5121" t="s">
        <v>11351</v>
      </c>
      <c r="P5121" t="s">
        <v>11354</v>
      </c>
      <c r="R5121" t="s">
        <v>11353</v>
      </c>
      <c r="S5121">
        <f>IF(SalesData[[#This Row],[Return Status]]="Returned",1,0)</f>
        <v>0</v>
      </c>
      <c r="T5121">
        <v>2788.38</v>
      </c>
      <c r="U5121" s="2">
        <f>EOMONTH(SalesData[[#This Row],[Order Date]],0)</f>
        <v>45138</v>
      </c>
      <c r="V5121" s="9" t="str">
        <f>"Q"&amp;INT((MONTH(SalesData[[#This Row],[Order Date]])+2)/3)&amp;"-"&amp;YEAR(SalesData[[#This Row],[Order Date]])</f>
        <v>Q3-2023</v>
      </c>
    </row>
    <row r="5122" spans="1:22" x14ac:dyDescent="0.35">
      <c r="A5122" t="s">
        <v>5263</v>
      </c>
      <c r="B5122" s="1">
        <v>45120</v>
      </c>
      <c r="C5122" t="s">
        <v>52</v>
      </c>
      <c r="D5122" t="s">
        <v>13</v>
      </c>
      <c r="E5122">
        <v>7777960781</v>
      </c>
      <c r="F5122" t="s">
        <v>58</v>
      </c>
      <c r="G5122" t="s">
        <v>59</v>
      </c>
      <c r="H5122" t="s">
        <v>60</v>
      </c>
      <c r="I5122" t="s">
        <v>31</v>
      </c>
      <c r="J5122" t="s">
        <v>18</v>
      </c>
      <c r="K5122">
        <v>3228</v>
      </c>
      <c r="L5122">
        <v>710.94</v>
      </c>
      <c r="M5122" t="s">
        <v>19</v>
      </c>
      <c r="N5122">
        <v>0.220241635687732</v>
      </c>
      <c r="O5122" t="s">
        <v>11351</v>
      </c>
      <c r="P5122" t="s">
        <v>11354</v>
      </c>
      <c r="Q5122" t="s">
        <v>11369</v>
      </c>
      <c r="R5122" t="s">
        <v>11360</v>
      </c>
      <c r="S5122">
        <f>IF(SalesData[[#This Row],[Return Status]]="Returned",1,0)</f>
        <v>1</v>
      </c>
      <c r="T5122">
        <v>2183.56</v>
      </c>
      <c r="U5122" s="2">
        <f>EOMONTH(SalesData[[#This Row],[Order Date]],0)</f>
        <v>45138</v>
      </c>
      <c r="V5122" s="9" t="str">
        <f>"Q"&amp;INT((MONTH(SalesData[[#This Row],[Order Date]])+2)/3)&amp;"-"&amp;YEAR(SalesData[[#This Row],[Order Date]])</f>
        <v>Q3-2023</v>
      </c>
    </row>
    <row r="5123" spans="1:22" x14ac:dyDescent="0.35">
      <c r="A5123" t="s">
        <v>5264</v>
      </c>
      <c r="B5123" s="1">
        <v>45124</v>
      </c>
      <c r="C5123" t="s">
        <v>113</v>
      </c>
      <c r="D5123" t="s">
        <v>39</v>
      </c>
      <c r="E5123">
        <v>2476879383</v>
      </c>
      <c r="F5123" t="s">
        <v>312</v>
      </c>
      <c r="G5123" t="s">
        <v>141</v>
      </c>
      <c r="H5123" t="s">
        <v>121</v>
      </c>
      <c r="I5123" t="s">
        <v>17</v>
      </c>
      <c r="J5123" t="s">
        <v>62</v>
      </c>
      <c r="K5123">
        <v>3908.3</v>
      </c>
      <c r="L5123">
        <v>233.64</v>
      </c>
      <c r="M5123" t="s">
        <v>62</v>
      </c>
      <c r="N5123">
        <v>5.9780467210807799E-2</v>
      </c>
      <c r="O5123" t="s">
        <v>11351</v>
      </c>
      <c r="P5123" t="s">
        <v>11356</v>
      </c>
      <c r="Q5123" t="s">
        <v>11366</v>
      </c>
      <c r="R5123" t="s">
        <v>11360</v>
      </c>
      <c r="S5123">
        <f>IF(SalesData[[#This Row],[Return Status]]="Returned",1,0)</f>
        <v>1</v>
      </c>
      <c r="T5123">
        <v>2793.38</v>
      </c>
      <c r="U5123" s="2">
        <f>EOMONTH(SalesData[[#This Row],[Order Date]],0)</f>
        <v>45138</v>
      </c>
      <c r="V5123" s="9" t="str">
        <f>"Q"&amp;INT((MONTH(SalesData[[#This Row],[Order Date]])+2)/3)&amp;"-"&amp;YEAR(SalesData[[#This Row],[Order Date]])</f>
        <v>Q3-2023</v>
      </c>
    </row>
    <row r="5124" spans="1:22" x14ac:dyDescent="0.35">
      <c r="A5124" t="s">
        <v>5265</v>
      </c>
      <c r="B5124" s="1">
        <v>45108</v>
      </c>
      <c r="C5124" t="s">
        <v>124</v>
      </c>
      <c r="D5124" t="s">
        <v>46</v>
      </c>
      <c r="E5124">
        <v>9349400147</v>
      </c>
      <c r="F5124" t="s">
        <v>170</v>
      </c>
      <c r="G5124" t="s">
        <v>69</v>
      </c>
      <c r="H5124" t="s">
        <v>41</v>
      </c>
      <c r="I5124" t="s">
        <v>31</v>
      </c>
      <c r="J5124" t="s">
        <v>19</v>
      </c>
      <c r="K5124">
        <v>2098.35</v>
      </c>
      <c r="L5124">
        <v>505.33</v>
      </c>
      <c r="M5124" t="s">
        <v>19</v>
      </c>
      <c r="N5124">
        <v>0.240822551052017</v>
      </c>
      <c r="O5124" t="s">
        <v>11351</v>
      </c>
      <c r="P5124" t="s">
        <v>11354</v>
      </c>
      <c r="R5124" t="s">
        <v>11353</v>
      </c>
      <c r="S5124">
        <f>IF(SalesData[[#This Row],[Return Status]]="Returned",1,0)</f>
        <v>0</v>
      </c>
      <c r="T5124">
        <v>2081.52</v>
      </c>
      <c r="U5124" s="2">
        <f>EOMONTH(SalesData[[#This Row],[Order Date]],0)</f>
        <v>45138</v>
      </c>
      <c r="V5124" s="9" t="str">
        <f>"Q"&amp;INT((MONTH(SalesData[[#This Row],[Order Date]])+2)/3)&amp;"-"&amp;YEAR(SalesData[[#This Row],[Order Date]])</f>
        <v>Q3-2023</v>
      </c>
    </row>
    <row r="5125" spans="1:22" x14ac:dyDescent="0.35">
      <c r="A5125" t="s">
        <v>5266</v>
      </c>
      <c r="B5125" s="1">
        <v>45127</v>
      </c>
      <c r="C5125" t="s">
        <v>106</v>
      </c>
      <c r="D5125" t="s">
        <v>39</v>
      </c>
      <c r="E5125">
        <v>1602939553</v>
      </c>
      <c r="F5125" t="s">
        <v>222</v>
      </c>
      <c r="G5125" t="s">
        <v>164</v>
      </c>
      <c r="H5125" t="s">
        <v>165</v>
      </c>
      <c r="I5125" t="s">
        <v>36</v>
      </c>
      <c r="J5125" t="s">
        <v>19</v>
      </c>
      <c r="K5125">
        <v>3416.16</v>
      </c>
      <c r="L5125">
        <v>329.98</v>
      </c>
      <c r="M5125" t="s">
        <v>19</v>
      </c>
      <c r="N5125">
        <v>9.6593836354269103E-2</v>
      </c>
      <c r="O5125" t="s">
        <v>11351</v>
      </c>
      <c r="P5125" t="s">
        <v>11356</v>
      </c>
      <c r="R5125" t="s">
        <v>11353</v>
      </c>
      <c r="S5125">
        <f>IF(SalesData[[#This Row],[Return Status]]="Returned",1,0)</f>
        <v>0</v>
      </c>
      <c r="U5125" s="2">
        <f>EOMONTH(SalesData[[#This Row],[Order Date]],0)</f>
        <v>45138</v>
      </c>
      <c r="V5125" s="9" t="str">
        <f>"Q"&amp;INT((MONTH(SalesData[[#This Row],[Order Date]])+2)/3)&amp;"-"&amp;YEAR(SalesData[[#This Row],[Order Date]])</f>
        <v>Q3-2023</v>
      </c>
    </row>
    <row r="5126" spans="1:22" x14ac:dyDescent="0.35">
      <c r="A5126" t="s">
        <v>5267</v>
      </c>
      <c r="B5126" s="1">
        <v>45123</v>
      </c>
      <c r="C5126" t="s">
        <v>325</v>
      </c>
      <c r="D5126" t="s">
        <v>145</v>
      </c>
      <c r="E5126">
        <v>9646191512</v>
      </c>
      <c r="F5126" t="s">
        <v>140</v>
      </c>
      <c r="G5126" t="s">
        <v>141</v>
      </c>
      <c r="H5126" t="s">
        <v>121</v>
      </c>
      <c r="I5126" t="s">
        <v>17</v>
      </c>
      <c r="J5126" t="s">
        <v>65</v>
      </c>
      <c r="K5126">
        <v>757.28</v>
      </c>
      <c r="L5126">
        <v>35.049999999999997</v>
      </c>
      <c r="M5126" t="s">
        <v>65</v>
      </c>
      <c r="N5126">
        <v>4.6284069300654998E-2</v>
      </c>
      <c r="O5126" t="s">
        <v>11355</v>
      </c>
      <c r="P5126" t="s">
        <v>11356</v>
      </c>
      <c r="R5126" t="s">
        <v>11353</v>
      </c>
      <c r="S5126">
        <f>IF(SalesData[[#This Row],[Return Status]]="Returned",1,0)</f>
        <v>0</v>
      </c>
      <c r="T5126">
        <v>2793.38</v>
      </c>
      <c r="U5126" s="2">
        <f>EOMONTH(SalesData[[#This Row],[Order Date]],0)</f>
        <v>45138</v>
      </c>
      <c r="V5126" s="9" t="str">
        <f>"Q"&amp;INT((MONTH(SalesData[[#This Row],[Order Date]])+2)/3)&amp;"-"&amp;YEAR(SalesData[[#This Row],[Order Date]])</f>
        <v>Q3-2023</v>
      </c>
    </row>
    <row r="5127" spans="1:22" x14ac:dyDescent="0.35">
      <c r="A5127" t="s">
        <v>5268</v>
      </c>
      <c r="B5127" s="1">
        <v>45132</v>
      </c>
      <c r="C5127" t="s">
        <v>205</v>
      </c>
      <c r="D5127" t="s">
        <v>72</v>
      </c>
      <c r="E5127">
        <v>6054184958</v>
      </c>
      <c r="F5127" t="s">
        <v>107</v>
      </c>
      <c r="G5127" t="s">
        <v>15</v>
      </c>
      <c r="H5127" t="s">
        <v>16</v>
      </c>
      <c r="I5127" t="s">
        <v>17</v>
      </c>
      <c r="J5127" t="s">
        <v>42</v>
      </c>
      <c r="K5127">
        <v>813.2</v>
      </c>
      <c r="L5127">
        <v>153.63999999999999</v>
      </c>
      <c r="M5127" t="s">
        <v>43</v>
      </c>
      <c r="N5127">
        <v>0.18893261190359101</v>
      </c>
      <c r="O5127" t="s">
        <v>11355</v>
      </c>
      <c r="P5127" t="s">
        <v>11352</v>
      </c>
      <c r="R5127" t="s">
        <v>11353</v>
      </c>
      <c r="S5127">
        <f>IF(SalesData[[#This Row],[Return Status]]="Returned",1,0)</f>
        <v>0</v>
      </c>
      <c r="T5127">
        <v>2085.91</v>
      </c>
      <c r="U5127" s="2">
        <f>EOMONTH(SalesData[[#This Row],[Order Date]],0)</f>
        <v>45138</v>
      </c>
      <c r="V5127" s="9" t="str">
        <f>"Q"&amp;INT((MONTH(SalesData[[#This Row],[Order Date]])+2)/3)&amp;"-"&amp;YEAR(SalesData[[#This Row],[Order Date]])</f>
        <v>Q3-2023</v>
      </c>
    </row>
    <row r="5128" spans="1:22" x14ac:dyDescent="0.35">
      <c r="A5128" t="s">
        <v>5269</v>
      </c>
      <c r="B5128" s="1">
        <v>45123</v>
      </c>
      <c r="C5128" t="s">
        <v>21</v>
      </c>
      <c r="D5128" t="s">
        <v>99</v>
      </c>
      <c r="E5128">
        <v>706593091</v>
      </c>
      <c r="F5128" t="s">
        <v>58</v>
      </c>
      <c r="G5128" t="s">
        <v>59</v>
      </c>
      <c r="H5128" t="s">
        <v>60</v>
      </c>
      <c r="I5128" t="s">
        <v>31</v>
      </c>
      <c r="J5128" t="s">
        <v>18</v>
      </c>
      <c r="K5128">
        <v>3027.68</v>
      </c>
      <c r="L5128">
        <v>727.43</v>
      </c>
      <c r="M5128" t="s">
        <v>19</v>
      </c>
      <c r="N5128">
        <v>0.24025986894255699</v>
      </c>
      <c r="O5128" t="s">
        <v>11351</v>
      </c>
      <c r="P5128" t="s">
        <v>11354</v>
      </c>
      <c r="R5128" t="s">
        <v>11353</v>
      </c>
      <c r="S5128">
        <f>IF(SalesData[[#This Row],[Return Status]]="Returned",1,0)</f>
        <v>0</v>
      </c>
      <c r="T5128">
        <v>2183.56</v>
      </c>
      <c r="U5128" s="2">
        <f>EOMONTH(SalesData[[#This Row],[Order Date]],0)</f>
        <v>45138</v>
      </c>
      <c r="V5128" s="9" t="str">
        <f>"Q"&amp;INT((MONTH(SalesData[[#This Row],[Order Date]])+2)/3)&amp;"-"&amp;YEAR(SalesData[[#This Row],[Order Date]])</f>
        <v>Q3-2023</v>
      </c>
    </row>
    <row r="5129" spans="1:22" x14ac:dyDescent="0.35">
      <c r="A5129" t="s">
        <v>5270</v>
      </c>
      <c r="B5129" s="1">
        <v>45112</v>
      </c>
      <c r="C5129" t="s">
        <v>205</v>
      </c>
      <c r="D5129" t="s">
        <v>99</v>
      </c>
      <c r="E5129">
        <v>2758655918</v>
      </c>
      <c r="F5129" t="s">
        <v>78</v>
      </c>
      <c r="G5129" t="s">
        <v>15</v>
      </c>
      <c r="H5129" t="s">
        <v>16</v>
      </c>
      <c r="I5129" t="s">
        <v>17</v>
      </c>
      <c r="J5129" t="s">
        <v>19</v>
      </c>
      <c r="K5129">
        <v>4180.13</v>
      </c>
      <c r="L5129">
        <v>181.04</v>
      </c>
      <c r="M5129" t="s">
        <v>19</v>
      </c>
      <c r="N5129">
        <v>4.3309657833607997E-2</v>
      </c>
      <c r="O5129" t="s">
        <v>11351</v>
      </c>
      <c r="P5129" t="s">
        <v>11356</v>
      </c>
      <c r="R5129" t="s">
        <v>11353</v>
      </c>
      <c r="S5129">
        <f>IF(SalesData[[#This Row],[Return Status]]="Returned",1,0)</f>
        <v>0</v>
      </c>
      <c r="T5129">
        <v>2085.91</v>
      </c>
      <c r="U5129" s="2">
        <f>EOMONTH(SalesData[[#This Row],[Order Date]],0)</f>
        <v>45138</v>
      </c>
      <c r="V5129" s="9" t="str">
        <f>"Q"&amp;INT((MONTH(SalesData[[#This Row],[Order Date]])+2)/3)&amp;"-"&amp;YEAR(SalesData[[#This Row],[Order Date]])</f>
        <v>Q3-2023</v>
      </c>
    </row>
    <row r="5130" spans="1:22" x14ac:dyDescent="0.35">
      <c r="A5130" t="s">
        <v>5271</v>
      </c>
      <c r="B5130" s="1">
        <v>45118</v>
      </c>
      <c r="C5130" t="s">
        <v>325</v>
      </c>
      <c r="D5130" t="s">
        <v>39</v>
      </c>
      <c r="E5130">
        <v>8836545649</v>
      </c>
      <c r="F5130" t="s">
        <v>170</v>
      </c>
      <c r="G5130" t="s">
        <v>69</v>
      </c>
      <c r="H5130" t="s">
        <v>41</v>
      </c>
      <c r="I5130" t="s">
        <v>31</v>
      </c>
      <c r="J5130" t="s">
        <v>65</v>
      </c>
      <c r="K5130">
        <v>680.02</v>
      </c>
      <c r="L5130">
        <v>152.53</v>
      </c>
      <c r="M5130" t="s">
        <v>65</v>
      </c>
      <c r="N5130">
        <v>0.224302226405106</v>
      </c>
      <c r="O5130" t="s">
        <v>11355</v>
      </c>
      <c r="P5130" t="s">
        <v>11354</v>
      </c>
      <c r="R5130" t="s">
        <v>11353</v>
      </c>
      <c r="S5130">
        <f>IF(SalesData[[#This Row],[Return Status]]="Returned",1,0)</f>
        <v>0</v>
      </c>
      <c r="T5130">
        <v>2081.52</v>
      </c>
      <c r="U5130" s="2">
        <f>EOMONTH(SalesData[[#This Row],[Order Date]],0)</f>
        <v>45138</v>
      </c>
      <c r="V5130" s="9" t="str">
        <f>"Q"&amp;INT((MONTH(SalesData[[#This Row],[Order Date]])+2)/3)&amp;"-"&amp;YEAR(SalesData[[#This Row],[Order Date]])</f>
        <v>Q3-2023</v>
      </c>
    </row>
    <row r="5131" spans="1:22" x14ac:dyDescent="0.35">
      <c r="A5131" t="s">
        <v>5272</v>
      </c>
      <c r="B5131" s="1">
        <v>45118</v>
      </c>
      <c r="C5131" t="s">
        <v>111</v>
      </c>
      <c r="D5131" t="s">
        <v>39</v>
      </c>
      <c r="E5131">
        <v>1410386712</v>
      </c>
      <c r="F5131" t="s">
        <v>170</v>
      </c>
      <c r="G5131" t="s">
        <v>69</v>
      </c>
      <c r="H5131" t="s">
        <v>41</v>
      </c>
      <c r="I5131" t="s">
        <v>31</v>
      </c>
      <c r="J5131" t="s">
        <v>43</v>
      </c>
      <c r="K5131">
        <v>4974.67</v>
      </c>
      <c r="L5131">
        <v>251.28</v>
      </c>
      <c r="M5131" t="s">
        <v>43</v>
      </c>
      <c r="N5131">
        <v>5.0511893251210603E-2</v>
      </c>
      <c r="O5131" t="s">
        <v>11351</v>
      </c>
      <c r="P5131" t="s">
        <v>11356</v>
      </c>
      <c r="R5131" t="s">
        <v>11353</v>
      </c>
      <c r="S5131">
        <f>IF(SalesData[[#This Row],[Return Status]]="Returned",1,0)</f>
        <v>0</v>
      </c>
      <c r="T5131">
        <v>2081.52</v>
      </c>
      <c r="U5131" s="2">
        <f>EOMONTH(SalesData[[#This Row],[Order Date]],0)</f>
        <v>45138</v>
      </c>
      <c r="V5131" s="9" t="str">
        <f>"Q"&amp;INT((MONTH(SalesData[[#This Row],[Order Date]])+2)/3)&amp;"-"&amp;YEAR(SalesData[[#This Row],[Order Date]])</f>
        <v>Q3-2023</v>
      </c>
    </row>
    <row r="5132" spans="1:22" x14ac:dyDescent="0.35">
      <c r="A5132" t="s">
        <v>5273</v>
      </c>
      <c r="B5132" s="1">
        <v>45132</v>
      </c>
      <c r="C5132" t="s">
        <v>21</v>
      </c>
      <c r="D5132" t="s">
        <v>72</v>
      </c>
      <c r="E5132">
        <v>9432398908</v>
      </c>
      <c r="F5132" t="s">
        <v>147</v>
      </c>
      <c r="G5132" t="s">
        <v>84</v>
      </c>
      <c r="H5132" t="s">
        <v>85</v>
      </c>
      <c r="I5132" t="s">
        <v>31</v>
      </c>
      <c r="J5132" t="s">
        <v>19</v>
      </c>
      <c r="K5132">
        <v>2518.42</v>
      </c>
      <c r="L5132">
        <v>633.19000000000005</v>
      </c>
      <c r="M5132" t="s">
        <v>19</v>
      </c>
      <c r="N5132">
        <v>0.251423511566776</v>
      </c>
      <c r="O5132" t="s">
        <v>11351</v>
      </c>
      <c r="P5132" t="s">
        <v>11354</v>
      </c>
      <c r="Q5132" t="s">
        <v>11376</v>
      </c>
      <c r="R5132" t="s">
        <v>11360</v>
      </c>
      <c r="S5132">
        <f>IF(SalesData[[#This Row],[Return Status]]="Returned",1,0)</f>
        <v>1</v>
      </c>
      <c r="T5132">
        <v>847.14</v>
      </c>
      <c r="U5132" s="2">
        <f>EOMONTH(SalesData[[#This Row],[Order Date]],0)</f>
        <v>45138</v>
      </c>
      <c r="V5132" s="9" t="str">
        <f>"Q"&amp;INT((MONTH(SalesData[[#This Row],[Order Date]])+2)/3)&amp;"-"&amp;YEAR(SalesData[[#This Row],[Order Date]])</f>
        <v>Q3-2023</v>
      </c>
    </row>
    <row r="5133" spans="1:22" x14ac:dyDescent="0.35">
      <c r="A5133" t="s">
        <v>5274</v>
      </c>
      <c r="B5133" s="1">
        <v>45133</v>
      </c>
      <c r="C5133" t="s">
        <v>38</v>
      </c>
      <c r="D5133" t="s">
        <v>145</v>
      </c>
      <c r="E5133">
        <v>4290158381</v>
      </c>
      <c r="F5133" t="s">
        <v>137</v>
      </c>
      <c r="G5133" t="s">
        <v>34</v>
      </c>
      <c r="H5133" t="s">
        <v>11357</v>
      </c>
      <c r="I5133" t="s">
        <v>36</v>
      </c>
      <c r="J5133" t="s">
        <v>61</v>
      </c>
      <c r="K5133">
        <v>2032.31</v>
      </c>
      <c r="L5133">
        <v>424.52</v>
      </c>
      <c r="M5133" t="s">
        <v>62</v>
      </c>
      <c r="N5133">
        <v>0.20888545546693199</v>
      </c>
      <c r="O5133" t="s">
        <v>11351</v>
      </c>
      <c r="P5133" t="s">
        <v>11354</v>
      </c>
      <c r="R5133" t="s">
        <v>11353</v>
      </c>
      <c r="S5133">
        <f>IF(SalesData[[#This Row],[Return Status]]="Returned",1,0)</f>
        <v>0</v>
      </c>
      <c r="U5133" s="2">
        <f>EOMONTH(SalesData[[#This Row],[Order Date]],0)</f>
        <v>45138</v>
      </c>
      <c r="V5133" s="9" t="str">
        <f>"Q"&amp;INT((MONTH(SalesData[[#This Row],[Order Date]])+2)/3)&amp;"-"&amp;YEAR(SalesData[[#This Row],[Order Date]])</f>
        <v>Q3-2023</v>
      </c>
    </row>
    <row r="5134" spans="1:22" x14ac:dyDescent="0.35">
      <c r="A5134" t="s">
        <v>5275</v>
      </c>
      <c r="B5134" s="1">
        <v>45123</v>
      </c>
      <c r="C5134" t="s">
        <v>92</v>
      </c>
      <c r="D5134" t="s">
        <v>27</v>
      </c>
      <c r="E5134">
        <v>1311398404</v>
      </c>
      <c r="F5134" t="s">
        <v>103</v>
      </c>
      <c r="G5134" t="s">
        <v>23</v>
      </c>
      <c r="H5134" t="s">
        <v>24</v>
      </c>
      <c r="I5134" t="s">
        <v>17</v>
      </c>
      <c r="J5134" t="s">
        <v>19</v>
      </c>
      <c r="K5134">
        <v>4833.24</v>
      </c>
      <c r="L5134">
        <v>756.79</v>
      </c>
      <c r="M5134" t="s">
        <v>19</v>
      </c>
      <c r="N5134">
        <v>0.156580264998221</v>
      </c>
      <c r="O5134" t="s">
        <v>11351</v>
      </c>
      <c r="P5134" t="s">
        <v>11352</v>
      </c>
      <c r="R5134" t="s">
        <v>11353</v>
      </c>
      <c r="S5134">
        <f>IF(SalesData[[#This Row],[Return Status]]="Returned",1,0)</f>
        <v>0</v>
      </c>
      <c r="T5134">
        <v>2821.33</v>
      </c>
      <c r="U5134" s="2">
        <f>EOMONTH(SalesData[[#This Row],[Order Date]],0)</f>
        <v>45138</v>
      </c>
      <c r="V5134" s="9" t="str">
        <f>"Q"&amp;INT((MONTH(SalesData[[#This Row],[Order Date]])+2)/3)&amp;"-"&amp;YEAR(SalesData[[#This Row],[Order Date]])</f>
        <v>Q3-2023</v>
      </c>
    </row>
    <row r="5135" spans="1:22" x14ac:dyDescent="0.35">
      <c r="A5135" t="s">
        <v>5276</v>
      </c>
      <c r="B5135" s="1">
        <v>45109</v>
      </c>
      <c r="C5135" t="s">
        <v>94</v>
      </c>
      <c r="D5135" t="s">
        <v>13</v>
      </c>
      <c r="E5135">
        <v>2405506016</v>
      </c>
      <c r="F5135" t="s">
        <v>181</v>
      </c>
      <c r="G5135" t="s">
        <v>11371</v>
      </c>
      <c r="H5135" t="s">
        <v>11357</v>
      </c>
      <c r="I5135" t="s">
        <v>31</v>
      </c>
      <c r="J5135" t="s">
        <v>19</v>
      </c>
      <c r="K5135">
        <v>3779.26</v>
      </c>
      <c r="L5135">
        <v>639.33000000000004</v>
      </c>
      <c r="M5135" t="s">
        <v>19</v>
      </c>
      <c r="N5135">
        <v>0.16916803818737</v>
      </c>
      <c r="O5135" t="s">
        <v>11351</v>
      </c>
      <c r="P5135" t="s">
        <v>11352</v>
      </c>
      <c r="R5135" t="s">
        <v>11353</v>
      </c>
      <c r="S5135">
        <f>IF(SalesData[[#This Row],[Return Status]]="Returned",1,0)</f>
        <v>0</v>
      </c>
      <c r="U5135" s="2">
        <f>EOMONTH(SalesData[[#This Row],[Order Date]],0)</f>
        <v>45138</v>
      </c>
      <c r="V5135" s="9" t="str">
        <f>"Q"&amp;INT((MONTH(SalesData[[#This Row],[Order Date]])+2)/3)&amp;"-"&amp;YEAR(SalesData[[#This Row],[Order Date]])</f>
        <v>Q3-2023</v>
      </c>
    </row>
    <row r="5136" spans="1:22" x14ac:dyDescent="0.35">
      <c r="A5136" t="s">
        <v>5277</v>
      </c>
      <c r="B5136" s="1">
        <v>45135</v>
      </c>
      <c r="C5136" t="s">
        <v>52</v>
      </c>
      <c r="D5136" t="s">
        <v>99</v>
      </c>
      <c r="E5136">
        <v>2456984050</v>
      </c>
      <c r="F5136" t="s">
        <v>33</v>
      </c>
      <c r="G5136" t="s">
        <v>34</v>
      </c>
      <c r="H5136" t="s">
        <v>35</v>
      </c>
      <c r="I5136" t="s">
        <v>36</v>
      </c>
      <c r="J5136" t="s">
        <v>62</v>
      </c>
      <c r="K5136">
        <v>1596.21</v>
      </c>
      <c r="L5136">
        <v>340.63</v>
      </c>
      <c r="M5136" t="s">
        <v>62</v>
      </c>
      <c r="N5136">
        <v>0.21339923944844399</v>
      </c>
      <c r="O5136" t="s">
        <v>11351</v>
      </c>
      <c r="P5136" t="s">
        <v>11354</v>
      </c>
      <c r="R5136" t="s">
        <v>11353</v>
      </c>
      <c r="S5136">
        <f>IF(SalesData[[#This Row],[Return Status]]="Returned",1,0)</f>
        <v>0</v>
      </c>
      <c r="U5136" s="2">
        <f>EOMONTH(SalesData[[#This Row],[Order Date]],0)</f>
        <v>45138</v>
      </c>
      <c r="V5136" s="9" t="str">
        <f>"Q"&amp;INT((MONTH(SalesData[[#This Row],[Order Date]])+2)/3)&amp;"-"&amp;YEAR(SalesData[[#This Row],[Order Date]])</f>
        <v>Q3-2023</v>
      </c>
    </row>
    <row r="5137" spans="1:22" x14ac:dyDescent="0.35">
      <c r="A5137" t="s">
        <v>5278</v>
      </c>
      <c r="B5137" s="1">
        <v>45126</v>
      </c>
      <c r="C5137" t="s">
        <v>94</v>
      </c>
      <c r="D5137" t="s">
        <v>80</v>
      </c>
      <c r="E5137">
        <v>6708288230</v>
      </c>
      <c r="F5137" t="s">
        <v>116</v>
      </c>
      <c r="G5137" t="s">
        <v>74</v>
      </c>
      <c r="H5137" t="s">
        <v>75</v>
      </c>
      <c r="I5137" t="s">
        <v>36</v>
      </c>
      <c r="J5137" t="s">
        <v>62</v>
      </c>
      <c r="K5137">
        <v>3958.57</v>
      </c>
      <c r="L5137">
        <v>875.9</v>
      </c>
      <c r="M5137" t="s">
        <v>62</v>
      </c>
      <c r="N5137">
        <v>0.221266770576243</v>
      </c>
      <c r="O5137" t="s">
        <v>11351</v>
      </c>
      <c r="P5137" t="s">
        <v>11354</v>
      </c>
      <c r="R5137" t="s">
        <v>11353</v>
      </c>
      <c r="S5137">
        <f>IF(SalesData[[#This Row],[Return Status]]="Returned",1,0)</f>
        <v>0</v>
      </c>
      <c r="T5137">
        <v>2420.2800000000002</v>
      </c>
      <c r="U5137" s="2">
        <f>EOMONTH(SalesData[[#This Row],[Order Date]],0)</f>
        <v>45138</v>
      </c>
      <c r="V5137" s="9" t="str">
        <f>"Q"&amp;INT((MONTH(SalesData[[#This Row],[Order Date]])+2)/3)&amp;"-"&amp;YEAR(SalesData[[#This Row],[Order Date]])</f>
        <v>Q3-2023</v>
      </c>
    </row>
    <row r="5138" spans="1:22" x14ac:dyDescent="0.35">
      <c r="A5138" t="s">
        <v>5279</v>
      </c>
      <c r="B5138" s="1">
        <v>45128</v>
      </c>
      <c r="C5138" t="s">
        <v>113</v>
      </c>
      <c r="D5138" t="s">
        <v>46</v>
      </c>
      <c r="E5138">
        <v>8152115073</v>
      </c>
      <c r="F5138" t="s">
        <v>206</v>
      </c>
      <c r="G5138" t="s">
        <v>89</v>
      </c>
      <c r="H5138" t="s">
        <v>90</v>
      </c>
      <c r="I5138" t="s">
        <v>31</v>
      </c>
      <c r="J5138" t="s">
        <v>18</v>
      </c>
      <c r="K5138">
        <v>1711.25</v>
      </c>
      <c r="L5138">
        <v>468.53</v>
      </c>
      <c r="M5138" t="s">
        <v>19</v>
      </c>
      <c r="N5138">
        <v>0.27379401022644301</v>
      </c>
      <c r="O5138" t="s">
        <v>11351</v>
      </c>
      <c r="P5138" t="s">
        <v>11354</v>
      </c>
      <c r="R5138" t="s">
        <v>11353</v>
      </c>
      <c r="S5138">
        <f>IF(SalesData[[#This Row],[Return Status]]="Returned",1,0)</f>
        <v>0</v>
      </c>
      <c r="T5138">
        <v>207.68</v>
      </c>
      <c r="U5138" s="2">
        <f>EOMONTH(SalesData[[#This Row],[Order Date]],0)</f>
        <v>45138</v>
      </c>
      <c r="V5138" s="9" t="str">
        <f>"Q"&amp;INT((MONTH(SalesData[[#This Row],[Order Date]])+2)/3)&amp;"-"&amp;YEAR(SalesData[[#This Row],[Order Date]])</f>
        <v>Q3-2023</v>
      </c>
    </row>
    <row r="5139" spans="1:22" x14ac:dyDescent="0.35">
      <c r="A5139" t="s">
        <v>5280</v>
      </c>
      <c r="B5139" s="1">
        <v>45126</v>
      </c>
      <c r="C5139" t="s">
        <v>45</v>
      </c>
      <c r="D5139" t="s">
        <v>99</v>
      </c>
      <c r="E5139">
        <v>2685758497</v>
      </c>
      <c r="F5139" t="s">
        <v>238</v>
      </c>
      <c r="G5139" t="s">
        <v>74</v>
      </c>
      <c r="H5139" t="s">
        <v>75</v>
      </c>
      <c r="I5139" t="s">
        <v>36</v>
      </c>
      <c r="J5139" t="s">
        <v>65</v>
      </c>
      <c r="K5139">
        <v>4239.46</v>
      </c>
      <c r="L5139">
        <v>1008.46</v>
      </c>
      <c r="M5139" t="s">
        <v>65</v>
      </c>
      <c r="N5139">
        <v>0.23787463497709599</v>
      </c>
      <c r="O5139" t="s">
        <v>11351</v>
      </c>
      <c r="P5139" t="s">
        <v>11354</v>
      </c>
      <c r="R5139" t="s">
        <v>11353</v>
      </c>
      <c r="S5139">
        <f>IF(SalesData[[#This Row],[Return Status]]="Returned",1,0)</f>
        <v>0</v>
      </c>
      <c r="T5139">
        <v>2420.2800000000002</v>
      </c>
      <c r="U5139" s="2">
        <f>EOMONTH(SalesData[[#This Row],[Order Date]],0)</f>
        <v>45138</v>
      </c>
      <c r="V5139" s="9" t="str">
        <f>"Q"&amp;INT((MONTH(SalesData[[#This Row],[Order Date]])+2)/3)&amp;"-"&amp;YEAR(SalesData[[#This Row],[Order Date]])</f>
        <v>Q3-2023</v>
      </c>
    </row>
    <row r="5140" spans="1:22" x14ac:dyDescent="0.35">
      <c r="A5140" t="s">
        <v>5281</v>
      </c>
      <c r="B5140" s="1">
        <v>45136</v>
      </c>
      <c r="C5140" t="s">
        <v>184</v>
      </c>
      <c r="D5140" t="s">
        <v>39</v>
      </c>
      <c r="E5140">
        <v>853301828</v>
      </c>
      <c r="F5140" t="s">
        <v>107</v>
      </c>
      <c r="G5140" t="s">
        <v>15</v>
      </c>
      <c r="H5140" t="s">
        <v>16</v>
      </c>
      <c r="I5140" t="s">
        <v>17</v>
      </c>
      <c r="J5140" t="s">
        <v>18</v>
      </c>
      <c r="K5140">
        <v>2926.72</v>
      </c>
      <c r="L5140">
        <v>287.41000000000003</v>
      </c>
      <c r="M5140" t="s">
        <v>19</v>
      </c>
      <c r="N5140">
        <v>9.8202082877760805E-2</v>
      </c>
      <c r="O5140" t="s">
        <v>11351</v>
      </c>
      <c r="P5140" t="s">
        <v>11356</v>
      </c>
      <c r="Q5140" t="s">
        <v>11376</v>
      </c>
      <c r="R5140" t="s">
        <v>11360</v>
      </c>
      <c r="S5140">
        <f>IF(SalesData[[#This Row],[Return Status]]="Returned",1,0)</f>
        <v>1</v>
      </c>
      <c r="T5140">
        <v>2085.91</v>
      </c>
      <c r="U5140" s="2">
        <f>EOMONTH(SalesData[[#This Row],[Order Date]],0)</f>
        <v>45138</v>
      </c>
      <c r="V5140" s="9" t="str">
        <f>"Q"&amp;INT((MONTH(SalesData[[#This Row],[Order Date]])+2)/3)&amp;"-"&amp;YEAR(SalesData[[#This Row],[Order Date]])</f>
        <v>Q3-2023</v>
      </c>
    </row>
    <row r="5141" spans="1:22" x14ac:dyDescent="0.35">
      <c r="A5141" t="s">
        <v>5282</v>
      </c>
      <c r="B5141" s="1">
        <v>45118</v>
      </c>
      <c r="C5141" t="s">
        <v>176</v>
      </c>
      <c r="D5141" t="s">
        <v>80</v>
      </c>
      <c r="E5141">
        <v>8691027440</v>
      </c>
      <c r="F5141" t="s">
        <v>312</v>
      </c>
      <c r="G5141" t="s">
        <v>141</v>
      </c>
      <c r="H5141" t="s">
        <v>121</v>
      </c>
      <c r="I5141" t="s">
        <v>17</v>
      </c>
      <c r="J5141" t="s">
        <v>18</v>
      </c>
      <c r="K5141">
        <v>2435.0700000000002</v>
      </c>
      <c r="L5141">
        <v>653.6</v>
      </c>
      <c r="M5141" t="s">
        <v>19</v>
      </c>
      <c r="N5141">
        <v>0.26841117503808898</v>
      </c>
      <c r="O5141" t="s">
        <v>11351</v>
      </c>
      <c r="P5141" t="s">
        <v>11354</v>
      </c>
      <c r="R5141" t="s">
        <v>11353</v>
      </c>
      <c r="S5141">
        <f>IF(SalesData[[#This Row],[Return Status]]="Returned",1,0)</f>
        <v>0</v>
      </c>
      <c r="T5141">
        <v>2793.38</v>
      </c>
      <c r="U5141" s="2">
        <f>EOMONTH(SalesData[[#This Row],[Order Date]],0)</f>
        <v>45138</v>
      </c>
      <c r="V5141" s="9" t="str">
        <f>"Q"&amp;INT((MONTH(SalesData[[#This Row],[Order Date]])+2)/3)&amp;"-"&amp;YEAR(SalesData[[#This Row],[Order Date]])</f>
        <v>Q3-2023</v>
      </c>
    </row>
    <row r="5142" spans="1:22" x14ac:dyDescent="0.35">
      <c r="A5142" t="s">
        <v>5283</v>
      </c>
      <c r="B5142" s="1">
        <v>45112</v>
      </c>
      <c r="C5142" t="s">
        <v>113</v>
      </c>
      <c r="D5142" t="s">
        <v>80</v>
      </c>
      <c r="E5142">
        <v>8402786812</v>
      </c>
      <c r="F5142" t="s">
        <v>137</v>
      </c>
      <c r="G5142" t="s">
        <v>11382</v>
      </c>
      <c r="H5142" t="s">
        <v>35</v>
      </c>
      <c r="I5142" t="s">
        <v>36</v>
      </c>
      <c r="J5142" t="s">
        <v>18</v>
      </c>
      <c r="K5142">
        <v>104.73</v>
      </c>
      <c r="L5142">
        <v>29.9</v>
      </c>
      <c r="M5142" t="s">
        <v>19</v>
      </c>
      <c r="N5142">
        <v>0.28549603742958102</v>
      </c>
      <c r="O5142" t="s">
        <v>11361</v>
      </c>
      <c r="P5142" t="s">
        <v>11354</v>
      </c>
      <c r="R5142" t="s">
        <v>11353</v>
      </c>
      <c r="S5142">
        <f>IF(SalesData[[#This Row],[Return Status]]="Returned",1,0)</f>
        <v>0</v>
      </c>
      <c r="U5142" s="2">
        <f>EOMONTH(SalesData[[#This Row],[Order Date]],0)</f>
        <v>45138</v>
      </c>
      <c r="V5142" s="9" t="str">
        <f>"Q"&amp;INT((MONTH(SalesData[[#This Row],[Order Date]])+2)/3)&amp;"-"&amp;YEAR(SalesData[[#This Row],[Order Date]])</f>
        <v>Q3-2023</v>
      </c>
    </row>
    <row r="5143" spans="1:22" x14ac:dyDescent="0.35">
      <c r="A5143" t="s">
        <v>5284</v>
      </c>
      <c r="B5143" s="1">
        <v>45119</v>
      </c>
      <c r="C5143" t="s">
        <v>12</v>
      </c>
      <c r="D5143" t="s">
        <v>39</v>
      </c>
      <c r="E5143">
        <v>3379223251</v>
      </c>
      <c r="F5143" t="s">
        <v>73</v>
      </c>
      <c r="G5143" t="s">
        <v>74</v>
      </c>
      <c r="H5143" t="s">
        <v>75</v>
      </c>
      <c r="I5143" t="s">
        <v>36</v>
      </c>
      <c r="J5143" t="s">
        <v>43</v>
      </c>
      <c r="K5143">
        <v>844.35</v>
      </c>
      <c r="L5143">
        <v>144.38</v>
      </c>
      <c r="M5143" t="s">
        <v>43</v>
      </c>
      <c r="N5143">
        <v>0.170995440279505</v>
      </c>
      <c r="O5143" t="s">
        <v>11355</v>
      </c>
      <c r="P5143" t="s">
        <v>11352</v>
      </c>
      <c r="R5143" t="s">
        <v>11353</v>
      </c>
      <c r="S5143">
        <f>IF(SalesData[[#This Row],[Return Status]]="Returned",1,0)</f>
        <v>0</v>
      </c>
      <c r="T5143">
        <v>2420.2800000000002</v>
      </c>
      <c r="U5143" s="2">
        <f>EOMONTH(SalesData[[#This Row],[Order Date]],0)</f>
        <v>45138</v>
      </c>
      <c r="V5143" s="9" t="str">
        <f>"Q"&amp;INT((MONTH(SalesData[[#This Row],[Order Date]])+2)/3)&amp;"-"&amp;YEAR(SalesData[[#This Row],[Order Date]])</f>
        <v>Q3-2023</v>
      </c>
    </row>
    <row r="5144" spans="1:22" x14ac:dyDescent="0.35">
      <c r="A5144" t="s">
        <v>5285</v>
      </c>
      <c r="B5144" s="1">
        <v>45130</v>
      </c>
      <c r="C5144" t="s">
        <v>87</v>
      </c>
      <c r="D5144" t="s">
        <v>27</v>
      </c>
      <c r="E5144">
        <v>9496909300</v>
      </c>
      <c r="F5144" t="s">
        <v>83</v>
      </c>
      <c r="G5144" t="s">
        <v>84</v>
      </c>
      <c r="H5144" t="s">
        <v>85</v>
      </c>
      <c r="I5144" t="s">
        <v>31</v>
      </c>
      <c r="J5144" t="s">
        <v>61</v>
      </c>
      <c r="K5144">
        <v>3714.92</v>
      </c>
      <c r="L5144">
        <v>695.69</v>
      </c>
      <c r="M5144" t="s">
        <v>62</v>
      </c>
      <c r="N5144">
        <v>0.18726917403335699</v>
      </c>
      <c r="O5144" t="s">
        <v>11351</v>
      </c>
      <c r="P5144" t="s">
        <v>11352</v>
      </c>
      <c r="R5144" t="s">
        <v>11353</v>
      </c>
      <c r="S5144">
        <f>IF(SalesData[[#This Row],[Return Status]]="Returned",1,0)</f>
        <v>0</v>
      </c>
      <c r="T5144">
        <v>847.14</v>
      </c>
      <c r="U5144" s="2">
        <f>EOMONTH(SalesData[[#This Row],[Order Date]],0)</f>
        <v>45138</v>
      </c>
      <c r="V5144" s="9" t="str">
        <f>"Q"&amp;INT((MONTH(SalesData[[#This Row],[Order Date]])+2)/3)&amp;"-"&amp;YEAR(SalesData[[#This Row],[Order Date]])</f>
        <v>Q3-2023</v>
      </c>
    </row>
    <row r="5145" spans="1:22" x14ac:dyDescent="0.35">
      <c r="A5145" t="s">
        <v>5286</v>
      </c>
      <c r="B5145" s="1">
        <v>45136</v>
      </c>
      <c r="C5145" t="s">
        <v>325</v>
      </c>
      <c r="D5145" t="s">
        <v>39</v>
      </c>
      <c r="E5145">
        <v>4930934433</v>
      </c>
      <c r="F5145" t="s">
        <v>83</v>
      </c>
      <c r="G5145" t="s">
        <v>84</v>
      </c>
      <c r="H5145" t="s">
        <v>85</v>
      </c>
      <c r="I5145" t="s">
        <v>31</v>
      </c>
      <c r="J5145" t="s">
        <v>43</v>
      </c>
      <c r="K5145">
        <v>616.09</v>
      </c>
      <c r="L5145">
        <v>23.79</v>
      </c>
      <c r="M5145" t="s">
        <v>43</v>
      </c>
      <c r="N5145">
        <v>3.86144881429661E-2</v>
      </c>
      <c r="O5145" t="s">
        <v>11355</v>
      </c>
      <c r="P5145" t="s">
        <v>11356</v>
      </c>
      <c r="R5145" t="s">
        <v>11353</v>
      </c>
      <c r="S5145">
        <f>IF(SalesData[[#This Row],[Return Status]]="Returned",1,0)</f>
        <v>0</v>
      </c>
      <c r="T5145">
        <v>847.14</v>
      </c>
      <c r="U5145" s="2">
        <f>EOMONTH(SalesData[[#This Row],[Order Date]],0)</f>
        <v>45138</v>
      </c>
      <c r="V5145" s="9" t="str">
        <f>"Q"&amp;INT((MONTH(SalesData[[#This Row],[Order Date]])+2)/3)&amp;"-"&amp;YEAR(SalesData[[#This Row],[Order Date]])</f>
        <v>Q3-2023</v>
      </c>
    </row>
    <row r="5146" spans="1:22" x14ac:dyDescent="0.35">
      <c r="A5146" t="s">
        <v>5287</v>
      </c>
      <c r="B5146" s="1">
        <v>45115</v>
      </c>
      <c r="C5146" t="s">
        <v>87</v>
      </c>
      <c r="D5146" t="s">
        <v>80</v>
      </c>
      <c r="E5146">
        <v>1096342851</v>
      </c>
      <c r="F5146" t="s">
        <v>159</v>
      </c>
      <c r="G5146" t="s">
        <v>84</v>
      </c>
      <c r="H5146" t="s">
        <v>85</v>
      </c>
      <c r="I5146" t="s">
        <v>31</v>
      </c>
      <c r="J5146" t="s">
        <v>62</v>
      </c>
      <c r="K5146">
        <v>1211.8699999999999</v>
      </c>
      <c r="L5146">
        <v>316.38</v>
      </c>
      <c r="M5146" t="s">
        <v>62</v>
      </c>
      <c r="N5146">
        <v>0.26106760626139802</v>
      </c>
      <c r="O5146" t="s">
        <v>11351</v>
      </c>
      <c r="P5146" t="s">
        <v>11354</v>
      </c>
      <c r="R5146" t="s">
        <v>11353</v>
      </c>
      <c r="S5146">
        <f>IF(SalesData[[#This Row],[Return Status]]="Returned",1,0)</f>
        <v>0</v>
      </c>
      <c r="T5146">
        <v>847.14</v>
      </c>
      <c r="U5146" s="2">
        <f>EOMONTH(SalesData[[#This Row],[Order Date]],0)</f>
        <v>45138</v>
      </c>
      <c r="V5146" s="9" t="str">
        <f>"Q"&amp;INT((MONTH(SalesData[[#This Row],[Order Date]])+2)/3)&amp;"-"&amp;YEAR(SalesData[[#This Row],[Order Date]])</f>
        <v>Q3-2023</v>
      </c>
    </row>
    <row r="5147" spans="1:22" x14ac:dyDescent="0.35">
      <c r="A5147" t="s">
        <v>5288</v>
      </c>
      <c r="B5147" s="1">
        <v>45118</v>
      </c>
      <c r="C5147" t="s">
        <v>124</v>
      </c>
      <c r="D5147" t="s">
        <v>99</v>
      </c>
      <c r="E5147">
        <v>4066816484</v>
      </c>
      <c r="F5147" t="s">
        <v>40</v>
      </c>
      <c r="G5147" t="s">
        <v>69</v>
      </c>
      <c r="H5147" t="s">
        <v>11357</v>
      </c>
      <c r="I5147" t="s">
        <v>31</v>
      </c>
      <c r="J5147" t="s">
        <v>42</v>
      </c>
      <c r="K5147">
        <v>4987.79</v>
      </c>
      <c r="L5147">
        <v>322.22000000000003</v>
      </c>
      <c r="M5147" t="s">
        <v>43</v>
      </c>
      <c r="N5147">
        <v>6.4601757491795003E-2</v>
      </c>
      <c r="O5147" t="s">
        <v>11351</v>
      </c>
      <c r="P5147" t="s">
        <v>11356</v>
      </c>
      <c r="R5147" t="s">
        <v>11353</v>
      </c>
      <c r="S5147">
        <f>IF(SalesData[[#This Row],[Return Status]]="Returned",1,0)</f>
        <v>0</v>
      </c>
      <c r="T5147">
        <v>2081.52</v>
      </c>
      <c r="U5147" s="2">
        <f>EOMONTH(SalesData[[#This Row],[Order Date]],0)</f>
        <v>45138</v>
      </c>
      <c r="V5147" s="9" t="str">
        <f>"Q"&amp;INT((MONTH(SalesData[[#This Row],[Order Date]])+2)/3)&amp;"-"&amp;YEAR(SalesData[[#This Row],[Order Date]])</f>
        <v>Q3-2023</v>
      </c>
    </row>
    <row r="5148" spans="1:22" x14ac:dyDescent="0.35">
      <c r="A5148" t="s">
        <v>5289</v>
      </c>
      <c r="B5148" s="1">
        <v>45125</v>
      </c>
      <c r="C5148" t="s">
        <v>67</v>
      </c>
      <c r="D5148" t="s">
        <v>13</v>
      </c>
      <c r="E5148">
        <v>291213795</v>
      </c>
      <c r="F5148" t="s">
        <v>68</v>
      </c>
      <c r="G5148" t="s">
        <v>69</v>
      </c>
      <c r="H5148" t="s">
        <v>41</v>
      </c>
      <c r="I5148" t="s">
        <v>31</v>
      </c>
      <c r="J5148" t="s">
        <v>62</v>
      </c>
      <c r="K5148">
        <v>4481.3599999999997</v>
      </c>
      <c r="L5148">
        <v>837.18</v>
      </c>
      <c r="M5148" t="s">
        <v>62</v>
      </c>
      <c r="N5148">
        <v>0.186813824374743</v>
      </c>
      <c r="O5148" t="s">
        <v>11351</v>
      </c>
      <c r="P5148" t="s">
        <v>11352</v>
      </c>
      <c r="R5148" t="s">
        <v>11353</v>
      </c>
      <c r="S5148">
        <f>IF(SalesData[[#This Row],[Return Status]]="Returned",1,0)</f>
        <v>0</v>
      </c>
      <c r="T5148">
        <v>2081.52</v>
      </c>
      <c r="U5148" s="2">
        <f>EOMONTH(SalesData[[#This Row],[Order Date]],0)</f>
        <v>45138</v>
      </c>
      <c r="V5148" s="9" t="str">
        <f>"Q"&amp;INT((MONTH(SalesData[[#This Row],[Order Date]])+2)/3)&amp;"-"&amp;YEAR(SalesData[[#This Row],[Order Date]])</f>
        <v>Q3-2023</v>
      </c>
    </row>
    <row r="5149" spans="1:22" x14ac:dyDescent="0.35">
      <c r="A5149" t="s">
        <v>5290</v>
      </c>
      <c r="B5149" s="1">
        <v>45128</v>
      </c>
      <c r="C5149" t="s">
        <v>194</v>
      </c>
      <c r="D5149" t="s">
        <v>39</v>
      </c>
      <c r="E5149">
        <v>5462162448</v>
      </c>
      <c r="F5149" t="s">
        <v>50</v>
      </c>
      <c r="G5149" t="s">
        <v>11382</v>
      </c>
      <c r="H5149" t="s">
        <v>35</v>
      </c>
      <c r="I5149" t="s">
        <v>36</v>
      </c>
      <c r="J5149" t="s">
        <v>18</v>
      </c>
      <c r="K5149">
        <v>3625.23</v>
      </c>
      <c r="L5149">
        <v>413.34</v>
      </c>
      <c r="M5149" t="s">
        <v>19</v>
      </c>
      <c r="N5149">
        <v>0.11401759336649001</v>
      </c>
      <c r="O5149" t="s">
        <v>11351</v>
      </c>
      <c r="P5149" t="s">
        <v>11352</v>
      </c>
      <c r="R5149" t="s">
        <v>11353</v>
      </c>
      <c r="S5149">
        <f>IF(SalesData[[#This Row],[Return Status]]="Returned",1,0)</f>
        <v>0</v>
      </c>
      <c r="U5149" s="2">
        <f>EOMONTH(SalesData[[#This Row],[Order Date]],0)</f>
        <v>45138</v>
      </c>
      <c r="V5149" s="9" t="str">
        <f>"Q"&amp;INT((MONTH(SalesData[[#This Row],[Order Date]])+2)/3)&amp;"-"&amp;YEAR(SalesData[[#This Row],[Order Date]])</f>
        <v>Q3-2023</v>
      </c>
    </row>
    <row r="5150" spans="1:22" x14ac:dyDescent="0.35">
      <c r="A5150" t="s">
        <v>5291</v>
      </c>
      <c r="B5150" s="1">
        <v>45118</v>
      </c>
      <c r="C5150" t="s">
        <v>67</v>
      </c>
      <c r="D5150" t="s">
        <v>99</v>
      </c>
      <c r="E5150">
        <v>57877761</v>
      </c>
      <c r="F5150" t="s">
        <v>137</v>
      </c>
      <c r="G5150" t="s">
        <v>34</v>
      </c>
      <c r="H5150" t="s">
        <v>11357</v>
      </c>
      <c r="I5150" t="s">
        <v>36</v>
      </c>
      <c r="J5150" t="s">
        <v>62</v>
      </c>
      <c r="K5150">
        <v>3809</v>
      </c>
      <c r="L5150">
        <v>190.23</v>
      </c>
      <c r="M5150" t="s">
        <v>62</v>
      </c>
      <c r="N5150">
        <v>4.9942242058283001E-2</v>
      </c>
      <c r="O5150" t="s">
        <v>11351</v>
      </c>
      <c r="P5150" t="s">
        <v>11356</v>
      </c>
      <c r="R5150" t="s">
        <v>11353</v>
      </c>
      <c r="S5150">
        <f>IF(SalesData[[#This Row],[Return Status]]="Returned",1,0)</f>
        <v>0</v>
      </c>
      <c r="U5150" s="2">
        <f>EOMONTH(SalesData[[#This Row],[Order Date]],0)</f>
        <v>45138</v>
      </c>
      <c r="V5150" s="9" t="str">
        <f>"Q"&amp;INT((MONTH(SalesData[[#This Row],[Order Date]])+2)/3)&amp;"-"&amp;YEAR(SalesData[[#This Row],[Order Date]])</f>
        <v>Q3-2023</v>
      </c>
    </row>
    <row r="5151" spans="1:22" x14ac:dyDescent="0.35">
      <c r="A5151" t="s">
        <v>5292</v>
      </c>
      <c r="B5151" s="1">
        <v>45123</v>
      </c>
      <c r="C5151" t="s">
        <v>26</v>
      </c>
      <c r="D5151" t="s">
        <v>80</v>
      </c>
      <c r="E5151">
        <v>8004004248</v>
      </c>
      <c r="F5151" t="s">
        <v>129</v>
      </c>
      <c r="G5151" t="s">
        <v>54</v>
      </c>
      <c r="H5151" t="s">
        <v>55</v>
      </c>
      <c r="I5151" t="s">
        <v>31</v>
      </c>
      <c r="J5151" t="s">
        <v>18</v>
      </c>
      <c r="K5151">
        <v>3170.25</v>
      </c>
      <c r="L5151">
        <v>545.64</v>
      </c>
      <c r="M5151" t="s">
        <v>19</v>
      </c>
      <c r="N5151">
        <v>0.17211260941566101</v>
      </c>
      <c r="O5151" t="s">
        <v>11351</v>
      </c>
      <c r="P5151" t="s">
        <v>11352</v>
      </c>
      <c r="R5151" t="s">
        <v>11353</v>
      </c>
      <c r="S5151">
        <f>IF(SalesData[[#This Row],[Return Status]]="Returned",1,0)</f>
        <v>0</v>
      </c>
      <c r="U5151" s="2">
        <f>EOMONTH(SalesData[[#This Row],[Order Date]],0)</f>
        <v>45138</v>
      </c>
      <c r="V5151" s="9" t="str">
        <f>"Q"&amp;INT((MONTH(SalesData[[#This Row],[Order Date]])+2)/3)&amp;"-"&amp;YEAR(SalesData[[#This Row],[Order Date]])</f>
        <v>Q3-2023</v>
      </c>
    </row>
    <row r="5152" spans="1:22" x14ac:dyDescent="0.35">
      <c r="A5152" t="s">
        <v>5293</v>
      </c>
      <c r="B5152" s="1">
        <v>45122</v>
      </c>
      <c r="C5152" t="s">
        <v>111</v>
      </c>
      <c r="D5152" t="s">
        <v>13</v>
      </c>
      <c r="E5152">
        <v>6655625155</v>
      </c>
      <c r="F5152" t="s">
        <v>40</v>
      </c>
      <c r="G5152" t="s">
        <v>69</v>
      </c>
      <c r="H5152" t="s">
        <v>41</v>
      </c>
      <c r="I5152" t="s">
        <v>31</v>
      </c>
      <c r="J5152" t="s">
        <v>19</v>
      </c>
      <c r="K5152">
        <v>3422.9</v>
      </c>
      <c r="L5152">
        <v>119.55</v>
      </c>
      <c r="M5152" t="s">
        <v>19</v>
      </c>
      <c r="N5152">
        <v>3.4926524292266801E-2</v>
      </c>
      <c r="O5152" t="s">
        <v>11351</v>
      </c>
      <c r="P5152" t="s">
        <v>11356</v>
      </c>
      <c r="R5152" t="s">
        <v>11353</v>
      </c>
      <c r="S5152">
        <f>IF(SalesData[[#This Row],[Return Status]]="Returned",1,0)</f>
        <v>0</v>
      </c>
      <c r="T5152">
        <v>2081.52</v>
      </c>
      <c r="U5152" s="2">
        <f>EOMONTH(SalesData[[#This Row],[Order Date]],0)</f>
        <v>45138</v>
      </c>
      <c r="V5152" s="9" t="str">
        <f>"Q"&amp;INT((MONTH(SalesData[[#This Row],[Order Date]])+2)/3)&amp;"-"&amp;YEAR(SalesData[[#This Row],[Order Date]])</f>
        <v>Q3-2023</v>
      </c>
    </row>
    <row r="5153" spans="1:22" x14ac:dyDescent="0.35">
      <c r="A5153" t="s">
        <v>5294</v>
      </c>
      <c r="B5153" s="1">
        <v>45134</v>
      </c>
      <c r="C5153" t="s">
        <v>325</v>
      </c>
      <c r="D5153" t="s">
        <v>72</v>
      </c>
      <c r="E5153">
        <v>6511807725</v>
      </c>
      <c r="F5153" t="s">
        <v>163</v>
      </c>
      <c r="G5153" t="s">
        <v>164</v>
      </c>
      <c r="H5153" t="s">
        <v>165</v>
      </c>
      <c r="I5153" t="s">
        <v>36</v>
      </c>
      <c r="J5153" t="s">
        <v>19</v>
      </c>
      <c r="K5153">
        <v>3209.18</v>
      </c>
      <c r="L5153">
        <v>700.17</v>
      </c>
      <c r="M5153" t="s">
        <v>19</v>
      </c>
      <c r="N5153">
        <v>0.21817722907409401</v>
      </c>
      <c r="O5153" t="s">
        <v>11351</v>
      </c>
      <c r="P5153" t="s">
        <v>11354</v>
      </c>
      <c r="R5153" t="s">
        <v>11353</v>
      </c>
      <c r="S5153">
        <f>IF(SalesData[[#This Row],[Return Status]]="Returned",1,0)</f>
        <v>0</v>
      </c>
      <c r="U5153" s="2">
        <f>EOMONTH(SalesData[[#This Row],[Order Date]],0)</f>
        <v>45138</v>
      </c>
      <c r="V5153" s="9" t="str">
        <f>"Q"&amp;INT((MONTH(SalesData[[#This Row],[Order Date]])+2)/3)&amp;"-"&amp;YEAR(SalesData[[#This Row],[Order Date]])</f>
        <v>Q3-2023</v>
      </c>
    </row>
    <row r="5154" spans="1:22" x14ac:dyDescent="0.35">
      <c r="A5154" t="s">
        <v>5295</v>
      </c>
      <c r="B5154" s="1">
        <v>45112</v>
      </c>
      <c r="C5154" t="s">
        <v>94</v>
      </c>
      <c r="D5154" t="s">
        <v>99</v>
      </c>
      <c r="E5154">
        <v>6271308374</v>
      </c>
      <c r="F5154" t="s">
        <v>238</v>
      </c>
      <c r="G5154" t="s">
        <v>11374</v>
      </c>
      <c r="H5154" t="s">
        <v>75</v>
      </c>
      <c r="I5154" t="s">
        <v>36</v>
      </c>
      <c r="J5154" t="s">
        <v>19</v>
      </c>
      <c r="K5154">
        <v>333.17</v>
      </c>
      <c r="L5154">
        <v>90.06</v>
      </c>
      <c r="M5154" t="s">
        <v>19</v>
      </c>
      <c r="N5154">
        <v>0.27031245310202001</v>
      </c>
      <c r="O5154" t="s">
        <v>11361</v>
      </c>
      <c r="P5154" t="s">
        <v>11354</v>
      </c>
      <c r="R5154" t="s">
        <v>11353</v>
      </c>
      <c r="S5154">
        <f>IF(SalesData[[#This Row],[Return Status]]="Returned",1,0)</f>
        <v>0</v>
      </c>
      <c r="U5154" s="2">
        <f>EOMONTH(SalesData[[#This Row],[Order Date]],0)</f>
        <v>45138</v>
      </c>
      <c r="V5154" s="9" t="str">
        <f>"Q"&amp;INT((MONTH(SalesData[[#This Row],[Order Date]])+2)/3)&amp;"-"&amp;YEAR(SalesData[[#This Row],[Order Date]])</f>
        <v>Q3-2023</v>
      </c>
    </row>
    <row r="5155" spans="1:22" x14ac:dyDescent="0.35">
      <c r="A5155" t="s">
        <v>5296</v>
      </c>
      <c r="B5155" s="1">
        <v>45137</v>
      </c>
      <c r="C5155" t="s">
        <v>71</v>
      </c>
      <c r="D5155" t="s">
        <v>39</v>
      </c>
      <c r="E5155">
        <v>917277172</v>
      </c>
      <c r="F5155" t="s">
        <v>133</v>
      </c>
      <c r="G5155" t="s">
        <v>89</v>
      </c>
      <c r="H5155" t="s">
        <v>90</v>
      </c>
      <c r="I5155" t="s">
        <v>31</v>
      </c>
      <c r="J5155" t="s">
        <v>19</v>
      </c>
      <c r="K5155">
        <v>3459.34</v>
      </c>
      <c r="L5155">
        <v>423.64</v>
      </c>
      <c r="M5155" t="s">
        <v>19</v>
      </c>
      <c r="N5155">
        <v>0.122462666288945</v>
      </c>
      <c r="O5155" t="s">
        <v>11351</v>
      </c>
      <c r="P5155" t="s">
        <v>11352</v>
      </c>
      <c r="R5155" t="s">
        <v>11353</v>
      </c>
      <c r="S5155">
        <f>IF(SalesData[[#This Row],[Return Status]]="Returned",1,0)</f>
        <v>0</v>
      </c>
      <c r="T5155">
        <v>207.68</v>
      </c>
      <c r="U5155" s="2">
        <f>EOMONTH(SalesData[[#This Row],[Order Date]],0)</f>
        <v>45138</v>
      </c>
      <c r="V5155" s="9" t="str">
        <f>"Q"&amp;INT((MONTH(SalesData[[#This Row],[Order Date]])+2)/3)&amp;"-"&amp;YEAR(SalesData[[#This Row],[Order Date]])</f>
        <v>Q3-2023</v>
      </c>
    </row>
    <row r="5156" spans="1:22" x14ac:dyDescent="0.35">
      <c r="A5156" t="s">
        <v>5297</v>
      </c>
      <c r="B5156" s="1">
        <v>45126</v>
      </c>
      <c r="C5156" t="s">
        <v>45</v>
      </c>
      <c r="D5156" t="s">
        <v>99</v>
      </c>
      <c r="E5156">
        <v>7341327852</v>
      </c>
      <c r="F5156" t="s">
        <v>129</v>
      </c>
      <c r="G5156" t="s">
        <v>11371</v>
      </c>
      <c r="H5156" t="s">
        <v>55</v>
      </c>
      <c r="I5156" t="s">
        <v>31</v>
      </c>
      <c r="J5156" t="s">
        <v>19</v>
      </c>
      <c r="K5156">
        <v>3139.43</v>
      </c>
      <c r="L5156">
        <v>625.54</v>
      </c>
      <c r="M5156" t="s">
        <v>19</v>
      </c>
      <c r="N5156">
        <v>0.199252730591222</v>
      </c>
      <c r="O5156" t="s">
        <v>11351</v>
      </c>
      <c r="P5156" t="s">
        <v>11352</v>
      </c>
      <c r="R5156" t="s">
        <v>11353</v>
      </c>
      <c r="S5156">
        <f>IF(SalesData[[#This Row],[Return Status]]="Returned",1,0)</f>
        <v>0</v>
      </c>
      <c r="U5156" s="2">
        <f>EOMONTH(SalesData[[#This Row],[Order Date]],0)</f>
        <v>45138</v>
      </c>
      <c r="V5156" s="9" t="str">
        <f>"Q"&amp;INT((MONTH(SalesData[[#This Row],[Order Date]])+2)/3)&amp;"-"&amp;YEAR(SalesData[[#This Row],[Order Date]])</f>
        <v>Q3-2023</v>
      </c>
    </row>
    <row r="5157" spans="1:22" x14ac:dyDescent="0.35">
      <c r="A5157" t="s">
        <v>5298</v>
      </c>
      <c r="B5157" s="1">
        <v>45125</v>
      </c>
      <c r="C5157" t="s">
        <v>87</v>
      </c>
      <c r="D5157" t="s">
        <v>72</v>
      </c>
      <c r="E5157">
        <v>7423779676</v>
      </c>
      <c r="F5157" t="s">
        <v>159</v>
      </c>
      <c r="G5157" t="s">
        <v>84</v>
      </c>
      <c r="H5157" t="s">
        <v>85</v>
      </c>
      <c r="I5157" t="s">
        <v>31</v>
      </c>
      <c r="J5157" t="s">
        <v>61</v>
      </c>
      <c r="K5157">
        <v>3847.81</v>
      </c>
      <c r="L5157">
        <v>255.76</v>
      </c>
      <c r="M5157" t="s">
        <v>62</v>
      </c>
      <c r="N5157">
        <v>6.6468978457875999E-2</v>
      </c>
      <c r="O5157" t="s">
        <v>11351</v>
      </c>
      <c r="P5157" t="s">
        <v>11356</v>
      </c>
      <c r="R5157" t="s">
        <v>11353</v>
      </c>
      <c r="S5157">
        <f>IF(SalesData[[#This Row],[Return Status]]="Returned",1,0)</f>
        <v>0</v>
      </c>
      <c r="T5157">
        <v>847.14</v>
      </c>
      <c r="U5157" s="2">
        <f>EOMONTH(SalesData[[#This Row],[Order Date]],0)</f>
        <v>45138</v>
      </c>
      <c r="V5157" s="9" t="str">
        <f>"Q"&amp;INT((MONTH(SalesData[[#This Row],[Order Date]])+2)/3)&amp;"-"&amp;YEAR(SalesData[[#This Row],[Order Date]])</f>
        <v>Q3-2023</v>
      </c>
    </row>
    <row r="5158" spans="1:22" x14ac:dyDescent="0.35">
      <c r="A5158" t="s">
        <v>5299</v>
      </c>
      <c r="B5158" s="1">
        <v>45131</v>
      </c>
      <c r="C5158" t="s">
        <v>21</v>
      </c>
      <c r="D5158" t="s">
        <v>13</v>
      </c>
      <c r="E5158">
        <v>2622761710</v>
      </c>
      <c r="F5158" t="s">
        <v>181</v>
      </c>
      <c r="G5158" t="s">
        <v>54</v>
      </c>
      <c r="H5158" t="s">
        <v>11357</v>
      </c>
      <c r="I5158" t="s">
        <v>31</v>
      </c>
      <c r="J5158" t="s">
        <v>18</v>
      </c>
      <c r="K5158">
        <v>2755.05</v>
      </c>
      <c r="L5158">
        <v>281.04000000000002</v>
      </c>
      <c r="M5158" t="s">
        <v>19</v>
      </c>
      <c r="N5158">
        <v>0.102009037948495</v>
      </c>
      <c r="O5158" t="s">
        <v>11351</v>
      </c>
      <c r="P5158" t="s">
        <v>11352</v>
      </c>
      <c r="R5158" t="s">
        <v>11353</v>
      </c>
      <c r="S5158">
        <f>IF(SalesData[[#This Row],[Return Status]]="Returned",1,0)</f>
        <v>0</v>
      </c>
      <c r="U5158" s="2">
        <f>EOMONTH(SalesData[[#This Row],[Order Date]],0)</f>
        <v>45138</v>
      </c>
      <c r="V5158" s="9" t="str">
        <f>"Q"&amp;INT((MONTH(SalesData[[#This Row],[Order Date]])+2)/3)&amp;"-"&amp;YEAR(SalesData[[#This Row],[Order Date]])</f>
        <v>Q3-2023</v>
      </c>
    </row>
    <row r="5159" spans="1:22" x14ac:dyDescent="0.35">
      <c r="A5159" t="s">
        <v>5300</v>
      </c>
      <c r="B5159" s="1">
        <v>45124</v>
      </c>
      <c r="C5159" t="s">
        <v>124</v>
      </c>
      <c r="D5159" t="s">
        <v>39</v>
      </c>
      <c r="E5159">
        <v>4891102368</v>
      </c>
      <c r="F5159" t="s">
        <v>14</v>
      </c>
      <c r="G5159" t="s">
        <v>15</v>
      </c>
      <c r="H5159" t="s">
        <v>16</v>
      </c>
      <c r="I5159" t="s">
        <v>17</v>
      </c>
      <c r="J5159" t="s">
        <v>42</v>
      </c>
      <c r="K5159">
        <v>4058.5</v>
      </c>
      <c r="L5159">
        <v>220.74</v>
      </c>
      <c r="M5159" t="s">
        <v>43</v>
      </c>
      <c r="N5159">
        <v>5.4389552790439798E-2</v>
      </c>
      <c r="O5159" t="s">
        <v>11351</v>
      </c>
      <c r="P5159" t="s">
        <v>11356</v>
      </c>
      <c r="R5159" t="s">
        <v>11353</v>
      </c>
      <c r="S5159">
        <f>IF(SalesData[[#This Row],[Return Status]]="Returned",1,0)</f>
        <v>0</v>
      </c>
      <c r="T5159">
        <v>2085.91</v>
      </c>
      <c r="U5159" s="2">
        <f>EOMONTH(SalesData[[#This Row],[Order Date]],0)</f>
        <v>45138</v>
      </c>
      <c r="V5159" s="9" t="str">
        <f>"Q"&amp;INT((MONTH(SalesData[[#This Row],[Order Date]])+2)/3)&amp;"-"&amp;YEAR(SalesData[[#This Row],[Order Date]])</f>
        <v>Q3-2023</v>
      </c>
    </row>
    <row r="5160" spans="1:22" x14ac:dyDescent="0.35">
      <c r="A5160" t="s">
        <v>5301</v>
      </c>
      <c r="B5160" s="1">
        <v>45118</v>
      </c>
      <c r="C5160" t="s">
        <v>38</v>
      </c>
      <c r="D5160" t="s">
        <v>46</v>
      </c>
      <c r="E5160">
        <v>521045067</v>
      </c>
      <c r="F5160" t="s">
        <v>357</v>
      </c>
      <c r="G5160" t="s">
        <v>164</v>
      </c>
      <c r="H5160" t="s">
        <v>165</v>
      </c>
      <c r="I5160" t="s">
        <v>36</v>
      </c>
      <c r="J5160" t="s">
        <v>62</v>
      </c>
      <c r="K5160">
        <v>2311.23</v>
      </c>
      <c r="L5160">
        <v>175.9</v>
      </c>
      <c r="M5160" t="s">
        <v>62</v>
      </c>
      <c r="N5160">
        <v>7.6106661820762103E-2</v>
      </c>
      <c r="O5160" t="s">
        <v>11351</v>
      </c>
      <c r="P5160" t="s">
        <v>11356</v>
      </c>
      <c r="R5160" t="s">
        <v>11353</v>
      </c>
      <c r="S5160">
        <f>IF(SalesData[[#This Row],[Return Status]]="Returned",1,0)</f>
        <v>0</v>
      </c>
      <c r="U5160" s="2">
        <f>EOMONTH(SalesData[[#This Row],[Order Date]],0)</f>
        <v>45138</v>
      </c>
      <c r="V5160" s="9" t="str">
        <f>"Q"&amp;INT((MONTH(SalesData[[#This Row],[Order Date]])+2)/3)&amp;"-"&amp;YEAR(SalesData[[#This Row],[Order Date]])</f>
        <v>Q3-2023</v>
      </c>
    </row>
    <row r="5161" spans="1:22" x14ac:dyDescent="0.35">
      <c r="A5161" t="s">
        <v>5302</v>
      </c>
      <c r="B5161" s="1">
        <v>45131</v>
      </c>
      <c r="C5161" t="s">
        <v>149</v>
      </c>
      <c r="D5161" t="s">
        <v>145</v>
      </c>
      <c r="E5161">
        <v>241006352</v>
      </c>
      <c r="F5161" t="s">
        <v>14</v>
      </c>
      <c r="G5161" t="s">
        <v>15</v>
      </c>
      <c r="H5161" t="s">
        <v>11357</v>
      </c>
      <c r="I5161" t="s">
        <v>17</v>
      </c>
      <c r="J5161" t="s">
        <v>43</v>
      </c>
      <c r="K5161">
        <v>3978.67</v>
      </c>
      <c r="L5161">
        <v>963.95</v>
      </c>
      <c r="M5161" t="s">
        <v>43</v>
      </c>
      <c r="N5161">
        <v>0.24227945519482599</v>
      </c>
      <c r="O5161" t="s">
        <v>11351</v>
      </c>
      <c r="P5161" t="s">
        <v>11354</v>
      </c>
      <c r="R5161" t="s">
        <v>11353</v>
      </c>
      <c r="S5161">
        <f>IF(SalesData[[#This Row],[Return Status]]="Returned",1,0)</f>
        <v>0</v>
      </c>
      <c r="T5161">
        <v>2085.91</v>
      </c>
      <c r="U5161" s="2">
        <f>EOMONTH(SalesData[[#This Row],[Order Date]],0)</f>
        <v>45138</v>
      </c>
      <c r="V5161" s="9" t="str">
        <f>"Q"&amp;INT((MONTH(SalesData[[#This Row],[Order Date]])+2)/3)&amp;"-"&amp;YEAR(SalesData[[#This Row],[Order Date]])</f>
        <v>Q3-2023</v>
      </c>
    </row>
    <row r="5162" spans="1:22" x14ac:dyDescent="0.35">
      <c r="A5162" t="s">
        <v>5303</v>
      </c>
      <c r="B5162" s="1">
        <v>45115</v>
      </c>
      <c r="C5162" t="s">
        <v>97</v>
      </c>
      <c r="D5162" t="s">
        <v>13</v>
      </c>
      <c r="E5162">
        <v>7694170216</v>
      </c>
      <c r="F5162" t="s">
        <v>206</v>
      </c>
      <c r="G5162" t="s">
        <v>89</v>
      </c>
      <c r="H5162" t="s">
        <v>90</v>
      </c>
      <c r="I5162" t="s">
        <v>31</v>
      </c>
      <c r="J5162" t="s">
        <v>62</v>
      </c>
      <c r="K5162">
        <v>4053.93</v>
      </c>
      <c r="L5162">
        <v>469.76</v>
      </c>
      <c r="M5162" t="s">
        <v>62</v>
      </c>
      <c r="N5162">
        <v>0.115877679190317</v>
      </c>
      <c r="O5162" t="s">
        <v>11351</v>
      </c>
      <c r="P5162" t="s">
        <v>11352</v>
      </c>
      <c r="R5162" t="s">
        <v>11353</v>
      </c>
      <c r="S5162">
        <f>IF(SalesData[[#This Row],[Return Status]]="Returned",1,0)</f>
        <v>0</v>
      </c>
      <c r="T5162">
        <v>207.68</v>
      </c>
      <c r="U5162" s="2">
        <f>EOMONTH(SalesData[[#This Row],[Order Date]],0)</f>
        <v>45138</v>
      </c>
      <c r="V5162" s="9" t="str">
        <f>"Q"&amp;INT((MONTH(SalesData[[#This Row],[Order Date]])+2)/3)&amp;"-"&amp;YEAR(SalesData[[#This Row],[Order Date]])</f>
        <v>Q3-2023</v>
      </c>
    </row>
    <row r="5163" spans="1:22" x14ac:dyDescent="0.35">
      <c r="A5163" t="s">
        <v>5304</v>
      </c>
      <c r="B5163" s="1">
        <v>45117</v>
      </c>
      <c r="C5163" t="s">
        <v>124</v>
      </c>
      <c r="D5163" t="s">
        <v>99</v>
      </c>
      <c r="E5163">
        <v>4184706634</v>
      </c>
      <c r="F5163" t="s">
        <v>78</v>
      </c>
      <c r="G5163" t="s">
        <v>15</v>
      </c>
      <c r="H5163" t="s">
        <v>16</v>
      </c>
      <c r="I5163" t="s">
        <v>17</v>
      </c>
      <c r="J5163" t="s">
        <v>42</v>
      </c>
      <c r="K5163">
        <v>2688.86</v>
      </c>
      <c r="L5163">
        <v>95.05</v>
      </c>
      <c r="M5163" t="s">
        <v>43</v>
      </c>
      <c r="N5163">
        <v>3.5349553342308597E-2</v>
      </c>
      <c r="O5163" t="s">
        <v>11351</v>
      </c>
      <c r="P5163" t="s">
        <v>11356</v>
      </c>
      <c r="R5163" t="s">
        <v>11353</v>
      </c>
      <c r="S5163">
        <f>IF(SalesData[[#This Row],[Return Status]]="Returned",1,0)</f>
        <v>0</v>
      </c>
      <c r="T5163">
        <v>2085.91</v>
      </c>
      <c r="U5163" s="2">
        <f>EOMONTH(SalesData[[#This Row],[Order Date]],0)</f>
        <v>45138</v>
      </c>
      <c r="V5163" s="9" t="str">
        <f>"Q"&amp;INT((MONTH(SalesData[[#This Row],[Order Date]])+2)/3)&amp;"-"&amp;YEAR(SalesData[[#This Row],[Order Date]])</f>
        <v>Q3-2023</v>
      </c>
    </row>
    <row r="5164" spans="1:22" x14ac:dyDescent="0.35">
      <c r="A5164" t="s">
        <v>5305</v>
      </c>
      <c r="B5164" s="1">
        <v>45109</v>
      </c>
      <c r="C5164" t="s">
        <v>92</v>
      </c>
      <c r="D5164" t="s">
        <v>72</v>
      </c>
      <c r="E5164">
        <v>2411316152</v>
      </c>
      <c r="F5164" t="s">
        <v>154</v>
      </c>
      <c r="G5164" t="s">
        <v>29</v>
      </c>
      <c r="H5164" t="s">
        <v>30</v>
      </c>
      <c r="I5164" t="s">
        <v>31</v>
      </c>
      <c r="J5164" t="s">
        <v>19</v>
      </c>
      <c r="K5164">
        <v>2078.27</v>
      </c>
      <c r="L5164">
        <v>307.57</v>
      </c>
      <c r="M5164" t="s">
        <v>19</v>
      </c>
      <c r="N5164">
        <v>0.14799328287469901</v>
      </c>
      <c r="O5164" t="s">
        <v>11351</v>
      </c>
      <c r="P5164" t="s">
        <v>11352</v>
      </c>
      <c r="R5164" t="s">
        <v>11353</v>
      </c>
      <c r="S5164">
        <f>IF(SalesData[[#This Row],[Return Status]]="Returned",1,0)</f>
        <v>0</v>
      </c>
      <c r="T5164">
        <v>2788.38</v>
      </c>
      <c r="U5164" s="2">
        <f>EOMONTH(SalesData[[#This Row],[Order Date]],0)</f>
        <v>45138</v>
      </c>
      <c r="V5164" s="9" t="str">
        <f>"Q"&amp;INT((MONTH(SalesData[[#This Row],[Order Date]])+2)/3)&amp;"-"&amp;YEAR(SalesData[[#This Row],[Order Date]])</f>
        <v>Q3-2023</v>
      </c>
    </row>
    <row r="5165" spans="1:22" x14ac:dyDescent="0.35">
      <c r="A5165" t="s">
        <v>5306</v>
      </c>
      <c r="B5165" s="1">
        <v>45117</v>
      </c>
      <c r="C5165" t="s">
        <v>106</v>
      </c>
      <c r="D5165" t="s">
        <v>72</v>
      </c>
      <c r="E5165">
        <v>8183526780</v>
      </c>
      <c r="F5165" t="s">
        <v>83</v>
      </c>
      <c r="G5165" t="s">
        <v>11377</v>
      </c>
      <c r="H5165" t="s">
        <v>85</v>
      </c>
      <c r="I5165" t="s">
        <v>31</v>
      </c>
      <c r="J5165" t="s">
        <v>18</v>
      </c>
      <c r="K5165">
        <v>4027.94</v>
      </c>
      <c r="L5165">
        <v>472.52</v>
      </c>
      <c r="M5165" t="s">
        <v>19</v>
      </c>
      <c r="N5165">
        <v>0.117310585559864</v>
      </c>
      <c r="O5165" t="s">
        <v>11351</v>
      </c>
      <c r="P5165" t="s">
        <v>11352</v>
      </c>
      <c r="R5165" t="s">
        <v>11353</v>
      </c>
      <c r="S5165">
        <f>IF(SalesData[[#This Row],[Return Status]]="Returned",1,0)</f>
        <v>0</v>
      </c>
      <c r="U5165" s="2">
        <f>EOMONTH(SalesData[[#This Row],[Order Date]],0)</f>
        <v>45138</v>
      </c>
      <c r="V5165" s="9" t="str">
        <f>"Q"&amp;INT((MONTH(SalesData[[#This Row],[Order Date]])+2)/3)&amp;"-"&amp;YEAR(SalesData[[#This Row],[Order Date]])</f>
        <v>Q3-2023</v>
      </c>
    </row>
    <row r="5166" spans="1:22" x14ac:dyDescent="0.35">
      <c r="A5166" t="s">
        <v>5307</v>
      </c>
      <c r="B5166" s="1">
        <v>45136</v>
      </c>
      <c r="C5166" t="s">
        <v>162</v>
      </c>
      <c r="D5166" t="s">
        <v>39</v>
      </c>
      <c r="E5166">
        <v>4940082151</v>
      </c>
      <c r="F5166" t="s">
        <v>147</v>
      </c>
      <c r="G5166" t="s">
        <v>84</v>
      </c>
      <c r="H5166" t="s">
        <v>85</v>
      </c>
      <c r="I5166" t="s">
        <v>31</v>
      </c>
      <c r="J5166" t="s">
        <v>19</v>
      </c>
      <c r="K5166">
        <v>3232.59</v>
      </c>
      <c r="L5166">
        <v>527.29999999999995</v>
      </c>
      <c r="M5166" t="s">
        <v>19</v>
      </c>
      <c r="N5166">
        <v>0.16311997500456299</v>
      </c>
      <c r="O5166" t="s">
        <v>11351</v>
      </c>
      <c r="P5166" t="s">
        <v>11352</v>
      </c>
      <c r="R5166" t="s">
        <v>11353</v>
      </c>
      <c r="S5166">
        <f>IF(SalesData[[#This Row],[Return Status]]="Returned",1,0)</f>
        <v>0</v>
      </c>
      <c r="T5166">
        <v>847.14</v>
      </c>
      <c r="U5166" s="2">
        <f>EOMONTH(SalesData[[#This Row],[Order Date]],0)</f>
        <v>45138</v>
      </c>
      <c r="V5166" s="9" t="str">
        <f>"Q"&amp;INT((MONTH(SalesData[[#This Row],[Order Date]])+2)/3)&amp;"-"&amp;YEAR(SalesData[[#This Row],[Order Date]])</f>
        <v>Q3-2023</v>
      </c>
    </row>
    <row r="5167" spans="1:22" x14ac:dyDescent="0.35">
      <c r="A5167" t="s">
        <v>5308</v>
      </c>
      <c r="B5167" s="1">
        <v>45123</v>
      </c>
      <c r="C5167" t="s">
        <v>26</v>
      </c>
      <c r="D5167" t="s">
        <v>145</v>
      </c>
      <c r="E5167">
        <v>4176442445</v>
      </c>
      <c r="F5167" t="s">
        <v>140</v>
      </c>
      <c r="G5167" t="s">
        <v>141</v>
      </c>
      <c r="H5167" t="s">
        <v>121</v>
      </c>
      <c r="I5167" t="s">
        <v>17</v>
      </c>
      <c r="J5167" t="s">
        <v>62</v>
      </c>
      <c r="K5167">
        <v>1257.5899999999999</v>
      </c>
      <c r="L5167">
        <v>165.03</v>
      </c>
      <c r="M5167" t="s">
        <v>62</v>
      </c>
      <c r="N5167">
        <v>0.13122718851135901</v>
      </c>
      <c r="O5167" t="s">
        <v>11351</v>
      </c>
      <c r="P5167" t="s">
        <v>11352</v>
      </c>
      <c r="R5167" t="s">
        <v>11353</v>
      </c>
      <c r="S5167">
        <f>IF(SalesData[[#This Row],[Return Status]]="Returned",1,0)</f>
        <v>0</v>
      </c>
      <c r="T5167">
        <v>2793.38</v>
      </c>
      <c r="U5167" s="2">
        <f>EOMONTH(SalesData[[#This Row],[Order Date]],0)</f>
        <v>45138</v>
      </c>
      <c r="V5167" s="9" t="str">
        <f>"Q"&amp;INT((MONTH(SalesData[[#This Row],[Order Date]])+2)/3)&amp;"-"&amp;YEAR(SalesData[[#This Row],[Order Date]])</f>
        <v>Q3-2023</v>
      </c>
    </row>
    <row r="5168" spans="1:22" x14ac:dyDescent="0.35">
      <c r="A5168" t="s">
        <v>5309</v>
      </c>
      <c r="B5168" s="1">
        <v>45126</v>
      </c>
      <c r="C5168" t="s">
        <v>49</v>
      </c>
      <c r="D5168" t="s">
        <v>39</v>
      </c>
      <c r="E5168">
        <v>2217863113</v>
      </c>
      <c r="F5168" t="s">
        <v>103</v>
      </c>
      <c r="G5168" t="s">
        <v>23</v>
      </c>
      <c r="H5168" t="s">
        <v>11357</v>
      </c>
      <c r="I5168" t="s">
        <v>17</v>
      </c>
      <c r="J5168" t="s">
        <v>65</v>
      </c>
      <c r="K5168">
        <v>267.02999999999997</v>
      </c>
      <c r="L5168">
        <v>21.11</v>
      </c>
      <c r="M5168" t="s">
        <v>65</v>
      </c>
      <c r="N5168">
        <v>7.9054787851552302E-2</v>
      </c>
      <c r="O5168" t="s">
        <v>11361</v>
      </c>
      <c r="P5168" t="s">
        <v>11356</v>
      </c>
      <c r="R5168" t="s">
        <v>11353</v>
      </c>
      <c r="S5168">
        <f>IF(SalesData[[#This Row],[Return Status]]="Returned",1,0)</f>
        <v>0</v>
      </c>
      <c r="T5168">
        <v>2821.33</v>
      </c>
      <c r="U5168" s="2">
        <f>EOMONTH(SalesData[[#This Row],[Order Date]],0)</f>
        <v>45138</v>
      </c>
      <c r="V5168" s="9" t="str">
        <f>"Q"&amp;INT((MONTH(SalesData[[#This Row],[Order Date]])+2)/3)&amp;"-"&amp;YEAR(SalesData[[#This Row],[Order Date]])</f>
        <v>Q3-2023</v>
      </c>
    </row>
    <row r="5169" spans="1:22" x14ac:dyDescent="0.35">
      <c r="A5169" t="s">
        <v>5310</v>
      </c>
      <c r="B5169" s="1">
        <v>45130</v>
      </c>
      <c r="C5169" t="s">
        <v>92</v>
      </c>
      <c r="D5169" t="s">
        <v>80</v>
      </c>
      <c r="E5169">
        <v>4759231961</v>
      </c>
      <c r="F5169" t="s">
        <v>154</v>
      </c>
      <c r="G5169" t="s">
        <v>29</v>
      </c>
      <c r="H5169" t="s">
        <v>30</v>
      </c>
      <c r="I5169" t="s">
        <v>31</v>
      </c>
      <c r="J5169" t="s">
        <v>65</v>
      </c>
      <c r="K5169">
        <v>3820.57</v>
      </c>
      <c r="L5169">
        <v>208.15</v>
      </c>
      <c r="M5169" t="s">
        <v>65</v>
      </c>
      <c r="N5169">
        <v>5.4481399372345002E-2</v>
      </c>
      <c r="O5169" t="s">
        <v>11351</v>
      </c>
      <c r="P5169" t="s">
        <v>11356</v>
      </c>
      <c r="R5169" t="s">
        <v>11353</v>
      </c>
      <c r="S5169">
        <f>IF(SalesData[[#This Row],[Return Status]]="Returned",1,0)</f>
        <v>0</v>
      </c>
      <c r="T5169">
        <v>2788.38</v>
      </c>
      <c r="U5169" s="2">
        <f>EOMONTH(SalesData[[#This Row],[Order Date]],0)</f>
        <v>45138</v>
      </c>
      <c r="V5169" s="9" t="str">
        <f>"Q"&amp;INT((MONTH(SalesData[[#This Row],[Order Date]])+2)/3)&amp;"-"&amp;YEAR(SalesData[[#This Row],[Order Date]])</f>
        <v>Q3-2023</v>
      </c>
    </row>
    <row r="5170" spans="1:22" x14ac:dyDescent="0.35">
      <c r="A5170" t="s">
        <v>5311</v>
      </c>
      <c r="B5170" s="1">
        <v>45116</v>
      </c>
      <c r="C5170" t="s">
        <v>176</v>
      </c>
      <c r="D5170" t="s">
        <v>39</v>
      </c>
      <c r="E5170">
        <v>3177015772</v>
      </c>
      <c r="F5170" t="s">
        <v>40</v>
      </c>
      <c r="G5170" t="s">
        <v>457</v>
      </c>
      <c r="H5170" t="s">
        <v>11357</v>
      </c>
      <c r="I5170" t="s">
        <v>31</v>
      </c>
      <c r="J5170" t="s">
        <v>19</v>
      </c>
      <c r="K5170">
        <v>4310.75</v>
      </c>
      <c r="L5170">
        <v>1259.2</v>
      </c>
      <c r="M5170" t="s">
        <v>19</v>
      </c>
      <c r="N5170">
        <v>0.29210694194745701</v>
      </c>
      <c r="O5170" t="s">
        <v>11351</v>
      </c>
      <c r="P5170" t="s">
        <v>11354</v>
      </c>
      <c r="R5170" t="s">
        <v>11353</v>
      </c>
      <c r="S5170">
        <f>IF(SalesData[[#This Row],[Return Status]]="Returned",1,0)</f>
        <v>0</v>
      </c>
      <c r="U5170" s="2">
        <f>EOMONTH(SalesData[[#This Row],[Order Date]],0)</f>
        <v>45138</v>
      </c>
      <c r="V5170" s="9" t="str">
        <f>"Q"&amp;INT((MONTH(SalesData[[#This Row],[Order Date]])+2)/3)&amp;"-"&amp;YEAR(SalesData[[#This Row],[Order Date]])</f>
        <v>Q3-2023</v>
      </c>
    </row>
    <row r="5171" spans="1:22" x14ac:dyDescent="0.35">
      <c r="A5171" t="s">
        <v>5312</v>
      </c>
      <c r="B5171" s="1">
        <v>45124</v>
      </c>
      <c r="C5171" t="s">
        <v>111</v>
      </c>
      <c r="D5171" t="s">
        <v>39</v>
      </c>
      <c r="E5171">
        <v>1816435889</v>
      </c>
      <c r="F5171" t="s">
        <v>68</v>
      </c>
      <c r="G5171" t="s">
        <v>69</v>
      </c>
      <c r="H5171" t="s">
        <v>41</v>
      </c>
      <c r="I5171" t="s">
        <v>31</v>
      </c>
      <c r="J5171" t="s">
        <v>19</v>
      </c>
      <c r="K5171">
        <v>925.42</v>
      </c>
      <c r="L5171">
        <v>140.99</v>
      </c>
      <c r="M5171" t="s">
        <v>19</v>
      </c>
      <c r="N5171">
        <v>0.152352445376154</v>
      </c>
      <c r="O5171" t="s">
        <v>11355</v>
      </c>
      <c r="P5171" t="s">
        <v>11352</v>
      </c>
      <c r="R5171" t="s">
        <v>11353</v>
      </c>
      <c r="S5171">
        <f>IF(SalesData[[#This Row],[Return Status]]="Returned",1,0)</f>
        <v>0</v>
      </c>
      <c r="T5171">
        <v>2081.52</v>
      </c>
      <c r="U5171" s="2">
        <f>EOMONTH(SalesData[[#This Row],[Order Date]],0)</f>
        <v>45138</v>
      </c>
      <c r="V5171" s="9" t="str">
        <f>"Q"&amp;INT((MONTH(SalesData[[#This Row],[Order Date]])+2)/3)&amp;"-"&amp;YEAR(SalesData[[#This Row],[Order Date]])</f>
        <v>Q3-2023</v>
      </c>
    </row>
    <row r="5172" spans="1:22" x14ac:dyDescent="0.35">
      <c r="A5172" t="s">
        <v>5313</v>
      </c>
      <c r="B5172" s="1">
        <v>45127</v>
      </c>
      <c r="C5172" t="s">
        <v>45</v>
      </c>
      <c r="D5172" t="s">
        <v>46</v>
      </c>
      <c r="E5172">
        <v>7832999434</v>
      </c>
      <c r="F5172" t="s">
        <v>133</v>
      </c>
      <c r="G5172" t="s">
        <v>89</v>
      </c>
      <c r="H5172" t="s">
        <v>11357</v>
      </c>
      <c r="I5172" t="s">
        <v>31</v>
      </c>
      <c r="J5172" t="s">
        <v>42</v>
      </c>
      <c r="K5172">
        <v>1059.3900000000001</v>
      </c>
      <c r="L5172">
        <v>160.9</v>
      </c>
      <c r="M5172" t="s">
        <v>43</v>
      </c>
      <c r="N5172">
        <v>0.15187985538847801</v>
      </c>
      <c r="O5172" t="s">
        <v>11351</v>
      </c>
      <c r="P5172" t="s">
        <v>11352</v>
      </c>
      <c r="R5172" t="s">
        <v>11353</v>
      </c>
      <c r="S5172">
        <f>IF(SalesData[[#This Row],[Return Status]]="Returned",1,0)</f>
        <v>0</v>
      </c>
      <c r="T5172">
        <v>207.68</v>
      </c>
      <c r="U5172" s="2">
        <f>EOMONTH(SalesData[[#This Row],[Order Date]],0)</f>
        <v>45138</v>
      </c>
      <c r="V5172" s="9" t="str">
        <f>"Q"&amp;INT((MONTH(SalesData[[#This Row],[Order Date]])+2)/3)&amp;"-"&amp;YEAR(SalesData[[#This Row],[Order Date]])</f>
        <v>Q3-2023</v>
      </c>
    </row>
    <row r="5173" spans="1:22" x14ac:dyDescent="0.35">
      <c r="A5173" t="s">
        <v>5314</v>
      </c>
      <c r="B5173" s="1">
        <v>45129</v>
      </c>
      <c r="C5173" t="s">
        <v>106</v>
      </c>
      <c r="D5173" t="s">
        <v>39</v>
      </c>
      <c r="E5173">
        <v>1037516996</v>
      </c>
      <c r="F5173" t="s">
        <v>50</v>
      </c>
      <c r="G5173" t="s">
        <v>34</v>
      </c>
      <c r="H5173" t="s">
        <v>35</v>
      </c>
      <c r="I5173" t="s">
        <v>36</v>
      </c>
      <c r="J5173" t="s">
        <v>42</v>
      </c>
      <c r="K5173">
        <v>2277.29</v>
      </c>
      <c r="L5173">
        <v>214.28</v>
      </c>
      <c r="M5173" t="s">
        <v>43</v>
      </c>
      <c r="N5173">
        <v>9.4094296290766599E-2</v>
      </c>
      <c r="O5173" t="s">
        <v>11351</v>
      </c>
      <c r="P5173" t="s">
        <v>11356</v>
      </c>
      <c r="R5173" t="s">
        <v>11353</v>
      </c>
      <c r="S5173">
        <f>IF(SalesData[[#This Row],[Return Status]]="Returned",1,0)</f>
        <v>0</v>
      </c>
      <c r="U5173" s="2">
        <f>EOMONTH(SalesData[[#This Row],[Order Date]],0)</f>
        <v>45138</v>
      </c>
      <c r="V5173" s="9" t="str">
        <f>"Q"&amp;INT((MONTH(SalesData[[#This Row],[Order Date]])+2)/3)&amp;"-"&amp;YEAR(SalesData[[#This Row],[Order Date]])</f>
        <v>Q3-2023</v>
      </c>
    </row>
    <row r="5174" spans="1:22" x14ac:dyDescent="0.35">
      <c r="A5174" t="s">
        <v>5315</v>
      </c>
      <c r="B5174" s="1">
        <v>45112</v>
      </c>
      <c r="C5174" t="s">
        <v>52</v>
      </c>
      <c r="D5174" t="s">
        <v>39</v>
      </c>
      <c r="E5174">
        <v>5434809291</v>
      </c>
      <c r="F5174" t="s">
        <v>238</v>
      </c>
      <c r="G5174" t="s">
        <v>74</v>
      </c>
      <c r="H5174" t="s">
        <v>75</v>
      </c>
      <c r="I5174" t="s">
        <v>36</v>
      </c>
      <c r="J5174" t="s">
        <v>42</v>
      </c>
      <c r="K5174">
        <v>4423.71</v>
      </c>
      <c r="L5174">
        <v>1305.6300000000001</v>
      </c>
      <c r="M5174" t="s">
        <v>43</v>
      </c>
      <c r="N5174">
        <v>0.29514366900181099</v>
      </c>
      <c r="O5174" t="s">
        <v>11351</v>
      </c>
      <c r="P5174" t="s">
        <v>11354</v>
      </c>
      <c r="R5174" t="s">
        <v>11353</v>
      </c>
      <c r="S5174">
        <f>IF(SalesData[[#This Row],[Return Status]]="Returned",1,0)</f>
        <v>0</v>
      </c>
      <c r="T5174">
        <v>2420.2800000000002</v>
      </c>
      <c r="U5174" s="2">
        <f>EOMONTH(SalesData[[#This Row],[Order Date]],0)</f>
        <v>45138</v>
      </c>
      <c r="V5174" s="9" t="str">
        <f>"Q"&amp;INT((MONTH(SalesData[[#This Row],[Order Date]])+2)/3)&amp;"-"&amp;YEAR(SalesData[[#This Row],[Order Date]])</f>
        <v>Q3-2023</v>
      </c>
    </row>
    <row r="5175" spans="1:22" x14ac:dyDescent="0.35">
      <c r="A5175" t="s">
        <v>5316</v>
      </c>
      <c r="B5175" s="1">
        <v>45116</v>
      </c>
      <c r="C5175" t="s">
        <v>132</v>
      </c>
      <c r="D5175" t="s">
        <v>46</v>
      </c>
      <c r="E5175">
        <v>9906576224</v>
      </c>
      <c r="F5175" t="s">
        <v>81</v>
      </c>
      <c r="G5175" t="s">
        <v>74</v>
      </c>
      <c r="H5175" t="s">
        <v>75</v>
      </c>
      <c r="I5175" t="s">
        <v>36</v>
      </c>
      <c r="J5175" t="s">
        <v>61</v>
      </c>
      <c r="K5175">
        <v>71.39</v>
      </c>
      <c r="L5175">
        <v>19.55</v>
      </c>
      <c r="M5175" t="s">
        <v>62</v>
      </c>
      <c r="N5175">
        <v>0.27384787785404102</v>
      </c>
      <c r="O5175" t="s">
        <v>11361</v>
      </c>
      <c r="P5175" t="s">
        <v>11354</v>
      </c>
      <c r="R5175" t="s">
        <v>11353</v>
      </c>
      <c r="S5175">
        <f>IF(SalesData[[#This Row],[Return Status]]="Returned",1,0)</f>
        <v>0</v>
      </c>
      <c r="T5175">
        <v>2420.2800000000002</v>
      </c>
      <c r="U5175" s="2">
        <f>EOMONTH(SalesData[[#This Row],[Order Date]],0)</f>
        <v>45138</v>
      </c>
      <c r="V5175" s="9" t="str">
        <f>"Q"&amp;INT((MONTH(SalesData[[#This Row],[Order Date]])+2)/3)&amp;"-"&amp;YEAR(SalesData[[#This Row],[Order Date]])</f>
        <v>Q3-2023</v>
      </c>
    </row>
    <row r="5176" spans="1:22" x14ac:dyDescent="0.35">
      <c r="A5176" t="s">
        <v>5317</v>
      </c>
      <c r="B5176" s="1">
        <v>45124</v>
      </c>
      <c r="C5176" t="s">
        <v>124</v>
      </c>
      <c r="D5176" t="s">
        <v>39</v>
      </c>
      <c r="E5176">
        <v>7297309644</v>
      </c>
      <c r="F5176" t="s">
        <v>40</v>
      </c>
      <c r="G5176" t="s">
        <v>69</v>
      </c>
      <c r="H5176" t="s">
        <v>41</v>
      </c>
      <c r="I5176" t="s">
        <v>31</v>
      </c>
      <c r="J5176" t="s">
        <v>19</v>
      </c>
      <c r="K5176">
        <v>3085.32</v>
      </c>
      <c r="L5176">
        <v>891.06</v>
      </c>
      <c r="M5176" t="s">
        <v>19</v>
      </c>
      <c r="N5176">
        <v>0.28880634747773298</v>
      </c>
      <c r="O5176" t="s">
        <v>11351</v>
      </c>
      <c r="P5176" t="s">
        <v>11354</v>
      </c>
      <c r="R5176" t="s">
        <v>11353</v>
      </c>
      <c r="S5176">
        <f>IF(SalesData[[#This Row],[Return Status]]="Returned",1,0)</f>
        <v>0</v>
      </c>
      <c r="T5176">
        <v>2081.52</v>
      </c>
      <c r="U5176" s="2">
        <f>EOMONTH(SalesData[[#This Row],[Order Date]],0)</f>
        <v>45138</v>
      </c>
      <c r="V5176" s="9" t="str">
        <f>"Q"&amp;INT((MONTH(SalesData[[#This Row],[Order Date]])+2)/3)&amp;"-"&amp;YEAR(SalesData[[#This Row],[Order Date]])</f>
        <v>Q3-2023</v>
      </c>
    </row>
    <row r="5177" spans="1:22" x14ac:dyDescent="0.35">
      <c r="A5177" t="s">
        <v>5318</v>
      </c>
      <c r="B5177" s="1">
        <v>45110</v>
      </c>
      <c r="C5177" t="s">
        <v>149</v>
      </c>
      <c r="D5177" t="s">
        <v>13</v>
      </c>
      <c r="E5177">
        <v>1883237544</v>
      </c>
      <c r="F5177" t="s">
        <v>172</v>
      </c>
      <c r="G5177" t="s">
        <v>141</v>
      </c>
      <c r="H5177" t="s">
        <v>121</v>
      </c>
      <c r="I5177" t="s">
        <v>17</v>
      </c>
      <c r="J5177" t="s">
        <v>18</v>
      </c>
      <c r="K5177">
        <v>4734.13</v>
      </c>
      <c r="L5177">
        <v>966.92</v>
      </c>
      <c r="M5177" t="s">
        <v>19</v>
      </c>
      <c r="N5177">
        <v>0.204244496876934</v>
      </c>
      <c r="O5177" t="s">
        <v>11351</v>
      </c>
      <c r="P5177" t="s">
        <v>11354</v>
      </c>
      <c r="R5177" t="s">
        <v>11353</v>
      </c>
      <c r="S5177">
        <f>IF(SalesData[[#This Row],[Return Status]]="Returned",1,0)</f>
        <v>0</v>
      </c>
      <c r="T5177">
        <v>2793.38</v>
      </c>
      <c r="U5177" s="2">
        <f>EOMONTH(SalesData[[#This Row],[Order Date]],0)</f>
        <v>45138</v>
      </c>
      <c r="V5177" s="9" t="str">
        <f>"Q"&amp;INT((MONTH(SalesData[[#This Row],[Order Date]])+2)/3)&amp;"-"&amp;YEAR(SalesData[[#This Row],[Order Date]])</f>
        <v>Q3-2023</v>
      </c>
    </row>
    <row r="5178" spans="1:22" x14ac:dyDescent="0.35">
      <c r="A5178" t="s">
        <v>5319</v>
      </c>
      <c r="B5178" s="1">
        <v>45131</v>
      </c>
      <c r="C5178" t="s">
        <v>111</v>
      </c>
      <c r="D5178" t="s">
        <v>145</v>
      </c>
      <c r="E5178">
        <v>452227794</v>
      </c>
      <c r="F5178" t="s">
        <v>185</v>
      </c>
      <c r="G5178" t="s">
        <v>164</v>
      </c>
      <c r="H5178" t="s">
        <v>165</v>
      </c>
      <c r="I5178" t="s">
        <v>36</v>
      </c>
      <c r="J5178" t="s">
        <v>42</v>
      </c>
      <c r="K5178">
        <v>1535.82</v>
      </c>
      <c r="L5178">
        <v>387.2</v>
      </c>
      <c r="M5178" t="s">
        <v>43</v>
      </c>
      <c r="N5178">
        <v>0.25211287781120201</v>
      </c>
      <c r="O5178" t="s">
        <v>11351</v>
      </c>
      <c r="P5178" t="s">
        <v>11354</v>
      </c>
      <c r="Q5178" t="s">
        <v>11376</v>
      </c>
      <c r="R5178" t="s">
        <v>11360</v>
      </c>
      <c r="S5178">
        <f>IF(SalesData[[#This Row],[Return Status]]="Returned",1,0)</f>
        <v>1</v>
      </c>
      <c r="U5178" s="2">
        <f>EOMONTH(SalesData[[#This Row],[Order Date]],0)</f>
        <v>45138</v>
      </c>
      <c r="V5178" s="9" t="str">
        <f>"Q"&amp;INT((MONTH(SalesData[[#This Row],[Order Date]])+2)/3)&amp;"-"&amp;YEAR(SalesData[[#This Row],[Order Date]])</f>
        <v>Q3-2023</v>
      </c>
    </row>
    <row r="5179" spans="1:22" x14ac:dyDescent="0.35">
      <c r="A5179" t="s">
        <v>5320</v>
      </c>
      <c r="B5179" s="1">
        <v>45121</v>
      </c>
      <c r="C5179" t="s">
        <v>71</v>
      </c>
      <c r="D5179" t="s">
        <v>27</v>
      </c>
      <c r="E5179">
        <v>4139489688</v>
      </c>
      <c r="F5179" t="s">
        <v>50</v>
      </c>
      <c r="G5179" t="s">
        <v>34</v>
      </c>
      <c r="H5179" t="s">
        <v>35</v>
      </c>
      <c r="I5179" t="s">
        <v>36</v>
      </c>
      <c r="J5179" t="s">
        <v>62</v>
      </c>
      <c r="K5179">
        <v>256.52999999999997</v>
      </c>
      <c r="L5179">
        <v>37.78</v>
      </c>
      <c r="M5179" t="s">
        <v>62</v>
      </c>
      <c r="N5179">
        <v>0.14727322340467</v>
      </c>
      <c r="O5179" t="s">
        <v>11361</v>
      </c>
      <c r="P5179" t="s">
        <v>11352</v>
      </c>
      <c r="R5179" t="s">
        <v>11353</v>
      </c>
      <c r="S5179">
        <f>IF(SalesData[[#This Row],[Return Status]]="Returned",1,0)</f>
        <v>0</v>
      </c>
      <c r="U5179" s="2">
        <f>EOMONTH(SalesData[[#This Row],[Order Date]],0)</f>
        <v>45138</v>
      </c>
      <c r="V5179" s="9" t="str">
        <f>"Q"&amp;INT((MONTH(SalesData[[#This Row],[Order Date]])+2)/3)&amp;"-"&amp;YEAR(SalesData[[#This Row],[Order Date]])</f>
        <v>Q3-2023</v>
      </c>
    </row>
    <row r="5180" spans="1:22" x14ac:dyDescent="0.35">
      <c r="A5180" t="s">
        <v>5321</v>
      </c>
      <c r="B5180" s="1">
        <v>45132</v>
      </c>
      <c r="C5180" t="s">
        <v>205</v>
      </c>
      <c r="D5180" t="s">
        <v>145</v>
      </c>
      <c r="E5180">
        <v>6196874897</v>
      </c>
      <c r="F5180" t="s">
        <v>387</v>
      </c>
      <c r="G5180" t="s">
        <v>89</v>
      </c>
      <c r="H5180" t="s">
        <v>90</v>
      </c>
      <c r="I5180" t="s">
        <v>31</v>
      </c>
      <c r="J5180" t="s">
        <v>42</v>
      </c>
      <c r="K5180">
        <v>670.18</v>
      </c>
      <c r="L5180">
        <v>55.34</v>
      </c>
      <c r="M5180" t="s">
        <v>43</v>
      </c>
      <c r="N5180">
        <v>8.2574830642514002E-2</v>
      </c>
      <c r="O5180" t="s">
        <v>11355</v>
      </c>
      <c r="P5180" t="s">
        <v>11356</v>
      </c>
      <c r="R5180" t="s">
        <v>11353</v>
      </c>
      <c r="S5180">
        <f>IF(SalesData[[#This Row],[Return Status]]="Returned",1,0)</f>
        <v>0</v>
      </c>
      <c r="T5180">
        <v>207.68</v>
      </c>
      <c r="U5180" s="2">
        <f>EOMONTH(SalesData[[#This Row],[Order Date]],0)</f>
        <v>45138</v>
      </c>
      <c r="V5180" s="9" t="str">
        <f>"Q"&amp;INT((MONTH(SalesData[[#This Row],[Order Date]])+2)/3)&amp;"-"&amp;YEAR(SalesData[[#This Row],[Order Date]])</f>
        <v>Q3-2023</v>
      </c>
    </row>
    <row r="5181" spans="1:22" x14ac:dyDescent="0.35">
      <c r="A5181" t="s">
        <v>5322</v>
      </c>
      <c r="B5181" s="1">
        <v>45119</v>
      </c>
      <c r="C5181" t="s">
        <v>113</v>
      </c>
      <c r="D5181" t="s">
        <v>80</v>
      </c>
      <c r="E5181">
        <v>8492101597</v>
      </c>
      <c r="F5181" t="s">
        <v>33</v>
      </c>
      <c r="G5181" t="s">
        <v>34</v>
      </c>
      <c r="H5181" t="s">
        <v>35</v>
      </c>
      <c r="I5181" t="s">
        <v>36</v>
      </c>
      <c r="J5181" t="s">
        <v>61</v>
      </c>
      <c r="K5181">
        <v>4160.4799999999996</v>
      </c>
      <c r="L5181">
        <v>728.15</v>
      </c>
      <c r="M5181" t="s">
        <v>62</v>
      </c>
      <c r="N5181">
        <v>0.17501586355420501</v>
      </c>
      <c r="O5181" t="s">
        <v>11351</v>
      </c>
      <c r="P5181" t="s">
        <v>11352</v>
      </c>
      <c r="R5181" t="s">
        <v>11353</v>
      </c>
      <c r="S5181">
        <f>IF(SalesData[[#This Row],[Return Status]]="Returned",1,0)</f>
        <v>0</v>
      </c>
      <c r="U5181" s="2">
        <f>EOMONTH(SalesData[[#This Row],[Order Date]],0)</f>
        <v>45138</v>
      </c>
      <c r="V5181" s="9" t="str">
        <f>"Q"&amp;INT((MONTH(SalesData[[#This Row],[Order Date]])+2)/3)&amp;"-"&amp;YEAR(SalesData[[#This Row],[Order Date]])</f>
        <v>Q3-2023</v>
      </c>
    </row>
    <row r="5182" spans="1:22" x14ac:dyDescent="0.35">
      <c r="A5182" t="s">
        <v>5323</v>
      </c>
      <c r="B5182" s="1">
        <v>45128</v>
      </c>
      <c r="C5182" t="s">
        <v>45</v>
      </c>
      <c r="D5182" t="s">
        <v>39</v>
      </c>
      <c r="E5182">
        <v>9905779307</v>
      </c>
      <c r="F5182" t="s">
        <v>168</v>
      </c>
      <c r="G5182" t="s">
        <v>54</v>
      </c>
      <c r="H5182" t="s">
        <v>11357</v>
      </c>
      <c r="I5182" t="s">
        <v>31</v>
      </c>
      <c r="J5182" t="s">
        <v>43</v>
      </c>
      <c r="K5182">
        <v>3209.08</v>
      </c>
      <c r="L5182">
        <v>392.97</v>
      </c>
      <c r="M5182" t="s">
        <v>43</v>
      </c>
      <c r="N5182">
        <v>0.122455657073055</v>
      </c>
      <c r="O5182" t="s">
        <v>11351</v>
      </c>
      <c r="P5182" t="s">
        <v>11352</v>
      </c>
      <c r="Q5182" t="s">
        <v>11359</v>
      </c>
      <c r="R5182" t="s">
        <v>11360</v>
      </c>
      <c r="S5182">
        <f>IF(SalesData[[#This Row],[Return Status]]="Returned",1,0)</f>
        <v>1</v>
      </c>
      <c r="U5182" s="2">
        <f>EOMONTH(SalesData[[#This Row],[Order Date]],0)</f>
        <v>45138</v>
      </c>
      <c r="V5182" s="9" t="str">
        <f>"Q"&amp;INT((MONTH(SalesData[[#This Row],[Order Date]])+2)/3)&amp;"-"&amp;YEAR(SalesData[[#This Row],[Order Date]])</f>
        <v>Q3-2023</v>
      </c>
    </row>
    <row r="5183" spans="1:22" x14ac:dyDescent="0.35">
      <c r="A5183" t="s">
        <v>5324</v>
      </c>
      <c r="B5183" s="1">
        <v>45129</v>
      </c>
      <c r="C5183" t="s">
        <v>92</v>
      </c>
      <c r="D5183" t="s">
        <v>46</v>
      </c>
      <c r="E5183">
        <v>7159541289</v>
      </c>
      <c r="F5183" t="s">
        <v>154</v>
      </c>
      <c r="G5183" t="s">
        <v>29</v>
      </c>
      <c r="H5183" t="s">
        <v>30</v>
      </c>
      <c r="I5183" t="s">
        <v>31</v>
      </c>
      <c r="J5183" t="s">
        <v>65</v>
      </c>
      <c r="K5183">
        <v>4733.51</v>
      </c>
      <c r="L5183">
        <v>377.13</v>
      </c>
      <c r="M5183" t="s">
        <v>65</v>
      </c>
      <c r="N5183">
        <v>7.9672378425312301E-2</v>
      </c>
      <c r="O5183" t="s">
        <v>11351</v>
      </c>
      <c r="P5183" t="s">
        <v>11356</v>
      </c>
      <c r="R5183" t="s">
        <v>11353</v>
      </c>
      <c r="S5183">
        <f>IF(SalesData[[#This Row],[Return Status]]="Returned",1,0)</f>
        <v>0</v>
      </c>
      <c r="T5183">
        <v>2788.38</v>
      </c>
      <c r="U5183" s="2">
        <f>EOMONTH(SalesData[[#This Row],[Order Date]],0)</f>
        <v>45138</v>
      </c>
      <c r="V5183" s="9" t="str">
        <f>"Q"&amp;INT((MONTH(SalesData[[#This Row],[Order Date]])+2)/3)&amp;"-"&amp;YEAR(SalesData[[#This Row],[Order Date]])</f>
        <v>Q3-2023</v>
      </c>
    </row>
    <row r="5184" spans="1:22" x14ac:dyDescent="0.35">
      <c r="A5184" t="s">
        <v>5325</v>
      </c>
      <c r="B5184" s="1">
        <v>45127</v>
      </c>
      <c r="C5184" t="s">
        <v>94</v>
      </c>
      <c r="D5184" t="s">
        <v>145</v>
      </c>
      <c r="E5184">
        <v>4376050244</v>
      </c>
      <c r="F5184" t="s">
        <v>109</v>
      </c>
      <c r="G5184" t="s">
        <v>59</v>
      </c>
      <c r="H5184" t="s">
        <v>60</v>
      </c>
      <c r="I5184" t="s">
        <v>31</v>
      </c>
      <c r="J5184" t="s">
        <v>19</v>
      </c>
      <c r="K5184">
        <v>3004.47</v>
      </c>
      <c r="L5184">
        <v>756.31</v>
      </c>
      <c r="M5184" t="s">
        <v>19</v>
      </c>
      <c r="N5184">
        <v>0.25172825822857298</v>
      </c>
      <c r="O5184" t="s">
        <v>11351</v>
      </c>
      <c r="P5184" t="s">
        <v>11354</v>
      </c>
      <c r="R5184" t="s">
        <v>11353</v>
      </c>
      <c r="S5184">
        <f>IF(SalesData[[#This Row],[Return Status]]="Returned",1,0)</f>
        <v>0</v>
      </c>
      <c r="T5184">
        <v>2183.56</v>
      </c>
      <c r="U5184" s="2">
        <f>EOMONTH(SalesData[[#This Row],[Order Date]],0)</f>
        <v>45138</v>
      </c>
      <c r="V5184" s="9" t="str">
        <f>"Q"&amp;INT((MONTH(SalesData[[#This Row],[Order Date]])+2)/3)&amp;"-"&amp;YEAR(SalesData[[#This Row],[Order Date]])</f>
        <v>Q3-2023</v>
      </c>
    </row>
    <row r="5185" spans="1:22" x14ac:dyDescent="0.35">
      <c r="A5185" t="s">
        <v>5326</v>
      </c>
      <c r="B5185" s="1">
        <v>45119</v>
      </c>
      <c r="C5185" t="s">
        <v>194</v>
      </c>
      <c r="D5185" t="s">
        <v>39</v>
      </c>
      <c r="E5185">
        <v>2541125536</v>
      </c>
      <c r="F5185" t="s">
        <v>58</v>
      </c>
      <c r="G5185" t="s">
        <v>59</v>
      </c>
      <c r="H5185" t="s">
        <v>60</v>
      </c>
      <c r="I5185" t="s">
        <v>31</v>
      </c>
      <c r="J5185" t="s">
        <v>65</v>
      </c>
      <c r="K5185">
        <v>2132.7199999999998</v>
      </c>
      <c r="L5185">
        <v>374.85</v>
      </c>
      <c r="M5185" t="s">
        <v>65</v>
      </c>
      <c r="N5185">
        <v>0.17576146892231501</v>
      </c>
      <c r="O5185" t="s">
        <v>11351</v>
      </c>
      <c r="P5185" t="s">
        <v>11352</v>
      </c>
      <c r="R5185" t="s">
        <v>11353</v>
      </c>
      <c r="S5185">
        <f>IF(SalesData[[#This Row],[Return Status]]="Returned",1,0)</f>
        <v>0</v>
      </c>
      <c r="T5185">
        <v>2183.56</v>
      </c>
      <c r="U5185" s="2">
        <f>EOMONTH(SalesData[[#This Row],[Order Date]],0)</f>
        <v>45138</v>
      </c>
      <c r="V5185" s="9" t="str">
        <f>"Q"&amp;INT((MONTH(SalesData[[#This Row],[Order Date]])+2)/3)&amp;"-"&amp;YEAR(SalesData[[#This Row],[Order Date]])</f>
        <v>Q3-2023</v>
      </c>
    </row>
    <row r="5186" spans="1:22" x14ac:dyDescent="0.35">
      <c r="A5186" t="s">
        <v>5327</v>
      </c>
      <c r="B5186" s="1">
        <v>45119</v>
      </c>
      <c r="C5186" t="s">
        <v>12</v>
      </c>
      <c r="D5186" t="s">
        <v>99</v>
      </c>
      <c r="E5186">
        <v>3448815687</v>
      </c>
      <c r="F5186" t="s">
        <v>163</v>
      </c>
      <c r="G5186" t="s">
        <v>164</v>
      </c>
      <c r="H5186" t="s">
        <v>165</v>
      </c>
      <c r="I5186" t="s">
        <v>36</v>
      </c>
      <c r="J5186" t="s">
        <v>62</v>
      </c>
      <c r="K5186">
        <v>3735.87</v>
      </c>
      <c r="L5186">
        <v>215.54</v>
      </c>
      <c r="M5186" t="s">
        <v>62</v>
      </c>
      <c r="N5186">
        <v>5.7694727064913902E-2</v>
      </c>
      <c r="O5186" t="s">
        <v>11351</v>
      </c>
      <c r="P5186" t="s">
        <v>11356</v>
      </c>
      <c r="R5186" t="s">
        <v>11353</v>
      </c>
      <c r="S5186">
        <f>IF(SalesData[[#This Row],[Return Status]]="Returned",1,0)</f>
        <v>0</v>
      </c>
      <c r="U5186" s="2">
        <f>EOMONTH(SalesData[[#This Row],[Order Date]],0)</f>
        <v>45138</v>
      </c>
      <c r="V5186" s="9" t="str">
        <f>"Q"&amp;INT((MONTH(SalesData[[#This Row],[Order Date]])+2)/3)&amp;"-"&amp;YEAR(SalesData[[#This Row],[Order Date]])</f>
        <v>Q3-2023</v>
      </c>
    </row>
    <row r="5187" spans="1:22" x14ac:dyDescent="0.35">
      <c r="A5187" t="s">
        <v>5328</v>
      </c>
      <c r="B5187" s="1">
        <v>45137</v>
      </c>
      <c r="C5187" t="s">
        <v>205</v>
      </c>
      <c r="D5187" t="s">
        <v>72</v>
      </c>
      <c r="E5187">
        <v>9510420896</v>
      </c>
      <c r="F5187" t="s">
        <v>64</v>
      </c>
      <c r="G5187" t="s">
        <v>15</v>
      </c>
      <c r="H5187" t="s">
        <v>16</v>
      </c>
      <c r="I5187" t="s">
        <v>17</v>
      </c>
      <c r="J5187" t="s">
        <v>62</v>
      </c>
      <c r="K5187">
        <v>3418.28</v>
      </c>
      <c r="L5187">
        <v>844.2</v>
      </c>
      <c r="M5187" t="s">
        <v>62</v>
      </c>
      <c r="N5187">
        <v>0.24696631054214399</v>
      </c>
      <c r="O5187" t="s">
        <v>11351</v>
      </c>
      <c r="P5187" t="s">
        <v>11354</v>
      </c>
      <c r="R5187" t="s">
        <v>11353</v>
      </c>
      <c r="S5187">
        <f>IF(SalesData[[#This Row],[Return Status]]="Returned",1,0)</f>
        <v>0</v>
      </c>
      <c r="T5187">
        <v>2085.91</v>
      </c>
      <c r="U5187" s="2">
        <f>EOMONTH(SalesData[[#This Row],[Order Date]],0)</f>
        <v>45138</v>
      </c>
      <c r="V5187" s="9" t="str">
        <f>"Q"&amp;INT((MONTH(SalesData[[#This Row],[Order Date]])+2)/3)&amp;"-"&amp;YEAR(SalesData[[#This Row],[Order Date]])</f>
        <v>Q3-2023</v>
      </c>
    </row>
    <row r="5188" spans="1:22" x14ac:dyDescent="0.35">
      <c r="A5188" t="s">
        <v>5329</v>
      </c>
      <c r="B5188" s="1">
        <v>45112</v>
      </c>
      <c r="C5188" t="s">
        <v>149</v>
      </c>
      <c r="D5188" t="s">
        <v>27</v>
      </c>
      <c r="E5188">
        <v>1778279972</v>
      </c>
      <c r="F5188" t="s">
        <v>78</v>
      </c>
      <c r="G5188" t="s">
        <v>15</v>
      </c>
      <c r="H5188" t="s">
        <v>16</v>
      </c>
      <c r="I5188" t="s">
        <v>17</v>
      </c>
      <c r="J5188" t="s">
        <v>19</v>
      </c>
      <c r="K5188">
        <v>4006.59</v>
      </c>
      <c r="L5188">
        <v>532.11</v>
      </c>
      <c r="M5188" t="s">
        <v>19</v>
      </c>
      <c r="N5188">
        <v>0.13280869767058801</v>
      </c>
      <c r="O5188" t="s">
        <v>11351</v>
      </c>
      <c r="P5188" t="s">
        <v>11352</v>
      </c>
      <c r="R5188" t="s">
        <v>11353</v>
      </c>
      <c r="S5188">
        <f>IF(SalesData[[#This Row],[Return Status]]="Returned",1,0)</f>
        <v>0</v>
      </c>
      <c r="T5188">
        <v>2085.91</v>
      </c>
      <c r="U5188" s="2">
        <f>EOMONTH(SalesData[[#This Row],[Order Date]],0)</f>
        <v>45138</v>
      </c>
      <c r="V5188" s="9" t="str">
        <f>"Q"&amp;INT((MONTH(SalesData[[#This Row],[Order Date]])+2)/3)&amp;"-"&amp;YEAR(SalesData[[#This Row],[Order Date]])</f>
        <v>Q3-2023</v>
      </c>
    </row>
    <row r="5189" spans="1:22" x14ac:dyDescent="0.35">
      <c r="A5189" t="s">
        <v>5330</v>
      </c>
      <c r="B5189" s="1">
        <v>45126</v>
      </c>
      <c r="C5189" t="s">
        <v>205</v>
      </c>
      <c r="D5189" t="s">
        <v>72</v>
      </c>
      <c r="E5189">
        <v>4309268473</v>
      </c>
      <c r="F5189" t="s">
        <v>292</v>
      </c>
      <c r="G5189" t="s">
        <v>69</v>
      </c>
      <c r="H5189" t="s">
        <v>41</v>
      </c>
      <c r="I5189" t="s">
        <v>31</v>
      </c>
      <c r="J5189" t="s">
        <v>18</v>
      </c>
      <c r="K5189">
        <v>814.36</v>
      </c>
      <c r="L5189">
        <v>85.28</v>
      </c>
      <c r="M5189" t="s">
        <v>19</v>
      </c>
      <c r="N5189">
        <v>0.10472027113316</v>
      </c>
      <c r="O5189" t="s">
        <v>11355</v>
      </c>
      <c r="P5189" t="s">
        <v>11352</v>
      </c>
      <c r="R5189" t="s">
        <v>11353</v>
      </c>
      <c r="S5189">
        <f>IF(SalesData[[#This Row],[Return Status]]="Returned",1,0)</f>
        <v>0</v>
      </c>
      <c r="T5189">
        <v>2081.52</v>
      </c>
      <c r="U5189" s="2">
        <f>EOMONTH(SalesData[[#This Row],[Order Date]],0)</f>
        <v>45138</v>
      </c>
      <c r="V5189" s="9" t="str">
        <f>"Q"&amp;INT((MONTH(SalesData[[#This Row],[Order Date]])+2)/3)&amp;"-"&amp;YEAR(SalesData[[#This Row],[Order Date]])</f>
        <v>Q3-2023</v>
      </c>
    </row>
    <row r="5190" spans="1:22" x14ac:dyDescent="0.35">
      <c r="A5190" t="s">
        <v>5331</v>
      </c>
      <c r="B5190" s="1">
        <v>45116</v>
      </c>
      <c r="C5190" t="s">
        <v>97</v>
      </c>
      <c r="D5190" t="s">
        <v>39</v>
      </c>
      <c r="E5190">
        <v>235659937</v>
      </c>
      <c r="F5190" t="s">
        <v>181</v>
      </c>
      <c r="G5190" t="s">
        <v>11371</v>
      </c>
      <c r="H5190" t="s">
        <v>55</v>
      </c>
      <c r="I5190" t="s">
        <v>31</v>
      </c>
      <c r="J5190" t="s">
        <v>18</v>
      </c>
      <c r="K5190">
        <v>1815.56</v>
      </c>
      <c r="L5190">
        <v>209.88</v>
      </c>
      <c r="M5190" t="s">
        <v>19</v>
      </c>
      <c r="N5190">
        <v>0.115600696203926</v>
      </c>
      <c r="O5190" t="s">
        <v>11351</v>
      </c>
      <c r="P5190" t="s">
        <v>11352</v>
      </c>
      <c r="R5190" t="s">
        <v>11353</v>
      </c>
      <c r="S5190">
        <f>IF(SalesData[[#This Row],[Return Status]]="Returned",1,0)</f>
        <v>0</v>
      </c>
      <c r="U5190" s="2">
        <f>EOMONTH(SalesData[[#This Row],[Order Date]],0)</f>
        <v>45138</v>
      </c>
      <c r="V5190" s="9" t="str">
        <f>"Q"&amp;INT((MONTH(SalesData[[#This Row],[Order Date]])+2)/3)&amp;"-"&amp;YEAR(SalesData[[#This Row],[Order Date]])</f>
        <v>Q3-2023</v>
      </c>
    </row>
    <row r="5191" spans="1:22" x14ac:dyDescent="0.35">
      <c r="A5191" t="s">
        <v>5332</v>
      </c>
      <c r="B5191" s="1">
        <v>45114</v>
      </c>
      <c r="C5191" t="s">
        <v>71</v>
      </c>
      <c r="D5191" t="s">
        <v>72</v>
      </c>
      <c r="E5191">
        <v>1606201275</v>
      </c>
      <c r="F5191" t="s">
        <v>81</v>
      </c>
      <c r="G5191" t="s">
        <v>545</v>
      </c>
      <c r="H5191" t="s">
        <v>75</v>
      </c>
      <c r="I5191" t="s">
        <v>36</v>
      </c>
      <c r="J5191" t="s">
        <v>19</v>
      </c>
      <c r="K5191">
        <v>3754.15</v>
      </c>
      <c r="L5191">
        <v>327.42</v>
      </c>
      <c r="M5191" t="s">
        <v>19</v>
      </c>
      <c r="N5191">
        <v>8.7215481533769304E-2</v>
      </c>
      <c r="O5191" t="s">
        <v>11351</v>
      </c>
      <c r="P5191" t="s">
        <v>11356</v>
      </c>
      <c r="R5191" t="s">
        <v>11353</v>
      </c>
      <c r="S5191">
        <f>IF(SalesData[[#This Row],[Return Status]]="Returned",1,0)</f>
        <v>0</v>
      </c>
      <c r="U5191" s="2">
        <f>EOMONTH(SalesData[[#This Row],[Order Date]],0)</f>
        <v>45138</v>
      </c>
      <c r="V5191" s="9" t="str">
        <f>"Q"&amp;INT((MONTH(SalesData[[#This Row],[Order Date]])+2)/3)&amp;"-"&amp;YEAR(SalesData[[#This Row],[Order Date]])</f>
        <v>Q3-2023</v>
      </c>
    </row>
    <row r="5192" spans="1:22" x14ac:dyDescent="0.35">
      <c r="A5192" t="s">
        <v>5333</v>
      </c>
      <c r="B5192" s="1">
        <v>45127</v>
      </c>
      <c r="C5192" t="s">
        <v>194</v>
      </c>
      <c r="D5192" t="s">
        <v>72</v>
      </c>
      <c r="E5192">
        <v>6913191150</v>
      </c>
      <c r="F5192" t="s">
        <v>159</v>
      </c>
      <c r="G5192" t="s">
        <v>84</v>
      </c>
      <c r="H5192" t="s">
        <v>85</v>
      </c>
      <c r="I5192" t="s">
        <v>31</v>
      </c>
      <c r="J5192" t="s">
        <v>42</v>
      </c>
      <c r="K5192">
        <v>3991.01</v>
      </c>
      <c r="L5192">
        <v>432.38</v>
      </c>
      <c r="M5192" t="s">
        <v>43</v>
      </c>
      <c r="N5192">
        <v>0.10833849075797899</v>
      </c>
      <c r="O5192" t="s">
        <v>11351</v>
      </c>
      <c r="P5192" t="s">
        <v>11352</v>
      </c>
      <c r="R5192" t="s">
        <v>11353</v>
      </c>
      <c r="S5192">
        <f>IF(SalesData[[#This Row],[Return Status]]="Returned",1,0)</f>
        <v>0</v>
      </c>
      <c r="T5192">
        <v>847.14</v>
      </c>
      <c r="U5192" s="2">
        <f>EOMONTH(SalesData[[#This Row],[Order Date]],0)</f>
        <v>45138</v>
      </c>
      <c r="V5192" s="9" t="str">
        <f>"Q"&amp;INT((MONTH(SalesData[[#This Row],[Order Date]])+2)/3)&amp;"-"&amp;YEAR(SalesData[[#This Row],[Order Date]])</f>
        <v>Q3-2023</v>
      </c>
    </row>
    <row r="5193" spans="1:22" x14ac:dyDescent="0.35">
      <c r="A5193" t="s">
        <v>5334</v>
      </c>
      <c r="B5193" s="1">
        <v>45113</v>
      </c>
      <c r="C5193" t="s">
        <v>113</v>
      </c>
      <c r="D5193" t="s">
        <v>80</v>
      </c>
      <c r="E5193">
        <v>9457054736</v>
      </c>
      <c r="F5193" t="s">
        <v>312</v>
      </c>
      <c r="G5193" t="s">
        <v>141</v>
      </c>
      <c r="H5193" t="s">
        <v>121</v>
      </c>
      <c r="I5193" t="s">
        <v>17</v>
      </c>
      <c r="J5193" t="s">
        <v>43</v>
      </c>
      <c r="K5193">
        <v>3894.78</v>
      </c>
      <c r="L5193">
        <v>1035.3800000000001</v>
      </c>
      <c r="M5193" t="s">
        <v>43</v>
      </c>
      <c r="N5193">
        <v>0.265837865039874</v>
      </c>
      <c r="O5193" t="s">
        <v>11351</v>
      </c>
      <c r="P5193" t="s">
        <v>11354</v>
      </c>
      <c r="R5193" t="s">
        <v>11353</v>
      </c>
      <c r="S5193">
        <f>IF(SalesData[[#This Row],[Return Status]]="Returned",1,0)</f>
        <v>0</v>
      </c>
      <c r="T5193">
        <v>2793.38</v>
      </c>
      <c r="U5193" s="2">
        <f>EOMONTH(SalesData[[#This Row],[Order Date]],0)</f>
        <v>45138</v>
      </c>
      <c r="V5193" s="9" t="str">
        <f>"Q"&amp;INT((MONTH(SalesData[[#This Row],[Order Date]])+2)/3)&amp;"-"&amp;YEAR(SalesData[[#This Row],[Order Date]])</f>
        <v>Q3-2023</v>
      </c>
    </row>
    <row r="5194" spans="1:22" x14ac:dyDescent="0.35">
      <c r="A5194" t="s">
        <v>5335</v>
      </c>
      <c r="B5194" s="1">
        <v>45126</v>
      </c>
      <c r="C5194" t="s">
        <v>38</v>
      </c>
      <c r="D5194" t="s">
        <v>27</v>
      </c>
      <c r="E5194">
        <v>2802461258</v>
      </c>
      <c r="F5194" t="s">
        <v>88</v>
      </c>
      <c r="G5194" t="s">
        <v>89</v>
      </c>
      <c r="H5194" t="s">
        <v>90</v>
      </c>
      <c r="I5194" t="s">
        <v>31</v>
      </c>
      <c r="J5194" t="s">
        <v>18</v>
      </c>
      <c r="K5194">
        <v>2987.05</v>
      </c>
      <c r="L5194">
        <v>864.13</v>
      </c>
      <c r="M5194" t="s">
        <v>19</v>
      </c>
      <c r="N5194">
        <v>0.28929211094558199</v>
      </c>
      <c r="O5194" t="s">
        <v>11351</v>
      </c>
      <c r="P5194" t="s">
        <v>11354</v>
      </c>
      <c r="R5194" t="s">
        <v>11353</v>
      </c>
      <c r="S5194">
        <f>IF(SalesData[[#This Row],[Return Status]]="Returned",1,0)</f>
        <v>0</v>
      </c>
      <c r="T5194">
        <v>207.68</v>
      </c>
      <c r="U5194" s="2">
        <f>EOMONTH(SalesData[[#This Row],[Order Date]],0)</f>
        <v>45138</v>
      </c>
      <c r="V5194" s="9" t="str">
        <f>"Q"&amp;INT((MONTH(SalesData[[#This Row],[Order Date]])+2)/3)&amp;"-"&amp;YEAR(SalesData[[#This Row],[Order Date]])</f>
        <v>Q3-2023</v>
      </c>
    </row>
    <row r="5195" spans="1:22" x14ac:dyDescent="0.35">
      <c r="A5195" t="s">
        <v>5336</v>
      </c>
      <c r="B5195" s="1">
        <v>45117</v>
      </c>
      <c r="C5195" t="s">
        <v>325</v>
      </c>
      <c r="D5195" t="s">
        <v>39</v>
      </c>
      <c r="E5195">
        <v>9654085155</v>
      </c>
      <c r="F5195" t="s">
        <v>222</v>
      </c>
      <c r="G5195" t="s">
        <v>164</v>
      </c>
      <c r="H5195" t="s">
        <v>165</v>
      </c>
      <c r="I5195" t="s">
        <v>36</v>
      </c>
      <c r="J5195" t="s">
        <v>62</v>
      </c>
      <c r="K5195">
        <v>3343.81</v>
      </c>
      <c r="L5195">
        <v>845.69</v>
      </c>
      <c r="M5195" t="s">
        <v>62</v>
      </c>
      <c r="N5195">
        <v>0.25291209727825398</v>
      </c>
      <c r="O5195" t="s">
        <v>11351</v>
      </c>
      <c r="P5195" t="s">
        <v>11354</v>
      </c>
      <c r="R5195" t="s">
        <v>11353</v>
      </c>
      <c r="S5195">
        <f>IF(SalesData[[#This Row],[Return Status]]="Returned",1,0)</f>
        <v>0</v>
      </c>
      <c r="U5195" s="2">
        <f>EOMONTH(SalesData[[#This Row],[Order Date]],0)</f>
        <v>45138</v>
      </c>
      <c r="V5195" s="9" t="str">
        <f>"Q"&amp;INT((MONTH(SalesData[[#This Row],[Order Date]])+2)/3)&amp;"-"&amp;YEAR(SalesData[[#This Row],[Order Date]])</f>
        <v>Q3-2023</v>
      </c>
    </row>
    <row r="5196" spans="1:22" x14ac:dyDescent="0.35">
      <c r="A5196" t="s">
        <v>5337</v>
      </c>
      <c r="B5196" s="1">
        <v>45132</v>
      </c>
      <c r="C5196" t="s">
        <v>124</v>
      </c>
      <c r="D5196" t="s">
        <v>99</v>
      </c>
      <c r="E5196">
        <v>8080823834</v>
      </c>
      <c r="F5196" t="s">
        <v>410</v>
      </c>
      <c r="G5196" t="s">
        <v>29</v>
      </c>
      <c r="H5196" t="s">
        <v>11357</v>
      </c>
      <c r="I5196" t="s">
        <v>31</v>
      </c>
      <c r="J5196" t="s">
        <v>65</v>
      </c>
      <c r="K5196">
        <v>4819.8100000000004</v>
      </c>
      <c r="L5196">
        <v>460.24</v>
      </c>
      <c r="M5196" t="s">
        <v>65</v>
      </c>
      <c r="N5196">
        <v>9.5489241277145795E-2</v>
      </c>
      <c r="O5196" t="s">
        <v>11351</v>
      </c>
      <c r="P5196" t="s">
        <v>11356</v>
      </c>
      <c r="R5196" t="s">
        <v>11353</v>
      </c>
      <c r="S5196">
        <f>IF(SalesData[[#This Row],[Return Status]]="Returned",1,0)</f>
        <v>0</v>
      </c>
      <c r="T5196">
        <v>2788.38</v>
      </c>
      <c r="U5196" s="2">
        <f>EOMONTH(SalesData[[#This Row],[Order Date]],0)</f>
        <v>45138</v>
      </c>
      <c r="V5196" s="9" t="str">
        <f>"Q"&amp;INT((MONTH(SalesData[[#This Row],[Order Date]])+2)/3)&amp;"-"&amp;YEAR(SalesData[[#This Row],[Order Date]])</f>
        <v>Q3-2023</v>
      </c>
    </row>
    <row r="5197" spans="1:22" x14ac:dyDescent="0.35">
      <c r="A5197" t="s">
        <v>5338</v>
      </c>
      <c r="B5197" s="1">
        <v>45135</v>
      </c>
      <c r="C5197" t="s">
        <v>184</v>
      </c>
      <c r="D5197" t="s">
        <v>27</v>
      </c>
      <c r="E5197">
        <v>8157784553</v>
      </c>
      <c r="F5197" t="s">
        <v>100</v>
      </c>
      <c r="G5197" t="s">
        <v>34</v>
      </c>
      <c r="H5197" t="s">
        <v>35</v>
      </c>
      <c r="I5197" t="s">
        <v>36</v>
      </c>
      <c r="J5197" t="s">
        <v>65</v>
      </c>
      <c r="K5197">
        <v>3795.93</v>
      </c>
      <c r="L5197">
        <v>608.38</v>
      </c>
      <c r="M5197" t="s">
        <v>65</v>
      </c>
      <c r="N5197">
        <v>0.160271659382549</v>
      </c>
      <c r="O5197" t="s">
        <v>11351</v>
      </c>
      <c r="P5197" t="s">
        <v>11352</v>
      </c>
      <c r="R5197" t="s">
        <v>11353</v>
      </c>
      <c r="S5197">
        <f>IF(SalesData[[#This Row],[Return Status]]="Returned",1,0)</f>
        <v>0</v>
      </c>
      <c r="U5197" s="2">
        <f>EOMONTH(SalesData[[#This Row],[Order Date]],0)</f>
        <v>45138</v>
      </c>
      <c r="V5197" s="9" t="str">
        <f>"Q"&amp;INT((MONTH(SalesData[[#This Row],[Order Date]])+2)/3)&amp;"-"&amp;YEAR(SalesData[[#This Row],[Order Date]])</f>
        <v>Q3-2023</v>
      </c>
    </row>
    <row r="5198" spans="1:22" x14ac:dyDescent="0.35">
      <c r="A5198" t="s">
        <v>5339</v>
      </c>
      <c r="B5198" s="1">
        <v>45113</v>
      </c>
      <c r="C5198" t="s">
        <v>139</v>
      </c>
      <c r="D5198" t="s">
        <v>80</v>
      </c>
      <c r="E5198">
        <v>2350138039</v>
      </c>
      <c r="F5198" t="s">
        <v>107</v>
      </c>
      <c r="G5198" t="s">
        <v>15</v>
      </c>
      <c r="H5198" t="s">
        <v>16</v>
      </c>
      <c r="I5198" t="s">
        <v>17</v>
      </c>
      <c r="J5198" t="s">
        <v>18</v>
      </c>
      <c r="K5198">
        <v>2925.63</v>
      </c>
      <c r="L5198">
        <v>225.73</v>
      </c>
      <c r="M5198" t="s">
        <v>19</v>
      </c>
      <c r="N5198">
        <v>7.7156031350512494E-2</v>
      </c>
      <c r="O5198" t="s">
        <v>11351</v>
      </c>
      <c r="P5198" t="s">
        <v>11356</v>
      </c>
      <c r="R5198" t="s">
        <v>11353</v>
      </c>
      <c r="S5198">
        <f>IF(SalesData[[#This Row],[Return Status]]="Returned",1,0)</f>
        <v>0</v>
      </c>
      <c r="T5198">
        <v>2085.91</v>
      </c>
      <c r="U5198" s="2">
        <f>EOMONTH(SalesData[[#This Row],[Order Date]],0)</f>
        <v>45138</v>
      </c>
      <c r="V5198" s="9" t="str">
        <f>"Q"&amp;INT((MONTH(SalesData[[#This Row],[Order Date]])+2)/3)&amp;"-"&amp;YEAR(SalesData[[#This Row],[Order Date]])</f>
        <v>Q3-2023</v>
      </c>
    </row>
    <row r="5199" spans="1:22" x14ac:dyDescent="0.35">
      <c r="A5199" t="s">
        <v>5340</v>
      </c>
      <c r="B5199" s="1">
        <v>45113</v>
      </c>
      <c r="C5199" t="s">
        <v>149</v>
      </c>
      <c r="D5199" t="s">
        <v>72</v>
      </c>
      <c r="E5199">
        <v>6140786726</v>
      </c>
      <c r="F5199" t="s">
        <v>129</v>
      </c>
      <c r="G5199" t="s">
        <v>54</v>
      </c>
      <c r="H5199" t="s">
        <v>11357</v>
      </c>
      <c r="I5199" t="s">
        <v>31</v>
      </c>
      <c r="J5199" t="s">
        <v>19</v>
      </c>
      <c r="K5199">
        <v>1871.4</v>
      </c>
      <c r="L5199">
        <v>84.35</v>
      </c>
      <c r="M5199" t="s">
        <v>19</v>
      </c>
      <c r="N5199">
        <v>4.5073207224537802E-2</v>
      </c>
      <c r="O5199" t="s">
        <v>11351</v>
      </c>
      <c r="P5199" t="s">
        <v>11356</v>
      </c>
      <c r="R5199" t="s">
        <v>11353</v>
      </c>
      <c r="S5199">
        <f>IF(SalesData[[#This Row],[Return Status]]="Returned",1,0)</f>
        <v>0</v>
      </c>
      <c r="U5199" s="2">
        <f>EOMONTH(SalesData[[#This Row],[Order Date]],0)</f>
        <v>45138</v>
      </c>
      <c r="V5199" s="9" t="str">
        <f>"Q"&amp;INT((MONTH(SalesData[[#This Row],[Order Date]])+2)/3)&amp;"-"&amp;YEAR(SalesData[[#This Row],[Order Date]])</f>
        <v>Q3-2023</v>
      </c>
    </row>
    <row r="5200" spans="1:22" x14ac:dyDescent="0.35">
      <c r="A5200" t="s">
        <v>5341</v>
      </c>
      <c r="B5200" s="1">
        <v>45113</v>
      </c>
      <c r="C5200" t="s">
        <v>149</v>
      </c>
      <c r="D5200" t="s">
        <v>46</v>
      </c>
      <c r="E5200">
        <v>3946057294</v>
      </c>
      <c r="F5200" t="s">
        <v>22</v>
      </c>
      <c r="G5200" t="s">
        <v>23</v>
      </c>
      <c r="H5200" t="s">
        <v>24</v>
      </c>
      <c r="I5200" t="s">
        <v>17</v>
      </c>
      <c r="J5200" t="s">
        <v>61</v>
      </c>
      <c r="K5200">
        <v>4303.1000000000004</v>
      </c>
      <c r="L5200">
        <v>714.7</v>
      </c>
      <c r="M5200" t="s">
        <v>62</v>
      </c>
      <c r="N5200">
        <v>0.16608956333805899</v>
      </c>
      <c r="O5200" t="s">
        <v>11351</v>
      </c>
      <c r="P5200" t="s">
        <v>11352</v>
      </c>
      <c r="R5200" t="s">
        <v>11353</v>
      </c>
      <c r="S5200">
        <f>IF(SalesData[[#This Row],[Return Status]]="Returned",1,0)</f>
        <v>0</v>
      </c>
      <c r="T5200">
        <v>2821.33</v>
      </c>
      <c r="U5200" s="2">
        <f>EOMONTH(SalesData[[#This Row],[Order Date]],0)</f>
        <v>45138</v>
      </c>
      <c r="V5200" s="9" t="str">
        <f>"Q"&amp;INT((MONTH(SalesData[[#This Row],[Order Date]])+2)/3)&amp;"-"&amp;YEAR(SalesData[[#This Row],[Order Date]])</f>
        <v>Q3-2023</v>
      </c>
    </row>
    <row r="5201" spans="1:22" x14ac:dyDescent="0.35">
      <c r="A5201" t="s">
        <v>5342</v>
      </c>
      <c r="B5201" s="1">
        <v>45124</v>
      </c>
      <c r="C5201" t="s">
        <v>67</v>
      </c>
      <c r="D5201" t="s">
        <v>145</v>
      </c>
      <c r="E5201">
        <v>6479943753</v>
      </c>
      <c r="F5201" t="s">
        <v>88</v>
      </c>
      <c r="G5201" t="s">
        <v>89</v>
      </c>
      <c r="H5201" t="s">
        <v>90</v>
      </c>
      <c r="I5201" t="s">
        <v>31</v>
      </c>
      <c r="J5201" t="s">
        <v>19</v>
      </c>
      <c r="K5201">
        <v>3865.25</v>
      </c>
      <c r="L5201">
        <v>597.62</v>
      </c>
      <c r="M5201" t="s">
        <v>19</v>
      </c>
      <c r="N5201">
        <v>0.15461354375525499</v>
      </c>
      <c r="O5201" t="s">
        <v>11351</v>
      </c>
      <c r="P5201" t="s">
        <v>11352</v>
      </c>
      <c r="Q5201" t="s">
        <v>11365</v>
      </c>
      <c r="R5201" t="s">
        <v>11360</v>
      </c>
      <c r="S5201">
        <f>IF(SalesData[[#This Row],[Return Status]]="Returned",1,0)</f>
        <v>1</v>
      </c>
      <c r="T5201">
        <v>207.68</v>
      </c>
      <c r="U5201" s="2">
        <f>EOMONTH(SalesData[[#This Row],[Order Date]],0)</f>
        <v>45138</v>
      </c>
      <c r="V5201" s="9" t="str">
        <f>"Q"&amp;INT((MONTH(SalesData[[#This Row],[Order Date]])+2)/3)&amp;"-"&amp;YEAR(SalesData[[#This Row],[Order Date]])</f>
        <v>Q3-2023</v>
      </c>
    </row>
    <row r="5202" spans="1:22" x14ac:dyDescent="0.35">
      <c r="A5202" t="s">
        <v>5343</v>
      </c>
      <c r="B5202" s="1">
        <v>45126</v>
      </c>
      <c r="C5202" t="s">
        <v>21</v>
      </c>
      <c r="D5202" t="s">
        <v>46</v>
      </c>
      <c r="E5202">
        <v>4966021275</v>
      </c>
      <c r="F5202" t="s">
        <v>387</v>
      </c>
      <c r="G5202" t="s">
        <v>89</v>
      </c>
      <c r="H5202" t="s">
        <v>90</v>
      </c>
      <c r="I5202" t="s">
        <v>31</v>
      </c>
      <c r="J5202" t="s">
        <v>18</v>
      </c>
      <c r="K5202">
        <v>255.9</v>
      </c>
      <c r="L5202">
        <v>8.57</v>
      </c>
      <c r="M5202" t="s">
        <v>19</v>
      </c>
      <c r="N5202">
        <v>3.3489644392340798E-2</v>
      </c>
      <c r="O5202" t="s">
        <v>11361</v>
      </c>
      <c r="P5202" t="s">
        <v>11356</v>
      </c>
      <c r="R5202" t="s">
        <v>11353</v>
      </c>
      <c r="S5202">
        <f>IF(SalesData[[#This Row],[Return Status]]="Returned",1,0)</f>
        <v>0</v>
      </c>
      <c r="T5202">
        <v>207.68</v>
      </c>
      <c r="U5202" s="2">
        <f>EOMONTH(SalesData[[#This Row],[Order Date]],0)</f>
        <v>45138</v>
      </c>
      <c r="V5202" s="9" t="str">
        <f>"Q"&amp;INT((MONTH(SalesData[[#This Row],[Order Date]])+2)/3)&amp;"-"&amp;YEAR(SalesData[[#This Row],[Order Date]])</f>
        <v>Q3-2023</v>
      </c>
    </row>
    <row r="5203" spans="1:22" x14ac:dyDescent="0.35">
      <c r="A5203" t="s">
        <v>5344</v>
      </c>
      <c r="B5203" s="1">
        <v>45123</v>
      </c>
      <c r="C5203" t="s">
        <v>106</v>
      </c>
      <c r="D5203" t="s">
        <v>39</v>
      </c>
      <c r="E5203">
        <v>5376133248</v>
      </c>
      <c r="F5203" t="s">
        <v>127</v>
      </c>
      <c r="G5203" t="s">
        <v>29</v>
      </c>
      <c r="H5203" t="s">
        <v>30</v>
      </c>
      <c r="I5203" t="s">
        <v>31</v>
      </c>
      <c r="J5203" t="s">
        <v>42</v>
      </c>
      <c r="K5203">
        <v>233.04</v>
      </c>
      <c r="L5203">
        <v>38.29</v>
      </c>
      <c r="M5203" t="s">
        <v>43</v>
      </c>
      <c r="N5203">
        <v>0.164306556814281</v>
      </c>
      <c r="O5203" t="s">
        <v>11361</v>
      </c>
      <c r="P5203" t="s">
        <v>11352</v>
      </c>
      <c r="R5203" t="s">
        <v>11353</v>
      </c>
      <c r="S5203">
        <f>IF(SalesData[[#This Row],[Return Status]]="Returned",1,0)</f>
        <v>0</v>
      </c>
      <c r="T5203">
        <v>2788.38</v>
      </c>
      <c r="U5203" s="2">
        <f>EOMONTH(SalesData[[#This Row],[Order Date]],0)</f>
        <v>45138</v>
      </c>
      <c r="V5203" s="9" t="str">
        <f>"Q"&amp;INT((MONTH(SalesData[[#This Row],[Order Date]])+2)/3)&amp;"-"&amp;YEAR(SalesData[[#This Row],[Order Date]])</f>
        <v>Q3-2023</v>
      </c>
    </row>
    <row r="5204" spans="1:22" x14ac:dyDescent="0.35">
      <c r="A5204" t="s">
        <v>5345</v>
      </c>
      <c r="B5204" s="1">
        <v>45110</v>
      </c>
      <c r="C5204" t="s">
        <v>113</v>
      </c>
      <c r="D5204" t="s">
        <v>39</v>
      </c>
      <c r="E5204">
        <v>1666250786</v>
      </c>
      <c r="F5204" t="s">
        <v>159</v>
      </c>
      <c r="G5204" t="s">
        <v>84</v>
      </c>
      <c r="H5204" t="s">
        <v>85</v>
      </c>
      <c r="I5204" t="s">
        <v>31</v>
      </c>
      <c r="J5204" t="s">
        <v>18</v>
      </c>
      <c r="K5204">
        <v>4726.4399999999996</v>
      </c>
      <c r="L5204">
        <v>978.48</v>
      </c>
      <c r="M5204" t="s">
        <v>19</v>
      </c>
      <c r="N5204">
        <v>0.20702262167720301</v>
      </c>
      <c r="O5204" t="s">
        <v>11351</v>
      </c>
      <c r="P5204" t="s">
        <v>11354</v>
      </c>
      <c r="R5204" t="s">
        <v>11353</v>
      </c>
      <c r="S5204">
        <f>IF(SalesData[[#This Row],[Return Status]]="Returned",1,0)</f>
        <v>0</v>
      </c>
      <c r="T5204">
        <v>847.14</v>
      </c>
      <c r="U5204" s="2">
        <f>EOMONTH(SalesData[[#This Row],[Order Date]],0)</f>
        <v>45138</v>
      </c>
      <c r="V5204" s="9" t="str">
        <f>"Q"&amp;INT((MONTH(SalesData[[#This Row],[Order Date]])+2)/3)&amp;"-"&amp;YEAR(SalesData[[#This Row],[Order Date]])</f>
        <v>Q3-2023</v>
      </c>
    </row>
    <row r="5205" spans="1:22" x14ac:dyDescent="0.35">
      <c r="A5205" t="s">
        <v>5346</v>
      </c>
      <c r="B5205" s="1">
        <v>45112</v>
      </c>
      <c r="C5205" t="s">
        <v>38</v>
      </c>
      <c r="D5205" t="s">
        <v>27</v>
      </c>
      <c r="E5205">
        <v>4201166080</v>
      </c>
      <c r="F5205" t="s">
        <v>137</v>
      </c>
      <c r="G5205" t="s">
        <v>34</v>
      </c>
      <c r="H5205" t="s">
        <v>35</v>
      </c>
      <c r="I5205" t="s">
        <v>36</v>
      </c>
      <c r="J5205" t="s">
        <v>19</v>
      </c>
      <c r="K5205">
        <v>546.07000000000005</v>
      </c>
      <c r="L5205">
        <v>43.68</v>
      </c>
      <c r="M5205" t="s">
        <v>19</v>
      </c>
      <c r="N5205">
        <v>7.9989744904499394E-2</v>
      </c>
      <c r="O5205" t="s">
        <v>11355</v>
      </c>
      <c r="P5205" t="s">
        <v>11356</v>
      </c>
      <c r="R5205" t="s">
        <v>11353</v>
      </c>
      <c r="S5205">
        <f>IF(SalesData[[#This Row],[Return Status]]="Returned",1,0)</f>
        <v>0</v>
      </c>
      <c r="U5205" s="2">
        <f>EOMONTH(SalesData[[#This Row],[Order Date]],0)</f>
        <v>45138</v>
      </c>
      <c r="V5205" s="9" t="str">
        <f>"Q"&amp;INT((MONTH(SalesData[[#This Row],[Order Date]])+2)/3)&amp;"-"&amp;YEAR(SalesData[[#This Row],[Order Date]])</f>
        <v>Q3-2023</v>
      </c>
    </row>
    <row r="5206" spans="1:22" x14ac:dyDescent="0.35">
      <c r="A5206" t="s">
        <v>5347</v>
      </c>
      <c r="B5206" s="1">
        <v>45113</v>
      </c>
      <c r="C5206" t="s">
        <v>113</v>
      </c>
      <c r="D5206" t="s">
        <v>13</v>
      </c>
      <c r="E5206">
        <v>9069618954</v>
      </c>
      <c r="F5206" t="s">
        <v>152</v>
      </c>
      <c r="G5206" t="s">
        <v>23</v>
      </c>
      <c r="H5206" t="s">
        <v>24</v>
      </c>
      <c r="I5206" t="s">
        <v>17</v>
      </c>
      <c r="J5206" t="s">
        <v>65</v>
      </c>
      <c r="K5206">
        <v>4763.82</v>
      </c>
      <c r="L5206">
        <v>674.54</v>
      </c>
      <c r="M5206" t="s">
        <v>65</v>
      </c>
      <c r="N5206">
        <v>0.14159644990784701</v>
      </c>
      <c r="O5206" t="s">
        <v>11351</v>
      </c>
      <c r="P5206" t="s">
        <v>11352</v>
      </c>
      <c r="R5206" t="s">
        <v>11353</v>
      </c>
      <c r="S5206">
        <f>IF(SalesData[[#This Row],[Return Status]]="Returned",1,0)</f>
        <v>0</v>
      </c>
      <c r="T5206">
        <v>2821.33</v>
      </c>
      <c r="U5206" s="2">
        <f>EOMONTH(SalesData[[#This Row],[Order Date]],0)</f>
        <v>45138</v>
      </c>
      <c r="V5206" s="9" t="str">
        <f>"Q"&amp;INT((MONTH(SalesData[[#This Row],[Order Date]])+2)/3)&amp;"-"&amp;YEAR(SalesData[[#This Row],[Order Date]])</f>
        <v>Q3-2023</v>
      </c>
    </row>
    <row r="5207" spans="1:22" x14ac:dyDescent="0.35">
      <c r="A5207" t="s">
        <v>5348</v>
      </c>
      <c r="B5207" s="1">
        <v>45126</v>
      </c>
      <c r="C5207" t="s">
        <v>26</v>
      </c>
      <c r="D5207" t="s">
        <v>27</v>
      </c>
      <c r="E5207">
        <v>2552906936</v>
      </c>
      <c r="F5207" t="s">
        <v>53</v>
      </c>
      <c r="G5207" t="s">
        <v>54</v>
      </c>
      <c r="H5207" t="s">
        <v>55</v>
      </c>
      <c r="I5207" t="s">
        <v>31</v>
      </c>
      <c r="J5207" t="s">
        <v>18</v>
      </c>
      <c r="K5207">
        <v>4686.28</v>
      </c>
      <c r="L5207">
        <v>429.35</v>
      </c>
      <c r="M5207" t="s">
        <v>19</v>
      </c>
      <c r="N5207">
        <v>9.1618511911366801E-2</v>
      </c>
      <c r="O5207" t="s">
        <v>11351</v>
      </c>
      <c r="P5207" t="s">
        <v>11356</v>
      </c>
      <c r="R5207" t="s">
        <v>11353</v>
      </c>
      <c r="S5207">
        <f>IF(SalesData[[#This Row],[Return Status]]="Returned",1,0)</f>
        <v>0</v>
      </c>
      <c r="U5207" s="2">
        <f>EOMONTH(SalesData[[#This Row],[Order Date]],0)</f>
        <v>45138</v>
      </c>
      <c r="V5207" s="9" t="str">
        <f>"Q"&amp;INT((MONTH(SalesData[[#This Row],[Order Date]])+2)/3)&amp;"-"&amp;YEAR(SalesData[[#This Row],[Order Date]])</f>
        <v>Q3-2023</v>
      </c>
    </row>
    <row r="5208" spans="1:22" x14ac:dyDescent="0.35">
      <c r="A5208" t="s">
        <v>5349</v>
      </c>
      <c r="B5208" s="1">
        <v>45130</v>
      </c>
      <c r="C5208" t="s">
        <v>26</v>
      </c>
      <c r="D5208" t="s">
        <v>46</v>
      </c>
      <c r="E5208">
        <v>8420410794</v>
      </c>
      <c r="F5208" t="s">
        <v>50</v>
      </c>
      <c r="G5208" t="s">
        <v>34</v>
      </c>
      <c r="H5208" t="s">
        <v>35</v>
      </c>
      <c r="I5208" t="s">
        <v>36</v>
      </c>
      <c r="J5208" t="s">
        <v>19</v>
      </c>
      <c r="K5208">
        <v>3358.06</v>
      </c>
      <c r="L5208">
        <v>574.65</v>
      </c>
      <c r="M5208" t="s">
        <v>19</v>
      </c>
      <c r="N5208">
        <v>0.17112559037063099</v>
      </c>
      <c r="O5208" t="s">
        <v>11351</v>
      </c>
      <c r="P5208" t="s">
        <v>11352</v>
      </c>
      <c r="R5208" t="s">
        <v>11353</v>
      </c>
      <c r="S5208">
        <f>IF(SalesData[[#This Row],[Return Status]]="Returned",1,0)</f>
        <v>0</v>
      </c>
      <c r="U5208" s="2">
        <f>EOMONTH(SalesData[[#This Row],[Order Date]],0)</f>
        <v>45138</v>
      </c>
      <c r="V5208" s="9" t="str">
        <f>"Q"&amp;INT((MONTH(SalesData[[#This Row],[Order Date]])+2)/3)&amp;"-"&amp;YEAR(SalesData[[#This Row],[Order Date]])</f>
        <v>Q3-2023</v>
      </c>
    </row>
    <row r="5209" spans="1:22" x14ac:dyDescent="0.35">
      <c r="A5209" t="s">
        <v>5350</v>
      </c>
      <c r="B5209" s="1">
        <v>45121</v>
      </c>
      <c r="C5209" t="s">
        <v>111</v>
      </c>
      <c r="D5209" t="s">
        <v>145</v>
      </c>
      <c r="E5209">
        <v>9138592043</v>
      </c>
      <c r="F5209" t="s">
        <v>109</v>
      </c>
      <c r="G5209" t="s">
        <v>11378</v>
      </c>
      <c r="H5209" t="s">
        <v>60</v>
      </c>
      <c r="I5209" t="s">
        <v>31</v>
      </c>
      <c r="J5209" t="s">
        <v>43</v>
      </c>
      <c r="K5209">
        <v>994.65</v>
      </c>
      <c r="L5209">
        <v>288.14</v>
      </c>
      <c r="M5209" t="s">
        <v>43</v>
      </c>
      <c r="N5209">
        <v>0.289689840647464</v>
      </c>
      <c r="O5209" t="s">
        <v>11355</v>
      </c>
      <c r="P5209" t="s">
        <v>11354</v>
      </c>
      <c r="R5209" t="s">
        <v>11353</v>
      </c>
      <c r="S5209">
        <f>IF(SalesData[[#This Row],[Return Status]]="Returned",1,0)</f>
        <v>0</v>
      </c>
      <c r="U5209" s="2">
        <f>EOMONTH(SalesData[[#This Row],[Order Date]],0)</f>
        <v>45138</v>
      </c>
      <c r="V5209" s="9" t="str">
        <f>"Q"&amp;INT((MONTH(SalesData[[#This Row],[Order Date]])+2)/3)&amp;"-"&amp;YEAR(SalesData[[#This Row],[Order Date]])</f>
        <v>Q3-2023</v>
      </c>
    </row>
    <row r="5210" spans="1:22" x14ac:dyDescent="0.35">
      <c r="A5210" t="s">
        <v>5351</v>
      </c>
      <c r="B5210" s="1">
        <v>45113</v>
      </c>
      <c r="C5210" t="s">
        <v>188</v>
      </c>
      <c r="D5210" t="s">
        <v>99</v>
      </c>
      <c r="E5210">
        <v>9530321069</v>
      </c>
      <c r="F5210" t="s">
        <v>120</v>
      </c>
      <c r="G5210" t="s">
        <v>11367</v>
      </c>
      <c r="H5210" t="s">
        <v>11357</v>
      </c>
      <c r="I5210" t="s">
        <v>17</v>
      </c>
      <c r="J5210" t="s">
        <v>18</v>
      </c>
      <c r="K5210">
        <v>3628.82</v>
      </c>
      <c r="L5210">
        <v>1038.29</v>
      </c>
      <c r="M5210" t="s">
        <v>19</v>
      </c>
      <c r="N5210">
        <v>0.28612331281242898</v>
      </c>
      <c r="O5210" t="s">
        <v>11351</v>
      </c>
      <c r="P5210" t="s">
        <v>11354</v>
      </c>
      <c r="R5210" t="s">
        <v>11353</v>
      </c>
      <c r="S5210">
        <f>IF(SalesData[[#This Row],[Return Status]]="Returned",1,0)</f>
        <v>0</v>
      </c>
      <c r="U5210" s="2">
        <f>EOMONTH(SalesData[[#This Row],[Order Date]],0)</f>
        <v>45138</v>
      </c>
      <c r="V5210" s="9" t="str">
        <f>"Q"&amp;INT((MONTH(SalesData[[#This Row],[Order Date]])+2)/3)&amp;"-"&amp;YEAR(SalesData[[#This Row],[Order Date]])</f>
        <v>Q3-2023</v>
      </c>
    </row>
    <row r="5211" spans="1:22" x14ac:dyDescent="0.35">
      <c r="A5211" t="s">
        <v>5352</v>
      </c>
      <c r="B5211" s="1">
        <v>45125</v>
      </c>
      <c r="C5211" t="s">
        <v>92</v>
      </c>
      <c r="D5211" t="s">
        <v>13</v>
      </c>
      <c r="E5211">
        <v>604266761</v>
      </c>
      <c r="F5211" t="s">
        <v>50</v>
      </c>
      <c r="G5211" t="s">
        <v>34</v>
      </c>
      <c r="H5211" t="s">
        <v>35</v>
      </c>
      <c r="I5211" t="s">
        <v>36</v>
      </c>
      <c r="J5211" t="s">
        <v>65</v>
      </c>
      <c r="K5211">
        <v>129.01</v>
      </c>
      <c r="L5211">
        <v>36.369999999999997</v>
      </c>
      <c r="M5211" t="s">
        <v>65</v>
      </c>
      <c r="N5211">
        <v>0.28191613053251702</v>
      </c>
      <c r="O5211" t="s">
        <v>11361</v>
      </c>
      <c r="P5211" t="s">
        <v>11354</v>
      </c>
      <c r="R5211" t="s">
        <v>11353</v>
      </c>
      <c r="S5211">
        <f>IF(SalesData[[#This Row],[Return Status]]="Returned",1,0)</f>
        <v>0</v>
      </c>
      <c r="U5211" s="2">
        <f>EOMONTH(SalesData[[#This Row],[Order Date]],0)</f>
        <v>45138</v>
      </c>
      <c r="V5211" s="9" t="str">
        <f>"Q"&amp;INT((MONTH(SalesData[[#This Row],[Order Date]])+2)/3)&amp;"-"&amp;YEAR(SalesData[[#This Row],[Order Date]])</f>
        <v>Q3-2023</v>
      </c>
    </row>
    <row r="5212" spans="1:22" x14ac:dyDescent="0.35">
      <c r="A5212" t="s">
        <v>5353</v>
      </c>
      <c r="B5212" s="1">
        <v>45117</v>
      </c>
      <c r="C5212" t="s">
        <v>149</v>
      </c>
      <c r="D5212" t="s">
        <v>99</v>
      </c>
      <c r="E5212">
        <v>2244838761</v>
      </c>
      <c r="F5212" t="s">
        <v>222</v>
      </c>
      <c r="G5212" t="s">
        <v>164</v>
      </c>
      <c r="H5212" t="s">
        <v>165</v>
      </c>
      <c r="I5212" t="s">
        <v>36</v>
      </c>
      <c r="J5212" t="s">
        <v>43</v>
      </c>
      <c r="K5212">
        <v>1577.8</v>
      </c>
      <c r="L5212">
        <v>267.23</v>
      </c>
      <c r="M5212" t="s">
        <v>43</v>
      </c>
      <c r="N5212">
        <v>0.169368741285334</v>
      </c>
      <c r="O5212" t="s">
        <v>11351</v>
      </c>
      <c r="P5212" t="s">
        <v>11352</v>
      </c>
      <c r="Q5212" t="s">
        <v>11376</v>
      </c>
      <c r="R5212" t="s">
        <v>11360</v>
      </c>
      <c r="S5212">
        <f>IF(SalesData[[#This Row],[Return Status]]="Returned",1,0)</f>
        <v>1</v>
      </c>
      <c r="U5212" s="2">
        <f>EOMONTH(SalesData[[#This Row],[Order Date]],0)</f>
        <v>45138</v>
      </c>
      <c r="V5212" s="9" t="str">
        <f>"Q"&amp;INT((MONTH(SalesData[[#This Row],[Order Date]])+2)/3)&amp;"-"&amp;YEAR(SalesData[[#This Row],[Order Date]])</f>
        <v>Q3-2023</v>
      </c>
    </row>
    <row r="5213" spans="1:22" x14ac:dyDescent="0.35">
      <c r="A5213" t="s">
        <v>5354</v>
      </c>
      <c r="B5213" s="1">
        <v>45116</v>
      </c>
      <c r="C5213" t="s">
        <v>144</v>
      </c>
      <c r="D5213" t="s">
        <v>39</v>
      </c>
      <c r="E5213">
        <v>2746142247</v>
      </c>
      <c r="F5213" t="s">
        <v>154</v>
      </c>
      <c r="G5213" t="s">
        <v>29</v>
      </c>
      <c r="H5213" t="s">
        <v>30</v>
      </c>
      <c r="I5213" t="s">
        <v>31</v>
      </c>
      <c r="J5213" t="s">
        <v>62</v>
      </c>
      <c r="K5213">
        <v>191.16</v>
      </c>
      <c r="L5213">
        <v>54.4</v>
      </c>
      <c r="M5213" t="s">
        <v>62</v>
      </c>
      <c r="N5213">
        <v>0.28457836367440897</v>
      </c>
      <c r="O5213" t="s">
        <v>11361</v>
      </c>
      <c r="P5213" t="s">
        <v>11354</v>
      </c>
      <c r="Q5213" t="s">
        <v>11364</v>
      </c>
      <c r="R5213" t="s">
        <v>11360</v>
      </c>
      <c r="S5213">
        <f>IF(SalesData[[#This Row],[Return Status]]="Returned",1,0)</f>
        <v>1</v>
      </c>
      <c r="T5213">
        <v>2788.38</v>
      </c>
      <c r="U5213" s="2">
        <f>EOMONTH(SalesData[[#This Row],[Order Date]],0)</f>
        <v>45138</v>
      </c>
      <c r="V5213" s="9" t="str">
        <f>"Q"&amp;INT((MONTH(SalesData[[#This Row],[Order Date]])+2)/3)&amp;"-"&amp;YEAR(SalesData[[#This Row],[Order Date]])</f>
        <v>Q3-2023</v>
      </c>
    </row>
    <row r="5214" spans="1:22" x14ac:dyDescent="0.35">
      <c r="A5214" t="s">
        <v>5355</v>
      </c>
      <c r="B5214" s="1">
        <v>45110</v>
      </c>
      <c r="C5214" t="s">
        <v>162</v>
      </c>
      <c r="D5214" t="s">
        <v>145</v>
      </c>
      <c r="E5214">
        <v>8219105132</v>
      </c>
      <c r="F5214" t="s">
        <v>100</v>
      </c>
      <c r="G5214" t="s">
        <v>34</v>
      </c>
      <c r="H5214" t="s">
        <v>35</v>
      </c>
      <c r="I5214" t="s">
        <v>36</v>
      </c>
      <c r="J5214" t="s">
        <v>65</v>
      </c>
      <c r="K5214">
        <v>4151.8599999999997</v>
      </c>
      <c r="L5214">
        <v>678.52</v>
      </c>
      <c r="M5214" t="s">
        <v>65</v>
      </c>
      <c r="N5214">
        <v>0.16342554903103701</v>
      </c>
      <c r="O5214" t="s">
        <v>11351</v>
      </c>
      <c r="P5214" t="s">
        <v>11352</v>
      </c>
      <c r="R5214" t="s">
        <v>11353</v>
      </c>
      <c r="S5214">
        <f>IF(SalesData[[#This Row],[Return Status]]="Returned",1,0)</f>
        <v>0</v>
      </c>
      <c r="U5214" s="2">
        <f>EOMONTH(SalesData[[#This Row],[Order Date]],0)</f>
        <v>45138</v>
      </c>
      <c r="V5214" s="9" t="str">
        <f>"Q"&amp;INT((MONTH(SalesData[[#This Row],[Order Date]])+2)/3)&amp;"-"&amp;YEAR(SalesData[[#This Row],[Order Date]])</f>
        <v>Q3-2023</v>
      </c>
    </row>
    <row r="5215" spans="1:22" x14ac:dyDescent="0.35">
      <c r="A5215" t="s">
        <v>5356</v>
      </c>
      <c r="B5215" s="1">
        <v>45129</v>
      </c>
      <c r="C5215" t="s">
        <v>97</v>
      </c>
      <c r="D5215" t="s">
        <v>46</v>
      </c>
      <c r="E5215">
        <v>5635769206</v>
      </c>
      <c r="F5215" t="s">
        <v>163</v>
      </c>
      <c r="G5215" t="s">
        <v>164</v>
      </c>
      <c r="H5215" t="s">
        <v>165</v>
      </c>
      <c r="I5215" t="s">
        <v>36</v>
      </c>
      <c r="J5215" t="s">
        <v>18</v>
      </c>
      <c r="K5215">
        <v>1595.64</v>
      </c>
      <c r="L5215">
        <v>146.88999999999999</v>
      </c>
      <c r="M5215" t="s">
        <v>19</v>
      </c>
      <c r="N5215">
        <v>9.2057105612794898E-2</v>
      </c>
      <c r="O5215" t="s">
        <v>11351</v>
      </c>
      <c r="P5215" t="s">
        <v>11356</v>
      </c>
      <c r="R5215" t="s">
        <v>11353</v>
      </c>
      <c r="S5215">
        <f>IF(SalesData[[#This Row],[Return Status]]="Returned",1,0)</f>
        <v>0</v>
      </c>
      <c r="U5215" s="2">
        <f>EOMONTH(SalesData[[#This Row],[Order Date]],0)</f>
        <v>45138</v>
      </c>
      <c r="V5215" s="9" t="str">
        <f>"Q"&amp;INT((MONTH(SalesData[[#This Row],[Order Date]])+2)/3)&amp;"-"&amp;YEAR(SalesData[[#This Row],[Order Date]])</f>
        <v>Q3-2023</v>
      </c>
    </row>
    <row r="5216" spans="1:22" x14ac:dyDescent="0.35">
      <c r="A5216" t="s">
        <v>5357</v>
      </c>
      <c r="B5216" s="1">
        <v>45127</v>
      </c>
      <c r="C5216" t="s">
        <v>57</v>
      </c>
      <c r="D5216" t="s">
        <v>13</v>
      </c>
      <c r="E5216">
        <v>5109683678</v>
      </c>
      <c r="F5216" t="s">
        <v>147</v>
      </c>
      <c r="G5216" t="s">
        <v>84</v>
      </c>
      <c r="H5216" t="s">
        <v>85</v>
      </c>
      <c r="I5216" t="s">
        <v>31</v>
      </c>
      <c r="J5216" t="s">
        <v>62</v>
      </c>
      <c r="K5216">
        <v>977.03</v>
      </c>
      <c r="L5216">
        <v>52.27</v>
      </c>
      <c r="M5216" t="s">
        <v>62</v>
      </c>
      <c r="N5216">
        <v>5.3498869021422098E-2</v>
      </c>
      <c r="O5216" t="s">
        <v>11355</v>
      </c>
      <c r="P5216" t="s">
        <v>11356</v>
      </c>
      <c r="R5216" t="s">
        <v>11353</v>
      </c>
      <c r="S5216">
        <f>IF(SalesData[[#This Row],[Return Status]]="Returned",1,0)</f>
        <v>0</v>
      </c>
      <c r="T5216">
        <v>847.14</v>
      </c>
      <c r="U5216" s="2">
        <f>EOMONTH(SalesData[[#This Row],[Order Date]],0)</f>
        <v>45138</v>
      </c>
      <c r="V5216" s="9" t="str">
        <f>"Q"&amp;INT((MONTH(SalesData[[#This Row],[Order Date]])+2)/3)&amp;"-"&amp;YEAR(SalesData[[#This Row],[Order Date]])</f>
        <v>Q3-2023</v>
      </c>
    </row>
    <row r="5217" spans="1:22" x14ac:dyDescent="0.35">
      <c r="A5217" t="s">
        <v>5358</v>
      </c>
      <c r="B5217" s="1">
        <v>45113</v>
      </c>
      <c r="C5217" t="s">
        <v>67</v>
      </c>
      <c r="D5217" t="s">
        <v>80</v>
      </c>
      <c r="E5217">
        <v>6560086105</v>
      </c>
      <c r="F5217" t="s">
        <v>172</v>
      </c>
      <c r="G5217" t="s">
        <v>141</v>
      </c>
      <c r="H5217" t="s">
        <v>121</v>
      </c>
      <c r="I5217" t="s">
        <v>17</v>
      </c>
      <c r="J5217" t="s">
        <v>42</v>
      </c>
      <c r="K5217">
        <v>1186.26</v>
      </c>
      <c r="L5217">
        <v>193.93</v>
      </c>
      <c r="M5217" t="s">
        <v>43</v>
      </c>
      <c r="N5217">
        <v>0.16348018141048301</v>
      </c>
      <c r="O5217" t="s">
        <v>11351</v>
      </c>
      <c r="P5217" t="s">
        <v>11352</v>
      </c>
      <c r="R5217" t="s">
        <v>11353</v>
      </c>
      <c r="S5217">
        <f>IF(SalesData[[#This Row],[Return Status]]="Returned",1,0)</f>
        <v>0</v>
      </c>
      <c r="T5217">
        <v>2793.38</v>
      </c>
      <c r="U5217" s="2">
        <f>EOMONTH(SalesData[[#This Row],[Order Date]],0)</f>
        <v>45138</v>
      </c>
      <c r="V5217" s="9" t="str">
        <f>"Q"&amp;INT((MONTH(SalesData[[#This Row],[Order Date]])+2)/3)&amp;"-"&amp;YEAR(SalesData[[#This Row],[Order Date]])</f>
        <v>Q3-2023</v>
      </c>
    </row>
    <row r="5218" spans="1:22" x14ac:dyDescent="0.35">
      <c r="A5218" t="s">
        <v>5359</v>
      </c>
      <c r="B5218" s="1">
        <v>45135</v>
      </c>
      <c r="C5218" t="s">
        <v>124</v>
      </c>
      <c r="D5218" t="s">
        <v>13</v>
      </c>
      <c r="E5218">
        <v>2510509717</v>
      </c>
      <c r="F5218" t="s">
        <v>137</v>
      </c>
      <c r="G5218" t="s">
        <v>101</v>
      </c>
      <c r="H5218" t="s">
        <v>35</v>
      </c>
      <c r="I5218" t="s">
        <v>36</v>
      </c>
      <c r="J5218" t="s">
        <v>65</v>
      </c>
      <c r="K5218">
        <v>3335.76</v>
      </c>
      <c r="L5218">
        <v>303.07</v>
      </c>
      <c r="M5218" t="s">
        <v>65</v>
      </c>
      <c r="N5218">
        <v>9.0854857663620905E-2</v>
      </c>
      <c r="O5218" t="s">
        <v>11351</v>
      </c>
      <c r="P5218" t="s">
        <v>11356</v>
      </c>
      <c r="R5218" t="s">
        <v>11353</v>
      </c>
      <c r="S5218">
        <f>IF(SalesData[[#This Row],[Return Status]]="Returned",1,0)</f>
        <v>0</v>
      </c>
      <c r="T5218">
        <v>1385.87</v>
      </c>
      <c r="U5218" s="2">
        <f>EOMONTH(SalesData[[#This Row],[Order Date]],0)</f>
        <v>45138</v>
      </c>
      <c r="V5218" s="9" t="str">
        <f>"Q"&amp;INT((MONTH(SalesData[[#This Row],[Order Date]])+2)/3)&amp;"-"&amp;YEAR(SalesData[[#This Row],[Order Date]])</f>
        <v>Q3-2023</v>
      </c>
    </row>
    <row r="5219" spans="1:22" x14ac:dyDescent="0.35">
      <c r="A5219" t="s">
        <v>5360</v>
      </c>
      <c r="B5219" s="1">
        <v>45134</v>
      </c>
      <c r="C5219" t="s">
        <v>57</v>
      </c>
      <c r="D5219" t="s">
        <v>72</v>
      </c>
      <c r="E5219">
        <v>9972949040</v>
      </c>
      <c r="F5219" t="s">
        <v>222</v>
      </c>
      <c r="G5219" t="s">
        <v>164</v>
      </c>
      <c r="H5219" t="s">
        <v>11357</v>
      </c>
      <c r="I5219" t="s">
        <v>36</v>
      </c>
      <c r="J5219" t="s">
        <v>19</v>
      </c>
      <c r="K5219">
        <v>2482.23</v>
      </c>
      <c r="L5219">
        <v>554.9</v>
      </c>
      <c r="M5219" t="s">
        <v>19</v>
      </c>
      <c r="N5219">
        <v>0.22354898619386601</v>
      </c>
      <c r="O5219" t="s">
        <v>11351</v>
      </c>
      <c r="P5219" t="s">
        <v>11354</v>
      </c>
      <c r="R5219" t="s">
        <v>11353</v>
      </c>
      <c r="S5219">
        <f>IF(SalesData[[#This Row],[Return Status]]="Returned",1,0)</f>
        <v>0</v>
      </c>
      <c r="U5219" s="2">
        <f>EOMONTH(SalesData[[#This Row],[Order Date]],0)</f>
        <v>45138</v>
      </c>
      <c r="V5219" s="9" t="str">
        <f>"Q"&amp;INT((MONTH(SalesData[[#This Row],[Order Date]])+2)/3)&amp;"-"&amp;YEAR(SalesData[[#This Row],[Order Date]])</f>
        <v>Q3-2023</v>
      </c>
    </row>
    <row r="5220" spans="1:22" x14ac:dyDescent="0.35">
      <c r="A5220" t="s">
        <v>5361</v>
      </c>
      <c r="B5220" s="1">
        <v>45134</v>
      </c>
      <c r="C5220" t="s">
        <v>97</v>
      </c>
      <c r="D5220" t="s">
        <v>39</v>
      </c>
      <c r="E5220">
        <v>5348726604</v>
      </c>
      <c r="F5220" t="s">
        <v>64</v>
      </c>
      <c r="G5220" t="s">
        <v>15</v>
      </c>
      <c r="H5220" t="s">
        <v>11357</v>
      </c>
      <c r="I5220" t="s">
        <v>17</v>
      </c>
      <c r="J5220" t="s">
        <v>18</v>
      </c>
      <c r="K5220">
        <v>490</v>
      </c>
      <c r="L5220">
        <v>71.319999999999993</v>
      </c>
      <c r="M5220" t="s">
        <v>19</v>
      </c>
      <c r="N5220">
        <v>0.14555102040816301</v>
      </c>
      <c r="O5220" t="s">
        <v>11361</v>
      </c>
      <c r="P5220" t="s">
        <v>11352</v>
      </c>
      <c r="R5220" t="s">
        <v>11353</v>
      </c>
      <c r="S5220">
        <f>IF(SalesData[[#This Row],[Return Status]]="Returned",1,0)</f>
        <v>0</v>
      </c>
      <c r="T5220">
        <v>2085.91</v>
      </c>
      <c r="U5220" s="2">
        <f>EOMONTH(SalesData[[#This Row],[Order Date]],0)</f>
        <v>45138</v>
      </c>
      <c r="V5220" s="9" t="str">
        <f>"Q"&amp;INT((MONTH(SalesData[[#This Row],[Order Date]])+2)/3)&amp;"-"&amp;YEAR(SalesData[[#This Row],[Order Date]])</f>
        <v>Q3-2023</v>
      </c>
    </row>
    <row r="5221" spans="1:22" x14ac:dyDescent="0.35">
      <c r="A5221" t="s">
        <v>5362</v>
      </c>
      <c r="B5221" s="1">
        <v>45110</v>
      </c>
      <c r="C5221" t="s">
        <v>67</v>
      </c>
      <c r="D5221" t="s">
        <v>99</v>
      </c>
      <c r="E5221">
        <v>7816969788</v>
      </c>
      <c r="F5221" t="s">
        <v>206</v>
      </c>
      <c r="G5221" t="s">
        <v>89</v>
      </c>
      <c r="H5221" t="s">
        <v>11357</v>
      </c>
      <c r="I5221" t="s">
        <v>31</v>
      </c>
      <c r="J5221" t="s">
        <v>18</v>
      </c>
      <c r="K5221">
        <v>1546.11</v>
      </c>
      <c r="L5221">
        <v>346.49</v>
      </c>
      <c r="M5221" t="s">
        <v>19</v>
      </c>
      <c r="N5221">
        <v>0.224104365148663</v>
      </c>
      <c r="O5221" t="s">
        <v>11351</v>
      </c>
      <c r="P5221" t="s">
        <v>11354</v>
      </c>
      <c r="R5221" t="s">
        <v>11353</v>
      </c>
      <c r="S5221">
        <f>IF(SalesData[[#This Row],[Return Status]]="Returned",1,0)</f>
        <v>0</v>
      </c>
      <c r="T5221">
        <v>207.68</v>
      </c>
      <c r="U5221" s="2">
        <f>EOMONTH(SalesData[[#This Row],[Order Date]],0)</f>
        <v>45138</v>
      </c>
      <c r="V5221" s="9" t="str">
        <f>"Q"&amp;INT((MONTH(SalesData[[#This Row],[Order Date]])+2)/3)&amp;"-"&amp;YEAR(SalesData[[#This Row],[Order Date]])</f>
        <v>Q3-2023</v>
      </c>
    </row>
    <row r="5222" spans="1:22" x14ac:dyDescent="0.35">
      <c r="A5222" t="s">
        <v>5363</v>
      </c>
      <c r="B5222" s="1">
        <v>45125</v>
      </c>
      <c r="C5222" t="s">
        <v>21</v>
      </c>
      <c r="D5222" t="s">
        <v>72</v>
      </c>
      <c r="E5222">
        <v>630759217</v>
      </c>
      <c r="F5222" t="s">
        <v>357</v>
      </c>
      <c r="G5222" t="s">
        <v>164</v>
      </c>
      <c r="H5222" t="s">
        <v>165</v>
      </c>
      <c r="I5222" t="s">
        <v>36</v>
      </c>
      <c r="J5222" t="s">
        <v>65</v>
      </c>
      <c r="K5222">
        <v>2058.09</v>
      </c>
      <c r="L5222">
        <v>210.22</v>
      </c>
      <c r="M5222" t="s">
        <v>65</v>
      </c>
      <c r="N5222">
        <v>0.10214324932340201</v>
      </c>
      <c r="O5222" t="s">
        <v>11351</v>
      </c>
      <c r="P5222" t="s">
        <v>11352</v>
      </c>
      <c r="R5222" t="s">
        <v>11353</v>
      </c>
      <c r="S5222">
        <f>IF(SalesData[[#This Row],[Return Status]]="Returned",1,0)</f>
        <v>0</v>
      </c>
      <c r="U5222" s="2">
        <f>EOMONTH(SalesData[[#This Row],[Order Date]],0)</f>
        <v>45138</v>
      </c>
      <c r="V5222" s="9" t="str">
        <f>"Q"&amp;INT((MONTH(SalesData[[#This Row],[Order Date]])+2)/3)&amp;"-"&amp;YEAR(SalesData[[#This Row],[Order Date]])</f>
        <v>Q3-2023</v>
      </c>
    </row>
    <row r="5223" spans="1:22" x14ac:dyDescent="0.35">
      <c r="A5223" t="s">
        <v>5364</v>
      </c>
      <c r="B5223" s="1">
        <v>45114</v>
      </c>
      <c r="C5223" t="s">
        <v>21</v>
      </c>
      <c r="D5223" t="s">
        <v>80</v>
      </c>
      <c r="E5223">
        <v>3929212533</v>
      </c>
      <c r="F5223" t="s">
        <v>129</v>
      </c>
      <c r="G5223" t="s">
        <v>54</v>
      </c>
      <c r="H5223" t="s">
        <v>55</v>
      </c>
      <c r="I5223" t="s">
        <v>31</v>
      </c>
      <c r="J5223" t="s">
        <v>19</v>
      </c>
      <c r="K5223">
        <v>1578.21</v>
      </c>
      <c r="L5223">
        <v>471.67</v>
      </c>
      <c r="M5223" t="s">
        <v>19</v>
      </c>
      <c r="N5223">
        <v>0.29886390277593</v>
      </c>
      <c r="O5223" t="s">
        <v>11351</v>
      </c>
      <c r="P5223" t="s">
        <v>11354</v>
      </c>
      <c r="R5223" t="s">
        <v>11353</v>
      </c>
      <c r="S5223">
        <f>IF(SalesData[[#This Row],[Return Status]]="Returned",1,0)</f>
        <v>0</v>
      </c>
      <c r="U5223" s="2">
        <f>EOMONTH(SalesData[[#This Row],[Order Date]],0)</f>
        <v>45138</v>
      </c>
      <c r="V5223" s="9" t="str">
        <f>"Q"&amp;INT((MONTH(SalesData[[#This Row],[Order Date]])+2)/3)&amp;"-"&amp;YEAR(SalesData[[#This Row],[Order Date]])</f>
        <v>Q3-2023</v>
      </c>
    </row>
    <row r="5224" spans="1:22" x14ac:dyDescent="0.35">
      <c r="A5224" t="s">
        <v>5365</v>
      </c>
      <c r="B5224" s="1">
        <v>45123</v>
      </c>
      <c r="C5224" t="s">
        <v>111</v>
      </c>
      <c r="D5224" t="s">
        <v>99</v>
      </c>
      <c r="E5224">
        <v>1480073467</v>
      </c>
      <c r="F5224" t="s">
        <v>64</v>
      </c>
      <c r="G5224" t="s">
        <v>15</v>
      </c>
      <c r="H5224" t="s">
        <v>16</v>
      </c>
      <c r="I5224" t="s">
        <v>17</v>
      </c>
      <c r="J5224" t="s">
        <v>65</v>
      </c>
      <c r="K5224">
        <v>1713.78</v>
      </c>
      <c r="L5224">
        <v>215.92</v>
      </c>
      <c r="M5224" t="s">
        <v>65</v>
      </c>
      <c r="N5224">
        <v>0.12599050053099001</v>
      </c>
      <c r="O5224" t="s">
        <v>11351</v>
      </c>
      <c r="P5224" t="s">
        <v>11352</v>
      </c>
      <c r="R5224" t="s">
        <v>11353</v>
      </c>
      <c r="S5224">
        <f>IF(SalesData[[#This Row],[Return Status]]="Returned",1,0)</f>
        <v>0</v>
      </c>
      <c r="T5224">
        <v>2085.91</v>
      </c>
      <c r="U5224" s="2">
        <f>EOMONTH(SalesData[[#This Row],[Order Date]],0)</f>
        <v>45138</v>
      </c>
      <c r="V5224" s="9" t="str">
        <f>"Q"&amp;INT((MONTH(SalesData[[#This Row],[Order Date]])+2)/3)&amp;"-"&amp;YEAR(SalesData[[#This Row],[Order Date]])</f>
        <v>Q3-2023</v>
      </c>
    </row>
    <row r="5225" spans="1:22" x14ac:dyDescent="0.35">
      <c r="A5225" t="s">
        <v>5366</v>
      </c>
      <c r="B5225" s="1">
        <v>45127</v>
      </c>
      <c r="C5225" t="s">
        <v>188</v>
      </c>
      <c r="D5225" t="s">
        <v>145</v>
      </c>
      <c r="E5225">
        <v>2504699687</v>
      </c>
      <c r="F5225" t="s">
        <v>33</v>
      </c>
      <c r="G5225" t="s">
        <v>34</v>
      </c>
      <c r="H5225" t="s">
        <v>35</v>
      </c>
      <c r="I5225" t="s">
        <v>36</v>
      </c>
      <c r="J5225" t="s">
        <v>62</v>
      </c>
      <c r="K5225">
        <v>3954.15</v>
      </c>
      <c r="L5225">
        <v>427</v>
      </c>
      <c r="M5225" t="s">
        <v>62</v>
      </c>
      <c r="N5225">
        <v>0.10798781027528</v>
      </c>
      <c r="O5225" t="s">
        <v>11351</v>
      </c>
      <c r="P5225" t="s">
        <v>11352</v>
      </c>
      <c r="R5225" t="s">
        <v>11353</v>
      </c>
      <c r="S5225">
        <f>IF(SalesData[[#This Row],[Return Status]]="Returned",1,0)</f>
        <v>0</v>
      </c>
      <c r="U5225" s="2">
        <f>EOMONTH(SalesData[[#This Row],[Order Date]],0)</f>
        <v>45138</v>
      </c>
      <c r="V5225" s="9" t="str">
        <f>"Q"&amp;INT((MONTH(SalesData[[#This Row],[Order Date]])+2)/3)&amp;"-"&amp;YEAR(SalesData[[#This Row],[Order Date]])</f>
        <v>Q3-2023</v>
      </c>
    </row>
    <row r="5226" spans="1:22" x14ac:dyDescent="0.35">
      <c r="A5226" t="s">
        <v>5367</v>
      </c>
      <c r="B5226" s="1">
        <v>45129</v>
      </c>
      <c r="C5226" t="s">
        <v>67</v>
      </c>
      <c r="D5226" t="s">
        <v>39</v>
      </c>
      <c r="E5226">
        <v>6921725675</v>
      </c>
      <c r="F5226" t="s">
        <v>129</v>
      </c>
      <c r="G5226" t="s">
        <v>54</v>
      </c>
      <c r="H5226" t="s">
        <v>55</v>
      </c>
      <c r="I5226" t="s">
        <v>31</v>
      </c>
      <c r="J5226" t="s">
        <v>61</v>
      </c>
      <c r="K5226">
        <v>656.18</v>
      </c>
      <c r="L5226">
        <v>112.02</v>
      </c>
      <c r="M5226" t="s">
        <v>62</v>
      </c>
      <c r="N5226">
        <v>0.17071535249474201</v>
      </c>
      <c r="O5226" t="s">
        <v>11355</v>
      </c>
      <c r="P5226" t="s">
        <v>11352</v>
      </c>
      <c r="Q5226" t="s">
        <v>11373</v>
      </c>
      <c r="R5226" t="s">
        <v>11360</v>
      </c>
      <c r="S5226">
        <f>IF(SalesData[[#This Row],[Return Status]]="Returned",1,0)</f>
        <v>1</v>
      </c>
      <c r="U5226" s="2">
        <f>EOMONTH(SalesData[[#This Row],[Order Date]],0)</f>
        <v>45138</v>
      </c>
      <c r="V5226" s="9" t="str">
        <f>"Q"&amp;INT((MONTH(SalesData[[#This Row],[Order Date]])+2)/3)&amp;"-"&amp;YEAR(SalesData[[#This Row],[Order Date]])</f>
        <v>Q3-2023</v>
      </c>
    </row>
    <row r="5227" spans="1:22" x14ac:dyDescent="0.35">
      <c r="A5227" t="s">
        <v>5368</v>
      </c>
      <c r="B5227" s="1">
        <v>45108</v>
      </c>
      <c r="C5227" t="s">
        <v>45</v>
      </c>
      <c r="D5227" t="s">
        <v>99</v>
      </c>
      <c r="E5227">
        <v>8053956113</v>
      </c>
      <c r="F5227" t="s">
        <v>185</v>
      </c>
      <c r="G5227" t="s">
        <v>164</v>
      </c>
      <c r="H5227" t="s">
        <v>165</v>
      </c>
      <c r="I5227" t="s">
        <v>36</v>
      </c>
      <c r="J5227" t="s">
        <v>18</v>
      </c>
      <c r="K5227">
        <v>4223.2</v>
      </c>
      <c r="L5227">
        <v>878.69</v>
      </c>
      <c r="M5227" t="s">
        <v>19</v>
      </c>
      <c r="N5227">
        <v>0.208062606554272</v>
      </c>
      <c r="O5227" t="s">
        <v>11351</v>
      </c>
      <c r="P5227" t="s">
        <v>11354</v>
      </c>
      <c r="R5227" t="s">
        <v>11353</v>
      </c>
      <c r="S5227">
        <f>IF(SalesData[[#This Row],[Return Status]]="Returned",1,0)</f>
        <v>0</v>
      </c>
      <c r="U5227" s="2">
        <f>EOMONTH(SalesData[[#This Row],[Order Date]],0)</f>
        <v>45138</v>
      </c>
      <c r="V5227" s="9" t="str">
        <f>"Q"&amp;INT((MONTH(SalesData[[#This Row],[Order Date]])+2)/3)&amp;"-"&amp;YEAR(SalesData[[#This Row],[Order Date]])</f>
        <v>Q3-2023</v>
      </c>
    </row>
    <row r="5228" spans="1:22" x14ac:dyDescent="0.35">
      <c r="A5228" t="s">
        <v>5369</v>
      </c>
      <c r="B5228" s="1">
        <v>45110</v>
      </c>
      <c r="C5228" t="s">
        <v>132</v>
      </c>
      <c r="D5228" t="s">
        <v>80</v>
      </c>
      <c r="E5228">
        <v>7350787390</v>
      </c>
      <c r="F5228" t="s">
        <v>78</v>
      </c>
      <c r="G5228" t="s">
        <v>15</v>
      </c>
      <c r="H5228" t="s">
        <v>16</v>
      </c>
      <c r="I5228" t="s">
        <v>17</v>
      </c>
      <c r="J5228" t="s">
        <v>43</v>
      </c>
      <c r="K5228">
        <v>3791.47</v>
      </c>
      <c r="L5228">
        <v>842.08</v>
      </c>
      <c r="M5228" t="s">
        <v>43</v>
      </c>
      <c r="N5228">
        <v>0.22209855280405799</v>
      </c>
      <c r="O5228" t="s">
        <v>11351</v>
      </c>
      <c r="P5228" t="s">
        <v>11354</v>
      </c>
      <c r="Q5228" t="s">
        <v>11372</v>
      </c>
      <c r="R5228" t="s">
        <v>11360</v>
      </c>
      <c r="S5228">
        <f>IF(SalesData[[#This Row],[Return Status]]="Returned",1,0)</f>
        <v>1</v>
      </c>
      <c r="T5228">
        <v>2085.91</v>
      </c>
      <c r="U5228" s="2">
        <f>EOMONTH(SalesData[[#This Row],[Order Date]],0)</f>
        <v>45138</v>
      </c>
      <c r="V5228" s="9" t="str">
        <f>"Q"&amp;INT((MONTH(SalesData[[#This Row],[Order Date]])+2)/3)&amp;"-"&amp;YEAR(SalesData[[#This Row],[Order Date]])</f>
        <v>Q3-2023</v>
      </c>
    </row>
    <row r="5229" spans="1:22" x14ac:dyDescent="0.35">
      <c r="A5229" t="s">
        <v>5370</v>
      </c>
      <c r="B5229" s="1">
        <v>45114</v>
      </c>
      <c r="C5229" t="s">
        <v>52</v>
      </c>
      <c r="D5229" t="s">
        <v>13</v>
      </c>
      <c r="E5229">
        <v>9766629417</v>
      </c>
      <c r="F5229" t="s">
        <v>156</v>
      </c>
      <c r="G5229" t="s">
        <v>84</v>
      </c>
      <c r="H5229" t="s">
        <v>85</v>
      </c>
      <c r="I5229" t="s">
        <v>31</v>
      </c>
      <c r="J5229" t="s">
        <v>18</v>
      </c>
      <c r="K5229">
        <v>1378.42</v>
      </c>
      <c r="L5229">
        <v>171.79</v>
      </c>
      <c r="M5229" t="s">
        <v>19</v>
      </c>
      <c r="N5229">
        <v>0.124628197501487</v>
      </c>
      <c r="O5229" t="s">
        <v>11351</v>
      </c>
      <c r="P5229" t="s">
        <v>11352</v>
      </c>
      <c r="R5229" t="s">
        <v>11353</v>
      </c>
      <c r="S5229">
        <f>IF(SalesData[[#This Row],[Return Status]]="Returned",1,0)</f>
        <v>0</v>
      </c>
      <c r="T5229">
        <v>847.14</v>
      </c>
      <c r="U5229" s="2">
        <f>EOMONTH(SalesData[[#This Row],[Order Date]],0)</f>
        <v>45138</v>
      </c>
      <c r="V5229" s="9" t="str">
        <f>"Q"&amp;INT((MONTH(SalesData[[#This Row],[Order Date]])+2)/3)&amp;"-"&amp;YEAR(SalesData[[#This Row],[Order Date]])</f>
        <v>Q3-2023</v>
      </c>
    </row>
    <row r="5230" spans="1:22" x14ac:dyDescent="0.35">
      <c r="A5230" t="s">
        <v>5371</v>
      </c>
      <c r="B5230" s="1">
        <v>45117</v>
      </c>
      <c r="C5230" t="s">
        <v>132</v>
      </c>
      <c r="D5230" t="s">
        <v>27</v>
      </c>
      <c r="E5230">
        <v>4409779491</v>
      </c>
      <c r="F5230" t="s">
        <v>154</v>
      </c>
      <c r="G5230" t="s">
        <v>29</v>
      </c>
      <c r="H5230" t="s">
        <v>30</v>
      </c>
      <c r="I5230" t="s">
        <v>31</v>
      </c>
      <c r="J5230" t="s">
        <v>42</v>
      </c>
      <c r="K5230">
        <v>1346.32</v>
      </c>
      <c r="L5230">
        <v>196.14</v>
      </c>
      <c r="M5230" t="s">
        <v>43</v>
      </c>
      <c r="N5230">
        <v>0.145686018182899</v>
      </c>
      <c r="O5230" t="s">
        <v>11351</v>
      </c>
      <c r="P5230" t="s">
        <v>11352</v>
      </c>
      <c r="R5230" t="s">
        <v>11353</v>
      </c>
      <c r="S5230">
        <f>IF(SalesData[[#This Row],[Return Status]]="Returned",1,0)</f>
        <v>0</v>
      </c>
      <c r="T5230">
        <v>2788.38</v>
      </c>
      <c r="U5230" s="2">
        <f>EOMONTH(SalesData[[#This Row],[Order Date]],0)</f>
        <v>45138</v>
      </c>
      <c r="V5230" s="9" t="str">
        <f>"Q"&amp;INT((MONTH(SalesData[[#This Row],[Order Date]])+2)/3)&amp;"-"&amp;YEAR(SalesData[[#This Row],[Order Date]])</f>
        <v>Q3-2023</v>
      </c>
    </row>
    <row r="5231" spans="1:22" x14ac:dyDescent="0.35">
      <c r="A5231" t="s">
        <v>5372</v>
      </c>
      <c r="B5231" s="1">
        <v>45137</v>
      </c>
      <c r="C5231" t="s">
        <v>71</v>
      </c>
      <c r="D5231" t="s">
        <v>13</v>
      </c>
      <c r="E5231">
        <v>2551204995</v>
      </c>
      <c r="F5231" t="s">
        <v>53</v>
      </c>
      <c r="G5231" t="s">
        <v>54</v>
      </c>
      <c r="H5231" t="s">
        <v>55</v>
      </c>
      <c r="I5231" t="s">
        <v>31</v>
      </c>
      <c r="J5231" t="s">
        <v>19</v>
      </c>
      <c r="K5231">
        <v>2362.06</v>
      </c>
      <c r="L5231">
        <v>498.05</v>
      </c>
      <c r="M5231" t="s">
        <v>19</v>
      </c>
      <c r="N5231">
        <v>0.210854084993607</v>
      </c>
      <c r="O5231" t="s">
        <v>11351</v>
      </c>
      <c r="P5231" t="s">
        <v>11354</v>
      </c>
      <c r="R5231" t="s">
        <v>11353</v>
      </c>
      <c r="S5231">
        <f>IF(SalesData[[#This Row],[Return Status]]="Returned",1,0)</f>
        <v>0</v>
      </c>
      <c r="U5231" s="2">
        <f>EOMONTH(SalesData[[#This Row],[Order Date]],0)</f>
        <v>45138</v>
      </c>
      <c r="V5231" s="9" t="str">
        <f>"Q"&amp;INT((MONTH(SalesData[[#This Row],[Order Date]])+2)/3)&amp;"-"&amp;YEAR(SalesData[[#This Row],[Order Date]])</f>
        <v>Q3-2023</v>
      </c>
    </row>
    <row r="5232" spans="1:22" x14ac:dyDescent="0.35">
      <c r="A5232" t="s">
        <v>5373</v>
      </c>
      <c r="B5232" s="1">
        <v>45116</v>
      </c>
      <c r="C5232" t="s">
        <v>92</v>
      </c>
      <c r="D5232" t="s">
        <v>99</v>
      </c>
      <c r="E5232">
        <v>8272072418</v>
      </c>
      <c r="F5232" t="s">
        <v>58</v>
      </c>
      <c r="G5232" t="s">
        <v>59</v>
      </c>
      <c r="H5232" t="s">
        <v>60</v>
      </c>
      <c r="I5232" t="s">
        <v>31</v>
      </c>
      <c r="J5232" t="s">
        <v>42</v>
      </c>
      <c r="K5232">
        <v>1055.6400000000001</v>
      </c>
      <c r="L5232">
        <v>273.61</v>
      </c>
      <c r="M5232" t="s">
        <v>43</v>
      </c>
      <c r="N5232">
        <v>0.25918873858512398</v>
      </c>
      <c r="O5232" t="s">
        <v>11351</v>
      </c>
      <c r="P5232" t="s">
        <v>11354</v>
      </c>
      <c r="R5232" t="s">
        <v>11353</v>
      </c>
      <c r="S5232">
        <f>IF(SalesData[[#This Row],[Return Status]]="Returned",1,0)</f>
        <v>0</v>
      </c>
      <c r="T5232">
        <v>2183.56</v>
      </c>
      <c r="U5232" s="2">
        <f>EOMONTH(SalesData[[#This Row],[Order Date]],0)</f>
        <v>45138</v>
      </c>
      <c r="V5232" s="9" t="str">
        <f>"Q"&amp;INT((MONTH(SalesData[[#This Row],[Order Date]])+2)/3)&amp;"-"&amp;YEAR(SalesData[[#This Row],[Order Date]])</f>
        <v>Q3-2023</v>
      </c>
    </row>
    <row r="5233" spans="1:22" x14ac:dyDescent="0.35">
      <c r="A5233" t="s">
        <v>5374</v>
      </c>
      <c r="B5233" s="1">
        <v>45114</v>
      </c>
      <c r="C5233" t="s">
        <v>194</v>
      </c>
      <c r="D5233" t="s">
        <v>46</v>
      </c>
      <c r="E5233">
        <v>5960159357</v>
      </c>
      <c r="F5233" t="s">
        <v>95</v>
      </c>
      <c r="G5233" t="s">
        <v>59</v>
      </c>
      <c r="H5233" t="s">
        <v>60</v>
      </c>
      <c r="I5233" t="s">
        <v>31</v>
      </c>
      <c r="J5233" t="s">
        <v>42</v>
      </c>
      <c r="K5233">
        <v>3742.14</v>
      </c>
      <c r="L5233">
        <v>143.13999999999999</v>
      </c>
      <c r="M5233" t="s">
        <v>43</v>
      </c>
      <c r="N5233">
        <v>3.8250840428204202E-2</v>
      </c>
      <c r="O5233" t="s">
        <v>11351</v>
      </c>
      <c r="P5233" t="s">
        <v>11356</v>
      </c>
      <c r="R5233" t="s">
        <v>11353</v>
      </c>
      <c r="S5233">
        <f>IF(SalesData[[#This Row],[Return Status]]="Returned",1,0)</f>
        <v>0</v>
      </c>
      <c r="T5233">
        <v>2183.56</v>
      </c>
      <c r="U5233" s="2">
        <f>EOMONTH(SalesData[[#This Row],[Order Date]],0)</f>
        <v>45138</v>
      </c>
      <c r="V5233" s="9" t="str">
        <f>"Q"&amp;INT((MONTH(SalesData[[#This Row],[Order Date]])+2)/3)&amp;"-"&amp;YEAR(SalesData[[#This Row],[Order Date]])</f>
        <v>Q3-2023</v>
      </c>
    </row>
    <row r="5234" spans="1:22" x14ac:dyDescent="0.35">
      <c r="A5234" t="s">
        <v>5375</v>
      </c>
      <c r="B5234" s="1">
        <v>45129</v>
      </c>
      <c r="C5234" t="s">
        <v>162</v>
      </c>
      <c r="D5234" t="s">
        <v>46</v>
      </c>
      <c r="E5234">
        <v>6709754122</v>
      </c>
      <c r="F5234" t="s">
        <v>95</v>
      </c>
      <c r="G5234" t="s">
        <v>59</v>
      </c>
      <c r="H5234" t="s">
        <v>60</v>
      </c>
      <c r="I5234" t="s">
        <v>31</v>
      </c>
      <c r="J5234" t="s">
        <v>42</v>
      </c>
      <c r="K5234">
        <v>2204.08</v>
      </c>
      <c r="L5234">
        <v>594.76</v>
      </c>
      <c r="M5234" t="s">
        <v>43</v>
      </c>
      <c r="N5234">
        <v>0.26984501470001099</v>
      </c>
      <c r="O5234" t="s">
        <v>11351</v>
      </c>
      <c r="P5234" t="s">
        <v>11354</v>
      </c>
      <c r="R5234" t="s">
        <v>11353</v>
      </c>
      <c r="S5234">
        <f>IF(SalesData[[#This Row],[Return Status]]="Returned",1,0)</f>
        <v>0</v>
      </c>
      <c r="T5234">
        <v>2183.56</v>
      </c>
      <c r="U5234" s="2">
        <f>EOMONTH(SalesData[[#This Row],[Order Date]],0)</f>
        <v>45138</v>
      </c>
      <c r="V5234" s="9" t="str">
        <f>"Q"&amp;INT((MONTH(SalesData[[#This Row],[Order Date]])+2)/3)&amp;"-"&amp;YEAR(SalesData[[#This Row],[Order Date]])</f>
        <v>Q3-2023</v>
      </c>
    </row>
    <row r="5235" spans="1:22" x14ac:dyDescent="0.35">
      <c r="A5235" t="s">
        <v>5376</v>
      </c>
      <c r="B5235" s="1">
        <v>45125</v>
      </c>
      <c r="C5235" t="s">
        <v>111</v>
      </c>
      <c r="D5235" t="s">
        <v>13</v>
      </c>
      <c r="E5235">
        <v>1305244076</v>
      </c>
      <c r="F5235" t="s">
        <v>78</v>
      </c>
      <c r="G5235" t="s">
        <v>15</v>
      </c>
      <c r="H5235" t="s">
        <v>16</v>
      </c>
      <c r="I5235" t="s">
        <v>17</v>
      </c>
      <c r="J5235" t="s">
        <v>62</v>
      </c>
      <c r="K5235">
        <v>2723.82</v>
      </c>
      <c r="L5235">
        <v>111.37</v>
      </c>
      <c r="M5235" t="s">
        <v>62</v>
      </c>
      <c r="N5235">
        <v>4.08874301532407E-2</v>
      </c>
      <c r="O5235" t="s">
        <v>11351</v>
      </c>
      <c r="P5235" t="s">
        <v>11356</v>
      </c>
      <c r="R5235" t="s">
        <v>11353</v>
      </c>
      <c r="S5235">
        <f>IF(SalesData[[#This Row],[Return Status]]="Returned",1,0)</f>
        <v>0</v>
      </c>
      <c r="T5235">
        <v>2085.91</v>
      </c>
      <c r="U5235" s="2">
        <f>EOMONTH(SalesData[[#This Row],[Order Date]],0)</f>
        <v>45138</v>
      </c>
      <c r="V5235" s="9" t="str">
        <f>"Q"&amp;INT((MONTH(SalesData[[#This Row],[Order Date]])+2)/3)&amp;"-"&amp;YEAR(SalesData[[#This Row],[Order Date]])</f>
        <v>Q3-2023</v>
      </c>
    </row>
    <row r="5236" spans="1:22" x14ac:dyDescent="0.35">
      <c r="A5236" t="s">
        <v>5377</v>
      </c>
      <c r="B5236" s="1">
        <v>45127</v>
      </c>
      <c r="C5236" t="s">
        <v>38</v>
      </c>
      <c r="D5236" t="s">
        <v>27</v>
      </c>
      <c r="E5236">
        <v>5845983978</v>
      </c>
      <c r="F5236" t="s">
        <v>107</v>
      </c>
      <c r="G5236" t="s">
        <v>15</v>
      </c>
      <c r="H5236" t="s">
        <v>16</v>
      </c>
      <c r="I5236" t="s">
        <v>17</v>
      </c>
      <c r="J5236" t="s">
        <v>43</v>
      </c>
      <c r="K5236">
        <v>4513.47</v>
      </c>
      <c r="L5236">
        <v>160.09</v>
      </c>
      <c r="M5236" t="s">
        <v>43</v>
      </c>
      <c r="N5236">
        <v>3.5469383866515103E-2</v>
      </c>
      <c r="O5236" t="s">
        <v>11351</v>
      </c>
      <c r="P5236" t="s">
        <v>11356</v>
      </c>
      <c r="Q5236" t="s">
        <v>11363</v>
      </c>
      <c r="R5236" t="s">
        <v>11360</v>
      </c>
      <c r="S5236">
        <f>IF(SalesData[[#This Row],[Return Status]]="Returned",1,0)</f>
        <v>1</v>
      </c>
      <c r="T5236">
        <v>2085.91</v>
      </c>
      <c r="U5236" s="2">
        <f>EOMONTH(SalesData[[#This Row],[Order Date]],0)</f>
        <v>45138</v>
      </c>
      <c r="V5236" s="9" t="str">
        <f>"Q"&amp;INT((MONTH(SalesData[[#This Row],[Order Date]])+2)/3)&amp;"-"&amp;YEAR(SalesData[[#This Row],[Order Date]])</f>
        <v>Q3-2023</v>
      </c>
    </row>
    <row r="5237" spans="1:22" x14ac:dyDescent="0.35">
      <c r="A5237" t="s">
        <v>5378</v>
      </c>
      <c r="B5237" s="1">
        <v>45130</v>
      </c>
      <c r="C5237" t="s">
        <v>12</v>
      </c>
      <c r="D5237" t="s">
        <v>80</v>
      </c>
      <c r="E5237">
        <v>1523664362</v>
      </c>
      <c r="F5237" t="s">
        <v>78</v>
      </c>
      <c r="G5237" t="s">
        <v>15</v>
      </c>
      <c r="H5237" t="s">
        <v>11357</v>
      </c>
      <c r="I5237" t="s">
        <v>17</v>
      </c>
      <c r="J5237" t="s">
        <v>42</v>
      </c>
      <c r="K5237">
        <v>3784.86</v>
      </c>
      <c r="L5237">
        <v>1027</v>
      </c>
      <c r="M5237" t="s">
        <v>43</v>
      </c>
      <c r="N5237">
        <v>0.27134425051389</v>
      </c>
      <c r="O5237" t="s">
        <v>11351</v>
      </c>
      <c r="P5237" t="s">
        <v>11354</v>
      </c>
      <c r="R5237" t="s">
        <v>11353</v>
      </c>
      <c r="S5237">
        <f>IF(SalesData[[#This Row],[Return Status]]="Returned",1,0)</f>
        <v>0</v>
      </c>
      <c r="T5237">
        <v>2085.91</v>
      </c>
      <c r="U5237" s="2">
        <f>EOMONTH(SalesData[[#This Row],[Order Date]],0)</f>
        <v>45138</v>
      </c>
      <c r="V5237" s="9" t="str">
        <f>"Q"&amp;INT((MONTH(SalesData[[#This Row],[Order Date]])+2)/3)&amp;"-"&amp;YEAR(SalesData[[#This Row],[Order Date]])</f>
        <v>Q3-2023</v>
      </c>
    </row>
    <row r="5238" spans="1:22" x14ac:dyDescent="0.35">
      <c r="A5238" t="s">
        <v>5379</v>
      </c>
      <c r="B5238" s="1">
        <v>45119</v>
      </c>
      <c r="C5238" t="s">
        <v>57</v>
      </c>
      <c r="D5238" t="s">
        <v>80</v>
      </c>
      <c r="E5238">
        <v>1257953351</v>
      </c>
      <c r="F5238" t="s">
        <v>107</v>
      </c>
      <c r="G5238" t="s">
        <v>15</v>
      </c>
      <c r="H5238" t="s">
        <v>16</v>
      </c>
      <c r="I5238" t="s">
        <v>17</v>
      </c>
      <c r="J5238" t="s">
        <v>43</v>
      </c>
      <c r="K5238">
        <v>1484.31</v>
      </c>
      <c r="L5238">
        <v>179.84</v>
      </c>
      <c r="M5238" t="s">
        <v>43</v>
      </c>
      <c r="N5238">
        <v>0.12116067398319801</v>
      </c>
      <c r="O5238" t="s">
        <v>11351</v>
      </c>
      <c r="P5238" t="s">
        <v>11352</v>
      </c>
      <c r="R5238" t="s">
        <v>11353</v>
      </c>
      <c r="S5238">
        <f>IF(SalesData[[#This Row],[Return Status]]="Returned",1,0)</f>
        <v>0</v>
      </c>
      <c r="T5238">
        <v>2085.91</v>
      </c>
      <c r="U5238" s="2">
        <f>EOMONTH(SalesData[[#This Row],[Order Date]],0)</f>
        <v>45138</v>
      </c>
      <c r="V5238" s="9" t="str">
        <f>"Q"&amp;INT((MONTH(SalesData[[#This Row],[Order Date]])+2)/3)&amp;"-"&amp;YEAR(SalesData[[#This Row],[Order Date]])</f>
        <v>Q3-2023</v>
      </c>
    </row>
    <row r="5239" spans="1:22" x14ac:dyDescent="0.35">
      <c r="A5239" t="s">
        <v>5380</v>
      </c>
      <c r="B5239" s="1">
        <v>45114</v>
      </c>
      <c r="C5239" t="s">
        <v>26</v>
      </c>
      <c r="D5239" t="s">
        <v>39</v>
      </c>
      <c r="E5239">
        <v>5012113915</v>
      </c>
      <c r="F5239" t="s">
        <v>114</v>
      </c>
      <c r="G5239" t="s">
        <v>59</v>
      </c>
      <c r="H5239" t="s">
        <v>60</v>
      </c>
      <c r="I5239" t="s">
        <v>31</v>
      </c>
      <c r="J5239" t="s">
        <v>19</v>
      </c>
      <c r="K5239">
        <v>3214.85</v>
      </c>
      <c r="L5239">
        <v>150.54</v>
      </c>
      <c r="M5239" t="s">
        <v>19</v>
      </c>
      <c r="N5239">
        <v>4.68264460239202E-2</v>
      </c>
      <c r="O5239" t="s">
        <v>11351</v>
      </c>
      <c r="P5239" t="s">
        <v>11356</v>
      </c>
      <c r="R5239" t="s">
        <v>11353</v>
      </c>
      <c r="S5239">
        <f>IF(SalesData[[#This Row],[Return Status]]="Returned",1,0)</f>
        <v>0</v>
      </c>
      <c r="T5239">
        <v>2183.56</v>
      </c>
      <c r="U5239" s="2">
        <f>EOMONTH(SalesData[[#This Row],[Order Date]],0)</f>
        <v>45138</v>
      </c>
      <c r="V5239" s="9" t="str">
        <f>"Q"&amp;INT((MONTH(SalesData[[#This Row],[Order Date]])+2)/3)&amp;"-"&amp;YEAR(SalesData[[#This Row],[Order Date]])</f>
        <v>Q3-2023</v>
      </c>
    </row>
    <row r="5240" spans="1:22" x14ac:dyDescent="0.35">
      <c r="A5240" t="s">
        <v>5381</v>
      </c>
      <c r="B5240" s="1">
        <v>45120</v>
      </c>
      <c r="C5240" t="s">
        <v>111</v>
      </c>
      <c r="D5240" t="s">
        <v>27</v>
      </c>
      <c r="E5240">
        <v>1589271259</v>
      </c>
      <c r="F5240" t="s">
        <v>53</v>
      </c>
      <c r="G5240" t="s">
        <v>54</v>
      </c>
      <c r="H5240" t="s">
        <v>11357</v>
      </c>
      <c r="I5240" t="s">
        <v>31</v>
      </c>
      <c r="J5240" t="s">
        <v>43</v>
      </c>
      <c r="K5240">
        <v>1567.36</v>
      </c>
      <c r="L5240">
        <v>83.79</v>
      </c>
      <c r="M5240" t="s">
        <v>43</v>
      </c>
      <c r="N5240">
        <v>5.3459320130665601E-2</v>
      </c>
      <c r="O5240" t="s">
        <v>11351</v>
      </c>
      <c r="P5240" t="s">
        <v>11356</v>
      </c>
      <c r="R5240" t="s">
        <v>11353</v>
      </c>
      <c r="S5240">
        <f>IF(SalesData[[#This Row],[Return Status]]="Returned",1,0)</f>
        <v>0</v>
      </c>
      <c r="U5240" s="2">
        <f>EOMONTH(SalesData[[#This Row],[Order Date]],0)</f>
        <v>45138</v>
      </c>
      <c r="V5240" s="9" t="str">
        <f>"Q"&amp;INT((MONTH(SalesData[[#This Row],[Order Date]])+2)/3)&amp;"-"&amp;YEAR(SalesData[[#This Row],[Order Date]])</f>
        <v>Q3-2023</v>
      </c>
    </row>
    <row r="5241" spans="1:22" x14ac:dyDescent="0.35">
      <c r="A5241" t="s">
        <v>5382</v>
      </c>
      <c r="B5241" s="1">
        <v>45115</v>
      </c>
      <c r="C5241" t="s">
        <v>38</v>
      </c>
      <c r="D5241" t="s">
        <v>27</v>
      </c>
      <c r="E5241">
        <v>5160035228</v>
      </c>
      <c r="F5241" t="s">
        <v>64</v>
      </c>
      <c r="G5241" t="s">
        <v>15</v>
      </c>
      <c r="H5241" t="s">
        <v>16</v>
      </c>
      <c r="I5241" t="s">
        <v>17</v>
      </c>
      <c r="J5241" t="s">
        <v>42</v>
      </c>
      <c r="K5241">
        <v>3598.01</v>
      </c>
      <c r="L5241">
        <v>825.81</v>
      </c>
      <c r="M5241" t="s">
        <v>43</v>
      </c>
      <c r="N5241">
        <v>0.22951853941484299</v>
      </c>
      <c r="O5241" t="s">
        <v>11351</v>
      </c>
      <c r="P5241" t="s">
        <v>11354</v>
      </c>
      <c r="R5241" t="s">
        <v>11353</v>
      </c>
      <c r="S5241">
        <f>IF(SalesData[[#This Row],[Return Status]]="Returned",1,0)</f>
        <v>0</v>
      </c>
      <c r="T5241">
        <v>2085.91</v>
      </c>
      <c r="U5241" s="2">
        <f>EOMONTH(SalesData[[#This Row],[Order Date]],0)</f>
        <v>45138</v>
      </c>
      <c r="V5241" s="9" t="str">
        <f>"Q"&amp;INT((MONTH(SalesData[[#This Row],[Order Date]])+2)/3)&amp;"-"&amp;YEAR(SalesData[[#This Row],[Order Date]])</f>
        <v>Q3-2023</v>
      </c>
    </row>
    <row r="5242" spans="1:22" x14ac:dyDescent="0.35">
      <c r="A5242" t="s">
        <v>5383</v>
      </c>
      <c r="B5242" s="1">
        <v>45130</v>
      </c>
      <c r="C5242" t="s">
        <v>26</v>
      </c>
      <c r="D5242" t="s">
        <v>80</v>
      </c>
      <c r="E5242">
        <v>2871702993</v>
      </c>
      <c r="F5242" t="s">
        <v>100</v>
      </c>
      <c r="G5242" t="s">
        <v>34</v>
      </c>
      <c r="H5242" t="s">
        <v>35</v>
      </c>
      <c r="I5242" t="s">
        <v>36</v>
      </c>
      <c r="J5242" t="s">
        <v>62</v>
      </c>
      <c r="K5242">
        <v>1282.03</v>
      </c>
      <c r="L5242">
        <v>344.38</v>
      </c>
      <c r="M5242" t="s">
        <v>62</v>
      </c>
      <c r="N5242">
        <v>0.26862085910626099</v>
      </c>
      <c r="O5242" t="s">
        <v>11351</v>
      </c>
      <c r="P5242" t="s">
        <v>11354</v>
      </c>
      <c r="R5242" t="s">
        <v>11353</v>
      </c>
      <c r="S5242">
        <f>IF(SalesData[[#This Row],[Return Status]]="Returned",1,0)</f>
        <v>0</v>
      </c>
      <c r="U5242" s="2">
        <f>EOMONTH(SalesData[[#This Row],[Order Date]],0)</f>
        <v>45138</v>
      </c>
      <c r="V5242" s="9" t="str">
        <f>"Q"&amp;INT((MONTH(SalesData[[#This Row],[Order Date]])+2)/3)&amp;"-"&amp;YEAR(SalesData[[#This Row],[Order Date]])</f>
        <v>Q3-2023</v>
      </c>
    </row>
    <row r="5243" spans="1:22" x14ac:dyDescent="0.35">
      <c r="A5243" t="s">
        <v>5384</v>
      </c>
      <c r="B5243" s="1">
        <v>45129</v>
      </c>
      <c r="C5243" t="s">
        <v>106</v>
      </c>
      <c r="D5243" t="s">
        <v>99</v>
      </c>
      <c r="E5243">
        <v>9926961167</v>
      </c>
      <c r="F5243" t="s">
        <v>47</v>
      </c>
      <c r="G5243" t="s">
        <v>23</v>
      </c>
      <c r="H5243" t="s">
        <v>24</v>
      </c>
      <c r="I5243" t="s">
        <v>17</v>
      </c>
      <c r="J5243" t="s">
        <v>65</v>
      </c>
      <c r="K5243">
        <v>2049.19</v>
      </c>
      <c r="L5243">
        <v>286.77999999999997</v>
      </c>
      <c r="M5243" t="s">
        <v>65</v>
      </c>
      <c r="N5243">
        <v>0.139947979445537</v>
      </c>
      <c r="O5243" t="s">
        <v>11351</v>
      </c>
      <c r="P5243" t="s">
        <v>11352</v>
      </c>
      <c r="R5243" t="s">
        <v>11353</v>
      </c>
      <c r="S5243">
        <f>IF(SalesData[[#This Row],[Return Status]]="Returned",1,0)</f>
        <v>0</v>
      </c>
      <c r="T5243">
        <v>2821.33</v>
      </c>
      <c r="U5243" s="2">
        <f>EOMONTH(SalesData[[#This Row],[Order Date]],0)</f>
        <v>45138</v>
      </c>
      <c r="V5243" s="9" t="str">
        <f>"Q"&amp;INT((MONTH(SalesData[[#This Row],[Order Date]])+2)/3)&amp;"-"&amp;YEAR(SalesData[[#This Row],[Order Date]])</f>
        <v>Q3-2023</v>
      </c>
    </row>
    <row r="5244" spans="1:22" x14ac:dyDescent="0.35">
      <c r="A5244" t="s">
        <v>5385</v>
      </c>
      <c r="B5244" s="1">
        <v>45115</v>
      </c>
      <c r="C5244" t="s">
        <v>97</v>
      </c>
      <c r="D5244" t="s">
        <v>46</v>
      </c>
      <c r="E5244">
        <v>2367948514</v>
      </c>
      <c r="F5244" t="s">
        <v>357</v>
      </c>
      <c r="G5244" t="s">
        <v>164</v>
      </c>
      <c r="H5244" t="s">
        <v>165</v>
      </c>
      <c r="I5244" t="s">
        <v>36</v>
      </c>
      <c r="J5244" t="s">
        <v>62</v>
      </c>
      <c r="K5244">
        <v>4938.93</v>
      </c>
      <c r="L5244">
        <v>179.02</v>
      </c>
      <c r="M5244" t="s">
        <v>62</v>
      </c>
      <c r="N5244">
        <v>3.6246717406401799E-2</v>
      </c>
      <c r="O5244" t="s">
        <v>11351</v>
      </c>
      <c r="P5244" t="s">
        <v>11356</v>
      </c>
      <c r="R5244" t="s">
        <v>11353</v>
      </c>
      <c r="S5244">
        <f>IF(SalesData[[#This Row],[Return Status]]="Returned",1,0)</f>
        <v>0</v>
      </c>
      <c r="U5244" s="2">
        <f>EOMONTH(SalesData[[#This Row],[Order Date]],0)</f>
        <v>45138</v>
      </c>
      <c r="V5244" s="9" t="str">
        <f>"Q"&amp;INT((MONTH(SalesData[[#This Row],[Order Date]])+2)/3)&amp;"-"&amp;YEAR(SalesData[[#This Row],[Order Date]])</f>
        <v>Q3-2023</v>
      </c>
    </row>
    <row r="5245" spans="1:22" x14ac:dyDescent="0.35">
      <c r="A5245" t="s">
        <v>5386</v>
      </c>
      <c r="B5245" s="1">
        <v>45113</v>
      </c>
      <c r="C5245" t="s">
        <v>176</v>
      </c>
      <c r="D5245" t="s">
        <v>99</v>
      </c>
      <c r="E5245">
        <v>3703755028</v>
      </c>
      <c r="F5245" t="s">
        <v>40</v>
      </c>
      <c r="G5245" t="s">
        <v>69</v>
      </c>
      <c r="H5245" t="s">
        <v>41</v>
      </c>
      <c r="I5245" t="s">
        <v>31</v>
      </c>
      <c r="J5245" t="s">
        <v>19</v>
      </c>
      <c r="K5245">
        <v>4529.72</v>
      </c>
      <c r="L5245">
        <v>241.9</v>
      </c>
      <c r="M5245" t="s">
        <v>19</v>
      </c>
      <c r="N5245">
        <v>5.3402859337884002E-2</v>
      </c>
      <c r="O5245" t="s">
        <v>11351</v>
      </c>
      <c r="P5245" t="s">
        <v>11356</v>
      </c>
      <c r="R5245" t="s">
        <v>11353</v>
      </c>
      <c r="S5245">
        <f>IF(SalesData[[#This Row],[Return Status]]="Returned",1,0)</f>
        <v>0</v>
      </c>
      <c r="T5245">
        <v>2081.52</v>
      </c>
      <c r="U5245" s="2">
        <f>EOMONTH(SalesData[[#This Row],[Order Date]],0)</f>
        <v>45138</v>
      </c>
      <c r="V5245" s="9" t="str">
        <f>"Q"&amp;INT((MONTH(SalesData[[#This Row],[Order Date]])+2)/3)&amp;"-"&amp;YEAR(SalesData[[#This Row],[Order Date]])</f>
        <v>Q3-2023</v>
      </c>
    </row>
    <row r="5246" spans="1:22" x14ac:dyDescent="0.35">
      <c r="A5246" t="s">
        <v>5387</v>
      </c>
      <c r="B5246" s="1">
        <v>45108</v>
      </c>
      <c r="C5246" t="s">
        <v>106</v>
      </c>
      <c r="D5246" t="s">
        <v>80</v>
      </c>
      <c r="E5246">
        <v>8160666259</v>
      </c>
      <c r="F5246" t="s">
        <v>33</v>
      </c>
      <c r="G5246" t="s">
        <v>34</v>
      </c>
      <c r="H5246" t="s">
        <v>11357</v>
      </c>
      <c r="I5246" t="s">
        <v>36</v>
      </c>
      <c r="J5246" t="s">
        <v>19</v>
      </c>
      <c r="K5246">
        <v>3252.17</v>
      </c>
      <c r="L5246">
        <v>327.56</v>
      </c>
      <c r="M5246" t="s">
        <v>19</v>
      </c>
      <c r="N5246">
        <v>0.100720442043313</v>
      </c>
      <c r="O5246" t="s">
        <v>11351</v>
      </c>
      <c r="P5246" t="s">
        <v>11352</v>
      </c>
      <c r="R5246" t="s">
        <v>11353</v>
      </c>
      <c r="S5246">
        <f>IF(SalesData[[#This Row],[Return Status]]="Returned",1,0)</f>
        <v>0</v>
      </c>
      <c r="U5246" s="2">
        <f>EOMONTH(SalesData[[#This Row],[Order Date]],0)</f>
        <v>45138</v>
      </c>
      <c r="V5246" s="9" t="str">
        <f>"Q"&amp;INT((MONTH(SalesData[[#This Row],[Order Date]])+2)/3)&amp;"-"&amp;YEAR(SalesData[[#This Row],[Order Date]])</f>
        <v>Q3-2023</v>
      </c>
    </row>
    <row r="5247" spans="1:22" x14ac:dyDescent="0.35">
      <c r="A5247" t="s">
        <v>5388</v>
      </c>
      <c r="B5247" s="1">
        <v>45110</v>
      </c>
      <c r="C5247" t="s">
        <v>87</v>
      </c>
      <c r="D5247" t="s">
        <v>27</v>
      </c>
      <c r="E5247">
        <v>3149645539</v>
      </c>
      <c r="F5247" t="s">
        <v>107</v>
      </c>
      <c r="G5247" t="s">
        <v>15</v>
      </c>
      <c r="H5247" t="s">
        <v>16</v>
      </c>
      <c r="I5247" t="s">
        <v>17</v>
      </c>
      <c r="J5247" t="s">
        <v>18</v>
      </c>
      <c r="K5247">
        <v>4036.58</v>
      </c>
      <c r="L5247">
        <v>636.84</v>
      </c>
      <c r="M5247" t="s">
        <v>19</v>
      </c>
      <c r="N5247">
        <v>0.15776721878421801</v>
      </c>
      <c r="O5247" t="s">
        <v>11351</v>
      </c>
      <c r="P5247" t="s">
        <v>11352</v>
      </c>
      <c r="R5247" t="s">
        <v>11353</v>
      </c>
      <c r="S5247">
        <f>IF(SalesData[[#This Row],[Return Status]]="Returned",1,0)</f>
        <v>0</v>
      </c>
      <c r="T5247">
        <v>2085.91</v>
      </c>
      <c r="U5247" s="2">
        <f>EOMONTH(SalesData[[#This Row],[Order Date]],0)</f>
        <v>45138</v>
      </c>
      <c r="V5247" s="9" t="str">
        <f>"Q"&amp;INT((MONTH(SalesData[[#This Row],[Order Date]])+2)/3)&amp;"-"&amp;YEAR(SalesData[[#This Row],[Order Date]])</f>
        <v>Q3-2023</v>
      </c>
    </row>
    <row r="5248" spans="1:22" x14ac:dyDescent="0.35">
      <c r="A5248" t="s">
        <v>5389</v>
      </c>
      <c r="B5248" s="1">
        <v>45121</v>
      </c>
      <c r="C5248" t="s">
        <v>113</v>
      </c>
      <c r="D5248" t="s">
        <v>72</v>
      </c>
      <c r="E5248">
        <v>5993423459</v>
      </c>
      <c r="F5248" t="s">
        <v>47</v>
      </c>
      <c r="G5248" t="s">
        <v>23</v>
      </c>
      <c r="H5248" t="s">
        <v>24</v>
      </c>
      <c r="I5248" t="s">
        <v>17</v>
      </c>
      <c r="J5248" t="s">
        <v>19</v>
      </c>
      <c r="K5248">
        <v>3220.84</v>
      </c>
      <c r="L5248">
        <v>611.29</v>
      </c>
      <c r="M5248" t="s">
        <v>19</v>
      </c>
      <c r="N5248">
        <v>0.18979210392320001</v>
      </c>
      <c r="O5248" t="s">
        <v>11351</v>
      </c>
      <c r="P5248" t="s">
        <v>11352</v>
      </c>
      <c r="R5248" t="s">
        <v>11353</v>
      </c>
      <c r="S5248">
        <f>IF(SalesData[[#This Row],[Return Status]]="Returned",1,0)</f>
        <v>0</v>
      </c>
      <c r="T5248">
        <v>2821.33</v>
      </c>
      <c r="U5248" s="2">
        <f>EOMONTH(SalesData[[#This Row],[Order Date]],0)</f>
        <v>45138</v>
      </c>
      <c r="V5248" s="9" t="str">
        <f>"Q"&amp;INT((MONTH(SalesData[[#This Row],[Order Date]])+2)/3)&amp;"-"&amp;YEAR(SalesData[[#This Row],[Order Date]])</f>
        <v>Q3-2023</v>
      </c>
    </row>
    <row r="5249" spans="1:22" x14ac:dyDescent="0.35">
      <c r="A5249" t="s">
        <v>5390</v>
      </c>
      <c r="B5249" s="1">
        <v>45126</v>
      </c>
      <c r="C5249" t="s">
        <v>139</v>
      </c>
      <c r="D5249" t="s">
        <v>145</v>
      </c>
      <c r="E5249">
        <v>3196018819</v>
      </c>
      <c r="F5249" t="s">
        <v>50</v>
      </c>
      <c r="G5249" t="s">
        <v>34</v>
      </c>
      <c r="H5249" t="s">
        <v>35</v>
      </c>
      <c r="I5249" t="s">
        <v>36</v>
      </c>
      <c r="J5249" t="s">
        <v>19</v>
      </c>
      <c r="K5249">
        <v>4452.1400000000003</v>
      </c>
      <c r="L5249">
        <v>446.87</v>
      </c>
      <c r="M5249" t="s">
        <v>19</v>
      </c>
      <c r="N5249">
        <v>0.100371955958258</v>
      </c>
      <c r="O5249" t="s">
        <v>11351</v>
      </c>
      <c r="P5249" t="s">
        <v>11352</v>
      </c>
      <c r="R5249" t="s">
        <v>11353</v>
      </c>
      <c r="S5249">
        <f>IF(SalesData[[#This Row],[Return Status]]="Returned",1,0)</f>
        <v>0</v>
      </c>
      <c r="U5249" s="2">
        <f>EOMONTH(SalesData[[#This Row],[Order Date]],0)</f>
        <v>45138</v>
      </c>
      <c r="V5249" s="9" t="str">
        <f>"Q"&amp;INT((MONTH(SalesData[[#This Row],[Order Date]])+2)/3)&amp;"-"&amp;YEAR(SalesData[[#This Row],[Order Date]])</f>
        <v>Q3-2023</v>
      </c>
    </row>
    <row r="5250" spans="1:22" x14ac:dyDescent="0.35">
      <c r="A5250" t="s">
        <v>5391</v>
      </c>
      <c r="B5250" s="1">
        <v>45118</v>
      </c>
      <c r="C5250" t="s">
        <v>188</v>
      </c>
      <c r="D5250" t="s">
        <v>46</v>
      </c>
      <c r="E5250">
        <v>3277904899</v>
      </c>
      <c r="F5250" t="s">
        <v>47</v>
      </c>
      <c r="G5250" t="s">
        <v>23</v>
      </c>
      <c r="H5250" t="s">
        <v>24</v>
      </c>
      <c r="I5250" t="s">
        <v>17</v>
      </c>
      <c r="J5250" t="s">
        <v>61</v>
      </c>
      <c r="K5250">
        <v>4958.8100000000004</v>
      </c>
      <c r="L5250">
        <v>1444.07</v>
      </c>
      <c r="M5250" t="s">
        <v>62</v>
      </c>
      <c r="N5250">
        <v>0.29121301279944201</v>
      </c>
      <c r="O5250" t="s">
        <v>11351</v>
      </c>
      <c r="P5250" t="s">
        <v>11354</v>
      </c>
      <c r="R5250" t="s">
        <v>11353</v>
      </c>
      <c r="S5250">
        <f>IF(SalesData[[#This Row],[Return Status]]="Returned",1,0)</f>
        <v>0</v>
      </c>
      <c r="T5250">
        <v>2821.33</v>
      </c>
      <c r="U5250" s="2">
        <f>EOMONTH(SalesData[[#This Row],[Order Date]],0)</f>
        <v>45138</v>
      </c>
      <c r="V5250" s="9" t="str">
        <f>"Q"&amp;INT((MONTH(SalesData[[#This Row],[Order Date]])+2)/3)&amp;"-"&amp;YEAR(SalesData[[#This Row],[Order Date]])</f>
        <v>Q3-2023</v>
      </c>
    </row>
    <row r="5251" spans="1:22" x14ac:dyDescent="0.35">
      <c r="A5251" t="s">
        <v>5392</v>
      </c>
      <c r="B5251" s="1">
        <v>45115</v>
      </c>
      <c r="C5251" t="s">
        <v>139</v>
      </c>
      <c r="D5251" t="s">
        <v>27</v>
      </c>
      <c r="E5251">
        <v>2893165065</v>
      </c>
      <c r="F5251" t="s">
        <v>185</v>
      </c>
      <c r="G5251" t="s">
        <v>164</v>
      </c>
      <c r="H5251" t="s">
        <v>165</v>
      </c>
      <c r="I5251" t="s">
        <v>36</v>
      </c>
      <c r="J5251" t="s">
        <v>18</v>
      </c>
      <c r="K5251">
        <v>1597.12</v>
      </c>
      <c r="L5251">
        <v>441.84</v>
      </c>
      <c r="M5251" t="s">
        <v>19</v>
      </c>
      <c r="N5251">
        <v>0.27664796633941102</v>
      </c>
      <c r="O5251" t="s">
        <v>11351</v>
      </c>
      <c r="P5251" t="s">
        <v>11354</v>
      </c>
      <c r="R5251" t="s">
        <v>11353</v>
      </c>
      <c r="S5251">
        <f>IF(SalesData[[#This Row],[Return Status]]="Returned",1,0)</f>
        <v>0</v>
      </c>
      <c r="U5251" s="2">
        <f>EOMONTH(SalesData[[#This Row],[Order Date]],0)</f>
        <v>45138</v>
      </c>
      <c r="V5251" s="9" t="str">
        <f>"Q"&amp;INT((MONTH(SalesData[[#This Row],[Order Date]])+2)/3)&amp;"-"&amp;YEAR(SalesData[[#This Row],[Order Date]])</f>
        <v>Q3-2023</v>
      </c>
    </row>
    <row r="5252" spans="1:22" x14ac:dyDescent="0.35">
      <c r="A5252" t="s">
        <v>5393</v>
      </c>
      <c r="B5252" s="1">
        <v>45111</v>
      </c>
      <c r="C5252" t="s">
        <v>26</v>
      </c>
      <c r="D5252" t="s">
        <v>27</v>
      </c>
      <c r="E5252">
        <v>9026535881</v>
      </c>
      <c r="F5252" t="s">
        <v>53</v>
      </c>
      <c r="G5252" t="s">
        <v>54</v>
      </c>
      <c r="H5252" t="s">
        <v>55</v>
      </c>
      <c r="I5252" t="s">
        <v>31</v>
      </c>
      <c r="J5252" t="s">
        <v>18</v>
      </c>
      <c r="K5252">
        <v>2206.4299999999998</v>
      </c>
      <c r="L5252">
        <v>534.33000000000004</v>
      </c>
      <c r="M5252" t="s">
        <v>19</v>
      </c>
      <c r="N5252">
        <v>0.24216947739108</v>
      </c>
      <c r="O5252" t="s">
        <v>11351</v>
      </c>
      <c r="P5252" t="s">
        <v>11354</v>
      </c>
      <c r="R5252" t="s">
        <v>11353</v>
      </c>
      <c r="S5252">
        <f>IF(SalesData[[#This Row],[Return Status]]="Returned",1,0)</f>
        <v>0</v>
      </c>
      <c r="U5252" s="2">
        <f>EOMONTH(SalesData[[#This Row],[Order Date]],0)</f>
        <v>45138</v>
      </c>
      <c r="V5252" s="9" t="str">
        <f>"Q"&amp;INT((MONTH(SalesData[[#This Row],[Order Date]])+2)/3)&amp;"-"&amp;YEAR(SalesData[[#This Row],[Order Date]])</f>
        <v>Q3-2023</v>
      </c>
    </row>
    <row r="5253" spans="1:22" x14ac:dyDescent="0.35">
      <c r="A5253" t="s">
        <v>5394</v>
      </c>
      <c r="B5253" s="1">
        <v>45111</v>
      </c>
      <c r="C5253" t="s">
        <v>111</v>
      </c>
      <c r="D5253" t="s">
        <v>72</v>
      </c>
      <c r="E5253">
        <v>8294637549</v>
      </c>
      <c r="F5253" t="s">
        <v>170</v>
      </c>
      <c r="G5253" t="s">
        <v>69</v>
      </c>
      <c r="H5253" t="s">
        <v>41</v>
      </c>
      <c r="I5253" t="s">
        <v>31</v>
      </c>
      <c r="J5253" t="s">
        <v>62</v>
      </c>
      <c r="K5253">
        <v>1683.76</v>
      </c>
      <c r="L5253">
        <v>260.22000000000003</v>
      </c>
      <c r="M5253" t="s">
        <v>62</v>
      </c>
      <c r="N5253">
        <v>0.15454696631348899</v>
      </c>
      <c r="O5253" t="s">
        <v>11351</v>
      </c>
      <c r="P5253" t="s">
        <v>11352</v>
      </c>
      <c r="R5253" t="s">
        <v>11353</v>
      </c>
      <c r="S5253">
        <f>IF(SalesData[[#This Row],[Return Status]]="Returned",1,0)</f>
        <v>0</v>
      </c>
      <c r="T5253">
        <v>2081.52</v>
      </c>
      <c r="U5253" s="2">
        <f>EOMONTH(SalesData[[#This Row],[Order Date]],0)</f>
        <v>45138</v>
      </c>
      <c r="V5253" s="9" t="str">
        <f>"Q"&amp;INT((MONTH(SalesData[[#This Row],[Order Date]])+2)/3)&amp;"-"&amp;YEAR(SalesData[[#This Row],[Order Date]])</f>
        <v>Q3-2023</v>
      </c>
    </row>
    <row r="5254" spans="1:22" x14ac:dyDescent="0.35">
      <c r="A5254" t="s">
        <v>5395</v>
      </c>
      <c r="B5254" s="1">
        <v>45136</v>
      </c>
      <c r="C5254" t="s">
        <v>162</v>
      </c>
      <c r="D5254" t="s">
        <v>145</v>
      </c>
      <c r="E5254">
        <v>1629806148</v>
      </c>
      <c r="F5254" t="s">
        <v>206</v>
      </c>
      <c r="G5254" t="s">
        <v>11379</v>
      </c>
      <c r="H5254" t="s">
        <v>11357</v>
      </c>
      <c r="I5254" t="s">
        <v>31</v>
      </c>
      <c r="J5254" t="s">
        <v>43</v>
      </c>
      <c r="K5254">
        <v>1005.72</v>
      </c>
      <c r="L5254">
        <v>86.32</v>
      </c>
      <c r="M5254" t="s">
        <v>43</v>
      </c>
      <c r="N5254">
        <v>8.5829057789444399E-2</v>
      </c>
      <c r="O5254" t="s">
        <v>11351</v>
      </c>
      <c r="P5254" t="s">
        <v>11356</v>
      </c>
      <c r="R5254" t="s">
        <v>11353</v>
      </c>
      <c r="S5254">
        <f>IF(SalesData[[#This Row],[Return Status]]="Returned",1,0)</f>
        <v>0</v>
      </c>
      <c r="U5254" s="2">
        <f>EOMONTH(SalesData[[#This Row],[Order Date]],0)</f>
        <v>45138</v>
      </c>
      <c r="V5254" s="9" t="str">
        <f>"Q"&amp;INT((MONTH(SalesData[[#This Row],[Order Date]])+2)/3)&amp;"-"&amp;YEAR(SalesData[[#This Row],[Order Date]])</f>
        <v>Q3-2023</v>
      </c>
    </row>
    <row r="5255" spans="1:22" x14ac:dyDescent="0.35">
      <c r="A5255" t="s">
        <v>5396</v>
      </c>
      <c r="B5255" s="1">
        <v>45118</v>
      </c>
      <c r="C5255" t="s">
        <v>194</v>
      </c>
      <c r="D5255" t="s">
        <v>80</v>
      </c>
      <c r="E5255">
        <v>3583734556</v>
      </c>
      <c r="F5255" t="s">
        <v>127</v>
      </c>
      <c r="G5255" t="s">
        <v>29</v>
      </c>
      <c r="H5255" t="s">
        <v>30</v>
      </c>
      <c r="I5255" t="s">
        <v>31</v>
      </c>
      <c r="J5255" t="s">
        <v>18</v>
      </c>
      <c r="K5255">
        <v>3271.07</v>
      </c>
      <c r="L5255">
        <v>740.17</v>
      </c>
      <c r="M5255" t="s">
        <v>19</v>
      </c>
      <c r="N5255">
        <v>0.226277640038275</v>
      </c>
      <c r="O5255" t="s">
        <v>11351</v>
      </c>
      <c r="P5255" t="s">
        <v>11354</v>
      </c>
      <c r="R5255" t="s">
        <v>11353</v>
      </c>
      <c r="S5255">
        <f>IF(SalesData[[#This Row],[Return Status]]="Returned",1,0)</f>
        <v>0</v>
      </c>
      <c r="T5255">
        <v>2788.38</v>
      </c>
      <c r="U5255" s="2">
        <f>EOMONTH(SalesData[[#This Row],[Order Date]],0)</f>
        <v>45138</v>
      </c>
      <c r="V5255" s="9" t="str">
        <f>"Q"&amp;INT((MONTH(SalesData[[#This Row],[Order Date]])+2)/3)&amp;"-"&amp;YEAR(SalesData[[#This Row],[Order Date]])</f>
        <v>Q3-2023</v>
      </c>
    </row>
    <row r="5256" spans="1:22" x14ac:dyDescent="0.35">
      <c r="A5256" t="s">
        <v>5397</v>
      </c>
      <c r="B5256" s="1">
        <v>45112</v>
      </c>
      <c r="C5256" t="s">
        <v>67</v>
      </c>
      <c r="D5256" t="s">
        <v>46</v>
      </c>
      <c r="E5256">
        <v>3793849213</v>
      </c>
      <c r="F5256" t="s">
        <v>133</v>
      </c>
      <c r="G5256" t="s">
        <v>89</v>
      </c>
      <c r="H5256" t="s">
        <v>90</v>
      </c>
      <c r="I5256" t="s">
        <v>31</v>
      </c>
      <c r="J5256" t="s">
        <v>62</v>
      </c>
      <c r="K5256">
        <v>411.34</v>
      </c>
      <c r="L5256">
        <v>110.41</v>
      </c>
      <c r="M5256" t="s">
        <v>62</v>
      </c>
      <c r="N5256">
        <v>0.26841542276462299</v>
      </c>
      <c r="O5256" t="s">
        <v>11361</v>
      </c>
      <c r="P5256" t="s">
        <v>11354</v>
      </c>
      <c r="R5256" t="s">
        <v>11353</v>
      </c>
      <c r="S5256">
        <f>IF(SalesData[[#This Row],[Return Status]]="Returned",1,0)</f>
        <v>0</v>
      </c>
      <c r="T5256">
        <v>207.68</v>
      </c>
      <c r="U5256" s="2">
        <f>EOMONTH(SalesData[[#This Row],[Order Date]],0)</f>
        <v>45138</v>
      </c>
      <c r="V5256" s="9" t="str">
        <f>"Q"&amp;INT((MONTH(SalesData[[#This Row],[Order Date]])+2)/3)&amp;"-"&amp;YEAR(SalesData[[#This Row],[Order Date]])</f>
        <v>Q3-2023</v>
      </c>
    </row>
    <row r="5257" spans="1:22" x14ac:dyDescent="0.35">
      <c r="A5257" t="s">
        <v>5398</v>
      </c>
      <c r="B5257" s="1">
        <v>45137</v>
      </c>
      <c r="C5257" t="s">
        <v>52</v>
      </c>
      <c r="D5257" t="s">
        <v>46</v>
      </c>
      <c r="E5257">
        <v>1545841273</v>
      </c>
      <c r="F5257" t="s">
        <v>81</v>
      </c>
      <c r="G5257" t="s">
        <v>74</v>
      </c>
      <c r="H5257" t="s">
        <v>11357</v>
      </c>
      <c r="I5257" t="s">
        <v>36</v>
      </c>
      <c r="J5257" t="s">
        <v>19</v>
      </c>
      <c r="K5257">
        <v>1729.79</v>
      </c>
      <c r="L5257">
        <v>274.04000000000002</v>
      </c>
      <c r="M5257" t="s">
        <v>19</v>
      </c>
      <c r="N5257">
        <v>0.15842385491880501</v>
      </c>
      <c r="O5257" t="s">
        <v>11351</v>
      </c>
      <c r="P5257" t="s">
        <v>11352</v>
      </c>
      <c r="R5257" t="s">
        <v>11353</v>
      </c>
      <c r="S5257">
        <f>IF(SalesData[[#This Row],[Return Status]]="Returned",1,0)</f>
        <v>0</v>
      </c>
      <c r="T5257">
        <v>2420.2800000000002</v>
      </c>
      <c r="U5257" s="2">
        <f>EOMONTH(SalesData[[#This Row],[Order Date]],0)</f>
        <v>45138</v>
      </c>
      <c r="V5257" s="9" t="str">
        <f>"Q"&amp;INT((MONTH(SalesData[[#This Row],[Order Date]])+2)/3)&amp;"-"&amp;YEAR(SalesData[[#This Row],[Order Date]])</f>
        <v>Q3-2023</v>
      </c>
    </row>
    <row r="5258" spans="1:22" x14ac:dyDescent="0.35">
      <c r="A5258" t="s">
        <v>5399</v>
      </c>
      <c r="B5258" s="1">
        <v>45124</v>
      </c>
      <c r="C5258" t="s">
        <v>49</v>
      </c>
      <c r="D5258" t="s">
        <v>46</v>
      </c>
      <c r="E5258">
        <v>1901386300</v>
      </c>
      <c r="F5258" t="s">
        <v>103</v>
      </c>
      <c r="G5258" t="s">
        <v>23</v>
      </c>
      <c r="H5258" t="s">
        <v>24</v>
      </c>
      <c r="I5258" t="s">
        <v>17</v>
      </c>
      <c r="J5258" t="s">
        <v>18</v>
      </c>
      <c r="K5258">
        <v>3139.12</v>
      </c>
      <c r="L5258">
        <v>730.91</v>
      </c>
      <c r="M5258" t="s">
        <v>19</v>
      </c>
      <c r="N5258">
        <v>0.232839139631489</v>
      </c>
      <c r="O5258" t="s">
        <v>11351</v>
      </c>
      <c r="P5258" t="s">
        <v>11354</v>
      </c>
      <c r="R5258" t="s">
        <v>11353</v>
      </c>
      <c r="S5258">
        <f>IF(SalesData[[#This Row],[Return Status]]="Returned",1,0)</f>
        <v>0</v>
      </c>
      <c r="T5258">
        <v>2821.33</v>
      </c>
      <c r="U5258" s="2">
        <f>EOMONTH(SalesData[[#This Row],[Order Date]],0)</f>
        <v>45138</v>
      </c>
      <c r="V5258" s="9" t="str">
        <f>"Q"&amp;INT((MONTH(SalesData[[#This Row],[Order Date]])+2)/3)&amp;"-"&amp;YEAR(SalesData[[#This Row],[Order Date]])</f>
        <v>Q3-2023</v>
      </c>
    </row>
    <row r="5259" spans="1:22" x14ac:dyDescent="0.35">
      <c r="A5259" t="s">
        <v>5400</v>
      </c>
      <c r="B5259" s="1">
        <v>45121</v>
      </c>
      <c r="C5259" t="s">
        <v>57</v>
      </c>
      <c r="D5259" t="s">
        <v>13</v>
      </c>
      <c r="E5259">
        <v>912361634</v>
      </c>
      <c r="F5259" t="s">
        <v>127</v>
      </c>
      <c r="G5259" t="s">
        <v>29</v>
      </c>
      <c r="H5259" t="s">
        <v>30</v>
      </c>
      <c r="I5259" t="s">
        <v>31</v>
      </c>
      <c r="J5259" t="s">
        <v>19</v>
      </c>
      <c r="K5259">
        <v>3974.22</v>
      </c>
      <c r="L5259">
        <v>954.37</v>
      </c>
      <c r="M5259" t="s">
        <v>19</v>
      </c>
      <c r="N5259">
        <v>0.240140203612281</v>
      </c>
      <c r="O5259" t="s">
        <v>11351</v>
      </c>
      <c r="P5259" t="s">
        <v>11354</v>
      </c>
      <c r="R5259" t="s">
        <v>11353</v>
      </c>
      <c r="S5259">
        <f>IF(SalesData[[#This Row],[Return Status]]="Returned",1,0)</f>
        <v>0</v>
      </c>
      <c r="T5259">
        <v>2788.38</v>
      </c>
      <c r="U5259" s="2">
        <f>EOMONTH(SalesData[[#This Row],[Order Date]],0)</f>
        <v>45138</v>
      </c>
      <c r="V5259" s="9" t="str">
        <f>"Q"&amp;INT((MONTH(SalesData[[#This Row],[Order Date]])+2)/3)&amp;"-"&amp;YEAR(SalesData[[#This Row],[Order Date]])</f>
        <v>Q3-2023</v>
      </c>
    </row>
    <row r="5260" spans="1:22" x14ac:dyDescent="0.35">
      <c r="A5260" t="s">
        <v>5401</v>
      </c>
      <c r="B5260" s="1">
        <v>45120</v>
      </c>
      <c r="C5260" t="s">
        <v>111</v>
      </c>
      <c r="D5260" t="s">
        <v>99</v>
      </c>
      <c r="E5260">
        <v>9545416323</v>
      </c>
      <c r="F5260" t="s">
        <v>40</v>
      </c>
      <c r="G5260" t="s">
        <v>69</v>
      </c>
      <c r="H5260" t="s">
        <v>41</v>
      </c>
      <c r="I5260" t="s">
        <v>31</v>
      </c>
      <c r="J5260" t="s">
        <v>65</v>
      </c>
      <c r="K5260">
        <v>1677.81</v>
      </c>
      <c r="L5260">
        <v>283.69</v>
      </c>
      <c r="M5260" t="s">
        <v>65</v>
      </c>
      <c r="N5260">
        <v>0.169083507667734</v>
      </c>
      <c r="O5260" t="s">
        <v>11351</v>
      </c>
      <c r="P5260" t="s">
        <v>11352</v>
      </c>
      <c r="R5260" t="s">
        <v>11353</v>
      </c>
      <c r="S5260">
        <f>IF(SalesData[[#This Row],[Return Status]]="Returned",1,0)</f>
        <v>0</v>
      </c>
      <c r="T5260">
        <v>2081.52</v>
      </c>
      <c r="U5260" s="2">
        <f>EOMONTH(SalesData[[#This Row],[Order Date]],0)</f>
        <v>45138</v>
      </c>
      <c r="V5260" s="9" t="str">
        <f>"Q"&amp;INT((MONTH(SalesData[[#This Row],[Order Date]])+2)/3)&amp;"-"&amp;YEAR(SalesData[[#This Row],[Order Date]])</f>
        <v>Q3-2023</v>
      </c>
    </row>
    <row r="5261" spans="1:22" x14ac:dyDescent="0.35">
      <c r="A5261" t="s">
        <v>5402</v>
      </c>
      <c r="B5261" s="1">
        <v>45128</v>
      </c>
      <c r="C5261" t="s">
        <v>325</v>
      </c>
      <c r="D5261" t="s">
        <v>39</v>
      </c>
      <c r="E5261">
        <v>5238019656</v>
      </c>
      <c r="F5261" t="s">
        <v>152</v>
      </c>
      <c r="G5261" t="s">
        <v>23</v>
      </c>
      <c r="H5261" t="s">
        <v>24</v>
      </c>
      <c r="I5261" t="s">
        <v>17</v>
      </c>
      <c r="J5261" t="s">
        <v>62</v>
      </c>
      <c r="K5261">
        <v>654.51</v>
      </c>
      <c r="L5261">
        <v>191</v>
      </c>
      <c r="M5261" t="s">
        <v>62</v>
      </c>
      <c r="N5261">
        <v>0.29182136254602697</v>
      </c>
      <c r="O5261" t="s">
        <v>11355</v>
      </c>
      <c r="P5261" t="s">
        <v>11354</v>
      </c>
      <c r="R5261" t="s">
        <v>11353</v>
      </c>
      <c r="S5261">
        <f>IF(SalesData[[#This Row],[Return Status]]="Returned",1,0)</f>
        <v>0</v>
      </c>
      <c r="T5261">
        <v>2821.33</v>
      </c>
      <c r="U5261" s="2">
        <f>EOMONTH(SalesData[[#This Row],[Order Date]],0)</f>
        <v>45138</v>
      </c>
      <c r="V5261" s="9" t="str">
        <f>"Q"&amp;INT((MONTH(SalesData[[#This Row],[Order Date]])+2)/3)&amp;"-"&amp;YEAR(SalesData[[#This Row],[Order Date]])</f>
        <v>Q3-2023</v>
      </c>
    </row>
    <row r="5262" spans="1:22" x14ac:dyDescent="0.35">
      <c r="A5262" t="s">
        <v>5403</v>
      </c>
      <c r="B5262" s="1">
        <v>45114</v>
      </c>
      <c r="C5262" t="s">
        <v>71</v>
      </c>
      <c r="D5262" t="s">
        <v>39</v>
      </c>
      <c r="E5262">
        <v>9456878077</v>
      </c>
      <c r="F5262" t="s">
        <v>95</v>
      </c>
      <c r="G5262" t="s">
        <v>59</v>
      </c>
      <c r="H5262" t="s">
        <v>60</v>
      </c>
      <c r="I5262" t="s">
        <v>31</v>
      </c>
      <c r="J5262" t="s">
        <v>19</v>
      </c>
      <c r="K5262">
        <v>1711.73</v>
      </c>
      <c r="L5262">
        <v>94.14</v>
      </c>
      <c r="M5262" t="s">
        <v>19</v>
      </c>
      <c r="N5262">
        <v>5.4996991347934503E-2</v>
      </c>
      <c r="O5262" t="s">
        <v>11351</v>
      </c>
      <c r="P5262" t="s">
        <v>11356</v>
      </c>
      <c r="R5262" t="s">
        <v>11353</v>
      </c>
      <c r="S5262">
        <f>IF(SalesData[[#This Row],[Return Status]]="Returned",1,0)</f>
        <v>0</v>
      </c>
      <c r="T5262">
        <v>2183.56</v>
      </c>
      <c r="U5262" s="2">
        <f>EOMONTH(SalesData[[#This Row],[Order Date]],0)</f>
        <v>45138</v>
      </c>
      <c r="V5262" s="9" t="str">
        <f>"Q"&amp;INT((MONTH(SalesData[[#This Row],[Order Date]])+2)/3)&amp;"-"&amp;YEAR(SalesData[[#This Row],[Order Date]])</f>
        <v>Q3-2023</v>
      </c>
    </row>
    <row r="5263" spans="1:22" x14ac:dyDescent="0.35">
      <c r="A5263" t="s">
        <v>5404</v>
      </c>
      <c r="B5263" s="1">
        <v>45117</v>
      </c>
      <c r="C5263" t="s">
        <v>176</v>
      </c>
      <c r="D5263" t="s">
        <v>99</v>
      </c>
      <c r="E5263">
        <v>5928715663</v>
      </c>
      <c r="F5263" t="s">
        <v>127</v>
      </c>
      <c r="G5263" t="s">
        <v>29</v>
      </c>
      <c r="H5263" t="s">
        <v>11357</v>
      </c>
      <c r="I5263" t="s">
        <v>31</v>
      </c>
      <c r="J5263" t="s">
        <v>65</v>
      </c>
      <c r="K5263">
        <v>3154.94</v>
      </c>
      <c r="L5263">
        <v>621.63</v>
      </c>
      <c r="M5263" t="s">
        <v>65</v>
      </c>
      <c r="N5263">
        <v>0.19703385801314799</v>
      </c>
      <c r="O5263" t="s">
        <v>11351</v>
      </c>
      <c r="P5263" t="s">
        <v>11352</v>
      </c>
      <c r="R5263" t="s">
        <v>11353</v>
      </c>
      <c r="S5263">
        <f>IF(SalesData[[#This Row],[Return Status]]="Returned",1,0)</f>
        <v>0</v>
      </c>
      <c r="T5263">
        <v>2788.38</v>
      </c>
      <c r="U5263" s="2">
        <f>EOMONTH(SalesData[[#This Row],[Order Date]],0)</f>
        <v>45138</v>
      </c>
      <c r="V5263" s="9" t="str">
        <f>"Q"&amp;INT((MONTH(SalesData[[#This Row],[Order Date]])+2)/3)&amp;"-"&amp;YEAR(SalesData[[#This Row],[Order Date]])</f>
        <v>Q3-2023</v>
      </c>
    </row>
    <row r="5264" spans="1:22" x14ac:dyDescent="0.35">
      <c r="A5264" t="s">
        <v>5405</v>
      </c>
      <c r="B5264" s="1">
        <v>45123</v>
      </c>
      <c r="C5264" t="s">
        <v>106</v>
      </c>
      <c r="D5264" t="s">
        <v>46</v>
      </c>
      <c r="E5264">
        <v>5146424060</v>
      </c>
      <c r="F5264" t="s">
        <v>64</v>
      </c>
      <c r="G5264" t="s">
        <v>15</v>
      </c>
      <c r="H5264" t="s">
        <v>16</v>
      </c>
      <c r="I5264" t="s">
        <v>17</v>
      </c>
      <c r="J5264" t="s">
        <v>19</v>
      </c>
      <c r="K5264">
        <v>3176.39</v>
      </c>
      <c r="L5264">
        <v>751.23</v>
      </c>
      <c r="M5264" t="s">
        <v>19</v>
      </c>
      <c r="N5264">
        <v>0.236504333535869</v>
      </c>
      <c r="O5264" t="s">
        <v>11351</v>
      </c>
      <c r="P5264" t="s">
        <v>11354</v>
      </c>
      <c r="Q5264" t="s">
        <v>11376</v>
      </c>
      <c r="R5264" t="s">
        <v>11360</v>
      </c>
      <c r="S5264">
        <f>IF(SalesData[[#This Row],[Return Status]]="Returned",1,0)</f>
        <v>1</v>
      </c>
      <c r="T5264">
        <v>2085.91</v>
      </c>
      <c r="U5264" s="2">
        <f>EOMONTH(SalesData[[#This Row],[Order Date]],0)</f>
        <v>45138</v>
      </c>
      <c r="V5264" s="9" t="str">
        <f>"Q"&amp;INT((MONTH(SalesData[[#This Row],[Order Date]])+2)/3)&amp;"-"&amp;YEAR(SalesData[[#This Row],[Order Date]])</f>
        <v>Q3-2023</v>
      </c>
    </row>
    <row r="5265" spans="1:22" x14ac:dyDescent="0.35">
      <c r="A5265" t="s">
        <v>5406</v>
      </c>
      <c r="B5265" s="1">
        <v>45122</v>
      </c>
      <c r="C5265" t="s">
        <v>45</v>
      </c>
      <c r="D5265" t="s">
        <v>145</v>
      </c>
      <c r="E5265">
        <v>8292916935</v>
      </c>
      <c r="F5265" t="s">
        <v>88</v>
      </c>
      <c r="G5265" t="s">
        <v>89</v>
      </c>
      <c r="H5265" t="s">
        <v>90</v>
      </c>
      <c r="I5265" t="s">
        <v>31</v>
      </c>
      <c r="J5265" t="s">
        <v>18</v>
      </c>
      <c r="K5265">
        <v>3780.49</v>
      </c>
      <c r="L5265">
        <v>138.96</v>
      </c>
      <c r="M5265" t="s">
        <v>19</v>
      </c>
      <c r="N5265">
        <v>3.6757139947467099E-2</v>
      </c>
      <c r="O5265" t="s">
        <v>11351</v>
      </c>
      <c r="P5265" t="s">
        <v>11356</v>
      </c>
      <c r="R5265" t="s">
        <v>11353</v>
      </c>
      <c r="S5265">
        <f>IF(SalesData[[#This Row],[Return Status]]="Returned",1,0)</f>
        <v>0</v>
      </c>
      <c r="T5265">
        <v>207.68</v>
      </c>
      <c r="U5265" s="2">
        <f>EOMONTH(SalesData[[#This Row],[Order Date]],0)</f>
        <v>45138</v>
      </c>
      <c r="V5265" s="9" t="str">
        <f>"Q"&amp;INT((MONTH(SalesData[[#This Row],[Order Date]])+2)/3)&amp;"-"&amp;YEAR(SalesData[[#This Row],[Order Date]])</f>
        <v>Q3-2023</v>
      </c>
    </row>
    <row r="5266" spans="1:22" x14ac:dyDescent="0.35">
      <c r="A5266" t="s">
        <v>5407</v>
      </c>
      <c r="B5266" s="1">
        <v>45132</v>
      </c>
      <c r="C5266" t="s">
        <v>205</v>
      </c>
      <c r="D5266" t="s">
        <v>39</v>
      </c>
      <c r="E5266">
        <v>6422633931</v>
      </c>
      <c r="F5266" t="s">
        <v>78</v>
      </c>
      <c r="G5266" t="s">
        <v>15</v>
      </c>
      <c r="H5266" t="s">
        <v>11357</v>
      </c>
      <c r="I5266" t="s">
        <v>17</v>
      </c>
      <c r="J5266" t="s">
        <v>19</v>
      </c>
      <c r="K5266">
        <v>2240.4899999999998</v>
      </c>
      <c r="L5266">
        <v>348.54</v>
      </c>
      <c r="M5266" t="s">
        <v>19</v>
      </c>
      <c r="N5266">
        <v>0.155564184620329</v>
      </c>
      <c r="O5266" t="s">
        <v>11351</v>
      </c>
      <c r="P5266" t="s">
        <v>11352</v>
      </c>
      <c r="R5266" t="s">
        <v>11353</v>
      </c>
      <c r="S5266">
        <f>IF(SalesData[[#This Row],[Return Status]]="Returned",1,0)</f>
        <v>0</v>
      </c>
      <c r="T5266">
        <v>2085.91</v>
      </c>
      <c r="U5266" s="2">
        <f>EOMONTH(SalesData[[#This Row],[Order Date]],0)</f>
        <v>45138</v>
      </c>
      <c r="V5266" s="9" t="str">
        <f>"Q"&amp;INT((MONTH(SalesData[[#This Row],[Order Date]])+2)/3)&amp;"-"&amp;YEAR(SalesData[[#This Row],[Order Date]])</f>
        <v>Q3-2023</v>
      </c>
    </row>
    <row r="5267" spans="1:22" x14ac:dyDescent="0.35">
      <c r="A5267" t="s">
        <v>5408</v>
      </c>
      <c r="B5267" s="1">
        <v>45130</v>
      </c>
      <c r="C5267" t="s">
        <v>97</v>
      </c>
      <c r="D5267" t="s">
        <v>80</v>
      </c>
      <c r="E5267">
        <v>519576112</v>
      </c>
      <c r="F5267" t="s">
        <v>159</v>
      </c>
      <c r="G5267" t="s">
        <v>84</v>
      </c>
      <c r="H5267" t="s">
        <v>11357</v>
      </c>
      <c r="I5267" t="s">
        <v>31</v>
      </c>
      <c r="J5267" t="s">
        <v>42</v>
      </c>
      <c r="K5267">
        <v>4791.43</v>
      </c>
      <c r="L5267">
        <v>873.68</v>
      </c>
      <c r="M5267" t="s">
        <v>43</v>
      </c>
      <c r="N5267">
        <v>0.18234222351156101</v>
      </c>
      <c r="O5267" t="s">
        <v>11351</v>
      </c>
      <c r="P5267" t="s">
        <v>11352</v>
      </c>
      <c r="Q5267" t="s">
        <v>11364</v>
      </c>
      <c r="R5267" t="s">
        <v>11360</v>
      </c>
      <c r="S5267">
        <f>IF(SalesData[[#This Row],[Return Status]]="Returned",1,0)</f>
        <v>1</v>
      </c>
      <c r="T5267">
        <v>847.14</v>
      </c>
      <c r="U5267" s="2">
        <f>EOMONTH(SalesData[[#This Row],[Order Date]],0)</f>
        <v>45138</v>
      </c>
      <c r="V5267" s="9" t="str">
        <f>"Q"&amp;INT((MONTH(SalesData[[#This Row],[Order Date]])+2)/3)&amp;"-"&amp;YEAR(SalesData[[#This Row],[Order Date]])</f>
        <v>Q3-2023</v>
      </c>
    </row>
    <row r="5268" spans="1:22" x14ac:dyDescent="0.35">
      <c r="A5268" t="s">
        <v>5409</v>
      </c>
      <c r="B5268" s="1">
        <v>45125</v>
      </c>
      <c r="C5268" t="s">
        <v>67</v>
      </c>
      <c r="D5268" t="s">
        <v>80</v>
      </c>
      <c r="E5268">
        <v>8997668249</v>
      </c>
      <c r="F5268" t="s">
        <v>120</v>
      </c>
      <c r="G5268" t="s">
        <v>141</v>
      </c>
      <c r="H5268" t="s">
        <v>121</v>
      </c>
      <c r="I5268" t="s">
        <v>17</v>
      </c>
      <c r="J5268" t="s">
        <v>18</v>
      </c>
      <c r="K5268">
        <v>1538.75</v>
      </c>
      <c r="L5268">
        <v>446.47</v>
      </c>
      <c r="M5268" t="s">
        <v>19</v>
      </c>
      <c r="N5268">
        <v>0.290151096669374</v>
      </c>
      <c r="O5268" t="s">
        <v>11351</v>
      </c>
      <c r="P5268" t="s">
        <v>11354</v>
      </c>
      <c r="R5268" t="s">
        <v>11353</v>
      </c>
      <c r="S5268">
        <f>IF(SalesData[[#This Row],[Return Status]]="Returned",1,0)</f>
        <v>0</v>
      </c>
      <c r="T5268">
        <v>2793.38</v>
      </c>
      <c r="U5268" s="2">
        <f>EOMONTH(SalesData[[#This Row],[Order Date]],0)</f>
        <v>45138</v>
      </c>
      <c r="V5268" s="9" t="str">
        <f>"Q"&amp;INT((MONTH(SalesData[[#This Row],[Order Date]])+2)/3)&amp;"-"&amp;YEAR(SalesData[[#This Row],[Order Date]])</f>
        <v>Q3-2023</v>
      </c>
    </row>
    <row r="5269" spans="1:22" x14ac:dyDescent="0.35">
      <c r="A5269" t="s">
        <v>5410</v>
      </c>
      <c r="B5269" s="1">
        <v>45112</v>
      </c>
      <c r="C5269" t="s">
        <v>45</v>
      </c>
      <c r="D5269" t="s">
        <v>80</v>
      </c>
      <c r="E5269">
        <v>6524342328</v>
      </c>
      <c r="F5269" t="s">
        <v>357</v>
      </c>
      <c r="G5269" t="s">
        <v>164</v>
      </c>
      <c r="H5269" t="s">
        <v>11357</v>
      </c>
      <c r="I5269" t="s">
        <v>36</v>
      </c>
      <c r="J5269" t="s">
        <v>43</v>
      </c>
      <c r="K5269">
        <v>693.49</v>
      </c>
      <c r="L5269">
        <v>96.22</v>
      </c>
      <c r="M5269" t="s">
        <v>43</v>
      </c>
      <c r="N5269">
        <v>0.138747494556518</v>
      </c>
      <c r="O5269" t="s">
        <v>11355</v>
      </c>
      <c r="P5269" t="s">
        <v>11352</v>
      </c>
      <c r="R5269" t="s">
        <v>11353</v>
      </c>
      <c r="S5269">
        <f>IF(SalesData[[#This Row],[Return Status]]="Returned",1,0)</f>
        <v>0</v>
      </c>
      <c r="U5269" s="2">
        <f>EOMONTH(SalesData[[#This Row],[Order Date]],0)</f>
        <v>45138</v>
      </c>
      <c r="V5269" s="9" t="str">
        <f>"Q"&amp;INT((MONTH(SalesData[[#This Row],[Order Date]])+2)/3)&amp;"-"&amp;YEAR(SalesData[[#This Row],[Order Date]])</f>
        <v>Q3-2023</v>
      </c>
    </row>
    <row r="5270" spans="1:22" x14ac:dyDescent="0.35">
      <c r="A5270" t="s">
        <v>5411</v>
      </c>
      <c r="B5270" s="1">
        <v>45132</v>
      </c>
      <c r="C5270" t="s">
        <v>52</v>
      </c>
      <c r="D5270" t="s">
        <v>80</v>
      </c>
      <c r="E5270">
        <v>954449755</v>
      </c>
      <c r="F5270" t="s">
        <v>312</v>
      </c>
      <c r="G5270" t="s">
        <v>141</v>
      </c>
      <c r="H5270" t="s">
        <v>121</v>
      </c>
      <c r="I5270" t="s">
        <v>17</v>
      </c>
      <c r="J5270" t="s">
        <v>65</v>
      </c>
      <c r="K5270">
        <v>3894.47</v>
      </c>
      <c r="L5270">
        <v>943.58</v>
      </c>
      <c r="M5270" t="s">
        <v>65</v>
      </c>
      <c r="N5270">
        <v>0.242287140483814</v>
      </c>
      <c r="O5270" t="s">
        <v>11351</v>
      </c>
      <c r="P5270" t="s">
        <v>11354</v>
      </c>
      <c r="R5270" t="s">
        <v>11353</v>
      </c>
      <c r="S5270">
        <f>IF(SalesData[[#This Row],[Return Status]]="Returned",1,0)</f>
        <v>0</v>
      </c>
      <c r="T5270">
        <v>2793.38</v>
      </c>
      <c r="U5270" s="2">
        <f>EOMONTH(SalesData[[#This Row],[Order Date]],0)</f>
        <v>45138</v>
      </c>
      <c r="V5270" s="9" t="str">
        <f>"Q"&amp;INT((MONTH(SalesData[[#This Row],[Order Date]])+2)/3)&amp;"-"&amp;YEAR(SalesData[[#This Row],[Order Date]])</f>
        <v>Q3-2023</v>
      </c>
    </row>
    <row r="5271" spans="1:22" x14ac:dyDescent="0.35">
      <c r="A5271" t="s">
        <v>5412</v>
      </c>
      <c r="B5271" s="1">
        <v>45108</v>
      </c>
      <c r="C5271" t="s">
        <v>87</v>
      </c>
      <c r="D5271" t="s">
        <v>145</v>
      </c>
      <c r="E5271">
        <v>1445114048</v>
      </c>
      <c r="F5271" t="s">
        <v>170</v>
      </c>
      <c r="G5271" t="s">
        <v>69</v>
      </c>
      <c r="H5271" t="s">
        <v>41</v>
      </c>
      <c r="I5271" t="s">
        <v>31</v>
      </c>
      <c r="J5271" t="s">
        <v>65</v>
      </c>
      <c r="K5271">
        <v>3471.8</v>
      </c>
      <c r="L5271">
        <v>521.45000000000005</v>
      </c>
      <c r="M5271" t="s">
        <v>65</v>
      </c>
      <c r="N5271">
        <v>0.15019586381704</v>
      </c>
      <c r="O5271" t="s">
        <v>11351</v>
      </c>
      <c r="P5271" t="s">
        <v>11352</v>
      </c>
      <c r="R5271" t="s">
        <v>11353</v>
      </c>
      <c r="S5271">
        <f>IF(SalesData[[#This Row],[Return Status]]="Returned",1,0)</f>
        <v>0</v>
      </c>
      <c r="T5271">
        <v>2081.52</v>
      </c>
      <c r="U5271" s="2">
        <f>EOMONTH(SalesData[[#This Row],[Order Date]],0)</f>
        <v>45138</v>
      </c>
      <c r="V5271" s="9" t="str">
        <f>"Q"&amp;INT((MONTH(SalesData[[#This Row],[Order Date]])+2)/3)&amp;"-"&amp;YEAR(SalesData[[#This Row],[Order Date]])</f>
        <v>Q3-2023</v>
      </c>
    </row>
    <row r="5272" spans="1:22" x14ac:dyDescent="0.35">
      <c r="A5272" t="s">
        <v>5413</v>
      </c>
      <c r="B5272" s="1">
        <v>45121</v>
      </c>
      <c r="C5272" t="s">
        <v>94</v>
      </c>
      <c r="D5272" t="s">
        <v>27</v>
      </c>
      <c r="E5272">
        <v>8229250055</v>
      </c>
      <c r="F5272" t="s">
        <v>127</v>
      </c>
      <c r="G5272" t="s">
        <v>29</v>
      </c>
      <c r="H5272" t="s">
        <v>30</v>
      </c>
      <c r="I5272" t="s">
        <v>31</v>
      </c>
      <c r="J5272" t="s">
        <v>62</v>
      </c>
      <c r="K5272">
        <v>2836.77</v>
      </c>
      <c r="L5272">
        <v>531.04</v>
      </c>
      <c r="M5272" t="s">
        <v>62</v>
      </c>
      <c r="N5272">
        <v>0.18719882119452799</v>
      </c>
      <c r="O5272" t="s">
        <v>11351</v>
      </c>
      <c r="P5272" t="s">
        <v>11352</v>
      </c>
      <c r="R5272" t="s">
        <v>11353</v>
      </c>
      <c r="S5272">
        <f>IF(SalesData[[#This Row],[Return Status]]="Returned",1,0)</f>
        <v>0</v>
      </c>
      <c r="T5272">
        <v>2788.38</v>
      </c>
      <c r="U5272" s="2">
        <f>EOMONTH(SalesData[[#This Row],[Order Date]],0)</f>
        <v>45138</v>
      </c>
      <c r="V5272" s="9" t="str">
        <f>"Q"&amp;INT((MONTH(SalesData[[#This Row],[Order Date]])+2)/3)&amp;"-"&amp;YEAR(SalesData[[#This Row],[Order Date]])</f>
        <v>Q3-2023</v>
      </c>
    </row>
    <row r="5273" spans="1:22" x14ac:dyDescent="0.35">
      <c r="A5273" t="s">
        <v>5414</v>
      </c>
      <c r="B5273" s="1">
        <v>45109</v>
      </c>
      <c r="C5273" t="s">
        <v>97</v>
      </c>
      <c r="D5273" t="s">
        <v>72</v>
      </c>
      <c r="E5273">
        <v>9965756570</v>
      </c>
      <c r="F5273" t="s">
        <v>168</v>
      </c>
      <c r="G5273" t="s">
        <v>54</v>
      </c>
      <c r="H5273" t="s">
        <v>11357</v>
      </c>
      <c r="I5273" t="s">
        <v>31</v>
      </c>
      <c r="J5273" t="s">
        <v>18</v>
      </c>
      <c r="K5273">
        <v>4017.94</v>
      </c>
      <c r="L5273">
        <v>1144.99</v>
      </c>
      <c r="M5273" t="s">
        <v>19</v>
      </c>
      <c r="N5273">
        <v>0.28496941218634397</v>
      </c>
      <c r="O5273" t="s">
        <v>11351</v>
      </c>
      <c r="P5273" t="s">
        <v>11354</v>
      </c>
      <c r="R5273" t="s">
        <v>11353</v>
      </c>
      <c r="S5273">
        <f>IF(SalesData[[#This Row],[Return Status]]="Returned",1,0)</f>
        <v>0</v>
      </c>
      <c r="U5273" s="2">
        <f>EOMONTH(SalesData[[#This Row],[Order Date]],0)</f>
        <v>45138</v>
      </c>
      <c r="V5273" s="9" t="str">
        <f>"Q"&amp;INT((MONTH(SalesData[[#This Row],[Order Date]])+2)/3)&amp;"-"&amp;YEAR(SalesData[[#This Row],[Order Date]])</f>
        <v>Q3-2023</v>
      </c>
    </row>
    <row r="5274" spans="1:22" x14ac:dyDescent="0.35">
      <c r="A5274" t="s">
        <v>5415</v>
      </c>
      <c r="B5274" s="1">
        <v>45118</v>
      </c>
      <c r="C5274" t="s">
        <v>12</v>
      </c>
      <c r="D5274" t="s">
        <v>46</v>
      </c>
      <c r="E5274">
        <v>4894906804</v>
      </c>
      <c r="F5274" t="s">
        <v>163</v>
      </c>
      <c r="G5274" t="s">
        <v>266</v>
      </c>
      <c r="H5274" t="s">
        <v>165</v>
      </c>
      <c r="I5274" t="s">
        <v>36</v>
      </c>
      <c r="J5274" t="s">
        <v>43</v>
      </c>
      <c r="K5274">
        <v>1137.8599999999999</v>
      </c>
      <c r="L5274">
        <v>49.13</v>
      </c>
      <c r="M5274" t="s">
        <v>43</v>
      </c>
      <c r="N5274">
        <v>4.3177543810310602E-2</v>
      </c>
      <c r="O5274" t="s">
        <v>11351</v>
      </c>
      <c r="P5274" t="s">
        <v>11356</v>
      </c>
      <c r="R5274" t="s">
        <v>11353</v>
      </c>
      <c r="S5274">
        <f>IF(SalesData[[#This Row],[Return Status]]="Returned",1,0)</f>
        <v>0</v>
      </c>
      <c r="U5274" s="2">
        <f>EOMONTH(SalesData[[#This Row],[Order Date]],0)</f>
        <v>45138</v>
      </c>
      <c r="V5274" s="9" t="str">
        <f>"Q"&amp;INT((MONTH(SalesData[[#This Row],[Order Date]])+2)/3)&amp;"-"&amp;YEAR(SalesData[[#This Row],[Order Date]])</f>
        <v>Q3-2023</v>
      </c>
    </row>
    <row r="5275" spans="1:22" x14ac:dyDescent="0.35">
      <c r="A5275" t="s">
        <v>5416</v>
      </c>
      <c r="B5275" s="1">
        <v>45109</v>
      </c>
      <c r="C5275" t="s">
        <v>325</v>
      </c>
      <c r="D5275" t="s">
        <v>13</v>
      </c>
      <c r="E5275">
        <v>8058256813</v>
      </c>
      <c r="F5275" t="s">
        <v>312</v>
      </c>
      <c r="G5275" t="s">
        <v>141</v>
      </c>
      <c r="H5275" t="s">
        <v>121</v>
      </c>
      <c r="I5275" t="s">
        <v>17</v>
      </c>
      <c r="J5275" t="s">
        <v>65</v>
      </c>
      <c r="K5275">
        <v>1028.97</v>
      </c>
      <c r="L5275">
        <v>108.36</v>
      </c>
      <c r="M5275" t="s">
        <v>65</v>
      </c>
      <c r="N5275">
        <v>0.10530919268783299</v>
      </c>
      <c r="O5275" t="s">
        <v>11351</v>
      </c>
      <c r="P5275" t="s">
        <v>11352</v>
      </c>
      <c r="R5275" t="s">
        <v>11353</v>
      </c>
      <c r="S5275">
        <f>IF(SalesData[[#This Row],[Return Status]]="Returned",1,0)</f>
        <v>0</v>
      </c>
      <c r="T5275">
        <v>2793.38</v>
      </c>
      <c r="U5275" s="2">
        <f>EOMONTH(SalesData[[#This Row],[Order Date]],0)</f>
        <v>45138</v>
      </c>
      <c r="V5275" s="9" t="str">
        <f>"Q"&amp;INT((MONTH(SalesData[[#This Row],[Order Date]])+2)/3)&amp;"-"&amp;YEAR(SalesData[[#This Row],[Order Date]])</f>
        <v>Q3-2023</v>
      </c>
    </row>
    <row r="5276" spans="1:22" x14ac:dyDescent="0.35">
      <c r="A5276" t="s">
        <v>5417</v>
      </c>
      <c r="B5276" s="1">
        <v>45127</v>
      </c>
      <c r="C5276" t="s">
        <v>57</v>
      </c>
      <c r="D5276" t="s">
        <v>80</v>
      </c>
      <c r="E5276">
        <v>6564337607</v>
      </c>
      <c r="F5276" t="s">
        <v>114</v>
      </c>
      <c r="G5276" t="s">
        <v>59</v>
      </c>
      <c r="H5276" t="s">
        <v>60</v>
      </c>
      <c r="I5276" t="s">
        <v>31</v>
      </c>
      <c r="J5276" t="s">
        <v>65</v>
      </c>
      <c r="K5276">
        <v>2717.3</v>
      </c>
      <c r="L5276">
        <v>115.68</v>
      </c>
      <c r="M5276" t="s">
        <v>65</v>
      </c>
      <c r="N5276">
        <v>4.2571670408125699E-2</v>
      </c>
      <c r="O5276" t="s">
        <v>11351</v>
      </c>
      <c r="P5276" t="s">
        <v>11356</v>
      </c>
      <c r="R5276" t="s">
        <v>11353</v>
      </c>
      <c r="S5276">
        <f>IF(SalesData[[#This Row],[Return Status]]="Returned",1,0)</f>
        <v>0</v>
      </c>
      <c r="T5276">
        <v>2183.56</v>
      </c>
      <c r="U5276" s="2">
        <f>EOMONTH(SalesData[[#This Row],[Order Date]],0)</f>
        <v>45138</v>
      </c>
      <c r="V5276" s="9" t="str">
        <f>"Q"&amp;INT((MONTH(SalesData[[#This Row],[Order Date]])+2)/3)&amp;"-"&amp;YEAR(SalesData[[#This Row],[Order Date]])</f>
        <v>Q3-2023</v>
      </c>
    </row>
    <row r="5277" spans="1:22" x14ac:dyDescent="0.35">
      <c r="A5277" t="s">
        <v>5418</v>
      </c>
      <c r="B5277" s="1">
        <v>45130</v>
      </c>
      <c r="C5277" t="s">
        <v>132</v>
      </c>
      <c r="D5277" t="s">
        <v>72</v>
      </c>
      <c r="E5277">
        <v>8780216440</v>
      </c>
      <c r="F5277" t="s">
        <v>181</v>
      </c>
      <c r="G5277" t="s">
        <v>54</v>
      </c>
      <c r="H5277" t="s">
        <v>11357</v>
      </c>
      <c r="I5277" t="s">
        <v>31</v>
      </c>
      <c r="J5277" t="s">
        <v>18</v>
      </c>
      <c r="K5277">
        <v>1462.66</v>
      </c>
      <c r="L5277">
        <v>227.1</v>
      </c>
      <c r="M5277" t="s">
        <v>19</v>
      </c>
      <c r="N5277">
        <v>0.15526506501852799</v>
      </c>
      <c r="O5277" t="s">
        <v>11351</v>
      </c>
      <c r="P5277" t="s">
        <v>11352</v>
      </c>
      <c r="R5277" t="s">
        <v>11353</v>
      </c>
      <c r="S5277">
        <f>IF(SalesData[[#This Row],[Return Status]]="Returned",1,0)</f>
        <v>0</v>
      </c>
      <c r="U5277" s="2">
        <f>EOMONTH(SalesData[[#This Row],[Order Date]],0)</f>
        <v>45138</v>
      </c>
      <c r="V5277" s="9" t="str">
        <f>"Q"&amp;INT((MONTH(SalesData[[#This Row],[Order Date]])+2)/3)&amp;"-"&amp;YEAR(SalesData[[#This Row],[Order Date]])</f>
        <v>Q3-2023</v>
      </c>
    </row>
    <row r="5278" spans="1:22" x14ac:dyDescent="0.35">
      <c r="A5278" t="s">
        <v>5419</v>
      </c>
      <c r="B5278" s="1">
        <v>45110</v>
      </c>
      <c r="C5278" t="s">
        <v>67</v>
      </c>
      <c r="D5278" t="s">
        <v>39</v>
      </c>
      <c r="E5278">
        <v>6039688419</v>
      </c>
      <c r="F5278" t="s">
        <v>127</v>
      </c>
      <c r="G5278" t="s">
        <v>29</v>
      </c>
      <c r="H5278" t="s">
        <v>30</v>
      </c>
      <c r="I5278" t="s">
        <v>31</v>
      </c>
      <c r="J5278" t="s">
        <v>61</v>
      </c>
      <c r="K5278">
        <v>4903.6400000000003</v>
      </c>
      <c r="L5278">
        <v>341.75</v>
      </c>
      <c r="M5278" t="s">
        <v>62</v>
      </c>
      <c r="N5278">
        <v>6.96931259227839E-2</v>
      </c>
      <c r="O5278" t="s">
        <v>11351</v>
      </c>
      <c r="P5278" t="s">
        <v>11356</v>
      </c>
      <c r="R5278" t="s">
        <v>11353</v>
      </c>
      <c r="S5278">
        <f>IF(SalesData[[#This Row],[Return Status]]="Returned",1,0)</f>
        <v>0</v>
      </c>
      <c r="T5278">
        <v>2788.38</v>
      </c>
      <c r="U5278" s="2">
        <f>EOMONTH(SalesData[[#This Row],[Order Date]],0)</f>
        <v>45138</v>
      </c>
      <c r="V5278" s="9" t="str">
        <f>"Q"&amp;INT((MONTH(SalesData[[#This Row],[Order Date]])+2)/3)&amp;"-"&amp;YEAR(SalesData[[#This Row],[Order Date]])</f>
        <v>Q3-2023</v>
      </c>
    </row>
    <row r="5279" spans="1:22" x14ac:dyDescent="0.35">
      <c r="A5279" t="s">
        <v>5420</v>
      </c>
      <c r="B5279" s="1">
        <v>45119</v>
      </c>
      <c r="C5279" t="s">
        <v>176</v>
      </c>
      <c r="D5279" t="s">
        <v>27</v>
      </c>
      <c r="E5279">
        <v>7085037163</v>
      </c>
      <c r="F5279" t="s">
        <v>73</v>
      </c>
      <c r="G5279" t="s">
        <v>74</v>
      </c>
      <c r="H5279" t="s">
        <v>75</v>
      </c>
      <c r="I5279" t="s">
        <v>36</v>
      </c>
      <c r="J5279" t="s">
        <v>65</v>
      </c>
      <c r="K5279">
        <v>1558.26</v>
      </c>
      <c r="L5279">
        <v>125.7</v>
      </c>
      <c r="M5279" t="s">
        <v>65</v>
      </c>
      <c r="N5279">
        <v>8.0666897693581305E-2</v>
      </c>
      <c r="O5279" t="s">
        <v>11351</v>
      </c>
      <c r="P5279" t="s">
        <v>11356</v>
      </c>
      <c r="Q5279" t="s">
        <v>11359</v>
      </c>
      <c r="R5279" t="s">
        <v>11360</v>
      </c>
      <c r="S5279">
        <f>IF(SalesData[[#This Row],[Return Status]]="Returned",1,0)</f>
        <v>1</v>
      </c>
      <c r="T5279">
        <v>2420.2800000000002</v>
      </c>
      <c r="U5279" s="2">
        <f>EOMONTH(SalesData[[#This Row],[Order Date]],0)</f>
        <v>45138</v>
      </c>
      <c r="V5279" s="9" t="str">
        <f>"Q"&amp;INT((MONTH(SalesData[[#This Row],[Order Date]])+2)/3)&amp;"-"&amp;YEAR(SalesData[[#This Row],[Order Date]])</f>
        <v>Q3-2023</v>
      </c>
    </row>
    <row r="5280" spans="1:22" x14ac:dyDescent="0.35">
      <c r="A5280" t="s">
        <v>5421</v>
      </c>
      <c r="B5280" s="1">
        <v>45135</v>
      </c>
      <c r="C5280" t="s">
        <v>184</v>
      </c>
      <c r="D5280" t="s">
        <v>99</v>
      </c>
      <c r="E5280">
        <v>3789134501</v>
      </c>
      <c r="F5280" t="s">
        <v>159</v>
      </c>
      <c r="G5280" t="s">
        <v>11375</v>
      </c>
      <c r="H5280" t="s">
        <v>85</v>
      </c>
      <c r="I5280" t="s">
        <v>31</v>
      </c>
      <c r="J5280" t="s">
        <v>19</v>
      </c>
      <c r="K5280">
        <v>227.8</v>
      </c>
      <c r="L5280">
        <v>33.03</v>
      </c>
      <c r="M5280" t="s">
        <v>19</v>
      </c>
      <c r="N5280">
        <v>0.14499561018437199</v>
      </c>
      <c r="O5280" t="s">
        <v>11361</v>
      </c>
      <c r="P5280" t="s">
        <v>11352</v>
      </c>
      <c r="R5280" t="s">
        <v>11353</v>
      </c>
      <c r="S5280">
        <f>IF(SalesData[[#This Row],[Return Status]]="Returned",1,0)</f>
        <v>0</v>
      </c>
      <c r="U5280" s="2">
        <f>EOMONTH(SalesData[[#This Row],[Order Date]],0)</f>
        <v>45138</v>
      </c>
      <c r="V5280" s="9" t="str">
        <f>"Q"&amp;INT((MONTH(SalesData[[#This Row],[Order Date]])+2)/3)&amp;"-"&amp;YEAR(SalesData[[#This Row],[Order Date]])</f>
        <v>Q3-2023</v>
      </c>
    </row>
    <row r="5281" spans="1:22" x14ac:dyDescent="0.35">
      <c r="A5281" t="s">
        <v>5422</v>
      </c>
      <c r="B5281" s="1">
        <v>45111</v>
      </c>
      <c r="C5281" t="s">
        <v>124</v>
      </c>
      <c r="D5281" t="s">
        <v>72</v>
      </c>
      <c r="E5281">
        <v>1792513069</v>
      </c>
      <c r="F5281" t="s">
        <v>163</v>
      </c>
      <c r="G5281" t="s">
        <v>164</v>
      </c>
      <c r="H5281" t="s">
        <v>11357</v>
      </c>
      <c r="I5281" t="s">
        <v>36</v>
      </c>
      <c r="J5281" t="s">
        <v>19</v>
      </c>
      <c r="K5281">
        <v>1978.88</v>
      </c>
      <c r="L5281">
        <v>384.06</v>
      </c>
      <c r="M5281" t="s">
        <v>19</v>
      </c>
      <c r="N5281">
        <v>0.194079479301423</v>
      </c>
      <c r="O5281" t="s">
        <v>11351</v>
      </c>
      <c r="P5281" t="s">
        <v>11352</v>
      </c>
      <c r="R5281" t="s">
        <v>11353</v>
      </c>
      <c r="S5281">
        <f>IF(SalesData[[#This Row],[Return Status]]="Returned",1,0)</f>
        <v>0</v>
      </c>
      <c r="U5281" s="2">
        <f>EOMONTH(SalesData[[#This Row],[Order Date]],0)</f>
        <v>45138</v>
      </c>
      <c r="V5281" s="9" t="str">
        <f>"Q"&amp;INT((MONTH(SalesData[[#This Row],[Order Date]])+2)/3)&amp;"-"&amp;YEAR(SalesData[[#This Row],[Order Date]])</f>
        <v>Q3-2023</v>
      </c>
    </row>
    <row r="5282" spans="1:22" x14ac:dyDescent="0.35">
      <c r="A5282" t="s">
        <v>5423</v>
      </c>
      <c r="B5282" s="1">
        <v>45118</v>
      </c>
      <c r="C5282" t="s">
        <v>26</v>
      </c>
      <c r="D5282" t="s">
        <v>99</v>
      </c>
      <c r="E5282">
        <v>8852158724</v>
      </c>
      <c r="F5282" t="s">
        <v>40</v>
      </c>
      <c r="G5282" t="s">
        <v>457</v>
      </c>
      <c r="H5282" t="s">
        <v>41</v>
      </c>
      <c r="I5282" t="s">
        <v>31</v>
      </c>
      <c r="J5282" t="s">
        <v>19</v>
      </c>
      <c r="K5282">
        <v>478.86</v>
      </c>
      <c r="L5282">
        <v>75.55</v>
      </c>
      <c r="M5282" t="s">
        <v>19</v>
      </c>
      <c r="N5282">
        <v>0.15777053836194299</v>
      </c>
      <c r="O5282" t="s">
        <v>11361</v>
      </c>
      <c r="P5282" t="s">
        <v>11352</v>
      </c>
      <c r="R5282" t="s">
        <v>11353</v>
      </c>
      <c r="S5282">
        <f>IF(SalesData[[#This Row],[Return Status]]="Returned",1,0)</f>
        <v>0</v>
      </c>
      <c r="U5282" s="2">
        <f>EOMONTH(SalesData[[#This Row],[Order Date]],0)</f>
        <v>45138</v>
      </c>
      <c r="V5282" s="9" t="str">
        <f>"Q"&amp;INT((MONTH(SalesData[[#This Row],[Order Date]])+2)/3)&amp;"-"&amp;YEAR(SalesData[[#This Row],[Order Date]])</f>
        <v>Q3-2023</v>
      </c>
    </row>
    <row r="5283" spans="1:22" x14ac:dyDescent="0.35">
      <c r="A5283" t="s">
        <v>5424</v>
      </c>
      <c r="B5283" s="1">
        <v>45112</v>
      </c>
      <c r="C5283" t="s">
        <v>149</v>
      </c>
      <c r="D5283" t="s">
        <v>46</v>
      </c>
      <c r="E5283">
        <v>9239120005</v>
      </c>
      <c r="F5283" t="s">
        <v>127</v>
      </c>
      <c r="G5283" t="s">
        <v>29</v>
      </c>
      <c r="H5283" t="s">
        <v>30</v>
      </c>
      <c r="I5283" t="s">
        <v>31</v>
      </c>
      <c r="J5283" t="s">
        <v>62</v>
      </c>
      <c r="K5283">
        <v>2062.87</v>
      </c>
      <c r="L5283">
        <v>388.57</v>
      </c>
      <c r="M5283" t="s">
        <v>62</v>
      </c>
      <c r="N5283">
        <v>0.18836378443624699</v>
      </c>
      <c r="O5283" t="s">
        <v>11351</v>
      </c>
      <c r="P5283" t="s">
        <v>11352</v>
      </c>
      <c r="Q5283" t="s">
        <v>11365</v>
      </c>
      <c r="R5283" t="s">
        <v>11360</v>
      </c>
      <c r="S5283">
        <f>IF(SalesData[[#This Row],[Return Status]]="Returned",1,0)</f>
        <v>1</v>
      </c>
      <c r="T5283">
        <v>2788.38</v>
      </c>
      <c r="U5283" s="2">
        <f>EOMONTH(SalesData[[#This Row],[Order Date]],0)</f>
        <v>45138</v>
      </c>
      <c r="V5283" s="9" t="str">
        <f>"Q"&amp;INT((MONTH(SalesData[[#This Row],[Order Date]])+2)/3)&amp;"-"&amp;YEAR(SalesData[[#This Row],[Order Date]])</f>
        <v>Q3-2023</v>
      </c>
    </row>
    <row r="5284" spans="1:22" x14ac:dyDescent="0.35">
      <c r="A5284" t="s">
        <v>5425</v>
      </c>
      <c r="B5284" s="1">
        <v>45108</v>
      </c>
      <c r="C5284" t="s">
        <v>149</v>
      </c>
      <c r="D5284" t="s">
        <v>80</v>
      </c>
      <c r="E5284">
        <v>9203088249</v>
      </c>
      <c r="F5284" t="s">
        <v>73</v>
      </c>
      <c r="G5284" t="s">
        <v>74</v>
      </c>
      <c r="H5284" t="s">
        <v>75</v>
      </c>
      <c r="I5284" t="s">
        <v>36</v>
      </c>
      <c r="J5284" t="s">
        <v>62</v>
      </c>
      <c r="K5284">
        <v>4358.66</v>
      </c>
      <c r="L5284">
        <v>1054.74</v>
      </c>
      <c r="M5284" t="s">
        <v>62</v>
      </c>
      <c r="N5284">
        <v>0.24198721625453701</v>
      </c>
      <c r="O5284" t="s">
        <v>11351</v>
      </c>
      <c r="P5284" t="s">
        <v>11354</v>
      </c>
      <c r="R5284" t="s">
        <v>11353</v>
      </c>
      <c r="S5284">
        <f>IF(SalesData[[#This Row],[Return Status]]="Returned",1,0)</f>
        <v>0</v>
      </c>
      <c r="T5284">
        <v>2420.2800000000002</v>
      </c>
      <c r="U5284" s="2">
        <f>EOMONTH(SalesData[[#This Row],[Order Date]],0)</f>
        <v>45138</v>
      </c>
      <c r="V5284" s="9" t="str">
        <f>"Q"&amp;INT((MONTH(SalesData[[#This Row],[Order Date]])+2)/3)&amp;"-"&amp;YEAR(SalesData[[#This Row],[Order Date]])</f>
        <v>Q3-2023</v>
      </c>
    </row>
    <row r="5285" spans="1:22" x14ac:dyDescent="0.35">
      <c r="A5285" t="s">
        <v>5426</v>
      </c>
      <c r="B5285" s="1">
        <v>45132</v>
      </c>
      <c r="C5285" t="s">
        <v>57</v>
      </c>
      <c r="D5285" t="s">
        <v>27</v>
      </c>
      <c r="E5285">
        <v>4747490979</v>
      </c>
      <c r="F5285" t="s">
        <v>222</v>
      </c>
      <c r="G5285" t="s">
        <v>164</v>
      </c>
      <c r="H5285" t="s">
        <v>165</v>
      </c>
      <c r="I5285" t="s">
        <v>36</v>
      </c>
      <c r="J5285" t="s">
        <v>65</v>
      </c>
      <c r="K5285">
        <v>1329.72</v>
      </c>
      <c r="L5285">
        <v>382.73</v>
      </c>
      <c r="M5285" t="s">
        <v>65</v>
      </c>
      <c r="N5285">
        <v>0.28782751255903499</v>
      </c>
      <c r="O5285" t="s">
        <v>11351</v>
      </c>
      <c r="P5285" t="s">
        <v>11354</v>
      </c>
      <c r="R5285" t="s">
        <v>11353</v>
      </c>
      <c r="S5285">
        <f>IF(SalesData[[#This Row],[Return Status]]="Returned",1,0)</f>
        <v>0</v>
      </c>
      <c r="U5285" s="2">
        <f>EOMONTH(SalesData[[#This Row],[Order Date]],0)</f>
        <v>45138</v>
      </c>
      <c r="V5285" s="9" t="str">
        <f>"Q"&amp;INT((MONTH(SalesData[[#This Row],[Order Date]])+2)/3)&amp;"-"&amp;YEAR(SalesData[[#This Row],[Order Date]])</f>
        <v>Q3-2023</v>
      </c>
    </row>
    <row r="5286" spans="1:22" x14ac:dyDescent="0.35">
      <c r="A5286" t="s">
        <v>5427</v>
      </c>
      <c r="B5286" s="1">
        <v>45136</v>
      </c>
      <c r="C5286" t="s">
        <v>67</v>
      </c>
      <c r="D5286" t="s">
        <v>80</v>
      </c>
      <c r="E5286">
        <v>7471653808</v>
      </c>
      <c r="F5286" t="s">
        <v>206</v>
      </c>
      <c r="G5286" t="s">
        <v>89</v>
      </c>
      <c r="H5286" t="s">
        <v>90</v>
      </c>
      <c r="I5286" t="s">
        <v>31</v>
      </c>
      <c r="J5286" t="s">
        <v>61</v>
      </c>
      <c r="K5286">
        <v>1826.32</v>
      </c>
      <c r="L5286">
        <v>271.93</v>
      </c>
      <c r="M5286" t="s">
        <v>62</v>
      </c>
      <c r="N5286">
        <v>0.14889504577511101</v>
      </c>
      <c r="O5286" t="s">
        <v>11351</v>
      </c>
      <c r="P5286" t="s">
        <v>11352</v>
      </c>
      <c r="R5286" t="s">
        <v>11353</v>
      </c>
      <c r="S5286">
        <f>IF(SalesData[[#This Row],[Return Status]]="Returned",1,0)</f>
        <v>0</v>
      </c>
      <c r="T5286">
        <v>207.68</v>
      </c>
      <c r="U5286" s="2">
        <f>EOMONTH(SalesData[[#This Row],[Order Date]],0)</f>
        <v>45138</v>
      </c>
      <c r="V5286" s="9" t="str">
        <f>"Q"&amp;INT((MONTH(SalesData[[#This Row],[Order Date]])+2)/3)&amp;"-"&amp;YEAR(SalesData[[#This Row],[Order Date]])</f>
        <v>Q3-2023</v>
      </c>
    </row>
    <row r="5287" spans="1:22" x14ac:dyDescent="0.35">
      <c r="A5287" t="s">
        <v>5428</v>
      </c>
      <c r="B5287" s="1">
        <v>45111</v>
      </c>
      <c r="C5287" t="s">
        <v>176</v>
      </c>
      <c r="D5287" t="s">
        <v>80</v>
      </c>
      <c r="E5287">
        <v>713852047</v>
      </c>
      <c r="F5287" t="s">
        <v>147</v>
      </c>
      <c r="G5287" t="s">
        <v>84</v>
      </c>
      <c r="H5287" t="s">
        <v>85</v>
      </c>
      <c r="I5287" t="s">
        <v>31</v>
      </c>
      <c r="J5287" t="s">
        <v>18</v>
      </c>
      <c r="K5287">
        <v>3459.11</v>
      </c>
      <c r="L5287">
        <v>865.12</v>
      </c>
      <c r="M5287" t="s">
        <v>19</v>
      </c>
      <c r="N5287">
        <v>0.25009901390820199</v>
      </c>
      <c r="O5287" t="s">
        <v>11351</v>
      </c>
      <c r="P5287" t="s">
        <v>11354</v>
      </c>
      <c r="R5287" t="s">
        <v>11353</v>
      </c>
      <c r="S5287">
        <f>IF(SalesData[[#This Row],[Return Status]]="Returned",1,0)</f>
        <v>0</v>
      </c>
      <c r="T5287">
        <v>847.14</v>
      </c>
      <c r="U5287" s="2">
        <f>EOMONTH(SalesData[[#This Row],[Order Date]],0)</f>
        <v>45138</v>
      </c>
      <c r="V5287" s="9" t="str">
        <f>"Q"&amp;INT((MONTH(SalesData[[#This Row],[Order Date]])+2)/3)&amp;"-"&amp;YEAR(SalesData[[#This Row],[Order Date]])</f>
        <v>Q3-2023</v>
      </c>
    </row>
    <row r="5288" spans="1:22" x14ac:dyDescent="0.35">
      <c r="A5288" t="s">
        <v>5429</v>
      </c>
      <c r="B5288" s="1">
        <v>45117</v>
      </c>
      <c r="C5288" t="s">
        <v>111</v>
      </c>
      <c r="D5288" t="s">
        <v>27</v>
      </c>
      <c r="E5288">
        <v>6419133926</v>
      </c>
      <c r="F5288" t="s">
        <v>154</v>
      </c>
      <c r="G5288" t="s">
        <v>29</v>
      </c>
      <c r="H5288" t="s">
        <v>30</v>
      </c>
      <c r="I5288" t="s">
        <v>31</v>
      </c>
      <c r="J5288" t="s">
        <v>65</v>
      </c>
      <c r="K5288">
        <v>1335.82</v>
      </c>
      <c r="L5288">
        <v>88.43</v>
      </c>
      <c r="M5288" t="s">
        <v>65</v>
      </c>
      <c r="N5288">
        <v>6.6199038792651696E-2</v>
      </c>
      <c r="O5288" t="s">
        <v>11351</v>
      </c>
      <c r="P5288" t="s">
        <v>11356</v>
      </c>
      <c r="R5288" t="s">
        <v>11353</v>
      </c>
      <c r="S5288">
        <f>IF(SalesData[[#This Row],[Return Status]]="Returned",1,0)</f>
        <v>0</v>
      </c>
      <c r="T5288">
        <v>2788.38</v>
      </c>
      <c r="U5288" s="2">
        <f>EOMONTH(SalesData[[#This Row],[Order Date]],0)</f>
        <v>45138</v>
      </c>
      <c r="V5288" s="9" t="str">
        <f>"Q"&amp;INT((MONTH(SalesData[[#This Row],[Order Date]])+2)/3)&amp;"-"&amp;YEAR(SalesData[[#This Row],[Order Date]])</f>
        <v>Q3-2023</v>
      </c>
    </row>
    <row r="5289" spans="1:22" x14ac:dyDescent="0.35">
      <c r="A5289" t="s">
        <v>5430</v>
      </c>
      <c r="B5289" s="1">
        <v>45137</v>
      </c>
      <c r="C5289" t="s">
        <v>144</v>
      </c>
      <c r="D5289" t="s">
        <v>46</v>
      </c>
      <c r="E5289">
        <v>9545156584</v>
      </c>
      <c r="F5289" t="s">
        <v>152</v>
      </c>
      <c r="G5289" t="s">
        <v>11368</v>
      </c>
      <c r="H5289" t="s">
        <v>24</v>
      </c>
      <c r="I5289" t="s">
        <v>17</v>
      </c>
      <c r="J5289" t="s">
        <v>61</v>
      </c>
      <c r="K5289">
        <v>2758.07</v>
      </c>
      <c r="L5289">
        <v>427.98</v>
      </c>
      <c r="M5289" t="s">
        <v>62</v>
      </c>
      <c r="N5289">
        <v>0.15517372655516401</v>
      </c>
      <c r="O5289" t="s">
        <v>11351</v>
      </c>
      <c r="P5289" t="s">
        <v>11352</v>
      </c>
      <c r="R5289" t="s">
        <v>11353</v>
      </c>
      <c r="S5289">
        <f>IF(SalesData[[#This Row],[Return Status]]="Returned",1,0)</f>
        <v>0</v>
      </c>
      <c r="U5289" s="2">
        <f>EOMONTH(SalesData[[#This Row],[Order Date]],0)</f>
        <v>45138</v>
      </c>
      <c r="V5289" s="9" t="str">
        <f>"Q"&amp;INT((MONTH(SalesData[[#This Row],[Order Date]])+2)/3)&amp;"-"&amp;YEAR(SalesData[[#This Row],[Order Date]])</f>
        <v>Q3-2023</v>
      </c>
    </row>
    <row r="5290" spans="1:22" x14ac:dyDescent="0.35">
      <c r="A5290" t="s">
        <v>5431</v>
      </c>
      <c r="B5290" s="1">
        <v>45121</v>
      </c>
      <c r="C5290" t="s">
        <v>71</v>
      </c>
      <c r="D5290" t="s">
        <v>145</v>
      </c>
      <c r="E5290">
        <v>4562259263</v>
      </c>
      <c r="F5290" t="s">
        <v>47</v>
      </c>
      <c r="G5290" t="s">
        <v>23</v>
      </c>
      <c r="H5290" t="s">
        <v>11357</v>
      </c>
      <c r="I5290" t="s">
        <v>17</v>
      </c>
      <c r="J5290" t="s">
        <v>61</v>
      </c>
      <c r="K5290">
        <v>1362.58</v>
      </c>
      <c r="L5290">
        <v>342.7</v>
      </c>
      <c r="M5290" t="s">
        <v>62</v>
      </c>
      <c r="N5290">
        <v>0.25150816832773099</v>
      </c>
      <c r="O5290" t="s">
        <v>11351</v>
      </c>
      <c r="P5290" t="s">
        <v>11354</v>
      </c>
      <c r="R5290" t="s">
        <v>11353</v>
      </c>
      <c r="S5290">
        <f>IF(SalesData[[#This Row],[Return Status]]="Returned",1,0)</f>
        <v>0</v>
      </c>
      <c r="T5290">
        <v>2821.33</v>
      </c>
      <c r="U5290" s="2">
        <f>EOMONTH(SalesData[[#This Row],[Order Date]],0)</f>
        <v>45138</v>
      </c>
      <c r="V5290" s="9" t="str">
        <f>"Q"&amp;INT((MONTH(SalesData[[#This Row],[Order Date]])+2)/3)&amp;"-"&amp;YEAR(SalesData[[#This Row],[Order Date]])</f>
        <v>Q3-2023</v>
      </c>
    </row>
    <row r="5291" spans="1:22" x14ac:dyDescent="0.35">
      <c r="A5291" t="s">
        <v>5432</v>
      </c>
      <c r="B5291" s="1">
        <v>45128</v>
      </c>
      <c r="C5291" t="s">
        <v>149</v>
      </c>
      <c r="D5291" t="s">
        <v>46</v>
      </c>
      <c r="E5291">
        <v>25222664</v>
      </c>
      <c r="F5291" t="s">
        <v>100</v>
      </c>
      <c r="G5291" t="s">
        <v>34</v>
      </c>
      <c r="H5291" t="s">
        <v>35</v>
      </c>
      <c r="I5291" t="s">
        <v>36</v>
      </c>
      <c r="J5291" t="s">
        <v>42</v>
      </c>
      <c r="K5291">
        <v>2848.09</v>
      </c>
      <c r="L5291">
        <v>318.27999999999997</v>
      </c>
      <c r="M5291" t="s">
        <v>43</v>
      </c>
      <c r="N5291">
        <v>0.11175208648603099</v>
      </c>
      <c r="O5291" t="s">
        <v>11351</v>
      </c>
      <c r="P5291" t="s">
        <v>11352</v>
      </c>
      <c r="R5291" t="s">
        <v>11353</v>
      </c>
      <c r="S5291">
        <f>IF(SalesData[[#This Row],[Return Status]]="Returned",1,0)</f>
        <v>0</v>
      </c>
      <c r="U5291" s="2">
        <f>EOMONTH(SalesData[[#This Row],[Order Date]],0)</f>
        <v>45138</v>
      </c>
      <c r="V5291" s="9" t="str">
        <f>"Q"&amp;INT((MONTH(SalesData[[#This Row],[Order Date]])+2)/3)&amp;"-"&amp;YEAR(SalesData[[#This Row],[Order Date]])</f>
        <v>Q3-2023</v>
      </c>
    </row>
    <row r="5292" spans="1:22" x14ac:dyDescent="0.35">
      <c r="A5292" t="s">
        <v>5433</v>
      </c>
      <c r="B5292" s="1">
        <v>45128</v>
      </c>
      <c r="C5292" t="s">
        <v>111</v>
      </c>
      <c r="D5292" t="s">
        <v>27</v>
      </c>
      <c r="E5292">
        <v>5815560079</v>
      </c>
      <c r="F5292" t="s">
        <v>127</v>
      </c>
      <c r="G5292" t="s">
        <v>29</v>
      </c>
      <c r="H5292" t="s">
        <v>30</v>
      </c>
      <c r="I5292" t="s">
        <v>31</v>
      </c>
      <c r="J5292" t="s">
        <v>42</v>
      </c>
      <c r="K5292">
        <v>3500.07</v>
      </c>
      <c r="L5292">
        <v>1026.74</v>
      </c>
      <c r="M5292" t="s">
        <v>43</v>
      </c>
      <c r="N5292">
        <v>0.293348418745911</v>
      </c>
      <c r="O5292" t="s">
        <v>11351</v>
      </c>
      <c r="P5292" t="s">
        <v>11354</v>
      </c>
      <c r="R5292" t="s">
        <v>11353</v>
      </c>
      <c r="S5292">
        <f>IF(SalesData[[#This Row],[Return Status]]="Returned",1,0)</f>
        <v>0</v>
      </c>
      <c r="T5292">
        <v>2788.38</v>
      </c>
      <c r="U5292" s="2">
        <f>EOMONTH(SalesData[[#This Row],[Order Date]],0)</f>
        <v>45138</v>
      </c>
      <c r="V5292" s="9" t="str">
        <f>"Q"&amp;INT((MONTH(SalesData[[#This Row],[Order Date]])+2)/3)&amp;"-"&amp;YEAR(SalesData[[#This Row],[Order Date]])</f>
        <v>Q3-2023</v>
      </c>
    </row>
    <row r="5293" spans="1:22" x14ac:dyDescent="0.35">
      <c r="A5293" t="s">
        <v>5434</v>
      </c>
      <c r="B5293" s="1">
        <v>45132</v>
      </c>
      <c r="C5293" t="s">
        <v>26</v>
      </c>
      <c r="D5293" t="s">
        <v>13</v>
      </c>
      <c r="E5293">
        <v>6853882808</v>
      </c>
      <c r="F5293" t="s">
        <v>73</v>
      </c>
      <c r="G5293" t="s">
        <v>74</v>
      </c>
      <c r="H5293" t="s">
        <v>75</v>
      </c>
      <c r="I5293" t="s">
        <v>36</v>
      </c>
      <c r="J5293" t="s">
        <v>61</v>
      </c>
      <c r="K5293">
        <v>2698.9</v>
      </c>
      <c r="L5293">
        <v>469.58</v>
      </c>
      <c r="M5293" t="s">
        <v>62</v>
      </c>
      <c r="N5293">
        <v>0.17398940309014799</v>
      </c>
      <c r="O5293" t="s">
        <v>11351</v>
      </c>
      <c r="P5293" t="s">
        <v>11352</v>
      </c>
      <c r="R5293" t="s">
        <v>11353</v>
      </c>
      <c r="S5293">
        <f>IF(SalesData[[#This Row],[Return Status]]="Returned",1,0)</f>
        <v>0</v>
      </c>
      <c r="T5293">
        <v>2420.2800000000002</v>
      </c>
      <c r="U5293" s="2">
        <f>EOMONTH(SalesData[[#This Row],[Order Date]],0)</f>
        <v>45138</v>
      </c>
      <c r="V5293" s="9" t="str">
        <f>"Q"&amp;INT((MONTH(SalesData[[#This Row],[Order Date]])+2)/3)&amp;"-"&amp;YEAR(SalesData[[#This Row],[Order Date]])</f>
        <v>Q3-2023</v>
      </c>
    </row>
    <row r="5294" spans="1:22" x14ac:dyDescent="0.35">
      <c r="A5294" t="s">
        <v>5435</v>
      </c>
      <c r="B5294" s="1">
        <v>45129</v>
      </c>
      <c r="C5294" t="s">
        <v>149</v>
      </c>
      <c r="D5294" t="s">
        <v>99</v>
      </c>
      <c r="E5294">
        <v>5317213110</v>
      </c>
      <c r="F5294" t="s">
        <v>120</v>
      </c>
      <c r="G5294" t="s">
        <v>11367</v>
      </c>
      <c r="H5294" t="s">
        <v>121</v>
      </c>
      <c r="I5294" t="s">
        <v>17</v>
      </c>
      <c r="J5294" t="s">
        <v>42</v>
      </c>
      <c r="K5294">
        <v>329.5</v>
      </c>
      <c r="L5294">
        <v>31.76</v>
      </c>
      <c r="M5294" t="s">
        <v>43</v>
      </c>
      <c r="N5294">
        <v>9.6388467374810299E-2</v>
      </c>
      <c r="O5294" t="s">
        <v>11361</v>
      </c>
      <c r="P5294" t="s">
        <v>11356</v>
      </c>
      <c r="R5294" t="s">
        <v>11353</v>
      </c>
      <c r="S5294">
        <f>IF(SalesData[[#This Row],[Return Status]]="Returned",1,0)</f>
        <v>0</v>
      </c>
      <c r="U5294" s="2">
        <f>EOMONTH(SalesData[[#This Row],[Order Date]],0)</f>
        <v>45138</v>
      </c>
      <c r="V5294" s="9" t="str">
        <f>"Q"&amp;INT((MONTH(SalesData[[#This Row],[Order Date]])+2)/3)&amp;"-"&amp;YEAR(SalesData[[#This Row],[Order Date]])</f>
        <v>Q3-2023</v>
      </c>
    </row>
    <row r="5295" spans="1:22" x14ac:dyDescent="0.35">
      <c r="A5295" t="s">
        <v>5436</v>
      </c>
      <c r="B5295" s="1">
        <v>45114</v>
      </c>
      <c r="C5295" t="s">
        <v>106</v>
      </c>
      <c r="D5295" t="s">
        <v>99</v>
      </c>
      <c r="E5295">
        <v>8245223686</v>
      </c>
      <c r="F5295" t="s">
        <v>181</v>
      </c>
      <c r="G5295" t="s">
        <v>54</v>
      </c>
      <c r="H5295" t="s">
        <v>55</v>
      </c>
      <c r="I5295" t="s">
        <v>31</v>
      </c>
      <c r="J5295" t="s">
        <v>42</v>
      </c>
      <c r="K5295">
        <v>4524.05</v>
      </c>
      <c r="L5295">
        <v>568.75</v>
      </c>
      <c r="M5295" t="s">
        <v>43</v>
      </c>
      <c r="N5295">
        <v>0.125717001359401</v>
      </c>
      <c r="O5295" t="s">
        <v>11351</v>
      </c>
      <c r="P5295" t="s">
        <v>11352</v>
      </c>
      <c r="R5295" t="s">
        <v>11353</v>
      </c>
      <c r="S5295">
        <f>IF(SalesData[[#This Row],[Return Status]]="Returned",1,0)</f>
        <v>0</v>
      </c>
      <c r="U5295" s="2">
        <f>EOMONTH(SalesData[[#This Row],[Order Date]],0)</f>
        <v>45138</v>
      </c>
      <c r="V5295" s="9" t="str">
        <f>"Q"&amp;INT((MONTH(SalesData[[#This Row],[Order Date]])+2)/3)&amp;"-"&amp;YEAR(SalesData[[#This Row],[Order Date]])</f>
        <v>Q3-2023</v>
      </c>
    </row>
    <row r="5296" spans="1:22" x14ac:dyDescent="0.35">
      <c r="A5296" t="s">
        <v>5437</v>
      </c>
      <c r="B5296" s="1">
        <v>45131</v>
      </c>
      <c r="C5296" t="s">
        <v>67</v>
      </c>
      <c r="D5296" t="s">
        <v>80</v>
      </c>
      <c r="E5296">
        <v>9930568821</v>
      </c>
      <c r="F5296" t="s">
        <v>14</v>
      </c>
      <c r="G5296" t="s">
        <v>11362</v>
      </c>
      <c r="H5296" t="s">
        <v>11357</v>
      </c>
      <c r="I5296" t="s">
        <v>17</v>
      </c>
      <c r="J5296" t="s">
        <v>43</v>
      </c>
      <c r="K5296">
        <v>3569.73</v>
      </c>
      <c r="L5296">
        <v>905.67</v>
      </c>
      <c r="M5296" t="s">
        <v>43</v>
      </c>
      <c r="N5296">
        <v>0.253708263650192</v>
      </c>
      <c r="O5296" t="s">
        <v>11351</v>
      </c>
      <c r="P5296" t="s">
        <v>11354</v>
      </c>
      <c r="R5296" t="s">
        <v>11353</v>
      </c>
      <c r="S5296">
        <f>IF(SalesData[[#This Row],[Return Status]]="Returned",1,0)</f>
        <v>0</v>
      </c>
      <c r="U5296" s="2">
        <f>EOMONTH(SalesData[[#This Row],[Order Date]],0)</f>
        <v>45138</v>
      </c>
      <c r="V5296" s="9" t="str">
        <f>"Q"&amp;INT((MONTH(SalesData[[#This Row],[Order Date]])+2)/3)&amp;"-"&amp;YEAR(SalesData[[#This Row],[Order Date]])</f>
        <v>Q3-2023</v>
      </c>
    </row>
    <row r="5297" spans="1:22" x14ac:dyDescent="0.35">
      <c r="A5297" t="s">
        <v>5438</v>
      </c>
      <c r="B5297" s="1">
        <v>45130</v>
      </c>
      <c r="C5297" t="s">
        <v>57</v>
      </c>
      <c r="D5297" t="s">
        <v>99</v>
      </c>
      <c r="E5297">
        <v>7367436651</v>
      </c>
      <c r="F5297" t="s">
        <v>185</v>
      </c>
      <c r="G5297" t="s">
        <v>11381</v>
      </c>
      <c r="H5297" t="s">
        <v>165</v>
      </c>
      <c r="I5297" t="s">
        <v>36</v>
      </c>
      <c r="J5297" t="s">
        <v>19</v>
      </c>
      <c r="K5297">
        <v>1296.6500000000001</v>
      </c>
      <c r="L5297">
        <v>197.48</v>
      </c>
      <c r="M5297" t="s">
        <v>19</v>
      </c>
      <c r="N5297">
        <v>0.152300158099718</v>
      </c>
      <c r="O5297" t="s">
        <v>11351</v>
      </c>
      <c r="P5297" t="s">
        <v>11352</v>
      </c>
      <c r="R5297" t="s">
        <v>11353</v>
      </c>
      <c r="S5297">
        <f>IF(SalesData[[#This Row],[Return Status]]="Returned",1,0)</f>
        <v>0</v>
      </c>
      <c r="U5297" s="2">
        <f>EOMONTH(SalesData[[#This Row],[Order Date]],0)</f>
        <v>45138</v>
      </c>
      <c r="V5297" s="9" t="str">
        <f>"Q"&amp;INT((MONTH(SalesData[[#This Row],[Order Date]])+2)/3)&amp;"-"&amp;YEAR(SalesData[[#This Row],[Order Date]])</f>
        <v>Q3-2023</v>
      </c>
    </row>
    <row r="5298" spans="1:22" x14ac:dyDescent="0.35">
      <c r="A5298" t="s">
        <v>5439</v>
      </c>
      <c r="B5298" s="1">
        <v>45121</v>
      </c>
      <c r="C5298" t="s">
        <v>87</v>
      </c>
      <c r="D5298" t="s">
        <v>39</v>
      </c>
      <c r="E5298">
        <v>183666609</v>
      </c>
      <c r="F5298" t="s">
        <v>206</v>
      </c>
      <c r="G5298" t="s">
        <v>89</v>
      </c>
      <c r="H5298" t="s">
        <v>90</v>
      </c>
      <c r="I5298" t="s">
        <v>31</v>
      </c>
      <c r="J5298" t="s">
        <v>65</v>
      </c>
      <c r="K5298">
        <v>3321.68</v>
      </c>
      <c r="L5298">
        <v>822.99</v>
      </c>
      <c r="M5298" t="s">
        <v>65</v>
      </c>
      <c r="N5298">
        <v>0.24776318007755099</v>
      </c>
      <c r="O5298" t="s">
        <v>11351</v>
      </c>
      <c r="P5298" t="s">
        <v>11354</v>
      </c>
      <c r="R5298" t="s">
        <v>11353</v>
      </c>
      <c r="S5298">
        <f>IF(SalesData[[#This Row],[Return Status]]="Returned",1,0)</f>
        <v>0</v>
      </c>
      <c r="T5298">
        <v>207.68</v>
      </c>
      <c r="U5298" s="2">
        <f>EOMONTH(SalesData[[#This Row],[Order Date]],0)</f>
        <v>45138</v>
      </c>
      <c r="V5298" s="9" t="str">
        <f>"Q"&amp;INT((MONTH(SalesData[[#This Row],[Order Date]])+2)/3)&amp;"-"&amp;YEAR(SalesData[[#This Row],[Order Date]])</f>
        <v>Q3-2023</v>
      </c>
    </row>
    <row r="5299" spans="1:22" x14ac:dyDescent="0.35">
      <c r="A5299" t="s">
        <v>5440</v>
      </c>
      <c r="B5299" s="1">
        <v>45132</v>
      </c>
      <c r="C5299" t="s">
        <v>325</v>
      </c>
      <c r="D5299" t="s">
        <v>99</v>
      </c>
      <c r="E5299">
        <v>7435394824</v>
      </c>
      <c r="F5299" t="s">
        <v>292</v>
      </c>
      <c r="G5299" t="s">
        <v>69</v>
      </c>
      <c r="H5299" t="s">
        <v>11357</v>
      </c>
      <c r="I5299" t="s">
        <v>31</v>
      </c>
      <c r="J5299" t="s">
        <v>43</v>
      </c>
      <c r="K5299">
        <v>2910.97</v>
      </c>
      <c r="L5299">
        <v>478.03</v>
      </c>
      <c r="M5299" t="s">
        <v>43</v>
      </c>
      <c r="N5299">
        <v>0.16421673875031301</v>
      </c>
      <c r="O5299" t="s">
        <v>11351</v>
      </c>
      <c r="P5299" t="s">
        <v>11352</v>
      </c>
      <c r="Q5299" t="s">
        <v>11359</v>
      </c>
      <c r="R5299" t="s">
        <v>11360</v>
      </c>
      <c r="S5299">
        <f>IF(SalesData[[#This Row],[Return Status]]="Returned",1,0)</f>
        <v>1</v>
      </c>
      <c r="T5299">
        <v>2081.52</v>
      </c>
      <c r="U5299" s="2">
        <f>EOMONTH(SalesData[[#This Row],[Order Date]],0)</f>
        <v>45138</v>
      </c>
      <c r="V5299" s="9" t="str">
        <f>"Q"&amp;INT((MONTH(SalesData[[#This Row],[Order Date]])+2)/3)&amp;"-"&amp;YEAR(SalesData[[#This Row],[Order Date]])</f>
        <v>Q3-2023</v>
      </c>
    </row>
    <row r="5300" spans="1:22" x14ac:dyDescent="0.35">
      <c r="A5300" t="s">
        <v>5441</v>
      </c>
      <c r="B5300" s="1">
        <v>45124</v>
      </c>
      <c r="C5300" t="s">
        <v>71</v>
      </c>
      <c r="D5300" t="s">
        <v>27</v>
      </c>
      <c r="E5300">
        <v>8709981092</v>
      </c>
      <c r="F5300" t="s">
        <v>152</v>
      </c>
      <c r="G5300" t="s">
        <v>23</v>
      </c>
      <c r="H5300" t="s">
        <v>11357</v>
      </c>
      <c r="I5300" t="s">
        <v>17</v>
      </c>
      <c r="J5300" t="s">
        <v>18</v>
      </c>
      <c r="K5300">
        <v>3086.8</v>
      </c>
      <c r="L5300">
        <v>326.23</v>
      </c>
      <c r="M5300" t="s">
        <v>19</v>
      </c>
      <c r="N5300">
        <v>0.10568549954645599</v>
      </c>
      <c r="O5300" t="s">
        <v>11351</v>
      </c>
      <c r="P5300" t="s">
        <v>11352</v>
      </c>
      <c r="R5300" t="s">
        <v>11353</v>
      </c>
      <c r="S5300">
        <f>IF(SalesData[[#This Row],[Return Status]]="Returned",1,0)</f>
        <v>0</v>
      </c>
      <c r="T5300">
        <v>2821.33</v>
      </c>
      <c r="U5300" s="2">
        <f>EOMONTH(SalesData[[#This Row],[Order Date]],0)</f>
        <v>45138</v>
      </c>
      <c r="V5300" s="9" t="str">
        <f>"Q"&amp;INT((MONTH(SalesData[[#This Row],[Order Date]])+2)/3)&amp;"-"&amp;YEAR(SalesData[[#This Row],[Order Date]])</f>
        <v>Q3-2023</v>
      </c>
    </row>
    <row r="5301" spans="1:22" x14ac:dyDescent="0.35">
      <c r="A5301" t="s">
        <v>5442</v>
      </c>
      <c r="B5301" s="1">
        <v>45119</v>
      </c>
      <c r="C5301" t="s">
        <v>49</v>
      </c>
      <c r="D5301" t="s">
        <v>72</v>
      </c>
      <c r="E5301">
        <v>4525328487</v>
      </c>
      <c r="F5301" t="s">
        <v>206</v>
      </c>
      <c r="G5301" t="s">
        <v>89</v>
      </c>
      <c r="H5301" t="s">
        <v>90</v>
      </c>
      <c r="I5301" t="s">
        <v>31</v>
      </c>
      <c r="J5301" t="s">
        <v>19</v>
      </c>
      <c r="K5301">
        <v>3607.91</v>
      </c>
      <c r="L5301">
        <v>377.17</v>
      </c>
      <c r="M5301" t="s">
        <v>19</v>
      </c>
      <c r="N5301">
        <v>0.104539747388377</v>
      </c>
      <c r="O5301" t="s">
        <v>11351</v>
      </c>
      <c r="P5301" t="s">
        <v>11352</v>
      </c>
      <c r="R5301" t="s">
        <v>11353</v>
      </c>
      <c r="S5301">
        <f>IF(SalesData[[#This Row],[Return Status]]="Returned",1,0)</f>
        <v>0</v>
      </c>
      <c r="T5301">
        <v>207.68</v>
      </c>
      <c r="U5301" s="2">
        <f>EOMONTH(SalesData[[#This Row],[Order Date]],0)</f>
        <v>45138</v>
      </c>
      <c r="V5301" s="9" t="str">
        <f>"Q"&amp;INT((MONTH(SalesData[[#This Row],[Order Date]])+2)/3)&amp;"-"&amp;YEAR(SalesData[[#This Row],[Order Date]])</f>
        <v>Q3-2023</v>
      </c>
    </row>
    <row r="5302" spans="1:22" x14ac:dyDescent="0.35">
      <c r="A5302" t="s">
        <v>5443</v>
      </c>
      <c r="B5302" s="1">
        <v>45125</v>
      </c>
      <c r="C5302" t="s">
        <v>111</v>
      </c>
      <c r="D5302" t="s">
        <v>27</v>
      </c>
      <c r="E5302">
        <v>9792881221</v>
      </c>
      <c r="F5302" t="s">
        <v>159</v>
      </c>
      <c r="G5302" t="s">
        <v>84</v>
      </c>
      <c r="H5302" t="s">
        <v>85</v>
      </c>
      <c r="I5302" t="s">
        <v>31</v>
      </c>
      <c r="J5302" t="s">
        <v>65</v>
      </c>
      <c r="K5302">
        <v>542.15</v>
      </c>
      <c r="L5302">
        <v>100.43</v>
      </c>
      <c r="M5302" t="s">
        <v>65</v>
      </c>
      <c r="N5302">
        <v>0.18524393618002399</v>
      </c>
      <c r="O5302" t="s">
        <v>11355</v>
      </c>
      <c r="P5302" t="s">
        <v>11352</v>
      </c>
      <c r="R5302" t="s">
        <v>11353</v>
      </c>
      <c r="S5302">
        <f>IF(SalesData[[#This Row],[Return Status]]="Returned",1,0)</f>
        <v>0</v>
      </c>
      <c r="T5302">
        <v>847.14</v>
      </c>
      <c r="U5302" s="2">
        <f>EOMONTH(SalesData[[#This Row],[Order Date]],0)</f>
        <v>45138</v>
      </c>
      <c r="V5302" s="9" t="str">
        <f>"Q"&amp;INT((MONTH(SalesData[[#This Row],[Order Date]])+2)/3)&amp;"-"&amp;YEAR(SalesData[[#This Row],[Order Date]])</f>
        <v>Q3-2023</v>
      </c>
    </row>
    <row r="5303" spans="1:22" x14ac:dyDescent="0.35">
      <c r="A5303" t="s">
        <v>5444</v>
      </c>
      <c r="B5303" s="1">
        <v>45111</v>
      </c>
      <c r="C5303" t="s">
        <v>92</v>
      </c>
      <c r="D5303" t="s">
        <v>72</v>
      </c>
      <c r="E5303">
        <v>852704584</v>
      </c>
      <c r="F5303" t="s">
        <v>14</v>
      </c>
      <c r="G5303" t="s">
        <v>15</v>
      </c>
      <c r="H5303" t="s">
        <v>16</v>
      </c>
      <c r="I5303" t="s">
        <v>17</v>
      </c>
      <c r="J5303" t="s">
        <v>62</v>
      </c>
      <c r="K5303">
        <v>156.9</v>
      </c>
      <c r="L5303">
        <v>17.739999999999998</v>
      </c>
      <c r="M5303" t="s">
        <v>62</v>
      </c>
      <c r="N5303">
        <v>0.11306564690885899</v>
      </c>
      <c r="O5303" t="s">
        <v>11361</v>
      </c>
      <c r="P5303" t="s">
        <v>11352</v>
      </c>
      <c r="R5303" t="s">
        <v>11353</v>
      </c>
      <c r="S5303">
        <f>IF(SalesData[[#This Row],[Return Status]]="Returned",1,0)</f>
        <v>0</v>
      </c>
      <c r="T5303">
        <v>2085.91</v>
      </c>
      <c r="U5303" s="2">
        <f>EOMONTH(SalesData[[#This Row],[Order Date]],0)</f>
        <v>45138</v>
      </c>
      <c r="V5303" s="9" t="str">
        <f>"Q"&amp;INT((MONTH(SalesData[[#This Row],[Order Date]])+2)/3)&amp;"-"&amp;YEAR(SalesData[[#This Row],[Order Date]])</f>
        <v>Q3-2023</v>
      </c>
    </row>
    <row r="5304" spans="1:22" x14ac:dyDescent="0.35">
      <c r="A5304" t="s">
        <v>5445</v>
      </c>
      <c r="B5304" s="1">
        <v>45132</v>
      </c>
      <c r="C5304" t="s">
        <v>45</v>
      </c>
      <c r="D5304" t="s">
        <v>80</v>
      </c>
      <c r="E5304">
        <v>6271778603</v>
      </c>
      <c r="F5304" t="s">
        <v>40</v>
      </c>
      <c r="G5304" t="s">
        <v>69</v>
      </c>
      <c r="H5304" t="s">
        <v>41</v>
      </c>
      <c r="I5304" t="s">
        <v>31</v>
      </c>
      <c r="J5304" t="s">
        <v>65</v>
      </c>
      <c r="K5304">
        <v>664.85</v>
      </c>
      <c r="L5304">
        <v>137.02000000000001</v>
      </c>
      <c r="M5304" t="s">
        <v>65</v>
      </c>
      <c r="N5304">
        <v>0.206091599608934</v>
      </c>
      <c r="O5304" t="s">
        <v>11355</v>
      </c>
      <c r="P5304" t="s">
        <v>11354</v>
      </c>
      <c r="R5304" t="s">
        <v>11353</v>
      </c>
      <c r="S5304">
        <f>IF(SalesData[[#This Row],[Return Status]]="Returned",1,0)</f>
        <v>0</v>
      </c>
      <c r="T5304">
        <v>2081.52</v>
      </c>
      <c r="U5304" s="2">
        <f>EOMONTH(SalesData[[#This Row],[Order Date]],0)</f>
        <v>45138</v>
      </c>
      <c r="V5304" s="9" t="str">
        <f>"Q"&amp;INT((MONTH(SalesData[[#This Row],[Order Date]])+2)/3)&amp;"-"&amp;YEAR(SalesData[[#This Row],[Order Date]])</f>
        <v>Q3-2023</v>
      </c>
    </row>
    <row r="5305" spans="1:22" x14ac:dyDescent="0.35">
      <c r="A5305" t="s">
        <v>5446</v>
      </c>
      <c r="B5305" s="1">
        <v>45117</v>
      </c>
      <c r="C5305" t="s">
        <v>38</v>
      </c>
      <c r="D5305" t="s">
        <v>145</v>
      </c>
      <c r="E5305">
        <v>3350424248</v>
      </c>
      <c r="F5305" t="s">
        <v>22</v>
      </c>
      <c r="G5305" t="s">
        <v>23</v>
      </c>
      <c r="H5305" t="s">
        <v>24</v>
      </c>
      <c r="I5305" t="s">
        <v>17</v>
      </c>
      <c r="J5305" t="s">
        <v>18</v>
      </c>
      <c r="K5305">
        <v>1307.6500000000001</v>
      </c>
      <c r="L5305">
        <v>243.72</v>
      </c>
      <c r="M5305" t="s">
        <v>19</v>
      </c>
      <c r="N5305">
        <v>0.18638014759301</v>
      </c>
      <c r="O5305" t="s">
        <v>11351</v>
      </c>
      <c r="P5305" t="s">
        <v>11352</v>
      </c>
      <c r="R5305" t="s">
        <v>11353</v>
      </c>
      <c r="S5305">
        <f>IF(SalesData[[#This Row],[Return Status]]="Returned",1,0)</f>
        <v>0</v>
      </c>
      <c r="T5305">
        <v>2821.33</v>
      </c>
      <c r="U5305" s="2">
        <f>EOMONTH(SalesData[[#This Row],[Order Date]],0)</f>
        <v>45138</v>
      </c>
      <c r="V5305" s="9" t="str">
        <f>"Q"&amp;INT((MONTH(SalesData[[#This Row],[Order Date]])+2)/3)&amp;"-"&amp;YEAR(SalesData[[#This Row],[Order Date]])</f>
        <v>Q3-2023</v>
      </c>
    </row>
    <row r="5306" spans="1:22" x14ac:dyDescent="0.35">
      <c r="A5306" t="s">
        <v>5447</v>
      </c>
      <c r="B5306" s="1">
        <v>45122</v>
      </c>
      <c r="C5306" t="s">
        <v>184</v>
      </c>
      <c r="D5306" t="s">
        <v>46</v>
      </c>
      <c r="E5306">
        <v>1413400618</v>
      </c>
      <c r="F5306" t="s">
        <v>154</v>
      </c>
      <c r="G5306" t="s">
        <v>29</v>
      </c>
      <c r="H5306" t="s">
        <v>11357</v>
      </c>
      <c r="I5306" t="s">
        <v>31</v>
      </c>
      <c r="J5306" t="s">
        <v>65</v>
      </c>
      <c r="K5306">
        <v>4182.6899999999996</v>
      </c>
      <c r="L5306">
        <v>541.12</v>
      </c>
      <c r="M5306" t="s">
        <v>65</v>
      </c>
      <c r="N5306">
        <v>0.129371289768068</v>
      </c>
      <c r="O5306" t="s">
        <v>11351</v>
      </c>
      <c r="P5306" t="s">
        <v>11352</v>
      </c>
      <c r="R5306" t="s">
        <v>11353</v>
      </c>
      <c r="S5306">
        <f>IF(SalesData[[#This Row],[Return Status]]="Returned",1,0)</f>
        <v>0</v>
      </c>
      <c r="T5306">
        <v>2788.38</v>
      </c>
      <c r="U5306" s="2">
        <f>EOMONTH(SalesData[[#This Row],[Order Date]],0)</f>
        <v>45138</v>
      </c>
      <c r="V5306" s="9" t="str">
        <f>"Q"&amp;INT((MONTH(SalesData[[#This Row],[Order Date]])+2)/3)&amp;"-"&amp;YEAR(SalesData[[#This Row],[Order Date]])</f>
        <v>Q3-2023</v>
      </c>
    </row>
    <row r="5307" spans="1:22" x14ac:dyDescent="0.35">
      <c r="A5307" t="s">
        <v>5448</v>
      </c>
      <c r="B5307" s="1">
        <v>45124</v>
      </c>
      <c r="C5307" t="s">
        <v>21</v>
      </c>
      <c r="D5307" t="s">
        <v>46</v>
      </c>
      <c r="E5307">
        <v>4325260233</v>
      </c>
      <c r="F5307" t="s">
        <v>95</v>
      </c>
      <c r="G5307" t="s">
        <v>59</v>
      </c>
      <c r="H5307" t="s">
        <v>60</v>
      </c>
      <c r="I5307" t="s">
        <v>31</v>
      </c>
      <c r="J5307" t="s">
        <v>42</v>
      </c>
      <c r="K5307">
        <v>1915.25</v>
      </c>
      <c r="L5307">
        <v>249.56</v>
      </c>
      <c r="M5307" t="s">
        <v>43</v>
      </c>
      <c r="N5307">
        <v>0.13030152721576799</v>
      </c>
      <c r="O5307" t="s">
        <v>11351</v>
      </c>
      <c r="P5307" t="s">
        <v>11352</v>
      </c>
      <c r="R5307" t="s">
        <v>11353</v>
      </c>
      <c r="S5307">
        <f>IF(SalesData[[#This Row],[Return Status]]="Returned",1,0)</f>
        <v>0</v>
      </c>
      <c r="T5307">
        <v>2183.56</v>
      </c>
      <c r="U5307" s="2">
        <f>EOMONTH(SalesData[[#This Row],[Order Date]],0)</f>
        <v>45138</v>
      </c>
      <c r="V5307" s="9" t="str">
        <f>"Q"&amp;INT((MONTH(SalesData[[#This Row],[Order Date]])+2)/3)&amp;"-"&amp;YEAR(SalesData[[#This Row],[Order Date]])</f>
        <v>Q3-2023</v>
      </c>
    </row>
    <row r="5308" spans="1:22" x14ac:dyDescent="0.35">
      <c r="A5308" t="s">
        <v>5449</v>
      </c>
      <c r="B5308" s="1">
        <v>45120</v>
      </c>
      <c r="C5308" t="s">
        <v>57</v>
      </c>
      <c r="D5308" t="s">
        <v>46</v>
      </c>
      <c r="E5308">
        <v>1666969576</v>
      </c>
      <c r="F5308" t="s">
        <v>33</v>
      </c>
      <c r="G5308" t="s">
        <v>11384</v>
      </c>
      <c r="H5308" t="s">
        <v>35</v>
      </c>
      <c r="I5308" t="s">
        <v>36</v>
      </c>
      <c r="J5308" t="s">
        <v>18</v>
      </c>
      <c r="K5308">
        <v>1775.76</v>
      </c>
      <c r="L5308">
        <v>371.07</v>
      </c>
      <c r="M5308" t="s">
        <v>19</v>
      </c>
      <c r="N5308">
        <v>0.208964049195837</v>
      </c>
      <c r="O5308" t="s">
        <v>11351</v>
      </c>
      <c r="P5308" t="s">
        <v>11354</v>
      </c>
      <c r="R5308" t="s">
        <v>11353</v>
      </c>
      <c r="S5308">
        <f>IF(SalesData[[#This Row],[Return Status]]="Returned",1,0)</f>
        <v>0</v>
      </c>
      <c r="U5308" s="2">
        <f>EOMONTH(SalesData[[#This Row],[Order Date]],0)</f>
        <v>45138</v>
      </c>
      <c r="V5308" s="9" t="str">
        <f>"Q"&amp;INT((MONTH(SalesData[[#This Row],[Order Date]])+2)/3)&amp;"-"&amp;YEAR(SalesData[[#This Row],[Order Date]])</f>
        <v>Q3-2023</v>
      </c>
    </row>
    <row r="5309" spans="1:22" x14ac:dyDescent="0.35">
      <c r="A5309" t="s">
        <v>5450</v>
      </c>
      <c r="B5309" s="1">
        <v>45114</v>
      </c>
      <c r="C5309" t="s">
        <v>97</v>
      </c>
      <c r="D5309" t="s">
        <v>99</v>
      </c>
      <c r="E5309">
        <v>2594551310</v>
      </c>
      <c r="F5309" t="s">
        <v>163</v>
      </c>
      <c r="G5309" t="s">
        <v>164</v>
      </c>
      <c r="H5309" t="s">
        <v>11357</v>
      </c>
      <c r="I5309" t="s">
        <v>36</v>
      </c>
      <c r="J5309" t="s">
        <v>42</v>
      </c>
      <c r="K5309">
        <v>643.22</v>
      </c>
      <c r="L5309">
        <v>153.28</v>
      </c>
      <c r="M5309" t="s">
        <v>43</v>
      </c>
      <c r="N5309">
        <v>0.23830104785299</v>
      </c>
      <c r="O5309" t="s">
        <v>11355</v>
      </c>
      <c r="P5309" t="s">
        <v>11354</v>
      </c>
      <c r="R5309" t="s">
        <v>11353</v>
      </c>
      <c r="S5309">
        <f>IF(SalesData[[#This Row],[Return Status]]="Returned",1,0)</f>
        <v>0</v>
      </c>
      <c r="U5309" s="2">
        <f>EOMONTH(SalesData[[#This Row],[Order Date]],0)</f>
        <v>45138</v>
      </c>
      <c r="V5309" s="9" t="str">
        <f>"Q"&amp;INT((MONTH(SalesData[[#This Row],[Order Date]])+2)/3)&amp;"-"&amp;YEAR(SalesData[[#This Row],[Order Date]])</f>
        <v>Q3-2023</v>
      </c>
    </row>
    <row r="5310" spans="1:22" x14ac:dyDescent="0.35">
      <c r="A5310" t="s">
        <v>5451</v>
      </c>
      <c r="B5310" s="1">
        <v>45134</v>
      </c>
      <c r="C5310" t="s">
        <v>144</v>
      </c>
      <c r="D5310" t="s">
        <v>145</v>
      </c>
      <c r="E5310">
        <v>1209676323</v>
      </c>
      <c r="F5310" t="s">
        <v>206</v>
      </c>
      <c r="G5310" t="s">
        <v>89</v>
      </c>
      <c r="H5310" t="s">
        <v>90</v>
      </c>
      <c r="I5310" t="s">
        <v>31</v>
      </c>
      <c r="J5310" t="s">
        <v>61</v>
      </c>
      <c r="K5310">
        <v>245.62</v>
      </c>
      <c r="L5310">
        <v>50.38</v>
      </c>
      <c r="M5310" t="s">
        <v>62</v>
      </c>
      <c r="N5310">
        <v>0.20511359009852601</v>
      </c>
      <c r="O5310" t="s">
        <v>11361</v>
      </c>
      <c r="P5310" t="s">
        <v>11354</v>
      </c>
      <c r="R5310" t="s">
        <v>11353</v>
      </c>
      <c r="S5310">
        <f>IF(SalesData[[#This Row],[Return Status]]="Returned",1,0)</f>
        <v>0</v>
      </c>
      <c r="T5310">
        <v>207.68</v>
      </c>
      <c r="U5310" s="2">
        <f>EOMONTH(SalesData[[#This Row],[Order Date]],0)</f>
        <v>45138</v>
      </c>
      <c r="V5310" s="9" t="str">
        <f>"Q"&amp;INT((MONTH(SalesData[[#This Row],[Order Date]])+2)/3)&amp;"-"&amp;YEAR(SalesData[[#This Row],[Order Date]])</f>
        <v>Q3-2023</v>
      </c>
    </row>
    <row r="5311" spans="1:22" x14ac:dyDescent="0.35">
      <c r="A5311" t="s">
        <v>5452</v>
      </c>
      <c r="B5311" s="1">
        <v>45129</v>
      </c>
      <c r="C5311" t="s">
        <v>113</v>
      </c>
      <c r="D5311" t="s">
        <v>46</v>
      </c>
      <c r="E5311">
        <v>9613168183</v>
      </c>
      <c r="F5311" t="s">
        <v>410</v>
      </c>
      <c r="G5311" t="s">
        <v>29</v>
      </c>
      <c r="H5311" t="s">
        <v>30</v>
      </c>
      <c r="I5311" t="s">
        <v>31</v>
      </c>
      <c r="J5311" t="s">
        <v>61</v>
      </c>
      <c r="K5311">
        <v>4307.3900000000003</v>
      </c>
      <c r="L5311">
        <v>856.51</v>
      </c>
      <c r="M5311" t="s">
        <v>62</v>
      </c>
      <c r="N5311">
        <v>0.19884663334409</v>
      </c>
      <c r="O5311" t="s">
        <v>11351</v>
      </c>
      <c r="P5311" t="s">
        <v>11352</v>
      </c>
      <c r="R5311" t="s">
        <v>11353</v>
      </c>
      <c r="S5311">
        <f>IF(SalesData[[#This Row],[Return Status]]="Returned",1,0)</f>
        <v>0</v>
      </c>
      <c r="T5311">
        <v>2788.38</v>
      </c>
      <c r="U5311" s="2">
        <f>EOMONTH(SalesData[[#This Row],[Order Date]],0)</f>
        <v>45138</v>
      </c>
      <c r="V5311" s="9" t="str">
        <f>"Q"&amp;INT((MONTH(SalesData[[#This Row],[Order Date]])+2)/3)&amp;"-"&amp;YEAR(SalesData[[#This Row],[Order Date]])</f>
        <v>Q3-2023</v>
      </c>
    </row>
    <row r="5312" spans="1:22" x14ac:dyDescent="0.35">
      <c r="A5312" t="s">
        <v>5453</v>
      </c>
      <c r="B5312" s="1">
        <v>45109</v>
      </c>
      <c r="C5312" t="s">
        <v>49</v>
      </c>
      <c r="D5312" t="s">
        <v>145</v>
      </c>
      <c r="E5312">
        <v>2184586394</v>
      </c>
      <c r="F5312" t="s">
        <v>147</v>
      </c>
      <c r="G5312" t="s">
        <v>84</v>
      </c>
      <c r="H5312" t="s">
        <v>85</v>
      </c>
      <c r="I5312" t="s">
        <v>31</v>
      </c>
      <c r="J5312" t="s">
        <v>61</v>
      </c>
      <c r="K5312">
        <v>2611.92</v>
      </c>
      <c r="L5312">
        <v>753.03</v>
      </c>
      <c r="M5312" t="s">
        <v>62</v>
      </c>
      <c r="N5312">
        <v>0.288305154828632</v>
      </c>
      <c r="O5312" t="s">
        <v>11351</v>
      </c>
      <c r="P5312" t="s">
        <v>11354</v>
      </c>
      <c r="R5312" t="s">
        <v>11353</v>
      </c>
      <c r="S5312">
        <f>IF(SalesData[[#This Row],[Return Status]]="Returned",1,0)</f>
        <v>0</v>
      </c>
      <c r="T5312">
        <v>847.14</v>
      </c>
      <c r="U5312" s="2">
        <f>EOMONTH(SalesData[[#This Row],[Order Date]],0)</f>
        <v>45138</v>
      </c>
      <c r="V5312" s="9" t="str">
        <f>"Q"&amp;INT((MONTH(SalesData[[#This Row],[Order Date]])+2)/3)&amp;"-"&amp;YEAR(SalesData[[#This Row],[Order Date]])</f>
        <v>Q3-2023</v>
      </c>
    </row>
    <row r="5313" spans="1:22" x14ac:dyDescent="0.35">
      <c r="A5313" t="s">
        <v>5454</v>
      </c>
      <c r="B5313" s="1">
        <v>45131</v>
      </c>
      <c r="C5313" t="s">
        <v>67</v>
      </c>
      <c r="D5313" t="s">
        <v>39</v>
      </c>
      <c r="E5313">
        <v>6558151961</v>
      </c>
      <c r="F5313" t="s">
        <v>238</v>
      </c>
      <c r="G5313" t="s">
        <v>74</v>
      </c>
      <c r="H5313" t="s">
        <v>75</v>
      </c>
      <c r="I5313" t="s">
        <v>36</v>
      </c>
      <c r="J5313" t="s">
        <v>62</v>
      </c>
      <c r="K5313">
        <v>4704.09</v>
      </c>
      <c r="L5313">
        <v>1173.8499999999999</v>
      </c>
      <c r="M5313" t="s">
        <v>62</v>
      </c>
      <c r="N5313">
        <v>0.24953816784968</v>
      </c>
      <c r="O5313" t="s">
        <v>11351</v>
      </c>
      <c r="P5313" t="s">
        <v>11354</v>
      </c>
      <c r="R5313" t="s">
        <v>11353</v>
      </c>
      <c r="S5313">
        <f>IF(SalesData[[#This Row],[Return Status]]="Returned",1,0)</f>
        <v>0</v>
      </c>
      <c r="T5313">
        <v>2420.2800000000002</v>
      </c>
      <c r="U5313" s="2">
        <f>EOMONTH(SalesData[[#This Row],[Order Date]],0)</f>
        <v>45138</v>
      </c>
      <c r="V5313" s="9" t="str">
        <f>"Q"&amp;INT((MONTH(SalesData[[#This Row],[Order Date]])+2)/3)&amp;"-"&amp;YEAR(SalesData[[#This Row],[Order Date]])</f>
        <v>Q3-2023</v>
      </c>
    </row>
    <row r="5314" spans="1:22" x14ac:dyDescent="0.35">
      <c r="A5314" t="s">
        <v>5455</v>
      </c>
      <c r="B5314" s="1">
        <v>45109</v>
      </c>
      <c r="C5314" t="s">
        <v>94</v>
      </c>
      <c r="D5314" t="s">
        <v>80</v>
      </c>
      <c r="E5314">
        <v>3417460976</v>
      </c>
      <c r="F5314" t="s">
        <v>95</v>
      </c>
      <c r="G5314" t="s">
        <v>59</v>
      </c>
      <c r="H5314" t="s">
        <v>60</v>
      </c>
      <c r="I5314" t="s">
        <v>31</v>
      </c>
      <c r="J5314" t="s">
        <v>42</v>
      </c>
      <c r="K5314">
        <v>976.44</v>
      </c>
      <c r="L5314">
        <v>269.2</v>
      </c>
      <c r="M5314" t="s">
        <v>43</v>
      </c>
      <c r="N5314">
        <v>0.27569538322887199</v>
      </c>
      <c r="O5314" t="s">
        <v>11355</v>
      </c>
      <c r="P5314" t="s">
        <v>11354</v>
      </c>
      <c r="R5314" t="s">
        <v>11353</v>
      </c>
      <c r="S5314">
        <f>IF(SalesData[[#This Row],[Return Status]]="Returned",1,0)</f>
        <v>0</v>
      </c>
      <c r="T5314">
        <v>2183.56</v>
      </c>
      <c r="U5314" s="2">
        <f>EOMONTH(SalesData[[#This Row],[Order Date]],0)</f>
        <v>45138</v>
      </c>
      <c r="V5314" s="9" t="str">
        <f>"Q"&amp;INT((MONTH(SalesData[[#This Row],[Order Date]])+2)/3)&amp;"-"&amp;YEAR(SalesData[[#This Row],[Order Date]])</f>
        <v>Q3-2023</v>
      </c>
    </row>
    <row r="5315" spans="1:22" x14ac:dyDescent="0.35">
      <c r="A5315" t="s">
        <v>5456</v>
      </c>
      <c r="B5315" s="1">
        <v>45128</v>
      </c>
      <c r="C5315" t="s">
        <v>325</v>
      </c>
      <c r="D5315" t="s">
        <v>13</v>
      </c>
      <c r="E5315">
        <v>4783228811</v>
      </c>
      <c r="F5315" t="s">
        <v>127</v>
      </c>
      <c r="G5315" t="s">
        <v>29</v>
      </c>
      <c r="H5315" t="s">
        <v>30</v>
      </c>
      <c r="I5315" t="s">
        <v>31</v>
      </c>
      <c r="J5315" t="s">
        <v>65</v>
      </c>
      <c r="K5315">
        <v>988.49</v>
      </c>
      <c r="L5315">
        <v>94.26</v>
      </c>
      <c r="M5315" t="s">
        <v>65</v>
      </c>
      <c r="N5315">
        <v>9.5357565579823805E-2</v>
      </c>
      <c r="O5315" t="s">
        <v>11355</v>
      </c>
      <c r="P5315" t="s">
        <v>11356</v>
      </c>
      <c r="R5315" t="s">
        <v>11353</v>
      </c>
      <c r="S5315">
        <f>IF(SalesData[[#This Row],[Return Status]]="Returned",1,0)</f>
        <v>0</v>
      </c>
      <c r="T5315">
        <v>2788.38</v>
      </c>
      <c r="U5315" s="2">
        <f>EOMONTH(SalesData[[#This Row],[Order Date]],0)</f>
        <v>45138</v>
      </c>
      <c r="V5315" s="9" t="str">
        <f>"Q"&amp;INT((MONTH(SalesData[[#This Row],[Order Date]])+2)/3)&amp;"-"&amp;YEAR(SalesData[[#This Row],[Order Date]])</f>
        <v>Q3-2023</v>
      </c>
    </row>
    <row r="5316" spans="1:22" x14ac:dyDescent="0.35">
      <c r="A5316" t="s">
        <v>5457</v>
      </c>
      <c r="B5316" s="1">
        <v>45136</v>
      </c>
      <c r="C5316" t="s">
        <v>26</v>
      </c>
      <c r="D5316" t="s">
        <v>80</v>
      </c>
      <c r="E5316">
        <v>7918110015</v>
      </c>
      <c r="F5316" t="s">
        <v>88</v>
      </c>
      <c r="G5316" t="s">
        <v>89</v>
      </c>
      <c r="H5316" t="s">
        <v>90</v>
      </c>
      <c r="I5316" t="s">
        <v>31</v>
      </c>
      <c r="J5316" t="s">
        <v>65</v>
      </c>
      <c r="K5316">
        <v>2301.6</v>
      </c>
      <c r="L5316">
        <v>433.13</v>
      </c>
      <c r="M5316" t="s">
        <v>65</v>
      </c>
      <c r="N5316">
        <v>0.18818647897115001</v>
      </c>
      <c r="O5316" t="s">
        <v>11351</v>
      </c>
      <c r="P5316" t="s">
        <v>11352</v>
      </c>
      <c r="R5316" t="s">
        <v>11353</v>
      </c>
      <c r="S5316">
        <f>IF(SalesData[[#This Row],[Return Status]]="Returned",1,0)</f>
        <v>0</v>
      </c>
      <c r="T5316">
        <v>207.68</v>
      </c>
      <c r="U5316" s="2">
        <f>EOMONTH(SalesData[[#This Row],[Order Date]],0)</f>
        <v>45138</v>
      </c>
      <c r="V5316" s="9" t="str">
        <f>"Q"&amp;INT((MONTH(SalesData[[#This Row],[Order Date]])+2)/3)&amp;"-"&amp;YEAR(SalesData[[#This Row],[Order Date]])</f>
        <v>Q3-2023</v>
      </c>
    </row>
    <row r="5317" spans="1:22" x14ac:dyDescent="0.35">
      <c r="A5317" t="s">
        <v>5458</v>
      </c>
      <c r="B5317" s="1">
        <v>45127</v>
      </c>
      <c r="C5317" t="s">
        <v>176</v>
      </c>
      <c r="D5317" t="s">
        <v>39</v>
      </c>
      <c r="E5317">
        <v>8618154632</v>
      </c>
      <c r="F5317" t="s">
        <v>147</v>
      </c>
      <c r="G5317" t="s">
        <v>84</v>
      </c>
      <c r="H5317" t="s">
        <v>85</v>
      </c>
      <c r="I5317" t="s">
        <v>31</v>
      </c>
      <c r="J5317" t="s">
        <v>42</v>
      </c>
      <c r="K5317">
        <v>2381.1</v>
      </c>
      <c r="L5317">
        <v>612.12</v>
      </c>
      <c r="M5317" t="s">
        <v>43</v>
      </c>
      <c r="N5317">
        <v>0.25707446138339402</v>
      </c>
      <c r="O5317" t="s">
        <v>11351</v>
      </c>
      <c r="P5317" t="s">
        <v>11354</v>
      </c>
      <c r="R5317" t="s">
        <v>11353</v>
      </c>
      <c r="S5317">
        <f>IF(SalesData[[#This Row],[Return Status]]="Returned",1,0)</f>
        <v>0</v>
      </c>
      <c r="T5317">
        <v>847.14</v>
      </c>
      <c r="U5317" s="2">
        <f>EOMONTH(SalesData[[#This Row],[Order Date]],0)</f>
        <v>45138</v>
      </c>
      <c r="V5317" s="9" t="str">
        <f>"Q"&amp;INT((MONTH(SalesData[[#This Row],[Order Date]])+2)/3)&amp;"-"&amp;YEAR(SalesData[[#This Row],[Order Date]])</f>
        <v>Q3-2023</v>
      </c>
    </row>
    <row r="5318" spans="1:22" x14ac:dyDescent="0.35">
      <c r="A5318" t="s">
        <v>5459</v>
      </c>
      <c r="B5318" s="1">
        <v>45134</v>
      </c>
      <c r="C5318" t="s">
        <v>149</v>
      </c>
      <c r="D5318" t="s">
        <v>72</v>
      </c>
      <c r="E5318">
        <v>5974683336</v>
      </c>
      <c r="F5318" t="s">
        <v>64</v>
      </c>
      <c r="G5318" t="s">
        <v>15</v>
      </c>
      <c r="H5318" t="s">
        <v>16</v>
      </c>
      <c r="I5318" t="s">
        <v>17</v>
      </c>
      <c r="J5318" t="s">
        <v>19</v>
      </c>
      <c r="K5318">
        <v>1644.36</v>
      </c>
      <c r="L5318">
        <v>428.96</v>
      </c>
      <c r="M5318" t="s">
        <v>19</v>
      </c>
      <c r="N5318">
        <v>0.260867449950133</v>
      </c>
      <c r="O5318" t="s">
        <v>11351</v>
      </c>
      <c r="P5318" t="s">
        <v>11354</v>
      </c>
      <c r="R5318" t="s">
        <v>11353</v>
      </c>
      <c r="S5318">
        <f>IF(SalesData[[#This Row],[Return Status]]="Returned",1,0)</f>
        <v>0</v>
      </c>
      <c r="T5318">
        <v>2085.91</v>
      </c>
      <c r="U5318" s="2">
        <f>EOMONTH(SalesData[[#This Row],[Order Date]],0)</f>
        <v>45138</v>
      </c>
      <c r="V5318" s="9" t="str">
        <f>"Q"&amp;INT((MONTH(SalesData[[#This Row],[Order Date]])+2)/3)&amp;"-"&amp;YEAR(SalesData[[#This Row],[Order Date]])</f>
        <v>Q3-2023</v>
      </c>
    </row>
    <row r="5319" spans="1:22" x14ac:dyDescent="0.35">
      <c r="A5319" t="s">
        <v>5460</v>
      </c>
      <c r="B5319" s="1">
        <v>45120</v>
      </c>
      <c r="C5319" t="s">
        <v>45</v>
      </c>
      <c r="D5319" t="s">
        <v>145</v>
      </c>
      <c r="E5319">
        <v>3840621933</v>
      </c>
      <c r="F5319" t="s">
        <v>22</v>
      </c>
      <c r="G5319" t="s">
        <v>23</v>
      </c>
      <c r="H5319" t="s">
        <v>24</v>
      </c>
      <c r="I5319" t="s">
        <v>17</v>
      </c>
      <c r="J5319" t="s">
        <v>65</v>
      </c>
      <c r="K5319">
        <v>968.02</v>
      </c>
      <c r="L5319">
        <v>135.94999999999999</v>
      </c>
      <c r="M5319" t="s">
        <v>65</v>
      </c>
      <c r="N5319">
        <v>0.140441313196008</v>
      </c>
      <c r="O5319" t="s">
        <v>11355</v>
      </c>
      <c r="P5319" t="s">
        <v>11352</v>
      </c>
      <c r="R5319" t="s">
        <v>11353</v>
      </c>
      <c r="S5319">
        <f>IF(SalesData[[#This Row],[Return Status]]="Returned",1,0)</f>
        <v>0</v>
      </c>
      <c r="T5319">
        <v>2821.33</v>
      </c>
      <c r="U5319" s="2">
        <f>EOMONTH(SalesData[[#This Row],[Order Date]],0)</f>
        <v>45138</v>
      </c>
      <c r="V5319" s="9" t="str">
        <f>"Q"&amp;INT((MONTH(SalesData[[#This Row],[Order Date]])+2)/3)&amp;"-"&amp;YEAR(SalesData[[#This Row],[Order Date]])</f>
        <v>Q3-2023</v>
      </c>
    </row>
    <row r="5320" spans="1:22" x14ac:dyDescent="0.35">
      <c r="A5320" t="s">
        <v>5461</v>
      </c>
      <c r="B5320" s="1">
        <v>45132</v>
      </c>
      <c r="C5320" t="s">
        <v>325</v>
      </c>
      <c r="D5320" t="s">
        <v>46</v>
      </c>
      <c r="E5320">
        <v>4078432067</v>
      </c>
      <c r="F5320" t="s">
        <v>81</v>
      </c>
      <c r="G5320" t="s">
        <v>11374</v>
      </c>
      <c r="H5320" t="s">
        <v>75</v>
      </c>
      <c r="I5320" t="s">
        <v>36</v>
      </c>
      <c r="J5320" t="s">
        <v>62</v>
      </c>
      <c r="K5320">
        <v>4844.08</v>
      </c>
      <c r="L5320">
        <v>1000.4</v>
      </c>
      <c r="M5320" t="s">
        <v>62</v>
      </c>
      <c r="N5320">
        <v>0.20652012353222901</v>
      </c>
      <c r="O5320" t="s">
        <v>11351</v>
      </c>
      <c r="P5320" t="s">
        <v>11354</v>
      </c>
      <c r="R5320" t="s">
        <v>11353</v>
      </c>
      <c r="S5320">
        <f>IF(SalesData[[#This Row],[Return Status]]="Returned",1,0)</f>
        <v>0</v>
      </c>
      <c r="U5320" s="2">
        <f>EOMONTH(SalesData[[#This Row],[Order Date]],0)</f>
        <v>45138</v>
      </c>
      <c r="V5320" s="9" t="str">
        <f>"Q"&amp;INT((MONTH(SalesData[[#This Row],[Order Date]])+2)/3)&amp;"-"&amp;YEAR(SalesData[[#This Row],[Order Date]])</f>
        <v>Q3-2023</v>
      </c>
    </row>
    <row r="5321" spans="1:22" x14ac:dyDescent="0.35">
      <c r="A5321" t="s">
        <v>5462</v>
      </c>
      <c r="B5321" s="1">
        <v>45135</v>
      </c>
      <c r="C5321" t="s">
        <v>71</v>
      </c>
      <c r="D5321" t="s">
        <v>39</v>
      </c>
      <c r="E5321">
        <v>7047980983</v>
      </c>
      <c r="F5321" t="s">
        <v>133</v>
      </c>
      <c r="G5321" t="s">
        <v>89</v>
      </c>
      <c r="H5321" t="s">
        <v>90</v>
      </c>
      <c r="I5321" t="s">
        <v>31</v>
      </c>
      <c r="J5321" t="s">
        <v>61</v>
      </c>
      <c r="K5321">
        <v>75.73</v>
      </c>
      <c r="L5321">
        <v>16.28</v>
      </c>
      <c r="M5321" t="s">
        <v>62</v>
      </c>
      <c r="N5321">
        <v>0.214974250627228</v>
      </c>
      <c r="O5321" t="s">
        <v>11361</v>
      </c>
      <c r="P5321" t="s">
        <v>11354</v>
      </c>
      <c r="R5321" t="s">
        <v>11353</v>
      </c>
      <c r="S5321">
        <f>IF(SalesData[[#This Row],[Return Status]]="Returned",1,0)</f>
        <v>0</v>
      </c>
      <c r="T5321">
        <v>207.68</v>
      </c>
      <c r="U5321" s="2">
        <f>EOMONTH(SalesData[[#This Row],[Order Date]],0)</f>
        <v>45138</v>
      </c>
      <c r="V5321" s="9" t="str">
        <f>"Q"&amp;INT((MONTH(SalesData[[#This Row],[Order Date]])+2)/3)&amp;"-"&amp;YEAR(SalesData[[#This Row],[Order Date]])</f>
        <v>Q3-2023</v>
      </c>
    </row>
    <row r="5322" spans="1:22" x14ac:dyDescent="0.35">
      <c r="A5322" t="s">
        <v>5463</v>
      </c>
      <c r="B5322" s="1">
        <v>45120</v>
      </c>
      <c r="C5322" t="s">
        <v>21</v>
      </c>
      <c r="D5322" t="s">
        <v>27</v>
      </c>
      <c r="E5322">
        <v>8033557373</v>
      </c>
      <c r="F5322" t="s">
        <v>116</v>
      </c>
      <c r="G5322" t="s">
        <v>74</v>
      </c>
      <c r="H5322" t="s">
        <v>75</v>
      </c>
      <c r="I5322" t="s">
        <v>36</v>
      </c>
      <c r="J5322" t="s">
        <v>65</v>
      </c>
      <c r="K5322">
        <v>916.17</v>
      </c>
      <c r="L5322">
        <v>255.41</v>
      </c>
      <c r="M5322" t="s">
        <v>65</v>
      </c>
      <c r="N5322">
        <v>0.27878013905716198</v>
      </c>
      <c r="O5322" t="s">
        <v>11355</v>
      </c>
      <c r="P5322" t="s">
        <v>11354</v>
      </c>
      <c r="R5322" t="s">
        <v>11353</v>
      </c>
      <c r="S5322">
        <f>IF(SalesData[[#This Row],[Return Status]]="Returned",1,0)</f>
        <v>0</v>
      </c>
      <c r="T5322">
        <v>2420.2800000000002</v>
      </c>
      <c r="U5322" s="2">
        <f>EOMONTH(SalesData[[#This Row],[Order Date]],0)</f>
        <v>45138</v>
      </c>
      <c r="V5322" s="9" t="str">
        <f>"Q"&amp;INT((MONTH(SalesData[[#This Row],[Order Date]])+2)/3)&amp;"-"&amp;YEAR(SalesData[[#This Row],[Order Date]])</f>
        <v>Q3-2023</v>
      </c>
    </row>
    <row r="5323" spans="1:22" x14ac:dyDescent="0.35">
      <c r="A5323" t="s">
        <v>5464</v>
      </c>
      <c r="B5323" s="1">
        <v>45120</v>
      </c>
      <c r="C5323" t="s">
        <v>188</v>
      </c>
      <c r="D5323" t="s">
        <v>46</v>
      </c>
      <c r="E5323">
        <v>2880334549</v>
      </c>
      <c r="F5323" t="s">
        <v>73</v>
      </c>
      <c r="G5323" t="s">
        <v>74</v>
      </c>
      <c r="H5323" t="s">
        <v>75</v>
      </c>
      <c r="I5323" t="s">
        <v>36</v>
      </c>
      <c r="J5323" t="s">
        <v>19</v>
      </c>
      <c r="K5323">
        <v>2151.4499999999998</v>
      </c>
      <c r="L5323">
        <v>336.42</v>
      </c>
      <c r="M5323" t="s">
        <v>19</v>
      </c>
      <c r="N5323">
        <v>0.156368960468521</v>
      </c>
      <c r="O5323" t="s">
        <v>11351</v>
      </c>
      <c r="P5323" t="s">
        <v>11352</v>
      </c>
      <c r="R5323" t="s">
        <v>11353</v>
      </c>
      <c r="S5323">
        <f>IF(SalesData[[#This Row],[Return Status]]="Returned",1,0)</f>
        <v>0</v>
      </c>
      <c r="T5323">
        <v>2420.2800000000002</v>
      </c>
      <c r="U5323" s="2">
        <f>EOMONTH(SalesData[[#This Row],[Order Date]],0)</f>
        <v>45138</v>
      </c>
      <c r="V5323" s="9" t="str">
        <f>"Q"&amp;INT((MONTH(SalesData[[#This Row],[Order Date]])+2)/3)&amp;"-"&amp;YEAR(SalesData[[#This Row],[Order Date]])</f>
        <v>Q3-2023</v>
      </c>
    </row>
    <row r="5324" spans="1:22" x14ac:dyDescent="0.35">
      <c r="A5324" t="s">
        <v>5465</v>
      </c>
      <c r="B5324" s="1">
        <v>45117</v>
      </c>
      <c r="C5324" t="s">
        <v>149</v>
      </c>
      <c r="D5324" t="s">
        <v>46</v>
      </c>
      <c r="E5324">
        <v>6041500241</v>
      </c>
      <c r="F5324" t="s">
        <v>120</v>
      </c>
      <c r="G5324" t="s">
        <v>141</v>
      </c>
      <c r="H5324" t="s">
        <v>121</v>
      </c>
      <c r="I5324" t="s">
        <v>17</v>
      </c>
      <c r="J5324" t="s">
        <v>65</v>
      </c>
      <c r="K5324">
        <v>404.63</v>
      </c>
      <c r="L5324">
        <v>22.35</v>
      </c>
      <c r="M5324" t="s">
        <v>65</v>
      </c>
      <c r="N5324">
        <v>5.5235647381558499E-2</v>
      </c>
      <c r="O5324" t="s">
        <v>11361</v>
      </c>
      <c r="P5324" t="s">
        <v>11356</v>
      </c>
      <c r="R5324" t="s">
        <v>11353</v>
      </c>
      <c r="S5324">
        <f>IF(SalesData[[#This Row],[Return Status]]="Returned",1,0)</f>
        <v>0</v>
      </c>
      <c r="T5324">
        <v>2793.38</v>
      </c>
      <c r="U5324" s="2">
        <f>EOMONTH(SalesData[[#This Row],[Order Date]],0)</f>
        <v>45138</v>
      </c>
      <c r="V5324" s="9" t="str">
        <f>"Q"&amp;INT((MONTH(SalesData[[#This Row],[Order Date]])+2)/3)&amp;"-"&amp;YEAR(SalesData[[#This Row],[Order Date]])</f>
        <v>Q3-2023</v>
      </c>
    </row>
    <row r="5325" spans="1:22" x14ac:dyDescent="0.35">
      <c r="A5325" t="s">
        <v>5466</v>
      </c>
      <c r="B5325" s="1">
        <v>45111</v>
      </c>
      <c r="C5325" t="s">
        <v>57</v>
      </c>
      <c r="D5325" t="s">
        <v>46</v>
      </c>
      <c r="E5325">
        <v>1667382253</v>
      </c>
      <c r="F5325" t="s">
        <v>185</v>
      </c>
      <c r="G5325" t="s">
        <v>164</v>
      </c>
      <c r="H5325" t="s">
        <v>165</v>
      </c>
      <c r="I5325" t="s">
        <v>36</v>
      </c>
      <c r="J5325" t="s">
        <v>65</v>
      </c>
      <c r="K5325">
        <v>269.11</v>
      </c>
      <c r="L5325">
        <v>80.569999999999993</v>
      </c>
      <c r="M5325" t="s">
        <v>65</v>
      </c>
      <c r="N5325">
        <v>0.29939429972873499</v>
      </c>
      <c r="O5325" t="s">
        <v>11361</v>
      </c>
      <c r="P5325" t="s">
        <v>11354</v>
      </c>
      <c r="R5325" t="s">
        <v>11353</v>
      </c>
      <c r="S5325">
        <f>IF(SalesData[[#This Row],[Return Status]]="Returned",1,0)</f>
        <v>0</v>
      </c>
      <c r="U5325" s="2">
        <f>EOMONTH(SalesData[[#This Row],[Order Date]],0)</f>
        <v>45138</v>
      </c>
      <c r="V5325" s="9" t="str">
        <f>"Q"&amp;INT((MONTH(SalesData[[#This Row],[Order Date]])+2)/3)&amp;"-"&amp;YEAR(SalesData[[#This Row],[Order Date]])</f>
        <v>Q3-2023</v>
      </c>
    </row>
    <row r="5326" spans="1:22" x14ac:dyDescent="0.35">
      <c r="A5326" t="s">
        <v>5467</v>
      </c>
      <c r="B5326" s="1">
        <v>45121</v>
      </c>
      <c r="C5326" t="s">
        <v>21</v>
      </c>
      <c r="D5326" t="s">
        <v>13</v>
      </c>
      <c r="E5326">
        <v>7603648111</v>
      </c>
      <c r="F5326" t="s">
        <v>58</v>
      </c>
      <c r="G5326" t="s">
        <v>11378</v>
      </c>
      <c r="H5326" t="s">
        <v>60</v>
      </c>
      <c r="I5326" t="s">
        <v>31</v>
      </c>
      <c r="J5326" t="s">
        <v>62</v>
      </c>
      <c r="K5326">
        <v>1107.21</v>
      </c>
      <c r="L5326">
        <v>221.31</v>
      </c>
      <c r="M5326" t="s">
        <v>62</v>
      </c>
      <c r="N5326">
        <v>0.19988078142357801</v>
      </c>
      <c r="O5326" t="s">
        <v>11351</v>
      </c>
      <c r="P5326" t="s">
        <v>11352</v>
      </c>
      <c r="R5326" t="s">
        <v>11353</v>
      </c>
      <c r="S5326">
        <f>IF(SalesData[[#This Row],[Return Status]]="Returned",1,0)</f>
        <v>0</v>
      </c>
      <c r="U5326" s="2">
        <f>EOMONTH(SalesData[[#This Row],[Order Date]],0)</f>
        <v>45138</v>
      </c>
      <c r="V5326" s="9" t="str">
        <f>"Q"&amp;INT((MONTH(SalesData[[#This Row],[Order Date]])+2)/3)&amp;"-"&amp;YEAR(SalesData[[#This Row],[Order Date]])</f>
        <v>Q3-2023</v>
      </c>
    </row>
    <row r="5327" spans="1:22" x14ac:dyDescent="0.35">
      <c r="A5327" t="s">
        <v>5468</v>
      </c>
      <c r="B5327" s="1">
        <v>45126</v>
      </c>
      <c r="C5327" t="s">
        <v>49</v>
      </c>
      <c r="D5327" t="s">
        <v>145</v>
      </c>
      <c r="E5327">
        <v>5591898539</v>
      </c>
      <c r="F5327" t="s">
        <v>95</v>
      </c>
      <c r="G5327" t="s">
        <v>59</v>
      </c>
      <c r="H5327" t="s">
        <v>60</v>
      </c>
      <c r="I5327" t="s">
        <v>31</v>
      </c>
      <c r="J5327" t="s">
        <v>19</v>
      </c>
      <c r="K5327">
        <v>4334.2299999999996</v>
      </c>
      <c r="L5327">
        <v>432.62</v>
      </c>
      <c r="M5327" t="s">
        <v>19</v>
      </c>
      <c r="N5327">
        <v>9.9814730644197505E-2</v>
      </c>
      <c r="O5327" t="s">
        <v>11351</v>
      </c>
      <c r="P5327" t="s">
        <v>11356</v>
      </c>
      <c r="R5327" t="s">
        <v>11353</v>
      </c>
      <c r="S5327">
        <f>IF(SalesData[[#This Row],[Return Status]]="Returned",1,0)</f>
        <v>0</v>
      </c>
      <c r="T5327">
        <v>2183.56</v>
      </c>
      <c r="U5327" s="2">
        <f>EOMONTH(SalesData[[#This Row],[Order Date]],0)</f>
        <v>45138</v>
      </c>
      <c r="V5327" s="9" t="str">
        <f>"Q"&amp;INT((MONTH(SalesData[[#This Row],[Order Date]])+2)/3)&amp;"-"&amp;YEAR(SalesData[[#This Row],[Order Date]])</f>
        <v>Q3-2023</v>
      </c>
    </row>
    <row r="5328" spans="1:22" x14ac:dyDescent="0.35">
      <c r="A5328" t="s">
        <v>5469</v>
      </c>
      <c r="B5328" s="1">
        <v>45118</v>
      </c>
      <c r="C5328" t="s">
        <v>132</v>
      </c>
      <c r="D5328" t="s">
        <v>13</v>
      </c>
      <c r="E5328">
        <v>3953848642</v>
      </c>
      <c r="F5328" t="s">
        <v>133</v>
      </c>
      <c r="G5328" t="s">
        <v>89</v>
      </c>
      <c r="H5328" t="s">
        <v>90</v>
      </c>
      <c r="I5328" t="s">
        <v>31</v>
      </c>
      <c r="J5328" t="s">
        <v>65</v>
      </c>
      <c r="K5328">
        <v>3045.67</v>
      </c>
      <c r="L5328">
        <v>878.56</v>
      </c>
      <c r="M5328" t="s">
        <v>65</v>
      </c>
      <c r="N5328">
        <v>0.28846198045093502</v>
      </c>
      <c r="O5328" t="s">
        <v>11351</v>
      </c>
      <c r="P5328" t="s">
        <v>11354</v>
      </c>
      <c r="R5328" t="s">
        <v>11353</v>
      </c>
      <c r="S5328">
        <f>IF(SalesData[[#This Row],[Return Status]]="Returned",1,0)</f>
        <v>0</v>
      </c>
      <c r="T5328">
        <v>207.68</v>
      </c>
      <c r="U5328" s="2">
        <f>EOMONTH(SalesData[[#This Row],[Order Date]],0)</f>
        <v>45138</v>
      </c>
      <c r="V5328" s="9" t="str">
        <f>"Q"&amp;INT((MONTH(SalesData[[#This Row],[Order Date]])+2)/3)&amp;"-"&amp;YEAR(SalesData[[#This Row],[Order Date]])</f>
        <v>Q3-2023</v>
      </c>
    </row>
    <row r="5329" spans="1:22" x14ac:dyDescent="0.35">
      <c r="A5329" t="s">
        <v>5470</v>
      </c>
      <c r="B5329" s="1">
        <v>45115</v>
      </c>
      <c r="C5329" t="s">
        <v>71</v>
      </c>
      <c r="D5329" t="s">
        <v>80</v>
      </c>
      <c r="E5329">
        <v>5844360082</v>
      </c>
      <c r="F5329" t="s">
        <v>58</v>
      </c>
      <c r="G5329" t="s">
        <v>59</v>
      </c>
      <c r="H5329" t="s">
        <v>60</v>
      </c>
      <c r="I5329" t="s">
        <v>31</v>
      </c>
      <c r="J5329" t="s">
        <v>61</v>
      </c>
      <c r="K5329">
        <v>608.33000000000004</v>
      </c>
      <c r="L5329">
        <v>28.22</v>
      </c>
      <c r="M5329" t="s">
        <v>62</v>
      </c>
      <c r="N5329">
        <v>4.6389295283809799E-2</v>
      </c>
      <c r="O5329" t="s">
        <v>11355</v>
      </c>
      <c r="P5329" t="s">
        <v>11356</v>
      </c>
      <c r="R5329" t="s">
        <v>11353</v>
      </c>
      <c r="S5329">
        <f>IF(SalesData[[#This Row],[Return Status]]="Returned",1,0)</f>
        <v>0</v>
      </c>
      <c r="T5329">
        <v>2183.56</v>
      </c>
      <c r="U5329" s="2">
        <f>EOMONTH(SalesData[[#This Row],[Order Date]],0)</f>
        <v>45138</v>
      </c>
      <c r="V5329" s="9" t="str">
        <f>"Q"&amp;INT((MONTH(SalesData[[#This Row],[Order Date]])+2)/3)&amp;"-"&amp;YEAR(SalesData[[#This Row],[Order Date]])</f>
        <v>Q3-2023</v>
      </c>
    </row>
    <row r="5330" spans="1:22" x14ac:dyDescent="0.35">
      <c r="A5330" t="s">
        <v>5471</v>
      </c>
      <c r="B5330" s="1">
        <v>45132</v>
      </c>
      <c r="C5330" t="s">
        <v>184</v>
      </c>
      <c r="D5330" t="s">
        <v>72</v>
      </c>
      <c r="E5330">
        <v>9632336349</v>
      </c>
      <c r="F5330" t="s">
        <v>156</v>
      </c>
      <c r="G5330" t="s">
        <v>84</v>
      </c>
      <c r="H5330" t="s">
        <v>85</v>
      </c>
      <c r="I5330" t="s">
        <v>31</v>
      </c>
      <c r="J5330" t="s">
        <v>42</v>
      </c>
      <c r="K5330">
        <v>2039.59</v>
      </c>
      <c r="L5330">
        <v>408.57</v>
      </c>
      <c r="M5330" t="s">
        <v>43</v>
      </c>
      <c r="N5330">
        <v>0.20031967209095899</v>
      </c>
      <c r="O5330" t="s">
        <v>11351</v>
      </c>
      <c r="P5330" t="s">
        <v>11354</v>
      </c>
      <c r="Q5330" t="s">
        <v>11372</v>
      </c>
      <c r="R5330" t="s">
        <v>11360</v>
      </c>
      <c r="S5330">
        <f>IF(SalesData[[#This Row],[Return Status]]="Returned",1,0)</f>
        <v>1</v>
      </c>
      <c r="T5330">
        <v>847.14</v>
      </c>
      <c r="U5330" s="2">
        <f>EOMONTH(SalesData[[#This Row],[Order Date]],0)</f>
        <v>45138</v>
      </c>
      <c r="V5330" s="9" t="str">
        <f>"Q"&amp;INT((MONTH(SalesData[[#This Row],[Order Date]])+2)/3)&amp;"-"&amp;YEAR(SalesData[[#This Row],[Order Date]])</f>
        <v>Q3-2023</v>
      </c>
    </row>
    <row r="5331" spans="1:22" x14ac:dyDescent="0.35">
      <c r="A5331" t="s">
        <v>5472</v>
      </c>
      <c r="B5331" s="1">
        <v>45125</v>
      </c>
      <c r="C5331" t="s">
        <v>124</v>
      </c>
      <c r="D5331" t="s">
        <v>27</v>
      </c>
      <c r="E5331">
        <v>7252942669</v>
      </c>
      <c r="F5331" t="s">
        <v>78</v>
      </c>
      <c r="G5331" t="s">
        <v>11362</v>
      </c>
      <c r="H5331" t="s">
        <v>11357</v>
      </c>
      <c r="I5331" t="s">
        <v>17</v>
      </c>
      <c r="J5331" t="s">
        <v>65</v>
      </c>
      <c r="K5331">
        <v>632.86</v>
      </c>
      <c r="L5331">
        <v>19.170000000000002</v>
      </c>
      <c r="M5331" t="s">
        <v>65</v>
      </c>
      <c r="N5331">
        <v>3.02910596340423E-2</v>
      </c>
      <c r="O5331" t="s">
        <v>11355</v>
      </c>
      <c r="P5331" t="s">
        <v>11356</v>
      </c>
      <c r="R5331" t="s">
        <v>11353</v>
      </c>
      <c r="S5331">
        <f>IF(SalesData[[#This Row],[Return Status]]="Returned",1,0)</f>
        <v>0</v>
      </c>
      <c r="U5331" s="2">
        <f>EOMONTH(SalesData[[#This Row],[Order Date]],0)</f>
        <v>45138</v>
      </c>
      <c r="V5331" s="9" t="str">
        <f>"Q"&amp;INT((MONTH(SalesData[[#This Row],[Order Date]])+2)/3)&amp;"-"&amp;YEAR(SalesData[[#This Row],[Order Date]])</f>
        <v>Q3-2023</v>
      </c>
    </row>
    <row r="5332" spans="1:22" x14ac:dyDescent="0.35">
      <c r="A5332" t="s">
        <v>5473</v>
      </c>
      <c r="B5332" s="1">
        <v>45129</v>
      </c>
      <c r="C5332" t="s">
        <v>45</v>
      </c>
      <c r="D5332" t="s">
        <v>145</v>
      </c>
      <c r="E5332">
        <v>816312590</v>
      </c>
      <c r="F5332" t="s">
        <v>107</v>
      </c>
      <c r="G5332" t="s">
        <v>859</v>
      </c>
      <c r="H5332" t="s">
        <v>16</v>
      </c>
      <c r="I5332" t="s">
        <v>17</v>
      </c>
      <c r="J5332" t="s">
        <v>19</v>
      </c>
      <c r="K5332">
        <v>4114.0600000000004</v>
      </c>
      <c r="L5332">
        <v>398.51</v>
      </c>
      <c r="M5332" t="s">
        <v>19</v>
      </c>
      <c r="N5332">
        <v>9.6865383587016199E-2</v>
      </c>
      <c r="O5332" t="s">
        <v>11351</v>
      </c>
      <c r="P5332" t="s">
        <v>11356</v>
      </c>
      <c r="R5332" t="s">
        <v>11353</v>
      </c>
      <c r="S5332">
        <f>IF(SalesData[[#This Row],[Return Status]]="Returned",1,0)</f>
        <v>0</v>
      </c>
      <c r="U5332" s="2">
        <f>EOMONTH(SalesData[[#This Row],[Order Date]],0)</f>
        <v>45138</v>
      </c>
      <c r="V5332" s="9" t="str">
        <f>"Q"&amp;INT((MONTH(SalesData[[#This Row],[Order Date]])+2)/3)&amp;"-"&amp;YEAR(SalesData[[#This Row],[Order Date]])</f>
        <v>Q3-2023</v>
      </c>
    </row>
    <row r="5333" spans="1:22" x14ac:dyDescent="0.35">
      <c r="A5333" t="s">
        <v>5474</v>
      </c>
      <c r="B5333" s="1">
        <v>45108</v>
      </c>
      <c r="C5333" t="s">
        <v>124</v>
      </c>
      <c r="D5333" t="s">
        <v>99</v>
      </c>
      <c r="E5333">
        <v>4921112027</v>
      </c>
      <c r="F5333" t="s">
        <v>312</v>
      </c>
      <c r="G5333" t="s">
        <v>141</v>
      </c>
      <c r="H5333" t="s">
        <v>121</v>
      </c>
      <c r="I5333" t="s">
        <v>17</v>
      </c>
      <c r="J5333" t="s">
        <v>43</v>
      </c>
      <c r="K5333">
        <v>2611.89</v>
      </c>
      <c r="L5333">
        <v>216.87</v>
      </c>
      <c r="M5333" t="s">
        <v>43</v>
      </c>
      <c r="N5333">
        <v>8.3031827527193E-2</v>
      </c>
      <c r="O5333" t="s">
        <v>11351</v>
      </c>
      <c r="P5333" t="s">
        <v>11356</v>
      </c>
      <c r="R5333" t="s">
        <v>11353</v>
      </c>
      <c r="S5333">
        <f>IF(SalesData[[#This Row],[Return Status]]="Returned",1,0)</f>
        <v>0</v>
      </c>
      <c r="T5333">
        <v>2793.38</v>
      </c>
      <c r="U5333" s="2">
        <f>EOMONTH(SalesData[[#This Row],[Order Date]],0)</f>
        <v>45138</v>
      </c>
      <c r="V5333" s="9" t="str">
        <f>"Q"&amp;INT((MONTH(SalesData[[#This Row],[Order Date]])+2)/3)&amp;"-"&amp;YEAR(SalesData[[#This Row],[Order Date]])</f>
        <v>Q3-2023</v>
      </c>
    </row>
    <row r="5334" spans="1:22" x14ac:dyDescent="0.35">
      <c r="A5334" t="s">
        <v>5475</v>
      </c>
      <c r="B5334" s="1">
        <v>45129</v>
      </c>
      <c r="C5334" t="s">
        <v>113</v>
      </c>
      <c r="D5334" t="s">
        <v>27</v>
      </c>
      <c r="E5334">
        <v>2316761269</v>
      </c>
      <c r="F5334" t="s">
        <v>129</v>
      </c>
      <c r="G5334" t="s">
        <v>54</v>
      </c>
      <c r="H5334" t="s">
        <v>55</v>
      </c>
      <c r="I5334" t="s">
        <v>31</v>
      </c>
      <c r="J5334" t="s">
        <v>19</v>
      </c>
      <c r="K5334">
        <v>965.49</v>
      </c>
      <c r="L5334">
        <v>150.24</v>
      </c>
      <c r="M5334" t="s">
        <v>19</v>
      </c>
      <c r="N5334">
        <v>0.15561010471366901</v>
      </c>
      <c r="O5334" t="s">
        <v>11355</v>
      </c>
      <c r="P5334" t="s">
        <v>11352</v>
      </c>
      <c r="R5334" t="s">
        <v>11353</v>
      </c>
      <c r="S5334">
        <f>IF(SalesData[[#This Row],[Return Status]]="Returned",1,0)</f>
        <v>0</v>
      </c>
      <c r="U5334" s="2">
        <f>EOMONTH(SalesData[[#This Row],[Order Date]],0)</f>
        <v>45138</v>
      </c>
      <c r="V5334" s="9" t="str">
        <f>"Q"&amp;INT((MONTH(SalesData[[#This Row],[Order Date]])+2)/3)&amp;"-"&amp;YEAR(SalesData[[#This Row],[Order Date]])</f>
        <v>Q3-2023</v>
      </c>
    </row>
    <row r="5335" spans="1:22" x14ac:dyDescent="0.35">
      <c r="A5335" t="s">
        <v>5476</v>
      </c>
      <c r="B5335" s="1">
        <v>45114</v>
      </c>
      <c r="C5335" t="s">
        <v>49</v>
      </c>
      <c r="D5335" t="s">
        <v>13</v>
      </c>
      <c r="E5335">
        <v>9349784978</v>
      </c>
      <c r="F5335" t="s">
        <v>159</v>
      </c>
      <c r="G5335" t="s">
        <v>84</v>
      </c>
      <c r="H5335" t="s">
        <v>85</v>
      </c>
      <c r="I5335" t="s">
        <v>31</v>
      </c>
      <c r="J5335" t="s">
        <v>19</v>
      </c>
      <c r="K5335">
        <v>4877</v>
      </c>
      <c r="L5335">
        <v>558.04</v>
      </c>
      <c r="M5335" t="s">
        <v>19</v>
      </c>
      <c r="N5335">
        <v>0.11442280090219401</v>
      </c>
      <c r="O5335" t="s">
        <v>11351</v>
      </c>
      <c r="P5335" t="s">
        <v>11352</v>
      </c>
      <c r="R5335" t="s">
        <v>11353</v>
      </c>
      <c r="S5335">
        <f>IF(SalesData[[#This Row],[Return Status]]="Returned",1,0)</f>
        <v>0</v>
      </c>
      <c r="T5335">
        <v>847.14</v>
      </c>
      <c r="U5335" s="2">
        <f>EOMONTH(SalesData[[#This Row],[Order Date]],0)</f>
        <v>45138</v>
      </c>
      <c r="V5335" s="9" t="str">
        <f>"Q"&amp;INT((MONTH(SalesData[[#This Row],[Order Date]])+2)/3)&amp;"-"&amp;YEAR(SalesData[[#This Row],[Order Date]])</f>
        <v>Q3-2023</v>
      </c>
    </row>
    <row r="5336" spans="1:22" x14ac:dyDescent="0.35">
      <c r="A5336" t="s">
        <v>5477</v>
      </c>
      <c r="B5336" s="1">
        <v>45131</v>
      </c>
      <c r="C5336" t="s">
        <v>49</v>
      </c>
      <c r="D5336" t="s">
        <v>80</v>
      </c>
      <c r="E5336">
        <v>3978416609</v>
      </c>
      <c r="F5336" t="s">
        <v>78</v>
      </c>
      <c r="G5336" t="s">
        <v>15</v>
      </c>
      <c r="H5336" t="s">
        <v>11357</v>
      </c>
      <c r="I5336" t="s">
        <v>17</v>
      </c>
      <c r="J5336" t="s">
        <v>62</v>
      </c>
      <c r="K5336">
        <v>3049.93</v>
      </c>
      <c r="L5336">
        <v>308.35000000000002</v>
      </c>
      <c r="M5336" t="s">
        <v>62</v>
      </c>
      <c r="N5336">
        <v>0.101100680999236</v>
      </c>
      <c r="O5336" t="s">
        <v>11351</v>
      </c>
      <c r="P5336" t="s">
        <v>11352</v>
      </c>
      <c r="R5336" t="s">
        <v>11353</v>
      </c>
      <c r="S5336">
        <f>IF(SalesData[[#This Row],[Return Status]]="Returned",1,0)</f>
        <v>0</v>
      </c>
      <c r="T5336">
        <v>2085.91</v>
      </c>
      <c r="U5336" s="2">
        <f>EOMONTH(SalesData[[#This Row],[Order Date]],0)</f>
        <v>45138</v>
      </c>
      <c r="V5336" s="9" t="str">
        <f>"Q"&amp;INT((MONTH(SalesData[[#This Row],[Order Date]])+2)/3)&amp;"-"&amp;YEAR(SalesData[[#This Row],[Order Date]])</f>
        <v>Q3-2023</v>
      </c>
    </row>
    <row r="5337" spans="1:22" x14ac:dyDescent="0.35">
      <c r="A5337" t="s">
        <v>5478</v>
      </c>
      <c r="B5337" s="1">
        <v>45115</v>
      </c>
      <c r="C5337" t="s">
        <v>12</v>
      </c>
      <c r="D5337" t="s">
        <v>13</v>
      </c>
      <c r="E5337">
        <v>4914370408</v>
      </c>
      <c r="F5337" t="s">
        <v>410</v>
      </c>
      <c r="G5337" t="s">
        <v>29</v>
      </c>
      <c r="H5337" t="s">
        <v>11357</v>
      </c>
      <c r="I5337" t="s">
        <v>31</v>
      </c>
      <c r="J5337" t="s">
        <v>43</v>
      </c>
      <c r="K5337">
        <v>3372.43</v>
      </c>
      <c r="L5337">
        <v>153.09</v>
      </c>
      <c r="M5337" t="s">
        <v>43</v>
      </c>
      <c r="N5337">
        <v>4.5394567122223402E-2</v>
      </c>
      <c r="O5337" t="s">
        <v>11351</v>
      </c>
      <c r="P5337" t="s">
        <v>11356</v>
      </c>
      <c r="Q5337" t="s">
        <v>11365</v>
      </c>
      <c r="R5337" t="s">
        <v>11360</v>
      </c>
      <c r="S5337">
        <f>IF(SalesData[[#This Row],[Return Status]]="Returned",1,0)</f>
        <v>1</v>
      </c>
      <c r="T5337">
        <v>2788.38</v>
      </c>
      <c r="U5337" s="2">
        <f>EOMONTH(SalesData[[#This Row],[Order Date]],0)</f>
        <v>45138</v>
      </c>
      <c r="V5337" s="9" t="str">
        <f>"Q"&amp;INT((MONTH(SalesData[[#This Row],[Order Date]])+2)/3)&amp;"-"&amp;YEAR(SalesData[[#This Row],[Order Date]])</f>
        <v>Q3-2023</v>
      </c>
    </row>
    <row r="5338" spans="1:22" x14ac:dyDescent="0.35">
      <c r="A5338" t="s">
        <v>5479</v>
      </c>
      <c r="B5338" s="1">
        <v>45114</v>
      </c>
      <c r="C5338" t="s">
        <v>94</v>
      </c>
      <c r="D5338" t="s">
        <v>99</v>
      </c>
      <c r="E5338">
        <v>9731447360</v>
      </c>
      <c r="F5338" t="s">
        <v>185</v>
      </c>
      <c r="G5338" t="s">
        <v>164</v>
      </c>
      <c r="H5338" t="s">
        <v>165</v>
      </c>
      <c r="I5338" t="s">
        <v>36</v>
      </c>
      <c r="J5338" t="s">
        <v>61</v>
      </c>
      <c r="K5338">
        <v>3905.38</v>
      </c>
      <c r="L5338">
        <v>799.86</v>
      </c>
      <c r="M5338" t="s">
        <v>62</v>
      </c>
      <c r="N5338">
        <v>0.20480977523314001</v>
      </c>
      <c r="O5338" t="s">
        <v>11351</v>
      </c>
      <c r="P5338" t="s">
        <v>11354</v>
      </c>
      <c r="R5338" t="s">
        <v>11353</v>
      </c>
      <c r="S5338">
        <f>IF(SalesData[[#This Row],[Return Status]]="Returned",1,0)</f>
        <v>0</v>
      </c>
      <c r="U5338" s="2">
        <f>EOMONTH(SalesData[[#This Row],[Order Date]],0)</f>
        <v>45138</v>
      </c>
      <c r="V5338" s="9" t="str">
        <f>"Q"&amp;INT((MONTH(SalesData[[#This Row],[Order Date]])+2)/3)&amp;"-"&amp;YEAR(SalesData[[#This Row],[Order Date]])</f>
        <v>Q3-2023</v>
      </c>
    </row>
    <row r="5339" spans="1:22" x14ac:dyDescent="0.35">
      <c r="A5339" t="s">
        <v>5480</v>
      </c>
      <c r="B5339" s="1">
        <v>45127</v>
      </c>
      <c r="C5339" t="s">
        <v>94</v>
      </c>
      <c r="D5339" t="s">
        <v>72</v>
      </c>
      <c r="E5339">
        <v>8163935931</v>
      </c>
      <c r="F5339" t="s">
        <v>222</v>
      </c>
      <c r="G5339" t="s">
        <v>164</v>
      </c>
      <c r="H5339" t="s">
        <v>165</v>
      </c>
      <c r="I5339" t="s">
        <v>36</v>
      </c>
      <c r="J5339" t="s">
        <v>61</v>
      </c>
      <c r="K5339">
        <v>3738.64</v>
      </c>
      <c r="L5339">
        <v>397.28</v>
      </c>
      <c r="M5339" t="s">
        <v>62</v>
      </c>
      <c r="N5339">
        <v>0.106263240108703</v>
      </c>
      <c r="O5339" t="s">
        <v>11351</v>
      </c>
      <c r="P5339" t="s">
        <v>11352</v>
      </c>
      <c r="Q5339" t="s">
        <v>11364</v>
      </c>
      <c r="R5339" t="s">
        <v>11360</v>
      </c>
      <c r="S5339">
        <f>IF(SalesData[[#This Row],[Return Status]]="Returned",1,0)</f>
        <v>1</v>
      </c>
      <c r="U5339" s="2">
        <f>EOMONTH(SalesData[[#This Row],[Order Date]],0)</f>
        <v>45138</v>
      </c>
      <c r="V5339" s="9" t="str">
        <f>"Q"&amp;INT((MONTH(SalesData[[#This Row],[Order Date]])+2)/3)&amp;"-"&amp;YEAR(SalesData[[#This Row],[Order Date]])</f>
        <v>Q3-2023</v>
      </c>
    </row>
    <row r="5340" spans="1:22" x14ac:dyDescent="0.35">
      <c r="A5340" t="s">
        <v>5481</v>
      </c>
      <c r="B5340" s="1">
        <v>45117</v>
      </c>
      <c r="C5340" t="s">
        <v>49</v>
      </c>
      <c r="D5340" t="s">
        <v>72</v>
      </c>
      <c r="E5340">
        <v>2281528886</v>
      </c>
      <c r="F5340" t="s">
        <v>47</v>
      </c>
      <c r="G5340" t="s">
        <v>23</v>
      </c>
      <c r="H5340" t="s">
        <v>24</v>
      </c>
      <c r="I5340" t="s">
        <v>17</v>
      </c>
      <c r="J5340" t="s">
        <v>18</v>
      </c>
      <c r="K5340">
        <v>1676.39</v>
      </c>
      <c r="L5340">
        <v>109.12</v>
      </c>
      <c r="M5340" t="s">
        <v>19</v>
      </c>
      <c r="N5340">
        <v>6.5092251802981393E-2</v>
      </c>
      <c r="O5340" t="s">
        <v>11351</v>
      </c>
      <c r="P5340" t="s">
        <v>11356</v>
      </c>
      <c r="R5340" t="s">
        <v>11353</v>
      </c>
      <c r="S5340">
        <f>IF(SalesData[[#This Row],[Return Status]]="Returned",1,0)</f>
        <v>0</v>
      </c>
      <c r="T5340">
        <v>2821.33</v>
      </c>
      <c r="U5340" s="2">
        <f>EOMONTH(SalesData[[#This Row],[Order Date]],0)</f>
        <v>45138</v>
      </c>
      <c r="V5340" s="9" t="str">
        <f>"Q"&amp;INT((MONTH(SalesData[[#This Row],[Order Date]])+2)/3)&amp;"-"&amp;YEAR(SalesData[[#This Row],[Order Date]])</f>
        <v>Q3-2023</v>
      </c>
    </row>
    <row r="5341" spans="1:22" x14ac:dyDescent="0.35">
      <c r="A5341" t="s">
        <v>5482</v>
      </c>
      <c r="B5341" s="1">
        <v>45118</v>
      </c>
      <c r="C5341" t="s">
        <v>144</v>
      </c>
      <c r="D5341" t="s">
        <v>39</v>
      </c>
      <c r="E5341">
        <v>6903866049</v>
      </c>
      <c r="F5341" t="s">
        <v>159</v>
      </c>
      <c r="G5341" t="s">
        <v>84</v>
      </c>
      <c r="H5341" t="s">
        <v>11357</v>
      </c>
      <c r="I5341" t="s">
        <v>31</v>
      </c>
      <c r="J5341" t="s">
        <v>42</v>
      </c>
      <c r="K5341">
        <v>1411.97</v>
      </c>
      <c r="L5341">
        <v>139.80000000000001</v>
      </c>
      <c r="M5341" t="s">
        <v>43</v>
      </c>
      <c r="N5341">
        <v>9.9010602208262202E-2</v>
      </c>
      <c r="O5341" t="s">
        <v>11351</v>
      </c>
      <c r="P5341" t="s">
        <v>11356</v>
      </c>
      <c r="R5341" t="s">
        <v>11353</v>
      </c>
      <c r="S5341">
        <f>IF(SalesData[[#This Row],[Return Status]]="Returned",1,0)</f>
        <v>0</v>
      </c>
      <c r="T5341">
        <v>847.14</v>
      </c>
      <c r="U5341" s="2">
        <f>EOMONTH(SalesData[[#This Row],[Order Date]],0)</f>
        <v>45138</v>
      </c>
      <c r="V5341" s="9" t="str">
        <f>"Q"&amp;INT((MONTH(SalesData[[#This Row],[Order Date]])+2)/3)&amp;"-"&amp;YEAR(SalesData[[#This Row],[Order Date]])</f>
        <v>Q3-2023</v>
      </c>
    </row>
    <row r="5342" spans="1:22" x14ac:dyDescent="0.35">
      <c r="A5342" t="s">
        <v>5483</v>
      </c>
      <c r="B5342" s="1">
        <v>45114</v>
      </c>
      <c r="C5342" t="s">
        <v>67</v>
      </c>
      <c r="D5342" t="s">
        <v>39</v>
      </c>
      <c r="E5342">
        <v>9460956737</v>
      </c>
      <c r="F5342" t="s">
        <v>53</v>
      </c>
      <c r="G5342" t="s">
        <v>54</v>
      </c>
      <c r="H5342" t="s">
        <v>55</v>
      </c>
      <c r="I5342" t="s">
        <v>31</v>
      </c>
      <c r="J5342" t="s">
        <v>18</v>
      </c>
      <c r="K5342">
        <v>3413.43</v>
      </c>
      <c r="L5342">
        <v>447.66</v>
      </c>
      <c r="M5342" t="s">
        <v>19</v>
      </c>
      <c r="N5342">
        <v>0.131146676510138</v>
      </c>
      <c r="O5342" t="s">
        <v>11351</v>
      </c>
      <c r="P5342" t="s">
        <v>11352</v>
      </c>
      <c r="R5342" t="s">
        <v>11353</v>
      </c>
      <c r="S5342">
        <f>IF(SalesData[[#This Row],[Return Status]]="Returned",1,0)</f>
        <v>0</v>
      </c>
      <c r="U5342" s="2">
        <f>EOMONTH(SalesData[[#This Row],[Order Date]],0)</f>
        <v>45138</v>
      </c>
      <c r="V5342" s="9" t="str">
        <f>"Q"&amp;INT((MONTH(SalesData[[#This Row],[Order Date]])+2)/3)&amp;"-"&amp;YEAR(SalesData[[#This Row],[Order Date]])</f>
        <v>Q3-2023</v>
      </c>
    </row>
    <row r="5343" spans="1:22" x14ac:dyDescent="0.35">
      <c r="A5343" t="s">
        <v>5484</v>
      </c>
      <c r="B5343" s="1">
        <v>45108</v>
      </c>
      <c r="C5343" t="s">
        <v>26</v>
      </c>
      <c r="D5343" t="s">
        <v>46</v>
      </c>
      <c r="E5343">
        <v>9408748149</v>
      </c>
      <c r="F5343" t="s">
        <v>185</v>
      </c>
      <c r="G5343" t="s">
        <v>164</v>
      </c>
      <c r="H5343" t="s">
        <v>165</v>
      </c>
      <c r="I5343" t="s">
        <v>36</v>
      </c>
      <c r="J5343" t="s">
        <v>19</v>
      </c>
      <c r="K5343">
        <v>1742.88</v>
      </c>
      <c r="L5343">
        <v>468.14</v>
      </c>
      <c r="M5343" t="s">
        <v>19</v>
      </c>
      <c r="N5343">
        <v>0.26860139539153599</v>
      </c>
      <c r="O5343" t="s">
        <v>11351</v>
      </c>
      <c r="P5343" t="s">
        <v>11354</v>
      </c>
      <c r="R5343" t="s">
        <v>11353</v>
      </c>
      <c r="S5343">
        <f>IF(SalesData[[#This Row],[Return Status]]="Returned",1,0)</f>
        <v>0</v>
      </c>
      <c r="U5343" s="2">
        <f>EOMONTH(SalesData[[#This Row],[Order Date]],0)</f>
        <v>45138</v>
      </c>
      <c r="V5343" s="9" t="str">
        <f>"Q"&amp;INT((MONTH(SalesData[[#This Row],[Order Date]])+2)/3)&amp;"-"&amp;YEAR(SalesData[[#This Row],[Order Date]])</f>
        <v>Q3-2023</v>
      </c>
    </row>
    <row r="5344" spans="1:22" x14ac:dyDescent="0.35">
      <c r="A5344" t="s">
        <v>5485</v>
      </c>
      <c r="B5344" s="1">
        <v>45111</v>
      </c>
      <c r="C5344" t="s">
        <v>49</v>
      </c>
      <c r="D5344" t="s">
        <v>72</v>
      </c>
      <c r="E5344">
        <v>5733201134</v>
      </c>
      <c r="F5344" t="s">
        <v>170</v>
      </c>
      <c r="G5344" t="s">
        <v>69</v>
      </c>
      <c r="H5344" t="s">
        <v>41</v>
      </c>
      <c r="I5344" t="s">
        <v>31</v>
      </c>
      <c r="J5344" t="s">
        <v>18</v>
      </c>
      <c r="K5344">
        <v>1842.9</v>
      </c>
      <c r="L5344">
        <v>384.63</v>
      </c>
      <c r="M5344" t="s">
        <v>19</v>
      </c>
      <c r="N5344">
        <v>0.20870909978837701</v>
      </c>
      <c r="O5344" t="s">
        <v>11351</v>
      </c>
      <c r="P5344" t="s">
        <v>11354</v>
      </c>
      <c r="R5344" t="s">
        <v>11353</v>
      </c>
      <c r="S5344">
        <f>IF(SalesData[[#This Row],[Return Status]]="Returned",1,0)</f>
        <v>0</v>
      </c>
      <c r="T5344">
        <v>2081.52</v>
      </c>
      <c r="U5344" s="2">
        <f>EOMONTH(SalesData[[#This Row],[Order Date]],0)</f>
        <v>45138</v>
      </c>
      <c r="V5344" s="9" t="str">
        <f>"Q"&amp;INT((MONTH(SalesData[[#This Row],[Order Date]])+2)/3)&amp;"-"&amp;YEAR(SalesData[[#This Row],[Order Date]])</f>
        <v>Q3-2023</v>
      </c>
    </row>
    <row r="5345" spans="1:22" x14ac:dyDescent="0.35">
      <c r="A5345" t="s">
        <v>5486</v>
      </c>
      <c r="B5345" s="1">
        <v>45118</v>
      </c>
      <c r="C5345" t="s">
        <v>111</v>
      </c>
      <c r="D5345" t="s">
        <v>39</v>
      </c>
      <c r="E5345">
        <v>611702731</v>
      </c>
      <c r="F5345" t="s">
        <v>28</v>
      </c>
      <c r="G5345" t="s">
        <v>29</v>
      </c>
      <c r="H5345" t="s">
        <v>30</v>
      </c>
      <c r="I5345" t="s">
        <v>31</v>
      </c>
      <c r="J5345" t="s">
        <v>62</v>
      </c>
      <c r="K5345">
        <v>4144.04</v>
      </c>
      <c r="L5345">
        <v>1174.31</v>
      </c>
      <c r="M5345" t="s">
        <v>62</v>
      </c>
      <c r="N5345">
        <v>0.28337322998812797</v>
      </c>
      <c r="O5345" t="s">
        <v>11351</v>
      </c>
      <c r="P5345" t="s">
        <v>11354</v>
      </c>
      <c r="R5345" t="s">
        <v>11353</v>
      </c>
      <c r="S5345">
        <f>IF(SalesData[[#This Row],[Return Status]]="Returned",1,0)</f>
        <v>0</v>
      </c>
      <c r="T5345">
        <v>2788.38</v>
      </c>
      <c r="U5345" s="2">
        <f>EOMONTH(SalesData[[#This Row],[Order Date]],0)</f>
        <v>45138</v>
      </c>
      <c r="V5345" s="9" t="str">
        <f>"Q"&amp;INT((MONTH(SalesData[[#This Row],[Order Date]])+2)/3)&amp;"-"&amp;YEAR(SalesData[[#This Row],[Order Date]])</f>
        <v>Q3-2023</v>
      </c>
    </row>
    <row r="5346" spans="1:22" x14ac:dyDescent="0.35">
      <c r="A5346" t="s">
        <v>5487</v>
      </c>
      <c r="B5346" s="1">
        <v>45125</v>
      </c>
      <c r="C5346" t="s">
        <v>92</v>
      </c>
      <c r="D5346" t="s">
        <v>72</v>
      </c>
      <c r="E5346">
        <v>6192131753</v>
      </c>
      <c r="F5346" t="s">
        <v>47</v>
      </c>
      <c r="G5346" t="s">
        <v>23</v>
      </c>
      <c r="H5346" t="s">
        <v>24</v>
      </c>
      <c r="I5346" t="s">
        <v>17</v>
      </c>
      <c r="J5346" t="s">
        <v>19</v>
      </c>
      <c r="K5346">
        <v>3499.66</v>
      </c>
      <c r="L5346">
        <v>212.46</v>
      </c>
      <c r="M5346" t="s">
        <v>19</v>
      </c>
      <c r="N5346">
        <v>6.0708754564729198E-2</v>
      </c>
      <c r="O5346" t="s">
        <v>11351</v>
      </c>
      <c r="P5346" t="s">
        <v>11356</v>
      </c>
      <c r="Q5346" t="s">
        <v>11373</v>
      </c>
      <c r="R5346" t="s">
        <v>11360</v>
      </c>
      <c r="S5346">
        <f>IF(SalesData[[#This Row],[Return Status]]="Returned",1,0)</f>
        <v>1</v>
      </c>
      <c r="T5346">
        <v>2821.33</v>
      </c>
      <c r="U5346" s="2">
        <f>EOMONTH(SalesData[[#This Row],[Order Date]],0)</f>
        <v>45138</v>
      </c>
      <c r="V5346" s="9" t="str">
        <f>"Q"&amp;INT((MONTH(SalesData[[#This Row],[Order Date]])+2)/3)&amp;"-"&amp;YEAR(SalesData[[#This Row],[Order Date]])</f>
        <v>Q3-2023</v>
      </c>
    </row>
    <row r="5347" spans="1:22" x14ac:dyDescent="0.35">
      <c r="A5347" t="s">
        <v>5488</v>
      </c>
      <c r="B5347" s="1">
        <v>45134</v>
      </c>
      <c r="C5347" t="s">
        <v>194</v>
      </c>
      <c r="D5347" t="s">
        <v>80</v>
      </c>
      <c r="E5347">
        <v>1283989185</v>
      </c>
      <c r="F5347" t="s">
        <v>147</v>
      </c>
      <c r="G5347" t="s">
        <v>84</v>
      </c>
      <c r="H5347" t="s">
        <v>85</v>
      </c>
      <c r="I5347" t="s">
        <v>31</v>
      </c>
      <c r="J5347" t="s">
        <v>19</v>
      </c>
      <c r="K5347">
        <v>2575.9299999999998</v>
      </c>
      <c r="L5347">
        <v>273.68</v>
      </c>
      <c r="M5347" t="s">
        <v>19</v>
      </c>
      <c r="N5347">
        <v>0.106245123120582</v>
      </c>
      <c r="O5347" t="s">
        <v>11351</v>
      </c>
      <c r="P5347" t="s">
        <v>11352</v>
      </c>
      <c r="R5347" t="s">
        <v>11353</v>
      </c>
      <c r="S5347">
        <f>IF(SalesData[[#This Row],[Return Status]]="Returned",1,0)</f>
        <v>0</v>
      </c>
      <c r="T5347">
        <v>847.14</v>
      </c>
      <c r="U5347" s="2">
        <f>EOMONTH(SalesData[[#This Row],[Order Date]],0)</f>
        <v>45138</v>
      </c>
      <c r="V5347" s="9" t="str">
        <f>"Q"&amp;INT((MONTH(SalesData[[#This Row],[Order Date]])+2)/3)&amp;"-"&amp;YEAR(SalesData[[#This Row],[Order Date]])</f>
        <v>Q3-2023</v>
      </c>
    </row>
    <row r="5348" spans="1:22" x14ac:dyDescent="0.35">
      <c r="A5348" t="s">
        <v>5489</v>
      </c>
      <c r="B5348" s="1">
        <v>45126</v>
      </c>
      <c r="C5348" t="s">
        <v>92</v>
      </c>
      <c r="D5348" t="s">
        <v>27</v>
      </c>
      <c r="E5348">
        <v>9965085058</v>
      </c>
      <c r="F5348" t="s">
        <v>181</v>
      </c>
      <c r="G5348" t="s">
        <v>54</v>
      </c>
      <c r="H5348" t="s">
        <v>55</v>
      </c>
      <c r="I5348" t="s">
        <v>31</v>
      </c>
      <c r="J5348" t="s">
        <v>19</v>
      </c>
      <c r="K5348">
        <v>1569.01</v>
      </c>
      <c r="L5348">
        <v>300.60000000000002</v>
      </c>
      <c r="M5348" t="s">
        <v>19</v>
      </c>
      <c r="N5348">
        <v>0.19158577701863</v>
      </c>
      <c r="O5348" t="s">
        <v>11351</v>
      </c>
      <c r="P5348" t="s">
        <v>11352</v>
      </c>
      <c r="R5348" t="s">
        <v>11353</v>
      </c>
      <c r="S5348">
        <f>IF(SalesData[[#This Row],[Return Status]]="Returned",1,0)</f>
        <v>0</v>
      </c>
      <c r="U5348" s="2">
        <f>EOMONTH(SalesData[[#This Row],[Order Date]],0)</f>
        <v>45138</v>
      </c>
      <c r="V5348" s="9" t="str">
        <f>"Q"&amp;INT((MONTH(SalesData[[#This Row],[Order Date]])+2)/3)&amp;"-"&amp;YEAR(SalesData[[#This Row],[Order Date]])</f>
        <v>Q3-2023</v>
      </c>
    </row>
    <row r="5349" spans="1:22" x14ac:dyDescent="0.35">
      <c r="A5349" t="s">
        <v>5490</v>
      </c>
      <c r="B5349" s="1">
        <v>45130</v>
      </c>
      <c r="C5349" t="s">
        <v>77</v>
      </c>
      <c r="D5349" t="s">
        <v>80</v>
      </c>
      <c r="E5349">
        <v>4666630106</v>
      </c>
      <c r="F5349" t="s">
        <v>107</v>
      </c>
      <c r="G5349" t="s">
        <v>15</v>
      </c>
      <c r="H5349" t="s">
        <v>16</v>
      </c>
      <c r="I5349" t="s">
        <v>17</v>
      </c>
      <c r="J5349" t="s">
        <v>65</v>
      </c>
      <c r="K5349">
        <v>4493.5600000000004</v>
      </c>
      <c r="L5349">
        <v>557.82000000000005</v>
      </c>
      <c r="M5349" t="s">
        <v>65</v>
      </c>
      <c r="N5349">
        <v>0.124137654777059</v>
      </c>
      <c r="O5349" t="s">
        <v>11351</v>
      </c>
      <c r="P5349" t="s">
        <v>11352</v>
      </c>
      <c r="R5349" t="s">
        <v>11353</v>
      </c>
      <c r="S5349">
        <f>IF(SalesData[[#This Row],[Return Status]]="Returned",1,0)</f>
        <v>0</v>
      </c>
      <c r="T5349">
        <v>2085.91</v>
      </c>
      <c r="U5349" s="2">
        <f>EOMONTH(SalesData[[#This Row],[Order Date]],0)</f>
        <v>45138</v>
      </c>
      <c r="V5349" s="9" t="str">
        <f>"Q"&amp;INT((MONTH(SalesData[[#This Row],[Order Date]])+2)/3)&amp;"-"&amp;YEAR(SalesData[[#This Row],[Order Date]])</f>
        <v>Q3-2023</v>
      </c>
    </row>
    <row r="5350" spans="1:22" x14ac:dyDescent="0.35">
      <c r="A5350" t="s">
        <v>5491</v>
      </c>
      <c r="B5350" s="1">
        <v>45133</v>
      </c>
      <c r="C5350" t="s">
        <v>106</v>
      </c>
      <c r="D5350" t="s">
        <v>13</v>
      </c>
      <c r="E5350">
        <v>4255492301</v>
      </c>
      <c r="F5350" t="s">
        <v>163</v>
      </c>
      <c r="G5350" t="s">
        <v>164</v>
      </c>
      <c r="H5350" t="s">
        <v>165</v>
      </c>
      <c r="I5350" t="s">
        <v>36</v>
      </c>
      <c r="J5350" t="s">
        <v>43</v>
      </c>
      <c r="K5350">
        <v>3230.57</v>
      </c>
      <c r="L5350">
        <v>740.24</v>
      </c>
      <c r="M5350" t="s">
        <v>43</v>
      </c>
      <c r="N5350">
        <v>0.22913603481738501</v>
      </c>
      <c r="O5350" t="s">
        <v>11351</v>
      </c>
      <c r="P5350" t="s">
        <v>11354</v>
      </c>
      <c r="R5350" t="s">
        <v>11353</v>
      </c>
      <c r="S5350">
        <f>IF(SalesData[[#This Row],[Return Status]]="Returned",1,0)</f>
        <v>0</v>
      </c>
      <c r="U5350" s="2">
        <f>EOMONTH(SalesData[[#This Row],[Order Date]],0)</f>
        <v>45138</v>
      </c>
      <c r="V5350" s="9" t="str">
        <f>"Q"&amp;INT((MONTH(SalesData[[#This Row],[Order Date]])+2)/3)&amp;"-"&amp;YEAR(SalesData[[#This Row],[Order Date]])</f>
        <v>Q3-2023</v>
      </c>
    </row>
    <row r="5351" spans="1:22" x14ac:dyDescent="0.35">
      <c r="A5351" t="s">
        <v>5492</v>
      </c>
      <c r="B5351" s="1">
        <v>45133</v>
      </c>
      <c r="C5351" t="s">
        <v>38</v>
      </c>
      <c r="D5351" t="s">
        <v>39</v>
      </c>
      <c r="E5351">
        <v>9497066215</v>
      </c>
      <c r="F5351" t="s">
        <v>147</v>
      </c>
      <c r="G5351" t="s">
        <v>84</v>
      </c>
      <c r="H5351" t="s">
        <v>85</v>
      </c>
      <c r="I5351" t="s">
        <v>31</v>
      </c>
      <c r="J5351" t="s">
        <v>62</v>
      </c>
      <c r="K5351">
        <v>2227.1999999999998</v>
      </c>
      <c r="L5351">
        <v>506.82</v>
      </c>
      <c r="M5351" t="s">
        <v>62</v>
      </c>
      <c r="N5351">
        <v>0.22755926724137901</v>
      </c>
      <c r="O5351" t="s">
        <v>11351</v>
      </c>
      <c r="P5351" t="s">
        <v>11354</v>
      </c>
      <c r="R5351" t="s">
        <v>11353</v>
      </c>
      <c r="S5351">
        <f>IF(SalesData[[#This Row],[Return Status]]="Returned",1,0)</f>
        <v>0</v>
      </c>
      <c r="T5351">
        <v>847.14</v>
      </c>
      <c r="U5351" s="2">
        <f>EOMONTH(SalesData[[#This Row],[Order Date]],0)</f>
        <v>45138</v>
      </c>
      <c r="V5351" s="9" t="str">
        <f>"Q"&amp;INT((MONTH(SalesData[[#This Row],[Order Date]])+2)/3)&amp;"-"&amp;YEAR(SalesData[[#This Row],[Order Date]])</f>
        <v>Q3-2023</v>
      </c>
    </row>
    <row r="5352" spans="1:22" x14ac:dyDescent="0.35">
      <c r="A5352" t="s">
        <v>5493</v>
      </c>
      <c r="B5352" s="1">
        <v>45109</v>
      </c>
      <c r="C5352" t="s">
        <v>124</v>
      </c>
      <c r="D5352" t="s">
        <v>46</v>
      </c>
      <c r="E5352">
        <v>2901685299</v>
      </c>
      <c r="F5352" t="s">
        <v>137</v>
      </c>
      <c r="G5352" t="s">
        <v>34</v>
      </c>
      <c r="H5352" t="s">
        <v>35</v>
      </c>
      <c r="I5352" t="s">
        <v>36</v>
      </c>
      <c r="J5352" t="s">
        <v>61</v>
      </c>
      <c r="K5352">
        <v>3190.42</v>
      </c>
      <c r="L5352">
        <v>228.13</v>
      </c>
      <c r="M5352" t="s">
        <v>62</v>
      </c>
      <c r="N5352">
        <v>7.1504692172190507E-2</v>
      </c>
      <c r="O5352" t="s">
        <v>11351</v>
      </c>
      <c r="P5352" t="s">
        <v>11356</v>
      </c>
      <c r="R5352" t="s">
        <v>11353</v>
      </c>
      <c r="S5352">
        <f>IF(SalesData[[#This Row],[Return Status]]="Returned",1,0)</f>
        <v>0</v>
      </c>
      <c r="U5352" s="2">
        <f>EOMONTH(SalesData[[#This Row],[Order Date]],0)</f>
        <v>45138</v>
      </c>
      <c r="V5352" s="9" t="str">
        <f>"Q"&amp;INT((MONTH(SalesData[[#This Row],[Order Date]])+2)/3)&amp;"-"&amp;YEAR(SalesData[[#This Row],[Order Date]])</f>
        <v>Q3-2023</v>
      </c>
    </row>
    <row r="5353" spans="1:22" x14ac:dyDescent="0.35">
      <c r="A5353" t="s">
        <v>5494</v>
      </c>
      <c r="B5353" s="1">
        <v>45117</v>
      </c>
      <c r="C5353" t="s">
        <v>184</v>
      </c>
      <c r="D5353" t="s">
        <v>80</v>
      </c>
      <c r="E5353">
        <v>1810777783</v>
      </c>
      <c r="F5353" t="s">
        <v>156</v>
      </c>
      <c r="G5353" t="s">
        <v>251</v>
      </c>
      <c r="H5353" t="s">
        <v>85</v>
      </c>
      <c r="I5353" t="s">
        <v>31</v>
      </c>
      <c r="J5353" t="s">
        <v>65</v>
      </c>
      <c r="K5353">
        <v>2005.24</v>
      </c>
      <c r="L5353">
        <v>221.71</v>
      </c>
      <c r="M5353" t="s">
        <v>65</v>
      </c>
      <c r="N5353">
        <v>0.110565318864575</v>
      </c>
      <c r="O5353" t="s">
        <v>11351</v>
      </c>
      <c r="P5353" t="s">
        <v>11352</v>
      </c>
      <c r="R5353" t="s">
        <v>11353</v>
      </c>
      <c r="S5353">
        <f>IF(SalesData[[#This Row],[Return Status]]="Returned",1,0)</f>
        <v>0</v>
      </c>
      <c r="U5353" s="2">
        <f>EOMONTH(SalesData[[#This Row],[Order Date]],0)</f>
        <v>45138</v>
      </c>
      <c r="V5353" s="9" t="str">
        <f>"Q"&amp;INT((MONTH(SalesData[[#This Row],[Order Date]])+2)/3)&amp;"-"&amp;YEAR(SalesData[[#This Row],[Order Date]])</f>
        <v>Q3-2023</v>
      </c>
    </row>
    <row r="5354" spans="1:22" x14ac:dyDescent="0.35">
      <c r="A5354" t="s">
        <v>5495</v>
      </c>
      <c r="B5354" s="1">
        <v>45119</v>
      </c>
      <c r="C5354" t="s">
        <v>188</v>
      </c>
      <c r="D5354" t="s">
        <v>39</v>
      </c>
      <c r="E5354">
        <v>3563951662</v>
      </c>
      <c r="F5354" t="s">
        <v>147</v>
      </c>
      <c r="G5354" t="s">
        <v>84</v>
      </c>
      <c r="H5354" t="s">
        <v>85</v>
      </c>
      <c r="I5354" t="s">
        <v>31</v>
      </c>
      <c r="J5354" t="s">
        <v>43</v>
      </c>
      <c r="K5354">
        <v>3519.3</v>
      </c>
      <c r="L5354">
        <v>432.5</v>
      </c>
      <c r="M5354" t="s">
        <v>43</v>
      </c>
      <c r="N5354">
        <v>0.12289375728127799</v>
      </c>
      <c r="O5354" t="s">
        <v>11351</v>
      </c>
      <c r="P5354" t="s">
        <v>11352</v>
      </c>
      <c r="R5354" t="s">
        <v>11353</v>
      </c>
      <c r="S5354">
        <f>IF(SalesData[[#This Row],[Return Status]]="Returned",1,0)</f>
        <v>0</v>
      </c>
      <c r="T5354">
        <v>847.14</v>
      </c>
      <c r="U5354" s="2">
        <f>EOMONTH(SalesData[[#This Row],[Order Date]],0)</f>
        <v>45138</v>
      </c>
      <c r="V5354" s="9" t="str">
        <f>"Q"&amp;INT((MONTH(SalesData[[#This Row],[Order Date]])+2)/3)&amp;"-"&amp;YEAR(SalesData[[#This Row],[Order Date]])</f>
        <v>Q3-2023</v>
      </c>
    </row>
    <row r="5355" spans="1:22" x14ac:dyDescent="0.35">
      <c r="A5355" t="s">
        <v>5496</v>
      </c>
      <c r="B5355" s="1">
        <v>45122</v>
      </c>
      <c r="C5355" t="s">
        <v>149</v>
      </c>
      <c r="D5355" t="s">
        <v>99</v>
      </c>
      <c r="E5355">
        <v>3871545165</v>
      </c>
      <c r="F5355" t="s">
        <v>170</v>
      </c>
      <c r="G5355" t="s">
        <v>69</v>
      </c>
      <c r="H5355" t="s">
        <v>41</v>
      </c>
      <c r="I5355" t="s">
        <v>31</v>
      </c>
      <c r="J5355" t="s">
        <v>61</v>
      </c>
      <c r="K5355">
        <v>3404.87</v>
      </c>
      <c r="L5355">
        <v>235.24</v>
      </c>
      <c r="M5355" t="s">
        <v>62</v>
      </c>
      <c r="N5355">
        <v>6.90892750677706E-2</v>
      </c>
      <c r="O5355" t="s">
        <v>11351</v>
      </c>
      <c r="P5355" t="s">
        <v>11356</v>
      </c>
      <c r="R5355" t="s">
        <v>11353</v>
      </c>
      <c r="S5355">
        <f>IF(SalesData[[#This Row],[Return Status]]="Returned",1,0)</f>
        <v>0</v>
      </c>
      <c r="T5355">
        <v>2081.52</v>
      </c>
      <c r="U5355" s="2">
        <f>EOMONTH(SalesData[[#This Row],[Order Date]],0)</f>
        <v>45138</v>
      </c>
      <c r="V5355" s="9" t="str">
        <f>"Q"&amp;INT((MONTH(SalesData[[#This Row],[Order Date]])+2)/3)&amp;"-"&amp;YEAR(SalesData[[#This Row],[Order Date]])</f>
        <v>Q3-2023</v>
      </c>
    </row>
    <row r="5356" spans="1:22" x14ac:dyDescent="0.35">
      <c r="A5356" t="s">
        <v>5497</v>
      </c>
      <c r="B5356" s="1">
        <v>45123</v>
      </c>
      <c r="C5356" t="s">
        <v>71</v>
      </c>
      <c r="D5356" t="s">
        <v>27</v>
      </c>
      <c r="E5356">
        <v>9634382072</v>
      </c>
      <c r="F5356" t="s">
        <v>127</v>
      </c>
      <c r="G5356" t="s">
        <v>29</v>
      </c>
      <c r="H5356" t="s">
        <v>30</v>
      </c>
      <c r="I5356" t="s">
        <v>31</v>
      </c>
      <c r="J5356" t="s">
        <v>65</v>
      </c>
      <c r="K5356">
        <v>717.83</v>
      </c>
      <c r="L5356">
        <v>88.67</v>
      </c>
      <c r="M5356" t="s">
        <v>65</v>
      </c>
      <c r="N5356">
        <v>0.123525068609559</v>
      </c>
      <c r="O5356" t="s">
        <v>11355</v>
      </c>
      <c r="P5356" t="s">
        <v>11352</v>
      </c>
      <c r="Q5356" t="s">
        <v>11366</v>
      </c>
      <c r="R5356" t="s">
        <v>11360</v>
      </c>
      <c r="S5356">
        <f>IF(SalesData[[#This Row],[Return Status]]="Returned",1,0)</f>
        <v>1</v>
      </c>
      <c r="T5356">
        <v>2788.38</v>
      </c>
      <c r="U5356" s="2">
        <f>EOMONTH(SalesData[[#This Row],[Order Date]],0)</f>
        <v>45138</v>
      </c>
      <c r="V5356" s="9" t="str">
        <f>"Q"&amp;INT((MONTH(SalesData[[#This Row],[Order Date]])+2)/3)&amp;"-"&amp;YEAR(SalesData[[#This Row],[Order Date]])</f>
        <v>Q3-2023</v>
      </c>
    </row>
    <row r="5357" spans="1:22" x14ac:dyDescent="0.35">
      <c r="A5357" t="s">
        <v>5498</v>
      </c>
      <c r="B5357" s="1">
        <v>45114</v>
      </c>
      <c r="C5357" t="s">
        <v>144</v>
      </c>
      <c r="D5357" t="s">
        <v>39</v>
      </c>
      <c r="E5357">
        <v>7859001252</v>
      </c>
      <c r="F5357" t="s">
        <v>312</v>
      </c>
      <c r="G5357" t="s">
        <v>141</v>
      </c>
      <c r="H5357" t="s">
        <v>121</v>
      </c>
      <c r="I5357" t="s">
        <v>17</v>
      </c>
      <c r="J5357" t="s">
        <v>61</v>
      </c>
      <c r="K5357">
        <v>29.56</v>
      </c>
      <c r="L5357">
        <v>8.31</v>
      </c>
      <c r="M5357" t="s">
        <v>62</v>
      </c>
      <c r="N5357">
        <v>0.28112313937753702</v>
      </c>
      <c r="O5357" t="s">
        <v>11361</v>
      </c>
      <c r="P5357" t="s">
        <v>11354</v>
      </c>
      <c r="R5357" t="s">
        <v>11353</v>
      </c>
      <c r="S5357">
        <f>IF(SalesData[[#This Row],[Return Status]]="Returned",1,0)</f>
        <v>0</v>
      </c>
      <c r="T5357">
        <v>2793.38</v>
      </c>
      <c r="U5357" s="2">
        <f>EOMONTH(SalesData[[#This Row],[Order Date]],0)</f>
        <v>45138</v>
      </c>
      <c r="V5357" s="9" t="str">
        <f>"Q"&amp;INT((MONTH(SalesData[[#This Row],[Order Date]])+2)/3)&amp;"-"&amp;YEAR(SalesData[[#This Row],[Order Date]])</f>
        <v>Q3-2023</v>
      </c>
    </row>
    <row r="5358" spans="1:22" x14ac:dyDescent="0.35">
      <c r="A5358" t="s">
        <v>5499</v>
      </c>
      <c r="B5358" s="1">
        <v>45130</v>
      </c>
      <c r="C5358" t="s">
        <v>176</v>
      </c>
      <c r="D5358" t="s">
        <v>13</v>
      </c>
      <c r="E5358">
        <v>1934916069</v>
      </c>
      <c r="F5358" t="s">
        <v>47</v>
      </c>
      <c r="G5358" t="s">
        <v>23</v>
      </c>
      <c r="H5358" t="s">
        <v>24</v>
      </c>
      <c r="I5358" t="s">
        <v>17</v>
      </c>
      <c r="J5358" t="s">
        <v>61</v>
      </c>
      <c r="K5358">
        <v>2783.24</v>
      </c>
      <c r="L5358">
        <v>451.69</v>
      </c>
      <c r="M5358" t="s">
        <v>62</v>
      </c>
      <c r="N5358">
        <v>0.16228927437087701</v>
      </c>
      <c r="O5358" t="s">
        <v>11351</v>
      </c>
      <c r="P5358" t="s">
        <v>11352</v>
      </c>
      <c r="R5358" t="s">
        <v>11353</v>
      </c>
      <c r="S5358">
        <f>IF(SalesData[[#This Row],[Return Status]]="Returned",1,0)</f>
        <v>0</v>
      </c>
      <c r="T5358">
        <v>2821.33</v>
      </c>
      <c r="U5358" s="2">
        <f>EOMONTH(SalesData[[#This Row],[Order Date]],0)</f>
        <v>45138</v>
      </c>
      <c r="V5358" s="9" t="str">
        <f>"Q"&amp;INT((MONTH(SalesData[[#This Row],[Order Date]])+2)/3)&amp;"-"&amp;YEAR(SalesData[[#This Row],[Order Date]])</f>
        <v>Q3-2023</v>
      </c>
    </row>
    <row r="5359" spans="1:22" x14ac:dyDescent="0.35">
      <c r="A5359" t="s">
        <v>5500</v>
      </c>
      <c r="B5359" s="1">
        <v>45117</v>
      </c>
      <c r="C5359" t="s">
        <v>176</v>
      </c>
      <c r="D5359" t="s">
        <v>80</v>
      </c>
      <c r="E5359">
        <v>5778138612</v>
      </c>
      <c r="F5359" t="s">
        <v>387</v>
      </c>
      <c r="G5359" t="s">
        <v>89</v>
      </c>
      <c r="H5359" t="s">
        <v>90</v>
      </c>
      <c r="I5359" t="s">
        <v>31</v>
      </c>
      <c r="J5359" t="s">
        <v>65</v>
      </c>
      <c r="K5359">
        <v>3620.81</v>
      </c>
      <c r="L5359">
        <v>1071.19</v>
      </c>
      <c r="M5359" t="s">
        <v>65</v>
      </c>
      <c r="N5359">
        <v>0.29584264294453499</v>
      </c>
      <c r="O5359" t="s">
        <v>11351</v>
      </c>
      <c r="P5359" t="s">
        <v>11354</v>
      </c>
      <c r="Q5359" t="s">
        <v>11364</v>
      </c>
      <c r="R5359" t="s">
        <v>11360</v>
      </c>
      <c r="S5359">
        <f>IF(SalesData[[#This Row],[Return Status]]="Returned",1,0)</f>
        <v>1</v>
      </c>
      <c r="T5359">
        <v>207.68</v>
      </c>
      <c r="U5359" s="2">
        <f>EOMONTH(SalesData[[#This Row],[Order Date]],0)</f>
        <v>45138</v>
      </c>
      <c r="V5359" s="9" t="str">
        <f>"Q"&amp;INT((MONTH(SalesData[[#This Row],[Order Date]])+2)/3)&amp;"-"&amp;YEAR(SalesData[[#This Row],[Order Date]])</f>
        <v>Q3-2023</v>
      </c>
    </row>
    <row r="5360" spans="1:22" x14ac:dyDescent="0.35">
      <c r="A5360" t="s">
        <v>5501</v>
      </c>
      <c r="B5360" s="1">
        <v>45133</v>
      </c>
      <c r="C5360" t="s">
        <v>26</v>
      </c>
      <c r="D5360" t="s">
        <v>99</v>
      </c>
      <c r="E5360">
        <v>5134010730</v>
      </c>
      <c r="F5360" t="s">
        <v>47</v>
      </c>
      <c r="G5360" t="s">
        <v>23</v>
      </c>
      <c r="H5360" t="s">
        <v>24</v>
      </c>
      <c r="I5360" t="s">
        <v>17</v>
      </c>
      <c r="J5360" t="s">
        <v>62</v>
      </c>
      <c r="K5360">
        <v>4769.2700000000004</v>
      </c>
      <c r="L5360">
        <v>608.61</v>
      </c>
      <c r="M5360" t="s">
        <v>62</v>
      </c>
      <c r="N5360">
        <v>0.127610724492428</v>
      </c>
      <c r="O5360" t="s">
        <v>11351</v>
      </c>
      <c r="P5360" t="s">
        <v>11352</v>
      </c>
      <c r="R5360" t="s">
        <v>11353</v>
      </c>
      <c r="S5360">
        <f>IF(SalesData[[#This Row],[Return Status]]="Returned",1,0)</f>
        <v>0</v>
      </c>
      <c r="T5360">
        <v>2821.33</v>
      </c>
      <c r="U5360" s="2">
        <f>EOMONTH(SalesData[[#This Row],[Order Date]],0)</f>
        <v>45138</v>
      </c>
      <c r="V5360" s="9" t="str">
        <f>"Q"&amp;INT((MONTH(SalesData[[#This Row],[Order Date]])+2)/3)&amp;"-"&amp;YEAR(SalesData[[#This Row],[Order Date]])</f>
        <v>Q3-2023</v>
      </c>
    </row>
    <row r="5361" spans="1:22" x14ac:dyDescent="0.35">
      <c r="A5361" t="s">
        <v>5502</v>
      </c>
      <c r="B5361" s="1">
        <v>45125</v>
      </c>
      <c r="C5361" t="s">
        <v>113</v>
      </c>
      <c r="D5361" t="s">
        <v>27</v>
      </c>
      <c r="E5361">
        <v>2668050657</v>
      </c>
      <c r="F5361" t="s">
        <v>47</v>
      </c>
      <c r="G5361" t="s">
        <v>23</v>
      </c>
      <c r="H5361" t="s">
        <v>24</v>
      </c>
      <c r="I5361" t="s">
        <v>17</v>
      </c>
      <c r="J5361" t="s">
        <v>42</v>
      </c>
      <c r="K5361">
        <v>874.24</v>
      </c>
      <c r="L5361">
        <v>152.61000000000001</v>
      </c>
      <c r="M5361" t="s">
        <v>43</v>
      </c>
      <c r="N5361">
        <v>0.17456304904831599</v>
      </c>
      <c r="O5361" t="s">
        <v>11355</v>
      </c>
      <c r="P5361" t="s">
        <v>11352</v>
      </c>
      <c r="R5361" t="s">
        <v>11353</v>
      </c>
      <c r="S5361">
        <f>IF(SalesData[[#This Row],[Return Status]]="Returned",1,0)</f>
        <v>0</v>
      </c>
      <c r="T5361">
        <v>2821.33</v>
      </c>
      <c r="U5361" s="2">
        <f>EOMONTH(SalesData[[#This Row],[Order Date]],0)</f>
        <v>45138</v>
      </c>
      <c r="V5361" s="9" t="str">
        <f>"Q"&amp;INT((MONTH(SalesData[[#This Row],[Order Date]])+2)/3)&amp;"-"&amp;YEAR(SalesData[[#This Row],[Order Date]])</f>
        <v>Q3-2023</v>
      </c>
    </row>
    <row r="5362" spans="1:22" x14ac:dyDescent="0.35">
      <c r="A5362" t="s">
        <v>5503</v>
      </c>
      <c r="B5362" s="1">
        <v>45109</v>
      </c>
      <c r="C5362" t="s">
        <v>111</v>
      </c>
      <c r="D5362" t="s">
        <v>46</v>
      </c>
      <c r="E5362">
        <v>1723907027</v>
      </c>
      <c r="F5362" t="s">
        <v>68</v>
      </c>
      <c r="G5362" t="s">
        <v>69</v>
      </c>
      <c r="H5362" t="s">
        <v>41</v>
      </c>
      <c r="I5362" t="s">
        <v>31</v>
      </c>
      <c r="J5362" t="s">
        <v>19</v>
      </c>
      <c r="K5362">
        <v>3282.14</v>
      </c>
      <c r="L5362">
        <v>178.04</v>
      </c>
      <c r="M5362" t="s">
        <v>19</v>
      </c>
      <c r="N5362">
        <v>5.4245096187243699E-2</v>
      </c>
      <c r="O5362" t="s">
        <v>11351</v>
      </c>
      <c r="P5362" t="s">
        <v>11356</v>
      </c>
      <c r="R5362" t="s">
        <v>11353</v>
      </c>
      <c r="S5362">
        <f>IF(SalesData[[#This Row],[Return Status]]="Returned",1,0)</f>
        <v>0</v>
      </c>
      <c r="T5362">
        <v>2081.52</v>
      </c>
      <c r="U5362" s="2">
        <f>EOMONTH(SalesData[[#This Row],[Order Date]],0)</f>
        <v>45138</v>
      </c>
      <c r="V5362" s="9" t="str">
        <f>"Q"&amp;INT((MONTH(SalesData[[#This Row],[Order Date]])+2)/3)&amp;"-"&amp;YEAR(SalesData[[#This Row],[Order Date]])</f>
        <v>Q3-2023</v>
      </c>
    </row>
    <row r="5363" spans="1:22" x14ac:dyDescent="0.35">
      <c r="A5363" t="s">
        <v>5504</v>
      </c>
      <c r="B5363" s="1">
        <v>45113</v>
      </c>
      <c r="C5363" t="s">
        <v>97</v>
      </c>
      <c r="D5363" t="s">
        <v>145</v>
      </c>
      <c r="E5363">
        <v>8595146980</v>
      </c>
      <c r="F5363" t="s">
        <v>58</v>
      </c>
      <c r="G5363" t="s">
        <v>59</v>
      </c>
      <c r="H5363" t="s">
        <v>60</v>
      </c>
      <c r="I5363" t="s">
        <v>31</v>
      </c>
      <c r="J5363" t="s">
        <v>62</v>
      </c>
      <c r="K5363">
        <v>287.74</v>
      </c>
      <c r="L5363">
        <v>67.709999999999994</v>
      </c>
      <c r="M5363" t="s">
        <v>62</v>
      </c>
      <c r="N5363">
        <v>0.23531660526864501</v>
      </c>
      <c r="O5363" t="s">
        <v>11361</v>
      </c>
      <c r="P5363" t="s">
        <v>11354</v>
      </c>
      <c r="R5363" t="s">
        <v>11353</v>
      </c>
      <c r="S5363">
        <f>IF(SalesData[[#This Row],[Return Status]]="Returned",1,0)</f>
        <v>0</v>
      </c>
      <c r="T5363">
        <v>2183.56</v>
      </c>
      <c r="U5363" s="2">
        <f>EOMONTH(SalesData[[#This Row],[Order Date]],0)</f>
        <v>45138</v>
      </c>
      <c r="V5363" s="9" t="str">
        <f>"Q"&amp;INT((MONTH(SalesData[[#This Row],[Order Date]])+2)/3)&amp;"-"&amp;YEAR(SalesData[[#This Row],[Order Date]])</f>
        <v>Q3-2023</v>
      </c>
    </row>
    <row r="5364" spans="1:22" x14ac:dyDescent="0.35">
      <c r="A5364" t="s">
        <v>5505</v>
      </c>
      <c r="B5364" s="1">
        <v>45131</v>
      </c>
      <c r="C5364" t="s">
        <v>184</v>
      </c>
      <c r="D5364" t="s">
        <v>13</v>
      </c>
      <c r="E5364">
        <v>1780694559</v>
      </c>
      <c r="F5364" t="s">
        <v>156</v>
      </c>
      <c r="G5364" t="s">
        <v>84</v>
      </c>
      <c r="H5364" t="s">
        <v>85</v>
      </c>
      <c r="I5364" t="s">
        <v>31</v>
      </c>
      <c r="J5364" t="s">
        <v>42</v>
      </c>
      <c r="K5364">
        <v>3486.78</v>
      </c>
      <c r="L5364">
        <v>981.09</v>
      </c>
      <c r="M5364" t="s">
        <v>43</v>
      </c>
      <c r="N5364">
        <v>0.28137421919363997</v>
      </c>
      <c r="O5364" t="s">
        <v>11351</v>
      </c>
      <c r="P5364" t="s">
        <v>11354</v>
      </c>
      <c r="R5364" t="s">
        <v>11353</v>
      </c>
      <c r="S5364">
        <f>IF(SalesData[[#This Row],[Return Status]]="Returned",1,0)</f>
        <v>0</v>
      </c>
      <c r="T5364">
        <v>847.14</v>
      </c>
      <c r="U5364" s="2">
        <f>EOMONTH(SalesData[[#This Row],[Order Date]],0)</f>
        <v>45138</v>
      </c>
      <c r="V5364" s="9" t="str">
        <f>"Q"&amp;INT((MONTH(SalesData[[#This Row],[Order Date]])+2)/3)&amp;"-"&amp;YEAR(SalesData[[#This Row],[Order Date]])</f>
        <v>Q3-2023</v>
      </c>
    </row>
    <row r="5365" spans="1:22" x14ac:dyDescent="0.35">
      <c r="A5365" t="s">
        <v>5506</v>
      </c>
      <c r="B5365" s="1">
        <v>45121</v>
      </c>
      <c r="C5365" t="s">
        <v>21</v>
      </c>
      <c r="D5365" t="s">
        <v>80</v>
      </c>
      <c r="E5365">
        <v>7833261869</v>
      </c>
      <c r="F5365" t="s">
        <v>185</v>
      </c>
      <c r="G5365" t="s">
        <v>164</v>
      </c>
      <c r="H5365" t="s">
        <v>11357</v>
      </c>
      <c r="I5365" t="s">
        <v>36</v>
      </c>
      <c r="J5365" t="s">
        <v>42</v>
      </c>
      <c r="K5365">
        <v>4809.07</v>
      </c>
      <c r="L5365">
        <v>168.37</v>
      </c>
      <c r="M5365" t="s">
        <v>43</v>
      </c>
      <c r="N5365">
        <v>3.50109272686819E-2</v>
      </c>
      <c r="O5365" t="s">
        <v>11351</v>
      </c>
      <c r="P5365" t="s">
        <v>11356</v>
      </c>
      <c r="R5365" t="s">
        <v>11353</v>
      </c>
      <c r="S5365">
        <f>IF(SalesData[[#This Row],[Return Status]]="Returned",1,0)</f>
        <v>0</v>
      </c>
      <c r="U5365" s="2">
        <f>EOMONTH(SalesData[[#This Row],[Order Date]],0)</f>
        <v>45138</v>
      </c>
      <c r="V5365" s="9" t="str">
        <f>"Q"&amp;INT((MONTH(SalesData[[#This Row],[Order Date]])+2)/3)&amp;"-"&amp;YEAR(SalesData[[#This Row],[Order Date]])</f>
        <v>Q3-2023</v>
      </c>
    </row>
    <row r="5366" spans="1:22" x14ac:dyDescent="0.35">
      <c r="A5366" t="s">
        <v>5507</v>
      </c>
      <c r="B5366" s="1">
        <v>45108</v>
      </c>
      <c r="C5366" t="s">
        <v>97</v>
      </c>
      <c r="D5366" t="s">
        <v>80</v>
      </c>
      <c r="E5366">
        <v>8289441718</v>
      </c>
      <c r="F5366" t="s">
        <v>410</v>
      </c>
      <c r="G5366" t="s">
        <v>29</v>
      </c>
      <c r="H5366" t="s">
        <v>30</v>
      </c>
      <c r="I5366" t="s">
        <v>31</v>
      </c>
      <c r="J5366" t="s">
        <v>19</v>
      </c>
      <c r="K5366">
        <v>1255.53</v>
      </c>
      <c r="L5366">
        <v>155.44</v>
      </c>
      <c r="M5366" t="s">
        <v>19</v>
      </c>
      <c r="N5366">
        <v>0.12380428982182801</v>
      </c>
      <c r="O5366" t="s">
        <v>11351</v>
      </c>
      <c r="P5366" t="s">
        <v>11352</v>
      </c>
      <c r="Q5366" t="s">
        <v>11376</v>
      </c>
      <c r="R5366" t="s">
        <v>11360</v>
      </c>
      <c r="S5366">
        <f>IF(SalesData[[#This Row],[Return Status]]="Returned",1,0)</f>
        <v>1</v>
      </c>
      <c r="T5366">
        <v>2788.38</v>
      </c>
      <c r="U5366" s="2">
        <f>EOMONTH(SalesData[[#This Row],[Order Date]],0)</f>
        <v>45138</v>
      </c>
      <c r="V5366" s="9" t="str">
        <f>"Q"&amp;INT((MONTH(SalesData[[#This Row],[Order Date]])+2)/3)&amp;"-"&amp;YEAR(SalesData[[#This Row],[Order Date]])</f>
        <v>Q3-2023</v>
      </c>
    </row>
    <row r="5367" spans="1:22" x14ac:dyDescent="0.35">
      <c r="A5367" t="s">
        <v>5508</v>
      </c>
      <c r="B5367" s="1">
        <v>45130</v>
      </c>
      <c r="C5367" t="s">
        <v>77</v>
      </c>
      <c r="D5367" t="s">
        <v>80</v>
      </c>
      <c r="E5367">
        <v>4880165984</v>
      </c>
      <c r="F5367" t="s">
        <v>292</v>
      </c>
      <c r="G5367" t="s">
        <v>11358</v>
      </c>
      <c r="H5367" t="s">
        <v>41</v>
      </c>
      <c r="I5367" t="s">
        <v>31</v>
      </c>
      <c r="J5367" t="s">
        <v>19</v>
      </c>
      <c r="K5367">
        <v>4777.18</v>
      </c>
      <c r="L5367">
        <v>442.79</v>
      </c>
      <c r="M5367" t="s">
        <v>19</v>
      </c>
      <c r="N5367">
        <v>9.2688573593626394E-2</v>
      </c>
      <c r="O5367" t="s">
        <v>11351</v>
      </c>
      <c r="P5367" t="s">
        <v>11356</v>
      </c>
      <c r="Q5367" t="s">
        <v>11366</v>
      </c>
      <c r="R5367" t="s">
        <v>11360</v>
      </c>
      <c r="S5367">
        <f>IF(SalesData[[#This Row],[Return Status]]="Returned",1,0)</f>
        <v>1</v>
      </c>
      <c r="U5367" s="2">
        <f>EOMONTH(SalesData[[#This Row],[Order Date]],0)</f>
        <v>45138</v>
      </c>
      <c r="V5367" s="9" t="str">
        <f>"Q"&amp;INT((MONTH(SalesData[[#This Row],[Order Date]])+2)/3)&amp;"-"&amp;YEAR(SalesData[[#This Row],[Order Date]])</f>
        <v>Q3-2023</v>
      </c>
    </row>
    <row r="5368" spans="1:22" x14ac:dyDescent="0.35">
      <c r="A5368" t="s">
        <v>5509</v>
      </c>
      <c r="B5368" s="1">
        <v>45117</v>
      </c>
      <c r="C5368" t="s">
        <v>205</v>
      </c>
      <c r="D5368" t="s">
        <v>13</v>
      </c>
      <c r="E5368">
        <v>1288734710</v>
      </c>
      <c r="F5368" t="s">
        <v>238</v>
      </c>
      <c r="G5368" t="s">
        <v>74</v>
      </c>
      <c r="H5368" t="s">
        <v>11357</v>
      </c>
      <c r="I5368" t="s">
        <v>36</v>
      </c>
      <c r="J5368" t="s">
        <v>62</v>
      </c>
      <c r="K5368">
        <v>1320.28</v>
      </c>
      <c r="L5368">
        <v>306.92</v>
      </c>
      <c r="M5368" t="s">
        <v>62</v>
      </c>
      <c r="N5368">
        <v>0.232465840579271</v>
      </c>
      <c r="O5368" t="s">
        <v>11351</v>
      </c>
      <c r="P5368" t="s">
        <v>11354</v>
      </c>
      <c r="R5368" t="s">
        <v>11353</v>
      </c>
      <c r="S5368">
        <f>IF(SalesData[[#This Row],[Return Status]]="Returned",1,0)</f>
        <v>0</v>
      </c>
      <c r="T5368">
        <v>2420.2800000000002</v>
      </c>
      <c r="U5368" s="2">
        <f>EOMONTH(SalesData[[#This Row],[Order Date]],0)</f>
        <v>45138</v>
      </c>
      <c r="V5368" s="9" t="str">
        <f>"Q"&amp;INT((MONTH(SalesData[[#This Row],[Order Date]])+2)/3)&amp;"-"&amp;YEAR(SalesData[[#This Row],[Order Date]])</f>
        <v>Q3-2023</v>
      </c>
    </row>
    <row r="5369" spans="1:22" x14ac:dyDescent="0.35">
      <c r="A5369" t="s">
        <v>5510</v>
      </c>
      <c r="B5369" s="1">
        <v>45110</v>
      </c>
      <c r="C5369" t="s">
        <v>144</v>
      </c>
      <c r="D5369" t="s">
        <v>80</v>
      </c>
      <c r="E5369">
        <v>3342283018</v>
      </c>
      <c r="F5369" t="s">
        <v>137</v>
      </c>
      <c r="G5369" t="s">
        <v>101</v>
      </c>
      <c r="H5369" t="s">
        <v>35</v>
      </c>
      <c r="I5369" t="s">
        <v>36</v>
      </c>
      <c r="J5369" t="s">
        <v>19</v>
      </c>
      <c r="K5369">
        <v>2751.17</v>
      </c>
      <c r="L5369">
        <v>779.78</v>
      </c>
      <c r="M5369" t="s">
        <v>19</v>
      </c>
      <c r="N5369">
        <v>0.28343577459771702</v>
      </c>
      <c r="O5369" t="s">
        <v>11351</v>
      </c>
      <c r="P5369" t="s">
        <v>11354</v>
      </c>
      <c r="Q5369" t="s">
        <v>11372</v>
      </c>
      <c r="R5369" t="s">
        <v>11360</v>
      </c>
      <c r="S5369">
        <f>IF(SalesData[[#This Row],[Return Status]]="Returned",1,0)</f>
        <v>1</v>
      </c>
      <c r="T5369">
        <v>1385.87</v>
      </c>
      <c r="U5369" s="2">
        <f>EOMONTH(SalesData[[#This Row],[Order Date]],0)</f>
        <v>45138</v>
      </c>
      <c r="V5369" s="9" t="str">
        <f>"Q"&amp;INT((MONTH(SalesData[[#This Row],[Order Date]])+2)/3)&amp;"-"&amp;YEAR(SalesData[[#This Row],[Order Date]])</f>
        <v>Q3-2023</v>
      </c>
    </row>
    <row r="5370" spans="1:22" x14ac:dyDescent="0.35">
      <c r="A5370" t="s">
        <v>5511</v>
      </c>
      <c r="B5370" s="1">
        <v>45132</v>
      </c>
      <c r="C5370" t="s">
        <v>67</v>
      </c>
      <c r="D5370" t="s">
        <v>72</v>
      </c>
      <c r="E5370">
        <v>8445402740</v>
      </c>
      <c r="F5370" t="s">
        <v>312</v>
      </c>
      <c r="G5370" t="s">
        <v>11367</v>
      </c>
      <c r="H5370" t="s">
        <v>11357</v>
      </c>
      <c r="I5370" t="s">
        <v>17</v>
      </c>
      <c r="J5370" t="s">
        <v>18</v>
      </c>
      <c r="K5370">
        <v>3204.48</v>
      </c>
      <c r="L5370">
        <v>337.54</v>
      </c>
      <c r="M5370" t="s">
        <v>19</v>
      </c>
      <c r="N5370">
        <v>0.10533378270421399</v>
      </c>
      <c r="O5370" t="s">
        <v>11351</v>
      </c>
      <c r="P5370" t="s">
        <v>11352</v>
      </c>
      <c r="R5370" t="s">
        <v>11353</v>
      </c>
      <c r="S5370">
        <f>IF(SalesData[[#This Row],[Return Status]]="Returned",1,0)</f>
        <v>0</v>
      </c>
      <c r="U5370" s="2">
        <f>EOMONTH(SalesData[[#This Row],[Order Date]],0)</f>
        <v>45138</v>
      </c>
      <c r="V5370" s="9" t="str">
        <f>"Q"&amp;INT((MONTH(SalesData[[#This Row],[Order Date]])+2)/3)&amp;"-"&amp;YEAR(SalesData[[#This Row],[Order Date]])</f>
        <v>Q3-2023</v>
      </c>
    </row>
    <row r="5371" spans="1:22" x14ac:dyDescent="0.35">
      <c r="A5371" t="s">
        <v>5512</v>
      </c>
      <c r="B5371" s="1">
        <v>45136</v>
      </c>
      <c r="C5371" t="s">
        <v>87</v>
      </c>
      <c r="D5371" t="s">
        <v>39</v>
      </c>
      <c r="E5371">
        <v>5563338718</v>
      </c>
      <c r="F5371" t="s">
        <v>222</v>
      </c>
      <c r="G5371" t="s">
        <v>164</v>
      </c>
      <c r="H5371" t="s">
        <v>165</v>
      </c>
      <c r="I5371" t="s">
        <v>36</v>
      </c>
      <c r="J5371" t="s">
        <v>65</v>
      </c>
      <c r="K5371">
        <v>4021.83</v>
      </c>
      <c r="L5371">
        <v>746.69</v>
      </c>
      <c r="M5371" t="s">
        <v>65</v>
      </c>
      <c r="N5371">
        <v>0.18565926456364401</v>
      </c>
      <c r="O5371" t="s">
        <v>11351</v>
      </c>
      <c r="P5371" t="s">
        <v>11352</v>
      </c>
      <c r="R5371" t="s">
        <v>11353</v>
      </c>
      <c r="S5371">
        <f>IF(SalesData[[#This Row],[Return Status]]="Returned",1,0)</f>
        <v>0</v>
      </c>
      <c r="U5371" s="2">
        <f>EOMONTH(SalesData[[#This Row],[Order Date]],0)</f>
        <v>45138</v>
      </c>
      <c r="V5371" s="9" t="str">
        <f>"Q"&amp;INT((MONTH(SalesData[[#This Row],[Order Date]])+2)/3)&amp;"-"&amp;YEAR(SalesData[[#This Row],[Order Date]])</f>
        <v>Q3-2023</v>
      </c>
    </row>
    <row r="5372" spans="1:22" x14ac:dyDescent="0.35">
      <c r="A5372" t="s">
        <v>5513</v>
      </c>
      <c r="B5372" s="1">
        <v>45116</v>
      </c>
      <c r="C5372" t="s">
        <v>176</v>
      </c>
      <c r="D5372" t="s">
        <v>99</v>
      </c>
      <c r="E5372">
        <v>774318175</v>
      </c>
      <c r="F5372" t="s">
        <v>58</v>
      </c>
      <c r="G5372" t="s">
        <v>11378</v>
      </c>
      <c r="H5372" t="s">
        <v>60</v>
      </c>
      <c r="I5372" t="s">
        <v>31</v>
      </c>
      <c r="J5372" t="s">
        <v>61</v>
      </c>
      <c r="K5372">
        <v>4504.04</v>
      </c>
      <c r="L5372">
        <v>1092.1300000000001</v>
      </c>
      <c r="M5372" t="s">
        <v>62</v>
      </c>
      <c r="N5372">
        <v>0.24247786431736801</v>
      </c>
      <c r="O5372" t="s">
        <v>11351</v>
      </c>
      <c r="P5372" t="s">
        <v>11354</v>
      </c>
      <c r="R5372" t="s">
        <v>11353</v>
      </c>
      <c r="S5372">
        <f>IF(SalesData[[#This Row],[Return Status]]="Returned",1,0)</f>
        <v>0</v>
      </c>
      <c r="U5372" s="2">
        <f>EOMONTH(SalesData[[#This Row],[Order Date]],0)</f>
        <v>45138</v>
      </c>
      <c r="V5372" s="9" t="str">
        <f>"Q"&amp;INT((MONTH(SalesData[[#This Row],[Order Date]])+2)/3)&amp;"-"&amp;YEAR(SalesData[[#This Row],[Order Date]])</f>
        <v>Q3-2023</v>
      </c>
    </row>
    <row r="5373" spans="1:22" x14ac:dyDescent="0.35">
      <c r="A5373" t="s">
        <v>5514</v>
      </c>
      <c r="B5373" s="1">
        <v>45125</v>
      </c>
      <c r="C5373" t="s">
        <v>184</v>
      </c>
      <c r="D5373" t="s">
        <v>72</v>
      </c>
      <c r="E5373">
        <v>2875865830</v>
      </c>
      <c r="F5373" t="s">
        <v>83</v>
      </c>
      <c r="G5373" t="s">
        <v>84</v>
      </c>
      <c r="H5373" t="s">
        <v>11357</v>
      </c>
      <c r="I5373" t="s">
        <v>31</v>
      </c>
      <c r="J5373" t="s">
        <v>18</v>
      </c>
      <c r="K5373">
        <v>1178.08</v>
      </c>
      <c r="L5373">
        <v>267</v>
      </c>
      <c r="M5373" t="s">
        <v>19</v>
      </c>
      <c r="N5373">
        <v>0.22663995653945401</v>
      </c>
      <c r="O5373" t="s">
        <v>11351</v>
      </c>
      <c r="P5373" t="s">
        <v>11354</v>
      </c>
      <c r="R5373" t="s">
        <v>11353</v>
      </c>
      <c r="S5373">
        <f>IF(SalesData[[#This Row],[Return Status]]="Returned",1,0)</f>
        <v>0</v>
      </c>
      <c r="T5373">
        <v>847.14</v>
      </c>
      <c r="U5373" s="2">
        <f>EOMONTH(SalesData[[#This Row],[Order Date]],0)</f>
        <v>45138</v>
      </c>
      <c r="V5373" s="9" t="str">
        <f>"Q"&amp;INT((MONTH(SalesData[[#This Row],[Order Date]])+2)/3)&amp;"-"&amp;YEAR(SalesData[[#This Row],[Order Date]])</f>
        <v>Q3-2023</v>
      </c>
    </row>
    <row r="5374" spans="1:22" x14ac:dyDescent="0.35">
      <c r="A5374" t="s">
        <v>5515</v>
      </c>
      <c r="B5374" s="1">
        <v>45120</v>
      </c>
      <c r="C5374" t="s">
        <v>12</v>
      </c>
      <c r="D5374" t="s">
        <v>13</v>
      </c>
      <c r="E5374">
        <v>6073261212</v>
      </c>
      <c r="F5374" t="s">
        <v>410</v>
      </c>
      <c r="G5374" t="s">
        <v>29</v>
      </c>
      <c r="H5374" t="s">
        <v>30</v>
      </c>
      <c r="I5374" t="s">
        <v>31</v>
      </c>
      <c r="J5374" t="s">
        <v>42</v>
      </c>
      <c r="K5374">
        <v>4149.54</v>
      </c>
      <c r="L5374">
        <v>342.64</v>
      </c>
      <c r="M5374" t="s">
        <v>43</v>
      </c>
      <c r="N5374">
        <v>8.2573008092463304E-2</v>
      </c>
      <c r="O5374" t="s">
        <v>11351</v>
      </c>
      <c r="P5374" t="s">
        <v>11356</v>
      </c>
      <c r="R5374" t="s">
        <v>11353</v>
      </c>
      <c r="S5374">
        <f>IF(SalesData[[#This Row],[Return Status]]="Returned",1,0)</f>
        <v>0</v>
      </c>
      <c r="T5374">
        <v>2788.38</v>
      </c>
      <c r="U5374" s="2">
        <f>EOMONTH(SalesData[[#This Row],[Order Date]],0)</f>
        <v>45138</v>
      </c>
      <c r="V5374" s="9" t="str">
        <f>"Q"&amp;INT((MONTH(SalesData[[#This Row],[Order Date]])+2)/3)&amp;"-"&amp;YEAR(SalesData[[#This Row],[Order Date]])</f>
        <v>Q3-2023</v>
      </c>
    </row>
    <row r="5375" spans="1:22" x14ac:dyDescent="0.35">
      <c r="A5375" t="s">
        <v>5516</v>
      </c>
      <c r="B5375" s="1">
        <v>45122</v>
      </c>
      <c r="C5375" t="s">
        <v>132</v>
      </c>
      <c r="D5375" t="s">
        <v>46</v>
      </c>
      <c r="E5375">
        <v>7853185385</v>
      </c>
      <c r="F5375" t="s">
        <v>129</v>
      </c>
      <c r="G5375" t="s">
        <v>11371</v>
      </c>
      <c r="H5375" t="s">
        <v>55</v>
      </c>
      <c r="I5375" t="s">
        <v>31</v>
      </c>
      <c r="J5375" t="s">
        <v>19</v>
      </c>
      <c r="K5375">
        <v>3523.11</v>
      </c>
      <c r="L5375">
        <v>367.31</v>
      </c>
      <c r="M5375" t="s">
        <v>19</v>
      </c>
      <c r="N5375">
        <v>0.10425731810814901</v>
      </c>
      <c r="O5375" t="s">
        <v>11351</v>
      </c>
      <c r="P5375" t="s">
        <v>11352</v>
      </c>
      <c r="R5375" t="s">
        <v>11353</v>
      </c>
      <c r="S5375">
        <f>IF(SalesData[[#This Row],[Return Status]]="Returned",1,0)</f>
        <v>0</v>
      </c>
      <c r="U5375" s="2">
        <f>EOMONTH(SalesData[[#This Row],[Order Date]],0)</f>
        <v>45138</v>
      </c>
      <c r="V5375" s="9" t="str">
        <f>"Q"&amp;INT((MONTH(SalesData[[#This Row],[Order Date]])+2)/3)&amp;"-"&amp;YEAR(SalesData[[#This Row],[Order Date]])</f>
        <v>Q3-2023</v>
      </c>
    </row>
    <row r="5376" spans="1:22" x14ac:dyDescent="0.35">
      <c r="A5376" t="s">
        <v>5517</v>
      </c>
      <c r="B5376" s="1">
        <v>45137</v>
      </c>
      <c r="C5376" t="s">
        <v>124</v>
      </c>
      <c r="D5376" t="s">
        <v>39</v>
      </c>
      <c r="E5376">
        <v>2123370974</v>
      </c>
      <c r="F5376" t="s">
        <v>410</v>
      </c>
      <c r="G5376" t="s">
        <v>29</v>
      </c>
      <c r="H5376" t="s">
        <v>30</v>
      </c>
      <c r="I5376" t="s">
        <v>31</v>
      </c>
      <c r="J5376" t="s">
        <v>62</v>
      </c>
      <c r="K5376">
        <v>4776.78</v>
      </c>
      <c r="L5376">
        <v>297.26</v>
      </c>
      <c r="M5376" t="s">
        <v>62</v>
      </c>
      <c r="N5376">
        <v>6.2230205284731603E-2</v>
      </c>
      <c r="O5376" t="s">
        <v>11351</v>
      </c>
      <c r="P5376" t="s">
        <v>11356</v>
      </c>
      <c r="R5376" t="s">
        <v>11353</v>
      </c>
      <c r="S5376">
        <f>IF(SalesData[[#This Row],[Return Status]]="Returned",1,0)</f>
        <v>0</v>
      </c>
      <c r="T5376">
        <v>2788.38</v>
      </c>
      <c r="U5376" s="2">
        <f>EOMONTH(SalesData[[#This Row],[Order Date]],0)</f>
        <v>45138</v>
      </c>
      <c r="V5376" s="9" t="str">
        <f>"Q"&amp;INT((MONTH(SalesData[[#This Row],[Order Date]])+2)/3)&amp;"-"&amp;YEAR(SalesData[[#This Row],[Order Date]])</f>
        <v>Q3-2023</v>
      </c>
    </row>
    <row r="5377" spans="1:22" x14ac:dyDescent="0.35">
      <c r="A5377" t="s">
        <v>5518</v>
      </c>
      <c r="B5377" s="1">
        <v>45121</v>
      </c>
      <c r="C5377" t="s">
        <v>71</v>
      </c>
      <c r="D5377" t="s">
        <v>99</v>
      </c>
      <c r="E5377">
        <v>4485638562</v>
      </c>
      <c r="F5377" t="s">
        <v>312</v>
      </c>
      <c r="G5377" t="s">
        <v>141</v>
      </c>
      <c r="H5377" t="s">
        <v>121</v>
      </c>
      <c r="I5377" t="s">
        <v>17</v>
      </c>
      <c r="J5377" t="s">
        <v>62</v>
      </c>
      <c r="K5377">
        <v>1061.6500000000001</v>
      </c>
      <c r="L5377">
        <v>39.61</v>
      </c>
      <c r="M5377" t="s">
        <v>62</v>
      </c>
      <c r="N5377">
        <v>3.7309847878302597E-2</v>
      </c>
      <c r="O5377" t="s">
        <v>11351</v>
      </c>
      <c r="P5377" t="s">
        <v>11356</v>
      </c>
      <c r="R5377" t="s">
        <v>11353</v>
      </c>
      <c r="S5377">
        <f>IF(SalesData[[#This Row],[Return Status]]="Returned",1,0)</f>
        <v>0</v>
      </c>
      <c r="T5377">
        <v>2793.38</v>
      </c>
      <c r="U5377" s="2">
        <f>EOMONTH(SalesData[[#This Row],[Order Date]],0)</f>
        <v>45138</v>
      </c>
      <c r="V5377" s="9" t="str">
        <f>"Q"&amp;INT((MONTH(SalesData[[#This Row],[Order Date]])+2)/3)&amp;"-"&amp;YEAR(SalesData[[#This Row],[Order Date]])</f>
        <v>Q3-2023</v>
      </c>
    </row>
    <row r="5378" spans="1:22" x14ac:dyDescent="0.35">
      <c r="A5378" t="s">
        <v>5519</v>
      </c>
      <c r="B5378" s="1">
        <v>45134</v>
      </c>
      <c r="C5378" t="s">
        <v>188</v>
      </c>
      <c r="D5378" t="s">
        <v>72</v>
      </c>
      <c r="E5378">
        <v>3159958957</v>
      </c>
      <c r="F5378" t="s">
        <v>88</v>
      </c>
      <c r="G5378" t="s">
        <v>538</v>
      </c>
      <c r="H5378" t="s">
        <v>90</v>
      </c>
      <c r="I5378" t="s">
        <v>31</v>
      </c>
      <c r="J5378" t="s">
        <v>19</v>
      </c>
      <c r="K5378">
        <v>3877.13</v>
      </c>
      <c r="L5378">
        <v>220.4</v>
      </c>
      <c r="M5378" t="s">
        <v>19</v>
      </c>
      <c r="N5378">
        <v>5.6846172297549999E-2</v>
      </c>
      <c r="O5378" t="s">
        <v>11351</v>
      </c>
      <c r="P5378" t="s">
        <v>11356</v>
      </c>
      <c r="R5378" t="s">
        <v>11353</v>
      </c>
      <c r="S5378">
        <f>IF(SalesData[[#This Row],[Return Status]]="Returned",1,0)</f>
        <v>0</v>
      </c>
      <c r="U5378" s="2">
        <f>EOMONTH(SalesData[[#This Row],[Order Date]],0)</f>
        <v>45138</v>
      </c>
      <c r="V5378" s="9" t="str">
        <f>"Q"&amp;INT((MONTH(SalesData[[#This Row],[Order Date]])+2)/3)&amp;"-"&amp;YEAR(SalesData[[#This Row],[Order Date]])</f>
        <v>Q3-2023</v>
      </c>
    </row>
    <row r="5379" spans="1:22" x14ac:dyDescent="0.35">
      <c r="A5379" t="s">
        <v>5520</v>
      </c>
      <c r="B5379" s="1">
        <v>45130</v>
      </c>
      <c r="C5379" t="s">
        <v>111</v>
      </c>
      <c r="D5379" t="s">
        <v>80</v>
      </c>
      <c r="E5379">
        <v>4931104214</v>
      </c>
      <c r="F5379" t="s">
        <v>100</v>
      </c>
      <c r="G5379" t="s">
        <v>34</v>
      </c>
      <c r="H5379" t="s">
        <v>35</v>
      </c>
      <c r="I5379" t="s">
        <v>36</v>
      </c>
      <c r="J5379" t="s">
        <v>65</v>
      </c>
      <c r="K5379">
        <v>2898.94</v>
      </c>
      <c r="L5379">
        <v>756.41</v>
      </c>
      <c r="M5379" t="s">
        <v>65</v>
      </c>
      <c r="N5379">
        <v>0.26092640758346197</v>
      </c>
      <c r="O5379" t="s">
        <v>11351</v>
      </c>
      <c r="P5379" t="s">
        <v>11354</v>
      </c>
      <c r="R5379" t="s">
        <v>11353</v>
      </c>
      <c r="S5379">
        <f>IF(SalesData[[#This Row],[Return Status]]="Returned",1,0)</f>
        <v>0</v>
      </c>
      <c r="U5379" s="2">
        <f>EOMONTH(SalesData[[#This Row],[Order Date]],0)</f>
        <v>45138</v>
      </c>
      <c r="V5379" s="9" t="str">
        <f>"Q"&amp;INT((MONTH(SalesData[[#This Row],[Order Date]])+2)/3)&amp;"-"&amp;YEAR(SalesData[[#This Row],[Order Date]])</f>
        <v>Q3-2023</v>
      </c>
    </row>
    <row r="5380" spans="1:22" x14ac:dyDescent="0.35">
      <c r="A5380" t="s">
        <v>5521</v>
      </c>
      <c r="B5380" s="1">
        <v>45130</v>
      </c>
      <c r="C5380" t="s">
        <v>132</v>
      </c>
      <c r="D5380" t="s">
        <v>13</v>
      </c>
      <c r="E5380">
        <v>6524735833</v>
      </c>
      <c r="F5380" t="s">
        <v>206</v>
      </c>
      <c r="G5380" t="s">
        <v>89</v>
      </c>
      <c r="H5380" t="s">
        <v>90</v>
      </c>
      <c r="I5380" t="s">
        <v>31</v>
      </c>
      <c r="J5380" t="s">
        <v>18</v>
      </c>
      <c r="K5380">
        <v>2630.2</v>
      </c>
      <c r="L5380">
        <v>631.08000000000004</v>
      </c>
      <c r="M5380" t="s">
        <v>19</v>
      </c>
      <c r="N5380">
        <v>0.239936126530302</v>
      </c>
      <c r="O5380" t="s">
        <v>11351</v>
      </c>
      <c r="P5380" t="s">
        <v>11354</v>
      </c>
      <c r="R5380" t="s">
        <v>11353</v>
      </c>
      <c r="S5380">
        <f>IF(SalesData[[#This Row],[Return Status]]="Returned",1,0)</f>
        <v>0</v>
      </c>
      <c r="T5380">
        <v>207.68</v>
      </c>
      <c r="U5380" s="2">
        <f>EOMONTH(SalesData[[#This Row],[Order Date]],0)</f>
        <v>45138</v>
      </c>
      <c r="V5380" s="9" t="str">
        <f>"Q"&amp;INT((MONTH(SalesData[[#This Row],[Order Date]])+2)/3)&amp;"-"&amp;YEAR(SalesData[[#This Row],[Order Date]])</f>
        <v>Q3-2023</v>
      </c>
    </row>
    <row r="5381" spans="1:22" x14ac:dyDescent="0.35">
      <c r="A5381" t="s">
        <v>5522</v>
      </c>
      <c r="B5381" s="1">
        <v>45115</v>
      </c>
      <c r="C5381" t="s">
        <v>87</v>
      </c>
      <c r="D5381" t="s">
        <v>13</v>
      </c>
      <c r="E5381">
        <v>3337518793</v>
      </c>
      <c r="F5381" t="s">
        <v>120</v>
      </c>
      <c r="G5381" t="s">
        <v>141</v>
      </c>
      <c r="H5381" t="s">
        <v>121</v>
      </c>
      <c r="I5381" t="s">
        <v>17</v>
      </c>
      <c r="J5381" t="s">
        <v>19</v>
      </c>
      <c r="K5381">
        <v>817.14</v>
      </c>
      <c r="L5381">
        <v>140.12</v>
      </c>
      <c r="M5381" t="s">
        <v>19</v>
      </c>
      <c r="N5381">
        <v>0.17147612404239199</v>
      </c>
      <c r="O5381" t="s">
        <v>11355</v>
      </c>
      <c r="P5381" t="s">
        <v>11352</v>
      </c>
      <c r="R5381" t="s">
        <v>11353</v>
      </c>
      <c r="S5381">
        <f>IF(SalesData[[#This Row],[Return Status]]="Returned",1,0)</f>
        <v>0</v>
      </c>
      <c r="T5381">
        <v>2793.38</v>
      </c>
      <c r="U5381" s="2">
        <f>EOMONTH(SalesData[[#This Row],[Order Date]],0)</f>
        <v>45138</v>
      </c>
      <c r="V5381" s="9" t="str">
        <f>"Q"&amp;INT((MONTH(SalesData[[#This Row],[Order Date]])+2)/3)&amp;"-"&amp;YEAR(SalesData[[#This Row],[Order Date]])</f>
        <v>Q3-2023</v>
      </c>
    </row>
    <row r="5382" spans="1:22" x14ac:dyDescent="0.35">
      <c r="A5382" t="s">
        <v>5523</v>
      </c>
      <c r="B5382" s="1">
        <v>45129</v>
      </c>
      <c r="C5382" t="s">
        <v>45</v>
      </c>
      <c r="D5382" t="s">
        <v>39</v>
      </c>
      <c r="E5382">
        <v>3182121427</v>
      </c>
      <c r="F5382" t="s">
        <v>170</v>
      </c>
      <c r="G5382" t="s">
        <v>69</v>
      </c>
      <c r="H5382" t="s">
        <v>41</v>
      </c>
      <c r="I5382" t="s">
        <v>31</v>
      </c>
      <c r="J5382" t="s">
        <v>65</v>
      </c>
      <c r="K5382">
        <v>1241.6400000000001</v>
      </c>
      <c r="L5382">
        <v>216.33</v>
      </c>
      <c r="M5382" t="s">
        <v>65</v>
      </c>
      <c r="N5382">
        <v>0.17422924519184299</v>
      </c>
      <c r="O5382" t="s">
        <v>11351</v>
      </c>
      <c r="P5382" t="s">
        <v>11352</v>
      </c>
      <c r="R5382" t="s">
        <v>11353</v>
      </c>
      <c r="S5382">
        <f>IF(SalesData[[#This Row],[Return Status]]="Returned",1,0)</f>
        <v>0</v>
      </c>
      <c r="T5382">
        <v>2081.52</v>
      </c>
      <c r="U5382" s="2">
        <f>EOMONTH(SalesData[[#This Row],[Order Date]],0)</f>
        <v>45138</v>
      </c>
      <c r="V5382" s="9" t="str">
        <f>"Q"&amp;INT((MONTH(SalesData[[#This Row],[Order Date]])+2)/3)&amp;"-"&amp;YEAR(SalesData[[#This Row],[Order Date]])</f>
        <v>Q3-2023</v>
      </c>
    </row>
    <row r="5383" spans="1:22" x14ac:dyDescent="0.35">
      <c r="A5383" t="s">
        <v>5524</v>
      </c>
      <c r="B5383" s="1">
        <v>45126</v>
      </c>
      <c r="C5383" t="s">
        <v>97</v>
      </c>
      <c r="D5383" t="s">
        <v>46</v>
      </c>
      <c r="E5383">
        <v>2943283950</v>
      </c>
      <c r="F5383" t="s">
        <v>163</v>
      </c>
      <c r="G5383" t="s">
        <v>164</v>
      </c>
      <c r="H5383" t="s">
        <v>165</v>
      </c>
      <c r="I5383" t="s">
        <v>36</v>
      </c>
      <c r="J5383" t="s">
        <v>19</v>
      </c>
      <c r="K5383">
        <v>4495.16</v>
      </c>
      <c r="L5383">
        <v>484.87</v>
      </c>
      <c r="M5383" t="s">
        <v>19</v>
      </c>
      <c r="N5383">
        <v>0.10786490358518901</v>
      </c>
      <c r="O5383" t="s">
        <v>11351</v>
      </c>
      <c r="P5383" t="s">
        <v>11352</v>
      </c>
      <c r="R5383" t="s">
        <v>11353</v>
      </c>
      <c r="S5383">
        <f>IF(SalesData[[#This Row],[Return Status]]="Returned",1,0)</f>
        <v>0</v>
      </c>
      <c r="U5383" s="2">
        <f>EOMONTH(SalesData[[#This Row],[Order Date]],0)</f>
        <v>45138</v>
      </c>
      <c r="V5383" s="9" t="str">
        <f>"Q"&amp;INT((MONTH(SalesData[[#This Row],[Order Date]])+2)/3)&amp;"-"&amp;YEAR(SalesData[[#This Row],[Order Date]])</f>
        <v>Q3-2023</v>
      </c>
    </row>
    <row r="5384" spans="1:22" x14ac:dyDescent="0.35">
      <c r="A5384" t="s">
        <v>5525</v>
      </c>
      <c r="B5384" s="1">
        <v>45135</v>
      </c>
      <c r="C5384" t="s">
        <v>205</v>
      </c>
      <c r="D5384" t="s">
        <v>46</v>
      </c>
      <c r="E5384">
        <v>8385255534</v>
      </c>
      <c r="F5384" t="s">
        <v>50</v>
      </c>
      <c r="G5384" t="s">
        <v>11382</v>
      </c>
      <c r="H5384" t="s">
        <v>35</v>
      </c>
      <c r="I5384" t="s">
        <v>36</v>
      </c>
      <c r="J5384" t="s">
        <v>42</v>
      </c>
      <c r="K5384">
        <v>3881.6</v>
      </c>
      <c r="L5384">
        <v>913.28</v>
      </c>
      <c r="M5384" t="s">
        <v>43</v>
      </c>
      <c r="N5384">
        <v>0.23528441879637299</v>
      </c>
      <c r="O5384" t="s">
        <v>11351</v>
      </c>
      <c r="P5384" t="s">
        <v>11354</v>
      </c>
      <c r="Q5384" t="s">
        <v>11364</v>
      </c>
      <c r="R5384" t="s">
        <v>11360</v>
      </c>
      <c r="S5384">
        <f>IF(SalesData[[#This Row],[Return Status]]="Returned",1,0)</f>
        <v>1</v>
      </c>
      <c r="U5384" s="2">
        <f>EOMONTH(SalesData[[#This Row],[Order Date]],0)</f>
        <v>45138</v>
      </c>
      <c r="V5384" s="9" t="str">
        <f>"Q"&amp;INT((MONTH(SalesData[[#This Row],[Order Date]])+2)/3)&amp;"-"&amp;YEAR(SalesData[[#This Row],[Order Date]])</f>
        <v>Q3-2023</v>
      </c>
    </row>
    <row r="5385" spans="1:22" x14ac:dyDescent="0.35">
      <c r="A5385" t="s">
        <v>5526</v>
      </c>
      <c r="B5385" s="1">
        <v>45116</v>
      </c>
      <c r="C5385" t="s">
        <v>67</v>
      </c>
      <c r="D5385" t="s">
        <v>99</v>
      </c>
      <c r="E5385">
        <v>2034271568</v>
      </c>
      <c r="F5385" t="s">
        <v>95</v>
      </c>
      <c r="G5385" t="s">
        <v>59</v>
      </c>
      <c r="H5385" t="s">
        <v>11357</v>
      </c>
      <c r="I5385" t="s">
        <v>31</v>
      </c>
      <c r="J5385" t="s">
        <v>62</v>
      </c>
      <c r="K5385">
        <v>2114.63</v>
      </c>
      <c r="L5385">
        <v>278.94</v>
      </c>
      <c r="M5385" t="s">
        <v>62</v>
      </c>
      <c r="N5385">
        <v>0.13190960120683101</v>
      </c>
      <c r="O5385" t="s">
        <v>11351</v>
      </c>
      <c r="P5385" t="s">
        <v>11352</v>
      </c>
      <c r="R5385" t="s">
        <v>11353</v>
      </c>
      <c r="S5385">
        <f>IF(SalesData[[#This Row],[Return Status]]="Returned",1,0)</f>
        <v>0</v>
      </c>
      <c r="T5385">
        <v>2183.56</v>
      </c>
      <c r="U5385" s="2">
        <f>EOMONTH(SalesData[[#This Row],[Order Date]],0)</f>
        <v>45138</v>
      </c>
      <c r="V5385" s="9" t="str">
        <f>"Q"&amp;INT((MONTH(SalesData[[#This Row],[Order Date]])+2)/3)&amp;"-"&amp;YEAR(SalesData[[#This Row],[Order Date]])</f>
        <v>Q3-2023</v>
      </c>
    </row>
    <row r="5386" spans="1:22" x14ac:dyDescent="0.35">
      <c r="A5386" t="s">
        <v>5527</v>
      </c>
      <c r="B5386" s="1">
        <v>45124</v>
      </c>
      <c r="C5386" t="s">
        <v>38</v>
      </c>
      <c r="D5386" t="s">
        <v>13</v>
      </c>
      <c r="E5386">
        <v>4497341613</v>
      </c>
      <c r="F5386" t="s">
        <v>387</v>
      </c>
      <c r="G5386" t="s">
        <v>89</v>
      </c>
      <c r="H5386" t="s">
        <v>90</v>
      </c>
      <c r="I5386" t="s">
        <v>31</v>
      </c>
      <c r="J5386" t="s">
        <v>18</v>
      </c>
      <c r="K5386">
        <v>3937.45</v>
      </c>
      <c r="L5386">
        <v>902.04</v>
      </c>
      <c r="M5386" t="s">
        <v>19</v>
      </c>
      <c r="N5386">
        <v>0.22909243291978301</v>
      </c>
      <c r="O5386" t="s">
        <v>11351</v>
      </c>
      <c r="P5386" t="s">
        <v>11354</v>
      </c>
      <c r="R5386" t="s">
        <v>11353</v>
      </c>
      <c r="S5386">
        <f>IF(SalesData[[#This Row],[Return Status]]="Returned",1,0)</f>
        <v>0</v>
      </c>
      <c r="T5386">
        <v>207.68</v>
      </c>
      <c r="U5386" s="2">
        <f>EOMONTH(SalesData[[#This Row],[Order Date]],0)</f>
        <v>45138</v>
      </c>
      <c r="V5386" s="9" t="str">
        <f>"Q"&amp;INT((MONTH(SalesData[[#This Row],[Order Date]])+2)/3)&amp;"-"&amp;YEAR(SalesData[[#This Row],[Order Date]])</f>
        <v>Q3-2023</v>
      </c>
    </row>
    <row r="5387" spans="1:22" x14ac:dyDescent="0.35">
      <c r="A5387" t="s">
        <v>5528</v>
      </c>
      <c r="B5387" s="1">
        <v>45113</v>
      </c>
      <c r="C5387" t="s">
        <v>176</v>
      </c>
      <c r="D5387" t="s">
        <v>145</v>
      </c>
      <c r="E5387">
        <v>8698679206</v>
      </c>
      <c r="F5387" t="s">
        <v>206</v>
      </c>
      <c r="G5387" t="s">
        <v>89</v>
      </c>
      <c r="H5387" t="s">
        <v>11357</v>
      </c>
      <c r="I5387" t="s">
        <v>31</v>
      </c>
      <c r="J5387" t="s">
        <v>19</v>
      </c>
      <c r="K5387">
        <v>4008.14</v>
      </c>
      <c r="L5387">
        <v>1066.8900000000001</v>
      </c>
      <c r="M5387" t="s">
        <v>19</v>
      </c>
      <c r="N5387">
        <v>0.26618082202717502</v>
      </c>
      <c r="O5387" t="s">
        <v>11351</v>
      </c>
      <c r="P5387" t="s">
        <v>11354</v>
      </c>
      <c r="Q5387" t="s">
        <v>11365</v>
      </c>
      <c r="R5387" t="s">
        <v>11360</v>
      </c>
      <c r="S5387">
        <f>IF(SalesData[[#This Row],[Return Status]]="Returned",1,0)</f>
        <v>1</v>
      </c>
      <c r="T5387">
        <v>207.68</v>
      </c>
      <c r="U5387" s="2">
        <f>EOMONTH(SalesData[[#This Row],[Order Date]],0)</f>
        <v>45138</v>
      </c>
      <c r="V5387" s="9" t="str">
        <f>"Q"&amp;INT((MONTH(SalesData[[#This Row],[Order Date]])+2)/3)&amp;"-"&amp;YEAR(SalesData[[#This Row],[Order Date]])</f>
        <v>Q3-2023</v>
      </c>
    </row>
    <row r="5388" spans="1:22" x14ac:dyDescent="0.35">
      <c r="A5388" t="s">
        <v>5529</v>
      </c>
      <c r="B5388" s="1">
        <v>45108</v>
      </c>
      <c r="C5388" t="s">
        <v>188</v>
      </c>
      <c r="D5388" t="s">
        <v>13</v>
      </c>
      <c r="E5388">
        <v>4286364238</v>
      </c>
      <c r="F5388" t="s">
        <v>40</v>
      </c>
      <c r="G5388" t="s">
        <v>69</v>
      </c>
      <c r="H5388" t="s">
        <v>41</v>
      </c>
      <c r="I5388" t="s">
        <v>31</v>
      </c>
      <c r="J5388" t="s">
        <v>61</v>
      </c>
      <c r="K5388">
        <v>2305.17</v>
      </c>
      <c r="L5388">
        <v>282.31</v>
      </c>
      <c r="M5388" t="s">
        <v>62</v>
      </c>
      <c r="N5388">
        <v>0.122468191066169</v>
      </c>
      <c r="O5388" t="s">
        <v>11351</v>
      </c>
      <c r="P5388" t="s">
        <v>11352</v>
      </c>
      <c r="R5388" t="s">
        <v>11353</v>
      </c>
      <c r="S5388">
        <f>IF(SalesData[[#This Row],[Return Status]]="Returned",1,0)</f>
        <v>0</v>
      </c>
      <c r="T5388">
        <v>2081.52</v>
      </c>
      <c r="U5388" s="2">
        <f>EOMONTH(SalesData[[#This Row],[Order Date]],0)</f>
        <v>45138</v>
      </c>
      <c r="V5388" s="9" t="str">
        <f>"Q"&amp;INT((MONTH(SalesData[[#This Row],[Order Date]])+2)/3)&amp;"-"&amp;YEAR(SalesData[[#This Row],[Order Date]])</f>
        <v>Q3-2023</v>
      </c>
    </row>
    <row r="5389" spans="1:22" x14ac:dyDescent="0.35">
      <c r="A5389" t="s">
        <v>5530</v>
      </c>
      <c r="B5389" s="1">
        <v>45114</v>
      </c>
      <c r="C5389" t="s">
        <v>194</v>
      </c>
      <c r="D5389" t="s">
        <v>46</v>
      </c>
      <c r="E5389">
        <v>8722593555</v>
      </c>
      <c r="F5389" t="s">
        <v>181</v>
      </c>
      <c r="G5389" t="s">
        <v>54</v>
      </c>
      <c r="H5389" t="s">
        <v>11357</v>
      </c>
      <c r="I5389" t="s">
        <v>31</v>
      </c>
      <c r="J5389" t="s">
        <v>62</v>
      </c>
      <c r="K5389">
        <v>3861.92</v>
      </c>
      <c r="L5389">
        <v>470.34</v>
      </c>
      <c r="M5389" t="s">
        <v>62</v>
      </c>
      <c r="N5389">
        <v>0.121789161867672</v>
      </c>
      <c r="O5389" t="s">
        <v>11351</v>
      </c>
      <c r="P5389" t="s">
        <v>11352</v>
      </c>
      <c r="R5389" t="s">
        <v>11353</v>
      </c>
      <c r="S5389">
        <f>IF(SalesData[[#This Row],[Return Status]]="Returned",1,0)</f>
        <v>0</v>
      </c>
      <c r="U5389" s="2">
        <f>EOMONTH(SalesData[[#This Row],[Order Date]],0)</f>
        <v>45138</v>
      </c>
      <c r="V5389" s="9" t="str">
        <f>"Q"&amp;INT((MONTH(SalesData[[#This Row],[Order Date]])+2)/3)&amp;"-"&amp;YEAR(SalesData[[#This Row],[Order Date]])</f>
        <v>Q3-2023</v>
      </c>
    </row>
    <row r="5390" spans="1:22" x14ac:dyDescent="0.35">
      <c r="A5390" t="s">
        <v>5531</v>
      </c>
      <c r="B5390" s="1">
        <v>45115</v>
      </c>
      <c r="C5390" t="s">
        <v>111</v>
      </c>
      <c r="D5390" t="s">
        <v>39</v>
      </c>
      <c r="E5390">
        <v>7736782894</v>
      </c>
      <c r="F5390" t="s">
        <v>172</v>
      </c>
      <c r="G5390" t="s">
        <v>141</v>
      </c>
      <c r="H5390" t="s">
        <v>121</v>
      </c>
      <c r="I5390" t="s">
        <v>17</v>
      </c>
      <c r="J5390" t="s">
        <v>65</v>
      </c>
      <c r="K5390">
        <v>2849.14</v>
      </c>
      <c r="L5390">
        <v>128.74</v>
      </c>
      <c r="M5390" t="s">
        <v>65</v>
      </c>
      <c r="N5390">
        <v>4.5185564766912101E-2</v>
      </c>
      <c r="O5390" t="s">
        <v>11351</v>
      </c>
      <c r="P5390" t="s">
        <v>11356</v>
      </c>
      <c r="R5390" t="s">
        <v>11353</v>
      </c>
      <c r="S5390">
        <f>IF(SalesData[[#This Row],[Return Status]]="Returned",1,0)</f>
        <v>0</v>
      </c>
      <c r="T5390">
        <v>2793.38</v>
      </c>
      <c r="U5390" s="2">
        <f>EOMONTH(SalesData[[#This Row],[Order Date]],0)</f>
        <v>45138</v>
      </c>
      <c r="V5390" s="9" t="str">
        <f>"Q"&amp;INT((MONTH(SalesData[[#This Row],[Order Date]])+2)/3)&amp;"-"&amp;YEAR(SalesData[[#This Row],[Order Date]])</f>
        <v>Q3-2023</v>
      </c>
    </row>
    <row r="5391" spans="1:22" x14ac:dyDescent="0.35">
      <c r="A5391" t="s">
        <v>5532</v>
      </c>
      <c r="B5391" s="1">
        <v>45129</v>
      </c>
      <c r="C5391" t="s">
        <v>139</v>
      </c>
      <c r="D5391" t="s">
        <v>27</v>
      </c>
      <c r="E5391">
        <v>2418394427</v>
      </c>
      <c r="F5391" t="s">
        <v>83</v>
      </c>
      <c r="G5391" t="s">
        <v>84</v>
      </c>
      <c r="H5391" t="s">
        <v>11357</v>
      </c>
      <c r="I5391" t="s">
        <v>31</v>
      </c>
      <c r="J5391" t="s">
        <v>18</v>
      </c>
      <c r="K5391">
        <v>2661.87</v>
      </c>
      <c r="L5391">
        <v>591.91999999999996</v>
      </c>
      <c r="M5391" t="s">
        <v>19</v>
      </c>
      <c r="N5391">
        <v>0.22236998801594399</v>
      </c>
      <c r="O5391" t="s">
        <v>11351</v>
      </c>
      <c r="P5391" t="s">
        <v>11354</v>
      </c>
      <c r="R5391" t="s">
        <v>11353</v>
      </c>
      <c r="S5391">
        <f>IF(SalesData[[#This Row],[Return Status]]="Returned",1,0)</f>
        <v>0</v>
      </c>
      <c r="T5391">
        <v>847.14</v>
      </c>
      <c r="U5391" s="2">
        <f>EOMONTH(SalesData[[#This Row],[Order Date]],0)</f>
        <v>45138</v>
      </c>
      <c r="V5391" s="9" t="str">
        <f>"Q"&amp;INT((MONTH(SalesData[[#This Row],[Order Date]])+2)/3)&amp;"-"&amp;YEAR(SalesData[[#This Row],[Order Date]])</f>
        <v>Q3-2023</v>
      </c>
    </row>
    <row r="5392" spans="1:22" x14ac:dyDescent="0.35">
      <c r="A5392" t="s">
        <v>5533</v>
      </c>
      <c r="B5392" s="1">
        <v>45135</v>
      </c>
      <c r="C5392" t="s">
        <v>87</v>
      </c>
      <c r="D5392" t="s">
        <v>27</v>
      </c>
      <c r="E5392">
        <v>1080368215</v>
      </c>
      <c r="F5392" t="s">
        <v>58</v>
      </c>
      <c r="G5392" t="s">
        <v>59</v>
      </c>
      <c r="H5392" t="s">
        <v>60</v>
      </c>
      <c r="I5392" t="s">
        <v>31</v>
      </c>
      <c r="J5392" t="s">
        <v>62</v>
      </c>
      <c r="K5392">
        <v>2224.6799999999998</v>
      </c>
      <c r="L5392">
        <v>415.09</v>
      </c>
      <c r="M5392" t="s">
        <v>62</v>
      </c>
      <c r="N5392">
        <v>0.18658413794343501</v>
      </c>
      <c r="O5392" t="s">
        <v>11351</v>
      </c>
      <c r="P5392" t="s">
        <v>11352</v>
      </c>
      <c r="R5392" t="s">
        <v>11353</v>
      </c>
      <c r="S5392">
        <f>IF(SalesData[[#This Row],[Return Status]]="Returned",1,0)</f>
        <v>0</v>
      </c>
      <c r="T5392">
        <v>2183.56</v>
      </c>
      <c r="U5392" s="2">
        <f>EOMONTH(SalesData[[#This Row],[Order Date]],0)</f>
        <v>45138</v>
      </c>
      <c r="V5392" s="9" t="str">
        <f>"Q"&amp;INT((MONTH(SalesData[[#This Row],[Order Date]])+2)/3)&amp;"-"&amp;YEAR(SalesData[[#This Row],[Order Date]])</f>
        <v>Q3-2023</v>
      </c>
    </row>
    <row r="5393" spans="1:22" x14ac:dyDescent="0.35">
      <c r="A5393" t="s">
        <v>5534</v>
      </c>
      <c r="B5393" s="1">
        <v>45137</v>
      </c>
      <c r="C5393" t="s">
        <v>194</v>
      </c>
      <c r="D5393" t="s">
        <v>99</v>
      </c>
      <c r="E5393">
        <v>323243594</v>
      </c>
      <c r="F5393" t="s">
        <v>40</v>
      </c>
      <c r="G5393" t="s">
        <v>69</v>
      </c>
      <c r="H5393" t="s">
        <v>41</v>
      </c>
      <c r="I5393" t="s">
        <v>31</v>
      </c>
      <c r="J5393" t="s">
        <v>62</v>
      </c>
      <c r="K5393">
        <v>274.14999999999998</v>
      </c>
      <c r="L5393">
        <v>43.44</v>
      </c>
      <c r="M5393" t="s">
        <v>62</v>
      </c>
      <c r="N5393">
        <v>0.15845340142257899</v>
      </c>
      <c r="O5393" t="s">
        <v>11361</v>
      </c>
      <c r="P5393" t="s">
        <v>11352</v>
      </c>
      <c r="Q5393" t="s">
        <v>11364</v>
      </c>
      <c r="R5393" t="s">
        <v>11360</v>
      </c>
      <c r="S5393">
        <f>IF(SalesData[[#This Row],[Return Status]]="Returned",1,0)</f>
        <v>1</v>
      </c>
      <c r="T5393">
        <v>2081.52</v>
      </c>
      <c r="U5393" s="2">
        <f>EOMONTH(SalesData[[#This Row],[Order Date]],0)</f>
        <v>45138</v>
      </c>
      <c r="V5393" s="9" t="str">
        <f>"Q"&amp;INT((MONTH(SalesData[[#This Row],[Order Date]])+2)/3)&amp;"-"&amp;YEAR(SalesData[[#This Row],[Order Date]])</f>
        <v>Q3-2023</v>
      </c>
    </row>
    <row r="5394" spans="1:22" x14ac:dyDescent="0.35">
      <c r="A5394" t="s">
        <v>5535</v>
      </c>
      <c r="B5394" s="1">
        <v>45128</v>
      </c>
      <c r="C5394" t="s">
        <v>205</v>
      </c>
      <c r="D5394" t="s">
        <v>27</v>
      </c>
      <c r="E5394">
        <v>8038940859</v>
      </c>
      <c r="F5394" t="s">
        <v>168</v>
      </c>
      <c r="G5394" t="s">
        <v>54</v>
      </c>
      <c r="H5394" t="s">
        <v>11357</v>
      </c>
      <c r="I5394" t="s">
        <v>31</v>
      </c>
      <c r="J5394" t="s">
        <v>42</v>
      </c>
      <c r="K5394">
        <v>1696.11</v>
      </c>
      <c r="L5394">
        <v>234.04</v>
      </c>
      <c r="M5394" t="s">
        <v>43</v>
      </c>
      <c r="N5394">
        <v>0.13798633343356301</v>
      </c>
      <c r="O5394" t="s">
        <v>11351</v>
      </c>
      <c r="P5394" t="s">
        <v>11352</v>
      </c>
      <c r="R5394" t="s">
        <v>11353</v>
      </c>
      <c r="S5394">
        <f>IF(SalesData[[#This Row],[Return Status]]="Returned",1,0)</f>
        <v>0</v>
      </c>
      <c r="U5394" s="2">
        <f>EOMONTH(SalesData[[#This Row],[Order Date]],0)</f>
        <v>45138</v>
      </c>
      <c r="V5394" s="9" t="str">
        <f>"Q"&amp;INT((MONTH(SalesData[[#This Row],[Order Date]])+2)/3)&amp;"-"&amp;YEAR(SalesData[[#This Row],[Order Date]])</f>
        <v>Q3-2023</v>
      </c>
    </row>
    <row r="5395" spans="1:22" x14ac:dyDescent="0.35">
      <c r="A5395" t="s">
        <v>5536</v>
      </c>
      <c r="B5395" s="1">
        <v>45123</v>
      </c>
      <c r="C5395" t="s">
        <v>184</v>
      </c>
      <c r="D5395" t="s">
        <v>13</v>
      </c>
      <c r="E5395">
        <v>4761804187</v>
      </c>
      <c r="F5395" t="s">
        <v>387</v>
      </c>
      <c r="G5395" t="s">
        <v>11379</v>
      </c>
      <c r="H5395" t="s">
        <v>90</v>
      </c>
      <c r="I5395" t="s">
        <v>31</v>
      </c>
      <c r="J5395" t="s">
        <v>18</v>
      </c>
      <c r="K5395">
        <v>3847.4</v>
      </c>
      <c r="L5395">
        <v>897.18</v>
      </c>
      <c r="M5395" t="s">
        <v>19</v>
      </c>
      <c r="N5395">
        <v>0.23319124603628399</v>
      </c>
      <c r="O5395" t="s">
        <v>11351</v>
      </c>
      <c r="P5395" t="s">
        <v>11354</v>
      </c>
      <c r="R5395" t="s">
        <v>11353</v>
      </c>
      <c r="S5395">
        <f>IF(SalesData[[#This Row],[Return Status]]="Returned",1,0)</f>
        <v>0</v>
      </c>
      <c r="U5395" s="2">
        <f>EOMONTH(SalesData[[#This Row],[Order Date]],0)</f>
        <v>45138</v>
      </c>
      <c r="V5395" s="9" t="str">
        <f>"Q"&amp;INT((MONTH(SalesData[[#This Row],[Order Date]])+2)/3)&amp;"-"&amp;YEAR(SalesData[[#This Row],[Order Date]])</f>
        <v>Q3-2023</v>
      </c>
    </row>
    <row r="5396" spans="1:22" x14ac:dyDescent="0.35">
      <c r="A5396" t="s">
        <v>5537</v>
      </c>
      <c r="B5396" s="1">
        <v>45115</v>
      </c>
      <c r="C5396" t="s">
        <v>67</v>
      </c>
      <c r="D5396" t="s">
        <v>72</v>
      </c>
      <c r="E5396">
        <v>1040486202</v>
      </c>
      <c r="F5396" t="s">
        <v>127</v>
      </c>
      <c r="G5396" t="s">
        <v>29</v>
      </c>
      <c r="H5396" t="s">
        <v>30</v>
      </c>
      <c r="I5396" t="s">
        <v>31</v>
      </c>
      <c r="J5396" t="s">
        <v>62</v>
      </c>
      <c r="K5396">
        <v>2035.85</v>
      </c>
      <c r="L5396">
        <v>141.18</v>
      </c>
      <c r="M5396" t="s">
        <v>62</v>
      </c>
      <c r="N5396">
        <v>6.9346955816980596E-2</v>
      </c>
      <c r="O5396" t="s">
        <v>11351</v>
      </c>
      <c r="P5396" t="s">
        <v>11356</v>
      </c>
      <c r="R5396" t="s">
        <v>11353</v>
      </c>
      <c r="S5396">
        <f>IF(SalesData[[#This Row],[Return Status]]="Returned",1,0)</f>
        <v>0</v>
      </c>
      <c r="T5396">
        <v>2788.38</v>
      </c>
      <c r="U5396" s="2">
        <f>EOMONTH(SalesData[[#This Row],[Order Date]],0)</f>
        <v>45138</v>
      </c>
      <c r="V5396" s="9" t="str">
        <f>"Q"&amp;INT((MONTH(SalesData[[#This Row],[Order Date]])+2)/3)&amp;"-"&amp;YEAR(SalesData[[#This Row],[Order Date]])</f>
        <v>Q3-2023</v>
      </c>
    </row>
    <row r="5397" spans="1:22" x14ac:dyDescent="0.35">
      <c r="A5397" t="s">
        <v>5538</v>
      </c>
      <c r="B5397" s="1">
        <v>45132</v>
      </c>
      <c r="C5397" t="s">
        <v>12</v>
      </c>
      <c r="D5397" t="s">
        <v>99</v>
      </c>
      <c r="E5397">
        <v>6386269919</v>
      </c>
      <c r="F5397" t="s">
        <v>78</v>
      </c>
      <c r="G5397" t="s">
        <v>11362</v>
      </c>
      <c r="H5397" t="s">
        <v>16</v>
      </c>
      <c r="I5397" t="s">
        <v>17</v>
      </c>
      <c r="J5397" t="s">
        <v>19</v>
      </c>
      <c r="K5397">
        <v>1321.72</v>
      </c>
      <c r="L5397">
        <v>343.94</v>
      </c>
      <c r="M5397" t="s">
        <v>19</v>
      </c>
      <c r="N5397">
        <v>0.26022152952213801</v>
      </c>
      <c r="O5397" t="s">
        <v>11351</v>
      </c>
      <c r="P5397" t="s">
        <v>11354</v>
      </c>
      <c r="R5397" t="s">
        <v>11353</v>
      </c>
      <c r="S5397">
        <f>IF(SalesData[[#This Row],[Return Status]]="Returned",1,0)</f>
        <v>0</v>
      </c>
      <c r="U5397" s="2">
        <f>EOMONTH(SalesData[[#This Row],[Order Date]],0)</f>
        <v>45138</v>
      </c>
      <c r="V5397" s="9" t="str">
        <f>"Q"&amp;INT((MONTH(SalesData[[#This Row],[Order Date]])+2)/3)&amp;"-"&amp;YEAR(SalesData[[#This Row],[Order Date]])</f>
        <v>Q3-2023</v>
      </c>
    </row>
    <row r="5398" spans="1:22" x14ac:dyDescent="0.35">
      <c r="A5398" t="s">
        <v>5539</v>
      </c>
      <c r="B5398" s="1">
        <v>45110</v>
      </c>
      <c r="C5398" t="s">
        <v>113</v>
      </c>
      <c r="D5398" t="s">
        <v>39</v>
      </c>
      <c r="E5398">
        <v>2632254945</v>
      </c>
      <c r="F5398" t="s">
        <v>357</v>
      </c>
      <c r="G5398" t="s">
        <v>164</v>
      </c>
      <c r="H5398" t="s">
        <v>165</v>
      </c>
      <c r="I5398" t="s">
        <v>36</v>
      </c>
      <c r="J5398" t="s">
        <v>19</v>
      </c>
      <c r="K5398">
        <v>1853.72</v>
      </c>
      <c r="L5398">
        <v>304.63</v>
      </c>
      <c r="M5398" t="s">
        <v>19</v>
      </c>
      <c r="N5398">
        <v>0.16433441943767099</v>
      </c>
      <c r="O5398" t="s">
        <v>11351</v>
      </c>
      <c r="P5398" t="s">
        <v>11352</v>
      </c>
      <c r="R5398" t="s">
        <v>11353</v>
      </c>
      <c r="S5398">
        <f>IF(SalesData[[#This Row],[Return Status]]="Returned",1,0)</f>
        <v>0</v>
      </c>
      <c r="U5398" s="2">
        <f>EOMONTH(SalesData[[#This Row],[Order Date]],0)</f>
        <v>45138</v>
      </c>
      <c r="V5398" s="9" t="str">
        <f>"Q"&amp;INT((MONTH(SalesData[[#This Row],[Order Date]])+2)/3)&amp;"-"&amp;YEAR(SalesData[[#This Row],[Order Date]])</f>
        <v>Q3-2023</v>
      </c>
    </row>
    <row r="5399" spans="1:22" x14ac:dyDescent="0.35">
      <c r="A5399" t="s">
        <v>5540</v>
      </c>
      <c r="B5399" s="1">
        <v>45134</v>
      </c>
      <c r="C5399" t="s">
        <v>325</v>
      </c>
      <c r="D5399" t="s">
        <v>72</v>
      </c>
      <c r="E5399">
        <v>8168543085</v>
      </c>
      <c r="F5399" t="s">
        <v>28</v>
      </c>
      <c r="G5399" t="s">
        <v>29</v>
      </c>
      <c r="H5399" t="s">
        <v>30</v>
      </c>
      <c r="I5399" t="s">
        <v>31</v>
      </c>
      <c r="J5399" t="s">
        <v>18</v>
      </c>
      <c r="K5399">
        <v>3021.61</v>
      </c>
      <c r="L5399">
        <v>182.43</v>
      </c>
      <c r="M5399" t="s">
        <v>19</v>
      </c>
      <c r="N5399">
        <v>6.0375098043758103E-2</v>
      </c>
      <c r="O5399" t="s">
        <v>11351</v>
      </c>
      <c r="P5399" t="s">
        <v>11356</v>
      </c>
      <c r="R5399" t="s">
        <v>11353</v>
      </c>
      <c r="S5399">
        <f>IF(SalesData[[#This Row],[Return Status]]="Returned",1,0)</f>
        <v>0</v>
      </c>
      <c r="T5399">
        <v>2788.38</v>
      </c>
      <c r="U5399" s="2">
        <f>EOMONTH(SalesData[[#This Row],[Order Date]],0)</f>
        <v>45138</v>
      </c>
      <c r="V5399" s="9" t="str">
        <f>"Q"&amp;INT((MONTH(SalesData[[#This Row],[Order Date]])+2)/3)&amp;"-"&amp;YEAR(SalesData[[#This Row],[Order Date]])</f>
        <v>Q3-2023</v>
      </c>
    </row>
    <row r="5400" spans="1:22" x14ac:dyDescent="0.35">
      <c r="A5400" t="s">
        <v>5541</v>
      </c>
      <c r="B5400" s="1">
        <v>45137</v>
      </c>
      <c r="C5400" t="s">
        <v>94</v>
      </c>
      <c r="D5400" t="s">
        <v>27</v>
      </c>
      <c r="E5400">
        <v>3793271967</v>
      </c>
      <c r="F5400" t="s">
        <v>147</v>
      </c>
      <c r="G5400" t="s">
        <v>84</v>
      </c>
      <c r="H5400" t="s">
        <v>85</v>
      </c>
      <c r="I5400" t="s">
        <v>31</v>
      </c>
      <c r="J5400" t="s">
        <v>62</v>
      </c>
      <c r="K5400">
        <v>4097.1400000000003</v>
      </c>
      <c r="L5400">
        <v>968.73</v>
      </c>
      <c r="M5400" t="s">
        <v>62</v>
      </c>
      <c r="N5400">
        <v>0.23644054145086599</v>
      </c>
      <c r="O5400" t="s">
        <v>11351</v>
      </c>
      <c r="P5400" t="s">
        <v>11354</v>
      </c>
      <c r="Q5400" t="s">
        <v>11366</v>
      </c>
      <c r="R5400" t="s">
        <v>11360</v>
      </c>
      <c r="S5400">
        <f>IF(SalesData[[#This Row],[Return Status]]="Returned",1,0)</f>
        <v>1</v>
      </c>
      <c r="T5400">
        <v>847.14</v>
      </c>
      <c r="U5400" s="2">
        <f>EOMONTH(SalesData[[#This Row],[Order Date]],0)</f>
        <v>45138</v>
      </c>
      <c r="V5400" s="9" t="str">
        <f>"Q"&amp;INT((MONTH(SalesData[[#This Row],[Order Date]])+2)/3)&amp;"-"&amp;YEAR(SalesData[[#This Row],[Order Date]])</f>
        <v>Q3-2023</v>
      </c>
    </row>
    <row r="5401" spans="1:22" x14ac:dyDescent="0.35">
      <c r="A5401" t="s">
        <v>5542</v>
      </c>
      <c r="B5401" s="1">
        <v>45128</v>
      </c>
      <c r="C5401" t="s">
        <v>325</v>
      </c>
      <c r="D5401" t="s">
        <v>27</v>
      </c>
      <c r="E5401">
        <v>5093560033</v>
      </c>
      <c r="F5401" t="s">
        <v>156</v>
      </c>
      <c r="G5401" t="s">
        <v>251</v>
      </c>
      <c r="H5401" t="s">
        <v>85</v>
      </c>
      <c r="I5401" t="s">
        <v>31</v>
      </c>
      <c r="J5401" t="s">
        <v>62</v>
      </c>
      <c r="K5401">
        <v>2474.7800000000002</v>
      </c>
      <c r="L5401">
        <v>560.98</v>
      </c>
      <c r="M5401" t="s">
        <v>62</v>
      </c>
      <c r="N5401">
        <v>0.226678735079482</v>
      </c>
      <c r="O5401" t="s">
        <v>11351</v>
      </c>
      <c r="P5401" t="s">
        <v>11354</v>
      </c>
      <c r="R5401" t="s">
        <v>11353</v>
      </c>
      <c r="S5401">
        <f>IF(SalesData[[#This Row],[Return Status]]="Returned",1,0)</f>
        <v>0</v>
      </c>
      <c r="U5401" s="2">
        <f>EOMONTH(SalesData[[#This Row],[Order Date]],0)</f>
        <v>45138</v>
      </c>
      <c r="V5401" s="9" t="str">
        <f>"Q"&amp;INT((MONTH(SalesData[[#This Row],[Order Date]])+2)/3)&amp;"-"&amp;YEAR(SalesData[[#This Row],[Order Date]])</f>
        <v>Q3-2023</v>
      </c>
    </row>
    <row r="5402" spans="1:22" x14ac:dyDescent="0.35">
      <c r="A5402" t="s">
        <v>5543</v>
      </c>
      <c r="B5402" s="1">
        <v>45123</v>
      </c>
      <c r="C5402" t="s">
        <v>77</v>
      </c>
      <c r="D5402" t="s">
        <v>99</v>
      </c>
      <c r="E5402">
        <v>1552328384</v>
      </c>
      <c r="F5402" t="s">
        <v>181</v>
      </c>
      <c r="G5402" t="s">
        <v>54</v>
      </c>
      <c r="H5402" t="s">
        <v>55</v>
      </c>
      <c r="I5402" t="s">
        <v>31</v>
      </c>
      <c r="J5402" t="s">
        <v>18</v>
      </c>
      <c r="K5402">
        <v>124.46</v>
      </c>
      <c r="L5402">
        <v>4.37</v>
      </c>
      <c r="M5402" t="s">
        <v>19</v>
      </c>
      <c r="N5402">
        <v>3.5111682468262899E-2</v>
      </c>
      <c r="O5402" t="s">
        <v>11361</v>
      </c>
      <c r="P5402" t="s">
        <v>11356</v>
      </c>
      <c r="R5402" t="s">
        <v>11353</v>
      </c>
      <c r="S5402">
        <f>IF(SalesData[[#This Row],[Return Status]]="Returned",1,0)</f>
        <v>0</v>
      </c>
      <c r="U5402" s="2">
        <f>EOMONTH(SalesData[[#This Row],[Order Date]],0)</f>
        <v>45138</v>
      </c>
      <c r="V5402" s="9" t="str">
        <f>"Q"&amp;INT((MONTH(SalesData[[#This Row],[Order Date]])+2)/3)&amp;"-"&amp;YEAR(SalesData[[#This Row],[Order Date]])</f>
        <v>Q3-2023</v>
      </c>
    </row>
    <row r="5403" spans="1:22" x14ac:dyDescent="0.35">
      <c r="A5403" t="s">
        <v>5544</v>
      </c>
      <c r="B5403" s="1">
        <v>45113</v>
      </c>
      <c r="C5403" t="s">
        <v>38</v>
      </c>
      <c r="D5403" t="s">
        <v>46</v>
      </c>
      <c r="E5403">
        <v>4125054356</v>
      </c>
      <c r="F5403" t="s">
        <v>181</v>
      </c>
      <c r="G5403" t="s">
        <v>54</v>
      </c>
      <c r="H5403" t="s">
        <v>55</v>
      </c>
      <c r="I5403" t="s">
        <v>31</v>
      </c>
      <c r="J5403" t="s">
        <v>18</v>
      </c>
      <c r="K5403">
        <v>1454.57</v>
      </c>
      <c r="L5403">
        <v>357.29</v>
      </c>
      <c r="M5403" t="s">
        <v>19</v>
      </c>
      <c r="N5403">
        <v>0.24563272994768201</v>
      </c>
      <c r="O5403" t="s">
        <v>11351</v>
      </c>
      <c r="P5403" t="s">
        <v>11354</v>
      </c>
      <c r="R5403" t="s">
        <v>11353</v>
      </c>
      <c r="S5403">
        <f>IF(SalesData[[#This Row],[Return Status]]="Returned",1,0)</f>
        <v>0</v>
      </c>
      <c r="U5403" s="2">
        <f>EOMONTH(SalesData[[#This Row],[Order Date]],0)</f>
        <v>45138</v>
      </c>
      <c r="V5403" s="9" t="str">
        <f>"Q"&amp;INT((MONTH(SalesData[[#This Row],[Order Date]])+2)/3)&amp;"-"&amp;YEAR(SalesData[[#This Row],[Order Date]])</f>
        <v>Q3-2023</v>
      </c>
    </row>
    <row r="5404" spans="1:22" x14ac:dyDescent="0.35">
      <c r="A5404" t="s">
        <v>5545</v>
      </c>
      <c r="B5404" s="1">
        <v>45108</v>
      </c>
      <c r="C5404" t="s">
        <v>132</v>
      </c>
      <c r="D5404" t="s">
        <v>99</v>
      </c>
      <c r="E5404">
        <v>2095766109</v>
      </c>
      <c r="F5404" t="s">
        <v>50</v>
      </c>
      <c r="G5404" t="s">
        <v>34</v>
      </c>
      <c r="H5404" t="s">
        <v>35</v>
      </c>
      <c r="I5404" t="s">
        <v>36</v>
      </c>
      <c r="J5404" t="s">
        <v>42</v>
      </c>
      <c r="K5404">
        <v>348.4</v>
      </c>
      <c r="L5404">
        <v>33.82</v>
      </c>
      <c r="M5404" t="s">
        <v>43</v>
      </c>
      <c r="N5404">
        <v>9.7072330654420197E-2</v>
      </c>
      <c r="O5404" t="s">
        <v>11361</v>
      </c>
      <c r="P5404" t="s">
        <v>11356</v>
      </c>
      <c r="R5404" t="s">
        <v>11353</v>
      </c>
      <c r="S5404">
        <f>IF(SalesData[[#This Row],[Return Status]]="Returned",1,0)</f>
        <v>0</v>
      </c>
      <c r="U5404" s="2">
        <f>EOMONTH(SalesData[[#This Row],[Order Date]],0)</f>
        <v>45138</v>
      </c>
      <c r="V5404" s="9" t="str">
        <f>"Q"&amp;INT((MONTH(SalesData[[#This Row],[Order Date]])+2)/3)&amp;"-"&amp;YEAR(SalesData[[#This Row],[Order Date]])</f>
        <v>Q3-2023</v>
      </c>
    </row>
    <row r="5405" spans="1:22" x14ac:dyDescent="0.35">
      <c r="A5405" t="s">
        <v>5546</v>
      </c>
      <c r="B5405" s="1">
        <v>45136</v>
      </c>
      <c r="C5405" t="s">
        <v>111</v>
      </c>
      <c r="D5405" t="s">
        <v>13</v>
      </c>
      <c r="E5405">
        <v>6721762747</v>
      </c>
      <c r="F5405" t="s">
        <v>88</v>
      </c>
      <c r="G5405" t="s">
        <v>89</v>
      </c>
      <c r="H5405" t="s">
        <v>90</v>
      </c>
      <c r="I5405" t="s">
        <v>31</v>
      </c>
      <c r="J5405" t="s">
        <v>18</v>
      </c>
      <c r="K5405">
        <v>1791.6</v>
      </c>
      <c r="L5405">
        <v>114.64</v>
      </c>
      <c r="M5405" t="s">
        <v>19</v>
      </c>
      <c r="N5405">
        <v>6.3987497209198496E-2</v>
      </c>
      <c r="O5405" t="s">
        <v>11351</v>
      </c>
      <c r="P5405" t="s">
        <v>11356</v>
      </c>
      <c r="Q5405" t="s">
        <v>11376</v>
      </c>
      <c r="R5405" t="s">
        <v>11360</v>
      </c>
      <c r="S5405">
        <f>IF(SalesData[[#This Row],[Return Status]]="Returned",1,0)</f>
        <v>1</v>
      </c>
      <c r="T5405">
        <v>207.68</v>
      </c>
      <c r="U5405" s="2">
        <f>EOMONTH(SalesData[[#This Row],[Order Date]],0)</f>
        <v>45138</v>
      </c>
      <c r="V5405" s="9" t="str">
        <f>"Q"&amp;INT((MONTH(SalesData[[#This Row],[Order Date]])+2)/3)&amp;"-"&amp;YEAR(SalesData[[#This Row],[Order Date]])</f>
        <v>Q3-2023</v>
      </c>
    </row>
    <row r="5406" spans="1:22" x14ac:dyDescent="0.35">
      <c r="A5406" t="s">
        <v>5547</v>
      </c>
      <c r="B5406" s="1">
        <v>45136</v>
      </c>
      <c r="C5406" t="s">
        <v>176</v>
      </c>
      <c r="D5406" t="s">
        <v>13</v>
      </c>
      <c r="E5406">
        <v>1967827238</v>
      </c>
      <c r="F5406" t="s">
        <v>50</v>
      </c>
      <c r="G5406" t="s">
        <v>34</v>
      </c>
      <c r="H5406" t="s">
        <v>35</v>
      </c>
      <c r="I5406" t="s">
        <v>36</v>
      </c>
      <c r="J5406" t="s">
        <v>65</v>
      </c>
      <c r="K5406">
        <v>4952.09</v>
      </c>
      <c r="L5406">
        <v>1441.56</v>
      </c>
      <c r="M5406" t="s">
        <v>65</v>
      </c>
      <c r="N5406">
        <v>0.29110133297254298</v>
      </c>
      <c r="O5406" t="s">
        <v>11351</v>
      </c>
      <c r="P5406" t="s">
        <v>11354</v>
      </c>
      <c r="R5406" t="s">
        <v>11353</v>
      </c>
      <c r="S5406">
        <f>IF(SalesData[[#This Row],[Return Status]]="Returned",1,0)</f>
        <v>0</v>
      </c>
      <c r="U5406" s="2">
        <f>EOMONTH(SalesData[[#This Row],[Order Date]],0)</f>
        <v>45138</v>
      </c>
      <c r="V5406" s="9" t="str">
        <f>"Q"&amp;INT((MONTH(SalesData[[#This Row],[Order Date]])+2)/3)&amp;"-"&amp;YEAR(SalesData[[#This Row],[Order Date]])</f>
        <v>Q3-2023</v>
      </c>
    </row>
    <row r="5407" spans="1:22" x14ac:dyDescent="0.35">
      <c r="A5407" t="s">
        <v>5548</v>
      </c>
      <c r="B5407" s="1">
        <v>45117</v>
      </c>
      <c r="C5407" t="s">
        <v>87</v>
      </c>
      <c r="D5407" t="s">
        <v>46</v>
      </c>
      <c r="E5407">
        <v>5645362812</v>
      </c>
      <c r="F5407" t="s">
        <v>410</v>
      </c>
      <c r="G5407" t="s">
        <v>29</v>
      </c>
      <c r="H5407" t="s">
        <v>11357</v>
      </c>
      <c r="I5407" t="s">
        <v>31</v>
      </c>
      <c r="J5407" t="s">
        <v>43</v>
      </c>
      <c r="K5407">
        <v>3398.02</v>
      </c>
      <c r="L5407">
        <v>649.98</v>
      </c>
      <c r="M5407" t="s">
        <v>43</v>
      </c>
      <c r="N5407">
        <v>0.19128198186002399</v>
      </c>
      <c r="O5407" t="s">
        <v>11351</v>
      </c>
      <c r="P5407" t="s">
        <v>11352</v>
      </c>
      <c r="R5407" t="s">
        <v>11353</v>
      </c>
      <c r="S5407">
        <f>IF(SalesData[[#This Row],[Return Status]]="Returned",1,0)</f>
        <v>0</v>
      </c>
      <c r="T5407">
        <v>2788.38</v>
      </c>
      <c r="U5407" s="2">
        <f>EOMONTH(SalesData[[#This Row],[Order Date]],0)</f>
        <v>45138</v>
      </c>
      <c r="V5407" s="9" t="str">
        <f>"Q"&amp;INT((MONTH(SalesData[[#This Row],[Order Date]])+2)/3)&amp;"-"&amp;YEAR(SalesData[[#This Row],[Order Date]])</f>
        <v>Q3-2023</v>
      </c>
    </row>
    <row r="5408" spans="1:22" x14ac:dyDescent="0.35">
      <c r="A5408" t="s">
        <v>5549</v>
      </c>
      <c r="B5408" s="1">
        <v>45125</v>
      </c>
      <c r="C5408" t="s">
        <v>325</v>
      </c>
      <c r="D5408" t="s">
        <v>39</v>
      </c>
      <c r="E5408">
        <v>1341760832</v>
      </c>
      <c r="F5408" t="s">
        <v>152</v>
      </c>
      <c r="G5408" t="s">
        <v>23</v>
      </c>
      <c r="H5408" t="s">
        <v>11357</v>
      </c>
      <c r="I5408" t="s">
        <v>17</v>
      </c>
      <c r="J5408" t="s">
        <v>18</v>
      </c>
      <c r="K5408">
        <v>896.5</v>
      </c>
      <c r="L5408">
        <v>251.19</v>
      </c>
      <c r="M5408" t="s">
        <v>19</v>
      </c>
      <c r="N5408">
        <v>0.28018962632459599</v>
      </c>
      <c r="O5408" t="s">
        <v>11355</v>
      </c>
      <c r="P5408" t="s">
        <v>11354</v>
      </c>
      <c r="R5408" t="s">
        <v>11353</v>
      </c>
      <c r="S5408">
        <f>IF(SalesData[[#This Row],[Return Status]]="Returned",1,0)</f>
        <v>0</v>
      </c>
      <c r="T5408">
        <v>2821.33</v>
      </c>
      <c r="U5408" s="2">
        <f>EOMONTH(SalesData[[#This Row],[Order Date]],0)</f>
        <v>45138</v>
      </c>
      <c r="V5408" s="9" t="str">
        <f>"Q"&amp;INT((MONTH(SalesData[[#This Row],[Order Date]])+2)/3)&amp;"-"&amp;YEAR(SalesData[[#This Row],[Order Date]])</f>
        <v>Q3-2023</v>
      </c>
    </row>
    <row r="5409" spans="1:22" x14ac:dyDescent="0.35">
      <c r="A5409" t="s">
        <v>5550</v>
      </c>
      <c r="B5409" s="1">
        <v>45112</v>
      </c>
      <c r="C5409" t="s">
        <v>67</v>
      </c>
      <c r="D5409" t="s">
        <v>13</v>
      </c>
      <c r="E5409">
        <v>2625140330</v>
      </c>
      <c r="F5409" t="s">
        <v>50</v>
      </c>
      <c r="G5409" t="s">
        <v>11382</v>
      </c>
      <c r="H5409" t="s">
        <v>35</v>
      </c>
      <c r="I5409" t="s">
        <v>36</v>
      </c>
      <c r="J5409" t="s">
        <v>18</v>
      </c>
      <c r="K5409">
        <v>2738.46</v>
      </c>
      <c r="L5409">
        <v>206.04</v>
      </c>
      <c r="M5409" t="s">
        <v>19</v>
      </c>
      <c r="N5409">
        <v>7.5239368112004601E-2</v>
      </c>
      <c r="O5409" t="s">
        <v>11351</v>
      </c>
      <c r="P5409" t="s">
        <v>11356</v>
      </c>
      <c r="R5409" t="s">
        <v>11353</v>
      </c>
      <c r="S5409">
        <f>IF(SalesData[[#This Row],[Return Status]]="Returned",1,0)</f>
        <v>0</v>
      </c>
      <c r="U5409" s="2">
        <f>EOMONTH(SalesData[[#This Row],[Order Date]],0)</f>
        <v>45138</v>
      </c>
      <c r="V5409" s="9" t="str">
        <f>"Q"&amp;INT((MONTH(SalesData[[#This Row],[Order Date]])+2)/3)&amp;"-"&amp;YEAR(SalesData[[#This Row],[Order Date]])</f>
        <v>Q3-2023</v>
      </c>
    </row>
    <row r="5410" spans="1:22" x14ac:dyDescent="0.35">
      <c r="A5410" t="s">
        <v>5551</v>
      </c>
      <c r="B5410" s="1">
        <v>45112</v>
      </c>
      <c r="C5410" t="s">
        <v>71</v>
      </c>
      <c r="D5410" t="s">
        <v>46</v>
      </c>
      <c r="E5410">
        <v>9258939950</v>
      </c>
      <c r="F5410" t="s">
        <v>312</v>
      </c>
      <c r="G5410" t="s">
        <v>11367</v>
      </c>
      <c r="H5410" t="s">
        <v>121</v>
      </c>
      <c r="I5410" t="s">
        <v>17</v>
      </c>
      <c r="J5410" t="s">
        <v>19</v>
      </c>
      <c r="K5410">
        <v>2318.29</v>
      </c>
      <c r="L5410">
        <v>387.07</v>
      </c>
      <c r="M5410" t="s">
        <v>19</v>
      </c>
      <c r="N5410">
        <v>0.16696358091524399</v>
      </c>
      <c r="O5410" t="s">
        <v>11351</v>
      </c>
      <c r="P5410" t="s">
        <v>11352</v>
      </c>
      <c r="R5410" t="s">
        <v>11353</v>
      </c>
      <c r="S5410">
        <f>IF(SalesData[[#This Row],[Return Status]]="Returned",1,0)</f>
        <v>0</v>
      </c>
      <c r="U5410" s="2">
        <f>EOMONTH(SalesData[[#This Row],[Order Date]],0)</f>
        <v>45138</v>
      </c>
      <c r="V5410" s="9" t="str">
        <f>"Q"&amp;INT((MONTH(SalesData[[#This Row],[Order Date]])+2)/3)&amp;"-"&amp;YEAR(SalesData[[#This Row],[Order Date]])</f>
        <v>Q3-2023</v>
      </c>
    </row>
    <row r="5411" spans="1:22" x14ac:dyDescent="0.35">
      <c r="A5411" t="s">
        <v>5552</v>
      </c>
      <c r="B5411" s="1">
        <v>45114</v>
      </c>
      <c r="C5411" t="s">
        <v>97</v>
      </c>
      <c r="D5411" t="s">
        <v>27</v>
      </c>
      <c r="E5411">
        <v>4848728145</v>
      </c>
      <c r="F5411" t="s">
        <v>78</v>
      </c>
      <c r="G5411" t="s">
        <v>15</v>
      </c>
      <c r="H5411" t="s">
        <v>16</v>
      </c>
      <c r="I5411" t="s">
        <v>17</v>
      </c>
      <c r="J5411" t="s">
        <v>65</v>
      </c>
      <c r="K5411">
        <v>286.92</v>
      </c>
      <c r="L5411">
        <v>14.21</v>
      </c>
      <c r="M5411" t="s">
        <v>65</v>
      </c>
      <c r="N5411">
        <v>4.9526000278823402E-2</v>
      </c>
      <c r="O5411" t="s">
        <v>11361</v>
      </c>
      <c r="P5411" t="s">
        <v>11356</v>
      </c>
      <c r="R5411" t="s">
        <v>11353</v>
      </c>
      <c r="S5411">
        <f>IF(SalesData[[#This Row],[Return Status]]="Returned",1,0)</f>
        <v>0</v>
      </c>
      <c r="T5411">
        <v>2085.91</v>
      </c>
      <c r="U5411" s="2">
        <f>EOMONTH(SalesData[[#This Row],[Order Date]],0)</f>
        <v>45138</v>
      </c>
      <c r="V5411" s="9" t="str">
        <f>"Q"&amp;INT((MONTH(SalesData[[#This Row],[Order Date]])+2)/3)&amp;"-"&amp;YEAR(SalesData[[#This Row],[Order Date]])</f>
        <v>Q3-2023</v>
      </c>
    </row>
    <row r="5412" spans="1:22" x14ac:dyDescent="0.35">
      <c r="A5412" t="s">
        <v>5553</v>
      </c>
      <c r="B5412" s="1">
        <v>45135</v>
      </c>
      <c r="C5412" t="s">
        <v>12</v>
      </c>
      <c r="D5412" t="s">
        <v>145</v>
      </c>
      <c r="E5412">
        <v>8736921229</v>
      </c>
      <c r="F5412" t="s">
        <v>88</v>
      </c>
      <c r="G5412" t="s">
        <v>89</v>
      </c>
      <c r="H5412" t="s">
        <v>90</v>
      </c>
      <c r="I5412" t="s">
        <v>31</v>
      </c>
      <c r="J5412" t="s">
        <v>18</v>
      </c>
      <c r="K5412">
        <v>332.75</v>
      </c>
      <c r="L5412">
        <v>73.069999999999993</v>
      </c>
      <c r="M5412" t="s">
        <v>19</v>
      </c>
      <c r="N5412">
        <v>0.21959429000751299</v>
      </c>
      <c r="O5412" t="s">
        <v>11361</v>
      </c>
      <c r="P5412" t="s">
        <v>11354</v>
      </c>
      <c r="R5412" t="s">
        <v>11353</v>
      </c>
      <c r="S5412">
        <f>IF(SalesData[[#This Row],[Return Status]]="Returned",1,0)</f>
        <v>0</v>
      </c>
      <c r="T5412">
        <v>207.68</v>
      </c>
      <c r="U5412" s="2">
        <f>EOMONTH(SalesData[[#This Row],[Order Date]],0)</f>
        <v>45138</v>
      </c>
      <c r="V5412" s="9" t="str">
        <f>"Q"&amp;INT((MONTH(SalesData[[#This Row],[Order Date]])+2)/3)&amp;"-"&amp;YEAR(SalesData[[#This Row],[Order Date]])</f>
        <v>Q3-2023</v>
      </c>
    </row>
    <row r="5413" spans="1:22" x14ac:dyDescent="0.35">
      <c r="A5413" t="s">
        <v>5554</v>
      </c>
      <c r="B5413" s="1">
        <v>45136</v>
      </c>
      <c r="C5413" t="s">
        <v>26</v>
      </c>
      <c r="D5413" t="s">
        <v>99</v>
      </c>
      <c r="E5413">
        <v>2032498263</v>
      </c>
      <c r="F5413" t="s">
        <v>222</v>
      </c>
      <c r="G5413" t="s">
        <v>164</v>
      </c>
      <c r="H5413" t="s">
        <v>165</v>
      </c>
      <c r="I5413" t="s">
        <v>36</v>
      </c>
      <c r="J5413" t="s">
        <v>18</v>
      </c>
      <c r="K5413">
        <v>2973.67</v>
      </c>
      <c r="L5413">
        <v>141.19999999999999</v>
      </c>
      <c r="M5413" t="s">
        <v>19</v>
      </c>
      <c r="N5413">
        <v>4.7483412752591901E-2</v>
      </c>
      <c r="O5413" t="s">
        <v>11351</v>
      </c>
      <c r="P5413" t="s">
        <v>11356</v>
      </c>
      <c r="R5413" t="s">
        <v>11353</v>
      </c>
      <c r="S5413">
        <f>IF(SalesData[[#This Row],[Return Status]]="Returned",1,0)</f>
        <v>0</v>
      </c>
      <c r="U5413" s="2">
        <f>EOMONTH(SalesData[[#This Row],[Order Date]],0)</f>
        <v>45138</v>
      </c>
      <c r="V5413" s="9" t="str">
        <f>"Q"&amp;INT((MONTH(SalesData[[#This Row],[Order Date]])+2)/3)&amp;"-"&amp;YEAR(SalesData[[#This Row],[Order Date]])</f>
        <v>Q3-2023</v>
      </c>
    </row>
    <row r="5414" spans="1:22" x14ac:dyDescent="0.35">
      <c r="A5414" t="s">
        <v>5555</v>
      </c>
      <c r="B5414" s="1">
        <v>45125</v>
      </c>
      <c r="C5414" t="s">
        <v>188</v>
      </c>
      <c r="D5414" t="s">
        <v>80</v>
      </c>
      <c r="E5414">
        <v>4254864775</v>
      </c>
      <c r="F5414" t="s">
        <v>103</v>
      </c>
      <c r="G5414" t="s">
        <v>11368</v>
      </c>
      <c r="H5414" t="s">
        <v>11357</v>
      </c>
      <c r="I5414" t="s">
        <v>17</v>
      </c>
      <c r="J5414" t="s">
        <v>61</v>
      </c>
      <c r="K5414">
        <v>2028.14</v>
      </c>
      <c r="L5414">
        <v>402.22</v>
      </c>
      <c r="M5414" t="s">
        <v>62</v>
      </c>
      <c r="N5414">
        <v>0.19831964262822099</v>
      </c>
      <c r="O5414" t="s">
        <v>11351</v>
      </c>
      <c r="P5414" t="s">
        <v>11352</v>
      </c>
      <c r="R5414" t="s">
        <v>11353</v>
      </c>
      <c r="S5414">
        <f>IF(SalesData[[#This Row],[Return Status]]="Returned",1,0)</f>
        <v>0</v>
      </c>
      <c r="U5414" s="2">
        <f>EOMONTH(SalesData[[#This Row],[Order Date]],0)</f>
        <v>45138</v>
      </c>
      <c r="V5414" s="9" t="str">
        <f>"Q"&amp;INT((MONTH(SalesData[[#This Row],[Order Date]])+2)/3)&amp;"-"&amp;YEAR(SalesData[[#This Row],[Order Date]])</f>
        <v>Q3-2023</v>
      </c>
    </row>
    <row r="5415" spans="1:22" x14ac:dyDescent="0.35">
      <c r="A5415" t="s">
        <v>5556</v>
      </c>
      <c r="B5415" s="1">
        <v>45111</v>
      </c>
      <c r="C5415" t="s">
        <v>94</v>
      </c>
      <c r="D5415" t="s">
        <v>46</v>
      </c>
      <c r="E5415">
        <v>9304800126</v>
      </c>
      <c r="F5415" t="s">
        <v>103</v>
      </c>
      <c r="G5415" t="s">
        <v>23</v>
      </c>
      <c r="H5415" t="s">
        <v>24</v>
      </c>
      <c r="I5415" t="s">
        <v>17</v>
      </c>
      <c r="J5415" t="s">
        <v>61</v>
      </c>
      <c r="K5415">
        <v>3105.85</v>
      </c>
      <c r="L5415">
        <v>464.57</v>
      </c>
      <c r="M5415" t="s">
        <v>62</v>
      </c>
      <c r="N5415">
        <v>0.149579020236006</v>
      </c>
      <c r="O5415" t="s">
        <v>11351</v>
      </c>
      <c r="P5415" t="s">
        <v>11352</v>
      </c>
      <c r="R5415" t="s">
        <v>11353</v>
      </c>
      <c r="S5415">
        <f>IF(SalesData[[#This Row],[Return Status]]="Returned",1,0)</f>
        <v>0</v>
      </c>
      <c r="T5415">
        <v>2821.33</v>
      </c>
      <c r="U5415" s="2">
        <f>EOMONTH(SalesData[[#This Row],[Order Date]],0)</f>
        <v>45138</v>
      </c>
      <c r="V5415" s="9" t="str">
        <f>"Q"&amp;INT((MONTH(SalesData[[#This Row],[Order Date]])+2)/3)&amp;"-"&amp;YEAR(SalesData[[#This Row],[Order Date]])</f>
        <v>Q3-2023</v>
      </c>
    </row>
    <row r="5416" spans="1:22" x14ac:dyDescent="0.35">
      <c r="A5416" t="s">
        <v>5557</v>
      </c>
      <c r="B5416" s="1">
        <v>45111</v>
      </c>
      <c r="C5416" t="s">
        <v>149</v>
      </c>
      <c r="D5416" t="s">
        <v>145</v>
      </c>
      <c r="E5416">
        <v>7664878646</v>
      </c>
      <c r="F5416" t="s">
        <v>109</v>
      </c>
      <c r="G5416" t="s">
        <v>59</v>
      </c>
      <c r="H5416" t="s">
        <v>11357</v>
      </c>
      <c r="I5416" t="s">
        <v>31</v>
      </c>
      <c r="J5416" t="s">
        <v>65</v>
      </c>
      <c r="K5416">
        <v>516.13</v>
      </c>
      <c r="L5416">
        <v>118.58</v>
      </c>
      <c r="M5416" t="s">
        <v>65</v>
      </c>
      <c r="N5416">
        <v>0.229748319221901</v>
      </c>
      <c r="O5416" t="s">
        <v>11355</v>
      </c>
      <c r="P5416" t="s">
        <v>11354</v>
      </c>
      <c r="Q5416" t="s">
        <v>11365</v>
      </c>
      <c r="R5416" t="s">
        <v>11360</v>
      </c>
      <c r="S5416">
        <f>IF(SalesData[[#This Row],[Return Status]]="Returned",1,0)</f>
        <v>1</v>
      </c>
      <c r="T5416">
        <v>2183.56</v>
      </c>
      <c r="U5416" s="2">
        <f>EOMONTH(SalesData[[#This Row],[Order Date]],0)</f>
        <v>45138</v>
      </c>
      <c r="V5416" s="9" t="str">
        <f>"Q"&amp;INT((MONTH(SalesData[[#This Row],[Order Date]])+2)/3)&amp;"-"&amp;YEAR(SalesData[[#This Row],[Order Date]])</f>
        <v>Q3-2023</v>
      </c>
    </row>
    <row r="5417" spans="1:22" x14ac:dyDescent="0.35">
      <c r="A5417" t="s">
        <v>5558</v>
      </c>
      <c r="B5417" s="1">
        <v>45119</v>
      </c>
      <c r="C5417" t="s">
        <v>67</v>
      </c>
      <c r="D5417" t="s">
        <v>145</v>
      </c>
      <c r="E5417">
        <v>6156838106</v>
      </c>
      <c r="F5417" t="s">
        <v>107</v>
      </c>
      <c r="G5417" t="s">
        <v>15</v>
      </c>
      <c r="H5417" t="s">
        <v>11357</v>
      </c>
      <c r="I5417" t="s">
        <v>17</v>
      </c>
      <c r="J5417" t="s">
        <v>62</v>
      </c>
      <c r="K5417">
        <v>3548.19</v>
      </c>
      <c r="L5417">
        <v>990.06</v>
      </c>
      <c r="M5417" t="s">
        <v>62</v>
      </c>
      <c r="N5417">
        <v>0.27903240807284801</v>
      </c>
      <c r="O5417" t="s">
        <v>11351</v>
      </c>
      <c r="P5417" t="s">
        <v>11354</v>
      </c>
      <c r="R5417" t="s">
        <v>11353</v>
      </c>
      <c r="S5417">
        <f>IF(SalesData[[#This Row],[Return Status]]="Returned",1,0)</f>
        <v>0</v>
      </c>
      <c r="T5417">
        <v>2085.91</v>
      </c>
      <c r="U5417" s="2">
        <f>EOMONTH(SalesData[[#This Row],[Order Date]],0)</f>
        <v>45138</v>
      </c>
      <c r="V5417" s="9" t="str">
        <f>"Q"&amp;INT((MONTH(SalesData[[#This Row],[Order Date]])+2)/3)&amp;"-"&amp;YEAR(SalesData[[#This Row],[Order Date]])</f>
        <v>Q3-2023</v>
      </c>
    </row>
    <row r="5418" spans="1:22" x14ac:dyDescent="0.35">
      <c r="A5418" t="s">
        <v>5559</v>
      </c>
      <c r="B5418" s="1">
        <v>45130</v>
      </c>
      <c r="C5418" t="s">
        <v>111</v>
      </c>
      <c r="D5418" t="s">
        <v>99</v>
      </c>
      <c r="E5418">
        <v>4997649145</v>
      </c>
      <c r="F5418" t="s">
        <v>238</v>
      </c>
      <c r="G5418" t="s">
        <v>74</v>
      </c>
      <c r="H5418" t="s">
        <v>75</v>
      </c>
      <c r="I5418" t="s">
        <v>36</v>
      </c>
      <c r="J5418" t="s">
        <v>18</v>
      </c>
      <c r="K5418">
        <v>2538.6</v>
      </c>
      <c r="L5418">
        <v>310.83</v>
      </c>
      <c r="M5418" t="s">
        <v>19</v>
      </c>
      <c r="N5418">
        <v>0.122441503190735</v>
      </c>
      <c r="O5418" t="s">
        <v>11351</v>
      </c>
      <c r="P5418" t="s">
        <v>11352</v>
      </c>
      <c r="R5418" t="s">
        <v>11353</v>
      </c>
      <c r="S5418">
        <f>IF(SalesData[[#This Row],[Return Status]]="Returned",1,0)</f>
        <v>0</v>
      </c>
      <c r="T5418">
        <v>2420.2800000000002</v>
      </c>
      <c r="U5418" s="2">
        <f>EOMONTH(SalesData[[#This Row],[Order Date]],0)</f>
        <v>45138</v>
      </c>
      <c r="V5418" s="9" t="str">
        <f>"Q"&amp;INT((MONTH(SalesData[[#This Row],[Order Date]])+2)/3)&amp;"-"&amp;YEAR(SalesData[[#This Row],[Order Date]])</f>
        <v>Q3-2023</v>
      </c>
    </row>
    <row r="5419" spans="1:22" x14ac:dyDescent="0.35">
      <c r="A5419" t="s">
        <v>5560</v>
      </c>
      <c r="B5419" s="1">
        <v>45131</v>
      </c>
      <c r="C5419" t="s">
        <v>149</v>
      </c>
      <c r="D5419" t="s">
        <v>72</v>
      </c>
      <c r="E5419">
        <v>6586224189</v>
      </c>
      <c r="F5419" t="s">
        <v>107</v>
      </c>
      <c r="G5419" t="s">
        <v>15</v>
      </c>
      <c r="H5419" t="s">
        <v>16</v>
      </c>
      <c r="I5419" t="s">
        <v>17</v>
      </c>
      <c r="J5419" t="s">
        <v>65</v>
      </c>
      <c r="K5419">
        <v>4112.41</v>
      </c>
      <c r="L5419">
        <v>541.4</v>
      </c>
      <c r="M5419" t="s">
        <v>65</v>
      </c>
      <c r="N5419">
        <v>0.13165029751411</v>
      </c>
      <c r="O5419" t="s">
        <v>11351</v>
      </c>
      <c r="P5419" t="s">
        <v>11352</v>
      </c>
      <c r="R5419" t="s">
        <v>11353</v>
      </c>
      <c r="S5419">
        <f>IF(SalesData[[#This Row],[Return Status]]="Returned",1,0)</f>
        <v>0</v>
      </c>
      <c r="T5419">
        <v>2085.91</v>
      </c>
      <c r="U5419" s="2">
        <f>EOMONTH(SalesData[[#This Row],[Order Date]],0)</f>
        <v>45138</v>
      </c>
      <c r="V5419" s="9" t="str">
        <f>"Q"&amp;INT((MONTH(SalesData[[#This Row],[Order Date]])+2)/3)&amp;"-"&amp;YEAR(SalesData[[#This Row],[Order Date]])</f>
        <v>Q3-2023</v>
      </c>
    </row>
    <row r="5420" spans="1:22" x14ac:dyDescent="0.35">
      <c r="A5420" t="s">
        <v>5561</v>
      </c>
      <c r="B5420" s="1">
        <v>45113</v>
      </c>
      <c r="C5420" t="s">
        <v>111</v>
      </c>
      <c r="D5420" t="s">
        <v>80</v>
      </c>
      <c r="E5420">
        <v>6423432096</v>
      </c>
      <c r="F5420" t="s">
        <v>50</v>
      </c>
      <c r="G5420" t="s">
        <v>34</v>
      </c>
      <c r="H5420" t="s">
        <v>35</v>
      </c>
      <c r="I5420" t="s">
        <v>36</v>
      </c>
      <c r="J5420" t="s">
        <v>19</v>
      </c>
      <c r="K5420">
        <v>3380.52</v>
      </c>
      <c r="L5420">
        <v>345.81</v>
      </c>
      <c r="M5420" t="s">
        <v>19</v>
      </c>
      <c r="N5420">
        <v>0.102294913208619</v>
      </c>
      <c r="O5420" t="s">
        <v>11351</v>
      </c>
      <c r="P5420" t="s">
        <v>11352</v>
      </c>
      <c r="R5420" t="s">
        <v>11353</v>
      </c>
      <c r="S5420">
        <f>IF(SalesData[[#This Row],[Return Status]]="Returned",1,0)</f>
        <v>0</v>
      </c>
      <c r="U5420" s="2">
        <f>EOMONTH(SalesData[[#This Row],[Order Date]],0)</f>
        <v>45138</v>
      </c>
      <c r="V5420" s="9" t="str">
        <f>"Q"&amp;INT((MONTH(SalesData[[#This Row],[Order Date]])+2)/3)&amp;"-"&amp;YEAR(SalesData[[#This Row],[Order Date]])</f>
        <v>Q3-2023</v>
      </c>
    </row>
    <row r="5421" spans="1:22" x14ac:dyDescent="0.35">
      <c r="A5421" t="s">
        <v>5562</v>
      </c>
      <c r="B5421" s="1">
        <v>45113</v>
      </c>
      <c r="C5421" t="s">
        <v>21</v>
      </c>
      <c r="D5421" t="s">
        <v>39</v>
      </c>
      <c r="E5421">
        <v>3161424170</v>
      </c>
      <c r="F5421" t="s">
        <v>58</v>
      </c>
      <c r="G5421" t="s">
        <v>59</v>
      </c>
      <c r="H5421" t="s">
        <v>60</v>
      </c>
      <c r="I5421" t="s">
        <v>31</v>
      </c>
      <c r="J5421" t="s">
        <v>62</v>
      </c>
      <c r="K5421">
        <v>1076.79</v>
      </c>
      <c r="L5421">
        <v>311.3</v>
      </c>
      <c r="M5421" t="s">
        <v>62</v>
      </c>
      <c r="N5421">
        <v>0.28910001021554799</v>
      </c>
      <c r="O5421" t="s">
        <v>11351</v>
      </c>
      <c r="P5421" t="s">
        <v>11354</v>
      </c>
      <c r="R5421" t="s">
        <v>11353</v>
      </c>
      <c r="S5421">
        <f>IF(SalesData[[#This Row],[Return Status]]="Returned",1,0)</f>
        <v>0</v>
      </c>
      <c r="T5421">
        <v>2183.56</v>
      </c>
      <c r="U5421" s="2">
        <f>EOMONTH(SalesData[[#This Row],[Order Date]],0)</f>
        <v>45138</v>
      </c>
      <c r="V5421" s="9" t="str">
        <f>"Q"&amp;INT((MONTH(SalesData[[#This Row],[Order Date]])+2)/3)&amp;"-"&amp;YEAR(SalesData[[#This Row],[Order Date]])</f>
        <v>Q3-2023</v>
      </c>
    </row>
    <row r="5422" spans="1:22" x14ac:dyDescent="0.35">
      <c r="A5422" t="s">
        <v>5563</v>
      </c>
      <c r="B5422" s="1">
        <v>45134</v>
      </c>
      <c r="C5422" t="s">
        <v>77</v>
      </c>
      <c r="D5422" t="s">
        <v>72</v>
      </c>
      <c r="E5422">
        <v>6508528558</v>
      </c>
      <c r="F5422" t="s">
        <v>109</v>
      </c>
      <c r="G5422" t="s">
        <v>59</v>
      </c>
      <c r="H5422" t="s">
        <v>60</v>
      </c>
      <c r="I5422" t="s">
        <v>31</v>
      </c>
      <c r="J5422" t="s">
        <v>62</v>
      </c>
      <c r="K5422">
        <v>1515.49</v>
      </c>
      <c r="L5422">
        <v>225.51</v>
      </c>
      <c r="M5422" t="s">
        <v>62</v>
      </c>
      <c r="N5422">
        <v>0.14880335732997199</v>
      </c>
      <c r="O5422" t="s">
        <v>11351</v>
      </c>
      <c r="P5422" t="s">
        <v>11352</v>
      </c>
      <c r="R5422" t="s">
        <v>11353</v>
      </c>
      <c r="S5422">
        <f>IF(SalesData[[#This Row],[Return Status]]="Returned",1,0)</f>
        <v>0</v>
      </c>
      <c r="T5422">
        <v>2183.56</v>
      </c>
      <c r="U5422" s="2">
        <f>EOMONTH(SalesData[[#This Row],[Order Date]],0)</f>
        <v>45138</v>
      </c>
      <c r="V5422" s="9" t="str">
        <f>"Q"&amp;INT((MONTH(SalesData[[#This Row],[Order Date]])+2)/3)&amp;"-"&amp;YEAR(SalesData[[#This Row],[Order Date]])</f>
        <v>Q3-2023</v>
      </c>
    </row>
    <row r="5423" spans="1:22" x14ac:dyDescent="0.35">
      <c r="A5423" t="s">
        <v>5564</v>
      </c>
      <c r="B5423" s="1">
        <v>45110</v>
      </c>
      <c r="C5423" t="s">
        <v>92</v>
      </c>
      <c r="D5423" t="s">
        <v>80</v>
      </c>
      <c r="E5423">
        <v>6571263860</v>
      </c>
      <c r="F5423" t="s">
        <v>64</v>
      </c>
      <c r="G5423" t="s">
        <v>15</v>
      </c>
      <c r="H5423" t="s">
        <v>16</v>
      </c>
      <c r="I5423" t="s">
        <v>17</v>
      </c>
      <c r="J5423" t="s">
        <v>43</v>
      </c>
      <c r="K5423">
        <v>2396.1799999999998</v>
      </c>
      <c r="L5423">
        <v>498.68</v>
      </c>
      <c r="M5423" t="s">
        <v>43</v>
      </c>
      <c r="N5423">
        <v>0.20811458237694999</v>
      </c>
      <c r="O5423" t="s">
        <v>11351</v>
      </c>
      <c r="P5423" t="s">
        <v>11354</v>
      </c>
      <c r="R5423" t="s">
        <v>11353</v>
      </c>
      <c r="S5423">
        <f>IF(SalesData[[#This Row],[Return Status]]="Returned",1,0)</f>
        <v>0</v>
      </c>
      <c r="T5423">
        <v>2085.91</v>
      </c>
      <c r="U5423" s="2">
        <f>EOMONTH(SalesData[[#This Row],[Order Date]],0)</f>
        <v>45138</v>
      </c>
      <c r="V5423" s="9" t="str">
        <f>"Q"&amp;INT((MONTH(SalesData[[#This Row],[Order Date]])+2)/3)&amp;"-"&amp;YEAR(SalesData[[#This Row],[Order Date]])</f>
        <v>Q3-2023</v>
      </c>
    </row>
    <row r="5424" spans="1:22" x14ac:dyDescent="0.35">
      <c r="A5424" t="s">
        <v>5565</v>
      </c>
      <c r="B5424" s="1">
        <v>45134</v>
      </c>
      <c r="C5424" t="s">
        <v>67</v>
      </c>
      <c r="D5424" t="s">
        <v>46</v>
      </c>
      <c r="E5424">
        <v>2568734993</v>
      </c>
      <c r="F5424" t="s">
        <v>50</v>
      </c>
      <c r="G5424" t="s">
        <v>34</v>
      </c>
      <c r="H5424" t="s">
        <v>35</v>
      </c>
      <c r="I5424" t="s">
        <v>36</v>
      </c>
      <c r="J5424" t="s">
        <v>62</v>
      </c>
      <c r="K5424">
        <v>3131.25</v>
      </c>
      <c r="L5424">
        <v>160.57</v>
      </c>
      <c r="M5424" t="s">
        <v>62</v>
      </c>
      <c r="N5424">
        <v>5.1279840319361301E-2</v>
      </c>
      <c r="O5424" t="s">
        <v>11351</v>
      </c>
      <c r="P5424" t="s">
        <v>11356</v>
      </c>
      <c r="R5424" t="s">
        <v>11353</v>
      </c>
      <c r="S5424">
        <f>IF(SalesData[[#This Row],[Return Status]]="Returned",1,0)</f>
        <v>0</v>
      </c>
      <c r="U5424" s="2">
        <f>EOMONTH(SalesData[[#This Row],[Order Date]],0)</f>
        <v>45138</v>
      </c>
      <c r="V5424" s="9" t="str">
        <f>"Q"&amp;INT((MONTH(SalesData[[#This Row],[Order Date]])+2)/3)&amp;"-"&amp;YEAR(SalesData[[#This Row],[Order Date]])</f>
        <v>Q3-2023</v>
      </c>
    </row>
    <row r="5425" spans="1:22" x14ac:dyDescent="0.35">
      <c r="A5425" t="s">
        <v>5566</v>
      </c>
      <c r="B5425" s="1">
        <v>45133</v>
      </c>
      <c r="C5425" t="s">
        <v>26</v>
      </c>
      <c r="D5425" t="s">
        <v>72</v>
      </c>
      <c r="E5425">
        <v>7916218972</v>
      </c>
      <c r="F5425" t="s">
        <v>50</v>
      </c>
      <c r="G5425" t="s">
        <v>34</v>
      </c>
      <c r="H5425" t="s">
        <v>35</v>
      </c>
      <c r="I5425" t="s">
        <v>36</v>
      </c>
      <c r="J5425" t="s">
        <v>19</v>
      </c>
      <c r="K5425">
        <v>3915.31</v>
      </c>
      <c r="L5425">
        <v>543.38</v>
      </c>
      <c r="M5425" t="s">
        <v>19</v>
      </c>
      <c r="N5425">
        <v>0.13878339135343101</v>
      </c>
      <c r="O5425" t="s">
        <v>11351</v>
      </c>
      <c r="P5425" t="s">
        <v>11352</v>
      </c>
      <c r="R5425" t="s">
        <v>11353</v>
      </c>
      <c r="S5425">
        <f>IF(SalesData[[#This Row],[Return Status]]="Returned",1,0)</f>
        <v>0</v>
      </c>
      <c r="U5425" s="2">
        <f>EOMONTH(SalesData[[#This Row],[Order Date]],0)</f>
        <v>45138</v>
      </c>
      <c r="V5425" s="9" t="str">
        <f>"Q"&amp;INT((MONTH(SalesData[[#This Row],[Order Date]])+2)/3)&amp;"-"&amp;YEAR(SalesData[[#This Row],[Order Date]])</f>
        <v>Q3-2023</v>
      </c>
    </row>
    <row r="5426" spans="1:22" x14ac:dyDescent="0.35">
      <c r="A5426" t="s">
        <v>5567</v>
      </c>
      <c r="B5426" s="1">
        <v>45121</v>
      </c>
      <c r="C5426" t="s">
        <v>139</v>
      </c>
      <c r="D5426" t="s">
        <v>46</v>
      </c>
      <c r="E5426">
        <v>4243388150</v>
      </c>
      <c r="F5426" t="s">
        <v>159</v>
      </c>
      <c r="G5426" t="s">
        <v>84</v>
      </c>
      <c r="H5426" t="s">
        <v>85</v>
      </c>
      <c r="I5426" t="s">
        <v>31</v>
      </c>
      <c r="J5426" t="s">
        <v>19</v>
      </c>
      <c r="K5426">
        <v>819.18</v>
      </c>
      <c r="L5426">
        <v>30.89</v>
      </c>
      <c r="M5426" t="s">
        <v>19</v>
      </c>
      <c r="N5426">
        <v>3.7708440147464502E-2</v>
      </c>
      <c r="O5426" t="s">
        <v>11355</v>
      </c>
      <c r="P5426" t="s">
        <v>11356</v>
      </c>
      <c r="R5426" t="s">
        <v>11353</v>
      </c>
      <c r="S5426">
        <f>IF(SalesData[[#This Row],[Return Status]]="Returned",1,0)</f>
        <v>0</v>
      </c>
      <c r="T5426">
        <v>847.14</v>
      </c>
      <c r="U5426" s="2">
        <f>EOMONTH(SalesData[[#This Row],[Order Date]],0)</f>
        <v>45138</v>
      </c>
      <c r="V5426" s="9" t="str">
        <f>"Q"&amp;INT((MONTH(SalesData[[#This Row],[Order Date]])+2)/3)&amp;"-"&amp;YEAR(SalesData[[#This Row],[Order Date]])</f>
        <v>Q3-2023</v>
      </c>
    </row>
    <row r="5427" spans="1:22" x14ac:dyDescent="0.35">
      <c r="A5427" t="s">
        <v>5568</v>
      </c>
      <c r="B5427" s="1">
        <v>45111</v>
      </c>
      <c r="C5427" t="s">
        <v>139</v>
      </c>
      <c r="D5427" t="s">
        <v>80</v>
      </c>
      <c r="E5427">
        <v>8915074420</v>
      </c>
      <c r="F5427" t="s">
        <v>14</v>
      </c>
      <c r="G5427" t="s">
        <v>15</v>
      </c>
      <c r="H5427" t="s">
        <v>16</v>
      </c>
      <c r="I5427" t="s">
        <v>17</v>
      </c>
      <c r="J5427" t="s">
        <v>43</v>
      </c>
      <c r="K5427">
        <v>104.88</v>
      </c>
      <c r="L5427">
        <v>10.14</v>
      </c>
      <c r="M5427" t="s">
        <v>43</v>
      </c>
      <c r="N5427">
        <v>9.6681922196796402E-2</v>
      </c>
      <c r="O5427" t="s">
        <v>11361</v>
      </c>
      <c r="P5427" t="s">
        <v>11356</v>
      </c>
      <c r="Q5427" t="s">
        <v>11363</v>
      </c>
      <c r="R5427" t="s">
        <v>11360</v>
      </c>
      <c r="S5427">
        <f>IF(SalesData[[#This Row],[Return Status]]="Returned",1,0)</f>
        <v>1</v>
      </c>
      <c r="T5427">
        <v>2085.91</v>
      </c>
      <c r="U5427" s="2">
        <f>EOMONTH(SalesData[[#This Row],[Order Date]],0)</f>
        <v>45138</v>
      </c>
      <c r="V5427" s="9" t="str">
        <f>"Q"&amp;INT((MONTH(SalesData[[#This Row],[Order Date]])+2)/3)&amp;"-"&amp;YEAR(SalesData[[#This Row],[Order Date]])</f>
        <v>Q3-2023</v>
      </c>
    </row>
    <row r="5428" spans="1:22" x14ac:dyDescent="0.35">
      <c r="A5428" t="s">
        <v>5569</v>
      </c>
      <c r="B5428" s="1">
        <v>45124</v>
      </c>
      <c r="C5428" t="s">
        <v>194</v>
      </c>
      <c r="D5428" t="s">
        <v>46</v>
      </c>
      <c r="E5428">
        <v>7697911590</v>
      </c>
      <c r="F5428" t="s">
        <v>58</v>
      </c>
      <c r="G5428" t="s">
        <v>59</v>
      </c>
      <c r="H5428" t="s">
        <v>60</v>
      </c>
      <c r="I5428" t="s">
        <v>31</v>
      </c>
      <c r="J5428" t="s">
        <v>65</v>
      </c>
      <c r="K5428">
        <v>874.86</v>
      </c>
      <c r="L5428">
        <v>40.869999999999997</v>
      </c>
      <c r="M5428" t="s">
        <v>65</v>
      </c>
      <c r="N5428">
        <v>4.6716045995930801E-2</v>
      </c>
      <c r="O5428" t="s">
        <v>11355</v>
      </c>
      <c r="P5428" t="s">
        <v>11356</v>
      </c>
      <c r="R5428" t="s">
        <v>11353</v>
      </c>
      <c r="S5428">
        <f>IF(SalesData[[#This Row],[Return Status]]="Returned",1,0)</f>
        <v>0</v>
      </c>
      <c r="T5428">
        <v>2183.56</v>
      </c>
      <c r="U5428" s="2">
        <f>EOMONTH(SalesData[[#This Row],[Order Date]],0)</f>
        <v>45138</v>
      </c>
      <c r="V5428" s="9" t="str">
        <f>"Q"&amp;INT((MONTH(SalesData[[#This Row],[Order Date]])+2)/3)&amp;"-"&amp;YEAR(SalesData[[#This Row],[Order Date]])</f>
        <v>Q3-2023</v>
      </c>
    </row>
    <row r="5429" spans="1:22" x14ac:dyDescent="0.35">
      <c r="A5429" t="s">
        <v>5570</v>
      </c>
      <c r="B5429" s="1">
        <v>45136</v>
      </c>
      <c r="C5429" t="s">
        <v>49</v>
      </c>
      <c r="D5429" t="s">
        <v>39</v>
      </c>
      <c r="E5429">
        <v>2687001583</v>
      </c>
      <c r="F5429" t="s">
        <v>53</v>
      </c>
      <c r="G5429" t="s">
        <v>11371</v>
      </c>
      <c r="H5429" t="s">
        <v>55</v>
      </c>
      <c r="I5429" t="s">
        <v>31</v>
      </c>
      <c r="J5429" t="s">
        <v>19</v>
      </c>
      <c r="K5429">
        <v>2038.92</v>
      </c>
      <c r="L5429">
        <v>595.9</v>
      </c>
      <c r="M5429" t="s">
        <v>19</v>
      </c>
      <c r="N5429">
        <v>0.29226257038039699</v>
      </c>
      <c r="O5429" t="s">
        <v>11351</v>
      </c>
      <c r="P5429" t="s">
        <v>11354</v>
      </c>
      <c r="R5429" t="s">
        <v>11353</v>
      </c>
      <c r="S5429">
        <f>IF(SalesData[[#This Row],[Return Status]]="Returned",1,0)</f>
        <v>0</v>
      </c>
      <c r="U5429" s="2">
        <f>EOMONTH(SalesData[[#This Row],[Order Date]],0)</f>
        <v>45138</v>
      </c>
      <c r="V5429" s="9" t="str">
        <f>"Q"&amp;INT((MONTH(SalesData[[#This Row],[Order Date]])+2)/3)&amp;"-"&amp;YEAR(SalesData[[#This Row],[Order Date]])</f>
        <v>Q3-2023</v>
      </c>
    </row>
    <row r="5430" spans="1:22" x14ac:dyDescent="0.35">
      <c r="A5430" t="s">
        <v>5571</v>
      </c>
      <c r="B5430" s="1">
        <v>45116</v>
      </c>
      <c r="C5430" t="s">
        <v>111</v>
      </c>
      <c r="D5430" t="s">
        <v>27</v>
      </c>
      <c r="E5430">
        <v>4973416567</v>
      </c>
      <c r="F5430" t="s">
        <v>156</v>
      </c>
      <c r="G5430" t="s">
        <v>84</v>
      </c>
      <c r="H5430" t="s">
        <v>85</v>
      </c>
      <c r="I5430" t="s">
        <v>31</v>
      </c>
      <c r="J5430" t="s">
        <v>19</v>
      </c>
      <c r="K5430">
        <v>2106.0100000000002</v>
      </c>
      <c r="L5430">
        <v>75.98</v>
      </c>
      <c r="M5430" t="s">
        <v>19</v>
      </c>
      <c r="N5430">
        <v>3.6077701435415797E-2</v>
      </c>
      <c r="O5430" t="s">
        <v>11351</v>
      </c>
      <c r="P5430" t="s">
        <v>11356</v>
      </c>
      <c r="R5430" t="s">
        <v>11353</v>
      </c>
      <c r="S5430">
        <f>IF(SalesData[[#This Row],[Return Status]]="Returned",1,0)</f>
        <v>0</v>
      </c>
      <c r="T5430">
        <v>847.14</v>
      </c>
      <c r="U5430" s="2">
        <f>EOMONTH(SalesData[[#This Row],[Order Date]],0)</f>
        <v>45138</v>
      </c>
      <c r="V5430" s="9" t="str">
        <f>"Q"&amp;INT((MONTH(SalesData[[#This Row],[Order Date]])+2)/3)&amp;"-"&amp;YEAR(SalesData[[#This Row],[Order Date]])</f>
        <v>Q3-2023</v>
      </c>
    </row>
    <row r="5431" spans="1:22" x14ac:dyDescent="0.35">
      <c r="A5431" t="s">
        <v>5572</v>
      </c>
      <c r="B5431" s="1">
        <v>45114</v>
      </c>
      <c r="C5431" t="s">
        <v>205</v>
      </c>
      <c r="D5431" t="s">
        <v>99</v>
      </c>
      <c r="E5431">
        <v>5276117623</v>
      </c>
      <c r="F5431" t="s">
        <v>14</v>
      </c>
      <c r="G5431" t="s">
        <v>15</v>
      </c>
      <c r="H5431" t="s">
        <v>16</v>
      </c>
      <c r="I5431" t="s">
        <v>17</v>
      </c>
      <c r="J5431" t="s">
        <v>61</v>
      </c>
      <c r="K5431">
        <v>3799.95</v>
      </c>
      <c r="L5431">
        <v>403.74</v>
      </c>
      <c r="M5431" t="s">
        <v>62</v>
      </c>
      <c r="N5431">
        <v>0.106248766431137</v>
      </c>
      <c r="O5431" t="s">
        <v>11351</v>
      </c>
      <c r="P5431" t="s">
        <v>11352</v>
      </c>
      <c r="R5431" t="s">
        <v>11353</v>
      </c>
      <c r="S5431">
        <f>IF(SalesData[[#This Row],[Return Status]]="Returned",1,0)</f>
        <v>0</v>
      </c>
      <c r="T5431">
        <v>2085.91</v>
      </c>
      <c r="U5431" s="2">
        <f>EOMONTH(SalesData[[#This Row],[Order Date]],0)</f>
        <v>45138</v>
      </c>
      <c r="V5431" s="9" t="str">
        <f>"Q"&amp;INT((MONTH(SalesData[[#This Row],[Order Date]])+2)/3)&amp;"-"&amp;YEAR(SalesData[[#This Row],[Order Date]])</f>
        <v>Q3-2023</v>
      </c>
    </row>
    <row r="5432" spans="1:22" x14ac:dyDescent="0.35">
      <c r="A5432" t="s">
        <v>5573</v>
      </c>
      <c r="B5432" s="1">
        <v>45115</v>
      </c>
      <c r="C5432" t="s">
        <v>21</v>
      </c>
      <c r="D5432" t="s">
        <v>99</v>
      </c>
      <c r="E5432">
        <v>3491100455</v>
      </c>
      <c r="F5432" t="s">
        <v>88</v>
      </c>
      <c r="G5432" t="s">
        <v>89</v>
      </c>
      <c r="H5432" t="s">
        <v>90</v>
      </c>
      <c r="I5432" t="s">
        <v>31</v>
      </c>
      <c r="J5432" t="s">
        <v>19</v>
      </c>
      <c r="K5432">
        <v>4563.99</v>
      </c>
      <c r="L5432">
        <v>1046.3</v>
      </c>
      <c r="M5432" t="s">
        <v>19</v>
      </c>
      <c r="N5432">
        <v>0.229251159621296</v>
      </c>
      <c r="O5432" t="s">
        <v>11351</v>
      </c>
      <c r="P5432" t="s">
        <v>11354</v>
      </c>
      <c r="R5432" t="s">
        <v>11353</v>
      </c>
      <c r="S5432">
        <f>IF(SalesData[[#This Row],[Return Status]]="Returned",1,0)</f>
        <v>0</v>
      </c>
      <c r="T5432">
        <v>207.68</v>
      </c>
      <c r="U5432" s="2">
        <f>EOMONTH(SalesData[[#This Row],[Order Date]],0)</f>
        <v>45138</v>
      </c>
      <c r="V5432" s="9" t="str">
        <f>"Q"&amp;INT((MONTH(SalesData[[#This Row],[Order Date]])+2)/3)&amp;"-"&amp;YEAR(SalesData[[#This Row],[Order Date]])</f>
        <v>Q3-2023</v>
      </c>
    </row>
    <row r="5433" spans="1:22" x14ac:dyDescent="0.35">
      <c r="A5433" t="s">
        <v>5574</v>
      </c>
      <c r="B5433" s="1">
        <v>45116</v>
      </c>
      <c r="C5433" t="s">
        <v>49</v>
      </c>
      <c r="D5433" t="s">
        <v>39</v>
      </c>
      <c r="E5433">
        <v>7259652292</v>
      </c>
      <c r="F5433" t="s">
        <v>206</v>
      </c>
      <c r="G5433" t="s">
        <v>89</v>
      </c>
      <c r="H5433" t="s">
        <v>90</v>
      </c>
      <c r="I5433" t="s">
        <v>31</v>
      </c>
      <c r="J5433" t="s">
        <v>18</v>
      </c>
      <c r="K5433">
        <v>4072.07</v>
      </c>
      <c r="L5433">
        <v>128.88999999999999</v>
      </c>
      <c r="M5433" t="s">
        <v>19</v>
      </c>
      <c r="N5433">
        <v>3.1652206371697897E-2</v>
      </c>
      <c r="O5433" t="s">
        <v>11351</v>
      </c>
      <c r="P5433" t="s">
        <v>11356</v>
      </c>
      <c r="R5433" t="s">
        <v>11353</v>
      </c>
      <c r="S5433">
        <f>IF(SalesData[[#This Row],[Return Status]]="Returned",1,0)</f>
        <v>0</v>
      </c>
      <c r="T5433">
        <v>207.68</v>
      </c>
      <c r="U5433" s="2">
        <f>EOMONTH(SalesData[[#This Row],[Order Date]],0)</f>
        <v>45138</v>
      </c>
      <c r="V5433" s="9" t="str">
        <f>"Q"&amp;INT((MONTH(SalesData[[#This Row],[Order Date]])+2)/3)&amp;"-"&amp;YEAR(SalesData[[#This Row],[Order Date]])</f>
        <v>Q3-2023</v>
      </c>
    </row>
    <row r="5434" spans="1:22" x14ac:dyDescent="0.35">
      <c r="A5434" t="s">
        <v>5575</v>
      </c>
      <c r="B5434" s="1">
        <v>45128</v>
      </c>
      <c r="C5434" t="s">
        <v>124</v>
      </c>
      <c r="D5434" t="s">
        <v>99</v>
      </c>
      <c r="E5434">
        <v>2855456979</v>
      </c>
      <c r="F5434" t="s">
        <v>387</v>
      </c>
      <c r="G5434" t="s">
        <v>89</v>
      </c>
      <c r="H5434" t="s">
        <v>90</v>
      </c>
      <c r="I5434" t="s">
        <v>31</v>
      </c>
      <c r="J5434" t="s">
        <v>19</v>
      </c>
      <c r="K5434">
        <v>3813.04</v>
      </c>
      <c r="L5434">
        <v>260.35000000000002</v>
      </c>
      <c r="M5434" t="s">
        <v>19</v>
      </c>
      <c r="N5434">
        <v>6.8278853618110494E-2</v>
      </c>
      <c r="O5434" t="s">
        <v>11351</v>
      </c>
      <c r="P5434" t="s">
        <v>11356</v>
      </c>
      <c r="R5434" t="s">
        <v>11353</v>
      </c>
      <c r="S5434">
        <f>IF(SalesData[[#This Row],[Return Status]]="Returned",1,0)</f>
        <v>0</v>
      </c>
      <c r="T5434">
        <v>207.68</v>
      </c>
      <c r="U5434" s="2">
        <f>EOMONTH(SalesData[[#This Row],[Order Date]],0)</f>
        <v>45138</v>
      </c>
      <c r="V5434" s="9" t="str">
        <f>"Q"&amp;INT((MONTH(SalesData[[#This Row],[Order Date]])+2)/3)&amp;"-"&amp;YEAR(SalesData[[#This Row],[Order Date]])</f>
        <v>Q3-2023</v>
      </c>
    </row>
    <row r="5435" spans="1:22" x14ac:dyDescent="0.35">
      <c r="A5435" t="s">
        <v>5576</v>
      </c>
      <c r="B5435" s="1">
        <v>45128</v>
      </c>
      <c r="C5435" t="s">
        <v>49</v>
      </c>
      <c r="D5435" t="s">
        <v>145</v>
      </c>
      <c r="E5435">
        <v>9036952205</v>
      </c>
      <c r="F5435" t="s">
        <v>127</v>
      </c>
      <c r="G5435" t="s">
        <v>29</v>
      </c>
      <c r="H5435" t="s">
        <v>30</v>
      </c>
      <c r="I5435" t="s">
        <v>31</v>
      </c>
      <c r="J5435" t="s">
        <v>65</v>
      </c>
      <c r="K5435">
        <v>3943.59</v>
      </c>
      <c r="L5435">
        <v>986.65</v>
      </c>
      <c r="M5435" t="s">
        <v>65</v>
      </c>
      <c r="N5435">
        <v>0.25019081598239201</v>
      </c>
      <c r="O5435" t="s">
        <v>11351</v>
      </c>
      <c r="P5435" t="s">
        <v>11354</v>
      </c>
      <c r="R5435" t="s">
        <v>11353</v>
      </c>
      <c r="S5435">
        <f>IF(SalesData[[#This Row],[Return Status]]="Returned",1,0)</f>
        <v>0</v>
      </c>
      <c r="T5435">
        <v>2788.38</v>
      </c>
      <c r="U5435" s="2">
        <f>EOMONTH(SalesData[[#This Row],[Order Date]],0)</f>
        <v>45138</v>
      </c>
      <c r="V5435" s="9" t="str">
        <f>"Q"&amp;INT((MONTH(SalesData[[#This Row],[Order Date]])+2)/3)&amp;"-"&amp;YEAR(SalesData[[#This Row],[Order Date]])</f>
        <v>Q3-2023</v>
      </c>
    </row>
    <row r="5436" spans="1:22" x14ac:dyDescent="0.35">
      <c r="A5436" t="s">
        <v>5577</v>
      </c>
      <c r="B5436" s="1">
        <v>45129</v>
      </c>
      <c r="C5436" t="s">
        <v>113</v>
      </c>
      <c r="D5436" t="s">
        <v>145</v>
      </c>
      <c r="E5436">
        <v>1340120776</v>
      </c>
      <c r="F5436" t="s">
        <v>88</v>
      </c>
      <c r="G5436" t="s">
        <v>89</v>
      </c>
      <c r="H5436" t="s">
        <v>90</v>
      </c>
      <c r="I5436" t="s">
        <v>31</v>
      </c>
      <c r="J5436" t="s">
        <v>61</v>
      </c>
      <c r="K5436">
        <v>670.4</v>
      </c>
      <c r="L5436">
        <v>196.87</v>
      </c>
      <c r="M5436" t="s">
        <v>62</v>
      </c>
      <c r="N5436">
        <v>0.29366050119331699</v>
      </c>
      <c r="O5436" t="s">
        <v>11355</v>
      </c>
      <c r="P5436" t="s">
        <v>11354</v>
      </c>
      <c r="R5436" t="s">
        <v>11353</v>
      </c>
      <c r="S5436">
        <f>IF(SalesData[[#This Row],[Return Status]]="Returned",1,0)</f>
        <v>0</v>
      </c>
      <c r="T5436">
        <v>207.68</v>
      </c>
      <c r="U5436" s="2">
        <f>EOMONTH(SalesData[[#This Row],[Order Date]],0)</f>
        <v>45138</v>
      </c>
      <c r="V5436" s="9" t="str">
        <f>"Q"&amp;INT((MONTH(SalesData[[#This Row],[Order Date]])+2)/3)&amp;"-"&amp;YEAR(SalesData[[#This Row],[Order Date]])</f>
        <v>Q3-2023</v>
      </c>
    </row>
    <row r="5437" spans="1:22" x14ac:dyDescent="0.35">
      <c r="A5437" t="s">
        <v>5578</v>
      </c>
      <c r="B5437" s="1">
        <v>45133</v>
      </c>
      <c r="C5437" t="s">
        <v>132</v>
      </c>
      <c r="D5437" t="s">
        <v>80</v>
      </c>
      <c r="E5437">
        <v>3587301160</v>
      </c>
      <c r="F5437" t="s">
        <v>100</v>
      </c>
      <c r="G5437" t="s">
        <v>34</v>
      </c>
      <c r="H5437" t="s">
        <v>35</v>
      </c>
      <c r="I5437" t="s">
        <v>36</v>
      </c>
      <c r="J5437" t="s">
        <v>18</v>
      </c>
      <c r="K5437">
        <v>2399.5</v>
      </c>
      <c r="L5437">
        <v>620.91</v>
      </c>
      <c r="M5437" t="s">
        <v>19</v>
      </c>
      <c r="N5437">
        <v>0.25876640966868097</v>
      </c>
      <c r="O5437" t="s">
        <v>11351</v>
      </c>
      <c r="P5437" t="s">
        <v>11354</v>
      </c>
      <c r="R5437" t="s">
        <v>11353</v>
      </c>
      <c r="S5437">
        <f>IF(SalesData[[#This Row],[Return Status]]="Returned",1,0)</f>
        <v>0</v>
      </c>
      <c r="U5437" s="2">
        <f>EOMONTH(SalesData[[#This Row],[Order Date]],0)</f>
        <v>45138</v>
      </c>
      <c r="V5437" s="9" t="str">
        <f>"Q"&amp;INT((MONTH(SalesData[[#This Row],[Order Date]])+2)/3)&amp;"-"&amp;YEAR(SalesData[[#This Row],[Order Date]])</f>
        <v>Q3-2023</v>
      </c>
    </row>
    <row r="5438" spans="1:22" x14ac:dyDescent="0.35">
      <c r="A5438" t="s">
        <v>5579</v>
      </c>
      <c r="B5438" s="1">
        <v>45115</v>
      </c>
      <c r="C5438" t="s">
        <v>144</v>
      </c>
      <c r="D5438" t="s">
        <v>13</v>
      </c>
      <c r="E5438">
        <v>1759532331</v>
      </c>
      <c r="F5438" t="s">
        <v>163</v>
      </c>
      <c r="G5438" t="s">
        <v>164</v>
      </c>
      <c r="H5438" t="s">
        <v>165</v>
      </c>
      <c r="I5438" t="s">
        <v>36</v>
      </c>
      <c r="J5438" t="s">
        <v>61</v>
      </c>
      <c r="K5438">
        <v>1305.82</v>
      </c>
      <c r="L5438">
        <v>220.45</v>
      </c>
      <c r="M5438" t="s">
        <v>62</v>
      </c>
      <c r="N5438">
        <v>0.168821123891501</v>
      </c>
      <c r="O5438" t="s">
        <v>11351</v>
      </c>
      <c r="P5438" t="s">
        <v>11352</v>
      </c>
      <c r="R5438" t="s">
        <v>11353</v>
      </c>
      <c r="S5438">
        <f>IF(SalesData[[#This Row],[Return Status]]="Returned",1,0)</f>
        <v>0</v>
      </c>
      <c r="U5438" s="2">
        <f>EOMONTH(SalesData[[#This Row],[Order Date]],0)</f>
        <v>45138</v>
      </c>
      <c r="V5438" s="9" t="str">
        <f>"Q"&amp;INT((MONTH(SalesData[[#This Row],[Order Date]])+2)/3)&amp;"-"&amp;YEAR(SalesData[[#This Row],[Order Date]])</f>
        <v>Q3-2023</v>
      </c>
    </row>
    <row r="5439" spans="1:22" x14ac:dyDescent="0.35">
      <c r="A5439" t="s">
        <v>5580</v>
      </c>
      <c r="B5439" s="1">
        <v>45132</v>
      </c>
      <c r="C5439" t="s">
        <v>176</v>
      </c>
      <c r="D5439" t="s">
        <v>145</v>
      </c>
      <c r="E5439">
        <v>7115938757</v>
      </c>
      <c r="F5439" t="s">
        <v>120</v>
      </c>
      <c r="G5439" t="s">
        <v>141</v>
      </c>
      <c r="H5439" t="s">
        <v>121</v>
      </c>
      <c r="I5439" t="s">
        <v>17</v>
      </c>
      <c r="J5439" t="s">
        <v>62</v>
      </c>
      <c r="K5439">
        <v>53.53</v>
      </c>
      <c r="L5439">
        <v>14.95</v>
      </c>
      <c r="M5439" t="s">
        <v>62</v>
      </c>
      <c r="N5439">
        <v>0.27928264524565699</v>
      </c>
      <c r="O5439" t="s">
        <v>11361</v>
      </c>
      <c r="P5439" t="s">
        <v>11354</v>
      </c>
      <c r="R5439" t="s">
        <v>11353</v>
      </c>
      <c r="S5439">
        <f>IF(SalesData[[#This Row],[Return Status]]="Returned",1,0)</f>
        <v>0</v>
      </c>
      <c r="T5439">
        <v>2793.38</v>
      </c>
      <c r="U5439" s="2">
        <f>EOMONTH(SalesData[[#This Row],[Order Date]],0)</f>
        <v>45138</v>
      </c>
      <c r="V5439" s="9" t="str">
        <f>"Q"&amp;INT((MONTH(SalesData[[#This Row],[Order Date]])+2)/3)&amp;"-"&amp;YEAR(SalesData[[#This Row],[Order Date]])</f>
        <v>Q3-2023</v>
      </c>
    </row>
    <row r="5440" spans="1:22" x14ac:dyDescent="0.35">
      <c r="A5440" t="s">
        <v>5581</v>
      </c>
      <c r="B5440" s="1">
        <v>45108</v>
      </c>
      <c r="C5440" t="s">
        <v>144</v>
      </c>
      <c r="D5440" t="s">
        <v>99</v>
      </c>
      <c r="E5440">
        <v>5157485636</v>
      </c>
      <c r="F5440" t="s">
        <v>387</v>
      </c>
      <c r="G5440" t="s">
        <v>89</v>
      </c>
      <c r="H5440" t="s">
        <v>11357</v>
      </c>
      <c r="I5440" t="s">
        <v>31</v>
      </c>
      <c r="J5440" t="s">
        <v>19</v>
      </c>
      <c r="K5440">
        <v>3464.64</v>
      </c>
      <c r="L5440">
        <v>908.42</v>
      </c>
      <c r="M5440" t="s">
        <v>19</v>
      </c>
      <c r="N5440">
        <v>0.26219751547058301</v>
      </c>
      <c r="O5440" t="s">
        <v>11351</v>
      </c>
      <c r="P5440" t="s">
        <v>11354</v>
      </c>
      <c r="R5440" t="s">
        <v>11353</v>
      </c>
      <c r="S5440">
        <f>IF(SalesData[[#This Row],[Return Status]]="Returned",1,0)</f>
        <v>0</v>
      </c>
      <c r="T5440">
        <v>207.68</v>
      </c>
      <c r="U5440" s="2">
        <f>EOMONTH(SalesData[[#This Row],[Order Date]],0)</f>
        <v>45138</v>
      </c>
      <c r="V5440" s="9" t="str">
        <f>"Q"&amp;INT((MONTH(SalesData[[#This Row],[Order Date]])+2)/3)&amp;"-"&amp;YEAR(SalesData[[#This Row],[Order Date]])</f>
        <v>Q3-2023</v>
      </c>
    </row>
    <row r="5441" spans="1:22" x14ac:dyDescent="0.35">
      <c r="A5441" t="s">
        <v>5582</v>
      </c>
      <c r="B5441" s="1">
        <v>45133</v>
      </c>
      <c r="C5441" t="s">
        <v>92</v>
      </c>
      <c r="D5441" t="s">
        <v>27</v>
      </c>
      <c r="E5441">
        <v>2093217122</v>
      </c>
      <c r="F5441" t="s">
        <v>133</v>
      </c>
      <c r="G5441" t="s">
        <v>89</v>
      </c>
      <c r="H5441" t="s">
        <v>90</v>
      </c>
      <c r="I5441" t="s">
        <v>31</v>
      </c>
      <c r="J5441" t="s">
        <v>65</v>
      </c>
      <c r="K5441">
        <v>2950.64</v>
      </c>
      <c r="L5441">
        <v>353.33</v>
      </c>
      <c r="M5441" t="s">
        <v>65</v>
      </c>
      <c r="N5441">
        <v>0.11974690236694401</v>
      </c>
      <c r="O5441" t="s">
        <v>11351</v>
      </c>
      <c r="P5441" t="s">
        <v>11352</v>
      </c>
      <c r="R5441" t="s">
        <v>11353</v>
      </c>
      <c r="S5441">
        <f>IF(SalesData[[#This Row],[Return Status]]="Returned",1,0)</f>
        <v>0</v>
      </c>
      <c r="T5441">
        <v>207.68</v>
      </c>
      <c r="U5441" s="2">
        <f>EOMONTH(SalesData[[#This Row],[Order Date]],0)</f>
        <v>45138</v>
      </c>
      <c r="V5441" s="9" t="str">
        <f>"Q"&amp;INT((MONTH(SalesData[[#This Row],[Order Date]])+2)/3)&amp;"-"&amp;YEAR(SalesData[[#This Row],[Order Date]])</f>
        <v>Q3-2023</v>
      </c>
    </row>
    <row r="5442" spans="1:22" x14ac:dyDescent="0.35">
      <c r="A5442" t="s">
        <v>5583</v>
      </c>
      <c r="B5442" s="1">
        <v>45112</v>
      </c>
      <c r="C5442" t="s">
        <v>77</v>
      </c>
      <c r="D5442" t="s">
        <v>46</v>
      </c>
      <c r="E5442">
        <v>5404067515</v>
      </c>
      <c r="F5442" t="s">
        <v>222</v>
      </c>
      <c r="G5442" t="s">
        <v>11381</v>
      </c>
      <c r="H5442" t="s">
        <v>165</v>
      </c>
      <c r="I5442" t="s">
        <v>36</v>
      </c>
      <c r="J5442" t="s">
        <v>18</v>
      </c>
      <c r="K5442">
        <v>3103.24</v>
      </c>
      <c r="L5442">
        <v>736.59</v>
      </c>
      <c r="M5442" t="s">
        <v>19</v>
      </c>
      <c r="N5442">
        <v>0.237361596267127</v>
      </c>
      <c r="O5442" t="s">
        <v>11351</v>
      </c>
      <c r="P5442" t="s">
        <v>11354</v>
      </c>
      <c r="R5442" t="s">
        <v>11353</v>
      </c>
      <c r="S5442">
        <f>IF(SalesData[[#This Row],[Return Status]]="Returned",1,0)</f>
        <v>0</v>
      </c>
      <c r="U5442" s="2">
        <f>EOMONTH(SalesData[[#This Row],[Order Date]],0)</f>
        <v>45138</v>
      </c>
      <c r="V5442" s="9" t="str">
        <f>"Q"&amp;INT((MONTH(SalesData[[#This Row],[Order Date]])+2)/3)&amp;"-"&amp;YEAR(SalesData[[#This Row],[Order Date]])</f>
        <v>Q3-2023</v>
      </c>
    </row>
    <row r="5443" spans="1:22" x14ac:dyDescent="0.35">
      <c r="A5443" t="s">
        <v>5584</v>
      </c>
      <c r="B5443" s="1">
        <v>45114</v>
      </c>
      <c r="C5443" t="s">
        <v>149</v>
      </c>
      <c r="D5443" t="s">
        <v>72</v>
      </c>
      <c r="E5443">
        <v>7128225673</v>
      </c>
      <c r="F5443" t="s">
        <v>140</v>
      </c>
      <c r="G5443" t="s">
        <v>141</v>
      </c>
      <c r="H5443" t="s">
        <v>11357</v>
      </c>
      <c r="I5443" t="s">
        <v>17</v>
      </c>
      <c r="J5443" t="s">
        <v>62</v>
      </c>
      <c r="K5443">
        <v>3583.86</v>
      </c>
      <c r="L5443">
        <v>250.65</v>
      </c>
      <c r="M5443" t="s">
        <v>62</v>
      </c>
      <c r="N5443">
        <v>6.9938557867773796E-2</v>
      </c>
      <c r="O5443" t="s">
        <v>11351</v>
      </c>
      <c r="P5443" t="s">
        <v>11356</v>
      </c>
      <c r="R5443" t="s">
        <v>11353</v>
      </c>
      <c r="S5443">
        <f>IF(SalesData[[#This Row],[Return Status]]="Returned",1,0)</f>
        <v>0</v>
      </c>
      <c r="T5443">
        <v>2793.38</v>
      </c>
      <c r="U5443" s="2">
        <f>EOMONTH(SalesData[[#This Row],[Order Date]],0)</f>
        <v>45138</v>
      </c>
      <c r="V5443" s="9" t="str">
        <f>"Q"&amp;INT((MONTH(SalesData[[#This Row],[Order Date]])+2)/3)&amp;"-"&amp;YEAR(SalesData[[#This Row],[Order Date]])</f>
        <v>Q3-2023</v>
      </c>
    </row>
    <row r="5444" spans="1:22" x14ac:dyDescent="0.35">
      <c r="A5444" t="s">
        <v>5585</v>
      </c>
      <c r="B5444" s="1">
        <v>45129</v>
      </c>
      <c r="C5444" t="s">
        <v>52</v>
      </c>
      <c r="D5444" t="s">
        <v>46</v>
      </c>
      <c r="E5444">
        <v>8134773529</v>
      </c>
      <c r="F5444" t="s">
        <v>129</v>
      </c>
      <c r="G5444" t="s">
        <v>54</v>
      </c>
      <c r="H5444" t="s">
        <v>55</v>
      </c>
      <c r="I5444" t="s">
        <v>31</v>
      </c>
      <c r="J5444" t="s">
        <v>19</v>
      </c>
      <c r="K5444">
        <v>3726.39</v>
      </c>
      <c r="L5444">
        <v>698.41</v>
      </c>
      <c r="M5444" t="s">
        <v>19</v>
      </c>
      <c r="N5444">
        <v>0.187422679859059</v>
      </c>
      <c r="O5444" t="s">
        <v>11351</v>
      </c>
      <c r="P5444" t="s">
        <v>11352</v>
      </c>
      <c r="R5444" t="s">
        <v>11353</v>
      </c>
      <c r="S5444">
        <f>IF(SalesData[[#This Row],[Return Status]]="Returned",1,0)</f>
        <v>0</v>
      </c>
      <c r="U5444" s="2">
        <f>EOMONTH(SalesData[[#This Row],[Order Date]],0)</f>
        <v>45138</v>
      </c>
      <c r="V5444" s="9" t="str">
        <f>"Q"&amp;INT((MONTH(SalesData[[#This Row],[Order Date]])+2)/3)&amp;"-"&amp;YEAR(SalesData[[#This Row],[Order Date]])</f>
        <v>Q3-2023</v>
      </c>
    </row>
    <row r="5445" spans="1:22" x14ac:dyDescent="0.35">
      <c r="A5445" t="s">
        <v>5586</v>
      </c>
      <c r="B5445" s="1">
        <v>45136</v>
      </c>
      <c r="C5445" t="s">
        <v>111</v>
      </c>
      <c r="D5445" t="s">
        <v>13</v>
      </c>
      <c r="E5445">
        <v>7989123003</v>
      </c>
      <c r="F5445" t="s">
        <v>410</v>
      </c>
      <c r="G5445" t="s">
        <v>29</v>
      </c>
      <c r="H5445" t="s">
        <v>30</v>
      </c>
      <c r="I5445" t="s">
        <v>31</v>
      </c>
      <c r="J5445" t="s">
        <v>43</v>
      </c>
      <c r="K5445">
        <v>2531.52</v>
      </c>
      <c r="L5445">
        <v>549.35</v>
      </c>
      <c r="M5445" t="s">
        <v>43</v>
      </c>
      <c r="N5445">
        <v>0.217004013399065</v>
      </c>
      <c r="O5445" t="s">
        <v>11351</v>
      </c>
      <c r="P5445" t="s">
        <v>11354</v>
      </c>
      <c r="R5445" t="s">
        <v>11353</v>
      </c>
      <c r="S5445">
        <f>IF(SalesData[[#This Row],[Return Status]]="Returned",1,0)</f>
        <v>0</v>
      </c>
      <c r="T5445">
        <v>2788.38</v>
      </c>
      <c r="U5445" s="2">
        <f>EOMONTH(SalesData[[#This Row],[Order Date]],0)</f>
        <v>45138</v>
      </c>
      <c r="V5445" s="9" t="str">
        <f>"Q"&amp;INT((MONTH(SalesData[[#This Row],[Order Date]])+2)/3)&amp;"-"&amp;YEAR(SalesData[[#This Row],[Order Date]])</f>
        <v>Q3-2023</v>
      </c>
    </row>
    <row r="5446" spans="1:22" x14ac:dyDescent="0.35">
      <c r="A5446" t="s">
        <v>5587</v>
      </c>
      <c r="B5446" s="1">
        <v>45119</v>
      </c>
      <c r="C5446" t="s">
        <v>45</v>
      </c>
      <c r="D5446" t="s">
        <v>80</v>
      </c>
      <c r="E5446">
        <v>2067353098</v>
      </c>
      <c r="F5446" t="s">
        <v>53</v>
      </c>
      <c r="G5446" t="s">
        <v>54</v>
      </c>
      <c r="H5446" t="s">
        <v>11357</v>
      </c>
      <c r="I5446" t="s">
        <v>31</v>
      </c>
      <c r="J5446" t="s">
        <v>19</v>
      </c>
      <c r="K5446">
        <v>3728.87</v>
      </c>
      <c r="L5446">
        <v>351.02</v>
      </c>
      <c r="M5446" t="s">
        <v>19</v>
      </c>
      <c r="N5446">
        <v>9.41357569451335E-2</v>
      </c>
      <c r="O5446" t="s">
        <v>11351</v>
      </c>
      <c r="P5446" t="s">
        <v>11356</v>
      </c>
      <c r="R5446" t="s">
        <v>11353</v>
      </c>
      <c r="S5446">
        <f>IF(SalesData[[#This Row],[Return Status]]="Returned",1,0)</f>
        <v>0</v>
      </c>
      <c r="U5446" s="2">
        <f>EOMONTH(SalesData[[#This Row],[Order Date]],0)</f>
        <v>45138</v>
      </c>
      <c r="V5446" s="9" t="str">
        <f>"Q"&amp;INT((MONTH(SalesData[[#This Row],[Order Date]])+2)/3)&amp;"-"&amp;YEAR(SalesData[[#This Row],[Order Date]])</f>
        <v>Q3-2023</v>
      </c>
    </row>
    <row r="5447" spans="1:22" x14ac:dyDescent="0.35">
      <c r="A5447" t="s">
        <v>5588</v>
      </c>
      <c r="B5447" s="1">
        <v>45135</v>
      </c>
      <c r="C5447" t="s">
        <v>77</v>
      </c>
      <c r="D5447" t="s">
        <v>99</v>
      </c>
      <c r="E5447">
        <v>8018884831</v>
      </c>
      <c r="F5447" t="s">
        <v>40</v>
      </c>
      <c r="G5447" t="s">
        <v>11358</v>
      </c>
      <c r="H5447" t="s">
        <v>41</v>
      </c>
      <c r="I5447" t="s">
        <v>31</v>
      </c>
      <c r="J5447" t="s">
        <v>61</v>
      </c>
      <c r="K5447">
        <v>4359.4799999999996</v>
      </c>
      <c r="L5447">
        <v>1178.22</v>
      </c>
      <c r="M5447" t="s">
        <v>62</v>
      </c>
      <c r="N5447">
        <v>0.27026617853505502</v>
      </c>
      <c r="O5447" t="s">
        <v>11351</v>
      </c>
      <c r="P5447" t="s">
        <v>11354</v>
      </c>
      <c r="R5447" t="s">
        <v>11353</v>
      </c>
      <c r="S5447">
        <f>IF(SalesData[[#This Row],[Return Status]]="Returned",1,0)</f>
        <v>0</v>
      </c>
      <c r="U5447" s="2">
        <f>EOMONTH(SalesData[[#This Row],[Order Date]],0)</f>
        <v>45138</v>
      </c>
      <c r="V5447" s="9" t="str">
        <f>"Q"&amp;INT((MONTH(SalesData[[#This Row],[Order Date]])+2)/3)&amp;"-"&amp;YEAR(SalesData[[#This Row],[Order Date]])</f>
        <v>Q3-2023</v>
      </c>
    </row>
    <row r="5448" spans="1:22" x14ac:dyDescent="0.35">
      <c r="A5448" t="s">
        <v>5589</v>
      </c>
      <c r="B5448" s="1">
        <v>45121</v>
      </c>
      <c r="C5448" t="s">
        <v>124</v>
      </c>
      <c r="D5448" t="s">
        <v>39</v>
      </c>
      <c r="E5448">
        <v>5534272258</v>
      </c>
      <c r="F5448" t="s">
        <v>312</v>
      </c>
      <c r="G5448" t="s">
        <v>141</v>
      </c>
      <c r="H5448" t="s">
        <v>121</v>
      </c>
      <c r="I5448" t="s">
        <v>17</v>
      </c>
      <c r="J5448" t="s">
        <v>65</v>
      </c>
      <c r="K5448">
        <v>3091.58</v>
      </c>
      <c r="L5448">
        <v>362.2</v>
      </c>
      <c r="M5448" t="s">
        <v>65</v>
      </c>
      <c r="N5448">
        <v>0.117156922997302</v>
      </c>
      <c r="O5448" t="s">
        <v>11351</v>
      </c>
      <c r="P5448" t="s">
        <v>11352</v>
      </c>
      <c r="R5448" t="s">
        <v>11353</v>
      </c>
      <c r="S5448">
        <f>IF(SalesData[[#This Row],[Return Status]]="Returned",1,0)</f>
        <v>0</v>
      </c>
      <c r="T5448">
        <v>2793.38</v>
      </c>
      <c r="U5448" s="2">
        <f>EOMONTH(SalesData[[#This Row],[Order Date]],0)</f>
        <v>45138</v>
      </c>
      <c r="V5448" s="9" t="str">
        <f>"Q"&amp;INT((MONTH(SalesData[[#This Row],[Order Date]])+2)/3)&amp;"-"&amp;YEAR(SalesData[[#This Row],[Order Date]])</f>
        <v>Q3-2023</v>
      </c>
    </row>
    <row r="5449" spans="1:22" x14ac:dyDescent="0.35">
      <c r="A5449" t="s">
        <v>5590</v>
      </c>
      <c r="B5449" s="1">
        <v>45112</v>
      </c>
      <c r="C5449" t="s">
        <v>87</v>
      </c>
      <c r="D5449" t="s">
        <v>99</v>
      </c>
      <c r="E5449">
        <v>7894985821</v>
      </c>
      <c r="F5449" t="s">
        <v>181</v>
      </c>
      <c r="G5449" t="s">
        <v>11371</v>
      </c>
      <c r="H5449" t="s">
        <v>55</v>
      </c>
      <c r="I5449" t="s">
        <v>31</v>
      </c>
      <c r="J5449" t="s">
        <v>43</v>
      </c>
      <c r="K5449">
        <v>4300.51</v>
      </c>
      <c r="L5449">
        <v>1145.2</v>
      </c>
      <c r="M5449" t="s">
        <v>43</v>
      </c>
      <c r="N5449">
        <v>0.26629399768864598</v>
      </c>
      <c r="O5449" t="s">
        <v>11351</v>
      </c>
      <c r="P5449" t="s">
        <v>11354</v>
      </c>
      <c r="R5449" t="s">
        <v>11353</v>
      </c>
      <c r="S5449">
        <f>IF(SalesData[[#This Row],[Return Status]]="Returned",1,0)</f>
        <v>0</v>
      </c>
      <c r="U5449" s="2">
        <f>EOMONTH(SalesData[[#This Row],[Order Date]],0)</f>
        <v>45138</v>
      </c>
      <c r="V5449" s="9" t="str">
        <f>"Q"&amp;INT((MONTH(SalesData[[#This Row],[Order Date]])+2)/3)&amp;"-"&amp;YEAR(SalesData[[#This Row],[Order Date]])</f>
        <v>Q3-2023</v>
      </c>
    </row>
    <row r="5450" spans="1:22" x14ac:dyDescent="0.35">
      <c r="A5450" t="s">
        <v>5591</v>
      </c>
      <c r="B5450" s="1">
        <v>45110</v>
      </c>
      <c r="C5450" t="s">
        <v>124</v>
      </c>
      <c r="D5450" t="s">
        <v>72</v>
      </c>
      <c r="E5450">
        <v>2768839290</v>
      </c>
      <c r="F5450" t="s">
        <v>64</v>
      </c>
      <c r="G5450" t="s">
        <v>11362</v>
      </c>
      <c r="H5450" t="s">
        <v>11357</v>
      </c>
      <c r="I5450" t="s">
        <v>17</v>
      </c>
      <c r="J5450" t="s">
        <v>18</v>
      </c>
      <c r="K5450">
        <v>4930.99</v>
      </c>
      <c r="L5450">
        <v>1212.21</v>
      </c>
      <c r="M5450" t="s">
        <v>19</v>
      </c>
      <c r="N5450">
        <v>0.24583501487530901</v>
      </c>
      <c r="O5450" t="s">
        <v>11351</v>
      </c>
      <c r="P5450" t="s">
        <v>11354</v>
      </c>
      <c r="R5450" t="s">
        <v>11353</v>
      </c>
      <c r="S5450">
        <f>IF(SalesData[[#This Row],[Return Status]]="Returned",1,0)</f>
        <v>0</v>
      </c>
      <c r="U5450" s="2">
        <f>EOMONTH(SalesData[[#This Row],[Order Date]],0)</f>
        <v>45138</v>
      </c>
      <c r="V5450" s="9" t="str">
        <f>"Q"&amp;INT((MONTH(SalesData[[#This Row],[Order Date]])+2)/3)&amp;"-"&amp;YEAR(SalesData[[#This Row],[Order Date]])</f>
        <v>Q3-2023</v>
      </c>
    </row>
    <row r="5451" spans="1:22" x14ac:dyDescent="0.35">
      <c r="A5451" t="s">
        <v>5592</v>
      </c>
      <c r="B5451" s="1">
        <v>45114</v>
      </c>
      <c r="C5451" t="s">
        <v>49</v>
      </c>
      <c r="D5451" t="s">
        <v>27</v>
      </c>
      <c r="E5451">
        <v>3411898273</v>
      </c>
      <c r="F5451" t="s">
        <v>222</v>
      </c>
      <c r="G5451" t="s">
        <v>266</v>
      </c>
      <c r="H5451" t="s">
        <v>165</v>
      </c>
      <c r="I5451" t="s">
        <v>36</v>
      </c>
      <c r="J5451" t="s">
        <v>19</v>
      </c>
      <c r="K5451">
        <v>1999.6</v>
      </c>
      <c r="L5451">
        <v>460.6</v>
      </c>
      <c r="M5451" t="s">
        <v>19</v>
      </c>
      <c r="N5451">
        <v>0.23034606921384301</v>
      </c>
      <c r="O5451" t="s">
        <v>11351</v>
      </c>
      <c r="P5451" t="s">
        <v>11354</v>
      </c>
      <c r="R5451" t="s">
        <v>11353</v>
      </c>
      <c r="S5451">
        <f>IF(SalesData[[#This Row],[Return Status]]="Returned",1,0)</f>
        <v>0</v>
      </c>
      <c r="U5451" s="2">
        <f>EOMONTH(SalesData[[#This Row],[Order Date]],0)</f>
        <v>45138</v>
      </c>
      <c r="V5451" s="9" t="str">
        <f>"Q"&amp;INT((MONTH(SalesData[[#This Row],[Order Date]])+2)/3)&amp;"-"&amp;YEAR(SalesData[[#This Row],[Order Date]])</f>
        <v>Q3-2023</v>
      </c>
    </row>
    <row r="5452" spans="1:22" x14ac:dyDescent="0.35">
      <c r="A5452" t="s">
        <v>5593</v>
      </c>
      <c r="B5452" s="1">
        <v>45133</v>
      </c>
      <c r="C5452" t="s">
        <v>45</v>
      </c>
      <c r="D5452" t="s">
        <v>46</v>
      </c>
      <c r="E5452">
        <v>3244705219</v>
      </c>
      <c r="F5452" t="s">
        <v>28</v>
      </c>
      <c r="G5452" t="s">
        <v>29</v>
      </c>
      <c r="H5452" t="s">
        <v>11357</v>
      </c>
      <c r="I5452" t="s">
        <v>31</v>
      </c>
      <c r="J5452" t="s">
        <v>62</v>
      </c>
      <c r="K5452">
        <v>4890.55</v>
      </c>
      <c r="L5452">
        <v>811.36</v>
      </c>
      <c r="M5452" t="s">
        <v>62</v>
      </c>
      <c r="N5452">
        <v>0.16590363047101001</v>
      </c>
      <c r="O5452" t="s">
        <v>11351</v>
      </c>
      <c r="P5452" t="s">
        <v>11352</v>
      </c>
      <c r="R5452" t="s">
        <v>11353</v>
      </c>
      <c r="S5452">
        <f>IF(SalesData[[#This Row],[Return Status]]="Returned",1,0)</f>
        <v>0</v>
      </c>
      <c r="T5452">
        <v>2788.38</v>
      </c>
      <c r="U5452" s="2">
        <f>EOMONTH(SalesData[[#This Row],[Order Date]],0)</f>
        <v>45138</v>
      </c>
      <c r="V5452" s="9" t="str">
        <f>"Q"&amp;INT((MONTH(SalesData[[#This Row],[Order Date]])+2)/3)&amp;"-"&amp;YEAR(SalesData[[#This Row],[Order Date]])</f>
        <v>Q3-2023</v>
      </c>
    </row>
    <row r="5453" spans="1:22" x14ac:dyDescent="0.35">
      <c r="A5453" t="s">
        <v>5594</v>
      </c>
      <c r="B5453" s="1">
        <v>45131</v>
      </c>
      <c r="C5453" t="s">
        <v>144</v>
      </c>
      <c r="D5453" t="s">
        <v>72</v>
      </c>
      <c r="E5453">
        <v>2632413774</v>
      </c>
      <c r="F5453" t="s">
        <v>109</v>
      </c>
      <c r="G5453" t="s">
        <v>59</v>
      </c>
      <c r="H5453" t="s">
        <v>60</v>
      </c>
      <c r="I5453" t="s">
        <v>31</v>
      </c>
      <c r="J5453" t="s">
        <v>42</v>
      </c>
      <c r="K5453">
        <v>2811.2</v>
      </c>
      <c r="L5453">
        <v>136.79</v>
      </c>
      <c r="M5453" t="s">
        <v>43</v>
      </c>
      <c r="N5453">
        <v>4.8658935685828103E-2</v>
      </c>
      <c r="O5453" t="s">
        <v>11351</v>
      </c>
      <c r="P5453" t="s">
        <v>11356</v>
      </c>
      <c r="R5453" t="s">
        <v>11353</v>
      </c>
      <c r="S5453">
        <f>IF(SalesData[[#This Row],[Return Status]]="Returned",1,0)</f>
        <v>0</v>
      </c>
      <c r="T5453">
        <v>2183.56</v>
      </c>
      <c r="U5453" s="2">
        <f>EOMONTH(SalesData[[#This Row],[Order Date]],0)</f>
        <v>45138</v>
      </c>
      <c r="V5453" s="9" t="str">
        <f>"Q"&amp;INT((MONTH(SalesData[[#This Row],[Order Date]])+2)/3)&amp;"-"&amp;YEAR(SalesData[[#This Row],[Order Date]])</f>
        <v>Q3-2023</v>
      </c>
    </row>
    <row r="5454" spans="1:22" x14ac:dyDescent="0.35">
      <c r="A5454" t="s">
        <v>5595</v>
      </c>
      <c r="B5454" s="1">
        <v>45112</v>
      </c>
      <c r="C5454" t="s">
        <v>92</v>
      </c>
      <c r="D5454" t="s">
        <v>13</v>
      </c>
      <c r="E5454">
        <v>5535339444</v>
      </c>
      <c r="F5454" t="s">
        <v>116</v>
      </c>
      <c r="G5454" t="s">
        <v>74</v>
      </c>
      <c r="H5454" t="s">
        <v>75</v>
      </c>
      <c r="I5454" t="s">
        <v>36</v>
      </c>
      <c r="J5454" t="s">
        <v>19</v>
      </c>
      <c r="K5454">
        <v>1369.95</v>
      </c>
      <c r="L5454">
        <v>72.44</v>
      </c>
      <c r="M5454" t="s">
        <v>19</v>
      </c>
      <c r="N5454">
        <v>5.2877842257016701E-2</v>
      </c>
      <c r="O5454" t="s">
        <v>11351</v>
      </c>
      <c r="P5454" t="s">
        <v>11356</v>
      </c>
      <c r="R5454" t="s">
        <v>11353</v>
      </c>
      <c r="S5454">
        <f>IF(SalesData[[#This Row],[Return Status]]="Returned",1,0)</f>
        <v>0</v>
      </c>
      <c r="T5454">
        <v>2420.2800000000002</v>
      </c>
      <c r="U5454" s="2">
        <f>EOMONTH(SalesData[[#This Row],[Order Date]],0)</f>
        <v>45138</v>
      </c>
      <c r="V5454" s="9" t="str">
        <f>"Q"&amp;INT((MONTH(SalesData[[#This Row],[Order Date]])+2)/3)&amp;"-"&amp;YEAR(SalesData[[#This Row],[Order Date]])</f>
        <v>Q3-2023</v>
      </c>
    </row>
    <row r="5455" spans="1:22" x14ac:dyDescent="0.35">
      <c r="A5455" t="s">
        <v>5596</v>
      </c>
      <c r="B5455" s="1">
        <v>45120</v>
      </c>
      <c r="C5455" t="s">
        <v>176</v>
      </c>
      <c r="D5455" t="s">
        <v>27</v>
      </c>
      <c r="E5455">
        <v>3829782291</v>
      </c>
      <c r="F5455" t="s">
        <v>114</v>
      </c>
      <c r="G5455" t="s">
        <v>59</v>
      </c>
      <c r="H5455" t="s">
        <v>60</v>
      </c>
      <c r="I5455" t="s">
        <v>31</v>
      </c>
      <c r="J5455" t="s">
        <v>43</v>
      </c>
      <c r="K5455">
        <v>1145.9100000000001</v>
      </c>
      <c r="L5455">
        <v>180.68</v>
      </c>
      <c r="M5455" t="s">
        <v>43</v>
      </c>
      <c r="N5455">
        <v>0.15767381382482001</v>
      </c>
      <c r="O5455" t="s">
        <v>11351</v>
      </c>
      <c r="P5455" t="s">
        <v>11352</v>
      </c>
      <c r="R5455" t="s">
        <v>11353</v>
      </c>
      <c r="S5455">
        <f>IF(SalesData[[#This Row],[Return Status]]="Returned",1,0)</f>
        <v>0</v>
      </c>
      <c r="T5455">
        <v>2183.56</v>
      </c>
      <c r="U5455" s="2">
        <f>EOMONTH(SalesData[[#This Row],[Order Date]],0)</f>
        <v>45138</v>
      </c>
      <c r="V5455" s="9" t="str">
        <f>"Q"&amp;INT((MONTH(SalesData[[#This Row],[Order Date]])+2)/3)&amp;"-"&amp;YEAR(SalesData[[#This Row],[Order Date]])</f>
        <v>Q3-2023</v>
      </c>
    </row>
    <row r="5456" spans="1:22" x14ac:dyDescent="0.35">
      <c r="A5456" t="s">
        <v>5597</v>
      </c>
      <c r="B5456" s="1">
        <v>45118</v>
      </c>
      <c r="C5456" t="s">
        <v>124</v>
      </c>
      <c r="D5456" t="s">
        <v>27</v>
      </c>
      <c r="E5456">
        <v>7935990511</v>
      </c>
      <c r="F5456" t="s">
        <v>181</v>
      </c>
      <c r="G5456" t="s">
        <v>54</v>
      </c>
      <c r="H5456" t="s">
        <v>55</v>
      </c>
      <c r="I5456" t="s">
        <v>31</v>
      </c>
      <c r="J5456" t="s">
        <v>19</v>
      </c>
      <c r="K5456">
        <v>2732.06</v>
      </c>
      <c r="L5456">
        <v>682.86</v>
      </c>
      <c r="M5456" t="s">
        <v>19</v>
      </c>
      <c r="N5456">
        <v>0.24994326625330299</v>
      </c>
      <c r="O5456" t="s">
        <v>11351</v>
      </c>
      <c r="P5456" t="s">
        <v>11354</v>
      </c>
      <c r="R5456" t="s">
        <v>11353</v>
      </c>
      <c r="S5456">
        <f>IF(SalesData[[#This Row],[Return Status]]="Returned",1,0)</f>
        <v>0</v>
      </c>
      <c r="U5456" s="2">
        <f>EOMONTH(SalesData[[#This Row],[Order Date]],0)</f>
        <v>45138</v>
      </c>
      <c r="V5456" s="9" t="str">
        <f>"Q"&amp;INT((MONTH(SalesData[[#This Row],[Order Date]])+2)/3)&amp;"-"&amp;YEAR(SalesData[[#This Row],[Order Date]])</f>
        <v>Q3-2023</v>
      </c>
    </row>
    <row r="5457" spans="1:22" x14ac:dyDescent="0.35">
      <c r="A5457" t="s">
        <v>5598</v>
      </c>
      <c r="B5457" s="1">
        <v>45132</v>
      </c>
      <c r="C5457" t="s">
        <v>97</v>
      </c>
      <c r="D5457" t="s">
        <v>39</v>
      </c>
      <c r="E5457">
        <v>9530333714</v>
      </c>
      <c r="F5457" t="s">
        <v>88</v>
      </c>
      <c r="G5457" t="s">
        <v>89</v>
      </c>
      <c r="H5457" t="s">
        <v>90</v>
      </c>
      <c r="I5457" t="s">
        <v>31</v>
      </c>
      <c r="J5457" t="s">
        <v>19</v>
      </c>
      <c r="K5457">
        <v>767.49</v>
      </c>
      <c r="L5457">
        <v>64.36</v>
      </c>
      <c r="M5457" t="s">
        <v>19</v>
      </c>
      <c r="N5457">
        <v>8.3857770133812806E-2</v>
      </c>
      <c r="O5457" t="s">
        <v>11355</v>
      </c>
      <c r="P5457" t="s">
        <v>11356</v>
      </c>
      <c r="R5457" t="s">
        <v>11353</v>
      </c>
      <c r="S5457">
        <f>IF(SalesData[[#This Row],[Return Status]]="Returned",1,0)</f>
        <v>0</v>
      </c>
      <c r="T5457">
        <v>207.68</v>
      </c>
      <c r="U5457" s="2">
        <f>EOMONTH(SalesData[[#This Row],[Order Date]],0)</f>
        <v>45138</v>
      </c>
      <c r="V5457" s="9" t="str">
        <f>"Q"&amp;INT((MONTH(SalesData[[#This Row],[Order Date]])+2)/3)&amp;"-"&amp;YEAR(SalesData[[#This Row],[Order Date]])</f>
        <v>Q3-2023</v>
      </c>
    </row>
    <row r="5458" spans="1:22" x14ac:dyDescent="0.35">
      <c r="A5458" t="s">
        <v>5599</v>
      </c>
      <c r="B5458" s="1">
        <v>45127</v>
      </c>
      <c r="C5458" t="s">
        <v>67</v>
      </c>
      <c r="D5458" t="s">
        <v>13</v>
      </c>
      <c r="E5458">
        <v>4485367928</v>
      </c>
      <c r="F5458" t="s">
        <v>64</v>
      </c>
      <c r="G5458" t="s">
        <v>15</v>
      </c>
      <c r="H5458" t="s">
        <v>11357</v>
      </c>
      <c r="I5458" t="s">
        <v>17</v>
      </c>
      <c r="J5458" t="s">
        <v>62</v>
      </c>
      <c r="K5458">
        <v>378.07</v>
      </c>
      <c r="L5458">
        <v>18.850000000000001</v>
      </c>
      <c r="M5458" t="s">
        <v>62</v>
      </c>
      <c r="N5458">
        <v>4.9858491813685298E-2</v>
      </c>
      <c r="O5458" t="s">
        <v>11361</v>
      </c>
      <c r="P5458" t="s">
        <v>11356</v>
      </c>
      <c r="R5458" t="s">
        <v>11353</v>
      </c>
      <c r="S5458">
        <f>IF(SalesData[[#This Row],[Return Status]]="Returned",1,0)</f>
        <v>0</v>
      </c>
      <c r="T5458">
        <v>2085.91</v>
      </c>
      <c r="U5458" s="2">
        <f>EOMONTH(SalesData[[#This Row],[Order Date]],0)</f>
        <v>45138</v>
      </c>
      <c r="V5458" s="9" t="str">
        <f>"Q"&amp;INT((MONTH(SalesData[[#This Row],[Order Date]])+2)/3)&amp;"-"&amp;YEAR(SalesData[[#This Row],[Order Date]])</f>
        <v>Q3-2023</v>
      </c>
    </row>
    <row r="5459" spans="1:22" x14ac:dyDescent="0.35">
      <c r="A5459" t="s">
        <v>5600</v>
      </c>
      <c r="B5459" s="1">
        <v>45121</v>
      </c>
      <c r="C5459" t="s">
        <v>106</v>
      </c>
      <c r="D5459" t="s">
        <v>99</v>
      </c>
      <c r="E5459">
        <v>3395747214</v>
      </c>
      <c r="F5459" t="s">
        <v>129</v>
      </c>
      <c r="G5459" t="s">
        <v>11371</v>
      </c>
      <c r="H5459" t="s">
        <v>11357</v>
      </c>
      <c r="I5459" t="s">
        <v>31</v>
      </c>
      <c r="J5459" t="s">
        <v>19</v>
      </c>
      <c r="K5459">
        <v>54.26</v>
      </c>
      <c r="L5459">
        <v>12.65</v>
      </c>
      <c r="M5459" t="s">
        <v>19</v>
      </c>
      <c r="N5459">
        <v>0.233136748986362</v>
      </c>
      <c r="O5459" t="s">
        <v>11361</v>
      </c>
      <c r="P5459" t="s">
        <v>11354</v>
      </c>
      <c r="R5459" t="s">
        <v>11353</v>
      </c>
      <c r="S5459">
        <f>IF(SalesData[[#This Row],[Return Status]]="Returned",1,0)</f>
        <v>0</v>
      </c>
      <c r="U5459" s="2">
        <f>EOMONTH(SalesData[[#This Row],[Order Date]],0)</f>
        <v>45138</v>
      </c>
      <c r="V5459" s="9" t="str">
        <f>"Q"&amp;INT((MONTH(SalesData[[#This Row],[Order Date]])+2)/3)&amp;"-"&amp;YEAR(SalesData[[#This Row],[Order Date]])</f>
        <v>Q3-2023</v>
      </c>
    </row>
    <row r="5460" spans="1:22" x14ac:dyDescent="0.35">
      <c r="A5460" t="s">
        <v>5601</v>
      </c>
      <c r="B5460" s="1">
        <v>45128</v>
      </c>
      <c r="C5460" t="s">
        <v>52</v>
      </c>
      <c r="D5460" t="s">
        <v>99</v>
      </c>
      <c r="E5460">
        <v>1664137305</v>
      </c>
      <c r="F5460" t="s">
        <v>95</v>
      </c>
      <c r="G5460" t="s">
        <v>59</v>
      </c>
      <c r="H5460" t="s">
        <v>60</v>
      </c>
      <c r="I5460" t="s">
        <v>31</v>
      </c>
      <c r="J5460" t="s">
        <v>19</v>
      </c>
      <c r="K5460">
        <v>2264.5</v>
      </c>
      <c r="L5460">
        <v>176.58</v>
      </c>
      <c r="M5460" t="s">
        <v>19</v>
      </c>
      <c r="N5460">
        <v>7.7977478472068901E-2</v>
      </c>
      <c r="O5460" t="s">
        <v>11351</v>
      </c>
      <c r="P5460" t="s">
        <v>11356</v>
      </c>
      <c r="R5460" t="s">
        <v>11353</v>
      </c>
      <c r="S5460">
        <f>IF(SalesData[[#This Row],[Return Status]]="Returned",1,0)</f>
        <v>0</v>
      </c>
      <c r="T5460">
        <v>2183.56</v>
      </c>
      <c r="U5460" s="2">
        <f>EOMONTH(SalesData[[#This Row],[Order Date]],0)</f>
        <v>45138</v>
      </c>
      <c r="V5460" s="9" t="str">
        <f>"Q"&amp;INT((MONTH(SalesData[[#This Row],[Order Date]])+2)/3)&amp;"-"&amp;YEAR(SalesData[[#This Row],[Order Date]])</f>
        <v>Q3-2023</v>
      </c>
    </row>
    <row r="5461" spans="1:22" x14ac:dyDescent="0.35">
      <c r="A5461" t="s">
        <v>5602</v>
      </c>
      <c r="B5461" s="1">
        <v>45113</v>
      </c>
      <c r="C5461" t="s">
        <v>132</v>
      </c>
      <c r="D5461" t="s">
        <v>72</v>
      </c>
      <c r="E5461">
        <v>9953925116</v>
      </c>
      <c r="F5461" t="s">
        <v>185</v>
      </c>
      <c r="G5461" t="s">
        <v>164</v>
      </c>
      <c r="H5461" t="s">
        <v>165</v>
      </c>
      <c r="I5461" t="s">
        <v>36</v>
      </c>
      <c r="J5461" t="s">
        <v>43</v>
      </c>
      <c r="K5461">
        <v>331.27</v>
      </c>
      <c r="L5461">
        <v>92.16</v>
      </c>
      <c r="M5461" t="s">
        <v>43</v>
      </c>
      <c r="N5461">
        <v>0.27820207081836601</v>
      </c>
      <c r="O5461" t="s">
        <v>11361</v>
      </c>
      <c r="P5461" t="s">
        <v>11354</v>
      </c>
      <c r="R5461" t="s">
        <v>11353</v>
      </c>
      <c r="S5461">
        <f>IF(SalesData[[#This Row],[Return Status]]="Returned",1,0)</f>
        <v>0</v>
      </c>
      <c r="U5461" s="2">
        <f>EOMONTH(SalesData[[#This Row],[Order Date]],0)</f>
        <v>45138</v>
      </c>
      <c r="V5461" s="9" t="str">
        <f>"Q"&amp;INT((MONTH(SalesData[[#This Row],[Order Date]])+2)/3)&amp;"-"&amp;YEAR(SalesData[[#This Row],[Order Date]])</f>
        <v>Q3-2023</v>
      </c>
    </row>
    <row r="5462" spans="1:22" x14ac:dyDescent="0.35">
      <c r="A5462" t="s">
        <v>5603</v>
      </c>
      <c r="B5462" s="1">
        <v>45115</v>
      </c>
      <c r="C5462" t="s">
        <v>26</v>
      </c>
      <c r="D5462" t="s">
        <v>99</v>
      </c>
      <c r="E5462">
        <v>8417354451</v>
      </c>
      <c r="F5462" t="s">
        <v>83</v>
      </c>
      <c r="G5462" t="s">
        <v>11375</v>
      </c>
      <c r="H5462" t="s">
        <v>85</v>
      </c>
      <c r="I5462" t="s">
        <v>31</v>
      </c>
      <c r="J5462" t="s">
        <v>19</v>
      </c>
      <c r="K5462">
        <v>1867.98</v>
      </c>
      <c r="L5462">
        <v>248.67</v>
      </c>
      <c r="M5462" t="s">
        <v>19</v>
      </c>
      <c r="N5462">
        <v>0.13312241030417901</v>
      </c>
      <c r="O5462" t="s">
        <v>11351</v>
      </c>
      <c r="P5462" t="s">
        <v>11352</v>
      </c>
      <c r="R5462" t="s">
        <v>11353</v>
      </c>
      <c r="S5462">
        <f>IF(SalesData[[#This Row],[Return Status]]="Returned",1,0)</f>
        <v>0</v>
      </c>
      <c r="U5462" s="2">
        <f>EOMONTH(SalesData[[#This Row],[Order Date]],0)</f>
        <v>45138</v>
      </c>
      <c r="V5462" s="9" t="str">
        <f>"Q"&amp;INT((MONTH(SalesData[[#This Row],[Order Date]])+2)/3)&amp;"-"&amp;YEAR(SalesData[[#This Row],[Order Date]])</f>
        <v>Q3-2023</v>
      </c>
    </row>
    <row r="5463" spans="1:22" x14ac:dyDescent="0.35">
      <c r="A5463" t="s">
        <v>5604</v>
      </c>
      <c r="B5463" s="1">
        <v>45124</v>
      </c>
      <c r="C5463" t="s">
        <v>113</v>
      </c>
      <c r="D5463" t="s">
        <v>27</v>
      </c>
      <c r="E5463">
        <v>9860689300</v>
      </c>
      <c r="F5463" t="s">
        <v>168</v>
      </c>
      <c r="G5463" t="s">
        <v>54</v>
      </c>
      <c r="H5463" t="s">
        <v>55</v>
      </c>
      <c r="I5463" t="s">
        <v>31</v>
      </c>
      <c r="J5463" t="s">
        <v>43</v>
      </c>
      <c r="K5463">
        <v>771.71</v>
      </c>
      <c r="L5463">
        <v>207.4</v>
      </c>
      <c r="M5463" t="s">
        <v>43</v>
      </c>
      <c r="N5463">
        <v>0.26875380648170899</v>
      </c>
      <c r="O5463" t="s">
        <v>11355</v>
      </c>
      <c r="P5463" t="s">
        <v>11354</v>
      </c>
      <c r="R5463" t="s">
        <v>11353</v>
      </c>
      <c r="S5463">
        <f>IF(SalesData[[#This Row],[Return Status]]="Returned",1,0)</f>
        <v>0</v>
      </c>
      <c r="U5463" s="2">
        <f>EOMONTH(SalesData[[#This Row],[Order Date]],0)</f>
        <v>45138</v>
      </c>
      <c r="V5463" s="9" t="str">
        <f>"Q"&amp;INT((MONTH(SalesData[[#This Row],[Order Date]])+2)/3)&amp;"-"&amp;YEAR(SalesData[[#This Row],[Order Date]])</f>
        <v>Q3-2023</v>
      </c>
    </row>
    <row r="5464" spans="1:22" x14ac:dyDescent="0.35">
      <c r="A5464" t="s">
        <v>5605</v>
      </c>
      <c r="B5464" s="1">
        <v>45110</v>
      </c>
      <c r="C5464" t="s">
        <v>45</v>
      </c>
      <c r="D5464" t="s">
        <v>145</v>
      </c>
      <c r="E5464">
        <v>15675395</v>
      </c>
      <c r="F5464" t="s">
        <v>152</v>
      </c>
      <c r="G5464" t="s">
        <v>23</v>
      </c>
      <c r="H5464" t="s">
        <v>24</v>
      </c>
      <c r="I5464" t="s">
        <v>17</v>
      </c>
      <c r="J5464" t="s">
        <v>62</v>
      </c>
      <c r="K5464">
        <v>2976.72</v>
      </c>
      <c r="L5464">
        <v>547.67999999999995</v>
      </c>
      <c r="M5464" t="s">
        <v>62</v>
      </c>
      <c r="N5464">
        <v>0.18398774490042699</v>
      </c>
      <c r="O5464" t="s">
        <v>11351</v>
      </c>
      <c r="P5464" t="s">
        <v>11352</v>
      </c>
      <c r="R5464" t="s">
        <v>11353</v>
      </c>
      <c r="S5464">
        <f>IF(SalesData[[#This Row],[Return Status]]="Returned",1,0)</f>
        <v>0</v>
      </c>
      <c r="T5464">
        <v>2821.33</v>
      </c>
      <c r="U5464" s="2">
        <f>EOMONTH(SalesData[[#This Row],[Order Date]],0)</f>
        <v>45138</v>
      </c>
      <c r="V5464" s="9" t="str">
        <f>"Q"&amp;INT((MONTH(SalesData[[#This Row],[Order Date]])+2)/3)&amp;"-"&amp;YEAR(SalesData[[#This Row],[Order Date]])</f>
        <v>Q3-2023</v>
      </c>
    </row>
    <row r="5465" spans="1:22" x14ac:dyDescent="0.35">
      <c r="A5465" t="s">
        <v>5606</v>
      </c>
      <c r="B5465" s="1">
        <v>45121</v>
      </c>
      <c r="C5465" t="s">
        <v>176</v>
      </c>
      <c r="D5465" t="s">
        <v>46</v>
      </c>
      <c r="E5465">
        <v>6287886556</v>
      </c>
      <c r="F5465" t="s">
        <v>47</v>
      </c>
      <c r="G5465" t="s">
        <v>23</v>
      </c>
      <c r="H5465" t="s">
        <v>11357</v>
      </c>
      <c r="I5465" t="s">
        <v>17</v>
      </c>
      <c r="J5465" t="s">
        <v>18</v>
      </c>
      <c r="K5465">
        <v>384.3</v>
      </c>
      <c r="L5465">
        <v>112.36</v>
      </c>
      <c r="M5465" t="s">
        <v>19</v>
      </c>
      <c r="N5465">
        <v>0.29237574811345302</v>
      </c>
      <c r="O5465" t="s">
        <v>11361</v>
      </c>
      <c r="P5465" t="s">
        <v>11354</v>
      </c>
      <c r="R5465" t="s">
        <v>11353</v>
      </c>
      <c r="S5465">
        <f>IF(SalesData[[#This Row],[Return Status]]="Returned",1,0)</f>
        <v>0</v>
      </c>
      <c r="T5465">
        <v>2821.33</v>
      </c>
      <c r="U5465" s="2">
        <f>EOMONTH(SalesData[[#This Row],[Order Date]],0)</f>
        <v>45138</v>
      </c>
      <c r="V5465" s="9" t="str">
        <f>"Q"&amp;INT((MONTH(SalesData[[#This Row],[Order Date]])+2)/3)&amp;"-"&amp;YEAR(SalesData[[#This Row],[Order Date]])</f>
        <v>Q3-2023</v>
      </c>
    </row>
    <row r="5466" spans="1:22" x14ac:dyDescent="0.35">
      <c r="A5466" t="s">
        <v>5607</v>
      </c>
      <c r="B5466" s="1">
        <v>45136</v>
      </c>
      <c r="C5466" t="s">
        <v>184</v>
      </c>
      <c r="D5466" t="s">
        <v>39</v>
      </c>
      <c r="E5466">
        <v>6785718440</v>
      </c>
      <c r="F5466" t="s">
        <v>410</v>
      </c>
      <c r="G5466" t="s">
        <v>29</v>
      </c>
      <c r="H5466" t="s">
        <v>30</v>
      </c>
      <c r="I5466" t="s">
        <v>31</v>
      </c>
      <c r="J5466" t="s">
        <v>65</v>
      </c>
      <c r="K5466">
        <v>1044.49</v>
      </c>
      <c r="L5466">
        <v>44.11</v>
      </c>
      <c r="M5466" t="s">
        <v>65</v>
      </c>
      <c r="N5466">
        <v>4.2231136727015103E-2</v>
      </c>
      <c r="O5466" t="s">
        <v>11351</v>
      </c>
      <c r="P5466" t="s">
        <v>11356</v>
      </c>
      <c r="R5466" t="s">
        <v>11353</v>
      </c>
      <c r="S5466">
        <f>IF(SalesData[[#This Row],[Return Status]]="Returned",1,0)</f>
        <v>0</v>
      </c>
      <c r="T5466">
        <v>2788.38</v>
      </c>
      <c r="U5466" s="2">
        <f>EOMONTH(SalesData[[#This Row],[Order Date]],0)</f>
        <v>45138</v>
      </c>
      <c r="V5466" s="9" t="str">
        <f>"Q"&amp;INT((MONTH(SalesData[[#This Row],[Order Date]])+2)/3)&amp;"-"&amp;YEAR(SalesData[[#This Row],[Order Date]])</f>
        <v>Q3-2023</v>
      </c>
    </row>
    <row r="5467" spans="1:22" x14ac:dyDescent="0.35">
      <c r="A5467" t="s">
        <v>5608</v>
      </c>
      <c r="B5467" s="1">
        <v>45126</v>
      </c>
      <c r="C5467" t="s">
        <v>49</v>
      </c>
      <c r="D5467" t="s">
        <v>72</v>
      </c>
      <c r="E5467">
        <v>6052102178</v>
      </c>
      <c r="F5467" t="s">
        <v>137</v>
      </c>
      <c r="G5467" t="s">
        <v>11384</v>
      </c>
      <c r="H5467" t="s">
        <v>35</v>
      </c>
      <c r="I5467" t="s">
        <v>36</v>
      </c>
      <c r="J5467" t="s">
        <v>19</v>
      </c>
      <c r="K5467">
        <v>2071.98</v>
      </c>
      <c r="L5467">
        <v>193.3</v>
      </c>
      <c r="M5467" t="s">
        <v>19</v>
      </c>
      <c r="N5467">
        <v>9.3292406297358105E-2</v>
      </c>
      <c r="O5467" t="s">
        <v>11351</v>
      </c>
      <c r="P5467" t="s">
        <v>11356</v>
      </c>
      <c r="R5467" t="s">
        <v>11353</v>
      </c>
      <c r="S5467">
        <f>IF(SalesData[[#This Row],[Return Status]]="Returned",1,0)</f>
        <v>0</v>
      </c>
      <c r="U5467" s="2">
        <f>EOMONTH(SalesData[[#This Row],[Order Date]],0)</f>
        <v>45138</v>
      </c>
      <c r="V5467" s="9" t="str">
        <f>"Q"&amp;INT((MONTH(SalesData[[#This Row],[Order Date]])+2)/3)&amp;"-"&amp;YEAR(SalesData[[#This Row],[Order Date]])</f>
        <v>Q3-2023</v>
      </c>
    </row>
    <row r="5468" spans="1:22" x14ac:dyDescent="0.35">
      <c r="A5468" t="s">
        <v>5609</v>
      </c>
      <c r="B5468" s="1">
        <v>45130</v>
      </c>
      <c r="C5468" t="s">
        <v>94</v>
      </c>
      <c r="D5468" t="s">
        <v>80</v>
      </c>
      <c r="E5468">
        <v>6169618759</v>
      </c>
      <c r="F5468" t="s">
        <v>100</v>
      </c>
      <c r="G5468" t="s">
        <v>34</v>
      </c>
      <c r="H5468" t="s">
        <v>35</v>
      </c>
      <c r="I5468" t="s">
        <v>36</v>
      </c>
      <c r="J5468" t="s">
        <v>18</v>
      </c>
      <c r="K5468">
        <v>4097.84</v>
      </c>
      <c r="L5468">
        <v>1219.0999999999999</v>
      </c>
      <c r="M5468" t="s">
        <v>19</v>
      </c>
      <c r="N5468">
        <v>0.29749819417058698</v>
      </c>
      <c r="O5468" t="s">
        <v>11351</v>
      </c>
      <c r="P5468" t="s">
        <v>11354</v>
      </c>
      <c r="Q5468" t="s">
        <v>11376</v>
      </c>
      <c r="R5468" t="s">
        <v>11360</v>
      </c>
      <c r="S5468">
        <f>IF(SalesData[[#This Row],[Return Status]]="Returned",1,0)</f>
        <v>1</v>
      </c>
      <c r="U5468" s="2">
        <f>EOMONTH(SalesData[[#This Row],[Order Date]],0)</f>
        <v>45138</v>
      </c>
      <c r="V5468" s="9" t="str">
        <f>"Q"&amp;INT((MONTH(SalesData[[#This Row],[Order Date]])+2)/3)&amp;"-"&amp;YEAR(SalesData[[#This Row],[Order Date]])</f>
        <v>Q3-2023</v>
      </c>
    </row>
    <row r="5469" spans="1:22" x14ac:dyDescent="0.35">
      <c r="A5469" t="s">
        <v>5610</v>
      </c>
      <c r="B5469" s="1">
        <v>45111</v>
      </c>
      <c r="C5469" t="s">
        <v>38</v>
      </c>
      <c r="D5469" t="s">
        <v>46</v>
      </c>
      <c r="E5469">
        <v>8743499858</v>
      </c>
      <c r="F5469" t="s">
        <v>53</v>
      </c>
      <c r="G5469" t="s">
        <v>54</v>
      </c>
      <c r="H5469" t="s">
        <v>55</v>
      </c>
      <c r="I5469" t="s">
        <v>31</v>
      </c>
      <c r="J5469" t="s">
        <v>18</v>
      </c>
      <c r="K5469">
        <v>3333.19</v>
      </c>
      <c r="L5469">
        <v>102.68</v>
      </c>
      <c r="M5469" t="s">
        <v>19</v>
      </c>
      <c r="N5469">
        <v>3.0805324628959001E-2</v>
      </c>
      <c r="O5469" t="s">
        <v>11351</v>
      </c>
      <c r="P5469" t="s">
        <v>11356</v>
      </c>
      <c r="R5469" t="s">
        <v>11353</v>
      </c>
      <c r="S5469">
        <f>IF(SalesData[[#This Row],[Return Status]]="Returned",1,0)</f>
        <v>0</v>
      </c>
      <c r="U5469" s="2">
        <f>EOMONTH(SalesData[[#This Row],[Order Date]],0)</f>
        <v>45138</v>
      </c>
      <c r="V5469" s="9" t="str">
        <f>"Q"&amp;INT((MONTH(SalesData[[#This Row],[Order Date]])+2)/3)&amp;"-"&amp;YEAR(SalesData[[#This Row],[Order Date]])</f>
        <v>Q3-2023</v>
      </c>
    </row>
    <row r="5470" spans="1:22" x14ac:dyDescent="0.35">
      <c r="A5470" t="s">
        <v>5611</v>
      </c>
      <c r="B5470" s="1">
        <v>45127</v>
      </c>
      <c r="C5470" t="s">
        <v>45</v>
      </c>
      <c r="D5470" t="s">
        <v>27</v>
      </c>
      <c r="E5470">
        <v>6402392891</v>
      </c>
      <c r="F5470" t="s">
        <v>81</v>
      </c>
      <c r="G5470" t="s">
        <v>74</v>
      </c>
      <c r="H5470" t="s">
        <v>75</v>
      </c>
      <c r="I5470" t="s">
        <v>36</v>
      </c>
      <c r="J5470" t="s">
        <v>62</v>
      </c>
      <c r="K5470">
        <v>2102.87</v>
      </c>
      <c r="L5470">
        <v>208.76</v>
      </c>
      <c r="M5470" t="s">
        <v>62</v>
      </c>
      <c r="N5470">
        <v>9.9273849548474194E-2</v>
      </c>
      <c r="O5470" t="s">
        <v>11351</v>
      </c>
      <c r="P5470" t="s">
        <v>11356</v>
      </c>
      <c r="R5470" t="s">
        <v>11353</v>
      </c>
      <c r="S5470">
        <f>IF(SalesData[[#This Row],[Return Status]]="Returned",1,0)</f>
        <v>0</v>
      </c>
      <c r="T5470">
        <v>2420.2800000000002</v>
      </c>
      <c r="U5470" s="2">
        <f>EOMONTH(SalesData[[#This Row],[Order Date]],0)</f>
        <v>45138</v>
      </c>
      <c r="V5470" s="9" t="str">
        <f>"Q"&amp;INT((MONTH(SalesData[[#This Row],[Order Date]])+2)/3)&amp;"-"&amp;YEAR(SalesData[[#This Row],[Order Date]])</f>
        <v>Q3-2023</v>
      </c>
    </row>
    <row r="5471" spans="1:22" x14ac:dyDescent="0.35">
      <c r="A5471" t="s">
        <v>5612</v>
      </c>
      <c r="B5471" s="1">
        <v>45124</v>
      </c>
      <c r="C5471" t="s">
        <v>52</v>
      </c>
      <c r="D5471" t="s">
        <v>145</v>
      </c>
      <c r="E5471">
        <v>5484695231</v>
      </c>
      <c r="F5471" t="s">
        <v>387</v>
      </c>
      <c r="G5471" t="s">
        <v>89</v>
      </c>
      <c r="H5471" t="s">
        <v>90</v>
      </c>
      <c r="I5471" t="s">
        <v>31</v>
      </c>
      <c r="J5471" t="s">
        <v>42</v>
      </c>
      <c r="K5471">
        <v>1445.94</v>
      </c>
      <c r="L5471">
        <v>388.79</v>
      </c>
      <c r="M5471" t="s">
        <v>43</v>
      </c>
      <c r="N5471">
        <v>0.26888390942916002</v>
      </c>
      <c r="O5471" t="s">
        <v>11351</v>
      </c>
      <c r="P5471" t="s">
        <v>11354</v>
      </c>
      <c r="R5471" t="s">
        <v>11353</v>
      </c>
      <c r="S5471">
        <f>IF(SalesData[[#This Row],[Return Status]]="Returned",1,0)</f>
        <v>0</v>
      </c>
      <c r="T5471">
        <v>207.68</v>
      </c>
      <c r="U5471" s="2">
        <f>EOMONTH(SalesData[[#This Row],[Order Date]],0)</f>
        <v>45138</v>
      </c>
      <c r="V5471" s="9" t="str">
        <f>"Q"&amp;INT((MONTH(SalesData[[#This Row],[Order Date]])+2)/3)&amp;"-"&amp;YEAR(SalesData[[#This Row],[Order Date]])</f>
        <v>Q3-2023</v>
      </c>
    </row>
    <row r="5472" spans="1:22" x14ac:dyDescent="0.35">
      <c r="A5472" t="s">
        <v>5613</v>
      </c>
      <c r="B5472" s="1">
        <v>45111</v>
      </c>
      <c r="C5472" t="s">
        <v>325</v>
      </c>
      <c r="D5472" t="s">
        <v>99</v>
      </c>
      <c r="E5472">
        <v>8809899176</v>
      </c>
      <c r="F5472" t="s">
        <v>357</v>
      </c>
      <c r="G5472" t="s">
        <v>164</v>
      </c>
      <c r="H5472" t="s">
        <v>165</v>
      </c>
      <c r="I5472" t="s">
        <v>36</v>
      </c>
      <c r="J5472" t="s">
        <v>65</v>
      </c>
      <c r="K5472">
        <v>1741.49</v>
      </c>
      <c r="L5472">
        <v>147.1</v>
      </c>
      <c r="M5472" t="s">
        <v>65</v>
      </c>
      <c r="N5472">
        <v>8.4467898179145406E-2</v>
      </c>
      <c r="O5472" t="s">
        <v>11351</v>
      </c>
      <c r="P5472" t="s">
        <v>11356</v>
      </c>
      <c r="Q5472" t="s">
        <v>11372</v>
      </c>
      <c r="R5472" t="s">
        <v>11360</v>
      </c>
      <c r="S5472">
        <f>IF(SalesData[[#This Row],[Return Status]]="Returned",1,0)</f>
        <v>1</v>
      </c>
      <c r="U5472" s="2">
        <f>EOMONTH(SalesData[[#This Row],[Order Date]],0)</f>
        <v>45138</v>
      </c>
      <c r="V5472" s="9" t="str">
        <f>"Q"&amp;INT((MONTH(SalesData[[#This Row],[Order Date]])+2)/3)&amp;"-"&amp;YEAR(SalesData[[#This Row],[Order Date]])</f>
        <v>Q3-2023</v>
      </c>
    </row>
    <row r="5473" spans="1:22" x14ac:dyDescent="0.35">
      <c r="A5473" t="s">
        <v>5614</v>
      </c>
      <c r="B5473" s="1">
        <v>45124</v>
      </c>
      <c r="C5473" t="s">
        <v>94</v>
      </c>
      <c r="D5473" t="s">
        <v>27</v>
      </c>
      <c r="E5473">
        <v>491546361</v>
      </c>
      <c r="F5473" t="s">
        <v>147</v>
      </c>
      <c r="G5473" t="s">
        <v>84</v>
      </c>
      <c r="H5473" t="s">
        <v>85</v>
      </c>
      <c r="I5473" t="s">
        <v>31</v>
      </c>
      <c r="J5473" t="s">
        <v>18</v>
      </c>
      <c r="K5473">
        <v>2437.37</v>
      </c>
      <c r="L5473">
        <v>538.74</v>
      </c>
      <c r="M5473" t="s">
        <v>19</v>
      </c>
      <c r="N5473">
        <v>0.22103332690564001</v>
      </c>
      <c r="O5473" t="s">
        <v>11351</v>
      </c>
      <c r="P5473" t="s">
        <v>11354</v>
      </c>
      <c r="R5473" t="s">
        <v>11353</v>
      </c>
      <c r="S5473">
        <f>IF(SalesData[[#This Row],[Return Status]]="Returned",1,0)</f>
        <v>0</v>
      </c>
      <c r="T5473">
        <v>847.14</v>
      </c>
      <c r="U5473" s="2">
        <f>EOMONTH(SalesData[[#This Row],[Order Date]],0)</f>
        <v>45138</v>
      </c>
      <c r="V5473" s="9" t="str">
        <f>"Q"&amp;INT((MONTH(SalesData[[#This Row],[Order Date]])+2)/3)&amp;"-"&amp;YEAR(SalesData[[#This Row],[Order Date]])</f>
        <v>Q3-2023</v>
      </c>
    </row>
    <row r="5474" spans="1:22" x14ac:dyDescent="0.35">
      <c r="A5474" t="s">
        <v>5615</v>
      </c>
      <c r="B5474" s="1">
        <v>45134</v>
      </c>
      <c r="C5474" t="s">
        <v>49</v>
      </c>
      <c r="D5474" t="s">
        <v>39</v>
      </c>
      <c r="E5474">
        <v>1980850423</v>
      </c>
      <c r="F5474" t="s">
        <v>357</v>
      </c>
      <c r="G5474" t="s">
        <v>164</v>
      </c>
      <c r="H5474" t="s">
        <v>165</v>
      </c>
      <c r="I5474" t="s">
        <v>36</v>
      </c>
      <c r="J5474" t="s">
        <v>43</v>
      </c>
      <c r="K5474">
        <v>4351.29</v>
      </c>
      <c r="L5474">
        <v>933.2</v>
      </c>
      <c r="M5474" t="s">
        <v>43</v>
      </c>
      <c r="N5474">
        <v>0.21446513562644601</v>
      </c>
      <c r="O5474" t="s">
        <v>11351</v>
      </c>
      <c r="P5474" t="s">
        <v>11354</v>
      </c>
      <c r="R5474" t="s">
        <v>11353</v>
      </c>
      <c r="S5474">
        <f>IF(SalesData[[#This Row],[Return Status]]="Returned",1,0)</f>
        <v>0</v>
      </c>
      <c r="U5474" s="2">
        <f>EOMONTH(SalesData[[#This Row],[Order Date]],0)</f>
        <v>45138</v>
      </c>
      <c r="V5474" s="9" t="str">
        <f>"Q"&amp;INT((MONTH(SalesData[[#This Row],[Order Date]])+2)/3)&amp;"-"&amp;YEAR(SalesData[[#This Row],[Order Date]])</f>
        <v>Q3-2023</v>
      </c>
    </row>
    <row r="5475" spans="1:22" x14ac:dyDescent="0.35">
      <c r="A5475" t="s">
        <v>5616</v>
      </c>
      <c r="B5475" s="1">
        <v>45118</v>
      </c>
      <c r="C5475" t="s">
        <v>124</v>
      </c>
      <c r="D5475" t="s">
        <v>99</v>
      </c>
      <c r="E5475">
        <v>28190623</v>
      </c>
      <c r="F5475" t="s">
        <v>133</v>
      </c>
      <c r="G5475" t="s">
        <v>89</v>
      </c>
      <c r="H5475" t="s">
        <v>90</v>
      </c>
      <c r="I5475" t="s">
        <v>31</v>
      </c>
      <c r="J5475" t="s">
        <v>65</v>
      </c>
      <c r="K5475">
        <v>4168.22</v>
      </c>
      <c r="L5475">
        <v>1136.9100000000001</v>
      </c>
      <c r="M5475" t="s">
        <v>65</v>
      </c>
      <c r="N5475">
        <v>0.27275671629616499</v>
      </c>
      <c r="O5475" t="s">
        <v>11351</v>
      </c>
      <c r="P5475" t="s">
        <v>11354</v>
      </c>
      <c r="R5475" t="s">
        <v>11353</v>
      </c>
      <c r="S5475">
        <f>IF(SalesData[[#This Row],[Return Status]]="Returned",1,0)</f>
        <v>0</v>
      </c>
      <c r="T5475">
        <v>207.68</v>
      </c>
      <c r="U5475" s="2">
        <f>EOMONTH(SalesData[[#This Row],[Order Date]],0)</f>
        <v>45138</v>
      </c>
      <c r="V5475" s="9" t="str">
        <f>"Q"&amp;INT((MONTH(SalesData[[#This Row],[Order Date]])+2)/3)&amp;"-"&amp;YEAR(SalesData[[#This Row],[Order Date]])</f>
        <v>Q3-2023</v>
      </c>
    </row>
    <row r="5476" spans="1:22" x14ac:dyDescent="0.35">
      <c r="A5476" t="s">
        <v>5617</v>
      </c>
      <c r="B5476" s="1">
        <v>45127</v>
      </c>
      <c r="C5476" t="s">
        <v>149</v>
      </c>
      <c r="D5476" t="s">
        <v>72</v>
      </c>
      <c r="E5476">
        <v>655832475</v>
      </c>
      <c r="F5476" t="s">
        <v>137</v>
      </c>
      <c r="G5476" t="s">
        <v>34</v>
      </c>
      <c r="H5476" t="s">
        <v>35</v>
      </c>
      <c r="I5476" t="s">
        <v>36</v>
      </c>
      <c r="J5476" t="s">
        <v>18</v>
      </c>
      <c r="K5476">
        <v>4290.21</v>
      </c>
      <c r="L5476">
        <v>983.92</v>
      </c>
      <c r="M5476" t="s">
        <v>19</v>
      </c>
      <c r="N5476">
        <v>0.22934075488146299</v>
      </c>
      <c r="O5476" t="s">
        <v>11351</v>
      </c>
      <c r="P5476" t="s">
        <v>11354</v>
      </c>
      <c r="R5476" t="s">
        <v>11353</v>
      </c>
      <c r="S5476">
        <f>IF(SalesData[[#This Row],[Return Status]]="Returned",1,0)</f>
        <v>0</v>
      </c>
      <c r="U5476" s="2">
        <f>EOMONTH(SalesData[[#This Row],[Order Date]],0)</f>
        <v>45138</v>
      </c>
      <c r="V5476" s="9" t="str">
        <f>"Q"&amp;INT((MONTH(SalesData[[#This Row],[Order Date]])+2)/3)&amp;"-"&amp;YEAR(SalesData[[#This Row],[Order Date]])</f>
        <v>Q3-2023</v>
      </c>
    </row>
    <row r="5477" spans="1:22" x14ac:dyDescent="0.35">
      <c r="A5477" t="s">
        <v>5618</v>
      </c>
      <c r="B5477" s="1">
        <v>45131</v>
      </c>
      <c r="C5477" t="s">
        <v>97</v>
      </c>
      <c r="D5477" t="s">
        <v>72</v>
      </c>
      <c r="E5477">
        <v>4362356414</v>
      </c>
      <c r="F5477" t="s">
        <v>159</v>
      </c>
      <c r="G5477" t="s">
        <v>84</v>
      </c>
      <c r="H5477" t="s">
        <v>85</v>
      </c>
      <c r="I5477" t="s">
        <v>31</v>
      </c>
      <c r="J5477" t="s">
        <v>18</v>
      </c>
      <c r="K5477">
        <v>2732.4</v>
      </c>
      <c r="L5477">
        <v>800.84</v>
      </c>
      <c r="M5477" t="s">
        <v>19</v>
      </c>
      <c r="N5477">
        <v>0.293090323525106</v>
      </c>
      <c r="O5477" t="s">
        <v>11351</v>
      </c>
      <c r="P5477" t="s">
        <v>11354</v>
      </c>
      <c r="R5477" t="s">
        <v>11353</v>
      </c>
      <c r="S5477">
        <f>IF(SalesData[[#This Row],[Return Status]]="Returned",1,0)</f>
        <v>0</v>
      </c>
      <c r="T5477">
        <v>847.14</v>
      </c>
      <c r="U5477" s="2">
        <f>EOMONTH(SalesData[[#This Row],[Order Date]],0)</f>
        <v>45138</v>
      </c>
      <c r="V5477" s="9" t="str">
        <f>"Q"&amp;INT((MONTH(SalesData[[#This Row],[Order Date]])+2)/3)&amp;"-"&amp;YEAR(SalesData[[#This Row],[Order Date]])</f>
        <v>Q3-2023</v>
      </c>
    </row>
    <row r="5478" spans="1:22" x14ac:dyDescent="0.35">
      <c r="A5478" t="s">
        <v>5619</v>
      </c>
      <c r="B5478" s="1">
        <v>45132</v>
      </c>
      <c r="C5478" t="s">
        <v>144</v>
      </c>
      <c r="D5478" t="s">
        <v>99</v>
      </c>
      <c r="E5478">
        <v>8467886744</v>
      </c>
      <c r="F5478" t="s">
        <v>410</v>
      </c>
      <c r="G5478" t="s">
        <v>29</v>
      </c>
      <c r="H5478" t="s">
        <v>30</v>
      </c>
      <c r="I5478" t="s">
        <v>31</v>
      </c>
      <c r="J5478" t="s">
        <v>65</v>
      </c>
      <c r="K5478">
        <v>189.72</v>
      </c>
      <c r="L5478">
        <v>36.78</v>
      </c>
      <c r="M5478" t="s">
        <v>65</v>
      </c>
      <c r="N5478">
        <v>0.193864642631246</v>
      </c>
      <c r="O5478" t="s">
        <v>11361</v>
      </c>
      <c r="P5478" t="s">
        <v>11352</v>
      </c>
      <c r="R5478" t="s">
        <v>11353</v>
      </c>
      <c r="S5478">
        <f>IF(SalesData[[#This Row],[Return Status]]="Returned",1,0)</f>
        <v>0</v>
      </c>
      <c r="T5478">
        <v>2788.38</v>
      </c>
      <c r="U5478" s="2">
        <f>EOMONTH(SalesData[[#This Row],[Order Date]],0)</f>
        <v>45138</v>
      </c>
      <c r="V5478" s="9" t="str">
        <f>"Q"&amp;INT((MONTH(SalesData[[#This Row],[Order Date]])+2)/3)&amp;"-"&amp;YEAR(SalesData[[#This Row],[Order Date]])</f>
        <v>Q3-2023</v>
      </c>
    </row>
    <row r="5479" spans="1:22" x14ac:dyDescent="0.35">
      <c r="A5479" t="s">
        <v>5620</v>
      </c>
      <c r="B5479" s="1">
        <v>45119</v>
      </c>
      <c r="C5479" t="s">
        <v>124</v>
      </c>
      <c r="D5479" t="s">
        <v>27</v>
      </c>
      <c r="E5479">
        <v>3617338224</v>
      </c>
      <c r="F5479" t="s">
        <v>238</v>
      </c>
      <c r="G5479" t="s">
        <v>74</v>
      </c>
      <c r="H5479" t="s">
        <v>75</v>
      </c>
      <c r="I5479" t="s">
        <v>36</v>
      </c>
      <c r="J5479" t="s">
        <v>19</v>
      </c>
      <c r="K5479">
        <v>3950.81</v>
      </c>
      <c r="L5479">
        <v>1073.52</v>
      </c>
      <c r="M5479" t="s">
        <v>19</v>
      </c>
      <c r="N5479">
        <v>0.271721495085818</v>
      </c>
      <c r="O5479" t="s">
        <v>11351</v>
      </c>
      <c r="P5479" t="s">
        <v>11354</v>
      </c>
      <c r="R5479" t="s">
        <v>11353</v>
      </c>
      <c r="S5479">
        <f>IF(SalesData[[#This Row],[Return Status]]="Returned",1,0)</f>
        <v>0</v>
      </c>
      <c r="T5479">
        <v>2420.2800000000002</v>
      </c>
      <c r="U5479" s="2">
        <f>EOMONTH(SalesData[[#This Row],[Order Date]],0)</f>
        <v>45138</v>
      </c>
      <c r="V5479" s="9" t="str">
        <f>"Q"&amp;INT((MONTH(SalesData[[#This Row],[Order Date]])+2)/3)&amp;"-"&amp;YEAR(SalesData[[#This Row],[Order Date]])</f>
        <v>Q3-2023</v>
      </c>
    </row>
    <row r="5480" spans="1:22" x14ac:dyDescent="0.35">
      <c r="A5480" t="s">
        <v>5621</v>
      </c>
      <c r="B5480" s="1">
        <v>45124</v>
      </c>
      <c r="C5480" t="s">
        <v>176</v>
      </c>
      <c r="D5480" t="s">
        <v>80</v>
      </c>
      <c r="E5480">
        <v>7591297474</v>
      </c>
      <c r="F5480" t="s">
        <v>181</v>
      </c>
      <c r="G5480" t="s">
        <v>54</v>
      </c>
      <c r="H5480" t="s">
        <v>55</v>
      </c>
      <c r="I5480" t="s">
        <v>31</v>
      </c>
      <c r="J5480" t="s">
        <v>42</v>
      </c>
      <c r="K5480">
        <v>3537.36</v>
      </c>
      <c r="L5480">
        <v>789.54</v>
      </c>
      <c r="M5480" t="s">
        <v>43</v>
      </c>
      <c r="N5480">
        <v>0.22320035280548201</v>
      </c>
      <c r="O5480" t="s">
        <v>11351</v>
      </c>
      <c r="P5480" t="s">
        <v>11354</v>
      </c>
      <c r="Q5480" t="s">
        <v>11369</v>
      </c>
      <c r="R5480" t="s">
        <v>11360</v>
      </c>
      <c r="S5480">
        <f>IF(SalesData[[#This Row],[Return Status]]="Returned",1,0)</f>
        <v>1</v>
      </c>
      <c r="U5480" s="2">
        <f>EOMONTH(SalesData[[#This Row],[Order Date]],0)</f>
        <v>45138</v>
      </c>
      <c r="V5480" s="9" t="str">
        <f>"Q"&amp;INT((MONTH(SalesData[[#This Row],[Order Date]])+2)/3)&amp;"-"&amp;YEAR(SalesData[[#This Row],[Order Date]])</f>
        <v>Q3-2023</v>
      </c>
    </row>
    <row r="5481" spans="1:22" x14ac:dyDescent="0.35">
      <c r="A5481" t="s">
        <v>5622</v>
      </c>
      <c r="B5481" s="1">
        <v>45133</v>
      </c>
      <c r="C5481" t="s">
        <v>52</v>
      </c>
      <c r="D5481" t="s">
        <v>27</v>
      </c>
      <c r="E5481">
        <v>1549376902</v>
      </c>
      <c r="F5481" t="s">
        <v>64</v>
      </c>
      <c r="G5481" t="s">
        <v>15</v>
      </c>
      <c r="H5481" t="s">
        <v>16</v>
      </c>
      <c r="I5481" t="s">
        <v>17</v>
      </c>
      <c r="J5481" t="s">
        <v>18</v>
      </c>
      <c r="K5481">
        <v>220.85</v>
      </c>
      <c r="L5481">
        <v>28.99</v>
      </c>
      <c r="M5481" t="s">
        <v>19</v>
      </c>
      <c r="N5481">
        <v>0.13126556486302901</v>
      </c>
      <c r="O5481" t="s">
        <v>11361</v>
      </c>
      <c r="P5481" t="s">
        <v>11352</v>
      </c>
      <c r="R5481" t="s">
        <v>11353</v>
      </c>
      <c r="S5481">
        <f>IF(SalesData[[#This Row],[Return Status]]="Returned",1,0)</f>
        <v>0</v>
      </c>
      <c r="T5481">
        <v>2085.91</v>
      </c>
      <c r="U5481" s="2">
        <f>EOMONTH(SalesData[[#This Row],[Order Date]],0)</f>
        <v>45138</v>
      </c>
      <c r="V5481" s="9" t="str">
        <f>"Q"&amp;INT((MONTH(SalesData[[#This Row],[Order Date]])+2)/3)&amp;"-"&amp;YEAR(SalesData[[#This Row],[Order Date]])</f>
        <v>Q3-2023</v>
      </c>
    </row>
    <row r="5482" spans="1:22" x14ac:dyDescent="0.35">
      <c r="A5482" t="s">
        <v>5623</v>
      </c>
      <c r="B5482" s="1">
        <v>45133</v>
      </c>
      <c r="C5482" t="s">
        <v>111</v>
      </c>
      <c r="D5482" t="s">
        <v>145</v>
      </c>
      <c r="E5482">
        <v>2587768586</v>
      </c>
      <c r="F5482" t="s">
        <v>73</v>
      </c>
      <c r="G5482" t="s">
        <v>74</v>
      </c>
      <c r="H5482" t="s">
        <v>75</v>
      </c>
      <c r="I5482" t="s">
        <v>36</v>
      </c>
      <c r="J5482" t="s">
        <v>18</v>
      </c>
      <c r="K5482">
        <v>3341.66</v>
      </c>
      <c r="L5482">
        <v>110.84</v>
      </c>
      <c r="M5482" t="s">
        <v>19</v>
      </c>
      <c r="N5482">
        <v>3.3169143479587999E-2</v>
      </c>
      <c r="O5482" t="s">
        <v>11351</v>
      </c>
      <c r="P5482" t="s">
        <v>11356</v>
      </c>
      <c r="R5482" t="s">
        <v>11353</v>
      </c>
      <c r="S5482">
        <f>IF(SalesData[[#This Row],[Return Status]]="Returned",1,0)</f>
        <v>0</v>
      </c>
      <c r="T5482">
        <v>2420.2800000000002</v>
      </c>
      <c r="U5482" s="2">
        <f>EOMONTH(SalesData[[#This Row],[Order Date]],0)</f>
        <v>45138</v>
      </c>
      <c r="V5482" s="9" t="str">
        <f>"Q"&amp;INT((MONTH(SalesData[[#This Row],[Order Date]])+2)/3)&amp;"-"&amp;YEAR(SalesData[[#This Row],[Order Date]])</f>
        <v>Q3-2023</v>
      </c>
    </row>
    <row r="5483" spans="1:22" x14ac:dyDescent="0.35">
      <c r="A5483" t="s">
        <v>5624</v>
      </c>
      <c r="B5483" s="1">
        <v>45136</v>
      </c>
      <c r="C5483" t="s">
        <v>176</v>
      </c>
      <c r="D5483" t="s">
        <v>13</v>
      </c>
      <c r="E5483">
        <v>1610735231</v>
      </c>
      <c r="F5483" t="s">
        <v>154</v>
      </c>
      <c r="G5483" t="s">
        <v>29</v>
      </c>
      <c r="H5483" t="s">
        <v>30</v>
      </c>
      <c r="I5483" t="s">
        <v>31</v>
      </c>
      <c r="J5483" t="s">
        <v>62</v>
      </c>
      <c r="K5483">
        <v>2943.11</v>
      </c>
      <c r="L5483">
        <v>440.49</v>
      </c>
      <c r="M5483" t="s">
        <v>62</v>
      </c>
      <c r="N5483">
        <v>0.14966820811998199</v>
      </c>
      <c r="O5483" t="s">
        <v>11351</v>
      </c>
      <c r="P5483" t="s">
        <v>11352</v>
      </c>
      <c r="R5483" t="s">
        <v>11353</v>
      </c>
      <c r="S5483">
        <f>IF(SalesData[[#This Row],[Return Status]]="Returned",1,0)</f>
        <v>0</v>
      </c>
      <c r="T5483">
        <v>2788.38</v>
      </c>
      <c r="U5483" s="2">
        <f>EOMONTH(SalesData[[#This Row],[Order Date]],0)</f>
        <v>45138</v>
      </c>
      <c r="V5483" s="9" t="str">
        <f>"Q"&amp;INT((MONTH(SalesData[[#This Row],[Order Date]])+2)/3)&amp;"-"&amp;YEAR(SalesData[[#This Row],[Order Date]])</f>
        <v>Q3-2023</v>
      </c>
    </row>
    <row r="5484" spans="1:22" x14ac:dyDescent="0.35">
      <c r="A5484" t="s">
        <v>5625</v>
      </c>
      <c r="B5484" s="1">
        <v>45123</v>
      </c>
      <c r="C5484" t="s">
        <v>87</v>
      </c>
      <c r="D5484" t="s">
        <v>80</v>
      </c>
      <c r="E5484">
        <v>7606912391</v>
      </c>
      <c r="F5484" t="s">
        <v>170</v>
      </c>
      <c r="G5484" t="s">
        <v>69</v>
      </c>
      <c r="H5484" t="s">
        <v>41</v>
      </c>
      <c r="I5484" t="s">
        <v>31</v>
      </c>
      <c r="J5484" t="s">
        <v>61</v>
      </c>
      <c r="K5484">
        <v>2357.2399999999998</v>
      </c>
      <c r="L5484">
        <v>503.13</v>
      </c>
      <c r="M5484" t="s">
        <v>62</v>
      </c>
      <c r="N5484">
        <v>0.213440294581799</v>
      </c>
      <c r="O5484" t="s">
        <v>11351</v>
      </c>
      <c r="P5484" t="s">
        <v>11354</v>
      </c>
      <c r="R5484" t="s">
        <v>11353</v>
      </c>
      <c r="S5484">
        <f>IF(SalesData[[#This Row],[Return Status]]="Returned",1,0)</f>
        <v>0</v>
      </c>
      <c r="T5484">
        <v>2081.52</v>
      </c>
      <c r="U5484" s="2">
        <f>EOMONTH(SalesData[[#This Row],[Order Date]],0)</f>
        <v>45138</v>
      </c>
      <c r="V5484" s="9" t="str">
        <f>"Q"&amp;INT((MONTH(SalesData[[#This Row],[Order Date]])+2)/3)&amp;"-"&amp;YEAR(SalesData[[#This Row],[Order Date]])</f>
        <v>Q3-2023</v>
      </c>
    </row>
    <row r="5485" spans="1:22" x14ac:dyDescent="0.35">
      <c r="A5485" t="s">
        <v>5626</v>
      </c>
      <c r="B5485" s="1">
        <v>45129</v>
      </c>
      <c r="C5485" t="s">
        <v>124</v>
      </c>
      <c r="D5485" t="s">
        <v>72</v>
      </c>
      <c r="E5485">
        <v>8802708768</v>
      </c>
      <c r="F5485" t="s">
        <v>64</v>
      </c>
      <c r="G5485" t="s">
        <v>15</v>
      </c>
      <c r="H5485" t="s">
        <v>16</v>
      </c>
      <c r="I5485" t="s">
        <v>17</v>
      </c>
      <c r="J5485" t="s">
        <v>19</v>
      </c>
      <c r="K5485">
        <v>4858.6099999999997</v>
      </c>
      <c r="L5485">
        <v>1371.73</v>
      </c>
      <c r="M5485" t="s">
        <v>19</v>
      </c>
      <c r="N5485">
        <v>0.28232971981698501</v>
      </c>
      <c r="O5485" t="s">
        <v>11351</v>
      </c>
      <c r="P5485" t="s">
        <v>11354</v>
      </c>
      <c r="R5485" t="s">
        <v>11353</v>
      </c>
      <c r="S5485">
        <f>IF(SalesData[[#This Row],[Return Status]]="Returned",1,0)</f>
        <v>0</v>
      </c>
      <c r="T5485">
        <v>2085.91</v>
      </c>
      <c r="U5485" s="2">
        <f>EOMONTH(SalesData[[#This Row],[Order Date]],0)</f>
        <v>45138</v>
      </c>
      <c r="V5485" s="9" t="str">
        <f>"Q"&amp;INT((MONTH(SalesData[[#This Row],[Order Date]])+2)/3)&amp;"-"&amp;YEAR(SalesData[[#This Row],[Order Date]])</f>
        <v>Q3-2023</v>
      </c>
    </row>
    <row r="5486" spans="1:22" x14ac:dyDescent="0.35">
      <c r="A5486" t="s">
        <v>5627</v>
      </c>
      <c r="B5486" s="1">
        <v>45118</v>
      </c>
      <c r="C5486" t="s">
        <v>92</v>
      </c>
      <c r="D5486" t="s">
        <v>145</v>
      </c>
      <c r="E5486">
        <v>2838498385</v>
      </c>
      <c r="F5486" t="s">
        <v>73</v>
      </c>
      <c r="G5486" t="s">
        <v>74</v>
      </c>
      <c r="H5486" t="s">
        <v>75</v>
      </c>
      <c r="I5486" t="s">
        <v>36</v>
      </c>
      <c r="J5486" t="s">
        <v>65</v>
      </c>
      <c r="K5486">
        <v>1896.59</v>
      </c>
      <c r="L5486">
        <v>121.9</v>
      </c>
      <c r="M5486" t="s">
        <v>65</v>
      </c>
      <c r="N5486">
        <v>6.4273248303534203E-2</v>
      </c>
      <c r="O5486" t="s">
        <v>11351</v>
      </c>
      <c r="P5486" t="s">
        <v>11356</v>
      </c>
      <c r="R5486" t="s">
        <v>11353</v>
      </c>
      <c r="S5486">
        <f>IF(SalesData[[#This Row],[Return Status]]="Returned",1,0)</f>
        <v>0</v>
      </c>
      <c r="T5486">
        <v>2420.2800000000002</v>
      </c>
      <c r="U5486" s="2">
        <f>EOMONTH(SalesData[[#This Row],[Order Date]],0)</f>
        <v>45138</v>
      </c>
      <c r="V5486" s="9" t="str">
        <f>"Q"&amp;INT((MONTH(SalesData[[#This Row],[Order Date]])+2)/3)&amp;"-"&amp;YEAR(SalesData[[#This Row],[Order Date]])</f>
        <v>Q3-2023</v>
      </c>
    </row>
    <row r="5487" spans="1:22" x14ac:dyDescent="0.35">
      <c r="A5487" t="s">
        <v>5628</v>
      </c>
      <c r="B5487" s="1">
        <v>45133</v>
      </c>
      <c r="C5487" t="s">
        <v>49</v>
      </c>
      <c r="D5487" t="s">
        <v>99</v>
      </c>
      <c r="E5487">
        <v>234577477</v>
      </c>
      <c r="F5487" t="s">
        <v>81</v>
      </c>
      <c r="G5487" t="s">
        <v>74</v>
      </c>
      <c r="H5487" t="s">
        <v>75</v>
      </c>
      <c r="I5487" t="s">
        <v>36</v>
      </c>
      <c r="J5487" t="s">
        <v>19</v>
      </c>
      <c r="K5487">
        <v>2887.98</v>
      </c>
      <c r="L5487">
        <v>145.18</v>
      </c>
      <c r="M5487" t="s">
        <v>19</v>
      </c>
      <c r="N5487">
        <v>5.0270431235673402E-2</v>
      </c>
      <c r="O5487" t="s">
        <v>11351</v>
      </c>
      <c r="P5487" t="s">
        <v>11356</v>
      </c>
      <c r="R5487" t="s">
        <v>11353</v>
      </c>
      <c r="S5487">
        <f>IF(SalesData[[#This Row],[Return Status]]="Returned",1,0)</f>
        <v>0</v>
      </c>
      <c r="T5487">
        <v>2420.2800000000002</v>
      </c>
      <c r="U5487" s="2">
        <f>EOMONTH(SalesData[[#This Row],[Order Date]],0)</f>
        <v>45138</v>
      </c>
      <c r="V5487" s="9" t="str">
        <f>"Q"&amp;INT((MONTH(SalesData[[#This Row],[Order Date]])+2)/3)&amp;"-"&amp;YEAR(SalesData[[#This Row],[Order Date]])</f>
        <v>Q3-2023</v>
      </c>
    </row>
    <row r="5488" spans="1:22" x14ac:dyDescent="0.35">
      <c r="A5488" t="s">
        <v>5629</v>
      </c>
      <c r="B5488" s="1">
        <v>45116</v>
      </c>
      <c r="C5488" t="s">
        <v>184</v>
      </c>
      <c r="D5488" t="s">
        <v>13</v>
      </c>
      <c r="E5488">
        <v>548312297</v>
      </c>
      <c r="F5488" t="s">
        <v>222</v>
      </c>
      <c r="G5488" t="s">
        <v>164</v>
      </c>
      <c r="H5488" t="s">
        <v>165</v>
      </c>
      <c r="I5488" t="s">
        <v>36</v>
      </c>
      <c r="J5488" t="s">
        <v>42</v>
      </c>
      <c r="K5488">
        <v>4813.33</v>
      </c>
      <c r="L5488">
        <v>636.36</v>
      </c>
      <c r="M5488" t="s">
        <v>43</v>
      </c>
      <c r="N5488">
        <v>0.132207847789368</v>
      </c>
      <c r="O5488" t="s">
        <v>11351</v>
      </c>
      <c r="P5488" t="s">
        <v>11352</v>
      </c>
      <c r="R5488" t="s">
        <v>11353</v>
      </c>
      <c r="S5488">
        <f>IF(SalesData[[#This Row],[Return Status]]="Returned",1,0)</f>
        <v>0</v>
      </c>
      <c r="U5488" s="2">
        <f>EOMONTH(SalesData[[#This Row],[Order Date]],0)</f>
        <v>45138</v>
      </c>
      <c r="V5488" s="9" t="str">
        <f>"Q"&amp;INT((MONTH(SalesData[[#This Row],[Order Date]])+2)/3)&amp;"-"&amp;YEAR(SalesData[[#This Row],[Order Date]])</f>
        <v>Q3-2023</v>
      </c>
    </row>
    <row r="5489" spans="1:22" x14ac:dyDescent="0.35">
      <c r="A5489" t="s">
        <v>5630</v>
      </c>
      <c r="B5489" s="1">
        <v>45133</v>
      </c>
      <c r="C5489" t="s">
        <v>67</v>
      </c>
      <c r="D5489" t="s">
        <v>99</v>
      </c>
      <c r="E5489">
        <v>8353113407</v>
      </c>
      <c r="F5489" t="s">
        <v>172</v>
      </c>
      <c r="G5489" t="s">
        <v>141</v>
      </c>
      <c r="H5489" t="s">
        <v>121</v>
      </c>
      <c r="I5489" t="s">
        <v>17</v>
      </c>
      <c r="J5489" t="s">
        <v>61</v>
      </c>
      <c r="K5489">
        <v>989.5</v>
      </c>
      <c r="L5489">
        <v>81.97</v>
      </c>
      <c r="M5489" t="s">
        <v>62</v>
      </c>
      <c r="N5489">
        <v>8.2839818089944395E-2</v>
      </c>
      <c r="O5489" t="s">
        <v>11355</v>
      </c>
      <c r="P5489" t="s">
        <v>11356</v>
      </c>
      <c r="R5489" t="s">
        <v>11353</v>
      </c>
      <c r="S5489">
        <f>IF(SalesData[[#This Row],[Return Status]]="Returned",1,0)</f>
        <v>0</v>
      </c>
      <c r="T5489">
        <v>2793.38</v>
      </c>
      <c r="U5489" s="2">
        <f>EOMONTH(SalesData[[#This Row],[Order Date]],0)</f>
        <v>45138</v>
      </c>
      <c r="V5489" s="9" t="str">
        <f>"Q"&amp;INT((MONTH(SalesData[[#This Row],[Order Date]])+2)/3)&amp;"-"&amp;YEAR(SalesData[[#This Row],[Order Date]])</f>
        <v>Q3-2023</v>
      </c>
    </row>
    <row r="5490" spans="1:22" x14ac:dyDescent="0.35">
      <c r="A5490" t="s">
        <v>5631</v>
      </c>
      <c r="B5490" s="1">
        <v>45118</v>
      </c>
      <c r="C5490" t="s">
        <v>176</v>
      </c>
      <c r="D5490" t="s">
        <v>99</v>
      </c>
      <c r="E5490">
        <v>5330205686</v>
      </c>
      <c r="F5490" t="s">
        <v>73</v>
      </c>
      <c r="G5490" t="s">
        <v>74</v>
      </c>
      <c r="H5490" t="s">
        <v>75</v>
      </c>
      <c r="I5490" t="s">
        <v>36</v>
      </c>
      <c r="J5490" t="s">
        <v>62</v>
      </c>
      <c r="K5490">
        <v>202.38</v>
      </c>
      <c r="L5490">
        <v>9.52</v>
      </c>
      <c r="M5490" t="s">
        <v>62</v>
      </c>
      <c r="N5490">
        <v>4.7040221365747599E-2</v>
      </c>
      <c r="O5490" t="s">
        <v>11361</v>
      </c>
      <c r="P5490" t="s">
        <v>11356</v>
      </c>
      <c r="R5490" t="s">
        <v>11353</v>
      </c>
      <c r="S5490">
        <f>IF(SalesData[[#This Row],[Return Status]]="Returned",1,0)</f>
        <v>0</v>
      </c>
      <c r="T5490">
        <v>2420.2800000000002</v>
      </c>
      <c r="U5490" s="2">
        <f>EOMONTH(SalesData[[#This Row],[Order Date]],0)</f>
        <v>45138</v>
      </c>
      <c r="V5490" s="9" t="str">
        <f>"Q"&amp;INT((MONTH(SalesData[[#This Row],[Order Date]])+2)/3)&amp;"-"&amp;YEAR(SalesData[[#This Row],[Order Date]])</f>
        <v>Q3-2023</v>
      </c>
    </row>
    <row r="5491" spans="1:22" x14ac:dyDescent="0.35">
      <c r="A5491" t="s">
        <v>5632</v>
      </c>
      <c r="B5491" s="1">
        <v>45135</v>
      </c>
      <c r="C5491" t="s">
        <v>132</v>
      </c>
      <c r="D5491" t="s">
        <v>72</v>
      </c>
      <c r="E5491">
        <v>334418607</v>
      </c>
      <c r="F5491" t="s">
        <v>14</v>
      </c>
      <c r="G5491" t="s">
        <v>15</v>
      </c>
      <c r="H5491" t="s">
        <v>11357</v>
      </c>
      <c r="I5491" t="s">
        <v>17</v>
      </c>
      <c r="J5491" t="s">
        <v>18</v>
      </c>
      <c r="K5491">
        <v>3401.58</v>
      </c>
      <c r="L5491">
        <v>910.19</v>
      </c>
      <c r="M5491" t="s">
        <v>19</v>
      </c>
      <c r="N5491">
        <v>0.26757859582899701</v>
      </c>
      <c r="O5491" t="s">
        <v>11351</v>
      </c>
      <c r="P5491" t="s">
        <v>11354</v>
      </c>
      <c r="R5491" t="s">
        <v>11353</v>
      </c>
      <c r="S5491">
        <f>IF(SalesData[[#This Row],[Return Status]]="Returned",1,0)</f>
        <v>0</v>
      </c>
      <c r="T5491">
        <v>2085.91</v>
      </c>
      <c r="U5491" s="2">
        <f>EOMONTH(SalesData[[#This Row],[Order Date]],0)</f>
        <v>45138</v>
      </c>
      <c r="V5491" s="9" t="str">
        <f>"Q"&amp;INT((MONTH(SalesData[[#This Row],[Order Date]])+2)/3)&amp;"-"&amp;YEAR(SalesData[[#This Row],[Order Date]])</f>
        <v>Q3-2023</v>
      </c>
    </row>
    <row r="5492" spans="1:22" x14ac:dyDescent="0.35">
      <c r="A5492" t="s">
        <v>5633</v>
      </c>
      <c r="B5492" s="1">
        <v>45116</v>
      </c>
      <c r="C5492" t="s">
        <v>132</v>
      </c>
      <c r="D5492" t="s">
        <v>99</v>
      </c>
      <c r="E5492">
        <v>351203745</v>
      </c>
      <c r="F5492" t="s">
        <v>152</v>
      </c>
      <c r="G5492" t="s">
        <v>23</v>
      </c>
      <c r="H5492" t="s">
        <v>24</v>
      </c>
      <c r="I5492" t="s">
        <v>17</v>
      </c>
      <c r="J5492" t="s">
        <v>65</v>
      </c>
      <c r="K5492">
        <v>4934.47</v>
      </c>
      <c r="L5492">
        <v>470.15</v>
      </c>
      <c r="M5492" t="s">
        <v>65</v>
      </c>
      <c r="N5492">
        <v>9.5278722942889499E-2</v>
      </c>
      <c r="O5492" t="s">
        <v>11351</v>
      </c>
      <c r="P5492" t="s">
        <v>11356</v>
      </c>
      <c r="R5492" t="s">
        <v>11353</v>
      </c>
      <c r="S5492">
        <f>IF(SalesData[[#This Row],[Return Status]]="Returned",1,0)</f>
        <v>0</v>
      </c>
      <c r="T5492">
        <v>2821.33</v>
      </c>
      <c r="U5492" s="2">
        <f>EOMONTH(SalesData[[#This Row],[Order Date]],0)</f>
        <v>45138</v>
      </c>
      <c r="V5492" s="9" t="str">
        <f>"Q"&amp;INT((MONTH(SalesData[[#This Row],[Order Date]])+2)/3)&amp;"-"&amp;YEAR(SalesData[[#This Row],[Order Date]])</f>
        <v>Q3-2023</v>
      </c>
    </row>
    <row r="5493" spans="1:22" x14ac:dyDescent="0.35">
      <c r="A5493" t="s">
        <v>5634</v>
      </c>
      <c r="B5493" s="1">
        <v>45108</v>
      </c>
      <c r="C5493" t="s">
        <v>12</v>
      </c>
      <c r="D5493" t="s">
        <v>27</v>
      </c>
      <c r="E5493">
        <v>5722299771</v>
      </c>
      <c r="F5493" t="s">
        <v>222</v>
      </c>
      <c r="G5493" t="s">
        <v>266</v>
      </c>
      <c r="H5493" t="s">
        <v>165</v>
      </c>
      <c r="I5493" t="s">
        <v>36</v>
      </c>
      <c r="J5493" t="s">
        <v>43</v>
      </c>
      <c r="K5493">
        <v>3384.73</v>
      </c>
      <c r="L5493">
        <v>249.26</v>
      </c>
      <c r="M5493" t="s">
        <v>43</v>
      </c>
      <c r="N5493">
        <v>7.3642506196949203E-2</v>
      </c>
      <c r="O5493" t="s">
        <v>11351</v>
      </c>
      <c r="P5493" t="s">
        <v>11356</v>
      </c>
      <c r="R5493" t="s">
        <v>11353</v>
      </c>
      <c r="S5493">
        <f>IF(SalesData[[#This Row],[Return Status]]="Returned",1,0)</f>
        <v>0</v>
      </c>
      <c r="U5493" s="2">
        <f>EOMONTH(SalesData[[#This Row],[Order Date]],0)</f>
        <v>45138</v>
      </c>
      <c r="V5493" s="9" t="str">
        <f>"Q"&amp;INT((MONTH(SalesData[[#This Row],[Order Date]])+2)/3)&amp;"-"&amp;YEAR(SalesData[[#This Row],[Order Date]])</f>
        <v>Q3-2023</v>
      </c>
    </row>
    <row r="5494" spans="1:22" x14ac:dyDescent="0.35">
      <c r="A5494" t="s">
        <v>5635</v>
      </c>
      <c r="B5494" s="1">
        <v>45117</v>
      </c>
      <c r="C5494" t="s">
        <v>49</v>
      </c>
      <c r="D5494" t="s">
        <v>13</v>
      </c>
      <c r="E5494">
        <v>6367083946</v>
      </c>
      <c r="F5494" t="s">
        <v>73</v>
      </c>
      <c r="G5494" t="s">
        <v>74</v>
      </c>
      <c r="H5494" t="s">
        <v>75</v>
      </c>
      <c r="I5494" t="s">
        <v>36</v>
      </c>
      <c r="J5494" t="s">
        <v>19</v>
      </c>
      <c r="K5494">
        <v>2926.55</v>
      </c>
      <c r="L5494">
        <v>445.25</v>
      </c>
      <c r="M5494" t="s">
        <v>19</v>
      </c>
      <c r="N5494">
        <v>0.15214160017768399</v>
      </c>
      <c r="O5494" t="s">
        <v>11351</v>
      </c>
      <c r="P5494" t="s">
        <v>11352</v>
      </c>
      <c r="R5494" t="s">
        <v>11353</v>
      </c>
      <c r="S5494">
        <f>IF(SalesData[[#This Row],[Return Status]]="Returned",1,0)</f>
        <v>0</v>
      </c>
      <c r="T5494">
        <v>2420.2800000000002</v>
      </c>
      <c r="U5494" s="2">
        <f>EOMONTH(SalesData[[#This Row],[Order Date]],0)</f>
        <v>45138</v>
      </c>
      <c r="V5494" s="9" t="str">
        <f>"Q"&amp;INT((MONTH(SalesData[[#This Row],[Order Date]])+2)/3)&amp;"-"&amp;YEAR(SalesData[[#This Row],[Order Date]])</f>
        <v>Q3-2023</v>
      </c>
    </row>
    <row r="5495" spans="1:22" x14ac:dyDescent="0.35">
      <c r="A5495" t="s">
        <v>5636</v>
      </c>
      <c r="B5495" s="1">
        <v>45108</v>
      </c>
      <c r="C5495" t="s">
        <v>132</v>
      </c>
      <c r="D5495" t="s">
        <v>99</v>
      </c>
      <c r="E5495">
        <v>3435613571</v>
      </c>
      <c r="F5495" t="s">
        <v>154</v>
      </c>
      <c r="G5495" t="s">
        <v>1013</v>
      </c>
      <c r="H5495" t="s">
        <v>30</v>
      </c>
      <c r="I5495" t="s">
        <v>31</v>
      </c>
      <c r="J5495" t="s">
        <v>65</v>
      </c>
      <c r="K5495">
        <v>4339.55</v>
      </c>
      <c r="L5495">
        <v>1111.45</v>
      </c>
      <c r="M5495" t="s">
        <v>65</v>
      </c>
      <c r="N5495">
        <v>0.25612102637370199</v>
      </c>
      <c r="O5495" t="s">
        <v>11351</v>
      </c>
      <c r="P5495" t="s">
        <v>11354</v>
      </c>
      <c r="R5495" t="s">
        <v>11353</v>
      </c>
      <c r="S5495">
        <f>IF(SalesData[[#This Row],[Return Status]]="Returned",1,0)</f>
        <v>0</v>
      </c>
      <c r="U5495" s="2">
        <f>EOMONTH(SalesData[[#This Row],[Order Date]],0)</f>
        <v>45138</v>
      </c>
      <c r="V5495" s="9" t="str">
        <f>"Q"&amp;INT((MONTH(SalesData[[#This Row],[Order Date]])+2)/3)&amp;"-"&amp;YEAR(SalesData[[#This Row],[Order Date]])</f>
        <v>Q3-2023</v>
      </c>
    </row>
    <row r="5496" spans="1:22" x14ac:dyDescent="0.35">
      <c r="A5496" t="s">
        <v>5637</v>
      </c>
      <c r="B5496" s="1">
        <v>45132</v>
      </c>
      <c r="C5496" t="s">
        <v>149</v>
      </c>
      <c r="D5496" t="s">
        <v>27</v>
      </c>
      <c r="E5496">
        <v>262196607</v>
      </c>
      <c r="F5496" t="s">
        <v>312</v>
      </c>
      <c r="G5496" t="s">
        <v>141</v>
      </c>
      <c r="H5496" t="s">
        <v>121</v>
      </c>
      <c r="I5496" t="s">
        <v>17</v>
      </c>
      <c r="J5496" t="s">
        <v>65</v>
      </c>
      <c r="K5496">
        <v>4601.01</v>
      </c>
      <c r="L5496">
        <v>469.83</v>
      </c>
      <c r="M5496" t="s">
        <v>65</v>
      </c>
      <c r="N5496">
        <v>0.102114535721505</v>
      </c>
      <c r="O5496" t="s">
        <v>11351</v>
      </c>
      <c r="P5496" t="s">
        <v>11352</v>
      </c>
      <c r="R5496" t="s">
        <v>11353</v>
      </c>
      <c r="S5496">
        <f>IF(SalesData[[#This Row],[Return Status]]="Returned",1,0)</f>
        <v>0</v>
      </c>
      <c r="T5496">
        <v>2793.38</v>
      </c>
      <c r="U5496" s="2">
        <f>EOMONTH(SalesData[[#This Row],[Order Date]],0)</f>
        <v>45138</v>
      </c>
      <c r="V5496" s="9" t="str">
        <f>"Q"&amp;INT((MONTH(SalesData[[#This Row],[Order Date]])+2)/3)&amp;"-"&amp;YEAR(SalesData[[#This Row],[Order Date]])</f>
        <v>Q3-2023</v>
      </c>
    </row>
    <row r="5497" spans="1:22" x14ac:dyDescent="0.35">
      <c r="A5497" t="s">
        <v>5638</v>
      </c>
      <c r="B5497" s="1">
        <v>45130</v>
      </c>
      <c r="C5497" t="s">
        <v>71</v>
      </c>
      <c r="D5497" t="s">
        <v>145</v>
      </c>
      <c r="E5497">
        <v>1466830347</v>
      </c>
      <c r="F5497" t="s">
        <v>222</v>
      </c>
      <c r="G5497" t="s">
        <v>164</v>
      </c>
      <c r="H5497" t="s">
        <v>165</v>
      </c>
      <c r="I5497" t="s">
        <v>36</v>
      </c>
      <c r="J5497" t="s">
        <v>62</v>
      </c>
      <c r="K5497">
        <v>4770.82</v>
      </c>
      <c r="L5497">
        <v>894.66</v>
      </c>
      <c r="M5497" t="s">
        <v>62</v>
      </c>
      <c r="N5497">
        <v>0.18752751099391701</v>
      </c>
      <c r="O5497" t="s">
        <v>11351</v>
      </c>
      <c r="P5497" t="s">
        <v>11352</v>
      </c>
      <c r="R5497" t="s">
        <v>11353</v>
      </c>
      <c r="S5497">
        <f>IF(SalesData[[#This Row],[Return Status]]="Returned",1,0)</f>
        <v>0</v>
      </c>
      <c r="U5497" s="2">
        <f>EOMONTH(SalesData[[#This Row],[Order Date]],0)</f>
        <v>45138</v>
      </c>
      <c r="V5497" s="9" t="str">
        <f>"Q"&amp;INT((MONTH(SalesData[[#This Row],[Order Date]])+2)/3)&amp;"-"&amp;YEAR(SalesData[[#This Row],[Order Date]])</f>
        <v>Q3-2023</v>
      </c>
    </row>
    <row r="5498" spans="1:22" x14ac:dyDescent="0.35">
      <c r="A5498" t="s">
        <v>5639</v>
      </c>
      <c r="B5498" s="1">
        <v>45110</v>
      </c>
      <c r="C5498" t="s">
        <v>87</v>
      </c>
      <c r="D5498" t="s">
        <v>99</v>
      </c>
      <c r="E5498">
        <v>3514013050</v>
      </c>
      <c r="F5498" t="s">
        <v>410</v>
      </c>
      <c r="G5498" t="s">
        <v>29</v>
      </c>
      <c r="H5498" t="s">
        <v>11357</v>
      </c>
      <c r="I5498" t="s">
        <v>31</v>
      </c>
      <c r="J5498" t="s">
        <v>19</v>
      </c>
      <c r="K5498">
        <v>4398.05</v>
      </c>
      <c r="L5498">
        <v>327.54000000000002</v>
      </c>
      <c r="M5498" t="s">
        <v>19</v>
      </c>
      <c r="N5498">
        <v>7.44739145757779E-2</v>
      </c>
      <c r="O5498" t="s">
        <v>11351</v>
      </c>
      <c r="P5498" t="s">
        <v>11356</v>
      </c>
      <c r="R5498" t="s">
        <v>11353</v>
      </c>
      <c r="S5498">
        <f>IF(SalesData[[#This Row],[Return Status]]="Returned",1,0)</f>
        <v>0</v>
      </c>
      <c r="T5498">
        <v>2788.38</v>
      </c>
      <c r="U5498" s="2">
        <f>EOMONTH(SalesData[[#This Row],[Order Date]],0)</f>
        <v>45138</v>
      </c>
      <c r="V5498" s="9" t="str">
        <f>"Q"&amp;INT((MONTH(SalesData[[#This Row],[Order Date]])+2)/3)&amp;"-"&amp;YEAR(SalesData[[#This Row],[Order Date]])</f>
        <v>Q3-2023</v>
      </c>
    </row>
    <row r="5499" spans="1:22" x14ac:dyDescent="0.35">
      <c r="A5499" t="s">
        <v>5640</v>
      </c>
      <c r="B5499" s="1">
        <v>45113</v>
      </c>
      <c r="C5499" t="s">
        <v>52</v>
      </c>
      <c r="D5499" t="s">
        <v>46</v>
      </c>
      <c r="E5499">
        <v>314684625</v>
      </c>
      <c r="F5499" t="s">
        <v>137</v>
      </c>
      <c r="G5499" t="s">
        <v>34</v>
      </c>
      <c r="H5499" t="s">
        <v>35</v>
      </c>
      <c r="I5499" t="s">
        <v>36</v>
      </c>
      <c r="J5499" t="s">
        <v>18</v>
      </c>
      <c r="K5499">
        <v>1684.8</v>
      </c>
      <c r="L5499">
        <v>329.49</v>
      </c>
      <c r="M5499" t="s">
        <v>19</v>
      </c>
      <c r="N5499">
        <v>0.19556623931623901</v>
      </c>
      <c r="O5499" t="s">
        <v>11351</v>
      </c>
      <c r="P5499" t="s">
        <v>11352</v>
      </c>
      <c r="R5499" t="s">
        <v>11353</v>
      </c>
      <c r="S5499">
        <f>IF(SalesData[[#This Row],[Return Status]]="Returned",1,0)</f>
        <v>0</v>
      </c>
      <c r="U5499" s="2">
        <f>EOMONTH(SalesData[[#This Row],[Order Date]],0)</f>
        <v>45138</v>
      </c>
      <c r="V5499" s="9" t="str">
        <f>"Q"&amp;INT((MONTH(SalesData[[#This Row],[Order Date]])+2)/3)&amp;"-"&amp;YEAR(SalesData[[#This Row],[Order Date]])</f>
        <v>Q3-2023</v>
      </c>
    </row>
    <row r="5500" spans="1:22" x14ac:dyDescent="0.35">
      <c r="A5500" t="s">
        <v>5641</v>
      </c>
      <c r="B5500" s="1">
        <v>45111</v>
      </c>
      <c r="C5500" t="s">
        <v>139</v>
      </c>
      <c r="D5500" t="s">
        <v>27</v>
      </c>
      <c r="E5500">
        <v>6376265086</v>
      </c>
      <c r="F5500" t="s">
        <v>47</v>
      </c>
      <c r="G5500" t="s">
        <v>23</v>
      </c>
      <c r="H5500" t="s">
        <v>24</v>
      </c>
      <c r="I5500" t="s">
        <v>17</v>
      </c>
      <c r="J5500" t="s">
        <v>65</v>
      </c>
      <c r="K5500">
        <v>2465.84</v>
      </c>
      <c r="L5500">
        <v>411</v>
      </c>
      <c r="M5500" t="s">
        <v>65</v>
      </c>
      <c r="N5500">
        <v>0.16667748110177499</v>
      </c>
      <c r="O5500" t="s">
        <v>11351</v>
      </c>
      <c r="P5500" t="s">
        <v>11352</v>
      </c>
      <c r="R5500" t="s">
        <v>11353</v>
      </c>
      <c r="S5500">
        <f>IF(SalesData[[#This Row],[Return Status]]="Returned",1,0)</f>
        <v>0</v>
      </c>
      <c r="T5500">
        <v>2821.33</v>
      </c>
      <c r="U5500" s="2">
        <f>EOMONTH(SalesData[[#This Row],[Order Date]],0)</f>
        <v>45138</v>
      </c>
      <c r="V5500" s="9" t="str">
        <f>"Q"&amp;INT((MONTH(SalesData[[#This Row],[Order Date]])+2)/3)&amp;"-"&amp;YEAR(SalesData[[#This Row],[Order Date]])</f>
        <v>Q3-2023</v>
      </c>
    </row>
    <row r="5501" spans="1:22" x14ac:dyDescent="0.35">
      <c r="A5501" t="s">
        <v>5642</v>
      </c>
      <c r="B5501" s="1">
        <v>45132</v>
      </c>
      <c r="C5501" t="s">
        <v>94</v>
      </c>
      <c r="D5501" t="s">
        <v>145</v>
      </c>
      <c r="E5501">
        <v>6539746249</v>
      </c>
      <c r="F5501" t="s">
        <v>156</v>
      </c>
      <c r="G5501" t="s">
        <v>84</v>
      </c>
      <c r="H5501" t="s">
        <v>85</v>
      </c>
      <c r="I5501" t="s">
        <v>31</v>
      </c>
      <c r="J5501" t="s">
        <v>61</v>
      </c>
      <c r="K5501">
        <v>2145.41</v>
      </c>
      <c r="L5501">
        <v>349.85</v>
      </c>
      <c r="M5501" t="s">
        <v>62</v>
      </c>
      <c r="N5501">
        <v>0.16306906372208599</v>
      </c>
      <c r="O5501" t="s">
        <v>11351</v>
      </c>
      <c r="P5501" t="s">
        <v>11352</v>
      </c>
      <c r="R5501" t="s">
        <v>11353</v>
      </c>
      <c r="S5501">
        <f>IF(SalesData[[#This Row],[Return Status]]="Returned",1,0)</f>
        <v>0</v>
      </c>
      <c r="T5501">
        <v>847.14</v>
      </c>
      <c r="U5501" s="2">
        <f>EOMONTH(SalesData[[#This Row],[Order Date]],0)</f>
        <v>45138</v>
      </c>
      <c r="V5501" s="9" t="str">
        <f>"Q"&amp;INT((MONTH(SalesData[[#This Row],[Order Date]])+2)/3)&amp;"-"&amp;YEAR(SalesData[[#This Row],[Order Date]])</f>
        <v>Q3-2023</v>
      </c>
    </row>
    <row r="5502" spans="1:22" x14ac:dyDescent="0.35">
      <c r="A5502" t="s">
        <v>5643</v>
      </c>
      <c r="B5502" s="1">
        <v>45123</v>
      </c>
      <c r="C5502" t="s">
        <v>45</v>
      </c>
      <c r="D5502" t="s">
        <v>80</v>
      </c>
      <c r="E5502">
        <v>3617227732</v>
      </c>
      <c r="F5502" t="s">
        <v>33</v>
      </c>
      <c r="G5502" t="s">
        <v>34</v>
      </c>
      <c r="H5502" t="s">
        <v>35</v>
      </c>
      <c r="I5502" t="s">
        <v>36</v>
      </c>
      <c r="J5502" t="s">
        <v>65</v>
      </c>
      <c r="K5502">
        <v>1457.83</v>
      </c>
      <c r="L5502">
        <v>58.81</v>
      </c>
      <c r="M5502" t="s">
        <v>65</v>
      </c>
      <c r="N5502">
        <v>4.0340780475089703E-2</v>
      </c>
      <c r="O5502" t="s">
        <v>11351</v>
      </c>
      <c r="P5502" t="s">
        <v>11356</v>
      </c>
      <c r="R5502" t="s">
        <v>11353</v>
      </c>
      <c r="S5502">
        <f>IF(SalesData[[#This Row],[Return Status]]="Returned",1,0)</f>
        <v>0</v>
      </c>
      <c r="U5502" s="2">
        <f>EOMONTH(SalesData[[#This Row],[Order Date]],0)</f>
        <v>45138</v>
      </c>
      <c r="V5502" s="9" t="str">
        <f>"Q"&amp;INT((MONTH(SalesData[[#This Row],[Order Date]])+2)/3)&amp;"-"&amp;YEAR(SalesData[[#This Row],[Order Date]])</f>
        <v>Q3-2023</v>
      </c>
    </row>
    <row r="5503" spans="1:22" x14ac:dyDescent="0.35">
      <c r="A5503" t="s">
        <v>5644</v>
      </c>
      <c r="B5503" s="1">
        <v>45109</v>
      </c>
      <c r="C5503" t="s">
        <v>26</v>
      </c>
      <c r="D5503" t="s">
        <v>13</v>
      </c>
      <c r="E5503">
        <v>9115330356</v>
      </c>
      <c r="F5503" t="s">
        <v>206</v>
      </c>
      <c r="G5503" t="s">
        <v>89</v>
      </c>
      <c r="H5503" t="s">
        <v>90</v>
      </c>
      <c r="I5503" t="s">
        <v>31</v>
      </c>
      <c r="J5503" t="s">
        <v>43</v>
      </c>
      <c r="K5503">
        <v>3859.15</v>
      </c>
      <c r="L5503">
        <v>1030.68</v>
      </c>
      <c r="M5503" t="s">
        <v>43</v>
      </c>
      <c r="N5503">
        <v>0.26707435575191402</v>
      </c>
      <c r="O5503" t="s">
        <v>11351</v>
      </c>
      <c r="P5503" t="s">
        <v>11354</v>
      </c>
      <c r="Q5503" t="s">
        <v>11363</v>
      </c>
      <c r="R5503" t="s">
        <v>11360</v>
      </c>
      <c r="S5503">
        <f>IF(SalesData[[#This Row],[Return Status]]="Returned",1,0)</f>
        <v>1</v>
      </c>
      <c r="T5503">
        <v>207.68</v>
      </c>
      <c r="U5503" s="2">
        <f>EOMONTH(SalesData[[#This Row],[Order Date]],0)</f>
        <v>45138</v>
      </c>
      <c r="V5503" s="9" t="str">
        <f>"Q"&amp;INT((MONTH(SalesData[[#This Row],[Order Date]])+2)/3)&amp;"-"&amp;YEAR(SalesData[[#This Row],[Order Date]])</f>
        <v>Q3-2023</v>
      </c>
    </row>
    <row r="5504" spans="1:22" x14ac:dyDescent="0.35">
      <c r="A5504" t="s">
        <v>5645</v>
      </c>
      <c r="B5504" s="1">
        <v>45135</v>
      </c>
      <c r="C5504" t="s">
        <v>162</v>
      </c>
      <c r="D5504" t="s">
        <v>39</v>
      </c>
      <c r="E5504">
        <v>6287763953</v>
      </c>
      <c r="F5504" t="s">
        <v>47</v>
      </c>
      <c r="G5504" t="s">
        <v>23</v>
      </c>
      <c r="H5504" t="s">
        <v>24</v>
      </c>
      <c r="I5504" t="s">
        <v>17</v>
      </c>
      <c r="J5504" t="s">
        <v>19</v>
      </c>
      <c r="K5504">
        <v>4554.07</v>
      </c>
      <c r="L5504">
        <v>586.03</v>
      </c>
      <c r="M5504" t="s">
        <v>19</v>
      </c>
      <c r="N5504">
        <v>0.128682694820238</v>
      </c>
      <c r="O5504" t="s">
        <v>11351</v>
      </c>
      <c r="P5504" t="s">
        <v>11352</v>
      </c>
      <c r="R5504" t="s">
        <v>11353</v>
      </c>
      <c r="S5504">
        <f>IF(SalesData[[#This Row],[Return Status]]="Returned",1,0)</f>
        <v>0</v>
      </c>
      <c r="T5504">
        <v>2821.33</v>
      </c>
      <c r="U5504" s="2">
        <f>EOMONTH(SalesData[[#This Row],[Order Date]],0)</f>
        <v>45138</v>
      </c>
      <c r="V5504" s="9" t="str">
        <f>"Q"&amp;INT((MONTH(SalesData[[#This Row],[Order Date]])+2)/3)&amp;"-"&amp;YEAR(SalesData[[#This Row],[Order Date]])</f>
        <v>Q3-2023</v>
      </c>
    </row>
    <row r="5505" spans="1:22" x14ac:dyDescent="0.35">
      <c r="A5505" t="s">
        <v>5646</v>
      </c>
      <c r="B5505" s="1">
        <v>45118</v>
      </c>
      <c r="C5505" t="s">
        <v>184</v>
      </c>
      <c r="D5505" t="s">
        <v>46</v>
      </c>
      <c r="E5505">
        <v>712421015</v>
      </c>
      <c r="F5505" t="s">
        <v>88</v>
      </c>
      <c r="G5505" t="s">
        <v>89</v>
      </c>
      <c r="H5505" t="s">
        <v>11357</v>
      </c>
      <c r="I5505" t="s">
        <v>31</v>
      </c>
      <c r="J5505" t="s">
        <v>65</v>
      </c>
      <c r="K5505">
        <v>3260.19</v>
      </c>
      <c r="L5505">
        <v>413.02</v>
      </c>
      <c r="M5505" t="s">
        <v>65</v>
      </c>
      <c r="N5505">
        <v>0.12668586800155801</v>
      </c>
      <c r="O5505" t="s">
        <v>11351</v>
      </c>
      <c r="P5505" t="s">
        <v>11352</v>
      </c>
      <c r="Q5505" t="s">
        <v>11363</v>
      </c>
      <c r="R5505" t="s">
        <v>11360</v>
      </c>
      <c r="S5505">
        <f>IF(SalesData[[#This Row],[Return Status]]="Returned",1,0)</f>
        <v>1</v>
      </c>
      <c r="T5505">
        <v>207.68</v>
      </c>
      <c r="U5505" s="2">
        <f>EOMONTH(SalesData[[#This Row],[Order Date]],0)</f>
        <v>45138</v>
      </c>
      <c r="V5505" s="9" t="str">
        <f>"Q"&amp;INT((MONTH(SalesData[[#This Row],[Order Date]])+2)/3)&amp;"-"&amp;YEAR(SalesData[[#This Row],[Order Date]])</f>
        <v>Q3-2023</v>
      </c>
    </row>
    <row r="5506" spans="1:22" x14ac:dyDescent="0.35">
      <c r="A5506" t="s">
        <v>5647</v>
      </c>
      <c r="B5506" s="1">
        <v>45135</v>
      </c>
      <c r="C5506" t="s">
        <v>111</v>
      </c>
      <c r="D5506" t="s">
        <v>27</v>
      </c>
      <c r="E5506">
        <v>1285046502</v>
      </c>
      <c r="F5506" t="s">
        <v>140</v>
      </c>
      <c r="G5506" t="s">
        <v>141</v>
      </c>
      <c r="H5506" t="s">
        <v>11357</v>
      </c>
      <c r="I5506" t="s">
        <v>17</v>
      </c>
      <c r="J5506" t="s">
        <v>19</v>
      </c>
      <c r="K5506">
        <v>1508.09</v>
      </c>
      <c r="L5506">
        <v>376.76</v>
      </c>
      <c r="M5506" t="s">
        <v>19</v>
      </c>
      <c r="N5506">
        <v>0.24982593877023301</v>
      </c>
      <c r="O5506" t="s">
        <v>11351</v>
      </c>
      <c r="P5506" t="s">
        <v>11354</v>
      </c>
      <c r="R5506" t="s">
        <v>11353</v>
      </c>
      <c r="S5506">
        <f>IF(SalesData[[#This Row],[Return Status]]="Returned",1,0)</f>
        <v>0</v>
      </c>
      <c r="T5506">
        <v>2793.38</v>
      </c>
      <c r="U5506" s="2">
        <f>EOMONTH(SalesData[[#This Row],[Order Date]],0)</f>
        <v>45138</v>
      </c>
      <c r="V5506" s="9" t="str">
        <f>"Q"&amp;INT((MONTH(SalesData[[#This Row],[Order Date]])+2)/3)&amp;"-"&amp;YEAR(SalesData[[#This Row],[Order Date]])</f>
        <v>Q3-2023</v>
      </c>
    </row>
    <row r="5507" spans="1:22" x14ac:dyDescent="0.35">
      <c r="A5507" t="s">
        <v>5648</v>
      </c>
      <c r="B5507" s="1">
        <v>45129</v>
      </c>
      <c r="C5507" t="s">
        <v>194</v>
      </c>
      <c r="D5507" t="s">
        <v>80</v>
      </c>
      <c r="E5507">
        <v>3531909565</v>
      </c>
      <c r="F5507" t="s">
        <v>73</v>
      </c>
      <c r="G5507" t="s">
        <v>74</v>
      </c>
      <c r="H5507" t="s">
        <v>75</v>
      </c>
      <c r="I5507" t="s">
        <v>36</v>
      </c>
      <c r="J5507" t="s">
        <v>18</v>
      </c>
      <c r="K5507">
        <v>4527.5600000000004</v>
      </c>
      <c r="L5507">
        <v>1279.28</v>
      </c>
      <c r="M5507" t="s">
        <v>19</v>
      </c>
      <c r="N5507">
        <v>0.28255395842352199</v>
      </c>
      <c r="O5507" t="s">
        <v>11351</v>
      </c>
      <c r="P5507" t="s">
        <v>11354</v>
      </c>
      <c r="R5507" t="s">
        <v>11353</v>
      </c>
      <c r="S5507">
        <f>IF(SalesData[[#This Row],[Return Status]]="Returned",1,0)</f>
        <v>0</v>
      </c>
      <c r="T5507">
        <v>2420.2800000000002</v>
      </c>
      <c r="U5507" s="2">
        <f>EOMONTH(SalesData[[#This Row],[Order Date]],0)</f>
        <v>45138</v>
      </c>
      <c r="V5507" s="9" t="str">
        <f>"Q"&amp;INT((MONTH(SalesData[[#This Row],[Order Date]])+2)/3)&amp;"-"&amp;YEAR(SalesData[[#This Row],[Order Date]])</f>
        <v>Q3-2023</v>
      </c>
    </row>
    <row r="5508" spans="1:22" x14ac:dyDescent="0.35">
      <c r="A5508" t="s">
        <v>5649</v>
      </c>
      <c r="B5508" s="1">
        <v>45123</v>
      </c>
      <c r="C5508" t="s">
        <v>38</v>
      </c>
      <c r="D5508" t="s">
        <v>39</v>
      </c>
      <c r="E5508">
        <v>9552298778</v>
      </c>
      <c r="F5508" t="s">
        <v>147</v>
      </c>
      <c r="G5508" t="s">
        <v>84</v>
      </c>
      <c r="H5508" t="s">
        <v>85</v>
      </c>
      <c r="I5508" t="s">
        <v>31</v>
      </c>
      <c r="J5508" t="s">
        <v>19</v>
      </c>
      <c r="K5508">
        <v>1724.65</v>
      </c>
      <c r="L5508">
        <v>185.98</v>
      </c>
      <c r="M5508" t="s">
        <v>19</v>
      </c>
      <c r="N5508">
        <v>0.107836372597339</v>
      </c>
      <c r="O5508" t="s">
        <v>11351</v>
      </c>
      <c r="P5508" t="s">
        <v>11352</v>
      </c>
      <c r="R5508" t="s">
        <v>11353</v>
      </c>
      <c r="S5508">
        <f>IF(SalesData[[#This Row],[Return Status]]="Returned",1,0)</f>
        <v>0</v>
      </c>
      <c r="T5508">
        <v>847.14</v>
      </c>
      <c r="U5508" s="2">
        <f>EOMONTH(SalesData[[#This Row],[Order Date]],0)</f>
        <v>45138</v>
      </c>
      <c r="V5508" s="9" t="str">
        <f>"Q"&amp;INT((MONTH(SalesData[[#This Row],[Order Date]])+2)/3)&amp;"-"&amp;YEAR(SalesData[[#This Row],[Order Date]])</f>
        <v>Q3-2023</v>
      </c>
    </row>
    <row r="5509" spans="1:22" x14ac:dyDescent="0.35">
      <c r="A5509" t="s">
        <v>5650</v>
      </c>
      <c r="B5509" s="1">
        <v>45108</v>
      </c>
      <c r="C5509" t="s">
        <v>106</v>
      </c>
      <c r="D5509" t="s">
        <v>145</v>
      </c>
      <c r="E5509">
        <v>7272598296</v>
      </c>
      <c r="F5509" t="s">
        <v>33</v>
      </c>
      <c r="G5509" t="s">
        <v>34</v>
      </c>
      <c r="H5509" t="s">
        <v>35</v>
      </c>
      <c r="I5509" t="s">
        <v>36</v>
      </c>
      <c r="J5509" t="s">
        <v>62</v>
      </c>
      <c r="K5509">
        <v>4462.32</v>
      </c>
      <c r="L5509">
        <v>1191.3</v>
      </c>
      <c r="M5509" t="s">
        <v>62</v>
      </c>
      <c r="N5509">
        <v>0.26696875168074002</v>
      </c>
      <c r="O5509" t="s">
        <v>11351</v>
      </c>
      <c r="P5509" t="s">
        <v>11354</v>
      </c>
      <c r="R5509" t="s">
        <v>11353</v>
      </c>
      <c r="S5509">
        <f>IF(SalesData[[#This Row],[Return Status]]="Returned",1,0)</f>
        <v>0</v>
      </c>
      <c r="U5509" s="2">
        <f>EOMONTH(SalesData[[#This Row],[Order Date]],0)</f>
        <v>45138</v>
      </c>
      <c r="V5509" s="9" t="str">
        <f>"Q"&amp;INT((MONTH(SalesData[[#This Row],[Order Date]])+2)/3)&amp;"-"&amp;YEAR(SalesData[[#This Row],[Order Date]])</f>
        <v>Q3-2023</v>
      </c>
    </row>
    <row r="5510" spans="1:22" x14ac:dyDescent="0.35">
      <c r="A5510" t="s">
        <v>5651</v>
      </c>
      <c r="B5510" s="1">
        <v>45131</v>
      </c>
      <c r="C5510" t="s">
        <v>26</v>
      </c>
      <c r="D5510" t="s">
        <v>145</v>
      </c>
      <c r="E5510">
        <v>6077856255</v>
      </c>
      <c r="F5510" t="s">
        <v>163</v>
      </c>
      <c r="G5510" t="s">
        <v>164</v>
      </c>
      <c r="H5510" t="s">
        <v>165</v>
      </c>
      <c r="I5510" t="s">
        <v>36</v>
      </c>
      <c r="J5510" t="s">
        <v>65</v>
      </c>
      <c r="K5510">
        <v>83.72</v>
      </c>
      <c r="L5510">
        <v>10.15</v>
      </c>
      <c r="M5510" t="s">
        <v>65</v>
      </c>
      <c r="N5510">
        <v>0.12123745819398001</v>
      </c>
      <c r="O5510" t="s">
        <v>11361</v>
      </c>
      <c r="P5510" t="s">
        <v>11352</v>
      </c>
      <c r="Q5510" t="s">
        <v>11366</v>
      </c>
      <c r="R5510" t="s">
        <v>11360</v>
      </c>
      <c r="S5510">
        <f>IF(SalesData[[#This Row],[Return Status]]="Returned",1,0)</f>
        <v>1</v>
      </c>
      <c r="U5510" s="2">
        <f>EOMONTH(SalesData[[#This Row],[Order Date]],0)</f>
        <v>45138</v>
      </c>
      <c r="V5510" s="9" t="str">
        <f>"Q"&amp;INT((MONTH(SalesData[[#This Row],[Order Date]])+2)/3)&amp;"-"&amp;YEAR(SalesData[[#This Row],[Order Date]])</f>
        <v>Q3-2023</v>
      </c>
    </row>
    <row r="5511" spans="1:22" x14ac:dyDescent="0.35">
      <c r="A5511" t="s">
        <v>5652</v>
      </c>
      <c r="B5511" s="1">
        <v>45129</v>
      </c>
      <c r="C5511" t="s">
        <v>21</v>
      </c>
      <c r="D5511" t="s">
        <v>27</v>
      </c>
      <c r="E5511">
        <v>44525669</v>
      </c>
      <c r="F5511" t="s">
        <v>107</v>
      </c>
      <c r="G5511" t="s">
        <v>15</v>
      </c>
      <c r="H5511" t="s">
        <v>16</v>
      </c>
      <c r="I5511" t="s">
        <v>17</v>
      </c>
      <c r="J5511" t="s">
        <v>62</v>
      </c>
      <c r="K5511">
        <v>509.07</v>
      </c>
      <c r="L5511">
        <v>57.41</v>
      </c>
      <c r="M5511" t="s">
        <v>62</v>
      </c>
      <c r="N5511">
        <v>0.11277427465770901</v>
      </c>
      <c r="O5511" t="s">
        <v>11355</v>
      </c>
      <c r="P5511" t="s">
        <v>11352</v>
      </c>
      <c r="R5511" t="s">
        <v>11353</v>
      </c>
      <c r="S5511">
        <f>IF(SalesData[[#This Row],[Return Status]]="Returned",1,0)</f>
        <v>0</v>
      </c>
      <c r="T5511">
        <v>2085.91</v>
      </c>
      <c r="U5511" s="2">
        <f>EOMONTH(SalesData[[#This Row],[Order Date]],0)</f>
        <v>45138</v>
      </c>
      <c r="V5511" s="9" t="str">
        <f>"Q"&amp;INT((MONTH(SalesData[[#This Row],[Order Date]])+2)/3)&amp;"-"&amp;YEAR(SalesData[[#This Row],[Order Date]])</f>
        <v>Q3-2023</v>
      </c>
    </row>
    <row r="5512" spans="1:22" x14ac:dyDescent="0.35">
      <c r="A5512" t="s">
        <v>5653</v>
      </c>
      <c r="B5512" s="1">
        <v>45118</v>
      </c>
      <c r="C5512" t="s">
        <v>92</v>
      </c>
      <c r="D5512" t="s">
        <v>80</v>
      </c>
      <c r="E5512">
        <v>4477289415</v>
      </c>
      <c r="F5512" t="s">
        <v>222</v>
      </c>
      <c r="G5512" t="s">
        <v>164</v>
      </c>
      <c r="H5512" t="s">
        <v>165</v>
      </c>
      <c r="I5512" t="s">
        <v>36</v>
      </c>
      <c r="J5512" t="s">
        <v>65</v>
      </c>
      <c r="K5512">
        <v>2606.75</v>
      </c>
      <c r="L5512">
        <v>150.08000000000001</v>
      </c>
      <c r="M5512" t="s">
        <v>65</v>
      </c>
      <c r="N5512">
        <v>5.7573606981873998E-2</v>
      </c>
      <c r="O5512" t="s">
        <v>11351</v>
      </c>
      <c r="P5512" t="s">
        <v>11356</v>
      </c>
      <c r="R5512" t="s">
        <v>11353</v>
      </c>
      <c r="S5512">
        <f>IF(SalesData[[#This Row],[Return Status]]="Returned",1,0)</f>
        <v>0</v>
      </c>
      <c r="U5512" s="2">
        <f>EOMONTH(SalesData[[#This Row],[Order Date]],0)</f>
        <v>45138</v>
      </c>
      <c r="V5512" s="9" t="str">
        <f>"Q"&amp;INT((MONTH(SalesData[[#This Row],[Order Date]])+2)/3)&amp;"-"&amp;YEAR(SalesData[[#This Row],[Order Date]])</f>
        <v>Q3-2023</v>
      </c>
    </row>
    <row r="5513" spans="1:22" x14ac:dyDescent="0.35">
      <c r="A5513" t="s">
        <v>5654</v>
      </c>
      <c r="B5513" s="1">
        <v>45123</v>
      </c>
      <c r="C5513" t="s">
        <v>92</v>
      </c>
      <c r="D5513" t="s">
        <v>27</v>
      </c>
      <c r="E5513">
        <v>9736974754</v>
      </c>
      <c r="F5513" t="s">
        <v>222</v>
      </c>
      <c r="G5513" t="s">
        <v>164</v>
      </c>
      <c r="H5513" t="s">
        <v>165</v>
      </c>
      <c r="I5513" t="s">
        <v>36</v>
      </c>
      <c r="J5513" t="s">
        <v>19</v>
      </c>
      <c r="K5513">
        <v>2516.0300000000002</v>
      </c>
      <c r="L5513">
        <v>429.71</v>
      </c>
      <c r="M5513" t="s">
        <v>19</v>
      </c>
      <c r="N5513">
        <v>0.170788901563177</v>
      </c>
      <c r="O5513" t="s">
        <v>11351</v>
      </c>
      <c r="P5513" t="s">
        <v>11352</v>
      </c>
      <c r="R5513" t="s">
        <v>11353</v>
      </c>
      <c r="S5513">
        <f>IF(SalesData[[#This Row],[Return Status]]="Returned",1,0)</f>
        <v>0</v>
      </c>
      <c r="U5513" s="2">
        <f>EOMONTH(SalesData[[#This Row],[Order Date]],0)</f>
        <v>45138</v>
      </c>
      <c r="V5513" s="9" t="str">
        <f>"Q"&amp;INT((MONTH(SalesData[[#This Row],[Order Date]])+2)/3)&amp;"-"&amp;YEAR(SalesData[[#This Row],[Order Date]])</f>
        <v>Q3-2023</v>
      </c>
    </row>
    <row r="5514" spans="1:22" x14ac:dyDescent="0.35">
      <c r="A5514" t="s">
        <v>5655</v>
      </c>
      <c r="B5514" s="1">
        <v>45109</v>
      </c>
      <c r="C5514" t="s">
        <v>149</v>
      </c>
      <c r="D5514" t="s">
        <v>27</v>
      </c>
      <c r="E5514">
        <v>9967272929</v>
      </c>
      <c r="F5514" t="s">
        <v>120</v>
      </c>
      <c r="G5514" t="s">
        <v>141</v>
      </c>
      <c r="H5514" t="s">
        <v>121</v>
      </c>
      <c r="I5514" t="s">
        <v>17</v>
      </c>
      <c r="J5514" t="s">
        <v>19</v>
      </c>
      <c r="K5514">
        <v>1522.67</v>
      </c>
      <c r="L5514">
        <v>379.62</v>
      </c>
      <c r="M5514" t="s">
        <v>19</v>
      </c>
      <c r="N5514">
        <v>0.24931206367761899</v>
      </c>
      <c r="O5514" t="s">
        <v>11351</v>
      </c>
      <c r="P5514" t="s">
        <v>11354</v>
      </c>
      <c r="R5514" t="s">
        <v>11353</v>
      </c>
      <c r="S5514">
        <f>IF(SalesData[[#This Row],[Return Status]]="Returned",1,0)</f>
        <v>0</v>
      </c>
      <c r="T5514">
        <v>2793.38</v>
      </c>
      <c r="U5514" s="2">
        <f>EOMONTH(SalesData[[#This Row],[Order Date]],0)</f>
        <v>45138</v>
      </c>
      <c r="V5514" s="9" t="str">
        <f>"Q"&amp;INT((MONTH(SalesData[[#This Row],[Order Date]])+2)/3)&amp;"-"&amp;YEAR(SalesData[[#This Row],[Order Date]])</f>
        <v>Q3-2023</v>
      </c>
    </row>
    <row r="5515" spans="1:22" x14ac:dyDescent="0.35">
      <c r="A5515" t="s">
        <v>5656</v>
      </c>
      <c r="B5515" s="1">
        <v>45128</v>
      </c>
      <c r="C5515" t="s">
        <v>176</v>
      </c>
      <c r="D5515" t="s">
        <v>39</v>
      </c>
      <c r="E5515">
        <v>9938070717</v>
      </c>
      <c r="F5515" t="s">
        <v>103</v>
      </c>
      <c r="G5515" t="s">
        <v>23</v>
      </c>
      <c r="H5515" t="s">
        <v>11357</v>
      </c>
      <c r="I5515" t="s">
        <v>17</v>
      </c>
      <c r="J5515" t="s">
        <v>42</v>
      </c>
      <c r="K5515">
        <v>4648.53</v>
      </c>
      <c r="L5515">
        <v>257.77</v>
      </c>
      <c r="M5515" t="s">
        <v>43</v>
      </c>
      <c r="N5515">
        <v>5.54519385698274E-2</v>
      </c>
      <c r="O5515" t="s">
        <v>11351</v>
      </c>
      <c r="P5515" t="s">
        <v>11356</v>
      </c>
      <c r="Q5515" t="s">
        <v>11366</v>
      </c>
      <c r="R5515" t="s">
        <v>11360</v>
      </c>
      <c r="S5515">
        <f>IF(SalesData[[#This Row],[Return Status]]="Returned",1,0)</f>
        <v>1</v>
      </c>
      <c r="T5515">
        <v>2821.33</v>
      </c>
      <c r="U5515" s="2">
        <f>EOMONTH(SalesData[[#This Row],[Order Date]],0)</f>
        <v>45138</v>
      </c>
      <c r="V5515" s="9" t="str">
        <f>"Q"&amp;INT((MONTH(SalesData[[#This Row],[Order Date]])+2)/3)&amp;"-"&amp;YEAR(SalesData[[#This Row],[Order Date]])</f>
        <v>Q3-2023</v>
      </c>
    </row>
    <row r="5516" spans="1:22" x14ac:dyDescent="0.35">
      <c r="A5516" t="s">
        <v>5657</v>
      </c>
      <c r="B5516" s="1">
        <v>45125</v>
      </c>
      <c r="C5516" t="s">
        <v>21</v>
      </c>
      <c r="D5516" t="s">
        <v>145</v>
      </c>
      <c r="E5516">
        <v>5247380697</v>
      </c>
      <c r="F5516" t="s">
        <v>185</v>
      </c>
      <c r="G5516" t="s">
        <v>164</v>
      </c>
      <c r="H5516" t="s">
        <v>165</v>
      </c>
      <c r="I5516" t="s">
        <v>36</v>
      </c>
      <c r="J5516" t="s">
        <v>62</v>
      </c>
      <c r="K5516">
        <v>3456.73</v>
      </c>
      <c r="L5516">
        <v>802.53</v>
      </c>
      <c r="M5516" t="s">
        <v>62</v>
      </c>
      <c r="N5516">
        <v>0.23216450228973601</v>
      </c>
      <c r="O5516" t="s">
        <v>11351</v>
      </c>
      <c r="P5516" t="s">
        <v>11354</v>
      </c>
      <c r="R5516" t="s">
        <v>11353</v>
      </c>
      <c r="S5516">
        <f>IF(SalesData[[#This Row],[Return Status]]="Returned",1,0)</f>
        <v>0</v>
      </c>
      <c r="U5516" s="2">
        <f>EOMONTH(SalesData[[#This Row],[Order Date]],0)</f>
        <v>45138</v>
      </c>
      <c r="V5516" s="9" t="str">
        <f>"Q"&amp;INT((MONTH(SalesData[[#This Row],[Order Date]])+2)/3)&amp;"-"&amp;YEAR(SalesData[[#This Row],[Order Date]])</f>
        <v>Q3-2023</v>
      </c>
    </row>
    <row r="5517" spans="1:22" x14ac:dyDescent="0.35">
      <c r="A5517" t="s">
        <v>5658</v>
      </c>
      <c r="B5517" s="1">
        <v>45133</v>
      </c>
      <c r="C5517" t="s">
        <v>149</v>
      </c>
      <c r="D5517" t="s">
        <v>39</v>
      </c>
      <c r="E5517">
        <v>4425613684</v>
      </c>
      <c r="F5517" t="s">
        <v>152</v>
      </c>
      <c r="G5517" t="s">
        <v>23</v>
      </c>
      <c r="H5517" t="s">
        <v>24</v>
      </c>
      <c r="I5517" t="s">
        <v>17</v>
      </c>
      <c r="J5517" t="s">
        <v>43</v>
      </c>
      <c r="K5517">
        <v>4234.99</v>
      </c>
      <c r="L5517">
        <v>821.61</v>
      </c>
      <c r="M5517" t="s">
        <v>43</v>
      </c>
      <c r="N5517">
        <v>0.19400518064977701</v>
      </c>
      <c r="O5517" t="s">
        <v>11351</v>
      </c>
      <c r="P5517" t="s">
        <v>11352</v>
      </c>
      <c r="R5517" t="s">
        <v>11353</v>
      </c>
      <c r="S5517">
        <f>IF(SalesData[[#This Row],[Return Status]]="Returned",1,0)</f>
        <v>0</v>
      </c>
      <c r="T5517">
        <v>2821.33</v>
      </c>
      <c r="U5517" s="2">
        <f>EOMONTH(SalesData[[#This Row],[Order Date]],0)</f>
        <v>45138</v>
      </c>
      <c r="V5517" s="9" t="str">
        <f>"Q"&amp;INT((MONTH(SalesData[[#This Row],[Order Date]])+2)/3)&amp;"-"&amp;YEAR(SalesData[[#This Row],[Order Date]])</f>
        <v>Q3-2023</v>
      </c>
    </row>
    <row r="5518" spans="1:22" x14ac:dyDescent="0.35">
      <c r="A5518" t="s">
        <v>5659</v>
      </c>
      <c r="B5518" s="1">
        <v>45114</v>
      </c>
      <c r="C5518" t="s">
        <v>124</v>
      </c>
      <c r="D5518" t="s">
        <v>145</v>
      </c>
      <c r="E5518">
        <v>1994773742</v>
      </c>
      <c r="F5518" t="s">
        <v>40</v>
      </c>
      <c r="G5518" t="s">
        <v>457</v>
      </c>
      <c r="H5518" t="s">
        <v>41</v>
      </c>
      <c r="I5518" t="s">
        <v>31</v>
      </c>
      <c r="J5518" t="s">
        <v>43</v>
      </c>
      <c r="K5518">
        <v>2085.35</v>
      </c>
      <c r="L5518">
        <v>181.85</v>
      </c>
      <c r="M5518" t="s">
        <v>43</v>
      </c>
      <c r="N5518">
        <v>8.7203586927853793E-2</v>
      </c>
      <c r="O5518" t="s">
        <v>11351</v>
      </c>
      <c r="P5518" t="s">
        <v>11356</v>
      </c>
      <c r="R5518" t="s">
        <v>11353</v>
      </c>
      <c r="S5518">
        <f>IF(SalesData[[#This Row],[Return Status]]="Returned",1,0)</f>
        <v>0</v>
      </c>
      <c r="U5518" s="2">
        <f>EOMONTH(SalesData[[#This Row],[Order Date]],0)</f>
        <v>45138</v>
      </c>
      <c r="V5518" s="9" t="str">
        <f>"Q"&amp;INT((MONTH(SalesData[[#This Row],[Order Date]])+2)/3)&amp;"-"&amp;YEAR(SalesData[[#This Row],[Order Date]])</f>
        <v>Q3-2023</v>
      </c>
    </row>
    <row r="5519" spans="1:22" x14ac:dyDescent="0.35">
      <c r="A5519" t="s">
        <v>5660</v>
      </c>
      <c r="B5519" s="1">
        <v>45129</v>
      </c>
      <c r="C5519" t="s">
        <v>87</v>
      </c>
      <c r="D5519" t="s">
        <v>27</v>
      </c>
      <c r="E5519">
        <v>7059397132</v>
      </c>
      <c r="F5519" t="s">
        <v>40</v>
      </c>
      <c r="G5519" t="s">
        <v>69</v>
      </c>
      <c r="H5519" t="s">
        <v>41</v>
      </c>
      <c r="I5519" t="s">
        <v>31</v>
      </c>
      <c r="J5519" t="s">
        <v>62</v>
      </c>
      <c r="K5519">
        <v>3142.73</v>
      </c>
      <c r="L5519">
        <v>752.75</v>
      </c>
      <c r="M5519" t="s">
        <v>62</v>
      </c>
      <c r="N5519">
        <v>0.23952105335170401</v>
      </c>
      <c r="O5519" t="s">
        <v>11351</v>
      </c>
      <c r="P5519" t="s">
        <v>11354</v>
      </c>
      <c r="Q5519" t="s">
        <v>11369</v>
      </c>
      <c r="R5519" t="s">
        <v>11360</v>
      </c>
      <c r="S5519">
        <f>IF(SalesData[[#This Row],[Return Status]]="Returned",1,0)</f>
        <v>1</v>
      </c>
      <c r="T5519">
        <v>2081.52</v>
      </c>
      <c r="U5519" s="2">
        <f>EOMONTH(SalesData[[#This Row],[Order Date]],0)</f>
        <v>45138</v>
      </c>
      <c r="V5519" s="9" t="str">
        <f>"Q"&amp;INT((MONTH(SalesData[[#This Row],[Order Date]])+2)/3)&amp;"-"&amp;YEAR(SalesData[[#This Row],[Order Date]])</f>
        <v>Q3-2023</v>
      </c>
    </row>
    <row r="5520" spans="1:22" x14ac:dyDescent="0.35">
      <c r="A5520" t="s">
        <v>5661</v>
      </c>
      <c r="B5520" s="1">
        <v>45112</v>
      </c>
      <c r="C5520" t="s">
        <v>12</v>
      </c>
      <c r="D5520" t="s">
        <v>39</v>
      </c>
      <c r="E5520">
        <v>5103229751</v>
      </c>
      <c r="F5520" t="s">
        <v>181</v>
      </c>
      <c r="G5520" t="s">
        <v>54</v>
      </c>
      <c r="H5520" t="s">
        <v>55</v>
      </c>
      <c r="I5520" t="s">
        <v>31</v>
      </c>
      <c r="J5520" t="s">
        <v>19</v>
      </c>
      <c r="K5520">
        <v>2786.64</v>
      </c>
      <c r="L5520">
        <v>122.01</v>
      </c>
      <c r="M5520" t="s">
        <v>19</v>
      </c>
      <c r="N5520">
        <v>4.37839118077685E-2</v>
      </c>
      <c r="O5520" t="s">
        <v>11351</v>
      </c>
      <c r="P5520" t="s">
        <v>11356</v>
      </c>
      <c r="R5520" t="s">
        <v>11353</v>
      </c>
      <c r="S5520">
        <f>IF(SalesData[[#This Row],[Return Status]]="Returned",1,0)</f>
        <v>0</v>
      </c>
      <c r="U5520" s="2">
        <f>EOMONTH(SalesData[[#This Row],[Order Date]],0)</f>
        <v>45138</v>
      </c>
      <c r="V5520" s="9" t="str">
        <f>"Q"&amp;INT((MONTH(SalesData[[#This Row],[Order Date]])+2)/3)&amp;"-"&amp;YEAR(SalesData[[#This Row],[Order Date]])</f>
        <v>Q3-2023</v>
      </c>
    </row>
    <row r="5521" spans="1:22" x14ac:dyDescent="0.35">
      <c r="A5521" t="s">
        <v>5662</v>
      </c>
      <c r="B5521" s="1">
        <v>45131</v>
      </c>
      <c r="C5521" t="s">
        <v>132</v>
      </c>
      <c r="D5521" t="s">
        <v>13</v>
      </c>
      <c r="E5521">
        <v>1425477960</v>
      </c>
      <c r="F5521" t="s">
        <v>68</v>
      </c>
      <c r="G5521" t="s">
        <v>69</v>
      </c>
      <c r="H5521" t="s">
        <v>41</v>
      </c>
      <c r="I5521" t="s">
        <v>31</v>
      </c>
      <c r="J5521" t="s">
        <v>65</v>
      </c>
      <c r="K5521">
        <v>4177</v>
      </c>
      <c r="L5521">
        <v>796.77</v>
      </c>
      <c r="M5521" t="s">
        <v>65</v>
      </c>
      <c r="N5521">
        <v>0.19075173569547499</v>
      </c>
      <c r="O5521" t="s">
        <v>11351</v>
      </c>
      <c r="P5521" t="s">
        <v>11352</v>
      </c>
      <c r="R5521" t="s">
        <v>11353</v>
      </c>
      <c r="S5521">
        <f>IF(SalesData[[#This Row],[Return Status]]="Returned",1,0)</f>
        <v>0</v>
      </c>
      <c r="T5521">
        <v>2081.52</v>
      </c>
      <c r="U5521" s="2">
        <f>EOMONTH(SalesData[[#This Row],[Order Date]],0)</f>
        <v>45138</v>
      </c>
      <c r="V5521" s="9" t="str">
        <f>"Q"&amp;INT((MONTH(SalesData[[#This Row],[Order Date]])+2)/3)&amp;"-"&amp;YEAR(SalesData[[#This Row],[Order Date]])</f>
        <v>Q3-2023</v>
      </c>
    </row>
    <row r="5522" spans="1:22" x14ac:dyDescent="0.35">
      <c r="A5522" t="s">
        <v>5663</v>
      </c>
      <c r="B5522" s="1">
        <v>45118</v>
      </c>
      <c r="C5522" t="s">
        <v>71</v>
      </c>
      <c r="D5522" t="s">
        <v>46</v>
      </c>
      <c r="E5522">
        <v>3568469340</v>
      </c>
      <c r="F5522" t="s">
        <v>40</v>
      </c>
      <c r="G5522" t="s">
        <v>69</v>
      </c>
      <c r="H5522" t="s">
        <v>41</v>
      </c>
      <c r="I5522" t="s">
        <v>31</v>
      </c>
      <c r="J5522" t="s">
        <v>19</v>
      </c>
      <c r="K5522">
        <v>1170.82</v>
      </c>
      <c r="L5522">
        <v>233.48</v>
      </c>
      <c r="M5522" t="s">
        <v>19</v>
      </c>
      <c r="N5522">
        <v>0.199415794058865</v>
      </c>
      <c r="O5522" t="s">
        <v>11351</v>
      </c>
      <c r="P5522" t="s">
        <v>11352</v>
      </c>
      <c r="R5522" t="s">
        <v>11353</v>
      </c>
      <c r="S5522">
        <f>IF(SalesData[[#This Row],[Return Status]]="Returned",1,0)</f>
        <v>0</v>
      </c>
      <c r="T5522">
        <v>2081.52</v>
      </c>
      <c r="U5522" s="2">
        <f>EOMONTH(SalesData[[#This Row],[Order Date]],0)</f>
        <v>45138</v>
      </c>
      <c r="V5522" s="9" t="str">
        <f>"Q"&amp;INT((MONTH(SalesData[[#This Row],[Order Date]])+2)/3)&amp;"-"&amp;YEAR(SalesData[[#This Row],[Order Date]])</f>
        <v>Q3-2023</v>
      </c>
    </row>
    <row r="5523" spans="1:22" x14ac:dyDescent="0.35">
      <c r="A5523" t="s">
        <v>5664</v>
      </c>
      <c r="B5523" s="1">
        <v>45121</v>
      </c>
      <c r="C5523" t="s">
        <v>12</v>
      </c>
      <c r="D5523" t="s">
        <v>39</v>
      </c>
      <c r="E5523">
        <v>76357028</v>
      </c>
      <c r="F5523" t="s">
        <v>170</v>
      </c>
      <c r="G5523" t="s">
        <v>69</v>
      </c>
      <c r="H5523" t="s">
        <v>41</v>
      </c>
      <c r="I5523" t="s">
        <v>31</v>
      </c>
      <c r="J5523" t="s">
        <v>42</v>
      </c>
      <c r="K5523">
        <v>3009.39</v>
      </c>
      <c r="L5523">
        <v>537</v>
      </c>
      <c r="M5523" t="s">
        <v>43</v>
      </c>
      <c r="N5523">
        <v>0.17844147817331801</v>
      </c>
      <c r="O5523" t="s">
        <v>11351</v>
      </c>
      <c r="P5523" t="s">
        <v>11352</v>
      </c>
      <c r="R5523" t="s">
        <v>11353</v>
      </c>
      <c r="S5523">
        <f>IF(SalesData[[#This Row],[Return Status]]="Returned",1,0)</f>
        <v>0</v>
      </c>
      <c r="T5523">
        <v>2081.52</v>
      </c>
      <c r="U5523" s="2">
        <f>EOMONTH(SalesData[[#This Row],[Order Date]],0)</f>
        <v>45138</v>
      </c>
      <c r="V5523" s="9" t="str">
        <f>"Q"&amp;INT((MONTH(SalesData[[#This Row],[Order Date]])+2)/3)&amp;"-"&amp;YEAR(SalesData[[#This Row],[Order Date]])</f>
        <v>Q3-2023</v>
      </c>
    </row>
    <row r="5524" spans="1:22" x14ac:dyDescent="0.35">
      <c r="A5524" t="s">
        <v>5665</v>
      </c>
      <c r="B5524" s="1">
        <v>45131</v>
      </c>
      <c r="C5524" t="s">
        <v>325</v>
      </c>
      <c r="D5524" t="s">
        <v>39</v>
      </c>
      <c r="E5524">
        <v>115777660</v>
      </c>
      <c r="F5524" t="s">
        <v>127</v>
      </c>
      <c r="G5524" t="s">
        <v>11370</v>
      </c>
      <c r="H5524" t="s">
        <v>30</v>
      </c>
      <c r="I5524" t="s">
        <v>31</v>
      </c>
      <c r="J5524" t="s">
        <v>62</v>
      </c>
      <c r="K5524">
        <v>957.4</v>
      </c>
      <c r="L5524">
        <v>166.5</v>
      </c>
      <c r="M5524" t="s">
        <v>62</v>
      </c>
      <c r="N5524">
        <v>0.17390850219344101</v>
      </c>
      <c r="O5524" t="s">
        <v>11355</v>
      </c>
      <c r="P5524" t="s">
        <v>11352</v>
      </c>
      <c r="R5524" t="s">
        <v>11353</v>
      </c>
      <c r="S5524">
        <f>IF(SalesData[[#This Row],[Return Status]]="Returned",1,0)</f>
        <v>0</v>
      </c>
      <c r="U5524" s="2">
        <f>EOMONTH(SalesData[[#This Row],[Order Date]],0)</f>
        <v>45138</v>
      </c>
      <c r="V5524" s="9" t="str">
        <f>"Q"&amp;INT((MONTH(SalesData[[#This Row],[Order Date]])+2)/3)&amp;"-"&amp;YEAR(SalesData[[#This Row],[Order Date]])</f>
        <v>Q3-2023</v>
      </c>
    </row>
    <row r="5525" spans="1:22" x14ac:dyDescent="0.35">
      <c r="A5525" t="s">
        <v>5666</v>
      </c>
      <c r="B5525" s="1">
        <v>45117</v>
      </c>
      <c r="C5525" t="s">
        <v>149</v>
      </c>
      <c r="D5525" t="s">
        <v>46</v>
      </c>
      <c r="E5525">
        <v>942663845</v>
      </c>
      <c r="F5525" t="s">
        <v>22</v>
      </c>
      <c r="G5525" t="s">
        <v>23</v>
      </c>
      <c r="H5525" t="s">
        <v>24</v>
      </c>
      <c r="I5525" t="s">
        <v>17</v>
      </c>
      <c r="J5525" t="s">
        <v>43</v>
      </c>
      <c r="K5525">
        <v>4748.07</v>
      </c>
      <c r="L5525">
        <v>162.54</v>
      </c>
      <c r="M5525" t="s">
        <v>43</v>
      </c>
      <c r="N5525">
        <v>3.4232856718624603E-2</v>
      </c>
      <c r="O5525" t="s">
        <v>11351</v>
      </c>
      <c r="P5525" t="s">
        <v>11356</v>
      </c>
      <c r="Q5525" t="s">
        <v>11365</v>
      </c>
      <c r="R5525" t="s">
        <v>11360</v>
      </c>
      <c r="S5525">
        <f>IF(SalesData[[#This Row],[Return Status]]="Returned",1,0)</f>
        <v>1</v>
      </c>
      <c r="T5525">
        <v>2821.33</v>
      </c>
      <c r="U5525" s="2">
        <f>EOMONTH(SalesData[[#This Row],[Order Date]],0)</f>
        <v>45138</v>
      </c>
      <c r="V5525" s="9" t="str">
        <f>"Q"&amp;INT((MONTH(SalesData[[#This Row],[Order Date]])+2)/3)&amp;"-"&amp;YEAR(SalesData[[#This Row],[Order Date]])</f>
        <v>Q3-2023</v>
      </c>
    </row>
    <row r="5526" spans="1:22" x14ac:dyDescent="0.35">
      <c r="A5526" t="s">
        <v>5667</v>
      </c>
      <c r="B5526" s="1">
        <v>45118</v>
      </c>
      <c r="C5526" t="s">
        <v>77</v>
      </c>
      <c r="D5526" t="s">
        <v>27</v>
      </c>
      <c r="E5526">
        <v>1620782938</v>
      </c>
      <c r="F5526" t="s">
        <v>58</v>
      </c>
      <c r="G5526" t="s">
        <v>59</v>
      </c>
      <c r="H5526" t="s">
        <v>60</v>
      </c>
      <c r="I5526" t="s">
        <v>31</v>
      </c>
      <c r="J5526" t="s">
        <v>65</v>
      </c>
      <c r="K5526">
        <v>2683.5</v>
      </c>
      <c r="L5526">
        <v>164.7</v>
      </c>
      <c r="M5526" t="s">
        <v>65</v>
      </c>
      <c r="N5526">
        <v>6.1375069871436601E-2</v>
      </c>
      <c r="O5526" t="s">
        <v>11351</v>
      </c>
      <c r="P5526" t="s">
        <v>11356</v>
      </c>
      <c r="Q5526" t="s">
        <v>11366</v>
      </c>
      <c r="R5526" t="s">
        <v>11360</v>
      </c>
      <c r="S5526">
        <f>IF(SalesData[[#This Row],[Return Status]]="Returned",1,0)</f>
        <v>1</v>
      </c>
      <c r="T5526">
        <v>2183.56</v>
      </c>
      <c r="U5526" s="2">
        <f>EOMONTH(SalesData[[#This Row],[Order Date]],0)</f>
        <v>45138</v>
      </c>
      <c r="V5526" s="9" t="str">
        <f>"Q"&amp;INT((MONTH(SalesData[[#This Row],[Order Date]])+2)/3)&amp;"-"&amp;YEAR(SalesData[[#This Row],[Order Date]])</f>
        <v>Q3-2023</v>
      </c>
    </row>
    <row r="5527" spans="1:22" x14ac:dyDescent="0.35">
      <c r="A5527" t="s">
        <v>5668</v>
      </c>
      <c r="B5527" s="1">
        <v>45126</v>
      </c>
      <c r="C5527" t="s">
        <v>12</v>
      </c>
      <c r="D5527" t="s">
        <v>80</v>
      </c>
      <c r="E5527">
        <v>4275376175</v>
      </c>
      <c r="F5527" t="s">
        <v>22</v>
      </c>
      <c r="G5527" t="s">
        <v>23</v>
      </c>
      <c r="H5527" t="s">
        <v>24</v>
      </c>
      <c r="I5527" t="s">
        <v>17</v>
      </c>
      <c r="J5527" t="s">
        <v>61</v>
      </c>
      <c r="K5527">
        <v>957.19</v>
      </c>
      <c r="L5527">
        <v>122.86</v>
      </c>
      <c r="M5527" t="s">
        <v>62</v>
      </c>
      <c r="N5527">
        <v>0.12835487207346499</v>
      </c>
      <c r="O5527" t="s">
        <v>11355</v>
      </c>
      <c r="P5527" t="s">
        <v>11352</v>
      </c>
      <c r="R5527" t="s">
        <v>11353</v>
      </c>
      <c r="S5527">
        <f>IF(SalesData[[#This Row],[Return Status]]="Returned",1,0)</f>
        <v>0</v>
      </c>
      <c r="T5527">
        <v>2821.33</v>
      </c>
      <c r="U5527" s="2">
        <f>EOMONTH(SalesData[[#This Row],[Order Date]],0)</f>
        <v>45138</v>
      </c>
      <c r="V5527" s="9" t="str">
        <f>"Q"&amp;INT((MONTH(SalesData[[#This Row],[Order Date]])+2)/3)&amp;"-"&amp;YEAR(SalesData[[#This Row],[Order Date]])</f>
        <v>Q3-2023</v>
      </c>
    </row>
    <row r="5528" spans="1:22" x14ac:dyDescent="0.35">
      <c r="A5528" t="s">
        <v>5669</v>
      </c>
      <c r="B5528" s="1">
        <v>45130</v>
      </c>
      <c r="C5528" t="s">
        <v>132</v>
      </c>
      <c r="D5528" t="s">
        <v>13</v>
      </c>
      <c r="E5528">
        <v>339633250</v>
      </c>
      <c r="F5528" t="s">
        <v>159</v>
      </c>
      <c r="G5528" t="s">
        <v>84</v>
      </c>
      <c r="H5528" t="s">
        <v>11357</v>
      </c>
      <c r="I5528" t="s">
        <v>31</v>
      </c>
      <c r="J5528" t="s">
        <v>43</v>
      </c>
      <c r="K5528">
        <v>2615.09</v>
      </c>
      <c r="L5528">
        <v>174.15</v>
      </c>
      <c r="M5528" t="s">
        <v>43</v>
      </c>
      <c r="N5528">
        <v>6.6594266354121606E-2</v>
      </c>
      <c r="O5528" t="s">
        <v>11351</v>
      </c>
      <c r="P5528" t="s">
        <v>11356</v>
      </c>
      <c r="R5528" t="s">
        <v>11353</v>
      </c>
      <c r="S5528">
        <f>IF(SalesData[[#This Row],[Return Status]]="Returned",1,0)</f>
        <v>0</v>
      </c>
      <c r="T5528">
        <v>847.14</v>
      </c>
      <c r="U5528" s="2">
        <f>EOMONTH(SalesData[[#This Row],[Order Date]],0)</f>
        <v>45138</v>
      </c>
      <c r="V5528" s="9" t="str">
        <f>"Q"&amp;INT((MONTH(SalesData[[#This Row],[Order Date]])+2)/3)&amp;"-"&amp;YEAR(SalesData[[#This Row],[Order Date]])</f>
        <v>Q3-2023</v>
      </c>
    </row>
    <row r="5529" spans="1:22" x14ac:dyDescent="0.35">
      <c r="A5529" t="s">
        <v>5670</v>
      </c>
      <c r="B5529" s="1">
        <v>45127</v>
      </c>
      <c r="C5529" t="s">
        <v>132</v>
      </c>
      <c r="D5529" t="s">
        <v>13</v>
      </c>
      <c r="E5529">
        <v>2878626336</v>
      </c>
      <c r="F5529" t="s">
        <v>129</v>
      </c>
      <c r="G5529" t="s">
        <v>54</v>
      </c>
      <c r="H5529" t="s">
        <v>55</v>
      </c>
      <c r="I5529" t="s">
        <v>31</v>
      </c>
      <c r="J5529" t="s">
        <v>18</v>
      </c>
      <c r="K5529">
        <v>2017.61</v>
      </c>
      <c r="L5529">
        <v>193.75</v>
      </c>
      <c r="M5529" t="s">
        <v>19</v>
      </c>
      <c r="N5529">
        <v>9.6029460599422106E-2</v>
      </c>
      <c r="O5529" t="s">
        <v>11351</v>
      </c>
      <c r="P5529" t="s">
        <v>11356</v>
      </c>
      <c r="R5529" t="s">
        <v>11353</v>
      </c>
      <c r="S5529">
        <f>IF(SalesData[[#This Row],[Return Status]]="Returned",1,0)</f>
        <v>0</v>
      </c>
      <c r="U5529" s="2">
        <f>EOMONTH(SalesData[[#This Row],[Order Date]],0)</f>
        <v>45138</v>
      </c>
      <c r="V5529" s="9" t="str">
        <f>"Q"&amp;INT((MONTH(SalesData[[#This Row],[Order Date]])+2)/3)&amp;"-"&amp;YEAR(SalesData[[#This Row],[Order Date]])</f>
        <v>Q3-2023</v>
      </c>
    </row>
    <row r="5530" spans="1:22" x14ac:dyDescent="0.35">
      <c r="A5530" t="s">
        <v>5671</v>
      </c>
      <c r="B5530" s="1">
        <v>45116</v>
      </c>
      <c r="C5530" t="s">
        <v>325</v>
      </c>
      <c r="D5530" t="s">
        <v>80</v>
      </c>
      <c r="E5530">
        <v>1193599724</v>
      </c>
      <c r="F5530" t="s">
        <v>47</v>
      </c>
      <c r="G5530" t="s">
        <v>23</v>
      </c>
      <c r="H5530" t="s">
        <v>11357</v>
      </c>
      <c r="I5530" t="s">
        <v>17</v>
      </c>
      <c r="J5530" t="s">
        <v>18</v>
      </c>
      <c r="K5530">
        <v>2198.67</v>
      </c>
      <c r="L5530">
        <v>530.82000000000005</v>
      </c>
      <c r="M5530" t="s">
        <v>19</v>
      </c>
      <c r="N5530">
        <v>0.24142777224412901</v>
      </c>
      <c r="O5530" t="s">
        <v>11351</v>
      </c>
      <c r="P5530" t="s">
        <v>11354</v>
      </c>
      <c r="R5530" t="s">
        <v>11353</v>
      </c>
      <c r="S5530">
        <f>IF(SalesData[[#This Row],[Return Status]]="Returned",1,0)</f>
        <v>0</v>
      </c>
      <c r="T5530">
        <v>2821.33</v>
      </c>
      <c r="U5530" s="2">
        <f>EOMONTH(SalesData[[#This Row],[Order Date]],0)</f>
        <v>45138</v>
      </c>
      <c r="V5530" s="9" t="str">
        <f>"Q"&amp;INT((MONTH(SalesData[[#This Row],[Order Date]])+2)/3)&amp;"-"&amp;YEAR(SalesData[[#This Row],[Order Date]])</f>
        <v>Q3-2023</v>
      </c>
    </row>
    <row r="5531" spans="1:22" x14ac:dyDescent="0.35">
      <c r="A5531" t="s">
        <v>5672</v>
      </c>
      <c r="B5531" s="1">
        <v>45135</v>
      </c>
      <c r="C5531" t="s">
        <v>162</v>
      </c>
      <c r="D5531" t="s">
        <v>80</v>
      </c>
      <c r="E5531">
        <v>8866571893</v>
      </c>
      <c r="F5531" t="s">
        <v>83</v>
      </c>
      <c r="G5531" t="s">
        <v>251</v>
      </c>
      <c r="H5531" t="s">
        <v>85</v>
      </c>
      <c r="I5531" t="s">
        <v>31</v>
      </c>
      <c r="J5531" t="s">
        <v>19</v>
      </c>
      <c r="K5531">
        <v>201.93</v>
      </c>
      <c r="L5531">
        <v>6.24</v>
      </c>
      <c r="M5531" t="s">
        <v>19</v>
      </c>
      <c r="N5531">
        <v>3.0901797652651899E-2</v>
      </c>
      <c r="O5531" t="s">
        <v>11361</v>
      </c>
      <c r="P5531" t="s">
        <v>11356</v>
      </c>
      <c r="R5531" t="s">
        <v>11353</v>
      </c>
      <c r="S5531">
        <f>IF(SalesData[[#This Row],[Return Status]]="Returned",1,0)</f>
        <v>0</v>
      </c>
      <c r="U5531" s="2">
        <f>EOMONTH(SalesData[[#This Row],[Order Date]],0)</f>
        <v>45138</v>
      </c>
      <c r="V5531" s="9" t="str">
        <f>"Q"&amp;INT((MONTH(SalesData[[#This Row],[Order Date]])+2)/3)&amp;"-"&amp;YEAR(SalesData[[#This Row],[Order Date]])</f>
        <v>Q3-2023</v>
      </c>
    </row>
    <row r="5532" spans="1:22" x14ac:dyDescent="0.35">
      <c r="A5532" t="s">
        <v>5673</v>
      </c>
      <c r="B5532" s="1">
        <v>45133</v>
      </c>
      <c r="C5532" t="s">
        <v>45</v>
      </c>
      <c r="D5532" t="s">
        <v>80</v>
      </c>
      <c r="E5532">
        <v>9828607506</v>
      </c>
      <c r="F5532" t="s">
        <v>114</v>
      </c>
      <c r="G5532" t="s">
        <v>59</v>
      </c>
      <c r="H5532" t="s">
        <v>60</v>
      </c>
      <c r="I5532" t="s">
        <v>31</v>
      </c>
      <c r="J5532" t="s">
        <v>62</v>
      </c>
      <c r="K5532">
        <v>261.44</v>
      </c>
      <c r="L5532">
        <v>59.05</v>
      </c>
      <c r="M5532" t="s">
        <v>62</v>
      </c>
      <c r="N5532">
        <v>0.225864443084455</v>
      </c>
      <c r="O5532" t="s">
        <v>11361</v>
      </c>
      <c r="P5532" t="s">
        <v>11354</v>
      </c>
      <c r="R5532" t="s">
        <v>11353</v>
      </c>
      <c r="S5532">
        <f>IF(SalesData[[#This Row],[Return Status]]="Returned",1,0)</f>
        <v>0</v>
      </c>
      <c r="T5532">
        <v>2183.56</v>
      </c>
      <c r="U5532" s="2">
        <f>EOMONTH(SalesData[[#This Row],[Order Date]],0)</f>
        <v>45138</v>
      </c>
      <c r="V5532" s="9" t="str">
        <f>"Q"&amp;INT((MONTH(SalesData[[#This Row],[Order Date]])+2)/3)&amp;"-"&amp;YEAR(SalesData[[#This Row],[Order Date]])</f>
        <v>Q3-2023</v>
      </c>
    </row>
    <row r="5533" spans="1:22" x14ac:dyDescent="0.35">
      <c r="A5533" t="s">
        <v>5674</v>
      </c>
      <c r="B5533" s="1">
        <v>45110</v>
      </c>
      <c r="C5533" t="s">
        <v>139</v>
      </c>
      <c r="D5533" t="s">
        <v>27</v>
      </c>
      <c r="E5533">
        <v>5578896792</v>
      </c>
      <c r="F5533" t="s">
        <v>156</v>
      </c>
      <c r="G5533" t="s">
        <v>84</v>
      </c>
      <c r="H5533" t="s">
        <v>85</v>
      </c>
      <c r="I5533" t="s">
        <v>31</v>
      </c>
      <c r="J5533" t="s">
        <v>61</v>
      </c>
      <c r="K5533">
        <v>2080.75</v>
      </c>
      <c r="L5533">
        <v>591.96</v>
      </c>
      <c r="M5533" t="s">
        <v>62</v>
      </c>
      <c r="N5533">
        <v>0.28449357202931602</v>
      </c>
      <c r="O5533" t="s">
        <v>11351</v>
      </c>
      <c r="P5533" t="s">
        <v>11354</v>
      </c>
      <c r="Q5533" t="s">
        <v>11359</v>
      </c>
      <c r="R5533" t="s">
        <v>11360</v>
      </c>
      <c r="S5533">
        <f>IF(SalesData[[#This Row],[Return Status]]="Returned",1,0)</f>
        <v>1</v>
      </c>
      <c r="T5533">
        <v>847.14</v>
      </c>
      <c r="U5533" s="2">
        <f>EOMONTH(SalesData[[#This Row],[Order Date]],0)</f>
        <v>45138</v>
      </c>
      <c r="V5533" s="9" t="str">
        <f>"Q"&amp;INT((MONTH(SalesData[[#This Row],[Order Date]])+2)/3)&amp;"-"&amp;YEAR(SalesData[[#This Row],[Order Date]])</f>
        <v>Q3-2023</v>
      </c>
    </row>
    <row r="5534" spans="1:22" x14ac:dyDescent="0.35">
      <c r="A5534" t="s">
        <v>5675</v>
      </c>
      <c r="B5534" s="1">
        <v>45116</v>
      </c>
      <c r="C5534" t="s">
        <v>124</v>
      </c>
      <c r="D5534" t="s">
        <v>72</v>
      </c>
      <c r="E5534">
        <v>9690396406</v>
      </c>
      <c r="F5534" t="s">
        <v>172</v>
      </c>
      <c r="G5534" t="s">
        <v>141</v>
      </c>
      <c r="H5534" t="s">
        <v>121</v>
      </c>
      <c r="I5534" t="s">
        <v>17</v>
      </c>
      <c r="J5534" t="s">
        <v>62</v>
      </c>
      <c r="K5534">
        <v>2094.96</v>
      </c>
      <c r="L5534">
        <v>191.52</v>
      </c>
      <c r="M5534" t="s">
        <v>62</v>
      </c>
      <c r="N5534">
        <v>9.1419406575781903E-2</v>
      </c>
      <c r="O5534" t="s">
        <v>11351</v>
      </c>
      <c r="P5534" t="s">
        <v>11356</v>
      </c>
      <c r="R5534" t="s">
        <v>11353</v>
      </c>
      <c r="S5534">
        <f>IF(SalesData[[#This Row],[Return Status]]="Returned",1,0)</f>
        <v>0</v>
      </c>
      <c r="T5534">
        <v>2793.38</v>
      </c>
      <c r="U5534" s="2">
        <f>EOMONTH(SalesData[[#This Row],[Order Date]],0)</f>
        <v>45138</v>
      </c>
      <c r="V5534" s="9" t="str">
        <f>"Q"&amp;INT((MONTH(SalesData[[#This Row],[Order Date]])+2)/3)&amp;"-"&amp;YEAR(SalesData[[#This Row],[Order Date]])</f>
        <v>Q3-2023</v>
      </c>
    </row>
    <row r="5535" spans="1:22" x14ac:dyDescent="0.35">
      <c r="A5535" t="s">
        <v>5676</v>
      </c>
      <c r="B5535" s="1">
        <v>45122</v>
      </c>
      <c r="C5535" t="s">
        <v>67</v>
      </c>
      <c r="D5535" t="s">
        <v>80</v>
      </c>
      <c r="E5535">
        <v>6408771352</v>
      </c>
      <c r="F5535" t="s">
        <v>95</v>
      </c>
      <c r="G5535" t="s">
        <v>59</v>
      </c>
      <c r="H5535" t="s">
        <v>60</v>
      </c>
      <c r="I5535" t="s">
        <v>31</v>
      </c>
      <c r="J5535" t="s">
        <v>18</v>
      </c>
      <c r="K5535">
        <v>2823.76</v>
      </c>
      <c r="L5535">
        <v>837.41</v>
      </c>
      <c r="M5535" t="s">
        <v>19</v>
      </c>
      <c r="N5535">
        <v>0.29655848939003299</v>
      </c>
      <c r="O5535" t="s">
        <v>11351</v>
      </c>
      <c r="P5535" t="s">
        <v>11354</v>
      </c>
      <c r="R5535" t="s">
        <v>11353</v>
      </c>
      <c r="S5535">
        <f>IF(SalesData[[#This Row],[Return Status]]="Returned",1,0)</f>
        <v>0</v>
      </c>
      <c r="T5535">
        <v>2183.56</v>
      </c>
      <c r="U5535" s="2">
        <f>EOMONTH(SalesData[[#This Row],[Order Date]],0)</f>
        <v>45138</v>
      </c>
      <c r="V5535" s="9" t="str">
        <f>"Q"&amp;INT((MONTH(SalesData[[#This Row],[Order Date]])+2)/3)&amp;"-"&amp;YEAR(SalesData[[#This Row],[Order Date]])</f>
        <v>Q3-2023</v>
      </c>
    </row>
    <row r="5536" spans="1:22" x14ac:dyDescent="0.35">
      <c r="A5536" t="s">
        <v>5677</v>
      </c>
      <c r="B5536" s="1">
        <v>45126</v>
      </c>
      <c r="C5536" t="s">
        <v>67</v>
      </c>
      <c r="D5536" t="s">
        <v>39</v>
      </c>
      <c r="E5536">
        <v>4424722155</v>
      </c>
      <c r="F5536" t="s">
        <v>114</v>
      </c>
      <c r="G5536" t="s">
        <v>59</v>
      </c>
      <c r="H5536" t="s">
        <v>60</v>
      </c>
      <c r="I5536" t="s">
        <v>31</v>
      </c>
      <c r="J5536" t="s">
        <v>19</v>
      </c>
      <c r="K5536">
        <v>3324.37</v>
      </c>
      <c r="L5536">
        <v>205.62</v>
      </c>
      <c r="M5536" t="s">
        <v>19</v>
      </c>
      <c r="N5536">
        <v>6.1852320890875598E-2</v>
      </c>
      <c r="O5536" t="s">
        <v>11351</v>
      </c>
      <c r="P5536" t="s">
        <v>11356</v>
      </c>
      <c r="R5536" t="s">
        <v>11353</v>
      </c>
      <c r="S5536">
        <f>IF(SalesData[[#This Row],[Return Status]]="Returned",1,0)</f>
        <v>0</v>
      </c>
      <c r="T5536">
        <v>2183.56</v>
      </c>
      <c r="U5536" s="2">
        <f>EOMONTH(SalesData[[#This Row],[Order Date]],0)</f>
        <v>45138</v>
      </c>
      <c r="V5536" s="9" t="str">
        <f>"Q"&amp;INT((MONTH(SalesData[[#This Row],[Order Date]])+2)/3)&amp;"-"&amp;YEAR(SalesData[[#This Row],[Order Date]])</f>
        <v>Q3-2023</v>
      </c>
    </row>
    <row r="5537" spans="1:22" x14ac:dyDescent="0.35">
      <c r="A5537" t="s">
        <v>5678</v>
      </c>
      <c r="B5537" s="1">
        <v>45117</v>
      </c>
      <c r="C5537" t="s">
        <v>162</v>
      </c>
      <c r="D5537" t="s">
        <v>145</v>
      </c>
      <c r="E5537">
        <v>4848574893</v>
      </c>
      <c r="F5537" t="s">
        <v>107</v>
      </c>
      <c r="G5537" t="s">
        <v>15</v>
      </c>
      <c r="H5537" t="s">
        <v>16</v>
      </c>
      <c r="I5537" t="s">
        <v>17</v>
      </c>
      <c r="J5537" t="s">
        <v>18</v>
      </c>
      <c r="K5537">
        <v>2340.83</v>
      </c>
      <c r="L5537">
        <v>199.48</v>
      </c>
      <c r="M5537" t="s">
        <v>19</v>
      </c>
      <c r="N5537">
        <v>8.5217636479368405E-2</v>
      </c>
      <c r="O5537" t="s">
        <v>11351</v>
      </c>
      <c r="P5537" t="s">
        <v>11356</v>
      </c>
      <c r="R5537" t="s">
        <v>11353</v>
      </c>
      <c r="S5537">
        <f>IF(SalesData[[#This Row],[Return Status]]="Returned",1,0)</f>
        <v>0</v>
      </c>
      <c r="T5537">
        <v>2085.91</v>
      </c>
      <c r="U5537" s="2">
        <f>EOMONTH(SalesData[[#This Row],[Order Date]],0)</f>
        <v>45138</v>
      </c>
      <c r="V5537" s="9" t="str">
        <f>"Q"&amp;INT((MONTH(SalesData[[#This Row],[Order Date]])+2)/3)&amp;"-"&amp;YEAR(SalesData[[#This Row],[Order Date]])</f>
        <v>Q3-2023</v>
      </c>
    </row>
    <row r="5538" spans="1:22" x14ac:dyDescent="0.35">
      <c r="A5538" t="s">
        <v>5679</v>
      </c>
      <c r="B5538" s="1">
        <v>45117</v>
      </c>
      <c r="C5538" t="s">
        <v>106</v>
      </c>
      <c r="D5538" t="s">
        <v>72</v>
      </c>
      <c r="E5538">
        <v>4170802356</v>
      </c>
      <c r="F5538" t="s">
        <v>129</v>
      </c>
      <c r="G5538" t="s">
        <v>505</v>
      </c>
      <c r="H5538" t="s">
        <v>55</v>
      </c>
      <c r="I5538" t="s">
        <v>31</v>
      </c>
      <c r="J5538" t="s">
        <v>19</v>
      </c>
      <c r="K5538">
        <v>1738.67</v>
      </c>
      <c r="L5538">
        <v>376.41</v>
      </c>
      <c r="M5538" t="s">
        <v>19</v>
      </c>
      <c r="N5538">
        <v>0.21649306653936601</v>
      </c>
      <c r="O5538" t="s">
        <v>11351</v>
      </c>
      <c r="P5538" t="s">
        <v>11354</v>
      </c>
      <c r="R5538" t="s">
        <v>11353</v>
      </c>
      <c r="S5538">
        <f>IF(SalesData[[#This Row],[Return Status]]="Returned",1,0)</f>
        <v>0</v>
      </c>
      <c r="T5538">
        <v>130.44</v>
      </c>
      <c r="U5538" s="2">
        <f>EOMONTH(SalesData[[#This Row],[Order Date]],0)</f>
        <v>45138</v>
      </c>
      <c r="V5538" s="9" t="str">
        <f>"Q"&amp;INT((MONTH(SalesData[[#This Row],[Order Date]])+2)/3)&amp;"-"&amp;YEAR(SalesData[[#This Row],[Order Date]])</f>
        <v>Q3-2023</v>
      </c>
    </row>
    <row r="5539" spans="1:22" x14ac:dyDescent="0.35">
      <c r="A5539" t="s">
        <v>5680</v>
      </c>
      <c r="B5539" s="1">
        <v>45119</v>
      </c>
      <c r="C5539" t="s">
        <v>97</v>
      </c>
      <c r="D5539" t="s">
        <v>99</v>
      </c>
      <c r="E5539">
        <v>332836148</v>
      </c>
      <c r="F5539" t="s">
        <v>292</v>
      </c>
      <c r="G5539" t="s">
        <v>69</v>
      </c>
      <c r="H5539" t="s">
        <v>41</v>
      </c>
      <c r="I5539" t="s">
        <v>31</v>
      </c>
      <c r="J5539" t="s">
        <v>65</v>
      </c>
      <c r="K5539">
        <v>4273.38</v>
      </c>
      <c r="L5539">
        <v>1062.26</v>
      </c>
      <c r="M5539" t="s">
        <v>65</v>
      </c>
      <c r="N5539">
        <v>0.24857606859207501</v>
      </c>
      <c r="O5539" t="s">
        <v>11351</v>
      </c>
      <c r="P5539" t="s">
        <v>11354</v>
      </c>
      <c r="R5539" t="s">
        <v>11353</v>
      </c>
      <c r="S5539">
        <f>IF(SalesData[[#This Row],[Return Status]]="Returned",1,0)</f>
        <v>0</v>
      </c>
      <c r="T5539">
        <v>2081.52</v>
      </c>
      <c r="U5539" s="2">
        <f>EOMONTH(SalesData[[#This Row],[Order Date]],0)</f>
        <v>45138</v>
      </c>
      <c r="V5539" s="9" t="str">
        <f>"Q"&amp;INT((MONTH(SalesData[[#This Row],[Order Date]])+2)/3)&amp;"-"&amp;YEAR(SalesData[[#This Row],[Order Date]])</f>
        <v>Q3-2023</v>
      </c>
    </row>
    <row r="5540" spans="1:22" x14ac:dyDescent="0.35">
      <c r="A5540" t="s">
        <v>5681</v>
      </c>
      <c r="B5540" s="1">
        <v>45110</v>
      </c>
      <c r="C5540" t="s">
        <v>205</v>
      </c>
      <c r="D5540" t="s">
        <v>145</v>
      </c>
      <c r="E5540">
        <v>3849109810</v>
      </c>
      <c r="F5540" t="s">
        <v>133</v>
      </c>
      <c r="G5540" t="s">
        <v>89</v>
      </c>
      <c r="H5540" t="s">
        <v>90</v>
      </c>
      <c r="I5540" t="s">
        <v>31</v>
      </c>
      <c r="J5540" t="s">
        <v>61</v>
      </c>
      <c r="K5540">
        <v>1064.71</v>
      </c>
      <c r="L5540">
        <v>315.39</v>
      </c>
      <c r="M5540" t="s">
        <v>62</v>
      </c>
      <c r="N5540">
        <v>0.29622150632566602</v>
      </c>
      <c r="O5540" t="s">
        <v>11351</v>
      </c>
      <c r="P5540" t="s">
        <v>11354</v>
      </c>
      <c r="R5540" t="s">
        <v>11353</v>
      </c>
      <c r="S5540">
        <f>IF(SalesData[[#This Row],[Return Status]]="Returned",1,0)</f>
        <v>0</v>
      </c>
      <c r="T5540">
        <v>207.68</v>
      </c>
      <c r="U5540" s="2">
        <f>EOMONTH(SalesData[[#This Row],[Order Date]],0)</f>
        <v>45138</v>
      </c>
      <c r="V5540" s="9" t="str">
        <f>"Q"&amp;INT((MONTH(SalesData[[#This Row],[Order Date]])+2)/3)&amp;"-"&amp;YEAR(SalesData[[#This Row],[Order Date]])</f>
        <v>Q3-2023</v>
      </c>
    </row>
    <row r="5541" spans="1:22" x14ac:dyDescent="0.35">
      <c r="A5541" t="s">
        <v>5682</v>
      </c>
      <c r="B5541" s="1">
        <v>45108</v>
      </c>
      <c r="C5541" t="s">
        <v>71</v>
      </c>
      <c r="D5541" t="s">
        <v>39</v>
      </c>
      <c r="E5541">
        <v>2286298542</v>
      </c>
      <c r="F5541" t="s">
        <v>28</v>
      </c>
      <c r="G5541" t="s">
        <v>29</v>
      </c>
      <c r="H5541" t="s">
        <v>30</v>
      </c>
      <c r="I5541" t="s">
        <v>31</v>
      </c>
      <c r="J5541" t="s">
        <v>65</v>
      </c>
      <c r="K5541">
        <v>4927.25</v>
      </c>
      <c r="L5541">
        <v>984.04</v>
      </c>
      <c r="M5541" t="s">
        <v>65</v>
      </c>
      <c r="N5541">
        <v>0.19971383631843301</v>
      </c>
      <c r="O5541" t="s">
        <v>11351</v>
      </c>
      <c r="P5541" t="s">
        <v>11352</v>
      </c>
      <c r="R5541" t="s">
        <v>11353</v>
      </c>
      <c r="S5541">
        <f>IF(SalesData[[#This Row],[Return Status]]="Returned",1,0)</f>
        <v>0</v>
      </c>
      <c r="T5541">
        <v>2788.38</v>
      </c>
      <c r="U5541" s="2">
        <f>EOMONTH(SalesData[[#This Row],[Order Date]],0)</f>
        <v>45138</v>
      </c>
      <c r="V5541" s="9" t="str">
        <f>"Q"&amp;INT((MONTH(SalesData[[#This Row],[Order Date]])+2)/3)&amp;"-"&amp;YEAR(SalesData[[#This Row],[Order Date]])</f>
        <v>Q3-2023</v>
      </c>
    </row>
    <row r="5542" spans="1:22" x14ac:dyDescent="0.35">
      <c r="A5542" t="s">
        <v>5683</v>
      </c>
      <c r="B5542" s="1">
        <v>45124</v>
      </c>
      <c r="C5542" t="s">
        <v>21</v>
      </c>
      <c r="D5542" t="s">
        <v>27</v>
      </c>
      <c r="E5542">
        <v>2016909851</v>
      </c>
      <c r="F5542" t="s">
        <v>185</v>
      </c>
      <c r="G5542" t="s">
        <v>164</v>
      </c>
      <c r="H5542" t="s">
        <v>165</v>
      </c>
      <c r="I5542" t="s">
        <v>36</v>
      </c>
      <c r="J5542" t="s">
        <v>43</v>
      </c>
      <c r="K5542">
        <v>2714.54</v>
      </c>
      <c r="L5542">
        <v>532.96</v>
      </c>
      <c r="M5542" t="s">
        <v>43</v>
      </c>
      <c r="N5542">
        <v>0.196335290693819</v>
      </c>
      <c r="O5542" t="s">
        <v>11351</v>
      </c>
      <c r="P5542" t="s">
        <v>11352</v>
      </c>
      <c r="R5542" t="s">
        <v>11353</v>
      </c>
      <c r="S5542">
        <f>IF(SalesData[[#This Row],[Return Status]]="Returned",1,0)</f>
        <v>0</v>
      </c>
      <c r="U5542" s="2">
        <f>EOMONTH(SalesData[[#This Row],[Order Date]],0)</f>
        <v>45138</v>
      </c>
      <c r="V5542" s="9" t="str">
        <f>"Q"&amp;INT((MONTH(SalesData[[#This Row],[Order Date]])+2)/3)&amp;"-"&amp;YEAR(SalesData[[#This Row],[Order Date]])</f>
        <v>Q3-2023</v>
      </c>
    </row>
    <row r="5543" spans="1:22" x14ac:dyDescent="0.35">
      <c r="A5543" t="s">
        <v>5684</v>
      </c>
      <c r="B5543" s="1">
        <v>45129</v>
      </c>
      <c r="C5543" t="s">
        <v>52</v>
      </c>
      <c r="D5543" t="s">
        <v>145</v>
      </c>
      <c r="E5543">
        <v>396634531</v>
      </c>
      <c r="F5543" t="s">
        <v>83</v>
      </c>
      <c r="G5543" t="s">
        <v>84</v>
      </c>
      <c r="H5543" t="s">
        <v>85</v>
      </c>
      <c r="I5543" t="s">
        <v>31</v>
      </c>
      <c r="J5543" t="s">
        <v>65</v>
      </c>
      <c r="K5543">
        <v>4075.24</v>
      </c>
      <c r="L5543">
        <v>1142.77</v>
      </c>
      <c r="M5543" t="s">
        <v>65</v>
      </c>
      <c r="N5543">
        <v>0.28041784042166801</v>
      </c>
      <c r="O5543" t="s">
        <v>11351</v>
      </c>
      <c r="P5543" t="s">
        <v>11354</v>
      </c>
      <c r="R5543" t="s">
        <v>11353</v>
      </c>
      <c r="S5543">
        <f>IF(SalesData[[#This Row],[Return Status]]="Returned",1,0)</f>
        <v>0</v>
      </c>
      <c r="T5543">
        <v>847.14</v>
      </c>
      <c r="U5543" s="2">
        <f>EOMONTH(SalesData[[#This Row],[Order Date]],0)</f>
        <v>45138</v>
      </c>
      <c r="V5543" s="9" t="str">
        <f>"Q"&amp;INT((MONTH(SalesData[[#This Row],[Order Date]])+2)/3)&amp;"-"&amp;YEAR(SalesData[[#This Row],[Order Date]])</f>
        <v>Q3-2023</v>
      </c>
    </row>
    <row r="5544" spans="1:22" x14ac:dyDescent="0.35">
      <c r="A5544" t="s">
        <v>5685</v>
      </c>
      <c r="B5544" s="1">
        <v>45114</v>
      </c>
      <c r="C5544" t="s">
        <v>57</v>
      </c>
      <c r="D5544" t="s">
        <v>27</v>
      </c>
      <c r="E5544">
        <v>4350682676</v>
      </c>
      <c r="F5544" t="s">
        <v>129</v>
      </c>
      <c r="G5544" t="s">
        <v>54</v>
      </c>
      <c r="H5544" t="s">
        <v>55</v>
      </c>
      <c r="I5544" t="s">
        <v>31</v>
      </c>
      <c r="J5544" t="s">
        <v>42</v>
      </c>
      <c r="K5544">
        <v>2555.73</v>
      </c>
      <c r="L5544">
        <v>685.64</v>
      </c>
      <c r="M5544" t="s">
        <v>43</v>
      </c>
      <c r="N5544">
        <v>0.26827560031771702</v>
      </c>
      <c r="O5544" t="s">
        <v>11351</v>
      </c>
      <c r="P5544" t="s">
        <v>11354</v>
      </c>
      <c r="R5544" t="s">
        <v>11353</v>
      </c>
      <c r="S5544">
        <f>IF(SalesData[[#This Row],[Return Status]]="Returned",1,0)</f>
        <v>0</v>
      </c>
      <c r="U5544" s="2">
        <f>EOMONTH(SalesData[[#This Row],[Order Date]],0)</f>
        <v>45138</v>
      </c>
      <c r="V5544" s="9" t="str">
        <f>"Q"&amp;INT((MONTH(SalesData[[#This Row],[Order Date]])+2)/3)&amp;"-"&amp;YEAR(SalesData[[#This Row],[Order Date]])</f>
        <v>Q3-2023</v>
      </c>
    </row>
    <row r="5545" spans="1:22" x14ac:dyDescent="0.35">
      <c r="A5545" t="s">
        <v>5686</v>
      </c>
      <c r="B5545" s="1">
        <v>45124</v>
      </c>
      <c r="C5545" t="s">
        <v>106</v>
      </c>
      <c r="D5545" t="s">
        <v>72</v>
      </c>
      <c r="E5545">
        <v>9709153882</v>
      </c>
      <c r="F5545" t="s">
        <v>78</v>
      </c>
      <c r="G5545" t="s">
        <v>15</v>
      </c>
      <c r="H5545" t="s">
        <v>11357</v>
      </c>
      <c r="I5545" t="s">
        <v>17</v>
      </c>
      <c r="J5545" t="s">
        <v>62</v>
      </c>
      <c r="K5545">
        <v>2364.21</v>
      </c>
      <c r="L5545">
        <v>517.79999999999995</v>
      </c>
      <c r="M5545" t="s">
        <v>62</v>
      </c>
      <c r="N5545">
        <v>0.21901607725202099</v>
      </c>
      <c r="O5545" t="s">
        <v>11351</v>
      </c>
      <c r="P5545" t="s">
        <v>11354</v>
      </c>
      <c r="R5545" t="s">
        <v>11353</v>
      </c>
      <c r="S5545">
        <f>IF(SalesData[[#This Row],[Return Status]]="Returned",1,0)</f>
        <v>0</v>
      </c>
      <c r="T5545">
        <v>2085.91</v>
      </c>
      <c r="U5545" s="2">
        <f>EOMONTH(SalesData[[#This Row],[Order Date]],0)</f>
        <v>45138</v>
      </c>
      <c r="V5545" s="9" t="str">
        <f>"Q"&amp;INT((MONTH(SalesData[[#This Row],[Order Date]])+2)/3)&amp;"-"&amp;YEAR(SalesData[[#This Row],[Order Date]])</f>
        <v>Q3-2023</v>
      </c>
    </row>
    <row r="5546" spans="1:22" x14ac:dyDescent="0.35">
      <c r="A5546" t="s">
        <v>5687</v>
      </c>
      <c r="B5546" s="1">
        <v>45117</v>
      </c>
      <c r="C5546" t="s">
        <v>92</v>
      </c>
      <c r="D5546" t="s">
        <v>39</v>
      </c>
      <c r="E5546">
        <v>8816000240</v>
      </c>
      <c r="F5546" t="s">
        <v>68</v>
      </c>
      <c r="G5546" t="s">
        <v>69</v>
      </c>
      <c r="H5546" t="s">
        <v>41</v>
      </c>
      <c r="I5546" t="s">
        <v>31</v>
      </c>
      <c r="J5546" t="s">
        <v>19</v>
      </c>
      <c r="K5546">
        <v>1193.79</v>
      </c>
      <c r="L5546">
        <v>81.19</v>
      </c>
      <c r="M5546" t="s">
        <v>19</v>
      </c>
      <c r="N5546">
        <v>6.8010286566313999E-2</v>
      </c>
      <c r="O5546" t="s">
        <v>11351</v>
      </c>
      <c r="P5546" t="s">
        <v>11356</v>
      </c>
      <c r="Q5546" t="s">
        <v>11372</v>
      </c>
      <c r="R5546" t="s">
        <v>11360</v>
      </c>
      <c r="S5546">
        <f>IF(SalesData[[#This Row],[Return Status]]="Returned",1,0)</f>
        <v>1</v>
      </c>
      <c r="T5546">
        <v>2081.52</v>
      </c>
      <c r="U5546" s="2">
        <f>EOMONTH(SalesData[[#This Row],[Order Date]],0)</f>
        <v>45138</v>
      </c>
      <c r="V5546" s="9" t="str">
        <f>"Q"&amp;INT((MONTH(SalesData[[#This Row],[Order Date]])+2)/3)&amp;"-"&amp;YEAR(SalesData[[#This Row],[Order Date]])</f>
        <v>Q3-2023</v>
      </c>
    </row>
    <row r="5547" spans="1:22" x14ac:dyDescent="0.35">
      <c r="A5547" t="s">
        <v>5688</v>
      </c>
      <c r="B5547" s="1">
        <v>45116</v>
      </c>
      <c r="C5547" t="s">
        <v>97</v>
      </c>
      <c r="D5547" t="s">
        <v>46</v>
      </c>
      <c r="E5547">
        <v>274169585</v>
      </c>
      <c r="F5547" t="s">
        <v>154</v>
      </c>
      <c r="G5547" t="s">
        <v>29</v>
      </c>
      <c r="H5547" t="s">
        <v>30</v>
      </c>
      <c r="I5547" t="s">
        <v>31</v>
      </c>
      <c r="J5547" t="s">
        <v>65</v>
      </c>
      <c r="K5547">
        <v>2703.06</v>
      </c>
      <c r="L5547">
        <v>148.28</v>
      </c>
      <c r="M5547" t="s">
        <v>65</v>
      </c>
      <c r="N5547">
        <v>5.4856347990795598E-2</v>
      </c>
      <c r="O5547" t="s">
        <v>11351</v>
      </c>
      <c r="P5547" t="s">
        <v>11356</v>
      </c>
      <c r="R5547" t="s">
        <v>11353</v>
      </c>
      <c r="S5547">
        <f>IF(SalesData[[#This Row],[Return Status]]="Returned",1,0)</f>
        <v>0</v>
      </c>
      <c r="T5547">
        <v>2788.38</v>
      </c>
      <c r="U5547" s="2">
        <f>EOMONTH(SalesData[[#This Row],[Order Date]],0)</f>
        <v>45138</v>
      </c>
      <c r="V5547" s="9" t="str">
        <f>"Q"&amp;INT((MONTH(SalesData[[#This Row],[Order Date]])+2)/3)&amp;"-"&amp;YEAR(SalesData[[#This Row],[Order Date]])</f>
        <v>Q3-2023</v>
      </c>
    </row>
    <row r="5548" spans="1:22" x14ac:dyDescent="0.35">
      <c r="A5548" t="s">
        <v>5689</v>
      </c>
      <c r="B5548" s="1">
        <v>45109</v>
      </c>
      <c r="C5548" t="s">
        <v>77</v>
      </c>
      <c r="D5548" t="s">
        <v>80</v>
      </c>
      <c r="E5548">
        <v>5215971896</v>
      </c>
      <c r="F5548" t="s">
        <v>109</v>
      </c>
      <c r="G5548" t="s">
        <v>59</v>
      </c>
      <c r="H5548" t="s">
        <v>11357</v>
      </c>
      <c r="I5548" t="s">
        <v>31</v>
      </c>
      <c r="J5548" t="s">
        <v>65</v>
      </c>
      <c r="K5548">
        <v>2377.61</v>
      </c>
      <c r="L5548">
        <v>589.75</v>
      </c>
      <c r="M5548" t="s">
        <v>65</v>
      </c>
      <c r="N5548">
        <v>0.24804320304843899</v>
      </c>
      <c r="O5548" t="s">
        <v>11351</v>
      </c>
      <c r="P5548" t="s">
        <v>11354</v>
      </c>
      <c r="R5548" t="s">
        <v>11353</v>
      </c>
      <c r="S5548">
        <f>IF(SalesData[[#This Row],[Return Status]]="Returned",1,0)</f>
        <v>0</v>
      </c>
      <c r="T5548">
        <v>2183.56</v>
      </c>
      <c r="U5548" s="2">
        <f>EOMONTH(SalesData[[#This Row],[Order Date]],0)</f>
        <v>45138</v>
      </c>
      <c r="V5548" s="9" t="str">
        <f>"Q"&amp;INT((MONTH(SalesData[[#This Row],[Order Date]])+2)/3)&amp;"-"&amp;YEAR(SalesData[[#This Row],[Order Date]])</f>
        <v>Q3-2023</v>
      </c>
    </row>
    <row r="5549" spans="1:22" x14ac:dyDescent="0.35">
      <c r="A5549" t="s">
        <v>5690</v>
      </c>
      <c r="B5549" s="1">
        <v>45119</v>
      </c>
      <c r="C5549" t="s">
        <v>71</v>
      </c>
      <c r="D5549" t="s">
        <v>27</v>
      </c>
      <c r="E5549">
        <v>6724431270</v>
      </c>
      <c r="F5549" t="s">
        <v>81</v>
      </c>
      <c r="G5549" t="s">
        <v>74</v>
      </c>
      <c r="H5549" t="s">
        <v>75</v>
      </c>
      <c r="I5549" t="s">
        <v>36</v>
      </c>
      <c r="J5549" t="s">
        <v>65</v>
      </c>
      <c r="K5549">
        <v>4082.92</v>
      </c>
      <c r="L5549">
        <v>1157.27</v>
      </c>
      <c r="M5549" t="s">
        <v>65</v>
      </c>
      <c r="N5549">
        <v>0.28344175247127101</v>
      </c>
      <c r="O5549" t="s">
        <v>11351</v>
      </c>
      <c r="P5549" t="s">
        <v>11354</v>
      </c>
      <c r="R5549" t="s">
        <v>11353</v>
      </c>
      <c r="S5549">
        <f>IF(SalesData[[#This Row],[Return Status]]="Returned",1,0)</f>
        <v>0</v>
      </c>
      <c r="T5549">
        <v>2420.2800000000002</v>
      </c>
      <c r="U5549" s="2">
        <f>EOMONTH(SalesData[[#This Row],[Order Date]],0)</f>
        <v>45138</v>
      </c>
      <c r="V5549" s="9" t="str">
        <f>"Q"&amp;INT((MONTH(SalesData[[#This Row],[Order Date]])+2)/3)&amp;"-"&amp;YEAR(SalesData[[#This Row],[Order Date]])</f>
        <v>Q3-2023</v>
      </c>
    </row>
    <row r="5550" spans="1:22" x14ac:dyDescent="0.35">
      <c r="A5550" t="s">
        <v>5691</v>
      </c>
      <c r="B5550" s="1">
        <v>45136</v>
      </c>
      <c r="C5550" t="s">
        <v>132</v>
      </c>
      <c r="D5550" t="s">
        <v>145</v>
      </c>
      <c r="E5550">
        <v>5414349987</v>
      </c>
      <c r="F5550" t="s">
        <v>152</v>
      </c>
      <c r="G5550" t="s">
        <v>23</v>
      </c>
      <c r="H5550" t="s">
        <v>24</v>
      </c>
      <c r="I5550" t="s">
        <v>17</v>
      </c>
      <c r="J5550" t="s">
        <v>18</v>
      </c>
      <c r="K5550">
        <v>2535.2600000000002</v>
      </c>
      <c r="L5550">
        <v>112.31</v>
      </c>
      <c r="M5550" t="s">
        <v>19</v>
      </c>
      <c r="N5550">
        <v>4.42992040264115E-2</v>
      </c>
      <c r="O5550" t="s">
        <v>11351</v>
      </c>
      <c r="P5550" t="s">
        <v>11356</v>
      </c>
      <c r="R5550" t="s">
        <v>11353</v>
      </c>
      <c r="S5550">
        <f>IF(SalesData[[#This Row],[Return Status]]="Returned",1,0)</f>
        <v>0</v>
      </c>
      <c r="T5550">
        <v>2821.33</v>
      </c>
      <c r="U5550" s="2">
        <f>EOMONTH(SalesData[[#This Row],[Order Date]],0)</f>
        <v>45138</v>
      </c>
      <c r="V5550" s="9" t="str">
        <f>"Q"&amp;INT((MONTH(SalesData[[#This Row],[Order Date]])+2)/3)&amp;"-"&amp;YEAR(SalesData[[#This Row],[Order Date]])</f>
        <v>Q3-2023</v>
      </c>
    </row>
    <row r="5551" spans="1:22" x14ac:dyDescent="0.35">
      <c r="A5551" t="s">
        <v>5692</v>
      </c>
      <c r="B5551" s="1">
        <v>45121</v>
      </c>
      <c r="C5551" t="s">
        <v>132</v>
      </c>
      <c r="D5551" t="s">
        <v>13</v>
      </c>
      <c r="E5551">
        <v>3138650334</v>
      </c>
      <c r="F5551" t="s">
        <v>58</v>
      </c>
      <c r="G5551" t="s">
        <v>59</v>
      </c>
      <c r="H5551" t="s">
        <v>60</v>
      </c>
      <c r="I5551" t="s">
        <v>31</v>
      </c>
      <c r="J5551" t="s">
        <v>19</v>
      </c>
      <c r="K5551">
        <v>2856.7</v>
      </c>
      <c r="L5551">
        <v>648.47</v>
      </c>
      <c r="M5551" t="s">
        <v>19</v>
      </c>
      <c r="N5551">
        <v>0.22699968495116701</v>
      </c>
      <c r="O5551" t="s">
        <v>11351</v>
      </c>
      <c r="P5551" t="s">
        <v>11354</v>
      </c>
      <c r="R5551" t="s">
        <v>11353</v>
      </c>
      <c r="S5551">
        <f>IF(SalesData[[#This Row],[Return Status]]="Returned",1,0)</f>
        <v>0</v>
      </c>
      <c r="T5551">
        <v>2183.56</v>
      </c>
      <c r="U5551" s="2">
        <f>EOMONTH(SalesData[[#This Row],[Order Date]],0)</f>
        <v>45138</v>
      </c>
      <c r="V5551" s="9" t="str">
        <f>"Q"&amp;INT((MONTH(SalesData[[#This Row],[Order Date]])+2)/3)&amp;"-"&amp;YEAR(SalesData[[#This Row],[Order Date]])</f>
        <v>Q3-2023</v>
      </c>
    </row>
    <row r="5552" spans="1:22" x14ac:dyDescent="0.35">
      <c r="A5552" t="s">
        <v>5693</v>
      </c>
      <c r="B5552" s="1">
        <v>45137</v>
      </c>
      <c r="C5552" t="s">
        <v>205</v>
      </c>
      <c r="D5552" t="s">
        <v>27</v>
      </c>
      <c r="E5552">
        <v>9119350984</v>
      </c>
      <c r="F5552" t="s">
        <v>154</v>
      </c>
      <c r="G5552" t="s">
        <v>11370</v>
      </c>
      <c r="H5552" t="s">
        <v>30</v>
      </c>
      <c r="I5552" t="s">
        <v>31</v>
      </c>
      <c r="J5552" t="s">
        <v>42</v>
      </c>
      <c r="K5552">
        <v>3667.23</v>
      </c>
      <c r="L5552">
        <v>281.58</v>
      </c>
      <c r="M5552" t="s">
        <v>43</v>
      </c>
      <c r="N5552">
        <v>7.6782748832224898E-2</v>
      </c>
      <c r="O5552" t="s">
        <v>11351</v>
      </c>
      <c r="P5552" t="s">
        <v>11356</v>
      </c>
      <c r="R5552" t="s">
        <v>11353</v>
      </c>
      <c r="S5552">
        <f>IF(SalesData[[#This Row],[Return Status]]="Returned",1,0)</f>
        <v>0</v>
      </c>
      <c r="U5552" s="2">
        <f>EOMONTH(SalesData[[#This Row],[Order Date]],0)</f>
        <v>45138</v>
      </c>
      <c r="V5552" s="9" t="str">
        <f>"Q"&amp;INT((MONTH(SalesData[[#This Row],[Order Date]])+2)/3)&amp;"-"&amp;YEAR(SalesData[[#This Row],[Order Date]])</f>
        <v>Q3-2023</v>
      </c>
    </row>
    <row r="5553" spans="1:22" x14ac:dyDescent="0.35">
      <c r="A5553" t="s">
        <v>5694</v>
      </c>
      <c r="B5553" s="1">
        <v>45108</v>
      </c>
      <c r="C5553" t="s">
        <v>176</v>
      </c>
      <c r="D5553" t="s">
        <v>46</v>
      </c>
      <c r="E5553">
        <v>4003936565</v>
      </c>
      <c r="F5553" t="s">
        <v>154</v>
      </c>
      <c r="G5553" t="s">
        <v>29</v>
      </c>
      <c r="H5553" t="s">
        <v>30</v>
      </c>
      <c r="I5553" t="s">
        <v>31</v>
      </c>
      <c r="J5553" t="s">
        <v>62</v>
      </c>
      <c r="K5553">
        <v>3422.66</v>
      </c>
      <c r="L5553">
        <v>1020.09</v>
      </c>
      <c r="M5553" t="s">
        <v>62</v>
      </c>
      <c r="N5553">
        <v>0.29804012084168502</v>
      </c>
      <c r="O5553" t="s">
        <v>11351</v>
      </c>
      <c r="P5553" t="s">
        <v>11354</v>
      </c>
      <c r="R5553" t="s">
        <v>11353</v>
      </c>
      <c r="S5553">
        <f>IF(SalesData[[#This Row],[Return Status]]="Returned",1,0)</f>
        <v>0</v>
      </c>
      <c r="T5553">
        <v>2788.38</v>
      </c>
      <c r="U5553" s="2">
        <f>EOMONTH(SalesData[[#This Row],[Order Date]],0)</f>
        <v>45138</v>
      </c>
      <c r="V5553" s="9" t="str">
        <f>"Q"&amp;INT((MONTH(SalesData[[#This Row],[Order Date]])+2)/3)&amp;"-"&amp;YEAR(SalesData[[#This Row],[Order Date]])</f>
        <v>Q3-2023</v>
      </c>
    </row>
    <row r="5554" spans="1:22" x14ac:dyDescent="0.35">
      <c r="A5554" t="s">
        <v>5695</v>
      </c>
      <c r="B5554" s="1">
        <v>45129</v>
      </c>
      <c r="C5554" t="s">
        <v>111</v>
      </c>
      <c r="D5554" t="s">
        <v>39</v>
      </c>
      <c r="E5554">
        <v>1852198103</v>
      </c>
      <c r="F5554" t="s">
        <v>127</v>
      </c>
      <c r="G5554" t="s">
        <v>29</v>
      </c>
      <c r="H5554" t="s">
        <v>30</v>
      </c>
      <c r="I5554" t="s">
        <v>31</v>
      </c>
      <c r="J5554" t="s">
        <v>43</v>
      </c>
      <c r="K5554">
        <v>4148.5</v>
      </c>
      <c r="L5554">
        <v>1136.8399999999999</v>
      </c>
      <c r="M5554" t="s">
        <v>43</v>
      </c>
      <c r="N5554">
        <v>0.27403639869832502</v>
      </c>
      <c r="O5554" t="s">
        <v>11351</v>
      </c>
      <c r="P5554" t="s">
        <v>11354</v>
      </c>
      <c r="R5554" t="s">
        <v>11353</v>
      </c>
      <c r="S5554">
        <f>IF(SalesData[[#This Row],[Return Status]]="Returned",1,0)</f>
        <v>0</v>
      </c>
      <c r="T5554">
        <v>2788.38</v>
      </c>
      <c r="U5554" s="2">
        <f>EOMONTH(SalesData[[#This Row],[Order Date]],0)</f>
        <v>45138</v>
      </c>
      <c r="V5554" s="9" t="str">
        <f>"Q"&amp;INT((MONTH(SalesData[[#This Row],[Order Date]])+2)/3)&amp;"-"&amp;YEAR(SalesData[[#This Row],[Order Date]])</f>
        <v>Q3-2023</v>
      </c>
    </row>
    <row r="5555" spans="1:22" x14ac:dyDescent="0.35">
      <c r="A5555" t="s">
        <v>5696</v>
      </c>
      <c r="B5555" s="1">
        <v>45116</v>
      </c>
      <c r="C5555" t="s">
        <v>188</v>
      </c>
      <c r="D5555" t="s">
        <v>80</v>
      </c>
      <c r="E5555">
        <v>5314007486</v>
      </c>
      <c r="F5555" t="s">
        <v>163</v>
      </c>
      <c r="G5555" t="s">
        <v>164</v>
      </c>
      <c r="H5555" t="s">
        <v>165</v>
      </c>
      <c r="I5555" t="s">
        <v>36</v>
      </c>
      <c r="J5555" t="s">
        <v>42</v>
      </c>
      <c r="K5555">
        <v>500.45</v>
      </c>
      <c r="L5555">
        <v>121.26</v>
      </c>
      <c r="M5555" t="s">
        <v>43</v>
      </c>
      <c r="N5555">
        <v>0.24230192826456201</v>
      </c>
      <c r="O5555" t="s">
        <v>11355</v>
      </c>
      <c r="P5555" t="s">
        <v>11354</v>
      </c>
      <c r="R5555" t="s">
        <v>11353</v>
      </c>
      <c r="S5555">
        <f>IF(SalesData[[#This Row],[Return Status]]="Returned",1,0)</f>
        <v>0</v>
      </c>
      <c r="U5555" s="2">
        <f>EOMONTH(SalesData[[#This Row],[Order Date]],0)</f>
        <v>45138</v>
      </c>
      <c r="V5555" s="9" t="str">
        <f>"Q"&amp;INT((MONTH(SalesData[[#This Row],[Order Date]])+2)/3)&amp;"-"&amp;YEAR(SalesData[[#This Row],[Order Date]])</f>
        <v>Q3-2023</v>
      </c>
    </row>
    <row r="5556" spans="1:22" x14ac:dyDescent="0.35">
      <c r="A5556" t="s">
        <v>5697</v>
      </c>
      <c r="B5556" s="1">
        <v>45115</v>
      </c>
      <c r="C5556" t="s">
        <v>12</v>
      </c>
      <c r="D5556" t="s">
        <v>99</v>
      </c>
      <c r="E5556">
        <v>2793510806</v>
      </c>
      <c r="F5556" t="s">
        <v>147</v>
      </c>
      <c r="G5556" t="s">
        <v>84</v>
      </c>
      <c r="H5556" t="s">
        <v>11357</v>
      </c>
      <c r="I5556" t="s">
        <v>31</v>
      </c>
      <c r="J5556" t="s">
        <v>42</v>
      </c>
      <c r="K5556">
        <v>867.4</v>
      </c>
      <c r="L5556">
        <v>241.67</v>
      </c>
      <c r="M5556" t="s">
        <v>43</v>
      </c>
      <c r="N5556">
        <v>0.278614249481208</v>
      </c>
      <c r="O5556" t="s">
        <v>11355</v>
      </c>
      <c r="P5556" t="s">
        <v>11354</v>
      </c>
      <c r="R5556" t="s">
        <v>11353</v>
      </c>
      <c r="S5556">
        <f>IF(SalesData[[#This Row],[Return Status]]="Returned",1,0)</f>
        <v>0</v>
      </c>
      <c r="T5556">
        <v>847.14</v>
      </c>
      <c r="U5556" s="2">
        <f>EOMONTH(SalesData[[#This Row],[Order Date]],0)</f>
        <v>45138</v>
      </c>
      <c r="V5556" s="9" t="str">
        <f>"Q"&amp;INT((MONTH(SalesData[[#This Row],[Order Date]])+2)/3)&amp;"-"&amp;YEAR(SalesData[[#This Row],[Order Date]])</f>
        <v>Q3-2023</v>
      </c>
    </row>
    <row r="5557" spans="1:22" x14ac:dyDescent="0.35">
      <c r="A5557" t="s">
        <v>5698</v>
      </c>
      <c r="B5557" s="1">
        <v>45118</v>
      </c>
      <c r="C5557" t="s">
        <v>87</v>
      </c>
      <c r="D5557" t="s">
        <v>46</v>
      </c>
      <c r="E5557">
        <v>7305397762</v>
      </c>
      <c r="F5557" t="s">
        <v>129</v>
      </c>
      <c r="G5557" t="s">
        <v>54</v>
      </c>
      <c r="H5557" t="s">
        <v>55</v>
      </c>
      <c r="I5557" t="s">
        <v>31</v>
      </c>
      <c r="J5557" t="s">
        <v>61</v>
      </c>
      <c r="K5557">
        <v>187.14</v>
      </c>
      <c r="L5557">
        <v>44.02</v>
      </c>
      <c r="M5557" t="s">
        <v>62</v>
      </c>
      <c r="N5557">
        <v>0.23522496526664499</v>
      </c>
      <c r="O5557" t="s">
        <v>11361</v>
      </c>
      <c r="P5557" t="s">
        <v>11354</v>
      </c>
      <c r="R5557" t="s">
        <v>11353</v>
      </c>
      <c r="S5557">
        <f>IF(SalesData[[#This Row],[Return Status]]="Returned",1,0)</f>
        <v>0</v>
      </c>
      <c r="U5557" s="2">
        <f>EOMONTH(SalesData[[#This Row],[Order Date]],0)</f>
        <v>45138</v>
      </c>
      <c r="V5557" s="9" t="str">
        <f>"Q"&amp;INT((MONTH(SalesData[[#This Row],[Order Date]])+2)/3)&amp;"-"&amp;YEAR(SalesData[[#This Row],[Order Date]])</f>
        <v>Q3-2023</v>
      </c>
    </row>
    <row r="5558" spans="1:22" x14ac:dyDescent="0.35">
      <c r="A5558" t="s">
        <v>5699</v>
      </c>
      <c r="B5558" s="1">
        <v>45118</v>
      </c>
      <c r="C5558" t="s">
        <v>21</v>
      </c>
      <c r="D5558" t="s">
        <v>145</v>
      </c>
      <c r="E5558">
        <v>1735186173</v>
      </c>
      <c r="F5558" t="s">
        <v>22</v>
      </c>
      <c r="G5558" t="s">
        <v>23</v>
      </c>
      <c r="H5558" t="s">
        <v>24</v>
      </c>
      <c r="I5558" t="s">
        <v>17</v>
      </c>
      <c r="J5558" t="s">
        <v>61</v>
      </c>
      <c r="K5558">
        <v>4563.54</v>
      </c>
      <c r="L5558">
        <v>357.88</v>
      </c>
      <c r="M5558" t="s">
        <v>62</v>
      </c>
      <c r="N5558">
        <v>7.8421576232486204E-2</v>
      </c>
      <c r="O5558" t="s">
        <v>11351</v>
      </c>
      <c r="P5558" t="s">
        <v>11356</v>
      </c>
      <c r="R5558" t="s">
        <v>11353</v>
      </c>
      <c r="S5558">
        <f>IF(SalesData[[#This Row],[Return Status]]="Returned",1,0)</f>
        <v>0</v>
      </c>
      <c r="T5558">
        <v>2821.33</v>
      </c>
      <c r="U5558" s="2">
        <f>EOMONTH(SalesData[[#This Row],[Order Date]],0)</f>
        <v>45138</v>
      </c>
      <c r="V5558" s="9" t="str">
        <f>"Q"&amp;INT((MONTH(SalesData[[#This Row],[Order Date]])+2)/3)&amp;"-"&amp;YEAR(SalesData[[#This Row],[Order Date]])</f>
        <v>Q3-2023</v>
      </c>
    </row>
    <row r="5559" spans="1:22" x14ac:dyDescent="0.35">
      <c r="A5559" t="s">
        <v>5700</v>
      </c>
      <c r="B5559" s="1">
        <v>45119</v>
      </c>
      <c r="C5559" t="s">
        <v>92</v>
      </c>
      <c r="D5559" t="s">
        <v>72</v>
      </c>
      <c r="E5559">
        <v>8738288758</v>
      </c>
      <c r="F5559" t="s">
        <v>387</v>
      </c>
      <c r="G5559" t="s">
        <v>89</v>
      </c>
      <c r="H5559" t="s">
        <v>90</v>
      </c>
      <c r="I5559" t="s">
        <v>31</v>
      </c>
      <c r="J5559" t="s">
        <v>43</v>
      </c>
      <c r="K5559">
        <v>466.65</v>
      </c>
      <c r="L5559">
        <v>111.59</v>
      </c>
      <c r="M5559" t="s">
        <v>43</v>
      </c>
      <c r="N5559">
        <v>0.23912996892746199</v>
      </c>
      <c r="O5559" t="s">
        <v>11361</v>
      </c>
      <c r="P5559" t="s">
        <v>11354</v>
      </c>
      <c r="R5559" t="s">
        <v>11353</v>
      </c>
      <c r="S5559">
        <f>IF(SalesData[[#This Row],[Return Status]]="Returned",1,0)</f>
        <v>0</v>
      </c>
      <c r="T5559">
        <v>207.68</v>
      </c>
      <c r="U5559" s="2">
        <f>EOMONTH(SalesData[[#This Row],[Order Date]],0)</f>
        <v>45138</v>
      </c>
      <c r="V5559" s="9" t="str">
        <f>"Q"&amp;INT((MONTH(SalesData[[#This Row],[Order Date]])+2)/3)&amp;"-"&amp;YEAR(SalesData[[#This Row],[Order Date]])</f>
        <v>Q3-2023</v>
      </c>
    </row>
    <row r="5560" spans="1:22" x14ac:dyDescent="0.35">
      <c r="A5560" t="s">
        <v>5701</v>
      </c>
      <c r="B5560" s="1">
        <v>45109</v>
      </c>
      <c r="C5560" t="s">
        <v>176</v>
      </c>
      <c r="D5560" t="s">
        <v>99</v>
      </c>
      <c r="E5560">
        <v>7975896169</v>
      </c>
      <c r="F5560" t="s">
        <v>73</v>
      </c>
      <c r="G5560" t="s">
        <v>74</v>
      </c>
      <c r="H5560" t="s">
        <v>75</v>
      </c>
      <c r="I5560" t="s">
        <v>36</v>
      </c>
      <c r="J5560" t="s">
        <v>42</v>
      </c>
      <c r="K5560">
        <v>2066.0300000000002</v>
      </c>
      <c r="L5560">
        <v>211.27</v>
      </c>
      <c r="M5560" t="s">
        <v>43</v>
      </c>
      <c r="N5560">
        <v>0.102258921700072</v>
      </c>
      <c r="O5560" t="s">
        <v>11351</v>
      </c>
      <c r="P5560" t="s">
        <v>11352</v>
      </c>
      <c r="R5560" t="s">
        <v>11353</v>
      </c>
      <c r="S5560">
        <f>IF(SalesData[[#This Row],[Return Status]]="Returned",1,0)</f>
        <v>0</v>
      </c>
      <c r="T5560">
        <v>2420.2800000000002</v>
      </c>
      <c r="U5560" s="2">
        <f>EOMONTH(SalesData[[#This Row],[Order Date]],0)</f>
        <v>45138</v>
      </c>
      <c r="V5560" s="9" t="str">
        <f>"Q"&amp;INT((MONTH(SalesData[[#This Row],[Order Date]])+2)/3)&amp;"-"&amp;YEAR(SalesData[[#This Row],[Order Date]])</f>
        <v>Q3-2023</v>
      </c>
    </row>
    <row r="5561" spans="1:22" x14ac:dyDescent="0.35">
      <c r="A5561" t="s">
        <v>5702</v>
      </c>
      <c r="B5561" s="1">
        <v>45116</v>
      </c>
      <c r="C5561" t="s">
        <v>124</v>
      </c>
      <c r="D5561" t="s">
        <v>145</v>
      </c>
      <c r="E5561">
        <v>9852259745</v>
      </c>
      <c r="F5561" t="s">
        <v>127</v>
      </c>
      <c r="G5561" t="s">
        <v>29</v>
      </c>
      <c r="H5561" t="s">
        <v>30</v>
      </c>
      <c r="I5561" t="s">
        <v>31</v>
      </c>
      <c r="J5561" t="s">
        <v>19</v>
      </c>
      <c r="K5561">
        <v>4612.67</v>
      </c>
      <c r="L5561">
        <v>761.06</v>
      </c>
      <c r="M5561" t="s">
        <v>19</v>
      </c>
      <c r="N5561">
        <v>0.164993376937869</v>
      </c>
      <c r="O5561" t="s">
        <v>11351</v>
      </c>
      <c r="P5561" t="s">
        <v>11352</v>
      </c>
      <c r="R5561" t="s">
        <v>11353</v>
      </c>
      <c r="S5561">
        <f>IF(SalesData[[#This Row],[Return Status]]="Returned",1,0)</f>
        <v>0</v>
      </c>
      <c r="T5561">
        <v>2788.38</v>
      </c>
      <c r="U5561" s="2">
        <f>EOMONTH(SalesData[[#This Row],[Order Date]],0)</f>
        <v>45138</v>
      </c>
      <c r="V5561" s="9" t="str">
        <f>"Q"&amp;INT((MONTH(SalesData[[#This Row],[Order Date]])+2)/3)&amp;"-"&amp;YEAR(SalesData[[#This Row],[Order Date]])</f>
        <v>Q3-2023</v>
      </c>
    </row>
    <row r="5562" spans="1:22" x14ac:dyDescent="0.35">
      <c r="A5562" t="s">
        <v>5703</v>
      </c>
      <c r="B5562" s="1">
        <v>45121</v>
      </c>
      <c r="C5562" t="s">
        <v>176</v>
      </c>
      <c r="D5562" t="s">
        <v>13</v>
      </c>
      <c r="E5562">
        <v>8766711154</v>
      </c>
      <c r="F5562" t="s">
        <v>68</v>
      </c>
      <c r="G5562" t="s">
        <v>11358</v>
      </c>
      <c r="H5562" t="s">
        <v>41</v>
      </c>
      <c r="I5562" t="s">
        <v>31</v>
      </c>
      <c r="J5562" t="s">
        <v>18</v>
      </c>
      <c r="K5562">
        <v>1863.24</v>
      </c>
      <c r="L5562">
        <v>354.29</v>
      </c>
      <c r="M5562" t="s">
        <v>19</v>
      </c>
      <c r="N5562">
        <v>0.19014727034627901</v>
      </c>
      <c r="O5562" t="s">
        <v>11351</v>
      </c>
      <c r="P5562" t="s">
        <v>11352</v>
      </c>
      <c r="R5562" t="s">
        <v>11353</v>
      </c>
      <c r="S5562">
        <f>IF(SalesData[[#This Row],[Return Status]]="Returned",1,0)</f>
        <v>0</v>
      </c>
      <c r="U5562" s="2">
        <f>EOMONTH(SalesData[[#This Row],[Order Date]],0)</f>
        <v>45138</v>
      </c>
      <c r="V5562" s="9" t="str">
        <f>"Q"&amp;INT((MONTH(SalesData[[#This Row],[Order Date]])+2)/3)&amp;"-"&amp;YEAR(SalesData[[#This Row],[Order Date]])</f>
        <v>Q3-2023</v>
      </c>
    </row>
    <row r="5563" spans="1:22" x14ac:dyDescent="0.35">
      <c r="A5563" t="s">
        <v>5704</v>
      </c>
      <c r="B5563" s="1">
        <v>45126</v>
      </c>
      <c r="C5563" t="s">
        <v>124</v>
      </c>
      <c r="D5563" t="s">
        <v>27</v>
      </c>
      <c r="E5563">
        <v>2900804431</v>
      </c>
      <c r="F5563" t="s">
        <v>159</v>
      </c>
      <c r="G5563" t="s">
        <v>84</v>
      </c>
      <c r="H5563" t="s">
        <v>85</v>
      </c>
      <c r="I5563" t="s">
        <v>31</v>
      </c>
      <c r="J5563" t="s">
        <v>65</v>
      </c>
      <c r="K5563">
        <v>2436.5</v>
      </c>
      <c r="L5563">
        <v>93.88</v>
      </c>
      <c r="M5563" t="s">
        <v>65</v>
      </c>
      <c r="N5563">
        <v>3.8530679253026903E-2</v>
      </c>
      <c r="O5563" t="s">
        <v>11351</v>
      </c>
      <c r="P5563" t="s">
        <v>11356</v>
      </c>
      <c r="Q5563" t="s">
        <v>11369</v>
      </c>
      <c r="R5563" t="s">
        <v>11360</v>
      </c>
      <c r="S5563">
        <f>IF(SalesData[[#This Row],[Return Status]]="Returned",1,0)</f>
        <v>1</v>
      </c>
      <c r="T5563">
        <v>847.14</v>
      </c>
      <c r="U5563" s="2">
        <f>EOMONTH(SalesData[[#This Row],[Order Date]],0)</f>
        <v>45138</v>
      </c>
      <c r="V5563" s="9" t="str">
        <f>"Q"&amp;INT((MONTH(SalesData[[#This Row],[Order Date]])+2)/3)&amp;"-"&amp;YEAR(SalesData[[#This Row],[Order Date]])</f>
        <v>Q3-2023</v>
      </c>
    </row>
    <row r="5564" spans="1:22" x14ac:dyDescent="0.35">
      <c r="A5564" t="s">
        <v>5705</v>
      </c>
      <c r="B5564" s="1">
        <v>45109</v>
      </c>
      <c r="C5564" t="s">
        <v>144</v>
      </c>
      <c r="D5564" t="s">
        <v>27</v>
      </c>
      <c r="E5564">
        <v>9738683307</v>
      </c>
      <c r="F5564" t="s">
        <v>33</v>
      </c>
      <c r="G5564" t="s">
        <v>34</v>
      </c>
      <c r="H5564" t="s">
        <v>35</v>
      </c>
      <c r="I5564" t="s">
        <v>36</v>
      </c>
      <c r="J5564" t="s">
        <v>19</v>
      </c>
      <c r="K5564">
        <v>2283.79</v>
      </c>
      <c r="L5564">
        <v>210.05</v>
      </c>
      <c r="M5564" t="s">
        <v>19</v>
      </c>
      <c r="N5564">
        <v>9.1974305868753298E-2</v>
      </c>
      <c r="O5564" t="s">
        <v>11351</v>
      </c>
      <c r="P5564" t="s">
        <v>11356</v>
      </c>
      <c r="R5564" t="s">
        <v>11353</v>
      </c>
      <c r="S5564">
        <f>IF(SalesData[[#This Row],[Return Status]]="Returned",1,0)</f>
        <v>0</v>
      </c>
      <c r="U5564" s="2">
        <f>EOMONTH(SalesData[[#This Row],[Order Date]],0)</f>
        <v>45138</v>
      </c>
      <c r="V5564" s="9" t="str">
        <f>"Q"&amp;INT((MONTH(SalesData[[#This Row],[Order Date]])+2)/3)&amp;"-"&amp;YEAR(SalesData[[#This Row],[Order Date]])</f>
        <v>Q3-2023</v>
      </c>
    </row>
    <row r="5565" spans="1:22" x14ac:dyDescent="0.35">
      <c r="A5565" t="s">
        <v>5706</v>
      </c>
      <c r="B5565" s="1">
        <v>45109</v>
      </c>
      <c r="C5565" t="s">
        <v>194</v>
      </c>
      <c r="D5565" t="s">
        <v>72</v>
      </c>
      <c r="E5565">
        <v>6124481716</v>
      </c>
      <c r="F5565" t="s">
        <v>168</v>
      </c>
      <c r="G5565" t="s">
        <v>54</v>
      </c>
      <c r="H5565" t="s">
        <v>55</v>
      </c>
      <c r="I5565" t="s">
        <v>31</v>
      </c>
      <c r="J5565" t="s">
        <v>18</v>
      </c>
      <c r="K5565">
        <v>3985.46</v>
      </c>
      <c r="L5565">
        <v>1127.45</v>
      </c>
      <c r="M5565" t="s">
        <v>19</v>
      </c>
      <c r="N5565">
        <v>0.28289080808739803</v>
      </c>
      <c r="O5565" t="s">
        <v>11351</v>
      </c>
      <c r="P5565" t="s">
        <v>11354</v>
      </c>
      <c r="R5565" t="s">
        <v>11353</v>
      </c>
      <c r="S5565">
        <f>IF(SalesData[[#This Row],[Return Status]]="Returned",1,0)</f>
        <v>0</v>
      </c>
      <c r="U5565" s="2">
        <f>EOMONTH(SalesData[[#This Row],[Order Date]],0)</f>
        <v>45138</v>
      </c>
      <c r="V5565" s="9" t="str">
        <f>"Q"&amp;INT((MONTH(SalesData[[#This Row],[Order Date]])+2)/3)&amp;"-"&amp;YEAR(SalesData[[#This Row],[Order Date]])</f>
        <v>Q3-2023</v>
      </c>
    </row>
    <row r="5566" spans="1:22" x14ac:dyDescent="0.35">
      <c r="A5566" t="s">
        <v>5707</v>
      </c>
      <c r="B5566" s="1">
        <v>45114</v>
      </c>
      <c r="C5566" t="s">
        <v>77</v>
      </c>
      <c r="D5566" t="s">
        <v>99</v>
      </c>
      <c r="E5566">
        <v>8100577718</v>
      </c>
      <c r="F5566" t="s">
        <v>129</v>
      </c>
      <c r="G5566" t="s">
        <v>54</v>
      </c>
      <c r="H5566" t="s">
        <v>55</v>
      </c>
      <c r="I5566" t="s">
        <v>31</v>
      </c>
      <c r="J5566" t="s">
        <v>19</v>
      </c>
      <c r="K5566">
        <v>1186.8699999999999</v>
      </c>
      <c r="L5566">
        <v>161.19</v>
      </c>
      <c r="M5566" t="s">
        <v>19</v>
      </c>
      <c r="N5566">
        <v>0.13581099867719301</v>
      </c>
      <c r="O5566" t="s">
        <v>11351</v>
      </c>
      <c r="P5566" t="s">
        <v>11352</v>
      </c>
      <c r="R5566" t="s">
        <v>11353</v>
      </c>
      <c r="S5566">
        <f>IF(SalesData[[#This Row],[Return Status]]="Returned",1,0)</f>
        <v>0</v>
      </c>
      <c r="U5566" s="2">
        <f>EOMONTH(SalesData[[#This Row],[Order Date]],0)</f>
        <v>45138</v>
      </c>
      <c r="V5566" s="9" t="str">
        <f>"Q"&amp;INT((MONTH(SalesData[[#This Row],[Order Date]])+2)/3)&amp;"-"&amp;YEAR(SalesData[[#This Row],[Order Date]])</f>
        <v>Q3-2023</v>
      </c>
    </row>
    <row r="5567" spans="1:22" x14ac:dyDescent="0.35">
      <c r="A5567" t="s">
        <v>5708</v>
      </c>
      <c r="B5567" s="1">
        <v>45116</v>
      </c>
      <c r="C5567" t="s">
        <v>67</v>
      </c>
      <c r="D5567" t="s">
        <v>13</v>
      </c>
      <c r="E5567">
        <v>8746267014</v>
      </c>
      <c r="F5567" t="s">
        <v>53</v>
      </c>
      <c r="G5567" t="s">
        <v>54</v>
      </c>
      <c r="H5567" t="s">
        <v>55</v>
      </c>
      <c r="I5567" t="s">
        <v>31</v>
      </c>
      <c r="J5567" t="s">
        <v>18</v>
      </c>
      <c r="K5567">
        <v>3368.02</v>
      </c>
      <c r="L5567">
        <v>482.47</v>
      </c>
      <c r="M5567" t="s">
        <v>19</v>
      </c>
      <c r="N5567">
        <v>0.14325033699324799</v>
      </c>
      <c r="O5567" t="s">
        <v>11351</v>
      </c>
      <c r="P5567" t="s">
        <v>11352</v>
      </c>
      <c r="R5567" t="s">
        <v>11353</v>
      </c>
      <c r="S5567">
        <f>IF(SalesData[[#This Row],[Return Status]]="Returned",1,0)</f>
        <v>0</v>
      </c>
      <c r="U5567" s="2">
        <f>EOMONTH(SalesData[[#This Row],[Order Date]],0)</f>
        <v>45138</v>
      </c>
      <c r="V5567" s="9" t="str">
        <f>"Q"&amp;INT((MONTH(SalesData[[#This Row],[Order Date]])+2)/3)&amp;"-"&amp;YEAR(SalesData[[#This Row],[Order Date]])</f>
        <v>Q3-2023</v>
      </c>
    </row>
    <row r="5568" spans="1:22" x14ac:dyDescent="0.35">
      <c r="A5568" t="s">
        <v>5709</v>
      </c>
      <c r="B5568" s="1">
        <v>45114</v>
      </c>
      <c r="C5568" t="s">
        <v>176</v>
      </c>
      <c r="D5568" t="s">
        <v>99</v>
      </c>
      <c r="E5568">
        <v>9794897918</v>
      </c>
      <c r="F5568" t="s">
        <v>147</v>
      </c>
      <c r="G5568" t="s">
        <v>84</v>
      </c>
      <c r="H5568" t="s">
        <v>85</v>
      </c>
      <c r="I5568" t="s">
        <v>31</v>
      </c>
      <c r="J5568" t="s">
        <v>42</v>
      </c>
      <c r="K5568">
        <v>2710.95</v>
      </c>
      <c r="L5568">
        <v>537.83000000000004</v>
      </c>
      <c r="M5568" t="s">
        <v>43</v>
      </c>
      <c r="N5568">
        <v>0.19839170770394099</v>
      </c>
      <c r="O5568" t="s">
        <v>11351</v>
      </c>
      <c r="P5568" t="s">
        <v>11352</v>
      </c>
      <c r="Q5568" t="s">
        <v>11363</v>
      </c>
      <c r="R5568" t="s">
        <v>11360</v>
      </c>
      <c r="S5568">
        <f>IF(SalesData[[#This Row],[Return Status]]="Returned",1,0)</f>
        <v>1</v>
      </c>
      <c r="T5568">
        <v>847.14</v>
      </c>
      <c r="U5568" s="2">
        <f>EOMONTH(SalesData[[#This Row],[Order Date]],0)</f>
        <v>45138</v>
      </c>
      <c r="V5568" s="9" t="str">
        <f>"Q"&amp;INT((MONTH(SalesData[[#This Row],[Order Date]])+2)/3)&amp;"-"&amp;YEAR(SalesData[[#This Row],[Order Date]])</f>
        <v>Q3-2023</v>
      </c>
    </row>
    <row r="5569" spans="1:22" x14ac:dyDescent="0.35">
      <c r="A5569" t="s">
        <v>5710</v>
      </c>
      <c r="B5569" s="1">
        <v>45112</v>
      </c>
      <c r="C5569" t="s">
        <v>149</v>
      </c>
      <c r="D5569" t="s">
        <v>80</v>
      </c>
      <c r="E5569">
        <v>2249617139</v>
      </c>
      <c r="F5569" t="s">
        <v>387</v>
      </c>
      <c r="G5569" t="s">
        <v>89</v>
      </c>
      <c r="H5569" t="s">
        <v>90</v>
      </c>
      <c r="I5569" t="s">
        <v>31</v>
      </c>
      <c r="J5569" t="s">
        <v>61</v>
      </c>
      <c r="K5569">
        <v>779.28</v>
      </c>
      <c r="L5569">
        <v>120.4</v>
      </c>
      <c r="M5569" t="s">
        <v>62</v>
      </c>
      <c r="N5569">
        <v>0.15450159121240101</v>
      </c>
      <c r="O5569" t="s">
        <v>11355</v>
      </c>
      <c r="P5569" t="s">
        <v>11352</v>
      </c>
      <c r="R5569" t="s">
        <v>11353</v>
      </c>
      <c r="S5569">
        <f>IF(SalesData[[#This Row],[Return Status]]="Returned",1,0)</f>
        <v>0</v>
      </c>
      <c r="T5569">
        <v>207.68</v>
      </c>
      <c r="U5569" s="2">
        <f>EOMONTH(SalesData[[#This Row],[Order Date]],0)</f>
        <v>45138</v>
      </c>
      <c r="V5569" s="9" t="str">
        <f>"Q"&amp;INT((MONTH(SalesData[[#This Row],[Order Date]])+2)/3)&amp;"-"&amp;YEAR(SalesData[[#This Row],[Order Date]])</f>
        <v>Q3-2023</v>
      </c>
    </row>
    <row r="5570" spans="1:22" x14ac:dyDescent="0.35">
      <c r="A5570" t="s">
        <v>5711</v>
      </c>
      <c r="B5570" s="1">
        <v>45116</v>
      </c>
      <c r="C5570" t="s">
        <v>67</v>
      </c>
      <c r="D5570" t="s">
        <v>27</v>
      </c>
      <c r="E5570">
        <v>5894388085</v>
      </c>
      <c r="F5570" t="s">
        <v>133</v>
      </c>
      <c r="G5570" t="s">
        <v>89</v>
      </c>
      <c r="H5570" t="s">
        <v>11357</v>
      </c>
      <c r="I5570" t="s">
        <v>31</v>
      </c>
      <c r="J5570" t="s">
        <v>19</v>
      </c>
      <c r="K5570">
        <v>1064.05</v>
      </c>
      <c r="L5570">
        <v>277.02999999999997</v>
      </c>
      <c r="M5570" t="s">
        <v>19</v>
      </c>
      <c r="N5570">
        <v>0.26035430665852199</v>
      </c>
      <c r="O5570" t="s">
        <v>11351</v>
      </c>
      <c r="P5570" t="s">
        <v>11354</v>
      </c>
      <c r="R5570" t="s">
        <v>11353</v>
      </c>
      <c r="S5570">
        <f>IF(SalesData[[#This Row],[Return Status]]="Returned",1,0)</f>
        <v>0</v>
      </c>
      <c r="T5570">
        <v>207.68</v>
      </c>
      <c r="U5570" s="2">
        <f>EOMONTH(SalesData[[#This Row],[Order Date]],0)</f>
        <v>45138</v>
      </c>
      <c r="V5570" s="9" t="str">
        <f>"Q"&amp;INT((MONTH(SalesData[[#This Row],[Order Date]])+2)/3)&amp;"-"&amp;YEAR(SalesData[[#This Row],[Order Date]])</f>
        <v>Q3-2023</v>
      </c>
    </row>
    <row r="5571" spans="1:22" x14ac:dyDescent="0.35">
      <c r="A5571" t="s">
        <v>5712</v>
      </c>
      <c r="B5571" s="1">
        <v>45112</v>
      </c>
      <c r="C5571" t="s">
        <v>87</v>
      </c>
      <c r="D5571" t="s">
        <v>46</v>
      </c>
      <c r="E5571">
        <v>584240515</v>
      </c>
      <c r="F5571" t="s">
        <v>410</v>
      </c>
      <c r="G5571" t="s">
        <v>29</v>
      </c>
      <c r="H5571" t="s">
        <v>30</v>
      </c>
      <c r="I5571" t="s">
        <v>31</v>
      </c>
      <c r="J5571" t="s">
        <v>65</v>
      </c>
      <c r="K5571">
        <v>3618.76</v>
      </c>
      <c r="L5571">
        <v>608.41999999999996</v>
      </c>
      <c r="M5571" t="s">
        <v>65</v>
      </c>
      <c r="N5571">
        <v>0.168129414495573</v>
      </c>
      <c r="O5571" t="s">
        <v>11351</v>
      </c>
      <c r="P5571" t="s">
        <v>11352</v>
      </c>
      <c r="R5571" t="s">
        <v>11353</v>
      </c>
      <c r="S5571">
        <f>IF(SalesData[[#This Row],[Return Status]]="Returned",1,0)</f>
        <v>0</v>
      </c>
      <c r="T5571">
        <v>2788.38</v>
      </c>
      <c r="U5571" s="2">
        <f>EOMONTH(SalesData[[#This Row],[Order Date]],0)</f>
        <v>45138</v>
      </c>
      <c r="V5571" s="9" t="str">
        <f>"Q"&amp;INT((MONTH(SalesData[[#This Row],[Order Date]])+2)/3)&amp;"-"&amp;YEAR(SalesData[[#This Row],[Order Date]])</f>
        <v>Q3-2023</v>
      </c>
    </row>
    <row r="5572" spans="1:22" x14ac:dyDescent="0.35">
      <c r="A5572" t="s">
        <v>5713</v>
      </c>
      <c r="B5572" s="1">
        <v>45131</v>
      </c>
      <c r="C5572" t="s">
        <v>113</v>
      </c>
      <c r="D5572" t="s">
        <v>80</v>
      </c>
      <c r="E5572">
        <v>2793392595</v>
      </c>
      <c r="F5572" t="s">
        <v>68</v>
      </c>
      <c r="G5572" t="s">
        <v>69</v>
      </c>
      <c r="H5572" t="s">
        <v>11357</v>
      </c>
      <c r="I5572" t="s">
        <v>31</v>
      </c>
      <c r="J5572" t="s">
        <v>65</v>
      </c>
      <c r="K5572">
        <v>1196.0899999999999</v>
      </c>
      <c r="L5572">
        <v>43.73</v>
      </c>
      <c r="M5572" t="s">
        <v>65</v>
      </c>
      <c r="N5572">
        <v>3.6560793920190002E-2</v>
      </c>
      <c r="O5572" t="s">
        <v>11351</v>
      </c>
      <c r="P5572" t="s">
        <v>11356</v>
      </c>
      <c r="R5572" t="s">
        <v>11353</v>
      </c>
      <c r="S5572">
        <f>IF(SalesData[[#This Row],[Return Status]]="Returned",1,0)</f>
        <v>0</v>
      </c>
      <c r="T5572">
        <v>2081.52</v>
      </c>
      <c r="U5572" s="2">
        <f>EOMONTH(SalesData[[#This Row],[Order Date]],0)</f>
        <v>45138</v>
      </c>
      <c r="V5572" s="9" t="str">
        <f>"Q"&amp;INT((MONTH(SalesData[[#This Row],[Order Date]])+2)/3)&amp;"-"&amp;YEAR(SalesData[[#This Row],[Order Date]])</f>
        <v>Q3-2023</v>
      </c>
    </row>
    <row r="5573" spans="1:22" x14ac:dyDescent="0.35">
      <c r="A5573" t="s">
        <v>5714</v>
      </c>
      <c r="B5573" s="1">
        <v>45120</v>
      </c>
      <c r="C5573" t="s">
        <v>188</v>
      </c>
      <c r="D5573" t="s">
        <v>80</v>
      </c>
      <c r="E5573">
        <v>2648200022</v>
      </c>
      <c r="F5573" t="s">
        <v>14</v>
      </c>
      <c r="G5573" t="s">
        <v>15</v>
      </c>
      <c r="H5573" t="s">
        <v>16</v>
      </c>
      <c r="I5573" t="s">
        <v>17</v>
      </c>
      <c r="J5573" t="s">
        <v>18</v>
      </c>
      <c r="K5573">
        <v>2466.4499999999998</v>
      </c>
      <c r="L5573">
        <v>399.03</v>
      </c>
      <c r="M5573" t="s">
        <v>19</v>
      </c>
      <c r="N5573">
        <v>0.161783129599222</v>
      </c>
      <c r="O5573" t="s">
        <v>11351</v>
      </c>
      <c r="P5573" t="s">
        <v>11352</v>
      </c>
      <c r="R5573" t="s">
        <v>11353</v>
      </c>
      <c r="S5573">
        <f>IF(SalesData[[#This Row],[Return Status]]="Returned",1,0)</f>
        <v>0</v>
      </c>
      <c r="T5573">
        <v>2085.91</v>
      </c>
      <c r="U5573" s="2">
        <f>EOMONTH(SalesData[[#This Row],[Order Date]],0)</f>
        <v>45138</v>
      </c>
      <c r="V5573" s="9" t="str">
        <f>"Q"&amp;INT((MONTH(SalesData[[#This Row],[Order Date]])+2)/3)&amp;"-"&amp;YEAR(SalesData[[#This Row],[Order Date]])</f>
        <v>Q3-2023</v>
      </c>
    </row>
    <row r="5574" spans="1:22" x14ac:dyDescent="0.35">
      <c r="A5574" t="s">
        <v>5715</v>
      </c>
      <c r="B5574" s="1">
        <v>45116</v>
      </c>
      <c r="C5574" t="s">
        <v>87</v>
      </c>
      <c r="D5574" t="s">
        <v>72</v>
      </c>
      <c r="E5574">
        <v>1579279344</v>
      </c>
      <c r="F5574" t="s">
        <v>147</v>
      </c>
      <c r="G5574" t="s">
        <v>84</v>
      </c>
      <c r="H5574" t="s">
        <v>85</v>
      </c>
      <c r="I5574" t="s">
        <v>31</v>
      </c>
      <c r="J5574" t="s">
        <v>62</v>
      </c>
      <c r="K5574">
        <v>1877.02</v>
      </c>
      <c r="L5574">
        <v>57.44</v>
      </c>
      <c r="M5574" t="s">
        <v>62</v>
      </c>
      <c r="N5574">
        <v>3.0601698436884001E-2</v>
      </c>
      <c r="O5574" t="s">
        <v>11351</v>
      </c>
      <c r="P5574" t="s">
        <v>11356</v>
      </c>
      <c r="Q5574" t="s">
        <v>11373</v>
      </c>
      <c r="R5574" t="s">
        <v>11360</v>
      </c>
      <c r="S5574">
        <f>IF(SalesData[[#This Row],[Return Status]]="Returned",1,0)</f>
        <v>1</v>
      </c>
      <c r="T5574">
        <v>847.14</v>
      </c>
      <c r="U5574" s="2">
        <f>EOMONTH(SalesData[[#This Row],[Order Date]],0)</f>
        <v>45138</v>
      </c>
      <c r="V5574" s="9" t="str">
        <f>"Q"&amp;INT((MONTH(SalesData[[#This Row],[Order Date]])+2)/3)&amp;"-"&amp;YEAR(SalesData[[#This Row],[Order Date]])</f>
        <v>Q3-2023</v>
      </c>
    </row>
    <row r="5575" spans="1:22" x14ac:dyDescent="0.35">
      <c r="A5575" t="s">
        <v>5716</v>
      </c>
      <c r="B5575" s="1">
        <v>45127</v>
      </c>
      <c r="C5575" t="s">
        <v>97</v>
      </c>
      <c r="D5575" t="s">
        <v>46</v>
      </c>
      <c r="E5575">
        <v>8078929567</v>
      </c>
      <c r="F5575" t="s">
        <v>129</v>
      </c>
      <c r="G5575" t="s">
        <v>54</v>
      </c>
      <c r="H5575" t="s">
        <v>55</v>
      </c>
      <c r="I5575" t="s">
        <v>31</v>
      </c>
      <c r="J5575" t="s">
        <v>61</v>
      </c>
      <c r="K5575">
        <v>58</v>
      </c>
      <c r="L5575">
        <v>15.14</v>
      </c>
      <c r="M5575" t="s">
        <v>62</v>
      </c>
      <c r="N5575">
        <v>0.26103448275862101</v>
      </c>
      <c r="O5575" t="s">
        <v>11361</v>
      </c>
      <c r="P5575" t="s">
        <v>11354</v>
      </c>
      <c r="R5575" t="s">
        <v>11353</v>
      </c>
      <c r="S5575">
        <f>IF(SalesData[[#This Row],[Return Status]]="Returned",1,0)</f>
        <v>0</v>
      </c>
      <c r="U5575" s="2">
        <f>EOMONTH(SalesData[[#This Row],[Order Date]],0)</f>
        <v>45138</v>
      </c>
      <c r="V5575" s="9" t="str">
        <f>"Q"&amp;INT((MONTH(SalesData[[#This Row],[Order Date]])+2)/3)&amp;"-"&amp;YEAR(SalesData[[#This Row],[Order Date]])</f>
        <v>Q3-2023</v>
      </c>
    </row>
    <row r="5576" spans="1:22" x14ac:dyDescent="0.35">
      <c r="A5576" t="s">
        <v>5717</v>
      </c>
      <c r="B5576" s="1">
        <v>45115</v>
      </c>
      <c r="C5576" t="s">
        <v>124</v>
      </c>
      <c r="D5576" t="s">
        <v>72</v>
      </c>
      <c r="E5576">
        <v>5226993341</v>
      </c>
      <c r="F5576" t="s">
        <v>133</v>
      </c>
      <c r="G5576" t="s">
        <v>89</v>
      </c>
      <c r="H5576" t="s">
        <v>90</v>
      </c>
      <c r="I5576" t="s">
        <v>31</v>
      </c>
      <c r="J5576" t="s">
        <v>62</v>
      </c>
      <c r="K5576">
        <v>4618.43</v>
      </c>
      <c r="L5576">
        <v>301.72000000000003</v>
      </c>
      <c r="M5576" t="s">
        <v>62</v>
      </c>
      <c r="N5576">
        <v>6.5329560045296803E-2</v>
      </c>
      <c r="O5576" t="s">
        <v>11351</v>
      </c>
      <c r="P5576" t="s">
        <v>11356</v>
      </c>
      <c r="R5576" t="s">
        <v>11353</v>
      </c>
      <c r="S5576">
        <f>IF(SalesData[[#This Row],[Return Status]]="Returned",1,0)</f>
        <v>0</v>
      </c>
      <c r="T5576">
        <v>207.68</v>
      </c>
      <c r="U5576" s="2">
        <f>EOMONTH(SalesData[[#This Row],[Order Date]],0)</f>
        <v>45138</v>
      </c>
      <c r="V5576" s="9" t="str">
        <f>"Q"&amp;INT((MONTH(SalesData[[#This Row],[Order Date]])+2)/3)&amp;"-"&amp;YEAR(SalesData[[#This Row],[Order Date]])</f>
        <v>Q3-2023</v>
      </c>
    </row>
    <row r="5577" spans="1:22" x14ac:dyDescent="0.35">
      <c r="A5577" t="s">
        <v>5718</v>
      </c>
      <c r="B5577" s="1">
        <v>45127</v>
      </c>
      <c r="C5577" t="s">
        <v>188</v>
      </c>
      <c r="D5577" t="s">
        <v>99</v>
      </c>
      <c r="E5577">
        <v>2485564568</v>
      </c>
      <c r="F5577" t="s">
        <v>83</v>
      </c>
      <c r="G5577" t="s">
        <v>84</v>
      </c>
      <c r="H5577" t="s">
        <v>85</v>
      </c>
      <c r="I5577" t="s">
        <v>31</v>
      </c>
      <c r="J5577" t="s">
        <v>18</v>
      </c>
      <c r="K5577">
        <v>2184.0300000000002</v>
      </c>
      <c r="L5577">
        <v>405.91</v>
      </c>
      <c r="M5577" t="s">
        <v>19</v>
      </c>
      <c r="N5577">
        <v>0.18585367417114201</v>
      </c>
      <c r="O5577" t="s">
        <v>11351</v>
      </c>
      <c r="P5577" t="s">
        <v>11352</v>
      </c>
      <c r="R5577" t="s">
        <v>11353</v>
      </c>
      <c r="S5577">
        <f>IF(SalesData[[#This Row],[Return Status]]="Returned",1,0)</f>
        <v>0</v>
      </c>
      <c r="T5577">
        <v>847.14</v>
      </c>
      <c r="U5577" s="2">
        <f>EOMONTH(SalesData[[#This Row],[Order Date]],0)</f>
        <v>45138</v>
      </c>
      <c r="V5577" s="9" t="str">
        <f>"Q"&amp;INT((MONTH(SalesData[[#This Row],[Order Date]])+2)/3)&amp;"-"&amp;YEAR(SalesData[[#This Row],[Order Date]])</f>
        <v>Q3-2023</v>
      </c>
    </row>
    <row r="5578" spans="1:22" x14ac:dyDescent="0.35">
      <c r="A5578" t="s">
        <v>5719</v>
      </c>
      <c r="B5578" s="1">
        <v>45120</v>
      </c>
      <c r="C5578" t="s">
        <v>71</v>
      </c>
      <c r="D5578" t="s">
        <v>13</v>
      </c>
      <c r="E5578">
        <v>7488823947</v>
      </c>
      <c r="F5578" t="s">
        <v>127</v>
      </c>
      <c r="G5578" t="s">
        <v>29</v>
      </c>
      <c r="H5578" t="s">
        <v>30</v>
      </c>
      <c r="I5578" t="s">
        <v>31</v>
      </c>
      <c r="J5578" t="s">
        <v>61</v>
      </c>
      <c r="K5578">
        <v>2139.38</v>
      </c>
      <c r="L5578">
        <v>517.37</v>
      </c>
      <c r="M5578" t="s">
        <v>62</v>
      </c>
      <c r="N5578">
        <v>0.24183174564593499</v>
      </c>
      <c r="O5578" t="s">
        <v>11351</v>
      </c>
      <c r="P5578" t="s">
        <v>11354</v>
      </c>
      <c r="R5578" t="s">
        <v>11353</v>
      </c>
      <c r="S5578">
        <f>IF(SalesData[[#This Row],[Return Status]]="Returned",1,0)</f>
        <v>0</v>
      </c>
      <c r="T5578">
        <v>2788.38</v>
      </c>
      <c r="U5578" s="2">
        <f>EOMONTH(SalesData[[#This Row],[Order Date]],0)</f>
        <v>45138</v>
      </c>
      <c r="V5578" s="9" t="str">
        <f>"Q"&amp;INT((MONTH(SalesData[[#This Row],[Order Date]])+2)/3)&amp;"-"&amp;YEAR(SalesData[[#This Row],[Order Date]])</f>
        <v>Q3-2023</v>
      </c>
    </row>
    <row r="5579" spans="1:22" x14ac:dyDescent="0.35">
      <c r="A5579" t="s">
        <v>5720</v>
      </c>
      <c r="B5579" s="1">
        <v>45119</v>
      </c>
      <c r="C5579" t="s">
        <v>176</v>
      </c>
      <c r="D5579" t="s">
        <v>145</v>
      </c>
      <c r="E5579">
        <v>3964237841</v>
      </c>
      <c r="F5579" t="s">
        <v>140</v>
      </c>
      <c r="G5579" t="s">
        <v>11367</v>
      </c>
      <c r="H5579" t="s">
        <v>121</v>
      </c>
      <c r="I5579" t="s">
        <v>17</v>
      </c>
      <c r="J5579" t="s">
        <v>65</v>
      </c>
      <c r="K5579">
        <v>2163.63</v>
      </c>
      <c r="L5579">
        <v>483.79</v>
      </c>
      <c r="M5579" t="s">
        <v>65</v>
      </c>
      <c r="N5579">
        <v>0.223601077818296</v>
      </c>
      <c r="O5579" t="s">
        <v>11351</v>
      </c>
      <c r="P5579" t="s">
        <v>11354</v>
      </c>
      <c r="Q5579" t="s">
        <v>11366</v>
      </c>
      <c r="R5579" t="s">
        <v>11360</v>
      </c>
      <c r="S5579">
        <f>IF(SalesData[[#This Row],[Return Status]]="Returned",1,0)</f>
        <v>1</v>
      </c>
      <c r="U5579" s="2">
        <f>EOMONTH(SalesData[[#This Row],[Order Date]],0)</f>
        <v>45138</v>
      </c>
      <c r="V5579" s="9" t="str">
        <f>"Q"&amp;INT((MONTH(SalesData[[#This Row],[Order Date]])+2)/3)&amp;"-"&amp;YEAR(SalesData[[#This Row],[Order Date]])</f>
        <v>Q3-2023</v>
      </c>
    </row>
    <row r="5580" spans="1:22" x14ac:dyDescent="0.35">
      <c r="A5580" t="s">
        <v>5721</v>
      </c>
      <c r="B5580" s="1">
        <v>45128</v>
      </c>
      <c r="C5580" t="s">
        <v>149</v>
      </c>
      <c r="D5580" t="s">
        <v>72</v>
      </c>
      <c r="E5580">
        <v>2148585218</v>
      </c>
      <c r="F5580" t="s">
        <v>154</v>
      </c>
      <c r="G5580" t="s">
        <v>29</v>
      </c>
      <c r="H5580" t="s">
        <v>30</v>
      </c>
      <c r="I5580" t="s">
        <v>31</v>
      </c>
      <c r="J5580" t="s">
        <v>18</v>
      </c>
      <c r="K5580">
        <v>2168.86</v>
      </c>
      <c r="L5580">
        <v>470.4</v>
      </c>
      <c r="M5580" t="s">
        <v>19</v>
      </c>
      <c r="N5580">
        <v>0.21688813478048399</v>
      </c>
      <c r="O5580" t="s">
        <v>11351</v>
      </c>
      <c r="P5580" t="s">
        <v>11354</v>
      </c>
      <c r="R5580" t="s">
        <v>11353</v>
      </c>
      <c r="S5580">
        <f>IF(SalesData[[#This Row],[Return Status]]="Returned",1,0)</f>
        <v>0</v>
      </c>
      <c r="T5580">
        <v>2788.38</v>
      </c>
      <c r="U5580" s="2">
        <f>EOMONTH(SalesData[[#This Row],[Order Date]],0)</f>
        <v>45138</v>
      </c>
      <c r="V5580" s="9" t="str">
        <f>"Q"&amp;INT((MONTH(SalesData[[#This Row],[Order Date]])+2)/3)&amp;"-"&amp;YEAR(SalesData[[#This Row],[Order Date]])</f>
        <v>Q3-2023</v>
      </c>
    </row>
    <row r="5581" spans="1:22" x14ac:dyDescent="0.35">
      <c r="A5581" t="s">
        <v>5722</v>
      </c>
      <c r="B5581" s="1">
        <v>45119</v>
      </c>
      <c r="C5581" t="s">
        <v>194</v>
      </c>
      <c r="D5581" t="s">
        <v>72</v>
      </c>
      <c r="E5581">
        <v>3208464241</v>
      </c>
      <c r="F5581" t="s">
        <v>357</v>
      </c>
      <c r="G5581" t="s">
        <v>164</v>
      </c>
      <c r="H5581" t="s">
        <v>165</v>
      </c>
      <c r="I5581" t="s">
        <v>36</v>
      </c>
      <c r="J5581" t="s">
        <v>19</v>
      </c>
      <c r="K5581">
        <v>237.14</v>
      </c>
      <c r="L5581">
        <v>47.26</v>
      </c>
      <c r="M5581" t="s">
        <v>19</v>
      </c>
      <c r="N5581">
        <v>0.19929155772961099</v>
      </c>
      <c r="O5581" t="s">
        <v>11361</v>
      </c>
      <c r="P5581" t="s">
        <v>11352</v>
      </c>
      <c r="Q5581" t="s">
        <v>11369</v>
      </c>
      <c r="R5581" t="s">
        <v>11360</v>
      </c>
      <c r="S5581">
        <f>IF(SalesData[[#This Row],[Return Status]]="Returned",1,0)</f>
        <v>1</v>
      </c>
      <c r="U5581" s="2">
        <f>EOMONTH(SalesData[[#This Row],[Order Date]],0)</f>
        <v>45138</v>
      </c>
      <c r="V5581" s="9" t="str">
        <f>"Q"&amp;INT((MONTH(SalesData[[#This Row],[Order Date]])+2)/3)&amp;"-"&amp;YEAR(SalesData[[#This Row],[Order Date]])</f>
        <v>Q3-2023</v>
      </c>
    </row>
    <row r="5582" spans="1:22" x14ac:dyDescent="0.35">
      <c r="A5582" t="s">
        <v>5723</v>
      </c>
      <c r="B5582" s="1">
        <v>45113</v>
      </c>
      <c r="C5582" t="s">
        <v>49</v>
      </c>
      <c r="D5582" t="s">
        <v>72</v>
      </c>
      <c r="E5582">
        <v>7007239119</v>
      </c>
      <c r="F5582" t="s">
        <v>181</v>
      </c>
      <c r="G5582" t="s">
        <v>54</v>
      </c>
      <c r="H5582" t="s">
        <v>55</v>
      </c>
      <c r="I5582" t="s">
        <v>31</v>
      </c>
      <c r="J5582" t="s">
        <v>42</v>
      </c>
      <c r="K5582">
        <v>3091.75</v>
      </c>
      <c r="L5582">
        <v>416.34</v>
      </c>
      <c r="M5582" t="s">
        <v>43</v>
      </c>
      <c r="N5582">
        <v>0.13466159941780501</v>
      </c>
      <c r="O5582" t="s">
        <v>11351</v>
      </c>
      <c r="P5582" t="s">
        <v>11352</v>
      </c>
      <c r="Q5582" t="s">
        <v>11366</v>
      </c>
      <c r="R5582" t="s">
        <v>11360</v>
      </c>
      <c r="S5582">
        <f>IF(SalesData[[#This Row],[Return Status]]="Returned",1,0)</f>
        <v>1</v>
      </c>
      <c r="U5582" s="2">
        <f>EOMONTH(SalesData[[#This Row],[Order Date]],0)</f>
        <v>45138</v>
      </c>
      <c r="V5582" s="9" t="str">
        <f>"Q"&amp;INT((MONTH(SalesData[[#This Row],[Order Date]])+2)/3)&amp;"-"&amp;YEAR(SalesData[[#This Row],[Order Date]])</f>
        <v>Q3-2023</v>
      </c>
    </row>
    <row r="5583" spans="1:22" x14ac:dyDescent="0.35">
      <c r="A5583" t="s">
        <v>5724</v>
      </c>
      <c r="B5583" s="1">
        <v>45135</v>
      </c>
      <c r="C5583" t="s">
        <v>162</v>
      </c>
      <c r="D5583" t="s">
        <v>80</v>
      </c>
      <c r="E5583">
        <v>9191612532</v>
      </c>
      <c r="F5583" t="s">
        <v>357</v>
      </c>
      <c r="G5583" t="s">
        <v>164</v>
      </c>
      <c r="H5583" t="s">
        <v>11357</v>
      </c>
      <c r="I5583" t="s">
        <v>36</v>
      </c>
      <c r="J5583" t="s">
        <v>65</v>
      </c>
      <c r="K5583">
        <v>3922.31</v>
      </c>
      <c r="L5583">
        <v>1162.48</v>
      </c>
      <c r="M5583" t="s">
        <v>65</v>
      </c>
      <c r="N5583">
        <v>0.29637637004724299</v>
      </c>
      <c r="O5583" t="s">
        <v>11351</v>
      </c>
      <c r="P5583" t="s">
        <v>11354</v>
      </c>
      <c r="R5583" t="s">
        <v>11353</v>
      </c>
      <c r="S5583">
        <f>IF(SalesData[[#This Row],[Return Status]]="Returned",1,0)</f>
        <v>0</v>
      </c>
      <c r="U5583" s="2">
        <f>EOMONTH(SalesData[[#This Row],[Order Date]],0)</f>
        <v>45138</v>
      </c>
      <c r="V5583" s="9" t="str">
        <f>"Q"&amp;INT((MONTH(SalesData[[#This Row],[Order Date]])+2)/3)&amp;"-"&amp;YEAR(SalesData[[#This Row],[Order Date]])</f>
        <v>Q3-2023</v>
      </c>
    </row>
    <row r="5584" spans="1:22" x14ac:dyDescent="0.35">
      <c r="A5584" t="s">
        <v>5725</v>
      </c>
      <c r="B5584" s="1">
        <v>45110</v>
      </c>
      <c r="C5584" t="s">
        <v>325</v>
      </c>
      <c r="D5584" t="s">
        <v>39</v>
      </c>
      <c r="E5584">
        <v>5243490878</v>
      </c>
      <c r="F5584" t="s">
        <v>410</v>
      </c>
      <c r="G5584" t="s">
        <v>29</v>
      </c>
      <c r="H5584" t="s">
        <v>30</v>
      </c>
      <c r="I5584" t="s">
        <v>31</v>
      </c>
      <c r="J5584" t="s">
        <v>65</v>
      </c>
      <c r="K5584">
        <v>1652.38</v>
      </c>
      <c r="L5584">
        <v>69.45</v>
      </c>
      <c r="M5584" t="s">
        <v>65</v>
      </c>
      <c r="N5584">
        <v>4.2030283590941603E-2</v>
      </c>
      <c r="O5584" t="s">
        <v>11351</v>
      </c>
      <c r="P5584" t="s">
        <v>11356</v>
      </c>
      <c r="R5584" t="s">
        <v>11353</v>
      </c>
      <c r="S5584">
        <f>IF(SalesData[[#This Row],[Return Status]]="Returned",1,0)</f>
        <v>0</v>
      </c>
      <c r="T5584">
        <v>2788.38</v>
      </c>
      <c r="U5584" s="2">
        <f>EOMONTH(SalesData[[#This Row],[Order Date]],0)</f>
        <v>45138</v>
      </c>
      <c r="V5584" s="9" t="str">
        <f>"Q"&amp;INT((MONTH(SalesData[[#This Row],[Order Date]])+2)/3)&amp;"-"&amp;YEAR(SalesData[[#This Row],[Order Date]])</f>
        <v>Q3-2023</v>
      </c>
    </row>
    <row r="5585" spans="1:22" x14ac:dyDescent="0.35">
      <c r="A5585" t="s">
        <v>5726</v>
      </c>
      <c r="B5585" s="1">
        <v>45109</v>
      </c>
      <c r="C5585" t="s">
        <v>162</v>
      </c>
      <c r="D5585" t="s">
        <v>72</v>
      </c>
      <c r="E5585">
        <v>6943039196</v>
      </c>
      <c r="F5585" t="s">
        <v>312</v>
      </c>
      <c r="G5585" t="s">
        <v>141</v>
      </c>
      <c r="H5585" t="s">
        <v>11357</v>
      </c>
      <c r="I5585" t="s">
        <v>17</v>
      </c>
      <c r="J5585" t="s">
        <v>19</v>
      </c>
      <c r="K5585">
        <v>4549.1099999999997</v>
      </c>
      <c r="L5585">
        <v>287.39999999999998</v>
      </c>
      <c r="M5585" t="s">
        <v>19</v>
      </c>
      <c r="N5585">
        <v>6.3177192901468601E-2</v>
      </c>
      <c r="O5585" t="s">
        <v>11351</v>
      </c>
      <c r="P5585" t="s">
        <v>11356</v>
      </c>
      <c r="Q5585" t="s">
        <v>11365</v>
      </c>
      <c r="R5585" t="s">
        <v>11360</v>
      </c>
      <c r="S5585">
        <f>IF(SalesData[[#This Row],[Return Status]]="Returned",1,0)</f>
        <v>1</v>
      </c>
      <c r="T5585">
        <v>2793.38</v>
      </c>
      <c r="U5585" s="2">
        <f>EOMONTH(SalesData[[#This Row],[Order Date]],0)</f>
        <v>45138</v>
      </c>
      <c r="V5585" s="9" t="str">
        <f>"Q"&amp;INT((MONTH(SalesData[[#This Row],[Order Date]])+2)/3)&amp;"-"&amp;YEAR(SalesData[[#This Row],[Order Date]])</f>
        <v>Q3-2023</v>
      </c>
    </row>
    <row r="5586" spans="1:22" x14ac:dyDescent="0.35">
      <c r="A5586" t="s">
        <v>5727</v>
      </c>
      <c r="B5586" s="1">
        <v>45109</v>
      </c>
      <c r="C5586" t="s">
        <v>71</v>
      </c>
      <c r="D5586" t="s">
        <v>39</v>
      </c>
      <c r="E5586">
        <v>4737327823</v>
      </c>
      <c r="F5586" t="s">
        <v>137</v>
      </c>
      <c r="G5586" t="s">
        <v>34</v>
      </c>
      <c r="H5586" t="s">
        <v>35</v>
      </c>
      <c r="I5586" t="s">
        <v>36</v>
      </c>
      <c r="J5586" t="s">
        <v>62</v>
      </c>
      <c r="K5586">
        <v>1050.56</v>
      </c>
      <c r="L5586">
        <v>38.5</v>
      </c>
      <c r="M5586" t="s">
        <v>62</v>
      </c>
      <c r="N5586">
        <v>3.6647121535181203E-2</v>
      </c>
      <c r="O5586" t="s">
        <v>11351</v>
      </c>
      <c r="P5586" t="s">
        <v>11356</v>
      </c>
      <c r="R5586" t="s">
        <v>11353</v>
      </c>
      <c r="S5586">
        <f>IF(SalesData[[#This Row],[Return Status]]="Returned",1,0)</f>
        <v>0</v>
      </c>
      <c r="U5586" s="2">
        <f>EOMONTH(SalesData[[#This Row],[Order Date]],0)</f>
        <v>45138</v>
      </c>
      <c r="V5586" s="9" t="str">
        <f>"Q"&amp;INT((MONTH(SalesData[[#This Row],[Order Date]])+2)/3)&amp;"-"&amp;YEAR(SalesData[[#This Row],[Order Date]])</f>
        <v>Q3-2023</v>
      </c>
    </row>
    <row r="5587" spans="1:22" x14ac:dyDescent="0.35">
      <c r="A5587" t="s">
        <v>5728</v>
      </c>
      <c r="B5587" s="1">
        <v>45113</v>
      </c>
      <c r="C5587" t="s">
        <v>71</v>
      </c>
      <c r="D5587" t="s">
        <v>46</v>
      </c>
      <c r="E5587">
        <v>5482469741</v>
      </c>
      <c r="F5587" t="s">
        <v>68</v>
      </c>
      <c r="G5587" t="s">
        <v>69</v>
      </c>
      <c r="H5587" t="s">
        <v>11357</v>
      </c>
      <c r="I5587" t="s">
        <v>31</v>
      </c>
      <c r="J5587" t="s">
        <v>65</v>
      </c>
      <c r="K5587">
        <v>4805.83</v>
      </c>
      <c r="L5587">
        <v>713.01</v>
      </c>
      <c r="M5587" t="s">
        <v>65</v>
      </c>
      <c r="N5587">
        <v>0.14836355010476901</v>
      </c>
      <c r="O5587" t="s">
        <v>11351</v>
      </c>
      <c r="P5587" t="s">
        <v>11352</v>
      </c>
      <c r="R5587" t="s">
        <v>11353</v>
      </c>
      <c r="S5587">
        <f>IF(SalesData[[#This Row],[Return Status]]="Returned",1,0)</f>
        <v>0</v>
      </c>
      <c r="T5587">
        <v>2081.52</v>
      </c>
      <c r="U5587" s="2">
        <f>EOMONTH(SalesData[[#This Row],[Order Date]],0)</f>
        <v>45138</v>
      </c>
      <c r="V5587" s="9" t="str">
        <f>"Q"&amp;INT((MONTH(SalesData[[#This Row],[Order Date]])+2)/3)&amp;"-"&amp;YEAR(SalesData[[#This Row],[Order Date]])</f>
        <v>Q3-2023</v>
      </c>
    </row>
    <row r="5588" spans="1:22" x14ac:dyDescent="0.35">
      <c r="A5588" t="s">
        <v>5729</v>
      </c>
      <c r="B5588" s="1">
        <v>45120</v>
      </c>
      <c r="C5588" t="s">
        <v>111</v>
      </c>
      <c r="D5588" t="s">
        <v>145</v>
      </c>
      <c r="E5588">
        <v>5427145646</v>
      </c>
      <c r="F5588" t="s">
        <v>81</v>
      </c>
      <c r="G5588" t="s">
        <v>74</v>
      </c>
      <c r="H5588" t="s">
        <v>75</v>
      </c>
      <c r="I5588" t="s">
        <v>36</v>
      </c>
      <c r="J5588" t="s">
        <v>61</v>
      </c>
      <c r="K5588">
        <v>2297.0500000000002</v>
      </c>
      <c r="L5588">
        <v>344.26</v>
      </c>
      <c r="M5588" t="s">
        <v>62</v>
      </c>
      <c r="N5588">
        <v>0.14987048605820499</v>
      </c>
      <c r="O5588" t="s">
        <v>11351</v>
      </c>
      <c r="P5588" t="s">
        <v>11352</v>
      </c>
      <c r="R5588" t="s">
        <v>11353</v>
      </c>
      <c r="S5588">
        <f>IF(SalesData[[#This Row],[Return Status]]="Returned",1,0)</f>
        <v>0</v>
      </c>
      <c r="T5588">
        <v>2420.2800000000002</v>
      </c>
      <c r="U5588" s="2">
        <f>EOMONTH(SalesData[[#This Row],[Order Date]],0)</f>
        <v>45138</v>
      </c>
      <c r="V5588" s="9" t="str">
        <f>"Q"&amp;INT((MONTH(SalesData[[#This Row],[Order Date]])+2)/3)&amp;"-"&amp;YEAR(SalesData[[#This Row],[Order Date]])</f>
        <v>Q3-2023</v>
      </c>
    </row>
    <row r="5589" spans="1:22" x14ac:dyDescent="0.35">
      <c r="A5589" t="s">
        <v>5730</v>
      </c>
      <c r="B5589" s="1">
        <v>45116</v>
      </c>
      <c r="C5589" t="s">
        <v>97</v>
      </c>
      <c r="D5589" t="s">
        <v>39</v>
      </c>
      <c r="E5589">
        <v>7988574086</v>
      </c>
      <c r="F5589" t="s">
        <v>53</v>
      </c>
      <c r="G5589" t="s">
        <v>54</v>
      </c>
      <c r="H5589" t="s">
        <v>11357</v>
      </c>
      <c r="I5589" t="s">
        <v>31</v>
      </c>
      <c r="J5589" t="s">
        <v>65</v>
      </c>
      <c r="K5589">
        <v>4699.74</v>
      </c>
      <c r="L5589">
        <v>878.41</v>
      </c>
      <c r="M5589" t="s">
        <v>65</v>
      </c>
      <c r="N5589">
        <v>0.18690608416635801</v>
      </c>
      <c r="O5589" t="s">
        <v>11351</v>
      </c>
      <c r="P5589" t="s">
        <v>11352</v>
      </c>
      <c r="R5589" t="s">
        <v>11353</v>
      </c>
      <c r="S5589">
        <f>IF(SalesData[[#This Row],[Return Status]]="Returned",1,0)</f>
        <v>0</v>
      </c>
      <c r="U5589" s="2">
        <f>EOMONTH(SalesData[[#This Row],[Order Date]],0)</f>
        <v>45138</v>
      </c>
      <c r="V5589" s="9" t="str">
        <f>"Q"&amp;INT((MONTH(SalesData[[#This Row],[Order Date]])+2)/3)&amp;"-"&amp;YEAR(SalesData[[#This Row],[Order Date]])</f>
        <v>Q3-2023</v>
      </c>
    </row>
    <row r="5590" spans="1:22" x14ac:dyDescent="0.35">
      <c r="A5590" t="s">
        <v>5731</v>
      </c>
      <c r="B5590" s="1">
        <v>45126</v>
      </c>
      <c r="C5590" t="s">
        <v>26</v>
      </c>
      <c r="D5590" t="s">
        <v>13</v>
      </c>
      <c r="E5590">
        <v>2629680624</v>
      </c>
      <c r="F5590" t="s">
        <v>95</v>
      </c>
      <c r="G5590" t="s">
        <v>59</v>
      </c>
      <c r="H5590" t="s">
        <v>60</v>
      </c>
      <c r="I5590" t="s">
        <v>31</v>
      </c>
      <c r="J5590" t="s">
        <v>42</v>
      </c>
      <c r="K5590">
        <v>4802.8900000000003</v>
      </c>
      <c r="L5590">
        <v>265.19</v>
      </c>
      <c r="M5590" t="s">
        <v>43</v>
      </c>
      <c r="N5590">
        <v>5.5214672832398802E-2</v>
      </c>
      <c r="O5590" t="s">
        <v>11351</v>
      </c>
      <c r="P5590" t="s">
        <v>11356</v>
      </c>
      <c r="R5590" t="s">
        <v>11353</v>
      </c>
      <c r="S5590">
        <f>IF(SalesData[[#This Row],[Return Status]]="Returned",1,0)</f>
        <v>0</v>
      </c>
      <c r="T5590">
        <v>2183.56</v>
      </c>
      <c r="U5590" s="2">
        <f>EOMONTH(SalesData[[#This Row],[Order Date]],0)</f>
        <v>45138</v>
      </c>
      <c r="V5590" s="9" t="str">
        <f>"Q"&amp;INT((MONTH(SalesData[[#This Row],[Order Date]])+2)/3)&amp;"-"&amp;YEAR(SalesData[[#This Row],[Order Date]])</f>
        <v>Q3-2023</v>
      </c>
    </row>
    <row r="5591" spans="1:22" x14ac:dyDescent="0.35">
      <c r="A5591" t="s">
        <v>5732</v>
      </c>
      <c r="B5591" s="1">
        <v>45129</v>
      </c>
      <c r="C5591" t="s">
        <v>106</v>
      </c>
      <c r="D5591" t="s">
        <v>72</v>
      </c>
      <c r="E5591">
        <v>7276317370</v>
      </c>
      <c r="F5591" t="s">
        <v>40</v>
      </c>
      <c r="G5591" t="s">
        <v>69</v>
      </c>
      <c r="H5591" t="s">
        <v>41</v>
      </c>
      <c r="I5591" t="s">
        <v>31</v>
      </c>
      <c r="J5591" t="s">
        <v>65</v>
      </c>
      <c r="K5591">
        <v>1452.71</v>
      </c>
      <c r="L5591">
        <v>420.08</v>
      </c>
      <c r="M5591" t="s">
        <v>65</v>
      </c>
      <c r="N5591">
        <v>0.289169896262847</v>
      </c>
      <c r="O5591" t="s">
        <v>11351</v>
      </c>
      <c r="P5591" t="s">
        <v>11354</v>
      </c>
      <c r="R5591" t="s">
        <v>11353</v>
      </c>
      <c r="S5591">
        <f>IF(SalesData[[#This Row],[Return Status]]="Returned",1,0)</f>
        <v>0</v>
      </c>
      <c r="T5591">
        <v>2081.52</v>
      </c>
      <c r="U5591" s="2">
        <f>EOMONTH(SalesData[[#This Row],[Order Date]],0)</f>
        <v>45138</v>
      </c>
      <c r="V5591" s="9" t="str">
        <f>"Q"&amp;INT((MONTH(SalesData[[#This Row],[Order Date]])+2)/3)&amp;"-"&amp;YEAR(SalesData[[#This Row],[Order Date]])</f>
        <v>Q3-2023</v>
      </c>
    </row>
    <row r="5592" spans="1:22" x14ac:dyDescent="0.35">
      <c r="A5592" t="s">
        <v>5733</v>
      </c>
      <c r="B5592" s="1">
        <v>45109</v>
      </c>
      <c r="C5592" t="s">
        <v>71</v>
      </c>
      <c r="D5592" t="s">
        <v>80</v>
      </c>
      <c r="E5592">
        <v>5510709109</v>
      </c>
      <c r="F5592" t="s">
        <v>114</v>
      </c>
      <c r="G5592" t="s">
        <v>59</v>
      </c>
      <c r="H5592" t="s">
        <v>60</v>
      </c>
      <c r="I5592" t="s">
        <v>31</v>
      </c>
      <c r="J5592" t="s">
        <v>65</v>
      </c>
      <c r="K5592">
        <v>32.520000000000003</v>
      </c>
      <c r="L5592">
        <v>5.09</v>
      </c>
      <c r="M5592" t="s">
        <v>65</v>
      </c>
      <c r="N5592">
        <v>0.15651906519065201</v>
      </c>
      <c r="O5592" t="s">
        <v>11361</v>
      </c>
      <c r="P5592" t="s">
        <v>11352</v>
      </c>
      <c r="R5592" t="s">
        <v>11353</v>
      </c>
      <c r="S5592">
        <f>IF(SalesData[[#This Row],[Return Status]]="Returned",1,0)</f>
        <v>0</v>
      </c>
      <c r="T5592">
        <v>2183.56</v>
      </c>
      <c r="U5592" s="2">
        <f>EOMONTH(SalesData[[#This Row],[Order Date]],0)</f>
        <v>45138</v>
      </c>
      <c r="V5592" s="9" t="str">
        <f>"Q"&amp;INT((MONTH(SalesData[[#This Row],[Order Date]])+2)/3)&amp;"-"&amp;YEAR(SalesData[[#This Row],[Order Date]])</f>
        <v>Q3-2023</v>
      </c>
    </row>
    <row r="5593" spans="1:22" x14ac:dyDescent="0.35">
      <c r="A5593" t="s">
        <v>5734</v>
      </c>
      <c r="B5593" s="1">
        <v>45131</v>
      </c>
      <c r="C5593" t="s">
        <v>45</v>
      </c>
      <c r="D5593" t="s">
        <v>145</v>
      </c>
      <c r="E5593">
        <v>5674865598</v>
      </c>
      <c r="F5593" t="s">
        <v>81</v>
      </c>
      <c r="G5593" t="s">
        <v>11374</v>
      </c>
      <c r="H5593" t="s">
        <v>75</v>
      </c>
      <c r="I5593" t="s">
        <v>36</v>
      </c>
      <c r="J5593" t="s">
        <v>19</v>
      </c>
      <c r="K5593">
        <v>3762.77</v>
      </c>
      <c r="L5593">
        <v>561.66</v>
      </c>
      <c r="M5593" t="s">
        <v>19</v>
      </c>
      <c r="N5593">
        <v>0.149267693746894</v>
      </c>
      <c r="O5593" t="s">
        <v>11351</v>
      </c>
      <c r="P5593" t="s">
        <v>11352</v>
      </c>
      <c r="R5593" t="s">
        <v>11353</v>
      </c>
      <c r="S5593">
        <f>IF(SalesData[[#This Row],[Return Status]]="Returned",1,0)</f>
        <v>0</v>
      </c>
      <c r="U5593" s="2">
        <f>EOMONTH(SalesData[[#This Row],[Order Date]],0)</f>
        <v>45138</v>
      </c>
      <c r="V5593" s="9" t="str">
        <f>"Q"&amp;INT((MONTH(SalesData[[#This Row],[Order Date]])+2)/3)&amp;"-"&amp;YEAR(SalesData[[#This Row],[Order Date]])</f>
        <v>Q3-2023</v>
      </c>
    </row>
    <row r="5594" spans="1:22" x14ac:dyDescent="0.35">
      <c r="A5594" t="s">
        <v>5735</v>
      </c>
      <c r="B5594" s="1">
        <v>45116</v>
      </c>
      <c r="C5594" t="s">
        <v>49</v>
      </c>
      <c r="D5594" t="s">
        <v>27</v>
      </c>
      <c r="E5594">
        <v>9308503461</v>
      </c>
      <c r="F5594" t="s">
        <v>100</v>
      </c>
      <c r="G5594" t="s">
        <v>34</v>
      </c>
      <c r="H5594" t="s">
        <v>35</v>
      </c>
      <c r="I5594" t="s">
        <v>36</v>
      </c>
      <c r="J5594" t="s">
        <v>65</v>
      </c>
      <c r="K5594">
        <v>3843.4</v>
      </c>
      <c r="L5594">
        <v>883.8</v>
      </c>
      <c r="M5594" t="s">
        <v>65</v>
      </c>
      <c r="N5594">
        <v>0.229952646094604</v>
      </c>
      <c r="O5594" t="s">
        <v>11351</v>
      </c>
      <c r="P5594" t="s">
        <v>11354</v>
      </c>
      <c r="R5594" t="s">
        <v>11353</v>
      </c>
      <c r="S5594">
        <f>IF(SalesData[[#This Row],[Return Status]]="Returned",1,0)</f>
        <v>0</v>
      </c>
      <c r="U5594" s="2">
        <f>EOMONTH(SalesData[[#This Row],[Order Date]],0)</f>
        <v>45138</v>
      </c>
      <c r="V5594" s="9" t="str">
        <f>"Q"&amp;INT((MONTH(SalesData[[#This Row],[Order Date]])+2)/3)&amp;"-"&amp;YEAR(SalesData[[#This Row],[Order Date]])</f>
        <v>Q3-2023</v>
      </c>
    </row>
    <row r="5595" spans="1:22" x14ac:dyDescent="0.35">
      <c r="A5595" t="s">
        <v>5736</v>
      </c>
      <c r="B5595" s="1">
        <v>45136</v>
      </c>
      <c r="C5595" t="s">
        <v>94</v>
      </c>
      <c r="D5595" t="s">
        <v>39</v>
      </c>
      <c r="E5595">
        <v>7308340684</v>
      </c>
      <c r="F5595" t="s">
        <v>147</v>
      </c>
      <c r="G5595" t="s">
        <v>84</v>
      </c>
      <c r="H5595" t="s">
        <v>11357</v>
      </c>
      <c r="I5595" t="s">
        <v>31</v>
      </c>
      <c r="J5595" t="s">
        <v>19</v>
      </c>
      <c r="K5595">
        <v>924.56</v>
      </c>
      <c r="L5595">
        <v>244.38</v>
      </c>
      <c r="M5595" t="s">
        <v>19</v>
      </c>
      <c r="N5595">
        <v>0.264320325343947</v>
      </c>
      <c r="O5595" t="s">
        <v>11355</v>
      </c>
      <c r="P5595" t="s">
        <v>11354</v>
      </c>
      <c r="R5595" t="s">
        <v>11353</v>
      </c>
      <c r="S5595">
        <f>IF(SalesData[[#This Row],[Return Status]]="Returned",1,0)</f>
        <v>0</v>
      </c>
      <c r="T5595">
        <v>847.14</v>
      </c>
      <c r="U5595" s="2">
        <f>EOMONTH(SalesData[[#This Row],[Order Date]],0)</f>
        <v>45138</v>
      </c>
      <c r="V5595" s="9" t="str">
        <f>"Q"&amp;INT((MONTH(SalesData[[#This Row],[Order Date]])+2)/3)&amp;"-"&amp;YEAR(SalesData[[#This Row],[Order Date]])</f>
        <v>Q3-2023</v>
      </c>
    </row>
    <row r="5596" spans="1:22" x14ac:dyDescent="0.35">
      <c r="A5596" t="s">
        <v>5737</v>
      </c>
      <c r="B5596" s="1">
        <v>45123</v>
      </c>
      <c r="C5596" t="s">
        <v>57</v>
      </c>
      <c r="D5596" t="s">
        <v>80</v>
      </c>
      <c r="E5596">
        <v>9294288203</v>
      </c>
      <c r="F5596" t="s">
        <v>147</v>
      </c>
      <c r="G5596" t="s">
        <v>84</v>
      </c>
      <c r="H5596" t="s">
        <v>85</v>
      </c>
      <c r="I5596" t="s">
        <v>31</v>
      </c>
      <c r="J5596" t="s">
        <v>43</v>
      </c>
      <c r="K5596">
        <v>2772.65</v>
      </c>
      <c r="L5596">
        <v>192.69</v>
      </c>
      <c r="M5596" t="s">
        <v>43</v>
      </c>
      <c r="N5596">
        <v>6.9496690891385507E-2</v>
      </c>
      <c r="O5596" t="s">
        <v>11351</v>
      </c>
      <c r="P5596" t="s">
        <v>11356</v>
      </c>
      <c r="R5596" t="s">
        <v>11353</v>
      </c>
      <c r="S5596">
        <f>IF(SalesData[[#This Row],[Return Status]]="Returned",1,0)</f>
        <v>0</v>
      </c>
      <c r="T5596">
        <v>847.14</v>
      </c>
      <c r="U5596" s="2">
        <f>EOMONTH(SalesData[[#This Row],[Order Date]],0)</f>
        <v>45138</v>
      </c>
      <c r="V5596" s="9" t="str">
        <f>"Q"&amp;INT((MONTH(SalesData[[#This Row],[Order Date]])+2)/3)&amp;"-"&amp;YEAR(SalesData[[#This Row],[Order Date]])</f>
        <v>Q3-2023</v>
      </c>
    </row>
    <row r="5597" spans="1:22" x14ac:dyDescent="0.35">
      <c r="A5597" t="s">
        <v>5738</v>
      </c>
      <c r="B5597" s="1">
        <v>45118</v>
      </c>
      <c r="C5597" t="s">
        <v>188</v>
      </c>
      <c r="D5597" t="s">
        <v>99</v>
      </c>
      <c r="E5597">
        <v>2187499607</v>
      </c>
      <c r="F5597" t="s">
        <v>78</v>
      </c>
      <c r="G5597" t="s">
        <v>15</v>
      </c>
      <c r="H5597" t="s">
        <v>16</v>
      </c>
      <c r="I5597" t="s">
        <v>17</v>
      </c>
      <c r="J5597" t="s">
        <v>19</v>
      </c>
      <c r="K5597">
        <v>2441.8000000000002</v>
      </c>
      <c r="L5597">
        <v>365.82</v>
      </c>
      <c r="M5597" t="s">
        <v>19</v>
      </c>
      <c r="N5597">
        <v>0.14981570972233599</v>
      </c>
      <c r="O5597" t="s">
        <v>11351</v>
      </c>
      <c r="P5597" t="s">
        <v>11352</v>
      </c>
      <c r="R5597" t="s">
        <v>11353</v>
      </c>
      <c r="S5597">
        <f>IF(SalesData[[#This Row],[Return Status]]="Returned",1,0)</f>
        <v>0</v>
      </c>
      <c r="T5597">
        <v>2085.91</v>
      </c>
      <c r="U5597" s="2">
        <f>EOMONTH(SalesData[[#This Row],[Order Date]],0)</f>
        <v>45138</v>
      </c>
      <c r="V5597" s="9" t="str">
        <f>"Q"&amp;INT((MONTH(SalesData[[#This Row],[Order Date]])+2)/3)&amp;"-"&amp;YEAR(SalesData[[#This Row],[Order Date]])</f>
        <v>Q3-2023</v>
      </c>
    </row>
    <row r="5598" spans="1:22" x14ac:dyDescent="0.35">
      <c r="A5598" t="s">
        <v>5739</v>
      </c>
      <c r="B5598" s="1">
        <v>45136</v>
      </c>
      <c r="C5598" t="s">
        <v>21</v>
      </c>
      <c r="D5598" t="s">
        <v>99</v>
      </c>
      <c r="E5598">
        <v>2430588749</v>
      </c>
      <c r="F5598" t="s">
        <v>14</v>
      </c>
      <c r="G5598" t="s">
        <v>15</v>
      </c>
      <c r="H5598" t="s">
        <v>16</v>
      </c>
      <c r="I5598" t="s">
        <v>17</v>
      </c>
      <c r="J5598" t="s">
        <v>19</v>
      </c>
      <c r="K5598">
        <v>1404.33</v>
      </c>
      <c r="L5598">
        <v>145.07</v>
      </c>
      <c r="M5598" t="s">
        <v>19</v>
      </c>
      <c r="N5598">
        <v>0.103301930457941</v>
      </c>
      <c r="O5598" t="s">
        <v>11351</v>
      </c>
      <c r="P5598" t="s">
        <v>11352</v>
      </c>
      <c r="R5598" t="s">
        <v>11353</v>
      </c>
      <c r="S5598">
        <f>IF(SalesData[[#This Row],[Return Status]]="Returned",1,0)</f>
        <v>0</v>
      </c>
      <c r="T5598">
        <v>2085.91</v>
      </c>
      <c r="U5598" s="2">
        <f>EOMONTH(SalesData[[#This Row],[Order Date]],0)</f>
        <v>45138</v>
      </c>
      <c r="V5598" s="9" t="str">
        <f>"Q"&amp;INT((MONTH(SalesData[[#This Row],[Order Date]])+2)/3)&amp;"-"&amp;YEAR(SalesData[[#This Row],[Order Date]])</f>
        <v>Q3-2023</v>
      </c>
    </row>
    <row r="5599" spans="1:22" x14ac:dyDescent="0.35">
      <c r="A5599" t="s">
        <v>5740</v>
      </c>
      <c r="B5599" s="1">
        <v>45132</v>
      </c>
      <c r="C5599" t="s">
        <v>149</v>
      </c>
      <c r="D5599" t="s">
        <v>80</v>
      </c>
      <c r="E5599">
        <v>222701984</v>
      </c>
      <c r="F5599" t="s">
        <v>107</v>
      </c>
      <c r="G5599" t="s">
        <v>15</v>
      </c>
      <c r="H5599" t="s">
        <v>16</v>
      </c>
      <c r="I5599" t="s">
        <v>17</v>
      </c>
      <c r="J5599" t="s">
        <v>18</v>
      </c>
      <c r="K5599">
        <v>2743.28</v>
      </c>
      <c r="L5599">
        <v>796.11</v>
      </c>
      <c r="M5599" t="s">
        <v>19</v>
      </c>
      <c r="N5599">
        <v>0.29020369776326199</v>
      </c>
      <c r="O5599" t="s">
        <v>11351</v>
      </c>
      <c r="P5599" t="s">
        <v>11354</v>
      </c>
      <c r="R5599" t="s">
        <v>11353</v>
      </c>
      <c r="S5599">
        <f>IF(SalesData[[#This Row],[Return Status]]="Returned",1,0)</f>
        <v>0</v>
      </c>
      <c r="T5599">
        <v>2085.91</v>
      </c>
      <c r="U5599" s="2">
        <f>EOMONTH(SalesData[[#This Row],[Order Date]],0)</f>
        <v>45138</v>
      </c>
      <c r="V5599" s="9" t="str">
        <f>"Q"&amp;INT((MONTH(SalesData[[#This Row],[Order Date]])+2)/3)&amp;"-"&amp;YEAR(SalesData[[#This Row],[Order Date]])</f>
        <v>Q3-2023</v>
      </c>
    </row>
    <row r="5600" spans="1:22" x14ac:dyDescent="0.35">
      <c r="A5600" t="s">
        <v>5741</v>
      </c>
      <c r="B5600" s="1">
        <v>45127</v>
      </c>
      <c r="C5600" t="s">
        <v>106</v>
      </c>
      <c r="D5600" t="s">
        <v>145</v>
      </c>
      <c r="E5600">
        <v>7323885156</v>
      </c>
      <c r="F5600" t="s">
        <v>357</v>
      </c>
      <c r="G5600" t="s">
        <v>11381</v>
      </c>
      <c r="H5600" t="s">
        <v>165</v>
      </c>
      <c r="I5600" t="s">
        <v>36</v>
      </c>
      <c r="J5600" t="s">
        <v>61</v>
      </c>
      <c r="K5600">
        <v>1803.41</v>
      </c>
      <c r="L5600">
        <v>530.39</v>
      </c>
      <c r="M5600" t="s">
        <v>62</v>
      </c>
      <c r="N5600">
        <v>0.29410394752163999</v>
      </c>
      <c r="O5600" t="s">
        <v>11351</v>
      </c>
      <c r="P5600" t="s">
        <v>11354</v>
      </c>
      <c r="R5600" t="s">
        <v>11353</v>
      </c>
      <c r="S5600">
        <f>IF(SalesData[[#This Row],[Return Status]]="Returned",1,0)</f>
        <v>0</v>
      </c>
      <c r="U5600" s="2">
        <f>EOMONTH(SalesData[[#This Row],[Order Date]],0)</f>
        <v>45138</v>
      </c>
      <c r="V5600" s="9" t="str">
        <f>"Q"&amp;INT((MONTH(SalesData[[#This Row],[Order Date]])+2)/3)&amp;"-"&amp;YEAR(SalesData[[#This Row],[Order Date]])</f>
        <v>Q3-2023</v>
      </c>
    </row>
    <row r="5601" spans="1:22" x14ac:dyDescent="0.35">
      <c r="A5601" t="s">
        <v>5742</v>
      </c>
      <c r="B5601" s="1">
        <v>45135</v>
      </c>
      <c r="C5601" t="s">
        <v>21</v>
      </c>
      <c r="D5601" t="s">
        <v>72</v>
      </c>
      <c r="E5601">
        <v>6831328940</v>
      </c>
      <c r="F5601" t="s">
        <v>185</v>
      </c>
      <c r="G5601" t="s">
        <v>164</v>
      </c>
      <c r="H5601" t="s">
        <v>165</v>
      </c>
      <c r="I5601" t="s">
        <v>36</v>
      </c>
      <c r="J5601" t="s">
        <v>19</v>
      </c>
      <c r="K5601">
        <v>3985.31</v>
      </c>
      <c r="L5601">
        <v>300.83999999999997</v>
      </c>
      <c r="M5601" t="s">
        <v>19</v>
      </c>
      <c r="N5601">
        <v>7.5487226840572005E-2</v>
      </c>
      <c r="O5601" t="s">
        <v>11351</v>
      </c>
      <c r="P5601" t="s">
        <v>11356</v>
      </c>
      <c r="R5601" t="s">
        <v>11353</v>
      </c>
      <c r="S5601">
        <f>IF(SalesData[[#This Row],[Return Status]]="Returned",1,0)</f>
        <v>0</v>
      </c>
      <c r="U5601" s="2">
        <f>EOMONTH(SalesData[[#This Row],[Order Date]],0)</f>
        <v>45138</v>
      </c>
      <c r="V5601" s="9" t="str">
        <f>"Q"&amp;INT((MONTH(SalesData[[#This Row],[Order Date]])+2)/3)&amp;"-"&amp;YEAR(SalesData[[#This Row],[Order Date]])</f>
        <v>Q3-2023</v>
      </c>
    </row>
    <row r="5602" spans="1:22" x14ac:dyDescent="0.35">
      <c r="A5602" t="s">
        <v>5743</v>
      </c>
      <c r="B5602" s="1">
        <v>45140</v>
      </c>
      <c r="C5602" t="s">
        <v>38</v>
      </c>
      <c r="D5602" t="s">
        <v>39</v>
      </c>
      <c r="E5602">
        <v>8743616041</v>
      </c>
      <c r="F5602" t="s">
        <v>357</v>
      </c>
      <c r="G5602" t="s">
        <v>266</v>
      </c>
      <c r="H5602" t="s">
        <v>165</v>
      </c>
      <c r="I5602" t="s">
        <v>36</v>
      </c>
      <c r="J5602" t="s">
        <v>42</v>
      </c>
      <c r="K5602">
        <v>3990.3</v>
      </c>
      <c r="L5602">
        <v>1089.01</v>
      </c>
      <c r="M5602" t="s">
        <v>43</v>
      </c>
      <c r="N5602">
        <v>0.27291431721925702</v>
      </c>
      <c r="O5602" t="s">
        <v>11351</v>
      </c>
      <c r="P5602" t="s">
        <v>11354</v>
      </c>
      <c r="R5602" t="s">
        <v>11353</v>
      </c>
      <c r="S5602">
        <f>IF(SalesData[[#This Row],[Return Status]]="Returned",1,0)</f>
        <v>0</v>
      </c>
      <c r="U5602" s="2">
        <f>EOMONTH(SalesData[[#This Row],[Order Date]],0)</f>
        <v>45169</v>
      </c>
      <c r="V5602" s="9" t="str">
        <f>"Q"&amp;INT((MONTH(SalesData[[#This Row],[Order Date]])+2)/3)&amp;"-"&amp;YEAR(SalesData[[#This Row],[Order Date]])</f>
        <v>Q3-2023</v>
      </c>
    </row>
    <row r="5603" spans="1:22" x14ac:dyDescent="0.35">
      <c r="A5603" t="s">
        <v>5744</v>
      </c>
      <c r="B5603" s="1">
        <v>45159</v>
      </c>
      <c r="C5603" t="s">
        <v>77</v>
      </c>
      <c r="D5603" t="s">
        <v>46</v>
      </c>
      <c r="E5603">
        <v>71866695</v>
      </c>
      <c r="F5603" t="s">
        <v>172</v>
      </c>
      <c r="G5603" t="s">
        <v>141</v>
      </c>
      <c r="H5603" t="s">
        <v>121</v>
      </c>
      <c r="I5603" t="s">
        <v>17</v>
      </c>
      <c r="J5603" t="s">
        <v>18</v>
      </c>
      <c r="K5603">
        <v>573.53</v>
      </c>
      <c r="L5603">
        <v>120.29</v>
      </c>
      <c r="M5603" t="s">
        <v>19</v>
      </c>
      <c r="N5603">
        <v>0.209736195142364</v>
      </c>
      <c r="O5603" t="s">
        <v>11355</v>
      </c>
      <c r="P5603" t="s">
        <v>11354</v>
      </c>
      <c r="R5603" t="s">
        <v>11353</v>
      </c>
      <c r="S5603">
        <f>IF(SalesData[[#This Row],[Return Status]]="Returned",1,0)</f>
        <v>0</v>
      </c>
      <c r="T5603">
        <v>2793.38</v>
      </c>
      <c r="U5603" s="2">
        <f>EOMONTH(SalesData[[#This Row],[Order Date]],0)</f>
        <v>45169</v>
      </c>
      <c r="V5603" s="9" t="str">
        <f>"Q"&amp;INT((MONTH(SalesData[[#This Row],[Order Date]])+2)/3)&amp;"-"&amp;YEAR(SalesData[[#This Row],[Order Date]])</f>
        <v>Q3-2023</v>
      </c>
    </row>
    <row r="5604" spans="1:22" x14ac:dyDescent="0.35">
      <c r="A5604" t="s">
        <v>5745</v>
      </c>
      <c r="B5604" s="1">
        <v>45149</v>
      </c>
      <c r="C5604" t="s">
        <v>149</v>
      </c>
      <c r="D5604" t="s">
        <v>99</v>
      </c>
      <c r="E5604">
        <v>4898164823</v>
      </c>
      <c r="F5604" t="s">
        <v>127</v>
      </c>
      <c r="G5604" t="s">
        <v>29</v>
      </c>
      <c r="H5604" t="s">
        <v>30</v>
      </c>
      <c r="I5604" t="s">
        <v>31</v>
      </c>
      <c r="J5604" t="s">
        <v>65</v>
      </c>
      <c r="K5604">
        <v>2522.0500000000002</v>
      </c>
      <c r="L5604">
        <v>157.37</v>
      </c>
      <c r="M5604" t="s">
        <v>65</v>
      </c>
      <c r="N5604">
        <v>6.2397652703158099E-2</v>
      </c>
      <c r="O5604" t="s">
        <v>11351</v>
      </c>
      <c r="P5604" t="s">
        <v>11356</v>
      </c>
      <c r="R5604" t="s">
        <v>11353</v>
      </c>
      <c r="S5604">
        <f>IF(SalesData[[#This Row],[Return Status]]="Returned",1,0)</f>
        <v>0</v>
      </c>
      <c r="T5604">
        <v>2788.38</v>
      </c>
      <c r="U5604" s="2">
        <f>EOMONTH(SalesData[[#This Row],[Order Date]],0)</f>
        <v>45169</v>
      </c>
      <c r="V5604" s="9" t="str">
        <f>"Q"&amp;INT((MONTH(SalesData[[#This Row],[Order Date]])+2)/3)&amp;"-"&amp;YEAR(SalesData[[#This Row],[Order Date]])</f>
        <v>Q3-2023</v>
      </c>
    </row>
    <row r="5605" spans="1:22" x14ac:dyDescent="0.35">
      <c r="A5605" t="s">
        <v>5746</v>
      </c>
      <c r="B5605" s="1">
        <v>45139</v>
      </c>
      <c r="C5605" t="s">
        <v>111</v>
      </c>
      <c r="D5605" t="s">
        <v>80</v>
      </c>
      <c r="E5605">
        <v>666126944</v>
      </c>
      <c r="F5605" t="s">
        <v>137</v>
      </c>
      <c r="G5605" t="s">
        <v>34</v>
      </c>
      <c r="H5605" t="s">
        <v>11357</v>
      </c>
      <c r="I5605" t="s">
        <v>36</v>
      </c>
      <c r="J5605" t="s">
        <v>65</v>
      </c>
      <c r="K5605">
        <v>4701.8999999999996</v>
      </c>
      <c r="L5605">
        <v>156.32</v>
      </c>
      <c r="M5605" t="s">
        <v>65</v>
      </c>
      <c r="N5605">
        <v>3.3246134541355603E-2</v>
      </c>
      <c r="O5605" t="s">
        <v>11351</v>
      </c>
      <c r="P5605" t="s">
        <v>11356</v>
      </c>
      <c r="R5605" t="s">
        <v>11353</v>
      </c>
      <c r="S5605">
        <f>IF(SalesData[[#This Row],[Return Status]]="Returned",1,0)</f>
        <v>0</v>
      </c>
      <c r="U5605" s="2">
        <f>EOMONTH(SalesData[[#This Row],[Order Date]],0)</f>
        <v>45169</v>
      </c>
      <c r="V5605" s="9" t="str">
        <f>"Q"&amp;INT((MONTH(SalesData[[#This Row],[Order Date]])+2)/3)&amp;"-"&amp;YEAR(SalesData[[#This Row],[Order Date]])</f>
        <v>Q3-2023</v>
      </c>
    </row>
    <row r="5606" spans="1:22" x14ac:dyDescent="0.35">
      <c r="A5606" t="s">
        <v>5747</v>
      </c>
      <c r="B5606" s="1">
        <v>45144</v>
      </c>
      <c r="C5606" t="s">
        <v>26</v>
      </c>
      <c r="D5606" t="s">
        <v>27</v>
      </c>
      <c r="E5606">
        <v>1154439448</v>
      </c>
      <c r="F5606" t="s">
        <v>53</v>
      </c>
      <c r="G5606" t="s">
        <v>54</v>
      </c>
      <c r="H5606" t="s">
        <v>55</v>
      </c>
      <c r="I5606" t="s">
        <v>31</v>
      </c>
      <c r="J5606" t="s">
        <v>62</v>
      </c>
      <c r="K5606">
        <v>2064.65</v>
      </c>
      <c r="L5606">
        <v>392.99</v>
      </c>
      <c r="M5606" t="s">
        <v>62</v>
      </c>
      <c r="N5606">
        <v>0.19034218874869799</v>
      </c>
      <c r="O5606" t="s">
        <v>11351</v>
      </c>
      <c r="P5606" t="s">
        <v>11352</v>
      </c>
      <c r="R5606" t="s">
        <v>11353</v>
      </c>
      <c r="S5606">
        <f>IF(SalesData[[#This Row],[Return Status]]="Returned",1,0)</f>
        <v>0</v>
      </c>
      <c r="U5606" s="2">
        <f>EOMONTH(SalesData[[#This Row],[Order Date]],0)</f>
        <v>45169</v>
      </c>
      <c r="V5606" s="9" t="str">
        <f>"Q"&amp;INT((MONTH(SalesData[[#This Row],[Order Date]])+2)/3)&amp;"-"&amp;YEAR(SalesData[[#This Row],[Order Date]])</f>
        <v>Q3-2023</v>
      </c>
    </row>
    <row r="5607" spans="1:22" x14ac:dyDescent="0.35">
      <c r="A5607" t="s">
        <v>5748</v>
      </c>
      <c r="B5607" s="1">
        <v>45167</v>
      </c>
      <c r="C5607" t="s">
        <v>38</v>
      </c>
      <c r="D5607" t="s">
        <v>27</v>
      </c>
      <c r="E5607">
        <v>6045539862</v>
      </c>
      <c r="F5607" t="s">
        <v>168</v>
      </c>
      <c r="G5607" t="s">
        <v>54</v>
      </c>
      <c r="H5607" t="s">
        <v>11357</v>
      </c>
      <c r="I5607" t="s">
        <v>31</v>
      </c>
      <c r="J5607" t="s">
        <v>19</v>
      </c>
      <c r="K5607">
        <v>1124.69</v>
      </c>
      <c r="L5607">
        <v>127.2</v>
      </c>
      <c r="M5607" t="s">
        <v>19</v>
      </c>
      <c r="N5607">
        <v>0.113097831402431</v>
      </c>
      <c r="O5607" t="s">
        <v>11351</v>
      </c>
      <c r="P5607" t="s">
        <v>11352</v>
      </c>
      <c r="R5607" t="s">
        <v>11353</v>
      </c>
      <c r="S5607">
        <f>IF(SalesData[[#This Row],[Return Status]]="Returned",1,0)</f>
        <v>0</v>
      </c>
      <c r="U5607" s="2">
        <f>EOMONTH(SalesData[[#This Row],[Order Date]],0)</f>
        <v>45169</v>
      </c>
      <c r="V5607" s="9" t="str">
        <f>"Q"&amp;INT((MONTH(SalesData[[#This Row],[Order Date]])+2)/3)&amp;"-"&amp;YEAR(SalesData[[#This Row],[Order Date]])</f>
        <v>Q3-2023</v>
      </c>
    </row>
    <row r="5608" spans="1:22" x14ac:dyDescent="0.35">
      <c r="A5608" t="s">
        <v>5749</v>
      </c>
      <c r="B5608" s="1">
        <v>45165</v>
      </c>
      <c r="C5608" t="s">
        <v>139</v>
      </c>
      <c r="D5608" t="s">
        <v>27</v>
      </c>
      <c r="E5608">
        <v>1501999484</v>
      </c>
      <c r="F5608" t="s">
        <v>83</v>
      </c>
      <c r="G5608" t="s">
        <v>84</v>
      </c>
      <c r="H5608" t="s">
        <v>85</v>
      </c>
      <c r="I5608" t="s">
        <v>31</v>
      </c>
      <c r="J5608" t="s">
        <v>61</v>
      </c>
      <c r="K5608">
        <v>1241.49</v>
      </c>
      <c r="L5608">
        <v>162.57</v>
      </c>
      <c r="M5608" t="s">
        <v>62</v>
      </c>
      <c r="N5608">
        <v>0.130947490515429</v>
      </c>
      <c r="O5608" t="s">
        <v>11351</v>
      </c>
      <c r="P5608" t="s">
        <v>11352</v>
      </c>
      <c r="R5608" t="s">
        <v>11353</v>
      </c>
      <c r="S5608">
        <f>IF(SalesData[[#This Row],[Return Status]]="Returned",1,0)</f>
        <v>0</v>
      </c>
      <c r="T5608">
        <v>847.14</v>
      </c>
      <c r="U5608" s="2">
        <f>EOMONTH(SalesData[[#This Row],[Order Date]],0)</f>
        <v>45169</v>
      </c>
      <c r="V5608" s="9" t="str">
        <f>"Q"&amp;INT((MONTH(SalesData[[#This Row],[Order Date]])+2)/3)&amp;"-"&amp;YEAR(SalesData[[#This Row],[Order Date]])</f>
        <v>Q3-2023</v>
      </c>
    </row>
    <row r="5609" spans="1:22" x14ac:dyDescent="0.35">
      <c r="A5609" t="s">
        <v>5750</v>
      </c>
      <c r="B5609" s="1">
        <v>45148</v>
      </c>
      <c r="C5609" t="s">
        <v>162</v>
      </c>
      <c r="D5609" t="s">
        <v>99</v>
      </c>
      <c r="E5609">
        <v>7042139172</v>
      </c>
      <c r="F5609" t="s">
        <v>137</v>
      </c>
      <c r="G5609" t="s">
        <v>34</v>
      </c>
      <c r="H5609" t="s">
        <v>35</v>
      </c>
      <c r="I5609" t="s">
        <v>36</v>
      </c>
      <c r="J5609" t="s">
        <v>65</v>
      </c>
      <c r="K5609">
        <v>4842.9399999999996</v>
      </c>
      <c r="L5609">
        <v>744.44</v>
      </c>
      <c r="M5609" t="s">
        <v>65</v>
      </c>
      <c r="N5609">
        <v>0.153716544082727</v>
      </c>
      <c r="O5609" t="s">
        <v>11351</v>
      </c>
      <c r="P5609" t="s">
        <v>11352</v>
      </c>
      <c r="R5609" t="s">
        <v>11353</v>
      </c>
      <c r="S5609">
        <f>IF(SalesData[[#This Row],[Return Status]]="Returned",1,0)</f>
        <v>0</v>
      </c>
      <c r="U5609" s="2">
        <f>EOMONTH(SalesData[[#This Row],[Order Date]],0)</f>
        <v>45169</v>
      </c>
      <c r="V5609" s="9" t="str">
        <f>"Q"&amp;INT((MONTH(SalesData[[#This Row],[Order Date]])+2)/3)&amp;"-"&amp;YEAR(SalesData[[#This Row],[Order Date]])</f>
        <v>Q3-2023</v>
      </c>
    </row>
    <row r="5610" spans="1:22" x14ac:dyDescent="0.35">
      <c r="A5610" t="s">
        <v>5751</v>
      </c>
      <c r="B5610" s="1">
        <v>45143</v>
      </c>
      <c r="C5610" t="s">
        <v>49</v>
      </c>
      <c r="D5610" t="s">
        <v>46</v>
      </c>
      <c r="E5610">
        <v>9826392495</v>
      </c>
      <c r="F5610" t="s">
        <v>172</v>
      </c>
      <c r="G5610" t="s">
        <v>141</v>
      </c>
      <c r="H5610" t="s">
        <v>121</v>
      </c>
      <c r="I5610" t="s">
        <v>17</v>
      </c>
      <c r="J5610" t="s">
        <v>18</v>
      </c>
      <c r="K5610">
        <v>1008.88</v>
      </c>
      <c r="L5610">
        <v>40.549999999999997</v>
      </c>
      <c r="M5610" t="s">
        <v>19</v>
      </c>
      <c r="N5610">
        <v>4.0193085401633501E-2</v>
      </c>
      <c r="O5610" t="s">
        <v>11351</v>
      </c>
      <c r="P5610" t="s">
        <v>11356</v>
      </c>
      <c r="Q5610" t="s">
        <v>11363</v>
      </c>
      <c r="R5610" t="s">
        <v>11360</v>
      </c>
      <c r="S5610">
        <f>IF(SalesData[[#This Row],[Return Status]]="Returned",1,0)</f>
        <v>1</v>
      </c>
      <c r="T5610">
        <v>2793.38</v>
      </c>
      <c r="U5610" s="2">
        <f>EOMONTH(SalesData[[#This Row],[Order Date]],0)</f>
        <v>45169</v>
      </c>
      <c r="V5610" s="9" t="str">
        <f>"Q"&amp;INT((MONTH(SalesData[[#This Row],[Order Date]])+2)/3)&amp;"-"&amp;YEAR(SalesData[[#This Row],[Order Date]])</f>
        <v>Q3-2023</v>
      </c>
    </row>
    <row r="5611" spans="1:22" x14ac:dyDescent="0.35">
      <c r="A5611" t="s">
        <v>5752</v>
      </c>
      <c r="B5611" s="1">
        <v>45139</v>
      </c>
      <c r="C5611" t="s">
        <v>176</v>
      </c>
      <c r="D5611" t="s">
        <v>39</v>
      </c>
      <c r="E5611">
        <v>3497914557</v>
      </c>
      <c r="F5611" t="s">
        <v>68</v>
      </c>
      <c r="G5611" t="s">
        <v>69</v>
      </c>
      <c r="H5611" t="s">
        <v>41</v>
      </c>
      <c r="I5611" t="s">
        <v>31</v>
      </c>
      <c r="J5611" t="s">
        <v>42</v>
      </c>
      <c r="K5611">
        <v>3469.81</v>
      </c>
      <c r="L5611">
        <v>814.86</v>
      </c>
      <c r="M5611" t="s">
        <v>43</v>
      </c>
      <c r="N5611">
        <v>0.23484283001086501</v>
      </c>
      <c r="O5611" t="s">
        <v>11351</v>
      </c>
      <c r="P5611" t="s">
        <v>11354</v>
      </c>
      <c r="R5611" t="s">
        <v>11353</v>
      </c>
      <c r="S5611">
        <f>IF(SalesData[[#This Row],[Return Status]]="Returned",1,0)</f>
        <v>0</v>
      </c>
      <c r="T5611">
        <v>2081.52</v>
      </c>
      <c r="U5611" s="2">
        <f>EOMONTH(SalesData[[#This Row],[Order Date]],0)</f>
        <v>45169</v>
      </c>
      <c r="V5611" s="9" t="str">
        <f>"Q"&amp;INT((MONTH(SalesData[[#This Row],[Order Date]])+2)/3)&amp;"-"&amp;YEAR(SalesData[[#This Row],[Order Date]])</f>
        <v>Q3-2023</v>
      </c>
    </row>
    <row r="5612" spans="1:22" x14ac:dyDescent="0.35">
      <c r="A5612" t="s">
        <v>5753</v>
      </c>
      <c r="B5612" s="1">
        <v>45151</v>
      </c>
      <c r="C5612" t="s">
        <v>21</v>
      </c>
      <c r="D5612" t="s">
        <v>145</v>
      </c>
      <c r="E5612">
        <v>6212039355</v>
      </c>
      <c r="F5612" t="s">
        <v>120</v>
      </c>
      <c r="G5612" t="s">
        <v>236</v>
      </c>
      <c r="H5612" t="s">
        <v>121</v>
      </c>
      <c r="I5612" t="s">
        <v>17</v>
      </c>
      <c r="J5612" t="s">
        <v>19</v>
      </c>
      <c r="K5612">
        <v>3231.88</v>
      </c>
      <c r="L5612">
        <v>653.73</v>
      </c>
      <c r="M5612" t="s">
        <v>19</v>
      </c>
      <c r="N5612">
        <v>0.202275455771873</v>
      </c>
      <c r="O5612" t="s">
        <v>11351</v>
      </c>
      <c r="P5612" t="s">
        <v>11354</v>
      </c>
      <c r="R5612" t="s">
        <v>11353</v>
      </c>
      <c r="S5612">
        <f>IF(SalesData[[#This Row],[Return Status]]="Returned",1,0)</f>
        <v>0</v>
      </c>
      <c r="U5612" s="2">
        <f>EOMONTH(SalesData[[#This Row],[Order Date]],0)</f>
        <v>45169</v>
      </c>
      <c r="V5612" s="9" t="str">
        <f>"Q"&amp;INT((MONTH(SalesData[[#This Row],[Order Date]])+2)/3)&amp;"-"&amp;YEAR(SalesData[[#This Row],[Order Date]])</f>
        <v>Q3-2023</v>
      </c>
    </row>
    <row r="5613" spans="1:22" x14ac:dyDescent="0.35">
      <c r="A5613" t="s">
        <v>5754</v>
      </c>
      <c r="B5613" s="1">
        <v>45141</v>
      </c>
      <c r="C5613" t="s">
        <v>77</v>
      </c>
      <c r="D5613" t="s">
        <v>72</v>
      </c>
      <c r="E5613">
        <v>8087079892</v>
      </c>
      <c r="F5613" t="s">
        <v>68</v>
      </c>
      <c r="G5613" t="s">
        <v>69</v>
      </c>
      <c r="H5613" t="s">
        <v>41</v>
      </c>
      <c r="I5613" t="s">
        <v>31</v>
      </c>
      <c r="J5613" t="s">
        <v>42</v>
      </c>
      <c r="K5613">
        <v>4978.99</v>
      </c>
      <c r="L5613">
        <v>211.4</v>
      </c>
      <c r="M5613" t="s">
        <v>43</v>
      </c>
      <c r="N5613">
        <v>4.2458410239827798E-2</v>
      </c>
      <c r="O5613" t="s">
        <v>11351</v>
      </c>
      <c r="P5613" t="s">
        <v>11356</v>
      </c>
      <c r="R5613" t="s">
        <v>11353</v>
      </c>
      <c r="S5613">
        <f>IF(SalesData[[#This Row],[Return Status]]="Returned",1,0)</f>
        <v>0</v>
      </c>
      <c r="T5613">
        <v>2081.52</v>
      </c>
      <c r="U5613" s="2">
        <f>EOMONTH(SalesData[[#This Row],[Order Date]],0)</f>
        <v>45169</v>
      </c>
      <c r="V5613" s="9" t="str">
        <f>"Q"&amp;INT((MONTH(SalesData[[#This Row],[Order Date]])+2)/3)&amp;"-"&amp;YEAR(SalesData[[#This Row],[Order Date]])</f>
        <v>Q3-2023</v>
      </c>
    </row>
    <row r="5614" spans="1:22" x14ac:dyDescent="0.35">
      <c r="A5614" t="s">
        <v>5755</v>
      </c>
      <c r="B5614" s="1">
        <v>45146</v>
      </c>
      <c r="C5614" t="s">
        <v>77</v>
      </c>
      <c r="D5614" t="s">
        <v>80</v>
      </c>
      <c r="E5614">
        <v>3351006478</v>
      </c>
      <c r="F5614" t="s">
        <v>156</v>
      </c>
      <c r="G5614" t="s">
        <v>11375</v>
      </c>
      <c r="H5614" t="s">
        <v>85</v>
      </c>
      <c r="I5614" t="s">
        <v>31</v>
      </c>
      <c r="J5614" t="s">
        <v>62</v>
      </c>
      <c r="K5614">
        <v>2894.84</v>
      </c>
      <c r="L5614">
        <v>181.06</v>
      </c>
      <c r="M5614" t="s">
        <v>62</v>
      </c>
      <c r="N5614">
        <v>6.2545771096157304E-2</v>
      </c>
      <c r="O5614" t="s">
        <v>11351</v>
      </c>
      <c r="P5614" t="s">
        <v>11356</v>
      </c>
      <c r="R5614" t="s">
        <v>11353</v>
      </c>
      <c r="S5614">
        <f>IF(SalesData[[#This Row],[Return Status]]="Returned",1,0)</f>
        <v>0</v>
      </c>
      <c r="U5614" s="2">
        <f>EOMONTH(SalesData[[#This Row],[Order Date]],0)</f>
        <v>45169</v>
      </c>
      <c r="V5614" s="9" t="str">
        <f>"Q"&amp;INT((MONTH(SalesData[[#This Row],[Order Date]])+2)/3)&amp;"-"&amp;YEAR(SalesData[[#This Row],[Order Date]])</f>
        <v>Q3-2023</v>
      </c>
    </row>
    <row r="5615" spans="1:22" x14ac:dyDescent="0.35">
      <c r="A5615" t="s">
        <v>5756</v>
      </c>
      <c r="B5615" s="1">
        <v>45147</v>
      </c>
      <c r="C5615" t="s">
        <v>184</v>
      </c>
      <c r="D5615" t="s">
        <v>72</v>
      </c>
      <c r="E5615">
        <v>6966146740</v>
      </c>
      <c r="F5615" t="s">
        <v>312</v>
      </c>
      <c r="G5615" t="s">
        <v>141</v>
      </c>
      <c r="H5615" t="s">
        <v>121</v>
      </c>
      <c r="I5615" t="s">
        <v>17</v>
      </c>
      <c r="J5615" t="s">
        <v>19</v>
      </c>
      <c r="K5615">
        <v>1239.8499999999999</v>
      </c>
      <c r="L5615">
        <v>217.69</v>
      </c>
      <c r="M5615" t="s">
        <v>19</v>
      </c>
      <c r="N5615">
        <v>0.17557769084970001</v>
      </c>
      <c r="O5615" t="s">
        <v>11351</v>
      </c>
      <c r="P5615" t="s">
        <v>11352</v>
      </c>
      <c r="Q5615" t="s">
        <v>11365</v>
      </c>
      <c r="R5615" t="s">
        <v>11360</v>
      </c>
      <c r="S5615">
        <f>IF(SalesData[[#This Row],[Return Status]]="Returned",1,0)</f>
        <v>1</v>
      </c>
      <c r="T5615">
        <v>2793.38</v>
      </c>
      <c r="U5615" s="2">
        <f>EOMONTH(SalesData[[#This Row],[Order Date]],0)</f>
        <v>45169</v>
      </c>
      <c r="V5615" s="9" t="str">
        <f>"Q"&amp;INT((MONTH(SalesData[[#This Row],[Order Date]])+2)/3)&amp;"-"&amp;YEAR(SalesData[[#This Row],[Order Date]])</f>
        <v>Q3-2023</v>
      </c>
    </row>
    <row r="5616" spans="1:22" x14ac:dyDescent="0.35">
      <c r="A5616" t="s">
        <v>5757</v>
      </c>
      <c r="B5616" s="1">
        <v>45162</v>
      </c>
      <c r="C5616" t="s">
        <v>188</v>
      </c>
      <c r="D5616" t="s">
        <v>13</v>
      </c>
      <c r="E5616">
        <v>4919525715</v>
      </c>
      <c r="F5616" t="s">
        <v>120</v>
      </c>
      <c r="G5616" t="s">
        <v>11367</v>
      </c>
      <c r="H5616" t="s">
        <v>121</v>
      </c>
      <c r="I5616" t="s">
        <v>17</v>
      </c>
      <c r="J5616" t="s">
        <v>62</v>
      </c>
      <c r="K5616">
        <v>4086.66</v>
      </c>
      <c r="L5616">
        <v>529.6</v>
      </c>
      <c r="M5616" t="s">
        <v>62</v>
      </c>
      <c r="N5616">
        <v>0.12959238106424301</v>
      </c>
      <c r="O5616" t="s">
        <v>11351</v>
      </c>
      <c r="P5616" t="s">
        <v>11352</v>
      </c>
      <c r="R5616" t="s">
        <v>11353</v>
      </c>
      <c r="S5616">
        <f>IF(SalesData[[#This Row],[Return Status]]="Returned",1,0)</f>
        <v>0</v>
      </c>
      <c r="U5616" s="2">
        <f>EOMONTH(SalesData[[#This Row],[Order Date]],0)</f>
        <v>45169</v>
      </c>
      <c r="V5616" s="9" t="str">
        <f>"Q"&amp;INT((MONTH(SalesData[[#This Row],[Order Date]])+2)/3)&amp;"-"&amp;YEAR(SalesData[[#This Row],[Order Date]])</f>
        <v>Q3-2023</v>
      </c>
    </row>
    <row r="5617" spans="1:22" x14ac:dyDescent="0.35">
      <c r="A5617" t="s">
        <v>5758</v>
      </c>
      <c r="B5617" s="1">
        <v>45155</v>
      </c>
      <c r="C5617" t="s">
        <v>87</v>
      </c>
      <c r="D5617" t="s">
        <v>39</v>
      </c>
      <c r="E5617">
        <v>2883227721</v>
      </c>
      <c r="F5617" t="s">
        <v>14</v>
      </c>
      <c r="G5617" t="s">
        <v>15</v>
      </c>
      <c r="H5617" t="s">
        <v>16</v>
      </c>
      <c r="I5617" t="s">
        <v>17</v>
      </c>
      <c r="J5617" t="s">
        <v>19</v>
      </c>
      <c r="K5617">
        <v>2262.0100000000002</v>
      </c>
      <c r="L5617">
        <v>527.79999999999995</v>
      </c>
      <c r="M5617" t="s">
        <v>19</v>
      </c>
      <c r="N5617">
        <v>0.23333230180237899</v>
      </c>
      <c r="O5617" t="s">
        <v>11351</v>
      </c>
      <c r="P5617" t="s">
        <v>11354</v>
      </c>
      <c r="R5617" t="s">
        <v>11353</v>
      </c>
      <c r="S5617">
        <f>IF(SalesData[[#This Row],[Return Status]]="Returned",1,0)</f>
        <v>0</v>
      </c>
      <c r="T5617">
        <v>2085.91</v>
      </c>
      <c r="U5617" s="2">
        <f>EOMONTH(SalesData[[#This Row],[Order Date]],0)</f>
        <v>45169</v>
      </c>
      <c r="V5617" s="9" t="str">
        <f>"Q"&amp;INT((MONTH(SalesData[[#This Row],[Order Date]])+2)/3)&amp;"-"&amp;YEAR(SalesData[[#This Row],[Order Date]])</f>
        <v>Q3-2023</v>
      </c>
    </row>
    <row r="5618" spans="1:22" x14ac:dyDescent="0.35">
      <c r="A5618" t="s">
        <v>5759</v>
      </c>
      <c r="B5618" s="1">
        <v>45158</v>
      </c>
      <c r="C5618" t="s">
        <v>325</v>
      </c>
      <c r="D5618" t="s">
        <v>46</v>
      </c>
      <c r="E5618">
        <v>8081331762</v>
      </c>
      <c r="F5618" t="s">
        <v>116</v>
      </c>
      <c r="G5618" t="s">
        <v>74</v>
      </c>
      <c r="H5618" t="s">
        <v>75</v>
      </c>
      <c r="I5618" t="s">
        <v>36</v>
      </c>
      <c r="J5618" t="s">
        <v>65</v>
      </c>
      <c r="K5618">
        <v>978.31</v>
      </c>
      <c r="L5618">
        <v>156.88999999999999</v>
      </c>
      <c r="M5618" t="s">
        <v>65</v>
      </c>
      <c r="N5618">
        <v>0.160368390387505</v>
      </c>
      <c r="O5618" t="s">
        <v>11355</v>
      </c>
      <c r="P5618" t="s">
        <v>11352</v>
      </c>
      <c r="R5618" t="s">
        <v>11353</v>
      </c>
      <c r="S5618">
        <f>IF(SalesData[[#This Row],[Return Status]]="Returned",1,0)</f>
        <v>0</v>
      </c>
      <c r="T5618">
        <v>2420.2800000000002</v>
      </c>
      <c r="U5618" s="2">
        <f>EOMONTH(SalesData[[#This Row],[Order Date]],0)</f>
        <v>45169</v>
      </c>
      <c r="V5618" s="9" t="str">
        <f>"Q"&amp;INT((MONTH(SalesData[[#This Row],[Order Date]])+2)/3)&amp;"-"&amp;YEAR(SalesData[[#This Row],[Order Date]])</f>
        <v>Q3-2023</v>
      </c>
    </row>
    <row r="5619" spans="1:22" x14ac:dyDescent="0.35">
      <c r="A5619" t="s">
        <v>5760</v>
      </c>
      <c r="B5619" s="1">
        <v>45148</v>
      </c>
      <c r="C5619" t="s">
        <v>124</v>
      </c>
      <c r="D5619" t="s">
        <v>80</v>
      </c>
      <c r="E5619">
        <v>7560153513</v>
      </c>
      <c r="F5619" t="s">
        <v>116</v>
      </c>
      <c r="G5619" t="s">
        <v>74</v>
      </c>
      <c r="H5619" t="s">
        <v>75</v>
      </c>
      <c r="I5619" t="s">
        <v>36</v>
      </c>
      <c r="J5619" t="s">
        <v>43</v>
      </c>
      <c r="K5619">
        <v>2356.34</v>
      </c>
      <c r="L5619">
        <v>556.9</v>
      </c>
      <c r="M5619" t="s">
        <v>43</v>
      </c>
      <c r="N5619">
        <v>0.236341105273432</v>
      </c>
      <c r="O5619" t="s">
        <v>11351</v>
      </c>
      <c r="P5619" t="s">
        <v>11354</v>
      </c>
      <c r="R5619" t="s">
        <v>11353</v>
      </c>
      <c r="S5619">
        <f>IF(SalesData[[#This Row],[Return Status]]="Returned",1,0)</f>
        <v>0</v>
      </c>
      <c r="T5619">
        <v>2420.2800000000002</v>
      </c>
      <c r="U5619" s="2">
        <f>EOMONTH(SalesData[[#This Row],[Order Date]],0)</f>
        <v>45169</v>
      </c>
      <c r="V5619" s="9" t="str">
        <f>"Q"&amp;INT((MONTH(SalesData[[#This Row],[Order Date]])+2)/3)&amp;"-"&amp;YEAR(SalesData[[#This Row],[Order Date]])</f>
        <v>Q3-2023</v>
      </c>
    </row>
    <row r="5620" spans="1:22" x14ac:dyDescent="0.35">
      <c r="A5620" t="s">
        <v>5761</v>
      </c>
      <c r="B5620" s="1">
        <v>45144</v>
      </c>
      <c r="C5620" t="s">
        <v>77</v>
      </c>
      <c r="D5620" t="s">
        <v>80</v>
      </c>
      <c r="E5620">
        <v>5953079535</v>
      </c>
      <c r="F5620" t="s">
        <v>28</v>
      </c>
      <c r="G5620" t="s">
        <v>29</v>
      </c>
      <c r="H5620" t="s">
        <v>30</v>
      </c>
      <c r="I5620" t="s">
        <v>31</v>
      </c>
      <c r="J5620" t="s">
        <v>18</v>
      </c>
      <c r="K5620">
        <v>1856.21</v>
      </c>
      <c r="L5620">
        <v>264.51</v>
      </c>
      <c r="M5620" t="s">
        <v>19</v>
      </c>
      <c r="N5620">
        <v>0.14250004040491099</v>
      </c>
      <c r="O5620" t="s">
        <v>11351</v>
      </c>
      <c r="P5620" t="s">
        <v>11352</v>
      </c>
      <c r="R5620" t="s">
        <v>11353</v>
      </c>
      <c r="S5620">
        <f>IF(SalesData[[#This Row],[Return Status]]="Returned",1,0)</f>
        <v>0</v>
      </c>
      <c r="T5620">
        <v>2788.38</v>
      </c>
      <c r="U5620" s="2">
        <f>EOMONTH(SalesData[[#This Row],[Order Date]],0)</f>
        <v>45169</v>
      </c>
      <c r="V5620" s="9" t="str">
        <f>"Q"&amp;INT((MONTH(SalesData[[#This Row],[Order Date]])+2)/3)&amp;"-"&amp;YEAR(SalesData[[#This Row],[Order Date]])</f>
        <v>Q3-2023</v>
      </c>
    </row>
    <row r="5621" spans="1:22" x14ac:dyDescent="0.35">
      <c r="A5621" t="s">
        <v>5762</v>
      </c>
      <c r="B5621" s="1">
        <v>45144</v>
      </c>
      <c r="C5621" t="s">
        <v>57</v>
      </c>
      <c r="D5621" t="s">
        <v>72</v>
      </c>
      <c r="E5621">
        <v>990439824</v>
      </c>
      <c r="F5621" t="s">
        <v>22</v>
      </c>
      <c r="G5621" t="s">
        <v>23</v>
      </c>
      <c r="H5621" t="s">
        <v>24</v>
      </c>
      <c r="I5621" t="s">
        <v>17</v>
      </c>
      <c r="J5621" t="s">
        <v>18</v>
      </c>
      <c r="K5621">
        <v>4455.75</v>
      </c>
      <c r="L5621">
        <v>290.25</v>
      </c>
      <c r="M5621" t="s">
        <v>19</v>
      </c>
      <c r="N5621">
        <v>6.5140548729170203E-2</v>
      </c>
      <c r="O5621" t="s">
        <v>11351</v>
      </c>
      <c r="P5621" t="s">
        <v>11356</v>
      </c>
      <c r="R5621" t="s">
        <v>11353</v>
      </c>
      <c r="S5621">
        <f>IF(SalesData[[#This Row],[Return Status]]="Returned",1,0)</f>
        <v>0</v>
      </c>
      <c r="T5621">
        <v>2821.33</v>
      </c>
      <c r="U5621" s="2">
        <f>EOMONTH(SalesData[[#This Row],[Order Date]],0)</f>
        <v>45169</v>
      </c>
      <c r="V5621" s="9" t="str">
        <f>"Q"&amp;INT((MONTH(SalesData[[#This Row],[Order Date]])+2)/3)&amp;"-"&amp;YEAR(SalesData[[#This Row],[Order Date]])</f>
        <v>Q3-2023</v>
      </c>
    </row>
    <row r="5622" spans="1:22" x14ac:dyDescent="0.35">
      <c r="A5622" t="s">
        <v>5763</v>
      </c>
      <c r="B5622" s="1">
        <v>45164</v>
      </c>
      <c r="C5622" t="s">
        <v>132</v>
      </c>
      <c r="D5622" t="s">
        <v>39</v>
      </c>
      <c r="E5622">
        <v>2811681786</v>
      </c>
      <c r="F5622" t="s">
        <v>95</v>
      </c>
      <c r="G5622" t="s">
        <v>59</v>
      </c>
      <c r="H5622" t="s">
        <v>60</v>
      </c>
      <c r="I5622" t="s">
        <v>31</v>
      </c>
      <c r="J5622" t="s">
        <v>62</v>
      </c>
      <c r="K5622">
        <v>1451.27</v>
      </c>
      <c r="L5622">
        <v>432.06</v>
      </c>
      <c r="M5622" t="s">
        <v>62</v>
      </c>
      <c r="N5622">
        <v>0.29771165944310801</v>
      </c>
      <c r="O5622" t="s">
        <v>11351</v>
      </c>
      <c r="P5622" t="s">
        <v>11354</v>
      </c>
      <c r="R5622" t="s">
        <v>11353</v>
      </c>
      <c r="S5622">
        <f>IF(SalesData[[#This Row],[Return Status]]="Returned",1,0)</f>
        <v>0</v>
      </c>
      <c r="T5622">
        <v>2183.56</v>
      </c>
      <c r="U5622" s="2">
        <f>EOMONTH(SalesData[[#This Row],[Order Date]],0)</f>
        <v>45169</v>
      </c>
      <c r="V5622" s="9" t="str">
        <f>"Q"&amp;INT((MONTH(SalesData[[#This Row],[Order Date]])+2)/3)&amp;"-"&amp;YEAR(SalesData[[#This Row],[Order Date]])</f>
        <v>Q3-2023</v>
      </c>
    </row>
    <row r="5623" spans="1:22" x14ac:dyDescent="0.35">
      <c r="A5623" t="s">
        <v>5764</v>
      </c>
      <c r="B5623" s="1">
        <v>45157</v>
      </c>
      <c r="C5623" t="s">
        <v>113</v>
      </c>
      <c r="D5623" t="s">
        <v>27</v>
      </c>
      <c r="E5623">
        <v>4465954775</v>
      </c>
      <c r="F5623" t="s">
        <v>64</v>
      </c>
      <c r="G5623" t="s">
        <v>15</v>
      </c>
      <c r="H5623" t="s">
        <v>16</v>
      </c>
      <c r="I5623" t="s">
        <v>17</v>
      </c>
      <c r="J5623" t="s">
        <v>62</v>
      </c>
      <c r="K5623">
        <v>1566.23</v>
      </c>
      <c r="L5623">
        <v>65.72</v>
      </c>
      <c r="M5623" t="s">
        <v>62</v>
      </c>
      <c r="N5623">
        <v>4.1960631580291501E-2</v>
      </c>
      <c r="O5623" t="s">
        <v>11351</v>
      </c>
      <c r="P5623" t="s">
        <v>11356</v>
      </c>
      <c r="R5623" t="s">
        <v>11353</v>
      </c>
      <c r="S5623">
        <f>IF(SalesData[[#This Row],[Return Status]]="Returned",1,0)</f>
        <v>0</v>
      </c>
      <c r="T5623">
        <v>2085.91</v>
      </c>
      <c r="U5623" s="2">
        <f>EOMONTH(SalesData[[#This Row],[Order Date]],0)</f>
        <v>45169</v>
      </c>
      <c r="V5623" s="9" t="str">
        <f>"Q"&amp;INT((MONTH(SalesData[[#This Row],[Order Date]])+2)/3)&amp;"-"&amp;YEAR(SalesData[[#This Row],[Order Date]])</f>
        <v>Q3-2023</v>
      </c>
    </row>
    <row r="5624" spans="1:22" x14ac:dyDescent="0.35">
      <c r="A5624" t="s">
        <v>5765</v>
      </c>
      <c r="B5624" s="1">
        <v>45139</v>
      </c>
      <c r="C5624" t="s">
        <v>26</v>
      </c>
      <c r="D5624" t="s">
        <v>46</v>
      </c>
      <c r="E5624">
        <v>3089233197</v>
      </c>
      <c r="F5624" t="s">
        <v>222</v>
      </c>
      <c r="G5624" t="s">
        <v>164</v>
      </c>
      <c r="H5624" t="s">
        <v>11357</v>
      </c>
      <c r="I5624" t="s">
        <v>36</v>
      </c>
      <c r="J5624" t="s">
        <v>19</v>
      </c>
      <c r="K5624">
        <v>4898.92</v>
      </c>
      <c r="L5624">
        <v>715.23</v>
      </c>
      <c r="M5624" t="s">
        <v>19</v>
      </c>
      <c r="N5624">
        <v>0.145997485159994</v>
      </c>
      <c r="O5624" t="s">
        <v>11351</v>
      </c>
      <c r="P5624" t="s">
        <v>11352</v>
      </c>
      <c r="R5624" t="s">
        <v>11353</v>
      </c>
      <c r="S5624">
        <f>IF(SalesData[[#This Row],[Return Status]]="Returned",1,0)</f>
        <v>0</v>
      </c>
      <c r="U5624" s="2">
        <f>EOMONTH(SalesData[[#This Row],[Order Date]],0)</f>
        <v>45169</v>
      </c>
      <c r="V5624" s="9" t="str">
        <f>"Q"&amp;INT((MONTH(SalesData[[#This Row],[Order Date]])+2)/3)&amp;"-"&amp;YEAR(SalesData[[#This Row],[Order Date]])</f>
        <v>Q3-2023</v>
      </c>
    </row>
    <row r="5625" spans="1:22" x14ac:dyDescent="0.35">
      <c r="A5625" t="s">
        <v>5766</v>
      </c>
      <c r="B5625" s="1">
        <v>45155</v>
      </c>
      <c r="C5625" t="s">
        <v>106</v>
      </c>
      <c r="D5625" t="s">
        <v>13</v>
      </c>
      <c r="E5625">
        <v>554447171</v>
      </c>
      <c r="F5625" t="s">
        <v>81</v>
      </c>
      <c r="G5625" t="s">
        <v>74</v>
      </c>
      <c r="H5625" t="s">
        <v>75</v>
      </c>
      <c r="I5625" t="s">
        <v>36</v>
      </c>
      <c r="J5625" t="s">
        <v>43</v>
      </c>
      <c r="K5625">
        <v>3178.43</v>
      </c>
      <c r="L5625">
        <v>571.74</v>
      </c>
      <c r="M5625" t="s">
        <v>43</v>
      </c>
      <c r="N5625">
        <v>0.179881262132562</v>
      </c>
      <c r="O5625" t="s">
        <v>11351</v>
      </c>
      <c r="P5625" t="s">
        <v>11352</v>
      </c>
      <c r="R5625" t="s">
        <v>11353</v>
      </c>
      <c r="S5625">
        <f>IF(SalesData[[#This Row],[Return Status]]="Returned",1,0)</f>
        <v>0</v>
      </c>
      <c r="T5625">
        <v>2420.2800000000002</v>
      </c>
      <c r="U5625" s="2">
        <f>EOMONTH(SalesData[[#This Row],[Order Date]],0)</f>
        <v>45169</v>
      </c>
      <c r="V5625" s="9" t="str">
        <f>"Q"&amp;INT((MONTH(SalesData[[#This Row],[Order Date]])+2)/3)&amp;"-"&amp;YEAR(SalesData[[#This Row],[Order Date]])</f>
        <v>Q3-2023</v>
      </c>
    </row>
    <row r="5626" spans="1:22" x14ac:dyDescent="0.35">
      <c r="A5626" t="s">
        <v>5767</v>
      </c>
      <c r="B5626" s="1">
        <v>45168</v>
      </c>
      <c r="C5626" t="s">
        <v>94</v>
      </c>
      <c r="D5626" t="s">
        <v>72</v>
      </c>
      <c r="E5626">
        <v>8136976025</v>
      </c>
      <c r="F5626" t="s">
        <v>120</v>
      </c>
      <c r="G5626" t="s">
        <v>236</v>
      </c>
      <c r="H5626" t="s">
        <v>121</v>
      </c>
      <c r="I5626" t="s">
        <v>17</v>
      </c>
      <c r="J5626" t="s">
        <v>42</v>
      </c>
      <c r="K5626">
        <v>926.32</v>
      </c>
      <c r="L5626">
        <v>244.79</v>
      </c>
      <c r="M5626" t="s">
        <v>43</v>
      </c>
      <c r="N5626">
        <v>0.26426073063304301</v>
      </c>
      <c r="O5626" t="s">
        <v>11355</v>
      </c>
      <c r="P5626" t="s">
        <v>11354</v>
      </c>
      <c r="R5626" t="s">
        <v>11353</v>
      </c>
      <c r="S5626">
        <f>IF(SalesData[[#This Row],[Return Status]]="Returned",1,0)</f>
        <v>0</v>
      </c>
      <c r="U5626" s="2">
        <f>EOMONTH(SalesData[[#This Row],[Order Date]],0)</f>
        <v>45169</v>
      </c>
      <c r="V5626" s="9" t="str">
        <f>"Q"&amp;INT((MONTH(SalesData[[#This Row],[Order Date]])+2)/3)&amp;"-"&amp;YEAR(SalesData[[#This Row],[Order Date]])</f>
        <v>Q3-2023</v>
      </c>
    </row>
    <row r="5627" spans="1:22" x14ac:dyDescent="0.35">
      <c r="A5627" t="s">
        <v>5768</v>
      </c>
      <c r="B5627" s="1">
        <v>45160</v>
      </c>
      <c r="C5627" t="s">
        <v>113</v>
      </c>
      <c r="D5627" t="s">
        <v>99</v>
      </c>
      <c r="E5627">
        <v>7162996972</v>
      </c>
      <c r="F5627" t="s">
        <v>114</v>
      </c>
      <c r="G5627" t="s">
        <v>59</v>
      </c>
      <c r="H5627" t="s">
        <v>60</v>
      </c>
      <c r="I5627" t="s">
        <v>31</v>
      </c>
      <c r="J5627" t="s">
        <v>19</v>
      </c>
      <c r="K5627">
        <v>3327.21</v>
      </c>
      <c r="L5627">
        <v>912.51</v>
      </c>
      <c r="M5627" t="s">
        <v>19</v>
      </c>
      <c r="N5627">
        <v>0.27425680975952799</v>
      </c>
      <c r="O5627" t="s">
        <v>11351</v>
      </c>
      <c r="P5627" t="s">
        <v>11354</v>
      </c>
      <c r="R5627" t="s">
        <v>11353</v>
      </c>
      <c r="S5627">
        <f>IF(SalesData[[#This Row],[Return Status]]="Returned",1,0)</f>
        <v>0</v>
      </c>
      <c r="T5627">
        <v>2183.56</v>
      </c>
      <c r="U5627" s="2">
        <f>EOMONTH(SalesData[[#This Row],[Order Date]],0)</f>
        <v>45169</v>
      </c>
      <c r="V5627" s="9" t="str">
        <f>"Q"&amp;INT((MONTH(SalesData[[#This Row],[Order Date]])+2)/3)&amp;"-"&amp;YEAR(SalesData[[#This Row],[Order Date]])</f>
        <v>Q3-2023</v>
      </c>
    </row>
    <row r="5628" spans="1:22" x14ac:dyDescent="0.35">
      <c r="A5628" t="s">
        <v>5769</v>
      </c>
      <c r="B5628" s="1">
        <v>45160</v>
      </c>
      <c r="C5628" t="s">
        <v>132</v>
      </c>
      <c r="D5628" t="s">
        <v>13</v>
      </c>
      <c r="E5628">
        <v>8460576357</v>
      </c>
      <c r="F5628" t="s">
        <v>103</v>
      </c>
      <c r="G5628" t="s">
        <v>23</v>
      </c>
      <c r="H5628" t="s">
        <v>11357</v>
      </c>
      <c r="I5628" t="s">
        <v>17</v>
      </c>
      <c r="J5628" t="s">
        <v>65</v>
      </c>
      <c r="K5628">
        <v>1828.5</v>
      </c>
      <c r="L5628">
        <v>344.37</v>
      </c>
      <c r="M5628" t="s">
        <v>65</v>
      </c>
      <c r="N5628">
        <v>0.18833470057424101</v>
      </c>
      <c r="O5628" t="s">
        <v>11351</v>
      </c>
      <c r="P5628" t="s">
        <v>11352</v>
      </c>
      <c r="R5628" t="s">
        <v>11353</v>
      </c>
      <c r="S5628">
        <f>IF(SalesData[[#This Row],[Return Status]]="Returned",1,0)</f>
        <v>0</v>
      </c>
      <c r="T5628">
        <v>2821.33</v>
      </c>
      <c r="U5628" s="2">
        <f>EOMONTH(SalesData[[#This Row],[Order Date]],0)</f>
        <v>45169</v>
      </c>
      <c r="V5628" s="9" t="str">
        <f>"Q"&amp;INT((MONTH(SalesData[[#This Row],[Order Date]])+2)/3)&amp;"-"&amp;YEAR(SalesData[[#This Row],[Order Date]])</f>
        <v>Q3-2023</v>
      </c>
    </row>
    <row r="5629" spans="1:22" x14ac:dyDescent="0.35">
      <c r="A5629" t="s">
        <v>5770</v>
      </c>
      <c r="B5629" s="1">
        <v>45152</v>
      </c>
      <c r="C5629" t="s">
        <v>176</v>
      </c>
      <c r="D5629" t="s">
        <v>72</v>
      </c>
      <c r="E5629">
        <v>8660837043</v>
      </c>
      <c r="F5629" t="s">
        <v>103</v>
      </c>
      <c r="G5629" t="s">
        <v>23</v>
      </c>
      <c r="H5629" t="s">
        <v>24</v>
      </c>
      <c r="I5629" t="s">
        <v>17</v>
      </c>
      <c r="J5629" t="s">
        <v>18</v>
      </c>
      <c r="K5629">
        <v>4726.16</v>
      </c>
      <c r="L5629">
        <v>1279.29</v>
      </c>
      <c r="M5629" t="s">
        <v>19</v>
      </c>
      <c r="N5629">
        <v>0.27068275301724898</v>
      </c>
      <c r="O5629" t="s">
        <v>11351</v>
      </c>
      <c r="P5629" t="s">
        <v>11354</v>
      </c>
      <c r="R5629" t="s">
        <v>11353</v>
      </c>
      <c r="S5629">
        <f>IF(SalesData[[#This Row],[Return Status]]="Returned",1,0)</f>
        <v>0</v>
      </c>
      <c r="T5629">
        <v>2821.33</v>
      </c>
      <c r="U5629" s="2">
        <f>EOMONTH(SalesData[[#This Row],[Order Date]],0)</f>
        <v>45169</v>
      </c>
      <c r="V5629" s="9" t="str">
        <f>"Q"&amp;INT((MONTH(SalesData[[#This Row],[Order Date]])+2)/3)&amp;"-"&amp;YEAR(SalesData[[#This Row],[Order Date]])</f>
        <v>Q3-2023</v>
      </c>
    </row>
    <row r="5630" spans="1:22" x14ac:dyDescent="0.35">
      <c r="A5630" t="s">
        <v>5771</v>
      </c>
      <c r="B5630" s="1">
        <v>45166</v>
      </c>
      <c r="C5630" t="s">
        <v>67</v>
      </c>
      <c r="D5630" t="s">
        <v>13</v>
      </c>
      <c r="E5630">
        <v>1076633016</v>
      </c>
      <c r="F5630" t="s">
        <v>206</v>
      </c>
      <c r="G5630" t="s">
        <v>89</v>
      </c>
      <c r="H5630" t="s">
        <v>90</v>
      </c>
      <c r="I5630" t="s">
        <v>31</v>
      </c>
      <c r="J5630" t="s">
        <v>19</v>
      </c>
      <c r="K5630">
        <v>1550.99</v>
      </c>
      <c r="L5630">
        <v>350.67</v>
      </c>
      <c r="M5630" t="s">
        <v>19</v>
      </c>
      <c r="N5630">
        <v>0.22609430105932299</v>
      </c>
      <c r="O5630" t="s">
        <v>11351</v>
      </c>
      <c r="P5630" t="s">
        <v>11354</v>
      </c>
      <c r="R5630" t="s">
        <v>11353</v>
      </c>
      <c r="S5630">
        <f>IF(SalesData[[#This Row],[Return Status]]="Returned",1,0)</f>
        <v>0</v>
      </c>
      <c r="T5630">
        <v>207.68</v>
      </c>
      <c r="U5630" s="2">
        <f>EOMONTH(SalesData[[#This Row],[Order Date]],0)</f>
        <v>45169</v>
      </c>
      <c r="V5630" s="9" t="str">
        <f>"Q"&amp;INT((MONTH(SalesData[[#This Row],[Order Date]])+2)/3)&amp;"-"&amp;YEAR(SalesData[[#This Row],[Order Date]])</f>
        <v>Q3-2023</v>
      </c>
    </row>
    <row r="5631" spans="1:22" x14ac:dyDescent="0.35">
      <c r="A5631" t="s">
        <v>5772</v>
      </c>
      <c r="B5631" s="1">
        <v>45163</v>
      </c>
      <c r="C5631" t="s">
        <v>144</v>
      </c>
      <c r="D5631" t="s">
        <v>13</v>
      </c>
      <c r="E5631">
        <v>188936684</v>
      </c>
      <c r="F5631" t="s">
        <v>109</v>
      </c>
      <c r="G5631" t="s">
        <v>59</v>
      </c>
      <c r="H5631" t="s">
        <v>60</v>
      </c>
      <c r="I5631" t="s">
        <v>31</v>
      </c>
      <c r="J5631" t="s">
        <v>65</v>
      </c>
      <c r="K5631">
        <v>93.41</v>
      </c>
      <c r="L5631">
        <v>4.79</v>
      </c>
      <c r="M5631" t="s">
        <v>65</v>
      </c>
      <c r="N5631">
        <v>5.1279306284123798E-2</v>
      </c>
      <c r="O5631" t="s">
        <v>11361</v>
      </c>
      <c r="P5631" t="s">
        <v>11356</v>
      </c>
      <c r="R5631" t="s">
        <v>11353</v>
      </c>
      <c r="S5631">
        <f>IF(SalesData[[#This Row],[Return Status]]="Returned",1,0)</f>
        <v>0</v>
      </c>
      <c r="T5631">
        <v>2183.56</v>
      </c>
      <c r="U5631" s="2">
        <f>EOMONTH(SalesData[[#This Row],[Order Date]],0)</f>
        <v>45169</v>
      </c>
      <c r="V5631" s="9" t="str">
        <f>"Q"&amp;INT((MONTH(SalesData[[#This Row],[Order Date]])+2)/3)&amp;"-"&amp;YEAR(SalesData[[#This Row],[Order Date]])</f>
        <v>Q3-2023</v>
      </c>
    </row>
    <row r="5632" spans="1:22" x14ac:dyDescent="0.35">
      <c r="A5632" t="s">
        <v>5773</v>
      </c>
      <c r="B5632" s="1">
        <v>45143</v>
      </c>
      <c r="C5632" t="s">
        <v>67</v>
      </c>
      <c r="D5632" t="s">
        <v>27</v>
      </c>
      <c r="E5632">
        <v>7160312363</v>
      </c>
      <c r="F5632" t="s">
        <v>114</v>
      </c>
      <c r="G5632" t="s">
        <v>59</v>
      </c>
      <c r="H5632" t="s">
        <v>60</v>
      </c>
      <c r="I5632" t="s">
        <v>31</v>
      </c>
      <c r="J5632" t="s">
        <v>18</v>
      </c>
      <c r="K5632">
        <v>3123.04</v>
      </c>
      <c r="L5632">
        <v>312.58999999999997</v>
      </c>
      <c r="M5632" t="s">
        <v>19</v>
      </c>
      <c r="N5632">
        <v>0.100091577437369</v>
      </c>
      <c r="O5632" t="s">
        <v>11351</v>
      </c>
      <c r="P5632" t="s">
        <v>11352</v>
      </c>
      <c r="R5632" t="s">
        <v>11353</v>
      </c>
      <c r="S5632">
        <f>IF(SalesData[[#This Row],[Return Status]]="Returned",1,0)</f>
        <v>0</v>
      </c>
      <c r="T5632">
        <v>2183.56</v>
      </c>
      <c r="U5632" s="2">
        <f>EOMONTH(SalesData[[#This Row],[Order Date]],0)</f>
        <v>45169</v>
      </c>
      <c r="V5632" s="9" t="str">
        <f>"Q"&amp;INT((MONTH(SalesData[[#This Row],[Order Date]])+2)/3)&amp;"-"&amp;YEAR(SalesData[[#This Row],[Order Date]])</f>
        <v>Q3-2023</v>
      </c>
    </row>
    <row r="5633" spans="1:22" x14ac:dyDescent="0.35">
      <c r="A5633" t="s">
        <v>5774</v>
      </c>
      <c r="B5633" s="1">
        <v>45152</v>
      </c>
      <c r="C5633" t="s">
        <v>52</v>
      </c>
      <c r="D5633" t="s">
        <v>13</v>
      </c>
      <c r="E5633">
        <v>2958661400</v>
      </c>
      <c r="F5633" t="s">
        <v>292</v>
      </c>
      <c r="G5633" t="s">
        <v>69</v>
      </c>
      <c r="H5633" t="s">
        <v>41</v>
      </c>
      <c r="I5633" t="s">
        <v>31</v>
      </c>
      <c r="J5633" t="s">
        <v>65</v>
      </c>
      <c r="K5633">
        <v>740.54</v>
      </c>
      <c r="L5633">
        <v>79.63</v>
      </c>
      <c r="M5633" t="s">
        <v>65</v>
      </c>
      <c r="N5633">
        <v>0.107529640532584</v>
      </c>
      <c r="O5633" t="s">
        <v>11355</v>
      </c>
      <c r="P5633" t="s">
        <v>11352</v>
      </c>
      <c r="R5633" t="s">
        <v>11353</v>
      </c>
      <c r="S5633">
        <f>IF(SalesData[[#This Row],[Return Status]]="Returned",1,0)</f>
        <v>0</v>
      </c>
      <c r="T5633">
        <v>2081.52</v>
      </c>
      <c r="U5633" s="2">
        <f>EOMONTH(SalesData[[#This Row],[Order Date]],0)</f>
        <v>45169</v>
      </c>
      <c r="V5633" s="9" t="str">
        <f>"Q"&amp;INT((MONTH(SalesData[[#This Row],[Order Date]])+2)/3)&amp;"-"&amp;YEAR(SalesData[[#This Row],[Order Date]])</f>
        <v>Q3-2023</v>
      </c>
    </row>
    <row r="5634" spans="1:22" x14ac:dyDescent="0.35">
      <c r="A5634" t="s">
        <v>5775</v>
      </c>
      <c r="B5634" s="1">
        <v>45139</v>
      </c>
      <c r="C5634" t="s">
        <v>144</v>
      </c>
      <c r="D5634" t="s">
        <v>145</v>
      </c>
      <c r="E5634">
        <v>7630298583</v>
      </c>
      <c r="F5634" t="s">
        <v>185</v>
      </c>
      <c r="G5634" t="s">
        <v>164</v>
      </c>
      <c r="H5634" t="s">
        <v>165</v>
      </c>
      <c r="I5634" t="s">
        <v>36</v>
      </c>
      <c r="J5634" t="s">
        <v>19</v>
      </c>
      <c r="K5634">
        <v>879.52</v>
      </c>
      <c r="L5634">
        <v>56.89</v>
      </c>
      <c r="M5634" t="s">
        <v>19</v>
      </c>
      <c r="N5634">
        <v>6.4683008913953094E-2</v>
      </c>
      <c r="O5634" t="s">
        <v>11355</v>
      </c>
      <c r="P5634" t="s">
        <v>11356</v>
      </c>
      <c r="R5634" t="s">
        <v>11353</v>
      </c>
      <c r="S5634">
        <f>IF(SalesData[[#This Row],[Return Status]]="Returned",1,0)</f>
        <v>0</v>
      </c>
      <c r="U5634" s="2">
        <f>EOMONTH(SalesData[[#This Row],[Order Date]],0)</f>
        <v>45169</v>
      </c>
      <c r="V5634" s="9" t="str">
        <f>"Q"&amp;INT((MONTH(SalesData[[#This Row],[Order Date]])+2)/3)&amp;"-"&amp;YEAR(SalesData[[#This Row],[Order Date]])</f>
        <v>Q3-2023</v>
      </c>
    </row>
    <row r="5635" spans="1:22" x14ac:dyDescent="0.35">
      <c r="A5635" t="s">
        <v>5776</v>
      </c>
      <c r="B5635" s="1">
        <v>45144</v>
      </c>
      <c r="C5635" t="s">
        <v>52</v>
      </c>
      <c r="D5635" t="s">
        <v>80</v>
      </c>
      <c r="E5635">
        <v>7455295711</v>
      </c>
      <c r="F5635" t="s">
        <v>170</v>
      </c>
      <c r="G5635" t="s">
        <v>69</v>
      </c>
      <c r="H5635" t="s">
        <v>41</v>
      </c>
      <c r="I5635" t="s">
        <v>31</v>
      </c>
      <c r="J5635" t="s">
        <v>65</v>
      </c>
      <c r="K5635">
        <v>733.93</v>
      </c>
      <c r="L5635">
        <v>175.7</v>
      </c>
      <c r="M5635" t="s">
        <v>65</v>
      </c>
      <c r="N5635">
        <v>0.239396127696102</v>
      </c>
      <c r="O5635" t="s">
        <v>11355</v>
      </c>
      <c r="P5635" t="s">
        <v>11354</v>
      </c>
      <c r="R5635" t="s">
        <v>11353</v>
      </c>
      <c r="S5635">
        <f>IF(SalesData[[#This Row],[Return Status]]="Returned",1,0)</f>
        <v>0</v>
      </c>
      <c r="T5635">
        <v>2081.52</v>
      </c>
      <c r="U5635" s="2">
        <f>EOMONTH(SalesData[[#This Row],[Order Date]],0)</f>
        <v>45169</v>
      </c>
      <c r="V5635" s="9" t="str">
        <f>"Q"&amp;INT((MONTH(SalesData[[#This Row],[Order Date]])+2)/3)&amp;"-"&amp;YEAR(SalesData[[#This Row],[Order Date]])</f>
        <v>Q3-2023</v>
      </c>
    </row>
    <row r="5636" spans="1:22" x14ac:dyDescent="0.35">
      <c r="A5636" t="s">
        <v>5777</v>
      </c>
      <c r="B5636" s="1">
        <v>45153</v>
      </c>
      <c r="C5636" t="s">
        <v>176</v>
      </c>
      <c r="D5636" t="s">
        <v>27</v>
      </c>
      <c r="E5636">
        <v>3976135878</v>
      </c>
      <c r="F5636" t="s">
        <v>181</v>
      </c>
      <c r="G5636" t="s">
        <v>54</v>
      </c>
      <c r="H5636" t="s">
        <v>55</v>
      </c>
      <c r="I5636" t="s">
        <v>31</v>
      </c>
      <c r="J5636" t="s">
        <v>18</v>
      </c>
      <c r="K5636">
        <v>730.46</v>
      </c>
      <c r="L5636">
        <v>167.73</v>
      </c>
      <c r="M5636" t="s">
        <v>19</v>
      </c>
      <c r="N5636">
        <v>0.229622429701832</v>
      </c>
      <c r="O5636" t="s">
        <v>11355</v>
      </c>
      <c r="P5636" t="s">
        <v>11354</v>
      </c>
      <c r="R5636" t="s">
        <v>11353</v>
      </c>
      <c r="S5636">
        <f>IF(SalesData[[#This Row],[Return Status]]="Returned",1,0)</f>
        <v>0</v>
      </c>
      <c r="U5636" s="2">
        <f>EOMONTH(SalesData[[#This Row],[Order Date]],0)</f>
        <v>45169</v>
      </c>
      <c r="V5636" s="9" t="str">
        <f>"Q"&amp;INT((MONTH(SalesData[[#This Row],[Order Date]])+2)/3)&amp;"-"&amp;YEAR(SalesData[[#This Row],[Order Date]])</f>
        <v>Q3-2023</v>
      </c>
    </row>
    <row r="5637" spans="1:22" x14ac:dyDescent="0.35">
      <c r="A5637" t="s">
        <v>5778</v>
      </c>
      <c r="B5637" s="1">
        <v>45163</v>
      </c>
      <c r="C5637" t="s">
        <v>38</v>
      </c>
      <c r="D5637" t="s">
        <v>27</v>
      </c>
      <c r="E5637">
        <v>3650153179</v>
      </c>
      <c r="F5637" t="s">
        <v>168</v>
      </c>
      <c r="G5637" t="s">
        <v>54</v>
      </c>
      <c r="H5637" t="s">
        <v>55</v>
      </c>
      <c r="I5637" t="s">
        <v>31</v>
      </c>
      <c r="J5637" t="s">
        <v>62</v>
      </c>
      <c r="K5637">
        <v>2779.82</v>
      </c>
      <c r="L5637">
        <v>145.36000000000001</v>
      </c>
      <c r="M5637" t="s">
        <v>62</v>
      </c>
      <c r="N5637">
        <v>5.2291155542445199E-2</v>
      </c>
      <c r="O5637" t="s">
        <v>11351</v>
      </c>
      <c r="P5637" t="s">
        <v>11356</v>
      </c>
      <c r="Q5637" t="s">
        <v>11363</v>
      </c>
      <c r="R5637" t="s">
        <v>11360</v>
      </c>
      <c r="S5637">
        <f>IF(SalesData[[#This Row],[Return Status]]="Returned",1,0)</f>
        <v>1</v>
      </c>
      <c r="U5637" s="2">
        <f>EOMONTH(SalesData[[#This Row],[Order Date]],0)</f>
        <v>45169</v>
      </c>
      <c r="V5637" s="9" t="str">
        <f>"Q"&amp;INT((MONTH(SalesData[[#This Row],[Order Date]])+2)/3)&amp;"-"&amp;YEAR(SalesData[[#This Row],[Order Date]])</f>
        <v>Q3-2023</v>
      </c>
    </row>
    <row r="5638" spans="1:22" x14ac:dyDescent="0.35">
      <c r="A5638" t="s">
        <v>5779</v>
      </c>
      <c r="B5638" s="1">
        <v>45159</v>
      </c>
      <c r="C5638" t="s">
        <v>205</v>
      </c>
      <c r="D5638" t="s">
        <v>27</v>
      </c>
      <c r="E5638">
        <v>2157653076</v>
      </c>
      <c r="F5638" t="s">
        <v>107</v>
      </c>
      <c r="G5638" t="s">
        <v>15</v>
      </c>
      <c r="H5638" t="s">
        <v>16</v>
      </c>
      <c r="I5638" t="s">
        <v>17</v>
      </c>
      <c r="J5638" t="s">
        <v>65</v>
      </c>
      <c r="K5638">
        <v>3095.43</v>
      </c>
      <c r="L5638">
        <v>263.52999999999997</v>
      </c>
      <c r="M5638" t="s">
        <v>65</v>
      </c>
      <c r="N5638">
        <v>8.5135183157105804E-2</v>
      </c>
      <c r="O5638" t="s">
        <v>11351</v>
      </c>
      <c r="P5638" t="s">
        <v>11356</v>
      </c>
      <c r="Q5638" t="s">
        <v>11372</v>
      </c>
      <c r="R5638" t="s">
        <v>11360</v>
      </c>
      <c r="S5638">
        <f>IF(SalesData[[#This Row],[Return Status]]="Returned",1,0)</f>
        <v>1</v>
      </c>
      <c r="T5638">
        <v>2085.91</v>
      </c>
      <c r="U5638" s="2">
        <f>EOMONTH(SalesData[[#This Row],[Order Date]],0)</f>
        <v>45169</v>
      </c>
      <c r="V5638" s="9" t="str">
        <f>"Q"&amp;INT((MONTH(SalesData[[#This Row],[Order Date]])+2)/3)&amp;"-"&amp;YEAR(SalesData[[#This Row],[Order Date]])</f>
        <v>Q3-2023</v>
      </c>
    </row>
    <row r="5639" spans="1:22" x14ac:dyDescent="0.35">
      <c r="A5639" t="s">
        <v>5780</v>
      </c>
      <c r="B5639" s="1">
        <v>45145</v>
      </c>
      <c r="C5639" t="s">
        <v>92</v>
      </c>
      <c r="D5639" t="s">
        <v>80</v>
      </c>
      <c r="E5639">
        <v>5513797675</v>
      </c>
      <c r="F5639" t="s">
        <v>116</v>
      </c>
      <c r="G5639" t="s">
        <v>11374</v>
      </c>
      <c r="H5639" t="s">
        <v>11357</v>
      </c>
      <c r="I5639" t="s">
        <v>36</v>
      </c>
      <c r="J5639" t="s">
        <v>62</v>
      </c>
      <c r="K5639">
        <v>2942.8</v>
      </c>
      <c r="L5639">
        <v>206.3</v>
      </c>
      <c r="M5639" t="s">
        <v>62</v>
      </c>
      <c r="N5639">
        <v>7.0103302976756807E-2</v>
      </c>
      <c r="O5639" t="s">
        <v>11351</v>
      </c>
      <c r="P5639" t="s">
        <v>11356</v>
      </c>
      <c r="R5639" t="s">
        <v>11353</v>
      </c>
      <c r="S5639">
        <f>IF(SalesData[[#This Row],[Return Status]]="Returned",1,0)</f>
        <v>0</v>
      </c>
      <c r="U5639" s="2">
        <f>EOMONTH(SalesData[[#This Row],[Order Date]],0)</f>
        <v>45169</v>
      </c>
      <c r="V5639" s="9" t="str">
        <f>"Q"&amp;INT((MONTH(SalesData[[#This Row],[Order Date]])+2)/3)&amp;"-"&amp;YEAR(SalesData[[#This Row],[Order Date]])</f>
        <v>Q3-2023</v>
      </c>
    </row>
    <row r="5640" spans="1:22" x14ac:dyDescent="0.35">
      <c r="A5640" t="s">
        <v>5781</v>
      </c>
      <c r="B5640" s="1">
        <v>45141</v>
      </c>
      <c r="C5640" t="s">
        <v>12</v>
      </c>
      <c r="D5640" t="s">
        <v>99</v>
      </c>
      <c r="E5640">
        <v>2657459169</v>
      </c>
      <c r="F5640" t="s">
        <v>88</v>
      </c>
      <c r="G5640" t="s">
        <v>89</v>
      </c>
      <c r="H5640" t="s">
        <v>90</v>
      </c>
      <c r="I5640" t="s">
        <v>31</v>
      </c>
      <c r="J5640" t="s">
        <v>18</v>
      </c>
      <c r="K5640">
        <v>948.3</v>
      </c>
      <c r="L5640">
        <v>272.77</v>
      </c>
      <c r="M5640" t="s">
        <v>19</v>
      </c>
      <c r="N5640">
        <v>0.28764104186438899</v>
      </c>
      <c r="O5640" t="s">
        <v>11355</v>
      </c>
      <c r="P5640" t="s">
        <v>11354</v>
      </c>
      <c r="R5640" t="s">
        <v>11353</v>
      </c>
      <c r="S5640">
        <f>IF(SalesData[[#This Row],[Return Status]]="Returned",1,0)</f>
        <v>0</v>
      </c>
      <c r="T5640">
        <v>207.68</v>
      </c>
      <c r="U5640" s="2">
        <f>EOMONTH(SalesData[[#This Row],[Order Date]],0)</f>
        <v>45169</v>
      </c>
      <c r="V5640" s="9" t="str">
        <f>"Q"&amp;INT((MONTH(SalesData[[#This Row],[Order Date]])+2)/3)&amp;"-"&amp;YEAR(SalesData[[#This Row],[Order Date]])</f>
        <v>Q3-2023</v>
      </c>
    </row>
    <row r="5641" spans="1:22" x14ac:dyDescent="0.35">
      <c r="A5641" t="s">
        <v>5782</v>
      </c>
      <c r="B5641" s="1">
        <v>45145</v>
      </c>
      <c r="C5641" t="s">
        <v>184</v>
      </c>
      <c r="D5641" t="s">
        <v>80</v>
      </c>
      <c r="E5641">
        <v>5556874868</v>
      </c>
      <c r="F5641" t="s">
        <v>73</v>
      </c>
      <c r="G5641" t="s">
        <v>74</v>
      </c>
      <c r="H5641" t="s">
        <v>75</v>
      </c>
      <c r="I5641" t="s">
        <v>36</v>
      </c>
      <c r="J5641" t="s">
        <v>18</v>
      </c>
      <c r="K5641">
        <v>3388.46</v>
      </c>
      <c r="L5641">
        <v>673.77</v>
      </c>
      <c r="M5641" t="s">
        <v>19</v>
      </c>
      <c r="N5641">
        <v>0.19884254203974699</v>
      </c>
      <c r="O5641" t="s">
        <v>11351</v>
      </c>
      <c r="P5641" t="s">
        <v>11352</v>
      </c>
      <c r="R5641" t="s">
        <v>11353</v>
      </c>
      <c r="S5641">
        <f>IF(SalesData[[#This Row],[Return Status]]="Returned",1,0)</f>
        <v>0</v>
      </c>
      <c r="T5641">
        <v>2420.2800000000002</v>
      </c>
      <c r="U5641" s="2">
        <f>EOMONTH(SalesData[[#This Row],[Order Date]],0)</f>
        <v>45169</v>
      </c>
      <c r="V5641" s="9" t="str">
        <f>"Q"&amp;INT((MONTH(SalesData[[#This Row],[Order Date]])+2)/3)&amp;"-"&amp;YEAR(SalesData[[#This Row],[Order Date]])</f>
        <v>Q3-2023</v>
      </c>
    </row>
    <row r="5642" spans="1:22" x14ac:dyDescent="0.35">
      <c r="A5642" t="s">
        <v>5783</v>
      </c>
      <c r="B5642" s="1">
        <v>45157</v>
      </c>
      <c r="C5642" t="s">
        <v>97</v>
      </c>
      <c r="D5642" t="s">
        <v>80</v>
      </c>
      <c r="E5642">
        <v>3394952079</v>
      </c>
      <c r="F5642" t="s">
        <v>312</v>
      </c>
      <c r="G5642" t="s">
        <v>141</v>
      </c>
      <c r="H5642" t="s">
        <v>121</v>
      </c>
      <c r="I5642" t="s">
        <v>17</v>
      </c>
      <c r="J5642" t="s">
        <v>19</v>
      </c>
      <c r="K5642">
        <v>1209.81</v>
      </c>
      <c r="L5642">
        <v>202.64</v>
      </c>
      <c r="M5642" t="s">
        <v>19</v>
      </c>
      <c r="N5642">
        <v>0.16749737562096501</v>
      </c>
      <c r="O5642" t="s">
        <v>11351</v>
      </c>
      <c r="P5642" t="s">
        <v>11352</v>
      </c>
      <c r="R5642" t="s">
        <v>11353</v>
      </c>
      <c r="S5642">
        <f>IF(SalesData[[#This Row],[Return Status]]="Returned",1,0)</f>
        <v>0</v>
      </c>
      <c r="T5642">
        <v>2793.38</v>
      </c>
      <c r="U5642" s="2">
        <f>EOMONTH(SalesData[[#This Row],[Order Date]],0)</f>
        <v>45169</v>
      </c>
      <c r="V5642" s="9" t="str">
        <f>"Q"&amp;INT((MONTH(SalesData[[#This Row],[Order Date]])+2)/3)&amp;"-"&amp;YEAR(SalesData[[#This Row],[Order Date]])</f>
        <v>Q3-2023</v>
      </c>
    </row>
    <row r="5643" spans="1:22" x14ac:dyDescent="0.35">
      <c r="A5643" t="s">
        <v>5784</v>
      </c>
      <c r="B5643" s="1">
        <v>45140</v>
      </c>
      <c r="C5643" t="s">
        <v>139</v>
      </c>
      <c r="D5643" t="s">
        <v>13</v>
      </c>
      <c r="E5643">
        <v>6461344771</v>
      </c>
      <c r="F5643" t="s">
        <v>127</v>
      </c>
      <c r="G5643" t="s">
        <v>29</v>
      </c>
      <c r="H5643" t="s">
        <v>30</v>
      </c>
      <c r="I5643" t="s">
        <v>31</v>
      </c>
      <c r="J5643" t="s">
        <v>61</v>
      </c>
      <c r="K5643">
        <v>1395.27</v>
      </c>
      <c r="L5643">
        <v>80.790000000000006</v>
      </c>
      <c r="M5643" t="s">
        <v>62</v>
      </c>
      <c r="N5643">
        <v>5.7902771506590102E-2</v>
      </c>
      <c r="O5643" t="s">
        <v>11351</v>
      </c>
      <c r="P5643" t="s">
        <v>11356</v>
      </c>
      <c r="R5643" t="s">
        <v>11353</v>
      </c>
      <c r="S5643">
        <f>IF(SalesData[[#This Row],[Return Status]]="Returned",1,0)</f>
        <v>0</v>
      </c>
      <c r="T5643">
        <v>2788.38</v>
      </c>
      <c r="U5643" s="2">
        <f>EOMONTH(SalesData[[#This Row],[Order Date]],0)</f>
        <v>45169</v>
      </c>
      <c r="V5643" s="9" t="str">
        <f>"Q"&amp;INT((MONTH(SalesData[[#This Row],[Order Date]])+2)/3)&amp;"-"&amp;YEAR(SalesData[[#This Row],[Order Date]])</f>
        <v>Q3-2023</v>
      </c>
    </row>
    <row r="5644" spans="1:22" x14ac:dyDescent="0.35">
      <c r="A5644" t="s">
        <v>5785</v>
      </c>
      <c r="B5644" s="1">
        <v>45166</v>
      </c>
      <c r="C5644" t="s">
        <v>124</v>
      </c>
      <c r="D5644" t="s">
        <v>13</v>
      </c>
      <c r="E5644">
        <v>171012252</v>
      </c>
      <c r="F5644" t="s">
        <v>114</v>
      </c>
      <c r="G5644" t="s">
        <v>59</v>
      </c>
      <c r="H5644" t="s">
        <v>60</v>
      </c>
      <c r="I5644" t="s">
        <v>31</v>
      </c>
      <c r="J5644" t="s">
        <v>62</v>
      </c>
      <c r="K5644">
        <v>3311.89</v>
      </c>
      <c r="L5644">
        <v>426.82</v>
      </c>
      <c r="M5644" t="s">
        <v>62</v>
      </c>
      <c r="N5644">
        <v>0.12887505321734699</v>
      </c>
      <c r="O5644" t="s">
        <v>11351</v>
      </c>
      <c r="P5644" t="s">
        <v>11352</v>
      </c>
      <c r="R5644" t="s">
        <v>11353</v>
      </c>
      <c r="S5644">
        <f>IF(SalesData[[#This Row],[Return Status]]="Returned",1,0)</f>
        <v>0</v>
      </c>
      <c r="T5644">
        <v>2183.56</v>
      </c>
      <c r="U5644" s="2">
        <f>EOMONTH(SalesData[[#This Row],[Order Date]],0)</f>
        <v>45169</v>
      </c>
      <c r="V5644" s="9" t="str">
        <f>"Q"&amp;INT((MONTH(SalesData[[#This Row],[Order Date]])+2)/3)&amp;"-"&amp;YEAR(SalesData[[#This Row],[Order Date]])</f>
        <v>Q3-2023</v>
      </c>
    </row>
    <row r="5645" spans="1:22" x14ac:dyDescent="0.35">
      <c r="A5645" t="s">
        <v>5786</v>
      </c>
      <c r="B5645" s="1">
        <v>45151</v>
      </c>
      <c r="C5645" t="s">
        <v>124</v>
      </c>
      <c r="D5645" t="s">
        <v>72</v>
      </c>
      <c r="E5645">
        <v>509576106</v>
      </c>
      <c r="F5645" t="s">
        <v>163</v>
      </c>
      <c r="G5645" t="s">
        <v>164</v>
      </c>
      <c r="H5645" t="s">
        <v>165</v>
      </c>
      <c r="I5645" t="s">
        <v>36</v>
      </c>
      <c r="J5645" t="s">
        <v>18</v>
      </c>
      <c r="K5645">
        <v>241.2</v>
      </c>
      <c r="L5645">
        <v>22.8</v>
      </c>
      <c r="M5645" t="s">
        <v>19</v>
      </c>
      <c r="N5645">
        <v>9.4527363184079602E-2</v>
      </c>
      <c r="O5645" t="s">
        <v>11361</v>
      </c>
      <c r="P5645" t="s">
        <v>11356</v>
      </c>
      <c r="Q5645" t="s">
        <v>11363</v>
      </c>
      <c r="R5645" t="s">
        <v>11360</v>
      </c>
      <c r="S5645">
        <f>IF(SalesData[[#This Row],[Return Status]]="Returned",1,0)</f>
        <v>1</v>
      </c>
      <c r="U5645" s="2">
        <f>EOMONTH(SalesData[[#This Row],[Order Date]],0)</f>
        <v>45169</v>
      </c>
      <c r="V5645" s="9" t="str">
        <f>"Q"&amp;INT((MONTH(SalesData[[#This Row],[Order Date]])+2)/3)&amp;"-"&amp;YEAR(SalesData[[#This Row],[Order Date]])</f>
        <v>Q3-2023</v>
      </c>
    </row>
    <row r="5646" spans="1:22" x14ac:dyDescent="0.35">
      <c r="A5646" t="s">
        <v>5787</v>
      </c>
      <c r="B5646" s="1">
        <v>45150</v>
      </c>
      <c r="C5646" t="s">
        <v>77</v>
      </c>
      <c r="D5646" t="s">
        <v>72</v>
      </c>
      <c r="E5646">
        <v>9592383580</v>
      </c>
      <c r="F5646" t="s">
        <v>238</v>
      </c>
      <c r="G5646" t="s">
        <v>74</v>
      </c>
      <c r="H5646" t="s">
        <v>75</v>
      </c>
      <c r="I5646" t="s">
        <v>36</v>
      </c>
      <c r="J5646" t="s">
        <v>61</v>
      </c>
      <c r="K5646">
        <v>985.36</v>
      </c>
      <c r="L5646">
        <v>218.23</v>
      </c>
      <c r="M5646" t="s">
        <v>62</v>
      </c>
      <c r="N5646">
        <v>0.22147235528131801</v>
      </c>
      <c r="O5646" t="s">
        <v>11355</v>
      </c>
      <c r="P5646" t="s">
        <v>11354</v>
      </c>
      <c r="R5646" t="s">
        <v>11353</v>
      </c>
      <c r="S5646">
        <f>IF(SalesData[[#This Row],[Return Status]]="Returned",1,0)</f>
        <v>0</v>
      </c>
      <c r="T5646">
        <v>2420.2800000000002</v>
      </c>
      <c r="U5646" s="2">
        <f>EOMONTH(SalesData[[#This Row],[Order Date]],0)</f>
        <v>45169</v>
      </c>
      <c r="V5646" s="9" t="str">
        <f>"Q"&amp;INT((MONTH(SalesData[[#This Row],[Order Date]])+2)/3)&amp;"-"&amp;YEAR(SalesData[[#This Row],[Order Date]])</f>
        <v>Q3-2023</v>
      </c>
    </row>
    <row r="5647" spans="1:22" x14ac:dyDescent="0.35">
      <c r="A5647" t="s">
        <v>5788</v>
      </c>
      <c r="B5647" s="1">
        <v>45165</v>
      </c>
      <c r="C5647" t="s">
        <v>194</v>
      </c>
      <c r="D5647" t="s">
        <v>27</v>
      </c>
      <c r="E5647">
        <v>2936921898</v>
      </c>
      <c r="F5647" t="s">
        <v>185</v>
      </c>
      <c r="G5647" t="s">
        <v>164</v>
      </c>
      <c r="H5647" t="s">
        <v>165</v>
      </c>
      <c r="I5647" t="s">
        <v>36</v>
      </c>
      <c r="J5647" t="s">
        <v>65</v>
      </c>
      <c r="K5647">
        <v>1613.26</v>
      </c>
      <c r="L5647">
        <v>388.05</v>
      </c>
      <c r="M5647" t="s">
        <v>65</v>
      </c>
      <c r="N5647">
        <v>0.24053779304018</v>
      </c>
      <c r="O5647" t="s">
        <v>11351</v>
      </c>
      <c r="P5647" t="s">
        <v>11354</v>
      </c>
      <c r="R5647" t="s">
        <v>11353</v>
      </c>
      <c r="S5647">
        <f>IF(SalesData[[#This Row],[Return Status]]="Returned",1,0)</f>
        <v>0</v>
      </c>
      <c r="U5647" s="2">
        <f>EOMONTH(SalesData[[#This Row],[Order Date]],0)</f>
        <v>45169</v>
      </c>
      <c r="V5647" s="9" t="str">
        <f>"Q"&amp;INT((MONTH(SalesData[[#This Row],[Order Date]])+2)/3)&amp;"-"&amp;YEAR(SalesData[[#This Row],[Order Date]])</f>
        <v>Q3-2023</v>
      </c>
    </row>
    <row r="5648" spans="1:22" x14ac:dyDescent="0.35">
      <c r="A5648" t="s">
        <v>5789</v>
      </c>
      <c r="B5648" s="1">
        <v>45139</v>
      </c>
      <c r="C5648" t="s">
        <v>106</v>
      </c>
      <c r="D5648" t="s">
        <v>27</v>
      </c>
      <c r="E5648">
        <v>7168509493</v>
      </c>
      <c r="F5648" t="s">
        <v>140</v>
      </c>
      <c r="G5648" t="s">
        <v>141</v>
      </c>
      <c r="H5648" t="s">
        <v>121</v>
      </c>
      <c r="I5648" t="s">
        <v>17</v>
      </c>
      <c r="J5648" t="s">
        <v>19</v>
      </c>
      <c r="K5648">
        <v>3731.39</v>
      </c>
      <c r="L5648">
        <v>852.62</v>
      </c>
      <c r="M5648" t="s">
        <v>19</v>
      </c>
      <c r="N5648">
        <v>0.22849929918877401</v>
      </c>
      <c r="O5648" t="s">
        <v>11351</v>
      </c>
      <c r="P5648" t="s">
        <v>11354</v>
      </c>
      <c r="Q5648" t="s">
        <v>11363</v>
      </c>
      <c r="R5648" t="s">
        <v>11360</v>
      </c>
      <c r="S5648">
        <f>IF(SalesData[[#This Row],[Return Status]]="Returned",1,0)</f>
        <v>1</v>
      </c>
      <c r="T5648">
        <v>2793.38</v>
      </c>
      <c r="U5648" s="2">
        <f>EOMONTH(SalesData[[#This Row],[Order Date]],0)</f>
        <v>45169</v>
      </c>
      <c r="V5648" s="9" t="str">
        <f>"Q"&amp;INT((MONTH(SalesData[[#This Row],[Order Date]])+2)/3)&amp;"-"&amp;YEAR(SalesData[[#This Row],[Order Date]])</f>
        <v>Q3-2023</v>
      </c>
    </row>
    <row r="5649" spans="1:22" x14ac:dyDescent="0.35">
      <c r="A5649" t="s">
        <v>5790</v>
      </c>
      <c r="B5649" s="1">
        <v>45155</v>
      </c>
      <c r="C5649" t="s">
        <v>113</v>
      </c>
      <c r="D5649" t="s">
        <v>72</v>
      </c>
      <c r="E5649">
        <v>8750738642</v>
      </c>
      <c r="F5649" t="s">
        <v>185</v>
      </c>
      <c r="G5649" t="s">
        <v>164</v>
      </c>
      <c r="H5649" t="s">
        <v>165</v>
      </c>
      <c r="I5649" t="s">
        <v>36</v>
      </c>
      <c r="J5649" t="s">
        <v>18</v>
      </c>
      <c r="K5649">
        <v>4842.7700000000004</v>
      </c>
      <c r="L5649">
        <v>1029.4000000000001</v>
      </c>
      <c r="M5649" t="s">
        <v>19</v>
      </c>
      <c r="N5649">
        <v>0.21256429687967801</v>
      </c>
      <c r="O5649" t="s">
        <v>11351</v>
      </c>
      <c r="P5649" t="s">
        <v>11354</v>
      </c>
      <c r="R5649" t="s">
        <v>11353</v>
      </c>
      <c r="S5649">
        <f>IF(SalesData[[#This Row],[Return Status]]="Returned",1,0)</f>
        <v>0</v>
      </c>
      <c r="U5649" s="2">
        <f>EOMONTH(SalesData[[#This Row],[Order Date]],0)</f>
        <v>45169</v>
      </c>
      <c r="V5649" s="9" t="str">
        <f>"Q"&amp;INT((MONTH(SalesData[[#This Row],[Order Date]])+2)/3)&amp;"-"&amp;YEAR(SalesData[[#This Row],[Order Date]])</f>
        <v>Q3-2023</v>
      </c>
    </row>
    <row r="5650" spans="1:22" x14ac:dyDescent="0.35">
      <c r="A5650" t="s">
        <v>5791</v>
      </c>
      <c r="B5650" s="1">
        <v>45157</v>
      </c>
      <c r="C5650" t="s">
        <v>38</v>
      </c>
      <c r="D5650" t="s">
        <v>99</v>
      </c>
      <c r="E5650">
        <v>3676747422</v>
      </c>
      <c r="F5650" t="s">
        <v>114</v>
      </c>
      <c r="G5650" t="s">
        <v>59</v>
      </c>
      <c r="H5650" t="s">
        <v>60</v>
      </c>
      <c r="I5650" t="s">
        <v>31</v>
      </c>
      <c r="J5650" t="s">
        <v>43</v>
      </c>
      <c r="K5650">
        <v>2305.52</v>
      </c>
      <c r="L5650">
        <v>232.22</v>
      </c>
      <c r="M5650" t="s">
        <v>43</v>
      </c>
      <c r="N5650">
        <v>0.100723481036816</v>
      </c>
      <c r="O5650" t="s">
        <v>11351</v>
      </c>
      <c r="P5650" t="s">
        <v>11352</v>
      </c>
      <c r="R5650" t="s">
        <v>11353</v>
      </c>
      <c r="S5650">
        <f>IF(SalesData[[#This Row],[Return Status]]="Returned",1,0)</f>
        <v>0</v>
      </c>
      <c r="T5650">
        <v>2183.56</v>
      </c>
      <c r="U5650" s="2">
        <f>EOMONTH(SalesData[[#This Row],[Order Date]],0)</f>
        <v>45169</v>
      </c>
      <c r="V5650" s="9" t="str">
        <f>"Q"&amp;INT((MONTH(SalesData[[#This Row],[Order Date]])+2)/3)&amp;"-"&amp;YEAR(SalesData[[#This Row],[Order Date]])</f>
        <v>Q3-2023</v>
      </c>
    </row>
    <row r="5651" spans="1:22" x14ac:dyDescent="0.35">
      <c r="A5651" t="s">
        <v>5792</v>
      </c>
      <c r="B5651" s="1">
        <v>45160</v>
      </c>
      <c r="C5651" t="s">
        <v>45</v>
      </c>
      <c r="D5651" t="s">
        <v>145</v>
      </c>
      <c r="E5651">
        <v>1909141358</v>
      </c>
      <c r="F5651" t="s">
        <v>222</v>
      </c>
      <c r="G5651" t="s">
        <v>164</v>
      </c>
      <c r="H5651" t="s">
        <v>165</v>
      </c>
      <c r="I5651" t="s">
        <v>36</v>
      </c>
      <c r="J5651" t="s">
        <v>62</v>
      </c>
      <c r="K5651">
        <v>4568.17</v>
      </c>
      <c r="L5651">
        <v>894.87</v>
      </c>
      <c r="M5651" t="s">
        <v>62</v>
      </c>
      <c r="N5651">
        <v>0.195892447084938</v>
      </c>
      <c r="O5651" t="s">
        <v>11351</v>
      </c>
      <c r="P5651" t="s">
        <v>11352</v>
      </c>
      <c r="R5651" t="s">
        <v>11353</v>
      </c>
      <c r="S5651">
        <f>IF(SalesData[[#This Row],[Return Status]]="Returned",1,0)</f>
        <v>0</v>
      </c>
      <c r="U5651" s="2">
        <f>EOMONTH(SalesData[[#This Row],[Order Date]],0)</f>
        <v>45169</v>
      </c>
      <c r="V5651" s="9" t="str">
        <f>"Q"&amp;INT((MONTH(SalesData[[#This Row],[Order Date]])+2)/3)&amp;"-"&amp;YEAR(SalesData[[#This Row],[Order Date]])</f>
        <v>Q3-2023</v>
      </c>
    </row>
    <row r="5652" spans="1:22" x14ac:dyDescent="0.35">
      <c r="A5652" t="s">
        <v>5793</v>
      </c>
      <c r="B5652" s="1">
        <v>45159</v>
      </c>
      <c r="C5652" t="s">
        <v>325</v>
      </c>
      <c r="D5652" t="s">
        <v>13</v>
      </c>
      <c r="E5652">
        <v>791580935</v>
      </c>
      <c r="F5652" t="s">
        <v>58</v>
      </c>
      <c r="G5652" t="s">
        <v>59</v>
      </c>
      <c r="H5652" t="s">
        <v>60</v>
      </c>
      <c r="I5652" t="s">
        <v>31</v>
      </c>
      <c r="J5652" t="s">
        <v>65</v>
      </c>
      <c r="K5652">
        <v>3656.8</v>
      </c>
      <c r="L5652">
        <v>562.23</v>
      </c>
      <c r="M5652" t="s">
        <v>65</v>
      </c>
      <c r="N5652">
        <v>0.15374917961058801</v>
      </c>
      <c r="O5652" t="s">
        <v>11351</v>
      </c>
      <c r="P5652" t="s">
        <v>11352</v>
      </c>
      <c r="R5652" t="s">
        <v>11353</v>
      </c>
      <c r="S5652">
        <f>IF(SalesData[[#This Row],[Return Status]]="Returned",1,0)</f>
        <v>0</v>
      </c>
      <c r="T5652">
        <v>2183.56</v>
      </c>
      <c r="U5652" s="2">
        <f>EOMONTH(SalesData[[#This Row],[Order Date]],0)</f>
        <v>45169</v>
      </c>
      <c r="V5652" s="9" t="str">
        <f>"Q"&amp;INT((MONTH(SalesData[[#This Row],[Order Date]])+2)/3)&amp;"-"&amp;YEAR(SalesData[[#This Row],[Order Date]])</f>
        <v>Q3-2023</v>
      </c>
    </row>
    <row r="5653" spans="1:22" x14ac:dyDescent="0.35">
      <c r="A5653" t="s">
        <v>5794</v>
      </c>
      <c r="B5653" s="1">
        <v>45146</v>
      </c>
      <c r="C5653" t="s">
        <v>124</v>
      </c>
      <c r="D5653" t="s">
        <v>13</v>
      </c>
      <c r="E5653">
        <v>848878987</v>
      </c>
      <c r="F5653" t="s">
        <v>159</v>
      </c>
      <c r="G5653" t="s">
        <v>84</v>
      </c>
      <c r="H5653" t="s">
        <v>85</v>
      </c>
      <c r="I5653" t="s">
        <v>31</v>
      </c>
      <c r="J5653" t="s">
        <v>62</v>
      </c>
      <c r="K5653">
        <v>1246.81</v>
      </c>
      <c r="L5653">
        <v>140.46</v>
      </c>
      <c r="M5653" t="s">
        <v>62</v>
      </c>
      <c r="N5653">
        <v>0.112655496827905</v>
      </c>
      <c r="O5653" t="s">
        <v>11351</v>
      </c>
      <c r="P5653" t="s">
        <v>11352</v>
      </c>
      <c r="R5653" t="s">
        <v>11353</v>
      </c>
      <c r="S5653">
        <f>IF(SalesData[[#This Row],[Return Status]]="Returned",1,0)</f>
        <v>0</v>
      </c>
      <c r="T5653">
        <v>847.14</v>
      </c>
      <c r="U5653" s="2">
        <f>EOMONTH(SalesData[[#This Row],[Order Date]],0)</f>
        <v>45169</v>
      </c>
      <c r="V5653" s="9" t="str">
        <f>"Q"&amp;INT((MONTH(SalesData[[#This Row],[Order Date]])+2)/3)&amp;"-"&amp;YEAR(SalesData[[#This Row],[Order Date]])</f>
        <v>Q3-2023</v>
      </c>
    </row>
    <row r="5654" spans="1:22" x14ac:dyDescent="0.35">
      <c r="A5654" t="s">
        <v>5795</v>
      </c>
      <c r="B5654" s="1">
        <v>45168</v>
      </c>
      <c r="C5654" t="s">
        <v>38</v>
      </c>
      <c r="D5654" t="s">
        <v>72</v>
      </c>
      <c r="E5654">
        <v>3606837198</v>
      </c>
      <c r="F5654" t="s">
        <v>387</v>
      </c>
      <c r="G5654" t="s">
        <v>89</v>
      </c>
      <c r="H5654" t="s">
        <v>90</v>
      </c>
      <c r="I5654" t="s">
        <v>31</v>
      </c>
      <c r="J5654" t="s">
        <v>62</v>
      </c>
      <c r="K5654">
        <v>4661.4799999999996</v>
      </c>
      <c r="L5654">
        <v>660.68</v>
      </c>
      <c r="M5654" t="s">
        <v>62</v>
      </c>
      <c r="N5654">
        <v>0.141731810497953</v>
      </c>
      <c r="O5654" t="s">
        <v>11351</v>
      </c>
      <c r="P5654" t="s">
        <v>11352</v>
      </c>
      <c r="R5654" t="s">
        <v>11353</v>
      </c>
      <c r="S5654">
        <f>IF(SalesData[[#This Row],[Return Status]]="Returned",1,0)</f>
        <v>0</v>
      </c>
      <c r="T5654">
        <v>207.68</v>
      </c>
      <c r="U5654" s="2">
        <f>EOMONTH(SalesData[[#This Row],[Order Date]],0)</f>
        <v>45169</v>
      </c>
      <c r="V5654" s="9" t="str">
        <f>"Q"&amp;INT((MONTH(SalesData[[#This Row],[Order Date]])+2)/3)&amp;"-"&amp;YEAR(SalesData[[#This Row],[Order Date]])</f>
        <v>Q3-2023</v>
      </c>
    </row>
    <row r="5655" spans="1:22" x14ac:dyDescent="0.35">
      <c r="A5655" t="s">
        <v>5796</v>
      </c>
      <c r="B5655" s="1">
        <v>45143</v>
      </c>
      <c r="C5655" t="s">
        <v>67</v>
      </c>
      <c r="D5655" t="s">
        <v>39</v>
      </c>
      <c r="E5655">
        <v>2559223973</v>
      </c>
      <c r="F5655" t="s">
        <v>14</v>
      </c>
      <c r="G5655" t="s">
        <v>15</v>
      </c>
      <c r="H5655" t="s">
        <v>16</v>
      </c>
      <c r="I5655" t="s">
        <v>17</v>
      </c>
      <c r="J5655" t="s">
        <v>61</v>
      </c>
      <c r="K5655">
        <v>1930.89</v>
      </c>
      <c r="L5655">
        <v>521.94000000000005</v>
      </c>
      <c r="M5655" t="s">
        <v>62</v>
      </c>
      <c r="N5655">
        <v>0.27031058216677301</v>
      </c>
      <c r="O5655" t="s">
        <v>11351</v>
      </c>
      <c r="P5655" t="s">
        <v>11354</v>
      </c>
      <c r="R5655" t="s">
        <v>11353</v>
      </c>
      <c r="S5655">
        <f>IF(SalesData[[#This Row],[Return Status]]="Returned",1,0)</f>
        <v>0</v>
      </c>
      <c r="T5655">
        <v>2085.91</v>
      </c>
      <c r="U5655" s="2">
        <f>EOMONTH(SalesData[[#This Row],[Order Date]],0)</f>
        <v>45169</v>
      </c>
      <c r="V5655" s="9" t="str">
        <f>"Q"&amp;INT((MONTH(SalesData[[#This Row],[Order Date]])+2)/3)&amp;"-"&amp;YEAR(SalesData[[#This Row],[Order Date]])</f>
        <v>Q3-2023</v>
      </c>
    </row>
    <row r="5656" spans="1:22" x14ac:dyDescent="0.35">
      <c r="A5656" t="s">
        <v>5797</v>
      </c>
      <c r="B5656" s="1">
        <v>45141</v>
      </c>
      <c r="C5656" t="s">
        <v>194</v>
      </c>
      <c r="D5656" t="s">
        <v>46</v>
      </c>
      <c r="E5656">
        <v>4218205760</v>
      </c>
      <c r="F5656" t="s">
        <v>100</v>
      </c>
      <c r="G5656" t="s">
        <v>34</v>
      </c>
      <c r="H5656" t="s">
        <v>35</v>
      </c>
      <c r="I5656" t="s">
        <v>36</v>
      </c>
      <c r="J5656" t="s">
        <v>18</v>
      </c>
      <c r="K5656">
        <v>824.67</v>
      </c>
      <c r="L5656">
        <v>173.26</v>
      </c>
      <c r="M5656" t="s">
        <v>19</v>
      </c>
      <c r="N5656">
        <v>0.21009615967599199</v>
      </c>
      <c r="O5656" t="s">
        <v>11355</v>
      </c>
      <c r="P5656" t="s">
        <v>11354</v>
      </c>
      <c r="R5656" t="s">
        <v>11353</v>
      </c>
      <c r="S5656">
        <f>IF(SalesData[[#This Row],[Return Status]]="Returned",1,0)</f>
        <v>0</v>
      </c>
      <c r="U5656" s="2">
        <f>EOMONTH(SalesData[[#This Row],[Order Date]],0)</f>
        <v>45169</v>
      </c>
      <c r="V5656" s="9" t="str">
        <f>"Q"&amp;INT((MONTH(SalesData[[#This Row],[Order Date]])+2)/3)&amp;"-"&amp;YEAR(SalesData[[#This Row],[Order Date]])</f>
        <v>Q3-2023</v>
      </c>
    </row>
    <row r="5657" spans="1:22" x14ac:dyDescent="0.35">
      <c r="A5657" t="s">
        <v>5798</v>
      </c>
      <c r="B5657" s="1">
        <v>45145</v>
      </c>
      <c r="C5657" t="s">
        <v>176</v>
      </c>
      <c r="D5657" t="s">
        <v>13</v>
      </c>
      <c r="E5657">
        <v>746363244</v>
      </c>
      <c r="F5657" t="s">
        <v>107</v>
      </c>
      <c r="G5657" t="s">
        <v>15</v>
      </c>
      <c r="H5657" t="s">
        <v>16</v>
      </c>
      <c r="I5657" t="s">
        <v>17</v>
      </c>
      <c r="J5657" t="s">
        <v>19</v>
      </c>
      <c r="K5657">
        <v>2221.9699999999998</v>
      </c>
      <c r="L5657">
        <v>294.7</v>
      </c>
      <c r="M5657" t="s">
        <v>19</v>
      </c>
      <c r="N5657">
        <v>0.13263005351107399</v>
      </c>
      <c r="O5657" t="s">
        <v>11351</v>
      </c>
      <c r="P5657" t="s">
        <v>11352</v>
      </c>
      <c r="R5657" t="s">
        <v>11353</v>
      </c>
      <c r="S5657">
        <f>IF(SalesData[[#This Row],[Return Status]]="Returned",1,0)</f>
        <v>0</v>
      </c>
      <c r="T5657">
        <v>2085.91</v>
      </c>
      <c r="U5657" s="2">
        <f>EOMONTH(SalesData[[#This Row],[Order Date]],0)</f>
        <v>45169</v>
      </c>
      <c r="V5657" s="9" t="str">
        <f>"Q"&amp;INT((MONTH(SalesData[[#This Row],[Order Date]])+2)/3)&amp;"-"&amp;YEAR(SalesData[[#This Row],[Order Date]])</f>
        <v>Q3-2023</v>
      </c>
    </row>
    <row r="5658" spans="1:22" x14ac:dyDescent="0.35">
      <c r="A5658" t="s">
        <v>5799</v>
      </c>
      <c r="B5658" s="1">
        <v>45168</v>
      </c>
      <c r="C5658" t="s">
        <v>149</v>
      </c>
      <c r="D5658" t="s">
        <v>80</v>
      </c>
      <c r="E5658">
        <v>6621444912</v>
      </c>
      <c r="F5658" t="s">
        <v>129</v>
      </c>
      <c r="G5658" t="s">
        <v>54</v>
      </c>
      <c r="H5658" t="s">
        <v>55</v>
      </c>
      <c r="I5658" t="s">
        <v>31</v>
      </c>
      <c r="J5658" t="s">
        <v>65</v>
      </c>
      <c r="K5658">
        <v>1391.38</v>
      </c>
      <c r="L5658">
        <v>275.97000000000003</v>
      </c>
      <c r="M5658" t="s">
        <v>65</v>
      </c>
      <c r="N5658">
        <v>0.198342652618264</v>
      </c>
      <c r="O5658" t="s">
        <v>11351</v>
      </c>
      <c r="P5658" t="s">
        <v>11352</v>
      </c>
      <c r="R5658" t="s">
        <v>11353</v>
      </c>
      <c r="S5658">
        <f>IF(SalesData[[#This Row],[Return Status]]="Returned",1,0)</f>
        <v>0</v>
      </c>
      <c r="U5658" s="2">
        <f>EOMONTH(SalesData[[#This Row],[Order Date]],0)</f>
        <v>45169</v>
      </c>
      <c r="V5658" s="9" t="str">
        <f>"Q"&amp;INT((MONTH(SalesData[[#This Row],[Order Date]])+2)/3)&amp;"-"&amp;YEAR(SalesData[[#This Row],[Order Date]])</f>
        <v>Q3-2023</v>
      </c>
    </row>
    <row r="5659" spans="1:22" x14ac:dyDescent="0.35">
      <c r="A5659" t="s">
        <v>5800</v>
      </c>
      <c r="B5659" s="1">
        <v>45158</v>
      </c>
      <c r="C5659" t="s">
        <v>67</v>
      </c>
      <c r="D5659" t="s">
        <v>145</v>
      </c>
      <c r="E5659">
        <v>7865378511</v>
      </c>
      <c r="F5659" t="s">
        <v>163</v>
      </c>
      <c r="G5659" t="s">
        <v>164</v>
      </c>
      <c r="H5659" t="s">
        <v>165</v>
      </c>
      <c r="I5659" t="s">
        <v>36</v>
      </c>
      <c r="J5659" t="s">
        <v>18</v>
      </c>
      <c r="K5659">
        <v>4745.29</v>
      </c>
      <c r="L5659">
        <v>190.75</v>
      </c>
      <c r="M5659" t="s">
        <v>19</v>
      </c>
      <c r="N5659">
        <v>4.0197753983423602E-2</v>
      </c>
      <c r="O5659" t="s">
        <v>11351</v>
      </c>
      <c r="P5659" t="s">
        <v>11356</v>
      </c>
      <c r="R5659" t="s">
        <v>11353</v>
      </c>
      <c r="S5659">
        <f>IF(SalesData[[#This Row],[Return Status]]="Returned",1,0)</f>
        <v>0</v>
      </c>
      <c r="U5659" s="2">
        <f>EOMONTH(SalesData[[#This Row],[Order Date]],0)</f>
        <v>45169</v>
      </c>
      <c r="V5659" s="9" t="str">
        <f>"Q"&amp;INT((MONTH(SalesData[[#This Row],[Order Date]])+2)/3)&amp;"-"&amp;YEAR(SalesData[[#This Row],[Order Date]])</f>
        <v>Q3-2023</v>
      </c>
    </row>
    <row r="5660" spans="1:22" x14ac:dyDescent="0.35">
      <c r="A5660" t="s">
        <v>5801</v>
      </c>
      <c r="B5660" s="1">
        <v>45145</v>
      </c>
      <c r="C5660" t="s">
        <v>325</v>
      </c>
      <c r="D5660" t="s">
        <v>13</v>
      </c>
      <c r="E5660">
        <v>2987530126</v>
      </c>
      <c r="F5660" t="s">
        <v>95</v>
      </c>
      <c r="G5660" t="s">
        <v>59</v>
      </c>
      <c r="H5660" t="s">
        <v>60</v>
      </c>
      <c r="I5660" t="s">
        <v>31</v>
      </c>
      <c r="J5660" t="s">
        <v>43</v>
      </c>
      <c r="K5660">
        <v>1566.51</v>
      </c>
      <c r="L5660">
        <v>396.02</v>
      </c>
      <c r="M5660" t="s">
        <v>43</v>
      </c>
      <c r="N5660">
        <v>0.25280400380463602</v>
      </c>
      <c r="O5660" t="s">
        <v>11351</v>
      </c>
      <c r="P5660" t="s">
        <v>11354</v>
      </c>
      <c r="R5660" t="s">
        <v>11353</v>
      </c>
      <c r="S5660">
        <f>IF(SalesData[[#This Row],[Return Status]]="Returned",1,0)</f>
        <v>0</v>
      </c>
      <c r="T5660">
        <v>2183.56</v>
      </c>
      <c r="U5660" s="2">
        <f>EOMONTH(SalesData[[#This Row],[Order Date]],0)</f>
        <v>45169</v>
      </c>
      <c r="V5660" s="9" t="str">
        <f>"Q"&amp;INT((MONTH(SalesData[[#This Row],[Order Date]])+2)/3)&amp;"-"&amp;YEAR(SalesData[[#This Row],[Order Date]])</f>
        <v>Q3-2023</v>
      </c>
    </row>
    <row r="5661" spans="1:22" x14ac:dyDescent="0.35">
      <c r="A5661" t="s">
        <v>5802</v>
      </c>
      <c r="B5661" s="1">
        <v>45157</v>
      </c>
      <c r="C5661" t="s">
        <v>87</v>
      </c>
      <c r="D5661" t="s">
        <v>72</v>
      </c>
      <c r="E5661">
        <v>2386249918</v>
      </c>
      <c r="F5661" t="s">
        <v>152</v>
      </c>
      <c r="G5661" t="s">
        <v>212</v>
      </c>
      <c r="H5661" t="s">
        <v>24</v>
      </c>
      <c r="I5661" t="s">
        <v>17</v>
      </c>
      <c r="J5661" t="s">
        <v>19</v>
      </c>
      <c r="K5661">
        <v>4772.63</v>
      </c>
      <c r="L5661">
        <v>157.47</v>
      </c>
      <c r="M5661" t="s">
        <v>19</v>
      </c>
      <c r="N5661">
        <v>3.2994386742739301E-2</v>
      </c>
      <c r="O5661" t="s">
        <v>11351</v>
      </c>
      <c r="P5661" t="s">
        <v>11356</v>
      </c>
      <c r="R5661" t="s">
        <v>11353</v>
      </c>
      <c r="S5661">
        <f>IF(SalesData[[#This Row],[Return Status]]="Returned",1,0)</f>
        <v>0</v>
      </c>
      <c r="U5661" s="2">
        <f>EOMONTH(SalesData[[#This Row],[Order Date]],0)</f>
        <v>45169</v>
      </c>
      <c r="V5661" s="9" t="str">
        <f>"Q"&amp;INT((MONTH(SalesData[[#This Row],[Order Date]])+2)/3)&amp;"-"&amp;YEAR(SalesData[[#This Row],[Order Date]])</f>
        <v>Q3-2023</v>
      </c>
    </row>
    <row r="5662" spans="1:22" x14ac:dyDescent="0.35">
      <c r="A5662" t="s">
        <v>5803</v>
      </c>
      <c r="B5662" s="1">
        <v>45147</v>
      </c>
      <c r="C5662" t="s">
        <v>94</v>
      </c>
      <c r="D5662" t="s">
        <v>80</v>
      </c>
      <c r="E5662">
        <v>3008566556</v>
      </c>
      <c r="F5662" t="s">
        <v>83</v>
      </c>
      <c r="G5662" t="s">
        <v>11375</v>
      </c>
      <c r="H5662" t="s">
        <v>85</v>
      </c>
      <c r="I5662" t="s">
        <v>31</v>
      </c>
      <c r="J5662" t="s">
        <v>65</v>
      </c>
      <c r="K5662">
        <v>4911.46</v>
      </c>
      <c r="L5662">
        <v>635.64</v>
      </c>
      <c r="M5662" t="s">
        <v>65</v>
      </c>
      <c r="N5662">
        <v>0.129419765202201</v>
      </c>
      <c r="O5662" t="s">
        <v>11351</v>
      </c>
      <c r="P5662" t="s">
        <v>11352</v>
      </c>
      <c r="R5662" t="s">
        <v>11353</v>
      </c>
      <c r="S5662">
        <f>IF(SalesData[[#This Row],[Return Status]]="Returned",1,0)</f>
        <v>0</v>
      </c>
      <c r="U5662" s="2">
        <f>EOMONTH(SalesData[[#This Row],[Order Date]],0)</f>
        <v>45169</v>
      </c>
      <c r="V5662" s="9" t="str">
        <f>"Q"&amp;INT((MONTH(SalesData[[#This Row],[Order Date]])+2)/3)&amp;"-"&amp;YEAR(SalesData[[#This Row],[Order Date]])</f>
        <v>Q3-2023</v>
      </c>
    </row>
    <row r="5663" spans="1:22" x14ac:dyDescent="0.35">
      <c r="A5663" t="s">
        <v>5804</v>
      </c>
      <c r="B5663" s="1">
        <v>45166</v>
      </c>
      <c r="C5663" t="s">
        <v>162</v>
      </c>
      <c r="D5663" t="s">
        <v>13</v>
      </c>
      <c r="E5663">
        <v>9038115194</v>
      </c>
      <c r="F5663" t="s">
        <v>387</v>
      </c>
      <c r="G5663" t="s">
        <v>89</v>
      </c>
      <c r="H5663" t="s">
        <v>90</v>
      </c>
      <c r="I5663" t="s">
        <v>31</v>
      </c>
      <c r="J5663" t="s">
        <v>18</v>
      </c>
      <c r="K5663">
        <v>3122.67</v>
      </c>
      <c r="L5663">
        <v>500.38</v>
      </c>
      <c r="M5663" t="s">
        <v>19</v>
      </c>
      <c r="N5663">
        <v>0.16024107574607599</v>
      </c>
      <c r="O5663" t="s">
        <v>11351</v>
      </c>
      <c r="P5663" t="s">
        <v>11352</v>
      </c>
      <c r="R5663" t="s">
        <v>11353</v>
      </c>
      <c r="S5663">
        <f>IF(SalesData[[#This Row],[Return Status]]="Returned",1,0)</f>
        <v>0</v>
      </c>
      <c r="T5663">
        <v>207.68</v>
      </c>
      <c r="U5663" s="2">
        <f>EOMONTH(SalesData[[#This Row],[Order Date]],0)</f>
        <v>45169</v>
      </c>
      <c r="V5663" s="9" t="str">
        <f>"Q"&amp;INT((MONTH(SalesData[[#This Row],[Order Date]])+2)/3)&amp;"-"&amp;YEAR(SalesData[[#This Row],[Order Date]])</f>
        <v>Q3-2023</v>
      </c>
    </row>
    <row r="5664" spans="1:22" x14ac:dyDescent="0.35">
      <c r="A5664" t="s">
        <v>5805</v>
      </c>
      <c r="B5664" s="1">
        <v>45166</v>
      </c>
      <c r="C5664" t="s">
        <v>113</v>
      </c>
      <c r="D5664" t="s">
        <v>39</v>
      </c>
      <c r="E5664">
        <v>44406185</v>
      </c>
      <c r="F5664" t="s">
        <v>50</v>
      </c>
      <c r="G5664" t="s">
        <v>34</v>
      </c>
      <c r="H5664" t="s">
        <v>35</v>
      </c>
      <c r="I5664" t="s">
        <v>36</v>
      </c>
      <c r="J5664" t="s">
        <v>62</v>
      </c>
      <c r="K5664">
        <v>739.07</v>
      </c>
      <c r="L5664">
        <v>165.17</v>
      </c>
      <c r="M5664" t="s">
        <v>62</v>
      </c>
      <c r="N5664">
        <v>0.22348356718578799</v>
      </c>
      <c r="O5664" t="s">
        <v>11355</v>
      </c>
      <c r="P5664" t="s">
        <v>11354</v>
      </c>
      <c r="R5664" t="s">
        <v>11353</v>
      </c>
      <c r="S5664">
        <f>IF(SalesData[[#This Row],[Return Status]]="Returned",1,0)</f>
        <v>0</v>
      </c>
      <c r="U5664" s="2">
        <f>EOMONTH(SalesData[[#This Row],[Order Date]],0)</f>
        <v>45169</v>
      </c>
      <c r="V5664" s="9" t="str">
        <f>"Q"&amp;INT((MONTH(SalesData[[#This Row],[Order Date]])+2)/3)&amp;"-"&amp;YEAR(SalesData[[#This Row],[Order Date]])</f>
        <v>Q3-2023</v>
      </c>
    </row>
    <row r="5665" spans="1:22" x14ac:dyDescent="0.35">
      <c r="A5665" t="s">
        <v>5806</v>
      </c>
      <c r="B5665" s="1">
        <v>45157</v>
      </c>
      <c r="C5665" t="s">
        <v>92</v>
      </c>
      <c r="D5665" t="s">
        <v>80</v>
      </c>
      <c r="E5665">
        <v>5345945914</v>
      </c>
      <c r="F5665" t="s">
        <v>159</v>
      </c>
      <c r="G5665" t="s">
        <v>84</v>
      </c>
      <c r="H5665" t="s">
        <v>85</v>
      </c>
      <c r="I5665" t="s">
        <v>31</v>
      </c>
      <c r="J5665" t="s">
        <v>62</v>
      </c>
      <c r="K5665">
        <v>4398.5200000000004</v>
      </c>
      <c r="L5665">
        <v>1288.06</v>
      </c>
      <c r="M5665" t="s">
        <v>62</v>
      </c>
      <c r="N5665">
        <v>0.29283940961959898</v>
      </c>
      <c r="O5665" t="s">
        <v>11351</v>
      </c>
      <c r="P5665" t="s">
        <v>11354</v>
      </c>
      <c r="R5665" t="s">
        <v>11353</v>
      </c>
      <c r="S5665">
        <f>IF(SalesData[[#This Row],[Return Status]]="Returned",1,0)</f>
        <v>0</v>
      </c>
      <c r="T5665">
        <v>847.14</v>
      </c>
      <c r="U5665" s="2">
        <f>EOMONTH(SalesData[[#This Row],[Order Date]],0)</f>
        <v>45169</v>
      </c>
      <c r="V5665" s="9" t="str">
        <f>"Q"&amp;INT((MONTH(SalesData[[#This Row],[Order Date]])+2)/3)&amp;"-"&amp;YEAR(SalesData[[#This Row],[Order Date]])</f>
        <v>Q3-2023</v>
      </c>
    </row>
    <row r="5666" spans="1:22" x14ac:dyDescent="0.35">
      <c r="A5666" t="s">
        <v>5807</v>
      </c>
      <c r="B5666" s="1">
        <v>45141</v>
      </c>
      <c r="C5666" t="s">
        <v>71</v>
      </c>
      <c r="D5666" t="s">
        <v>72</v>
      </c>
      <c r="E5666">
        <v>3083869126</v>
      </c>
      <c r="F5666" t="s">
        <v>168</v>
      </c>
      <c r="G5666" t="s">
        <v>54</v>
      </c>
      <c r="H5666" t="s">
        <v>55</v>
      </c>
      <c r="I5666" t="s">
        <v>31</v>
      </c>
      <c r="J5666" t="s">
        <v>62</v>
      </c>
      <c r="K5666">
        <v>2691.45</v>
      </c>
      <c r="L5666">
        <v>737.66</v>
      </c>
      <c r="M5666" t="s">
        <v>62</v>
      </c>
      <c r="N5666">
        <v>0.27407531256385997</v>
      </c>
      <c r="O5666" t="s">
        <v>11351</v>
      </c>
      <c r="P5666" t="s">
        <v>11354</v>
      </c>
      <c r="R5666" t="s">
        <v>11353</v>
      </c>
      <c r="S5666">
        <f>IF(SalesData[[#This Row],[Return Status]]="Returned",1,0)</f>
        <v>0</v>
      </c>
      <c r="U5666" s="2">
        <f>EOMONTH(SalesData[[#This Row],[Order Date]],0)</f>
        <v>45169</v>
      </c>
      <c r="V5666" s="9" t="str">
        <f>"Q"&amp;INT((MONTH(SalesData[[#This Row],[Order Date]])+2)/3)&amp;"-"&amp;YEAR(SalesData[[#This Row],[Order Date]])</f>
        <v>Q3-2023</v>
      </c>
    </row>
    <row r="5667" spans="1:22" x14ac:dyDescent="0.35">
      <c r="A5667" t="s">
        <v>5808</v>
      </c>
      <c r="B5667" s="1">
        <v>45150</v>
      </c>
      <c r="C5667" t="s">
        <v>325</v>
      </c>
      <c r="D5667" t="s">
        <v>13</v>
      </c>
      <c r="E5667">
        <v>1540629565</v>
      </c>
      <c r="F5667" t="s">
        <v>83</v>
      </c>
      <c r="G5667" t="s">
        <v>84</v>
      </c>
      <c r="H5667" t="s">
        <v>85</v>
      </c>
      <c r="I5667" t="s">
        <v>31</v>
      </c>
      <c r="J5667" t="s">
        <v>65</v>
      </c>
      <c r="K5667">
        <v>4354.13</v>
      </c>
      <c r="L5667">
        <v>199.41</v>
      </c>
      <c r="M5667" t="s">
        <v>65</v>
      </c>
      <c r="N5667">
        <v>4.5797897628228799E-2</v>
      </c>
      <c r="O5667" t="s">
        <v>11351</v>
      </c>
      <c r="P5667" t="s">
        <v>11356</v>
      </c>
      <c r="R5667" t="s">
        <v>11353</v>
      </c>
      <c r="S5667">
        <f>IF(SalesData[[#This Row],[Return Status]]="Returned",1,0)</f>
        <v>0</v>
      </c>
      <c r="T5667">
        <v>847.14</v>
      </c>
      <c r="U5667" s="2">
        <f>EOMONTH(SalesData[[#This Row],[Order Date]],0)</f>
        <v>45169</v>
      </c>
      <c r="V5667" s="9" t="str">
        <f>"Q"&amp;INT((MONTH(SalesData[[#This Row],[Order Date]])+2)/3)&amp;"-"&amp;YEAR(SalesData[[#This Row],[Order Date]])</f>
        <v>Q3-2023</v>
      </c>
    </row>
    <row r="5668" spans="1:22" x14ac:dyDescent="0.35">
      <c r="A5668" t="s">
        <v>5809</v>
      </c>
      <c r="B5668" s="1">
        <v>45140</v>
      </c>
      <c r="C5668" t="s">
        <v>49</v>
      </c>
      <c r="D5668" t="s">
        <v>46</v>
      </c>
      <c r="E5668">
        <v>9001917984</v>
      </c>
      <c r="F5668" t="s">
        <v>137</v>
      </c>
      <c r="G5668" t="s">
        <v>101</v>
      </c>
      <c r="H5668" t="s">
        <v>11357</v>
      </c>
      <c r="I5668" t="s">
        <v>36</v>
      </c>
      <c r="J5668" t="s">
        <v>61</v>
      </c>
      <c r="K5668">
        <v>397.83</v>
      </c>
      <c r="L5668">
        <v>51.49</v>
      </c>
      <c r="M5668" t="s">
        <v>62</v>
      </c>
      <c r="N5668">
        <v>0.129427142246688</v>
      </c>
      <c r="O5668" t="s">
        <v>11361</v>
      </c>
      <c r="P5668" t="s">
        <v>11352</v>
      </c>
      <c r="R5668" t="s">
        <v>11353</v>
      </c>
      <c r="S5668">
        <f>IF(SalesData[[#This Row],[Return Status]]="Returned",1,0)</f>
        <v>0</v>
      </c>
      <c r="T5668">
        <v>1385.87</v>
      </c>
      <c r="U5668" s="2">
        <f>EOMONTH(SalesData[[#This Row],[Order Date]],0)</f>
        <v>45169</v>
      </c>
      <c r="V5668" s="9" t="str">
        <f>"Q"&amp;INT((MONTH(SalesData[[#This Row],[Order Date]])+2)/3)&amp;"-"&amp;YEAR(SalesData[[#This Row],[Order Date]])</f>
        <v>Q3-2023</v>
      </c>
    </row>
    <row r="5669" spans="1:22" x14ac:dyDescent="0.35">
      <c r="A5669" t="s">
        <v>5810</v>
      </c>
      <c r="B5669" s="1">
        <v>45141</v>
      </c>
      <c r="C5669" t="s">
        <v>132</v>
      </c>
      <c r="D5669" t="s">
        <v>80</v>
      </c>
      <c r="E5669">
        <v>3829347971</v>
      </c>
      <c r="F5669" t="s">
        <v>206</v>
      </c>
      <c r="G5669" t="s">
        <v>89</v>
      </c>
      <c r="H5669" t="s">
        <v>90</v>
      </c>
      <c r="I5669" t="s">
        <v>31</v>
      </c>
      <c r="J5669" t="s">
        <v>65</v>
      </c>
      <c r="K5669">
        <v>723.32</v>
      </c>
      <c r="L5669">
        <v>84.68</v>
      </c>
      <c r="M5669" t="s">
        <v>65</v>
      </c>
      <c r="N5669">
        <v>0.117071282419952</v>
      </c>
      <c r="O5669" t="s">
        <v>11355</v>
      </c>
      <c r="P5669" t="s">
        <v>11352</v>
      </c>
      <c r="Q5669" t="s">
        <v>11376</v>
      </c>
      <c r="R5669" t="s">
        <v>11360</v>
      </c>
      <c r="S5669">
        <f>IF(SalesData[[#This Row],[Return Status]]="Returned",1,0)</f>
        <v>1</v>
      </c>
      <c r="T5669">
        <v>207.68</v>
      </c>
      <c r="U5669" s="2">
        <f>EOMONTH(SalesData[[#This Row],[Order Date]],0)</f>
        <v>45169</v>
      </c>
      <c r="V5669" s="9" t="str">
        <f>"Q"&amp;INT((MONTH(SalesData[[#This Row],[Order Date]])+2)/3)&amp;"-"&amp;YEAR(SalesData[[#This Row],[Order Date]])</f>
        <v>Q3-2023</v>
      </c>
    </row>
    <row r="5670" spans="1:22" x14ac:dyDescent="0.35">
      <c r="A5670" t="s">
        <v>5811</v>
      </c>
      <c r="B5670" s="1">
        <v>45163</v>
      </c>
      <c r="C5670" t="s">
        <v>12</v>
      </c>
      <c r="D5670" t="s">
        <v>80</v>
      </c>
      <c r="E5670">
        <v>6577333706</v>
      </c>
      <c r="F5670" t="s">
        <v>185</v>
      </c>
      <c r="G5670" t="s">
        <v>164</v>
      </c>
      <c r="H5670" t="s">
        <v>165</v>
      </c>
      <c r="I5670" t="s">
        <v>36</v>
      </c>
      <c r="J5670" t="s">
        <v>18</v>
      </c>
      <c r="K5670">
        <v>4407.08</v>
      </c>
      <c r="L5670">
        <v>1011.28</v>
      </c>
      <c r="M5670" t="s">
        <v>19</v>
      </c>
      <c r="N5670">
        <v>0.22946713016328299</v>
      </c>
      <c r="O5670" t="s">
        <v>11351</v>
      </c>
      <c r="P5670" t="s">
        <v>11354</v>
      </c>
      <c r="R5670" t="s">
        <v>11353</v>
      </c>
      <c r="S5670">
        <f>IF(SalesData[[#This Row],[Return Status]]="Returned",1,0)</f>
        <v>0</v>
      </c>
      <c r="U5670" s="2">
        <f>EOMONTH(SalesData[[#This Row],[Order Date]],0)</f>
        <v>45169</v>
      </c>
      <c r="V5670" s="9" t="str">
        <f>"Q"&amp;INT((MONTH(SalesData[[#This Row],[Order Date]])+2)/3)&amp;"-"&amp;YEAR(SalesData[[#This Row],[Order Date]])</f>
        <v>Q3-2023</v>
      </c>
    </row>
    <row r="5671" spans="1:22" x14ac:dyDescent="0.35">
      <c r="A5671" t="s">
        <v>5812</v>
      </c>
      <c r="B5671" s="1">
        <v>45158</v>
      </c>
      <c r="C5671" t="s">
        <v>52</v>
      </c>
      <c r="D5671" t="s">
        <v>27</v>
      </c>
      <c r="E5671">
        <v>6571035493</v>
      </c>
      <c r="F5671" t="s">
        <v>163</v>
      </c>
      <c r="G5671" t="s">
        <v>164</v>
      </c>
      <c r="H5671" t="s">
        <v>165</v>
      </c>
      <c r="I5671" t="s">
        <v>36</v>
      </c>
      <c r="J5671" t="s">
        <v>62</v>
      </c>
      <c r="K5671">
        <v>2793.85</v>
      </c>
      <c r="L5671">
        <v>497.57</v>
      </c>
      <c r="M5671" t="s">
        <v>62</v>
      </c>
      <c r="N5671">
        <v>0.178094743812302</v>
      </c>
      <c r="O5671" t="s">
        <v>11351</v>
      </c>
      <c r="P5671" t="s">
        <v>11352</v>
      </c>
      <c r="R5671" t="s">
        <v>11353</v>
      </c>
      <c r="S5671">
        <f>IF(SalesData[[#This Row],[Return Status]]="Returned",1,0)</f>
        <v>0</v>
      </c>
      <c r="U5671" s="2">
        <f>EOMONTH(SalesData[[#This Row],[Order Date]],0)</f>
        <v>45169</v>
      </c>
      <c r="V5671" s="9" t="str">
        <f>"Q"&amp;INT((MONTH(SalesData[[#This Row],[Order Date]])+2)/3)&amp;"-"&amp;YEAR(SalesData[[#This Row],[Order Date]])</f>
        <v>Q3-2023</v>
      </c>
    </row>
    <row r="5672" spans="1:22" x14ac:dyDescent="0.35">
      <c r="A5672" t="s">
        <v>5813</v>
      </c>
      <c r="B5672" s="1">
        <v>45139</v>
      </c>
      <c r="C5672" t="s">
        <v>52</v>
      </c>
      <c r="D5672" t="s">
        <v>27</v>
      </c>
      <c r="E5672">
        <v>5034248982</v>
      </c>
      <c r="F5672" t="s">
        <v>47</v>
      </c>
      <c r="G5672" t="s">
        <v>23</v>
      </c>
      <c r="H5672" t="s">
        <v>24</v>
      </c>
      <c r="I5672" t="s">
        <v>17</v>
      </c>
      <c r="J5672" t="s">
        <v>18</v>
      </c>
      <c r="K5672">
        <v>4732.78</v>
      </c>
      <c r="L5672">
        <v>806.47</v>
      </c>
      <c r="M5672" t="s">
        <v>19</v>
      </c>
      <c r="N5672">
        <v>0.17040090602140801</v>
      </c>
      <c r="O5672" t="s">
        <v>11351</v>
      </c>
      <c r="P5672" t="s">
        <v>11352</v>
      </c>
      <c r="R5672" t="s">
        <v>11353</v>
      </c>
      <c r="S5672">
        <f>IF(SalesData[[#This Row],[Return Status]]="Returned",1,0)</f>
        <v>0</v>
      </c>
      <c r="T5672">
        <v>2821.33</v>
      </c>
      <c r="U5672" s="2">
        <f>EOMONTH(SalesData[[#This Row],[Order Date]],0)</f>
        <v>45169</v>
      </c>
      <c r="V5672" s="9" t="str">
        <f>"Q"&amp;INT((MONTH(SalesData[[#This Row],[Order Date]])+2)/3)&amp;"-"&amp;YEAR(SalesData[[#This Row],[Order Date]])</f>
        <v>Q3-2023</v>
      </c>
    </row>
    <row r="5673" spans="1:22" x14ac:dyDescent="0.35">
      <c r="A5673" t="s">
        <v>5814</v>
      </c>
      <c r="B5673" s="1">
        <v>45155</v>
      </c>
      <c r="C5673" t="s">
        <v>52</v>
      </c>
      <c r="D5673" t="s">
        <v>13</v>
      </c>
      <c r="E5673">
        <v>9569727091</v>
      </c>
      <c r="F5673" t="s">
        <v>292</v>
      </c>
      <c r="G5673" t="s">
        <v>69</v>
      </c>
      <c r="H5673" t="s">
        <v>41</v>
      </c>
      <c r="I5673" t="s">
        <v>31</v>
      </c>
      <c r="J5673" t="s">
        <v>19</v>
      </c>
      <c r="K5673">
        <v>1270.4100000000001</v>
      </c>
      <c r="L5673">
        <v>58.28</v>
      </c>
      <c r="M5673" t="s">
        <v>19</v>
      </c>
      <c r="N5673">
        <v>4.5874953755086899E-2</v>
      </c>
      <c r="O5673" t="s">
        <v>11351</v>
      </c>
      <c r="P5673" t="s">
        <v>11356</v>
      </c>
      <c r="R5673" t="s">
        <v>11353</v>
      </c>
      <c r="S5673">
        <f>IF(SalesData[[#This Row],[Return Status]]="Returned",1,0)</f>
        <v>0</v>
      </c>
      <c r="T5673">
        <v>2081.52</v>
      </c>
      <c r="U5673" s="2">
        <f>EOMONTH(SalesData[[#This Row],[Order Date]],0)</f>
        <v>45169</v>
      </c>
      <c r="V5673" s="9" t="str">
        <f>"Q"&amp;INT((MONTH(SalesData[[#This Row],[Order Date]])+2)/3)&amp;"-"&amp;YEAR(SalesData[[#This Row],[Order Date]])</f>
        <v>Q3-2023</v>
      </c>
    </row>
    <row r="5674" spans="1:22" x14ac:dyDescent="0.35">
      <c r="A5674" t="s">
        <v>5815</v>
      </c>
      <c r="B5674" s="1">
        <v>45162</v>
      </c>
      <c r="C5674" t="s">
        <v>149</v>
      </c>
      <c r="D5674" t="s">
        <v>99</v>
      </c>
      <c r="E5674">
        <v>9981597319</v>
      </c>
      <c r="F5674" t="s">
        <v>116</v>
      </c>
      <c r="G5674" t="s">
        <v>74</v>
      </c>
      <c r="H5674" t="s">
        <v>75</v>
      </c>
      <c r="I5674" t="s">
        <v>36</v>
      </c>
      <c r="J5674" t="s">
        <v>65</v>
      </c>
      <c r="K5674">
        <v>4957.2700000000004</v>
      </c>
      <c r="L5674">
        <v>1299.3399999999999</v>
      </c>
      <c r="M5674" t="s">
        <v>65</v>
      </c>
      <c r="N5674">
        <v>0.26210797475223302</v>
      </c>
      <c r="O5674" t="s">
        <v>11351</v>
      </c>
      <c r="P5674" t="s">
        <v>11354</v>
      </c>
      <c r="R5674" t="s">
        <v>11353</v>
      </c>
      <c r="S5674">
        <f>IF(SalesData[[#This Row],[Return Status]]="Returned",1,0)</f>
        <v>0</v>
      </c>
      <c r="T5674">
        <v>2420.2800000000002</v>
      </c>
      <c r="U5674" s="2">
        <f>EOMONTH(SalesData[[#This Row],[Order Date]],0)</f>
        <v>45169</v>
      </c>
      <c r="V5674" s="9" t="str">
        <f>"Q"&amp;INT((MONTH(SalesData[[#This Row],[Order Date]])+2)/3)&amp;"-"&amp;YEAR(SalesData[[#This Row],[Order Date]])</f>
        <v>Q3-2023</v>
      </c>
    </row>
    <row r="5675" spans="1:22" x14ac:dyDescent="0.35">
      <c r="A5675" t="s">
        <v>5816</v>
      </c>
      <c r="B5675" s="1">
        <v>45158</v>
      </c>
      <c r="C5675" t="s">
        <v>132</v>
      </c>
      <c r="D5675" t="s">
        <v>27</v>
      </c>
      <c r="E5675">
        <v>4882360229</v>
      </c>
      <c r="F5675" t="s">
        <v>83</v>
      </c>
      <c r="G5675" t="s">
        <v>84</v>
      </c>
      <c r="H5675" t="s">
        <v>85</v>
      </c>
      <c r="I5675" t="s">
        <v>31</v>
      </c>
      <c r="J5675" t="s">
        <v>43</v>
      </c>
      <c r="K5675">
        <v>3272.27</v>
      </c>
      <c r="L5675">
        <v>553.16999999999996</v>
      </c>
      <c r="M5675" t="s">
        <v>43</v>
      </c>
      <c r="N5675">
        <v>0.169047786399044</v>
      </c>
      <c r="O5675" t="s">
        <v>11351</v>
      </c>
      <c r="P5675" t="s">
        <v>11352</v>
      </c>
      <c r="R5675" t="s">
        <v>11353</v>
      </c>
      <c r="S5675">
        <f>IF(SalesData[[#This Row],[Return Status]]="Returned",1,0)</f>
        <v>0</v>
      </c>
      <c r="T5675">
        <v>847.14</v>
      </c>
      <c r="U5675" s="2">
        <f>EOMONTH(SalesData[[#This Row],[Order Date]],0)</f>
        <v>45169</v>
      </c>
      <c r="V5675" s="9" t="str">
        <f>"Q"&amp;INT((MONTH(SalesData[[#This Row],[Order Date]])+2)/3)&amp;"-"&amp;YEAR(SalesData[[#This Row],[Order Date]])</f>
        <v>Q3-2023</v>
      </c>
    </row>
    <row r="5676" spans="1:22" x14ac:dyDescent="0.35">
      <c r="A5676" t="s">
        <v>5817</v>
      </c>
      <c r="B5676" s="1">
        <v>45139</v>
      </c>
      <c r="C5676" t="s">
        <v>149</v>
      </c>
      <c r="D5676" t="s">
        <v>72</v>
      </c>
      <c r="E5676">
        <v>8946601095</v>
      </c>
      <c r="F5676" t="s">
        <v>292</v>
      </c>
      <c r="G5676" t="s">
        <v>69</v>
      </c>
      <c r="H5676" t="s">
        <v>11357</v>
      </c>
      <c r="I5676" t="s">
        <v>31</v>
      </c>
      <c r="J5676" t="s">
        <v>42</v>
      </c>
      <c r="K5676">
        <v>2933.27</v>
      </c>
      <c r="L5676">
        <v>667.17</v>
      </c>
      <c r="M5676" t="s">
        <v>43</v>
      </c>
      <c r="N5676">
        <v>0.22744922901744499</v>
      </c>
      <c r="O5676" t="s">
        <v>11351</v>
      </c>
      <c r="P5676" t="s">
        <v>11354</v>
      </c>
      <c r="R5676" t="s">
        <v>11353</v>
      </c>
      <c r="S5676">
        <f>IF(SalesData[[#This Row],[Return Status]]="Returned",1,0)</f>
        <v>0</v>
      </c>
      <c r="T5676">
        <v>2081.52</v>
      </c>
      <c r="U5676" s="2">
        <f>EOMONTH(SalesData[[#This Row],[Order Date]],0)</f>
        <v>45169</v>
      </c>
      <c r="V5676" s="9" t="str">
        <f>"Q"&amp;INT((MONTH(SalesData[[#This Row],[Order Date]])+2)/3)&amp;"-"&amp;YEAR(SalesData[[#This Row],[Order Date]])</f>
        <v>Q3-2023</v>
      </c>
    </row>
    <row r="5677" spans="1:22" x14ac:dyDescent="0.35">
      <c r="A5677" t="s">
        <v>5818</v>
      </c>
      <c r="B5677" s="1">
        <v>45162</v>
      </c>
      <c r="C5677" t="s">
        <v>205</v>
      </c>
      <c r="D5677" t="s">
        <v>145</v>
      </c>
      <c r="E5677">
        <v>2088980287</v>
      </c>
      <c r="F5677" t="s">
        <v>81</v>
      </c>
      <c r="G5677" t="s">
        <v>11374</v>
      </c>
      <c r="H5677" t="s">
        <v>75</v>
      </c>
      <c r="I5677" t="s">
        <v>36</v>
      </c>
      <c r="J5677" t="s">
        <v>18</v>
      </c>
      <c r="K5677">
        <v>1696.28</v>
      </c>
      <c r="L5677">
        <v>97.62</v>
      </c>
      <c r="M5677" t="s">
        <v>19</v>
      </c>
      <c r="N5677">
        <v>5.7549461173862802E-2</v>
      </c>
      <c r="O5677" t="s">
        <v>11351</v>
      </c>
      <c r="P5677" t="s">
        <v>11356</v>
      </c>
      <c r="R5677" t="s">
        <v>11353</v>
      </c>
      <c r="S5677">
        <f>IF(SalesData[[#This Row],[Return Status]]="Returned",1,0)</f>
        <v>0</v>
      </c>
      <c r="U5677" s="2">
        <f>EOMONTH(SalesData[[#This Row],[Order Date]],0)</f>
        <v>45169</v>
      </c>
      <c r="V5677" s="9" t="str">
        <f>"Q"&amp;INT((MONTH(SalesData[[#This Row],[Order Date]])+2)/3)&amp;"-"&amp;YEAR(SalesData[[#This Row],[Order Date]])</f>
        <v>Q3-2023</v>
      </c>
    </row>
    <row r="5678" spans="1:22" x14ac:dyDescent="0.35">
      <c r="A5678" t="s">
        <v>5819</v>
      </c>
      <c r="B5678" s="1">
        <v>45148</v>
      </c>
      <c r="C5678" t="s">
        <v>188</v>
      </c>
      <c r="D5678" t="s">
        <v>13</v>
      </c>
      <c r="E5678">
        <v>2063499047</v>
      </c>
      <c r="F5678" t="s">
        <v>133</v>
      </c>
      <c r="G5678" t="s">
        <v>89</v>
      </c>
      <c r="H5678" t="s">
        <v>90</v>
      </c>
      <c r="I5678" t="s">
        <v>31</v>
      </c>
      <c r="J5678" t="s">
        <v>19</v>
      </c>
      <c r="K5678">
        <v>1773.42</v>
      </c>
      <c r="L5678">
        <v>416.6</v>
      </c>
      <c r="M5678" t="s">
        <v>19</v>
      </c>
      <c r="N5678">
        <v>0.23491333130335701</v>
      </c>
      <c r="O5678" t="s">
        <v>11351</v>
      </c>
      <c r="P5678" t="s">
        <v>11354</v>
      </c>
      <c r="R5678" t="s">
        <v>11353</v>
      </c>
      <c r="S5678">
        <f>IF(SalesData[[#This Row],[Return Status]]="Returned",1,0)</f>
        <v>0</v>
      </c>
      <c r="T5678">
        <v>207.68</v>
      </c>
      <c r="U5678" s="2">
        <f>EOMONTH(SalesData[[#This Row],[Order Date]],0)</f>
        <v>45169</v>
      </c>
      <c r="V5678" s="9" t="str">
        <f>"Q"&amp;INT((MONTH(SalesData[[#This Row],[Order Date]])+2)/3)&amp;"-"&amp;YEAR(SalesData[[#This Row],[Order Date]])</f>
        <v>Q3-2023</v>
      </c>
    </row>
    <row r="5679" spans="1:22" x14ac:dyDescent="0.35">
      <c r="A5679" t="s">
        <v>5820</v>
      </c>
      <c r="B5679" s="1">
        <v>45163</v>
      </c>
      <c r="C5679" t="s">
        <v>205</v>
      </c>
      <c r="D5679" t="s">
        <v>39</v>
      </c>
      <c r="E5679">
        <v>6581213071</v>
      </c>
      <c r="F5679" t="s">
        <v>107</v>
      </c>
      <c r="G5679" t="s">
        <v>15</v>
      </c>
      <c r="H5679" t="s">
        <v>16</v>
      </c>
      <c r="I5679" t="s">
        <v>17</v>
      </c>
      <c r="J5679" t="s">
        <v>19</v>
      </c>
      <c r="K5679">
        <v>537.47</v>
      </c>
      <c r="L5679">
        <v>98.5</v>
      </c>
      <c r="M5679" t="s">
        <v>19</v>
      </c>
      <c r="N5679">
        <v>0.18326604275587499</v>
      </c>
      <c r="O5679" t="s">
        <v>11355</v>
      </c>
      <c r="P5679" t="s">
        <v>11352</v>
      </c>
      <c r="R5679" t="s">
        <v>11353</v>
      </c>
      <c r="S5679">
        <f>IF(SalesData[[#This Row],[Return Status]]="Returned",1,0)</f>
        <v>0</v>
      </c>
      <c r="T5679">
        <v>2085.91</v>
      </c>
      <c r="U5679" s="2">
        <f>EOMONTH(SalesData[[#This Row],[Order Date]],0)</f>
        <v>45169</v>
      </c>
      <c r="V5679" s="9" t="str">
        <f>"Q"&amp;INT((MONTH(SalesData[[#This Row],[Order Date]])+2)/3)&amp;"-"&amp;YEAR(SalesData[[#This Row],[Order Date]])</f>
        <v>Q3-2023</v>
      </c>
    </row>
    <row r="5680" spans="1:22" x14ac:dyDescent="0.35">
      <c r="A5680" t="s">
        <v>5821</v>
      </c>
      <c r="B5680" s="1">
        <v>45142</v>
      </c>
      <c r="C5680" t="s">
        <v>113</v>
      </c>
      <c r="D5680" t="s">
        <v>46</v>
      </c>
      <c r="E5680">
        <v>3675904147</v>
      </c>
      <c r="F5680" t="s">
        <v>410</v>
      </c>
      <c r="G5680" t="s">
        <v>29</v>
      </c>
      <c r="H5680" t="s">
        <v>30</v>
      </c>
      <c r="I5680" t="s">
        <v>31</v>
      </c>
      <c r="J5680" t="s">
        <v>19</v>
      </c>
      <c r="K5680">
        <v>3205.88</v>
      </c>
      <c r="L5680">
        <v>795.06</v>
      </c>
      <c r="M5680" t="s">
        <v>19</v>
      </c>
      <c r="N5680">
        <v>0.248000548991229</v>
      </c>
      <c r="O5680" t="s">
        <v>11351</v>
      </c>
      <c r="P5680" t="s">
        <v>11354</v>
      </c>
      <c r="R5680" t="s">
        <v>11353</v>
      </c>
      <c r="S5680">
        <f>IF(SalesData[[#This Row],[Return Status]]="Returned",1,0)</f>
        <v>0</v>
      </c>
      <c r="T5680">
        <v>2788.38</v>
      </c>
      <c r="U5680" s="2">
        <f>EOMONTH(SalesData[[#This Row],[Order Date]],0)</f>
        <v>45169</v>
      </c>
      <c r="V5680" s="9" t="str">
        <f>"Q"&amp;INT((MONTH(SalesData[[#This Row],[Order Date]])+2)/3)&amp;"-"&amp;YEAR(SalesData[[#This Row],[Order Date]])</f>
        <v>Q3-2023</v>
      </c>
    </row>
    <row r="5681" spans="1:22" x14ac:dyDescent="0.35">
      <c r="A5681" t="s">
        <v>5822</v>
      </c>
      <c r="B5681" s="1">
        <v>45149</v>
      </c>
      <c r="C5681" t="s">
        <v>45</v>
      </c>
      <c r="D5681" t="s">
        <v>46</v>
      </c>
      <c r="E5681">
        <v>4012958202</v>
      </c>
      <c r="F5681" t="s">
        <v>68</v>
      </c>
      <c r="G5681" t="s">
        <v>69</v>
      </c>
      <c r="H5681" t="s">
        <v>41</v>
      </c>
      <c r="I5681" t="s">
        <v>31</v>
      </c>
      <c r="J5681" t="s">
        <v>61</v>
      </c>
      <c r="K5681">
        <v>1873.19</v>
      </c>
      <c r="L5681">
        <v>105.41</v>
      </c>
      <c r="M5681" t="s">
        <v>62</v>
      </c>
      <c r="N5681">
        <v>5.62729888585781E-2</v>
      </c>
      <c r="O5681" t="s">
        <v>11351</v>
      </c>
      <c r="P5681" t="s">
        <v>11356</v>
      </c>
      <c r="R5681" t="s">
        <v>11353</v>
      </c>
      <c r="S5681">
        <f>IF(SalesData[[#This Row],[Return Status]]="Returned",1,0)</f>
        <v>0</v>
      </c>
      <c r="T5681">
        <v>2081.52</v>
      </c>
      <c r="U5681" s="2">
        <f>EOMONTH(SalesData[[#This Row],[Order Date]],0)</f>
        <v>45169</v>
      </c>
      <c r="V5681" s="9" t="str">
        <f>"Q"&amp;INT((MONTH(SalesData[[#This Row],[Order Date]])+2)/3)&amp;"-"&amp;YEAR(SalesData[[#This Row],[Order Date]])</f>
        <v>Q3-2023</v>
      </c>
    </row>
    <row r="5682" spans="1:22" x14ac:dyDescent="0.35">
      <c r="A5682" t="s">
        <v>5823</v>
      </c>
      <c r="B5682" s="1">
        <v>45152</v>
      </c>
      <c r="C5682" t="s">
        <v>194</v>
      </c>
      <c r="D5682" t="s">
        <v>13</v>
      </c>
      <c r="E5682">
        <v>1779664049</v>
      </c>
      <c r="F5682" t="s">
        <v>73</v>
      </c>
      <c r="G5682" t="s">
        <v>11374</v>
      </c>
      <c r="H5682" t="s">
        <v>75</v>
      </c>
      <c r="I5682" t="s">
        <v>36</v>
      </c>
      <c r="J5682" t="s">
        <v>43</v>
      </c>
      <c r="K5682">
        <v>3349.47</v>
      </c>
      <c r="L5682">
        <v>565.88</v>
      </c>
      <c r="M5682" t="s">
        <v>43</v>
      </c>
      <c r="N5682">
        <v>0.16894613177607201</v>
      </c>
      <c r="O5682" t="s">
        <v>11351</v>
      </c>
      <c r="P5682" t="s">
        <v>11352</v>
      </c>
      <c r="R5682" t="s">
        <v>11353</v>
      </c>
      <c r="S5682">
        <f>IF(SalesData[[#This Row],[Return Status]]="Returned",1,0)</f>
        <v>0</v>
      </c>
      <c r="U5682" s="2">
        <f>EOMONTH(SalesData[[#This Row],[Order Date]],0)</f>
        <v>45169</v>
      </c>
      <c r="V5682" s="9" t="str">
        <f>"Q"&amp;INT((MONTH(SalesData[[#This Row],[Order Date]])+2)/3)&amp;"-"&amp;YEAR(SalesData[[#This Row],[Order Date]])</f>
        <v>Q3-2023</v>
      </c>
    </row>
    <row r="5683" spans="1:22" x14ac:dyDescent="0.35">
      <c r="A5683" t="s">
        <v>5824</v>
      </c>
      <c r="B5683" s="1">
        <v>45144</v>
      </c>
      <c r="C5683" t="s">
        <v>113</v>
      </c>
      <c r="D5683" t="s">
        <v>13</v>
      </c>
      <c r="E5683">
        <v>5659575614</v>
      </c>
      <c r="F5683" t="s">
        <v>50</v>
      </c>
      <c r="G5683" t="s">
        <v>34</v>
      </c>
      <c r="H5683" t="s">
        <v>35</v>
      </c>
      <c r="I5683" t="s">
        <v>36</v>
      </c>
      <c r="J5683" t="s">
        <v>42</v>
      </c>
      <c r="K5683">
        <v>1554.85</v>
      </c>
      <c r="L5683">
        <v>383.06</v>
      </c>
      <c r="M5683" t="s">
        <v>43</v>
      </c>
      <c r="N5683">
        <v>0.24636460108692201</v>
      </c>
      <c r="O5683" t="s">
        <v>11351</v>
      </c>
      <c r="P5683" t="s">
        <v>11354</v>
      </c>
      <c r="R5683" t="s">
        <v>11353</v>
      </c>
      <c r="S5683">
        <f>IF(SalesData[[#This Row],[Return Status]]="Returned",1,0)</f>
        <v>0</v>
      </c>
      <c r="U5683" s="2">
        <f>EOMONTH(SalesData[[#This Row],[Order Date]],0)</f>
        <v>45169</v>
      </c>
      <c r="V5683" s="9" t="str">
        <f>"Q"&amp;INT((MONTH(SalesData[[#This Row],[Order Date]])+2)/3)&amp;"-"&amp;YEAR(SalesData[[#This Row],[Order Date]])</f>
        <v>Q3-2023</v>
      </c>
    </row>
    <row r="5684" spans="1:22" x14ac:dyDescent="0.35">
      <c r="A5684" t="s">
        <v>5825</v>
      </c>
      <c r="B5684" s="1">
        <v>45165</v>
      </c>
      <c r="C5684" t="s">
        <v>92</v>
      </c>
      <c r="D5684" t="s">
        <v>39</v>
      </c>
      <c r="E5684">
        <v>3612125</v>
      </c>
      <c r="F5684" t="s">
        <v>50</v>
      </c>
      <c r="G5684" t="s">
        <v>34</v>
      </c>
      <c r="H5684" t="s">
        <v>35</v>
      </c>
      <c r="I5684" t="s">
        <v>36</v>
      </c>
      <c r="J5684" t="s">
        <v>18</v>
      </c>
      <c r="K5684">
        <v>1774.34</v>
      </c>
      <c r="L5684">
        <v>92.79</v>
      </c>
      <c r="M5684" t="s">
        <v>19</v>
      </c>
      <c r="N5684">
        <v>5.2295501425882303E-2</v>
      </c>
      <c r="O5684" t="s">
        <v>11351</v>
      </c>
      <c r="P5684" t="s">
        <v>11356</v>
      </c>
      <c r="R5684" t="s">
        <v>11353</v>
      </c>
      <c r="S5684">
        <f>IF(SalesData[[#This Row],[Return Status]]="Returned",1,0)</f>
        <v>0</v>
      </c>
      <c r="U5684" s="2">
        <f>EOMONTH(SalesData[[#This Row],[Order Date]],0)</f>
        <v>45169</v>
      </c>
      <c r="V5684" s="9" t="str">
        <f>"Q"&amp;INT((MONTH(SalesData[[#This Row],[Order Date]])+2)/3)&amp;"-"&amp;YEAR(SalesData[[#This Row],[Order Date]])</f>
        <v>Q3-2023</v>
      </c>
    </row>
    <row r="5685" spans="1:22" x14ac:dyDescent="0.35">
      <c r="A5685" t="s">
        <v>5826</v>
      </c>
      <c r="B5685" s="1">
        <v>45164</v>
      </c>
      <c r="C5685" t="s">
        <v>77</v>
      </c>
      <c r="D5685" t="s">
        <v>27</v>
      </c>
      <c r="E5685">
        <v>1900204911</v>
      </c>
      <c r="F5685" t="s">
        <v>88</v>
      </c>
      <c r="G5685" t="s">
        <v>89</v>
      </c>
      <c r="H5685" t="s">
        <v>90</v>
      </c>
      <c r="I5685" t="s">
        <v>31</v>
      </c>
      <c r="J5685" t="s">
        <v>18</v>
      </c>
      <c r="K5685">
        <v>3066.33</v>
      </c>
      <c r="L5685">
        <v>519.66999999999996</v>
      </c>
      <c r="M5685" t="s">
        <v>19</v>
      </c>
      <c r="N5685">
        <v>0.16947621423656301</v>
      </c>
      <c r="O5685" t="s">
        <v>11351</v>
      </c>
      <c r="P5685" t="s">
        <v>11352</v>
      </c>
      <c r="R5685" t="s">
        <v>11353</v>
      </c>
      <c r="S5685">
        <f>IF(SalesData[[#This Row],[Return Status]]="Returned",1,0)</f>
        <v>0</v>
      </c>
      <c r="T5685">
        <v>207.68</v>
      </c>
      <c r="U5685" s="2">
        <f>EOMONTH(SalesData[[#This Row],[Order Date]],0)</f>
        <v>45169</v>
      </c>
      <c r="V5685" s="9" t="str">
        <f>"Q"&amp;INT((MONTH(SalesData[[#This Row],[Order Date]])+2)/3)&amp;"-"&amp;YEAR(SalesData[[#This Row],[Order Date]])</f>
        <v>Q3-2023</v>
      </c>
    </row>
    <row r="5686" spans="1:22" x14ac:dyDescent="0.35">
      <c r="A5686" t="s">
        <v>5827</v>
      </c>
      <c r="B5686" s="1">
        <v>45147</v>
      </c>
      <c r="C5686" t="s">
        <v>139</v>
      </c>
      <c r="D5686" t="s">
        <v>72</v>
      </c>
      <c r="E5686">
        <v>7748784213</v>
      </c>
      <c r="F5686" t="s">
        <v>53</v>
      </c>
      <c r="G5686" t="s">
        <v>54</v>
      </c>
      <c r="H5686" t="s">
        <v>55</v>
      </c>
      <c r="I5686" t="s">
        <v>31</v>
      </c>
      <c r="J5686" t="s">
        <v>42</v>
      </c>
      <c r="K5686">
        <v>4337.04</v>
      </c>
      <c r="L5686">
        <v>390.48</v>
      </c>
      <c r="M5686" t="s">
        <v>43</v>
      </c>
      <c r="N5686">
        <v>9.0033755741242893E-2</v>
      </c>
      <c r="O5686" t="s">
        <v>11351</v>
      </c>
      <c r="P5686" t="s">
        <v>11356</v>
      </c>
      <c r="R5686" t="s">
        <v>11353</v>
      </c>
      <c r="S5686">
        <f>IF(SalesData[[#This Row],[Return Status]]="Returned",1,0)</f>
        <v>0</v>
      </c>
      <c r="U5686" s="2">
        <f>EOMONTH(SalesData[[#This Row],[Order Date]],0)</f>
        <v>45169</v>
      </c>
      <c r="V5686" s="9" t="str">
        <f>"Q"&amp;INT((MONTH(SalesData[[#This Row],[Order Date]])+2)/3)&amp;"-"&amp;YEAR(SalesData[[#This Row],[Order Date]])</f>
        <v>Q3-2023</v>
      </c>
    </row>
    <row r="5687" spans="1:22" x14ac:dyDescent="0.35">
      <c r="A5687" t="s">
        <v>5828</v>
      </c>
      <c r="B5687" s="1">
        <v>45164</v>
      </c>
      <c r="C5687" t="s">
        <v>139</v>
      </c>
      <c r="D5687" t="s">
        <v>72</v>
      </c>
      <c r="E5687">
        <v>1825534633</v>
      </c>
      <c r="F5687" t="s">
        <v>58</v>
      </c>
      <c r="G5687" t="s">
        <v>59</v>
      </c>
      <c r="H5687" t="s">
        <v>60</v>
      </c>
      <c r="I5687" t="s">
        <v>31</v>
      </c>
      <c r="J5687" t="s">
        <v>61</v>
      </c>
      <c r="K5687">
        <v>4402.1000000000004</v>
      </c>
      <c r="L5687">
        <v>415.47</v>
      </c>
      <c r="M5687" t="s">
        <v>62</v>
      </c>
      <c r="N5687">
        <v>9.4379955021466996E-2</v>
      </c>
      <c r="O5687" t="s">
        <v>11351</v>
      </c>
      <c r="P5687" t="s">
        <v>11356</v>
      </c>
      <c r="R5687" t="s">
        <v>11353</v>
      </c>
      <c r="S5687">
        <f>IF(SalesData[[#This Row],[Return Status]]="Returned",1,0)</f>
        <v>0</v>
      </c>
      <c r="T5687">
        <v>2183.56</v>
      </c>
      <c r="U5687" s="2">
        <f>EOMONTH(SalesData[[#This Row],[Order Date]],0)</f>
        <v>45169</v>
      </c>
      <c r="V5687" s="9" t="str">
        <f>"Q"&amp;INT((MONTH(SalesData[[#This Row],[Order Date]])+2)/3)&amp;"-"&amp;YEAR(SalesData[[#This Row],[Order Date]])</f>
        <v>Q3-2023</v>
      </c>
    </row>
    <row r="5688" spans="1:22" x14ac:dyDescent="0.35">
      <c r="A5688" t="s">
        <v>5829</v>
      </c>
      <c r="B5688" s="1">
        <v>45164</v>
      </c>
      <c r="C5688" t="s">
        <v>184</v>
      </c>
      <c r="D5688" t="s">
        <v>46</v>
      </c>
      <c r="E5688">
        <v>8902017080</v>
      </c>
      <c r="F5688" t="s">
        <v>88</v>
      </c>
      <c r="G5688" t="s">
        <v>89</v>
      </c>
      <c r="H5688" t="s">
        <v>11357</v>
      </c>
      <c r="I5688" t="s">
        <v>31</v>
      </c>
      <c r="J5688" t="s">
        <v>19</v>
      </c>
      <c r="K5688">
        <v>130.13999999999999</v>
      </c>
      <c r="L5688">
        <v>6.14</v>
      </c>
      <c r="M5688" t="s">
        <v>19</v>
      </c>
      <c r="N5688">
        <v>4.71799600430306E-2</v>
      </c>
      <c r="O5688" t="s">
        <v>11361</v>
      </c>
      <c r="P5688" t="s">
        <v>11356</v>
      </c>
      <c r="R5688" t="s">
        <v>11353</v>
      </c>
      <c r="S5688">
        <f>IF(SalesData[[#This Row],[Return Status]]="Returned",1,0)</f>
        <v>0</v>
      </c>
      <c r="T5688">
        <v>207.68</v>
      </c>
      <c r="U5688" s="2">
        <f>EOMONTH(SalesData[[#This Row],[Order Date]],0)</f>
        <v>45169</v>
      </c>
      <c r="V5688" s="9" t="str">
        <f>"Q"&amp;INT((MONTH(SalesData[[#This Row],[Order Date]])+2)/3)&amp;"-"&amp;YEAR(SalesData[[#This Row],[Order Date]])</f>
        <v>Q3-2023</v>
      </c>
    </row>
    <row r="5689" spans="1:22" x14ac:dyDescent="0.35">
      <c r="A5689" t="s">
        <v>5830</v>
      </c>
      <c r="B5689" s="1">
        <v>45159</v>
      </c>
      <c r="C5689" t="s">
        <v>87</v>
      </c>
      <c r="D5689" t="s">
        <v>145</v>
      </c>
      <c r="E5689">
        <v>6821211443</v>
      </c>
      <c r="F5689" t="s">
        <v>53</v>
      </c>
      <c r="G5689" t="s">
        <v>54</v>
      </c>
      <c r="H5689" t="s">
        <v>55</v>
      </c>
      <c r="I5689" t="s">
        <v>31</v>
      </c>
      <c r="J5689" t="s">
        <v>19</v>
      </c>
      <c r="K5689">
        <v>202.89</v>
      </c>
      <c r="L5689">
        <v>18.39</v>
      </c>
      <c r="M5689" t="s">
        <v>19</v>
      </c>
      <c r="N5689">
        <v>9.0640248410468693E-2</v>
      </c>
      <c r="O5689" t="s">
        <v>11361</v>
      </c>
      <c r="P5689" t="s">
        <v>11356</v>
      </c>
      <c r="R5689" t="s">
        <v>11353</v>
      </c>
      <c r="S5689">
        <f>IF(SalesData[[#This Row],[Return Status]]="Returned",1,0)</f>
        <v>0</v>
      </c>
      <c r="U5689" s="2">
        <f>EOMONTH(SalesData[[#This Row],[Order Date]],0)</f>
        <v>45169</v>
      </c>
      <c r="V5689" s="9" t="str">
        <f>"Q"&amp;INT((MONTH(SalesData[[#This Row],[Order Date]])+2)/3)&amp;"-"&amp;YEAR(SalesData[[#This Row],[Order Date]])</f>
        <v>Q3-2023</v>
      </c>
    </row>
    <row r="5690" spans="1:22" x14ac:dyDescent="0.35">
      <c r="A5690" t="s">
        <v>5831</v>
      </c>
      <c r="B5690" s="1">
        <v>45150</v>
      </c>
      <c r="C5690" t="s">
        <v>162</v>
      </c>
      <c r="D5690" t="s">
        <v>145</v>
      </c>
      <c r="E5690">
        <v>8670488266</v>
      </c>
      <c r="F5690" t="s">
        <v>33</v>
      </c>
      <c r="G5690" t="s">
        <v>34</v>
      </c>
      <c r="H5690" t="s">
        <v>35</v>
      </c>
      <c r="I5690" t="s">
        <v>36</v>
      </c>
      <c r="J5690" t="s">
        <v>18</v>
      </c>
      <c r="K5690">
        <v>1803.64</v>
      </c>
      <c r="L5690">
        <v>145.44999999999999</v>
      </c>
      <c r="M5690" t="s">
        <v>19</v>
      </c>
      <c r="N5690">
        <v>8.0642478543390003E-2</v>
      </c>
      <c r="O5690" t="s">
        <v>11351</v>
      </c>
      <c r="P5690" t="s">
        <v>11356</v>
      </c>
      <c r="R5690" t="s">
        <v>11353</v>
      </c>
      <c r="S5690">
        <f>IF(SalesData[[#This Row],[Return Status]]="Returned",1,0)</f>
        <v>0</v>
      </c>
      <c r="U5690" s="2">
        <f>EOMONTH(SalesData[[#This Row],[Order Date]],0)</f>
        <v>45169</v>
      </c>
      <c r="V5690" s="9" t="str">
        <f>"Q"&amp;INT((MONTH(SalesData[[#This Row],[Order Date]])+2)/3)&amp;"-"&amp;YEAR(SalesData[[#This Row],[Order Date]])</f>
        <v>Q3-2023</v>
      </c>
    </row>
    <row r="5691" spans="1:22" x14ac:dyDescent="0.35">
      <c r="A5691" t="s">
        <v>5832</v>
      </c>
      <c r="B5691" s="1">
        <v>45153</v>
      </c>
      <c r="C5691" t="s">
        <v>12</v>
      </c>
      <c r="D5691" t="s">
        <v>99</v>
      </c>
      <c r="E5691">
        <v>5041467527</v>
      </c>
      <c r="F5691" t="s">
        <v>78</v>
      </c>
      <c r="G5691" t="s">
        <v>15</v>
      </c>
      <c r="H5691" t="s">
        <v>16</v>
      </c>
      <c r="I5691" t="s">
        <v>17</v>
      </c>
      <c r="J5691" t="s">
        <v>19</v>
      </c>
      <c r="K5691">
        <v>1815.76</v>
      </c>
      <c r="L5691">
        <v>158.07</v>
      </c>
      <c r="M5691" t="s">
        <v>19</v>
      </c>
      <c r="N5691">
        <v>8.7054456536106106E-2</v>
      </c>
      <c r="O5691" t="s">
        <v>11351</v>
      </c>
      <c r="P5691" t="s">
        <v>11356</v>
      </c>
      <c r="R5691" t="s">
        <v>11353</v>
      </c>
      <c r="S5691">
        <f>IF(SalesData[[#This Row],[Return Status]]="Returned",1,0)</f>
        <v>0</v>
      </c>
      <c r="T5691">
        <v>2085.91</v>
      </c>
      <c r="U5691" s="2">
        <f>EOMONTH(SalesData[[#This Row],[Order Date]],0)</f>
        <v>45169</v>
      </c>
      <c r="V5691" s="9" t="str">
        <f>"Q"&amp;INT((MONTH(SalesData[[#This Row],[Order Date]])+2)/3)&amp;"-"&amp;YEAR(SalesData[[#This Row],[Order Date]])</f>
        <v>Q3-2023</v>
      </c>
    </row>
    <row r="5692" spans="1:22" x14ac:dyDescent="0.35">
      <c r="A5692" t="s">
        <v>5833</v>
      </c>
      <c r="B5692" s="1">
        <v>45149</v>
      </c>
      <c r="C5692" t="s">
        <v>144</v>
      </c>
      <c r="D5692" t="s">
        <v>46</v>
      </c>
      <c r="E5692">
        <v>9063580355</v>
      </c>
      <c r="F5692" t="s">
        <v>127</v>
      </c>
      <c r="G5692" t="s">
        <v>29</v>
      </c>
      <c r="H5692" t="s">
        <v>30</v>
      </c>
      <c r="I5692" t="s">
        <v>31</v>
      </c>
      <c r="J5692" t="s">
        <v>18</v>
      </c>
      <c r="K5692">
        <v>515.54</v>
      </c>
      <c r="L5692">
        <v>142.52000000000001</v>
      </c>
      <c r="M5692" t="s">
        <v>19</v>
      </c>
      <c r="N5692">
        <v>0.27644799627575001</v>
      </c>
      <c r="O5692" t="s">
        <v>11355</v>
      </c>
      <c r="P5692" t="s">
        <v>11354</v>
      </c>
      <c r="R5692" t="s">
        <v>11353</v>
      </c>
      <c r="S5692">
        <f>IF(SalesData[[#This Row],[Return Status]]="Returned",1,0)</f>
        <v>0</v>
      </c>
      <c r="T5692">
        <v>2788.38</v>
      </c>
      <c r="U5692" s="2">
        <f>EOMONTH(SalesData[[#This Row],[Order Date]],0)</f>
        <v>45169</v>
      </c>
      <c r="V5692" s="9" t="str">
        <f>"Q"&amp;INT((MONTH(SalesData[[#This Row],[Order Date]])+2)/3)&amp;"-"&amp;YEAR(SalesData[[#This Row],[Order Date]])</f>
        <v>Q3-2023</v>
      </c>
    </row>
    <row r="5693" spans="1:22" x14ac:dyDescent="0.35">
      <c r="A5693" t="s">
        <v>5834</v>
      </c>
      <c r="B5693" s="1">
        <v>45140</v>
      </c>
      <c r="C5693" t="s">
        <v>87</v>
      </c>
      <c r="D5693" t="s">
        <v>72</v>
      </c>
      <c r="E5693">
        <v>9638737370</v>
      </c>
      <c r="F5693" t="s">
        <v>47</v>
      </c>
      <c r="G5693" t="s">
        <v>23</v>
      </c>
      <c r="H5693" t="s">
        <v>24</v>
      </c>
      <c r="I5693" t="s">
        <v>17</v>
      </c>
      <c r="J5693" t="s">
        <v>65</v>
      </c>
      <c r="K5693">
        <v>1491.38</v>
      </c>
      <c r="L5693">
        <v>188.25</v>
      </c>
      <c r="M5693" t="s">
        <v>65</v>
      </c>
      <c r="N5693">
        <v>0.12622537515589599</v>
      </c>
      <c r="O5693" t="s">
        <v>11351</v>
      </c>
      <c r="P5693" t="s">
        <v>11352</v>
      </c>
      <c r="R5693" t="s">
        <v>11353</v>
      </c>
      <c r="S5693">
        <f>IF(SalesData[[#This Row],[Return Status]]="Returned",1,0)</f>
        <v>0</v>
      </c>
      <c r="T5693">
        <v>2821.33</v>
      </c>
      <c r="U5693" s="2">
        <f>EOMONTH(SalesData[[#This Row],[Order Date]],0)</f>
        <v>45169</v>
      </c>
      <c r="V5693" s="9" t="str">
        <f>"Q"&amp;INT((MONTH(SalesData[[#This Row],[Order Date]])+2)/3)&amp;"-"&amp;YEAR(SalesData[[#This Row],[Order Date]])</f>
        <v>Q3-2023</v>
      </c>
    </row>
    <row r="5694" spans="1:22" x14ac:dyDescent="0.35">
      <c r="A5694" t="s">
        <v>5835</v>
      </c>
      <c r="B5694" s="1">
        <v>45140</v>
      </c>
      <c r="C5694" t="s">
        <v>26</v>
      </c>
      <c r="D5694" t="s">
        <v>72</v>
      </c>
      <c r="E5694">
        <v>9426359719</v>
      </c>
      <c r="F5694" t="s">
        <v>137</v>
      </c>
      <c r="G5694" t="s">
        <v>34</v>
      </c>
      <c r="H5694" t="s">
        <v>35</v>
      </c>
      <c r="I5694" t="s">
        <v>36</v>
      </c>
      <c r="J5694" t="s">
        <v>62</v>
      </c>
      <c r="K5694">
        <v>2462.46</v>
      </c>
      <c r="L5694">
        <v>618.83000000000004</v>
      </c>
      <c r="M5694" t="s">
        <v>62</v>
      </c>
      <c r="N5694">
        <v>0.251305604964142</v>
      </c>
      <c r="O5694" t="s">
        <v>11351</v>
      </c>
      <c r="P5694" t="s">
        <v>11354</v>
      </c>
      <c r="R5694" t="s">
        <v>11353</v>
      </c>
      <c r="S5694">
        <f>IF(SalesData[[#This Row],[Return Status]]="Returned",1,0)</f>
        <v>0</v>
      </c>
      <c r="U5694" s="2">
        <f>EOMONTH(SalesData[[#This Row],[Order Date]],0)</f>
        <v>45169</v>
      </c>
      <c r="V5694" s="9" t="str">
        <f>"Q"&amp;INT((MONTH(SalesData[[#This Row],[Order Date]])+2)/3)&amp;"-"&amp;YEAR(SalesData[[#This Row],[Order Date]])</f>
        <v>Q3-2023</v>
      </c>
    </row>
    <row r="5695" spans="1:22" x14ac:dyDescent="0.35">
      <c r="A5695" t="s">
        <v>5836</v>
      </c>
      <c r="B5695" s="1">
        <v>45167</v>
      </c>
      <c r="C5695" t="s">
        <v>26</v>
      </c>
      <c r="D5695" t="s">
        <v>27</v>
      </c>
      <c r="E5695">
        <v>9985372151</v>
      </c>
      <c r="F5695" t="s">
        <v>137</v>
      </c>
      <c r="G5695" t="s">
        <v>34</v>
      </c>
      <c r="H5695" t="s">
        <v>35</v>
      </c>
      <c r="I5695" t="s">
        <v>36</v>
      </c>
      <c r="J5695" t="s">
        <v>19</v>
      </c>
      <c r="K5695">
        <v>1322.19</v>
      </c>
      <c r="L5695">
        <v>304.02</v>
      </c>
      <c r="M5695" t="s">
        <v>19</v>
      </c>
      <c r="N5695">
        <v>0.22993669593628799</v>
      </c>
      <c r="O5695" t="s">
        <v>11351</v>
      </c>
      <c r="P5695" t="s">
        <v>11354</v>
      </c>
      <c r="R5695" t="s">
        <v>11353</v>
      </c>
      <c r="S5695">
        <f>IF(SalesData[[#This Row],[Return Status]]="Returned",1,0)</f>
        <v>0</v>
      </c>
      <c r="U5695" s="2">
        <f>EOMONTH(SalesData[[#This Row],[Order Date]],0)</f>
        <v>45169</v>
      </c>
      <c r="V5695" s="9" t="str">
        <f>"Q"&amp;INT((MONTH(SalesData[[#This Row],[Order Date]])+2)/3)&amp;"-"&amp;YEAR(SalesData[[#This Row],[Order Date]])</f>
        <v>Q3-2023</v>
      </c>
    </row>
    <row r="5696" spans="1:22" x14ac:dyDescent="0.35">
      <c r="A5696" t="s">
        <v>5837</v>
      </c>
      <c r="B5696" s="1">
        <v>45142</v>
      </c>
      <c r="C5696" t="s">
        <v>49</v>
      </c>
      <c r="D5696" t="s">
        <v>46</v>
      </c>
      <c r="E5696">
        <v>9846798091</v>
      </c>
      <c r="F5696" t="s">
        <v>312</v>
      </c>
      <c r="G5696" t="s">
        <v>141</v>
      </c>
      <c r="H5696" t="s">
        <v>121</v>
      </c>
      <c r="I5696" t="s">
        <v>17</v>
      </c>
      <c r="J5696" t="s">
        <v>19</v>
      </c>
      <c r="K5696">
        <v>1377.56</v>
      </c>
      <c r="L5696">
        <v>385.81</v>
      </c>
      <c r="M5696" t="s">
        <v>19</v>
      </c>
      <c r="N5696">
        <v>0.28006765585527998</v>
      </c>
      <c r="O5696" t="s">
        <v>11351</v>
      </c>
      <c r="P5696" t="s">
        <v>11354</v>
      </c>
      <c r="R5696" t="s">
        <v>11353</v>
      </c>
      <c r="S5696">
        <f>IF(SalesData[[#This Row],[Return Status]]="Returned",1,0)</f>
        <v>0</v>
      </c>
      <c r="T5696">
        <v>2793.38</v>
      </c>
      <c r="U5696" s="2">
        <f>EOMONTH(SalesData[[#This Row],[Order Date]],0)</f>
        <v>45169</v>
      </c>
      <c r="V5696" s="9" t="str">
        <f>"Q"&amp;INT((MONTH(SalesData[[#This Row],[Order Date]])+2)/3)&amp;"-"&amp;YEAR(SalesData[[#This Row],[Order Date]])</f>
        <v>Q3-2023</v>
      </c>
    </row>
    <row r="5697" spans="1:22" x14ac:dyDescent="0.35">
      <c r="A5697" t="s">
        <v>5838</v>
      </c>
      <c r="B5697" s="1">
        <v>45168</v>
      </c>
      <c r="C5697" t="s">
        <v>176</v>
      </c>
      <c r="D5697" t="s">
        <v>13</v>
      </c>
      <c r="E5697">
        <v>3092542120</v>
      </c>
      <c r="F5697" t="s">
        <v>170</v>
      </c>
      <c r="G5697" t="s">
        <v>457</v>
      </c>
      <c r="H5697" t="s">
        <v>41</v>
      </c>
      <c r="I5697" t="s">
        <v>31</v>
      </c>
      <c r="J5697" t="s">
        <v>19</v>
      </c>
      <c r="K5697">
        <v>2532.64</v>
      </c>
      <c r="L5697">
        <v>150.41999999999999</v>
      </c>
      <c r="M5697" t="s">
        <v>19</v>
      </c>
      <c r="N5697">
        <v>5.9392570598269002E-2</v>
      </c>
      <c r="O5697" t="s">
        <v>11351</v>
      </c>
      <c r="P5697" t="s">
        <v>11356</v>
      </c>
      <c r="R5697" t="s">
        <v>11353</v>
      </c>
      <c r="S5697">
        <f>IF(SalesData[[#This Row],[Return Status]]="Returned",1,0)</f>
        <v>0</v>
      </c>
      <c r="U5697" s="2">
        <f>EOMONTH(SalesData[[#This Row],[Order Date]],0)</f>
        <v>45169</v>
      </c>
      <c r="V5697" s="9" t="str">
        <f>"Q"&amp;INT((MONTH(SalesData[[#This Row],[Order Date]])+2)/3)&amp;"-"&amp;YEAR(SalesData[[#This Row],[Order Date]])</f>
        <v>Q3-2023</v>
      </c>
    </row>
    <row r="5698" spans="1:22" x14ac:dyDescent="0.35">
      <c r="A5698" t="s">
        <v>5839</v>
      </c>
      <c r="B5698" s="1">
        <v>45164</v>
      </c>
      <c r="C5698" t="s">
        <v>188</v>
      </c>
      <c r="D5698" t="s">
        <v>99</v>
      </c>
      <c r="E5698">
        <v>5131200084</v>
      </c>
      <c r="F5698" t="s">
        <v>114</v>
      </c>
      <c r="G5698" t="s">
        <v>59</v>
      </c>
      <c r="H5698" t="s">
        <v>11357</v>
      </c>
      <c r="I5698" t="s">
        <v>31</v>
      </c>
      <c r="J5698" t="s">
        <v>19</v>
      </c>
      <c r="K5698">
        <v>2386.9499999999998</v>
      </c>
      <c r="L5698">
        <v>552.38</v>
      </c>
      <c r="M5698" t="s">
        <v>19</v>
      </c>
      <c r="N5698">
        <v>0.23141666142985801</v>
      </c>
      <c r="O5698" t="s">
        <v>11351</v>
      </c>
      <c r="P5698" t="s">
        <v>11354</v>
      </c>
      <c r="R5698" t="s">
        <v>11353</v>
      </c>
      <c r="S5698">
        <f>IF(SalesData[[#This Row],[Return Status]]="Returned",1,0)</f>
        <v>0</v>
      </c>
      <c r="T5698">
        <v>2183.56</v>
      </c>
      <c r="U5698" s="2">
        <f>EOMONTH(SalesData[[#This Row],[Order Date]],0)</f>
        <v>45169</v>
      </c>
      <c r="V5698" s="9" t="str">
        <f>"Q"&amp;INT((MONTH(SalesData[[#This Row],[Order Date]])+2)/3)&amp;"-"&amp;YEAR(SalesData[[#This Row],[Order Date]])</f>
        <v>Q3-2023</v>
      </c>
    </row>
    <row r="5699" spans="1:22" x14ac:dyDescent="0.35">
      <c r="A5699" t="s">
        <v>5840</v>
      </c>
      <c r="B5699" s="1">
        <v>45165</v>
      </c>
      <c r="C5699" t="s">
        <v>132</v>
      </c>
      <c r="D5699" t="s">
        <v>13</v>
      </c>
      <c r="E5699">
        <v>8002824235</v>
      </c>
      <c r="F5699" t="s">
        <v>156</v>
      </c>
      <c r="G5699" t="s">
        <v>84</v>
      </c>
      <c r="H5699" t="s">
        <v>85</v>
      </c>
      <c r="I5699" t="s">
        <v>31</v>
      </c>
      <c r="J5699" t="s">
        <v>18</v>
      </c>
      <c r="K5699">
        <v>647.44000000000005</v>
      </c>
      <c r="L5699">
        <v>134.66</v>
      </c>
      <c r="M5699" t="s">
        <v>19</v>
      </c>
      <c r="N5699">
        <v>0.207988385024095</v>
      </c>
      <c r="O5699" t="s">
        <v>11355</v>
      </c>
      <c r="P5699" t="s">
        <v>11354</v>
      </c>
      <c r="R5699" t="s">
        <v>11353</v>
      </c>
      <c r="S5699">
        <f>IF(SalesData[[#This Row],[Return Status]]="Returned",1,0)</f>
        <v>0</v>
      </c>
      <c r="T5699">
        <v>847.14</v>
      </c>
      <c r="U5699" s="2">
        <f>EOMONTH(SalesData[[#This Row],[Order Date]],0)</f>
        <v>45169</v>
      </c>
      <c r="V5699" s="9" t="str">
        <f>"Q"&amp;INT((MONTH(SalesData[[#This Row],[Order Date]])+2)/3)&amp;"-"&amp;YEAR(SalesData[[#This Row],[Order Date]])</f>
        <v>Q3-2023</v>
      </c>
    </row>
    <row r="5700" spans="1:22" x14ac:dyDescent="0.35">
      <c r="A5700" t="s">
        <v>5841</v>
      </c>
      <c r="B5700" s="1">
        <v>45156</v>
      </c>
      <c r="C5700" t="s">
        <v>71</v>
      </c>
      <c r="D5700" t="s">
        <v>99</v>
      </c>
      <c r="E5700">
        <v>7658274069</v>
      </c>
      <c r="F5700" t="s">
        <v>58</v>
      </c>
      <c r="G5700" t="s">
        <v>59</v>
      </c>
      <c r="H5700" t="s">
        <v>60</v>
      </c>
      <c r="I5700" t="s">
        <v>31</v>
      </c>
      <c r="J5700" t="s">
        <v>65</v>
      </c>
      <c r="K5700">
        <v>4465.05</v>
      </c>
      <c r="L5700">
        <v>357.21</v>
      </c>
      <c r="M5700" t="s">
        <v>65</v>
      </c>
      <c r="N5700">
        <v>8.0001343769946595E-2</v>
      </c>
      <c r="O5700" t="s">
        <v>11351</v>
      </c>
      <c r="P5700" t="s">
        <v>11356</v>
      </c>
      <c r="R5700" t="s">
        <v>11353</v>
      </c>
      <c r="S5700">
        <f>IF(SalesData[[#This Row],[Return Status]]="Returned",1,0)</f>
        <v>0</v>
      </c>
      <c r="T5700">
        <v>2183.56</v>
      </c>
      <c r="U5700" s="2">
        <f>EOMONTH(SalesData[[#This Row],[Order Date]],0)</f>
        <v>45169</v>
      </c>
      <c r="V5700" s="9" t="str">
        <f>"Q"&amp;INT((MONTH(SalesData[[#This Row],[Order Date]])+2)/3)&amp;"-"&amp;YEAR(SalesData[[#This Row],[Order Date]])</f>
        <v>Q3-2023</v>
      </c>
    </row>
    <row r="5701" spans="1:22" x14ac:dyDescent="0.35">
      <c r="A5701" t="s">
        <v>5842</v>
      </c>
      <c r="B5701" s="1">
        <v>45155</v>
      </c>
      <c r="C5701" t="s">
        <v>97</v>
      </c>
      <c r="D5701" t="s">
        <v>13</v>
      </c>
      <c r="E5701">
        <v>9447576501</v>
      </c>
      <c r="F5701" t="s">
        <v>133</v>
      </c>
      <c r="G5701" t="s">
        <v>89</v>
      </c>
      <c r="H5701" t="s">
        <v>90</v>
      </c>
      <c r="I5701" t="s">
        <v>31</v>
      </c>
      <c r="J5701" t="s">
        <v>65</v>
      </c>
      <c r="K5701">
        <v>2816.05</v>
      </c>
      <c r="L5701">
        <v>439.4</v>
      </c>
      <c r="M5701" t="s">
        <v>65</v>
      </c>
      <c r="N5701">
        <v>0.15603416132526099</v>
      </c>
      <c r="O5701" t="s">
        <v>11351</v>
      </c>
      <c r="P5701" t="s">
        <v>11352</v>
      </c>
      <c r="R5701" t="s">
        <v>11353</v>
      </c>
      <c r="S5701">
        <f>IF(SalesData[[#This Row],[Return Status]]="Returned",1,0)</f>
        <v>0</v>
      </c>
      <c r="T5701">
        <v>207.68</v>
      </c>
      <c r="U5701" s="2">
        <f>EOMONTH(SalesData[[#This Row],[Order Date]],0)</f>
        <v>45169</v>
      </c>
      <c r="V5701" s="9" t="str">
        <f>"Q"&amp;INT((MONTH(SalesData[[#This Row],[Order Date]])+2)/3)&amp;"-"&amp;YEAR(SalesData[[#This Row],[Order Date]])</f>
        <v>Q3-2023</v>
      </c>
    </row>
    <row r="5702" spans="1:22" x14ac:dyDescent="0.35">
      <c r="A5702" t="s">
        <v>5843</v>
      </c>
      <c r="B5702" s="1">
        <v>45165</v>
      </c>
      <c r="C5702" t="s">
        <v>52</v>
      </c>
      <c r="D5702" t="s">
        <v>13</v>
      </c>
      <c r="E5702">
        <v>2840981944</v>
      </c>
      <c r="F5702" t="s">
        <v>292</v>
      </c>
      <c r="G5702" t="s">
        <v>69</v>
      </c>
      <c r="H5702" t="s">
        <v>41</v>
      </c>
      <c r="I5702" t="s">
        <v>31</v>
      </c>
      <c r="J5702" t="s">
        <v>65</v>
      </c>
      <c r="K5702">
        <v>3065.12</v>
      </c>
      <c r="L5702">
        <v>698.71</v>
      </c>
      <c r="M5702" t="s">
        <v>65</v>
      </c>
      <c r="N5702">
        <v>0.22795518609385601</v>
      </c>
      <c r="O5702" t="s">
        <v>11351</v>
      </c>
      <c r="P5702" t="s">
        <v>11354</v>
      </c>
      <c r="Q5702" t="s">
        <v>11376</v>
      </c>
      <c r="R5702" t="s">
        <v>11360</v>
      </c>
      <c r="S5702">
        <f>IF(SalesData[[#This Row],[Return Status]]="Returned",1,0)</f>
        <v>1</v>
      </c>
      <c r="T5702">
        <v>2081.52</v>
      </c>
      <c r="U5702" s="2">
        <f>EOMONTH(SalesData[[#This Row],[Order Date]],0)</f>
        <v>45169</v>
      </c>
      <c r="V5702" s="9" t="str">
        <f>"Q"&amp;INT((MONTH(SalesData[[#This Row],[Order Date]])+2)/3)&amp;"-"&amp;YEAR(SalesData[[#This Row],[Order Date]])</f>
        <v>Q3-2023</v>
      </c>
    </row>
    <row r="5703" spans="1:22" x14ac:dyDescent="0.35">
      <c r="A5703" t="s">
        <v>5844</v>
      </c>
      <c r="B5703" s="1">
        <v>45148</v>
      </c>
      <c r="C5703" t="s">
        <v>26</v>
      </c>
      <c r="D5703" t="s">
        <v>99</v>
      </c>
      <c r="E5703">
        <v>5032753508</v>
      </c>
      <c r="F5703" t="s">
        <v>83</v>
      </c>
      <c r="G5703" t="s">
        <v>11375</v>
      </c>
      <c r="H5703" t="s">
        <v>85</v>
      </c>
      <c r="I5703" t="s">
        <v>31</v>
      </c>
      <c r="J5703" t="s">
        <v>65</v>
      </c>
      <c r="K5703">
        <v>3064.94</v>
      </c>
      <c r="L5703">
        <v>744.37</v>
      </c>
      <c r="M5703" t="s">
        <v>65</v>
      </c>
      <c r="N5703">
        <v>0.24286609199527601</v>
      </c>
      <c r="O5703" t="s">
        <v>11351</v>
      </c>
      <c r="P5703" t="s">
        <v>11354</v>
      </c>
      <c r="R5703" t="s">
        <v>11353</v>
      </c>
      <c r="S5703">
        <f>IF(SalesData[[#This Row],[Return Status]]="Returned",1,0)</f>
        <v>0</v>
      </c>
      <c r="U5703" s="2">
        <f>EOMONTH(SalesData[[#This Row],[Order Date]],0)</f>
        <v>45169</v>
      </c>
      <c r="V5703" s="9" t="str">
        <f>"Q"&amp;INT((MONTH(SalesData[[#This Row],[Order Date]])+2)/3)&amp;"-"&amp;YEAR(SalesData[[#This Row],[Order Date]])</f>
        <v>Q3-2023</v>
      </c>
    </row>
    <row r="5704" spans="1:22" x14ac:dyDescent="0.35">
      <c r="A5704" t="s">
        <v>5845</v>
      </c>
      <c r="B5704" s="1">
        <v>45152</v>
      </c>
      <c r="C5704" t="s">
        <v>71</v>
      </c>
      <c r="D5704" t="s">
        <v>27</v>
      </c>
      <c r="E5704">
        <v>1038073702</v>
      </c>
      <c r="F5704" t="s">
        <v>147</v>
      </c>
      <c r="G5704" t="s">
        <v>84</v>
      </c>
      <c r="H5704" t="s">
        <v>85</v>
      </c>
      <c r="I5704" t="s">
        <v>31</v>
      </c>
      <c r="J5704" t="s">
        <v>62</v>
      </c>
      <c r="K5704">
        <v>3652.44</v>
      </c>
      <c r="L5704">
        <v>448.49</v>
      </c>
      <c r="M5704" t="s">
        <v>62</v>
      </c>
      <c r="N5704">
        <v>0.12279188706727601</v>
      </c>
      <c r="O5704" t="s">
        <v>11351</v>
      </c>
      <c r="P5704" t="s">
        <v>11352</v>
      </c>
      <c r="Q5704" t="s">
        <v>11359</v>
      </c>
      <c r="R5704" t="s">
        <v>11360</v>
      </c>
      <c r="S5704">
        <f>IF(SalesData[[#This Row],[Return Status]]="Returned",1,0)</f>
        <v>1</v>
      </c>
      <c r="T5704">
        <v>847.14</v>
      </c>
      <c r="U5704" s="2">
        <f>EOMONTH(SalesData[[#This Row],[Order Date]],0)</f>
        <v>45169</v>
      </c>
      <c r="V5704" s="9" t="str">
        <f>"Q"&amp;INT((MONTH(SalesData[[#This Row],[Order Date]])+2)/3)&amp;"-"&amp;YEAR(SalesData[[#This Row],[Order Date]])</f>
        <v>Q3-2023</v>
      </c>
    </row>
    <row r="5705" spans="1:22" x14ac:dyDescent="0.35">
      <c r="A5705" t="s">
        <v>5846</v>
      </c>
      <c r="B5705" s="1">
        <v>45163</v>
      </c>
      <c r="C5705" t="s">
        <v>205</v>
      </c>
      <c r="D5705" t="s">
        <v>39</v>
      </c>
      <c r="E5705">
        <v>8844696730</v>
      </c>
      <c r="F5705" t="s">
        <v>312</v>
      </c>
      <c r="G5705" t="s">
        <v>141</v>
      </c>
      <c r="H5705" t="s">
        <v>121</v>
      </c>
      <c r="I5705" t="s">
        <v>17</v>
      </c>
      <c r="J5705" t="s">
        <v>18</v>
      </c>
      <c r="K5705">
        <v>3487.8</v>
      </c>
      <c r="L5705">
        <v>147.76</v>
      </c>
      <c r="M5705" t="s">
        <v>19</v>
      </c>
      <c r="N5705">
        <v>4.2364814496243998E-2</v>
      </c>
      <c r="O5705" t="s">
        <v>11351</v>
      </c>
      <c r="P5705" t="s">
        <v>11356</v>
      </c>
      <c r="R5705" t="s">
        <v>11353</v>
      </c>
      <c r="S5705">
        <f>IF(SalesData[[#This Row],[Return Status]]="Returned",1,0)</f>
        <v>0</v>
      </c>
      <c r="T5705">
        <v>2793.38</v>
      </c>
      <c r="U5705" s="2">
        <f>EOMONTH(SalesData[[#This Row],[Order Date]],0)</f>
        <v>45169</v>
      </c>
      <c r="V5705" s="9" t="str">
        <f>"Q"&amp;INT((MONTH(SalesData[[#This Row],[Order Date]])+2)/3)&amp;"-"&amp;YEAR(SalesData[[#This Row],[Order Date]])</f>
        <v>Q3-2023</v>
      </c>
    </row>
    <row r="5706" spans="1:22" x14ac:dyDescent="0.35">
      <c r="A5706" t="s">
        <v>5847</v>
      </c>
      <c r="B5706" s="1">
        <v>45153</v>
      </c>
      <c r="C5706" t="s">
        <v>113</v>
      </c>
      <c r="D5706" t="s">
        <v>145</v>
      </c>
      <c r="E5706">
        <v>3556460510</v>
      </c>
      <c r="F5706" t="s">
        <v>185</v>
      </c>
      <c r="G5706" t="s">
        <v>164</v>
      </c>
      <c r="H5706" t="s">
        <v>165</v>
      </c>
      <c r="I5706" t="s">
        <v>36</v>
      </c>
      <c r="J5706" t="s">
        <v>42</v>
      </c>
      <c r="K5706">
        <v>1779.04</v>
      </c>
      <c r="L5706">
        <v>350.02</v>
      </c>
      <c r="M5706" t="s">
        <v>43</v>
      </c>
      <c r="N5706">
        <v>0.196746559942441</v>
      </c>
      <c r="O5706" t="s">
        <v>11351</v>
      </c>
      <c r="P5706" t="s">
        <v>11352</v>
      </c>
      <c r="R5706" t="s">
        <v>11353</v>
      </c>
      <c r="S5706">
        <f>IF(SalesData[[#This Row],[Return Status]]="Returned",1,0)</f>
        <v>0</v>
      </c>
      <c r="U5706" s="2">
        <f>EOMONTH(SalesData[[#This Row],[Order Date]],0)</f>
        <v>45169</v>
      </c>
      <c r="V5706" s="9" t="str">
        <f>"Q"&amp;INT((MONTH(SalesData[[#This Row],[Order Date]])+2)/3)&amp;"-"&amp;YEAR(SalesData[[#This Row],[Order Date]])</f>
        <v>Q3-2023</v>
      </c>
    </row>
    <row r="5707" spans="1:22" x14ac:dyDescent="0.35">
      <c r="A5707" t="s">
        <v>5848</v>
      </c>
      <c r="B5707" s="1">
        <v>45162</v>
      </c>
      <c r="C5707" t="s">
        <v>77</v>
      </c>
      <c r="D5707" t="s">
        <v>99</v>
      </c>
      <c r="E5707">
        <v>8037332880</v>
      </c>
      <c r="F5707" t="s">
        <v>114</v>
      </c>
      <c r="G5707" t="s">
        <v>59</v>
      </c>
      <c r="H5707" t="s">
        <v>11357</v>
      </c>
      <c r="I5707" t="s">
        <v>31</v>
      </c>
      <c r="J5707" t="s">
        <v>65</v>
      </c>
      <c r="K5707">
        <v>3635.68</v>
      </c>
      <c r="L5707">
        <v>240.41</v>
      </c>
      <c r="M5707" t="s">
        <v>65</v>
      </c>
      <c r="N5707">
        <v>6.6125181534128399E-2</v>
      </c>
      <c r="O5707" t="s">
        <v>11351</v>
      </c>
      <c r="P5707" t="s">
        <v>11356</v>
      </c>
      <c r="R5707" t="s">
        <v>11353</v>
      </c>
      <c r="S5707">
        <f>IF(SalesData[[#This Row],[Return Status]]="Returned",1,0)</f>
        <v>0</v>
      </c>
      <c r="T5707">
        <v>2183.56</v>
      </c>
      <c r="U5707" s="2">
        <f>EOMONTH(SalesData[[#This Row],[Order Date]],0)</f>
        <v>45169</v>
      </c>
      <c r="V5707" s="9" t="str">
        <f>"Q"&amp;INT((MONTH(SalesData[[#This Row],[Order Date]])+2)/3)&amp;"-"&amp;YEAR(SalesData[[#This Row],[Order Date]])</f>
        <v>Q3-2023</v>
      </c>
    </row>
    <row r="5708" spans="1:22" x14ac:dyDescent="0.35">
      <c r="A5708" t="s">
        <v>5849</v>
      </c>
      <c r="B5708" s="1">
        <v>45140</v>
      </c>
      <c r="C5708" t="s">
        <v>49</v>
      </c>
      <c r="D5708" t="s">
        <v>27</v>
      </c>
      <c r="E5708">
        <v>2277898800</v>
      </c>
      <c r="F5708" t="s">
        <v>168</v>
      </c>
      <c r="G5708" t="s">
        <v>54</v>
      </c>
      <c r="H5708" t="s">
        <v>55</v>
      </c>
      <c r="I5708" t="s">
        <v>31</v>
      </c>
      <c r="J5708" t="s">
        <v>42</v>
      </c>
      <c r="K5708">
        <v>3788.51</v>
      </c>
      <c r="L5708">
        <v>301.18</v>
      </c>
      <c r="M5708" t="s">
        <v>43</v>
      </c>
      <c r="N5708">
        <v>7.94982724078859E-2</v>
      </c>
      <c r="O5708" t="s">
        <v>11351</v>
      </c>
      <c r="P5708" t="s">
        <v>11356</v>
      </c>
      <c r="R5708" t="s">
        <v>11353</v>
      </c>
      <c r="S5708">
        <f>IF(SalesData[[#This Row],[Return Status]]="Returned",1,0)</f>
        <v>0</v>
      </c>
      <c r="U5708" s="2">
        <f>EOMONTH(SalesData[[#This Row],[Order Date]],0)</f>
        <v>45169</v>
      </c>
      <c r="V5708" s="9" t="str">
        <f>"Q"&amp;INT((MONTH(SalesData[[#This Row],[Order Date]])+2)/3)&amp;"-"&amp;YEAR(SalesData[[#This Row],[Order Date]])</f>
        <v>Q3-2023</v>
      </c>
    </row>
    <row r="5709" spans="1:22" x14ac:dyDescent="0.35">
      <c r="A5709" t="s">
        <v>5850</v>
      </c>
      <c r="B5709" s="1">
        <v>45150</v>
      </c>
      <c r="C5709" t="s">
        <v>38</v>
      </c>
      <c r="D5709" t="s">
        <v>13</v>
      </c>
      <c r="E5709">
        <v>7149766903</v>
      </c>
      <c r="F5709" t="s">
        <v>103</v>
      </c>
      <c r="G5709" t="s">
        <v>11368</v>
      </c>
      <c r="H5709" t="s">
        <v>24</v>
      </c>
      <c r="I5709" t="s">
        <v>17</v>
      </c>
      <c r="J5709" t="s">
        <v>62</v>
      </c>
      <c r="K5709">
        <v>3868.25</v>
      </c>
      <c r="L5709">
        <v>559.20000000000005</v>
      </c>
      <c r="M5709" t="s">
        <v>62</v>
      </c>
      <c r="N5709">
        <v>0.144561494215731</v>
      </c>
      <c r="O5709" t="s">
        <v>11351</v>
      </c>
      <c r="P5709" t="s">
        <v>11352</v>
      </c>
      <c r="R5709" t="s">
        <v>11353</v>
      </c>
      <c r="S5709">
        <f>IF(SalesData[[#This Row],[Return Status]]="Returned",1,0)</f>
        <v>0</v>
      </c>
      <c r="U5709" s="2">
        <f>EOMONTH(SalesData[[#This Row],[Order Date]],0)</f>
        <v>45169</v>
      </c>
      <c r="V5709" s="9" t="str">
        <f>"Q"&amp;INT((MONTH(SalesData[[#This Row],[Order Date]])+2)/3)&amp;"-"&amp;YEAR(SalesData[[#This Row],[Order Date]])</f>
        <v>Q3-2023</v>
      </c>
    </row>
    <row r="5710" spans="1:22" x14ac:dyDescent="0.35">
      <c r="A5710" t="s">
        <v>5851</v>
      </c>
      <c r="B5710" s="1">
        <v>45158</v>
      </c>
      <c r="C5710" t="s">
        <v>113</v>
      </c>
      <c r="D5710" t="s">
        <v>39</v>
      </c>
      <c r="E5710">
        <v>6213787274</v>
      </c>
      <c r="F5710" t="s">
        <v>83</v>
      </c>
      <c r="G5710" t="s">
        <v>84</v>
      </c>
      <c r="H5710" t="s">
        <v>85</v>
      </c>
      <c r="I5710" t="s">
        <v>31</v>
      </c>
      <c r="J5710" t="s">
        <v>62</v>
      </c>
      <c r="K5710">
        <v>1063.82</v>
      </c>
      <c r="L5710">
        <v>279.05</v>
      </c>
      <c r="M5710" t="s">
        <v>62</v>
      </c>
      <c r="N5710">
        <v>0.26230941324660201</v>
      </c>
      <c r="O5710" t="s">
        <v>11351</v>
      </c>
      <c r="P5710" t="s">
        <v>11354</v>
      </c>
      <c r="R5710" t="s">
        <v>11353</v>
      </c>
      <c r="S5710">
        <f>IF(SalesData[[#This Row],[Return Status]]="Returned",1,0)</f>
        <v>0</v>
      </c>
      <c r="T5710">
        <v>847.14</v>
      </c>
      <c r="U5710" s="2">
        <f>EOMONTH(SalesData[[#This Row],[Order Date]],0)</f>
        <v>45169</v>
      </c>
      <c r="V5710" s="9" t="str">
        <f>"Q"&amp;INT((MONTH(SalesData[[#This Row],[Order Date]])+2)/3)&amp;"-"&amp;YEAR(SalesData[[#This Row],[Order Date]])</f>
        <v>Q3-2023</v>
      </c>
    </row>
    <row r="5711" spans="1:22" x14ac:dyDescent="0.35">
      <c r="A5711" t="s">
        <v>5852</v>
      </c>
      <c r="B5711" s="1">
        <v>45157</v>
      </c>
      <c r="C5711" t="s">
        <v>325</v>
      </c>
      <c r="D5711" t="s">
        <v>145</v>
      </c>
      <c r="E5711">
        <v>7895682734</v>
      </c>
      <c r="F5711" t="s">
        <v>33</v>
      </c>
      <c r="G5711" t="s">
        <v>34</v>
      </c>
      <c r="H5711" t="s">
        <v>35</v>
      </c>
      <c r="I5711" t="s">
        <v>36</v>
      </c>
      <c r="J5711" t="s">
        <v>19</v>
      </c>
      <c r="K5711">
        <v>627.65</v>
      </c>
      <c r="L5711">
        <v>175.89</v>
      </c>
      <c r="M5711" t="s">
        <v>19</v>
      </c>
      <c r="N5711">
        <v>0.28023580020712202</v>
      </c>
      <c r="O5711" t="s">
        <v>11355</v>
      </c>
      <c r="P5711" t="s">
        <v>11354</v>
      </c>
      <c r="R5711" t="s">
        <v>11353</v>
      </c>
      <c r="S5711">
        <f>IF(SalesData[[#This Row],[Return Status]]="Returned",1,0)</f>
        <v>0</v>
      </c>
      <c r="U5711" s="2">
        <f>EOMONTH(SalesData[[#This Row],[Order Date]],0)</f>
        <v>45169</v>
      </c>
      <c r="V5711" s="9" t="str">
        <f>"Q"&amp;INT((MONTH(SalesData[[#This Row],[Order Date]])+2)/3)&amp;"-"&amp;YEAR(SalesData[[#This Row],[Order Date]])</f>
        <v>Q3-2023</v>
      </c>
    </row>
    <row r="5712" spans="1:22" x14ac:dyDescent="0.35">
      <c r="A5712" t="s">
        <v>5853</v>
      </c>
      <c r="B5712" s="1">
        <v>45143</v>
      </c>
      <c r="C5712" t="s">
        <v>113</v>
      </c>
      <c r="D5712" t="s">
        <v>27</v>
      </c>
      <c r="E5712">
        <v>4516100931</v>
      </c>
      <c r="F5712" t="s">
        <v>83</v>
      </c>
      <c r="G5712" t="s">
        <v>84</v>
      </c>
      <c r="H5712" t="s">
        <v>85</v>
      </c>
      <c r="I5712" t="s">
        <v>31</v>
      </c>
      <c r="J5712" t="s">
        <v>42</v>
      </c>
      <c r="K5712">
        <v>1363.98</v>
      </c>
      <c r="L5712">
        <v>47.23</v>
      </c>
      <c r="M5712" t="s">
        <v>43</v>
      </c>
      <c r="N5712">
        <v>3.4626607428261402E-2</v>
      </c>
      <c r="O5712" t="s">
        <v>11351</v>
      </c>
      <c r="P5712" t="s">
        <v>11356</v>
      </c>
      <c r="R5712" t="s">
        <v>11353</v>
      </c>
      <c r="S5712">
        <f>IF(SalesData[[#This Row],[Return Status]]="Returned",1,0)</f>
        <v>0</v>
      </c>
      <c r="T5712">
        <v>847.14</v>
      </c>
      <c r="U5712" s="2">
        <f>EOMONTH(SalesData[[#This Row],[Order Date]],0)</f>
        <v>45169</v>
      </c>
      <c r="V5712" s="9" t="str">
        <f>"Q"&amp;INT((MONTH(SalesData[[#This Row],[Order Date]])+2)/3)&amp;"-"&amp;YEAR(SalesData[[#This Row],[Order Date]])</f>
        <v>Q3-2023</v>
      </c>
    </row>
    <row r="5713" spans="1:22" x14ac:dyDescent="0.35">
      <c r="A5713" t="s">
        <v>5854</v>
      </c>
      <c r="B5713" s="1">
        <v>45153</v>
      </c>
      <c r="C5713" t="s">
        <v>149</v>
      </c>
      <c r="D5713" t="s">
        <v>99</v>
      </c>
      <c r="E5713">
        <v>2051762927</v>
      </c>
      <c r="F5713" t="s">
        <v>120</v>
      </c>
      <c r="G5713" t="s">
        <v>141</v>
      </c>
      <c r="H5713" t="s">
        <v>121</v>
      </c>
      <c r="I5713" t="s">
        <v>17</v>
      </c>
      <c r="J5713" t="s">
        <v>43</v>
      </c>
      <c r="K5713">
        <v>4253.49</v>
      </c>
      <c r="L5713">
        <v>568.32000000000005</v>
      </c>
      <c r="M5713" t="s">
        <v>43</v>
      </c>
      <c r="N5713">
        <v>0.133612633390463</v>
      </c>
      <c r="O5713" t="s">
        <v>11351</v>
      </c>
      <c r="P5713" t="s">
        <v>11352</v>
      </c>
      <c r="Q5713" t="s">
        <v>11359</v>
      </c>
      <c r="R5713" t="s">
        <v>11360</v>
      </c>
      <c r="S5713">
        <f>IF(SalesData[[#This Row],[Return Status]]="Returned",1,0)</f>
        <v>1</v>
      </c>
      <c r="T5713">
        <v>2793.38</v>
      </c>
      <c r="U5713" s="2">
        <f>EOMONTH(SalesData[[#This Row],[Order Date]],0)</f>
        <v>45169</v>
      </c>
      <c r="V5713" s="9" t="str">
        <f>"Q"&amp;INT((MONTH(SalesData[[#This Row],[Order Date]])+2)/3)&amp;"-"&amp;YEAR(SalesData[[#This Row],[Order Date]])</f>
        <v>Q3-2023</v>
      </c>
    </row>
    <row r="5714" spans="1:22" x14ac:dyDescent="0.35">
      <c r="A5714" t="s">
        <v>5855</v>
      </c>
      <c r="B5714" s="1">
        <v>45163</v>
      </c>
      <c r="C5714" t="s">
        <v>77</v>
      </c>
      <c r="D5714" t="s">
        <v>80</v>
      </c>
      <c r="E5714">
        <v>525788767</v>
      </c>
      <c r="F5714" t="s">
        <v>156</v>
      </c>
      <c r="G5714" t="s">
        <v>84</v>
      </c>
      <c r="H5714" t="s">
        <v>85</v>
      </c>
      <c r="I5714" t="s">
        <v>31</v>
      </c>
      <c r="J5714" t="s">
        <v>42</v>
      </c>
      <c r="K5714">
        <v>485.23</v>
      </c>
      <c r="L5714">
        <v>95.11</v>
      </c>
      <c r="M5714" t="s">
        <v>43</v>
      </c>
      <c r="N5714">
        <v>0.19601013952146401</v>
      </c>
      <c r="O5714" t="s">
        <v>11361</v>
      </c>
      <c r="P5714" t="s">
        <v>11352</v>
      </c>
      <c r="R5714" t="s">
        <v>11353</v>
      </c>
      <c r="S5714">
        <f>IF(SalesData[[#This Row],[Return Status]]="Returned",1,0)</f>
        <v>0</v>
      </c>
      <c r="T5714">
        <v>847.14</v>
      </c>
      <c r="U5714" s="2">
        <f>EOMONTH(SalesData[[#This Row],[Order Date]],0)</f>
        <v>45169</v>
      </c>
      <c r="V5714" s="9" t="str">
        <f>"Q"&amp;INT((MONTH(SalesData[[#This Row],[Order Date]])+2)/3)&amp;"-"&amp;YEAR(SalesData[[#This Row],[Order Date]])</f>
        <v>Q3-2023</v>
      </c>
    </row>
    <row r="5715" spans="1:22" x14ac:dyDescent="0.35">
      <c r="A5715" t="s">
        <v>5856</v>
      </c>
      <c r="B5715" s="1">
        <v>45153</v>
      </c>
      <c r="C5715" t="s">
        <v>184</v>
      </c>
      <c r="D5715" t="s">
        <v>72</v>
      </c>
      <c r="E5715">
        <v>2035021931</v>
      </c>
      <c r="F5715" t="s">
        <v>81</v>
      </c>
      <c r="G5715" t="s">
        <v>74</v>
      </c>
      <c r="H5715" t="s">
        <v>75</v>
      </c>
      <c r="I5715" t="s">
        <v>36</v>
      </c>
      <c r="J5715" t="s">
        <v>19</v>
      </c>
      <c r="K5715">
        <v>81.33</v>
      </c>
      <c r="L5715">
        <v>8.8000000000000007</v>
      </c>
      <c r="M5715" t="s">
        <v>19</v>
      </c>
      <c r="N5715">
        <v>0.108201155785073</v>
      </c>
      <c r="O5715" t="s">
        <v>11361</v>
      </c>
      <c r="P5715" t="s">
        <v>11352</v>
      </c>
      <c r="R5715" t="s">
        <v>11353</v>
      </c>
      <c r="S5715">
        <f>IF(SalesData[[#This Row],[Return Status]]="Returned",1,0)</f>
        <v>0</v>
      </c>
      <c r="T5715">
        <v>2420.2800000000002</v>
      </c>
      <c r="U5715" s="2">
        <f>EOMONTH(SalesData[[#This Row],[Order Date]],0)</f>
        <v>45169</v>
      </c>
      <c r="V5715" s="9" t="str">
        <f>"Q"&amp;INT((MONTH(SalesData[[#This Row],[Order Date]])+2)/3)&amp;"-"&amp;YEAR(SalesData[[#This Row],[Order Date]])</f>
        <v>Q3-2023</v>
      </c>
    </row>
    <row r="5716" spans="1:22" x14ac:dyDescent="0.35">
      <c r="A5716" t="s">
        <v>5857</v>
      </c>
      <c r="B5716" s="1">
        <v>45167</v>
      </c>
      <c r="C5716" t="s">
        <v>49</v>
      </c>
      <c r="D5716" t="s">
        <v>72</v>
      </c>
      <c r="E5716">
        <v>8703406216</v>
      </c>
      <c r="F5716" t="s">
        <v>100</v>
      </c>
      <c r="G5716" t="s">
        <v>34</v>
      </c>
      <c r="H5716" t="s">
        <v>35</v>
      </c>
      <c r="I5716" t="s">
        <v>36</v>
      </c>
      <c r="J5716" t="s">
        <v>62</v>
      </c>
      <c r="K5716">
        <v>355.71</v>
      </c>
      <c r="L5716">
        <v>24.9</v>
      </c>
      <c r="M5716" t="s">
        <v>62</v>
      </c>
      <c r="N5716">
        <v>7.0000843383655198E-2</v>
      </c>
      <c r="O5716" t="s">
        <v>11361</v>
      </c>
      <c r="P5716" t="s">
        <v>11356</v>
      </c>
      <c r="R5716" t="s">
        <v>11353</v>
      </c>
      <c r="S5716">
        <f>IF(SalesData[[#This Row],[Return Status]]="Returned",1,0)</f>
        <v>0</v>
      </c>
      <c r="U5716" s="2">
        <f>EOMONTH(SalesData[[#This Row],[Order Date]],0)</f>
        <v>45169</v>
      </c>
      <c r="V5716" s="9" t="str">
        <f>"Q"&amp;INT((MONTH(SalesData[[#This Row],[Order Date]])+2)/3)&amp;"-"&amp;YEAR(SalesData[[#This Row],[Order Date]])</f>
        <v>Q3-2023</v>
      </c>
    </row>
    <row r="5717" spans="1:22" x14ac:dyDescent="0.35">
      <c r="A5717" t="s">
        <v>5858</v>
      </c>
      <c r="B5717" s="1">
        <v>45166</v>
      </c>
      <c r="C5717" t="s">
        <v>113</v>
      </c>
      <c r="D5717" t="s">
        <v>145</v>
      </c>
      <c r="E5717">
        <v>3489071819</v>
      </c>
      <c r="F5717" t="s">
        <v>133</v>
      </c>
      <c r="G5717" t="s">
        <v>89</v>
      </c>
      <c r="H5717" t="s">
        <v>11357</v>
      </c>
      <c r="I5717" t="s">
        <v>31</v>
      </c>
      <c r="J5717" t="s">
        <v>43</v>
      </c>
      <c r="K5717">
        <v>754.35</v>
      </c>
      <c r="L5717">
        <v>160.34</v>
      </c>
      <c r="M5717" t="s">
        <v>43</v>
      </c>
      <c r="N5717">
        <v>0.21255385431165899</v>
      </c>
      <c r="O5717" t="s">
        <v>11355</v>
      </c>
      <c r="P5717" t="s">
        <v>11354</v>
      </c>
      <c r="R5717" t="s">
        <v>11353</v>
      </c>
      <c r="S5717">
        <f>IF(SalesData[[#This Row],[Return Status]]="Returned",1,0)</f>
        <v>0</v>
      </c>
      <c r="T5717">
        <v>207.68</v>
      </c>
      <c r="U5717" s="2">
        <f>EOMONTH(SalesData[[#This Row],[Order Date]],0)</f>
        <v>45169</v>
      </c>
      <c r="V5717" s="9" t="str">
        <f>"Q"&amp;INT((MONTH(SalesData[[#This Row],[Order Date]])+2)/3)&amp;"-"&amp;YEAR(SalesData[[#This Row],[Order Date]])</f>
        <v>Q3-2023</v>
      </c>
    </row>
    <row r="5718" spans="1:22" x14ac:dyDescent="0.35">
      <c r="A5718" t="s">
        <v>5859</v>
      </c>
      <c r="B5718" s="1">
        <v>45162</v>
      </c>
      <c r="C5718" t="s">
        <v>184</v>
      </c>
      <c r="D5718" t="s">
        <v>99</v>
      </c>
      <c r="E5718">
        <v>8868738888</v>
      </c>
      <c r="F5718" t="s">
        <v>159</v>
      </c>
      <c r="G5718" t="s">
        <v>84</v>
      </c>
      <c r="H5718" t="s">
        <v>85</v>
      </c>
      <c r="I5718" t="s">
        <v>31</v>
      </c>
      <c r="J5718" t="s">
        <v>65</v>
      </c>
      <c r="K5718">
        <v>2357.91</v>
      </c>
      <c r="L5718">
        <v>344.85</v>
      </c>
      <c r="M5718" t="s">
        <v>65</v>
      </c>
      <c r="N5718">
        <v>0.14625240149115101</v>
      </c>
      <c r="O5718" t="s">
        <v>11351</v>
      </c>
      <c r="P5718" t="s">
        <v>11352</v>
      </c>
      <c r="Q5718" t="s">
        <v>11363</v>
      </c>
      <c r="R5718" t="s">
        <v>11360</v>
      </c>
      <c r="S5718">
        <f>IF(SalesData[[#This Row],[Return Status]]="Returned",1,0)</f>
        <v>1</v>
      </c>
      <c r="T5718">
        <v>847.14</v>
      </c>
      <c r="U5718" s="2">
        <f>EOMONTH(SalesData[[#This Row],[Order Date]],0)</f>
        <v>45169</v>
      </c>
      <c r="V5718" s="9" t="str">
        <f>"Q"&amp;INT((MONTH(SalesData[[#This Row],[Order Date]])+2)/3)&amp;"-"&amp;YEAR(SalesData[[#This Row],[Order Date]])</f>
        <v>Q3-2023</v>
      </c>
    </row>
    <row r="5719" spans="1:22" x14ac:dyDescent="0.35">
      <c r="A5719" t="s">
        <v>5860</v>
      </c>
      <c r="B5719" s="1">
        <v>45141</v>
      </c>
      <c r="C5719" t="s">
        <v>67</v>
      </c>
      <c r="D5719" t="s">
        <v>99</v>
      </c>
      <c r="E5719">
        <v>374956608</v>
      </c>
      <c r="F5719" t="s">
        <v>120</v>
      </c>
      <c r="G5719" t="s">
        <v>141</v>
      </c>
      <c r="H5719" t="s">
        <v>121</v>
      </c>
      <c r="I5719" t="s">
        <v>17</v>
      </c>
      <c r="J5719" t="s">
        <v>18</v>
      </c>
      <c r="K5719">
        <v>134.04</v>
      </c>
      <c r="L5719">
        <v>24.83</v>
      </c>
      <c r="M5719" t="s">
        <v>19</v>
      </c>
      <c r="N5719">
        <v>0.185243210981796</v>
      </c>
      <c r="O5719" t="s">
        <v>11361</v>
      </c>
      <c r="P5719" t="s">
        <v>11352</v>
      </c>
      <c r="R5719" t="s">
        <v>11353</v>
      </c>
      <c r="S5719">
        <f>IF(SalesData[[#This Row],[Return Status]]="Returned",1,0)</f>
        <v>0</v>
      </c>
      <c r="T5719">
        <v>2793.38</v>
      </c>
      <c r="U5719" s="2">
        <f>EOMONTH(SalesData[[#This Row],[Order Date]],0)</f>
        <v>45169</v>
      </c>
      <c r="V5719" s="9" t="str">
        <f>"Q"&amp;INT((MONTH(SalesData[[#This Row],[Order Date]])+2)/3)&amp;"-"&amp;YEAR(SalesData[[#This Row],[Order Date]])</f>
        <v>Q3-2023</v>
      </c>
    </row>
    <row r="5720" spans="1:22" x14ac:dyDescent="0.35">
      <c r="A5720" t="s">
        <v>5861</v>
      </c>
      <c r="B5720" s="1">
        <v>45140</v>
      </c>
      <c r="C5720" t="s">
        <v>87</v>
      </c>
      <c r="D5720" t="s">
        <v>27</v>
      </c>
      <c r="E5720">
        <v>786329646</v>
      </c>
      <c r="F5720" t="s">
        <v>129</v>
      </c>
      <c r="G5720" t="s">
        <v>11371</v>
      </c>
      <c r="H5720" t="s">
        <v>55</v>
      </c>
      <c r="I5720" t="s">
        <v>31</v>
      </c>
      <c r="J5720" t="s">
        <v>43</v>
      </c>
      <c r="K5720">
        <v>833.28</v>
      </c>
      <c r="L5720">
        <v>177.63</v>
      </c>
      <c r="M5720" t="s">
        <v>43</v>
      </c>
      <c r="N5720">
        <v>0.21316964285714299</v>
      </c>
      <c r="O5720" t="s">
        <v>11355</v>
      </c>
      <c r="P5720" t="s">
        <v>11354</v>
      </c>
      <c r="R5720" t="s">
        <v>11353</v>
      </c>
      <c r="S5720">
        <f>IF(SalesData[[#This Row],[Return Status]]="Returned",1,0)</f>
        <v>0</v>
      </c>
      <c r="U5720" s="2">
        <f>EOMONTH(SalesData[[#This Row],[Order Date]],0)</f>
        <v>45169</v>
      </c>
      <c r="V5720" s="9" t="str">
        <f>"Q"&amp;INT((MONTH(SalesData[[#This Row],[Order Date]])+2)/3)&amp;"-"&amp;YEAR(SalesData[[#This Row],[Order Date]])</f>
        <v>Q3-2023</v>
      </c>
    </row>
    <row r="5721" spans="1:22" x14ac:dyDescent="0.35">
      <c r="A5721" t="s">
        <v>5862</v>
      </c>
      <c r="B5721" s="1">
        <v>45149</v>
      </c>
      <c r="C5721" t="s">
        <v>71</v>
      </c>
      <c r="D5721" t="s">
        <v>46</v>
      </c>
      <c r="E5721">
        <v>1131833909</v>
      </c>
      <c r="F5721" t="s">
        <v>83</v>
      </c>
      <c r="G5721" t="s">
        <v>251</v>
      </c>
      <c r="H5721" t="s">
        <v>85</v>
      </c>
      <c r="I5721" t="s">
        <v>31</v>
      </c>
      <c r="J5721" t="s">
        <v>65</v>
      </c>
      <c r="K5721">
        <v>2373.79</v>
      </c>
      <c r="L5721">
        <v>202.49</v>
      </c>
      <c r="M5721" t="s">
        <v>65</v>
      </c>
      <c r="N5721">
        <v>8.5302406699834396E-2</v>
      </c>
      <c r="O5721" t="s">
        <v>11351</v>
      </c>
      <c r="P5721" t="s">
        <v>11356</v>
      </c>
      <c r="Q5721" t="s">
        <v>11359</v>
      </c>
      <c r="R5721" t="s">
        <v>11360</v>
      </c>
      <c r="S5721">
        <f>IF(SalesData[[#This Row],[Return Status]]="Returned",1,0)</f>
        <v>1</v>
      </c>
      <c r="U5721" s="2">
        <f>EOMONTH(SalesData[[#This Row],[Order Date]],0)</f>
        <v>45169</v>
      </c>
      <c r="V5721" s="9" t="str">
        <f>"Q"&amp;INT((MONTH(SalesData[[#This Row],[Order Date]])+2)/3)&amp;"-"&amp;YEAR(SalesData[[#This Row],[Order Date]])</f>
        <v>Q3-2023</v>
      </c>
    </row>
    <row r="5722" spans="1:22" x14ac:dyDescent="0.35">
      <c r="A5722" t="s">
        <v>5863</v>
      </c>
      <c r="B5722" s="1">
        <v>45164</v>
      </c>
      <c r="C5722" t="s">
        <v>325</v>
      </c>
      <c r="D5722" t="s">
        <v>39</v>
      </c>
      <c r="E5722">
        <v>1203700342</v>
      </c>
      <c r="F5722" t="s">
        <v>58</v>
      </c>
      <c r="G5722" t="s">
        <v>59</v>
      </c>
      <c r="H5722" t="s">
        <v>60</v>
      </c>
      <c r="I5722" t="s">
        <v>31</v>
      </c>
      <c r="J5722" t="s">
        <v>62</v>
      </c>
      <c r="K5722">
        <v>4877.16</v>
      </c>
      <c r="L5722">
        <v>1169.01</v>
      </c>
      <c r="M5722" t="s">
        <v>62</v>
      </c>
      <c r="N5722">
        <v>0.23969072164948499</v>
      </c>
      <c r="O5722" t="s">
        <v>11351</v>
      </c>
      <c r="P5722" t="s">
        <v>11354</v>
      </c>
      <c r="Q5722" t="s">
        <v>11363</v>
      </c>
      <c r="R5722" t="s">
        <v>11360</v>
      </c>
      <c r="S5722">
        <f>IF(SalesData[[#This Row],[Return Status]]="Returned",1,0)</f>
        <v>1</v>
      </c>
      <c r="T5722">
        <v>2183.56</v>
      </c>
      <c r="U5722" s="2">
        <f>EOMONTH(SalesData[[#This Row],[Order Date]],0)</f>
        <v>45169</v>
      </c>
      <c r="V5722" s="9" t="str">
        <f>"Q"&amp;INT((MONTH(SalesData[[#This Row],[Order Date]])+2)/3)&amp;"-"&amp;YEAR(SalesData[[#This Row],[Order Date]])</f>
        <v>Q3-2023</v>
      </c>
    </row>
    <row r="5723" spans="1:22" x14ac:dyDescent="0.35">
      <c r="A5723" t="s">
        <v>5864</v>
      </c>
      <c r="B5723" s="1">
        <v>45153</v>
      </c>
      <c r="C5723" t="s">
        <v>205</v>
      </c>
      <c r="D5723" t="s">
        <v>99</v>
      </c>
      <c r="E5723">
        <v>3420101368</v>
      </c>
      <c r="F5723" t="s">
        <v>81</v>
      </c>
      <c r="G5723" t="s">
        <v>74</v>
      </c>
      <c r="H5723" t="s">
        <v>75</v>
      </c>
      <c r="I5723" t="s">
        <v>36</v>
      </c>
      <c r="J5723" t="s">
        <v>42</v>
      </c>
      <c r="K5723">
        <v>908.63</v>
      </c>
      <c r="L5723">
        <v>140.1</v>
      </c>
      <c r="M5723" t="s">
        <v>43</v>
      </c>
      <c r="N5723">
        <v>0.154188173403916</v>
      </c>
      <c r="O5723" t="s">
        <v>11355</v>
      </c>
      <c r="P5723" t="s">
        <v>11352</v>
      </c>
      <c r="R5723" t="s">
        <v>11353</v>
      </c>
      <c r="S5723">
        <f>IF(SalesData[[#This Row],[Return Status]]="Returned",1,0)</f>
        <v>0</v>
      </c>
      <c r="T5723">
        <v>2420.2800000000002</v>
      </c>
      <c r="U5723" s="2">
        <f>EOMONTH(SalesData[[#This Row],[Order Date]],0)</f>
        <v>45169</v>
      </c>
      <c r="V5723" s="9" t="str">
        <f>"Q"&amp;INT((MONTH(SalesData[[#This Row],[Order Date]])+2)/3)&amp;"-"&amp;YEAR(SalesData[[#This Row],[Order Date]])</f>
        <v>Q3-2023</v>
      </c>
    </row>
    <row r="5724" spans="1:22" x14ac:dyDescent="0.35">
      <c r="A5724" t="s">
        <v>5865</v>
      </c>
      <c r="B5724" s="1">
        <v>45163</v>
      </c>
      <c r="C5724" t="s">
        <v>205</v>
      </c>
      <c r="D5724" t="s">
        <v>145</v>
      </c>
      <c r="E5724">
        <v>1127258969</v>
      </c>
      <c r="F5724" t="s">
        <v>127</v>
      </c>
      <c r="G5724" t="s">
        <v>29</v>
      </c>
      <c r="H5724" t="s">
        <v>30</v>
      </c>
      <c r="I5724" t="s">
        <v>31</v>
      </c>
      <c r="J5724" t="s">
        <v>62</v>
      </c>
      <c r="K5724">
        <v>3925.52</v>
      </c>
      <c r="L5724">
        <v>341.86</v>
      </c>
      <c r="M5724" t="s">
        <v>62</v>
      </c>
      <c r="N5724">
        <v>8.7086551590617303E-2</v>
      </c>
      <c r="O5724" t="s">
        <v>11351</v>
      </c>
      <c r="P5724" t="s">
        <v>11356</v>
      </c>
      <c r="R5724" t="s">
        <v>11353</v>
      </c>
      <c r="S5724">
        <f>IF(SalesData[[#This Row],[Return Status]]="Returned",1,0)</f>
        <v>0</v>
      </c>
      <c r="T5724">
        <v>2788.38</v>
      </c>
      <c r="U5724" s="2">
        <f>EOMONTH(SalesData[[#This Row],[Order Date]],0)</f>
        <v>45169</v>
      </c>
      <c r="V5724" s="9" t="str">
        <f>"Q"&amp;INT((MONTH(SalesData[[#This Row],[Order Date]])+2)/3)&amp;"-"&amp;YEAR(SalesData[[#This Row],[Order Date]])</f>
        <v>Q3-2023</v>
      </c>
    </row>
    <row r="5725" spans="1:22" x14ac:dyDescent="0.35">
      <c r="A5725" t="s">
        <v>5866</v>
      </c>
      <c r="B5725" s="1">
        <v>45151</v>
      </c>
      <c r="C5725" t="s">
        <v>162</v>
      </c>
      <c r="D5725" t="s">
        <v>13</v>
      </c>
      <c r="E5725">
        <v>9253610763</v>
      </c>
      <c r="F5725" t="s">
        <v>95</v>
      </c>
      <c r="G5725" t="s">
        <v>59</v>
      </c>
      <c r="H5725" t="s">
        <v>60</v>
      </c>
      <c r="I5725" t="s">
        <v>31</v>
      </c>
      <c r="J5725" t="s">
        <v>19</v>
      </c>
      <c r="K5725">
        <v>1532.87</v>
      </c>
      <c r="L5725">
        <v>261.97000000000003</v>
      </c>
      <c r="M5725" t="s">
        <v>19</v>
      </c>
      <c r="N5725">
        <v>0.170901642017914</v>
      </c>
      <c r="O5725" t="s">
        <v>11351</v>
      </c>
      <c r="P5725" t="s">
        <v>11352</v>
      </c>
      <c r="R5725" t="s">
        <v>11353</v>
      </c>
      <c r="S5725">
        <f>IF(SalesData[[#This Row],[Return Status]]="Returned",1,0)</f>
        <v>0</v>
      </c>
      <c r="T5725">
        <v>2183.56</v>
      </c>
      <c r="U5725" s="2">
        <f>EOMONTH(SalesData[[#This Row],[Order Date]],0)</f>
        <v>45169</v>
      </c>
      <c r="V5725" s="9" t="str">
        <f>"Q"&amp;INT((MONTH(SalesData[[#This Row],[Order Date]])+2)/3)&amp;"-"&amp;YEAR(SalesData[[#This Row],[Order Date]])</f>
        <v>Q3-2023</v>
      </c>
    </row>
    <row r="5726" spans="1:22" x14ac:dyDescent="0.35">
      <c r="A5726" t="s">
        <v>5867</v>
      </c>
      <c r="B5726" s="1">
        <v>45148</v>
      </c>
      <c r="C5726" t="s">
        <v>49</v>
      </c>
      <c r="D5726" t="s">
        <v>39</v>
      </c>
      <c r="E5726">
        <v>6824273633</v>
      </c>
      <c r="F5726" t="s">
        <v>50</v>
      </c>
      <c r="G5726" t="s">
        <v>34</v>
      </c>
      <c r="H5726" t="s">
        <v>11357</v>
      </c>
      <c r="I5726" t="s">
        <v>36</v>
      </c>
      <c r="J5726" t="s">
        <v>43</v>
      </c>
      <c r="K5726">
        <v>3523.78</v>
      </c>
      <c r="L5726">
        <v>636.6</v>
      </c>
      <c r="M5726" t="s">
        <v>43</v>
      </c>
      <c r="N5726">
        <v>0.18065827038010299</v>
      </c>
      <c r="O5726" t="s">
        <v>11351</v>
      </c>
      <c r="P5726" t="s">
        <v>11352</v>
      </c>
      <c r="R5726" t="s">
        <v>11353</v>
      </c>
      <c r="S5726">
        <f>IF(SalesData[[#This Row],[Return Status]]="Returned",1,0)</f>
        <v>0</v>
      </c>
      <c r="U5726" s="2">
        <f>EOMONTH(SalesData[[#This Row],[Order Date]],0)</f>
        <v>45169</v>
      </c>
      <c r="V5726" s="9" t="str">
        <f>"Q"&amp;INT((MONTH(SalesData[[#This Row],[Order Date]])+2)/3)&amp;"-"&amp;YEAR(SalesData[[#This Row],[Order Date]])</f>
        <v>Q3-2023</v>
      </c>
    </row>
    <row r="5727" spans="1:22" x14ac:dyDescent="0.35">
      <c r="A5727" t="s">
        <v>5868</v>
      </c>
      <c r="B5727" s="1">
        <v>45151</v>
      </c>
      <c r="C5727" t="s">
        <v>144</v>
      </c>
      <c r="D5727" t="s">
        <v>72</v>
      </c>
      <c r="E5727">
        <v>8559444027</v>
      </c>
      <c r="F5727" t="s">
        <v>222</v>
      </c>
      <c r="G5727" t="s">
        <v>164</v>
      </c>
      <c r="H5727" t="s">
        <v>165</v>
      </c>
      <c r="I5727" t="s">
        <v>36</v>
      </c>
      <c r="J5727" t="s">
        <v>65</v>
      </c>
      <c r="K5727">
        <v>3045.27</v>
      </c>
      <c r="L5727">
        <v>908.66</v>
      </c>
      <c r="M5727" t="s">
        <v>65</v>
      </c>
      <c r="N5727">
        <v>0.29838405133206602</v>
      </c>
      <c r="O5727" t="s">
        <v>11351</v>
      </c>
      <c r="P5727" t="s">
        <v>11354</v>
      </c>
      <c r="R5727" t="s">
        <v>11353</v>
      </c>
      <c r="S5727">
        <f>IF(SalesData[[#This Row],[Return Status]]="Returned",1,0)</f>
        <v>0</v>
      </c>
      <c r="U5727" s="2">
        <f>EOMONTH(SalesData[[#This Row],[Order Date]],0)</f>
        <v>45169</v>
      </c>
      <c r="V5727" s="9" t="str">
        <f>"Q"&amp;INT((MONTH(SalesData[[#This Row],[Order Date]])+2)/3)&amp;"-"&amp;YEAR(SalesData[[#This Row],[Order Date]])</f>
        <v>Q3-2023</v>
      </c>
    </row>
    <row r="5728" spans="1:22" x14ac:dyDescent="0.35">
      <c r="A5728" t="s">
        <v>5869</v>
      </c>
      <c r="B5728" s="1">
        <v>45141</v>
      </c>
      <c r="C5728" t="s">
        <v>71</v>
      </c>
      <c r="D5728" t="s">
        <v>13</v>
      </c>
      <c r="E5728">
        <v>9231443672</v>
      </c>
      <c r="F5728" t="s">
        <v>129</v>
      </c>
      <c r="G5728" t="s">
        <v>11371</v>
      </c>
      <c r="H5728" t="s">
        <v>55</v>
      </c>
      <c r="I5728" t="s">
        <v>31</v>
      </c>
      <c r="J5728" t="s">
        <v>61</v>
      </c>
      <c r="K5728">
        <v>3789.09</v>
      </c>
      <c r="L5728">
        <v>834.69</v>
      </c>
      <c r="M5728" t="s">
        <v>62</v>
      </c>
      <c r="N5728">
        <v>0.22028772079839801</v>
      </c>
      <c r="O5728" t="s">
        <v>11351</v>
      </c>
      <c r="P5728" t="s">
        <v>11354</v>
      </c>
      <c r="R5728" t="s">
        <v>11353</v>
      </c>
      <c r="S5728">
        <f>IF(SalesData[[#This Row],[Return Status]]="Returned",1,0)</f>
        <v>0</v>
      </c>
      <c r="U5728" s="2">
        <f>EOMONTH(SalesData[[#This Row],[Order Date]],0)</f>
        <v>45169</v>
      </c>
      <c r="V5728" s="9" t="str">
        <f>"Q"&amp;INT((MONTH(SalesData[[#This Row],[Order Date]])+2)/3)&amp;"-"&amp;YEAR(SalesData[[#This Row],[Order Date]])</f>
        <v>Q3-2023</v>
      </c>
    </row>
    <row r="5729" spans="1:22" x14ac:dyDescent="0.35">
      <c r="A5729" t="s">
        <v>5870</v>
      </c>
      <c r="B5729" s="1">
        <v>45143</v>
      </c>
      <c r="C5729" t="s">
        <v>144</v>
      </c>
      <c r="D5729" t="s">
        <v>145</v>
      </c>
      <c r="E5729">
        <v>9876362663</v>
      </c>
      <c r="F5729" t="s">
        <v>107</v>
      </c>
      <c r="G5729" t="s">
        <v>15</v>
      </c>
      <c r="H5729" t="s">
        <v>16</v>
      </c>
      <c r="I5729" t="s">
        <v>17</v>
      </c>
      <c r="J5729" t="s">
        <v>19</v>
      </c>
      <c r="K5729">
        <v>105.04</v>
      </c>
      <c r="L5729">
        <v>23.29</v>
      </c>
      <c r="M5729" t="s">
        <v>19</v>
      </c>
      <c r="N5729">
        <v>0.221725057121097</v>
      </c>
      <c r="O5729" t="s">
        <v>11361</v>
      </c>
      <c r="P5729" t="s">
        <v>11354</v>
      </c>
      <c r="R5729" t="s">
        <v>11353</v>
      </c>
      <c r="S5729">
        <f>IF(SalesData[[#This Row],[Return Status]]="Returned",1,0)</f>
        <v>0</v>
      </c>
      <c r="T5729">
        <v>2085.91</v>
      </c>
      <c r="U5729" s="2">
        <f>EOMONTH(SalesData[[#This Row],[Order Date]],0)</f>
        <v>45169</v>
      </c>
      <c r="V5729" s="9" t="str">
        <f>"Q"&amp;INT((MONTH(SalesData[[#This Row],[Order Date]])+2)/3)&amp;"-"&amp;YEAR(SalesData[[#This Row],[Order Date]])</f>
        <v>Q3-2023</v>
      </c>
    </row>
    <row r="5730" spans="1:22" x14ac:dyDescent="0.35">
      <c r="A5730" t="s">
        <v>5871</v>
      </c>
      <c r="B5730" s="1">
        <v>45154</v>
      </c>
      <c r="C5730" t="s">
        <v>111</v>
      </c>
      <c r="D5730" t="s">
        <v>13</v>
      </c>
      <c r="E5730">
        <v>418406695</v>
      </c>
      <c r="F5730" t="s">
        <v>185</v>
      </c>
      <c r="G5730" t="s">
        <v>266</v>
      </c>
      <c r="H5730" t="s">
        <v>165</v>
      </c>
      <c r="I5730" t="s">
        <v>36</v>
      </c>
      <c r="J5730" t="s">
        <v>65</v>
      </c>
      <c r="K5730">
        <v>468.09</v>
      </c>
      <c r="L5730">
        <v>89.42</v>
      </c>
      <c r="M5730" t="s">
        <v>65</v>
      </c>
      <c r="N5730">
        <v>0.191031639214681</v>
      </c>
      <c r="O5730" t="s">
        <v>11361</v>
      </c>
      <c r="P5730" t="s">
        <v>11352</v>
      </c>
      <c r="R5730" t="s">
        <v>11353</v>
      </c>
      <c r="S5730">
        <f>IF(SalesData[[#This Row],[Return Status]]="Returned",1,0)</f>
        <v>0</v>
      </c>
      <c r="U5730" s="2">
        <f>EOMONTH(SalesData[[#This Row],[Order Date]],0)</f>
        <v>45169</v>
      </c>
      <c r="V5730" s="9" t="str">
        <f>"Q"&amp;INT((MONTH(SalesData[[#This Row],[Order Date]])+2)/3)&amp;"-"&amp;YEAR(SalesData[[#This Row],[Order Date]])</f>
        <v>Q3-2023</v>
      </c>
    </row>
    <row r="5731" spans="1:22" x14ac:dyDescent="0.35">
      <c r="A5731" t="s">
        <v>5872</v>
      </c>
      <c r="B5731" s="1">
        <v>45142</v>
      </c>
      <c r="C5731" t="s">
        <v>132</v>
      </c>
      <c r="D5731" t="s">
        <v>27</v>
      </c>
      <c r="E5731">
        <v>2303906802</v>
      </c>
      <c r="F5731" t="s">
        <v>137</v>
      </c>
      <c r="G5731" t="s">
        <v>34</v>
      </c>
      <c r="H5731" t="s">
        <v>35</v>
      </c>
      <c r="I5731" t="s">
        <v>36</v>
      </c>
      <c r="J5731" t="s">
        <v>43</v>
      </c>
      <c r="K5731">
        <v>234.33</v>
      </c>
      <c r="L5731">
        <v>64.09</v>
      </c>
      <c r="M5731" t="s">
        <v>43</v>
      </c>
      <c r="N5731">
        <v>0.273503179277088</v>
      </c>
      <c r="O5731" t="s">
        <v>11361</v>
      </c>
      <c r="P5731" t="s">
        <v>11354</v>
      </c>
      <c r="R5731" t="s">
        <v>11353</v>
      </c>
      <c r="S5731">
        <f>IF(SalesData[[#This Row],[Return Status]]="Returned",1,0)</f>
        <v>0</v>
      </c>
      <c r="U5731" s="2">
        <f>EOMONTH(SalesData[[#This Row],[Order Date]],0)</f>
        <v>45169</v>
      </c>
      <c r="V5731" s="9" t="str">
        <f>"Q"&amp;INT((MONTH(SalesData[[#This Row],[Order Date]])+2)/3)&amp;"-"&amp;YEAR(SalesData[[#This Row],[Order Date]])</f>
        <v>Q3-2023</v>
      </c>
    </row>
    <row r="5732" spans="1:22" x14ac:dyDescent="0.35">
      <c r="A5732" t="s">
        <v>5873</v>
      </c>
      <c r="B5732" s="1">
        <v>45140</v>
      </c>
      <c r="C5732" t="s">
        <v>188</v>
      </c>
      <c r="D5732" t="s">
        <v>13</v>
      </c>
      <c r="E5732">
        <v>168233472</v>
      </c>
      <c r="F5732" t="s">
        <v>156</v>
      </c>
      <c r="G5732" t="s">
        <v>84</v>
      </c>
      <c r="H5732" t="s">
        <v>85</v>
      </c>
      <c r="I5732" t="s">
        <v>31</v>
      </c>
      <c r="J5732" t="s">
        <v>19</v>
      </c>
      <c r="K5732">
        <v>490.7</v>
      </c>
      <c r="L5732">
        <v>124.13</v>
      </c>
      <c r="M5732" t="s">
        <v>19</v>
      </c>
      <c r="N5732">
        <v>0.25296515182392498</v>
      </c>
      <c r="O5732" t="s">
        <v>11361</v>
      </c>
      <c r="P5732" t="s">
        <v>11354</v>
      </c>
      <c r="R5732" t="s">
        <v>11353</v>
      </c>
      <c r="S5732">
        <f>IF(SalesData[[#This Row],[Return Status]]="Returned",1,0)</f>
        <v>0</v>
      </c>
      <c r="T5732">
        <v>847.14</v>
      </c>
      <c r="U5732" s="2">
        <f>EOMONTH(SalesData[[#This Row],[Order Date]],0)</f>
        <v>45169</v>
      </c>
      <c r="V5732" s="9" t="str">
        <f>"Q"&amp;INT((MONTH(SalesData[[#This Row],[Order Date]])+2)/3)&amp;"-"&amp;YEAR(SalesData[[#This Row],[Order Date]])</f>
        <v>Q3-2023</v>
      </c>
    </row>
    <row r="5733" spans="1:22" x14ac:dyDescent="0.35">
      <c r="A5733" t="s">
        <v>5874</v>
      </c>
      <c r="B5733" s="1">
        <v>45156</v>
      </c>
      <c r="C5733" t="s">
        <v>12</v>
      </c>
      <c r="D5733" t="s">
        <v>13</v>
      </c>
      <c r="E5733">
        <v>5325439958</v>
      </c>
      <c r="F5733" t="s">
        <v>33</v>
      </c>
      <c r="G5733" t="s">
        <v>34</v>
      </c>
      <c r="H5733" t="s">
        <v>35</v>
      </c>
      <c r="I5733" t="s">
        <v>36</v>
      </c>
      <c r="J5733" t="s">
        <v>18</v>
      </c>
      <c r="K5733">
        <v>708</v>
      </c>
      <c r="L5733">
        <v>96.79</v>
      </c>
      <c r="M5733" t="s">
        <v>19</v>
      </c>
      <c r="N5733">
        <v>0.13670903954802299</v>
      </c>
      <c r="O5733" t="s">
        <v>11355</v>
      </c>
      <c r="P5733" t="s">
        <v>11352</v>
      </c>
      <c r="R5733" t="s">
        <v>11353</v>
      </c>
      <c r="S5733">
        <f>IF(SalesData[[#This Row],[Return Status]]="Returned",1,0)</f>
        <v>0</v>
      </c>
      <c r="U5733" s="2">
        <f>EOMONTH(SalesData[[#This Row],[Order Date]],0)</f>
        <v>45169</v>
      </c>
      <c r="V5733" s="9" t="str">
        <f>"Q"&amp;INT((MONTH(SalesData[[#This Row],[Order Date]])+2)/3)&amp;"-"&amp;YEAR(SalesData[[#This Row],[Order Date]])</f>
        <v>Q3-2023</v>
      </c>
    </row>
    <row r="5734" spans="1:22" x14ac:dyDescent="0.35">
      <c r="A5734" t="s">
        <v>5875</v>
      </c>
      <c r="B5734" s="1">
        <v>45150</v>
      </c>
      <c r="C5734" t="s">
        <v>49</v>
      </c>
      <c r="D5734" t="s">
        <v>46</v>
      </c>
      <c r="E5734">
        <v>8909711604</v>
      </c>
      <c r="F5734" t="s">
        <v>73</v>
      </c>
      <c r="G5734" t="s">
        <v>74</v>
      </c>
      <c r="H5734" t="s">
        <v>75</v>
      </c>
      <c r="I5734" t="s">
        <v>36</v>
      </c>
      <c r="J5734" t="s">
        <v>19</v>
      </c>
      <c r="K5734">
        <v>3399.85</v>
      </c>
      <c r="L5734">
        <v>208.99</v>
      </c>
      <c r="M5734" t="s">
        <v>19</v>
      </c>
      <c r="N5734">
        <v>6.1470358986425902E-2</v>
      </c>
      <c r="O5734" t="s">
        <v>11351</v>
      </c>
      <c r="P5734" t="s">
        <v>11356</v>
      </c>
      <c r="R5734" t="s">
        <v>11353</v>
      </c>
      <c r="S5734">
        <f>IF(SalesData[[#This Row],[Return Status]]="Returned",1,0)</f>
        <v>0</v>
      </c>
      <c r="T5734">
        <v>2420.2800000000002</v>
      </c>
      <c r="U5734" s="2">
        <f>EOMONTH(SalesData[[#This Row],[Order Date]],0)</f>
        <v>45169</v>
      </c>
      <c r="V5734" s="9" t="str">
        <f>"Q"&amp;INT((MONTH(SalesData[[#This Row],[Order Date]])+2)/3)&amp;"-"&amp;YEAR(SalesData[[#This Row],[Order Date]])</f>
        <v>Q3-2023</v>
      </c>
    </row>
    <row r="5735" spans="1:22" x14ac:dyDescent="0.35">
      <c r="A5735" t="s">
        <v>5876</v>
      </c>
      <c r="B5735" s="1">
        <v>45144</v>
      </c>
      <c r="C5735" t="s">
        <v>12</v>
      </c>
      <c r="D5735" t="s">
        <v>80</v>
      </c>
      <c r="E5735">
        <v>9070039785</v>
      </c>
      <c r="F5735" t="s">
        <v>47</v>
      </c>
      <c r="G5735" t="s">
        <v>23</v>
      </c>
      <c r="H5735" t="s">
        <v>24</v>
      </c>
      <c r="I5735" t="s">
        <v>17</v>
      </c>
      <c r="J5735" t="s">
        <v>19</v>
      </c>
      <c r="K5735">
        <v>3802.09</v>
      </c>
      <c r="L5735">
        <v>970.98</v>
      </c>
      <c r="M5735" t="s">
        <v>19</v>
      </c>
      <c r="N5735">
        <v>0.25538059330526103</v>
      </c>
      <c r="O5735" t="s">
        <v>11351</v>
      </c>
      <c r="P5735" t="s">
        <v>11354</v>
      </c>
      <c r="Q5735" t="s">
        <v>11366</v>
      </c>
      <c r="R5735" t="s">
        <v>11360</v>
      </c>
      <c r="S5735">
        <f>IF(SalesData[[#This Row],[Return Status]]="Returned",1,0)</f>
        <v>1</v>
      </c>
      <c r="T5735">
        <v>2821.33</v>
      </c>
      <c r="U5735" s="2">
        <f>EOMONTH(SalesData[[#This Row],[Order Date]],0)</f>
        <v>45169</v>
      </c>
      <c r="V5735" s="9" t="str">
        <f>"Q"&amp;INT((MONTH(SalesData[[#This Row],[Order Date]])+2)/3)&amp;"-"&amp;YEAR(SalesData[[#This Row],[Order Date]])</f>
        <v>Q3-2023</v>
      </c>
    </row>
    <row r="5736" spans="1:22" x14ac:dyDescent="0.35">
      <c r="A5736" t="s">
        <v>5877</v>
      </c>
      <c r="B5736" s="1">
        <v>45144</v>
      </c>
      <c r="C5736" t="s">
        <v>77</v>
      </c>
      <c r="D5736" t="s">
        <v>27</v>
      </c>
      <c r="E5736">
        <v>8088002220</v>
      </c>
      <c r="F5736" t="s">
        <v>410</v>
      </c>
      <c r="G5736" t="s">
        <v>29</v>
      </c>
      <c r="H5736" t="s">
        <v>30</v>
      </c>
      <c r="I5736" t="s">
        <v>31</v>
      </c>
      <c r="J5736" t="s">
        <v>18</v>
      </c>
      <c r="K5736">
        <v>3222.74</v>
      </c>
      <c r="L5736">
        <v>173.65</v>
      </c>
      <c r="M5736" t="s">
        <v>19</v>
      </c>
      <c r="N5736">
        <v>5.3882720914501303E-2</v>
      </c>
      <c r="O5736" t="s">
        <v>11351</v>
      </c>
      <c r="P5736" t="s">
        <v>11356</v>
      </c>
      <c r="R5736" t="s">
        <v>11353</v>
      </c>
      <c r="S5736">
        <f>IF(SalesData[[#This Row],[Return Status]]="Returned",1,0)</f>
        <v>0</v>
      </c>
      <c r="T5736">
        <v>2788.38</v>
      </c>
      <c r="U5736" s="2">
        <f>EOMONTH(SalesData[[#This Row],[Order Date]],0)</f>
        <v>45169</v>
      </c>
      <c r="V5736" s="9" t="str">
        <f>"Q"&amp;INT((MONTH(SalesData[[#This Row],[Order Date]])+2)/3)&amp;"-"&amp;YEAR(SalesData[[#This Row],[Order Date]])</f>
        <v>Q3-2023</v>
      </c>
    </row>
    <row r="5737" spans="1:22" x14ac:dyDescent="0.35">
      <c r="A5737" t="s">
        <v>5878</v>
      </c>
      <c r="B5737" s="1">
        <v>45151</v>
      </c>
      <c r="C5737" t="s">
        <v>49</v>
      </c>
      <c r="D5737" t="s">
        <v>46</v>
      </c>
      <c r="E5737">
        <v>4785594047</v>
      </c>
      <c r="F5737" t="s">
        <v>116</v>
      </c>
      <c r="G5737" t="s">
        <v>11374</v>
      </c>
      <c r="H5737" t="s">
        <v>11357</v>
      </c>
      <c r="I5737" t="s">
        <v>36</v>
      </c>
      <c r="J5737" t="s">
        <v>19</v>
      </c>
      <c r="K5737">
        <v>4436.17</v>
      </c>
      <c r="L5737">
        <v>1123.3</v>
      </c>
      <c r="M5737" t="s">
        <v>19</v>
      </c>
      <c r="N5737">
        <v>0.25321392101745399</v>
      </c>
      <c r="O5737" t="s">
        <v>11351</v>
      </c>
      <c r="P5737" t="s">
        <v>11354</v>
      </c>
      <c r="R5737" t="s">
        <v>11353</v>
      </c>
      <c r="S5737">
        <f>IF(SalesData[[#This Row],[Return Status]]="Returned",1,0)</f>
        <v>0</v>
      </c>
      <c r="U5737" s="2">
        <f>EOMONTH(SalesData[[#This Row],[Order Date]],0)</f>
        <v>45169</v>
      </c>
      <c r="V5737" s="9" t="str">
        <f>"Q"&amp;INT((MONTH(SalesData[[#This Row],[Order Date]])+2)/3)&amp;"-"&amp;YEAR(SalesData[[#This Row],[Order Date]])</f>
        <v>Q3-2023</v>
      </c>
    </row>
    <row r="5738" spans="1:22" x14ac:dyDescent="0.35">
      <c r="A5738" t="s">
        <v>5879</v>
      </c>
      <c r="B5738" s="1">
        <v>45161</v>
      </c>
      <c r="C5738" t="s">
        <v>77</v>
      </c>
      <c r="D5738" t="s">
        <v>80</v>
      </c>
      <c r="E5738">
        <v>5031861823</v>
      </c>
      <c r="F5738" t="s">
        <v>127</v>
      </c>
      <c r="G5738" t="s">
        <v>29</v>
      </c>
      <c r="H5738" t="s">
        <v>30</v>
      </c>
      <c r="I5738" t="s">
        <v>31</v>
      </c>
      <c r="J5738" t="s">
        <v>62</v>
      </c>
      <c r="K5738">
        <v>895.82</v>
      </c>
      <c r="L5738">
        <v>160.11000000000001</v>
      </c>
      <c r="M5738" t="s">
        <v>62</v>
      </c>
      <c r="N5738">
        <v>0.17873010202942599</v>
      </c>
      <c r="O5738" t="s">
        <v>11355</v>
      </c>
      <c r="P5738" t="s">
        <v>11352</v>
      </c>
      <c r="R5738" t="s">
        <v>11353</v>
      </c>
      <c r="S5738">
        <f>IF(SalesData[[#This Row],[Return Status]]="Returned",1,0)</f>
        <v>0</v>
      </c>
      <c r="T5738">
        <v>2788.38</v>
      </c>
      <c r="U5738" s="2">
        <f>EOMONTH(SalesData[[#This Row],[Order Date]],0)</f>
        <v>45169</v>
      </c>
      <c r="V5738" s="9" t="str">
        <f>"Q"&amp;INT((MONTH(SalesData[[#This Row],[Order Date]])+2)/3)&amp;"-"&amp;YEAR(SalesData[[#This Row],[Order Date]])</f>
        <v>Q3-2023</v>
      </c>
    </row>
    <row r="5739" spans="1:22" x14ac:dyDescent="0.35">
      <c r="A5739" t="s">
        <v>5880</v>
      </c>
      <c r="B5739" s="1">
        <v>45154</v>
      </c>
      <c r="C5739" t="s">
        <v>113</v>
      </c>
      <c r="D5739" t="s">
        <v>39</v>
      </c>
      <c r="E5739">
        <v>9190299040</v>
      </c>
      <c r="F5739" t="s">
        <v>292</v>
      </c>
      <c r="G5739" t="s">
        <v>69</v>
      </c>
      <c r="H5739" t="s">
        <v>41</v>
      </c>
      <c r="I5739" t="s">
        <v>31</v>
      </c>
      <c r="J5739" t="s">
        <v>19</v>
      </c>
      <c r="K5739">
        <v>1882.78</v>
      </c>
      <c r="L5739">
        <v>508.56</v>
      </c>
      <c r="M5739" t="s">
        <v>19</v>
      </c>
      <c r="N5739">
        <v>0.27011121851729902</v>
      </c>
      <c r="O5739" t="s">
        <v>11351</v>
      </c>
      <c r="P5739" t="s">
        <v>11354</v>
      </c>
      <c r="R5739" t="s">
        <v>11353</v>
      </c>
      <c r="S5739">
        <f>IF(SalesData[[#This Row],[Return Status]]="Returned",1,0)</f>
        <v>0</v>
      </c>
      <c r="T5739">
        <v>2081.52</v>
      </c>
      <c r="U5739" s="2">
        <f>EOMONTH(SalesData[[#This Row],[Order Date]],0)</f>
        <v>45169</v>
      </c>
      <c r="V5739" s="9" t="str">
        <f>"Q"&amp;INT((MONTH(SalesData[[#This Row],[Order Date]])+2)/3)&amp;"-"&amp;YEAR(SalesData[[#This Row],[Order Date]])</f>
        <v>Q3-2023</v>
      </c>
    </row>
    <row r="5740" spans="1:22" x14ac:dyDescent="0.35">
      <c r="A5740" t="s">
        <v>5881</v>
      </c>
      <c r="B5740" s="1">
        <v>45147</v>
      </c>
      <c r="C5740" t="s">
        <v>111</v>
      </c>
      <c r="D5740" t="s">
        <v>46</v>
      </c>
      <c r="E5740">
        <v>4007763657</v>
      </c>
      <c r="F5740" t="s">
        <v>28</v>
      </c>
      <c r="G5740" t="s">
        <v>29</v>
      </c>
      <c r="H5740" t="s">
        <v>30</v>
      </c>
      <c r="I5740" t="s">
        <v>31</v>
      </c>
      <c r="J5740" t="s">
        <v>19</v>
      </c>
      <c r="K5740">
        <v>3379.27</v>
      </c>
      <c r="L5740">
        <v>806.52</v>
      </c>
      <c r="M5740" t="s">
        <v>19</v>
      </c>
      <c r="N5740">
        <v>0.23866693102356401</v>
      </c>
      <c r="O5740" t="s">
        <v>11351</v>
      </c>
      <c r="P5740" t="s">
        <v>11354</v>
      </c>
      <c r="R5740" t="s">
        <v>11353</v>
      </c>
      <c r="S5740">
        <f>IF(SalesData[[#This Row],[Return Status]]="Returned",1,0)</f>
        <v>0</v>
      </c>
      <c r="T5740">
        <v>2788.38</v>
      </c>
      <c r="U5740" s="2">
        <f>EOMONTH(SalesData[[#This Row],[Order Date]],0)</f>
        <v>45169</v>
      </c>
      <c r="V5740" s="9" t="str">
        <f>"Q"&amp;INT((MONTH(SalesData[[#This Row],[Order Date]])+2)/3)&amp;"-"&amp;YEAR(SalesData[[#This Row],[Order Date]])</f>
        <v>Q3-2023</v>
      </c>
    </row>
    <row r="5741" spans="1:22" x14ac:dyDescent="0.35">
      <c r="A5741" t="s">
        <v>5882</v>
      </c>
      <c r="B5741" s="1">
        <v>45155</v>
      </c>
      <c r="C5741" t="s">
        <v>21</v>
      </c>
      <c r="D5741" t="s">
        <v>145</v>
      </c>
      <c r="E5741">
        <v>8759337200</v>
      </c>
      <c r="F5741" t="s">
        <v>33</v>
      </c>
      <c r="G5741" t="s">
        <v>34</v>
      </c>
      <c r="H5741" t="s">
        <v>35</v>
      </c>
      <c r="I5741" t="s">
        <v>36</v>
      </c>
      <c r="J5741" t="s">
        <v>62</v>
      </c>
      <c r="K5741">
        <v>3881.23</v>
      </c>
      <c r="L5741">
        <v>857.74</v>
      </c>
      <c r="M5741" t="s">
        <v>62</v>
      </c>
      <c r="N5741">
        <v>0.22099695199717601</v>
      </c>
      <c r="O5741" t="s">
        <v>11351</v>
      </c>
      <c r="P5741" t="s">
        <v>11354</v>
      </c>
      <c r="R5741" t="s">
        <v>11353</v>
      </c>
      <c r="S5741">
        <f>IF(SalesData[[#This Row],[Return Status]]="Returned",1,0)</f>
        <v>0</v>
      </c>
      <c r="U5741" s="2">
        <f>EOMONTH(SalesData[[#This Row],[Order Date]],0)</f>
        <v>45169</v>
      </c>
      <c r="V5741" s="9" t="str">
        <f>"Q"&amp;INT((MONTH(SalesData[[#This Row],[Order Date]])+2)/3)&amp;"-"&amp;YEAR(SalesData[[#This Row],[Order Date]])</f>
        <v>Q3-2023</v>
      </c>
    </row>
    <row r="5742" spans="1:22" x14ac:dyDescent="0.35">
      <c r="A5742" t="s">
        <v>5883</v>
      </c>
      <c r="B5742" s="1">
        <v>45147</v>
      </c>
      <c r="C5742" t="s">
        <v>111</v>
      </c>
      <c r="D5742" t="s">
        <v>27</v>
      </c>
      <c r="E5742">
        <v>8725006629</v>
      </c>
      <c r="F5742" t="s">
        <v>163</v>
      </c>
      <c r="G5742" t="s">
        <v>164</v>
      </c>
      <c r="H5742" t="s">
        <v>165</v>
      </c>
      <c r="I5742" t="s">
        <v>36</v>
      </c>
      <c r="J5742" t="s">
        <v>65</v>
      </c>
      <c r="K5742">
        <v>3513.22</v>
      </c>
      <c r="L5742">
        <v>381.38</v>
      </c>
      <c r="M5742" t="s">
        <v>65</v>
      </c>
      <c r="N5742">
        <v>0.108555683959445</v>
      </c>
      <c r="O5742" t="s">
        <v>11351</v>
      </c>
      <c r="P5742" t="s">
        <v>11352</v>
      </c>
      <c r="R5742" t="s">
        <v>11353</v>
      </c>
      <c r="S5742">
        <f>IF(SalesData[[#This Row],[Return Status]]="Returned",1,0)</f>
        <v>0</v>
      </c>
      <c r="U5742" s="2">
        <f>EOMONTH(SalesData[[#This Row],[Order Date]],0)</f>
        <v>45169</v>
      </c>
      <c r="V5742" s="9" t="str">
        <f>"Q"&amp;INT((MONTH(SalesData[[#This Row],[Order Date]])+2)/3)&amp;"-"&amp;YEAR(SalesData[[#This Row],[Order Date]])</f>
        <v>Q3-2023</v>
      </c>
    </row>
    <row r="5743" spans="1:22" x14ac:dyDescent="0.35">
      <c r="A5743" t="s">
        <v>5884</v>
      </c>
      <c r="B5743" s="1">
        <v>45146</v>
      </c>
      <c r="C5743" t="s">
        <v>205</v>
      </c>
      <c r="D5743" t="s">
        <v>72</v>
      </c>
      <c r="E5743">
        <v>5118135411</v>
      </c>
      <c r="F5743" t="s">
        <v>129</v>
      </c>
      <c r="G5743" t="s">
        <v>54</v>
      </c>
      <c r="H5743" t="s">
        <v>55</v>
      </c>
      <c r="I5743" t="s">
        <v>31</v>
      </c>
      <c r="J5743" t="s">
        <v>61</v>
      </c>
      <c r="K5743">
        <v>3414.75</v>
      </c>
      <c r="L5743">
        <v>265.41000000000003</v>
      </c>
      <c r="M5743" t="s">
        <v>62</v>
      </c>
      <c r="N5743">
        <v>7.7724577201845002E-2</v>
      </c>
      <c r="O5743" t="s">
        <v>11351</v>
      </c>
      <c r="P5743" t="s">
        <v>11356</v>
      </c>
      <c r="R5743" t="s">
        <v>11353</v>
      </c>
      <c r="S5743">
        <f>IF(SalesData[[#This Row],[Return Status]]="Returned",1,0)</f>
        <v>0</v>
      </c>
      <c r="U5743" s="2">
        <f>EOMONTH(SalesData[[#This Row],[Order Date]],0)</f>
        <v>45169</v>
      </c>
      <c r="V5743" s="9" t="str">
        <f>"Q"&amp;INT((MONTH(SalesData[[#This Row],[Order Date]])+2)/3)&amp;"-"&amp;YEAR(SalesData[[#This Row],[Order Date]])</f>
        <v>Q3-2023</v>
      </c>
    </row>
    <row r="5744" spans="1:22" x14ac:dyDescent="0.35">
      <c r="A5744" t="s">
        <v>5885</v>
      </c>
      <c r="B5744" s="1">
        <v>45149</v>
      </c>
      <c r="C5744" t="s">
        <v>92</v>
      </c>
      <c r="D5744" t="s">
        <v>27</v>
      </c>
      <c r="E5744">
        <v>132529979</v>
      </c>
      <c r="F5744" t="s">
        <v>78</v>
      </c>
      <c r="G5744" t="s">
        <v>11362</v>
      </c>
      <c r="H5744" t="s">
        <v>16</v>
      </c>
      <c r="I5744" t="s">
        <v>17</v>
      </c>
      <c r="J5744" t="s">
        <v>19</v>
      </c>
      <c r="K5744">
        <v>501.08</v>
      </c>
      <c r="L5744">
        <v>137.04</v>
      </c>
      <c r="M5744" t="s">
        <v>19</v>
      </c>
      <c r="N5744">
        <v>0.27348926319150602</v>
      </c>
      <c r="O5744" t="s">
        <v>11355</v>
      </c>
      <c r="P5744" t="s">
        <v>11354</v>
      </c>
      <c r="R5744" t="s">
        <v>11353</v>
      </c>
      <c r="S5744">
        <f>IF(SalesData[[#This Row],[Return Status]]="Returned",1,0)</f>
        <v>0</v>
      </c>
      <c r="U5744" s="2">
        <f>EOMONTH(SalesData[[#This Row],[Order Date]],0)</f>
        <v>45169</v>
      </c>
      <c r="V5744" s="9" t="str">
        <f>"Q"&amp;INT((MONTH(SalesData[[#This Row],[Order Date]])+2)/3)&amp;"-"&amp;YEAR(SalesData[[#This Row],[Order Date]])</f>
        <v>Q3-2023</v>
      </c>
    </row>
    <row r="5745" spans="1:22" x14ac:dyDescent="0.35">
      <c r="A5745" t="s">
        <v>5886</v>
      </c>
      <c r="B5745" s="1">
        <v>45154</v>
      </c>
      <c r="C5745" t="s">
        <v>124</v>
      </c>
      <c r="D5745" t="s">
        <v>80</v>
      </c>
      <c r="E5745">
        <v>8476985552</v>
      </c>
      <c r="F5745" t="s">
        <v>120</v>
      </c>
      <c r="G5745" t="s">
        <v>141</v>
      </c>
      <c r="H5745" t="s">
        <v>121</v>
      </c>
      <c r="I5745" t="s">
        <v>17</v>
      </c>
      <c r="J5745" t="s">
        <v>65</v>
      </c>
      <c r="K5745">
        <v>1123.33</v>
      </c>
      <c r="L5745">
        <v>41.73</v>
      </c>
      <c r="M5745" t="s">
        <v>65</v>
      </c>
      <c r="N5745">
        <v>3.7148478185395198E-2</v>
      </c>
      <c r="O5745" t="s">
        <v>11351</v>
      </c>
      <c r="P5745" t="s">
        <v>11356</v>
      </c>
      <c r="R5745" t="s">
        <v>11353</v>
      </c>
      <c r="S5745">
        <f>IF(SalesData[[#This Row],[Return Status]]="Returned",1,0)</f>
        <v>0</v>
      </c>
      <c r="T5745">
        <v>2793.38</v>
      </c>
      <c r="U5745" s="2">
        <f>EOMONTH(SalesData[[#This Row],[Order Date]],0)</f>
        <v>45169</v>
      </c>
      <c r="V5745" s="9" t="str">
        <f>"Q"&amp;INT((MONTH(SalesData[[#This Row],[Order Date]])+2)/3)&amp;"-"&amp;YEAR(SalesData[[#This Row],[Order Date]])</f>
        <v>Q3-2023</v>
      </c>
    </row>
    <row r="5746" spans="1:22" x14ac:dyDescent="0.35">
      <c r="A5746" t="s">
        <v>5887</v>
      </c>
      <c r="B5746" s="1">
        <v>45167</v>
      </c>
      <c r="C5746" t="s">
        <v>139</v>
      </c>
      <c r="D5746" t="s">
        <v>99</v>
      </c>
      <c r="E5746">
        <v>1282047091</v>
      </c>
      <c r="F5746" t="s">
        <v>181</v>
      </c>
      <c r="G5746" t="s">
        <v>11371</v>
      </c>
      <c r="H5746" t="s">
        <v>55</v>
      </c>
      <c r="I5746" t="s">
        <v>31</v>
      </c>
      <c r="J5746" t="s">
        <v>62</v>
      </c>
      <c r="K5746">
        <v>1594.56</v>
      </c>
      <c r="L5746">
        <v>373</v>
      </c>
      <c r="M5746" t="s">
        <v>62</v>
      </c>
      <c r="N5746">
        <v>0.23392032911900501</v>
      </c>
      <c r="O5746" t="s">
        <v>11351</v>
      </c>
      <c r="P5746" t="s">
        <v>11354</v>
      </c>
      <c r="R5746" t="s">
        <v>11353</v>
      </c>
      <c r="S5746">
        <f>IF(SalesData[[#This Row],[Return Status]]="Returned",1,0)</f>
        <v>0</v>
      </c>
      <c r="U5746" s="2">
        <f>EOMONTH(SalesData[[#This Row],[Order Date]],0)</f>
        <v>45169</v>
      </c>
      <c r="V5746" s="9" t="str">
        <f>"Q"&amp;INT((MONTH(SalesData[[#This Row],[Order Date]])+2)/3)&amp;"-"&amp;YEAR(SalesData[[#This Row],[Order Date]])</f>
        <v>Q3-2023</v>
      </c>
    </row>
    <row r="5747" spans="1:22" x14ac:dyDescent="0.35">
      <c r="A5747" t="s">
        <v>5888</v>
      </c>
      <c r="B5747" s="1">
        <v>45165</v>
      </c>
      <c r="C5747" t="s">
        <v>162</v>
      </c>
      <c r="D5747" t="s">
        <v>99</v>
      </c>
      <c r="E5747">
        <v>6122921723</v>
      </c>
      <c r="F5747" t="s">
        <v>47</v>
      </c>
      <c r="G5747" t="s">
        <v>23</v>
      </c>
      <c r="H5747" t="s">
        <v>24</v>
      </c>
      <c r="I5747" t="s">
        <v>17</v>
      </c>
      <c r="J5747" t="s">
        <v>62</v>
      </c>
      <c r="K5747">
        <v>446.33</v>
      </c>
      <c r="L5747">
        <v>33.24</v>
      </c>
      <c r="M5747" t="s">
        <v>62</v>
      </c>
      <c r="N5747">
        <v>7.44740438688863E-2</v>
      </c>
      <c r="O5747" t="s">
        <v>11361</v>
      </c>
      <c r="P5747" t="s">
        <v>11356</v>
      </c>
      <c r="R5747" t="s">
        <v>11353</v>
      </c>
      <c r="S5747">
        <f>IF(SalesData[[#This Row],[Return Status]]="Returned",1,0)</f>
        <v>0</v>
      </c>
      <c r="T5747">
        <v>2821.33</v>
      </c>
      <c r="U5747" s="2">
        <f>EOMONTH(SalesData[[#This Row],[Order Date]],0)</f>
        <v>45169</v>
      </c>
      <c r="V5747" s="9" t="str">
        <f>"Q"&amp;INT((MONTH(SalesData[[#This Row],[Order Date]])+2)/3)&amp;"-"&amp;YEAR(SalesData[[#This Row],[Order Date]])</f>
        <v>Q3-2023</v>
      </c>
    </row>
    <row r="5748" spans="1:22" x14ac:dyDescent="0.35">
      <c r="A5748" t="s">
        <v>5889</v>
      </c>
      <c r="B5748" s="1">
        <v>45147</v>
      </c>
      <c r="C5748" t="s">
        <v>67</v>
      </c>
      <c r="D5748" t="s">
        <v>27</v>
      </c>
      <c r="E5748">
        <v>7850281244</v>
      </c>
      <c r="F5748" t="s">
        <v>109</v>
      </c>
      <c r="G5748" t="s">
        <v>59</v>
      </c>
      <c r="H5748" t="s">
        <v>60</v>
      </c>
      <c r="I5748" t="s">
        <v>31</v>
      </c>
      <c r="J5748" t="s">
        <v>42</v>
      </c>
      <c r="K5748">
        <v>4239.54</v>
      </c>
      <c r="L5748">
        <v>1192.68</v>
      </c>
      <c r="M5748" t="s">
        <v>43</v>
      </c>
      <c r="N5748">
        <v>0.28132297371884701</v>
      </c>
      <c r="O5748" t="s">
        <v>11351</v>
      </c>
      <c r="P5748" t="s">
        <v>11354</v>
      </c>
      <c r="R5748" t="s">
        <v>11353</v>
      </c>
      <c r="S5748">
        <f>IF(SalesData[[#This Row],[Return Status]]="Returned",1,0)</f>
        <v>0</v>
      </c>
      <c r="T5748">
        <v>2183.56</v>
      </c>
      <c r="U5748" s="2">
        <f>EOMONTH(SalesData[[#This Row],[Order Date]],0)</f>
        <v>45169</v>
      </c>
      <c r="V5748" s="9" t="str">
        <f>"Q"&amp;INT((MONTH(SalesData[[#This Row],[Order Date]])+2)/3)&amp;"-"&amp;YEAR(SalesData[[#This Row],[Order Date]])</f>
        <v>Q3-2023</v>
      </c>
    </row>
    <row r="5749" spans="1:22" x14ac:dyDescent="0.35">
      <c r="A5749" t="s">
        <v>5890</v>
      </c>
      <c r="B5749" s="1">
        <v>45162</v>
      </c>
      <c r="C5749" t="s">
        <v>188</v>
      </c>
      <c r="D5749" t="s">
        <v>72</v>
      </c>
      <c r="E5749">
        <v>5461550679</v>
      </c>
      <c r="F5749" t="s">
        <v>312</v>
      </c>
      <c r="G5749" t="s">
        <v>141</v>
      </c>
      <c r="H5749" t="s">
        <v>121</v>
      </c>
      <c r="I5749" t="s">
        <v>17</v>
      </c>
      <c r="J5749" t="s">
        <v>43</v>
      </c>
      <c r="K5749">
        <v>886.54</v>
      </c>
      <c r="L5749">
        <v>165</v>
      </c>
      <c r="M5749" t="s">
        <v>43</v>
      </c>
      <c r="N5749">
        <v>0.18611681368015001</v>
      </c>
      <c r="O5749" t="s">
        <v>11355</v>
      </c>
      <c r="P5749" t="s">
        <v>11352</v>
      </c>
      <c r="R5749" t="s">
        <v>11353</v>
      </c>
      <c r="S5749">
        <f>IF(SalesData[[#This Row],[Return Status]]="Returned",1,0)</f>
        <v>0</v>
      </c>
      <c r="T5749">
        <v>2793.38</v>
      </c>
      <c r="U5749" s="2">
        <f>EOMONTH(SalesData[[#This Row],[Order Date]],0)</f>
        <v>45169</v>
      </c>
      <c r="V5749" s="9" t="str">
        <f>"Q"&amp;INT((MONTH(SalesData[[#This Row],[Order Date]])+2)/3)&amp;"-"&amp;YEAR(SalesData[[#This Row],[Order Date]])</f>
        <v>Q3-2023</v>
      </c>
    </row>
    <row r="5750" spans="1:22" x14ac:dyDescent="0.35">
      <c r="A5750" t="s">
        <v>5891</v>
      </c>
      <c r="B5750" s="1">
        <v>45139</v>
      </c>
      <c r="C5750" t="s">
        <v>38</v>
      </c>
      <c r="D5750" t="s">
        <v>27</v>
      </c>
      <c r="E5750">
        <v>9597124748</v>
      </c>
      <c r="F5750" t="s">
        <v>53</v>
      </c>
      <c r="G5750" t="s">
        <v>54</v>
      </c>
      <c r="H5750" t="s">
        <v>55</v>
      </c>
      <c r="I5750" t="s">
        <v>31</v>
      </c>
      <c r="J5750" t="s">
        <v>18</v>
      </c>
      <c r="K5750">
        <v>2891.45</v>
      </c>
      <c r="L5750">
        <v>227.36</v>
      </c>
      <c r="M5750" t="s">
        <v>19</v>
      </c>
      <c r="N5750">
        <v>7.8631828321430397E-2</v>
      </c>
      <c r="O5750" t="s">
        <v>11351</v>
      </c>
      <c r="P5750" t="s">
        <v>11356</v>
      </c>
      <c r="R5750" t="s">
        <v>11353</v>
      </c>
      <c r="S5750">
        <f>IF(SalesData[[#This Row],[Return Status]]="Returned",1,0)</f>
        <v>0</v>
      </c>
      <c r="U5750" s="2">
        <f>EOMONTH(SalesData[[#This Row],[Order Date]],0)</f>
        <v>45169</v>
      </c>
      <c r="V5750" s="9" t="str">
        <f>"Q"&amp;INT((MONTH(SalesData[[#This Row],[Order Date]])+2)/3)&amp;"-"&amp;YEAR(SalesData[[#This Row],[Order Date]])</f>
        <v>Q3-2023</v>
      </c>
    </row>
    <row r="5751" spans="1:22" x14ac:dyDescent="0.35">
      <c r="A5751" t="s">
        <v>5892</v>
      </c>
      <c r="B5751" s="1">
        <v>45168</v>
      </c>
      <c r="C5751" t="s">
        <v>132</v>
      </c>
      <c r="D5751" t="s">
        <v>39</v>
      </c>
      <c r="E5751">
        <v>1697472795</v>
      </c>
      <c r="F5751" t="s">
        <v>170</v>
      </c>
      <c r="G5751" t="s">
        <v>69</v>
      </c>
      <c r="H5751" t="s">
        <v>41</v>
      </c>
      <c r="I5751" t="s">
        <v>31</v>
      </c>
      <c r="J5751" t="s">
        <v>65</v>
      </c>
      <c r="K5751">
        <v>990.04</v>
      </c>
      <c r="L5751">
        <v>161.58000000000001</v>
      </c>
      <c r="M5751" t="s">
        <v>65</v>
      </c>
      <c r="N5751">
        <v>0.16320552704941199</v>
      </c>
      <c r="O5751" t="s">
        <v>11355</v>
      </c>
      <c r="P5751" t="s">
        <v>11352</v>
      </c>
      <c r="R5751" t="s">
        <v>11353</v>
      </c>
      <c r="S5751">
        <f>IF(SalesData[[#This Row],[Return Status]]="Returned",1,0)</f>
        <v>0</v>
      </c>
      <c r="T5751">
        <v>2081.52</v>
      </c>
      <c r="U5751" s="2">
        <f>EOMONTH(SalesData[[#This Row],[Order Date]],0)</f>
        <v>45169</v>
      </c>
      <c r="V5751" s="9" t="str">
        <f>"Q"&amp;INT((MONTH(SalesData[[#This Row],[Order Date]])+2)/3)&amp;"-"&amp;YEAR(SalesData[[#This Row],[Order Date]])</f>
        <v>Q3-2023</v>
      </c>
    </row>
    <row r="5752" spans="1:22" x14ac:dyDescent="0.35">
      <c r="A5752" t="s">
        <v>5893</v>
      </c>
      <c r="B5752" s="1">
        <v>45145</v>
      </c>
      <c r="C5752" t="s">
        <v>21</v>
      </c>
      <c r="D5752" t="s">
        <v>13</v>
      </c>
      <c r="E5752">
        <v>3309442687</v>
      </c>
      <c r="F5752" t="s">
        <v>68</v>
      </c>
      <c r="G5752" t="s">
        <v>69</v>
      </c>
      <c r="H5752" t="s">
        <v>41</v>
      </c>
      <c r="I5752" t="s">
        <v>31</v>
      </c>
      <c r="J5752" t="s">
        <v>19</v>
      </c>
      <c r="K5752">
        <v>2163.4699999999998</v>
      </c>
      <c r="L5752">
        <v>222.35</v>
      </c>
      <c r="M5752" t="s">
        <v>19</v>
      </c>
      <c r="N5752">
        <v>0.102774709147804</v>
      </c>
      <c r="O5752" t="s">
        <v>11351</v>
      </c>
      <c r="P5752" t="s">
        <v>11352</v>
      </c>
      <c r="R5752" t="s">
        <v>11353</v>
      </c>
      <c r="S5752">
        <f>IF(SalesData[[#This Row],[Return Status]]="Returned",1,0)</f>
        <v>0</v>
      </c>
      <c r="T5752">
        <v>2081.52</v>
      </c>
      <c r="U5752" s="2">
        <f>EOMONTH(SalesData[[#This Row],[Order Date]],0)</f>
        <v>45169</v>
      </c>
      <c r="V5752" s="9" t="str">
        <f>"Q"&amp;INT((MONTH(SalesData[[#This Row],[Order Date]])+2)/3)&amp;"-"&amp;YEAR(SalesData[[#This Row],[Order Date]])</f>
        <v>Q3-2023</v>
      </c>
    </row>
    <row r="5753" spans="1:22" x14ac:dyDescent="0.35">
      <c r="A5753" t="s">
        <v>5894</v>
      </c>
      <c r="B5753" s="1">
        <v>45166</v>
      </c>
      <c r="C5753" t="s">
        <v>21</v>
      </c>
      <c r="D5753" t="s">
        <v>27</v>
      </c>
      <c r="E5753">
        <v>8820859511</v>
      </c>
      <c r="F5753" t="s">
        <v>154</v>
      </c>
      <c r="G5753" t="s">
        <v>29</v>
      </c>
      <c r="H5753" t="s">
        <v>30</v>
      </c>
      <c r="I5753" t="s">
        <v>31</v>
      </c>
      <c r="J5753" t="s">
        <v>62</v>
      </c>
      <c r="K5753">
        <v>480.59</v>
      </c>
      <c r="L5753">
        <v>82.65</v>
      </c>
      <c r="M5753" t="s">
        <v>62</v>
      </c>
      <c r="N5753">
        <v>0.171976112694813</v>
      </c>
      <c r="O5753" t="s">
        <v>11361</v>
      </c>
      <c r="P5753" t="s">
        <v>11352</v>
      </c>
      <c r="R5753" t="s">
        <v>11353</v>
      </c>
      <c r="S5753">
        <f>IF(SalesData[[#This Row],[Return Status]]="Returned",1,0)</f>
        <v>0</v>
      </c>
      <c r="T5753">
        <v>2788.38</v>
      </c>
      <c r="U5753" s="2">
        <f>EOMONTH(SalesData[[#This Row],[Order Date]],0)</f>
        <v>45169</v>
      </c>
      <c r="V5753" s="9" t="str">
        <f>"Q"&amp;INT((MONTH(SalesData[[#This Row],[Order Date]])+2)/3)&amp;"-"&amp;YEAR(SalesData[[#This Row],[Order Date]])</f>
        <v>Q3-2023</v>
      </c>
    </row>
    <row r="5754" spans="1:22" x14ac:dyDescent="0.35">
      <c r="A5754" t="s">
        <v>5895</v>
      </c>
      <c r="B5754" s="1">
        <v>45147</v>
      </c>
      <c r="C5754" t="s">
        <v>162</v>
      </c>
      <c r="D5754" t="s">
        <v>99</v>
      </c>
      <c r="E5754">
        <v>4289256481</v>
      </c>
      <c r="F5754" t="s">
        <v>159</v>
      </c>
      <c r="G5754" t="s">
        <v>84</v>
      </c>
      <c r="H5754" t="s">
        <v>85</v>
      </c>
      <c r="I5754" t="s">
        <v>31</v>
      </c>
      <c r="J5754" t="s">
        <v>18</v>
      </c>
      <c r="K5754">
        <v>498.76</v>
      </c>
      <c r="L5754">
        <v>94.94</v>
      </c>
      <c r="M5754" t="s">
        <v>19</v>
      </c>
      <c r="N5754">
        <v>0.19035207314139099</v>
      </c>
      <c r="O5754" t="s">
        <v>11361</v>
      </c>
      <c r="P5754" t="s">
        <v>11352</v>
      </c>
      <c r="R5754" t="s">
        <v>11353</v>
      </c>
      <c r="S5754">
        <f>IF(SalesData[[#This Row],[Return Status]]="Returned",1,0)</f>
        <v>0</v>
      </c>
      <c r="T5754">
        <v>847.14</v>
      </c>
      <c r="U5754" s="2">
        <f>EOMONTH(SalesData[[#This Row],[Order Date]],0)</f>
        <v>45169</v>
      </c>
      <c r="V5754" s="9" t="str">
        <f>"Q"&amp;INT((MONTH(SalesData[[#This Row],[Order Date]])+2)/3)&amp;"-"&amp;YEAR(SalesData[[#This Row],[Order Date]])</f>
        <v>Q3-2023</v>
      </c>
    </row>
    <row r="5755" spans="1:22" x14ac:dyDescent="0.35">
      <c r="A5755" t="s">
        <v>5896</v>
      </c>
      <c r="B5755" s="1">
        <v>45153</v>
      </c>
      <c r="C5755" t="s">
        <v>106</v>
      </c>
      <c r="D5755" t="s">
        <v>13</v>
      </c>
      <c r="E5755">
        <v>4256454917</v>
      </c>
      <c r="F5755" t="s">
        <v>185</v>
      </c>
      <c r="G5755" t="s">
        <v>11381</v>
      </c>
      <c r="H5755" t="s">
        <v>165</v>
      </c>
      <c r="I5755" t="s">
        <v>36</v>
      </c>
      <c r="J5755" t="s">
        <v>19</v>
      </c>
      <c r="K5755">
        <v>1173.98</v>
      </c>
      <c r="L5755">
        <v>322.70999999999998</v>
      </c>
      <c r="M5755" t="s">
        <v>19</v>
      </c>
      <c r="N5755">
        <v>0.274885432460519</v>
      </c>
      <c r="O5755" t="s">
        <v>11351</v>
      </c>
      <c r="P5755" t="s">
        <v>11354</v>
      </c>
      <c r="R5755" t="s">
        <v>11353</v>
      </c>
      <c r="S5755">
        <f>IF(SalesData[[#This Row],[Return Status]]="Returned",1,0)</f>
        <v>0</v>
      </c>
      <c r="U5755" s="2">
        <f>EOMONTH(SalesData[[#This Row],[Order Date]],0)</f>
        <v>45169</v>
      </c>
      <c r="V5755" s="9" t="str">
        <f>"Q"&amp;INT((MONTH(SalesData[[#This Row],[Order Date]])+2)/3)&amp;"-"&amp;YEAR(SalesData[[#This Row],[Order Date]])</f>
        <v>Q3-2023</v>
      </c>
    </row>
    <row r="5756" spans="1:22" x14ac:dyDescent="0.35">
      <c r="A5756" t="s">
        <v>5897</v>
      </c>
      <c r="B5756" s="1">
        <v>45140</v>
      </c>
      <c r="C5756" t="s">
        <v>188</v>
      </c>
      <c r="D5756" t="s">
        <v>39</v>
      </c>
      <c r="E5756">
        <v>9565297785</v>
      </c>
      <c r="F5756" t="s">
        <v>222</v>
      </c>
      <c r="G5756" t="s">
        <v>164</v>
      </c>
      <c r="H5756" t="s">
        <v>165</v>
      </c>
      <c r="I5756" t="s">
        <v>36</v>
      </c>
      <c r="J5756" t="s">
        <v>18</v>
      </c>
      <c r="K5756">
        <v>3099.69</v>
      </c>
      <c r="L5756">
        <v>360.23</v>
      </c>
      <c r="M5756" t="s">
        <v>19</v>
      </c>
      <c r="N5756">
        <v>0.11621484729118101</v>
      </c>
      <c r="O5756" t="s">
        <v>11351</v>
      </c>
      <c r="P5756" t="s">
        <v>11352</v>
      </c>
      <c r="R5756" t="s">
        <v>11353</v>
      </c>
      <c r="S5756">
        <f>IF(SalesData[[#This Row],[Return Status]]="Returned",1,0)</f>
        <v>0</v>
      </c>
      <c r="U5756" s="2">
        <f>EOMONTH(SalesData[[#This Row],[Order Date]],0)</f>
        <v>45169</v>
      </c>
      <c r="V5756" s="9" t="str">
        <f>"Q"&amp;INT((MONTH(SalesData[[#This Row],[Order Date]])+2)/3)&amp;"-"&amp;YEAR(SalesData[[#This Row],[Order Date]])</f>
        <v>Q3-2023</v>
      </c>
    </row>
    <row r="5757" spans="1:22" x14ac:dyDescent="0.35">
      <c r="A5757" t="s">
        <v>5898</v>
      </c>
      <c r="B5757" s="1">
        <v>45142</v>
      </c>
      <c r="C5757" t="s">
        <v>149</v>
      </c>
      <c r="D5757" t="s">
        <v>72</v>
      </c>
      <c r="E5757">
        <v>3775094294</v>
      </c>
      <c r="F5757" t="s">
        <v>83</v>
      </c>
      <c r="G5757" t="s">
        <v>84</v>
      </c>
      <c r="H5757" t="s">
        <v>85</v>
      </c>
      <c r="I5757" t="s">
        <v>31</v>
      </c>
      <c r="J5757" t="s">
        <v>19</v>
      </c>
      <c r="K5757">
        <v>3054.53</v>
      </c>
      <c r="L5757">
        <v>138.13999999999999</v>
      </c>
      <c r="M5757" t="s">
        <v>19</v>
      </c>
      <c r="N5757">
        <v>4.5224633577015103E-2</v>
      </c>
      <c r="O5757" t="s">
        <v>11351</v>
      </c>
      <c r="P5757" t="s">
        <v>11356</v>
      </c>
      <c r="R5757" t="s">
        <v>11353</v>
      </c>
      <c r="S5757">
        <f>IF(SalesData[[#This Row],[Return Status]]="Returned",1,0)</f>
        <v>0</v>
      </c>
      <c r="T5757">
        <v>847.14</v>
      </c>
      <c r="U5757" s="2">
        <f>EOMONTH(SalesData[[#This Row],[Order Date]],0)</f>
        <v>45169</v>
      </c>
      <c r="V5757" s="9" t="str">
        <f>"Q"&amp;INT((MONTH(SalesData[[#This Row],[Order Date]])+2)/3)&amp;"-"&amp;YEAR(SalesData[[#This Row],[Order Date]])</f>
        <v>Q3-2023</v>
      </c>
    </row>
    <row r="5758" spans="1:22" x14ac:dyDescent="0.35">
      <c r="A5758" t="s">
        <v>5899</v>
      </c>
      <c r="B5758" s="1">
        <v>45151</v>
      </c>
      <c r="C5758" t="s">
        <v>176</v>
      </c>
      <c r="D5758" t="s">
        <v>99</v>
      </c>
      <c r="E5758">
        <v>5944722517</v>
      </c>
      <c r="F5758" t="s">
        <v>78</v>
      </c>
      <c r="G5758" t="s">
        <v>15</v>
      </c>
      <c r="H5758" t="s">
        <v>16</v>
      </c>
      <c r="I5758" t="s">
        <v>17</v>
      </c>
      <c r="J5758" t="s">
        <v>61</v>
      </c>
      <c r="K5758">
        <v>4853.13</v>
      </c>
      <c r="L5758">
        <v>509.07</v>
      </c>
      <c r="M5758" t="s">
        <v>62</v>
      </c>
      <c r="N5758">
        <v>0.10489519135073699</v>
      </c>
      <c r="O5758" t="s">
        <v>11351</v>
      </c>
      <c r="P5758" t="s">
        <v>11352</v>
      </c>
      <c r="R5758" t="s">
        <v>11353</v>
      </c>
      <c r="S5758">
        <f>IF(SalesData[[#This Row],[Return Status]]="Returned",1,0)</f>
        <v>0</v>
      </c>
      <c r="T5758">
        <v>2085.91</v>
      </c>
      <c r="U5758" s="2">
        <f>EOMONTH(SalesData[[#This Row],[Order Date]],0)</f>
        <v>45169</v>
      </c>
      <c r="V5758" s="9" t="str">
        <f>"Q"&amp;INT((MONTH(SalesData[[#This Row],[Order Date]])+2)/3)&amp;"-"&amp;YEAR(SalesData[[#This Row],[Order Date]])</f>
        <v>Q3-2023</v>
      </c>
    </row>
    <row r="5759" spans="1:22" x14ac:dyDescent="0.35">
      <c r="A5759" t="s">
        <v>5900</v>
      </c>
      <c r="B5759" s="1">
        <v>45158</v>
      </c>
      <c r="C5759" t="s">
        <v>111</v>
      </c>
      <c r="D5759" t="s">
        <v>27</v>
      </c>
      <c r="E5759">
        <v>6026286760</v>
      </c>
      <c r="F5759" t="s">
        <v>140</v>
      </c>
      <c r="G5759" t="s">
        <v>141</v>
      </c>
      <c r="H5759" t="s">
        <v>11357</v>
      </c>
      <c r="I5759" t="s">
        <v>17</v>
      </c>
      <c r="J5759" t="s">
        <v>19</v>
      </c>
      <c r="K5759">
        <v>711.67</v>
      </c>
      <c r="L5759">
        <v>108.18</v>
      </c>
      <c r="M5759" t="s">
        <v>19</v>
      </c>
      <c r="N5759">
        <v>0.15200865569716299</v>
      </c>
      <c r="O5759" t="s">
        <v>11355</v>
      </c>
      <c r="P5759" t="s">
        <v>11352</v>
      </c>
      <c r="R5759" t="s">
        <v>11353</v>
      </c>
      <c r="S5759">
        <f>IF(SalesData[[#This Row],[Return Status]]="Returned",1,0)</f>
        <v>0</v>
      </c>
      <c r="T5759">
        <v>2793.38</v>
      </c>
      <c r="U5759" s="2">
        <f>EOMONTH(SalesData[[#This Row],[Order Date]],0)</f>
        <v>45169</v>
      </c>
      <c r="V5759" s="9" t="str">
        <f>"Q"&amp;INT((MONTH(SalesData[[#This Row],[Order Date]])+2)/3)&amp;"-"&amp;YEAR(SalesData[[#This Row],[Order Date]])</f>
        <v>Q3-2023</v>
      </c>
    </row>
    <row r="5760" spans="1:22" x14ac:dyDescent="0.35">
      <c r="A5760" t="s">
        <v>5901</v>
      </c>
      <c r="B5760" s="1">
        <v>45155</v>
      </c>
      <c r="C5760" t="s">
        <v>26</v>
      </c>
      <c r="D5760" t="s">
        <v>13</v>
      </c>
      <c r="E5760">
        <v>1437199294</v>
      </c>
      <c r="F5760" t="s">
        <v>73</v>
      </c>
      <c r="G5760" t="s">
        <v>74</v>
      </c>
      <c r="H5760" t="s">
        <v>11357</v>
      </c>
      <c r="I5760" t="s">
        <v>36</v>
      </c>
      <c r="J5760" t="s">
        <v>19</v>
      </c>
      <c r="K5760">
        <v>3009.39</v>
      </c>
      <c r="L5760">
        <v>469.64</v>
      </c>
      <c r="M5760" t="s">
        <v>19</v>
      </c>
      <c r="N5760">
        <v>0.156058204486624</v>
      </c>
      <c r="O5760" t="s">
        <v>11351</v>
      </c>
      <c r="P5760" t="s">
        <v>11352</v>
      </c>
      <c r="R5760" t="s">
        <v>11353</v>
      </c>
      <c r="S5760">
        <f>IF(SalesData[[#This Row],[Return Status]]="Returned",1,0)</f>
        <v>0</v>
      </c>
      <c r="T5760">
        <v>2420.2800000000002</v>
      </c>
      <c r="U5760" s="2">
        <f>EOMONTH(SalesData[[#This Row],[Order Date]],0)</f>
        <v>45169</v>
      </c>
      <c r="V5760" s="9" t="str">
        <f>"Q"&amp;INT((MONTH(SalesData[[#This Row],[Order Date]])+2)/3)&amp;"-"&amp;YEAR(SalesData[[#This Row],[Order Date]])</f>
        <v>Q3-2023</v>
      </c>
    </row>
    <row r="5761" spans="1:22" x14ac:dyDescent="0.35">
      <c r="A5761" t="s">
        <v>5902</v>
      </c>
      <c r="B5761" s="1">
        <v>45167</v>
      </c>
      <c r="C5761" t="s">
        <v>12</v>
      </c>
      <c r="D5761" t="s">
        <v>39</v>
      </c>
      <c r="E5761">
        <v>2312478793</v>
      </c>
      <c r="F5761" t="s">
        <v>292</v>
      </c>
      <c r="G5761" t="s">
        <v>69</v>
      </c>
      <c r="H5761" t="s">
        <v>41</v>
      </c>
      <c r="I5761" t="s">
        <v>31</v>
      </c>
      <c r="J5761" t="s">
        <v>65</v>
      </c>
      <c r="K5761">
        <v>2040.67</v>
      </c>
      <c r="L5761">
        <v>89.02</v>
      </c>
      <c r="M5761" t="s">
        <v>65</v>
      </c>
      <c r="N5761">
        <v>4.3622927763920703E-2</v>
      </c>
      <c r="O5761" t="s">
        <v>11351</v>
      </c>
      <c r="P5761" t="s">
        <v>11356</v>
      </c>
      <c r="R5761" t="s">
        <v>11353</v>
      </c>
      <c r="S5761">
        <f>IF(SalesData[[#This Row],[Return Status]]="Returned",1,0)</f>
        <v>0</v>
      </c>
      <c r="T5761">
        <v>2081.52</v>
      </c>
      <c r="U5761" s="2">
        <f>EOMONTH(SalesData[[#This Row],[Order Date]],0)</f>
        <v>45169</v>
      </c>
      <c r="V5761" s="9" t="str">
        <f>"Q"&amp;INT((MONTH(SalesData[[#This Row],[Order Date]])+2)/3)&amp;"-"&amp;YEAR(SalesData[[#This Row],[Order Date]])</f>
        <v>Q3-2023</v>
      </c>
    </row>
    <row r="5762" spans="1:22" x14ac:dyDescent="0.35">
      <c r="A5762" t="s">
        <v>5903</v>
      </c>
      <c r="B5762" s="1">
        <v>45153</v>
      </c>
      <c r="C5762" t="s">
        <v>124</v>
      </c>
      <c r="D5762" t="s">
        <v>46</v>
      </c>
      <c r="E5762">
        <v>1478139233</v>
      </c>
      <c r="F5762" t="s">
        <v>50</v>
      </c>
      <c r="G5762" t="s">
        <v>34</v>
      </c>
      <c r="H5762" t="s">
        <v>35</v>
      </c>
      <c r="I5762" t="s">
        <v>36</v>
      </c>
      <c r="J5762" t="s">
        <v>43</v>
      </c>
      <c r="K5762">
        <v>3936.17</v>
      </c>
      <c r="L5762">
        <v>641.1</v>
      </c>
      <c r="M5762" t="s">
        <v>43</v>
      </c>
      <c r="N5762">
        <v>0.162874062858057</v>
      </c>
      <c r="O5762" t="s">
        <v>11351</v>
      </c>
      <c r="P5762" t="s">
        <v>11352</v>
      </c>
      <c r="R5762" t="s">
        <v>11353</v>
      </c>
      <c r="S5762">
        <f>IF(SalesData[[#This Row],[Return Status]]="Returned",1,0)</f>
        <v>0</v>
      </c>
      <c r="U5762" s="2">
        <f>EOMONTH(SalesData[[#This Row],[Order Date]],0)</f>
        <v>45169</v>
      </c>
      <c r="V5762" s="9" t="str">
        <f>"Q"&amp;INT((MONTH(SalesData[[#This Row],[Order Date]])+2)/3)&amp;"-"&amp;YEAR(SalesData[[#This Row],[Order Date]])</f>
        <v>Q3-2023</v>
      </c>
    </row>
    <row r="5763" spans="1:22" x14ac:dyDescent="0.35">
      <c r="A5763" t="s">
        <v>5904</v>
      </c>
      <c r="B5763" s="1">
        <v>45154</v>
      </c>
      <c r="C5763" t="s">
        <v>67</v>
      </c>
      <c r="D5763" t="s">
        <v>27</v>
      </c>
      <c r="E5763">
        <v>2704052393</v>
      </c>
      <c r="F5763" t="s">
        <v>185</v>
      </c>
      <c r="G5763" t="s">
        <v>164</v>
      </c>
      <c r="H5763" t="s">
        <v>165</v>
      </c>
      <c r="I5763" t="s">
        <v>36</v>
      </c>
      <c r="J5763" t="s">
        <v>43</v>
      </c>
      <c r="K5763">
        <v>1542.57</v>
      </c>
      <c r="L5763">
        <v>158.63999999999999</v>
      </c>
      <c r="M5763" t="s">
        <v>43</v>
      </c>
      <c r="N5763">
        <v>0.102841362142399</v>
      </c>
      <c r="O5763" t="s">
        <v>11351</v>
      </c>
      <c r="P5763" t="s">
        <v>11352</v>
      </c>
      <c r="R5763" t="s">
        <v>11353</v>
      </c>
      <c r="S5763">
        <f>IF(SalesData[[#This Row],[Return Status]]="Returned",1,0)</f>
        <v>0</v>
      </c>
      <c r="U5763" s="2">
        <f>EOMONTH(SalesData[[#This Row],[Order Date]],0)</f>
        <v>45169</v>
      </c>
      <c r="V5763" s="9" t="str">
        <f>"Q"&amp;INT((MONTH(SalesData[[#This Row],[Order Date]])+2)/3)&amp;"-"&amp;YEAR(SalesData[[#This Row],[Order Date]])</f>
        <v>Q3-2023</v>
      </c>
    </row>
    <row r="5764" spans="1:22" x14ac:dyDescent="0.35">
      <c r="A5764" t="s">
        <v>5905</v>
      </c>
      <c r="B5764" s="1">
        <v>45150</v>
      </c>
      <c r="C5764" t="s">
        <v>12</v>
      </c>
      <c r="D5764" t="s">
        <v>72</v>
      </c>
      <c r="E5764">
        <v>2203128000</v>
      </c>
      <c r="F5764" t="s">
        <v>95</v>
      </c>
      <c r="G5764" t="s">
        <v>11378</v>
      </c>
      <c r="H5764" t="s">
        <v>60</v>
      </c>
      <c r="I5764" t="s">
        <v>31</v>
      </c>
      <c r="J5764" t="s">
        <v>61</v>
      </c>
      <c r="K5764">
        <v>1415.58</v>
      </c>
      <c r="L5764">
        <v>308.79000000000002</v>
      </c>
      <c r="M5764" t="s">
        <v>62</v>
      </c>
      <c r="N5764">
        <v>0.21813673547238599</v>
      </c>
      <c r="O5764" t="s">
        <v>11351</v>
      </c>
      <c r="P5764" t="s">
        <v>11354</v>
      </c>
      <c r="R5764" t="s">
        <v>11353</v>
      </c>
      <c r="S5764">
        <f>IF(SalesData[[#This Row],[Return Status]]="Returned",1,0)</f>
        <v>0</v>
      </c>
      <c r="U5764" s="2">
        <f>EOMONTH(SalesData[[#This Row],[Order Date]],0)</f>
        <v>45169</v>
      </c>
      <c r="V5764" s="9" t="str">
        <f>"Q"&amp;INT((MONTH(SalesData[[#This Row],[Order Date]])+2)/3)&amp;"-"&amp;YEAR(SalesData[[#This Row],[Order Date]])</f>
        <v>Q3-2023</v>
      </c>
    </row>
    <row r="5765" spans="1:22" x14ac:dyDescent="0.35">
      <c r="A5765" t="s">
        <v>5906</v>
      </c>
      <c r="B5765" s="1">
        <v>45162</v>
      </c>
      <c r="C5765" t="s">
        <v>132</v>
      </c>
      <c r="D5765" t="s">
        <v>99</v>
      </c>
      <c r="E5765">
        <v>8696242482</v>
      </c>
      <c r="F5765" t="s">
        <v>172</v>
      </c>
      <c r="G5765" t="s">
        <v>11367</v>
      </c>
      <c r="H5765" t="s">
        <v>11357</v>
      </c>
      <c r="I5765" t="s">
        <v>17</v>
      </c>
      <c r="J5765" t="s">
        <v>62</v>
      </c>
      <c r="K5765">
        <v>3812.07</v>
      </c>
      <c r="L5765">
        <v>597.96</v>
      </c>
      <c r="M5765" t="s">
        <v>62</v>
      </c>
      <c r="N5765">
        <v>0.15685965892546599</v>
      </c>
      <c r="O5765" t="s">
        <v>11351</v>
      </c>
      <c r="P5765" t="s">
        <v>11352</v>
      </c>
      <c r="Q5765" t="s">
        <v>11364</v>
      </c>
      <c r="R5765" t="s">
        <v>11360</v>
      </c>
      <c r="S5765">
        <f>IF(SalesData[[#This Row],[Return Status]]="Returned",1,0)</f>
        <v>1</v>
      </c>
      <c r="U5765" s="2">
        <f>EOMONTH(SalesData[[#This Row],[Order Date]],0)</f>
        <v>45169</v>
      </c>
      <c r="V5765" s="9" t="str">
        <f>"Q"&amp;INT((MONTH(SalesData[[#This Row],[Order Date]])+2)/3)&amp;"-"&amp;YEAR(SalesData[[#This Row],[Order Date]])</f>
        <v>Q3-2023</v>
      </c>
    </row>
    <row r="5766" spans="1:22" x14ac:dyDescent="0.35">
      <c r="A5766" t="s">
        <v>5907</v>
      </c>
      <c r="B5766" s="1">
        <v>45147</v>
      </c>
      <c r="C5766" t="s">
        <v>45</v>
      </c>
      <c r="D5766" t="s">
        <v>46</v>
      </c>
      <c r="E5766">
        <v>1423431837</v>
      </c>
      <c r="F5766" t="s">
        <v>81</v>
      </c>
      <c r="G5766" t="s">
        <v>74</v>
      </c>
      <c r="H5766" t="s">
        <v>75</v>
      </c>
      <c r="I5766" t="s">
        <v>36</v>
      </c>
      <c r="J5766" t="s">
        <v>62</v>
      </c>
      <c r="K5766">
        <v>3818.15</v>
      </c>
      <c r="L5766">
        <v>532.03</v>
      </c>
      <c r="M5766" t="s">
        <v>62</v>
      </c>
      <c r="N5766">
        <v>0.13934235166245401</v>
      </c>
      <c r="O5766" t="s">
        <v>11351</v>
      </c>
      <c r="P5766" t="s">
        <v>11352</v>
      </c>
      <c r="R5766" t="s">
        <v>11353</v>
      </c>
      <c r="S5766">
        <f>IF(SalesData[[#This Row],[Return Status]]="Returned",1,0)</f>
        <v>0</v>
      </c>
      <c r="T5766">
        <v>2420.2800000000002</v>
      </c>
      <c r="U5766" s="2">
        <f>EOMONTH(SalesData[[#This Row],[Order Date]],0)</f>
        <v>45169</v>
      </c>
      <c r="V5766" s="9" t="str">
        <f>"Q"&amp;INT((MONTH(SalesData[[#This Row],[Order Date]])+2)/3)&amp;"-"&amp;YEAR(SalesData[[#This Row],[Order Date]])</f>
        <v>Q3-2023</v>
      </c>
    </row>
    <row r="5767" spans="1:22" x14ac:dyDescent="0.35">
      <c r="A5767" t="s">
        <v>5908</v>
      </c>
      <c r="B5767" s="1">
        <v>45147</v>
      </c>
      <c r="C5767" t="s">
        <v>124</v>
      </c>
      <c r="D5767" t="s">
        <v>80</v>
      </c>
      <c r="E5767">
        <v>2103787424</v>
      </c>
      <c r="F5767" t="s">
        <v>50</v>
      </c>
      <c r="G5767" t="s">
        <v>34</v>
      </c>
      <c r="H5767" t="s">
        <v>35</v>
      </c>
      <c r="I5767" t="s">
        <v>36</v>
      </c>
      <c r="J5767" t="s">
        <v>62</v>
      </c>
      <c r="K5767">
        <v>1397.05</v>
      </c>
      <c r="L5767">
        <v>232.81</v>
      </c>
      <c r="M5767" t="s">
        <v>62</v>
      </c>
      <c r="N5767">
        <v>0.166643999856841</v>
      </c>
      <c r="O5767" t="s">
        <v>11351</v>
      </c>
      <c r="P5767" t="s">
        <v>11352</v>
      </c>
      <c r="R5767" t="s">
        <v>11353</v>
      </c>
      <c r="S5767">
        <f>IF(SalesData[[#This Row],[Return Status]]="Returned",1,0)</f>
        <v>0</v>
      </c>
      <c r="U5767" s="2">
        <f>EOMONTH(SalesData[[#This Row],[Order Date]],0)</f>
        <v>45169</v>
      </c>
      <c r="V5767" s="9" t="str">
        <f>"Q"&amp;INT((MONTH(SalesData[[#This Row],[Order Date]])+2)/3)&amp;"-"&amp;YEAR(SalesData[[#This Row],[Order Date]])</f>
        <v>Q3-2023</v>
      </c>
    </row>
    <row r="5768" spans="1:22" x14ac:dyDescent="0.35">
      <c r="A5768" t="s">
        <v>5909</v>
      </c>
      <c r="B5768" s="1">
        <v>45166</v>
      </c>
      <c r="C5768" t="s">
        <v>106</v>
      </c>
      <c r="D5768" t="s">
        <v>145</v>
      </c>
      <c r="E5768">
        <v>8490625195</v>
      </c>
      <c r="F5768" t="s">
        <v>170</v>
      </c>
      <c r="G5768" t="s">
        <v>69</v>
      </c>
      <c r="H5768" t="s">
        <v>41</v>
      </c>
      <c r="I5768" t="s">
        <v>31</v>
      </c>
      <c r="J5768" t="s">
        <v>42</v>
      </c>
      <c r="K5768">
        <v>2025.54</v>
      </c>
      <c r="L5768">
        <v>237.4</v>
      </c>
      <c r="M5768" t="s">
        <v>43</v>
      </c>
      <c r="N5768">
        <v>0.11720331368425201</v>
      </c>
      <c r="O5768" t="s">
        <v>11351</v>
      </c>
      <c r="P5768" t="s">
        <v>11352</v>
      </c>
      <c r="R5768" t="s">
        <v>11353</v>
      </c>
      <c r="S5768">
        <f>IF(SalesData[[#This Row],[Return Status]]="Returned",1,0)</f>
        <v>0</v>
      </c>
      <c r="T5768">
        <v>2081.52</v>
      </c>
      <c r="U5768" s="2">
        <f>EOMONTH(SalesData[[#This Row],[Order Date]],0)</f>
        <v>45169</v>
      </c>
      <c r="V5768" s="9" t="str">
        <f>"Q"&amp;INT((MONTH(SalesData[[#This Row],[Order Date]])+2)/3)&amp;"-"&amp;YEAR(SalesData[[#This Row],[Order Date]])</f>
        <v>Q3-2023</v>
      </c>
    </row>
    <row r="5769" spans="1:22" x14ac:dyDescent="0.35">
      <c r="A5769" t="s">
        <v>5910</v>
      </c>
      <c r="B5769" s="1">
        <v>45150</v>
      </c>
      <c r="C5769" t="s">
        <v>149</v>
      </c>
      <c r="D5769" t="s">
        <v>80</v>
      </c>
      <c r="E5769">
        <v>454477823</v>
      </c>
      <c r="F5769" t="s">
        <v>103</v>
      </c>
      <c r="G5769" t="s">
        <v>11368</v>
      </c>
      <c r="H5769" t="s">
        <v>24</v>
      </c>
      <c r="I5769" t="s">
        <v>17</v>
      </c>
      <c r="J5769" t="s">
        <v>18</v>
      </c>
      <c r="K5769">
        <v>3038.65</v>
      </c>
      <c r="L5769">
        <v>771.67</v>
      </c>
      <c r="M5769" t="s">
        <v>19</v>
      </c>
      <c r="N5769">
        <v>0.25395159034439602</v>
      </c>
      <c r="O5769" t="s">
        <v>11351</v>
      </c>
      <c r="P5769" t="s">
        <v>11354</v>
      </c>
      <c r="R5769" t="s">
        <v>11353</v>
      </c>
      <c r="S5769">
        <f>IF(SalesData[[#This Row],[Return Status]]="Returned",1,0)</f>
        <v>0</v>
      </c>
      <c r="U5769" s="2">
        <f>EOMONTH(SalesData[[#This Row],[Order Date]],0)</f>
        <v>45169</v>
      </c>
      <c r="V5769" s="9" t="str">
        <f>"Q"&amp;INT((MONTH(SalesData[[#This Row],[Order Date]])+2)/3)&amp;"-"&amp;YEAR(SalesData[[#This Row],[Order Date]])</f>
        <v>Q3-2023</v>
      </c>
    </row>
    <row r="5770" spans="1:22" x14ac:dyDescent="0.35">
      <c r="A5770" t="s">
        <v>5911</v>
      </c>
      <c r="B5770" s="1">
        <v>45162</v>
      </c>
      <c r="C5770" t="s">
        <v>325</v>
      </c>
      <c r="D5770" t="s">
        <v>27</v>
      </c>
      <c r="E5770">
        <v>4460320443</v>
      </c>
      <c r="F5770" t="s">
        <v>109</v>
      </c>
      <c r="G5770" t="s">
        <v>59</v>
      </c>
      <c r="H5770" t="s">
        <v>60</v>
      </c>
      <c r="I5770" t="s">
        <v>31</v>
      </c>
      <c r="J5770" t="s">
        <v>19</v>
      </c>
      <c r="K5770">
        <v>2914.19</v>
      </c>
      <c r="L5770">
        <v>229.33</v>
      </c>
      <c r="M5770" t="s">
        <v>19</v>
      </c>
      <c r="N5770">
        <v>7.8694251232761095E-2</v>
      </c>
      <c r="O5770" t="s">
        <v>11351</v>
      </c>
      <c r="P5770" t="s">
        <v>11356</v>
      </c>
      <c r="R5770" t="s">
        <v>11353</v>
      </c>
      <c r="S5770">
        <f>IF(SalesData[[#This Row],[Return Status]]="Returned",1,0)</f>
        <v>0</v>
      </c>
      <c r="T5770">
        <v>2183.56</v>
      </c>
      <c r="U5770" s="2">
        <f>EOMONTH(SalesData[[#This Row],[Order Date]],0)</f>
        <v>45169</v>
      </c>
      <c r="V5770" s="9" t="str">
        <f>"Q"&amp;INT((MONTH(SalesData[[#This Row],[Order Date]])+2)/3)&amp;"-"&amp;YEAR(SalesData[[#This Row],[Order Date]])</f>
        <v>Q3-2023</v>
      </c>
    </row>
    <row r="5771" spans="1:22" x14ac:dyDescent="0.35">
      <c r="A5771" t="s">
        <v>5912</v>
      </c>
      <c r="B5771" s="1">
        <v>45148</v>
      </c>
      <c r="C5771" t="s">
        <v>162</v>
      </c>
      <c r="D5771" t="s">
        <v>145</v>
      </c>
      <c r="E5771">
        <v>7010815586</v>
      </c>
      <c r="F5771" t="s">
        <v>81</v>
      </c>
      <c r="G5771" t="s">
        <v>11374</v>
      </c>
      <c r="H5771" t="s">
        <v>75</v>
      </c>
      <c r="I5771" t="s">
        <v>36</v>
      </c>
      <c r="J5771" t="s">
        <v>62</v>
      </c>
      <c r="K5771">
        <v>1453.75</v>
      </c>
      <c r="L5771">
        <v>160.59</v>
      </c>
      <c r="M5771" t="s">
        <v>62</v>
      </c>
      <c r="N5771">
        <v>0.1104660361135</v>
      </c>
      <c r="O5771" t="s">
        <v>11351</v>
      </c>
      <c r="P5771" t="s">
        <v>11352</v>
      </c>
      <c r="R5771" t="s">
        <v>11353</v>
      </c>
      <c r="S5771">
        <f>IF(SalesData[[#This Row],[Return Status]]="Returned",1,0)</f>
        <v>0</v>
      </c>
      <c r="U5771" s="2">
        <f>EOMONTH(SalesData[[#This Row],[Order Date]],0)</f>
        <v>45169</v>
      </c>
      <c r="V5771" s="9" t="str">
        <f>"Q"&amp;INT((MONTH(SalesData[[#This Row],[Order Date]])+2)/3)&amp;"-"&amp;YEAR(SalesData[[#This Row],[Order Date]])</f>
        <v>Q3-2023</v>
      </c>
    </row>
    <row r="5772" spans="1:22" x14ac:dyDescent="0.35">
      <c r="A5772" t="s">
        <v>5913</v>
      </c>
      <c r="B5772" s="1">
        <v>45144</v>
      </c>
      <c r="C5772" t="s">
        <v>205</v>
      </c>
      <c r="D5772" t="s">
        <v>27</v>
      </c>
      <c r="E5772">
        <v>510381336</v>
      </c>
      <c r="F5772" t="s">
        <v>47</v>
      </c>
      <c r="G5772" t="s">
        <v>23</v>
      </c>
      <c r="H5772" t="s">
        <v>24</v>
      </c>
      <c r="I5772" t="s">
        <v>17</v>
      </c>
      <c r="J5772" t="s">
        <v>65</v>
      </c>
      <c r="K5772">
        <v>2931.04</v>
      </c>
      <c r="L5772">
        <v>622.17999999999995</v>
      </c>
      <c r="M5772" t="s">
        <v>65</v>
      </c>
      <c r="N5772">
        <v>0.21227277689830201</v>
      </c>
      <c r="O5772" t="s">
        <v>11351</v>
      </c>
      <c r="P5772" t="s">
        <v>11354</v>
      </c>
      <c r="R5772" t="s">
        <v>11353</v>
      </c>
      <c r="S5772">
        <f>IF(SalesData[[#This Row],[Return Status]]="Returned",1,0)</f>
        <v>0</v>
      </c>
      <c r="T5772">
        <v>2821.33</v>
      </c>
      <c r="U5772" s="2">
        <f>EOMONTH(SalesData[[#This Row],[Order Date]],0)</f>
        <v>45169</v>
      </c>
      <c r="V5772" s="9" t="str">
        <f>"Q"&amp;INT((MONTH(SalesData[[#This Row],[Order Date]])+2)/3)&amp;"-"&amp;YEAR(SalesData[[#This Row],[Order Date]])</f>
        <v>Q3-2023</v>
      </c>
    </row>
    <row r="5773" spans="1:22" x14ac:dyDescent="0.35">
      <c r="A5773" t="s">
        <v>5914</v>
      </c>
      <c r="B5773" s="1">
        <v>45168</v>
      </c>
      <c r="C5773" t="s">
        <v>87</v>
      </c>
      <c r="D5773" t="s">
        <v>72</v>
      </c>
      <c r="E5773">
        <v>2606251776</v>
      </c>
      <c r="F5773" t="s">
        <v>140</v>
      </c>
      <c r="G5773" t="s">
        <v>141</v>
      </c>
      <c r="H5773" t="s">
        <v>121</v>
      </c>
      <c r="I5773" t="s">
        <v>17</v>
      </c>
      <c r="J5773" t="s">
        <v>19</v>
      </c>
      <c r="K5773">
        <v>2841.89</v>
      </c>
      <c r="L5773">
        <v>114.63</v>
      </c>
      <c r="M5773" t="s">
        <v>19</v>
      </c>
      <c r="N5773">
        <v>4.0335832843635698E-2</v>
      </c>
      <c r="O5773" t="s">
        <v>11351</v>
      </c>
      <c r="P5773" t="s">
        <v>11356</v>
      </c>
      <c r="Q5773" t="s">
        <v>11369</v>
      </c>
      <c r="R5773" t="s">
        <v>11360</v>
      </c>
      <c r="S5773">
        <f>IF(SalesData[[#This Row],[Return Status]]="Returned",1,0)</f>
        <v>1</v>
      </c>
      <c r="T5773">
        <v>2793.38</v>
      </c>
      <c r="U5773" s="2">
        <f>EOMONTH(SalesData[[#This Row],[Order Date]],0)</f>
        <v>45169</v>
      </c>
      <c r="V5773" s="9" t="str">
        <f>"Q"&amp;INT((MONTH(SalesData[[#This Row],[Order Date]])+2)/3)&amp;"-"&amp;YEAR(SalesData[[#This Row],[Order Date]])</f>
        <v>Q3-2023</v>
      </c>
    </row>
    <row r="5774" spans="1:22" x14ac:dyDescent="0.35">
      <c r="A5774" t="s">
        <v>5915</v>
      </c>
      <c r="B5774" s="1">
        <v>45151</v>
      </c>
      <c r="C5774" t="s">
        <v>77</v>
      </c>
      <c r="D5774" t="s">
        <v>39</v>
      </c>
      <c r="E5774">
        <v>4762774254</v>
      </c>
      <c r="F5774" t="s">
        <v>152</v>
      </c>
      <c r="G5774" t="s">
        <v>23</v>
      </c>
      <c r="H5774" t="s">
        <v>24</v>
      </c>
      <c r="I5774" t="s">
        <v>17</v>
      </c>
      <c r="J5774" t="s">
        <v>18</v>
      </c>
      <c r="K5774">
        <v>3673.7</v>
      </c>
      <c r="L5774">
        <v>171.6</v>
      </c>
      <c r="M5774" t="s">
        <v>19</v>
      </c>
      <c r="N5774">
        <v>4.6710400958162097E-2</v>
      </c>
      <c r="O5774" t="s">
        <v>11351</v>
      </c>
      <c r="P5774" t="s">
        <v>11356</v>
      </c>
      <c r="R5774" t="s">
        <v>11353</v>
      </c>
      <c r="S5774">
        <f>IF(SalesData[[#This Row],[Return Status]]="Returned",1,0)</f>
        <v>0</v>
      </c>
      <c r="T5774">
        <v>2821.33</v>
      </c>
      <c r="U5774" s="2">
        <f>EOMONTH(SalesData[[#This Row],[Order Date]],0)</f>
        <v>45169</v>
      </c>
      <c r="V5774" s="9" t="str">
        <f>"Q"&amp;INT((MONTH(SalesData[[#This Row],[Order Date]])+2)/3)&amp;"-"&amp;YEAR(SalesData[[#This Row],[Order Date]])</f>
        <v>Q3-2023</v>
      </c>
    </row>
    <row r="5775" spans="1:22" x14ac:dyDescent="0.35">
      <c r="A5775" t="s">
        <v>5916</v>
      </c>
      <c r="B5775" s="1">
        <v>45144</v>
      </c>
      <c r="C5775" t="s">
        <v>92</v>
      </c>
      <c r="D5775" t="s">
        <v>46</v>
      </c>
      <c r="E5775">
        <v>910602825</v>
      </c>
      <c r="F5775" t="s">
        <v>81</v>
      </c>
      <c r="G5775" t="s">
        <v>11374</v>
      </c>
      <c r="H5775" t="s">
        <v>75</v>
      </c>
      <c r="I5775" t="s">
        <v>36</v>
      </c>
      <c r="J5775" t="s">
        <v>65</v>
      </c>
      <c r="K5775">
        <v>3752.31</v>
      </c>
      <c r="L5775">
        <v>1114.17</v>
      </c>
      <c r="M5775" t="s">
        <v>65</v>
      </c>
      <c r="N5775">
        <v>0.29692909167952503</v>
      </c>
      <c r="O5775" t="s">
        <v>11351</v>
      </c>
      <c r="P5775" t="s">
        <v>11354</v>
      </c>
      <c r="R5775" t="s">
        <v>11353</v>
      </c>
      <c r="S5775">
        <f>IF(SalesData[[#This Row],[Return Status]]="Returned",1,0)</f>
        <v>0</v>
      </c>
      <c r="U5775" s="2">
        <f>EOMONTH(SalesData[[#This Row],[Order Date]],0)</f>
        <v>45169</v>
      </c>
      <c r="V5775" s="9" t="str">
        <f>"Q"&amp;INT((MONTH(SalesData[[#This Row],[Order Date]])+2)/3)&amp;"-"&amp;YEAR(SalesData[[#This Row],[Order Date]])</f>
        <v>Q3-2023</v>
      </c>
    </row>
    <row r="5776" spans="1:22" x14ac:dyDescent="0.35">
      <c r="A5776" t="s">
        <v>5917</v>
      </c>
      <c r="B5776" s="1">
        <v>45142</v>
      </c>
      <c r="C5776" t="s">
        <v>149</v>
      </c>
      <c r="D5776" t="s">
        <v>27</v>
      </c>
      <c r="E5776">
        <v>3770431521</v>
      </c>
      <c r="F5776" t="s">
        <v>140</v>
      </c>
      <c r="G5776" t="s">
        <v>11367</v>
      </c>
      <c r="H5776" t="s">
        <v>121</v>
      </c>
      <c r="I5776" t="s">
        <v>17</v>
      </c>
      <c r="J5776" t="s">
        <v>62</v>
      </c>
      <c r="K5776">
        <v>4602.91</v>
      </c>
      <c r="L5776">
        <v>234.58</v>
      </c>
      <c r="M5776" t="s">
        <v>62</v>
      </c>
      <c r="N5776">
        <v>5.0963412276147001E-2</v>
      </c>
      <c r="O5776" t="s">
        <v>11351</v>
      </c>
      <c r="P5776" t="s">
        <v>11356</v>
      </c>
      <c r="R5776" t="s">
        <v>11353</v>
      </c>
      <c r="S5776">
        <f>IF(SalesData[[#This Row],[Return Status]]="Returned",1,0)</f>
        <v>0</v>
      </c>
      <c r="U5776" s="2">
        <f>EOMONTH(SalesData[[#This Row],[Order Date]],0)</f>
        <v>45169</v>
      </c>
      <c r="V5776" s="9" t="str">
        <f>"Q"&amp;INT((MONTH(SalesData[[#This Row],[Order Date]])+2)/3)&amp;"-"&amp;YEAR(SalesData[[#This Row],[Order Date]])</f>
        <v>Q3-2023</v>
      </c>
    </row>
    <row r="5777" spans="1:22" x14ac:dyDescent="0.35">
      <c r="A5777" t="s">
        <v>5918</v>
      </c>
      <c r="B5777" s="1">
        <v>45140</v>
      </c>
      <c r="C5777" t="s">
        <v>176</v>
      </c>
      <c r="D5777" t="s">
        <v>13</v>
      </c>
      <c r="E5777">
        <v>8828246173</v>
      </c>
      <c r="F5777" t="s">
        <v>387</v>
      </c>
      <c r="G5777" t="s">
        <v>89</v>
      </c>
      <c r="H5777" t="s">
        <v>90</v>
      </c>
      <c r="I5777" t="s">
        <v>31</v>
      </c>
      <c r="J5777" t="s">
        <v>18</v>
      </c>
      <c r="K5777">
        <v>2932.81</v>
      </c>
      <c r="L5777">
        <v>322.07</v>
      </c>
      <c r="M5777" t="s">
        <v>19</v>
      </c>
      <c r="N5777">
        <v>0.109816183114487</v>
      </c>
      <c r="O5777" t="s">
        <v>11351</v>
      </c>
      <c r="P5777" t="s">
        <v>11352</v>
      </c>
      <c r="R5777" t="s">
        <v>11353</v>
      </c>
      <c r="S5777">
        <f>IF(SalesData[[#This Row],[Return Status]]="Returned",1,0)</f>
        <v>0</v>
      </c>
      <c r="T5777">
        <v>207.68</v>
      </c>
      <c r="U5777" s="2">
        <f>EOMONTH(SalesData[[#This Row],[Order Date]],0)</f>
        <v>45169</v>
      </c>
      <c r="V5777" s="9" t="str">
        <f>"Q"&amp;INT((MONTH(SalesData[[#This Row],[Order Date]])+2)/3)&amp;"-"&amp;YEAR(SalesData[[#This Row],[Order Date]])</f>
        <v>Q3-2023</v>
      </c>
    </row>
    <row r="5778" spans="1:22" x14ac:dyDescent="0.35">
      <c r="A5778" t="s">
        <v>5919</v>
      </c>
      <c r="B5778" s="1">
        <v>45167</v>
      </c>
      <c r="C5778" t="s">
        <v>97</v>
      </c>
      <c r="D5778" t="s">
        <v>145</v>
      </c>
      <c r="E5778">
        <v>6748937811</v>
      </c>
      <c r="F5778" t="s">
        <v>47</v>
      </c>
      <c r="G5778" t="s">
        <v>23</v>
      </c>
      <c r="H5778" t="s">
        <v>24</v>
      </c>
      <c r="I5778" t="s">
        <v>17</v>
      </c>
      <c r="J5778" t="s">
        <v>62</v>
      </c>
      <c r="K5778">
        <v>4692.74</v>
      </c>
      <c r="L5778">
        <v>588.63</v>
      </c>
      <c r="M5778" t="s">
        <v>62</v>
      </c>
      <c r="N5778">
        <v>0.12543418130985301</v>
      </c>
      <c r="O5778" t="s">
        <v>11351</v>
      </c>
      <c r="P5778" t="s">
        <v>11352</v>
      </c>
      <c r="R5778" t="s">
        <v>11353</v>
      </c>
      <c r="S5778">
        <f>IF(SalesData[[#This Row],[Return Status]]="Returned",1,0)</f>
        <v>0</v>
      </c>
      <c r="T5778">
        <v>2821.33</v>
      </c>
      <c r="U5778" s="2">
        <f>EOMONTH(SalesData[[#This Row],[Order Date]],0)</f>
        <v>45169</v>
      </c>
      <c r="V5778" s="9" t="str">
        <f>"Q"&amp;INT((MONTH(SalesData[[#This Row],[Order Date]])+2)/3)&amp;"-"&amp;YEAR(SalesData[[#This Row],[Order Date]])</f>
        <v>Q3-2023</v>
      </c>
    </row>
    <row r="5779" spans="1:22" x14ac:dyDescent="0.35">
      <c r="A5779" t="s">
        <v>5920</v>
      </c>
      <c r="B5779" s="1">
        <v>45147</v>
      </c>
      <c r="C5779" t="s">
        <v>94</v>
      </c>
      <c r="D5779" t="s">
        <v>145</v>
      </c>
      <c r="E5779">
        <v>975186419</v>
      </c>
      <c r="F5779" t="s">
        <v>22</v>
      </c>
      <c r="G5779" t="s">
        <v>11368</v>
      </c>
      <c r="H5779" t="s">
        <v>24</v>
      </c>
      <c r="I5779" t="s">
        <v>17</v>
      </c>
      <c r="J5779" t="s">
        <v>18</v>
      </c>
      <c r="K5779">
        <v>4948.13</v>
      </c>
      <c r="L5779">
        <v>454.03</v>
      </c>
      <c r="M5779" t="s">
        <v>19</v>
      </c>
      <c r="N5779">
        <v>9.1757896417434398E-2</v>
      </c>
      <c r="O5779" t="s">
        <v>11351</v>
      </c>
      <c r="P5779" t="s">
        <v>11356</v>
      </c>
      <c r="R5779" t="s">
        <v>11353</v>
      </c>
      <c r="S5779">
        <f>IF(SalesData[[#This Row],[Return Status]]="Returned",1,0)</f>
        <v>0</v>
      </c>
      <c r="U5779" s="2">
        <f>EOMONTH(SalesData[[#This Row],[Order Date]],0)</f>
        <v>45169</v>
      </c>
      <c r="V5779" s="9" t="str">
        <f>"Q"&amp;INT((MONTH(SalesData[[#This Row],[Order Date]])+2)/3)&amp;"-"&amp;YEAR(SalesData[[#This Row],[Order Date]])</f>
        <v>Q3-2023</v>
      </c>
    </row>
    <row r="5780" spans="1:22" x14ac:dyDescent="0.35">
      <c r="A5780" t="s">
        <v>5921</v>
      </c>
      <c r="B5780" s="1">
        <v>45155</v>
      </c>
      <c r="C5780" t="s">
        <v>57</v>
      </c>
      <c r="D5780" t="s">
        <v>39</v>
      </c>
      <c r="E5780">
        <v>6574178151</v>
      </c>
      <c r="F5780" t="s">
        <v>170</v>
      </c>
      <c r="G5780" t="s">
        <v>69</v>
      </c>
      <c r="H5780" t="s">
        <v>41</v>
      </c>
      <c r="I5780" t="s">
        <v>31</v>
      </c>
      <c r="J5780" t="s">
        <v>61</v>
      </c>
      <c r="K5780">
        <v>921.39</v>
      </c>
      <c r="L5780">
        <v>228.13</v>
      </c>
      <c r="M5780" t="s">
        <v>62</v>
      </c>
      <c r="N5780">
        <v>0.247593310107555</v>
      </c>
      <c r="O5780" t="s">
        <v>11355</v>
      </c>
      <c r="P5780" t="s">
        <v>11354</v>
      </c>
      <c r="R5780" t="s">
        <v>11353</v>
      </c>
      <c r="S5780">
        <f>IF(SalesData[[#This Row],[Return Status]]="Returned",1,0)</f>
        <v>0</v>
      </c>
      <c r="T5780">
        <v>2081.52</v>
      </c>
      <c r="U5780" s="2">
        <f>EOMONTH(SalesData[[#This Row],[Order Date]],0)</f>
        <v>45169</v>
      </c>
      <c r="V5780" s="9" t="str">
        <f>"Q"&amp;INT((MONTH(SalesData[[#This Row],[Order Date]])+2)/3)&amp;"-"&amp;YEAR(SalesData[[#This Row],[Order Date]])</f>
        <v>Q3-2023</v>
      </c>
    </row>
    <row r="5781" spans="1:22" x14ac:dyDescent="0.35">
      <c r="A5781" t="s">
        <v>5922</v>
      </c>
      <c r="B5781" s="1">
        <v>45154</v>
      </c>
      <c r="C5781" t="s">
        <v>45</v>
      </c>
      <c r="D5781" t="s">
        <v>145</v>
      </c>
      <c r="E5781">
        <v>877832096</v>
      </c>
      <c r="F5781" t="s">
        <v>172</v>
      </c>
      <c r="G5781" t="s">
        <v>141</v>
      </c>
      <c r="H5781" t="s">
        <v>11357</v>
      </c>
      <c r="I5781" t="s">
        <v>17</v>
      </c>
      <c r="J5781" t="s">
        <v>62</v>
      </c>
      <c r="K5781">
        <v>1149.44</v>
      </c>
      <c r="L5781">
        <v>175.85</v>
      </c>
      <c r="M5781" t="s">
        <v>62</v>
      </c>
      <c r="N5781">
        <v>0.152987541759465</v>
      </c>
      <c r="O5781" t="s">
        <v>11351</v>
      </c>
      <c r="P5781" t="s">
        <v>11352</v>
      </c>
      <c r="R5781" t="s">
        <v>11353</v>
      </c>
      <c r="S5781">
        <f>IF(SalesData[[#This Row],[Return Status]]="Returned",1,0)</f>
        <v>0</v>
      </c>
      <c r="T5781">
        <v>2793.38</v>
      </c>
      <c r="U5781" s="2">
        <f>EOMONTH(SalesData[[#This Row],[Order Date]],0)</f>
        <v>45169</v>
      </c>
      <c r="V5781" s="9" t="str">
        <f>"Q"&amp;INT((MONTH(SalesData[[#This Row],[Order Date]])+2)/3)&amp;"-"&amp;YEAR(SalesData[[#This Row],[Order Date]])</f>
        <v>Q3-2023</v>
      </c>
    </row>
    <row r="5782" spans="1:22" x14ac:dyDescent="0.35">
      <c r="A5782" t="s">
        <v>5923</v>
      </c>
      <c r="B5782" s="1">
        <v>45163</v>
      </c>
      <c r="C5782" t="s">
        <v>77</v>
      </c>
      <c r="D5782" t="s">
        <v>27</v>
      </c>
      <c r="E5782">
        <v>8190329740</v>
      </c>
      <c r="F5782" t="s">
        <v>137</v>
      </c>
      <c r="G5782" t="s">
        <v>34</v>
      </c>
      <c r="H5782" t="s">
        <v>35</v>
      </c>
      <c r="I5782" t="s">
        <v>36</v>
      </c>
      <c r="J5782" t="s">
        <v>19</v>
      </c>
      <c r="K5782">
        <v>717.45</v>
      </c>
      <c r="L5782">
        <v>49.42</v>
      </c>
      <c r="M5782" t="s">
        <v>19</v>
      </c>
      <c r="N5782">
        <v>6.8882848979022901E-2</v>
      </c>
      <c r="O5782" t="s">
        <v>11355</v>
      </c>
      <c r="P5782" t="s">
        <v>11356</v>
      </c>
      <c r="R5782" t="s">
        <v>11353</v>
      </c>
      <c r="S5782">
        <f>IF(SalesData[[#This Row],[Return Status]]="Returned",1,0)</f>
        <v>0</v>
      </c>
      <c r="U5782" s="2">
        <f>EOMONTH(SalesData[[#This Row],[Order Date]],0)</f>
        <v>45169</v>
      </c>
      <c r="V5782" s="9" t="str">
        <f>"Q"&amp;INT((MONTH(SalesData[[#This Row],[Order Date]])+2)/3)&amp;"-"&amp;YEAR(SalesData[[#This Row],[Order Date]])</f>
        <v>Q3-2023</v>
      </c>
    </row>
    <row r="5783" spans="1:22" x14ac:dyDescent="0.35">
      <c r="A5783" t="s">
        <v>5924</v>
      </c>
      <c r="B5783" s="1">
        <v>45155</v>
      </c>
      <c r="C5783" t="s">
        <v>52</v>
      </c>
      <c r="D5783" t="s">
        <v>80</v>
      </c>
      <c r="E5783">
        <v>5894562312</v>
      </c>
      <c r="F5783" t="s">
        <v>81</v>
      </c>
      <c r="G5783" t="s">
        <v>74</v>
      </c>
      <c r="H5783" t="s">
        <v>75</v>
      </c>
      <c r="I5783" t="s">
        <v>36</v>
      </c>
      <c r="J5783" t="s">
        <v>43</v>
      </c>
      <c r="K5783">
        <v>2790.96</v>
      </c>
      <c r="L5783">
        <v>313.42</v>
      </c>
      <c r="M5783" t="s">
        <v>43</v>
      </c>
      <c r="N5783">
        <v>0.11229827729526801</v>
      </c>
      <c r="O5783" t="s">
        <v>11351</v>
      </c>
      <c r="P5783" t="s">
        <v>11352</v>
      </c>
      <c r="R5783" t="s">
        <v>11353</v>
      </c>
      <c r="S5783">
        <f>IF(SalesData[[#This Row],[Return Status]]="Returned",1,0)</f>
        <v>0</v>
      </c>
      <c r="T5783">
        <v>2420.2800000000002</v>
      </c>
      <c r="U5783" s="2">
        <f>EOMONTH(SalesData[[#This Row],[Order Date]],0)</f>
        <v>45169</v>
      </c>
      <c r="V5783" s="9" t="str">
        <f>"Q"&amp;INT((MONTH(SalesData[[#This Row],[Order Date]])+2)/3)&amp;"-"&amp;YEAR(SalesData[[#This Row],[Order Date]])</f>
        <v>Q3-2023</v>
      </c>
    </row>
    <row r="5784" spans="1:22" x14ac:dyDescent="0.35">
      <c r="A5784" t="s">
        <v>5925</v>
      </c>
      <c r="B5784" s="1">
        <v>45145</v>
      </c>
      <c r="C5784" t="s">
        <v>132</v>
      </c>
      <c r="D5784" t="s">
        <v>13</v>
      </c>
      <c r="E5784">
        <v>3067013215</v>
      </c>
      <c r="F5784" t="s">
        <v>81</v>
      </c>
      <c r="G5784" t="s">
        <v>74</v>
      </c>
      <c r="H5784" t="s">
        <v>75</v>
      </c>
      <c r="I5784" t="s">
        <v>36</v>
      </c>
      <c r="J5784" t="s">
        <v>19</v>
      </c>
      <c r="K5784">
        <v>4555.37</v>
      </c>
      <c r="L5784">
        <v>1075.51</v>
      </c>
      <c r="M5784" t="s">
        <v>19</v>
      </c>
      <c r="N5784">
        <v>0.23609717761674701</v>
      </c>
      <c r="O5784" t="s">
        <v>11351</v>
      </c>
      <c r="P5784" t="s">
        <v>11354</v>
      </c>
      <c r="R5784" t="s">
        <v>11353</v>
      </c>
      <c r="S5784">
        <f>IF(SalesData[[#This Row],[Return Status]]="Returned",1,0)</f>
        <v>0</v>
      </c>
      <c r="T5784">
        <v>2420.2800000000002</v>
      </c>
      <c r="U5784" s="2">
        <f>EOMONTH(SalesData[[#This Row],[Order Date]],0)</f>
        <v>45169</v>
      </c>
      <c r="V5784" s="9" t="str">
        <f>"Q"&amp;INT((MONTH(SalesData[[#This Row],[Order Date]])+2)/3)&amp;"-"&amp;YEAR(SalesData[[#This Row],[Order Date]])</f>
        <v>Q3-2023</v>
      </c>
    </row>
    <row r="5785" spans="1:22" x14ac:dyDescent="0.35">
      <c r="A5785" t="s">
        <v>5926</v>
      </c>
      <c r="B5785" s="1">
        <v>45147</v>
      </c>
      <c r="C5785" t="s">
        <v>111</v>
      </c>
      <c r="D5785" t="s">
        <v>80</v>
      </c>
      <c r="E5785">
        <v>7186632944</v>
      </c>
      <c r="F5785" t="s">
        <v>64</v>
      </c>
      <c r="G5785" t="s">
        <v>15</v>
      </c>
      <c r="H5785" t="s">
        <v>16</v>
      </c>
      <c r="I5785" t="s">
        <v>17</v>
      </c>
      <c r="J5785" t="s">
        <v>19</v>
      </c>
      <c r="K5785">
        <v>3579.19</v>
      </c>
      <c r="L5785">
        <v>305.2</v>
      </c>
      <c r="M5785" t="s">
        <v>19</v>
      </c>
      <c r="N5785">
        <v>8.5270689737063393E-2</v>
      </c>
      <c r="O5785" t="s">
        <v>11351</v>
      </c>
      <c r="P5785" t="s">
        <v>11356</v>
      </c>
      <c r="R5785" t="s">
        <v>11353</v>
      </c>
      <c r="S5785">
        <f>IF(SalesData[[#This Row],[Return Status]]="Returned",1,0)</f>
        <v>0</v>
      </c>
      <c r="T5785">
        <v>2085.91</v>
      </c>
      <c r="U5785" s="2">
        <f>EOMONTH(SalesData[[#This Row],[Order Date]],0)</f>
        <v>45169</v>
      </c>
      <c r="V5785" s="9" t="str">
        <f>"Q"&amp;INT((MONTH(SalesData[[#This Row],[Order Date]])+2)/3)&amp;"-"&amp;YEAR(SalesData[[#This Row],[Order Date]])</f>
        <v>Q3-2023</v>
      </c>
    </row>
    <row r="5786" spans="1:22" x14ac:dyDescent="0.35">
      <c r="A5786" t="s">
        <v>5927</v>
      </c>
      <c r="B5786" s="1">
        <v>45153</v>
      </c>
      <c r="C5786" t="s">
        <v>87</v>
      </c>
      <c r="D5786" t="s">
        <v>13</v>
      </c>
      <c r="E5786">
        <v>9491516888</v>
      </c>
      <c r="F5786" t="s">
        <v>78</v>
      </c>
      <c r="G5786" t="s">
        <v>15</v>
      </c>
      <c r="H5786" t="s">
        <v>11357</v>
      </c>
      <c r="I5786" t="s">
        <v>17</v>
      </c>
      <c r="J5786" t="s">
        <v>18</v>
      </c>
      <c r="K5786">
        <v>2128.66</v>
      </c>
      <c r="L5786">
        <v>431.77</v>
      </c>
      <c r="M5786" t="s">
        <v>19</v>
      </c>
      <c r="N5786">
        <v>0.20283652626535001</v>
      </c>
      <c r="O5786" t="s">
        <v>11351</v>
      </c>
      <c r="P5786" t="s">
        <v>11354</v>
      </c>
      <c r="R5786" t="s">
        <v>11353</v>
      </c>
      <c r="S5786">
        <f>IF(SalesData[[#This Row],[Return Status]]="Returned",1,0)</f>
        <v>0</v>
      </c>
      <c r="T5786">
        <v>2085.91</v>
      </c>
      <c r="U5786" s="2">
        <f>EOMONTH(SalesData[[#This Row],[Order Date]],0)</f>
        <v>45169</v>
      </c>
      <c r="V5786" s="9" t="str">
        <f>"Q"&amp;INT((MONTH(SalesData[[#This Row],[Order Date]])+2)/3)&amp;"-"&amp;YEAR(SalesData[[#This Row],[Order Date]])</f>
        <v>Q3-2023</v>
      </c>
    </row>
    <row r="5787" spans="1:22" x14ac:dyDescent="0.35">
      <c r="A5787" t="s">
        <v>5928</v>
      </c>
      <c r="B5787" s="1">
        <v>45162</v>
      </c>
      <c r="C5787" t="s">
        <v>67</v>
      </c>
      <c r="D5787" t="s">
        <v>99</v>
      </c>
      <c r="E5787">
        <v>8820964022</v>
      </c>
      <c r="F5787" t="s">
        <v>28</v>
      </c>
      <c r="G5787" t="s">
        <v>29</v>
      </c>
      <c r="H5787" t="s">
        <v>30</v>
      </c>
      <c r="I5787" t="s">
        <v>31</v>
      </c>
      <c r="J5787" t="s">
        <v>61</v>
      </c>
      <c r="K5787">
        <v>3274.13</v>
      </c>
      <c r="L5787">
        <v>159.21</v>
      </c>
      <c r="M5787" t="s">
        <v>62</v>
      </c>
      <c r="N5787">
        <v>4.8626658074053301E-2</v>
      </c>
      <c r="O5787" t="s">
        <v>11351</v>
      </c>
      <c r="P5787" t="s">
        <v>11356</v>
      </c>
      <c r="R5787" t="s">
        <v>11353</v>
      </c>
      <c r="S5787">
        <f>IF(SalesData[[#This Row],[Return Status]]="Returned",1,0)</f>
        <v>0</v>
      </c>
      <c r="T5787">
        <v>2788.38</v>
      </c>
      <c r="U5787" s="2">
        <f>EOMONTH(SalesData[[#This Row],[Order Date]],0)</f>
        <v>45169</v>
      </c>
      <c r="V5787" s="9" t="str">
        <f>"Q"&amp;INT((MONTH(SalesData[[#This Row],[Order Date]])+2)/3)&amp;"-"&amp;YEAR(SalesData[[#This Row],[Order Date]])</f>
        <v>Q3-2023</v>
      </c>
    </row>
    <row r="5788" spans="1:22" x14ac:dyDescent="0.35">
      <c r="A5788" t="s">
        <v>5929</v>
      </c>
      <c r="B5788" s="1">
        <v>45164</v>
      </c>
      <c r="C5788" t="s">
        <v>77</v>
      </c>
      <c r="D5788" t="s">
        <v>39</v>
      </c>
      <c r="E5788">
        <v>147039706</v>
      </c>
      <c r="F5788" t="s">
        <v>120</v>
      </c>
      <c r="G5788" t="s">
        <v>141</v>
      </c>
      <c r="H5788" t="s">
        <v>11357</v>
      </c>
      <c r="I5788" t="s">
        <v>17</v>
      </c>
      <c r="J5788" t="s">
        <v>65</v>
      </c>
      <c r="K5788">
        <v>3210.97</v>
      </c>
      <c r="L5788">
        <v>301.37</v>
      </c>
      <c r="M5788" t="s">
        <v>65</v>
      </c>
      <c r="N5788">
        <v>9.3856373619186695E-2</v>
      </c>
      <c r="O5788" t="s">
        <v>11351</v>
      </c>
      <c r="P5788" t="s">
        <v>11356</v>
      </c>
      <c r="R5788" t="s">
        <v>11353</v>
      </c>
      <c r="S5788">
        <f>IF(SalesData[[#This Row],[Return Status]]="Returned",1,0)</f>
        <v>0</v>
      </c>
      <c r="T5788">
        <v>2793.38</v>
      </c>
      <c r="U5788" s="2">
        <f>EOMONTH(SalesData[[#This Row],[Order Date]],0)</f>
        <v>45169</v>
      </c>
      <c r="V5788" s="9" t="str">
        <f>"Q"&amp;INT((MONTH(SalesData[[#This Row],[Order Date]])+2)/3)&amp;"-"&amp;YEAR(SalesData[[#This Row],[Order Date]])</f>
        <v>Q3-2023</v>
      </c>
    </row>
    <row r="5789" spans="1:22" x14ac:dyDescent="0.35">
      <c r="A5789" t="s">
        <v>5930</v>
      </c>
      <c r="B5789" s="1">
        <v>45146</v>
      </c>
      <c r="C5789" t="s">
        <v>67</v>
      </c>
      <c r="D5789" t="s">
        <v>99</v>
      </c>
      <c r="E5789">
        <v>4633061383</v>
      </c>
      <c r="F5789" t="s">
        <v>83</v>
      </c>
      <c r="G5789" t="s">
        <v>84</v>
      </c>
      <c r="H5789" t="s">
        <v>85</v>
      </c>
      <c r="I5789" t="s">
        <v>31</v>
      </c>
      <c r="J5789" t="s">
        <v>19</v>
      </c>
      <c r="K5789">
        <v>3687.65</v>
      </c>
      <c r="L5789">
        <v>606.51</v>
      </c>
      <c r="M5789" t="s">
        <v>19</v>
      </c>
      <c r="N5789">
        <v>0.164470597806191</v>
      </c>
      <c r="O5789" t="s">
        <v>11351</v>
      </c>
      <c r="P5789" t="s">
        <v>11352</v>
      </c>
      <c r="R5789" t="s">
        <v>11353</v>
      </c>
      <c r="S5789">
        <f>IF(SalesData[[#This Row],[Return Status]]="Returned",1,0)</f>
        <v>0</v>
      </c>
      <c r="T5789">
        <v>847.14</v>
      </c>
      <c r="U5789" s="2">
        <f>EOMONTH(SalesData[[#This Row],[Order Date]],0)</f>
        <v>45169</v>
      </c>
      <c r="V5789" s="9" t="str">
        <f>"Q"&amp;INT((MONTH(SalesData[[#This Row],[Order Date]])+2)/3)&amp;"-"&amp;YEAR(SalesData[[#This Row],[Order Date]])</f>
        <v>Q3-2023</v>
      </c>
    </row>
    <row r="5790" spans="1:22" x14ac:dyDescent="0.35">
      <c r="A5790" t="s">
        <v>5931</v>
      </c>
      <c r="B5790" s="1">
        <v>45143</v>
      </c>
      <c r="C5790" t="s">
        <v>57</v>
      </c>
      <c r="D5790" t="s">
        <v>13</v>
      </c>
      <c r="E5790">
        <v>5103878688</v>
      </c>
      <c r="F5790" t="s">
        <v>116</v>
      </c>
      <c r="G5790" t="s">
        <v>11374</v>
      </c>
      <c r="H5790" t="s">
        <v>75</v>
      </c>
      <c r="I5790" t="s">
        <v>36</v>
      </c>
      <c r="J5790" t="s">
        <v>18</v>
      </c>
      <c r="K5790">
        <v>506.22</v>
      </c>
      <c r="L5790">
        <v>137.37</v>
      </c>
      <c r="M5790" t="s">
        <v>19</v>
      </c>
      <c r="N5790">
        <v>0.27136422899134799</v>
      </c>
      <c r="O5790" t="s">
        <v>11355</v>
      </c>
      <c r="P5790" t="s">
        <v>11354</v>
      </c>
      <c r="R5790" t="s">
        <v>11353</v>
      </c>
      <c r="S5790">
        <f>IF(SalesData[[#This Row],[Return Status]]="Returned",1,0)</f>
        <v>0</v>
      </c>
      <c r="U5790" s="2">
        <f>EOMONTH(SalesData[[#This Row],[Order Date]],0)</f>
        <v>45169</v>
      </c>
      <c r="V5790" s="9" t="str">
        <f>"Q"&amp;INT((MONTH(SalesData[[#This Row],[Order Date]])+2)/3)&amp;"-"&amp;YEAR(SalesData[[#This Row],[Order Date]])</f>
        <v>Q3-2023</v>
      </c>
    </row>
    <row r="5791" spans="1:22" x14ac:dyDescent="0.35">
      <c r="A5791" t="s">
        <v>5932</v>
      </c>
      <c r="B5791" s="1">
        <v>45144</v>
      </c>
      <c r="C5791" t="s">
        <v>162</v>
      </c>
      <c r="D5791" t="s">
        <v>27</v>
      </c>
      <c r="E5791">
        <v>5786494501</v>
      </c>
      <c r="F5791" t="s">
        <v>137</v>
      </c>
      <c r="G5791" t="s">
        <v>34</v>
      </c>
      <c r="H5791" t="s">
        <v>35</v>
      </c>
      <c r="I5791" t="s">
        <v>36</v>
      </c>
      <c r="J5791" t="s">
        <v>61</v>
      </c>
      <c r="K5791">
        <v>623.78</v>
      </c>
      <c r="L5791">
        <v>179.29</v>
      </c>
      <c r="M5791" t="s">
        <v>62</v>
      </c>
      <c r="N5791">
        <v>0.28742505370483201</v>
      </c>
      <c r="O5791" t="s">
        <v>11355</v>
      </c>
      <c r="P5791" t="s">
        <v>11354</v>
      </c>
      <c r="R5791" t="s">
        <v>11353</v>
      </c>
      <c r="S5791">
        <f>IF(SalesData[[#This Row],[Return Status]]="Returned",1,0)</f>
        <v>0</v>
      </c>
      <c r="U5791" s="2">
        <f>EOMONTH(SalesData[[#This Row],[Order Date]],0)</f>
        <v>45169</v>
      </c>
      <c r="V5791" s="9" t="str">
        <f>"Q"&amp;INT((MONTH(SalesData[[#This Row],[Order Date]])+2)/3)&amp;"-"&amp;YEAR(SalesData[[#This Row],[Order Date]])</f>
        <v>Q3-2023</v>
      </c>
    </row>
    <row r="5792" spans="1:22" x14ac:dyDescent="0.35">
      <c r="A5792" t="s">
        <v>5933</v>
      </c>
      <c r="B5792" s="1">
        <v>45153</v>
      </c>
      <c r="C5792" t="s">
        <v>184</v>
      </c>
      <c r="D5792" t="s">
        <v>99</v>
      </c>
      <c r="E5792">
        <v>7039276656</v>
      </c>
      <c r="F5792" t="s">
        <v>88</v>
      </c>
      <c r="G5792" t="s">
        <v>89</v>
      </c>
      <c r="H5792" t="s">
        <v>90</v>
      </c>
      <c r="I5792" t="s">
        <v>31</v>
      </c>
      <c r="J5792" t="s">
        <v>18</v>
      </c>
      <c r="K5792">
        <v>4709.8500000000004</v>
      </c>
      <c r="L5792">
        <v>484.6</v>
      </c>
      <c r="M5792" t="s">
        <v>19</v>
      </c>
      <c r="N5792">
        <v>0.102890750236207</v>
      </c>
      <c r="O5792" t="s">
        <v>11351</v>
      </c>
      <c r="P5792" t="s">
        <v>11352</v>
      </c>
      <c r="R5792" t="s">
        <v>11353</v>
      </c>
      <c r="S5792">
        <f>IF(SalesData[[#This Row],[Return Status]]="Returned",1,0)</f>
        <v>0</v>
      </c>
      <c r="T5792">
        <v>207.68</v>
      </c>
      <c r="U5792" s="2">
        <f>EOMONTH(SalesData[[#This Row],[Order Date]],0)</f>
        <v>45169</v>
      </c>
      <c r="V5792" s="9" t="str">
        <f>"Q"&amp;INT((MONTH(SalesData[[#This Row],[Order Date]])+2)/3)&amp;"-"&amp;YEAR(SalesData[[#This Row],[Order Date]])</f>
        <v>Q3-2023</v>
      </c>
    </row>
    <row r="5793" spans="1:22" x14ac:dyDescent="0.35">
      <c r="A5793" t="s">
        <v>5934</v>
      </c>
      <c r="B5793" s="1">
        <v>45151</v>
      </c>
      <c r="C5793" t="s">
        <v>87</v>
      </c>
      <c r="D5793" t="s">
        <v>145</v>
      </c>
      <c r="E5793">
        <v>4909327787</v>
      </c>
      <c r="F5793" t="s">
        <v>133</v>
      </c>
      <c r="G5793" t="s">
        <v>11379</v>
      </c>
      <c r="H5793" t="s">
        <v>90</v>
      </c>
      <c r="I5793" t="s">
        <v>31</v>
      </c>
      <c r="J5793" t="s">
        <v>65</v>
      </c>
      <c r="K5793">
        <v>3580.82</v>
      </c>
      <c r="L5793">
        <v>845.07</v>
      </c>
      <c r="M5793" t="s">
        <v>65</v>
      </c>
      <c r="N5793">
        <v>0.235999016984936</v>
      </c>
      <c r="O5793" t="s">
        <v>11351</v>
      </c>
      <c r="P5793" t="s">
        <v>11354</v>
      </c>
      <c r="R5793" t="s">
        <v>11353</v>
      </c>
      <c r="S5793">
        <f>IF(SalesData[[#This Row],[Return Status]]="Returned",1,0)</f>
        <v>0</v>
      </c>
      <c r="U5793" s="2">
        <f>EOMONTH(SalesData[[#This Row],[Order Date]],0)</f>
        <v>45169</v>
      </c>
      <c r="V5793" s="9" t="str">
        <f>"Q"&amp;INT((MONTH(SalesData[[#This Row],[Order Date]])+2)/3)&amp;"-"&amp;YEAR(SalesData[[#This Row],[Order Date]])</f>
        <v>Q3-2023</v>
      </c>
    </row>
    <row r="5794" spans="1:22" x14ac:dyDescent="0.35">
      <c r="A5794" t="s">
        <v>5935</v>
      </c>
      <c r="B5794" s="1">
        <v>45155</v>
      </c>
      <c r="C5794" t="s">
        <v>106</v>
      </c>
      <c r="D5794" t="s">
        <v>145</v>
      </c>
      <c r="E5794">
        <v>5033858601</v>
      </c>
      <c r="F5794" t="s">
        <v>95</v>
      </c>
      <c r="G5794" t="s">
        <v>59</v>
      </c>
      <c r="H5794" t="s">
        <v>60</v>
      </c>
      <c r="I5794" t="s">
        <v>31</v>
      </c>
      <c r="J5794" t="s">
        <v>19</v>
      </c>
      <c r="K5794">
        <v>2794.3</v>
      </c>
      <c r="L5794">
        <v>447.86</v>
      </c>
      <c r="M5794" t="s">
        <v>19</v>
      </c>
      <c r="N5794">
        <v>0.16027627670615199</v>
      </c>
      <c r="O5794" t="s">
        <v>11351</v>
      </c>
      <c r="P5794" t="s">
        <v>11352</v>
      </c>
      <c r="R5794" t="s">
        <v>11353</v>
      </c>
      <c r="S5794">
        <f>IF(SalesData[[#This Row],[Return Status]]="Returned",1,0)</f>
        <v>0</v>
      </c>
      <c r="T5794">
        <v>2183.56</v>
      </c>
      <c r="U5794" s="2">
        <f>EOMONTH(SalesData[[#This Row],[Order Date]],0)</f>
        <v>45169</v>
      </c>
      <c r="V5794" s="9" t="str">
        <f>"Q"&amp;INT((MONTH(SalesData[[#This Row],[Order Date]])+2)/3)&amp;"-"&amp;YEAR(SalesData[[#This Row],[Order Date]])</f>
        <v>Q3-2023</v>
      </c>
    </row>
    <row r="5795" spans="1:22" x14ac:dyDescent="0.35">
      <c r="A5795" t="s">
        <v>5936</v>
      </c>
      <c r="B5795" s="1">
        <v>45150</v>
      </c>
      <c r="C5795" t="s">
        <v>188</v>
      </c>
      <c r="D5795" t="s">
        <v>72</v>
      </c>
      <c r="E5795">
        <v>2909981527</v>
      </c>
      <c r="F5795" t="s">
        <v>147</v>
      </c>
      <c r="G5795" t="s">
        <v>84</v>
      </c>
      <c r="H5795" t="s">
        <v>11357</v>
      </c>
      <c r="I5795" t="s">
        <v>31</v>
      </c>
      <c r="J5795" t="s">
        <v>62</v>
      </c>
      <c r="K5795">
        <v>4184.8900000000003</v>
      </c>
      <c r="L5795">
        <v>924.45</v>
      </c>
      <c r="M5795" t="s">
        <v>62</v>
      </c>
      <c r="N5795">
        <v>0.22090186360931799</v>
      </c>
      <c r="O5795" t="s">
        <v>11351</v>
      </c>
      <c r="P5795" t="s">
        <v>11354</v>
      </c>
      <c r="R5795" t="s">
        <v>11353</v>
      </c>
      <c r="S5795">
        <f>IF(SalesData[[#This Row],[Return Status]]="Returned",1,0)</f>
        <v>0</v>
      </c>
      <c r="T5795">
        <v>847.14</v>
      </c>
      <c r="U5795" s="2">
        <f>EOMONTH(SalesData[[#This Row],[Order Date]],0)</f>
        <v>45169</v>
      </c>
      <c r="V5795" s="9" t="str">
        <f>"Q"&amp;INT((MONTH(SalesData[[#This Row],[Order Date]])+2)/3)&amp;"-"&amp;YEAR(SalesData[[#This Row],[Order Date]])</f>
        <v>Q3-2023</v>
      </c>
    </row>
    <row r="5796" spans="1:22" x14ac:dyDescent="0.35">
      <c r="A5796" t="s">
        <v>5937</v>
      </c>
      <c r="B5796" s="1">
        <v>45145</v>
      </c>
      <c r="C5796" t="s">
        <v>106</v>
      </c>
      <c r="D5796" t="s">
        <v>13</v>
      </c>
      <c r="E5796">
        <v>95967311</v>
      </c>
      <c r="F5796" t="s">
        <v>410</v>
      </c>
      <c r="G5796" t="s">
        <v>29</v>
      </c>
      <c r="H5796" t="s">
        <v>30</v>
      </c>
      <c r="I5796" t="s">
        <v>31</v>
      </c>
      <c r="J5796" t="s">
        <v>42</v>
      </c>
      <c r="K5796">
        <v>4261.21</v>
      </c>
      <c r="L5796">
        <v>360.27</v>
      </c>
      <c r="M5796" t="s">
        <v>43</v>
      </c>
      <c r="N5796">
        <v>8.4546408179836205E-2</v>
      </c>
      <c r="O5796" t="s">
        <v>11351</v>
      </c>
      <c r="P5796" t="s">
        <v>11356</v>
      </c>
      <c r="R5796" t="s">
        <v>11353</v>
      </c>
      <c r="S5796">
        <f>IF(SalesData[[#This Row],[Return Status]]="Returned",1,0)</f>
        <v>0</v>
      </c>
      <c r="T5796">
        <v>2788.38</v>
      </c>
      <c r="U5796" s="2">
        <f>EOMONTH(SalesData[[#This Row],[Order Date]],0)</f>
        <v>45169</v>
      </c>
      <c r="V5796" s="9" t="str">
        <f>"Q"&amp;INT((MONTH(SalesData[[#This Row],[Order Date]])+2)/3)&amp;"-"&amp;YEAR(SalesData[[#This Row],[Order Date]])</f>
        <v>Q3-2023</v>
      </c>
    </row>
    <row r="5797" spans="1:22" x14ac:dyDescent="0.35">
      <c r="A5797" t="s">
        <v>5938</v>
      </c>
      <c r="B5797" s="1">
        <v>45141</v>
      </c>
      <c r="C5797" t="s">
        <v>144</v>
      </c>
      <c r="D5797" t="s">
        <v>80</v>
      </c>
      <c r="E5797">
        <v>8645406073</v>
      </c>
      <c r="F5797" t="s">
        <v>50</v>
      </c>
      <c r="G5797" t="s">
        <v>34</v>
      </c>
      <c r="H5797" t="s">
        <v>35</v>
      </c>
      <c r="I5797" t="s">
        <v>36</v>
      </c>
      <c r="J5797" t="s">
        <v>19</v>
      </c>
      <c r="K5797">
        <v>1256.48</v>
      </c>
      <c r="L5797">
        <v>246.72</v>
      </c>
      <c r="M5797" t="s">
        <v>19</v>
      </c>
      <c r="N5797">
        <v>0.19635807971475899</v>
      </c>
      <c r="O5797" t="s">
        <v>11351</v>
      </c>
      <c r="P5797" t="s">
        <v>11352</v>
      </c>
      <c r="R5797" t="s">
        <v>11353</v>
      </c>
      <c r="S5797">
        <f>IF(SalesData[[#This Row],[Return Status]]="Returned",1,0)</f>
        <v>0</v>
      </c>
      <c r="U5797" s="2">
        <f>EOMONTH(SalesData[[#This Row],[Order Date]],0)</f>
        <v>45169</v>
      </c>
      <c r="V5797" s="9" t="str">
        <f>"Q"&amp;INT((MONTH(SalesData[[#This Row],[Order Date]])+2)/3)&amp;"-"&amp;YEAR(SalesData[[#This Row],[Order Date]])</f>
        <v>Q3-2023</v>
      </c>
    </row>
    <row r="5798" spans="1:22" x14ac:dyDescent="0.35">
      <c r="A5798" t="s">
        <v>5939</v>
      </c>
      <c r="B5798" s="1">
        <v>45162</v>
      </c>
      <c r="C5798" t="s">
        <v>67</v>
      </c>
      <c r="D5798" t="s">
        <v>13</v>
      </c>
      <c r="E5798">
        <v>5544228199</v>
      </c>
      <c r="F5798" t="s">
        <v>100</v>
      </c>
      <c r="G5798" t="s">
        <v>34</v>
      </c>
      <c r="H5798" t="s">
        <v>35</v>
      </c>
      <c r="I5798" t="s">
        <v>36</v>
      </c>
      <c r="J5798" t="s">
        <v>65</v>
      </c>
      <c r="K5798">
        <v>1093.98</v>
      </c>
      <c r="L5798">
        <v>191.48</v>
      </c>
      <c r="M5798" t="s">
        <v>65</v>
      </c>
      <c r="N5798">
        <v>0.17503062213203199</v>
      </c>
      <c r="O5798" t="s">
        <v>11351</v>
      </c>
      <c r="P5798" t="s">
        <v>11352</v>
      </c>
      <c r="R5798" t="s">
        <v>11353</v>
      </c>
      <c r="S5798">
        <f>IF(SalesData[[#This Row],[Return Status]]="Returned",1,0)</f>
        <v>0</v>
      </c>
      <c r="U5798" s="2">
        <f>EOMONTH(SalesData[[#This Row],[Order Date]],0)</f>
        <v>45169</v>
      </c>
      <c r="V5798" s="9" t="str">
        <f>"Q"&amp;INT((MONTH(SalesData[[#This Row],[Order Date]])+2)/3)&amp;"-"&amp;YEAR(SalesData[[#This Row],[Order Date]])</f>
        <v>Q3-2023</v>
      </c>
    </row>
    <row r="5799" spans="1:22" x14ac:dyDescent="0.35">
      <c r="A5799" t="s">
        <v>5940</v>
      </c>
      <c r="B5799" s="1">
        <v>45139</v>
      </c>
      <c r="C5799" t="s">
        <v>124</v>
      </c>
      <c r="D5799" t="s">
        <v>80</v>
      </c>
      <c r="E5799">
        <v>2291893891</v>
      </c>
      <c r="F5799" t="s">
        <v>140</v>
      </c>
      <c r="G5799" t="s">
        <v>141</v>
      </c>
      <c r="H5799" t="s">
        <v>121</v>
      </c>
      <c r="I5799" t="s">
        <v>17</v>
      </c>
      <c r="J5799" t="s">
        <v>42</v>
      </c>
      <c r="K5799">
        <v>1602.72</v>
      </c>
      <c r="L5799">
        <v>362.72</v>
      </c>
      <c r="M5799" t="s">
        <v>43</v>
      </c>
      <c r="N5799">
        <v>0.22631526405111299</v>
      </c>
      <c r="O5799" t="s">
        <v>11351</v>
      </c>
      <c r="P5799" t="s">
        <v>11354</v>
      </c>
      <c r="R5799" t="s">
        <v>11353</v>
      </c>
      <c r="S5799">
        <f>IF(SalesData[[#This Row],[Return Status]]="Returned",1,0)</f>
        <v>0</v>
      </c>
      <c r="T5799">
        <v>2793.38</v>
      </c>
      <c r="U5799" s="2">
        <f>EOMONTH(SalesData[[#This Row],[Order Date]],0)</f>
        <v>45169</v>
      </c>
      <c r="V5799" s="9" t="str">
        <f>"Q"&amp;INT((MONTH(SalesData[[#This Row],[Order Date]])+2)/3)&amp;"-"&amp;YEAR(SalesData[[#This Row],[Order Date]])</f>
        <v>Q3-2023</v>
      </c>
    </row>
    <row r="5800" spans="1:22" x14ac:dyDescent="0.35">
      <c r="A5800" t="s">
        <v>5941</v>
      </c>
      <c r="B5800" s="1">
        <v>45158</v>
      </c>
      <c r="C5800" t="s">
        <v>77</v>
      </c>
      <c r="D5800" t="s">
        <v>99</v>
      </c>
      <c r="E5800">
        <v>1241148889</v>
      </c>
      <c r="F5800" t="s">
        <v>109</v>
      </c>
      <c r="G5800" t="s">
        <v>59</v>
      </c>
      <c r="H5800" t="s">
        <v>60</v>
      </c>
      <c r="I5800" t="s">
        <v>31</v>
      </c>
      <c r="J5800" t="s">
        <v>65</v>
      </c>
      <c r="K5800">
        <v>1431.11</v>
      </c>
      <c r="L5800">
        <v>420.17</v>
      </c>
      <c r="M5800" t="s">
        <v>65</v>
      </c>
      <c r="N5800">
        <v>0.29359727763763799</v>
      </c>
      <c r="O5800" t="s">
        <v>11351</v>
      </c>
      <c r="P5800" t="s">
        <v>11354</v>
      </c>
      <c r="R5800" t="s">
        <v>11353</v>
      </c>
      <c r="S5800">
        <f>IF(SalesData[[#This Row],[Return Status]]="Returned",1,0)</f>
        <v>0</v>
      </c>
      <c r="T5800">
        <v>2183.56</v>
      </c>
      <c r="U5800" s="2">
        <f>EOMONTH(SalesData[[#This Row],[Order Date]],0)</f>
        <v>45169</v>
      </c>
      <c r="V5800" s="9" t="str">
        <f>"Q"&amp;INT((MONTH(SalesData[[#This Row],[Order Date]])+2)/3)&amp;"-"&amp;YEAR(SalesData[[#This Row],[Order Date]])</f>
        <v>Q3-2023</v>
      </c>
    </row>
    <row r="5801" spans="1:22" x14ac:dyDescent="0.35">
      <c r="A5801" t="s">
        <v>5942</v>
      </c>
      <c r="B5801" s="1">
        <v>45150</v>
      </c>
      <c r="C5801" t="s">
        <v>49</v>
      </c>
      <c r="D5801" t="s">
        <v>27</v>
      </c>
      <c r="E5801">
        <v>5715187137</v>
      </c>
      <c r="F5801" t="s">
        <v>137</v>
      </c>
      <c r="G5801" t="s">
        <v>101</v>
      </c>
      <c r="H5801" t="s">
        <v>35</v>
      </c>
      <c r="I5801" t="s">
        <v>36</v>
      </c>
      <c r="J5801" t="s">
        <v>43</v>
      </c>
      <c r="K5801">
        <v>1732.48</v>
      </c>
      <c r="L5801">
        <v>421.02</v>
      </c>
      <c r="M5801" t="s">
        <v>43</v>
      </c>
      <c r="N5801">
        <v>0.24301579239009999</v>
      </c>
      <c r="O5801" t="s">
        <v>11351</v>
      </c>
      <c r="P5801" t="s">
        <v>11354</v>
      </c>
      <c r="R5801" t="s">
        <v>11353</v>
      </c>
      <c r="S5801">
        <f>IF(SalesData[[#This Row],[Return Status]]="Returned",1,0)</f>
        <v>0</v>
      </c>
      <c r="T5801">
        <v>1385.87</v>
      </c>
      <c r="U5801" s="2">
        <f>EOMONTH(SalesData[[#This Row],[Order Date]],0)</f>
        <v>45169</v>
      </c>
      <c r="V5801" s="9" t="str">
        <f>"Q"&amp;INT((MONTH(SalesData[[#This Row],[Order Date]])+2)/3)&amp;"-"&amp;YEAR(SalesData[[#This Row],[Order Date]])</f>
        <v>Q3-2023</v>
      </c>
    </row>
    <row r="5802" spans="1:22" x14ac:dyDescent="0.35">
      <c r="A5802" t="s">
        <v>5943</v>
      </c>
      <c r="B5802" s="1">
        <v>45158</v>
      </c>
      <c r="C5802" t="s">
        <v>162</v>
      </c>
      <c r="D5802" t="s">
        <v>80</v>
      </c>
      <c r="E5802">
        <v>2986699659</v>
      </c>
      <c r="F5802" t="s">
        <v>88</v>
      </c>
      <c r="G5802" t="s">
        <v>89</v>
      </c>
      <c r="H5802" t="s">
        <v>90</v>
      </c>
      <c r="I5802" t="s">
        <v>31</v>
      </c>
      <c r="J5802" t="s">
        <v>43</v>
      </c>
      <c r="K5802">
        <v>703.48</v>
      </c>
      <c r="L5802">
        <v>102.71</v>
      </c>
      <c r="M5802" t="s">
        <v>43</v>
      </c>
      <c r="N5802">
        <v>0.146002729288679</v>
      </c>
      <c r="O5802" t="s">
        <v>11355</v>
      </c>
      <c r="P5802" t="s">
        <v>11352</v>
      </c>
      <c r="Q5802" t="s">
        <v>11359</v>
      </c>
      <c r="R5802" t="s">
        <v>11360</v>
      </c>
      <c r="S5802">
        <f>IF(SalesData[[#This Row],[Return Status]]="Returned",1,0)</f>
        <v>1</v>
      </c>
      <c r="T5802">
        <v>207.68</v>
      </c>
      <c r="U5802" s="2">
        <f>EOMONTH(SalesData[[#This Row],[Order Date]],0)</f>
        <v>45169</v>
      </c>
      <c r="V5802" s="9" t="str">
        <f>"Q"&amp;INT((MONTH(SalesData[[#This Row],[Order Date]])+2)/3)&amp;"-"&amp;YEAR(SalesData[[#This Row],[Order Date]])</f>
        <v>Q3-2023</v>
      </c>
    </row>
    <row r="5803" spans="1:22" x14ac:dyDescent="0.35">
      <c r="A5803" t="s">
        <v>5944</v>
      </c>
      <c r="B5803" s="1">
        <v>45152</v>
      </c>
      <c r="C5803" t="s">
        <v>77</v>
      </c>
      <c r="D5803" t="s">
        <v>145</v>
      </c>
      <c r="E5803">
        <v>2116916694</v>
      </c>
      <c r="F5803" t="s">
        <v>40</v>
      </c>
      <c r="G5803" t="s">
        <v>69</v>
      </c>
      <c r="H5803" t="s">
        <v>41</v>
      </c>
      <c r="I5803" t="s">
        <v>31</v>
      </c>
      <c r="J5803" t="s">
        <v>61</v>
      </c>
      <c r="K5803">
        <v>4418.26</v>
      </c>
      <c r="L5803">
        <v>1099.05</v>
      </c>
      <c r="M5803" t="s">
        <v>62</v>
      </c>
      <c r="N5803">
        <v>0.24875177105919499</v>
      </c>
      <c r="O5803" t="s">
        <v>11351</v>
      </c>
      <c r="P5803" t="s">
        <v>11354</v>
      </c>
      <c r="R5803" t="s">
        <v>11353</v>
      </c>
      <c r="S5803">
        <f>IF(SalesData[[#This Row],[Return Status]]="Returned",1,0)</f>
        <v>0</v>
      </c>
      <c r="T5803">
        <v>2081.52</v>
      </c>
      <c r="U5803" s="2">
        <f>EOMONTH(SalesData[[#This Row],[Order Date]],0)</f>
        <v>45169</v>
      </c>
      <c r="V5803" s="9" t="str">
        <f>"Q"&amp;INT((MONTH(SalesData[[#This Row],[Order Date]])+2)/3)&amp;"-"&amp;YEAR(SalesData[[#This Row],[Order Date]])</f>
        <v>Q3-2023</v>
      </c>
    </row>
    <row r="5804" spans="1:22" x14ac:dyDescent="0.35">
      <c r="A5804" t="s">
        <v>5945</v>
      </c>
      <c r="B5804" s="1">
        <v>45150</v>
      </c>
      <c r="C5804" t="s">
        <v>162</v>
      </c>
      <c r="D5804" t="s">
        <v>46</v>
      </c>
      <c r="E5804">
        <v>2003787413</v>
      </c>
      <c r="F5804" t="s">
        <v>64</v>
      </c>
      <c r="G5804" t="s">
        <v>15</v>
      </c>
      <c r="H5804" t="s">
        <v>16</v>
      </c>
      <c r="I5804" t="s">
        <v>17</v>
      </c>
      <c r="J5804" t="s">
        <v>42</v>
      </c>
      <c r="K5804">
        <v>4845.38</v>
      </c>
      <c r="L5804">
        <v>778.89</v>
      </c>
      <c r="M5804" t="s">
        <v>43</v>
      </c>
      <c r="N5804">
        <v>0.16074900214224699</v>
      </c>
      <c r="O5804" t="s">
        <v>11351</v>
      </c>
      <c r="P5804" t="s">
        <v>11352</v>
      </c>
      <c r="Q5804" t="s">
        <v>11366</v>
      </c>
      <c r="R5804" t="s">
        <v>11360</v>
      </c>
      <c r="S5804">
        <f>IF(SalesData[[#This Row],[Return Status]]="Returned",1,0)</f>
        <v>1</v>
      </c>
      <c r="T5804">
        <v>2085.91</v>
      </c>
      <c r="U5804" s="2">
        <f>EOMONTH(SalesData[[#This Row],[Order Date]],0)</f>
        <v>45169</v>
      </c>
      <c r="V5804" s="9" t="str">
        <f>"Q"&amp;INT((MONTH(SalesData[[#This Row],[Order Date]])+2)/3)&amp;"-"&amp;YEAR(SalesData[[#This Row],[Order Date]])</f>
        <v>Q3-2023</v>
      </c>
    </row>
    <row r="5805" spans="1:22" x14ac:dyDescent="0.35">
      <c r="A5805" t="s">
        <v>5946</v>
      </c>
      <c r="B5805" s="1">
        <v>45159</v>
      </c>
      <c r="C5805" t="s">
        <v>92</v>
      </c>
      <c r="D5805" t="s">
        <v>99</v>
      </c>
      <c r="E5805">
        <v>9867665184</v>
      </c>
      <c r="F5805" t="s">
        <v>168</v>
      </c>
      <c r="G5805" t="s">
        <v>54</v>
      </c>
      <c r="H5805" t="s">
        <v>55</v>
      </c>
      <c r="I5805" t="s">
        <v>31</v>
      </c>
      <c r="J5805" t="s">
        <v>19</v>
      </c>
      <c r="K5805">
        <v>313.02999999999997</v>
      </c>
      <c r="L5805">
        <v>45.46</v>
      </c>
      <c r="M5805" t="s">
        <v>19</v>
      </c>
      <c r="N5805">
        <v>0.14522569721751899</v>
      </c>
      <c r="O5805" t="s">
        <v>11361</v>
      </c>
      <c r="P5805" t="s">
        <v>11352</v>
      </c>
      <c r="R5805" t="s">
        <v>11353</v>
      </c>
      <c r="S5805">
        <f>IF(SalesData[[#This Row],[Return Status]]="Returned",1,0)</f>
        <v>0</v>
      </c>
      <c r="U5805" s="2">
        <f>EOMONTH(SalesData[[#This Row],[Order Date]],0)</f>
        <v>45169</v>
      </c>
      <c r="V5805" s="9" t="str">
        <f>"Q"&amp;INT((MONTH(SalesData[[#This Row],[Order Date]])+2)/3)&amp;"-"&amp;YEAR(SalesData[[#This Row],[Order Date]])</f>
        <v>Q3-2023</v>
      </c>
    </row>
    <row r="5806" spans="1:22" x14ac:dyDescent="0.35">
      <c r="A5806" t="s">
        <v>5947</v>
      </c>
      <c r="B5806" s="1">
        <v>45160</v>
      </c>
      <c r="C5806" t="s">
        <v>12</v>
      </c>
      <c r="D5806" t="s">
        <v>80</v>
      </c>
      <c r="E5806">
        <v>4085805771</v>
      </c>
      <c r="F5806" t="s">
        <v>185</v>
      </c>
      <c r="G5806" t="s">
        <v>164</v>
      </c>
      <c r="H5806" t="s">
        <v>165</v>
      </c>
      <c r="I5806" t="s">
        <v>36</v>
      </c>
      <c r="J5806" t="s">
        <v>19</v>
      </c>
      <c r="K5806">
        <v>1355.44</v>
      </c>
      <c r="L5806">
        <v>79.28</v>
      </c>
      <c r="M5806" t="s">
        <v>19</v>
      </c>
      <c r="N5806">
        <v>5.8490231954199397E-2</v>
      </c>
      <c r="O5806" t="s">
        <v>11351</v>
      </c>
      <c r="P5806" t="s">
        <v>11356</v>
      </c>
      <c r="R5806" t="s">
        <v>11353</v>
      </c>
      <c r="S5806">
        <f>IF(SalesData[[#This Row],[Return Status]]="Returned",1,0)</f>
        <v>0</v>
      </c>
      <c r="U5806" s="2">
        <f>EOMONTH(SalesData[[#This Row],[Order Date]],0)</f>
        <v>45169</v>
      </c>
      <c r="V5806" s="9" t="str">
        <f>"Q"&amp;INT((MONTH(SalesData[[#This Row],[Order Date]])+2)/3)&amp;"-"&amp;YEAR(SalesData[[#This Row],[Order Date]])</f>
        <v>Q3-2023</v>
      </c>
    </row>
    <row r="5807" spans="1:22" x14ac:dyDescent="0.35">
      <c r="A5807" t="s">
        <v>5948</v>
      </c>
      <c r="B5807" s="1">
        <v>45141</v>
      </c>
      <c r="C5807" t="s">
        <v>26</v>
      </c>
      <c r="D5807" t="s">
        <v>99</v>
      </c>
      <c r="E5807">
        <v>6352235255</v>
      </c>
      <c r="F5807" t="s">
        <v>109</v>
      </c>
      <c r="G5807" t="s">
        <v>59</v>
      </c>
      <c r="H5807" t="s">
        <v>60</v>
      </c>
      <c r="I5807" t="s">
        <v>31</v>
      </c>
      <c r="J5807" t="s">
        <v>18</v>
      </c>
      <c r="K5807">
        <v>2009</v>
      </c>
      <c r="L5807">
        <v>217.85</v>
      </c>
      <c r="M5807" t="s">
        <v>19</v>
      </c>
      <c r="N5807">
        <v>0.10843703334992499</v>
      </c>
      <c r="O5807" t="s">
        <v>11351</v>
      </c>
      <c r="P5807" t="s">
        <v>11352</v>
      </c>
      <c r="Q5807" t="s">
        <v>11363</v>
      </c>
      <c r="R5807" t="s">
        <v>11360</v>
      </c>
      <c r="S5807">
        <f>IF(SalesData[[#This Row],[Return Status]]="Returned",1,0)</f>
        <v>1</v>
      </c>
      <c r="T5807">
        <v>2183.56</v>
      </c>
      <c r="U5807" s="2">
        <f>EOMONTH(SalesData[[#This Row],[Order Date]],0)</f>
        <v>45169</v>
      </c>
      <c r="V5807" s="9" t="str">
        <f>"Q"&amp;INT((MONTH(SalesData[[#This Row],[Order Date]])+2)/3)&amp;"-"&amp;YEAR(SalesData[[#This Row],[Order Date]])</f>
        <v>Q3-2023</v>
      </c>
    </row>
    <row r="5808" spans="1:22" x14ac:dyDescent="0.35">
      <c r="A5808" t="s">
        <v>5949</v>
      </c>
      <c r="B5808" s="1">
        <v>45154</v>
      </c>
      <c r="C5808" t="s">
        <v>97</v>
      </c>
      <c r="D5808" t="s">
        <v>99</v>
      </c>
      <c r="E5808">
        <v>191363316</v>
      </c>
      <c r="F5808" t="s">
        <v>170</v>
      </c>
      <c r="G5808" t="s">
        <v>69</v>
      </c>
      <c r="H5808" t="s">
        <v>41</v>
      </c>
      <c r="I5808" t="s">
        <v>31</v>
      </c>
      <c r="J5808" t="s">
        <v>62</v>
      </c>
      <c r="K5808">
        <v>2002.35</v>
      </c>
      <c r="L5808">
        <v>166.32</v>
      </c>
      <c r="M5808" t="s">
        <v>62</v>
      </c>
      <c r="N5808">
        <v>8.3062401678028294E-2</v>
      </c>
      <c r="O5808" t="s">
        <v>11351</v>
      </c>
      <c r="P5808" t="s">
        <v>11356</v>
      </c>
      <c r="R5808" t="s">
        <v>11353</v>
      </c>
      <c r="S5808">
        <f>IF(SalesData[[#This Row],[Return Status]]="Returned",1,0)</f>
        <v>0</v>
      </c>
      <c r="T5808">
        <v>2081.52</v>
      </c>
      <c r="U5808" s="2">
        <f>EOMONTH(SalesData[[#This Row],[Order Date]],0)</f>
        <v>45169</v>
      </c>
      <c r="V5808" s="9" t="str">
        <f>"Q"&amp;INT((MONTH(SalesData[[#This Row],[Order Date]])+2)/3)&amp;"-"&amp;YEAR(SalesData[[#This Row],[Order Date]])</f>
        <v>Q3-2023</v>
      </c>
    </row>
    <row r="5809" spans="1:22" x14ac:dyDescent="0.35">
      <c r="A5809" t="s">
        <v>5950</v>
      </c>
      <c r="B5809" s="1">
        <v>45164</v>
      </c>
      <c r="C5809" t="s">
        <v>38</v>
      </c>
      <c r="D5809" t="s">
        <v>145</v>
      </c>
      <c r="E5809">
        <v>2215748286</v>
      </c>
      <c r="F5809" t="s">
        <v>222</v>
      </c>
      <c r="G5809" t="s">
        <v>164</v>
      </c>
      <c r="H5809" t="s">
        <v>165</v>
      </c>
      <c r="I5809" t="s">
        <v>36</v>
      </c>
      <c r="J5809" t="s">
        <v>18</v>
      </c>
      <c r="K5809">
        <v>620.36</v>
      </c>
      <c r="L5809">
        <v>104.45</v>
      </c>
      <c r="M5809" t="s">
        <v>19</v>
      </c>
      <c r="N5809">
        <v>0.16836997872203199</v>
      </c>
      <c r="O5809" t="s">
        <v>11355</v>
      </c>
      <c r="P5809" t="s">
        <v>11352</v>
      </c>
      <c r="R5809" t="s">
        <v>11353</v>
      </c>
      <c r="S5809">
        <f>IF(SalesData[[#This Row],[Return Status]]="Returned",1,0)</f>
        <v>0</v>
      </c>
      <c r="U5809" s="2">
        <f>EOMONTH(SalesData[[#This Row],[Order Date]],0)</f>
        <v>45169</v>
      </c>
      <c r="V5809" s="9" t="str">
        <f>"Q"&amp;INT((MONTH(SalesData[[#This Row],[Order Date]])+2)/3)&amp;"-"&amp;YEAR(SalesData[[#This Row],[Order Date]])</f>
        <v>Q3-2023</v>
      </c>
    </row>
    <row r="5810" spans="1:22" x14ac:dyDescent="0.35">
      <c r="A5810" t="s">
        <v>5951</v>
      </c>
      <c r="B5810" s="1">
        <v>45152</v>
      </c>
      <c r="C5810" t="s">
        <v>144</v>
      </c>
      <c r="D5810" t="s">
        <v>39</v>
      </c>
      <c r="E5810">
        <v>1187436442</v>
      </c>
      <c r="F5810" t="s">
        <v>387</v>
      </c>
      <c r="G5810" t="s">
        <v>89</v>
      </c>
      <c r="H5810" t="s">
        <v>90</v>
      </c>
      <c r="I5810" t="s">
        <v>31</v>
      </c>
      <c r="J5810" t="s">
        <v>65</v>
      </c>
      <c r="K5810">
        <v>4772.95</v>
      </c>
      <c r="L5810">
        <v>1302.27</v>
      </c>
      <c r="M5810" t="s">
        <v>65</v>
      </c>
      <c r="N5810">
        <v>0.27284383871609802</v>
      </c>
      <c r="O5810" t="s">
        <v>11351</v>
      </c>
      <c r="P5810" t="s">
        <v>11354</v>
      </c>
      <c r="R5810" t="s">
        <v>11353</v>
      </c>
      <c r="S5810">
        <f>IF(SalesData[[#This Row],[Return Status]]="Returned",1,0)</f>
        <v>0</v>
      </c>
      <c r="T5810">
        <v>207.68</v>
      </c>
      <c r="U5810" s="2">
        <f>EOMONTH(SalesData[[#This Row],[Order Date]],0)</f>
        <v>45169</v>
      </c>
      <c r="V5810" s="9" t="str">
        <f>"Q"&amp;INT((MONTH(SalesData[[#This Row],[Order Date]])+2)/3)&amp;"-"&amp;YEAR(SalesData[[#This Row],[Order Date]])</f>
        <v>Q3-2023</v>
      </c>
    </row>
    <row r="5811" spans="1:22" x14ac:dyDescent="0.35">
      <c r="A5811" t="s">
        <v>5952</v>
      </c>
      <c r="B5811" s="1">
        <v>45155</v>
      </c>
      <c r="C5811" t="s">
        <v>77</v>
      </c>
      <c r="D5811" t="s">
        <v>13</v>
      </c>
      <c r="E5811">
        <v>596259006</v>
      </c>
      <c r="F5811" t="s">
        <v>68</v>
      </c>
      <c r="G5811" t="s">
        <v>69</v>
      </c>
      <c r="H5811" t="s">
        <v>11357</v>
      </c>
      <c r="I5811" t="s">
        <v>31</v>
      </c>
      <c r="J5811" t="s">
        <v>65</v>
      </c>
      <c r="K5811">
        <v>1760.85</v>
      </c>
      <c r="L5811">
        <v>428.6</v>
      </c>
      <c r="M5811" t="s">
        <v>65</v>
      </c>
      <c r="N5811">
        <v>0.24340517363773201</v>
      </c>
      <c r="O5811" t="s">
        <v>11351</v>
      </c>
      <c r="P5811" t="s">
        <v>11354</v>
      </c>
      <c r="R5811" t="s">
        <v>11353</v>
      </c>
      <c r="S5811">
        <f>IF(SalesData[[#This Row],[Return Status]]="Returned",1,0)</f>
        <v>0</v>
      </c>
      <c r="T5811">
        <v>2081.52</v>
      </c>
      <c r="U5811" s="2">
        <f>EOMONTH(SalesData[[#This Row],[Order Date]],0)</f>
        <v>45169</v>
      </c>
      <c r="V5811" s="9" t="str">
        <f>"Q"&amp;INT((MONTH(SalesData[[#This Row],[Order Date]])+2)/3)&amp;"-"&amp;YEAR(SalesData[[#This Row],[Order Date]])</f>
        <v>Q3-2023</v>
      </c>
    </row>
    <row r="5812" spans="1:22" x14ac:dyDescent="0.35">
      <c r="A5812" t="s">
        <v>5953</v>
      </c>
      <c r="B5812" s="1">
        <v>45140</v>
      </c>
      <c r="C5812" t="s">
        <v>111</v>
      </c>
      <c r="D5812" t="s">
        <v>39</v>
      </c>
      <c r="E5812">
        <v>1655876048</v>
      </c>
      <c r="F5812" t="s">
        <v>83</v>
      </c>
      <c r="G5812" t="s">
        <v>84</v>
      </c>
      <c r="H5812" t="s">
        <v>85</v>
      </c>
      <c r="I5812" t="s">
        <v>31</v>
      </c>
      <c r="J5812" t="s">
        <v>43</v>
      </c>
      <c r="K5812">
        <v>552.22</v>
      </c>
      <c r="L5812">
        <v>37.630000000000003</v>
      </c>
      <c r="M5812" t="s">
        <v>43</v>
      </c>
      <c r="N5812">
        <v>6.8143131360689599E-2</v>
      </c>
      <c r="O5812" t="s">
        <v>11355</v>
      </c>
      <c r="P5812" t="s">
        <v>11356</v>
      </c>
      <c r="R5812" t="s">
        <v>11353</v>
      </c>
      <c r="S5812">
        <f>IF(SalesData[[#This Row],[Return Status]]="Returned",1,0)</f>
        <v>0</v>
      </c>
      <c r="T5812">
        <v>847.14</v>
      </c>
      <c r="U5812" s="2">
        <f>EOMONTH(SalesData[[#This Row],[Order Date]],0)</f>
        <v>45169</v>
      </c>
      <c r="V5812" s="9" t="str">
        <f>"Q"&amp;INT((MONTH(SalesData[[#This Row],[Order Date]])+2)/3)&amp;"-"&amp;YEAR(SalesData[[#This Row],[Order Date]])</f>
        <v>Q3-2023</v>
      </c>
    </row>
    <row r="5813" spans="1:22" x14ac:dyDescent="0.35">
      <c r="A5813" t="s">
        <v>5954</v>
      </c>
      <c r="B5813" s="1">
        <v>45153</v>
      </c>
      <c r="C5813" t="s">
        <v>77</v>
      </c>
      <c r="D5813" t="s">
        <v>72</v>
      </c>
      <c r="E5813">
        <v>7346036765</v>
      </c>
      <c r="F5813" t="s">
        <v>133</v>
      </c>
      <c r="G5813" t="s">
        <v>89</v>
      </c>
      <c r="H5813" t="s">
        <v>90</v>
      </c>
      <c r="I5813" t="s">
        <v>31</v>
      </c>
      <c r="J5813" t="s">
        <v>43</v>
      </c>
      <c r="K5813">
        <v>4631.76</v>
      </c>
      <c r="L5813">
        <v>980.12</v>
      </c>
      <c r="M5813" t="s">
        <v>43</v>
      </c>
      <c r="N5813">
        <v>0.21160854621137501</v>
      </c>
      <c r="O5813" t="s">
        <v>11351</v>
      </c>
      <c r="P5813" t="s">
        <v>11354</v>
      </c>
      <c r="R5813" t="s">
        <v>11353</v>
      </c>
      <c r="S5813">
        <f>IF(SalesData[[#This Row],[Return Status]]="Returned",1,0)</f>
        <v>0</v>
      </c>
      <c r="T5813">
        <v>207.68</v>
      </c>
      <c r="U5813" s="2">
        <f>EOMONTH(SalesData[[#This Row],[Order Date]],0)</f>
        <v>45169</v>
      </c>
      <c r="V5813" s="9" t="str">
        <f>"Q"&amp;INT((MONTH(SalesData[[#This Row],[Order Date]])+2)/3)&amp;"-"&amp;YEAR(SalesData[[#This Row],[Order Date]])</f>
        <v>Q3-2023</v>
      </c>
    </row>
    <row r="5814" spans="1:22" x14ac:dyDescent="0.35">
      <c r="A5814" t="s">
        <v>5955</v>
      </c>
      <c r="B5814" s="1">
        <v>45140</v>
      </c>
      <c r="C5814" t="s">
        <v>184</v>
      </c>
      <c r="D5814" t="s">
        <v>27</v>
      </c>
      <c r="E5814">
        <v>7588110371</v>
      </c>
      <c r="F5814" t="s">
        <v>81</v>
      </c>
      <c r="G5814" t="s">
        <v>74</v>
      </c>
      <c r="H5814" t="s">
        <v>11357</v>
      </c>
      <c r="I5814" t="s">
        <v>36</v>
      </c>
      <c r="J5814" t="s">
        <v>19</v>
      </c>
      <c r="K5814">
        <v>3954.24</v>
      </c>
      <c r="L5814">
        <v>863.06</v>
      </c>
      <c r="M5814" t="s">
        <v>19</v>
      </c>
      <c r="N5814">
        <v>0.21826191632273201</v>
      </c>
      <c r="O5814" t="s">
        <v>11351</v>
      </c>
      <c r="P5814" t="s">
        <v>11354</v>
      </c>
      <c r="R5814" t="s">
        <v>11353</v>
      </c>
      <c r="S5814">
        <f>IF(SalesData[[#This Row],[Return Status]]="Returned",1,0)</f>
        <v>0</v>
      </c>
      <c r="T5814">
        <v>2420.2800000000002</v>
      </c>
      <c r="U5814" s="2">
        <f>EOMONTH(SalesData[[#This Row],[Order Date]],0)</f>
        <v>45169</v>
      </c>
      <c r="V5814" s="9" t="str">
        <f>"Q"&amp;INT((MONTH(SalesData[[#This Row],[Order Date]])+2)/3)&amp;"-"&amp;YEAR(SalesData[[#This Row],[Order Date]])</f>
        <v>Q3-2023</v>
      </c>
    </row>
    <row r="5815" spans="1:22" x14ac:dyDescent="0.35">
      <c r="A5815" t="s">
        <v>5956</v>
      </c>
      <c r="B5815" s="1">
        <v>45158</v>
      </c>
      <c r="C5815" t="s">
        <v>77</v>
      </c>
      <c r="D5815" t="s">
        <v>13</v>
      </c>
      <c r="E5815">
        <v>1687036062</v>
      </c>
      <c r="F5815" t="s">
        <v>137</v>
      </c>
      <c r="G5815" t="s">
        <v>11382</v>
      </c>
      <c r="H5815" t="s">
        <v>11357</v>
      </c>
      <c r="I5815" t="s">
        <v>36</v>
      </c>
      <c r="J5815" t="s">
        <v>42</v>
      </c>
      <c r="K5815">
        <v>2513.9499999999998</v>
      </c>
      <c r="L5815">
        <v>537.65</v>
      </c>
      <c r="M5815" t="s">
        <v>43</v>
      </c>
      <c r="N5815">
        <v>0.21386662423675901</v>
      </c>
      <c r="O5815" t="s">
        <v>11351</v>
      </c>
      <c r="P5815" t="s">
        <v>11354</v>
      </c>
      <c r="R5815" t="s">
        <v>11353</v>
      </c>
      <c r="S5815">
        <f>IF(SalesData[[#This Row],[Return Status]]="Returned",1,0)</f>
        <v>0</v>
      </c>
      <c r="U5815" s="2">
        <f>EOMONTH(SalesData[[#This Row],[Order Date]],0)</f>
        <v>45169</v>
      </c>
      <c r="V5815" s="9" t="str">
        <f>"Q"&amp;INT((MONTH(SalesData[[#This Row],[Order Date]])+2)/3)&amp;"-"&amp;YEAR(SalesData[[#This Row],[Order Date]])</f>
        <v>Q3-2023</v>
      </c>
    </row>
    <row r="5816" spans="1:22" x14ac:dyDescent="0.35">
      <c r="A5816" t="s">
        <v>5957</v>
      </c>
      <c r="B5816" s="1">
        <v>45145</v>
      </c>
      <c r="C5816" t="s">
        <v>162</v>
      </c>
      <c r="D5816" t="s">
        <v>72</v>
      </c>
      <c r="E5816">
        <v>1622881659</v>
      </c>
      <c r="F5816" t="s">
        <v>163</v>
      </c>
      <c r="G5816" t="s">
        <v>164</v>
      </c>
      <c r="H5816" t="s">
        <v>165</v>
      </c>
      <c r="I5816" t="s">
        <v>36</v>
      </c>
      <c r="J5816" t="s">
        <v>65</v>
      </c>
      <c r="K5816">
        <v>2448.9</v>
      </c>
      <c r="L5816">
        <v>512.34</v>
      </c>
      <c r="M5816" t="s">
        <v>65</v>
      </c>
      <c r="N5816">
        <v>0.20921229939972999</v>
      </c>
      <c r="O5816" t="s">
        <v>11351</v>
      </c>
      <c r="P5816" t="s">
        <v>11354</v>
      </c>
      <c r="R5816" t="s">
        <v>11353</v>
      </c>
      <c r="S5816">
        <f>IF(SalesData[[#This Row],[Return Status]]="Returned",1,0)</f>
        <v>0</v>
      </c>
      <c r="U5816" s="2">
        <f>EOMONTH(SalesData[[#This Row],[Order Date]],0)</f>
        <v>45169</v>
      </c>
      <c r="V5816" s="9" t="str">
        <f>"Q"&amp;INT((MONTH(SalesData[[#This Row],[Order Date]])+2)/3)&amp;"-"&amp;YEAR(SalesData[[#This Row],[Order Date]])</f>
        <v>Q3-2023</v>
      </c>
    </row>
    <row r="5817" spans="1:22" x14ac:dyDescent="0.35">
      <c r="A5817" t="s">
        <v>5958</v>
      </c>
      <c r="B5817" s="1">
        <v>45157</v>
      </c>
      <c r="C5817" t="s">
        <v>162</v>
      </c>
      <c r="D5817" t="s">
        <v>27</v>
      </c>
      <c r="E5817">
        <v>3488758534</v>
      </c>
      <c r="F5817" t="s">
        <v>159</v>
      </c>
      <c r="G5817" t="s">
        <v>84</v>
      </c>
      <c r="H5817" t="s">
        <v>85</v>
      </c>
      <c r="I5817" t="s">
        <v>31</v>
      </c>
      <c r="J5817" t="s">
        <v>19</v>
      </c>
      <c r="K5817">
        <v>4923.1000000000004</v>
      </c>
      <c r="L5817">
        <v>212.26</v>
      </c>
      <c r="M5817" t="s">
        <v>19</v>
      </c>
      <c r="N5817">
        <v>4.3115110397920001E-2</v>
      </c>
      <c r="O5817" t="s">
        <v>11351</v>
      </c>
      <c r="P5817" t="s">
        <v>11356</v>
      </c>
      <c r="R5817" t="s">
        <v>11353</v>
      </c>
      <c r="S5817">
        <f>IF(SalesData[[#This Row],[Return Status]]="Returned",1,0)</f>
        <v>0</v>
      </c>
      <c r="T5817">
        <v>847.14</v>
      </c>
      <c r="U5817" s="2">
        <f>EOMONTH(SalesData[[#This Row],[Order Date]],0)</f>
        <v>45169</v>
      </c>
      <c r="V5817" s="9" t="str">
        <f>"Q"&amp;INT((MONTH(SalesData[[#This Row],[Order Date]])+2)/3)&amp;"-"&amp;YEAR(SalesData[[#This Row],[Order Date]])</f>
        <v>Q3-2023</v>
      </c>
    </row>
    <row r="5818" spans="1:22" x14ac:dyDescent="0.35">
      <c r="A5818" t="s">
        <v>5959</v>
      </c>
      <c r="B5818" s="1">
        <v>45164</v>
      </c>
      <c r="C5818" t="s">
        <v>45</v>
      </c>
      <c r="D5818" t="s">
        <v>39</v>
      </c>
      <c r="E5818">
        <v>6053350822</v>
      </c>
      <c r="F5818" t="s">
        <v>156</v>
      </c>
      <c r="G5818" t="s">
        <v>84</v>
      </c>
      <c r="H5818" t="s">
        <v>85</v>
      </c>
      <c r="I5818" t="s">
        <v>31</v>
      </c>
      <c r="J5818" t="s">
        <v>19</v>
      </c>
      <c r="K5818">
        <v>4980.1000000000004</v>
      </c>
      <c r="L5818">
        <v>682.93</v>
      </c>
      <c r="M5818" t="s">
        <v>19</v>
      </c>
      <c r="N5818">
        <v>0.137131784502319</v>
      </c>
      <c r="O5818" t="s">
        <v>11351</v>
      </c>
      <c r="P5818" t="s">
        <v>11352</v>
      </c>
      <c r="R5818" t="s">
        <v>11353</v>
      </c>
      <c r="S5818">
        <f>IF(SalesData[[#This Row],[Return Status]]="Returned",1,0)</f>
        <v>0</v>
      </c>
      <c r="T5818">
        <v>847.14</v>
      </c>
      <c r="U5818" s="2">
        <f>EOMONTH(SalesData[[#This Row],[Order Date]],0)</f>
        <v>45169</v>
      </c>
      <c r="V5818" s="9" t="str">
        <f>"Q"&amp;INT((MONTH(SalesData[[#This Row],[Order Date]])+2)/3)&amp;"-"&amp;YEAR(SalesData[[#This Row],[Order Date]])</f>
        <v>Q3-2023</v>
      </c>
    </row>
    <row r="5819" spans="1:22" x14ac:dyDescent="0.35">
      <c r="A5819" t="s">
        <v>5960</v>
      </c>
      <c r="B5819" s="1">
        <v>45146</v>
      </c>
      <c r="C5819" t="s">
        <v>97</v>
      </c>
      <c r="D5819" t="s">
        <v>80</v>
      </c>
      <c r="E5819">
        <v>2465146738</v>
      </c>
      <c r="F5819" t="s">
        <v>88</v>
      </c>
      <c r="G5819" t="s">
        <v>89</v>
      </c>
      <c r="H5819" t="s">
        <v>90</v>
      </c>
      <c r="I5819" t="s">
        <v>31</v>
      </c>
      <c r="J5819" t="s">
        <v>19</v>
      </c>
      <c r="K5819">
        <v>2203.91</v>
      </c>
      <c r="L5819">
        <v>423.03</v>
      </c>
      <c r="M5819" t="s">
        <v>19</v>
      </c>
      <c r="N5819">
        <v>0.19194522462350999</v>
      </c>
      <c r="O5819" t="s">
        <v>11351</v>
      </c>
      <c r="P5819" t="s">
        <v>11352</v>
      </c>
      <c r="R5819" t="s">
        <v>11353</v>
      </c>
      <c r="S5819">
        <f>IF(SalesData[[#This Row],[Return Status]]="Returned",1,0)</f>
        <v>0</v>
      </c>
      <c r="T5819">
        <v>207.68</v>
      </c>
      <c r="U5819" s="2">
        <f>EOMONTH(SalesData[[#This Row],[Order Date]],0)</f>
        <v>45169</v>
      </c>
      <c r="V5819" s="9" t="str">
        <f>"Q"&amp;INT((MONTH(SalesData[[#This Row],[Order Date]])+2)/3)&amp;"-"&amp;YEAR(SalesData[[#This Row],[Order Date]])</f>
        <v>Q3-2023</v>
      </c>
    </row>
    <row r="5820" spans="1:22" x14ac:dyDescent="0.35">
      <c r="A5820" t="s">
        <v>5961</v>
      </c>
      <c r="B5820" s="1">
        <v>45165</v>
      </c>
      <c r="C5820" t="s">
        <v>49</v>
      </c>
      <c r="D5820" t="s">
        <v>99</v>
      </c>
      <c r="E5820">
        <v>42351206</v>
      </c>
      <c r="F5820" t="s">
        <v>292</v>
      </c>
      <c r="G5820" t="s">
        <v>69</v>
      </c>
      <c r="H5820" t="s">
        <v>41</v>
      </c>
      <c r="I5820" t="s">
        <v>31</v>
      </c>
      <c r="J5820" t="s">
        <v>19</v>
      </c>
      <c r="K5820">
        <v>63.68</v>
      </c>
      <c r="L5820">
        <v>9.74</v>
      </c>
      <c r="M5820" t="s">
        <v>19</v>
      </c>
      <c r="N5820">
        <v>0.152952261306533</v>
      </c>
      <c r="O5820" t="s">
        <v>11361</v>
      </c>
      <c r="P5820" t="s">
        <v>11352</v>
      </c>
      <c r="R5820" t="s">
        <v>11353</v>
      </c>
      <c r="S5820">
        <f>IF(SalesData[[#This Row],[Return Status]]="Returned",1,0)</f>
        <v>0</v>
      </c>
      <c r="T5820">
        <v>2081.52</v>
      </c>
      <c r="U5820" s="2">
        <f>EOMONTH(SalesData[[#This Row],[Order Date]],0)</f>
        <v>45169</v>
      </c>
      <c r="V5820" s="9" t="str">
        <f>"Q"&amp;INT((MONTH(SalesData[[#This Row],[Order Date]])+2)/3)&amp;"-"&amp;YEAR(SalesData[[#This Row],[Order Date]])</f>
        <v>Q3-2023</v>
      </c>
    </row>
    <row r="5821" spans="1:22" x14ac:dyDescent="0.35">
      <c r="A5821" t="s">
        <v>5962</v>
      </c>
      <c r="B5821" s="1">
        <v>45143</v>
      </c>
      <c r="C5821" t="s">
        <v>106</v>
      </c>
      <c r="D5821" t="s">
        <v>99</v>
      </c>
      <c r="E5821">
        <v>6208286054</v>
      </c>
      <c r="F5821" t="s">
        <v>88</v>
      </c>
      <c r="G5821" t="s">
        <v>89</v>
      </c>
      <c r="H5821" t="s">
        <v>90</v>
      </c>
      <c r="I5821" t="s">
        <v>31</v>
      </c>
      <c r="J5821" t="s">
        <v>19</v>
      </c>
      <c r="K5821">
        <v>4330.43</v>
      </c>
      <c r="L5821">
        <v>714.06</v>
      </c>
      <c r="M5821" t="s">
        <v>19</v>
      </c>
      <c r="N5821">
        <v>0.164893555605332</v>
      </c>
      <c r="O5821" t="s">
        <v>11351</v>
      </c>
      <c r="P5821" t="s">
        <v>11352</v>
      </c>
      <c r="R5821" t="s">
        <v>11353</v>
      </c>
      <c r="S5821">
        <f>IF(SalesData[[#This Row],[Return Status]]="Returned",1,0)</f>
        <v>0</v>
      </c>
      <c r="T5821">
        <v>207.68</v>
      </c>
      <c r="U5821" s="2">
        <f>EOMONTH(SalesData[[#This Row],[Order Date]],0)</f>
        <v>45169</v>
      </c>
      <c r="V5821" s="9" t="str">
        <f>"Q"&amp;INT((MONTH(SalesData[[#This Row],[Order Date]])+2)/3)&amp;"-"&amp;YEAR(SalesData[[#This Row],[Order Date]])</f>
        <v>Q3-2023</v>
      </c>
    </row>
    <row r="5822" spans="1:22" x14ac:dyDescent="0.35">
      <c r="A5822" t="s">
        <v>5963</v>
      </c>
      <c r="B5822" s="1">
        <v>45165</v>
      </c>
      <c r="C5822" t="s">
        <v>149</v>
      </c>
      <c r="D5822" t="s">
        <v>80</v>
      </c>
      <c r="E5822">
        <v>4049695957</v>
      </c>
      <c r="F5822" t="s">
        <v>28</v>
      </c>
      <c r="G5822" t="s">
        <v>29</v>
      </c>
      <c r="H5822" t="s">
        <v>30</v>
      </c>
      <c r="I5822" t="s">
        <v>31</v>
      </c>
      <c r="J5822" t="s">
        <v>61</v>
      </c>
      <c r="K5822">
        <v>4288.7299999999996</v>
      </c>
      <c r="L5822">
        <v>1181.93</v>
      </c>
      <c r="M5822" t="s">
        <v>62</v>
      </c>
      <c r="N5822">
        <v>0.27558974335059599</v>
      </c>
      <c r="O5822" t="s">
        <v>11351</v>
      </c>
      <c r="P5822" t="s">
        <v>11354</v>
      </c>
      <c r="R5822" t="s">
        <v>11353</v>
      </c>
      <c r="S5822">
        <f>IF(SalesData[[#This Row],[Return Status]]="Returned",1,0)</f>
        <v>0</v>
      </c>
      <c r="T5822">
        <v>2788.38</v>
      </c>
      <c r="U5822" s="2">
        <f>EOMONTH(SalesData[[#This Row],[Order Date]],0)</f>
        <v>45169</v>
      </c>
      <c r="V5822" s="9" t="str">
        <f>"Q"&amp;INT((MONTH(SalesData[[#This Row],[Order Date]])+2)/3)&amp;"-"&amp;YEAR(SalesData[[#This Row],[Order Date]])</f>
        <v>Q3-2023</v>
      </c>
    </row>
    <row r="5823" spans="1:22" x14ac:dyDescent="0.35">
      <c r="A5823" t="s">
        <v>5964</v>
      </c>
      <c r="B5823" s="1">
        <v>45164</v>
      </c>
      <c r="C5823" t="s">
        <v>188</v>
      </c>
      <c r="D5823" t="s">
        <v>39</v>
      </c>
      <c r="E5823">
        <v>8356392429</v>
      </c>
      <c r="F5823" t="s">
        <v>206</v>
      </c>
      <c r="G5823" t="s">
        <v>89</v>
      </c>
      <c r="H5823" t="s">
        <v>90</v>
      </c>
      <c r="I5823" t="s">
        <v>31</v>
      </c>
      <c r="J5823" t="s">
        <v>65</v>
      </c>
      <c r="K5823">
        <v>494.97</v>
      </c>
      <c r="L5823">
        <v>111.75</v>
      </c>
      <c r="M5823" t="s">
        <v>65</v>
      </c>
      <c r="N5823">
        <v>0.22577125886417401</v>
      </c>
      <c r="O5823" t="s">
        <v>11361</v>
      </c>
      <c r="P5823" t="s">
        <v>11354</v>
      </c>
      <c r="Q5823" t="s">
        <v>11376</v>
      </c>
      <c r="R5823" t="s">
        <v>11360</v>
      </c>
      <c r="S5823">
        <f>IF(SalesData[[#This Row],[Return Status]]="Returned",1,0)</f>
        <v>1</v>
      </c>
      <c r="T5823">
        <v>207.68</v>
      </c>
      <c r="U5823" s="2">
        <f>EOMONTH(SalesData[[#This Row],[Order Date]],0)</f>
        <v>45169</v>
      </c>
      <c r="V5823" s="9" t="str">
        <f>"Q"&amp;INT((MONTH(SalesData[[#This Row],[Order Date]])+2)/3)&amp;"-"&amp;YEAR(SalesData[[#This Row],[Order Date]])</f>
        <v>Q3-2023</v>
      </c>
    </row>
    <row r="5824" spans="1:22" x14ac:dyDescent="0.35">
      <c r="A5824" t="s">
        <v>5965</v>
      </c>
      <c r="B5824" s="1">
        <v>45168</v>
      </c>
      <c r="C5824" t="s">
        <v>149</v>
      </c>
      <c r="D5824" t="s">
        <v>72</v>
      </c>
      <c r="E5824">
        <v>9131267612</v>
      </c>
      <c r="F5824" t="s">
        <v>357</v>
      </c>
      <c r="G5824" t="s">
        <v>164</v>
      </c>
      <c r="H5824" t="s">
        <v>165</v>
      </c>
      <c r="I5824" t="s">
        <v>36</v>
      </c>
      <c r="J5824" t="s">
        <v>18</v>
      </c>
      <c r="K5824">
        <v>4916.12</v>
      </c>
      <c r="L5824">
        <v>157.22</v>
      </c>
      <c r="M5824" t="s">
        <v>19</v>
      </c>
      <c r="N5824">
        <v>3.1980504951059002E-2</v>
      </c>
      <c r="O5824" t="s">
        <v>11351</v>
      </c>
      <c r="P5824" t="s">
        <v>11356</v>
      </c>
      <c r="R5824" t="s">
        <v>11353</v>
      </c>
      <c r="S5824">
        <f>IF(SalesData[[#This Row],[Return Status]]="Returned",1,0)</f>
        <v>0</v>
      </c>
      <c r="U5824" s="2">
        <f>EOMONTH(SalesData[[#This Row],[Order Date]],0)</f>
        <v>45169</v>
      </c>
      <c r="V5824" s="9" t="str">
        <f>"Q"&amp;INT((MONTH(SalesData[[#This Row],[Order Date]])+2)/3)&amp;"-"&amp;YEAR(SalesData[[#This Row],[Order Date]])</f>
        <v>Q3-2023</v>
      </c>
    </row>
    <row r="5825" spans="1:22" x14ac:dyDescent="0.35">
      <c r="A5825" t="s">
        <v>5966</v>
      </c>
      <c r="B5825" s="1">
        <v>45156</v>
      </c>
      <c r="C5825" t="s">
        <v>111</v>
      </c>
      <c r="D5825" t="s">
        <v>72</v>
      </c>
      <c r="E5825">
        <v>9050960026</v>
      </c>
      <c r="F5825" t="s">
        <v>47</v>
      </c>
      <c r="G5825" t="s">
        <v>23</v>
      </c>
      <c r="H5825" t="s">
        <v>24</v>
      </c>
      <c r="I5825" t="s">
        <v>17</v>
      </c>
      <c r="J5825" t="s">
        <v>42</v>
      </c>
      <c r="K5825">
        <v>216.76</v>
      </c>
      <c r="L5825">
        <v>54.95</v>
      </c>
      <c r="M5825" t="s">
        <v>43</v>
      </c>
      <c r="N5825">
        <v>0.25350618195239</v>
      </c>
      <c r="O5825" t="s">
        <v>11361</v>
      </c>
      <c r="P5825" t="s">
        <v>11354</v>
      </c>
      <c r="R5825" t="s">
        <v>11353</v>
      </c>
      <c r="S5825">
        <f>IF(SalesData[[#This Row],[Return Status]]="Returned",1,0)</f>
        <v>0</v>
      </c>
      <c r="T5825">
        <v>2821.33</v>
      </c>
      <c r="U5825" s="2">
        <f>EOMONTH(SalesData[[#This Row],[Order Date]],0)</f>
        <v>45169</v>
      </c>
      <c r="V5825" s="9" t="str">
        <f>"Q"&amp;INT((MONTH(SalesData[[#This Row],[Order Date]])+2)/3)&amp;"-"&amp;YEAR(SalesData[[#This Row],[Order Date]])</f>
        <v>Q3-2023</v>
      </c>
    </row>
    <row r="5826" spans="1:22" x14ac:dyDescent="0.35">
      <c r="A5826" t="s">
        <v>5967</v>
      </c>
      <c r="B5826" s="1">
        <v>45143</v>
      </c>
      <c r="C5826" t="s">
        <v>38</v>
      </c>
      <c r="D5826" t="s">
        <v>80</v>
      </c>
      <c r="E5826">
        <v>6522837969</v>
      </c>
      <c r="F5826" t="s">
        <v>129</v>
      </c>
      <c r="G5826" t="s">
        <v>54</v>
      </c>
      <c r="H5826" t="s">
        <v>11357</v>
      </c>
      <c r="I5826" t="s">
        <v>31</v>
      </c>
      <c r="J5826" t="s">
        <v>65</v>
      </c>
      <c r="K5826">
        <v>148.47999999999999</v>
      </c>
      <c r="L5826">
        <v>33.99</v>
      </c>
      <c r="M5826" t="s">
        <v>65</v>
      </c>
      <c r="N5826">
        <v>0.22891971982758599</v>
      </c>
      <c r="O5826" t="s">
        <v>11361</v>
      </c>
      <c r="P5826" t="s">
        <v>11354</v>
      </c>
      <c r="R5826" t="s">
        <v>11353</v>
      </c>
      <c r="S5826">
        <f>IF(SalesData[[#This Row],[Return Status]]="Returned",1,0)</f>
        <v>0</v>
      </c>
      <c r="U5826" s="2">
        <f>EOMONTH(SalesData[[#This Row],[Order Date]],0)</f>
        <v>45169</v>
      </c>
      <c r="V5826" s="9" t="str">
        <f>"Q"&amp;INT((MONTH(SalesData[[#This Row],[Order Date]])+2)/3)&amp;"-"&amp;YEAR(SalesData[[#This Row],[Order Date]])</f>
        <v>Q3-2023</v>
      </c>
    </row>
    <row r="5827" spans="1:22" x14ac:dyDescent="0.35">
      <c r="A5827" t="s">
        <v>5968</v>
      </c>
      <c r="B5827" s="1">
        <v>45162</v>
      </c>
      <c r="C5827" t="s">
        <v>67</v>
      </c>
      <c r="D5827" t="s">
        <v>99</v>
      </c>
      <c r="E5827">
        <v>3287462172</v>
      </c>
      <c r="F5827" t="s">
        <v>53</v>
      </c>
      <c r="G5827" t="s">
        <v>505</v>
      </c>
      <c r="H5827" t="s">
        <v>55</v>
      </c>
      <c r="I5827" t="s">
        <v>31</v>
      </c>
      <c r="J5827" t="s">
        <v>65</v>
      </c>
      <c r="K5827">
        <v>1951.71</v>
      </c>
      <c r="L5827">
        <v>86.7</v>
      </c>
      <c r="M5827" t="s">
        <v>65</v>
      </c>
      <c r="N5827">
        <v>4.4422583273129701E-2</v>
      </c>
      <c r="O5827" t="s">
        <v>11351</v>
      </c>
      <c r="P5827" t="s">
        <v>11356</v>
      </c>
      <c r="R5827" t="s">
        <v>11353</v>
      </c>
      <c r="S5827">
        <f>IF(SalesData[[#This Row],[Return Status]]="Returned",1,0)</f>
        <v>0</v>
      </c>
      <c r="T5827">
        <v>130.44</v>
      </c>
      <c r="U5827" s="2">
        <f>EOMONTH(SalesData[[#This Row],[Order Date]],0)</f>
        <v>45169</v>
      </c>
      <c r="V5827" s="9" t="str">
        <f>"Q"&amp;INT((MONTH(SalesData[[#This Row],[Order Date]])+2)/3)&amp;"-"&amp;YEAR(SalesData[[#This Row],[Order Date]])</f>
        <v>Q3-2023</v>
      </c>
    </row>
    <row r="5828" spans="1:22" x14ac:dyDescent="0.35">
      <c r="A5828" t="s">
        <v>5969</v>
      </c>
      <c r="B5828" s="1">
        <v>45139</v>
      </c>
      <c r="C5828" t="s">
        <v>94</v>
      </c>
      <c r="D5828" t="s">
        <v>46</v>
      </c>
      <c r="E5828">
        <v>1671007095</v>
      </c>
      <c r="F5828" t="s">
        <v>107</v>
      </c>
      <c r="G5828" t="s">
        <v>15</v>
      </c>
      <c r="H5828" t="s">
        <v>16</v>
      </c>
      <c r="I5828" t="s">
        <v>17</v>
      </c>
      <c r="J5828" t="s">
        <v>43</v>
      </c>
      <c r="K5828">
        <v>2933.53</v>
      </c>
      <c r="L5828">
        <v>318.32</v>
      </c>
      <c r="M5828" t="s">
        <v>43</v>
      </c>
      <c r="N5828">
        <v>0.108510906655122</v>
      </c>
      <c r="O5828" t="s">
        <v>11351</v>
      </c>
      <c r="P5828" t="s">
        <v>11352</v>
      </c>
      <c r="R5828" t="s">
        <v>11353</v>
      </c>
      <c r="S5828">
        <f>IF(SalesData[[#This Row],[Return Status]]="Returned",1,0)</f>
        <v>0</v>
      </c>
      <c r="T5828">
        <v>2085.91</v>
      </c>
      <c r="U5828" s="2">
        <f>EOMONTH(SalesData[[#This Row],[Order Date]],0)</f>
        <v>45169</v>
      </c>
      <c r="V5828" s="9" t="str">
        <f>"Q"&amp;INT((MONTH(SalesData[[#This Row],[Order Date]])+2)/3)&amp;"-"&amp;YEAR(SalesData[[#This Row],[Order Date]])</f>
        <v>Q3-2023</v>
      </c>
    </row>
    <row r="5829" spans="1:22" x14ac:dyDescent="0.35">
      <c r="A5829" t="s">
        <v>5970</v>
      </c>
      <c r="B5829" s="1">
        <v>45147</v>
      </c>
      <c r="C5829" t="s">
        <v>113</v>
      </c>
      <c r="D5829" t="s">
        <v>39</v>
      </c>
      <c r="E5829">
        <v>8734655543</v>
      </c>
      <c r="F5829" t="s">
        <v>103</v>
      </c>
      <c r="G5829" t="s">
        <v>23</v>
      </c>
      <c r="H5829" t="s">
        <v>24</v>
      </c>
      <c r="I5829" t="s">
        <v>17</v>
      </c>
      <c r="J5829" t="s">
        <v>65</v>
      </c>
      <c r="K5829">
        <v>4251.34</v>
      </c>
      <c r="L5829">
        <v>416.06</v>
      </c>
      <c r="M5829" t="s">
        <v>65</v>
      </c>
      <c r="N5829">
        <v>9.7865614135778406E-2</v>
      </c>
      <c r="O5829" t="s">
        <v>11351</v>
      </c>
      <c r="P5829" t="s">
        <v>11356</v>
      </c>
      <c r="R5829" t="s">
        <v>11353</v>
      </c>
      <c r="S5829">
        <f>IF(SalesData[[#This Row],[Return Status]]="Returned",1,0)</f>
        <v>0</v>
      </c>
      <c r="T5829">
        <v>2821.33</v>
      </c>
      <c r="U5829" s="2">
        <f>EOMONTH(SalesData[[#This Row],[Order Date]],0)</f>
        <v>45169</v>
      </c>
      <c r="V5829" s="9" t="str">
        <f>"Q"&amp;INT((MONTH(SalesData[[#This Row],[Order Date]])+2)/3)&amp;"-"&amp;YEAR(SalesData[[#This Row],[Order Date]])</f>
        <v>Q3-2023</v>
      </c>
    </row>
    <row r="5830" spans="1:22" x14ac:dyDescent="0.35">
      <c r="A5830" t="s">
        <v>5971</v>
      </c>
      <c r="B5830" s="1">
        <v>45159</v>
      </c>
      <c r="C5830" t="s">
        <v>188</v>
      </c>
      <c r="D5830" t="s">
        <v>39</v>
      </c>
      <c r="E5830">
        <v>395423822</v>
      </c>
      <c r="F5830" t="s">
        <v>159</v>
      </c>
      <c r="G5830" t="s">
        <v>11375</v>
      </c>
      <c r="H5830" t="s">
        <v>85</v>
      </c>
      <c r="I5830" t="s">
        <v>31</v>
      </c>
      <c r="J5830" t="s">
        <v>18</v>
      </c>
      <c r="K5830">
        <v>3594.7</v>
      </c>
      <c r="L5830">
        <v>690.62</v>
      </c>
      <c r="M5830" t="s">
        <v>19</v>
      </c>
      <c r="N5830">
        <v>0.19212173477619801</v>
      </c>
      <c r="O5830" t="s">
        <v>11351</v>
      </c>
      <c r="P5830" t="s">
        <v>11352</v>
      </c>
      <c r="R5830" t="s">
        <v>11353</v>
      </c>
      <c r="S5830">
        <f>IF(SalesData[[#This Row],[Return Status]]="Returned",1,0)</f>
        <v>0</v>
      </c>
      <c r="U5830" s="2">
        <f>EOMONTH(SalesData[[#This Row],[Order Date]],0)</f>
        <v>45169</v>
      </c>
      <c r="V5830" s="9" t="str">
        <f>"Q"&amp;INT((MONTH(SalesData[[#This Row],[Order Date]])+2)/3)&amp;"-"&amp;YEAR(SalesData[[#This Row],[Order Date]])</f>
        <v>Q3-2023</v>
      </c>
    </row>
    <row r="5831" spans="1:22" x14ac:dyDescent="0.35">
      <c r="A5831" t="s">
        <v>5972</v>
      </c>
      <c r="B5831" s="1">
        <v>45158</v>
      </c>
      <c r="C5831" t="s">
        <v>205</v>
      </c>
      <c r="D5831" t="s">
        <v>46</v>
      </c>
      <c r="E5831">
        <v>48350559</v>
      </c>
      <c r="F5831" t="s">
        <v>81</v>
      </c>
      <c r="G5831" t="s">
        <v>74</v>
      </c>
      <c r="H5831" t="s">
        <v>75</v>
      </c>
      <c r="I5831" t="s">
        <v>36</v>
      </c>
      <c r="J5831" t="s">
        <v>19</v>
      </c>
      <c r="K5831">
        <v>4495.8599999999997</v>
      </c>
      <c r="L5831">
        <v>194.74</v>
      </c>
      <c r="M5831" t="s">
        <v>19</v>
      </c>
      <c r="N5831">
        <v>4.3315405728826098E-2</v>
      </c>
      <c r="O5831" t="s">
        <v>11351</v>
      </c>
      <c r="P5831" t="s">
        <v>11356</v>
      </c>
      <c r="R5831" t="s">
        <v>11353</v>
      </c>
      <c r="S5831">
        <f>IF(SalesData[[#This Row],[Return Status]]="Returned",1,0)</f>
        <v>0</v>
      </c>
      <c r="T5831">
        <v>2420.2800000000002</v>
      </c>
      <c r="U5831" s="2">
        <f>EOMONTH(SalesData[[#This Row],[Order Date]],0)</f>
        <v>45169</v>
      </c>
      <c r="V5831" s="9" t="str">
        <f>"Q"&amp;INT((MONTH(SalesData[[#This Row],[Order Date]])+2)/3)&amp;"-"&amp;YEAR(SalesData[[#This Row],[Order Date]])</f>
        <v>Q3-2023</v>
      </c>
    </row>
    <row r="5832" spans="1:22" x14ac:dyDescent="0.35">
      <c r="A5832" t="s">
        <v>5973</v>
      </c>
      <c r="B5832" s="1">
        <v>45141</v>
      </c>
      <c r="C5832" t="s">
        <v>71</v>
      </c>
      <c r="D5832" t="s">
        <v>99</v>
      </c>
      <c r="E5832">
        <v>620025732</v>
      </c>
      <c r="F5832" t="s">
        <v>156</v>
      </c>
      <c r="G5832" t="s">
        <v>84</v>
      </c>
      <c r="H5832" t="s">
        <v>11357</v>
      </c>
      <c r="I5832" t="s">
        <v>31</v>
      </c>
      <c r="J5832" t="s">
        <v>19</v>
      </c>
      <c r="K5832">
        <v>4455</v>
      </c>
      <c r="L5832">
        <v>756.13</v>
      </c>
      <c r="M5832" t="s">
        <v>19</v>
      </c>
      <c r="N5832">
        <v>0.16972615039281699</v>
      </c>
      <c r="O5832" t="s">
        <v>11351</v>
      </c>
      <c r="P5832" t="s">
        <v>11352</v>
      </c>
      <c r="R5832" t="s">
        <v>11353</v>
      </c>
      <c r="S5832">
        <f>IF(SalesData[[#This Row],[Return Status]]="Returned",1,0)</f>
        <v>0</v>
      </c>
      <c r="T5832">
        <v>847.14</v>
      </c>
      <c r="U5832" s="2">
        <f>EOMONTH(SalesData[[#This Row],[Order Date]],0)</f>
        <v>45169</v>
      </c>
      <c r="V5832" s="9" t="str">
        <f>"Q"&amp;INT((MONTH(SalesData[[#This Row],[Order Date]])+2)/3)&amp;"-"&amp;YEAR(SalesData[[#This Row],[Order Date]])</f>
        <v>Q3-2023</v>
      </c>
    </row>
    <row r="5833" spans="1:22" x14ac:dyDescent="0.35">
      <c r="A5833" t="s">
        <v>5974</v>
      </c>
      <c r="B5833" s="1">
        <v>45151</v>
      </c>
      <c r="C5833" t="s">
        <v>52</v>
      </c>
      <c r="D5833" t="s">
        <v>72</v>
      </c>
      <c r="E5833">
        <v>2991694499</v>
      </c>
      <c r="F5833" t="s">
        <v>152</v>
      </c>
      <c r="G5833" t="s">
        <v>23</v>
      </c>
      <c r="H5833" t="s">
        <v>24</v>
      </c>
      <c r="I5833" t="s">
        <v>17</v>
      </c>
      <c r="J5833" t="s">
        <v>65</v>
      </c>
      <c r="K5833">
        <v>4315.08</v>
      </c>
      <c r="L5833">
        <v>563.76</v>
      </c>
      <c r="M5833" t="s">
        <v>65</v>
      </c>
      <c r="N5833">
        <v>0.13064879446035799</v>
      </c>
      <c r="O5833" t="s">
        <v>11351</v>
      </c>
      <c r="P5833" t="s">
        <v>11352</v>
      </c>
      <c r="R5833" t="s">
        <v>11353</v>
      </c>
      <c r="S5833">
        <f>IF(SalesData[[#This Row],[Return Status]]="Returned",1,0)</f>
        <v>0</v>
      </c>
      <c r="T5833">
        <v>2821.33</v>
      </c>
      <c r="U5833" s="2">
        <f>EOMONTH(SalesData[[#This Row],[Order Date]],0)</f>
        <v>45169</v>
      </c>
      <c r="V5833" s="9" t="str">
        <f>"Q"&amp;INT((MONTH(SalesData[[#This Row],[Order Date]])+2)/3)&amp;"-"&amp;YEAR(SalesData[[#This Row],[Order Date]])</f>
        <v>Q3-2023</v>
      </c>
    </row>
    <row r="5834" spans="1:22" x14ac:dyDescent="0.35">
      <c r="A5834" t="s">
        <v>5975</v>
      </c>
      <c r="B5834" s="1">
        <v>45152</v>
      </c>
      <c r="C5834" t="s">
        <v>176</v>
      </c>
      <c r="D5834" t="s">
        <v>13</v>
      </c>
      <c r="E5834">
        <v>7883749755</v>
      </c>
      <c r="F5834" t="s">
        <v>81</v>
      </c>
      <c r="G5834" t="s">
        <v>74</v>
      </c>
      <c r="H5834" t="s">
        <v>75</v>
      </c>
      <c r="I5834" t="s">
        <v>36</v>
      </c>
      <c r="J5834" t="s">
        <v>62</v>
      </c>
      <c r="K5834">
        <v>3954.13</v>
      </c>
      <c r="L5834">
        <v>623.48</v>
      </c>
      <c r="M5834" t="s">
        <v>62</v>
      </c>
      <c r="N5834">
        <v>0.15767817446568499</v>
      </c>
      <c r="O5834" t="s">
        <v>11351</v>
      </c>
      <c r="P5834" t="s">
        <v>11352</v>
      </c>
      <c r="R5834" t="s">
        <v>11353</v>
      </c>
      <c r="S5834">
        <f>IF(SalesData[[#This Row],[Return Status]]="Returned",1,0)</f>
        <v>0</v>
      </c>
      <c r="T5834">
        <v>2420.2800000000002</v>
      </c>
      <c r="U5834" s="2">
        <f>EOMONTH(SalesData[[#This Row],[Order Date]],0)</f>
        <v>45169</v>
      </c>
      <c r="V5834" s="9" t="str">
        <f>"Q"&amp;INT((MONTH(SalesData[[#This Row],[Order Date]])+2)/3)&amp;"-"&amp;YEAR(SalesData[[#This Row],[Order Date]])</f>
        <v>Q3-2023</v>
      </c>
    </row>
    <row r="5835" spans="1:22" x14ac:dyDescent="0.35">
      <c r="A5835" t="s">
        <v>5976</v>
      </c>
      <c r="B5835" s="1">
        <v>45154</v>
      </c>
      <c r="C5835" t="s">
        <v>45</v>
      </c>
      <c r="D5835" t="s">
        <v>99</v>
      </c>
      <c r="E5835">
        <v>4500204596</v>
      </c>
      <c r="F5835" t="s">
        <v>103</v>
      </c>
      <c r="G5835" t="s">
        <v>23</v>
      </c>
      <c r="H5835" t="s">
        <v>24</v>
      </c>
      <c r="I5835" t="s">
        <v>17</v>
      </c>
      <c r="J5835" t="s">
        <v>19</v>
      </c>
      <c r="K5835">
        <v>219.94</v>
      </c>
      <c r="L5835">
        <v>58.29</v>
      </c>
      <c r="M5835" t="s">
        <v>19</v>
      </c>
      <c r="N5835">
        <v>0.26502682549786299</v>
      </c>
      <c r="O5835" t="s">
        <v>11361</v>
      </c>
      <c r="P5835" t="s">
        <v>11354</v>
      </c>
      <c r="Q5835" t="s">
        <v>11363</v>
      </c>
      <c r="R5835" t="s">
        <v>11360</v>
      </c>
      <c r="S5835">
        <f>IF(SalesData[[#This Row],[Return Status]]="Returned",1,0)</f>
        <v>1</v>
      </c>
      <c r="T5835">
        <v>2821.33</v>
      </c>
      <c r="U5835" s="2">
        <f>EOMONTH(SalesData[[#This Row],[Order Date]],0)</f>
        <v>45169</v>
      </c>
      <c r="V5835" s="9" t="str">
        <f>"Q"&amp;INT((MONTH(SalesData[[#This Row],[Order Date]])+2)/3)&amp;"-"&amp;YEAR(SalesData[[#This Row],[Order Date]])</f>
        <v>Q3-2023</v>
      </c>
    </row>
    <row r="5836" spans="1:22" x14ac:dyDescent="0.35">
      <c r="A5836" t="s">
        <v>5977</v>
      </c>
      <c r="B5836" s="1">
        <v>45149</v>
      </c>
      <c r="C5836" t="s">
        <v>139</v>
      </c>
      <c r="D5836" t="s">
        <v>39</v>
      </c>
      <c r="E5836">
        <v>2215606555</v>
      </c>
      <c r="F5836" t="s">
        <v>114</v>
      </c>
      <c r="G5836" t="s">
        <v>59</v>
      </c>
      <c r="H5836" t="s">
        <v>60</v>
      </c>
      <c r="I5836" t="s">
        <v>31</v>
      </c>
      <c r="J5836" t="s">
        <v>62</v>
      </c>
      <c r="K5836">
        <v>2584.5700000000002</v>
      </c>
      <c r="L5836">
        <v>322.37</v>
      </c>
      <c r="M5836" t="s">
        <v>62</v>
      </c>
      <c r="N5836">
        <v>0.124728678271434</v>
      </c>
      <c r="O5836" t="s">
        <v>11351</v>
      </c>
      <c r="P5836" t="s">
        <v>11352</v>
      </c>
      <c r="R5836" t="s">
        <v>11353</v>
      </c>
      <c r="S5836">
        <f>IF(SalesData[[#This Row],[Return Status]]="Returned",1,0)</f>
        <v>0</v>
      </c>
      <c r="T5836">
        <v>2183.56</v>
      </c>
      <c r="U5836" s="2">
        <f>EOMONTH(SalesData[[#This Row],[Order Date]],0)</f>
        <v>45169</v>
      </c>
      <c r="V5836" s="9" t="str">
        <f>"Q"&amp;INT((MONTH(SalesData[[#This Row],[Order Date]])+2)/3)&amp;"-"&amp;YEAR(SalesData[[#This Row],[Order Date]])</f>
        <v>Q3-2023</v>
      </c>
    </row>
    <row r="5837" spans="1:22" x14ac:dyDescent="0.35">
      <c r="A5837" t="s">
        <v>5978</v>
      </c>
      <c r="B5837" s="1">
        <v>45154</v>
      </c>
      <c r="C5837" t="s">
        <v>188</v>
      </c>
      <c r="D5837" t="s">
        <v>39</v>
      </c>
      <c r="E5837">
        <v>8323840935</v>
      </c>
      <c r="F5837" t="s">
        <v>109</v>
      </c>
      <c r="G5837" t="s">
        <v>59</v>
      </c>
      <c r="H5837" t="s">
        <v>60</v>
      </c>
      <c r="I5837" t="s">
        <v>31</v>
      </c>
      <c r="J5837" t="s">
        <v>65</v>
      </c>
      <c r="K5837">
        <v>2258.9899999999998</v>
      </c>
      <c r="L5837">
        <v>345.02</v>
      </c>
      <c r="M5837" t="s">
        <v>65</v>
      </c>
      <c r="N5837">
        <v>0.152731973138438</v>
      </c>
      <c r="O5837" t="s">
        <v>11351</v>
      </c>
      <c r="P5837" t="s">
        <v>11352</v>
      </c>
      <c r="R5837" t="s">
        <v>11353</v>
      </c>
      <c r="S5837">
        <f>IF(SalesData[[#This Row],[Return Status]]="Returned",1,0)</f>
        <v>0</v>
      </c>
      <c r="T5837">
        <v>2183.56</v>
      </c>
      <c r="U5837" s="2">
        <f>EOMONTH(SalesData[[#This Row],[Order Date]],0)</f>
        <v>45169</v>
      </c>
      <c r="V5837" s="9" t="str">
        <f>"Q"&amp;INT((MONTH(SalesData[[#This Row],[Order Date]])+2)/3)&amp;"-"&amp;YEAR(SalesData[[#This Row],[Order Date]])</f>
        <v>Q3-2023</v>
      </c>
    </row>
    <row r="5838" spans="1:22" x14ac:dyDescent="0.35">
      <c r="A5838" t="s">
        <v>5979</v>
      </c>
      <c r="B5838" s="1">
        <v>45167</v>
      </c>
      <c r="C5838" t="s">
        <v>21</v>
      </c>
      <c r="D5838" t="s">
        <v>99</v>
      </c>
      <c r="E5838">
        <v>889513727</v>
      </c>
      <c r="F5838" t="s">
        <v>292</v>
      </c>
      <c r="G5838" t="s">
        <v>69</v>
      </c>
      <c r="H5838" t="s">
        <v>41</v>
      </c>
      <c r="I5838" t="s">
        <v>31</v>
      </c>
      <c r="J5838" t="s">
        <v>18</v>
      </c>
      <c r="K5838">
        <v>3745.06</v>
      </c>
      <c r="L5838">
        <v>797.28</v>
      </c>
      <c r="M5838" t="s">
        <v>19</v>
      </c>
      <c r="N5838">
        <v>0.21288844504493901</v>
      </c>
      <c r="O5838" t="s">
        <v>11351</v>
      </c>
      <c r="P5838" t="s">
        <v>11354</v>
      </c>
      <c r="Q5838" t="s">
        <v>11359</v>
      </c>
      <c r="R5838" t="s">
        <v>11360</v>
      </c>
      <c r="S5838">
        <f>IF(SalesData[[#This Row],[Return Status]]="Returned",1,0)</f>
        <v>1</v>
      </c>
      <c r="T5838">
        <v>2081.52</v>
      </c>
      <c r="U5838" s="2">
        <f>EOMONTH(SalesData[[#This Row],[Order Date]],0)</f>
        <v>45169</v>
      </c>
      <c r="V5838" s="9" t="str">
        <f>"Q"&amp;INT((MONTH(SalesData[[#This Row],[Order Date]])+2)/3)&amp;"-"&amp;YEAR(SalesData[[#This Row],[Order Date]])</f>
        <v>Q3-2023</v>
      </c>
    </row>
    <row r="5839" spans="1:22" x14ac:dyDescent="0.35">
      <c r="A5839" t="s">
        <v>5980</v>
      </c>
      <c r="B5839" s="1">
        <v>45152</v>
      </c>
      <c r="C5839" t="s">
        <v>106</v>
      </c>
      <c r="D5839" t="s">
        <v>145</v>
      </c>
      <c r="E5839">
        <v>246572671</v>
      </c>
      <c r="F5839" t="s">
        <v>154</v>
      </c>
      <c r="G5839" t="s">
        <v>11370</v>
      </c>
      <c r="H5839" t="s">
        <v>30</v>
      </c>
      <c r="I5839" t="s">
        <v>31</v>
      </c>
      <c r="J5839" t="s">
        <v>18</v>
      </c>
      <c r="K5839">
        <v>3752.32</v>
      </c>
      <c r="L5839">
        <v>1094.49</v>
      </c>
      <c r="M5839" t="s">
        <v>19</v>
      </c>
      <c r="N5839">
        <v>0.29168354511342298</v>
      </c>
      <c r="O5839" t="s">
        <v>11351</v>
      </c>
      <c r="P5839" t="s">
        <v>11354</v>
      </c>
      <c r="R5839" t="s">
        <v>11353</v>
      </c>
      <c r="S5839">
        <f>IF(SalesData[[#This Row],[Return Status]]="Returned",1,0)</f>
        <v>0</v>
      </c>
      <c r="U5839" s="2">
        <f>EOMONTH(SalesData[[#This Row],[Order Date]],0)</f>
        <v>45169</v>
      </c>
      <c r="V5839" s="9" t="str">
        <f>"Q"&amp;INT((MONTH(SalesData[[#This Row],[Order Date]])+2)/3)&amp;"-"&amp;YEAR(SalesData[[#This Row],[Order Date]])</f>
        <v>Q3-2023</v>
      </c>
    </row>
    <row r="5840" spans="1:22" x14ac:dyDescent="0.35">
      <c r="A5840" t="s">
        <v>5981</v>
      </c>
      <c r="B5840" s="1">
        <v>45143</v>
      </c>
      <c r="C5840" t="s">
        <v>67</v>
      </c>
      <c r="D5840" t="s">
        <v>99</v>
      </c>
      <c r="E5840">
        <v>8233013597</v>
      </c>
      <c r="F5840" t="s">
        <v>50</v>
      </c>
      <c r="G5840" t="s">
        <v>34</v>
      </c>
      <c r="H5840" t="s">
        <v>35</v>
      </c>
      <c r="I5840" t="s">
        <v>36</v>
      </c>
      <c r="J5840" t="s">
        <v>43</v>
      </c>
      <c r="K5840">
        <v>1194.3800000000001</v>
      </c>
      <c r="L5840">
        <v>56.63</v>
      </c>
      <c r="M5840" t="s">
        <v>43</v>
      </c>
      <c r="N5840">
        <v>4.7413720926338297E-2</v>
      </c>
      <c r="O5840" t="s">
        <v>11351</v>
      </c>
      <c r="P5840" t="s">
        <v>11356</v>
      </c>
      <c r="Q5840" t="s">
        <v>11376</v>
      </c>
      <c r="R5840" t="s">
        <v>11360</v>
      </c>
      <c r="S5840">
        <f>IF(SalesData[[#This Row],[Return Status]]="Returned",1,0)</f>
        <v>1</v>
      </c>
      <c r="U5840" s="2">
        <f>EOMONTH(SalesData[[#This Row],[Order Date]],0)</f>
        <v>45169</v>
      </c>
      <c r="V5840" s="9" t="str">
        <f>"Q"&amp;INT((MONTH(SalesData[[#This Row],[Order Date]])+2)/3)&amp;"-"&amp;YEAR(SalesData[[#This Row],[Order Date]])</f>
        <v>Q3-2023</v>
      </c>
    </row>
    <row r="5841" spans="1:22" x14ac:dyDescent="0.35">
      <c r="A5841" t="s">
        <v>5982</v>
      </c>
      <c r="B5841" s="1">
        <v>45160</v>
      </c>
      <c r="C5841" t="s">
        <v>124</v>
      </c>
      <c r="D5841" t="s">
        <v>72</v>
      </c>
      <c r="E5841">
        <v>5231023678</v>
      </c>
      <c r="F5841" t="s">
        <v>50</v>
      </c>
      <c r="G5841" t="s">
        <v>34</v>
      </c>
      <c r="H5841" t="s">
        <v>35</v>
      </c>
      <c r="I5841" t="s">
        <v>36</v>
      </c>
      <c r="J5841" t="s">
        <v>19</v>
      </c>
      <c r="K5841">
        <v>4990</v>
      </c>
      <c r="L5841">
        <v>986.37</v>
      </c>
      <c r="M5841" t="s">
        <v>19</v>
      </c>
      <c r="N5841">
        <v>0.19766933867735501</v>
      </c>
      <c r="O5841" t="s">
        <v>11351</v>
      </c>
      <c r="P5841" t="s">
        <v>11352</v>
      </c>
      <c r="R5841" t="s">
        <v>11353</v>
      </c>
      <c r="S5841">
        <f>IF(SalesData[[#This Row],[Return Status]]="Returned",1,0)</f>
        <v>0</v>
      </c>
      <c r="U5841" s="2">
        <f>EOMONTH(SalesData[[#This Row],[Order Date]],0)</f>
        <v>45169</v>
      </c>
      <c r="V5841" s="9" t="str">
        <f>"Q"&amp;INT((MONTH(SalesData[[#This Row],[Order Date]])+2)/3)&amp;"-"&amp;YEAR(SalesData[[#This Row],[Order Date]])</f>
        <v>Q3-2023</v>
      </c>
    </row>
    <row r="5842" spans="1:22" x14ac:dyDescent="0.35">
      <c r="A5842" t="s">
        <v>5983</v>
      </c>
      <c r="B5842" s="1">
        <v>45141</v>
      </c>
      <c r="C5842" t="s">
        <v>12</v>
      </c>
      <c r="D5842" t="s">
        <v>145</v>
      </c>
      <c r="E5842">
        <v>6032724875</v>
      </c>
      <c r="F5842" t="s">
        <v>116</v>
      </c>
      <c r="G5842" t="s">
        <v>74</v>
      </c>
      <c r="H5842" t="s">
        <v>75</v>
      </c>
      <c r="I5842" t="s">
        <v>36</v>
      </c>
      <c r="J5842" t="s">
        <v>19</v>
      </c>
      <c r="K5842">
        <v>1197.0899999999999</v>
      </c>
      <c r="L5842">
        <v>165.17</v>
      </c>
      <c r="M5842" t="s">
        <v>19</v>
      </c>
      <c r="N5842">
        <v>0.13797625909497199</v>
      </c>
      <c r="O5842" t="s">
        <v>11351</v>
      </c>
      <c r="P5842" t="s">
        <v>11352</v>
      </c>
      <c r="R5842" t="s">
        <v>11353</v>
      </c>
      <c r="S5842">
        <f>IF(SalesData[[#This Row],[Return Status]]="Returned",1,0)</f>
        <v>0</v>
      </c>
      <c r="T5842">
        <v>2420.2800000000002</v>
      </c>
      <c r="U5842" s="2">
        <f>EOMONTH(SalesData[[#This Row],[Order Date]],0)</f>
        <v>45169</v>
      </c>
      <c r="V5842" s="9" t="str">
        <f>"Q"&amp;INT((MONTH(SalesData[[#This Row],[Order Date]])+2)/3)&amp;"-"&amp;YEAR(SalesData[[#This Row],[Order Date]])</f>
        <v>Q3-2023</v>
      </c>
    </row>
    <row r="5843" spans="1:22" x14ac:dyDescent="0.35">
      <c r="A5843" t="s">
        <v>5984</v>
      </c>
      <c r="B5843" s="1">
        <v>45139</v>
      </c>
      <c r="C5843" t="s">
        <v>176</v>
      </c>
      <c r="D5843" t="s">
        <v>145</v>
      </c>
      <c r="E5843">
        <v>7311201505</v>
      </c>
      <c r="F5843" t="s">
        <v>170</v>
      </c>
      <c r="G5843" t="s">
        <v>69</v>
      </c>
      <c r="H5843" t="s">
        <v>41</v>
      </c>
      <c r="I5843" t="s">
        <v>31</v>
      </c>
      <c r="J5843" t="s">
        <v>19</v>
      </c>
      <c r="K5843">
        <v>171.64</v>
      </c>
      <c r="L5843">
        <v>40.9</v>
      </c>
      <c r="M5843" t="s">
        <v>19</v>
      </c>
      <c r="N5843">
        <v>0.23828944302027499</v>
      </c>
      <c r="O5843" t="s">
        <v>11361</v>
      </c>
      <c r="P5843" t="s">
        <v>11354</v>
      </c>
      <c r="R5843" t="s">
        <v>11353</v>
      </c>
      <c r="S5843">
        <f>IF(SalesData[[#This Row],[Return Status]]="Returned",1,0)</f>
        <v>0</v>
      </c>
      <c r="T5843">
        <v>2081.52</v>
      </c>
      <c r="U5843" s="2">
        <f>EOMONTH(SalesData[[#This Row],[Order Date]],0)</f>
        <v>45169</v>
      </c>
      <c r="V5843" s="9" t="str">
        <f>"Q"&amp;INT((MONTH(SalesData[[#This Row],[Order Date]])+2)/3)&amp;"-"&amp;YEAR(SalesData[[#This Row],[Order Date]])</f>
        <v>Q3-2023</v>
      </c>
    </row>
    <row r="5844" spans="1:22" x14ac:dyDescent="0.35">
      <c r="A5844" t="s">
        <v>5985</v>
      </c>
      <c r="B5844" s="1">
        <v>45143</v>
      </c>
      <c r="C5844" t="s">
        <v>111</v>
      </c>
      <c r="D5844" t="s">
        <v>72</v>
      </c>
      <c r="E5844">
        <v>6807488296</v>
      </c>
      <c r="F5844" t="s">
        <v>312</v>
      </c>
      <c r="G5844" t="s">
        <v>11367</v>
      </c>
      <c r="H5844" t="s">
        <v>121</v>
      </c>
      <c r="I5844" t="s">
        <v>17</v>
      </c>
      <c r="J5844" t="s">
        <v>62</v>
      </c>
      <c r="K5844">
        <v>1622.97</v>
      </c>
      <c r="L5844">
        <v>423.71</v>
      </c>
      <c r="M5844" t="s">
        <v>62</v>
      </c>
      <c r="N5844">
        <v>0.261070753002212</v>
      </c>
      <c r="O5844" t="s">
        <v>11351</v>
      </c>
      <c r="P5844" t="s">
        <v>11354</v>
      </c>
      <c r="R5844" t="s">
        <v>11353</v>
      </c>
      <c r="S5844">
        <f>IF(SalesData[[#This Row],[Return Status]]="Returned",1,0)</f>
        <v>0</v>
      </c>
      <c r="U5844" s="2">
        <f>EOMONTH(SalesData[[#This Row],[Order Date]],0)</f>
        <v>45169</v>
      </c>
      <c r="V5844" s="9" t="str">
        <f>"Q"&amp;INT((MONTH(SalesData[[#This Row],[Order Date]])+2)/3)&amp;"-"&amp;YEAR(SalesData[[#This Row],[Order Date]])</f>
        <v>Q3-2023</v>
      </c>
    </row>
    <row r="5845" spans="1:22" x14ac:dyDescent="0.35">
      <c r="A5845" t="s">
        <v>5986</v>
      </c>
      <c r="B5845" s="1">
        <v>45168</v>
      </c>
      <c r="C5845" t="s">
        <v>52</v>
      </c>
      <c r="D5845" t="s">
        <v>27</v>
      </c>
      <c r="E5845">
        <v>4656492909</v>
      </c>
      <c r="F5845" t="s">
        <v>357</v>
      </c>
      <c r="G5845" t="s">
        <v>164</v>
      </c>
      <c r="H5845" t="s">
        <v>165</v>
      </c>
      <c r="I5845" t="s">
        <v>36</v>
      </c>
      <c r="J5845" t="s">
        <v>61</v>
      </c>
      <c r="K5845">
        <v>4154.3999999999996</v>
      </c>
      <c r="L5845">
        <v>661.07</v>
      </c>
      <c r="M5845" t="s">
        <v>62</v>
      </c>
      <c r="N5845">
        <v>0.159125264779511</v>
      </c>
      <c r="O5845" t="s">
        <v>11351</v>
      </c>
      <c r="P5845" t="s">
        <v>11352</v>
      </c>
      <c r="R5845" t="s">
        <v>11353</v>
      </c>
      <c r="S5845">
        <f>IF(SalesData[[#This Row],[Return Status]]="Returned",1,0)</f>
        <v>0</v>
      </c>
      <c r="U5845" s="2">
        <f>EOMONTH(SalesData[[#This Row],[Order Date]],0)</f>
        <v>45169</v>
      </c>
      <c r="V5845" s="9" t="str">
        <f>"Q"&amp;INT((MONTH(SalesData[[#This Row],[Order Date]])+2)/3)&amp;"-"&amp;YEAR(SalesData[[#This Row],[Order Date]])</f>
        <v>Q3-2023</v>
      </c>
    </row>
    <row r="5846" spans="1:22" x14ac:dyDescent="0.35">
      <c r="A5846" t="s">
        <v>5987</v>
      </c>
      <c r="B5846" s="1">
        <v>45164</v>
      </c>
      <c r="C5846" t="s">
        <v>92</v>
      </c>
      <c r="D5846" t="s">
        <v>27</v>
      </c>
      <c r="E5846">
        <v>9769398642</v>
      </c>
      <c r="F5846" t="s">
        <v>152</v>
      </c>
      <c r="G5846" t="s">
        <v>23</v>
      </c>
      <c r="H5846" t="s">
        <v>24</v>
      </c>
      <c r="I5846" t="s">
        <v>17</v>
      </c>
      <c r="J5846" t="s">
        <v>19</v>
      </c>
      <c r="K5846">
        <v>935.53</v>
      </c>
      <c r="L5846">
        <v>63.18</v>
      </c>
      <c r="M5846" t="s">
        <v>19</v>
      </c>
      <c r="N5846">
        <v>6.7533911258858603E-2</v>
      </c>
      <c r="O5846" t="s">
        <v>11355</v>
      </c>
      <c r="P5846" t="s">
        <v>11356</v>
      </c>
      <c r="R5846" t="s">
        <v>11353</v>
      </c>
      <c r="S5846">
        <f>IF(SalesData[[#This Row],[Return Status]]="Returned",1,0)</f>
        <v>0</v>
      </c>
      <c r="T5846">
        <v>2821.33</v>
      </c>
      <c r="U5846" s="2">
        <f>EOMONTH(SalesData[[#This Row],[Order Date]],0)</f>
        <v>45169</v>
      </c>
      <c r="V5846" s="9" t="str">
        <f>"Q"&amp;INT((MONTH(SalesData[[#This Row],[Order Date]])+2)/3)&amp;"-"&amp;YEAR(SalesData[[#This Row],[Order Date]])</f>
        <v>Q3-2023</v>
      </c>
    </row>
    <row r="5847" spans="1:22" x14ac:dyDescent="0.35">
      <c r="A5847" t="s">
        <v>5988</v>
      </c>
      <c r="B5847" s="1">
        <v>45148</v>
      </c>
      <c r="C5847" t="s">
        <v>325</v>
      </c>
      <c r="D5847" t="s">
        <v>13</v>
      </c>
      <c r="E5847">
        <v>7363773975</v>
      </c>
      <c r="F5847" t="s">
        <v>116</v>
      </c>
      <c r="G5847" t="s">
        <v>11388</v>
      </c>
      <c r="H5847" t="s">
        <v>75</v>
      </c>
      <c r="I5847" t="s">
        <v>36</v>
      </c>
      <c r="J5847" t="s">
        <v>62</v>
      </c>
      <c r="K5847">
        <v>3966.26</v>
      </c>
      <c r="L5847">
        <v>582.4</v>
      </c>
      <c r="M5847" t="s">
        <v>62</v>
      </c>
      <c r="N5847">
        <v>0.14683858345141301</v>
      </c>
      <c r="O5847" t="s">
        <v>11351</v>
      </c>
      <c r="P5847" t="s">
        <v>11352</v>
      </c>
      <c r="R5847" t="s">
        <v>11353</v>
      </c>
      <c r="S5847">
        <f>IF(SalesData[[#This Row],[Return Status]]="Returned",1,0)</f>
        <v>0</v>
      </c>
      <c r="U5847" s="2">
        <f>EOMONTH(SalesData[[#This Row],[Order Date]],0)</f>
        <v>45169</v>
      </c>
      <c r="V5847" s="9" t="str">
        <f>"Q"&amp;INT((MONTH(SalesData[[#This Row],[Order Date]])+2)/3)&amp;"-"&amp;YEAR(SalesData[[#This Row],[Order Date]])</f>
        <v>Q3-2023</v>
      </c>
    </row>
    <row r="5848" spans="1:22" x14ac:dyDescent="0.35">
      <c r="A5848" t="s">
        <v>5989</v>
      </c>
      <c r="B5848" s="1">
        <v>45157</v>
      </c>
      <c r="C5848" t="s">
        <v>124</v>
      </c>
      <c r="D5848" t="s">
        <v>39</v>
      </c>
      <c r="E5848">
        <v>6651240934</v>
      </c>
      <c r="F5848" t="s">
        <v>83</v>
      </c>
      <c r="G5848" t="s">
        <v>11375</v>
      </c>
      <c r="H5848" t="s">
        <v>85</v>
      </c>
      <c r="I5848" t="s">
        <v>31</v>
      </c>
      <c r="J5848" t="s">
        <v>61</v>
      </c>
      <c r="K5848">
        <v>1351.4</v>
      </c>
      <c r="L5848">
        <v>155.46</v>
      </c>
      <c r="M5848" t="s">
        <v>62</v>
      </c>
      <c r="N5848">
        <v>0.115036258694687</v>
      </c>
      <c r="O5848" t="s">
        <v>11351</v>
      </c>
      <c r="P5848" t="s">
        <v>11352</v>
      </c>
      <c r="R5848" t="s">
        <v>11353</v>
      </c>
      <c r="S5848">
        <f>IF(SalesData[[#This Row],[Return Status]]="Returned",1,0)</f>
        <v>0</v>
      </c>
      <c r="U5848" s="2">
        <f>EOMONTH(SalesData[[#This Row],[Order Date]],0)</f>
        <v>45169</v>
      </c>
      <c r="V5848" s="9" t="str">
        <f>"Q"&amp;INT((MONTH(SalesData[[#This Row],[Order Date]])+2)/3)&amp;"-"&amp;YEAR(SalesData[[#This Row],[Order Date]])</f>
        <v>Q3-2023</v>
      </c>
    </row>
    <row r="5849" spans="1:22" x14ac:dyDescent="0.35">
      <c r="A5849" t="s">
        <v>5990</v>
      </c>
      <c r="B5849" s="1">
        <v>45145</v>
      </c>
      <c r="C5849" t="s">
        <v>57</v>
      </c>
      <c r="D5849" t="s">
        <v>46</v>
      </c>
      <c r="E5849">
        <v>8330254863</v>
      </c>
      <c r="F5849" t="s">
        <v>292</v>
      </c>
      <c r="G5849" t="s">
        <v>69</v>
      </c>
      <c r="H5849" t="s">
        <v>41</v>
      </c>
      <c r="I5849" t="s">
        <v>31</v>
      </c>
      <c r="J5849" t="s">
        <v>43</v>
      </c>
      <c r="K5849">
        <v>4605.9799999999996</v>
      </c>
      <c r="L5849">
        <v>998.79</v>
      </c>
      <c r="M5849" t="s">
        <v>43</v>
      </c>
      <c r="N5849">
        <v>0.21684636060078399</v>
      </c>
      <c r="O5849" t="s">
        <v>11351</v>
      </c>
      <c r="P5849" t="s">
        <v>11354</v>
      </c>
      <c r="Q5849" t="s">
        <v>11365</v>
      </c>
      <c r="R5849" t="s">
        <v>11360</v>
      </c>
      <c r="S5849">
        <f>IF(SalesData[[#This Row],[Return Status]]="Returned",1,0)</f>
        <v>1</v>
      </c>
      <c r="T5849">
        <v>2081.52</v>
      </c>
      <c r="U5849" s="2">
        <f>EOMONTH(SalesData[[#This Row],[Order Date]],0)</f>
        <v>45169</v>
      </c>
      <c r="V5849" s="9" t="str">
        <f>"Q"&amp;INT((MONTH(SalesData[[#This Row],[Order Date]])+2)/3)&amp;"-"&amp;YEAR(SalesData[[#This Row],[Order Date]])</f>
        <v>Q3-2023</v>
      </c>
    </row>
    <row r="5850" spans="1:22" x14ac:dyDescent="0.35">
      <c r="A5850" t="s">
        <v>5991</v>
      </c>
      <c r="B5850" s="1">
        <v>45151</v>
      </c>
      <c r="C5850" t="s">
        <v>87</v>
      </c>
      <c r="D5850" t="s">
        <v>46</v>
      </c>
      <c r="E5850">
        <v>4897568811</v>
      </c>
      <c r="F5850" t="s">
        <v>133</v>
      </c>
      <c r="G5850" t="s">
        <v>89</v>
      </c>
      <c r="H5850" t="s">
        <v>90</v>
      </c>
      <c r="I5850" t="s">
        <v>31</v>
      </c>
      <c r="J5850" t="s">
        <v>18</v>
      </c>
      <c r="K5850">
        <v>3921.91</v>
      </c>
      <c r="L5850">
        <v>1125.96</v>
      </c>
      <c r="M5850" t="s">
        <v>19</v>
      </c>
      <c r="N5850">
        <v>0.28709480839692902</v>
      </c>
      <c r="O5850" t="s">
        <v>11351</v>
      </c>
      <c r="P5850" t="s">
        <v>11354</v>
      </c>
      <c r="R5850" t="s">
        <v>11353</v>
      </c>
      <c r="S5850">
        <f>IF(SalesData[[#This Row],[Return Status]]="Returned",1,0)</f>
        <v>0</v>
      </c>
      <c r="T5850">
        <v>207.68</v>
      </c>
      <c r="U5850" s="2">
        <f>EOMONTH(SalesData[[#This Row],[Order Date]],0)</f>
        <v>45169</v>
      </c>
      <c r="V5850" s="9" t="str">
        <f>"Q"&amp;INT((MONTH(SalesData[[#This Row],[Order Date]])+2)/3)&amp;"-"&amp;YEAR(SalesData[[#This Row],[Order Date]])</f>
        <v>Q3-2023</v>
      </c>
    </row>
    <row r="5851" spans="1:22" x14ac:dyDescent="0.35">
      <c r="A5851" t="s">
        <v>5992</v>
      </c>
      <c r="B5851" s="1">
        <v>45161</v>
      </c>
      <c r="C5851" t="s">
        <v>139</v>
      </c>
      <c r="D5851" t="s">
        <v>145</v>
      </c>
      <c r="E5851">
        <v>9496213783</v>
      </c>
      <c r="F5851" t="s">
        <v>68</v>
      </c>
      <c r="G5851" t="s">
        <v>69</v>
      </c>
      <c r="H5851" t="s">
        <v>41</v>
      </c>
      <c r="I5851" t="s">
        <v>31</v>
      </c>
      <c r="J5851" t="s">
        <v>19</v>
      </c>
      <c r="K5851">
        <v>2906.81</v>
      </c>
      <c r="L5851">
        <v>719.85</v>
      </c>
      <c r="M5851" t="s">
        <v>19</v>
      </c>
      <c r="N5851">
        <v>0.24764260477981001</v>
      </c>
      <c r="O5851" t="s">
        <v>11351</v>
      </c>
      <c r="P5851" t="s">
        <v>11354</v>
      </c>
      <c r="R5851" t="s">
        <v>11353</v>
      </c>
      <c r="S5851">
        <f>IF(SalesData[[#This Row],[Return Status]]="Returned",1,0)</f>
        <v>0</v>
      </c>
      <c r="T5851">
        <v>2081.52</v>
      </c>
      <c r="U5851" s="2">
        <f>EOMONTH(SalesData[[#This Row],[Order Date]],0)</f>
        <v>45169</v>
      </c>
      <c r="V5851" s="9" t="str">
        <f>"Q"&amp;INT((MONTH(SalesData[[#This Row],[Order Date]])+2)/3)&amp;"-"&amp;YEAR(SalesData[[#This Row],[Order Date]])</f>
        <v>Q3-2023</v>
      </c>
    </row>
    <row r="5852" spans="1:22" x14ac:dyDescent="0.35">
      <c r="A5852" t="s">
        <v>5993</v>
      </c>
      <c r="B5852" s="1">
        <v>45159</v>
      </c>
      <c r="C5852" t="s">
        <v>124</v>
      </c>
      <c r="D5852" t="s">
        <v>80</v>
      </c>
      <c r="E5852">
        <v>3415751776</v>
      </c>
      <c r="F5852" t="s">
        <v>129</v>
      </c>
      <c r="G5852" t="s">
        <v>54</v>
      </c>
      <c r="H5852" t="s">
        <v>11357</v>
      </c>
      <c r="I5852" t="s">
        <v>31</v>
      </c>
      <c r="J5852" t="s">
        <v>61</v>
      </c>
      <c r="K5852">
        <v>691.3</v>
      </c>
      <c r="L5852">
        <v>33.47</v>
      </c>
      <c r="M5852" t="s">
        <v>62</v>
      </c>
      <c r="N5852">
        <v>4.8416027773759598E-2</v>
      </c>
      <c r="O5852" t="s">
        <v>11355</v>
      </c>
      <c r="P5852" t="s">
        <v>11356</v>
      </c>
      <c r="R5852" t="s">
        <v>11353</v>
      </c>
      <c r="S5852">
        <f>IF(SalesData[[#This Row],[Return Status]]="Returned",1,0)</f>
        <v>0</v>
      </c>
      <c r="U5852" s="2">
        <f>EOMONTH(SalesData[[#This Row],[Order Date]],0)</f>
        <v>45169</v>
      </c>
      <c r="V5852" s="9" t="str">
        <f>"Q"&amp;INT((MONTH(SalesData[[#This Row],[Order Date]])+2)/3)&amp;"-"&amp;YEAR(SalesData[[#This Row],[Order Date]])</f>
        <v>Q3-2023</v>
      </c>
    </row>
    <row r="5853" spans="1:22" x14ac:dyDescent="0.35">
      <c r="A5853" t="s">
        <v>5994</v>
      </c>
      <c r="B5853" s="1">
        <v>45146</v>
      </c>
      <c r="C5853" t="s">
        <v>38</v>
      </c>
      <c r="D5853" t="s">
        <v>72</v>
      </c>
      <c r="E5853">
        <v>9455167530</v>
      </c>
      <c r="F5853" t="s">
        <v>73</v>
      </c>
      <c r="G5853" t="s">
        <v>74</v>
      </c>
      <c r="H5853" t="s">
        <v>75</v>
      </c>
      <c r="I5853" t="s">
        <v>36</v>
      </c>
      <c r="J5853" t="s">
        <v>62</v>
      </c>
      <c r="K5853">
        <v>1490.83</v>
      </c>
      <c r="L5853">
        <v>343.09</v>
      </c>
      <c r="M5853" t="s">
        <v>62</v>
      </c>
      <c r="N5853">
        <v>0.23013354976757899</v>
      </c>
      <c r="O5853" t="s">
        <v>11351</v>
      </c>
      <c r="P5853" t="s">
        <v>11354</v>
      </c>
      <c r="R5853" t="s">
        <v>11353</v>
      </c>
      <c r="S5853">
        <f>IF(SalesData[[#This Row],[Return Status]]="Returned",1,0)</f>
        <v>0</v>
      </c>
      <c r="T5853">
        <v>2420.2800000000002</v>
      </c>
      <c r="U5853" s="2">
        <f>EOMONTH(SalesData[[#This Row],[Order Date]],0)</f>
        <v>45169</v>
      </c>
      <c r="V5853" s="9" t="str">
        <f>"Q"&amp;INT((MONTH(SalesData[[#This Row],[Order Date]])+2)/3)&amp;"-"&amp;YEAR(SalesData[[#This Row],[Order Date]])</f>
        <v>Q3-2023</v>
      </c>
    </row>
    <row r="5854" spans="1:22" x14ac:dyDescent="0.35">
      <c r="A5854" t="s">
        <v>5995</v>
      </c>
      <c r="B5854" s="1">
        <v>45155</v>
      </c>
      <c r="C5854" t="s">
        <v>97</v>
      </c>
      <c r="D5854" t="s">
        <v>145</v>
      </c>
      <c r="E5854">
        <v>7954756176</v>
      </c>
      <c r="F5854" t="s">
        <v>100</v>
      </c>
      <c r="G5854" t="s">
        <v>101</v>
      </c>
      <c r="H5854" t="s">
        <v>11357</v>
      </c>
      <c r="I5854" t="s">
        <v>36</v>
      </c>
      <c r="J5854" t="s">
        <v>19</v>
      </c>
      <c r="K5854">
        <v>2543.41</v>
      </c>
      <c r="L5854">
        <v>406.52</v>
      </c>
      <c r="M5854" t="s">
        <v>19</v>
      </c>
      <c r="N5854">
        <v>0.15983266559461501</v>
      </c>
      <c r="O5854" t="s">
        <v>11351</v>
      </c>
      <c r="P5854" t="s">
        <v>11352</v>
      </c>
      <c r="R5854" t="s">
        <v>11353</v>
      </c>
      <c r="S5854">
        <f>IF(SalesData[[#This Row],[Return Status]]="Returned",1,0)</f>
        <v>0</v>
      </c>
      <c r="T5854">
        <v>1385.87</v>
      </c>
      <c r="U5854" s="2">
        <f>EOMONTH(SalesData[[#This Row],[Order Date]],0)</f>
        <v>45169</v>
      </c>
      <c r="V5854" s="9" t="str">
        <f>"Q"&amp;INT((MONTH(SalesData[[#This Row],[Order Date]])+2)/3)&amp;"-"&amp;YEAR(SalesData[[#This Row],[Order Date]])</f>
        <v>Q3-2023</v>
      </c>
    </row>
    <row r="5855" spans="1:22" x14ac:dyDescent="0.35">
      <c r="A5855" t="s">
        <v>5996</v>
      </c>
      <c r="B5855" s="1">
        <v>45166</v>
      </c>
      <c r="C5855" t="s">
        <v>52</v>
      </c>
      <c r="D5855" t="s">
        <v>46</v>
      </c>
      <c r="E5855">
        <v>2804845833</v>
      </c>
      <c r="F5855" t="s">
        <v>292</v>
      </c>
      <c r="G5855" t="s">
        <v>69</v>
      </c>
      <c r="H5855" t="s">
        <v>41</v>
      </c>
      <c r="I5855" t="s">
        <v>31</v>
      </c>
      <c r="J5855" t="s">
        <v>62</v>
      </c>
      <c r="K5855">
        <v>2315.08</v>
      </c>
      <c r="L5855">
        <v>437.02</v>
      </c>
      <c r="M5855" t="s">
        <v>62</v>
      </c>
      <c r="N5855">
        <v>0.188771014392591</v>
      </c>
      <c r="O5855" t="s">
        <v>11351</v>
      </c>
      <c r="P5855" t="s">
        <v>11352</v>
      </c>
      <c r="R5855" t="s">
        <v>11353</v>
      </c>
      <c r="S5855">
        <f>IF(SalesData[[#This Row],[Return Status]]="Returned",1,0)</f>
        <v>0</v>
      </c>
      <c r="T5855">
        <v>2081.52</v>
      </c>
      <c r="U5855" s="2">
        <f>EOMONTH(SalesData[[#This Row],[Order Date]],0)</f>
        <v>45169</v>
      </c>
      <c r="V5855" s="9" t="str">
        <f>"Q"&amp;INT((MONTH(SalesData[[#This Row],[Order Date]])+2)/3)&amp;"-"&amp;YEAR(SalesData[[#This Row],[Order Date]])</f>
        <v>Q3-2023</v>
      </c>
    </row>
    <row r="5856" spans="1:22" x14ac:dyDescent="0.35">
      <c r="A5856" t="s">
        <v>5997</v>
      </c>
      <c r="B5856" s="1">
        <v>45141</v>
      </c>
      <c r="C5856" t="s">
        <v>205</v>
      </c>
      <c r="D5856" t="s">
        <v>80</v>
      </c>
      <c r="E5856">
        <v>9209634742</v>
      </c>
      <c r="F5856" t="s">
        <v>83</v>
      </c>
      <c r="G5856" t="s">
        <v>11375</v>
      </c>
      <c r="H5856" t="s">
        <v>11357</v>
      </c>
      <c r="I5856" t="s">
        <v>31</v>
      </c>
      <c r="J5856" t="s">
        <v>18</v>
      </c>
      <c r="K5856">
        <v>1777.28</v>
      </c>
      <c r="L5856">
        <v>244.56</v>
      </c>
      <c r="M5856" t="s">
        <v>19</v>
      </c>
      <c r="N5856">
        <v>0.13760352898811701</v>
      </c>
      <c r="O5856" t="s">
        <v>11351</v>
      </c>
      <c r="P5856" t="s">
        <v>11352</v>
      </c>
      <c r="R5856" t="s">
        <v>11353</v>
      </c>
      <c r="S5856">
        <f>IF(SalesData[[#This Row],[Return Status]]="Returned",1,0)</f>
        <v>0</v>
      </c>
      <c r="U5856" s="2">
        <f>EOMONTH(SalesData[[#This Row],[Order Date]],0)</f>
        <v>45169</v>
      </c>
      <c r="V5856" s="9" t="str">
        <f>"Q"&amp;INT((MONTH(SalesData[[#This Row],[Order Date]])+2)/3)&amp;"-"&amp;YEAR(SalesData[[#This Row],[Order Date]])</f>
        <v>Q3-2023</v>
      </c>
    </row>
    <row r="5857" spans="1:22" x14ac:dyDescent="0.35">
      <c r="A5857" t="s">
        <v>5998</v>
      </c>
      <c r="B5857" s="1">
        <v>45167</v>
      </c>
      <c r="C5857" t="s">
        <v>77</v>
      </c>
      <c r="D5857" t="s">
        <v>80</v>
      </c>
      <c r="E5857">
        <v>7715491286</v>
      </c>
      <c r="F5857" t="s">
        <v>181</v>
      </c>
      <c r="G5857" t="s">
        <v>54</v>
      </c>
      <c r="H5857" t="s">
        <v>55</v>
      </c>
      <c r="I5857" t="s">
        <v>31</v>
      </c>
      <c r="J5857" t="s">
        <v>18</v>
      </c>
      <c r="K5857">
        <v>955.58</v>
      </c>
      <c r="L5857">
        <v>48.77</v>
      </c>
      <c r="M5857" t="s">
        <v>19</v>
      </c>
      <c r="N5857">
        <v>5.1037066493647802E-2</v>
      </c>
      <c r="O5857" t="s">
        <v>11355</v>
      </c>
      <c r="P5857" t="s">
        <v>11356</v>
      </c>
      <c r="R5857" t="s">
        <v>11353</v>
      </c>
      <c r="S5857">
        <f>IF(SalesData[[#This Row],[Return Status]]="Returned",1,0)</f>
        <v>0</v>
      </c>
      <c r="U5857" s="2">
        <f>EOMONTH(SalesData[[#This Row],[Order Date]],0)</f>
        <v>45169</v>
      </c>
      <c r="V5857" s="9" t="str">
        <f>"Q"&amp;INT((MONTH(SalesData[[#This Row],[Order Date]])+2)/3)&amp;"-"&amp;YEAR(SalesData[[#This Row],[Order Date]])</f>
        <v>Q3-2023</v>
      </c>
    </row>
    <row r="5858" spans="1:22" x14ac:dyDescent="0.35">
      <c r="A5858" t="s">
        <v>5999</v>
      </c>
      <c r="B5858" s="1">
        <v>45159</v>
      </c>
      <c r="C5858" t="s">
        <v>176</v>
      </c>
      <c r="D5858" t="s">
        <v>46</v>
      </c>
      <c r="E5858">
        <v>7373583852</v>
      </c>
      <c r="F5858" t="s">
        <v>172</v>
      </c>
      <c r="G5858" t="s">
        <v>141</v>
      </c>
      <c r="H5858" t="s">
        <v>121</v>
      </c>
      <c r="I5858" t="s">
        <v>17</v>
      </c>
      <c r="J5858" t="s">
        <v>18</v>
      </c>
      <c r="K5858">
        <v>4538.22</v>
      </c>
      <c r="L5858">
        <v>516.74</v>
      </c>
      <c r="M5858" t="s">
        <v>19</v>
      </c>
      <c r="N5858">
        <v>0.113864025983756</v>
      </c>
      <c r="O5858" t="s">
        <v>11351</v>
      </c>
      <c r="P5858" t="s">
        <v>11352</v>
      </c>
      <c r="R5858" t="s">
        <v>11353</v>
      </c>
      <c r="S5858">
        <f>IF(SalesData[[#This Row],[Return Status]]="Returned",1,0)</f>
        <v>0</v>
      </c>
      <c r="T5858">
        <v>2793.38</v>
      </c>
      <c r="U5858" s="2">
        <f>EOMONTH(SalesData[[#This Row],[Order Date]],0)</f>
        <v>45169</v>
      </c>
      <c r="V5858" s="9" t="str">
        <f>"Q"&amp;INT((MONTH(SalesData[[#This Row],[Order Date]])+2)/3)&amp;"-"&amp;YEAR(SalesData[[#This Row],[Order Date]])</f>
        <v>Q3-2023</v>
      </c>
    </row>
    <row r="5859" spans="1:22" x14ac:dyDescent="0.35">
      <c r="A5859" t="s">
        <v>6000</v>
      </c>
      <c r="B5859" s="1">
        <v>45155</v>
      </c>
      <c r="C5859" t="s">
        <v>12</v>
      </c>
      <c r="D5859" t="s">
        <v>145</v>
      </c>
      <c r="E5859">
        <v>3593908535</v>
      </c>
      <c r="F5859" t="s">
        <v>73</v>
      </c>
      <c r="G5859" t="s">
        <v>11374</v>
      </c>
      <c r="H5859" t="s">
        <v>75</v>
      </c>
      <c r="I5859" t="s">
        <v>36</v>
      </c>
      <c r="J5859" t="s">
        <v>19</v>
      </c>
      <c r="K5859">
        <v>4508.82</v>
      </c>
      <c r="L5859">
        <v>1313.25</v>
      </c>
      <c r="M5859" t="s">
        <v>19</v>
      </c>
      <c r="N5859">
        <v>0.29126245891386199</v>
      </c>
      <c r="O5859" t="s">
        <v>11351</v>
      </c>
      <c r="P5859" t="s">
        <v>11354</v>
      </c>
      <c r="R5859" t="s">
        <v>11353</v>
      </c>
      <c r="S5859">
        <f>IF(SalesData[[#This Row],[Return Status]]="Returned",1,0)</f>
        <v>0</v>
      </c>
      <c r="U5859" s="2">
        <f>EOMONTH(SalesData[[#This Row],[Order Date]],0)</f>
        <v>45169</v>
      </c>
      <c r="V5859" s="9" t="str">
        <f>"Q"&amp;INT((MONTH(SalesData[[#This Row],[Order Date]])+2)/3)&amp;"-"&amp;YEAR(SalesData[[#This Row],[Order Date]])</f>
        <v>Q3-2023</v>
      </c>
    </row>
    <row r="5860" spans="1:22" x14ac:dyDescent="0.35">
      <c r="A5860" t="s">
        <v>6001</v>
      </c>
      <c r="B5860" s="1">
        <v>45160</v>
      </c>
      <c r="C5860" t="s">
        <v>49</v>
      </c>
      <c r="D5860" t="s">
        <v>27</v>
      </c>
      <c r="E5860">
        <v>1355864656</v>
      </c>
      <c r="F5860" t="s">
        <v>137</v>
      </c>
      <c r="G5860" t="s">
        <v>34</v>
      </c>
      <c r="H5860" t="s">
        <v>35</v>
      </c>
      <c r="I5860" t="s">
        <v>36</v>
      </c>
      <c r="J5860" t="s">
        <v>62</v>
      </c>
      <c r="K5860">
        <v>903.03</v>
      </c>
      <c r="L5860">
        <v>264.12</v>
      </c>
      <c r="M5860" t="s">
        <v>62</v>
      </c>
      <c r="N5860">
        <v>0.29248197734294501</v>
      </c>
      <c r="O5860" t="s">
        <v>11355</v>
      </c>
      <c r="P5860" t="s">
        <v>11354</v>
      </c>
      <c r="R5860" t="s">
        <v>11353</v>
      </c>
      <c r="S5860">
        <f>IF(SalesData[[#This Row],[Return Status]]="Returned",1,0)</f>
        <v>0</v>
      </c>
      <c r="U5860" s="2">
        <f>EOMONTH(SalesData[[#This Row],[Order Date]],0)</f>
        <v>45169</v>
      </c>
      <c r="V5860" s="9" t="str">
        <f>"Q"&amp;INT((MONTH(SalesData[[#This Row],[Order Date]])+2)/3)&amp;"-"&amp;YEAR(SalesData[[#This Row],[Order Date]])</f>
        <v>Q3-2023</v>
      </c>
    </row>
    <row r="5861" spans="1:22" x14ac:dyDescent="0.35">
      <c r="A5861" t="s">
        <v>6002</v>
      </c>
      <c r="B5861" s="1">
        <v>45142</v>
      </c>
      <c r="C5861" t="s">
        <v>124</v>
      </c>
      <c r="D5861" t="s">
        <v>145</v>
      </c>
      <c r="E5861">
        <v>7629082372</v>
      </c>
      <c r="F5861" t="s">
        <v>137</v>
      </c>
      <c r="G5861" t="s">
        <v>34</v>
      </c>
      <c r="H5861" t="s">
        <v>35</v>
      </c>
      <c r="I5861" t="s">
        <v>36</v>
      </c>
      <c r="J5861" t="s">
        <v>19</v>
      </c>
      <c r="K5861">
        <v>1737.09</v>
      </c>
      <c r="L5861">
        <v>186.05</v>
      </c>
      <c r="M5861" t="s">
        <v>19</v>
      </c>
      <c r="N5861">
        <v>0.107104410249325</v>
      </c>
      <c r="O5861" t="s">
        <v>11351</v>
      </c>
      <c r="P5861" t="s">
        <v>11352</v>
      </c>
      <c r="R5861" t="s">
        <v>11353</v>
      </c>
      <c r="S5861">
        <f>IF(SalesData[[#This Row],[Return Status]]="Returned",1,0)</f>
        <v>0</v>
      </c>
      <c r="U5861" s="2">
        <f>EOMONTH(SalesData[[#This Row],[Order Date]],0)</f>
        <v>45169</v>
      </c>
      <c r="V5861" s="9" t="str">
        <f>"Q"&amp;INT((MONTH(SalesData[[#This Row],[Order Date]])+2)/3)&amp;"-"&amp;YEAR(SalesData[[#This Row],[Order Date]])</f>
        <v>Q3-2023</v>
      </c>
    </row>
    <row r="5862" spans="1:22" x14ac:dyDescent="0.35">
      <c r="A5862" t="s">
        <v>6003</v>
      </c>
      <c r="B5862" s="1">
        <v>45147</v>
      </c>
      <c r="C5862" t="s">
        <v>139</v>
      </c>
      <c r="D5862" t="s">
        <v>46</v>
      </c>
      <c r="E5862">
        <v>926005349</v>
      </c>
      <c r="F5862" t="s">
        <v>172</v>
      </c>
      <c r="G5862" t="s">
        <v>236</v>
      </c>
      <c r="H5862" t="s">
        <v>11357</v>
      </c>
      <c r="I5862" t="s">
        <v>17</v>
      </c>
      <c r="J5862" t="s">
        <v>62</v>
      </c>
      <c r="K5862">
        <v>4022.06</v>
      </c>
      <c r="L5862">
        <v>312.23</v>
      </c>
      <c r="M5862" t="s">
        <v>62</v>
      </c>
      <c r="N5862">
        <v>7.7629374002376905E-2</v>
      </c>
      <c r="O5862" t="s">
        <v>11351</v>
      </c>
      <c r="P5862" t="s">
        <v>11356</v>
      </c>
      <c r="R5862" t="s">
        <v>11353</v>
      </c>
      <c r="S5862">
        <f>IF(SalesData[[#This Row],[Return Status]]="Returned",1,0)</f>
        <v>0</v>
      </c>
      <c r="U5862" s="2">
        <f>EOMONTH(SalesData[[#This Row],[Order Date]],0)</f>
        <v>45169</v>
      </c>
      <c r="V5862" s="9" t="str">
        <f>"Q"&amp;INT((MONTH(SalesData[[#This Row],[Order Date]])+2)/3)&amp;"-"&amp;YEAR(SalesData[[#This Row],[Order Date]])</f>
        <v>Q3-2023</v>
      </c>
    </row>
    <row r="5863" spans="1:22" x14ac:dyDescent="0.35">
      <c r="A5863" t="s">
        <v>6004</v>
      </c>
      <c r="B5863" s="1">
        <v>45159</v>
      </c>
      <c r="C5863" t="s">
        <v>113</v>
      </c>
      <c r="D5863" t="s">
        <v>13</v>
      </c>
      <c r="E5863">
        <v>8212946163</v>
      </c>
      <c r="F5863" t="s">
        <v>22</v>
      </c>
      <c r="G5863" t="s">
        <v>23</v>
      </c>
      <c r="H5863" t="s">
        <v>24</v>
      </c>
      <c r="I5863" t="s">
        <v>17</v>
      </c>
      <c r="J5863" t="s">
        <v>18</v>
      </c>
      <c r="K5863">
        <v>285.55</v>
      </c>
      <c r="L5863">
        <v>72.59</v>
      </c>
      <c r="M5863" t="s">
        <v>19</v>
      </c>
      <c r="N5863">
        <v>0.25421117142356903</v>
      </c>
      <c r="O5863" t="s">
        <v>11361</v>
      </c>
      <c r="P5863" t="s">
        <v>11354</v>
      </c>
      <c r="R5863" t="s">
        <v>11353</v>
      </c>
      <c r="S5863">
        <f>IF(SalesData[[#This Row],[Return Status]]="Returned",1,0)</f>
        <v>0</v>
      </c>
      <c r="T5863">
        <v>2821.33</v>
      </c>
      <c r="U5863" s="2">
        <f>EOMONTH(SalesData[[#This Row],[Order Date]],0)</f>
        <v>45169</v>
      </c>
      <c r="V5863" s="9" t="str">
        <f>"Q"&amp;INT((MONTH(SalesData[[#This Row],[Order Date]])+2)/3)&amp;"-"&amp;YEAR(SalesData[[#This Row],[Order Date]])</f>
        <v>Q3-2023</v>
      </c>
    </row>
    <row r="5864" spans="1:22" x14ac:dyDescent="0.35">
      <c r="A5864" t="s">
        <v>6005</v>
      </c>
      <c r="B5864" s="1">
        <v>45164</v>
      </c>
      <c r="C5864" t="s">
        <v>52</v>
      </c>
      <c r="D5864" t="s">
        <v>72</v>
      </c>
      <c r="E5864">
        <v>8461599734</v>
      </c>
      <c r="F5864" t="s">
        <v>78</v>
      </c>
      <c r="G5864" t="s">
        <v>15</v>
      </c>
      <c r="H5864" t="s">
        <v>16</v>
      </c>
      <c r="I5864" t="s">
        <v>17</v>
      </c>
      <c r="J5864" t="s">
        <v>65</v>
      </c>
      <c r="K5864">
        <v>233.98</v>
      </c>
      <c r="L5864">
        <v>52.48</v>
      </c>
      <c r="M5864" t="s">
        <v>65</v>
      </c>
      <c r="N5864">
        <v>0.22429267458757199</v>
      </c>
      <c r="O5864" t="s">
        <v>11361</v>
      </c>
      <c r="P5864" t="s">
        <v>11354</v>
      </c>
      <c r="R5864" t="s">
        <v>11353</v>
      </c>
      <c r="S5864">
        <f>IF(SalesData[[#This Row],[Return Status]]="Returned",1,0)</f>
        <v>0</v>
      </c>
      <c r="T5864">
        <v>2085.91</v>
      </c>
      <c r="U5864" s="2">
        <f>EOMONTH(SalesData[[#This Row],[Order Date]],0)</f>
        <v>45169</v>
      </c>
      <c r="V5864" s="9" t="str">
        <f>"Q"&amp;INT((MONTH(SalesData[[#This Row],[Order Date]])+2)/3)&amp;"-"&amp;YEAR(SalesData[[#This Row],[Order Date]])</f>
        <v>Q3-2023</v>
      </c>
    </row>
    <row r="5865" spans="1:22" x14ac:dyDescent="0.35">
      <c r="A5865" t="s">
        <v>6006</v>
      </c>
      <c r="B5865" s="1">
        <v>45146</v>
      </c>
      <c r="C5865" t="s">
        <v>149</v>
      </c>
      <c r="D5865" t="s">
        <v>145</v>
      </c>
      <c r="E5865">
        <v>1387493065</v>
      </c>
      <c r="F5865" t="s">
        <v>47</v>
      </c>
      <c r="G5865" t="s">
        <v>23</v>
      </c>
      <c r="H5865" t="s">
        <v>24</v>
      </c>
      <c r="I5865" t="s">
        <v>17</v>
      </c>
      <c r="J5865" t="s">
        <v>42</v>
      </c>
      <c r="K5865">
        <v>2113.3200000000002</v>
      </c>
      <c r="L5865">
        <v>530.58000000000004</v>
      </c>
      <c r="M5865" t="s">
        <v>43</v>
      </c>
      <c r="N5865">
        <v>0.25106467548691203</v>
      </c>
      <c r="O5865" t="s">
        <v>11351</v>
      </c>
      <c r="P5865" t="s">
        <v>11354</v>
      </c>
      <c r="Q5865" t="s">
        <v>11376</v>
      </c>
      <c r="R5865" t="s">
        <v>11360</v>
      </c>
      <c r="S5865">
        <f>IF(SalesData[[#This Row],[Return Status]]="Returned",1,0)</f>
        <v>1</v>
      </c>
      <c r="T5865">
        <v>2821.33</v>
      </c>
      <c r="U5865" s="2">
        <f>EOMONTH(SalesData[[#This Row],[Order Date]],0)</f>
        <v>45169</v>
      </c>
      <c r="V5865" s="9" t="str">
        <f>"Q"&amp;INT((MONTH(SalesData[[#This Row],[Order Date]])+2)/3)&amp;"-"&amp;YEAR(SalesData[[#This Row],[Order Date]])</f>
        <v>Q3-2023</v>
      </c>
    </row>
    <row r="5866" spans="1:22" x14ac:dyDescent="0.35">
      <c r="A5866" t="s">
        <v>6007</v>
      </c>
      <c r="B5866" s="1">
        <v>45148</v>
      </c>
      <c r="C5866" t="s">
        <v>92</v>
      </c>
      <c r="D5866" t="s">
        <v>99</v>
      </c>
      <c r="E5866">
        <v>7176471405</v>
      </c>
      <c r="F5866" t="s">
        <v>22</v>
      </c>
      <c r="G5866" t="s">
        <v>23</v>
      </c>
      <c r="H5866" t="s">
        <v>11357</v>
      </c>
      <c r="I5866" t="s">
        <v>17</v>
      </c>
      <c r="J5866" t="s">
        <v>18</v>
      </c>
      <c r="K5866">
        <v>1332.68</v>
      </c>
      <c r="L5866">
        <v>396.28</v>
      </c>
      <c r="M5866" t="s">
        <v>19</v>
      </c>
      <c r="N5866">
        <v>0.29735570429510499</v>
      </c>
      <c r="O5866" t="s">
        <v>11351</v>
      </c>
      <c r="P5866" t="s">
        <v>11354</v>
      </c>
      <c r="R5866" t="s">
        <v>11353</v>
      </c>
      <c r="S5866">
        <f>IF(SalesData[[#This Row],[Return Status]]="Returned",1,0)</f>
        <v>0</v>
      </c>
      <c r="T5866">
        <v>2821.33</v>
      </c>
      <c r="U5866" s="2">
        <f>EOMONTH(SalesData[[#This Row],[Order Date]],0)</f>
        <v>45169</v>
      </c>
      <c r="V5866" s="9" t="str">
        <f>"Q"&amp;INT((MONTH(SalesData[[#This Row],[Order Date]])+2)/3)&amp;"-"&amp;YEAR(SalesData[[#This Row],[Order Date]])</f>
        <v>Q3-2023</v>
      </c>
    </row>
    <row r="5867" spans="1:22" x14ac:dyDescent="0.35">
      <c r="A5867" t="s">
        <v>6008</v>
      </c>
      <c r="B5867" s="1">
        <v>45152</v>
      </c>
      <c r="C5867" t="s">
        <v>92</v>
      </c>
      <c r="D5867" t="s">
        <v>39</v>
      </c>
      <c r="E5867">
        <v>9851625831</v>
      </c>
      <c r="F5867" t="s">
        <v>387</v>
      </c>
      <c r="G5867" t="s">
        <v>89</v>
      </c>
      <c r="H5867" t="s">
        <v>90</v>
      </c>
      <c r="I5867" t="s">
        <v>31</v>
      </c>
      <c r="J5867" t="s">
        <v>18</v>
      </c>
      <c r="K5867">
        <v>330.78</v>
      </c>
      <c r="L5867">
        <v>48.84</v>
      </c>
      <c r="M5867" t="s">
        <v>19</v>
      </c>
      <c r="N5867">
        <v>0.14765100671140899</v>
      </c>
      <c r="O5867" t="s">
        <v>11361</v>
      </c>
      <c r="P5867" t="s">
        <v>11352</v>
      </c>
      <c r="R5867" t="s">
        <v>11353</v>
      </c>
      <c r="S5867">
        <f>IF(SalesData[[#This Row],[Return Status]]="Returned",1,0)</f>
        <v>0</v>
      </c>
      <c r="T5867">
        <v>207.68</v>
      </c>
      <c r="U5867" s="2">
        <f>EOMONTH(SalesData[[#This Row],[Order Date]],0)</f>
        <v>45169</v>
      </c>
      <c r="V5867" s="9" t="str">
        <f>"Q"&amp;INT((MONTH(SalesData[[#This Row],[Order Date]])+2)/3)&amp;"-"&amp;YEAR(SalesData[[#This Row],[Order Date]])</f>
        <v>Q3-2023</v>
      </c>
    </row>
    <row r="5868" spans="1:22" x14ac:dyDescent="0.35">
      <c r="A5868" t="s">
        <v>6009</v>
      </c>
      <c r="B5868" s="1">
        <v>45141</v>
      </c>
      <c r="C5868" t="s">
        <v>144</v>
      </c>
      <c r="D5868" t="s">
        <v>39</v>
      </c>
      <c r="E5868">
        <v>3779881557</v>
      </c>
      <c r="F5868" t="s">
        <v>172</v>
      </c>
      <c r="G5868" t="s">
        <v>11367</v>
      </c>
      <c r="H5868" t="s">
        <v>121</v>
      </c>
      <c r="I5868" t="s">
        <v>17</v>
      </c>
      <c r="J5868" t="s">
        <v>61</v>
      </c>
      <c r="K5868">
        <v>2315.5</v>
      </c>
      <c r="L5868">
        <v>276.66000000000003</v>
      </c>
      <c r="M5868" t="s">
        <v>62</v>
      </c>
      <c r="N5868">
        <v>0.119481753400993</v>
      </c>
      <c r="O5868" t="s">
        <v>11351</v>
      </c>
      <c r="P5868" t="s">
        <v>11352</v>
      </c>
      <c r="R5868" t="s">
        <v>11353</v>
      </c>
      <c r="S5868">
        <f>IF(SalesData[[#This Row],[Return Status]]="Returned",1,0)</f>
        <v>0</v>
      </c>
      <c r="U5868" s="2">
        <f>EOMONTH(SalesData[[#This Row],[Order Date]],0)</f>
        <v>45169</v>
      </c>
      <c r="V5868" s="9" t="str">
        <f>"Q"&amp;INT((MONTH(SalesData[[#This Row],[Order Date]])+2)/3)&amp;"-"&amp;YEAR(SalesData[[#This Row],[Order Date]])</f>
        <v>Q3-2023</v>
      </c>
    </row>
    <row r="5869" spans="1:22" x14ac:dyDescent="0.35">
      <c r="A5869" t="s">
        <v>6010</v>
      </c>
      <c r="B5869" s="1">
        <v>45167</v>
      </c>
      <c r="C5869" t="s">
        <v>87</v>
      </c>
      <c r="D5869" t="s">
        <v>39</v>
      </c>
      <c r="E5869">
        <v>5991806638</v>
      </c>
      <c r="F5869" t="s">
        <v>159</v>
      </c>
      <c r="G5869" t="s">
        <v>84</v>
      </c>
      <c r="H5869" t="s">
        <v>85</v>
      </c>
      <c r="I5869" t="s">
        <v>31</v>
      </c>
      <c r="J5869" t="s">
        <v>62</v>
      </c>
      <c r="K5869">
        <v>3581.45</v>
      </c>
      <c r="L5869">
        <v>667.46</v>
      </c>
      <c r="M5869" t="s">
        <v>62</v>
      </c>
      <c r="N5869">
        <v>0.18636585740412401</v>
      </c>
      <c r="O5869" t="s">
        <v>11351</v>
      </c>
      <c r="P5869" t="s">
        <v>11352</v>
      </c>
      <c r="R5869" t="s">
        <v>11353</v>
      </c>
      <c r="S5869">
        <f>IF(SalesData[[#This Row],[Return Status]]="Returned",1,0)</f>
        <v>0</v>
      </c>
      <c r="T5869">
        <v>847.14</v>
      </c>
      <c r="U5869" s="2">
        <f>EOMONTH(SalesData[[#This Row],[Order Date]],0)</f>
        <v>45169</v>
      </c>
      <c r="V5869" s="9" t="str">
        <f>"Q"&amp;INT((MONTH(SalesData[[#This Row],[Order Date]])+2)/3)&amp;"-"&amp;YEAR(SalesData[[#This Row],[Order Date]])</f>
        <v>Q3-2023</v>
      </c>
    </row>
    <row r="5870" spans="1:22" x14ac:dyDescent="0.35">
      <c r="A5870" t="s">
        <v>6011</v>
      </c>
      <c r="B5870" s="1">
        <v>45154</v>
      </c>
      <c r="C5870" t="s">
        <v>132</v>
      </c>
      <c r="D5870" t="s">
        <v>27</v>
      </c>
      <c r="E5870">
        <v>6623905232</v>
      </c>
      <c r="F5870" t="s">
        <v>58</v>
      </c>
      <c r="G5870" t="s">
        <v>59</v>
      </c>
      <c r="H5870" t="s">
        <v>11357</v>
      </c>
      <c r="I5870" t="s">
        <v>31</v>
      </c>
      <c r="J5870" t="s">
        <v>19</v>
      </c>
      <c r="K5870">
        <v>3822.38</v>
      </c>
      <c r="L5870">
        <v>606.36</v>
      </c>
      <c r="M5870" t="s">
        <v>19</v>
      </c>
      <c r="N5870">
        <v>0.15863414940429801</v>
      </c>
      <c r="O5870" t="s">
        <v>11351</v>
      </c>
      <c r="P5870" t="s">
        <v>11352</v>
      </c>
      <c r="R5870" t="s">
        <v>11353</v>
      </c>
      <c r="S5870">
        <f>IF(SalesData[[#This Row],[Return Status]]="Returned",1,0)</f>
        <v>0</v>
      </c>
      <c r="T5870">
        <v>2183.56</v>
      </c>
      <c r="U5870" s="2">
        <f>EOMONTH(SalesData[[#This Row],[Order Date]],0)</f>
        <v>45169</v>
      </c>
      <c r="V5870" s="9" t="str">
        <f>"Q"&amp;INT((MONTH(SalesData[[#This Row],[Order Date]])+2)/3)&amp;"-"&amp;YEAR(SalesData[[#This Row],[Order Date]])</f>
        <v>Q3-2023</v>
      </c>
    </row>
    <row r="5871" spans="1:22" x14ac:dyDescent="0.35">
      <c r="A5871" t="s">
        <v>6012</v>
      </c>
      <c r="B5871" s="1">
        <v>45142</v>
      </c>
      <c r="C5871" t="s">
        <v>132</v>
      </c>
      <c r="D5871" t="s">
        <v>80</v>
      </c>
      <c r="E5871">
        <v>6542531930</v>
      </c>
      <c r="F5871" t="s">
        <v>53</v>
      </c>
      <c r="G5871" t="s">
        <v>11371</v>
      </c>
      <c r="H5871" t="s">
        <v>55</v>
      </c>
      <c r="I5871" t="s">
        <v>31</v>
      </c>
      <c r="J5871" t="s">
        <v>62</v>
      </c>
      <c r="K5871">
        <v>1340.41</v>
      </c>
      <c r="L5871">
        <v>208.74</v>
      </c>
      <c r="M5871" t="s">
        <v>62</v>
      </c>
      <c r="N5871">
        <v>0.155728471139427</v>
      </c>
      <c r="O5871" t="s">
        <v>11351</v>
      </c>
      <c r="P5871" t="s">
        <v>11352</v>
      </c>
      <c r="R5871" t="s">
        <v>11353</v>
      </c>
      <c r="S5871">
        <f>IF(SalesData[[#This Row],[Return Status]]="Returned",1,0)</f>
        <v>0</v>
      </c>
      <c r="U5871" s="2">
        <f>EOMONTH(SalesData[[#This Row],[Order Date]],0)</f>
        <v>45169</v>
      </c>
      <c r="V5871" s="9" t="str">
        <f>"Q"&amp;INT((MONTH(SalesData[[#This Row],[Order Date]])+2)/3)&amp;"-"&amp;YEAR(SalesData[[#This Row],[Order Date]])</f>
        <v>Q3-2023</v>
      </c>
    </row>
    <row r="5872" spans="1:22" x14ac:dyDescent="0.35">
      <c r="A5872" t="s">
        <v>6013</v>
      </c>
      <c r="B5872" s="1">
        <v>45152</v>
      </c>
      <c r="C5872" t="s">
        <v>67</v>
      </c>
      <c r="D5872" t="s">
        <v>145</v>
      </c>
      <c r="E5872">
        <v>5914458093</v>
      </c>
      <c r="F5872" t="s">
        <v>357</v>
      </c>
      <c r="G5872" t="s">
        <v>164</v>
      </c>
      <c r="H5872" t="s">
        <v>165</v>
      </c>
      <c r="I5872" t="s">
        <v>36</v>
      </c>
      <c r="J5872" t="s">
        <v>18</v>
      </c>
      <c r="K5872">
        <v>4404.7</v>
      </c>
      <c r="L5872">
        <v>879.7</v>
      </c>
      <c r="M5872" t="s">
        <v>19</v>
      </c>
      <c r="N5872">
        <v>0.199718482530025</v>
      </c>
      <c r="O5872" t="s">
        <v>11351</v>
      </c>
      <c r="P5872" t="s">
        <v>11352</v>
      </c>
      <c r="R5872" t="s">
        <v>11353</v>
      </c>
      <c r="S5872">
        <f>IF(SalesData[[#This Row],[Return Status]]="Returned",1,0)</f>
        <v>0</v>
      </c>
      <c r="U5872" s="2">
        <f>EOMONTH(SalesData[[#This Row],[Order Date]],0)</f>
        <v>45169</v>
      </c>
      <c r="V5872" s="9" t="str">
        <f>"Q"&amp;INT((MONTH(SalesData[[#This Row],[Order Date]])+2)/3)&amp;"-"&amp;YEAR(SalesData[[#This Row],[Order Date]])</f>
        <v>Q3-2023</v>
      </c>
    </row>
    <row r="5873" spans="1:22" x14ac:dyDescent="0.35">
      <c r="A5873" t="s">
        <v>6014</v>
      </c>
      <c r="B5873" s="1">
        <v>45154</v>
      </c>
      <c r="C5873" t="s">
        <v>111</v>
      </c>
      <c r="D5873" t="s">
        <v>145</v>
      </c>
      <c r="E5873">
        <v>8898372757</v>
      </c>
      <c r="F5873" t="s">
        <v>357</v>
      </c>
      <c r="G5873" t="s">
        <v>164</v>
      </c>
      <c r="H5873" t="s">
        <v>165</v>
      </c>
      <c r="I5873" t="s">
        <v>36</v>
      </c>
      <c r="J5873" t="s">
        <v>19</v>
      </c>
      <c r="K5873">
        <v>2890.56</v>
      </c>
      <c r="L5873">
        <v>665.34</v>
      </c>
      <c r="M5873" t="s">
        <v>19</v>
      </c>
      <c r="N5873">
        <v>0.23017685154433701</v>
      </c>
      <c r="O5873" t="s">
        <v>11351</v>
      </c>
      <c r="P5873" t="s">
        <v>11354</v>
      </c>
      <c r="R5873" t="s">
        <v>11353</v>
      </c>
      <c r="S5873">
        <f>IF(SalesData[[#This Row],[Return Status]]="Returned",1,0)</f>
        <v>0</v>
      </c>
      <c r="U5873" s="2">
        <f>EOMONTH(SalesData[[#This Row],[Order Date]],0)</f>
        <v>45169</v>
      </c>
      <c r="V5873" s="9" t="str">
        <f>"Q"&amp;INT((MONTH(SalesData[[#This Row],[Order Date]])+2)/3)&amp;"-"&amp;YEAR(SalesData[[#This Row],[Order Date]])</f>
        <v>Q3-2023</v>
      </c>
    </row>
    <row r="5874" spans="1:22" x14ac:dyDescent="0.35">
      <c r="A5874" t="s">
        <v>6015</v>
      </c>
      <c r="B5874" s="1">
        <v>45162</v>
      </c>
      <c r="C5874" t="s">
        <v>71</v>
      </c>
      <c r="D5874" t="s">
        <v>13</v>
      </c>
      <c r="E5874">
        <v>2310319000</v>
      </c>
      <c r="F5874" t="s">
        <v>238</v>
      </c>
      <c r="G5874" t="s">
        <v>74</v>
      </c>
      <c r="H5874" t="s">
        <v>75</v>
      </c>
      <c r="I5874" t="s">
        <v>36</v>
      </c>
      <c r="J5874" t="s">
        <v>43</v>
      </c>
      <c r="K5874">
        <v>262.19</v>
      </c>
      <c r="L5874">
        <v>66.09</v>
      </c>
      <c r="M5874" t="s">
        <v>43</v>
      </c>
      <c r="N5874">
        <v>0.25206911018726902</v>
      </c>
      <c r="O5874" t="s">
        <v>11361</v>
      </c>
      <c r="P5874" t="s">
        <v>11354</v>
      </c>
      <c r="R5874" t="s">
        <v>11353</v>
      </c>
      <c r="S5874">
        <f>IF(SalesData[[#This Row],[Return Status]]="Returned",1,0)</f>
        <v>0</v>
      </c>
      <c r="T5874">
        <v>2420.2800000000002</v>
      </c>
      <c r="U5874" s="2">
        <f>EOMONTH(SalesData[[#This Row],[Order Date]],0)</f>
        <v>45169</v>
      </c>
      <c r="V5874" s="9" t="str">
        <f>"Q"&amp;INT((MONTH(SalesData[[#This Row],[Order Date]])+2)/3)&amp;"-"&amp;YEAR(SalesData[[#This Row],[Order Date]])</f>
        <v>Q3-2023</v>
      </c>
    </row>
    <row r="5875" spans="1:22" x14ac:dyDescent="0.35">
      <c r="A5875" t="s">
        <v>6016</v>
      </c>
      <c r="B5875" s="1">
        <v>45140</v>
      </c>
      <c r="C5875" t="s">
        <v>124</v>
      </c>
      <c r="D5875" t="s">
        <v>27</v>
      </c>
      <c r="E5875">
        <v>8818449333</v>
      </c>
      <c r="F5875" t="s">
        <v>33</v>
      </c>
      <c r="G5875" t="s">
        <v>34</v>
      </c>
      <c r="H5875" t="s">
        <v>35</v>
      </c>
      <c r="I5875" t="s">
        <v>36</v>
      </c>
      <c r="J5875" t="s">
        <v>62</v>
      </c>
      <c r="K5875">
        <v>1877.31</v>
      </c>
      <c r="L5875">
        <v>74.02</v>
      </c>
      <c r="M5875" t="s">
        <v>62</v>
      </c>
      <c r="N5875">
        <v>3.9428757104580499E-2</v>
      </c>
      <c r="O5875" t="s">
        <v>11351</v>
      </c>
      <c r="P5875" t="s">
        <v>11356</v>
      </c>
      <c r="R5875" t="s">
        <v>11353</v>
      </c>
      <c r="S5875">
        <f>IF(SalesData[[#This Row],[Return Status]]="Returned",1,0)</f>
        <v>0</v>
      </c>
      <c r="U5875" s="2">
        <f>EOMONTH(SalesData[[#This Row],[Order Date]],0)</f>
        <v>45169</v>
      </c>
      <c r="V5875" s="9" t="str">
        <f>"Q"&amp;INT((MONTH(SalesData[[#This Row],[Order Date]])+2)/3)&amp;"-"&amp;YEAR(SalesData[[#This Row],[Order Date]])</f>
        <v>Q3-2023</v>
      </c>
    </row>
    <row r="5876" spans="1:22" x14ac:dyDescent="0.35">
      <c r="A5876" t="s">
        <v>6017</v>
      </c>
      <c r="B5876" s="1">
        <v>45145</v>
      </c>
      <c r="C5876" t="s">
        <v>92</v>
      </c>
      <c r="D5876" t="s">
        <v>72</v>
      </c>
      <c r="E5876">
        <v>5821878657</v>
      </c>
      <c r="F5876" t="s">
        <v>116</v>
      </c>
      <c r="G5876" t="s">
        <v>74</v>
      </c>
      <c r="H5876" t="s">
        <v>75</v>
      </c>
      <c r="I5876" t="s">
        <v>36</v>
      </c>
      <c r="J5876" t="s">
        <v>18</v>
      </c>
      <c r="K5876">
        <v>4285.5</v>
      </c>
      <c r="L5876">
        <v>943.42</v>
      </c>
      <c r="M5876" t="s">
        <v>19</v>
      </c>
      <c r="N5876">
        <v>0.22014234045035599</v>
      </c>
      <c r="O5876" t="s">
        <v>11351</v>
      </c>
      <c r="P5876" t="s">
        <v>11354</v>
      </c>
      <c r="R5876" t="s">
        <v>11353</v>
      </c>
      <c r="S5876">
        <f>IF(SalesData[[#This Row],[Return Status]]="Returned",1,0)</f>
        <v>0</v>
      </c>
      <c r="T5876">
        <v>2420.2800000000002</v>
      </c>
      <c r="U5876" s="2">
        <f>EOMONTH(SalesData[[#This Row],[Order Date]],0)</f>
        <v>45169</v>
      </c>
      <c r="V5876" s="9" t="str">
        <f>"Q"&amp;INT((MONTH(SalesData[[#This Row],[Order Date]])+2)/3)&amp;"-"&amp;YEAR(SalesData[[#This Row],[Order Date]])</f>
        <v>Q3-2023</v>
      </c>
    </row>
    <row r="5877" spans="1:22" x14ac:dyDescent="0.35">
      <c r="A5877" t="s">
        <v>6018</v>
      </c>
      <c r="B5877" s="1">
        <v>45146</v>
      </c>
      <c r="C5877" t="s">
        <v>176</v>
      </c>
      <c r="D5877" t="s">
        <v>145</v>
      </c>
      <c r="E5877">
        <v>3899881394</v>
      </c>
      <c r="F5877" t="s">
        <v>387</v>
      </c>
      <c r="G5877" t="s">
        <v>89</v>
      </c>
      <c r="H5877" t="s">
        <v>90</v>
      </c>
      <c r="I5877" t="s">
        <v>31</v>
      </c>
      <c r="J5877" t="s">
        <v>19</v>
      </c>
      <c r="K5877">
        <v>1575.83</v>
      </c>
      <c r="L5877">
        <v>241.67</v>
      </c>
      <c r="M5877" t="s">
        <v>19</v>
      </c>
      <c r="N5877">
        <v>0.153360451317718</v>
      </c>
      <c r="O5877" t="s">
        <v>11351</v>
      </c>
      <c r="P5877" t="s">
        <v>11352</v>
      </c>
      <c r="R5877" t="s">
        <v>11353</v>
      </c>
      <c r="S5877">
        <f>IF(SalesData[[#This Row],[Return Status]]="Returned",1,0)</f>
        <v>0</v>
      </c>
      <c r="T5877">
        <v>207.68</v>
      </c>
      <c r="U5877" s="2">
        <f>EOMONTH(SalesData[[#This Row],[Order Date]],0)</f>
        <v>45169</v>
      </c>
      <c r="V5877" s="9" t="str">
        <f>"Q"&amp;INT((MONTH(SalesData[[#This Row],[Order Date]])+2)/3)&amp;"-"&amp;YEAR(SalesData[[#This Row],[Order Date]])</f>
        <v>Q3-2023</v>
      </c>
    </row>
    <row r="5878" spans="1:22" x14ac:dyDescent="0.35">
      <c r="A5878" t="s">
        <v>6019</v>
      </c>
      <c r="B5878" s="1">
        <v>45146</v>
      </c>
      <c r="C5878" t="s">
        <v>132</v>
      </c>
      <c r="D5878" t="s">
        <v>13</v>
      </c>
      <c r="E5878">
        <v>845435412</v>
      </c>
      <c r="F5878" t="s">
        <v>88</v>
      </c>
      <c r="G5878" t="s">
        <v>11379</v>
      </c>
      <c r="H5878" t="s">
        <v>90</v>
      </c>
      <c r="I5878" t="s">
        <v>31</v>
      </c>
      <c r="J5878" t="s">
        <v>19</v>
      </c>
      <c r="K5878">
        <v>2177.92</v>
      </c>
      <c r="L5878">
        <v>228.31</v>
      </c>
      <c r="M5878" t="s">
        <v>19</v>
      </c>
      <c r="N5878">
        <v>0.104829378489568</v>
      </c>
      <c r="O5878" t="s">
        <v>11351</v>
      </c>
      <c r="P5878" t="s">
        <v>11352</v>
      </c>
      <c r="R5878" t="s">
        <v>11353</v>
      </c>
      <c r="S5878">
        <f>IF(SalesData[[#This Row],[Return Status]]="Returned",1,0)</f>
        <v>0</v>
      </c>
      <c r="U5878" s="2">
        <f>EOMONTH(SalesData[[#This Row],[Order Date]],0)</f>
        <v>45169</v>
      </c>
      <c r="V5878" s="9" t="str">
        <f>"Q"&amp;INT((MONTH(SalesData[[#This Row],[Order Date]])+2)/3)&amp;"-"&amp;YEAR(SalesData[[#This Row],[Order Date]])</f>
        <v>Q3-2023</v>
      </c>
    </row>
    <row r="5879" spans="1:22" x14ac:dyDescent="0.35">
      <c r="A5879" t="s">
        <v>6020</v>
      </c>
      <c r="B5879" s="1">
        <v>45155</v>
      </c>
      <c r="C5879" t="s">
        <v>92</v>
      </c>
      <c r="D5879" t="s">
        <v>13</v>
      </c>
      <c r="E5879">
        <v>4184796198</v>
      </c>
      <c r="F5879" t="s">
        <v>116</v>
      </c>
      <c r="G5879" t="s">
        <v>74</v>
      </c>
      <c r="H5879" t="s">
        <v>75</v>
      </c>
      <c r="I5879" t="s">
        <v>36</v>
      </c>
      <c r="J5879" t="s">
        <v>43</v>
      </c>
      <c r="K5879">
        <v>419.98</v>
      </c>
      <c r="L5879">
        <v>101.24</v>
      </c>
      <c r="M5879" t="s">
        <v>43</v>
      </c>
      <c r="N5879">
        <v>0.24105909805228801</v>
      </c>
      <c r="O5879" t="s">
        <v>11361</v>
      </c>
      <c r="P5879" t="s">
        <v>11354</v>
      </c>
      <c r="R5879" t="s">
        <v>11353</v>
      </c>
      <c r="S5879">
        <f>IF(SalesData[[#This Row],[Return Status]]="Returned",1,0)</f>
        <v>0</v>
      </c>
      <c r="T5879">
        <v>2420.2800000000002</v>
      </c>
      <c r="U5879" s="2">
        <f>EOMONTH(SalesData[[#This Row],[Order Date]],0)</f>
        <v>45169</v>
      </c>
      <c r="V5879" s="9" t="str">
        <f>"Q"&amp;INT((MONTH(SalesData[[#This Row],[Order Date]])+2)/3)&amp;"-"&amp;YEAR(SalesData[[#This Row],[Order Date]])</f>
        <v>Q3-2023</v>
      </c>
    </row>
    <row r="5880" spans="1:22" x14ac:dyDescent="0.35">
      <c r="A5880" t="s">
        <v>6021</v>
      </c>
      <c r="B5880" s="1">
        <v>45157</v>
      </c>
      <c r="C5880" t="s">
        <v>113</v>
      </c>
      <c r="D5880" t="s">
        <v>145</v>
      </c>
      <c r="E5880">
        <v>9930123970</v>
      </c>
      <c r="F5880" t="s">
        <v>100</v>
      </c>
      <c r="G5880" t="s">
        <v>34</v>
      </c>
      <c r="H5880" t="s">
        <v>35</v>
      </c>
      <c r="I5880" t="s">
        <v>36</v>
      </c>
      <c r="J5880" t="s">
        <v>65</v>
      </c>
      <c r="K5880">
        <v>4842.59</v>
      </c>
      <c r="L5880">
        <v>1370.3</v>
      </c>
      <c r="M5880" t="s">
        <v>65</v>
      </c>
      <c r="N5880">
        <v>0.28296841153184599</v>
      </c>
      <c r="O5880" t="s">
        <v>11351</v>
      </c>
      <c r="P5880" t="s">
        <v>11354</v>
      </c>
      <c r="R5880" t="s">
        <v>11353</v>
      </c>
      <c r="S5880">
        <f>IF(SalesData[[#This Row],[Return Status]]="Returned",1,0)</f>
        <v>0</v>
      </c>
      <c r="U5880" s="2">
        <f>EOMONTH(SalesData[[#This Row],[Order Date]],0)</f>
        <v>45169</v>
      </c>
      <c r="V5880" s="9" t="str">
        <f>"Q"&amp;INT((MONTH(SalesData[[#This Row],[Order Date]])+2)/3)&amp;"-"&amp;YEAR(SalesData[[#This Row],[Order Date]])</f>
        <v>Q3-2023</v>
      </c>
    </row>
    <row r="5881" spans="1:22" x14ac:dyDescent="0.35">
      <c r="A5881" t="s">
        <v>6022</v>
      </c>
      <c r="B5881" s="1">
        <v>45157</v>
      </c>
      <c r="C5881" t="s">
        <v>124</v>
      </c>
      <c r="D5881" t="s">
        <v>99</v>
      </c>
      <c r="E5881">
        <v>6410080299</v>
      </c>
      <c r="F5881" t="s">
        <v>83</v>
      </c>
      <c r="G5881" t="s">
        <v>84</v>
      </c>
      <c r="H5881" t="s">
        <v>85</v>
      </c>
      <c r="I5881" t="s">
        <v>31</v>
      </c>
      <c r="J5881" t="s">
        <v>65</v>
      </c>
      <c r="K5881">
        <v>4468.6099999999997</v>
      </c>
      <c r="L5881">
        <v>955.14</v>
      </c>
      <c r="M5881" t="s">
        <v>65</v>
      </c>
      <c r="N5881">
        <v>0.21374431870313099</v>
      </c>
      <c r="O5881" t="s">
        <v>11351</v>
      </c>
      <c r="P5881" t="s">
        <v>11354</v>
      </c>
      <c r="R5881" t="s">
        <v>11353</v>
      </c>
      <c r="S5881">
        <f>IF(SalesData[[#This Row],[Return Status]]="Returned",1,0)</f>
        <v>0</v>
      </c>
      <c r="T5881">
        <v>847.14</v>
      </c>
      <c r="U5881" s="2">
        <f>EOMONTH(SalesData[[#This Row],[Order Date]],0)</f>
        <v>45169</v>
      </c>
      <c r="V5881" s="9" t="str">
        <f>"Q"&amp;INT((MONTH(SalesData[[#This Row],[Order Date]])+2)/3)&amp;"-"&amp;YEAR(SalesData[[#This Row],[Order Date]])</f>
        <v>Q3-2023</v>
      </c>
    </row>
    <row r="5882" spans="1:22" x14ac:dyDescent="0.35">
      <c r="A5882" t="s">
        <v>6023</v>
      </c>
      <c r="B5882" s="1">
        <v>45144</v>
      </c>
      <c r="C5882" t="s">
        <v>124</v>
      </c>
      <c r="D5882" t="s">
        <v>145</v>
      </c>
      <c r="E5882">
        <v>3815111303</v>
      </c>
      <c r="F5882" t="s">
        <v>120</v>
      </c>
      <c r="G5882" t="s">
        <v>141</v>
      </c>
      <c r="H5882" t="s">
        <v>121</v>
      </c>
      <c r="I5882" t="s">
        <v>17</v>
      </c>
      <c r="J5882" t="s">
        <v>18</v>
      </c>
      <c r="K5882">
        <v>4835.7299999999996</v>
      </c>
      <c r="L5882">
        <v>1174.42</v>
      </c>
      <c r="M5882" t="s">
        <v>19</v>
      </c>
      <c r="N5882">
        <v>0.242863021715439</v>
      </c>
      <c r="O5882" t="s">
        <v>11351</v>
      </c>
      <c r="P5882" t="s">
        <v>11354</v>
      </c>
      <c r="R5882" t="s">
        <v>11353</v>
      </c>
      <c r="S5882">
        <f>IF(SalesData[[#This Row],[Return Status]]="Returned",1,0)</f>
        <v>0</v>
      </c>
      <c r="T5882">
        <v>2793.38</v>
      </c>
      <c r="U5882" s="2">
        <f>EOMONTH(SalesData[[#This Row],[Order Date]],0)</f>
        <v>45169</v>
      </c>
      <c r="V5882" s="9" t="str">
        <f>"Q"&amp;INT((MONTH(SalesData[[#This Row],[Order Date]])+2)/3)&amp;"-"&amp;YEAR(SalesData[[#This Row],[Order Date]])</f>
        <v>Q3-2023</v>
      </c>
    </row>
    <row r="5883" spans="1:22" x14ac:dyDescent="0.35">
      <c r="A5883" t="s">
        <v>6024</v>
      </c>
      <c r="B5883" s="1">
        <v>45143</v>
      </c>
      <c r="C5883" t="s">
        <v>188</v>
      </c>
      <c r="D5883" t="s">
        <v>99</v>
      </c>
      <c r="E5883">
        <v>1644821278</v>
      </c>
      <c r="F5883" t="s">
        <v>238</v>
      </c>
      <c r="G5883" t="s">
        <v>74</v>
      </c>
      <c r="H5883" t="s">
        <v>75</v>
      </c>
      <c r="I5883" t="s">
        <v>36</v>
      </c>
      <c r="J5883" t="s">
        <v>42</v>
      </c>
      <c r="K5883">
        <v>3768.78</v>
      </c>
      <c r="L5883">
        <v>788.82</v>
      </c>
      <c r="M5883" t="s">
        <v>43</v>
      </c>
      <c r="N5883">
        <v>0.20930380653686301</v>
      </c>
      <c r="O5883" t="s">
        <v>11351</v>
      </c>
      <c r="P5883" t="s">
        <v>11354</v>
      </c>
      <c r="R5883" t="s">
        <v>11353</v>
      </c>
      <c r="S5883">
        <f>IF(SalesData[[#This Row],[Return Status]]="Returned",1,0)</f>
        <v>0</v>
      </c>
      <c r="T5883">
        <v>2420.2800000000002</v>
      </c>
      <c r="U5883" s="2">
        <f>EOMONTH(SalesData[[#This Row],[Order Date]],0)</f>
        <v>45169</v>
      </c>
      <c r="V5883" s="9" t="str">
        <f>"Q"&amp;INT((MONTH(SalesData[[#This Row],[Order Date]])+2)/3)&amp;"-"&amp;YEAR(SalesData[[#This Row],[Order Date]])</f>
        <v>Q3-2023</v>
      </c>
    </row>
    <row r="5884" spans="1:22" x14ac:dyDescent="0.35">
      <c r="A5884" t="s">
        <v>6025</v>
      </c>
      <c r="B5884" s="1">
        <v>45149</v>
      </c>
      <c r="C5884" t="s">
        <v>184</v>
      </c>
      <c r="D5884" t="s">
        <v>99</v>
      </c>
      <c r="E5884">
        <v>7227553734</v>
      </c>
      <c r="F5884" t="s">
        <v>83</v>
      </c>
      <c r="G5884" t="s">
        <v>84</v>
      </c>
      <c r="H5884" t="s">
        <v>11357</v>
      </c>
      <c r="I5884" t="s">
        <v>31</v>
      </c>
      <c r="J5884" t="s">
        <v>18</v>
      </c>
      <c r="K5884">
        <v>4917.01</v>
      </c>
      <c r="L5884">
        <v>1060.33</v>
      </c>
      <c r="M5884" t="s">
        <v>19</v>
      </c>
      <c r="N5884">
        <v>0.215645280363473</v>
      </c>
      <c r="O5884" t="s">
        <v>11351</v>
      </c>
      <c r="P5884" t="s">
        <v>11354</v>
      </c>
      <c r="R5884" t="s">
        <v>11353</v>
      </c>
      <c r="S5884">
        <f>IF(SalesData[[#This Row],[Return Status]]="Returned",1,0)</f>
        <v>0</v>
      </c>
      <c r="T5884">
        <v>847.14</v>
      </c>
      <c r="U5884" s="2">
        <f>EOMONTH(SalesData[[#This Row],[Order Date]],0)</f>
        <v>45169</v>
      </c>
      <c r="V5884" s="9" t="str">
        <f>"Q"&amp;INT((MONTH(SalesData[[#This Row],[Order Date]])+2)/3)&amp;"-"&amp;YEAR(SalesData[[#This Row],[Order Date]])</f>
        <v>Q3-2023</v>
      </c>
    </row>
    <row r="5885" spans="1:22" x14ac:dyDescent="0.35">
      <c r="A5885" t="s">
        <v>6026</v>
      </c>
      <c r="B5885" s="1">
        <v>45147</v>
      </c>
      <c r="C5885" t="s">
        <v>49</v>
      </c>
      <c r="D5885" t="s">
        <v>80</v>
      </c>
      <c r="E5885">
        <v>2102190001</v>
      </c>
      <c r="F5885" t="s">
        <v>14</v>
      </c>
      <c r="G5885" t="s">
        <v>11362</v>
      </c>
      <c r="H5885" t="s">
        <v>16</v>
      </c>
      <c r="I5885" t="s">
        <v>17</v>
      </c>
      <c r="J5885" t="s">
        <v>61</v>
      </c>
      <c r="K5885">
        <v>695.02</v>
      </c>
      <c r="L5885">
        <v>26.95</v>
      </c>
      <c r="M5885" t="s">
        <v>62</v>
      </c>
      <c r="N5885">
        <v>3.8775862565105998E-2</v>
      </c>
      <c r="O5885" t="s">
        <v>11355</v>
      </c>
      <c r="P5885" t="s">
        <v>11356</v>
      </c>
      <c r="R5885" t="s">
        <v>11353</v>
      </c>
      <c r="S5885">
        <f>IF(SalesData[[#This Row],[Return Status]]="Returned",1,0)</f>
        <v>0</v>
      </c>
      <c r="U5885" s="2">
        <f>EOMONTH(SalesData[[#This Row],[Order Date]],0)</f>
        <v>45169</v>
      </c>
      <c r="V5885" s="9" t="str">
        <f>"Q"&amp;INT((MONTH(SalesData[[#This Row],[Order Date]])+2)/3)&amp;"-"&amp;YEAR(SalesData[[#This Row],[Order Date]])</f>
        <v>Q3-2023</v>
      </c>
    </row>
    <row r="5886" spans="1:22" x14ac:dyDescent="0.35">
      <c r="A5886" t="s">
        <v>6027</v>
      </c>
      <c r="B5886" s="1">
        <v>45144</v>
      </c>
      <c r="C5886" t="s">
        <v>132</v>
      </c>
      <c r="D5886" t="s">
        <v>99</v>
      </c>
      <c r="E5886">
        <v>3015289908</v>
      </c>
      <c r="F5886" t="s">
        <v>107</v>
      </c>
      <c r="G5886" t="s">
        <v>15</v>
      </c>
      <c r="H5886" t="s">
        <v>16</v>
      </c>
      <c r="I5886" t="s">
        <v>17</v>
      </c>
      <c r="J5886" t="s">
        <v>62</v>
      </c>
      <c r="K5886">
        <v>1468.14</v>
      </c>
      <c r="L5886">
        <v>328.64</v>
      </c>
      <c r="M5886" t="s">
        <v>62</v>
      </c>
      <c r="N5886">
        <v>0.223847861920525</v>
      </c>
      <c r="O5886" t="s">
        <v>11351</v>
      </c>
      <c r="P5886" t="s">
        <v>11354</v>
      </c>
      <c r="R5886" t="s">
        <v>11353</v>
      </c>
      <c r="S5886">
        <f>IF(SalesData[[#This Row],[Return Status]]="Returned",1,0)</f>
        <v>0</v>
      </c>
      <c r="T5886">
        <v>2085.91</v>
      </c>
      <c r="U5886" s="2">
        <f>EOMONTH(SalesData[[#This Row],[Order Date]],0)</f>
        <v>45169</v>
      </c>
      <c r="V5886" s="9" t="str">
        <f>"Q"&amp;INT((MONTH(SalesData[[#This Row],[Order Date]])+2)/3)&amp;"-"&amp;YEAR(SalesData[[#This Row],[Order Date]])</f>
        <v>Q3-2023</v>
      </c>
    </row>
    <row r="5887" spans="1:22" x14ac:dyDescent="0.35">
      <c r="A5887" t="s">
        <v>6028</v>
      </c>
      <c r="B5887" s="1">
        <v>45148</v>
      </c>
      <c r="C5887" t="s">
        <v>52</v>
      </c>
      <c r="D5887" t="s">
        <v>13</v>
      </c>
      <c r="E5887">
        <v>4367486587</v>
      </c>
      <c r="F5887" t="s">
        <v>40</v>
      </c>
      <c r="G5887" t="s">
        <v>69</v>
      </c>
      <c r="H5887" t="s">
        <v>41</v>
      </c>
      <c r="I5887" t="s">
        <v>31</v>
      </c>
      <c r="J5887" t="s">
        <v>43</v>
      </c>
      <c r="K5887">
        <v>4052.58</v>
      </c>
      <c r="L5887">
        <v>611.66999999999996</v>
      </c>
      <c r="M5887" t="s">
        <v>43</v>
      </c>
      <c r="N5887">
        <v>0.150933479413115</v>
      </c>
      <c r="O5887" t="s">
        <v>11351</v>
      </c>
      <c r="P5887" t="s">
        <v>11352</v>
      </c>
      <c r="R5887" t="s">
        <v>11353</v>
      </c>
      <c r="S5887">
        <f>IF(SalesData[[#This Row],[Return Status]]="Returned",1,0)</f>
        <v>0</v>
      </c>
      <c r="T5887">
        <v>2081.52</v>
      </c>
      <c r="U5887" s="2">
        <f>EOMONTH(SalesData[[#This Row],[Order Date]],0)</f>
        <v>45169</v>
      </c>
      <c r="V5887" s="9" t="str">
        <f>"Q"&amp;INT((MONTH(SalesData[[#This Row],[Order Date]])+2)/3)&amp;"-"&amp;YEAR(SalesData[[#This Row],[Order Date]])</f>
        <v>Q3-2023</v>
      </c>
    </row>
    <row r="5888" spans="1:22" x14ac:dyDescent="0.35">
      <c r="A5888" t="s">
        <v>6029</v>
      </c>
      <c r="B5888" s="1">
        <v>45162</v>
      </c>
      <c r="C5888" t="s">
        <v>97</v>
      </c>
      <c r="D5888" t="s">
        <v>46</v>
      </c>
      <c r="E5888">
        <v>4897883034</v>
      </c>
      <c r="F5888" t="s">
        <v>64</v>
      </c>
      <c r="G5888" t="s">
        <v>15</v>
      </c>
      <c r="H5888" t="s">
        <v>16</v>
      </c>
      <c r="I5888" t="s">
        <v>17</v>
      </c>
      <c r="J5888" t="s">
        <v>42</v>
      </c>
      <c r="K5888">
        <v>4543.63</v>
      </c>
      <c r="L5888">
        <v>258.97000000000003</v>
      </c>
      <c r="M5888" t="s">
        <v>43</v>
      </c>
      <c r="N5888">
        <v>5.6996278306112098E-2</v>
      </c>
      <c r="O5888" t="s">
        <v>11351</v>
      </c>
      <c r="P5888" t="s">
        <v>11356</v>
      </c>
      <c r="Q5888" t="s">
        <v>11369</v>
      </c>
      <c r="R5888" t="s">
        <v>11360</v>
      </c>
      <c r="S5888">
        <f>IF(SalesData[[#This Row],[Return Status]]="Returned",1,0)</f>
        <v>1</v>
      </c>
      <c r="T5888">
        <v>2085.91</v>
      </c>
      <c r="U5888" s="2">
        <f>EOMONTH(SalesData[[#This Row],[Order Date]],0)</f>
        <v>45169</v>
      </c>
      <c r="V5888" s="9" t="str">
        <f>"Q"&amp;INT((MONTH(SalesData[[#This Row],[Order Date]])+2)/3)&amp;"-"&amp;YEAR(SalesData[[#This Row],[Order Date]])</f>
        <v>Q3-2023</v>
      </c>
    </row>
    <row r="5889" spans="1:22" x14ac:dyDescent="0.35">
      <c r="A5889" t="s">
        <v>6030</v>
      </c>
      <c r="B5889" s="1">
        <v>45160</v>
      </c>
      <c r="C5889" t="s">
        <v>162</v>
      </c>
      <c r="D5889" t="s">
        <v>80</v>
      </c>
      <c r="E5889">
        <v>3230003188</v>
      </c>
      <c r="F5889" t="s">
        <v>292</v>
      </c>
      <c r="G5889" t="s">
        <v>69</v>
      </c>
      <c r="H5889" t="s">
        <v>41</v>
      </c>
      <c r="I5889" t="s">
        <v>31</v>
      </c>
      <c r="J5889" t="s">
        <v>19</v>
      </c>
      <c r="K5889">
        <v>1582.52</v>
      </c>
      <c r="L5889">
        <v>434.98</v>
      </c>
      <c r="M5889" t="s">
        <v>19</v>
      </c>
      <c r="N5889">
        <v>0.27486540454465003</v>
      </c>
      <c r="O5889" t="s">
        <v>11351</v>
      </c>
      <c r="P5889" t="s">
        <v>11354</v>
      </c>
      <c r="R5889" t="s">
        <v>11353</v>
      </c>
      <c r="S5889">
        <f>IF(SalesData[[#This Row],[Return Status]]="Returned",1,0)</f>
        <v>0</v>
      </c>
      <c r="T5889">
        <v>2081.52</v>
      </c>
      <c r="U5889" s="2">
        <f>EOMONTH(SalesData[[#This Row],[Order Date]],0)</f>
        <v>45169</v>
      </c>
      <c r="V5889" s="9" t="str">
        <f>"Q"&amp;INT((MONTH(SalesData[[#This Row],[Order Date]])+2)/3)&amp;"-"&amp;YEAR(SalesData[[#This Row],[Order Date]])</f>
        <v>Q3-2023</v>
      </c>
    </row>
    <row r="5890" spans="1:22" x14ac:dyDescent="0.35">
      <c r="A5890" t="s">
        <v>6031</v>
      </c>
      <c r="B5890" s="1">
        <v>45166</v>
      </c>
      <c r="C5890" t="s">
        <v>26</v>
      </c>
      <c r="D5890" t="s">
        <v>145</v>
      </c>
      <c r="E5890">
        <v>9333826536</v>
      </c>
      <c r="F5890" t="s">
        <v>127</v>
      </c>
      <c r="G5890" t="s">
        <v>29</v>
      </c>
      <c r="H5890" t="s">
        <v>30</v>
      </c>
      <c r="I5890" t="s">
        <v>31</v>
      </c>
      <c r="J5890" t="s">
        <v>62</v>
      </c>
      <c r="K5890">
        <v>4998.0600000000004</v>
      </c>
      <c r="L5890">
        <v>1415.28</v>
      </c>
      <c r="M5890" t="s">
        <v>62</v>
      </c>
      <c r="N5890">
        <v>0.28316586835692198</v>
      </c>
      <c r="O5890" t="s">
        <v>11351</v>
      </c>
      <c r="P5890" t="s">
        <v>11354</v>
      </c>
      <c r="R5890" t="s">
        <v>11353</v>
      </c>
      <c r="S5890">
        <f>IF(SalesData[[#This Row],[Return Status]]="Returned",1,0)</f>
        <v>0</v>
      </c>
      <c r="T5890">
        <v>2788.38</v>
      </c>
      <c r="U5890" s="2">
        <f>EOMONTH(SalesData[[#This Row],[Order Date]],0)</f>
        <v>45169</v>
      </c>
      <c r="V5890" s="9" t="str">
        <f>"Q"&amp;INT((MONTH(SalesData[[#This Row],[Order Date]])+2)/3)&amp;"-"&amp;YEAR(SalesData[[#This Row],[Order Date]])</f>
        <v>Q3-2023</v>
      </c>
    </row>
    <row r="5891" spans="1:22" x14ac:dyDescent="0.35">
      <c r="A5891" t="s">
        <v>6032</v>
      </c>
      <c r="B5891" s="1">
        <v>45157</v>
      </c>
      <c r="C5891" t="s">
        <v>124</v>
      </c>
      <c r="D5891" t="s">
        <v>46</v>
      </c>
      <c r="E5891">
        <v>2670814064</v>
      </c>
      <c r="F5891" t="s">
        <v>88</v>
      </c>
      <c r="G5891" t="s">
        <v>11379</v>
      </c>
      <c r="H5891" t="s">
        <v>90</v>
      </c>
      <c r="I5891" t="s">
        <v>31</v>
      </c>
      <c r="J5891" t="s">
        <v>42</v>
      </c>
      <c r="K5891">
        <v>1688.08</v>
      </c>
      <c r="L5891">
        <v>220.99</v>
      </c>
      <c r="M5891" t="s">
        <v>43</v>
      </c>
      <c r="N5891">
        <v>0.130912042083314</v>
      </c>
      <c r="O5891" t="s">
        <v>11351</v>
      </c>
      <c r="P5891" t="s">
        <v>11352</v>
      </c>
      <c r="R5891" t="s">
        <v>11353</v>
      </c>
      <c r="S5891">
        <f>IF(SalesData[[#This Row],[Return Status]]="Returned",1,0)</f>
        <v>0</v>
      </c>
      <c r="U5891" s="2">
        <f>EOMONTH(SalesData[[#This Row],[Order Date]],0)</f>
        <v>45169</v>
      </c>
      <c r="V5891" s="9" t="str">
        <f>"Q"&amp;INT((MONTH(SalesData[[#This Row],[Order Date]])+2)/3)&amp;"-"&amp;YEAR(SalesData[[#This Row],[Order Date]])</f>
        <v>Q3-2023</v>
      </c>
    </row>
    <row r="5892" spans="1:22" x14ac:dyDescent="0.35">
      <c r="A5892" t="s">
        <v>6033</v>
      </c>
      <c r="B5892" s="1">
        <v>45153</v>
      </c>
      <c r="C5892" t="s">
        <v>194</v>
      </c>
      <c r="D5892" t="s">
        <v>46</v>
      </c>
      <c r="E5892">
        <v>9605668878</v>
      </c>
      <c r="F5892" t="s">
        <v>156</v>
      </c>
      <c r="G5892" t="s">
        <v>84</v>
      </c>
      <c r="H5892" t="s">
        <v>85</v>
      </c>
      <c r="I5892" t="s">
        <v>31</v>
      </c>
      <c r="J5892" t="s">
        <v>65</v>
      </c>
      <c r="K5892">
        <v>3472.33</v>
      </c>
      <c r="L5892">
        <v>720.41</v>
      </c>
      <c r="M5892" t="s">
        <v>65</v>
      </c>
      <c r="N5892">
        <v>0.20747164008029201</v>
      </c>
      <c r="O5892" t="s">
        <v>11351</v>
      </c>
      <c r="P5892" t="s">
        <v>11354</v>
      </c>
      <c r="R5892" t="s">
        <v>11353</v>
      </c>
      <c r="S5892">
        <f>IF(SalesData[[#This Row],[Return Status]]="Returned",1,0)</f>
        <v>0</v>
      </c>
      <c r="T5892">
        <v>847.14</v>
      </c>
      <c r="U5892" s="2">
        <f>EOMONTH(SalesData[[#This Row],[Order Date]],0)</f>
        <v>45169</v>
      </c>
      <c r="V5892" s="9" t="str">
        <f>"Q"&amp;INT((MONTH(SalesData[[#This Row],[Order Date]])+2)/3)&amp;"-"&amp;YEAR(SalesData[[#This Row],[Order Date]])</f>
        <v>Q3-2023</v>
      </c>
    </row>
    <row r="5893" spans="1:22" x14ac:dyDescent="0.35">
      <c r="A5893" t="s">
        <v>6034</v>
      </c>
      <c r="B5893" s="1">
        <v>45164</v>
      </c>
      <c r="C5893" t="s">
        <v>132</v>
      </c>
      <c r="D5893" t="s">
        <v>145</v>
      </c>
      <c r="E5893">
        <v>368537919</v>
      </c>
      <c r="F5893" t="s">
        <v>410</v>
      </c>
      <c r="G5893" t="s">
        <v>29</v>
      </c>
      <c r="H5893" t="s">
        <v>30</v>
      </c>
      <c r="I5893" t="s">
        <v>31</v>
      </c>
      <c r="J5893" t="s">
        <v>19</v>
      </c>
      <c r="K5893">
        <v>4218.2700000000004</v>
      </c>
      <c r="L5893">
        <v>1127.48</v>
      </c>
      <c r="M5893" t="s">
        <v>19</v>
      </c>
      <c r="N5893">
        <v>0.26728492960384198</v>
      </c>
      <c r="O5893" t="s">
        <v>11351</v>
      </c>
      <c r="P5893" t="s">
        <v>11354</v>
      </c>
      <c r="R5893" t="s">
        <v>11353</v>
      </c>
      <c r="S5893">
        <f>IF(SalesData[[#This Row],[Return Status]]="Returned",1,0)</f>
        <v>0</v>
      </c>
      <c r="T5893">
        <v>2788.38</v>
      </c>
      <c r="U5893" s="2">
        <f>EOMONTH(SalesData[[#This Row],[Order Date]],0)</f>
        <v>45169</v>
      </c>
      <c r="V5893" s="9" t="str">
        <f>"Q"&amp;INT((MONTH(SalesData[[#This Row],[Order Date]])+2)/3)&amp;"-"&amp;YEAR(SalesData[[#This Row],[Order Date]])</f>
        <v>Q3-2023</v>
      </c>
    </row>
    <row r="5894" spans="1:22" x14ac:dyDescent="0.35">
      <c r="A5894" t="s">
        <v>6035</v>
      </c>
      <c r="B5894" s="1">
        <v>45148</v>
      </c>
      <c r="C5894" t="s">
        <v>111</v>
      </c>
      <c r="D5894" t="s">
        <v>27</v>
      </c>
      <c r="E5894">
        <v>7485593201</v>
      </c>
      <c r="F5894" t="s">
        <v>114</v>
      </c>
      <c r="G5894" t="s">
        <v>59</v>
      </c>
      <c r="H5894" t="s">
        <v>11357</v>
      </c>
      <c r="I5894" t="s">
        <v>31</v>
      </c>
      <c r="J5894" t="s">
        <v>61</v>
      </c>
      <c r="K5894">
        <v>790.2</v>
      </c>
      <c r="L5894">
        <v>51.35</v>
      </c>
      <c r="M5894" t="s">
        <v>62</v>
      </c>
      <c r="N5894">
        <v>6.4983548468742103E-2</v>
      </c>
      <c r="O5894" t="s">
        <v>11355</v>
      </c>
      <c r="P5894" t="s">
        <v>11356</v>
      </c>
      <c r="R5894" t="s">
        <v>11353</v>
      </c>
      <c r="S5894">
        <f>IF(SalesData[[#This Row],[Return Status]]="Returned",1,0)</f>
        <v>0</v>
      </c>
      <c r="T5894">
        <v>2183.56</v>
      </c>
      <c r="U5894" s="2">
        <f>EOMONTH(SalesData[[#This Row],[Order Date]],0)</f>
        <v>45169</v>
      </c>
      <c r="V5894" s="9" t="str">
        <f>"Q"&amp;INT((MONTH(SalesData[[#This Row],[Order Date]])+2)/3)&amp;"-"&amp;YEAR(SalesData[[#This Row],[Order Date]])</f>
        <v>Q3-2023</v>
      </c>
    </row>
    <row r="5895" spans="1:22" x14ac:dyDescent="0.35">
      <c r="A5895" t="s">
        <v>6036</v>
      </c>
      <c r="B5895" s="1">
        <v>45159</v>
      </c>
      <c r="C5895" t="s">
        <v>67</v>
      </c>
      <c r="D5895" t="s">
        <v>99</v>
      </c>
      <c r="E5895">
        <v>928411656</v>
      </c>
      <c r="F5895" t="s">
        <v>222</v>
      </c>
      <c r="G5895" t="s">
        <v>164</v>
      </c>
      <c r="H5895" t="s">
        <v>165</v>
      </c>
      <c r="I5895" t="s">
        <v>36</v>
      </c>
      <c r="J5895" t="s">
        <v>19</v>
      </c>
      <c r="K5895">
        <v>488.82</v>
      </c>
      <c r="L5895">
        <v>88.34</v>
      </c>
      <c r="M5895" t="s">
        <v>19</v>
      </c>
      <c r="N5895">
        <v>0.18072091976596699</v>
      </c>
      <c r="O5895" t="s">
        <v>11361</v>
      </c>
      <c r="P5895" t="s">
        <v>11352</v>
      </c>
      <c r="R5895" t="s">
        <v>11353</v>
      </c>
      <c r="S5895">
        <f>IF(SalesData[[#This Row],[Return Status]]="Returned",1,0)</f>
        <v>0</v>
      </c>
      <c r="U5895" s="2">
        <f>EOMONTH(SalesData[[#This Row],[Order Date]],0)</f>
        <v>45169</v>
      </c>
      <c r="V5895" s="9" t="str">
        <f>"Q"&amp;INT((MONTH(SalesData[[#This Row],[Order Date]])+2)/3)&amp;"-"&amp;YEAR(SalesData[[#This Row],[Order Date]])</f>
        <v>Q3-2023</v>
      </c>
    </row>
    <row r="5896" spans="1:22" x14ac:dyDescent="0.35">
      <c r="A5896" t="s">
        <v>6037</v>
      </c>
      <c r="B5896" s="1">
        <v>45158</v>
      </c>
      <c r="C5896" t="s">
        <v>26</v>
      </c>
      <c r="D5896" t="s">
        <v>13</v>
      </c>
      <c r="E5896">
        <v>7413565311</v>
      </c>
      <c r="F5896" t="s">
        <v>68</v>
      </c>
      <c r="G5896" t="s">
        <v>457</v>
      </c>
      <c r="H5896" t="s">
        <v>41</v>
      </c>
      <c r="I5896" t="s">
        <v>31</v>
      </c>
      <c r="J5896" t="s">
        <v>65</v>
      </c>
      <c r="K5896">
        <v>992.21</v>
      </c>
      <c r="L5896">
        <v>219.17</v>
      </c>
      <c r="M5896" t="s">
        <v>65</v>
      </c>
      <c r="N5896">
        <v>0.220890738855686</v>
      </c>
      <c r="O5896" t="s">
        <v>11355</v>
      </c>
      <c r="P5896" t="s">
        <v>11354</v>
      </c>
      <c r="R5896" t="s">
        <v>11353</v>
      </c>
      <c r="S5896">
        <f>IF(SalesData[[#This Row],[Return Status]]="Returned",1,0)</f>
        <v>0</v>
      </c>
      <c r="U5896" s="2">
        <f>EOMONTH(SalesData[[#This Row],[Order Date]],0)</f>
        <v>45169</v>
      </c>
      <c r="V5896" s="9" t="str">
        <f>"Q"&amp;INT((MONTH(SalesData[[#This Row],[Order Date]])+2)/3)&amp;"-"&amp;YEAR(SalesData[[#This Row],[Order Date]])</f>
        <v>Q3-2023</v>
      </c>
    </row>
    <row r="5897" spans="1:22" x14ac:dyDescent="0.35">
      <c r="A5897" t="s">
        <v>6038</v>
      </c>
      <c r="B5897" s="1">
        <v>45151</v>
      </c>
      <c r="C5897" t="s">
        <v>325</v>
      </c>
      <c r="D5897" t="s">
        <v>13</v>
      </c>
      <c r="E5897">
        <v>3226628685</v>
      </c>
      <c r="F5897" t="s">
        <v>185</v>
      </c>
      <c r="G5897" t="s">
        <v>164</v>
      </c>
      <c r="H5897" t="s">
        <v>165</v>
      </c>
      <c r="I5897" t="s">
        <v>36</v>
      </c>
      <c r="J5897" t="s">
        <v>65</v>
      </c>
      <c r="K5897">
        <v>4960.32</v>
      </c>
      <c r="L5897">
        <v>1449.64</v>
      </c>
      <c r="M5897" t="s">
        <v>65</v>
      </c>
      <c r="N5897">
        <v>0.29224727436939602</v>
      </c>
      <c r="O5897" t="s">
        <v>11351</v>
      </c>
      <c r="P5897" t="s">
        <v>11354</v>
      </c>
      <c r="R5897" t="s">
        <v>11353</v>
      </c>
      <c r="S5897">
        <f>IF(SalesData[[#This Row],[Return Status]]="Returned",1,0)</f>
        <v>0</v>
      </c>
      <c r="U5897" s="2">
        <f>EOMONTH(SalesData[[#This Row],[Order Date]],0)</f>
        <v>45169</v>
      </c>
      <c r="V5897" s="9" t="str">
        <f>"Q"&amp;INT((MONTH(SalesData[[#This Row],[Order Date]])+2)/3)&amp;"-"&amp;YEAR(SalesData[[#This Row],[Order Date]])</f>
        <v>Q3-2023</v>
      </c>
    </row>
    <row r="5898" spans="1:22" x14ac:dyDescent="0.35">
      <c r="A5898" t="s">
        <v>6039</v>
      </c>
      <c r="B5898" s="1">
        <v>45163</v>
      </c>
      <c r="C5898" t="s">
        <v>45</v>
      </c>
      <c r="D5898" t="s">
        <v>46</v>
      </c>
      <c r="E5898">
        <v>658347566</v>
      </c>
      <c r="F5898" t="s">
        <v>120</v>
      </c>
      <c r="G5898" t="s">
        <v>141</v>
      </c>
      <c r="H5898" t="s">
        <v>121</v>
      </c>
      <c r="I5898" t="s">
        <v>17</v>
      </c>
      <c r="J5898" t="s">
        <v>62</v>
      </c>
      <c r="K5898">
        <v>2340.5700000000002</v>
      </c>
      <c r="L5898">
        <v>116.48</v>
      </c>
      <c r="M5898" t="s">
        <v>62</v>
      </c>
      <c r="N5898">
        <v>4.9765655374545498E-2</v>
      </c>
      <c r="O5898" t="s">
        <v>11351</v>
      </c>
      <c r="P5898" t="s">
        <v>11356</v>
      </c>
      <c r="R5898" t="s">
        <v>11353</v>
      </c>
      <c r="S5898">
        <f>IF(SalesData[[#This Row],[Return Status]]="Returned",1,0)</f>
        <v>0</v>
      </c>
      <c r="T5898">
        <v>2793.38</v>
      </c>
      <c r="U5898" s="2">
        <f>EOMONTH(SalesData[[#This Row],[Order Date]],0)</f>
        <v>45169</v>
      </c>
      <c r="V5898" s="9" t="str">
        <f>"Q"&amp;INT((MONTH(SalesData[[#This Row],[Order Date]])+2)/3)&amp;"-"&amp;YEAR(SalesData[[#This Row],[Order Date]])</f>
        <v>Q3-2023</v>
      </c>
    </row>
    <row r="5899" spans="1:22" x14ac:dyDescent="0.35">
      <c r="A5899" t="s">
        <v>6040</v>
      </c>
      <c r="B5899" s="1">
        <v>45140</v>
      </c>
      <c r="C5899" t="s">
        <v>57</v>
      </c>
      <c r="D5899" t="s">
        <v>46</v>
      </c>
      <c r="E5899">
        <v>4802053419</v>
      </c>
      <c r="F5899" t="s">
        <v>312</v>
      </c>
      <c r="G5899" t="s">
        <v>141</v>
      </c>
      <c r="H5899" t="s">
        <v>121</v>
      </c>
      <c r="I5899" t="s">
        <v>17</v>
      </c>
      <c r="J5899" t="s">
        <v>19</v>
      </c>
      <c r="K5899">
        <v>3074.84</v>
      </c>
      <c r="L5899">
        <v>477.98</v>
      </c>
      <c r="M5899" t="s">
        <v>19</v>
      </c>
      <c r="N5899">
        <v>0.155448738796165</v>
      </c>
      <c r="O5899" t="s">
        <v>11351</v>
      </c>
      <c r="P5899" t="s">
        <v>11352</v>
      </c>
      <c r="R5899" t="s">
        <v>11353</v>
      </c>
      <c r="S5899">
        <f>IF(SalesData[[#This Row],[Return Status]]="Returned",1,0)</f>
        <v>0</v>
      </c>
      <c r="T5899">
        <v>2793.38</v>
      </c>
      <c r="U5899" s="2">
        <f>EOMONTH(SalesData[[#This Row],[Order Date]],0)</f>
        <v>45169</v>
      </c>
      <c r="V5899" s="9" t="str">
        <f>"Q"&amp;INT((MONTH(SalesData[[#This Row],[Order Date]])+2)/3)&amp;"-"&amp;YEAR(SalesData[[#This Row],[Order Date]])</f>
        <v>Q3-2023</v>
      </c>
    </row>
    <row r="5900" spans="1:22" x14ac:dyDescent="0.35">
      <c r="A5900" t="s">
        <v>6041</v>
      </c>
      <c r="B5900" s="1">
        <v>45149</v>
      </c>
      <c r="C5900" t="s">
        <v>97</v>
      </c>
      <c r="D5900" t="s">
        <v>46</v>
      </c>
      <c r="E5900">
        <v>9334206012</v>
      </c>
      <c r="F5900" t="s">
        <v>156</v>
      </c>
      <c r="G5900" t="s">
        <v>11375</v>
      </c>
      <c r="H5900" t="s">
        <v>85</v>
      </c>
      <c r="I5900" t="s">
        <v>31</v>
      </c>
      <c r="J5900" t="s">
        <v>19</v>
      </c>
      <c r="K5900">
        <v>4551.59</v>
      </c>
      <c r="L5900">
        <v>488.3</v>
      </c>
      <c r="M5900" t="s">
        <v>19</v>
      </c>
      <c r="N5900">
        <v>0.10728119184724499</v>
      </c>
      <c r="O5900" t="s">
        <v>11351</v>
      </c>
      <c r="P5900" t="s">
        <v>11352</v>
      </c>
      <c r="R5900" t="s">
        <v>11353</v>
      </c>
      <c r="S5900">
        <f>IF(SalesData[[#This Row],[Return Status]]="Returned",1,0)</f>
        <v>0</v>
      </c>
      <c r="U5900" s="2">
        <f>EOMONTH(SalesData[[#This Row],[Order Date]],0)</f>
        <v>45169</v>
      </c>
      <c r="V5900" s="9" t="str">
        <f>"Q"&amp;INT((MONTH(SalesData[[#This Row],[Order Date]])+2)/3)&amp;"-"&amp;YEAR(SalesData[[#This Row],[Order Date]])</f>
        <v>Q3-2023</v>
      </c>
    </row>
    <row r="5901" spans="1:22" x14ac:dyDescent="0.35">
      <c r="A5901" t="s">
        <v>6042</v>
      </c>
      <c r="B5901" s="1">
        <v>45151</v>
      </c>
      <c r="C5901" t="s">
        <v>26</v>
      </c>
      <c r="D5901" t="s">
        <v>13</v>
      </c>
      <c r="E5901">
        <v>631637542</v>
      </c>
      <c r="F5901" t="s">
        <v>22</v>
      </c>
      <c r="G5901" t="s">
        <v>23</v>
      </c>
      <c r="H5901" t="s">
        <v>24</v>
      </c>
      <c r="I5901" t="s">
        <v>17</v>
      </c>
      <c r="J5901" t="s">
        <v>43</v>
      </c>
      <c r="K5901">
        <v>501.3</v>
      </c>
      <c r="L5901">
        <v>58.14</v>
      </c>
      <c r="M5901" t="s">
        <v>43</v>
      </c>
      <c r="N5901">
        <v>0.115978456014363</v>
      </c>
      <c r="O5901" t="s">
        <v>11355</v>
      </c>
      <c r="P5901" t="s">
        <v>11352</v>
      </c>
      <c r="R5901" t="s">
        <v>11353</v>
      </c>
      <c r="S5901">
        <f>IF(SalesData[[#This Row],[Return Status]]="Returned",1,0)</f>
        <v>0</v>
      </c>
      <c r="T5901">
        <v>2821.33</v>
      </c>
      <c r="U5901" s="2">
        <f>EOMONTH(SalesData[[#This Row],[Order Date]],0)</f>
        <v>45169</v>
      </c>
      <c r="V5901" s="9" t="str">
        <f>"Q"&amp;INT((MONTH(SalesData[[#This Row],[Order Date]])+2)/3)&amp;"-"&amp;YEAR(SalesData[[#This Row],[Order Date]])</f>
        <v>Q3-2023</v>
      </c>
    </row>
    <row r="5902" spans="1:22" x14ac:dyDescent="0.35">
      <c r="A5902" t="s">
        <v>6043</v>
      </c>
      <c r="B5902" s="1">
        <v>45142</v>
      </c>
      <c r="C5902" t="s">
        <v>106</v>
      </c>
      <c r="D5902" t="s">
        <v>99</v>
      </c>
      <c r="E5902">
        <v>8536062662</v>
      </c>
      <c r="F5902" t="s">
        <v>64</v>
      </c>
      <c r="G5902" t="s">
        <v>859</v>
      </c>
      <c r="H5902" t="s">
        <v>16</v>
      </c>
      <c r="I5902" t="s">
        <v>17</v>
      </c>
      <c r="J5902" t="s">
        <v>62</v>
      </c>
      <c r="K5902">
        <v>1602.09</v>
      </c>
      <c r="L5902">
        <v>88.66</v>
      </c>
      <c r="M5902" t="s">
        <v>62</v>
      </c>
      <c r="N5902">
        <v>5.5340211848273202E-2</v>
      </c>
      <c r="O5902" t="s">
        <v>11351</v>
      </c>
      <c r="P5902" t="s">
        <v>11356</v>
      </c>
      <c r="Q5902" t="s">
        <v>11376</v>
      </c>
      <c r="R5902" t="s">
        <v>11360</v>
      </c>
      <c r="S5902">
        <f>IF(SalesData[[#This Row],[Return Status]]="Returned",1,0)</f>
        <v>1</v>
      </c>
      <c r="U5902" s="2">
        <f>EOMONTH(SalesData[[#This Row],[Order Date]],0)</f>
        <v>45169</v>
      </c>
      <c r="V5902" s="9" t="str">
        <f>"Q"&amp;INT((MONTH(SalesData[[#This Row],[Order Date]])+2)/3)&amp;"-"&amp;YEAR(SalesData[[#This Row],[Order Date]])</f>
        <v>Q3-2023</v>
      </c>
    </row>
    <row r="5903" spans="1:22" x14ac:dyDescent="0.35">
      <c r="A5903" t="s">
        <v>6044</v>
      </c>
      <c r="B5903" s="1">
        <v>45153</v>
      </c>
      <c r="C5903" t="s">
        <v>144</v>
      </c>
      <c r="D5903" t="s">
        <v>80</v>
      </c>
      <c r="E5903">
        <v>1404841530</v>
      </c>
      <c r="F5903" t="s">
        <v>58</v>
      </c>
      <c r="G5903" t="s">
        <v>59</v>
      </c>
      <c r="H5903" t="s">
        <v>60</v>
      </c>
      <c r="I5903" t="s">
        <v>31</v>
      </c>
      <c r="J5903" t="s">
        <v>19</v>
      </c>
      <c r="K5903">
        <v>3958.37</v>
      </c>
      <c r="L5903">
        <v>409.75</v>
      </c>
      <c r="M5903" t="s">
        <v>19</v>
      </c>
      <c r="N5903">
        <v>0.10351483059946399</v>
      </c>
      <c r="O5903" t="s">
        <v>11351</v>
      </c>
      <c r="P5903" t="s">
        <v>11352</v>
      </c>
      <c r="R5903" t="s">
        <v>11353</v>
      </c>
      <c r="S5903">
        <f>IF(SalesData[[#This Row],[Return Status]]="Returned",1,0)</f>
        <v>0</v>
      </c>
      <c r="T5903">
        <v>2183.56</v>
      </c>
      <c r="U5903" s="2">
        <f>EOMONTH(SalesData[[#This Row],[Order Date]],0)</f>
        <v>45169</v>
      </c>
      <c r="V5903" s="9" t="str">
        <f>"Q"&amp;INT((MONTH(SalesData[[#This Row],[Order Date]])+2)/3)&amp;"-"&amp;YEAR(SalesData[[#This Row],[Order Date]])</f>
        <v>Q3-2023</v>
      </c>
    </row>
    <row r="5904" spans="1:22" x14ac:dyDescent="0.35">
      <c r="A5904" t="s">
        <v>6045</v>
      </c>
      <c r="B5904" s="1">
        <v>45158</v>
      </c>
      <c r="C5904" t="s">
        <v>111</v>
      </c>
      <c r="D5904" t="s">
        <v>145</v>
      </c>
      <c r="E5904">
        <v>2423939780</v>
      </c>
      <c r="F5904" t="s">
        <v>172</v>
      </c>
      <c r="G5904" t="s">
        <v>11367</v>
      </c>
      <c r="H5904" t="s">
        <v>121</v>
      </c>
      <c r="I5904" t="s">
        <v>17</v>
      </c>
      <c r="J5904" t="s">
        <v>65</v>
      </c>
      <c r="K5904">
        <v>491.95</v>
      </c>
      <c r="L5904">
        <v>18.260000000000002</v>
      </c>
      <c r="M5904" t="s">
        <v>65</v>
      </c>
      <c r="N5904">
        <v>3.7117593251346698E-2</v>
      </c>
      <c r="O5904" t="s">
        <v>11361</v>
      </c>
      <c r="P5904" t="s">
        <v>11356</v>
      </c>
      <c r="R5904" t="s">
        <v>11353</v>
      </c>
      <c r="S5904">
        <f>IF(SalesData[[#This Row],[Return Status]]="Returned",1,0)</f>
        <v>0</v>
      </c>
      <c r="U5904" s="2">
        <f>EOMONTH(SalesData[[#This Row],[Order Date]],0)</f>
        <v>45169</v>
      </c>
      <c r="V5904" s="9" t="str">
        <f>"Q"&amp;INT((MONTH(SalesData[[#This Row],[Order Date]])+2)/3)&amp;"-"&amp;YEAR(SalesData[[#This Row],[Order Date]])</f>
        <v>Q3-2023</v>
      </c>
    </row>
    <row r="5905" spans="1:22" x14ac:dyDescent="0.35">
      <c r="A5905" t="s">
        <v>6046</v>
      </c>
      <c r="B5905" s="1">
        <v>45158</v>
      </c>
      <c r="C5905" t="s">
        <v>52</v>
      </c>
      <c r="D5905" t="s">
        <v>46</v>
      </c>
      <c r="E5905">
        <v>8886872390</v>
      </c>
      <c r="F5905" t="s">
        <v>88</v>
      </c>
      <c r="G5905" t="s">
        <v>89</v>
      </c>
      <c r="H5905" t="s">
        <v>90</v>
      </c>
      <c r="I5905" t="s">
        <v>31</v>
      </c>
      <c r="J5905" t="s">
        <v>62</v>
      </c>
      <c r="K5905">
        <v>717.15</v>
      </c>
      <c r="L5905">
        <v>202.72</v>
      </c>
      <c r="M5905" t="s">
        <v>62</v>
      </c>
      <c r="N5905">
        <v>0.282674475353831</v>
      </c>
      <c r="O5905" t="s">
        <v>11355</v>
      </c>
      <c r="P5905" t="s">
        <v>11354</v>
      </c>
      <c r="Q5905" t="s">
        <v>11364</v>
      </c>
      <c r="R5905" t="s">
        <v>11360</v>
      </c>
      <c r="S5905">
        <f>IF(SalesData[[#This Row],[Return Status]]="Returned",1,0)</f>
        <v>1</v>
      </c>
      <c r="T5905">
        <v>207.68</v>
      </c>
      <c r="U5905" s="2">
        <f>EOMONTH(SalesData[[#This Row],[Order Date]],0)</f>
        <v>45169</v>
      </c>
      <c r="V5905" s="9" t="str">
        <f>"Q"&amp;INT((MONTH(SalesData[[#This Row],[Order Date]])+2)/3)&amp;"-"&amp;YEAR(SalesData[[#This Row],[Order Date]])</f>
        <v>Q3-2023</v>
      </c>
    </row>
    <row r="5906" spans="1:22" x14ac:dyDescent="0.35">
      <c r="A5906" t="s">
        <v>6047</v>
      </c>
      <c r="B5906" s="1">
        <v>45161</v>
      </c>
      <c r="C5906" t="s">
        <v>205</v>
      </c>
      <c r="D5906" t="s">
        <v>27</v>
      </c>
      <c r="E5906">
        <v>8257610588</v>
      </c>
      <c r="F5906" t="s">
        <v>114</v>
      </c>
      <c r="G5906" t="s">
        <v>59</v>
      </c>
      <c r="H5906" t="s">
        <v>60</v>
      </c>
      <c r="I5906" t="s">
        <v>31</v>
      </c>
      <c r="J5906" t="s">
        <v>65</v>
      </c>
      <c r="K5906">
        <v>428.63</v>
      </c>
      <c r="L5906">
        <v>111.07</v>
      </c>
      <c r="M5906" t="s">
        <v>65</v>
      </c>
      <c r="N5906">
        <v>0.259127919184378</v>
      </c>
      <c r="O5906" t="s">
        <v>11361</v>
      </c>
      <c r="P5906" t="s">
        <v>11354</v>
      </c>
      <c r="R5906" t="s">
        <v>11353</v>
      </c>
      <c r="S5906">
        <f>IF(SalesData[[#This Row],[Return Status]]="Returned",1,0)</f>
        <v>0</v>
      </c>
      <c r="T5906">
        <v>2183.56</v>
      </c>
      <c r="U5906" s="2">
        <f>EOMONTH(SalesData[[#This Row],[Order Date]],0)</f>
        <v>45169</v>
      </c>
      <c r="V5906" s="9" t="str">
        <f>"Q"&amp;INT((MONTH(SalesData[[#This Row],[Order Date]])+2)/3)&amp;"-"&amp;YEAR(SalesData[[#This Row],[Order Date]])</f>
        <v>Q3-2023</v>
      </c>
    </row>
    <row r="5907" spans="1:22" x14ac:dyDescent="0.35">
      <c r="A5907" t="s">
        <v>6048</v>
      </c>
      <c r="B5907" s="1">
        <v>45163</v>
      </c>
      <c r="C5907" t="s">
        <v>113</v>
      </c>
      <c r="D5907" t="s">
        <v>80</v>
      </c>
      <c r="E5907">
        <v>1141150271</v>
      </c>
      <c r="F5907" t="s">
        <v>14</v>
      </c>
      <c r="G5907" t="s">
        <v>15</v>
      </c>
      <c r="H5907" t="s">
        <v>11357</v>
      </c>
      <c r="I5907" t="s">
        <v>17</v>
      </c>
      <c r="J5907" t="s">
        <v>62</v>
      </c>
      <c r="K5907">
        <v>3428.1</v>
      </c>
      <c r="L5907">
        <v>920.39</v>
      </c>
      <c r="M5907" t="s">
        <v>62</v>
      </c>
      <c r="N5907">
        <v>0.268483999883317</v>
      </c>
      <c r="O5907" t="s">
        <v>11351</v>
      </c>
      <c r="P5907" t="s">
        <v>11354</v>
      </c>
      <c r="R5907" t="s">
        <v>11353</v>
      </c>
      <c r="S5907">
        <f>IF(SalesData[[#This Row],[Return Status]]="Returned",1,0)</f>
        <v>0</v>
      </c>
      <c r="T5907">
        <v>2085.91</v>
      </c>
      <c r="U5907" s="2">
        <f>EOMONTH(SalesData[[#This Row],[Order Date]],0)</f>
        <v>45169</v>
      </c>
      <c r="V5907" s="9" t="str">
        <f>"Q"&amp;INT((MONTH(SalesData[[#This Row],[Order Date]])+2)/3)&amp;"-"&amp;YEAR(SalesData[[#This Row],[Order Date]])</f>
        <v>Q3-2023</v>
      </c>
    </row>
    <row r="5908" spans="1:22" x14ac:dyDescent="0.35">
      <c r="A5908" t="s">
        <v>6049</v>
      </c>
      <c r="B5908" s="1">
        <v>45149</v>
      </c>
      <c r="C5908" t="s">
        <v>87</v>
      </c>
      <c r="D5908" t="s">
        <v>46</v>
      </c>
      <c r="E5908">
        <v>129929263</v>
      </c>
      <c r="F5908" t="s">
        <v>47</v>
      </c>
      <c r="G5908" t="s">
        <v>23</v>
      </c>
      <c r="H5908" t="s">
        <v>24</v>
      </c>
      <c r="I5908" t="s">
        <v>17</v>
      </c>
      <c r="J5908" t="s">
        <v>61</v>
      </c>
      <c r="K5908">
        <v>1470.6</v>
      </c>
      <c r="L5908">
        <v>142.03</v>
      </c>
      <c r="M5908" t="s">
        <v>62</v>
      </c>
      <c r="N5908">
        <v>9.6579627362981105E-2</v>
      </c>
      <c r="O5908" t="s">
        <v>11351</v>
      </c>
      <c r="P5908" t="s">
        <v>11356</v>
      </c>
      <c r="R5908" t="s">
        <v>11353</v>
      </c>
      <c r="S5908">
        <f>IF(SalesData[[#This Row],[Return Status]]="Returned",1,0)</f>
        <v>0</v>
      </c>
      <c r="T5908">
        <v>2821.33</v>
      </c>
      <c r="U5908" s="2">
        <f>EOMONTH(SalesData[[#This Row],[Order Date]],0)</f>
        <v>45169</v>
      </c>
      <c r="V5908" s="9" t="str">
        <f>"Q"&amp;INT((MONTH(SalesData[[#This Row],[Order Date]])+2)/3)&amp;"-"&amp;YEAR(SalesData[[#This Row],[Order Date]])</f>
        <v>Q3-2023</v>
      </c>
    </row>
    <row r="5909" spans="1:22" x14ac:dyDescent="0.35">
      <c r="A5909" t="s">
        <v>6050</v>
      </c>
      <c r="B5909" s="1">
        <v>45149</v>
      </c>
      <c r="C5909" t="s">
        <v>124</v>
      </c>
      <c r="D5909" t="s">
        <v>27</v>
      </c>
      <c r="E5909">
        <v>2242952590</v>
      </c>
      <c r="F5909" t="s">
        <v>127</v>
      </c>
      <c r="G5909" t="s">
        <v>29</v>
      </c>
      <c r="H5909" t="s">
        <v>11357</v>
      </c>
      <c r="I5909" t="s">
        <v>31</v>
      </c>
      <c r="J5909" t="s">
        <v>18</v>
      </c>
      <c r="K5909">
        <v>2432.11</v>
      </c>
      <c r="L5909">
        <v>298.02999999999997</v>
      </c>
      <c r="M5909" t="s">
        <v>19</v>
      </c>
      <c r="N5909">
        <v>0.122539687760833</v>
      </c>
      <c r="O5909" t="s">
        <v>11351</v>
      </c>
      <c r="P5909" t="s">
        <v>11352</v>
      </c>
      <c r="R5909" t="s">
        <v>11353</v>
      </c>
      <c r="S5909">
        <f>IF(SalesData[[#This Row],[Return Status]]="Returned",1,0)</f>
        <v>0</v>
      </c>
      <c r="T5909">
        <v>2788.38</v>
      </c>
      <c r="U5909" s="2">
        <f>EOMONTH(SalesData[[#This Row],[Order Date]],0)</f>
        <v>45169</v>
      </c>
      <c r="V5909" s="9" t="str">
        <f>"Q"&amp;INT((MONTH(SalesData[[#This Row],[Order Date]])+2)/3)&amp;"-"&amp;YEAR(SalesData[[#This Row],[Order Date]])</f>
        <v>Q3-2023</v>
      </c>
    </row>
    <row r="5910" spans="1:22" x14ac:dyDescent="0.35">
      <c r="A5910" t="s">
        <v>6051</v>
      </c>
      <c r="B5910" s="1">
        <v>45157</v>
      </c>
      <c r="C5910" t="s">
        <v>325</v>
      </c>
      <c r="D5910" t="s">
        <v>145</v>
      </c>
      <c r="E5910">
        <v>7180589276</v>
      </c>
      <c r="F5910" t="s">
        <v>116</v>
      </c>
      <c r="G5910" t="s">
        <v>74</v>
      </c>
      <c r="H5910" t="s">
        <v>75</v>
      </c>
      <c r="I5910" t="s">
        <v>36</v>
      </c>
      <c r="J5910" t="s">
        <v>18</v>
      </c>
      <c r="K5910">
        <v>4685.88</v>
      </c>
      <c r="L5910">
        <v>841.76</v>
      </c>
      <c r="M5910" t="s">
        <v>19</v>
      </c>
      <c r="N5910">
        <v>0.17963754940374099</v>
      </c>
      <c r="O5910" t="s">
        <v>11351</v>
      </c>
      <c r="P5910" t="s">
        <v>11352</v>
      </c>
      <c r="Q5910" t="s">
        <v>11364</v>
      </c>
      <c r="R5910" t="s">
        <v>11360</v>
      </c>
      <c r="S5910">
        <f>IF(SalesData[[#This Row],[Return Status]]="Returned",1,0)</f>
        <v>1</v>
      </c>
      <c r="T5910">
        <v>2420.2800000000002</v>
      </c>
      <c r="U5910" s="2">
        <f>EOMONTH(SalesData[[#This Row],[Order Date]],0)</f>
        <v>45169</v>
      </c>
      <c r="V5910" s="9" t="str">
        <f>"Q"&amp;INT((MONTH(SalesData[[#This Row],[Order Date]])+2)/3)&amp;"-"&amp;YEAR(SalesData[[#This Row],[Order Date]])</f>
        <v>Q3-2023</v>
      </c>
    </row>
    <row r="5911" spans="1:22" x14ac:dyDescent="0.35">
      <c r="A5911" t="s">
        <v>6052</v>
      </c>
      <c r="B5911" s="1">
        <v>45145</v>
      </c>
      <c r="C5911" t="s">
        <v>132</v>
      </c>
      <c r="D5911" t="s">
        <v>72</v>
      </c>
      <c r="E5911">
        <v>7552066098</v>
      </c>
      <c r="F5911" t="s">
        <v>78</v>
      </c>
      <c r="G5911" t="s">
        <v>11362</v>
      </c>
      <c r="H5911" t="s">
        <v>11357</v>
      </c>
      <c r="I5911" t="s">
        <v>17</v>
      </c>
      <c r="J5911" t="s">
        <v>65</v>
      </c>
      <c r="K5911">
        <v>2673.77</v>
      </c>
      <c r="L5911">
        <v>633.83000000000004</v>
      </c>
      <c r="M5911" t="s">
        <v>65</v>
      </c>
      <c r="N5911">
        <v>0.23705479528904899</v>
      </c>
      <c r="O5911" t="s">
        <v>11351</v>
      </c>
      <c r="P5911" t="s">
        <v>11354</v>
      </c>
      <c r="R5911" t="s">
        <v>11353</v>
      </c>
      <c r="S5911">
        <f>IF(SalesData[[#This Row],[Return Status]]="Returned",1,0)</f>
        <v>0</v>
      </c>
      <c r="U5911" s="2">
        <f>EOMONTH(SalesData[[#This Row],[Order Date]],0)</f>
        <v>45169</v>
      </c>
      <c r="V5911" s="9" t="str">
        <f>"Q"&amp;INT((MONTH(SalesData[[#This Row],[Order Date]])+2)/3)&amp;"-"&amp;YEAR(SalesData[[#This Row],[Order Date]])</f>
        <v>Q3-2023</v>
      </c>
    </row>
    <row r="5912" spans="1:22" x14ac:dyDescent="0.35">
      <c r="A5912" t="s">
        <v>6053</v>
      </c>
      <c r="B5912" s="1">
        <v>45156</v>
      </c>
      <c r="C5912" t="s">
        <v>132</v>
      </c>
      <c r="D5912" t="s">
        <v>72</v>
      </c>
      <c r="E5912">
        <v>5925468872</v>
      </c>
      <c r="F5912" t="s">
        <v>64</v>
      </c>
      <c r="G5912" t="s">
        <v>15</v>
      </c>
      <c r="H5912" t="s">
        <v>11357</v>
      </c>
      <c r="I5912" t="s">
        <v>17</v>
      </c>
      <c r="J5912" t="s">
        <v>19</v>
      </c>
      <c r="K5912">
        <v>2726.78</v>
      </c>
      <c r="L5912">
        <v>385.16</v>
      </c>
      <c r="M5912" t="s">
        <v>19</v>
      </c>
      <c r="N5912">
        <v>0.14125085265404599</v>
      </c>
      <c r="O5912" t="s">
        <v>11351</v>
      </c>
      <c r="P5912" t="s">
        <v>11352</v>
      </c>
      <c r="R5912" t="s">
        <v>11353</v>
      </c>
      <c r="S5912">
        <f>IF(SalesData[[#This Row],[Return Status]]="Returned",1,0)</f>
        <v>0</v>
      </c>
      <c r="T5912">
        <v>2085.91</v>
      </c>
      <c r="U5912" s="2">
        <f>EOMONTH(SalesData[[#This Row],[Order Date]],0)</f>
        <v>45169</v>
      </c>
      <c r="V5912" s="9" t="str">
        <f>"Q"&amp;INT((MONTH(SalesData[[#This Row],[Order Date]])+2)/3)&amp;"-"&amp;YEAR(SalesData[[#This Row],[Order Date]])</f>
        <v>Q3-2023</v>
      </c>
    </row>
    <row r="5913" spans="1:22" x14ac:dyDescent="0.35">
      <c r="A5913" t="s">
        <v>6054</v>
      </c>
      <c r="B5913" s="1">
        <v>45154</v>
      </c>
      <c r="C5913" t="s">
        <v>149</v>
      </c>
      <c r="D5913" t="s">
        <v>46</v>
      </c>
      <c r="E5913">
        <v>473295138</v>
      </c>
      <c r="F5913" t="s">
        <v>222</v>
      </c>
      <c r="G5913" t="s">
        <v>164</v>
      </c>
      <c r="H5913" t="s">
        <v>165</v>
      </c>
      <c r="I5913" t="s">
        <v>36</v>
      </c>
      <c r="J5913" t="s">
        <v>61</v>
      </c>
      <c r="K5913">
        <v>631.87</v>
      </c>
      <c r="L5913">
        <v>44.99</v>
      </c>
      <c r="M5913" t="s">
        <v>62</v>
      </c>
      <c r="N5913">
        <v>7.1201354709038198E-2</v>
      </c>
      <c r="O5913" t="s">
        <v>11355</v>
      </c>
      <c r="P5913" t="s">
        <v>11356</v>
      </c>
      <c r="R5913" t="s">
        <v>11353</v>
      </c>
      <c r="S5913">
        <f>IF(SalesData[[#This Row],[Return Status]]="Returned",1,0)</f>
        <v>0</v>
      </c>
      <c r="U5913" s="2">
        <f>EOMONTH(SalesData[[#This Row],[Order Date]],0)</f>
        <v>45169</v>
      </c>
      <c r="V5913" s="9" t="str">
        <f>"Q"&amp;INT((MONTH(SalesData[[#This Row],[Order Date]])+2)/3)&amp;"-"&amp;YEAR(SalesData[[#This Row],[Order Date]])</f>
        <v>Q3-2023</v>
      </c>
    </row>
    <row r="5914" spans="1:22" x14ac:dyDescent="0.35">
      <c r="A5914" t="s">
        <v>6055</v>
      </c>
      <c r="B5914" s="1">
        <v>45149</v>
      </c>
      <c r="C5914" t="s">
        <v>45</v>
      </c>
      <c r="D5914" t="s">
        <v>46</v>
      </c>
      <c r="E5914">
        <v>1819742453</v>
      </c>
      <c r="F5914" t="s">
        <v>33</v>
      </c>
      <c r="G5914" t="s">
        <v>34</v>
      </c>
      <c r="H5914" t="s">
        <v>35</v>
      </c>
      <c r="I5914" t="s">
        <v>36</v>
      </c>
      <c r="J5914" t="s">
        <v>19</v>
      </c>
      <c r="K5914">
        <v>3048.52</v>
      </c>
      <c r="L5914">
        <v>811.27</v>
      </c>
      <c r="M5914" t="s">
        <v>19</v>
      </c>
      <c r="N5914">
        <v>0.26611929723275601</v>
      </c>
      <c r="O5914" t="s">
        <v>11351</v>
      </c>
      <c r="P5914" t="s">
        <v>11354</v>
      </c>
      <c r="R5914" t="s">
        <v>11353</v>
      </c>
      <c r="S5914">
        <f>IF(SalesData[[#This Row],[Return Status]]="Returned",1,0)</f>
        <v>0</v>
      </c>
      <c r="U5914" s="2">
        <f>EOMONTH(SalesData[[#This Row],[Order Date]],0)</f>
        <v>45169</v>
      </c>
      <c r="V5914" s="9" t="str">
        <f>"Q"&amp;INT((MONTH(SalesData[[#This Row],[Order Date]])+2)/3)&amp;"-"&amp;YEAR(SalesData[[#This Row],[Order Date]])</f>
        <v>Q3-2023</v>
      </c>
    </row>
    <row r="5915" spans="1:22" x14ac:dyDescent="0.35">
      <c r="A5915" t="s">
        <v>6056</v>
      </c>
      <c r="B5915" s="1">
        <v>45147</v>
      </c>
      <c r="C5915" t="s">
        <v>49</v>
      </c>
      <c r="D5915" t="s">
        <v>80</v>
      </c>
      <c r="E5915">
        <v>2975967096</v>
      </c>
      <c r="F5915" t="s">
        <v>181</v>
      </c>
      <c r="G5915" t="s">
        <v>54</v>
      </c>
      <c r="H5915" t="s">
        <v>55</v>
      </c>
      <c r="I5915" t="s">
        <v>31</v>
      </c>
      <c r="J5915" t="s">
        <v>19</v>
      </c>
      <c r="K5915">
        <v>3110.78</v>
      </c>
      <c r="L5915">
        <v>123.46</v>
      </c>
      <c r="M5915" t="s">
        <v>19</v>
      </c>
      <c r="N5915">
        <v>3.9687795343932998E-2</v>
      </c>
      <c r="O5915" t="s">
        <v>11351</v>
      </c>
      <c r="P5915" t="s">
        <v>11356</v>
      </c>
      <c r="R5915" t="s">
        <v>11353</v>
      </c>
      <c r="S5915">
        <f>IF(SalesData[[#This Row],[Return Status]]="Returned",1,0)</f>
        <v>0</v>
      </c>
      <c r="U5915" s="2">
        <f>EOMONTH(SalesData[[#This Row],[Order Date]],0)</f>
        <v>45169</v>
      </c>
      <c r="V5915" s="9" t="str">
        <f>"Q"&amp;INT((MONTH(SalesData[[#This Row],[Order Date]])+2)/3)&amp;"-"&amp;YEAR(SalesData[[#This Row],[Order Date]])</f>
        <v>Q3-2023</v>
      </c>
    </row>
    <row r="5916" spans="1:22" x14ac:dyDescent="0.35">
      <c r="A5916" t="s">
        <v>6057</v>
      </c>
      <c r="B5916" s="1">
        <v>45147</v>
      </c>
      <c r="C5916" t="s">
        <v>67</v>
      </c>
      <c r="D5916" t="s">
        <v>39</v>
      </c>
      <c r="E5916">
        <v>8079213145</v>
      </c>
      <c r="F5916" t="s">
        <v>47</v>
      </c>
      <c r="G5916" t="s">
        <v>23</v>
      </c>
      <c r="H5916" t="s">
        <v>24</v>
      </c>
      <c r="I5916" t="s">
        <v>17</v>
      </c>
      <c r="J5916" t="s">
        <v>62</v>
      </c>
      <c r="K5916">
        <v>1361.09</v>
      </c>
      <c r="L5916">
        <v>206.27</v>
      </c>
      <c r="M5916" t="s">
        <v>62</v>
      </c>
      <c r="N5916">
        <v>0.151547656657532</v>
      </c>
      <c r="O5916" t="s">
        <v>11351</v>
      </c>
      <c r="P5916" t="s">
        <v>11352</v>
      </c>
      <c r="R5916" t="s">
        <v>11353</v>
      </c>
      <c r="S5916">
        <f>IF(SalesData[[#This Row],[Return Status]]="Returned",1,0)</f>
        <v>0</v>
      </c>
      <c r="T5916">
        <v>2821.33</v>
      </c>
      <c r="U5916" s="2">
        <f>EOMONTH(SalesData[[#This Row],[Order Date]],0)</f>
        <v>45169</v>
      </c>
      <c r="V5916" s="9" t="str">
        <f>"Q"&amp;INT((MONTH(SalesData[[#This Row],[Order Date]])+2)/3)&amp;"-"&amp;YEAR(SalesData[[#This Row],[Order Date]])</f>
        <v>Q3-2023</v>
      </c>
    </row>
    <row r="5917" spans="1:22" x14ac:dyDescent="0.35">
      <c r="A5917" t="s">
        <v>6058</v>
      </c>
      <c r="B5917" s="1">
        <v>45154</v>
      </c>
      <c r="C5917" t="s">
        <v>106</v>
      </c>
      <c r="D5917" t="s">
        <v>27</v>
      </c>
      <c r="E5917">
        <v>5588506500</v>
      </c>
      <c r="F5917" t="s">
        <v>28</v>
      </c>
      <c r="G5917" t="s">
        <v>29</v>
      </c>
      <c r="H5917" t="s">
        <v>30</v>
      </c>
      <c r="I5917" t="s">
        <v>31</v>
      </c>
      <c r="J5917" t="s">
        <v>43</v>
      </c>
      <c r="K5917">
        <v>2365.8200000000002</v>
      </c>
      <c r="L5917">
        <v>565.41</v>
      </c>
      <c r="M5917" t="s">
        <v>43</v>
      </c>
      <c r="N5917">
        <v>0.238991132038786</v>
      </c>
      <c r="O5917" t="s">
        <v>11351</v>
      </c>
      <c r="P5917" t="s">
        <v>11354</v>
      </c>
      <c r="R5917" t="s">
        <v>11353</v>
      </c>
      <c r="S5917">
        <f>IF(SalesData[[#This Row],[Return Status]]="Returned",1,0)</f>
        <v>0</v>
      </c>
      <c r="T5917">
        <v>2788.38</v>
      </c>
      <c r="U5917" s="2">
        <f>EOMONTH(SalesData[[#This Row],[Order Date]],0)</f>
        <v>45169</v>
      </c>
      <c r="V5917" s="9" t="str">
        <f>"Q"&amp;INT((MONTH(SalesData[[#This Row],[Order Date]])+2)/3)&amp;"-"&amp;YEAR(SalesData[[#This Row],[Order Date]])</f>
        <v>Q3-2023</v>
      </c>
    </row>
    <row r="5918" spans="1:22" x14ac:dyDescent="0.35">
      <c r="A5918" t="s">
        <v>6059</v>
      </c>
      <c r="B5918" s="1">
        <v>45140</v>
      </c>
      <c r="C5918" t="s">
        <v>97</v>
      </c>
      <c r="D5918" t="s">
        <v>13</v>
      </c>
      <c r="E5918">
        <v>2520875102</v>
      </c>
      <c r="F5918" t="s">
        <v>28</v>
      </c>
      <c r="G5918" t="s">
        <v>29</v>
      </c>
      <c r="H5918" t="s">
        <v>30</v>
      </c>
      <c r="I5918" t="s">
        <v>31</v>
      </c>
      <c r="J5918" t="s">
        <v>19</v>
      </c>
      <c r="K5918">
        <v>789.86</v>
      </c>
      <c r="L5918">
        <v>234</v>
      </c>
      <c r="M5918" t="s">
        <v>19</v>
      </c>
      <c r="N5918">
        <v>0.29625503253741198</v>
      </c>
      <c r="O5918" t="s">
        <v>11355</v>
      </c>
      <c r="P5918" t="s">
        <v>11354</v>
      </c>
      <c r="R5918" t="s">
        <v>11353</v>
      </c>
      <c r="S5918">
        <f>IF(SalesData[[#This Row],[Return Status]]="Returned",1,0)</f>
        <v>0</v>
      </c>
      <c r="T5918">
        <v>2788.38</v>
      </c>
      <c r="U5918" s="2">
        <f>EOMONTH(SalesData[[#This Row],[Order Date]],0)</f>
        <v>45169</v>
      </c>
      <c r="V5918" s="9" t="str">
        <f>"Q"&amp;INT((MONTH(SalesData[[#This Row],[Order Date]])+2)/3)&amp;"-"&amp;YEAR(SalesData[[#This Row],[Order Date]])</f>
        <v>Q3-2023</v>
      </c>
    </row>
    <row r="5919" spans="1:22" x14ac:dyDescent="0.35">
      <c r="A5919" t="s">
        <v>6060</v>
      </c>
      <c r="B5919" s="1">
        <v>45141</v>
      </c>
      <c r="C5919" t="s">
        <v>184</v>
      </c>
      <c r="D5919" t="s">
        <v>99</v>
      </c>
      <c r="E5919">
        <v>1541206532</v>
      </c>
      <c r="F5919" t="s">
        <v>28</v>
      </c>
      <c r="G5919" t="s">
        <v>29</v>
      </c>
      <c r="H5919" t="s">
        <v>30</v>
      </c>
      <c r="I5919" t="s">
        <v>31</v>
      </c>
      <c r="J5919" t="s">
        <v>65</v>
      </c>
      <c r="K5919">
        <v>1277.73</v>
      </c>
      <c r="L5919">
        <v>354.09</v>
      </c>
      <c r="M5919" t="s">
        <v>65</v>
      </c>
      <c r="N5919">
        <v>0.27712427508158999</v>
      </c>
      <c r="O5919" t="s">
        <v>11351</v>
      </c>
      <c r="P5919" t="s">
        <v>11354</v>
      </c>
      <c r="R5919" t="s">
        <v>11353</v>
      </c>
      <c r="S5919">
        <f>IF(SalesData[[#This Row],[Return Status]]="Returned",1,0)</f>
        <v>0</v>
      </c>
      <c r="T5919">
        <v>2788.38</v>
      </c>
      <c r="U5919" s="2">
        <f>EOMONTH(SalesData[[#This Row],[Order Date]],0)</f>
        <v>45169</v>
      </c>
      <c r="V5919" s="9" t="str">
        <f>"Q"&amp;INT((MONTH(SalesData[[#This Row],[Order Date]])+2)/3)&amp;"-"&amp;YEAR(SalesData[[#This Row],[Order Date]])</f>
        <v>Q3-2023</v>
      </c>
    </row>
    <row r="5920" spans="1:22" x14ac:dyDescent="0.35">
      <c r="A5920" t="s">
        <v>6061</v>
      </c>
      <c r="B5920" s="1">
        <v>45153</v>
      </c>
      <c r="C5920" t="s">
        <v>176</v>
      </c>
      <c r="D5920" t="s">
        <v>27</v>
      </c>
      <c r="E5920">
        <v>3796539144</v>
      </c>
      <c r="F5920" t="s">
        <v>22</v>
      </c>
      <c r="G5920" t="s">
        <v>11368</v>
      </c>
      <c r="H5920" t="s">
        <v>24</v>
      </c>
      <c r="I5920" t="s">
        <v>17</v>
      </c>
      <c r="J5920" t="s">
        <v>62</v>
      </c>
      <c r="K5920">
        <v>910.72</v>
      </c>
      <c r="L5920">
        <v>267.48</v>
      </c>
      <c r="M5920" t="s">
        <v>62</v>
      </c>
      <c r="N5920">
        <v>0.293701686577653</v>
      </c>
      <c r="O5920" t="s">
        <v>11355</v>
      </c>
      <c r="P5920" t="s">
        <v>11354</v>
      </c>
      <c r="R5920" t="s">
        <v>11353</v>
      </c>
      <c r="S5920">
        <f>IF(SalesData[[#This Row],[Return Status]]="Returned",1,0)</f>
        <v>0</v>
      </c>
      <c r="U5920" s="2">
        <f>EOMONTH(SalesData[[#This Row],[Order Date]],0)</f>
        <v>45169</v>
      </c>
      <c r="V5920" s="9" t="str">
        <f>"Q"&amp;INT((MONTH(SalesData[[#This Row],[Order Date]])+2)/3)&amp;"-"&amp;YEAR(SalesData[[#This Row],[Order Date]])</f>
        <v>Q3-2023</v>
      </c>
    </row>
    <row r="5921" spans="1:22" x14ac:dyDescent="0.35">
      <c r="A5921" t="s">
        <v>6062</v>
      </c>
      <c r="B5921" s="1">
        <v>45163</v>
      </c>
      <c r="C5921" t="s">
        <v>113</v>
      </c>
      <c r="D5921" t="s">
        <v>72</v>
      </c>
      <c r="E5921">
        <v>6512038725</v>
      </c>
      <c r="F5921" t="s">
        <v>185</v>
      </c>
      <c r="G5921" t="s">
        <v>164</v>
      </c>
      <c r="H5921" t="s">
        <v>11357</v>
      </c>
      <c r="I5921" t="s">
        <v>36</v>
      </c>
      <c r="J5921" t="s">
        <v>19</v>
      </c>
      <c r="K5921">
        <v>4824.46</v>
      </c>
      <c r="L5921">
        <v>802.46</v>
      </c>
      <c r="M5921" t="s">
        <v>19</v>
      </c>
      <c r="N5921">
        <v>0.166331568714426</v>
      </c>
      <c r="O5921" t="s">
        <v>11351</v>
      </c>
      <c r="P5921" t="s">
        <v>11352</v>
      </c>
      <c r="R5921" t="s">
        <v>11353</v>
      </c>
      <c r="S5921">
        <f>IF(SalesData[[#This Row],[Return Status]]="Returned",1,0)</f>
        <v>0</v>
      </c>
      <c r="U5921" s="2">
        <f>EOMONTH(SalesData[[#This Row],[Order Date]],0)</f>
        <v>45169</v>
      </c>
      <c r="V5921" s="9" t="str">
        <f>"Q"&amp;INT((MONTH(SalesData[[#This Row],[Order Date]])+2)/3)&amp;"-"&amp;YEAR(SalesData[[#This Row],[Order Date]])</f>
        <v>Q3-2023</v>
      </c>
    </row>
    <row r="5922" spans="1:22" x14ac:dyDescent="0.35">
      <c r="A5922" t="s">
        <v>6063</v>
      </c>
      <c r="B5922" s="1">
        <v>45158</v>
      </c>
      <c r="C5922" t="s">
        <v>188</v>
      </c>
      <c r="D5922" t="s">
        <v>27</v>
      </c>
      <c r="E5922">
        <v>2077139655</v>
      </c>
      <c r="F5922" t="s">
        <v>81</v>
      </c>
      <c r="G5922" t="s">
        <v>74</v>
      </c>
      <c r="H5922" t="s">
        <v>75</v>
      </c>
      <c r="I5922" t="s">
        <v>36</v>
      </c>
      <c r="J5922" t="s">
        <v>19</v>
      </c>
      <c r="K5922">
        <v>1858.2</v>
      </c>
      <c r="L5922">
        <v>152.87</v>
      </c>
      <c r="M5922" t="s">
        <v>19</v>
      </c>
      <c r="N5922">
        <v>8.2267786029490905E-2</v>
      </c>
      <c r="O5922" t="s">
        <v>11351</v>
      </c>
      <c r="P5922" t="s">
        <v>11356</v>
      </c>
      <c r="R5922" t="s">
        <v>11353</v>
      </c>
      <c r="S5922">
        <f>IF(SalesData[[#This Row],[Return Status]]="Returned",1,0)</f>
        <v>0</v>
      </c>
      <c r="T5922">
        <v>2420.2800000000002</v>
      </c>
      <c r="U5922" s="2">
        <f>EOMONTH(SalesData[[#This Row],[Order Date]],0)</f>
        <v>45169</v>
      </c>
      <c r="V5922" s="9" t="str">
        <f>"Q"&amp;INT((MONTH(SalesData[[#This Row],[Order Date]])+2)/3)&amp;"-"&amp;YEAR(SalesData[[#This Row],[Order Date]])</f>
        <v>Q3-2023</v>
      </c>
    </row>
    <row r="5923" spans="1:22" x14ac:dyDescent="0.35">
      <c r="A5923" t="s">
        <v>6064</v>
      </c>
      <c r="B5923" s="1">
        <v>45167</v>
      </c>
      <c r="C5923" t="s">
        <v>52</v>
      </c>
      <c r="D5923" t="s">
        <v>145</v>
      </c>
      <c r="E5923">
        <v>7386381491</v>
      </c>
      <c r="F5923" t="s">
        <v>163</v>
      </c>
      <c r="G5923" t="s">
        <v>164</v>
      </c>
      <c r="H5923" t="s">
        <v>165</v>
      </c>
      <c r="I5923" t="s">
        <v>36</v>
      </c>
      <c r="J5923" t="s">
        <v>61</v>
      </c>
      <c r="K5923">
        <v>3878.6</v>
      </c>
      <c r="L5923">
        <v>834.29</v>
      </c>
      <c r="M5923" t="s">
        <v>62</v>
      </c>
      <c r="N5923">
        <v>0.21510080957046401</v>
      </c>
      <c r="O5923" t="s">
        <v>11351</v>
      </c>
      <c r="P5923" t="s">
        <v>11354</v>
      </c>
      <c r="R5923" t="s">
        <v>11353</v>
      </c>
      <c r="S5923">
        <f>IF(SalesData[[#This Row],[Return Status]]="Returned",1,0)</f>
        <v>0</v>
      </c>
      <c r="U5923" s="2">
        <f>EOMONTH(SalesData[[#This Row],[Order Date]],0)</f>
        <v>45169</v>
      </c>
      <c r="V5923" s="9" t="str">
        <f>"Q"&amp;INT((MONTH(SalesData[[#This Row],[Order Date]])+2)/3)&amp;"-"&amp;YEAR(SalesData[[#This Row],[Order Date]])</f>
        <v>Q3-2023</v>
      </c>
    </row>
    <row r="5924" spans="1:22" x14ac:dyDescent="0.35">
      <c r="A5924" t="s">
        <v>6065</v>
      </c>
      <c r="B5924" s="1">
        <v>45151</v>
      </c>
      <c r="C5924" t="s">
        <v>49</v>
      </c>
      <c r="D5924" t="s">
        <v>80</v>
      </c>
      <c r="E5924">
        <v>582021995</v>
      </c>
      <c r="F5924" t="s">
        <v>292</v>
      </c>
      <c r="G5924" t="s">
        <v>69</v>
      </c>
      <c r="H5924" t="s">
        <v>41</v>
      </c>
      <c r="I5924" t="s">
        <v>31</v>
      </c>
      <c r="J5924" t="s">
        <v>19</v>
      </c>
      <c r="K5924">
        <v>2231.8000000000002</v>
      </c>
      <c r="L5924">
        <v>99</v>
      </c>
      <c r="M5924" t="s">
        <v>19</v>
      </c>
      <c r="N5924">
        <v>4.4358813513755702E-2</v>
      </c>
      <c r="O5924" t="s">
        <v>11351</v>
      </c>
      <c r="P5924" t="s">
        <v>11356</v>
      </c>
      <c r="Q5924" t="s">
        <v>11366</v>
      </c>
      <c r="R5924" t="s">
        <v>11360</v>
      </c>
      <c r="S5924">
        <f>IF(SalesData[[#This Row],[Return Status]]="Returned",1,0)</f>
        <v>1</v>
      </c>
      <c r="T5924">
        <v>2081.52</v>
      </c>
      <c r="U5924" s="2">
        <f>EOMONTH(SalesData[[#This Row],[Order Date]],0)</f>
        <v>45169</v>
      </c>
      <c r="V5924" s="9" t="str">
        <f>"Q"&amp;INT((MONTH(SalesData[[#This Row],[Order Date]])+2)/3)&amp;"-"&amp;YEAR(SalesData[[#This Row],[Order Date]])</f>
        <v>Q3-2023</v>
      </c>
    </row>
    <row r="5925" spans="1:22" x14ac:dyDescent="0.35">
      <c r="A5925" t="s">
        <v>6066</v>
      </c>
      <c r="B5925" s="1">
        <v>45143</v>
      </c>
      <c r="C5925" t="s">
        <v>21</v>
      </c>
      <c r="D5925" t="s">
        <v>145</v>
      </c>
      <c r="E5925">
        <v>7645071414</v>
      </c>
      <c r="F5925" t="s">
        <v>159</v>
      </c>
      <c r="G5925" t="s">
        <v>84</v>
      </c>
      <c r="H5925" t="s">
        <v>85</v>
      </c>
      <c r="I5925" t="s">
        <v>31</v>
      </c>
      <c r="J5925" t="s">
        <v>62</v>
      </c>
      <c r="K5925">
        <v>949.95</v>
      </c>
      <c r="L5925">
        <v>135.53</v>
      </c>
      <c r="M5925" t="s">
        <v>62</v>
      </c>
      <c r="N5925">
        <v>0.14267066687720401</v>
      </c>
      <c r="O5925" t="s">
        <v>11355</v>
      </c>
      <c r="P5925" t="s">
        <v>11352</v>
      </c>
      <c r="R5925" t="s">
        <v>11353</v>
      </c>
      <c r="S5925">
        <f>IF(SalesData[[#This Row],[Return Status]]="Returned",1,0)</f>
        <v>0</v>
      </c>
      <c r="T5925">
        <v>847.14</v>
      </c>
      <c r="U5925" s="2">
        <f>EOMONTH(SalesData[[#This Row],[Order Date]],0)</f>
        <v>45169</v>
      </c>
      <c r="V5925" s="9" t="str">
        <f>"Q"&amp;INT((MONTH(SalesData[[#This Row],[Order Date]])+2)/3)&amp;"-"&amp;YEAR(SalesData[[#This Row],[Order Date]])</f>
        <v>Q3-2023</v>
      </c>
    </row>
    <row r="5926" spans="1:22" x14ac:dyDescent="0.35">
      <c r="A5926" t="s">
        <v>6067</v>
      </c>
      <c r="B5926" s="1">
        <v>45159</v>
      </c>
      <c r="C5926" t="s">
        <v>106</v>
      </c>
      <c r="D5926" t="s">
        <v>145</v>
      </c>
      <c r="E5926">
        <v>4929952003</v>
      </c>
      <c r="F5926" t="s">
        <v>68</v>
      </c>
      <c r="G5926" t="s">
        <v>69</v>
      </c>
      <c r="H5926" t="s">
        <v>41</v>
      </c>
      <c r="I5926" t="s">
        <v>31</v>
      </c>
      <c r="J5926" t="s">
        <v>19</v>
      </c>
      <c r="K5926">
        <v>3315.45</v>
      </c>
      <c r="L5926">
        <v>632</v>
      </c>
      <c r="M5926" t="s">
        <v>19</v>
      </c>
      <c r="N5926">
        <v>0.19062269073579799</v>
      </c>
      <c r="O5926" t="s">
        <v>11351</v>
      </c>
      <c r="P5926" t="s">
        <v>11352</v>
      </c>
      <c r="R5926" t="s">
        <v>11353</v>
      </c>
      <c r="S5926">
        <f>IF(SalesData[[#This Row],[Return Status]]="Returned",1,0)</f>
        <v>0</v>
      </c>
      <c r="T5926">
        <v>2081.52</v>
      </c>
      <c r="U5926" s="2">
        <f>EOMONTH(SalesData[[#This Row],[Order Date]],0)</f>
        <v>45169</v>
      </c>
      <c r="V5926" s="9" t="str">
        <f>"Q"&amp;INT((MONTH(SalesData[[#This Row],[Order Date]])+2)/3)&amp;"-"&amp;YEAR(SalesData[[#This Row],[Order Date]])</f>
        <v>Q3-2023</v>
      </c>
    </row>
    <row r="5927" spans="1:22" x14ac:dyDescent="0.35">
      <c r="A5927" t="s">
        <v>6068</v>
      </c>
      <c r="B5927" s="1">
        <v>45143</v>
      </c>
      <c r="C5927" t="s">
        <v>52</v>
      </c>
      <c r="D5927" t="s">
        <v>27</v>
      </c>
      <c r="E5927">
        <v>4992645225</v>
      </c>
      <c r="F5927" t="s">
        <v>53</v>
      </c>
      <c r="G5927" t="s">
        <v>11371</v>
      </c>
      <c r="H5927" t="s">
        <v>55</v>
      </c>
      <c r="I5927" t="s">
        <v>31</v>
      </c>
      <c r="J5927" t="s">
        <v>19</v>
      </c>
      <c r="K5927">
        <v>118.53</v>
      </c>
      <c r="L5927">
        <v>15.8</v>
      </c>
      <c r="M5927" t="s">
        <v>19</v>
      </c>
      <c r="N5927">
        <v>0.13329958660254801</v>
      </c>
      <c r="O5927" t="s">
        <v>11361</v>
      </c>
      <c r="P5927" t="s">
        <v>11352</v>
      </c>
      <c r="R5927" t="s">
        <v>11353</v>
      </c>
      <c r="S5927">
        <f>IF(SalesData[[#This Row],[Return Status]]="Returned",1,0)</f>
        <v>0</v>
      </c>
      <c r="U5927" s="2">
        <f>EOMONTH(SalesData[[#This Row],[Order Date]],0)</f>
        <v>45169</v>
      </c>
      <c r="V5927" s="9" t="str">
        <f>"Q"&amp;INT((MONTH(SalesData[[#This Row],[Order Date]])+2)/3)&amp;"-"&amp;YEAR(SalesData[[#This Row],[Order Date]])</f>
        <v>Q3-2023</v>
      </c>
    </row>
    <row r="5928" spans="1:22" x14ac:dyDescent="0.35">
      <c r="A5928" t="s">
        <v>6069</v>
      </c>
      <c r="B5928" s="1">
        <v>45145</v>
      </c>
      <c r="C5928" t="s">
        <v>124</v>
      </c>
      <c r="D5928" t="s">
        <v>80</v>
      </c>
      <c r="E5928">
        <v>383847594</v>
      </c>
      <c r="F5928" t="s">
        <v>312</v>
      </c>
      <c r="G5928" t="s">
        <v>141</v>
      </c>
      <c r="H5928" t="s">
        <v>121</v>
      </c>
      <c r="I5928" t="s">
        <v>17</v>
      </c>
      <c r="J5928" t="s">
        <v>18</v>
      </c>
      <c r="K5928">
        <v>4452.29</v>
      </c>
      <c r="L5928">
        <v>512.51</v>
      </c>
      <c r="M5928" t="s">
        <v>19</v>
      </c>
      <c r="N5928">
        <v>0.115111549337532</v>
      </c>
      <c r="O5928" t="s">
        <v>11351</v>
      </c>
      <c r="P5928" t="s">
        <v>11352</v>
      </c>
      <c r="R5928" t="s">
        <v>11353</v>
      </c>
      <c r="S5928">
        <f>IF(SalesData[[#This Row],[Return Status]]="Returned",1,0)</f>
        <v>0</v>
      </c>
      <c r="T5928">
        <v>2793.38</v>
      </c>
      <c r="U5928" s="2">
        <f>EOMONTH(SalesData[[#This Row],[Order Date]],0)</f>
        <v>45169</v>
      </c>
      <c r="V5928" s="9" t="str">
        <f>"Q"&amp;INT((MONTH(SalesData[[#This Row],[Order Date]])+2)/3)&amp;"-"&amp;YEAR(SalesData[[#This Row],[Order Date]])</f>
        <v>Q3-2023</v>
      </c>
    </row>
    <row r="5929" spans="1:22" x14ac:dyDescent="0.35">
      <c r="A5929" t="s">
        <v>6070</v>
      </c>
      <c r="B5929" s="1">
        <v>45165</v>
      </c>
      <c r="C5929" t="s">
        <v>77</v>
      </c>
      <c r="D5929" t="s">
        <v>72</v>
      </c>
      <c r="E5929">
        <v>7058035870</v>
      </c>
      <c r="F5929" t="s">
        <v>137</v>
      </c>
      <c r="G5929" t="s">
        <v>11382</v>
      </c>
      <c r="H5929" t="s">
        <v>35</v>
      </c>
      <c r="I5929" t="s">
        <v>36</v>
      </c>
      <c r="J5929" t="s">
        <v>18</v>
      </c>
      <c r="K5929">
        <v>2930.55</v>
      </c>
      <c r="L5929">
        <v>621.78</v>
      </c>
      <c r="M5929" t="s">
        <v>19</v>
      </c>
      <c r="N5929">
        <v>0.21217177662896</v>
      </c>
      <c r="O5929" t="s">
        <v>11351</v>
      </c>
      <c r="P5929" t="s">
        <v>11354</v>
      </c>
      <c r="R5929" t="s">
        <v>11353</v>
      </c>
      <c r="S5929">
        <f>IF(SalesData[[#This Row],[Return Status]]="Returned",1,0)</f>
        <v>0</v>
      </c>
      <c r="U5929" s="2">
        <f>EOMONTH(SalesData[[#This Row],[Order Date]],0)</f>
        <v>45169</v>
      </c>
      <c r="V5929" s="9" t="str">
        <f>"Q"&amp;INT((MONTH(SalesData[[#This Row],[Order Date]])+2)/3)&amp;"-"&amp;YEAR(SalesData[[#This Row],[Order Date]])</f>
        <v>Q3-2023</v>
      </c>
    </row>
    <row r="5930" spans="1:22" x14ac:dyDescent="0.35">
      <c r="A5930" t="s">
        <v>6071</v>
      </c>
      <c r="B5930" s="1">
        <v>45156</v>
      </c>
      <c r="C5930" t="s">
        <v>162</v>
      </c>
      <c r="D5930" t="s">
        <v>46</v>
      </c>
      <c r="E5930">
        <v>4959130962</v>
      </c>
      <c r="F5930" t="s">
        <v>109</v>
      </c>
      <c r="G5930" t="s">
        <v>59</v>
      </c>
      <c r="H5930" t="s">
        <v>60</v>
      </c>
      <c r="I5930" t="s">
        <v>31</v>
      </c>
      <c r="J5930" t="s">
        <v>18</v>
      </c>
      <c r="K5930">
        <v>3945.83</v>
      </c>
      <c r="L5930">
        <v>1112.3800000000001</v>
      </c>
      <c r="M5930" t="s">
        <v>19</v>
      </c>
      <c r="N5930">
        <v>0.28191280415020398</v>
      </c>
      <c r="O5930" t="s">
        <v>11351</v>
      </c>
      <c r="P5930" t="s">
        <v>11354</v>
      </c>
      <c r="R5930" t="s">
        <v>11353</v>
      </c>
      <c r="S5930">
        <f>IF(SalesData[[#This Row],[Return Status]]="Returned",1,0)</f>
        <v>0</v>
      </c>
      <c r="T5930">
        <v>2183.56</v>
      </c>
      <c r="U5930" s="2">
        <f>EOMONTH(SalesData[[#This Row],[Order Date]],0)</f>
        <v>45169</v>
      </c>
      <c r="V5930" s="9" t="str">
        <f>"Q"&amp;INT((MONTH(SalesData[[#This Row],[Order Date]])+2)/3)&amp;"-"&amp;YEAR(SalesData[[#This Row],[Order Date]])</f>
        <v>Q3-2023</v>
      </c>
    </row>
    <row r="5931" spans="1:22" x14ac:dyDescent="0.35">
      <c r="A5931" t="s">
        <v>6072</v>
      </c>
      <c r="B5931" s="1">
        <v>45156</v>
      </c>
      <c r="C5931" t="s">
        <v>132</v>
      </c>
      <c r="D5931" t="s">
        <v>80</v>
      </c>
      <c r="E5931">
        <v>10577327</v>
      </c>
      <c r="F5931" t="s">
        <v>73</v>
      </c>
      <c r="G5931" t="s">
        <v>74</v>
      </c>
      <c r="H5931" t="s">
        <v>75</v>
      </c>
      <c r="I5931" t="s">
        <v>36</v>
      </c>
      <c r="J5931" t="s">
        <v>43</v>
      </c>
      <c r="K5931">
        <v>3212.88</v>
      </c>
      <c r="L5931">
        <v>440.58</v>
      </c>
      <c r="M5931" t="s">
        <v>43</v>
      </c>
      <c r="N5931">
        <v>0.13712930454919001</v>
      </c>
      <c r="O5931" t="s">
        <v>11351</v>
      </c>
      <c r="P5931" t="s">
        <v>11352</v>
      </c>
      <c r="R5931" t="s">
        <v>11353</v>
      </c>
      <c r="S5931">
        <f>IF(SalesData[[#This Row],[Return Status]]="Returned",1,0)</f>
        <v>0</v>
      </c>
      <c r="T5931">
        <v>2420.2800000000002</v>
      </c>
      <c r="U5931" s="2">
        <f>EOMONTH(SalesData[[#This Row],[Order Date]],0)</f>
        <v>45169</v>
      </c>
      <c r="V5931" s="9" t="str">
        <f>"Q"&amp;INT((MONTH(SalesData[[#This Row],[Order Date]])+2)/3)&amp;"-"&amp;YEAR(SalesData[[#This Row],[Order Date]])</f>
        <v>Q3-2023</v>
      </c>
    </row>
    <row r="5932" spans="1:22" x14ac:dyDescent="0.35">
      <c r="A5932" t="s">
        <v>6073</v>
      </c>
      <c r="B5932" s="1">
        <v>45145</v>
      </c>
      <c r="C5932" t="s">
        <v>188</v>
      </c>
      <c r="D5932" t="s">
        <v>46</v>
      </c>
      <c r="E5932">
        <v>9789796381</v>
      </c>
      <c r="F5932" t="s">
        <v>387</v>
      </c>
      <c r="G5932" t="s">
        <v>89</v>
      </c>
      <c r="H5932" t="s">
        <v>90</v>
      </c>
      <c r="I5932" t="s">
        <v>31</v>
      </c>
      <c r="J5932" t="s">
        <v>61</v>
      </c>
      <c r="K5932">
        <v>4608.43</v>
      </c>
      <c r="L5932">
        <v>534.82000000000005</v>
      </c>
      <c r="M5932" t="s">
        <v>62</v>
      </c>
      <c r="N5932">
        <v>0.116052538500097</v>
      </c>
      <c r="O5932" t="s">
        <v>11351</v>
      </c>
      <c r="P5932" t="s">
        <v>11352</v>
      </c>
      <c r="R5932" t="s">
        <v>11353</v>
      </c>
      <c r="S5932">
        <f>IF(SalesData[[#This Row],[Return Status]]="Returned",1,0)</f>
        <v>0</v>
      </c>
      <c r="T5932">
        <v>207.68</v>
      </c>
      <c r="U5932" s="2">
        <f>EOMONTH(SalesData[[#This Row],[Order Date]],0)</f>
        <v>45169</v>
      </c>
      <c r="V5932" s="9" t="str">
        <f>"Q"&amp;INT((MONTH(SalesData[[#This Row],[Order Date]])+2)/3)&amp;"-"&amp;YEAR(SalesData[[#This Row],[Order Date]])</f>
        <v>Q3-2023</v>
      </c>
    </row>
    <row r="5933" spans="1:22" x14ac:dyDescent="0.35">
      <c r="A5933" t="s">
        <v>6074</v>
      </c>
      <c r="B5933" s="1">
        <v>45155</v>
      </c>
      <c r="C5933" t="s">
        <v>124</v>
      </c>
      <c r="D5933" t="s">
        <v>46</v>
      </c>
      <c r="E5933">
        <v>8591209395</v>
      </c>
      <c r="F5933" t="s">
        <v>129</v>
      </c>
      <c r="G5933" t="s">
        <v>54</v>
      </c>
      <c r="H5933" t="s">
        <v>11357</v>
      </c>
      <c r="I5933" t="s">
        <v>31</v>
      </c>
      <c r="J5933" t="s">
        <v>19</v>
      </c>
      <c r="K5933">
        <v>3199.39</v>
      </c>
      <c r="L5933">
        <v>900.28</v>
      </c>
      <c r="M5933" t="s">
        <v>19</v>
      </c>
      <c r="N5933">
        <v>0.28139114018609801</v>
      </c>
      <c r="O5933" t="s">
        <v>11351</v>
      </c>
      <c r="P5933" t="s">
        <v>11354</v>
      </c>
      <c r="R5933" t="s">
        <v>11353</v>
      </c>
      <c r="S5933">
        <f>IF(SalesData[[#This Row],[Return Status]]="Returned",1,0)</f>
        <v>0</v>
      </c>
      <c r="U5933" s="2">
        <f>EOMONTH(SalesData[[#This Row],[Order Date]],0)</f>
        <v>45169</v>
      </c>
      <c r="V5933" s="9" t="str">
        <f>"Q"&amp;INT((MONTH(SalesData[[#This Row],[Order Date]])+2)/3)&amp;"-"&amp;YEAR(SalesData[[#This Row],[Order Date]])</f>
        <v>Q3-2023</v>
      </c>
    </row>
    <row r="5934" spans="1:22" x14ac:dyDescent="0.35">
      <c r="A5934" t="s">
        <v>6075</v>
      </c>
      <c r="B5934" s="1">
        <v>45158</v>
      </c>
      <c r="C5934" t="s">
        <v>205</v>
      </c>
      <c r="D5934" t="s">
        <v>13</v>
      </c>
      <c r="E5934">
        <v>1359070186</v>
      </c>
      <c r="F5934" t="s">
        <v>78</v>
      </c>
      <c r="G5934" t="s">
        <v>15</v>
      </c>
      <c r="H5934" t="s">
        <v>16</v>
      </c>
      <c r="I5934" t="s">
        <v>17</v>
      </c>
      <c r="J5934" t="s">
        <v>18</v>
      </c>
      <c r="K5934">
        <v>4978.28</v>
      </c>
      <c r="L5934">
        <v>723.81</v>
      </c>
      <c r="M5934" t="s">
        <v>19</v>
      </c>
      <c r="N5934">
        <v>0.14539358975389099</v>
      </c>
      <c r="O5934" t="s">
        <v>11351</v>
      </c>
      <c r="P5934" t="s">
        <v>11352</v>
      </c>
      <c r="R5934" t="s">
        <v>11353</v>
      </c>
      <c r="S5934">
        <f>IF(SalesData[[#This Row],[Return Status]]="Returned",1,0)</f>
        <v>0</v>
      </c>
      <c r="T5934">
        <v>2085.91</v>
      </c>
      <c r="U5934" s="2">
        <f>EOMONTH(SalesData[[#This Row],[Order Date]],0)</f>
        <v>45169</v>
      </c>
      <c r="V5934" s="9" t="str">
        <f>"Q"&amp;INT((MONTH(SalesData[[#This Row],[Order Date]])+2)/3)&amp;"-"&amp;YEAR(SalesData[[#This Row],[Order Date]])</f>
        <v>Q3-2023</v>
      </c>
    </row>
    <row r="5935" spans="1:22" x14ac:dyDescent="0.35">
      <c r="A5935" t="s">
        <v>6076</v>
      </c>
      <c r="B5935" s="1">
        <v>45152</v>
      </c>
      <c r="C5935" t="s">
        <v>67</v>
      </c>
      <c r="D5935" t="s">
        <v>145</v>
      </c>
      <c r="E5935">
        <v>2726815999</v>
      </c>
      <c r="F5935" t="s">
        <v>410</v>
      </c>
      <c r="G5935" t="s">
        <v>29</v>
      </c>
      <c r="H5935" t="s">
        <v>30</v>
      </c>
      <c r="I5935" t="s">
        <v>31</v>
      </c>
      <c r="J5935" t="s">
        <v>19</v>
      </c>
      <c r="K5935">
        <v>2696.99</v>
      </c>
      <c r="L5935">
        <v>561.96</v>
      </c>
      <c r="M5935" t="s">
        <v>19</v>
      </c>
      <c r="N5935">
        <v>0.20836562241610099</v>
      </c>
      <c r="O5935" t="s">
        <v>11351</v>
      </c>
      <c r="P5935" t="s">
        <v>11354</v>
      </c>
      <c r="R5935" t="s">
        <v>11353</v>
      </c>
      <c r="S5935">
        <f>IF(SalesData[[#This Row],[Return Status]]="Returned",1,0)</f>
        <v>0</v>
      </c>
      <c r="T5935">
        <v>2788.38</v>
      </c>
      <c r="U5935" s="2">
        <f>EOMONTH(SalesData[[#This Row],[Order Date]],0)</f>
        <v>45169</v>
      </c>
      <c r="V5935" s="9" t="str">
        <f>"Q"&amp;INT((MONTH(SalesData[[#This Row],[Order Date]])+2)/3)&amp;"-"&amp;YEAR(SalesData[[#This Row],[Order Date]])</f>
        <v>Q3-2023</v>
      </c>
    </row>
    <row r="5936" spans="1:22" x14ac:dyDescent="0.35">
      <c r="A5936" t="s">
        <v>6077</v>
      </c>
      <c r="B5936" s="1">
        <v>45168</v>
      </c>
      <c r="C5936" t="s">
        <v>162</v>
      </c>
      <c r="D5936" t="s">
        <v>80</v>
      </c>
      <c r="E5936">
        <v>3028815834</v>
      </c>
      <c r="F5936" t="s">
        <v>68</v>
      </c>
      <c r="G5936" t="s">
        <v>69</v>
      </c>
      <c r="H5936" t="s">
        <v>41</v>
      </c>
      <c r="I5936" t="s">
        <v>31</v>
      </c>
      <c r="J5936" t="s">
        <v>61</v>
      </c>
      <c r="K5936">
        <v>3054.71</v>
      </c>
      <c r="L5936">
        <v>608.74</v>
      </c>
      <c r="M5936" t="s">
        <v>62</v>
      </c>
      <c r="N5936">
        <v>0.19927914597457699</v>
      </c>
      <c r="O5936" t="s">
        <v>11351</v>
      </c>
      <c r="P5936" t="s">
        <v>11352</v>
      </c>
      <c r="R5936" t="s">
        <v>11353</v>
      </c>
      <c r="S5936">
        <f>IF(SalesData[[#This Row],[Return Status]]="Returned",1,0)</f>
        <v>0</v>
      </c>
      <c r="T5936">
        <v>2081.52</v>
      </c>
      <c r="U5936" s="2">
        <f>EOMONTH(SalesData[[#This Row],[Order Date]],0)</f>
        <v>45169</v>
      </c>
      <c r="V5936" s="9" t="str">
        <f>"Q"&amp;INT((MONTH(SalesData[[#This Row],[Order Date]])+2)/3)&amp;"-"&amp;YEAR(SalesData[[#This Row],[Order Date]])</f>
        <v>Q3-2023</v>
      </c>
    </row>
    <row r="5937" spans="1:22" x14ac:dyDescent="0.35">
      <c r="A5937" t="s">
        <v>6078</v>
      </c>
      <c r="B5937" s="1">
        <v>45161</v>
      </c>
      <c r="C5937" t="s">
        <v>71</v>
      </c>
      <c r="D5937" t="s">
        <v>72</v>
      </c>
      <c r="E5937">
        <v>8552236151</v>
      </c>
      <c r="F5937" t="s">
        <v>312</v>
      </c>
      <c r="G5937" t="s">
        <v>141</v>
      </c>
      <c r="H5937" t="s">
        <v>121</v>
      </c>
      <c r="I5937" t="s">
        <v>17</v>
      </c>
      <c r="J5937" t="s">
        <v>42</v>
      </c>
      <c r="K5937">
        <v>2702.82</v>
      </c>
      <c r="L5937">
        <v>242.65</v>
      </c>
      <c r="M5937" t="s">
        <v>43</v>
      </c>
      <c r="N5937">
        <v>8.9776603695399596E-2</v>
      </c>
      <c r="O5937" t="s">
        <v>11351</v>
      </c>
      <c r="P5937" t="s">
        <v>11356</v>
      </c>
      <c r="R5937" t="s">
        <v>11353</v>
      </c>
      <c r="S5937">
        <f>IF(SalesData[[#This Row],[Return Status]]="Returned",1,0)</f>
        <v>0</v>
      </c>
      <c r="T5937">
        <v>2793.38</v>
      </c>
      <c r="U5937" s="2">
        <f>EOMONTH(SalesData[[#This Row],[Order Date]],0)</f>
        <v>45169</v>
      </c>
      <c r="V5937" s="9" t="str">
        <f>"Q"&amp;INT((MONTH(SalesData[[#This Row],[Order Date]])+2)/3)&amp;"-"&amp;YEAR(SalesData[[#This Row],[Order Date]])</f>
        <v>Q3-2023</v>
      </c>
    </row>
    <row r="5938" spans="1:22" x14ac:dyDescent="0.35">
      <c r="A5938" t="s">
        <v>6079</v>
      </c>
      <c r="B5938" s="1">
        <v>45162</v>
      </c>
      <c r="C5938" t="s">
        <v>205</v>
      </c>
      <c r="D5938" t="s">
        <v>27</v>
      </c>
      <c r="E5938">
        <v>6782952233</v>
      </c>
      <c r="F5938" t="s">
        <v>47</v>
      </c>
      <c r="G5938" t="s">
        <v>212</v>
      </c>
      <c r="H5938" t="s">
        <v>24</v>
      </c>
      <c r="I5938" t="s">
        <v>17</v>
      </c>
      <c r="J5938" t="s">
        <v>62</v>
      </c>
      <c r="K5938">
        <v>3320.81</v>
      </c>
      <c r="L5938">
        <v>510.79</v>
      </c>
      <c r="M5938" t="s">
        <v>62</v>
      </c>
      <c r="N5938">
        <v>0.15381488251360401</v>
      </c>
      <c r="O5938" t="s">
        <v>11351</v>
      </c>
      <c r="P5938" t="s">
        <v>11352</v>
      </c>
      <c r="R5938" t="s">
        <v>11353</v>
      </c>
      <c r="S5938">
        <f>IF(SalesData[[#This Row],[Return Status]]="Returned",1,0)</f>
        <v>0</v>
      </c>
      <c r="U5938" s="2">
        <f>EOMONTH(SalesData[[#This Row],[Order Date]],0)</f>
        <v>45169</v>
      </c>
      <c r="V5938" s="9" t="str">
        <f>"Q"&amp;INT((MONTH(SalesData[[#This Row],[Order Date]])+2)/3)&amp;"-"&amp;YEAR(SalesData[[#This Row],[Order Date]])</f>
        <v>Q3-2023</v>
      </c>
    </row>
    <row r="5939" spans="1:22" x14ac:dyDescent="0.35">
      <c r="A5939" t="s">
        <v>6080</v>
      </c>
      <c r="B5939" s="1">
        <v>45140</v>
      </c>
      <c r="C5939" t="s">
        <v>184</v>
      </c>
      <c r="D5939" t="s">
        <v>39</v>
      </c>
      <c r="E5939">
        <v>7883967759</v>
      </c>
      <c r="F5939" t="s">
        <v>83</v>
      </c>
      <c r="G5939" t="s">
        <v>84</v>
      </c>
      <c r="H5939" t="s">
        <v>85</v>
      </c>
      <c r="I5939" t="s">
        <v>31</v>
      </c>
      <c r="J5939" t="s">
        <v>19</v>
      </c>
      <c r="K5939">
        <v>2837.75</v>
      </c>
      <c r="L5939">
        <v>301.64999999999998</v>
      </c>
      <c r="M5939" t="s">
        <v>19</v>
      </c>
      <c r="N5939">
        <v>0.10629900449299599</v>
      </c>
      <c r="O5939" t="s">
        <v>11351</v>
      </c>
      <c r="P5939" t="s">
        <v>11352</v>
      </c>
      <c r="Q5939" t="s">
        <v>11373</v>
      </c>
      <c r="R5939" t="s">
        <v>11360</v>
      </c>
      <c r="S5939">
        <f>IF(SalesData[[#This Row],[Return Status]]="Returned",1,0)</f>
        <v>1</v>
      </c>
      <c r="T5939">
        <v>847.14</v>
      </c>
      <c r="U5939" s="2">
        <f>EOMONTH(SalesData[[#This Row],[Order Date]],0)</f>
        <v>45169</v>
      </c>
      <c r="V5939" s="9" t="str">
        <f>"Q"&amp;INT((MONTH(SalesData[[#This Row],[Order Date]])+2)/3)&amp;"-"&amp;YEAR(SalesData[[#This Row],[Order Date]])</f>
        <v>Q3-2023</v>
      </c>
    </row>
    <row r="5940" spans="1:22" x14ac:dyDescent="0.35">
      <c r="A5940" t="s">
        <v>6081</v>
      </c>
      <c r="B5940" s="1">
        <v>45167</v>
      </c>
      <c r="C5940" t="s">
        <v>106</v>
      </c>
      <c r="D5940" t="s">
        <v>46</v>
      </c>
      <c r="E5940">
        <v>5834692990</v>
      </c>
      <c r="F5940" t="s">
        <v>410</v>
      </c>
      <c r="G5940" t="s">
        <v>29</v>
      </c>
      <c r="H5940" t="s">
        <v>30</v>
      </c>
      <c r="I5940" t="s">
        <v>31</v>
      </c>
      <c r="J5940" t="s">
        <v>19</v>
      </c>
      <c r="K5940">
        <v>1622.32</v>
      </c>
      <c r="L5940">
        <v>102.58</v>
      </c>
      <c r="M5940" t="s">
        <v>19</v>
      </c>
      <c r="N5940">
        <v>6.323043542581E-2</v>
      </c>
      <c r="O5940" t="s">
        <v>11351</v>
      </c>
      <c r="P5940" t="s">
        <v>11356</v>
      </c>
      <c r="R5940" t="s">
        <v>11353</v>
      </c>
      <c r="S5940">
        <f>IF(SalesData[[#This Row],[Return Status]]="Returned",1,0)</f>
        <v>0</v>
      </c>
      <c r="T5940">
        <v>2788.38</v>
      </c>
      <c r="U5940" s="2">
        <f>EOMONTH(SalesData[[#This Row],[Order Date]],0)</f>
        <v>45169</v>
      </c>
      <c r="V5940" s="9" t="str">
        <f>"Q"&amp;INT((MONTH(SalesData[[#This Row],[Order Date]])+2)/3)&amp;"-"&amp;YEAR(SalesData[[#This Row],[Order Date]])</f>
        <v>Q3-2023</v>
      </c>
    </row>
    <row r="5941" spans="1:22" x14ac:dyDescent="0.35">
      <c r="A5941" t="s">
        <v>6082</v>
      </c>
      <c r="B5941" s="1">
        <v>45156</v>
      </c>
      <c r="C5941" t="s">
        <v>325</v>
      </c>
      <c r="D5941" t="s">
        <v>145</v>
      </c>
      <c r="E5941">
        <v>5129601324</v>
      </c>
      <c r="F5941" t="s">
        <v>28</v>
      </c>
      <c r="G5941" t="s">
        <v>29</v>
      </c>
      <c r="H5941" t="s">
        <v>30</v>
      </c>
      <c r="I5941" t="s">
        <v>31</v>
      </c>
      <c r="J5941" t="s">
        <v>65</v>
      </c>
      <c r="K5941">
        <v>1552.18</v>
      </c>
      <c r="L5941">
        <v>246.45</v>
      </c>
      <c r="M5941" t="s">
        <v>65</v>
      </c>
      <c r="N5941">
        <v>0.15877668827069</v>
      </c>
      <c r="O5941" t="s">
        <v>11351</v>
      </c>
      <c r="P5941" t="s">
        <v>11352</v>
      </c>
      <c r="R5941" t="s">
        <v>11353</v>
      </c>
      <c r="S5941">
        <f>IF(SalesData[[#This Row],[Return Status]]="Returned",1,0)</f>
        <v>0</v>
      </c>
      <c r="T5941">
        <v>2788.38</v>
      </c>
      <c r="U5941" s="2">
        <f>EOMONTH(SalesData[[#This Row],[Order Date]],0)</f>
        <v>45169</v>
      </c>
      <c r="V5941" s="9" t="str">
        <f>"Q"&amp;INT((MONTH(SalesData[[#This Row],[Order Date]])+2)/3)&amp;"-"&amp;YEAR(SalesData[[#This Row],[Order Date]])</f>
        <v>Q3-2023</v>
      </c>
    </row>
    <row r="5942" spans="1:22" x14ac:dyDescent="0.35">
      <c r="A5942" t="s">
        <v>6083</v>
      </c>
      <c r="B5942" s="1">
        <v>45153</v>
      </c>
      <c r="C5942" t="s">
        <v>188</v>
      </c>
      <c r="D5942" t="s">
        <v>46</v>
      </c>
      <c r="E5942">
        <v>2137439550</v>
      </c>
      <c r="F5942" t="s">
        <v>103</v>
      </c>
      <c r="G5942" t="s">
        <v>23</v>
      </c>
      <c r="H5942" t="s">
        <v>11357</v>
      </c>
      <c r="I5942" t="s">
        <v>17</v>
      </c>
      <c r="J5942" t="s">
        <v>19</v>
      </c>
      <c r="K5942">
        <v>2328.2399999999998</v>
      </c>
      <c r="L5942">
        <v>161.44</v>
      </c>
      <c r="M5942" t="s">
        <v>19</v>
      </c>
      <c r="N5942">
        <v>6.9339930591348006E-2</v>
      </c>
      <c r="O5942" t="s">
        <v>11351</v>
      </c>
      <c r="P5942" t="s">
        <v>11356</v>
      </c>
      <c r="R5942" t="s">
        <v>11353</v>
      </c>
      <c r="S5942">
        <f>IF(SalesData[[#This Row],[Return Status]]="Returned",1,0)</f>
        <v>0</v>
      </c>
      <c r="T5942">
        <v>2821.33</v>
      </c>
      <c r="U5942" s="2">
        <f>EOMONTH(SalesData[[#This Row],[Order Date]],0)</f>
        <v>45169</v>
      </c>
      <c r="V5942" s="9" t="str">
        <f>"Q"&amp;INT((MONTH(SalesData[[#This Row],[Order Date]])+2)/3)&amp;"-"&amp;YEAR(SalesData[[#This Row],[Order Date]])</f>
        <v>Q3-2023</v>
      </c>
    </row>
    <row r="5943" spans="1:22" x14ac:dyDescent="0.35">
      <c r="A5943" t="s">
        <v>6084</v>
      </c>
      <c r="B5943" s="1">
        <v>45151</v>
      </c>
      <c r="C5943" t="s">
        <v>176</v>
      </c>
      <c r="D5943" t="s">
        <v>13</v>
      </c>
      <c r="E5943">
        <v>3491516644</v>
      </c>
      <c r="F5943" t="s">
        <v>129</v>
      </c>
      <c r="G5943" t="s">
        <v>54</v>
      </c>
      <c r="H5943" t="s">
        <v>55</v>
      </c>
      <c r="I5943" t="s">
        <v>31</v>
      </c>
      <c r="J5943" t="s">
        <v>43</v>
      </c>
      <c r="K5943">
        <v>2758.37</v>
      </c>
      <c r="L5943">
        <v>506.9</v>
      </c>
      <c r="M5943" t="s">
        <v>43</v>
      </c>
      <c r="N5943">
        <v>0.18376794991244799</v>
      </c>
      <c r="O5943" t="s">
        <v>11351</v>
      </c>
      <c r="P5943" t="s">
        <v>11352</v>
      </c>
      <c r="R5943" t="s">
        <v>11353</v>
      </c>
      <c r="S5943">
        <f>IF(SalesData[[#This Row],[Return Status]]="Returned",1,0)</f>
        <v>0</v>
      </c>
      <c r="U5943" s="2">
        <f>EOMONTH(SalesData[[#This Row],[Order Date]],0)</f>
        <v>45169</v>
      </c>
      <c r="V5943" s="9" t="str">
        <f>"Q"&amp;INT((MONTH(SalesData[[#This Row],[Order Date]])+2)/3)&amp;"-"&amp;YEAR(SalesData[[#This Row],[Order Date]])</f>
        <v>Q3-2023</v>
      </c>
    </row>
    <row r="5944" spans="1:22" x14ac:dyDescent="0.35">
      <c r="A5944" t="s">
        <v>6085</v>
      </c>
      <c r="B5944" s="1">
        <v>45148</v>
      </c>
      <c r="C5944" t="s">
        <v>124</v>
      </c>
      <c r="D5944" t="s">
        <v>145</v>
      </c>
      <c r="E5944">
        <v>2014842413</v>
      </c>
      <c r="F5944" t="s">
        <v>22</v>
      </c>
      <c r="G5944" t="s">
        <v>23</v>
      </c>
      <c r="H5944" t="s">
        <v>24</v>
      </c>
      <c r="I5944" t="s">
        <v>17</v>
      </c>
      <c r="J5944" t="s">
        <v>43</v>
      </c>
      <c r="K5944">
        <v>3953.11</v>
      </c>
      <c r="L5944">
        <v>861.97</v>
      </c>
      <c r="M5944" t="s">
        <v>43</v>
      </c>
      <c r="N5944">
        <v>0.21804857441356301</v>
      </c>
      <c r="O5944" t="s">
        <v>11351</v>
      </c>
      <c r="P5944" t="s">
        <v>11354</v>
      </c>
      <c r="R5944" t="s">
        <v>11353</v>
      </c>
      <c r="S5944">
        <f>IF(SalesData[[#This Row],[Return Status]]="Returned",1,0)</f>
        <v>0</v>
      </c>
      <c r="T5944">
        <v>2821.33</v>
      </c>
      <c r="U5944" s="2">
        <f>EOMONTH(SalesData[[#This Row],[Order Date]],0)</f>
        <v>45169</v>
      </c>
      <c r="V5944" s="9" t="str">
        <f>"Q"&amp;INT((MONTH(SalesData[[#This Row],[Order Date]])+2)/3)&amp;"-"&amp;YEAR(SalesData[[#This Row],[Order Date]])</f>
        <v>Q3-2023</v>
      </c>
    </row>
    <row r="5945" spans="1:22" x14ac:dyDescent="0.35">
      <c r="A5945" t="s">
        <v>6086</v>
      </c>
      <c r="B5945" s="1">
        <v>45160</v>
      </c>
      <c r="C5945" t="s">
        <v>184</v>
      </c>
      <c r="D5945" t="s">
        <v>99</v>
      </c>
      <c r="E5945">
        <v>9067288267</v>
      </c>
      <c r="F5945" t="s">
        <v>140</v>
      </c>
      <c r="G5945" t="s">
        <v>141</v>
      </c>
      <c r="H5945" t="s">
        <v>121</v>
      </c>
      <c r="I5945" t="s">
        <v>17</v>
      </c>
      <c r="J5945" t="s">
        <v>43</v>
      </c>
      <c r="K5945">
        <v>4857.82</v>
      </c>
      <c r="L5945">
        <v>1061.8800000000001</v>
      </c>
      <c r="M5945" t="s">
        <v>43</v>
      </c>
      <c r="N5945">
        <v>0.218591878661622</v>
      </c>
      <c r="O5945" t="s">
        <v>11351</v>
      </c>
      <c r="P5945" t="s">
        <v>11354</v>
      </c>
      <c r="Q5945" t="s">
        <v>11366</v>
      </c>
      <c r="R5945" t="s">
        <v>11360</v>
      </c>
      <c r="S5945">
        <f>IF(SalesData[[#This Row],[Return Status]]="Returned",1,0)</f>
        <v>1</v>
      </c>
      <c r="T5945">
        <v>2793.38</v>
      </c>
      <c r="U5945" s="2">
        <f>EOMONTH(SalesData[[#This Row],[Order Date]],0)</f>
        <v>45169</v>
      </c>
      <c r="V5945" s="9" t="str">
        <f>"Q"&amp;INT((MONTH(SalesData[[#This Row],[Order Date]])+2)/3)&amp;"-"&amp;YEAR(SalesData[[#This Row],[Order Date]])</f>
        <v>Q3-2023</v>
      </c>
    </row>
    <row r="5946" spans="1:22" x14ac:dyDescent="0.35">
      <c r="A5946" t="s">
        <v>6087</v>
      </c>
      <c r="B5946" s="1">
        <v>45161</v>
      </c>
      <c r="C5946" t="s">
        <v>57</v>
      </c>
      <c r="D5946" t="s">
        <v>27</v>
      </c>
      <c r="E5946">
        <v>9100679489</v>
      </c>
      <c r="F5946" t="s">
        <v>133</v>
      </c>
      <c r="G5946" t="s">
        <v>538</v>
      </c>
      <c r="H5946" t="s">
        <v>90</v>
      </c>
      <c r="I5946" t="s">
        <v>31</v>
      </c>
      <c r="J5946" t="s">
        <v>19</v>
      </c>
      <c r="K5946">
        <v>4782.67</v>
      </c>
      <c r="L5946">
        <v>650.92999999999995</v>
      </c>
      <c r="M5946" t="s">
        <v>19</v>
      </c>
      <c r="N5946">
        <v>0.13610180087691601</v>
      </c>
      <c r="O5946" t="s">
        <v>11351</v>
      </c>
      <c r="P5946" t="s">
        <v>11352</v>
      </c>
      <c r="R5946" t="s">
        <v>11353</v>
      </c>
      <c r="S5946">
        <f>IF(SalesData[[#This Row],[Return Status]]="Returned",1,0)</f>
        <v>0</v>
      </c>
      <c r="U5946" s="2">
        <f>EOMONTH(SalesData[[#This Row],[Order Date]],0)</f>
        <v>45169</v>
      </c>
      <c r="V5946" s="9" t="str">
        <f>"Q"&amp;INT((MONTH(SalesData[[#This Row],[Order Date]])+2)/3)&amp;"-"&amp;YEAR(SalesData[[#This Row],[Order Date]])</f>
        <v>Q3-2023</v>
      </c>
    </row>
    <row r="5947" spans="1:22" x14ac:dyDescent="0.35">
      <c r="A5947" t="s">
        <v>6088</v>
      </c>
      <c r="B5947" s="1">
        <v>45140</v>
      </c>
      <c r="C5947" t="s">
        <v>132</v>
      </c>
      <c r="D5947" t="s">
        <v>80</v>
      </c>
      <c r="E5947">
        <v>7590328868</v>
      </c>
      <c r="F5947" t="s">
        <v>95</v>
      </c>
      <c r="G5947" t="s">
        <v>59</v>
      </c>
      <c r="H5947" t="s">
        <v>60</v>
      </c>
      <c r="I5947" t="s">
        <v>31</v>
      </c>
      <c r="J5947" t="s">
        <v>18</v>
      </c>
      <c r="K5947">
        <v>2961.31</v>
      </c>
      <c r="L5947">
        <v>339.73</v>
      </c>
      <c r="M5947" t="s">
        <v>19</v>
      </c>
      <c r="N5947">
        <v>0.114722876024462</v>
      </c>
      <c r="O5947" t="s">
        <v>11351</v>
      </c>
      <c r="P5947" t="s">
        <v>11352</v>
      </c>
      <c r="R5947" t="s">
        <v>11353</v>
      </c>
      <c r="S5947">
        <f>IF(SalesData[[#This Row],[Return Status]]="Returned",1,0)</f>
        <v>0</v>
      </c>
      <c r="T5947">
        <v>2183.56</v>
      </c>
      <c r="U5947" s="2">
        <f>EOMONTH(SalesData[[#This Row],[Order Date]],0)</f>
        <v>45169</v>
      </c>
      <c r="V5947" s="9" t="str">
        <f>"Q"&amp;INT((MONTH(SalesData[[#This Row],[Order Date]])+2)/3)&amp;"-"&amp;YEAR(SalesData[[#This Row],[Order Date]])</f>
        <v>Q3-2023</v>
      </c>
    </row>
    <row r="5948" spans="1:22" x14ac:dyDescent="0.35">
      <c r="A5948" t="s">
        <v>6089</v>
      </c>
      <c r="B5948" s="1">
        <v>45157</v>
      </c>
      <c r="C5948" t="s">
        <v>77</v>
      </c>
      <c r="D5948" t="s">
        <v>46</v>
      </c>
      <c r="E5948">
        <v>1916440938</v>
      </c>
      <c r="F5948" t="s">
        <v>40</v>
      </c>
      <c r="G5948" t="s">
        <v>457</v>
      </c>
      <c r="H5948" t="s">
        <v>41</v>
      </c>
      <c r="I5948" t="s">
        <v>31</v>
      </c>
      <c r="J5948" t="s">
        <v>18</v>
      </c>
      <c r="K5948">
        <v>961.97</v>
      </c>
      <c r="L5948">
        <v>189.25</v>
      </c>
      <c r="M5948" t="s">
        <v>19</v>
      </c>
      <c r="N5948">
        <v>0.196731706809984</v>
      </c>
      <c r="O5948" t="s">
        <v>11355</v>
      </c>
      <c r="P5948" t="s">
        <v>11352</v>
      </c>
      <c r="R5948" t="s">
        <v>11353</v>
      </c>
      <c r="S5948">
        <f>IF(SalesData[[#This Row],[Return Status]]="Returned",1,0)</f>
        <v>0</v>
      </c>
      <c r="U5948" s="2">
        <f>EOMONTH(SalesData[[#This Row],[Order Date]],0)</f>
        <v>45169</v>
      </c>
      <c r="V5948" s="9" t="str">
        <f>"Q"&amp;INT((MONTH(SalesData[[#This Row],[Order Date]])+2)/3)&amp;"-"&amp;YEAR(SalesData[[#This Row],[Order Date]])</f>
        <v>Q3-2023</v>
      </c>
    </row>
    <row r="5949" spans="1:22" x14ac:dyDescent="0.35">
      <c r="A5949" t="s">
        <v>6090</v>
      </c>
      <c r="B5949" s="1">
        <v>45142</v>
      </c>
      <c r="C5949" t="s">
        <v>49</v>
      </c>
      <c r="D5949" t="s">
        <v>80</v>
      </c>
      <c r="E5949">
        <v>7596804380</v>
      </c>
      <c r="F5949" t="s">
        <v>22</v>
      </c>
      <c r="G5949" t="s">
        <v>23</v>
      </c>
      <c r="H5949" t="s">
        <v>11357</v>
      </c>
      <c r="I5949" t="s">
        <v>17</v>
      </c>
      <c r="J5949" t="s">
        <v>61</v>
      </c>
      <c r="K5949">
        <v>1624.43</v>
      </c>
      <c r="L5949">
        <v>302.83</v>
      </c>
      <c r="M5949" t="s">
        <v>62</v>
      </c>
      <c r="N5949">
        <v>0.18642231428870401</v>
      </c>
      <c r="O5949" t="s">
        <v>11351</v>
      </c>
      <c r="P5949" t="s">
        <v>11352</v>
      </c>
      <c r="R5949" t="s">
        <v>11353</v>
      </c>
      <c r="S5949">
        <f>IF(SalesData[[#This Row],[Return Status]]="Returned",1,0)</f>
        <v>0</v>
      </c>
      <c r="T5949">
        <v>2821.33</v>
      </c>
      <c r="U5949" s="2">
        <f>EOMONTH(SalesData[[#This Row],[Order Date]],0)</f>
        <v>45169</v>
      </c>
      <c r="V5949" s="9" t="str">
        <f>"Q"&amp;INT((MONTH(SalesData[[#This Row],[Order Date]])+2)/3)&amp;"-"&amp;YEAR(SalesData[[#This Row],[Order Date]])</f>
        <v>Q3-2023</v>
      </c>
    </row>
    <row r="5950" spans="1:22" x14ac:dyDescent="0.35">
      <c r="A5950" t="s">
        <v>6091</v>
      </c>
      <c r="B5950" s="1">
        <v>45154</v>
      </c>
      <c r="C5950" t="s">
        <v>45</v>
      </c>
      <c r="D5950" t="s">
        <v>27</v>
      </c>
      <c r="E5950">
        <v>133897904</v>
      </c>
      <c r="F5950" t="s">
        <v>163</v>
      </c>
      <c r="G5950" t="s">
        <v>164</v>
      </c>
      <c r="H5950" t="s">
        <v>165</v>
      </c>
      <c r="I5950" t="s">
        <v>36</v>
      </c>
      <c r="J5950" t="s">
        <v>42</v>
      </c>
      <c r="K5950">
        <v>2358.15</v>
      </c>
      <c r="L5950">
        <v>564.79</v>
      </c>
      <c r="M5950" t="s">
        <v>43</v>
      </c>
      <c r="N5950">
        <v>0.23950554460064</v>
      </c>
      <c r="O5950" t="s">
        <v>11351</v>
      </c>
      <c r="P5950" t="s">
        <v>11354</v>
      </c>
      <c r="R5950" t="s">
        <v>11353</v>
      </c>
      <c r="S5950">
        <f>IF(SalesData[[#This Row],[Return Status]]="Returned",1,0)</f>
        <v>0</v>
      </c>
      <c r="U5950" s="2">
        <f>EOMONTH(SalesData[[#This Row],[Order Date]],0)</f>
        <v>45169</v>
      </c>
      <c r="V5950" s="9" t="str">
        <f>"Q"&amp;INT((MONTH(SalesData[[#This Row],[Order Date]])+2)/3)&amp;"-"&amp;YEAR(SalesData[[#This Row],[Order Date]])</f>
        <v>Q3-2023</v>
      </c>
    </row>
    <row r="5951" spans="1:22" x14ac:dyDescent="0.35">
      <c r="A5951" t="s">
        <v>6092</v>
      </c>
      <c r="B5951" s="1">
        <v>45150</v>
      </c>
      <c r="C5951" t="s">
        <v>92</v>
      </c>
      <c r="D5951" t="s">
        <v>99</v>
      </c>
      <c r="E5951">
        <v>883641492</v>
      </c>
      <c r="F5951" t="s">
        <v>163</v>
      </c>
      <c r="G5951" t="s">
        <v>164</v>
      </c>
      <c r="H5951" t="s">
        <v>165</v>
      </c>
      <c r="I5951" t="s">
        <v>36</v>
      </c>
      <c r="J5951" t="s">
        <v>61</v>
      </c>
      <c r="K5951">
        <v>1032.82</v>
      </c>
      <c r="L5951">
        <v>143.38999999999999</v>
      </c>
      <c r="M5951" t="s">
        <v>62</v>
      </c>
      <c r="N5951">
        <v>0.13883348502159101</v>
      </c>
      <c r="O5951" t="s">
        <v>11351</v>
      </c>
      <c r="P5951" t="s">
        <v>11352</v>
      </c>
      <c r="R5951" t="s">
        <v>11353</v>
      </c>
      <c r="S5951">
        <f>IF(SalesData[[#This Row],[Return Status]]="Returned",1,0)</f>
        <v>0</v>
      </c>
      <c r="U5951" s="2">
        <f>EOMONTH(SalesData[[#This Row],[Order Date]],0)</f>
        <v>45169</v>
      </c>
      <c r="V5951" s="9" t="str">
        <f>"Q"&amp;INT((MONTH(SalesData[[#This Row],[Order Date]])+2)/3)&amp;"-"&amp;YEAR(SalesData[[#This Row],[Order Date]])</f>
        <v>Q3-2023</v>
      </c>
    </row>
    <row r="5952" spans="1:22" x14ac:dyDescent="0.35">
      <c r="A5952" t="s">
        <v>6093</v>
      </c>
      <c r="B5952" s="1">
        <v>45144</v>
      </c>
      <c r="C5952" t="s">
        <v>184</v>
      </c>
      <c r="D5952" t="s">
        <v>99</v>
      </c>
      <c r="E5952">
        <v>1971721283</v>
      </c>
      <c r="F5952" t="s">
        <v>127</v>
      </c>
      <c r="G5952" t="s">
        <v>29</v>
      </c>
      <c r="H5952" t="s">
        <v>11357</v>
      </c>
      <c r="I5952" t="s">
        <v>31</v>
      </c>
      <c r="J5952" t="s">
        <v>19</v>
      </c>
      <c r="K5952">
        <v>3567.03</v>
      </c>
      <c r="L5952">
        <v>179.75</v>
      </c>
      <c r="M5952" t="s">
        <v>19</v>
      </c>
      <c r="N5952">
        <v>5.0392062864624103E-2</v>
      </c>
      <c r="O5952" t="s">
        <v>11351</v>
      </c>
      <c r="P5952" t="s">
        <v>11356</v>
      </c>
      <c r="R5952" t="s">
        <v>11353</v>
      </c>
      <c r="S5952">
        <f>IF(SalesData[[#This Row],[Return Status]]="Returned",1,0)</f>
        <v>0</v>
      </c>
      <c r="T5952">
        <v>2788.38</v>
      </c>
      <c r="U5952" s="2">
        <f>EOMONTH(SalesData[[#This Row],[Order Date]],0)</f>
        <v>45169</v>
      </c>
      <c r="V5952" s="9" t="str">
        <f>"Q"&amp;INT((MONTH(SalesData[[#This Row],[Order Date]])+2)/3)&amp;"-"&amp;YEAR(SalesData[[#This Row],[Order Date]])</f>
        <v>Q3-2023</v>
      </c>
    </row>
    <row r="5953" spans="1:22" x14ac:dyDescent="0.35">
      <c r="A5953" t="s">
        <v>6094</v>
      </c>
      <c r="B5953" s="1">
        <v>45140</v>
      </c>
      <c r="C5953" t="s">
        <v>52</v>
      </c>
      <c r="D5953" t="s">
        <v>13</v>
      </c>
      <c r="E5953">
        <v>1774988372</v>
      </c>
      <c r="F5953" t="s">
        <v>73</v>
      </c>
      <c r="G5953" t="s">
        <v>74</v>
      </c>
      <c r="H5953" t="s">
        <v>11357</v>
      </c>
      <c r="I5953" t="s">
        <v>36</v>
      </c>
      <c r="J5953" t="s">
        <v>65</v>
      </c>
      <c r="K5953">
        <v>4635.57</v>
      </c>
      <c r="L5953">
        <v>1321.13</v>
      </c>
      <c r="M5953" t="s">
        <v>65</v>
      </c>
      <c r="N5953">
        <v>0.28499839286215101</v>
      </c>
      <c r="O5953" t="s">
        <v>11351</v>
      </c>
      <c r="P5953" t="s">
        <v>11354</v>
      </c>
      <c r="R5953" t="s">
        <v>11353</v>
      </c>
      <c r="S5953">
        <f>IF(SalesData[[#This Row],[Return Status]]="Returned",1,0)</f>
        <v>0</v>
      </c>
      <c r="T5953">
        <v>2420.2800000000002</v>
      </c>
      <c r="U5953" s="2">
        <f>EOMONTH(SalesData[[#This Row],[Order Date]],0)</f>
        <v>45169</v>
      </c>
      <c r="V5953" s="9" t="str">
        <f>"Q"&amp;INT((MONTH(SalesData[[#This Row],[Order Date]])+2)/3)&amp;"-"&amp;YEAR(SalesData[[#This Row],[Order Date]])</f>
        <v>Q3-2023</v>
      </c>
    </row>
    <row r="5954" spans="1:22" x14ac:dyDescent="0.35">
      <c r="A5954" t="s">
        <v>6095</v>
      </c>
      <c r="B5954" s="1">
        <v>45145</v>
      </c>
      <c r="C5954" t="s">
        <v>205</v>
      </c>
      <c r="D5954" t="s">
        <v>27</v>
      </c>
      <c r="E5954">
        <v>8160231594</v>
      </c>
      <c r="F5954" t="s">
        <v>137</v>
      </c>
      <c r="G5954" t="s">
        <v>34</v>
      </c>
      <c r="H5954" t="s">
        <v>35</v>
      </c>
      <c r="I5954" t="s">
        <v>36</v>
      </c>
      <c r="J5954" t="s">
        <v>61</v>
      </c>
      <c r="K5954">
        <v>4138.8100000000004</v>
      </c>
      <c r="L5954">
        <v>722.73</v>
      </c>
      <c r="M5954" t="s">
        <v>62</v>
      </c>
      <c r="N5954">
        <v>0.174622657237225</v>
      </c>
      <c r="O5954" t="s">
        <v>11351</v>
      </c>
      <c r="P5954" t="s">
        <v>11352</v>
      </c>
      <c r="R5954" t="s">
        <v>11353</v>
      </c>
      <c r="S5954">
        <f>IF(SalesData[[#This Row],[Return Status]]="Returned",1,0)</f>
        <v>0</v>
      </c>
      <c r="U5954" s="2">
        <f>EOMONTH(SalesData[[#This Row],[Order Date]],0)</f>
        <v>45169</v>
      </c>
      <c r="V5954" s="9" t="str">
        <f>"Q"&amp;INT((MONTH(SalesData[[#This Row],[Order Date]])+2)/3)&amp;"-"&amp;YEAR(SalesData[[#This Row],[Order Date]])</f>
        <v>Q3-2023</v>
      </c>
    </row>
    <row r="5955" spans="1:22" x14ac:dyDescent="0.35">
      <c r="A5955" t="s">
        <v>6096</v>
      </c>
      <c r="B5955" s="1">
        <v>45168</v>
      </c>
      <c r="C5955" t="s">
        <v>97</v>
      </c>
      <c r="D5955" t="s">
        <v>27</v>
      </c>
      <c r="E5955">
        <v>8529312567</v>
      </c>
      <c r="F5955" t="s">
        <v>147</v>
      </c>
      <c r="G5955" t="s">
        <v>11375</v>
      </c>
      <c r="H5955" t="s">
        <v>85</v>
      </c>
      <c r="I5955" t="s">
        <v>31</v>
      </c>
      <c r="J5955" t="s">
        <v>19</v>
      </c>
      <c r="K5955">
        <v>2998.51</v>
      </c>
      <c r="L5955">
        <v>294.64999999999998</v>
      </c>
      <c r="M5955" t="s">
        <v>19</v>
      </c>
      <c r="N5955">
        <v>9.8265471851019304E-2</v>
      </c>
      <c r="O5955" t="s">
        <v>11351</v>
      </c>
      <c r="P5955" t="s">
        <v>11356</v>
      </c>
      <c r="R5955" t="s">
        <v>11353</v>
      </c>
      <c r="S5955">
        <f>IF(SalesData[[#This Row],[Return Status]]="Returned",1,0)</f>
        <v>0</v>
      </c>
      <c r="U5955" s="2">
        <f>EOMONTH(SalesData[[#This Row],[Order Date]],0)</f>
        <v>45169</v>
      </c>
      <c r="V5955" s="9" t="str">
        <f>"Q"&amp;INT((MONTH(SalesData[[#This Row],[Order Date]])+2)/3)&amp;"-"&amp;YEAR(SalesData[[#This Row],[Order Date]])</f>
        <v>Q3-2023</v>
      </c>
    </row>
    <row r="5956" spans="1:22" x14ac:dyDescent="0.35">
      <c r="A5956" t="s">
        <v>6097</v>
      </c>
      <c r="B5956" s="1">
        <v>45167</v>
      </c>
      <c r="C5956" t="s">
        <v>21</v>
      </c>
      <c r="D5956" t="s">
        <v>145</v>
      </c>
      <c r="E5956">
        <v>2369594817</v>
      </c>
      <c r="F5956" t="s">
        <v>95</v>
      </c>
      <c r="G5956" t="s">
        <v>280</v>
      </c>
      <c r="H5956" t="s">
        <v>60</v>
      </c>
      <c r="I5956" t="s">
        <v>31</v>
      </c>
      <c r="J5956" t="s">
        <v>62</v>
      </c>
      <c r="K5956">
        <v>1386.32</v>
      </c>
      <c r="L5956">
        <v>299.45</v>
      </c>
      <c r="M5956" t="s">
        <v>62</v>
      </c>
      <c r="N5956">
        <v>0.21600352011079699</v>
      </c>
      <c r="O5956" t="s">
        <v>11351</v>
      </c>
      <c r="P5956" t="s">
        <v>11354</v>
      </c>
      <c r="R5956" t="s">
        <v>11353</v>
      </c>
      <c r="S5956">
        <f>IF(SalesData[[#This Row],[Return Status]]="Returned",1,0)</f>
        <v>0</v>
      </c>
      <c r="U5956" s="2">
        <f>EOMONTH(SalesData[[#This Row],[Order Date]],0)</f>
        <v>45169</v>
      </c>
      <c r="V5956" s="9" t="str">
        <f>"Q"&amp;INT((MONTH(SalesData[[#This Row],[Order Date]])+2)/3)&amp;"-"&amp;YEAR(SalesData[[#This Row],[Order Date]])</f>
        <v>Q3-2023</v>
      </c>
    </row>
    <row r="5957" spans="1:22" x14ac:dyDescent="0.35">
      <c r="A5957" t="s">
        <v>6098</v>
      </c>
      <c r="B5957" s="1">
        <v>45165</v>
      </c>
      <c r="C5957" t="s">
        <v>94</v>
      </c>
      <c r="D5957" t="s">
        <v>80</v>
      </c>
      <c r="E5957">
        <v>663736169</v>
      </c>
      <c r="F5957" t="s">
        <v>238</v>
      </c>
      <c r="G5957" t="s">
        <v>74</v>
      </c>
      <c r="H5957" t="s">
        <v>11357</v>
      </c>
      <c r="I5957" t="s">
        <v>36</v>
      </c>
      <c r="J5957" t="s">
        <v>62</v>
      </c>
      <c r="K5957">
        <v>2666.35</v>
      </c>
      <c r="L5957">
        <v>287.39</v>
      </c>
      <c r="M5957" t="s">
        <v>62</v>
      </c>
      <c r="N5957">
        <v>0.107784049355861</v>
      </c>
      <c r="O5957" t="s">
        <v>11351</v>
      </c>
      <c r="P5957" t="s">
        <v>11352</v>
      </c>
      <c r="R5957" t="s">
        <v>11353</v>
      </c>
      <c r="S5957">
        <f>IF(SalesData[[#This Row],[Return Status]]="Returned",1,0)</f>
        <v>0</v>
      </c>
      <c r="T5957">
        <v>2420.2800000000002</v>
      </c>
      <c r="U5957" s="2">
        <f>EOMONTH(SalesData[[#This Row],[Order Date]],0)</f>
        <v>45169</v>
      </c>
      <c r="V5957" s="9" t="str">
        <f>"Q"&amp;INT((MONTH(SalesData[[#This Row],[Order Date]])+2)/3)&amp;"-"&amp;YEAR(SalesData[[#This Row],[Order Date]])</f>
        <v>Q3-2023</v>
      </c>
    </row>
    <row r="5958" spans="1:22" x14ac:dyDescent="0.35">
      <c r="A5958" t="s">
        <v>6099</v>
      </c>
      <c r="B5958" s="1">
        <v>45145</v>
      </c>
      <c r="C5958" t="s">
        <v>176</v>
      </c>
      <c r="D5958" t="s">
        <v>80</v>
      </c>
      <c r="E5958">
        <v>4266246341</v>
      </c>
      <c r="F5958" t="s">
        <v>114</v>
      </c>
      <c r="G5958" t="s">
        <v>59</v>
      </c>
      <c r="H5958" t="s">
        <v>60</v>
      </c>
      <c r="I5958" t="s">
        <v>31</v>
      </c>
      <c r="J5958" t="s">
        <v>43</v>
      </c>
      <c r="K5958">
        <v>2343.67</v>
      </c>
      <c r="L5958">
        <v>253.33</v>
      </c>
      <c r="M5958" t="s">
        <v>43</v>
      </c>
      <c r="N5958">
        <v>0.108091156178131</v>
      </c>
      <c r="O5958" t="s">
        <v>11351</v>
      </c>
      <c r="P5958" t="s">
        <v>11352</v>
      </c>
      <c r="R5958" t="s">
        <v>11353</v>
      </c>
      <c r="S5958">
        <f>IF(SalesData[[#This Row],[Return Status]]="Returned",1,0)</f>
        <v>0</v>
      </c>
      <c r="T5958">
        <v>2183.56</v>
      </c>
      <c r="U5958" s="2">
        <f>EOMONTH(SalesData[[#This Row],[Order Date]],0)</f>
        <v>45169</v>
      </c>
      <c r="V5958" s="9" t="str">
        <f>"Q"&amp;INT((MONTH(SalesData[[#This Row],[Order Date]])+2)/3)&amp;"-"&amp;YEAR(SalesData[[#This Row],[Order Date]])</f>
        <v>Q3-2023</v>
      </c>
    </row>
    <row r="5959" spans="1:22" x14ac:dyDescent="0.35">
      <c r="A5959" t="s">
        <v>6100</v>
      </c>
      <c r="B5959" s="1">
        <v>45144</v>
      </c>
      <c r="C5959" t="s">
        <v>162</v>
      </c>
      <c r="D5959" t="s">
        <v>39</v>
      </c>
      <c r="E5959">
        <v>4424097058</v>
      </c>
      <c r="F5959" t="s">
        <v>83</v>
      </c>
      <c r="G5959" t="s">
        <v>84</v>
      </c>
      <c r="H5959" t="s">
        <v>85</v>
      </c>
      <c r="I5959" t="s">
        <v>31</v>
      </c>
      <c r="J5959" t="s">
        <v>62</v>
      </c>
      <c r="K5959">
        <v>960.62</v>
      </c>
      <c r="L5959">
        <v>226.09</v>
      </c>
      <c r="M5959" t="s">
        <v>62</v>
      </c>
      <c r="N5959">
        <v>0.23535841435739399</v>
      </c>
      <c r="O5959" t="s">
        <v>11355</v>
      </c>
      <c r="P5959" t="s">
        <v>11354</v>
      </c>
      <c r="R5959" t="s">
        <v>11353</v>
      </c>
      <c r="S5959">
        <f>IF(SalesData[[#This Row],[Return Status]]="Returned",1,0)</f>
        <v>0</v>
      </c>
      <c r="T5959">
        <v>847.14</v>
      </c>
      <c r="U5959" s="2">
        <f>EOMONTH(SalesData[[#This Row],[Order Date]],0)</f>
        <v>45169</v>
      </c>
      <c r="V5959" s="9" t="str">
        <f>"Q"&amp;INT((MONTH(SalesData[[#This Row],[Order Date]])+2)/3)&amp;"-"&amp;YEAR(SalesData[[#This Row],[Order Date]])</f>
        <v>Q3-2023</v>
      </c>
    </row>
    <row r="5960" spans="1:22" x14ac:dyDescent="0.35">
      <c r="A5960" t="s">
        <v>6101</v>
      </c>
      <c r="B5960" s="1">
        <v>45167</v>
      </c>
      <c r="C5960" t="s">
        <v>21</v>
      </c>
      <c r="D5960" t="s">
        <v>46</v>
      </c>
      <c r="E5960">
        <v>3318896667</v>
      </c>
      <c r="F5960" t="s">
        <v>33</v>
      </c>
      <c r="G5960" t="s">
        <v>34</v>
      </c>
      <c r="H5960" t="s">
        <v>35</v>
      </c>
      <c r="I5960" t="s">
        <v>36</v>
      </c>
      <c r="J5960" t="s">
        <v>42</v>
      </c>
      <c r="K5960">
        <v>4274.76</v>
      </c>
      <c r="L5960">
        <v>769.02</v>
      </c>
      <c r="M5960" t="s">
        <v>43</v>
      </c>
      <c r="N5960">
        <v>0.17989781882491601</v>
      </c>
      <c r="O5960" t="s">
        <v>11351</v>
      </c>
      <c r="P5960" t="s">
        <v>11352</v>
      </c>
      <c r="R5960" t="s">
        <v>11353</v>
      </c>
      <c r="S5960">
        <f>IF(SalesData[[#This Row],[Return Status]]="Returned",1,0)</f>
        <v>0</v>
      </c>
      <c r="U5960" s="2">
        <f>EOMONTH(SalesData[[#This Row],[Order Date]],0)</f>
        <v>45169</v>
      </c>
      <c r="V5960" s="9" t="str">
        <f>"Q"&amp;INT((MONTH(SalesData[[#This Row],[Order Date]])+2)/3)&amp;"-"&amp;YEAR(SalesData[[#This Row],[Order Date]])</f>
        <v>Q3-2023</v>
      </c>
    </row>
    <row r="5961" spans="1:22" x14ac:dyDescent="0.35">
      <c r="A5961" t="s">
        <v>6102</v>
      </c>
      <c r="B5961" s="1">
        <v>45168</v>
      </c>
      <c r="C5961" t="s">
        <v>124</v>
      </c>
      <c r="D5961" t="s">
        <v>145</v>
      </c>
      <c r="E5961">
        <v>1139851549</v>
      </c>
      <c r="F5961" t="s">
        <v>172</v>
      </c>
      <c r="G5961" t="s">
        <v>141</v>
      </c>
      <c r="H5961" t="s">
        <v>121</v>
      </c>
      <c r="I5961" t="s">
        <v>17</v>
      </c>
      <c r="J5961" t="s">
        <v>42</v>
      </c>
      <c r="K5961">
        <v>114.03</v>
      </c>
      <c r="L5961">
        <v>6.87</v>
      </c>
      <c r="M5961" t="s">
        <v>43</v>
      </c>
      <c r="N5961">
        <v>6.0247303341226001E-2</v>
      </c>
      <c r="O5961" t="s">
        <v>11361</v>
      </c>
      <c r="P5961" t="s">
        <v>11356</v>
      </c>
      <c r="R5961" t="s">
        <v>11353</v>
      </c>
      <c r="S5961">
        <f>IF(SalesData[[#This Row],[Return Status]]="Returned",1,0)</f>
        <v>0</v>
      </c>
      <c r="T5961">
        <v>2793.38</v>
      </c>
      <c r="U5961" s="2">
        <f>EOMONTH(SalesData[[#This Row],[Order Date]],0)</f>
        <v>45169</v>
      </c>
      <c r="V5961" s="9" t="str">
        <f>"Q"&amp;INT((MONTH(SalesData[[#This Row],[Order Date]])+2)/3)&amp;"-"&amp;YEAR(SalesData[[#This Row],[Order Date]])</f>
        <v>Q3-2023</v>
      </c>
    </row>
    <row r="5962" spans="1:22" x14ac:dyDescent="0.35">
      <c r="A5962" t="s">
        <v>6103</v>
      </c>
      <c r="B5962" s="1">
        <v>45166</v>
      </c>
      <c r="C5962" t="s">
        <v>124</v>
      </c>
      <c r="D5962" t="s">
        <v>80</v>
      </c>
      <c r="E5962">
        <v>6661611934</v>
      </c>
      <c r="F5962" t="s">
        <v>222</v>
      </c>
      <c r="G5962" t="s">
        <v>164</v>
      </c>
      <c r="H5962" t="s">
        <v>165</v>
      </c>
      <c r="I5962" t="s">
        <v>36</v>
      </c>
      <c r="J5962" t="s">
        <v>19</v>
      </c>
      <c r="K5962">
        <v>2617.25</v>
      </c>
      <c r="L5962">
        <v>705.41</v>
      </c>
      <c r="M5962" t="s">
        <v>19</v>
      </c>
      <c r="N5962">
        <v>0.26952335466615701</v>
      </c>
      <c r="O5962" t="s">
        <v>11351</v>
      </c>
      <c r="P5962" t="s">
        <v>11354</v>
      </c>
      <c r="R5962" t="s">
        <v>11353</v>
      </c>
      <c r="S5962">
        <f>IF(SalesData[[#This Row],[Return Status]]="Returned",1,0)</f>
        <v>0</v>
      </c>
      <c r="U5962" s="2">
        <f>EOMONTH(SalesData[[#This Row],[Order Date]],0)</f>
        <v>45169</v>
      </c>
      <c r="V5962" s="9" t="str">
        <f>"Q"&amp;INT((MONTH(SalesData[[#This Row],[Order Date]])+2)/3)&amp;"-"&amp;YEAR(SalesData[[#This Row],[Order Date]])</f>
        <v>Q3-2023</v>
      </c>
    </row>
    <row r="5963" spans="1:22" x14ac:dyDescent="0.35">
      <c r="A5963" t="s">
        <v>6104</v>
      </c>
      <c r="B5963" s="1">
        <v>45140</v>
      </c>
      <c r="C5963" t="s">
        <v>111</v>
      </c>
      <c r="D5963" t="s">
        <v>39</v>
      </c>
      <c r="E5963">
        <v>7803050325</v>
      </c>
      <c r="F5963" t="s">
        <v>81</v>
      </c>
      <c r="G5963" t="s">
        <v>74</v>
      </c>
      <c r="H5963" t="s">
        <v>75</v>
      </c>
      <c r="I5963" t="s">
        <v>36</v>
      </c>
      <c r="J5963" t="s">
        <v>43</v>
      </c>
      <c r="K5963">
        <v>872.52</v>
      </c>
      <c r="L5963">
        <v>255.57</v>
      </c>
      <c r="M5963" t="s">
        <v>43</v>
      </c>
      <c r="N5963">
        <v>0.29291019117040301</v>
      </c>
      <c r="O5963" t="s">
        <v>11355</v>
      </c>
      <c r="P5963" t="s">
        <v>11354</v>
      </c>
      <c r="R5963" t="s">
        <v>11353</v>
      </c>
      <c r="S5963">
        <f>IF(SalesData[[#This Row],[Return Status]]="Returned",1,0)</f>
        <v>0</v>
      </c>
      <c r="T5963">
        <v>2420.2800000000002</v>
      </c>
      <c r="U5963" s="2">
        <f>EOMONTH(SalesData[[#This Row],[Order Date]],0)</f>
        <v>45169</v>
      </c>
      <c r="V5963" s="9" t="str">
        <f>"Q"&amp;INT((MONTH(SalesData[[#This Row],[Order Date]])+2)/3)&amp;"-"&amp;YEAR(SalesData[[#This Row],[Order Date]])</f>
        <v>Q3-2023</v>
      </c>
    </row>
    <row r="5964" spans="1:22" x14ac:dyDescent="0.35">
      <c r="A5964" t="s">
        <v>6105</v>
      </c>
      <c r="B5964" s="1">
        <v>45141</v>
      </c>
      <c r="C5964" t="s">
        <v>144</v>
      </c>
      <c r="D5964" t="s">
        <v>39</v>
      </c>
      <c r="E5964">
        <v>3321328949</v>
      </c>
      <c r="F5964" t="s">
        <v>206</v>
      </c>
      <c r="G5964" t="s">
        <v>89</v>
      </c>
      <c r="H5964" t="s">
        <v>90</v>
      </c>
      <c r="I5964" t="s">
        <v>31</v>
      </c>
      <c r="J5964" t="s">
        <v>19</v>
      </c>
      <c r="K5964">
        <v>2933.18</v>
      </c>
      <c r="L5964">
        <v>188.87</v>
      </c>
      <c r="M5964" t="s">
        <v>19</v>
      </c>
      <c r="N5964">
        <v>6.4390865886171295E-2</v>
      </c>
      <c r="O5964" t="s">
        <v>11351</v>
      </c>
      <c r="P5964" t="s">
        <v>11356</v>
      </c>
      <c r="R5964" t="s">
        <v>11353</v>
      </c>
      <c r="S5964">
        <f>IF(SalesData[[#This Row],[Return Status]]="Returned",1,0)</f>
        <v>0</v>
      </c>
      <c r="T5964">
        <v>207.68</v>
      </c>
      <c r="U5964" s="2">
        <f>EOMONTH(SalesData[[#This Row],[Order Date]],0)</f>
        <v>45169</v>
      </c>
      <c r="V5964" s="9" t="str">
        <f>"Q"&amp;INT((MONTH(SalesData[[#This Row],[Order Date]])+2)/3)&amp;"-"&amp;YEAR(SalesData[[#This Row],[Order Date]])</f>
        <v>Q3-2023</v>
      </c>
    </row>
    <row r="5965" spans="1:22" x14ac:dyDescent="0.35">
      <c r="A5965" t="s">
        <v>6106</v>
      </c>
      <c r="B5965" s="1">
        <v>45164</v>
      </c>
      <c r="C5965" t="s">
        <v>45</v>
      </c>
      <c r="D5965" t="s">
        <v>39</v>
      </c>
      <c r="E5965">
        <v>4096019663</v>
      </c>
      <c r="F5965" t="s">
        <v>127</v>
      </c>
      <c r="G5965" t="s">
        <v>29</v>
      </c>
      <c r="H5965" t="s">
        <v>30</v>
      </c>
      <c r="I5965" t="s">
        <v>31</v>
      </c>
      <c r="J5965" t="s">
        <v>65</v>
      </c>
      <c r="K5965">
        <v>4563.26</v>
      </c>
      <c r="L5965">
        <v>289.45999999999998</v>
      </c>
      <c r="M5965" t="s">
        <v>65</v>
      </c>
      <c r="N5965">
        <v>6.3432721343951504E-2</v>
      </c>
      <c r="O5965" t="s">
        <v>11351</v>
      </c>
      <c r="P5965" t="s">
        <v>11356</v>
      </c>
      <c r="R5965" t="s">
        <v>11353</v>
      </c>
      <c r="S5965">
        <f>IF(SalesData[[#This Row],[Return Status]]="Returned",1,0)</f>
        <v>0</v>
      </c>
      <c r="T5965">
        <v>2788.38</v>
      </c>
      <c r="U5965" s="2">
        <f>EOMONTH(SalesData[[#This Row],[Order Date]],0)</f>
        <v>45169</v>
      </c>
      <c r="V5965" s="9" t="str">
        <f>"Q"&amp;INT((MONTH(SalesData[[#This Row],[Order Date]])+2)/3)&amp;"-"&amp;YEAR(SalesData[[#This Row],[Order Date]])</f>
        <v>Q3-2023</v>
      </c>
    </row>
    <row r="5966" spans="1:22" x14ac:dyDescent="0.35">
      <c r="A5966" t="s">
        <v>6107</v>
      </c>
      <c r="B5966" s="1">
        <v>45165</v>
      </c>
      <c r="C5966" t="s">
        <v>45</v>
      </c>
      <c r="D5966" t="s">
        <v>72</v>
      </c>
      <c r="E5966">
        <v>910615613</v>
      </c>
      <c r="F5966" t="s">
        <v>156</v>
      </c>
      <c r="G5966" t="s">
        <v>84</v>
      </c>
      <c r="H5966" t="s">
        <v>85</v>
      </c>
      <c r="I5966" t="s">
        <v>31</v>
      </c>
      <c r="J5966" t="s">
        <v>62</v>
      </c>
      <c r="K5966">
        <v>739.41</v>
      </c>
      <c r="L5966">
        <v>52.57</v>
      </c>
      <c r="M5966" t="s">
        <v>62</v>
      </c>
      <c r="N5966">
        <v>7.1097226166808705E-2</v>
      </c>
      <c r="O5966" t="s">
        <v>11355</v>
      </c>
      <c r="P5966" t="s">
        <v>11356</v>
      </c>
      <c r="R5966" t="s">
        <v>11353</v>
      </c>
      <c r="S5966">
        <f>IF(SalesData[[#This Row],[Return Status]]="Returned",1,0)</f>
        <v>0</v>
      </c>
      <c r="T5966">
        <v>847.14</v>
      </c>
      <c r="U5966" s="2">
        <f>EOMONTH(SalesData[[#This Row],[Order Date]],0)</f>
        <v>45169</v>
      </c>
      <c r="V5966" s="9" t="str">
        <f>"Q"&amp;INT((MONTH(SalesData[[#This Row],[Order Date]])+2)/3)&amp;"-"&amp;YEAR(SalesData[[#This Row],[Order Date]])</f>
        <v>Q3-2023</v>
      </c>
    </row>
    <row r="5967" spans="1:22" x14ac:dyDescent="0.35">
      <c r="A5967" t="s">
        <v>6108</v>
      </c>
      <c r="B5967" s="1">
        <v>45155</v>
      </c>
      <c r="C5967" t="s">
        <v>162</v>
      </c>
      <c r="D5967" t="s">
        <v>145</v>
      </c>
      <c r="E5967">
        <v>8111567668</v>
      </c>
      <c r="F5967" t="s">
        <v>100</v>
      </c>
      <c r="G5967" t="s">
        <v>34</v>
      </c>
      <c r="H5967" t="s">
        <v>35</v>
      </c>
      <c r="I5967" t="s">
        <v>36</v>
      </c>
      <c r="J5967" t="s">
        <v>61</v>
      </c>
      <c r="K5967">
        <v>2472.0500000000002</v>
      </c>
      <c r="L5967">
        <v>480.89</v>
      </c>
      <c r="M5967" t="s">
        <v>62</v>
      </c>
      <c r="N5967">
        <v>0.194530854958435</v>
      </c>
      <c r="O5967" t="s">
        <v>11351</v>
      </c>
      <c r="P5967" t="s">
        <v>11352</v>
      </c>
      <c r="R5967" t="s">
        <v>11353</v>
      </c>
      <c r="S5967">
        <f>IF(SalesData[[#This Row],[Return Status]]="Returned",1,0)</f>
        <v>0</v>
      </c>
      <c r="U5967" s="2">
        <f>EOMONTH(SalesData[[#This Row],[Order Date]],0)</f>
        <v>45169</v>
      </c>
      <c r="V5967" s="9" t="str">
        <f>"Q"&amp;INT((MONTH(SalesData[[#This Row],[Order Date]])+2)/3)&amp;"-"&amp;YEAR(SalesData[[#This Row],[Order Date]])</f>
        <v>Q3-2023</v>
      </c>
    </row>
    <row r="5968" spans="1:22" x14ac:dyDescent="0.35">
      <c r="A5968" t="s">
        <v>6109</v>
      </c>
      <c r="B5968" s="1">
        <v>45146</v>
      </c>
      <c r="C5968" t="s">
        <v>26</v>
      </c>
      <c r="D5968" t="s">
        <v>145</v>
      </c>
      <c r="E5968">
        <v>1953808920</v>
      </c>
      <c r="F5968" t="s">
        <v>114</v>
      </c>
      <c r="G5968" t="s">
        <v>59</v>
      </c>
      <c r="H5968" t="s">
        <v>60</v>
      </c>
      <c r="I5968" t="s">
        <v>31</v>
      </c>
      <c r="J5968" t="s">
        <v>61</v>
      </c>
      <c r="K5968">
        <v>2506.85</v>
      </c>
      <c r="L5968">
        <v>632.85</v>
      </c>
      <c r="M5968" t="s">
        <v>62</v>
      </c>
      <c r="N5968">
        <v>0.25244829168079502</v>
      </c>
      <c r="O5968" t="s">
        <v>11351</v>
      </c>
      <c r="P5968" t="s">
        <v>11354</v>
      </c>
      <c r="R5968" t="s">
        <v>11353</v>
      </c>
      <c r="S5968">
        <f>IF(SalesData[[#This Row],[Return Status]]="Returned",1,0)</f>
        <v>0</v>
      </c>
      <c r="T5968">
        <v>2183.56</v>
      </c>
      <c r="U5968" s="2">
        <f>EOMONTH(SalesData[[#This Row],[Order Date]],0)</f>
        <v>45169</v>
      </c>
      <c r="V5968" s="9" t="str">
        <f>"Q"&amp;INT((MONTH(SalesData[[#This Row],[Order Date]])+2)/3)&amp;"-"&amp;YEAR(SalesData[[#This Row],[Order Date]])</f>
        <v>Q3-2023</v>
      </c>
    </row>
    <row r="5969" spans="1:22" x14ac:dyDescent="0.35">
      <c r="A5969" t="s">
        <v>6110</v>
      </c>
      <c r="B5969" s="1">
        <v>45153</v>
      </c>
      <c r="C5969" t="s">
        <v>49</v>
      </c>
      <c r="D5969" t="s">
        <v>39</v>
      </c>
      <c r="E5969">
        <v>7170031194</v>
      </c>
      <c r="F5969" t="s">
        <v>152</v>
      </c>
      <c r="G5969" t="s">
        <v>23</v>
      </c>
      <c r="H5969" t="s">
        <v>11357</v>
      </c>
      <c r="I5969" t="s">
        <v>17</v>
      </c>
      <c r="J5969" t="s">
        <v>19</v>
      </c>
      <c r="K5969">
        <v>930.7</v>
      </c>
      <c r="L5969">
        <v>193.99</v>
      </c>
      <c r="M5969" t="s">
        <v>19</v>
      </c>
      <c r="N5969">
        <v>0.20843451165789201</v>
      </c>
      <c r="O5969" t="s">
        <v>11355</v>
      </c>
      <c r="P5969" t="s">
        <v>11354</v>
      </c>
      <c r="R5969" t="s">
        <v>11353</v>
      </c>
      <c r="S5969">
        <f>IF(SalesData[[#This Row],[Return Status]]="Returned",1,0)</f>
        <v>0</v>
      </c>
      <c r="T5969">
        <v>2821.33</v>
      </c>
      <c r="U5969" s="2">
        <f>EOMONTH(SalesData[[#This Row],[Order Date]],0)</f>
        <v>45169</v>
      </c>
      <c r="V5969" s="9" t="str">
        <f>"Q"&amp;INT((MONTH(SalesData[[#This Row],[Order Date]])+2)/3)&amp;"-"&amp;YEAR(SalesData[[#This Row],[Order Date]])</f>
        <v>Q3-2023</v>
      </c>
    </row>
    <row r="5970" spans="1:22" x14ac:dyDescent="0.35">
      <c r="A5970" t="s">
        <v>6111</v>
      </c>
      <c r="B5970" s="1">
        <v>45153</v>
      </c>
      <c r="C5970" t="s">
        <v>325</v>
      </c>
      <c r="D5970" t="s">
        <v>99</v>
      </c>
      <c r="E5970">
        <v>4981845352</v>
      </c>
      <c r="F5970" t="s">
        <v>387</v>
      </c>
      <c r="G5970" t="s">
        <v>89</v>
      </c>
      <c r="H5970" t="s">
        <v>11357</v>
      </c>
      <c r="I5970" t="s">
        <v>31</v>
      </c>
      <c r="J5970" t="s">
        <v>65</v>
      </c>
      <c r="K5970">
        <v>1786.67</v>
      </c>
      <c r="L5970">
        <v>287.74</v>
      </c>
      <c r="M5970" t="s">
        <v>65</v>
      </c>
      <c r="N5970">
        <v>0.161048206999614</v>
      </c>
      <c r="O5970" t="s">
        <v>11351</v>
      </c>
      <c r="P5970" t="s">
        <v>11352</v>
      </c>
      <c r="R5970" t="s">
        <v>11353</v>
      </c>
      <c r="S5970">
        <f>IF(SalesData[[#This Row],[Return Status]]="Returned",1,0)</f>
        <v>0</v>
      </c>
      <c r="T5970">
        <v>207.68</v>
      </c>
      <c r="U5970" s="2">
        <f>EOMONTH(SalesData[[#This Row],[Order Date]],0)</f>
        <v>45169</v>
      </c>
      <c r="V5970" s="9" t="str">
        <f>"Q"&amp;INT((MONTH(SalesData[[#This Row],[Order Date]])+2)/3)&amp;"-"&amp;YEAR(SalesData[[#This Row],[Order Date]])</f>
        <v>Q3-2023</v>
      </c>
    </row>
    <row r="5971" spans="1:22" x14ac:dyDescent="0.35">
      <c r="A5971" t="s">
        <v>6112</v>
      </c>
      <c r="B5971" s="1">
        <v>45144</v>
      </c>
      <c r="C5971" t="s">
        <v>21</v>
      </c>
      <c r="D5971" t="s">
        <v>27</v>
      </c>
      <c r="E5971">
        <v>8842618775</v>
      </c>
      <c r="F5971" t="s">
        <v>127</v>
      </c>
      <c r="G5971" t="s">
        <v>29</v>
      </c>
      <c r="H5971" t="s">
        <v>30</v>
      </c>
      <c r="I5971" t="s">
        <v>31</v>
      </c>
      <c r="J5971" t="s">
        <v>19</v>
      </c>
      <c r="K5971">
        <v>2438.38</v>
      </c>
      <c r="L5971">
        <v>252.84</v>
      </c>
      <c r="M5971" t="s">
        <v>19</v>
      </c>
      <c r="N5971">
        <v>0.103691795372337</v>
      </c>
      <c r="O5971" t="s">
        <v>11351</v>
      </c>
      <c r="P5971" t="s">
        <v>11352</v>
      </c>
      <c r="R5971" t="s">
        <v>11353</v>
      </c>
      <c r="S5971">
        <f>IF(SalesData[[#This Row],[Return Status]]="Returned",1,0)</f>
        <v>0</v>
      </c>
      <c r="T5971">
        <v>2788.38</v>
      </c>
      <c r="U5971" s="2">
        <f>EOMONTH(SalesData[[#This Row],[Order Date]],0)</f>
        <v>45169</v>
      </c>
      <c r="V5971" s="9" t="str">
        <f>"Q"&amp;INT((MONTH(SalesData[[#This Row],[Order Date]])+2)/3)&amp;"-"&amp;YEAR(SalesData[[#This Row],[Order Date]])</f>
        <v>Q3-2023</v>
      </c>
    </row>
    <row r="5972" spans="1:22" x14ac:dyDescent="0.35">
      <c r="A5972" t="s">
        <v>6113</v>
      </c>
      <c r="B5972" s="1">
        <v>45158</v>
      </c>
      <c r="C5972" t="s">
        <v>94</v>
      </c>
      <c r="D5972" t="s">
        <v>27</v>
      </c>
      <c r="E5972">
        <v>8002659684</v>
      </c>
      <c r="F5972" t="s">
        <v>22</v>
      </c>
      <c r="G5972" t="s">
        <v>11368</v>
      </c>
      <c r="H5972" t="s">
        <v>24</v>
      </c>
      <c r="I5972" t="s">
        <v>17</v>
      </c>
      <c r="J5972" t="s">
        <v>65</v>
      </c>
      <c r="K5972">
        <v>1836.78</v>
      </c>
      <c r="L5972">
        <v>117.76</v>
      </c>
      <c r="M5972" t="s">
        <v>65</v>
      </c>
      <c r="N5972">
        <v>6.4112196343601296E-2</v>
      </c>
      <c r="O5972" t="s">
        <v>11351</v>
      </c>
      <c r="P5972" t="s">
        <v>11356</v>
      </c>
      <c r="R5972" t="s">
        <v>11353</v>
      </c>
      <c r="S5972">
        <f>IF(SalesData[[#This Row],[Return Status]]="Returned",1,0)</f>
        <v>0</v>
      </c>
      <c r="U5972" s="2">
        <f>EOMONTH(SalesData[[#This Row],[Order Date]],0)</f>
        <v>45169</v>
      </c>
      <c r="V5972" s="9" t="str">
        <f>"Q"&amp;INT((MONTH(SalesData[[#This Row],[Order Date]])+2)/3)&amp;"-"&amp;YEAR(SalesData[[#This Row],[Order Date]])</f>
        <v>Q3-2023</v>
      </c>
    </row>
    <row r="5973" spans="1:22" x14ac:dyDescent="0.35">
      <c r="A5973" t="s">
        <v>6114</v>
      </c>
      <c r="B5973" s="1">
        <v>45156</v>
      </c>
      <c r="C5973" t="s">
        <v>188</v>
      </c>
      <c r="D5973" t="s">
        <v>80</v>
      </c>
      <c r="E5973">
        <v>1937056619</v>
      </c>
      <c r="F5973" t="s">
        <v>172</v>
      </c>
      <c r="G5973" t="s">
        <v>141</v>
      </c>
      <c r="H5973" t="s">
        <v>121</v>
      </c>
      <c r="I5973" t="s">
        <v>17</v>
      </c>
      <c r="J5973" t="s">
        <v>43</v>
      </c>
      <c r="K5973">
        <v>4054.4</v>
      </c>
      <c r="L5973">
        <v>674.36</v>
      </c>
      <c r="M5973" t="s">
        <v>43</v>
      </c>
      <c r="N5973">
        <v>0.16632794001578499</v>
      </c>
      <c r="O5973" t="s">
        <v>11351</v>
      </c>
      <c r="P5973" t="s">
        <v>11352</v>
      </c>
      <c r="R5973" t="s">
        <v>11353</v>
      </c>
      <c r="S5973">
        <f>IF(SalesData[[#This Row],[Return Status]]="Returned",1,0)</f>
        <v>0</v>
      </c>
      <c r="T5973">
        <v>2793.38</v>
      </c>
      <c r="U5973" s="2">
        <f>EOMONTH(SalesData[[#This Row],[Order Date]],0)</f>
        <v>45169</v>
      </c>
      <c r="V5973" s="9" t="str">
        <f>"Q"&amp;INT((MONTH(SalesData[[#This Row],[Order Date]])+2)/3)&amp;"-"&amp;YEAR(SalesData[[#This Row],[Order Date]])</f>
        <v>Q3-2023</v>
      </c>
    </row>
    <row r="5974" spans="1:22" x14ac:dyDescent="0.35">
      <c r="A5974" t="s">
        <v>6115</v>
      </c>
      <c r="B5974" s="1">
        <v>45139</v>
      </c>
      <c r="C5974" t="s">
        <v>188</v>
      </c>
      <c r="D5974" t="s">
        <v>80</v>
      </c>
      <c r="E5974">
        <v>5905671685</v>
      </c>
      <c r="F5974" t="s">
        <v>103</v>
      </c>
      <c r="G5974" t="s">
        <v>23</v>
      </c>
      <c r="H5974" t="s">
        <v>24</v>
      </c>
      <c r="I5974" t="s">
        <v>17</v>
      </c>
      <c r="J5974" t="s">
        <v>62</v>
      </c>
      <c r="K5974">
        <v>2017.3</v>
      </c>
      <c r="L5974">
        <v>62.46</v>
      </c>
      <c r="M5974" t="s">
        <v>62</v>
      </c>
      <c r="N5974">
        <v>3.09621771675011E-2</v>
      </c>
      <c r="O5974" t="s">
        <v>11351</v>
      </c>
      <c r="P5974" t="s">
        <v>11356</v>
      </c>
      <c r="R5974" t="s">
        <v>11353</v>
      </c>
      <c r="S5974">
        <f>IF(SalesData[[#This Row],[Return Status]]="Returned",1,0)</f>
        <v>0</v>
      </c>
      <c r="T5974">
        <v>2821.33</v>
      </c>
      <c r="U5974" s="2">
        <f>EOMONTH(SalesData[[#This Row],[Order Date]],0)</f>
        <v>45169</v>
      </c>
      <c r="V5974" s="9" t="str">
        <f>"Q"&amp;INT((MONTH(SalesData[[#This Row],[Order Date]])+2)/3)&amp;"-"&amp;YEAR(SalesData[[#This Row],[Order Date]])</f>
        <v>Q3-2023</v>
      </c>
    </row>
    <row r="5975" spans="1:22" x14ac:dyDescent="0.35">
      <c r="A5975" t="s">
        <v>6116</v>
      </c>
      <c r="B5975" s="1">
        <v>45150</v>
      </c>
      <c r="C5975" t="s">
        <v>12</v>
      </c>
      <c r="D5975" t="s">
        <v>27</v>
      </c>
      <c r="E5975">
        <v>5447209810</v>
      </c>
      <c r="F5975" t="s">
        <v>114</v>
      </c>
      <c r="G5975" t="s">
        <v>59</v>
      </c>
      <c r="H5975" t="s">
        <v>60</v>
      </c>
      <c r="I5975" t="s">
        <v>31</v>
      </c>
      <c r="J5975" t="s">
        <v>18</v>
      </c>
      <c r="K5975">
        <v>4494.97</v>
      </c>
      <c r="L5975">
        <v>351.24</v>
      </c>
      <c r="M5975" t="s">
        <v>19</v>
      </c>
      <c r="N5975">
        <v>7.8140677245899307E-2</v>
      </c>
      <c r="O5975" t="s">
        <v>11351</v>
      </c>
      <c r="P5975" t="s">
        <v>11356</v>
      </c>
      <c r="R5975" t="s">
        <v>11353</v>
      </c>
      <c r="S5975">
        <f>IF(SalesData[[#This Row],[Return Status]]="Returned",1,0)</f>
        <v>0</v>
      </c>
      <c r="T5975">
        <v>2183.56</v>
      </c>
      <c r="U5975" s="2">
        <f>EOMONTH(SalesData[[#This Row],[Order Date]],0)</f>
        <v>45169</v>
      </c>
      <c r="V5975" s="9" t="str">
        <f>"Q"&amp;INT((MONTH(SalesData[[#This Row],[Order Date]])+2)/3)&amp;"-"&amp;YEAR(SalesData[[#This Row],[Order Date]])</f>
        <v>Q3-2023</v>
      </c>
    </row>
    <row r="5976" spans="1:22" x14ac:dyDescent="0.35">
      <c r="A5976" t="s">
        <v>6117</v>
      </c>
      <c r="B5976" s="1">
        <v>45150</v>
      </c>
      <c r="C5976" t="s">
        <v>38</v>
      </c>
      <c r="D5976" t="s">
        <v>13</v>
      </c>
      <c r="E5976">
        <v>1196838761</v>
      </c>
      <c r="F5976" t="s">
        <v>109</v>
      </c>
      <c r="G5976" t="s">
        <v>59</v>
      </c>
      <c r="H5976" t="s">
        <v>11357</v>
      </c>
      <c r="I5976" t="s">
        <v>31</v>
      </c>
      <c r="J5976" t="s">
        <v>61</v>
      </c>
      <c r="K5976">
        <v>1907.56</v>
      </c>
      <c r="L5976">
        <v>247.66</v>
      </c>
      <c r="M5976" t="s">
        <v>62</v>
      </c>
      <c r="N5976">
        <v>0.129830778586257</v>
      </c>
      <c r="O5976" t="s">
        <v>11351</v>
      </c>
      <c r="P5976" t="s">
        <v>11352</v>
      </c>
      <c r="R5976" t="s">
        <v>11353</v>
      </c>
      <c r="S5976">
        <f>IF(SalesData[[#This Row],[Return Status]]="Returned",1,0)</f>
        <v>0</v>
      </c>
      <c r="T5976">
        <v>2183.56</v>
      </c>
      <c r="U5976" s="2">
        <f>EOMONTH(SalesData[[#This Row],[Order Date]],0)</f>
        <v>45169</v>
      </c>
      <c r="V5976" s="9" t="str">
        <f>"Q"&amp;INT((MONTH(SalesData[[#This Row],[Order Date]])+2)/3)&amp;"-"&amp;YEAR(SalesData[[#This Row],[Order Date]])</f>
        <v>Q3-2023</v>
      </c>
    </row>
    <row r="5977" spans="1:22" x14ac:dyDescent="0.35">
      <c r="A5977" t="s">
        <v>6118</v>
      </c>
      <c r="B5977" s="1">
        <v>45167</v>
      </c>
      <c r="C5977" t="s">
        <v>67</v>
      </c>
      <c r="D5977" t="s">
        <v>13</v>
      </c>
      <c r="E5977">
        <v>3544081996</v>
      </c>
      <c r="F5977" t="s">
        <v>133</v>
      </c>
      <c r="G5977" t="s">
        <v>89</v>
      </c>
      <c r="H5977" t="s">
        <v>90</v>
      </c>
      <c r="I5977" t="s">
        <v>31</v>
      </c>
      <c r="J5977" t="s">
        <v>61</v>
      </c>
      <c r="K5977">
        <v>1475.08</v>
      </c>
      <c r="L5977">
        <v>161.38999999999999</v>
      </c>
      <c r="M5977" t="s">
        <v>62</v>
      </c>
      <c r="N5977">
        <v>0.109411014995797</v>
      </c>
      <c r="O5977" t="s">
        <v>11351</v>
      </c>
      <c r="P5977" t="s">
        <v>11352</v>
      </c>
      <c r="R5977" t="s">
        <v>11353</v>
      </c>
      <c r="S5977">
        <f>IF(SalesData[[#This Row],[Return Status]]="Returned",1,0)</f>
        <v>0</v>
      </c>
      <c r="T5977">
        <v>207.68</v>
      </c>
      <c r="U5977" s="2">
        <f>EOMONTH(SalesData[[#This Row],[Order Date]],0)</f>
        <v>45169</v>
      </c>
      <c r="V5977" s="9" t="str">
        <f>"Q"&amp;INT((MONTH(SalesData[[#This Row],[Order Date]])+2)/3)&amp;"-"&amp;YEAR(SalesData[[#This Row],[Order Date]])</f>
        <v>Q3-2023</v>
      </c>
    </row>
    <row r="5978" spans="1:22" x14ac:dyDescent="0.35">
      <c r="A5978" t="s">
        <v>6119</v>
      </c>
      <c r="B5978" s="1">
        <v>45148</v>
      </c>
      <c r="C5978" t="s">
        <v>49</v>
      </c>
      <c r="D5978" t="s">
        <v>99</v>
      </c>
      <c r="E5978">
        <v>9589521826</v>
      </c>
      <c r="F5978" t="s">
        <v>68</v>
      </c>
      <c r="G5978" t="s">
        <v>69</v>
      </c>
      <c r="H5978" t="s">
        <v>41</v>
      </c>
      <c r="I5978" t="s">
        <v>31</v>
      </c>
      <c r="J5978" t="s">
        <v>19</v>
      </c>
      <c r="K5978">
        <v>3879.79</v>
      </c>
      <c r="L5978">
        <v>997</v>
      </c>
      <c r="M5978" t="s">
        <v>19</v>
      </c>
      <c r="N5978">
        <v>0.25697267120127598</v>
      </c>
      <c r="O5978" t="s">
        <v>11351</v>
      </c>
      <c r="P5978" t="s">
        <v>11354</v>
      </c>
      <c r="R5978" t="s">
        <v>11353</v>
      </c>
      <c r="S5978">
        <f>IF(SalesData[[#This Row],[Return Status]]="Returned",1,0)</f>
        <v>0</v>
      </c>
      <c r="T5978">
        <v>2081.52</v>
      </c>
      <c r="U5978" s="2">
        <f>EOMONTH(SalesData[[#This Row],[Order Date]],0)</f>
        <v>45169</v>
      </c>
      <c r="V5978" s="9" t="str">
        <f>"Q"&amp;INT((MONTH(SalesData[[#This Row],[Order Date]])+2)/3)&amp;"-"&amp;YEAR(SalesData[[#This Row],[Order Date]])</f>
        <v>Q3-2023</v>
      </c>
    </row>
    <row r="5979" spans="1:22" x14ac:dyDescent="0.35">
      <c r="A5979" t="s">
        <v>6120</v>
      </c>
      <c r="B5979" s="1">
        <v>45165</v>
      </c>
      <c r="C5979" t="s">
        <v>57</v>
      </c>
      <c r="D5979" t="s">
        <v>46</v>
      </c>
      <c r="E5979">
        <v>1256000172</v>
      </c>
      <c r="F5979" t="s">
        <v>127</v>
      </c>
      <c r="G5979" t="s">
        <v>29</v>
      </c>
      <c r="H5979" t="s">
        <v>30</v>
      </c>
      <c r="I5979" t="s">
        <v>31</v>
      </c>
      <c r="J5979" t="s">
        <v>65</v>
      </c>
      <c r="K5979">
        <v>776.37</v>
      </c>
      <c r="L5979">
        <v>201.49</v>
      </c>
      <c r="M5979" t="s">
        <v>65</v>
      </c>
      <c r="N5979">
        <v>0.25952831768357898</v>
      </c>
      <c r="O5979" t="s">
        <v>11355</v>
      </c>
      <c r="P5979" t="s">
        <v>11354</v>
      </c>
      <c r="R5979" t="s">
        <v>11353</v>
      </c>
      <c r="S5979">
        <f>IF(SalesData[[#This Row],[Return Status]]="Returned",1,0)</f>
        <v>0</v>
      </c>
      <c r="T5979">
        <v>2788.38</v>
      </c>
      <c r="U5979" s="2">
        <f>EOMONTH(SalesData[[#This Row],[Order Date]],0)</f>
        <v>45169</v>
      </c>
      <c r="V5979" s="9" t="str">
        <f>"Q"&amp;INT((MONTH(SalesData[[#This Row],[Order Date]])+2)/3)&amp;"-"&amp;YEAR(SalesData[[#This Row],[Order Date]])</f>
        <v>Q3-2023</v>
      </c>
    </row>
    <row r="5980" spans="1:22" x14ac:dyDescent="0.35">
      <c r="A5980" t="s">
        <v>6121</v>
      </c>
      <c r="B5980" s="1">
        <v>45154</v>
      </c>
      <c r="C5980" t="s">
        <v>87</v>
      </c>
      <c r="D5980" t="s">
        <v>72</v>
      </c>
      <c r="E5980">
        <v>8986826349</v>
      </c>
      <c r="F5980" t="s">
        <v>292</v>
      </c>
      <c r="G5980" t="s">
        <v>69</v>
      </c>
      <c r="H5980" t="s">
        <v>41</v>
      </c>
      <c r="I5980" t="s">
        <v>31</v>
      </c>
      <c r="J5980" t="s">
        <v>61</v>
      </c>
      <c r="K5980">
        <v>4245.68</v>
      </c>
      <c r="L5980">
        <v>268.07</v>
      </c>
      <c r="M5980" t="s">
        <v>62</v>
      </c>
      <c r="N5980">
        <v>6.3139473535452503E-2</v>
      </c>
      <c r="O5980" t="s">
        <v>11351</v>
      </c>
      <c r="P5980" t="s">
        <v>11356</v>
      </c>
      <c r="R5980" t="s">
        <v>11353</v>
      </c>
      <c r="S5980">
        <f>IF(SalesData[[#This Row],[Return Status]]="Returned",1,0)</f>
        <v>0</v>
      </c>
      <c r="T5980">
        <v>2081.52</v>
      </c>
      <c r="U5980" s="2">
        <f>EOMONTH(SalesData[[#This Row],[Order Date]],0)</f>
        <v>45169</v>
      </c>
      <c r="V5980" s="9" t="str">
        <f>"Q"&amp;INT((MONTH(SalesData[[#This Row],[Order Date]])+2)/3)&amp;"-"&amp;YEAR(SalesData[[#This Row],[Order Date]])</f>
        <v>Q3-2023</v>
      </c>
    </row>
    <row r="5981" spans="1:22" x14ac:dyDescent="0.35">
      <c r="A5981" t="s">
        <v>6122</v>
      </c>
      <c r="B5981" s="1">
        <v>45165</v>
      </c>
      <c r="C5981" t="s">
        <v>26</v>
      </c>
      <c r="D5981" t="s">
        <v>72</v>
      </c>
      <c r="E5981">
        <v>4278063588</v>
      </c>
      <c r="F5981" t="s">
        <v>127</v>
      </c>
      <c r="G5981" t="s">
        <v>29</v>
      </c>
      <c r="H5981" t="s">
        <v>30</v>
      </c>
      <c r="I5981" t="s">
        <v>31</v>
      </c>
      <c r="J5981" t="s">
        <v>19</v>
      </c>
      <c r="K5981">
        <v>3874.17</v>
      </c>
      <c r="L5981">
        <v>765.42</v>
      </c>
      <c r="M5981" t="s">
        <v>19</v>
      </c>
      <c r="N5981">
        <v>0.19757006016772599</v>
      </c>
      <c r="O5981" t="s">
        <v>11351</v>
      </c>
      <c r="P5981" t="s">
        <v>11352</v>
      </c>
      <c r="Q5981" t="s">
        <v>11372</v>
      </c>
      <c r="R5981" t="s">
        <v>11360</v>
      </c>
      <c r="S5981">
        <f>IF(SalesData[[#This Row],[Return Status]]="Returned",1,0)</f>
        <v>1</v>
      </c>
      <c r="T5981">
        <v>2788.38</v>
      </c>
      <c r="U5981" s="2">
        <f>EOMONTH(SalesData[[#This Row],[Order Date]],0)</f>
        <v>45169</v>
      </c>
      <c r="V5981" s="9" t="str">
        <f>"Q"&amp;INT((MONTH(SalesData[[#This Row],[Order Date]])+2)/3)&amp;"-"&amp;YEAR(SalesData[[#This Row],[Order Date]])</f>
        <v>Q3-2023</v>
      </c>
    </row>
    <row r="5982" spans="1:22" x14ac:dyDescent="0.35">
      <c r="A5982" t="s">
        <v>6123</v>
      </c>
      <c r="B5982" s="1">
        <v>45159</v>
      </c>
      <c r="C5982" t="s">
        <v>77</v>
      </c>
      <c r="D5982" t="s">
        <v>145</v>
      </c>
      <c r="E5982">
        <v>8949344670</v>
      </c>
      <c r="F5982" t="s">
        <v>410</v>
      </c>
      <c r="G5982" t="s">
        <v>29</v>
      </c>
      <c r="H5982" t="s">
        <v>30</v>
      </c>
      <c r="I5982" t="s">
        <v>31</v>
      </c>
      <c r="J5982" t="s">
        <v>65</v>
      </c>
      <c r="K5982">
        <v>4640.6499999999996</v>
      </c>
      <c r="L5982">
        <v>1330.02</v>
      </c>
      <c r="M5982" t="s">
        <v>65</v>
      </c>
      <c r="N5982">
        <v>0.28660209237930001</v>
      </c>
      <c r="O5982" t="s">
        <v>11351</v>
      </c>
      <c r="P5982" t="s">
        <v>11354</v>
      </c>
      <c r="R5982" t="s">
        <v>11353</v>
      </c>
      <c r="S5982">
        <f>IF(SalesData[[#This Row],[Return Status]]="Returned",1,0)</f>
        <v>0</v>
      </c>
      <c r="T5982">
        <v>2788.38</v>
      </c>
      <c r="U5982" s="2">
        <f>EOMONTH(SalesData[[#This Row],[Order Date]],0)</f>
        <v>45169</v>
      </c>
      <c r="V5982" s="9" t="str">
        <f>"Q"&amp;INT((MONTH(SalesData[[#This Row],[Order Date]])+2)/3)&amp;"-"&amp;YEAR(SalesData[[#This Row],[Order Date]])</f>
        <v>Q3-2023</v>
      </c>
    </row>
    <row r="5983" spans="1:22" x14ac:dyDescent="0.35">
      <c r="A5983" t="s">
        <v>6124</v>
      </c>
      <c r="B5983" s="1">
        <v>45140</v>
      </c>
      <c r="C5983" t="s">
        <v>77</v>
      </c>
      <c r="D5983" t="s">
        <v>46</v>
      </c>
      <c r="E5983">
        <v>8201803847</v>
      </c>
      <c r="F5983" t="s">
        <v>107</v>
      </c>
      <c r="G5983" t="s">
        <v>15</v>
      </c>
      <c r="H5983" t="s">
        <v>16</v>
      </c>
      <c r="I5983" t="s">
        <v>17</v>
      </c>
      <c r="J5983" t="s">
        <v>43</v>
      </c>
      <c r="K5983">
        <v>1882.59</v>
      </c>
      <c r="L5983">
        <v>192.89</v>
      </c>
      <c r="M5983" t="s">
        <v>43</v>
      </c>
      <c r="N5983">
        <v>0.10245990895521601</v>
      </c>
      <c r="O5983" t="s">
        <v>11351</v>
      </c>
      <c r="P5983" t="s">
        <v>11352</v>
      </c>
      <c r="R5983" t="s">
        <v>11353</v>
      </c>
      <c r="S5983">
        <f>IF(SalesData[[#This Row],[Return Status]]="Returned",1,0)</f>
        <v>0</v>
      </c>
      <c r="T5983">
        <v>2085.91</v>
      </c>
      <c r="U5983" s="2">
        <f>EOMONTH(SalesData[[#This Row],[Order Date]],0)</f>
        <v>45169</v>
      </c>
      <c r="V5983" s="9" t="str">
        <f>"Q"&amp;INT((MONTH(SalesData[[#This Row],[Order Date]])+2)/3)&amp;"-"&amp;YEAR(SalesData[[#This Row],[Order Date]])</f>
        <v>Q3-2023</v>
      </c>
    </row>
    <row r="5984" spans="1:22" x14ac:dyDescent="0.35">
      <c r="A5984" t="s">
        <v>6125</v>
      </c>
      <c r="B5984" s="1">
        <v>45159</v>
      </c>
      <c r="C5984" t="s">
        <v>21</v>
      </c>
      <c r="D5984" t="s">
        <v>46</v>
      </c>
      <c r="E5984">
        <v>7992276599</v>
      </c>
      <c r="F5984" t="s">
        <v>152</v>
      </c>
      <c r="G5984" t="s">
        <v>23</v>
      </c>
      <c r="H5984" t="s">
        <v>24</v>
      </c>
      <c r="I5984" t="s">
        <v>17</v>
      </c>
      <c r="J5984" t="s">
        <v>62</v>
      </c>
      <c r="K5984">
        <v>2038.4</v>
      </c>
      <c r="L5984">
        <v>242.56</v>
      </c>
      <c r="M5984" t="s">
        <v>62</v>
      </c>
      <c r="N5984">
        <v>0.118995290423862</v>
      </c>
      <c r="O5984" t="s">
        <v>11351</v>
      </c>
      <c r="P5984" t="s">
        <v>11352</v>
      </c>
      <c r="R5984" t="s">
        <v>11353</v>
      </c>
      <c r="S5984">
        <f>IF(SalesData[[#This Row],[Return Status]]="Returned",1,0)</f>
        <v>0</v>
      </c>
      <c r="T5984">
        <v>2821.33</v>
      </c>
      <c r="U5984" s="2">
        <f>EOMONTH(SalesData[[#This Row],[Order Date]],0)</f>
        <v>45169</v>
      </c>
      <c r="V5984" s="9" t="str">
        <f>"Q"&amp;INT((MONTH(SalesData[[#This Row],[Order Date]])+2)/3)&amp;"-"&amp;YEAR(SalesData[[#This Row],[Order Date]])</f>
        <v>Q3-2023</v>
      </c>
    </row>
    <row r="5985" spans="1:22" x14ac:dyDescent="0.35">
      <c r="A5985" t="s">
        <v>6126</v>
      </c>
      <c r="B5985" s="1">
        <v>45143</v>
      </c>
      <c r="C5985" t="s">
        <v>67</v>
      </c>
      <c r="D5985" t="s">
        <v>39</v>
      </c>
      <c r="E5985">
        <v>3884529550</v>
      </c>
      <c r="F5985" t="s">
        <v>147</v>
      </c>
      <c r="G5985" t="s">
        <v>84</v>
      </c>
      <c r="H5985" t="s">
        <v>85</v>
      </c>
      <c r="I5985" t="s">
        <v>31</v>
      </c>
      <c r="J5985" t="s">
        <v>42</v>
      </c>
      <c r="K5985">
        <v>2895.39</v>
      </c>
      <c r="L5985">
        <v>489.58</v>
      </c>
      <c r="M5985" t="s">
        <v>43</v>
      </c>
      <c r="N5985">
        <v>0.16908948362742199</v>
      </c>
      <c r="O5985" t="s">
        <v>11351</v>
      </c>
      <c r="P5985" t="s">
        <v>11352</v>
      </c>
      <c r="R5985" t="s">
        <v>11353</v>
      </c>
      <c r="S5985">
        <f>IF(SalesData[[#This Row],[Return Status]]="Returned",1,0)</f>
        <v>0</v>
      </c>
      <c r="T5985">
        <v>847.14</v>
      </c>
      <c r="U5985" s="2">
        <f>EOMONTH(SalesData[[#This Row],[Order Date]],0)</f>
        <v>45169</v>
      </c>
      <c r="V5985" s="9" t="str">
        <f>"Q"&amp;INT((MONTH(SalesData[[#This Row],[Order Date]])+2)/3)&amp;"-"&amp;YEAR(SalesData[[#This Row],[Order Date]])</f>
        <v>Q3-2023</v>
      </c>
    </row>
    <row r="5986" spans="1:22" x14ac:dyDescent="0.35">
      <c r="A5986" t="s">
        <v>6127</v>
      </c>
      <c r="B5986" s="1">
        <v>45161</v>
      </c>
      <c r="C5986" t="s">
        <v>92</v>
      </c>
      <c r="D5986" t="s">
        <v>13</v>
      </c>
      <c r="E5986">
        <v>8386664598</v>
      </c>
      <c r="F5986" t="s">
        <v>78</v>
      </c>
      <c r="G5986" t="s">
        <v>15</v>
      </c>
      <c r="H5986" t="s">
        <v>16</v>
      </c>
      <c r="I5986" t="s">
        <v>17</v>
      </c>
      <c r="J5986" t="s">
        <v>42</v>
      </c>
      <c r="K5986">
        <v>2777.45</v>
      </c>
      <c r="L5986">
        <v>250.45</v>
      </c>
      <c r="M5986" t="s">
        <v>43</v>
      </c>
      <c r="N5986">
        <v>9.0172640371563806E-2</v>
      </c>
      <c r="O5986" t="s">
        <v>11351</v>
      </c>
      <c r="P5986" t="s">
        <v>11356</v>
      </c>
      <c r="R5986" t="s">
        <v>11353</v>
      </c>
      <c r="S5986">
        <f>IF(SalesData[[#This Row],[Return Status]]="Returned",1,0)</f>
        <v>0</v>
      </c>
      <c r="T5986">
        <v>2085.91</v>
      </c>
      <c r="U5986" s="2">
        <f>EOMONTH(SalesData[[#This Row],[Order Date]],0)</f>
        <v>45169</v>
      </c>
      <c r="V5986" s="9" t="str">
        <f>"Q"&amp;INT((MONTH(SalesData[[#This Row],[Order Date]])+2)/3)&amp;"-"&amp;YEAR(SalesData[[#This Row],[Order Date]])</f>
        <v>Q3-2023</v>
      </c>
    </row>
    <row r="5987" spans="1:22" x14ac:dyDescent="0.35">
      <c r="A5987" t="s">
        <v>6128</v>
      </c>
      <c r="B5987" s="1">
        <v>45160</v>
      </c>
      <c r="C5987" t="s">
        <v>188</v>
      </c>
      <c r="D5987" t="s">
        <v>46</v>
      </c>
      <c r="E5987">
        <v>9037011504</v>
      </c>
      <c r="F5987" t="s">
        <v>147</v>
      </c>
      <c r="G5987" t="s">
        <v>84</v>
      </c>
      <c r="H5987" t="s">
        <v>11357</v>
      </c>
      <c r="I5987" t="s">
        <v>31</v>
      </c>
      <c r="J5987" t="s">
        <v>62</v>
      </c>
      <c r="K5987">
        <v>3616.02</v>
      </c>
      <c r="L5987">
        <v>882.21</v>
      </c>
      <c r="M5987" t="s">
        <v>62</v>
      </c>
      <c r="N5987">
        <v>0.24397265501850099</v>
      </c>
      <c r="O5987" t="s">
        <v>11351</v>
      </c>
      <c r="P5987" t="s">
        <v>11354</v>
      </c>
      <c r="R5987" t="s">
        <v>11353</v>
      </c>
      <c r="S5987">
        <f>IF(SalesData[[#This Row],[Return Status]]="Returned",1,0)</f>
        <v>0</v>
      </c>
      <c r="T5987">
        <v>847.14</v>
      </c>
      <c r="U5987" s="2">
        <f>EOMONTH(SalesData[[#This Row],[Order Date]],0)</f>
        <v>45169</v>
      </c>
      <c r="V5987" s="9" t="str">
        <f>"Q"&amp;INT((MONTH(SalesData[[#This Row],[Order Date]])+2)/3)&amp;"-"&amp;YEAR(SalesData[[#This Row],[Order Date]])</f>
        <v>Q3-2023</v>
      </c>
    </row>
    <row r="5988" spans="1:22" x14ac:dyDescent="0.35">
      <c r="A5988" t="s">
        <v>6129</v>
      </c>
      <c r="B5988" s="1">
        <v>45141</v>
      </c>
      <c r="C5988" t="s">
        <v>124</v>
      </c>
      <c r="D5988" t="s">
        <v>13</v>
      </c>
      <c r="E5988">
        <v>5551527637</v>
      </c>
      <c r="F5988" t="s">
        <v>154</v>
      </c>
      <c r="G5988" t="s">
        <v>29</v>
      </c>
      <c r="H5988" t="s">
        <v>30</v>
      </c>
      <c r="I5988" t="s">
        <v>31</v>
      </c>
      <c r="J5988" t="s">
        <v>65</v>
      </c>
      <c r="K5988">
        <v>995.07</v>
      </c>
      <c r="L5988">
        <v>252.88</v>
      </c>
      <c r="M5988" t="s">
        <v>65</v>
      </c>
      <c r="N5988">
        <v>0.25413287507411503</v>
      </c>
      <c r="O5988" t="s">
        <v>11355</v>
      </c>
      <c r="P5988" t="s">
        <v>11354</v>
      </c>
      <c r="R5988" t="s">
        <v>11353</v>
      </c>
      <c r="S5988">
        <f>IF(SalesData[[#This Row],[Return Status]]="Returned",1,0)</f>
        <v>0</v>
      </c>
      <c r="T5988">
        <v>2788.38</v>
      </c>
      <c r="U5988" s="2">
        <f>EOMONTH(SalesData[[#This Row],[Order Date]],0)</f>
        <v>45169</v>
      </c>
      <c r="V5988" s="9" t="str">
        <f>"Q"&amp;INT((MONTH(SalesData[[#This Row],[Order Date]])+2)/3)&amp;"-"&amp;YEAR(SalesData[[#This Row],[Order Date]])</f>
        <v>Q3-2023</v>
      </c>
    </row>
    <row r="5989" spans="1:22" x14ac:dyDescent="0.35">
      <c r="A5989" t="s">
        <v>6130</v>
      </c>
      <c r="B5989" s="1">
        <v>45151</v>
      </c>
      <c r="C5989" t="s">
        <v>12</v>
      </c>
      <c r="D5989" t="s">
        <v>72</v>
      </c>
      <c r="E5989">
        <v>9601496737</v>
      </c>
      <c r="F5989" t="s">
        <v>140</v>
      </c>
      <c r="G5989" t="s">
        <v>11367</v>
      </c>
      <c r="H5989" t="s">
        <v>11357</v>
      </c>
      <c r="I5989" t="s">
        <v>17</v>
      </c>
      <c r="J5989" t="s">
        <v>61</v>
      </c>
      <c r="K5989">
        <v>3030.39</v>
      </c>
      <c r="L5989">
        <v>293.83</v>
      </c>
      <c r="M5989" t="s">
        <v>62</v>
      </c>
      <c r="N5989">
        <v>9.6961117215935894E-2</v>
      </c>
      <c r="O5989" t="s">
        <v>11351</v>
      </c>
      <c r="P5989" t="s">
        <v>11356</v>
      </c>
      <c r="R5989" t="s">
        <v>11353</v>
      </c>
      <c r="S5989">
        <f>IF(SalesData[[#This Row],[Return Status]]="Returned",1,0)</f>
        <v>0</v>
      </c>
      <c r="U5989" s="2">
        <f>EOMONTH(SalesData[[#This Row],[Order Date]],0)</f>
        <v>45169</v>
      </c>
      <c r="V5989" s="9" t="str">
        <f>"Q"&amp;INT((MONTH(SalesData[[#This Row],[Order Date]])+2)/3)&amp;"-"&amp;YEAR(SalesData[[#This Row],[Order Date]])</f>
        <v>Q3-2023</v>
      </c>
    </row>
    <row r="5990" spans="1:22" x14ac:dyDescent="0.35">
      <c r="A5990" t="s">
        <v>6131</v>
      </c>
      <c r="B5990" s="1">
        <v>45141</v>
      </c>
      <c r="C5990" t="s">
        <v>97</v>
      </c>
      <c r="D5990" t="s">
        <v>80</v>
      </c>
      <c r="E5990">
        <v>5781432003</v>
      </c>
      <c r="F5990" t="s">
        <v>154</v>
      </c>
      <c r="G5990" t="s">
        <v>29</v>
      </c>
      <c r="H5990" t="s">
        <v>30</v>
      </c>
      <c r="I5990" t="s">
        <v>31</v>
      </c>
      <c r="J5990" t="s">
        <v>18</v>
      </c>
      <c r="K5990">
        <v>1507.87</v>
      </c>
      <c r="L5990">
        <v>175.53</v>
      </c>
      <c r="M5990" t="s">
        <v>19</v>
      </c>
      <c r="N5990">
        <v>0.116409239523301</v>
      </c>
      <c r="O5990" t="s">
        <v>11351</v>
      </c>
      <c r="P5990" t="s">
        <v>11352</v>
      </c>
      <c r="R5990" t="s">
        <v>11353</v>
      </c>
      <c r="S5990">
        <f>IF(SalesData[[#This Row],[Return Status]]="Returned",1,0)</f>
        <v>0</v>
      </c>
      <c r="T5990">
        <v>2788.38</v>
      </c>
      <c r="U5990" s="2">
        <f>EOMONTH(SalesData[[#This Row],[Order Date]],0)</f>
        <v>45169</v>
      </c>
      <c r="V5990" s="9" t="str">
        <f>"Q"&amp;INT((MONTH(SalesData[[#This Row],[Order Date]])+2)/3)&amp;"-"&amp;YEAR(SalesData[[#This Row],[Order Date]])</f>
        <v>Q3-2023</v>
      </c>
    </row>
    <row r="5991" spans="1:22" x14ac:dyDescent="0.35">
      <c r="A5991" t="s">
        <v>6132</v>
      </c>
      <c r="B5991" s="1">
        <v>45168</v>
      </c>
      <c r="C5991" t="s">
        <v>149</v>
      </c>
      <c r="D5991" t="s">
        <v>145</v>
      </c>
      <c r="E5991">
        <v>2478710213</v>
      </c>
      <c r="F5991" t="s">
        <v>83</v>
      </c>
      <c r="G5991" t="s">
        <v>84</v>
      </c>
      <c r="H5991" t="s">
        <v>11357</v>
      </c>
      <c r="I5991" t="s">
        <v>31</v>
      </c>
      <c r="J5991" t="s">
        <v>62</v>
      </c>
      <c r="K5991">
        <v>1719.34</v>
      </c>
      <c r="L5991">
        <v>484.87</v>
      </c>
      <c r="M5991" t="s">
        <v>62</v>
      </c>
      <c r="N5991">
        <v>0.28200937569067203</v>
      </c>
      <c r="O5991" t="s">
        <v>11351</v>
      </c>
      <c r="P5991" t="s">
        <v>11354</v>
      </c>
      <c r="R5991" t="s">
        <v>11353</v>
      </c>
      <c r="S5991">
        <f>IF(SalesData[[#This Row],[Return Status]]="Returned",1,0)</f>
        <v>0</v>
      </c>
      <c r="T5991">
        <v>847.14</v>
      </c>
      <c r="U5991" s="2">
        <f>EOMONTH(SalesData[[#This Row],[Order Date]],0)</f>
        <v>45169</v>
      </c>
      <c r="V5991" s="9" t="str">
        <f>"Q"&amp;INT((MONTH(SalesData[[#This Row],[Order Date]])+2)/3)&amp;"-"&amp;YEAR(SalesData[[#This Row],[Order Date]])</f>
        <v>Q3-2023</v>
      </c>
    </row>
    <row r="5992" spans="1:22" x14ac:dyDescent="0.35">
      <c r="A5992" t="s">
        <v>6133</v>
      </c>
      <c r="B5992" s="1">
        <v>45155</v>
      </c>
      <c r="C5992" t="s">
        <v>97</v>
      </c>
      <c r="D5992" t="s">
        <v>46</v>
      </c>
      <c r="E5992">
        <v>4708591394</v>
      </c>
      <c r="F5992" t="s">
        <v>120</v>
      </c>
      <c r="G5992" t="s">
        <v>141</v>
      </c>
      <c r="H5992" t="s">
        <v>121</v>
      </c>
      <c r="I5992" t="s">
        <v>17</v>
      </c>
      <c r="J5992" t="s">
        <v>19</v>
      </c>
      <c r="K5992">
        <v>578.46</v>
      </c>
      <c r="L5992">
        <v>173.2</v>
      </c>
      <c r="M5992" t="s">
        <v>19</v>
      </c>
      <c r="N5992">
        <v>0.29941568993534601</v>
      </c>
      <c r="O5992" t="s">
        <v>11355</v>
      </c>
      <c r="P5992" t="s">
        <v>11354</v>
      </c>
      <c r="R5992" t="s">
        <v>11353</v>
      </c>
      <c r="S5992">
        <f>IF(SalesData[[#This Row],[Return Status]]="Returned",1,0)</f>
        <v>0</v>
      </c>
      <c r="T5992">
        <v>2793.38</v>
      </c>
      <c r="U5992" s="2">
        <f>EOMONTH(SalesData[[#This Row],[Order Date]],0)</f>
        <v>45169</v>
      </c>
      <c r="V5992" s="9" t="str">
        <f>"Q"&amp;INT((MONTH(SalesData[[#This Row],[Order Date]])+2)/3)&amp;"-"&amp;YEAR(SalesData[[#This Row],[Order Date]])</f>
        <v>Q3-2023</v>
      </c>
    </row>
    <row r="5993" spans="1:22" x14ac:dyDescent="0.35">
      <c r="A5993" t="s">
        <v>6134</v>
      </c>
      <c r="B5993" s="1">
        <v>45140</v>
      </c>
      <c r="C5993" t="s">
        <v>106</v>
      </c>
      <c r="D5993" t="s">
        <v>80</v>
      </c>
      <c r="E5993">
        <v>3340294748</v>
      </c>
      <c r="F5993" t="s">
        <v>14</v>
      </c>
      <c r="G5993" t="s">
        <v>15</v>
      </c>
      <c r="H5993" t="s">
        <v>16</v>
      </c>
      <c r="I5993" t="s">
        <v>17</v>
      </c>
      <c r="J5993" t="s">
        <v>19</v>
      </c>
      <c r="K5993">
        <v>2310.48</v>
      </c>
      <c r="L5993">
        <v>343.9</v>
      </c>
      <c r="M5993" t="s">
        <v>19</v>
      </c>
      <c r="N5993">
        <v>0.14884353034867201</v>
      </c>
      <c r="O5993" t="s">
        <v>11351</v>
      </c>
      <c r="P5993" t="s">
        <v>11352</v>
      </c>
      <c r="R5993" t="s">
        <v>11353</v>
      </c>
      <c r="S5993">
        <f>IF(SalesData[[#This Row],[Return Status]]="Returned",1,0)</f>
        <v>0</v>
      </c>
      <c r="T5993">
        <v>2085.91</v>
      </c>
      <c r="U5993" s="2">
        <f>EOMONTH(SalesData[[#This Row],[Order Date]],0)</f>
        <v>45169</v>
      </c>
      <c r="V5993" s="9" t="str">
        <f>"Q"&amp;INT((MONTH(SalesData[[#This Row],[Order Date]])+2)/3)&amp;"-"&amp;YEAR(SalesData[[#This Row],[Order Date]])</f>
        <v>Q3-2023</v>
      </c>
    </row>
    <row r="5994" spans="1:22" x14ac:dyDescent="0.35">
      <c r="A5994" t="s">
        <v>6135</v>
      </c>
      <c r="B5994" s="1">
        <v>45160</v>
      </c>
      <c r="C5994" t="s">
        <v>113</v>
      </c>
      <c r="D5994" t="s">
        <v>80</v>
      </c>
      <c r="E5994">
        <v>224591102</v>
      </c>
      <c r="F5994" t="s">
        <v>387</v>
      </c>
      <c r="G5994" t="s">
        <v>89</v>
      </c>
      <c r="H5994" t="s">
        <v>90</v>
      </c>
      <c r="I5994" t="s">
        <v>31</v>
      </c>
      <c r="J5994" t="s">
        <v>65</v>
      </c>
      <c r="K5994">
        <v>1613.47</v>
      </c>
      <c r="L5994">
        <v>148.09</v>
      </c>
      <c r="M5994" t="s">
        <v>65</v>
      </c>
      <c r="N5994">
        <v>9.1783547261492293E-2</v>
      </c>
      <c r="O5994" t="s">
        <v>11351</v>
      </c>
      <c r="P5994" t="s">
        <v>11356</v>
      </c>
      <c r="R5994" t="s">
        <v>11353</v>
      </c>
      <c r="S5994">
        <f>IF(SalesData[[#This Row],[Return Status]]="Returned",1,0)</f>
        <v>0</v>
      </c>
      <c r="T5994">
        <v>207.68</v>
      </c>
      <c r="U5994" s="2">
        <f>EOMONTH(SalesData[[#This Row],[Order Date]],0)</f>
        <v>45169</v>
      </c>
      <c r="V5994" s="9" t="str">
        <f>"Q"&amp;INT((MONTH(SalesData[[#This Row],[Order Date]])+2)/3)&amp;"-"&amp;YEAR(SalesData[[#This Row],[Order Date]])</f>
        <v>Q3-2023</v>
      </c>
    </row>
    <row r="5995" spans="1:22" x14ac:dyDescent="0.35">
      <c r="A5995" t="s">
        <v>6136</v>
      </c>
      <c r="B5995" s="1">
        <v>45155</v>
      </c>
      <c r="C5995" t="s">
        <v>139</v>
      </c>
      <c r="D5995" t="s">
        <v>13</v>
      </c>
      <c r="E5995">
        <v>6806018146</v>
      </c>
      <c r="F5995" t="s">
        <v>410</v>
      </c>
      <c r="G5995" t="s">
        <v>29</v>
      </c>
      <c r="H5995" t="s">
        <v>30</v>
      </c>
      <c r="I5995" t="s">
        <v>31</v>
      </c>
      <c r="J5995" t="s">
        <v>18</v>
      </c>
      <c r="K5995">
        <v>3561.17</v>
      </c>
      <c r="L5995">
        <v>264.27999999999997</v>
      </c>
      <c r="M5995" t="s">
        <v>19</v>
      </c>
      <c r="N5995">
        <v>7.4211565300168203E-2</v>
      </c>
      <c r="O5995" t="s">
        <v>11351</v>
      </c>
      <c r="P5995" t="s">
        <v>11356</v>
      </c>
      <c r="R5995" t="s">
        <v>11353</v>
      </c>
      <c r="S5995">
        <f>IF(SalesData[[#This Row],[Return Status]]="Returned",1,0)</f>
        <v>0</v>
      </c>
      <c r="T5995">
        <v>2788.38</v>
      </c>
      <c r="U5995" s="2">
        <f>EOMONTH(SalesData[[#This Row],[Order Date]],0)</f>
        <v>45169</v>
      </c>
      <c r="V5995" s="9" t="str">
        <f>"Q"&amp;INT((MONTH(SalesData[[#This Row],[Order Date]])+2)/3)&amp;"-"&amp;YEAR(SalesData[[#This Row],[Order Date]])</f>
        <v>Q3-2023</v>
      </c>
    </row>
    <row r="5996" spans="1:22" x14ac:dyDescent="0.35">
      <c r="A5996" t="s">
        <v>6137</v>
      </c>
      <c r="B5996" s="1">
        <v>45143</v>
      </c>
      <c r="C5996" t="s">
        <v>57</v>
      </c>
      <c r="D5996" t="s">
        <v>99</v>
      </c>
      <c r="E5996">
        <v>2545773466</v>
      </c>
      <c r="F5996" t="s">
        <v>22</v>
      </c>
      <c r="G5996" t="s">
        <v>23</v>
      </c>
      <c r="H5996" t="s">
        <v>24</v>
      </c>
      <c r="I5996" t="s">
        <v>17</v>
      </c>
      <c r="J5996" t="s">
        <v>19</v>
      </c>
      <c r="K5996">
        <v>131.87</v>
      </c>
      <c r="L5996">
        <v>21.58</v>
      </c>
      <c r="M5996" t="s">
        <v>19</v>
      </c>
      <c r="N5996">
        <v>0.16364601501478701</v>
      </c>
      <c r="O5996" t="s">
        <v>11361</v>
      </c>
      <c r="P5996" t="s">
        <v>11352</v>
      </c>
      <c r="R5996" t="s">
        <v>11353</v>
      </c>
      <c r="S5996">
        <f>IF(SalesData[[#This Row],[Return Status]]="Returned",1,0)</f>
        <v>0</v>
      </c>
      <c r="T5996">
        <v>2821.33</v>
      </c>
      <c r="U5996" s="2">
        <f>EOMONTH(SalesData[[#This Row],[Order Date]],0)</f>
        <v>45169</v>
      </c>
      <c r="V5996" s="9" t="str">
        <f>"Q"&amp;INT((MONTH(SalesData[[#This Row],[Order Date]])+2)/3)&amp;"-"&amp;YEAR(SalesData[[#This Row],[Order Date]])</f>
        <v>Q3-2023</v>
      </c>
    </row>
    <row r="5997" spans="1:22" x14ac:dyDescent="0.35">
      <c r="A5997" t="s">
        <v>6138</v>
      </c>
      <c r="B5997" s="1">
        <v>45149</v>
      </c>
      <c r="C5997" t="s">
        <v>176</v>
      </c>
      <c r="D5997" t="s">
        <v>72</v>
      </c>
      <c r="E5997">
        <v>9577906781</v>
      </c>
      <c r="F5997" t="s">
        <v>156</v>
      </c>
      <c r="G5997" t="s">
        <v>251</v>
      </c>
      <c r="H5997" t="s">
        <v>85</v>
      </c>
      <c r="I5997" t="s">
        <v>31</v>
      </c>
      <c r="J5997" t="s">
        <v>62</v>
      </c>
      <c r="K5997">
        <v>4949.16</v>
      </c>
      <c r="L5997">
        <v>1146.72</v>
      </c>
      <c r="M5997" t="s">
        <v>62</v>
      </c>
      <c r="N5997">
        <v>0.23169992483572999</v>
      </c>
      <c r="O5997" t="s">
        <v>11351</v>
      </c>
      <c r="P5997" t="s">
        <v>11354</v>
      </c>
      <c r="R5997" t="s">
        <v>11353</v>
      </c>
      <c r="S5997">
        <f>IF(SalesData[[#This Row],[Return Status]]="Returned",1,0)</f>
        <v>0</v>
      </c>
      <c r="U5997" s="2">
        <f>EOMONTH(SalesData[[#This Row],[Order Date]],0)</f>
        <v>45169</v>
      </c>
      <c r="V5997" s="9" t="str">
        <f>"Q"&amp;INT((MONTH(SalesData[[#This Row],[Order Date]])+2)/3)&amp;"-"&amp;YEAR(SalesData[[#This Row],[Order Date]])</f>
        <v>Q3-2023</v>
      </c>
    </row>
    <row r="5998" spans="1:22" x14ac:dyDescent="0.35">
      <c r="A5998" t="s">
        <v>6139</v>
      </c>
      <c r="B5998" s="1">
        <v>45168</v>
      </c>
      <c r="C5998" t="s">
        <v>57</v>
      </c>
      <c r="D5998" t="s">
        <v>39</v>
      </c>
      <c r="E5998">
        <v>1685710090</v>
      </c>
      <c r="F5998" t="s">
        <v>107</v>
      </c>
      <c r="G5998" t="s">
        <v>859</v>
      </c>
      <c r="H5998" t="s">
        <v>16</v>
      </c>
      <c r="I5998" t="s">
        <v>17</v>
      </c>
      <c r="J5998" t="s">
        <v>62</v>
      </c>
      <c r="K5998">
        <v>2579.2399999999998</v>
      </c>
      <c r="L5998">
        <v>146.93</v>
      </c>
      <c r="M5998" t="s">
        <v>62</v>
      </c>
      <c r="N5998">
        <v>5.6966393201098003E-2</v>
      </c>
      <c r="O5998" t="s">
        <v>11351</v>
      </c>
      <c r="P5998" t="s">
        <v>11356</v>
      </c>
      <c r="R5998" t="s">
        <v>11353</v>
      </c>
      <c r="S5998">
        <f>IF(SalesData[[#This Row],[Return Status]]="Returned",1,0)</f>
        <v>0</v>
      </c>
      <c r="U5998" s="2">
        <f>EOMONTH(SalesData[[#This Row],[Order Date]],0)</f>
        <v>45169</v>
      </c>
      <c r="V5998" s="9" t="str">
        <f>"Q"&amp;INT((MONTH(SalesData[[#This Row],[Order Date]])+2)/3)&amp;"-"&amp;YEAR(SalesData[[#This Row],[Order Date]])</f>
        <v>Q3-2023</v>
      </c>
    </row>
    <row r="5999" spans="1:22" x14ac:dyDescent="0.35">
      <c r="A5999" t="s">
        <v>6140</v>
      </c>
      <c r="B5999" s="1">
        <v>45141</v>
      </c>
      <c r="C5999" t="s">
        <v>97</v>
      </c>
      <c r="D5999" t="s">
        <v>99</v>
      </c>
      <c r="E5999">
        <v>2541572032</v>
      </c>
      <c r="F5999" t="s">
        <v>159</v>
      </c>
      <c r="G5999" t="s">
        <v>84</v>
      </c>
      <c r="H5999" t="s">
        <v>85</v>
      </c>
      <c r="I5999" t="s">
        <v>31</v>
      </c>
      <c r="J5999" t="s">
        <v>18</v>
      </c>
      <c r="K5999">
        <v>23.74</v>
      </c>
      <c r="L5999">
        <v>6.64</v>
      </c>
      <c r="M5999" t="s">
        <v>19</v>
      </c>
      <c r="N5999">
        <v>0.27969671440606603</v>
      </c>
      <c r="O5999" t="s">
        <v>11361</v>
      </c>
      <c r="P5999" t="s">
        <v>11354</v>
      </c>
      <c r="R5999" t="s">
        <v>11353</v>
      </c>
      <c r="S5999">
        <f>IF(SalesData[[#This Row],[Return Status]]="Returned",1,0)</f>
        <v>0</v>
      </c>
      <c r="T5999">
        <v>847.14</v>
      </c>
      <c r="U5999" s="2">
        <f>EOMONTH(SalesData[[#This Row],[Order Date]],0)</f>
        <v>45169</v>
      </c>
      <c r="V5999" s="9" t="str">
        <f>"Q"&amp;INT((MONTH(SalesData[[#This Row],[Order Date]])+2)/3)&amp;"-"&amp;YEAR(SalesData[[#This Row],[Order Date]])</f>
        <v>Q3-2023</v>
      </c>
    </row>
    <row r="6000" spans="1:22" x14ac:dyDescent="0.35">
      <c r="A6000" t="s">
        <v>6141</v>
      </c>
      <c r="B6000" s="1">
        <v>45150</v>
      </c>
      <c r="C6000" t="s">
        <v>12</v>
      </c>
      <c r="D6000" t="s">
        <v>80</v>
      </c>
      <c r="E6000">
        <v>4379447533</v>
      </c>
      <c r="F6000" t="s">
        <v>68</v>
      </c>
      <c r="G6000" t="s">
        <v>69</v>
      </c>
      <c r="H6000" t="s">
        <v>41</v>
      </c>
      <c r="I6000" t="s">
        <v>31</v>
      </c>
      <c r="J6000" t="s">
        <v>65</v>
      </c>
      <c r="K6000">
        <v>224.7</v>
      </c>
      <c r="L6000">
        <v>53.57</v>
      </c>
      <c r="M6000" t="s">
        <v>65</v>
      </c>
      <c r="N6000">
        <v>0.23840676457498899</v>
      </c>
      <c r="O6000" t="s">
        <v>11361</v>
      </c>
      <c r="P6000" t="s">
        <v>11354</v>
      </c>
      <c r="R6000" t="s">
        <v>11353</v>
      </c>
      <c r="S6000">
        <f>IF(SalesData[[#This Row],[Return Status]]="Returned",1,0)</f>
        <v>0</v>
      </c>
      <c r="T6000">
        <v>2081.52</v>
      </c>
      <c r="U6000" s="2">
        <f>EOMONTH(SalesData[[#This Row],[Order Date]],0)</f>
        <v>45169</v>
      </c>
      <c r="V6000" s="9" t="str">
        <f>"Q"&amp;INT((MONTH(SalesData[[#This Row],[Order Date]])+2)/3)&amp;"-"&amp;YEAR(SalesData[[#This Row],[Order Date]])</f>
        <v>Q3-2023</v>
      </c>
    </row>
    <row r="6001" spans="1:22" x14ac:dyDescent="0.35">
      <c r="A6001" t="s">
        <v>6142</v>
      </c>
      <c r="B6001" s="1">
        <v>45161</v>
      </c>
      <c r="C6001" t="s">
        <v>38</v>
      </c>
      <c r="D6001" t="s">
        <v>145</v>
      </c>
      <c r="E6001">
        <v>8442886634</v>
      </c>
      <c r="F6001" t="s">
        <v>50</v>
      </c>
      <c r="G6001" t="s">
        <v>34</v>
      </c>
      <c r="H6001" t="s">
        <v>35</v>
      </c>
      <c r="I6001" t="s">
        <v>36</v>
      </c>
      <c r="J6001" t="s">
        <v>62</v>
      </c>
      <c r="K6001">
        <v>1393.77</v>
      </c>
      <c r="L6001">
        <v>367.81</v>
      </c>
      <c r="M6001" t="s">
        <v>62</v>
      </c>
      <c r="N6001">
        <v>0.26389576472445198</v>
      </c>
      <c r="O6001" t="s">
        <v>11351</v>
      </c>
      <c r="P6001" t="s">
        <v>11354</v>
      </c>
      <c r="R6001" t="s">
        <v>11353</v>
      </c>
      <c r="S6001">
        <f>IF(SalesData[[#This Row],[Return Status]]="Returned",1,0)</f>
        <v>0</v>
      </c>
      <c r="U6001" s="2">
        <f>EOMONTH(SalesData[[#This Row],[Order Date]],0)</f>
        <v>45169</v>
      </c>
      <c r="V6001" s="9" t="str">
        <f>"Q"&amp;INT((MONTH(SalesData[[#This Row],[Order Date]])+2)/3)&amp;"-"&amp;YEAR(SalesData[[#This Row],[Order Date]])</f>
        <v>Q3-2023</v>
      </c>
    </row>
    <row r="6002" spans="1:22" x14ac:dyDescent="0.35">
      <c r="A6002" t="s">
        <v>6143</v>
      </c>
      <c r="B6002" s="1">
        <v>45144</v>
      </c>
      <c r="C6002" t="s">
        <v>188</v>
      </c>
      <c r="D6002" t="s">
        <v>27</v>
      </c>
      <c r="E6002">
        <v>4289300721</v>
      </c>
      <c r="F6002" t="s">
        <v>109</v>
      </c>
      <c r="G6002" t="s">
        <v>59</v>
      </c>
      <c r="H6002" t="s">
        <v>60</v>
      </c>
      <c r="I6002" t="s">
        <v>31</v>
      </c>
      <c r="J6002" t="s">
        <v>65</v>
      </c>
      <c r="K6002">
        <v>4136.2</v>
      </c>
      <c r="L6002">
        <v>327.3</v>
      </c>
      <c r="M6002" t="s">
        <v>65</v>
      </c>
      <c r="N6002">
        <v>7.9130602968908698E-2</v>
      </c>
      <c r="O6002" t="s">
        <v>11351</v>
      </c>
      <c r="P6002" t="s">
        <v>11356</v>
      </c>
      <c r="R6002" t="s">
        <v>11353</v>
      </c>
      <c r="S6002">
        <f>IF(SalesData[[#This Row],[Return Status]]="Returned",1,0)</f>
        <v>0</v>
      </c>
      <c r="T6002">
        <v>2183.56</v>
      </c>
      <c r="U6002" s="2">
        <f>EOMONTH(SalesData[[#This Row],[Order Date]],0)</f>
        <v>45169</v>
      </c>
      <c r="V6002" s="9" t="str">
        <f>"Q"&amp;INT((MONTH(SalesData[[#This Row],[Order Date]])+2)/3)&amp;"-"&amp;YEAR(SalesData[[#This Row],[Order Date]])</f>
        <v>Q3-2023</v>
      </c>
    </row>
    <row r="6003" spans="1:22" x14ac:dyDescent="0.35">
      <c r="A6003" t="s">
        <v>6144</v>
      </c>
      <c r="B6003" s="1">
        <v>45150</v>
      </c>
      <c r="C6003" t="s">
        <v>176</v>
      </c>
      <c r="D6003" t="s">
        <v>72</v>
      </c>
      <c r="E6003">
        <v>3516875968</v>
      </c>
      <c r="F6003" t="s">
        <v>95</v>
      </c>
      <c r="G6003" t="s">
        <v>59</v>
      </c>
      <c r="H6003" t="s">
        <v>60</v>
      </c>
      <c r="I6003" t="s">
        <v>31</v>
      </c>
      <c r="J6003" t="s">
        <v>18</v>
      </c>
      <c r="K6003">
        <v>1829.64</v>
      </c>
      <c r="L6003">
        <v>445.69</v>
      </c>
      <c r="M6003" t="s">
        <v>19</v>
      </c>
      <c r="N6003">
        <v>0.24359436829103001</v>
      </c>
      <c r="O6003" t="s">
        <v>11351</v>
      </c>
      <c r="P6003" t="s">
        <v>11354</v>
      </c>
      <c r="R6003" t="s">
        <v>11353</v>
      </c>
      <c r="S6003">
        <f>IF(SalesData[[#This Row],[Return Status]]="Returned",1,0)</f>
        <v>0</v>
      </c>
      <c r="T6003">
        <v>2183.56</v>
      </c>
      <c r="U6003" s="2">
        <f>EOMONTH(SalesData[[#This Row],[Order Date]],0)</f>
        <v>45169</v>
      </c>
      <c r="V6003" s="9" t="str">
        <f>"Q"&amp;INT((MONTH(SalesData[[#This Row],[Order Date]])+2)/3)&amp;"-"&amp;YEAR(SalesData[[#This Row],[Order Date]])</f>
        <v>Q3-2023</v>
      </c>
    </row>
    <row r="6004" spans="1:22" x14ac:dyDescent="0.35">
      <c r="A6004" t="s">
        <v>6145</v>
      </c>
      <c r="B6004" s="1">
        <v>45155</v>
      </c>
      <c r="C6004" t="s">
        <v>21</v>
      </c>
      <c r="D6004" t="s">
        <v>46</v>
      </c>
      <c r="E6004">
        <v>6043520881</v>
      </c>
      <c r="F6004" t="s">
        <v>81</v>
      </c>
      <c r="G6004" t="s">
        <v>74</v>
      </c>
      <c r="H6004" t="s">
        <v>75</v>
      </c>
      <c r="I6004" t="s">
        <v>36</v>
      </c>
      <c r="J6004" t="s">
        <v>43</v>
      </c>
      <c r="K6004">
        <v>2554.9499999999998</v>
      </c>
      <c r="L6004">
        <v>491.79</v>
      </c>
      <c r="M6004" t="s">
        <v>43</v>
      </c>
      <c r="N6004">
        <v>0.19248517583514399</v>
      </c>
      <c r="O6004" t="s">
        <v>11351</v>
      </c>
      <c r="P6004" t="s">
        <v>11352</v>
      </c>
      <c r="R6004" t="s">
        <v>11353</v>
      </c>
      <c r="S6004">
        <f>IF(SalesData[[#This Row],[Return Status]]="Returned",1,0)</f>
        <v>0</v>
      </c>
      <c r="T6004">
        <v>2420.2800000000002</v>
      </c>
      <c r="U6004" s="2">
        <f>EOMONTH(SalesData[[#This Row],[Order Date]],0)</f>
        <v>45169</v>
      </c>
      <c r="V6004" s="9" t="str">
        <f>"Q"&amp;INT((MONTH(SalesData[[#This Row],[Order Date]])+2)/3)&amp;"-"&amp;YEAR(SalesData[[#This Row],[Order Date]])</f>
        <v>Q3-2023</v>
      </c>
    </row>
    <row r="6005" spans="1:22" x14ac:dyDescent="0.35">
      <c r="A6005" t="s">
        <v>6146</v>
      </c>
      <c r="B6005" s="1">
        <v>45157</v>
      </c>
      <c r="C6005" t="s">
        <v>113</v>
      </c>
      <c r="D6005" t="s">
        <v>13</v>
      </c>
      <c r="E6005">
        <v>4642848413</v>
      </c>
      <c r="F6005" t="s">
        <v>40</v>
      </c>
      <c r="G6005" t="s">
        <v>69</v>
      </c>
      <c r="H6005" t="s">
        <v>41</v>
      </c>
      <c r="I6005" t="s">
        <v>31</v>
      </c>
      <c r="J6005" t="s">
        <v>43</v>
      </c>
      <c r="K6005">
        <v>2888.87</v>
      </c>
      <c r="L6005">
        <v>554.05999999999995</v>
      </c>
      <c r="M6005" t="s">
        <v>43</v>
      </c>
      <c r="N6005">
        <v>0.19179125401973801</v>
      </c>
      <c r="O6005" t="s">
        <v>11351</v>
      </c>
      <c r="P6005" t="s">
        <v>11352</v>
      </c>
      <c r="R6005" t="s">
        <v>11353</v>
      </c>
      <c r="S6005">
        <f>IF(SalesData[[#This Row],[Return Status]]="Returned",1,0)</f>
        <v>0</v>
      </c>
      <c r="T6005">
        <v>2081.52</v>
      </c>
      <c r="U6005" s="2">
        <f>EOMONTH(SalesData[[#This Row],[Order Date]],0)</f>
        <v>45169</v>
      </c>
      <c r="V6005" s="9" t="str">
        <f>"Q"&amp;INT((MONTH(SalesData[[#This Row],[Order Date]])+2)/3)&amp;"-"&amp;YEAR(SalesData[[#This Row],[Order Date]])</f>
        <v>Q3-2023</v>
      </c>
    </row>
    <row r="6006" spans="1:22" x14ac:dyDescent="0.35">
      <c r="A6006" t="s">
        <v>6147</v>
      </c>
      <c r="B6006" s="1">
        <v>45153</v>
      </c>
      <c r="C6006" t="s">
        <v>92</v>
      </c>
      <c r="D6006" t="s">
        <v>80</v>
      </c>
      <c r="E6006">
        <v>6598419811</v>
      </c>
      <c r="F6006" t="s">
        <v>64</v>
      </c>
      <c r="G6006" t="s">
        <v>15</v>
      </c>
      <c r="H6006" t="s">
        <v>16</v>
      </c>
      <c r="I6006" t="s">
        <v>17</v>
      </c>
      <c r="J6006" t="s">
        <v>43</v>
      </c>
      <c r="K6006">
        <v>2164.5300000000002</v>
      </c>
      <c r="L6006">
        <v>379.02</v>
      </c>
      <c r="M6006" t="s">
        <v>43</v>
      </c>
      <c r="N6006">
        <v>0.17510498814985201</v>
      </c>
      <c r="O6006" t="s">
        <v>11351</v>
      </c>
      <c r="P6006" t="s">
        <v>11352</v>
      </c>
      <c r="R6006" t="s">
        <v>11353</v>
      </c>
      <c r="S6006">
        <f>IF(SalesData[[#This Row],[Return Status]]="Returned",1,0)</f>
        <v>0</v>
      </c>
      <c r="T6006">
        <v>2085.91</v>
      </c>
      <c r="U6006" s="2">
        <f>EOMONTH(SalesData[[#This Row],[Order Date]],0)</f>
        <v>45169</v>
      </c>
      <c r="V6006" s="9" t="str">
        <f>"Q"&amp;INT((MONTH(SalesData[[#This Row],[Order Date]])+2)/3)&amp;"-"&amp;YEAR(SalesData[[#This Row],[Order Date]])</f>
        <v>Q3-2023</v>
      </c>
    </row>
    <row r="6007" spans="1:22" x14ac:dyDescent="0.35">
      <c r="A6007" t="s">
        <v>6148</v>
      </c>
      <c r="B6007" s="1">
        <v>45164</v>
      </c>
      <c r="C6007" t="s">
        <v>52</v>
      </c>
      <c r="D6007" t="s">
        <v>80</v>
      </c>
      <c r="E6007">
        <v>78173019</v>
      </c>
      <c r="F6007" t="s">
        <v>129</v>
      </c>
      <c r="G6007" t="s">
        <v>54</v>
      </c>
      <c r="H6007" t="s">
        <v>55</v>
      </c>
      <c r="I6007" t="s">
        <v>31</v>
      </c>
      <c r="J6007" t="s">
        <v>65</v>
      </c>
      <c r="K6007">
        <v>4556.8500000000004</v>
      </c>
      <c r="L6007">
        <v>182.55</v>
      </c>
      <c r="M6007" t="s">
        <v>65</v>
      </c>
      <c r="N6007">
        <v>4.0060568155633802E-2</v>
      </c>
      <c r="O6007" t="s">
        <v>11351</v>
      </c>
      <c r="P6007" t="s">
        <v>11356</v>
      </c>
      <c r="R6007" t="s">
        <v>11353</v>
      </c>
      <c r="S6007">
        <f>IF(SalesData[[#This Row],[Return Status]]="Returned",1,0)</f>
        <v>0</v>
      </c>
      <c r="U6007" s="2">
        <f>EOMONTH(SalesData[[#This Row],[Order Date]],0)</f>
        <v>45169</v>
      </c>
      <c r="V6007" s="9" t="str">
        <f>"Q"&amp;INT((MONTH(SalesData[[#This Row],[Order Date]])+2)/3)&amp;"-"&amp;YEAR(SalesData[[#This Row],[Order Date]])</f>
        <v>Q3-2023</v>
      </c>
    </row>
    <row r="6008" spans="1:22" x14ac:dyDescent="0.35">
      <c r="A6008" t="s">
        <v>6149</v>
      </c>
      <c r="B6008" s="1">
        <v>45152</v>
      </c>
      <c r="C6008" t="s">
        <v>26</v>
      </c>
      <c r="D6008" t="s">
        <v>99</v>
      </c>
      <c r="E6008">
        <v>7174551249</v>
      </c>
      <c r="F6008" t="s">
        <v>222</v>
      </c>
      <c r="G6008" t="s">
        <v>164</v>
      </c>
      <c r="H6008" t="s">
        <v>165</v>
      </c>
      <c r="I6008" t="s">
        <v>36</v>
      </c>
      <c r="J6008" t="s">
        <v>19</v>
      </c>
      <c r="K6008">
        <v>1073.1099999999999</v>
      </c>
      <c r="L6008">
        <v>140.41999999999999</v>
      </c>
      <c r="M6008" t="s">
        <v>19</v>
      </c>
      <c r="N6008">
        <v>0.13085331419891699</v>
      </c>
      <c r="O6008" t="s">
        <v>11351</v>
      </c>
      <c r="P6008" t="s">
        <v>11352</v>
      </c>
      <c r="R6008" t="s">
        <v>11353</v>
      </c>
      <c r="S6008">
        <f>IF(SalesData[[#This Row],[Return Status]]="Returned",1,0)</f>
        <v>0</v>
      </c>
      <c r="U6008" s="2">
        <f>EOMONTH(SalesData[[#This Row],[Order Date]],0)</f>
        <v>45169</v>
      </c>
      <c r="V6008" s="9" t="str">
        <f>"Q"&amp;INT((MONTH(SalesData[[#This Row],[Order Date]])+2)/3)&amp;"-"&amp;YEAR(SalesData[[#This Row],[Order Date]])</f>
        <v>Q3-2023</v>
      </c>
    </row>
    <row r="6009" spans="1:22" x14ac:dyDescent="0.35">
      <c r="A6009" t="s">
        <v>6150</v>
      </c>
      <c r="B6009" s="1">
        <v>45143</v>
      </c>
      <c r="C6009" t="s">
        <v>124</v>
      </c>
      <c r="D6009" t="s">
        <v>80</v>
      </c>
      <c r="E6009">
        <v>8001995852</v>
      </c>
      <c r="F6009" t="s">
        <v>14</v>
      </c>
      <c r="G6009" t="s">
        <v>15</v>
      </c>
      <c r="H6009" t="s">
        <v>16</v>
      </c>
      <c r="I6009" t="s">
        <v>17</v>
      </c>
      <c r="J6009" t="s">
        <v>18</v>
      </c>
      <c r="K6009">
        <v>498.57</v>
      </c>
      <c r="L6009">
        <v>140.04</v>
      </c>
      <c r="M6009" t="s">
        <v>19</v>
      </c>
      <c r="N6009">
        <v>0.28088332631325602</v>
      </c>
      <c r="O6009" t="s">
        <v>11361</v>
      </c>
      <c r="P6009" t="s">
        <v>11354</v>
      </c>
      <c r="R6009" t="s">
        <v>11353</v>
      </c>
      <c r="S6009">
        <f>IF(SalesData[[#This Row],[Return Status]]="Returned",1,0)</f>
        <v>0</v>
      </c>
      <c r="T6009">
        <v>2085.91</v>
      </c>
      <c r="U6009" s="2">
        <f>EOMONTH(SalesData[[#This Row],[Order Date]],0)</f>
        <v>45169</v>
      </c>
      <c r="V6009" s="9" t="str">
        <f>"Q"&amp;INT((MONTH(SalesData[[#This Row],[Order Date]])+2)/3)&amp;"-"&amp;YEAR(SalesData[[#This Row],[Order Date]])</f>
        <v>Q3-2023</v>
      </c>
    </row>
    <row r="6010" spans="1:22" x14ac:dyDescent="0.35">
      <c r="A6010" t="s">
        <v>6151</v>
      </c>
      <c r="B6010" s="1">
        <v>45142</v>
      </c>
      <c r="C6010" t="s">
        <v>57</v>
      </c>
      <c r="D6010" t="s">
        <v>99</v>
      </c>
      <c r="E6010">
        <v>7419427831</v>
      </c>
      <c r="F6010" t="s">
        <v>100</v>
      </c>
      <c r="G6010" t="s">
        <v>34</v>
      </c>
      <c r="H6010" t="s">
        <v>35</v>
      </c>
      <c r="I6010" t="s">
        <v>36</v>
      </c>
      <c r="J6010" t="s">
        <v>65</v>
      </c>
      <c r="K6010">
        <v>4759.75</v>
      </c>
      <c r="L6010">
        <v>551.66</v>
      </c>
      <c r="M6010" t="s">
        <v>65</v>
      </c>
      <c r="N6010">
        <v>0.115901045222963</v>
      </c>
      <c r="O6010" t="s">
        <v>11351</v>
      </c>
      <c r="P6010" t="s">
        <v>11352</v>
      </c>
      <c r="R6010" t="s">
        <v>11353</v>
      </c>
      <c r="S6010">
        <f>IF(SalesData[[#This Row],[Return Status]]="Returned",1,0)</f>
        <v>0</v>
      </c>
      <c r="U6010" s="2">
        <f>EOMONTH(SalesData[[#This Row],[Order Date]],0)</f>
        <v>45169</v>
      </c>
      <c r="V6010" s="9" t="str">
        <f>"Q"&amp;INT((MONTH(SalesData[[#This Row],[Order Date]])+2)/3)&amp;"-"&amp;YEAR(SalesData[[#This Row],[Order Date]])</f>
        <v>Q3-2023</v>
      </c>
    </row>
    <row r="6011" spans="1:22" x14ac:dyDescent="0.35">
      <c r="A6011" t="s">
        <v>6152</v>
      </c>
      <c r="B6011" s="1">
        <v>45164</v>
      </c>
      <c r="C6011" t="s">
        <v>149</v>
      </c>
      <c r="D6011" t="s">
        <v>72</v>
      </c>
      <c r="E6011">
        <v>6273940035</v>
      </c>
      <c r="F6011" t="s">
        <v>181</v>
      </c>
      <c r="G6011" t="s">
        <v>54</v>
      </c>
      <c r="H6011" t="s">
        <v>55</v>
      </c>
      <c r="I6011" t="s">
        <v>31</v>
      </c>
      <c r="J6011" t="s">
        <v>42</v>
      </c>
      <c r="K6011">
        <v>4880.46</v>
      </c>
      <c r="L6011">
        <v>326.35000000000002</v>
      </c>
      <c r="M6011" t="s">
        <v>43</v>
      </c>
      <c r="N6011">
        <v>6.6868696803170202E-2</v>
      </c>
      <c r="O6011" t="s">
        <v>11351</v>
      </c>
      <c r="P6011" t="s">
        <v>11356</v>
      </c>
      <c r="R6011" t="s">
        <v>11353</v>
      </c>
      <c r="S6011">
        <f>IF(SalesData[[#This Row],[Return Status]]="Returned",1,0)</f>
        <v>0</v>
      </c>
      <c r="U6011" s="2">
        <f>EOMONTH(SalesData[[#This Row],[Order Date]],0)</f>
        <v>45169</v>
      </c>
      <c r="V6011" s="9" t="str">
        <f>"Q"&amp;INT((MONTH(SalesData[[#This Row],[Order Date]])+2)/3)&amp;"-"&amp;YEAR(SalesData[[#This Row],[Order Date]])</f>
        <v>Q3-2023</v>
      </c>
    </row>
    <row r="6012" spans="1:22" x14ac:dyDescent="0.35">
      <c r="A6012" t="s">
        <v>6153</v>
      </c>
      <c r="B6012" s="1">
        <v>45153</v>
      </c>
      <c r="C6012" t="s">
        <v>144</v>
      </c>
      <c r="D6012" t="s">
        <v>46</v>
      </c>
      <c r="E6012">
        <v>3374308667</v>
      </c>
      <c r="F6012" t="s">
        <v>140</v>
      </c>
      <c r="G6012" t="s">
        <v>236</v>
      </c>
      <c r="H6012" t="s">
        <v>121</v>
      </c>
      <c r="I6012" t="s">
        <v>17</v>
      </c>
      <c r="J6012" t="s">
        <v>19</v>
      </c>
      <c r="K6012">
        <v>2308.5500000000002</v>
      </c>
      <c r="L6012">
        <v>260.48</v>
      </c>
      <c r="M6012" t="s">
        <v>19</v>
      </c>
      <c r="N6012">
        <v>0.11283273050183</v>
      </c>
      <c r="O6012" t="s">
        <v>11351</v>
      </c>
      <c r="P6012" t="s">
        <v>11352</v>
      </c>
      <c r="R6012" t="s">
        <v>11353</v>
      </c>
      <c r="S6012">
        <f>IF(SalesData[[#This Row],[Return Status]]="Returned",1,0)</f>
        <v>0</v>
      </c>
      <c r="U6012" s="2">
        <f>EOMONTH(SalesData[[#This Row],[Order Date]],0)</f>
        <v>45169</v>
      </c>
      <c r="V6012" s="9" t="str">
        <f>"Q"&amp;INT((MONTH(SalesData[[#This Row],[Order Date]])+2)/3)&amp;"-"&amp;YEAR(SalesData[[#This Row],[Order Date]])</f>
        <v>Q3-2023</v>
      </c>
    </row>
    <row r="6013" spans="1:22" x14ac:dyDescent="0.35">
      <c r="A6013" t="s">
        <v>6154</v>
      </c>
      <c r="B6013" s="1">
        <v>45142</v>
      </c>
      <c r="C6013" t="s">
        <v>149</v>
      </c>
      <c r="D6013" t="s">
        <v>99</v>
      </c>
      <c r="E6013">
        <v>3602128149</v>
      </c>
      <c r="F6013" t="s">
        <v>387</v>
      </c>
      <c r="G6013" t="s">
        <v>89</v>
      </c>
      <c r="H6013" t="s">
        <v>90</v>
      </c>
      <c r="I6013" t="s">
        <v>31</v>
      </c>
      <c r="J6013" t="s">
        <v>19</v>
      </c>
      <c r="K6013">
        <v>2825.79</v>
      </c>
      <c r="L6013">
        <v>258.57</v>
      </c>
      <c r="M6013" t="s">
        <v>19</v>
      </c>
      <c r="N6013">
        <v>9.1503614918305998E-2</v>
      </c>
      <c r="O6013" t="s">
        <v>11351</v>
      </c>
      <c r="P6013" t="s">
        <v>11356</v>
      </c>
      <c r="R6013" t="s">
        <v>11353</v>
      </c>
      <c r="S6013">
        <f>IF(SalesData[[#This Row],[Return Status]]="Returned",1,0)</f>
        <v>0</v>
      </c>
      <c r="T6013">
        <v>207.68</v>
      </c>
      <c r="U6013" s="2">
        <f>EOMONTH(SalesData[[#This Row],[Order Date]],0)</f>
        <v>45169</v>
      </c>
      <c r="V6013" s="9" t="str">
        <f>"Q"&amp;INT((MONTH(SalesData[[#This Row],[Order Date]])+2)/3)&amp;"-"&amp;YEAR(SalesData[[#This Row],[Order Date]])</f>
        <v>Q3-2023</v>
      </c>
    </row>
    <row r="6014" spans="1:22" x14ac:dyDescent="0.35">
      <c r="A6014" t="s">
        <v>6155</v>
      </c>
      <c r="B6014" s="1">
        <v>45168</v>
      </c>
      <c r="C6014" t="s">
        <v>52</v>
      </c>
      <c r="D6014" t="s">
        <v>39</v>
      </c>
      <c r="E6014">
        <v>5916992817</v>
      </c>
      <c r="F6014" t="s">
        <v>137</v>
      </c>
      <c r="G6014" t="s">
        <v>34</v>
      </c>
      <c r="H6014" t="s">
        <v>35</v>
      </c>
      <c r="I6014" t="s">
        <v>36</v>
      </c>
      <c r="J6014" t="s">
        <v>65</v>
      </c>
      <c r="K6014">
        <v>1235.27</v>
      </c>
      <c r="L6014">
        <v>259.68</v>
      </c>
      <c r="M6014" t="s">
        <v>65</v>
      </c>
      <c r="N6014">
        <v>0.21022124717673099</v>
      </c>
      <c r="O6014" t="s">
        <v>11351</v>
      </c>
      <c r="P6014" t="s">
        <v>11354</v>
      </c>
      <c r="R6014" t="s">
        <v>11353</v>
      </c>
      <c r="S6014">
        <f>IF(SalesData[[#This Row],[Return Status]]="Returned",1,0)</f>
        <v>0</v>
      </c>
      <c r="U6014" s="2">
        <f>EOMONTH(SalesData[[#This Row],[Order Date]],0)</f>
        <v>45169</v>
      </c>
      <c r="V6014" s="9" t="str">
        <f>"Q"&amp;INT((MONTH(SalesData[[#This Row],[Order Date]])+2)/3)&amp;"-"&amp;YEAR(SalesData[[#This Row],[Order Date]])</f>
        <v>Q3-2023</v>
      </c>
    </row>
    <row r="6015" spans="1:22" x14ac:dyDescent="0.35">
      <c r="A6015" t="s">
        <v>6156</v>
      </c>
      <c r="B6015" s="1">
        <v>45149</v>
      </c>
      <c r="C6015" t="s">
        <v>67</v>
      </c>
      <c r="D6015" t="s">
        <v>27</v>
      </c>
      <c r="E6015">
        <v>564549214</v>
      </c>
      <c r="F6015" t="s">
        <v>222</v>
      </c>
      <c r="G6015" t="s">
        <v>164</v>
      </c>
      <c r="H6015" t="s">
        <v>165</v>
      </c>
      <c r="I6015" t="s">
        <v>36</v>
      </c>
      <c r="J6015" t="s">
        <v>62</v>
      </c>
      <c r="K6015">
        <v>1937.4</v>
      </c>
      <c r="L6015">
        <v>363.17</v>
      </c>
      <c r="M6015" t="s">
        <v>62</v>
      </c>
      <c r="N6015">
        <v>0.187452255600289</v>
      </c>
      <c r="O6015" t="s">
        <v>11351</v>
      </c>
      <c r="P6015" t="s">
        <v>11352</v>
      </c>
      <c r="R6015" t="s">
        <v>11353</v>
      </c>
      <c r="S6015">
        <f>IF(SalesData[[#This Row],[Return Status]]="Returned",1,0)</f>
        <v>0</v>
      </c>
      <c r="U6015" s="2">
        <f>EOMONTH(SalesData[[#This Row],[Order Date]],0)</f>
        <v>45169</v>
      </c>
      <c r="V6015" s="9" t="str">
        <f>"Q"&amp;INT((MONTH(SalesData[[#This Row],[Order Date]])+2)/3)&amp;"-"&amp;YEAR(SalesData[[#This Row],[Order Date]])</f>
        <v>Q3-2023</v>
      </c>
    </row>
    <row r="6016" spans="1:22" x14ac:dyDescent="0.35">
      <c r="A6016" t="s">
        <v>6157</v>
      </c>
      <c r="B6016" s="1">
        <v>45141</v>
      </c>
      <c r="C6016" t="s">
        <v>97</v>
      </c>
      <c r="D6016" t="s">
        <v>72</v>
      </c>
      <c r="E6016">
        <v>6092323727</v>
      </c>
      <c r="F6016" t="s">
        <v>64</v>
      </c>
      <c r="G6016" t="s">
        <v>15</v>
      </c>
      <c r="H6016" t="s">
        <v>11357</v>
      </c>
      <c r="I6016" t="s">
        <v>17</v>
      </c>
      <c r="J6016" t="s">
        <v>19</v>
      </c>
      <c r="K6016">
        <v>4366.47</v>
      </c>
      <c r="L6016">
        <v>610.70000000000005</v>
      </c>
      <c r="M6016" t="s">
        <v>19</v>
      </c>
      <c r="N6016">
        <v>0.139861260927019</v>
      </c>
      <c r="O6016" t="s">
        <v>11351</v>
      </c>
      <c r="P6016" t="s">
        <v>11352</v>
      </c>
      <c r="R6016" t="s">
        <v>11353</v>
      </c>
      <c r="S6016">
        <f>IF(SalesData[[#This Row],[Return Status]]="Returned",1,0)</f>
        <v>0</v>
      </c>
      <c r="T6016">
        <v>2085.91</v>
      </c>
      <c r="U6016" s="2">
        <f>EOMONTH(SalesData[[#This Row],[Order Date]],0)</f>
        <v>45169</v>
      </c>
      <c r="V6016" s="9" t="str">
        <f>"Q"&amp;INT((MONTH(SalesData[[#This Row],[Order Date]])+2)/3)&amp;"-"&amp;YEAR(SalesData[[#This Row],[Order Date]])</f>
        <v>Q3-2023</v>
      </c>
    </row>
    <row r="6017" spans="1:22" x14ac:dyDescent="0.35">
      <c r="A6017" t="s">
        <v>6158</v>
      </c>
      <c r="B6017" s="1">
        <v>45146</v>
      </c>
      <c r="C6017" t="s">
        <v>132</v>
      </c>
      <c r="D6017" t="s">
        <v>39</v>
      </c>
      <c r="E6017">
        <v>4982198837</v>
      </c>
      <c r="F6017" t="s">
        <v>154</v>
      </c>
      <c r="G6017" t="s">
        <v>29</v>
      </c>
      <c r="H6017" t="s">
        <v>30</v>
      </c>
      <c r="I6017" t="s">
        <v>31</v>
      </c>
      <c r="J6017" t="s">
        <v>19</v>
      </c>
      <c r="K6017">
        <v>466.55</v>
      </c>
      <c r="L6017">
        <v>104.69</v>
      </c>
      <c r="M6017" t="s">
        <v>19</v>
      </c>
      <c r="N6017">
        <v>0.224391812238774</v>
      </c>
      <c r="O6017" t="s">
        <v>11361</v>
      </c>
      <c r="P6017" t="s">
        <v>11354</v>
      </c>
      <c r="R6017" t="s">
        <v>11353</v>
      </c>
      <c r="S6017">
        <f>IF(SalesData[[#This Row],[Return Status]]="Returned",1,0)</f>
        <v>0</v>
      </c>
      <c r="T6017">
        <v>2788.38</v>
      </c>
      <c r="U6017" s="2">
        <f>EOMONTH(SalesData[[#This Row],[Order Date]],0)</f>
        <v>45169</v>
      </c>
      <c r="V6017" s="9" t="str">
        <f>"Q"&amp;INT((MONTH(SalesData[[#This Row],[Order Date]])+2)/3)&amp;"-"&amp;YEAR(SalesData[[#This Row],[Order Date]])</f>
        <v>Q3-2023</v>
      </c>
    </row>
    <row r="6018" spans="1:22" x14ac:dyDescent="0.35">
      <c r="A6018" t="s">
        <v>6159</v>
      </c>
      <c r="B6018" s="1">
        <v>45141</v>
      </c>
      <c r="C6018" t="s">
        <v>38</v>
      </c>
      <c r="D6018" t="s">
        <v>39</v>
      </c>
      <c r="E6018">
        <v>4774758230</v>
      </c>
      <c r="F6018" t="s">
        <v>163</v>
      </c>
      <c r="G6018" t="s">
        <v>11381</v>
      </c>
      <c r="H6018" t="s">
        <v>165</v>
      </c>
      <c r="I6018" t="s">
        <v>36</v>
      </c>
      <c r="J6018" t="s">
        <v>19</v>
      </c>
      <c r="K6018">
        <v>3688.35</v>
      </c>
      <c r="L6018">
        <v>686.81</v>
      </c>
      <c r="M6018" t="s">
        <v>19</v>
      </c>
      <c r="N6018">
        <v>0.18621063619233499</v>
      </c>
      <c r="O6018" t="s">
        <v>11351</v>
      </c>
      <c r="P6018" t="s">
        <v>11352</v>
      </c>
      <c r="R6018" t="s">
        <v>11353</v>
      </c>
      <c r="S6018">
        <f>IF(SalesData[[#This Row],[Return Status]]="Returned",1,0)</f>
        <v>0</v>
      </c>
      <c r="U6018" s="2">
        <f>EOMONTH(SalesData[[#This Row],[Order Date]],0)</f>
        <v>45169</v>
      </c>
      <c r="V6018" s="9" t="str">
        <f>"Q"&amp;INT((MONTH(SalesData[[#This Row],[Order Date]])+2)/3)&amp;"-"&amp;YEAR(SalesData[[#This Row],[Order Date]])</f>
        <v>Q3-2023</v>
      </c>
    </row>
    <row r="6019" spans="1:22" x14ac:dyDescent="0.35">
      <c r="A6019" t="s">
        <v>6160</v>
      </c>
      <c r="B6019" s="1">
        <v>45143</v>
      </c>
      <c r="C6019" t="s">
        <v>87</v>
      </c>
      <c r="D6019" t="s">
        <v>145</v>
      </c>
      <c r="E6019">
        <v>2058031160</v>
      </c>
      <c r="F6019" t="s">
        <v>312</v>
      </c>
      <c r="G6019" t="s">
        <v>141</v>
      </c>
      <c r="H6019" t="s">
        <v>121</v>
      </c>
      <c r="I6019" t="s">
        <v>17</v>
      </c>
      <c r="J6019" t="s">
        <v>19</v>
      </c>
      <c r="K6019">
        <v>2393.3000000000002</v>
      </c>
      <c r="L6019">
        <v>257.95999999999998</v>
      </c>
      <c r="M6019" t="s">
        <v>19</v>
      </c>
      <c r="N6019">
        <v>0.107784230978147</v>
      </c>
      <c r="O6019" t="s">
        <v>11351</v>
      </c>
      <c r="P6019" t="s">
        <v>11352</v>
      </c>
      <c r="R6019" t="s">
        <v>11353</v>
      </c>
      <c r="S6019">
        <f>IF(SalesData[[#This Row],[Return Status]]="Returned",1,0)</f>
        <v>0</v>
      </c>
      <c r="T6019">
        <v>2793.38</v>
      </c>
      <c r="U6019" s="2">
        <f>EOMONTH(SalesData[[#This Row],[Order Date]],0)</f>
        <v>45169</v>
      </c>
      <c r="V6019" s="9" t="str">
        <f>"Q"&amp;INT((MONTH(SalesData[[#This Row],[Order Date]])+2)/3)&amp;"-"&amp;YEAR(SalesData[[#This Row],[Order Date]])</f>
        <v>Q3-2023</v>
      </c>
    </row>
    <row r="6020" spans="1:22" x14ac:dyDescent="0.35">
      <c r="A6020" t="s">
        <v>6161</v>
      </c>
      <c r="B6020" s="1">
        <v>45148</v>
      </c>
      <c r="C6020" t="s">
        <v>92</v>
      </c>
      <c r="D6020" t="s">
        <v>46</v>
      </c>
      <c r="E6020">
        <v>7100567613</v>
      </c>
      <c r="F6020" t="s">
        <v>159</v>
      </c>
      <c r="G6020" t="s">
        <v>251</v>
      </c>
      <c r="H6020" t="s">
        <v>85</v>
      </c>
      <c r="I6020" t="s">
        <v>31</v>
      </c>
      <c r="J6020" t="s">
        <v>18</v>
      </c>
      <c r="K6020">
        <v>2214.14</v>
      </c>
      <c r="L6020">
        <v>474.98</v>
      </c>
      <c r="M6020" t="s">
        <v>19</v>
      </c>
      <c r="N6020">
        <v>0.21452121365405999</v>
      </c>
      <c r="O6020" t="s">
        <v>11351</v>
      </c>
      <c r="P6020" t="s">
        <v>11354</v>
      </c>
      <c r="R6020" t="s">
        <v>11353</v>
      </c>
      <c r="S6020">
        <f>IF(SalesData[[#This Row],[Return Status]]="Returned",1,0)</f>
        <v>0</v>
      </c>
      <c r="U6020" s="2">
        <f>EOMONTH(SalesData[[#This Row],[Order Date]],0)</f>
        <v>45169</v>
      </c>
      <c r="V6020" s="9" t="str">
        <f>"Q"&amp;INT((MONTH(SalesData[[#This Row],[Order Date]])+2)/3)&amp;"-"&amp;YEAR(SalesData[[#This Row],[Order Date]])</f>
        <v>Q3-2023</v>
      </c>
    </row>
    <row r="6021" spans="1:22" x14ac:dyDescent="0.35">
      <c r="A6021" t="s">
        <v>6162</v>
      </c>
      <c r="B6021" s="1">
        <v>45144</v>
      </c>
      <c r="C6021" t="s">
        <v>67</v>
      </c>
      <c r="D6021" t="s">
        <v>13</v>
      </c>
      <c r="E6021">
        <v>2016711350</v>
      </c>
      <c r="F6021" t="s">
        <v>81</v>
      </c>
      <c r="G6021" t="s">
        <v>74</v>
      </c>
      <c r="H6021" t="s">
        <v>75</v>
      </c>
      <c r="I6021" t="s">
        <v>36</v>
      </c>
      <c r="J6021" t="s">
        <v>61</v>
      </c>
      <c r="K6021">
        <v>3995.19</v>
      </c>
      <c r="L6021">
        <v>1038.3599999999999</v>
      </c>
      <c r="M6021" t="s">
        <v>62</v>
      </c>
      <c r="N6021">
        <v>0.25990253279568698</v>
      </c>
      <c r="O6021" t="s">
        <v>11351</v>
      </c>
      <c r="P6021" t="s">
        <v>11354</v>
      </c>
      <c r="R6021" t="s">
        <v>11353</v>
      </c>
      <c r="S6021">
        <f>IF(SalesData[[#This Row],[Return Status]]="Returned",1,0)</f>
        <v>0</v>
      </c>
      <c r="T6021">
        <v>2420.2800000000002</v>
      </c>
      <c r="U6021" s="2">
        <f>EOMONTH(SalesData[[#This Row],[Order Date]],0)</f>
        <v>45169</v>
      </c>
      <c r="V6021" s="9" t="str">
        <f>"Q"&amp;INT((MONTH(SalesData[[#This Row],[Order Date]])+2)/3)&amp;"-"&amp;YEAR(SalesData[[#This Row],[Order Date]])</f>
        <v>Q3-2023</v>
      </c>
    </row>
    <row r="6022" spans="1:22" x14ac:dyDescent="0.35">
      <c r="A6022" t="s">
        <v>6163</v>
      </c>
      <c r="B6022" s="1">
        <v>45166</v>
      </c>
      <c r="C6022" t="s">
        <v>87</v>
      </c>
      <c r="D6022" t="s">
        <v>99</v>
      </c>
      <c r="E6022">
        <v>2152690082</v>
      </c>
      <c r="F6022" t="s">
        <v>387</v>
      </c>
      <c r="G6022" t="s">
        <v>89</v>
      </c>
      <c r="H6022" t="s">
        <v>90</v>
      </c>
      <c r="I6022" t="s">
        <v>31</v>
      </c>
      <c r="J6022" t="s">
        <v>42</v>
      </c>
      <c r="K6022">
        <v>674.96</v>
      </c>
      <c r="L6022">
        <v>80.03</v>
      </c>
      <c r="M6022" t="s">
        <v>43</v>
      </c>
      <c r="N6022">
        <v>0.11856998933270101</v>
      </c>
      <c r="O6022" t="s">
        <v>11355</v>
      </c>
      <c r="P6022" t="s">
        <v>11352</v>
      </c>
      <c r="R6022" t="s">
        <v>11353</v>
      </c>
      <c r="S6022">
        <f>IF(SalesData[[#This Row],[Return Status]]="Returned",1,0)</f>
        <v>0</v>
      </c>
      <c r="T6022">
        <v>207.68</v>
      </c>
      <c r="U6022" s="2">
        <f>EOMONTH(SalesData[[#This Row],[Order Date]],0)</f>
        <v>45169</v>
      </c>
      <c r="V6022" s="9" t="str">
        <f>"Q"&amp;INT((MONTH(SalesData[[#This Row],[Order Date]])+2)/3)&amp;"-"&amp;YEAR(SalesData[[#This Row],[Order Date]])</f>
        <v>Q3-2023</v>
      </c>
    </row>
    <row r="6023" spans="1:22" x14ac:dyDescent="0.35">
      <c r="A6023" t="s">
        <v>6164</v>
      </c>
      <c r="B6023" s="1">
        <v>45160</v>
      </c>
      <c r="C6023" t="s">
        <v>12</v>
      </c>
      <c r="D6023" t="s">
        <v>46</v>
      </c>
      <c r="E6023">
        <v>7997411136</v>
      </c>
      <c r="F6023" t="s">
        <v>103</v>
      </c>
      <c r="G6023" t="s">
        <v>23</v>
      </c>
      <c r="H6023" t="s">
        <v>24</v>
      </c>
      <c r="I6023" t="s">
        <v>17</v>
      </c>
      <c r="J6023" t="s">
        <v>62</v>
      </c>
      <c r="K6023">
        <v>2956.33</v>
      </c>
      <c r="L6023">
        <v>735.11</v>
      </c>
      <c r="M6023" t="s">
        <v>62</v>
      </c>
      <c r="N6023">
        <v>0.248656273149479</v>
      </c>
      <c r="O6023" t="s">
        <v>11351</v>
      </c>
      <c r="P6023" t="s">
        <v>11354</v>
      </c>
      <c r="R6023" t="s">
        <v>11353</v>
      </c>
      <c r="S6023">
        <f>IF(SalesData[[#This Row],[Return Status]]="Returned",1,0)</f>
        <v>0</v>
      </c>
      <c r="T6023">
        <v>2821.33</v>
      </c>
      <c r="U6023" s="2">
        <f>EOMONTH(SalesData[[#This Row],[Order Date]],0)</f>
        <v>45169</v>
      </c>
      <c r="V6023" s="9" t="str">
        <f>"Q"&amp;INT((MONTH(SalesData[[#This Row],[Order Date]])+2)/3)&amp;"-"&amp;YEAR(SalesData[[#This Row],[Order Date]])</f>
        <v>Q3-2023</v>
      </c>
    </row>
    <row r="6024" spans="1:22" x14ac:dyDescent="0.35">
      <c r="A6024" t="s">
        <v>6165</v>
      </c>
      <c r="B6024" s="1">
        <v>45147</v>
      </c>
      <c r="C6024" t="s">
        <v>94</v>
      </c>
      <c r="D6024" t="s">
        <v>27</v>
      </c>
      <c r="E6024">
        <v>6444765632</v>
      </c>
      <c r="F6024" t="s">
        <v>103</v>
      </c>
      <c r="G6024" t="s">
        <v>23</v>
      </c>
      <c r="H6024" t="s">
        <v>24</v>
      </c>
      <c r="I6024" t="s">
        <v>17</v>
      </c>
      <c r="J6024" t="s">
        <v>65</v>
      </c>
      <c r="K6024">
        <v>259.49</v>
      </c>
      <c r="L6024">
        <v>67.52</v>
      </c>
      <c r="M6024" t="s">
        <v>65</v>
      </c>
      <c r="N6024">
        <v>0.26020270530656298</v>
      </c>
      <c r="O6024" t="s">
        <v>11361</v>
      </c>
      <c r="P6024" t="s">
        <v>11354</v>
      </c>
      <c r="Q6024" t="s">
        <v>11372</v>
      </c>
      <c r="R6024" t="s">
        <v>11360</v>
      </c>
      <c r="S6024">
        <f>IF(SalesData[[#This Row],[Return Status]]="Returned",1,0)</f>
        <v>1</v>
      </c>
      <c r="T6024">
        <v>2821.33</v>
      </c>
      <c r="U6024" s="2">
        <f>EOMONTH(SalesData[[#This Row],[Order Date]],0)</f>
        <v>45169</v>
      </c>
      <c r="V6024" s="9" t="str">
        <f>"Q"&amp;INT((MONTH(SalesData[[#This Row],[Order Date]])+2)/3)&amp;"-"&amp;YEAR(SalesData[[#This Row],[Order Date]])</f>
        <v>Q3-2023</v>
      </c>
    </row>
    <row r="6025" spans="1:22" x14ac:dyDescent="0.35">
      <c r="A6025" t="s">
        <v>6166</v>
      </c>
      <c r="B6025" s="1">
        <v>45160</v>
      </c>
      <c r="C6025" t="s">
        <v>71</v>
      </c>
      <c r="D6025" t="s">
        <v>27</v>
      </c>
      <c r="E6025">
        <v>1633598128</v>
      </c>
      <c r="F6025" t="s">
        <v>50</v>
      </c>
      <c r="G6025" t="s">
        <v>34</v>
      </c>
      <c r="H6025" t="s">
        <v>35</v>
      </c>
      <c r="I6025" t="s">
        <v>36</v>
      </c>
      <c r="J6025" t="s">
        <v>61</v>
      </c>
      <c r="K6025">
        <v>4958.24</v>
      </c>
      <c r="L6025">
        <v>889.45</v>
      </c>
      <c r="M6025" t="s">
        <v>62</v>
      </c>
      <c r="N6025">
        <v>0.17938825066959199</v>
      </c>
      <c r="O6025" t="s">
        <v>11351</v>
      </c>
      <c r="P6025" t="s">
        <v>11352</v>
      </c>
      <c r="R6025" t="s">
        <v>11353</v>
      </c>
      <c r="S6025">
        <f>IF(SalesData[[#This Row],[Return Status]]="Returned",1,0)</f>
        <v>0</v>
      </c>
      <c r="U6025" s="2">
        <f>EOMONTH(SalesData[[#This Row],[Order Date]],0)</f>
        <v>45169</v>
      </c>
      <c r="V6025" s="9" t="str">
        <f>"Q"&amp;INT((MONTH(SalesData[[#This Row],[Order Date]])+2)/3)&amp;"-"&amp;YEAR(SalesData[[#This Row],[Order Date]])</f>
        <v>Q3-2023</v>
      </c>
    </row>
    <row r="6026" spans="1:22" x14ac:dyDescent="0.35">
      <c r="A6026" t="s">
        <v>6167</v>
      </c>
      <c r="B6026" s="1">
        <v>45140</v>
      </c>
      <c r="C6026" t="s">
        <v>132</v>
      </c>
      <c r="D6026" t="s">
        <v>99</v>
      </c>
      <c r="E6026">
        <v>5620421039</v>
      </c>
      <c r="F6026" t="s">
        <v>154</v>
      </c>
      <c r="G6026" t="s">
        <v>29</v>
      </c>
      <c r="H6026" t="s">
        <v>30</v>
      </c>
      <c r="I6026" t="s">
        <v>31</v>
      </c>
      <c r="J6026" t="s">
        <v>18</v>
      </c>
      <c r="K6026">
        <v>4082.2</v>
      </c>
      <c r="L6026">
        <v>664.45</v>
      </c>
      <c r="M6026" t="s">
        <v>19</v>
      </c>
      <c r="N6026">
        <v>0.16276762530008301</v>
      </c>
      <c r="O6026" t="s">
        <v>11351</v>
      </c>
      <c r="P6026" t="s">
        <v>11352</v>
      </c>
      <c r="R6026" t="s">
        <v>11353</v>
      </c>
      <c r="S6026">
        <f>IF(SalesData[[#This Row],[Return Status]]="Returned",1,0)</f>
        <v>0</v>
      </c>
      <c r="T6026">
        <v>2788.38</v>
      </c>
      <c r="U6026" s="2">
        <f>EOMONTH(SalesData[[#This Row],[Order Date]],0)</f>
        <v>45169</v>
      </c>
      <c r="V6026" s="9" t="str">
        <f>"Q"&amp;INT((MONTH(SalesData[[#This Row],[Order Date]])+2)/3)&amp;"-"&amp;YEAR(SalesData[[#This Row],[Order Date]])</f>
        <v>Q3-2023</v>
      </c>
    </row>
    <row r="6027" spans="1:22" x14ac:dyDescent="0.35">
      <c r="A6027" t="s">
        <v>6168</v>
      </c>
      <c r="B6027" s="1">
        <v>45168</v>
      </c>
      <c r="C6027" t="s">
        <v>111</v>
      </c>
      <c r="D6027" t="s">
        <v>99</v>
      </c>
      <c r="E6027">
        <v>4137738795</v>
      </c>
      <c r="F6027" t="s">
        <v>129</v>
      </c>
      <c r="G6027" t="s">
        <v>54</v>
      </c>
      <c r="H6027" t="s">
        <v>55</v>
      </c>
      <c r="I6027" t="s">
        <v>31</v>
      </c>
      <c r="J6027" t="s">
        <v>62</v>
      </c>
      <c r="K6027">
        <v>25.52</v>
      </c>
      <c r="L6027">
        <v>1.56</v>
      </c>
      <c r="M6027" t="s">
        <v>62</v>
      </c>
      <c r="N6027">
        <v>6.1128526645767997E-2</v>
      </c>
      <c r="O6027" t="s">
        <v>11361</v>
      </c>
      <c r="P6027" t="s">
        <v>11356</v>
      </c>
      <c r="R6027" t="s">
        <v>11353</v>
      </c>
      <c r="S6027">
        <f>IF(SalesData[[#This Row],[Return Status]]="Returned",1,0)</f>
        <v>0</v>
      </c>
      <c r="U6027" s="2">
        <f>EOMONTH(SalesData[[#This Row],[Order Date]],0)</f>
        <v>45169</v>
      </c>
      <c r="V6027" s="9" t="str">
        <f>"Q"&amp;INT((MONTH(SalesData[[#This Row],[Order Date]])+2)/3)&amp;"-"&amp;YEAR(SalesData[[#This Row],[Order Date]])</f>
        <v>Q3-2023</v>
      </c>
    </row>
    <row r="6028" spans="1:22" x14ac:dyDescent="0.35">
      <c r="A6028" t="s">
        <v>6169</v>
      </c>
      <c r="B6028" s="1">
        <v>45164</v>
      </c>
      <c r="C6028" t="s">
        <v>184</v>
      </c>
      <c r="D6028" t="s">
        <v>13</v>
      </c>
      <c r="E6028">
        <v>9112817626</v>
      </c>
      <c r="F6028" t="s">
        <v>156</v>
      </c>
      <c r="G6028" t="s">
        <v>84</v>
      </c>
      <c r="H6028" t="s">
        <v>85</v>
      </c>
      <c r="I6028" t="s">
        <v>31</v>
      </c>
      <c r="J6028" t="s">
        <v>18</v>
      </c>
      <c r="K6028">
        <v>4227.53</v>
      </c>
      <c r="L6028">
        <v>922.03</v>
      </c>
      <c r="M6028" t="s">
        <v>19</v>
      </c>
      <c r="N6028">
        <v>0.21810134996085201</v>
      </c>
      <c r="O6028" t="s">
        <v>11351</v>
      </c>
      <c r="P6028" t="s">
        <v>11354</v>
      </c>
      <c r="R6028" t="s">
        <v>11353</v>
      </c>
      <c r="S6028">
        <f>IF(SalesData[[#This Row],[Return Status]]="Returned",1,0)</f>
        <v>0</v>
      </c>
      <c r="T6028">
        <v>847.14</v>
      </c>
      <c r="U6028" s="2">
        <f>EOMONTH(SalesData[[#This Row],[Order Date]],0)</f>
        <v>45169</v>
      </c>
      <c r="V6028" s="9" t="str">
        <f>"Q"&amp;INT((MONTH(SalesData[[#This Row],[Order Date]])+2)/3)&amp;"-"&amp;YEAR(SalesData[[#This Row],[Order Date]])</f>
        <v>Q3-2023</v>
      </c>
    </row>
    <row r="6029" spans="1:22" x14ac:dyDescent="0.35">
      <c r="A6029" t="s">
        <v>6170</v>
      </c>
      <c r="B6029" s="1">
        <v>45139</v>
      </c>
      <c r="C6029" t="s">
        <v>52</v>
      </c>
      <c r="D6029" t="s">
        <v>39</v>
      </c>
      <c r="E6029">
        <v>625428150</v>
      </c>
      <c r="F6029" t="s">
        <v>81</v>
      </c>
      <c r="G6029" t="s">
        <v>74</v>
      </c>
      <c r="H6029" t="s">
        <v>75</v>
      </c>
      <c r="I6029" t="s">
        <v>36</v>
      </c>
      <c r="J6029" t="s">
        <v>18</v>
      </c>
      <c r="K6029">
        <v>4256.95</v>
      </c>
      <c r="L6029">
        <v>191.39</v>
      </c>
      <c r="M6029" t="s">
        <v>19</v>
      </c>
      <c r="N6029">
        <v>4.4959419302552303E-2</v>
      </c>
      <c r="O6029" t="s">
        <v>11351</v>
      </c>
      <c r="P6029" t="s">
        <v>11356</v>
      </c>
      <c r="R6029" t="s">
        <v>11353</v>
      </c>
      <c r="S6029">
        <f>IF(SalesData[[#This Row],[Return Status]]="Returned",1,0)</f>
        <v>0</v>
      </c>
      <c r="T6029">
        <v>2420.2800000000002</v>
      </c>
      <c r="U6029" s="2">
        <f>EOMONTH(SalesData[[#This Row],[Order Date]],0)</f>
        <v>45169</v>
      </c>
      <c r="V6029" s="9" t="str">
        <f>"Q"&amp;INT((MONTH(SalesData[[#This Row],[Order Date]])+2)/3)&amp;"-"&amp;YEAR(SalesData[[#This Row],[Order Date]])</f>
        <v>Q3-2023</v>
      </c>
    </row>
    <row r="6030" spans="1:22" x14ac:dyDescent="0.35">
      <c r="A6030" t="s">
        <v>6171</v>
      </c>
      <c r="B6030" s="1">
        <v>45156</v>
      </c>
      <c r="C6030" t="s">
        <v>113</v>
      </c>
      <c r="D6030" t="s">
        <v>72</v>
      </c>
      <c r="E6030">
        <v>2618633366</v>
      </c>
      <c r="F6030" t="s">
        <v>107</v>
      </c>
      <c r="G6030" t="s">
        <v>15</v>
      </c>
      <c r="H6030" t="s">
        <v>16</v>
      </c>
      <c r="I6030" t="s">
        <v>17</v>
      </c>
      <c r="J6030" t="s">
        <v>43</v>
      </c>
      <c r="K6030">
        <v>1956.35</v>
      </c>
      <c r="L6030">
        <v>396.73</v>
      </c>
      <c r="M6030" t="s">
        <v>43</v>
      </c>
      <c r="N6030">
        <v>0.202790911646689</v>
      </c>
      <c r="O6030" t="s">
        <v>11351</v>
      </c>
      <c r="P6030" t="s">
        <v>11354</v>
      </c>
      <c r="R6030" t="s">
        <v>11353</v>
      </c>
      <c r="S6030">
        <f>IF(SalesData[[#This Row],[Return Status]]="Returned",1,0)</f>
        <v>0</v>
      </c>
      <c r="T6030">
        <v>2085.91</v>
      </c>
      <c r="U6030" s="2">
        <f>EOMONTH(SalesData[[#This Row],[Order Date]],0)</f>
        <v>45169</v>
      </c>
      <c r="V6030" s="9" t="str">
        <f>"Q"&amp;INT((MONTH(SalesData[[#This Row],[Order Date]])+2)/3)&amp;"-"&amp;YEAR(SalesData[[#This Row],[Order Date]])</f>
        <v>Q3-2023</v>
      </c>
    </row>
    <row r="6031" spans="1:22" x14ac:dyDescent="0.35">
      <c r="A6031" t="s">
        <v>6172</v>
      </c>
      <c r="B6031" s="1">
        <v>45156</v>
      </c>
      <c r="C6031" t="s">
        <v>184</v>
      </c>
      <c r="D6031" t="s">
        <v>27</v>
      </c>
      <c r="E6031">
        <v>3367092812</v>
      </c>
      <c r="F6031" t="s">
        <v>14</v>
      </c>
      <c r="G6031" t="s">
        <v>15</v>
      </c>
      <c r="H6031" t="s">
        <v>16</v>
      </c>
      <c r="I6031" t="s">
        <v>17</v>
      </c>
      <c r="J6031" t="s">
        <v>19</v>
      </c>
      <c r="K6031">
        <v>3172.98</v>
      </c>
      <c r="L6031">
        <v>400.86</v>
      </c>
      <c r="M6031" t="s">
        <v>19</v>
      </c>
      <c r="N6031">
        <v>0.12633549533876701</v>
      </c>
      <c r="O6031" t="s">
        <v>11351</v>
      </c>
      <c r="P6031" t="s">
        <v>11352</v>
      </c>
      <c r="R6031" t="s">
        <v>11353</v>
      </c>
      <c r="S6031">
        <f>IF(SalesData[[#This Row],[Return Status]]="Returned",1,0)</f>
        <v>0</v>
      </c>
      <c r="T6031">
        <v>2085.91</v>
      </c>
      <c r="U6031" s="2">
        <f>EOMONTH(SalesData[[#This Row],[Order Date]],0)</f>
        <v>45169</v>
      </c>
      <c r="V6031" s="9" t="str">
        <f>"Q"&amp;INT((MONTH(SalesData[[#This Row],[Order Date]])+2)/3)&amp;"-"&amp;YEAR(SalesData[[#This Row],[Order Date]])</f>
        <v>Q3-2023</v>
      </c>
    </row>
    <row r="6032" spans="1:22" x14ac:dyDescent="0.35">
      <c r="A6032" t="s">
        <v>6173</v>
      </c>
      <c r="B6032" s="1">
        <v>45143</v>
      </c>
      <c r="C6032" t="s">
        <v>194</v>
      </c>
      <c r="D6032" t="s">
        <v>99</v>
      </c>
      <c r="E6032">
        <v>1080994787</v>
      </c>
      <c r="F6032" t="s">
        <v>147</v>
      </c>
      <c r="G6032" t="s">
        <v>84</v>
      </c>
      <c r="H6032" t="s">
        <v>85</v>
      </c>
      <c r="I6032" t="s">
        <v>31</v>
      </c>
      <c r="J6032" t="s">
        <v>18</v>
      </c>
      <c r="K6032">
        <v>1279.04</v>
      </c>
      <c r="L6032">
        <v>80.89</v>
      </c>
      <c r="M6032" t="s">
        <v>19</v>
      </c>
      <c r="N6032">
        <v>6.3242744558418801E-2</v>
      </c>
      <c r="O6032" t="s">
        <v>11351</v>
      </c>
      <c r="P6032" t="s">
        <v>11356</v>
      </c>
      <c r="R6032" t="s">
        <v>11353</v>
      </c>
      <c r="S6032">
        <f>IF(SalesData[[#This Row],[Return Status]]="Returned",1,0)</f>
        <v>0</v>
      </c>
      <c r="T6032">
        <v>847.14</v>
      </c>
      <c r="U6032" s="2">
        <f>EOMONTH(SalesData[[#This Row],[Order Date]],0)</f>
        <v>45169</v>
      </c>
      <c r="V6032" s="9" t="str">
        <f>"Q"&amp;INT((MONTH(SalesData[[#This Row],[Order Date]])+2)/3)&amp;"-"&amp;YEAR(SalesData[[#This Row],[Order Date]])</f>
        <v>Q3-2023</v>
      </c>
    </row>
    <row r="6033" spans="1:22" x14ac:dyDescent="0.35">
      <c r="A6033" t="s">
        <v>6174</v>
      </c>
      <c r="B6033" s="1">
        <v>45143</v>
      </c>
      <c r="C6033" t="s">
        <v>144</v>
      </c>
      <c r="D6033" t="s">
        <v>72</v>
      </c>
      <c r="E6033">
        <v>2683772567</v>
      </c>
      <c r="F6033" t="s">
        <v>133</v>
      </c>
      <c r="G6033" t="s">
        <v>89</v>
      </c>
      <c r="H6033" t="s">
        <v>90</v>
      </c>
      <c r="I6033" t="s">
        <v>31</v>
      </c>
      <c r="J6033" t="s">
        <v>42</v>
      </c>
      <c r="K6033">
        <v>2585.54</v>
      </c>
      <c r="L6033">
        <v>741</v>
      </c>
      <c r="M6033" t="s">
        <v>43</v>
      </c>
      <c r="N6033">
        <v>0.28659390301445697</v>
      </c>
      <c r="O6033" t="s">
        <v>11351</v>
      </c>
      <c r="P6033" t="s">
        <v>11354</v>
      </c>
      <c r="R6033" t="s">
        <v>11353</v>
      </c>
      <c r="S6033">
        <f>IF(SalesData[[#This Row],[Return Status]]="Returned",1,0)</f>
        <v>0</v>
      </c>
      <c r="T6033">
        <v>207.68</v>
      </c>
      <c r="U6033" s="2">
        <f>EOMONTH(SalesData[[#This Row],[Order Date]],0)</f>
        <v>45169</v>
      </c>
      <c r="V6033" s="9" t="str">
        <f>"Q"&amp;INT((MONTH(SalesData[[#This Row],[Order Date]])+2)/3)&amp;"-"&amp;YEAR(SalesData[[#This Row],[Order Date]])</f>
        <v>Q3-2023</v>
      </c>
    </row>
    <row r="6034" spans="1:22" x14ac:dyDescent="0.35">
      <c r="A6034" t="s">
        <v>6175</v>
      </c>
      <c r="B6034" s="1">
        <v>45143</v>
      </c>
      <c r="C6034" t="s">
        <v>94</v>
      </c>
      <c r="D6034" t="s">
        <v>80</v>
      </c>
      <c r="E6034">
        <v>1204768664</v>
      </c>
      <c r="F6034" t="s">
        <v>387</v>
      </c>
      <c r="G6034" t="s">
        <v>89</v>
      </c>
      <c r="H6034" t="s">
        <v>90</v>
      </c>
      <c r="I6034" t="s">
        <v>31</v>
      </c>
      <c r="J6034" t="s">
        <v>65</v>
      </c>
      <c r="K6034">
        <v>3489.03</v>
      </c>
      <c r="L6034">
        <v>209.09</v>
      </c>
      <c r="M6034" t="s">
        <v>65</v>
      </c>
      <c r="N6034">
        <v>5.9927830944417199E-2</v>
      </c>
      <c r="O6034" t="s">
        <v>11351</v>
      </c>
      <c r="P6034" t="s">
        <v>11356</v>
      </c>
      <c r="Q6034" t="s">
        <v>11365</v>
      </c>
      <c r="R6034" t="s">
        <v>11360</v>
      </c>
      <c r="S6034">
        <f>IF(SalesData[[#This Row],[Return Status]]="Returned",1,0)</f>
        <v>1</v>
      </c>
      <c r="T6034">
        <v>207.68</v>
      </c>
      <c r="U6034" s="2">
        <f>EOMONTH(SalesData[[#This Row],[Order Date]],0)</f>
        <v>45169</v>
      </c>
      <c r="V6034" s="9" t="str">
        <f>"Q"&amp;INT((MONTH(SalesData[[#This Row],[Order Date]])+2)/3)&amp;"-"&amp;YEAR(SalesData[[#This Row],[Order Date]])</f>
        <v>Q3-2023</v>
      </c>
    </row>
    <row r="6035" spans="1:22" x14ac:dyDescent="0.35">
      <c r="A6035" t="s">
        <v>6176</v>
      </c>
      <c r="B6035" s="1">
        <v>45157</v>
      </c>
      <c r="C6035" t="s">
        <v>149</v>
      </c>
      <c r="D6035" t="s">
        <v>99</v>
      </c>
      <c r="E6035">
        <v>2892624601</v>
      </c>
      <c r="F6035" t="s">
        <v>95</v>
      </c>
      <c r="G6035" t="s">
        <v>59</v>
      </c>
      <c r="H6035" t="s">
        <v>60</v>
      </c>
      <c r="I6035" t="s">
        <v>31</v>
      </c>
      <c r="J6035" t="s">
        <v>18</v>
      </c>
      <c r="K6035">
        <v>1637.47</v>
      </c>
      <c r="L6035">
        <v>76.58</v>
      </c>
      <c r="M6035" t="s">
        <v>19</v>
      </c>
      <c r="N6035">
        <v>4.6767269018668997E-2</v>
      </c>
      <c r="O6035" t="s">
        <v>11351</v>
      </c>
      <c r="P6035" t="s">
        <v>11356</v>
      </c>
      <c r="R6035" t="s">
        <v>11353</v>
      </c>
      <c r="S6035">
        <f>IF(SalesData[[#This Row],[Return Status]]="Returned",1,0)</f>
        <v>0</v>
      </c>
      <c r="T6035">
        <v>2183.56</v>
      </c>
      <c r="U6035" s="2">
        <f>EOMONTH(SalesData[[#This Row],[Order Date]],0)</f>
        <v>45169</v>
      </c>
      <c r="V6035" s="9" t="str">
        <f>"Q"&amp;INT((MONTH(SalesData[[#This Row],[Order Date]])+2)/3)&amp;"-"&amp;YEAR(SalesData[[#This Row],[Order Date]])</f>
        <v>Q3-2023</v>
      </c>
    </row>
    <row r="6036" spans="1:22" x14ac:dyDescent="0.35">
      <c r="A6036" t="s">
        <v>6177</v>
      </c>
      <c r="B6036" s="1">
        <v>45158</v>
      </c>
      <c r="C6036" t="s">
        <v>188</v>
      </c>
      <c r="D6036" t="s">
        <v>72</v>
      </c>
      <c r="E6036">
        <v>4348256499</v>
      </c>
      <c r="F6036" t="s">
        <v>172</v>
      </c>
      <c r="G6036" t="s">
        <v>141</v>
      </c>
      <c r="H6036" t="s">
        <v>121</v>
      </c>
      <c r="I6036" t="s">
        <v>17</v>
      </c>
      <c r="J6036" t="s">
        <v>42</v>
      </c>
      <c r="K6036">
        <v>1226.04</v>
      </c>
      <c r="L6036">
        <v>44.67</v>
      </c>
      <c r="M6036" t="s">
        <v>43</v>
      </c>
      <c r="N6036">
        <v>3.6434374082411701E-2</v>
      </c>
      <c r="O6036" t="s">
        <v>11351</v>
      </c>
      <c r="P6036" t="s">
        <v>11356</v>
      </c>
      <c r="R6036" t="s">
        <v>11353</v>
      </c>
      <c r="S6036">
        <f>IF(SalesData[[#This Row],[Return Status]]="Returned",1,0)</f>
        <v>0</v>
      </c>
      <c r="T6036">
        <v>2793.38</v>
      </c>
      <c r="U6036" s="2">
        <f>EOMONTH(SalesData[[#This Row],[Order Date]],0)</f>
        <v>45169</v>
      </c>
      <c r="V6036" s="9" t="str">
        <f>"Q"&amp;INT((MONTH(SalesData[[#This Row],[Order Date]])+2)/3)&amp;"-"&amp;YEAR(SalesData[[#This Row],[Order Date]])</f>
        <v>Q3-2023</v>
      </c>
    </row>
    <row r="6037" spans="1:22" x14ac:dyDescent="0.35">
      <c r="A6037" t="s">
        <v>6178</v>
      </c>
      <c r="B6037" s="1">
        <v>45165</v>
      </c>
      <c r="C6037" t="s">
        <v>57</v>
      </c>
      <c r="D6037" t="s">
        <v>27</v>
      </c>
      <c r="E6037">
        <v>2911667927</v>
      </c>
      <c r="F6037" t="s">
        <v>387</v>
      </c>
      <c r="G6037" t="s">
        <v>89</v>
      </c>
      <c r="H6037" t="s">
        <v>90</v>
      </c>
      <c r="I6037" t="s">
        <v>31</v>
      </c>
      <c r="J6037" t="s">
        <v>42</v>
      </c>
      <c r="K6037">
        <v>4546.8100000000004</v>
      </c>
      <c r="L6037">
        <v>364.55</v>
      </c>
      <c r="M6037" t="s">
        <v>43</v>
      </c>
      <c r="N6037">
        <v>8.0177091191406702E-2</v>
      </c>
      <c r="O6037" t="s">
        <v>11351</v>
      </c>
      <c r="P6037" t="s">
        <v>11356</v>
      </c>
      <c r="R6037" t="s">
        <v>11353</v>
      </c>
      <c r="S6037">
        <f>IF(SalesData[[#This Row],[Return Status]]="Returned",1,0)</f>
        <v>0</v>
      </c>
      <c r="T6037">
        <v>207.68</v>
      </c>
      <c r="U6037" s="2">
        <f>EOMONTH(SalesData[[#This Row],[Order Date]],0)</f>
        <v>45169</v>
      </c>
      <c r="V6037" s="9" t="str">
        <f>"Q"&amp;INT((MONTH(SalesData[[#This Row],[Order Date]])+2)/3)&amp;"-"&amp;YEAR(SalesData[[#This Row],[Order Date]])</f>
        <v>Q3-2023</v>
      </c>
    </row>
    <row r="6038" spans="1:22" x14ac:dyDescent="0.35">
      <c r="A6038" t="s">
        <v>6179</v>
      </c>
      <c r="B6038" s="1">
        <v>45164</v>
      </c>
      <c r="C6038" t="s">
        <v>21</v>
      </c>
      <c r="D6038" t="s">
        <v>72</v>
      </c>
      <c r="E6038">
        <v>1011544833</v>
      </c>
      <c r="F6038" t="s">
        <v>159</v>
      </c>
      <c r="G6038" t="s">
        <v>84</v>
      </c>
      <c r="H6038" t="s">
        <v>85</v>
      </c>
      <c r="I6038" t="s">
        <v>31</v>
      </c>
      <c r="J6038" t="s">
        <v>19</v>
      </c>
      <c r="K6038">
        <v>3573.45</v>
      </c>
      <c r="L6038">
        <v>145.59</v>
      </c>
      <c r="M6038" t="s">
        <v>19</v>
      </c>
      <c r="N6038">
        <v>4.0742139948789002E-2</v>
      </c>
      <c r="O6038" t="s">
        <v>11351</v>
      </c>
      <c r="P6038" t="s">
        <v>11356</v>
      </c>
      <c r="R6038" t="s">
        <v>11353</v>
      </c>
      <c r="S6038">
        <f>IF(SalesData[[#This Row],[Return Status]]="Returned",1,0)</f>
        <v>0</v>
      </c>
      <c r="T6038">
        <v>847.14</v>
      </c>
      <c r="U6038" s="2">
        <f>EOMONTH(SalesData[[#This Row],[Order Date]],0)</f>
        <v>45169</v>
      </c>
      <c r="V6038" s="9" t="str">
        <f>"Q"&amp;INT((MONTH(SalesData[[#This Row],[Order Date]])+2)/3)&amp;"-"&amp;YEAR(SalesData[[#This Row],[Order Date]])</f>
        <v>Q3-2023</v>
      </c>
    </row>
    <row r="6039" spans="1:22" x14ac:dyDescent="0.35">
      <c r="A6039" t="s">
        <v>6180</v>
      </c>
      <c r="B6039" s="1">
        <v>45139</v>
      </c>
      <c r="C6039" t="s">
        <v>184</v>
      </c>
      <c r="D6039" t="s">
        <v>27</v>
      </c>
      <c r="E6039">
        <v>3779832137</v>
      </c>
      <c r="F6039" t="s">
        <v>120</v>
      </c>
      <c r="G6039" t="s">
        <v>141</v>
      </c>
      <c r="H6039" t="s">
        <v>121</v>
      </c>
      <c r="I6039" t="s">
        <v>17</v>
      </c>
      <c r="J6039" t="s">
        <v>65</v>
      </c>
      <c r="K6039">
        <v>4986.57</v>
      </c>
      <c r="L6039">
        <v>844.9</v>
      </c>
      <c r="M6039" t="s">
        <v>65</v>
      </c>
      <c r="N6039">
        <v>0.16943510268581399</v>
      </c>
      <c r="O6039" t="s">
        <v>11351</v>
      </c>
      <c r="P6039" t="s">
        <v>11352</v>
      </c>
      <c r="R6039" t="s">
        <v>11353</v>
      </c>
      <c r="S6039">
        <f>IF(SalesData[[#This Row],[Return Status]]="Returned",1,0)</f>
        <v>0</v>
      </c>
      <c r="T6039">
        <v>2793.38</v>
      </c>
      <c r="U6039" s="2">
        <f>EOMONTH(SalesData[[#This Row],[Order Date]],0)</f>
        <v>45169</v>
      </c>
      <c r="V6039" s="9" t="str">
        <f>"Q"&amp;INT((MONTH(SalesData[[#This Row],[Order Date]])+2)/3)&amp;"-"&amp;YEAR(SalesData[[#This Row],[Order Date]])</f>
        <v>Q3-2023</v>
      </c>
    </row>
    <row r="6040" spans="1:22" x14ac:dyDescent="0.35">
      <c r="A6040" t="s">
        <v>6181</v>
      </c>
      <c r="B6040" s="1">
        <v>45140</v>
      </c>
      <c r="C6040" t="s">
        <v>149</v>
      </c>
      <c r="D6040" t="s">
        <v>27</v>
      </c>
      <c r="E6040">
        <v>4957335623</v>
      </c>
      <c r="F6040" t="s">
        <v>168</v>
      </c>
      <c r="G6040" t="s">
        <v>54</v>
      </c>
      <c r="H6040" t="s">
        <v>55</v>
      </c>
      <c r="I6040" t="s">
        <v>31</v>
      </c>
      <c r="J6040" t="s">
        <v>61</v>
      </c>
      <c r="K6040">
        <v>3447.55</v>
      </c>
      <c r="L6040">
        <v>455.75</v>
      </c>
      <c r="M6040" t="s">
        <v>62</v>
      </c>
      <c r="N6040">
        <v>0.13219532711635801</v>
      </c>
      <c r="O6040" t="s">
        <v>11351</v>
      </c>
      <c r="P6040" t="s">
        <v>11352</v>
      </c>
      <c r="R6040" t="s">
        <v>11353</v>
      </c>
      <c r="S6040">
        <f>IF(SalesData[[#This Row],[Return Status]]="Returned",1,0)</f>
        <v>0</v>
      </c>
      <c r="U6040" s="2">
        <f>EOMONTH(SalesData[[#This Row],[Order Date]],0)</f>
        <v>45169</v>
      </c>
      <c r="V6040" s="9" t="str">
        <f>"Q"&amp;INT((MONTH(SalesData[[#This Row],[Order Date]])+2)/3)&amp;"-"&amp;YEAR(SalesData[[#This Row],[Order Date]])</f>
        <v>Q3-2023</v>
      </c>
    </row>
    <row r="6041" spans="1:22" x14ac:dyDescent="0.35">
      <c r="A6041" t="s">
        <v>6182</v>
      </c>
      <c r="B6041" s="1">
        <v>45147</v>
      </c>
      <c r="C6041" t="s">
        <v>26</v>
      </c>
      <c r="D6041" t="s">
        <v>99</v>
      </c>
      <c r="E6041">
        <v>758331844</v>
      </c>
      <c r="F6041" t="s">
        <v>73</v>
      </c>
      <c r="G6041" t="s">
        <v>545</v>
      </c>
      <c r="H6041" t="s">
        <v>75</v>
      </c>
      <c r="I6041" t="s">
        <v>36</v>
      </c>
      <c r="J6041" t="s">
        <v>43</v>
      </c>
      <c r="K6041">
        <v>2923.69</v>
      </c>
      <c r="L6041">
        <v>102.23</v>
      </c>
      <c r="M6041" t="s">
        <v>43</v>
      </c>
      <c r="N6041">
        <v>3.4966087375884601E-2</v>
      </c>
      <c r="O6041" t="s">
        <v>11351</v>
      </c>
      <c r="P6041" t="s">
        <v>11356</v>
      </c>
      <c r="R6041" t="s">
        <v>11353</v>
      </c>
      <c r="S6041">
        <f>IF(SalesData[[#This Row],[Return Status]]="Returned",1,0)</f>
        <v>0</v>
      </c>
      <c r="U6041" s="2">
        <f>EOMONTH(SalesData[[#This Row],[Order Date]],0)</f>
        <v>45169</v>
      </c>
      <c r="V6041" s="9" t="str">
        <f>"Q"&amp;INT((MONTH(SalesData[[#This Row],[Order Date]])+2)/3)&amp;"-"&amp;YEAR(SalesData[[#This Row],[Order Date]])</f>
        <v>Q3-2023</v>
      </c>
    </row>
    <row r="6042" spans="1:22" x14ac:dyDescent="0.35">
      <c r="A6042" t="s">
        <v>6183</v>
      </c>
      <c r="B6042" s="1">
        <v>45146</v>
      </c>
      <c r="C6042" t="s">
        <v>149</v>
      </c>
      <c r="D6042" t="s">
        <v>46</v>
      </c>
      <c r="E6042">
        <v>6309380895</v>
      </c>
      <c r="F6042" t="s">
        <v>387</v>
      </c>
      <c r="G6042" t="s">
        <v>89</v>
      </c>
      <c r="H6042" t="s">
        <v>11357</v>
      </c>
      <c r="I6042" t="s">
        <v>31</v>
      </c>
      <c r="J6042" t="s">
        <v>65</v>
      </c>
      <c r="K6042">
        <v>867.81</v>
      </c>
      <c r="L6042">
        <v>250.82</v>
      </c>
      <c r="M6042" t="s">
        <v>65</v>
      </c>
      <c r="N6042">
        <v>0.28902639978797201</v>
      </c>
      <c r="O6042" t="s">
        <v>11355</v>
      </c>
      <c r="P6042" t="s">
        <v>11354</v>
      </c>
      <c r="R6042" t="s">
        <v>11353</v>
      </c>
      <c r="S6042">
        <f>IF(SalesData[[#This Row],[Return Status]]="Returned",1,0)</f>
        <v>0</v>
      </c>
      <c r="T6042">
        <v>207.68</v>
      </c>
      <c r="U6042" s="2">
        <f>EOMONTH(SalesData[[#This Row],[Order Date]],0)</f>
        <v>45169</v>
      </c>
      <c r="V6042" s="9" t="str">
        <f>"Q"&amp;INT((MONTH(SalesData[[#This Row],[Order Date]])+2)/3)&amp;"-"&amp;YEAR(SalesData[[#This Row],[Order Date]])</f>
        <v>Q3-2023</v>
      </c>
    </row>
    <row r="6043" spans="1:22" x14ac:dyDescent="0.35">
      <c r="A6043" t="s">
        <v>6184</v>
      </c>
      <c r="B6043" s="1">
        <v>45153</v>
      </c>
      <c r="C6043" t="s">
        <v>325</v>
      </c>
      <c r="D6043" t="s">
        <v>72</v>
      </c>
      <c r="E6043">
        <v>6078935425</v>
      </c>
      <c r="F6043" t="s">
        <v>133</v>
      </c>
      <c r="G6043" t="s">
        <v>89</v>
      </c>
      <c r="H6043" t="s">
        <v>90</v>
      </c>
      <c r="I6043" t="s">
        <v>31</v>
      </c>
      <c r="J6043" t="s">
        <v>61</v>
      </c>
      <c r="K6043">
        <v>3258.66</v>
      </c>
      <c r="L6043">
        <v>284.45999999999998</v>
      </c>
      <c r="M6043" t="s">
        <v>62</v>
      </c>
      <c r="N6043">
        <v>8.7293550109554197E-2</v>
      </c>
      <c r="O6043" t="s">
        <v>11351</v>
      </c>
      <c r="P6043" t="s">
        <v>11356</v>
      </c>
      <c r="R6043" t="s">
        <v>11353</v>
      </c>
      <c r="S6043">
        <f>IF(SalesData[[#This Row],[Return Status]]="Returned",1,0)</f>
        <v>0</v>
      </c>
      <c r="T6043">
        <v>207.68</v>
      </c>
      <c r="U6043" s="2">
        <f>EOMONTH(SalesData[[#This Row],[Order Date]],0)</f>
        <v>45169</v>
      </c>
      <c r="V6043" s="9" t="str">
        <f>"Q"&amp;INT((MONTH(SalesData[[#This Row],[Order Date]])+2)/3)&amp;"-"&amp;YEAR(SalesData[[#This Row],[Order Date]])</f>
        <v>Q3-2023</v>
      </c>
    </row>
    <row r="6044" spans="1:22" x14ac:dyDescent="0.35">
      <c r="A6044" t="s">
        <v>6185</v>
      </c>
      <c r="B6044" s="1">
        <v>45158</v>
      </c>
      <c r="C6044" t="s">
        <v>45</v>
      </c>
      <c r="D6044" t="s">
        <v>27</v>
      </c>
      <c r="E6044">
        <v>196864348</v>
      </c>
      <c r="F6044" t="s">
        <v>64</v>
      </c>
      <c r="G6044" t="s">
        <v>15</v>
      </c>
      <c r="H6044" t="s">
        <v>11357</v>
      </c>
      <c r="I6044" t="s">
        <v>17</v>
      </c>
      <c r="J6044" t="s">
        <v>42</v>
      </c>
      <c r="K6044">
        <v>4185.49</v>
      </c>
      <c r="L6044">
        <v>537.85</v>
      </c>
      <c r="M6044" t="s">
        <v>43</v>
      </c>
      <c r="N6044">
        <v>0.128503472711678</v>
      </c>
      <c r="O6044" t="s">
        <v>11351</v>
      </c>
      <c r="P6044" t="s">
        <v>11352</v>
      </c>
      <c r="R6044" t="s">
        <v>11353</v>
      </c>
      <c r="S6044">
        <f>IF(SalesData[[#This Row],[Return Status]]="Returned",1,0)</f>
        <v>0</v>
      </c>
      <c r="T6044">
        <v>2085.91</v>
      </c>
      <c r="U6044" s="2">
        <f>EOMONTH(SalesData[[#This Row],[Order Date]],0)</f>
        <v>45169</v>
      </c>
      <c r="V6044" s="9" t="str">
        <f>"Q"&amp;INT((MONTH(SalesData[[#This Row],[Order Date]])+2)/3)&amp;"-"&amp;YEAR(SalesData[[#This Row],[Order Date]])</f>
        <v>Q3-2023</v>
      </c>
    </row>
    <row r="6045" spans="1:22" x14ac:dyDescent="0.35">
      <c r="A6045" t="s">
        <v>6186</v>
      </c>
      <c r="B6045" s="1">
        <v>45143</v>
      </c>
      <c r="C6045" t="s">
        <v>188</v>
      </c>
      <c r="D6045" t="s">
        <v>46</v>
      </c>
      <c r="E6045">
        <v>8197660491</v>
      </c>
      <c r="F6045" t="s">
        <v>114</v>
      </c>
      <c r="G6045" t="s">
        <v>59</v>
      </c>
      <c r="H6045" t="s">
        <v>60</v>
      </c>
      <c r="I6045" t="s">
        <v>31</v>
      </c>
      <c r="J6045" t="s">
        <v>18</v>
      </c>
      <c r="K6045">
        <v>3224.7</v>
      </c>
      <c r="L6045">
        <v>836.82</v>
      </c>
      <c r="M6045" t="s">
        <v>19</v>
      </c>
      <c r="N6045">
        <v>0.25950320960089301</v>
      </c>
      <c r="O6045" t="s">
        <v>11351</v>
      </c>
      <c r="P6045" t="s">
        <v>11354</v>
      </c>
      <c r="R6045" t="s">
        <v>11353</v>
      </c>
      <c r="S6045">
        <f>IF(SalesData[[#This Row],[Return Status]]="Returned",1,0)</f>
        <v>0</v>
      </c>
      <c r="T6045">
        <v>2183.56</v>
      </c>
      <c r="U6045" s="2">
        <f>EOMONTH(SalesData[[#This Row],[Order Date]],0)</f>
        <v>45169</v>
      </c>
      <c r="V6045" s="9" t="str">
        <f>"Q"&amp;INT((MONTH(SalesData[[#This Row],[Order Date]])+2)/3)&amp;"-"&amp;YEAR(SalesData[[#This Row],[Order Date]])</f>
        <v>Q3-2023</v>
      </c>
    </row>
    <row r="6046" spans="1:22" x14ac:dyDescent="0.35">
      <c r="A6046" t="s">
        <v>6187</v>
      </c>
      <c r="B6046" s="1">
        <v>45150</v>
      </c>
      <c r="C6046" t="s">
        <v>71</v>
      </c>
      <c r="D6046" t="s">
        <v>145</v>
      </c>
      <c r="E6046">
        <v>1422251408</v>
      </c>
      <c r="F6046" t="s">
        <v>78</v>
      </c>
      <c r="G6046" t="s">
        <v>859</v>
      </c>
      <c r="H6046" t="s">
        <v>16</v>
      </c>
      <c r="I6046" t="s">
        <v>17</v>
      </c>
      <c r="J6046" t="s">
        <v>42</v>
      </c>
      <c r="K6046">
        <v>3003.17</v>
      </c>
      <c r="L6046">
        <v>717.49</v>
      </c>
      <c r="M6046" t="s">
        <v>43</v>
      </c>
      <c r="N6046">
        <v>0.238910884165732</v>
      </c>
      <c r="O6046" t="s">
        <v>11351</v>
      </c>
      <c r="P6046" t="s">
        <v>11354</v>
      </c>
      <c r="R6046" t="s">
        <v>11353</v>
      </c>
      <c r="S6046">
        <f>IF(SalesData[[#This Row],[Return Status]]="Returned",1,0)</f>
        <v>0</v>
      </c>
      <c r="U6046" s="2">
        <f>EOMONTH(SalesData[[#This Row],[Order Date]],0)</f>
        <v>45169</v>
      </c>
      <c r="V6046" s="9" t="str">
        <f>"Q"&amp;INT((MONTH(SalesData[[#This Row],[Order Date]])+2)/3)&amp;"-"&amp;YEAR(SalesData[[#This Row],[Order Date]])</f>
        <v>Q3-2023</v>
      </c>
    </row>
    <row r="6047" spans="1:22" x14ac:dyDescent="0.35">
      <c r="A6047" t="s">
        <v>6188</v>
      </c>
      <c r="B6047" s="1">
        <v>45146</v>
      </c>
      <c r="C6047" t="s">
        <v>111</v>
      </c>
      <c r="D6047" t="s">
        <v>13</v>
      </c>
      <c r="E6047">
        <v>7564764255</v>
      </c>
      <c r="F6047" t="s">
        <v>22</v>
      </c>
      <c r="G6047" t="s">
        <v>23</v>
      </c>
      <c r="H6047" t="s">
        <v>24</v>
      </c>
      <c r="I6047" t="s">
        <v>17</v>
      </c>
      <c r="J6047" t="s">
        <v>65</v>
      </c>
      <c r="K6047">
        <v>225.57</v>
      </c>
      <c r="L6047">
        <v>51.46</v>
      </c>
      <c r="M6047" t="s">
        <v>65</v>
      </c>
      <c r="N6047">
        <v>0.228133173737642</v>
      </c>
      <c r="O6047" t="s">
        <v>11361</v>
      </c>
      <c r="P6047" t="s">
        <v>11354</v>
      </c>
      <c r="R6047" t="s">
        <v>11353</v>
      </c>
      <c r="S6047">
        <f>IF(SalesData[[#This Row],[Return Status]]="Returned",1,0)</f>
        <v>0</v>
      </c>
      <c r="T6047">
        <v>2821.33</v>
      </c>
      <c r="U6047" s="2">
        <f>EOMONTH(SalesData[[#This Row],[Order Date]],0)</f>
        <v>45169</v>
      </c>
      <c r="V6047" s="9" t="str">
        <f>"Q"&amp;INT((MONTH(SalesData[[#This Row],[Order Date]])+2)/3)&amp;"-"&amp;YEAR(SalesData[[#This Row],[Order Date]])</f>
        <v>Q3-2023</v>
      </c>
    </row>
    <row r="6048" spans="1:22" x14ac:dyDescent="0.35">
      <c r="A6048" t="s">
        <v>6189</v>
      </c>
      <c r="B6048" s="1">
        <v>45158</v>
      </c>
      <c r="C6048" t="s">
        <v>176</v>
      </c>
      <c r="D6048" t="s">
        <v>72</v>
      </c>
      <c r="E6048">
        <v>1856170186</v>
      </c>
      <c r="F6048" t="s">
        <v>312</v>
      </c>
      <c r="G6048" t="s">
        <v>141</v>
      </c>
      <c r="H6048" t="s">
        <v>121</v>
      </c>
      <c r="I6048" t="s">
        <v>17</v>
      </c>
      <c r="J6048" t="s">
        <v>42</v>
      </c>
      <c r="K6048">
        <v>2178.38</v>
      </c>
      <c r="L6048">
        <v>397.91</v>
      </c>
      <c r="M6048" t="s">
        <v>43</v>
      </c>
      <c r="N6048">
        <v>0.18266326352610701</v>
      </c>
      <c r="O6048" t="s">
        <v>11351</v>
      </c>
      <c r="P6048" t="s">
        <v>11352</v>
      </c>
      <c r="R6048" t="s">
        <v>11353</v>
      </c>
      <c r="S6048">
        <f>IF(SalesData[[#This Row],[Return Status]]="Returned",1,0)</f>
        <v>0</v>
      </c>
      <c r="T6048">
        <v>2793.38</v>
      </c>
      <c r="U6048" s="2">
        <f>EOMONTH(SalesData[[#This Row],[Order Date]],0)</f>
        <v>45169</v>
      </c>
      <c r="V6048" s="9" t="str">
        <f>"Q"&amp;INT((MONTH(SalesData[[#This Row],[Order Date]])+2)/3)&amp;"-"&amp;YEAR(SalesData[[#This Row],[Order Date]])</f>
        <v>Q3-2023</v>
      </c>
    </row>
    <row r="6049" spans="1:22" x14ac:dyDescent="0.35">
      <c r="A6049" t="s">
        <v>6190</v>
      </c>
      <c r="B6049" s="1">
        <v>45150</v>
      </c>
      <c r="C6049" t="s">
        <v>162</v>
      </c>
      <c r="D6049" t="s">
        <v>145</v>
      </c>
      <c r="E6049">
        <v>1198630856</v>
      </c>
      <c r="F6049" t="s">
        <v>238</v>
      </c>
      <c r="G6049" t="s">
        <v>74</v>
      </c>
      <c r="H6049" t="s">
        <v>75</v>
      </c>
      <c r="I6049" t="s">
        <v>36</v>
      </c>
      <c r="J6049" t="s">
        <v>43</v>
      </c>
      <c r="K6049">
        <v>4054.32</v>
      </c>
      <c r="L6049">
        <v>557.32000000000005</v>
      </c>
      <c r="M6049" t="s">
        <v>43</v>
      </c>
      <c r="N6049">
        <v>0.13746324907752699</v>
      </c>
      <c r="O6049" t="s">
        <v>11351</v>
      </c>
      <c r="P6049" t="s">
        <v>11352</v>
      </c>
      <c r="R6049" t="s">
        <v>11353</v>
      </c>
      <c r="S6049">
        <f>IF(SalesData[[#This Row],[Return Status]]="Returned",1,0)</f>
        <v>0</v>
      </c>
      <c r="T6049">
        <v>2420.2800000000002</v>
      </c>
      <c r="U6049" s="2">
        <f>EOMONTH(SalesData[[#This Row],[Order Date]],0)</f>
        <v>45169</v>
      </c>
      <c r="V6049" s="9" t="str">
        <f>"Q"&amp;INT((MONTH(SalesData[[#This Row],[Order Date]])+2)/3)&amp;"-"&amp;YEAR(SalesData[[#This Row],[Order Date]])</f>
        <v>Q3-2023</v>
      </c>
    </row>
    <row r="6050" spans="1:22" x14ac:dyDescent="0.35">
      <c r="A6050" t="s">
        <v>6191</v>
      </c>
      <c r="B6050" s="1">
        <v>45150</v>
      </c>
      <c r="C6050" t="s">
        <v>124</v>
      </c>
      <c r="D6050" t="s">
        <v>145</v>
      </c>
      <c r="E6050">
        <v>128450817</v>
      </c>
      <c r="F6050" t="s">
        <v>64</v>
      </c>
      <c r="G6050" t="s">
        <v>15</v>
      </c>
      <c r="H6050" t="s">
        <v>16</v>
      </c>
      <c r="I6050" t="s">
        <v>17</v>
      </c>
      <c r="J6050" t="s">
        <v>18</v>
      </c>
      <c r="K6050">
        <v>3336.16</v>
      </c>
      <c r="L6050">
        <v>920.84</v>
      </c>
      <c r="M6050" t="s">
        <v>19</v>
      </c>
      <c r="N6050">
        <v>0.27601793678960201</v>
      </c>
      <c r="O6050" t="s">
        <v>11351</v>
      </c>
      <c r="P6050" t="s">
        <v>11354</v>
      </c>
      <c r="R6050" t="s">
        <v>11353</v>
      </c>
      <c r="S6050">
        <f>IF(SalesData[[#This Row],[Return Status]]="Returned",1,0)</f>
        <v>0</v>
      </c>
      <c r="T6050">
        <v>2085.91</v>
      </c>
      <c r="U6050" s="2">
        <f>EOMONTH(SalesData[[#This Row],[Order Date]],0)</f>
        <v>45169</v>
      </c>
      <c r="V6050" s="9" t="str">
        <f>"Q"&amp;INT((MONTH(SalesData[[#This Row],[Order Date]])+2)/3)&amp;"-"&amp;YEAR(SalesData[[#This Row],[Order Date]])</f>
        <v>Q3-2023</v>
      </c>
    </row>
    <row r="6051" spans="1:22" x14ac:dyDescent="0.35">
      <c r="A6051" t="s">
        <v>6192</v>
      </c>
      <c r="B6051" s="1">
        <v>45162</v>
      </c>
      <c r="C6051" t="s">
        <v>21</v>
      </c>
      <c r="D6051" t="s">
        <v>99</v>
      </c>
      <c r="E6051">
        <v>6280115467</v>
      </c>
      <c r="F6051" t="s">
        <v>114</v>
      </c>
      <c r="G6051" t="s">
        <v>59</v>
      </c>
      <c r="H6051" t="s">
        <v>60</v>
      </c>
      <c r="I6051" t="s">
        <v>31</v>
      </c>
      <c r="J6051" t="s">
        <v>18</v>
      </c>
      <c r="K6051">
        <v>1893.1</v>
      </c>
      <c r="L6051">
        <v>465.43</v>
      </c>
      <c r="M6051" t="s">
        <v>19</v>
      </c>
      <c r="N6051">
        <v>0.24585600338069799</v>
      </c>
      <c r="O6051" t="s">
        <v>11351</v>
      </c>
      <c r="P6051" t="s">
        <v>11354</v>
      </c>
      <c r="R6051" t="s">
        <v>11353</v>
      </c>
      <c r="S6051">
        <f>IF(SalesData[[#This Row],[Return Status]]="Returned",1,0)</f>
        <v>0</v>
      </c>
      <c r="T6051">
        <v>2183.56</v>
      </c>
      <c r="U6051" s="2">
        <f>EOMONTH(SalesData[[#This Row],[Order Date]],0)</f>
        <v>45169</v>
      </c>
      <c r="V6051" s="9" t="str">
        <f>"Q"&amp;INT((MONTH(SalesData[[#This Row],[Order Date]])+2)/3)&amp;"-"&amp;YEAR(SalesData[[#This Row],[Order Date]])</f>
        <v>Q3-2023</v>
      </c>
    </row>
    <row r="6052" spans="1:22" x14ac:dyDescent="0.35">
      <c r="A6052" t="s">
        <v>6193</v>
      </c>
      <c r="B6052" s="1">
        <v>45147</v>
      </c>
      <c r="C6052" t="s">
        <v>176</v>
      </c>
      <c r="D6052" t="s">
        <v>46</v>
      </c>
      <c r="E6052">
        <v>468290916</v>
      </c>
      <c r="F6052" t="s">
        <v>95</v>
      </c>
      <c r="G6052" t="s">
        <v>59</v>
      </c>
      <c r="H6052" t="s">
        <v>60</v>
      </c>
      <c r="I6052" t="s">
        <v>31</v>
      </c>
      <c r="J6052" t="s">
        <v>65</v>
      </c>
      <c r="K6052">
        <v>2203.34</v>
      </c>
      <c r="L6052">
        <v>292.14999999999998</v>
      </c>
      <c r="M6052" t="s">
        <v>65</v>
      </c>
      <c r="N6052">
        <v>0.13259415251391099</v>
      </c>
      <c r="O6052" t="s">
        <v>11351</v>
      </c>
      <c r="P6052" t="s">
        <v>11352</v>
      </c>
      <c r="R6052" t="s">
        <v>11353</v>
      </c>
      <c r="S6052">
        <f>IF(SalesData[[#This Row],[Return Status]]="Returned",1,0)</f>
        <v>0</v>
      </c>
      <c r="T6052">
        <v>2183.56</v>
      </c>
      <c r="U6052" s="2">
        <f>EOMONTH(SalesData[[#This Row],[Order Date]],0)</f>
        <v>45169</v>
      </c>
      <c r="V6052" s="9" t="str">
        <f>"Q"&amp;INT((MONTH(SalesData[[#This Row],[Order Date]])+2)/3)&amp;"-"&amp;YEAR(SalesData[[#This Row],[Order Date]])</f>
        <v>Q3-2023</v>
      </c>
    </row>
    <row r="6053" spans="1:22" x14ac:dyDescent="0.35">
      <c r="A6053" t="s">
        <v>6194</v>
      </c>
      <c r="B6053" s="1">
        <v>45163</v>
      </c>
      <c r="C6053" t="s">
        <v>77</v>
      </c>
      <c r="D6053" t="s">
        <v>46</v>
      </c>
      <c r="E6053">
        <v>7338873167</v>
      </c>
      <c r="F6053" t="s">
        <v>83</v>
      </c>
      <c r="G6053" t="s">
        <v>84</v>
      </c>
      <c r="H6053" t="s">
        <v>85</v>
      </c>
      <c r="I6053" t="s">
        <v>31</v>
      </c>
      <c r="J6053" t="s">
        <v>61</v>
      </c>
      <c r="K6053">
        <v>3656.14</v>
      </c>
      <c r="L6053">
        <v>630.99</v>
      </c>
      <c r="M6053" t="s">
        <v>62</v>
      </c>
      <c r="N6053">
        <v>0.17258365379881499</v>
      </c>
      <c r="O6053" t="s">
        <v>11351</v>
      </c>
      <c r="P6053" t="s">
        <v>11352</v>
      </c>
      <c r="R6053" t="s">
        <v>11353</v>
      </c>
      <c r="S6053">
        <f>IF(SalesData[[#This Row],[Return Status]]="Returned",1,0)</f>
        <v>0</v>
      </c>
      <c r="T6053">
        <v>847.14</v>
      </c>
      <c r="U6053" s="2">
        <f>EOMONTH(SalesData[[#This Row],[Order Date]],0)</f>
        <v>45169</v>
      </c>
      <c r="V6053" s="9" t="str">
        <f>"Q"&amp;INT((MONTH(SalesData[[#This Row],[Order Date]])+2)/3)&amp;"-"&amp;YEAR(SalesData[[#This Row],[Order Date]])</f>
        <v>Q3-2023</v>
      </c>
    </row>
    <row r="6054" spans="1:22" x14ac:dyDescent="0.35">
      <c r="A6054" t="s">
        <v>6195</v>
      </c>
      <c r="B6054" s="1">
        <v>45141</v>
      </c>
      <c r="C6054" t="s">
        <v>149</v>
      </c>
      <c r="D6054" t="s">
        <v>80</v>
      </c>
      <c r="E6054">
        <v>3520684877</v>
      </c>
      <c r="F6054" t="s">
        <v>387</v>
      </c>
      <c r="G6054" t="s">
        <v>89</v>
      </c>
      <c r="H6054" t="s">
        <v>90</v>
      </c>
      <c r="I6054" t="s">
        <v>31</v>
      </c>
      <c r="J6054" t="s">
        <v>19</v>
      </c>
      <c r="K6054">
        <v>3365.32</v>
      </c>
      <c r="L6054">
        <v>579.89</v>
      </c>
      <c r="M6054" t="s">
        <v>19</v>
      </c>
      <c r="N6054">
        <v>0.17231347984738399</v>
      </c>
      <c r="O6054" t="s">
        <v>11351</v>
      </c>
      <c r="P6054" t="s">
        <v>11352</v>
      </c>
      <c r="R6054" t="s">
        <v>11353</v>
      </c>
      <c r="S6054">
        <f>IF(SalesData[[#This Row],[Return Status]]="Returned",1,0)</f>
        <v>0</v>
      </c>
      <c r="T6054">
        <v>207.68</v>
      </c>
      <c r="U6054" s="2">
        <f>EOMONTH(SalesData[[#This Row],[Order Date]],0)</f>
        <v>45169</v>
      </c>
      <c r="V6054" s="9" t="str">
        <f>"Q"&amp;INT((MONTH(SalesData[[#This Row],[Order Date]])+2)/3)&amp;"-"&amp;YEAR(SalesData[[#This Row],[Order Date]])</f>
        <v>Q3-2023</v>
      </c>
    </row>
    <row r="6055" spans="1:22" x14ac:dyDescent="0.35">
      <c r="A6055" t="s">
        <v>6196</v>
      </c>
      <c r="B6055" s="1">
        <v>45166</v>
      </c>
      <c r="C6055" t="s">
        <v>12</v>
      </c>
      <c r="D6055" t="s">
        <v>99</v>
      </c>
      <c r="E6055">
        <v>2339854376</v>
      </c>
      <c r="F6055" t="s">
        <v>152</v>
      </c>
      <c r="G6055" t="s">
        <v>23</v>
      </c>
      <c r="H6055" t="s">
        <v>24</v>
      </c>
      <c r="I6055" t="s">
        <v>17</v>
      </c>
      <c r="J6055" t="s">
        <v>19</v>
      </c>
      <c r="K6055">
        <v>3905.52</v>
      </c>
      <c r="L6055">
        <v>644.16</v>
      </c>
      <c r="M6055" t="s">
        <v>19</v>
      </c>
      <c r="N6055">
        <v>0.16493578319916399</v>
      </c>
      <c r="O6055" t="s">
        <v>11351</v>
      </c>
      <c r="P6055" t="s">
        <v>11352</v>
      </c>
      <c r="R6055" t="s">
        <v>11353</v>
      </c>
      <c r="S6055">
        <f>IF(SalesData[[#This Row],[Return Status]]="Returned",1,0)</f>
        <v>0</v>
      </c>
      <c r="T6055">
        <v>2821.33</v>
      </c>
      <c r="U6055" s="2">
        <f>EOMONTH(SalesData[[#This Row],[Order Date]],0)</f>
        <v>45169</v>
      </c>
      <c r="V6055" s="9" t="str">
        <f>"Q"&amp;INT((MONTH(SalesData[[#This Row],[Order Date]])+2)/3)&amp;"-"&amp;YEAR(SalesData[[#This Row],[Order Date]])</f>
        <v>Q3-2023</v>
      </c>
    </row>
    <row r="6056" spans="1:22" x14ac:dyDescent="0.35">
      <c r="A6056" t="s">
        <v>6197</v>
      </c>
      <c r="B6056" s="1">
        <v>45163</v>
      </c>
      <c r="C6056" t="s">
        <v>92</v>
      </c>
      <c r="D6056" t="s">
        <v>80</v>
      </c>
      <c r="E6056">
        <v>5582414088</v>
      </c>
      <c r="F6056" t="s">
        <v>147</v>
      </c>
      <c r="G6056" t="s">
        <v>84</v>
      </c>
      <c r="H6056" t="s">
        <v>85</v>
      </c>
      <c r="I6056" t="s">
        <v>31</v>
      </c>
      <c r="J6056" t="s">
        <v>43</v>
      </c>
      <c r="K6056">
        <v>4342.24</v>
      </c>
      <c r="L6056">
        <v>977.86</v>
      </c>
      <c r="M6056" t="s">
        <v>43</v>
      </c>
      <c r="N6056">
        <v>0.22519713327683399</v>
      </c>
      <c r="O6056" t="s">
        <v>11351</v>
      </c>
      <c r="P6056" t="s">
        <v>11354</v>
      </c>
      <c r="R6056" t="s">
        <v>11353</v>
      </c>
      <c r="S6056">
        <f>IF(SalesData[[#This Row],[Return Status]]="Returned",1,0)</f>
        <v>0</v>
      </c>
      <c r="T6056">
        <v>847.14</v>
      </c>
      <c r="U6056" s="2">
        <f>EOMONTH(SalesData[[#This Row],[Order Date]],0)</f>
        <v>45169</v>
      </c>
      <c r="V6056" s="9" t="str">
        <f>"Q"&amp;INT((MONTH(SalesData[[#This Row],[Order Date]])+2)/3)&amp;"-"&amp;YEAR(SalesData[[#This Row],[Order Date]])</f>
        <v>Q3-2023</v>
      </c>
    </row>
    <row r="6057" spans="1:22" x14ac:dyDescent="0.35">
      <c r="A6057" t="s">
        <v>6198</v>
      </c>
      <c r="B6057" s="1">
        <v>45149</v>
      </c>
      <c r="C6057" t="s">
        <v>149</v>
      </c>
      <c r="D6057" t="s">
        <v>13</v>
      </c>
      <c r="E6057">
        <v>1247443430</v>
      </c>
      <c r="F6057" t="s">
        <v>28</v>
      </c>
      <c r="G6057" t="s">
        <v>29</v>
      </c>
      <c r="H6057" t="s">
        <v>30</v>
      </c>
      <c r="I6057" t="s">
        <v>31</v>
      </c>
      <c r="J6057" t="s">
        <v>19</v>
      </c>
      <c r="K6057">
        <v>635.08000000000004</v>
      </c>
      <c r="L6057">
        <v>74.37</v>
      </c>
      <c r="M6057" t="s">
        <v>19</v>
      </c>
      <c r="N6057">
        <v>0.117103357057379</v>
      </c>
      <c r="O6057" t="s">
        <v>11355</v>
      </c>
      <c r="P6057" t="s">
        <v>11352</v>
      </c>
      <c r="R6057" t="s">
        <v>11353</v>
      </c>
      <c r="S6057">
        <f>IF(SalesData[[#This Row],[Return Status]]="Returned",1,0)</f>
        <v>0</v>
      </c>
      <c r="T6057">
        <v>2788.38</v>
      </c>
      <c r="U6057" s="2">
        <f>EOMONTH(SalesData[[#This Row],[Order Date]],0)</f>
        <v>45169</v>
      </c>
      <c r="V6057" s="9" t="str">
        <f>"Q"&amp;INT((MONTH(SalesData[[#This Row],[Order Date]])+2)/3)&amp;"-"&amp;YEAR(SalesData[[#This Row],[Order Date]])</f>
        <v>Q3-2023</v>
      </c>
    </row>
    <row r="6058" spans="1:22" x14ac:dyDescent="0.35">
      <c r="A6058" t="s">
        <v>6199</v>
      </c>
      <c r="B6058" s="1">
        <v>45154</v>
      </c>
      <c r="C6058" t="s">
        <v>144</v>
      </c>
      <c r="D6058" t="s">
        <v>13</v>
      </c>
      <c r="E6058">
        <v>4787353042</v>
      </c>
      <c r="F6058" t="s">
        <v>88</v>
      </c>
      <c r="G6058" t="s">
        <v>89</v>
      </c>
      <c r="H6058" t="s">
        <v>90</v>
      </c>
      <c r="I6058" t="s">
        <v>31</v>
      </c>
      <c r="J6058" t="s">
        <v>62</v>
      </c>
      <c r="K6058">
        <v>933.04</v>
      </c>
      <c r="L6058">
        <v>30.8</v>
      </c>
      <c r="M6058" t="s">
        <v>62</v>
      </c>
      <c r="N6058">
        <v>3.3010374689188E-2</v>
      </c>
      <c r="O6058" t="s">
        <v>11355</v>
      </c>
      <c r="P6058" t="s">
        <v>11356</v>
      </c>
      <c r="R6058" t="s">
        <v>11353</v>
      </c>
      <c r="S6058">
        <f>IF(SalesData[[#This Row],[Return Status]]="Returned",1,0)</f>
        <v>0</v>
      </c>
      <c r="T6058">
        <v>207.68</v>
      </c>
      <c r="U6058" s="2">
        <f>EOMONTH(SalesData[[#This Row],[Order Date]],0)</f>
        <v>45169</v>
      </c>
      <c r="V6058" s="9" t="str">
        <f>"Q"&amp;INT((MONTH(SalesData[[#This Row],[Order Date]])+2)/3)&amp;"-"&amp;YEAR(SalesData[[#This Row],[Order Date]])</f>
        <v>Q3-2023</v>
      </c>
    </row>
    <row r="6059" spans="1:22" x14ac:dyDescent="0.35">
      <c r="A6059" t="s">
        <v>6200</v>
      </c>
      <c r="B6059" s="1">
        <v>45145</v>
      </c>
      <c r="C6059" t="s">
        <v>38</v>
      </c>
      <c r="D6059" t="s">
        <v>46</v>
      </c>
      <c r="E6059">
        <v>7615603834</v>
      </c>
      <c r="F6059" t="s">
        <v>163</v>
      </c>
      <c r="G6059" t="s">
        <v>11381</v>
      </c>
      <c r="H6059" t="s">
        <v>165</v>
      </c>
      <c r="I6059" t="s">
        <v>36</v>
      </c>
      <c r="J6059" t="s">
        <v>62</v>
      </c>
      <c r="K6059">
        <v>149.5</v>
      </c>
      <c r="L6059">
        <v>6.96</v>
      </c>
      <c r="M6059" t="s">
        <v>62</v>
      </c>
      <c r="N6059">
        <v>4.6555183946488297E-2</v>
      </c>
      <c r="O6059" t="s">
        <v>11361</v>
      </c>
      <c r="P6059" t="s">
        <v>11356</v>
      </c>
      <c r="R6059" t="s">
        <v>11353</v>
      </c>
      <c r="S6059">
        <f>IF(SalesData[[#This Row],[Return Status]]="Returned",1,0)</f>
        <v>0</v>
      </c>
      <c r="U6059" s="2">
        <f>EOMONTH(SalesData[[#This Row],[Order Date]],0)</f>
        <v>45169</v>
      </c>
      <c r="V6059" s="9" t="str">
        <f>"Q"&amp;INT((MONTH(SalesData[[#This Row],[Order Date]])+2)/3)&amp;"-"&amp;YEAR(SalesData[[#This Row],[Order Date]])</f>
        <v>Q3-2023</v>
      </c>
    </row>
    <row r="6060" spans="1:22" x14ac:dyDescent="0.35">
      <c r="A6060" t="s">
        <v>6201</v>
      </c>
      <c r="B6060" s="1">
        <v>45168</v>
      </c>
      <c r="C6060" t="s">
        <v>12</v>
      </c>
      <c r="D6060" t="s">
        <v>39</v>
      </c>
      <c r="E6060">
        <v>6431715052</v>
      </c>
      <c r="F6060" t="s">
        <v>107</v>
      </c>
      <c r="G6060" t="s">
        <v>15</v>
      </c>
      <c r="H6060" t="s">
        <v>11357</v>
      </c>
      <c r="I6060" t="s">
        <v>17</v>
      </c>
      <c r="J6060" t="s">
        <v>19</v>
      </c>
      <c r="K6060">
        <v>3799.92</v>
      </c>
      <c r="L6060">
        <v>280.32</v>
      </c>
      <c r="M6060" t="s">
        <v>19</v>
      </c>
      <c r="N6060">
        <v>7.3769974104718E-2</v>
      </c>
      <c r="O6060" t="s">
        <v>11351</v>
      </c>
      <c r="P6060" t="s">
        <v>11356</v>
      </c>
      <c r="R6060" t="s">
        <v>11353</v>
      </c>
      <c r="S6060">
        <f>IF(SalesData[[#This Row],[Return Status]]="Returned",1,0)</f>
        <v>0</v>
      </c>
      <c r="T6060">
        <v>2085.91</v>
      </c>
      <c r="U6060" s="2">
        <f>EOMONTH(SalesData[[#This Row],[Order Date]],0)</f>
        <v>45169</v>
      </c>
      <c r="V6060" s="9" t="str">
        <f>"Q"&amp;INT((MONTH(SalesData[[#This Row],[Order Date]])+2)/3)&amp;"-"&amp;YEAR(SalesData[[#This Row],[Order Date]])</f>
        <v>Q3-2023</v>
      </c>
    </row>
    <row r="6061" spans="1:22" x14ac:dyDescent="0.35">
      <c r="A6061" t="s">
        <v>6202</v>
      </c>
      <c r="B6061" s="1">
        <v>45139</v>
      </c>
      <c r="C6061" t="s">
        <v>184</v>
      </c>
      <c r="D6061" t="s">
        <v>39</v>
      </c>
      <c r="E6061">
        <v>626158112</v>
      </c>
      <c r="F6061" t="s">
        <v>147</v>
      </c>
      <c r="G6061" t="s">
        <v>84</v>
      </c>
      <c r="H6061" t="s">
        <v>85</v>
      </c>
      <c r="I6061" t="s">
        <v>31</v>
      </c>
      <c r="J6061" t="s">
        <v>61</v>
      </c>
      <c r="K6061">
        <v>4891.42</v>
      </c>
      <c r="L6061">
        <v>499.04</v>
      </c>
      <c r="M6061" t="s">
        <v>62</v>
      </c>
      <c r="N6061">
        <v>0.102023543265555</v>
      </c>
      <c r="O6061" t="s">
        <v>11351</v>
      </c>
      <c r="P6061" t="s">
        <v>11352</v>
      </c>
      <c r="R6061" t="s">
        <v>11353</v>
      </c>
      <c r="S6061">
        <f>IF(SalesData[[#This Row],[Return Status]]="Returned",1,0)</f>
        <v>0</v>
      </c>
      <c r="T6061">
        <v>847.14</v>
      </c>
      <c r="U6061" s="2">
        <f>EOMONTH(SalesData[[#This Row],[Order Date]],0)</f>
        <v>45169</v>
      </c>
      <c r="V6061" s="9" t="str">
        <f>"Q"&amp;INT((MONTH(SalesData[[#This Row],[Order Date]])+2)/3)&amp;"-"&amp;YEAR(SalesData[[#This Row],[Order Date]])</f>
        <v>Q3-2023</v>
      </c>
    </row>
    <row r="6062" spans="1:22" x14ac:dyDescent="0.35">
      <c r="A6062" t="s">
        <v>6203</v>
      </c>
      <c r="B6062" s="1">
        <v>45160</v>
      </c>
      <c r="C6062" t="s">
        <v>132</v>
      </c>
      <c r="D6062" t="s">
        <v>99</v>
      </c>
      <c r="E6062">
        <v>5395249214</v>
      </c>
      <c r="F6062" t="s">
        <v>47</v>
      </c>
      <c r="G6062" t="s">
        <v>23</v>
      </c>
      <c r="H6062" t="s">
        <v>24</v>
      </c>
      <c r="I6062" t="s">
        <v>17</v>
      </c>
      <c r="J6062" t="s">
        <v>42</v>
      </c>
      <c r="K6062">
        <v>3251.63</v>
      </c>
      <c r="L6062">
        <v>520.4</v>
      </c>
      <c r="M6062" t="s">
        <v>43</v>
      </c>
      <c r="N6062">
        <v>0.160042809298721</v>
      </c>
      <c r="O6062" t="s">
        <v>11351</v>
      </c>
      <c r="P6062" t="s">
        <v>11352</v>
      </c>
      <c r="R6062" t="s">
        <v>11353</v>
      </c>
      <c r="S6062">
        <f>IF(SalesData[[#This Row],[Return Status]]="Returned",1,0)</f>
        <v>0</v>
      </c>
      <c r="T6062">
        <v>2821.33</v>
      </c>
      <c r="U6062" s="2">
        <f>EOMONTH(SalesData[[#This Row],[Order Date]],0)</f>
        <v>45169</v>
      </c>
      <c r="V6062" s="9" t="str">
        <f>"Q"&amp;INT((MONTH(SalesData[[#This Row],[Order Date]])+2)/3)&amp;"-"&amp;YEAR(SalesData[[#This Row],[Order Date]])</f>
        <v>Q3-2023</v>
      </c>
    </row>
    <row r="6063" spans="1:22" x14ac:dyDescent="0.35">
      <c r="A6063" t="s">
        <v>6204</v>
      </c>
      <c r="B6063" s="1">
        <v>45140</v>
      </c>
      <c r="C6063" t="s">
        <v>106</v>
      </c>
      <c r="D6063" t="s">
        <v>80</v>
      </c>
      <c r="E6063">
        <v>4304967298</v>
      </c>
      <c r="F6063" t="s">
        <v>156</v>
      </c>
      <c r="G6063" t="s">
        <v>84</v>
      </c>
      <c r="H6063" t="s">
        <v>85</v>
      </c>
      <c r="I6063" t="s">
        <v>31</v>
      </c>
      <c r="J6063" t="s">
        <v>19</v>
      </c>
      <c r="K6063">
        <v>4179.88</v>
      </c>
      <c r="L6063">
        <v>536.66</v>
      </c>
      <c r="M6063" t="s">
        <v>19</v>
      </c>
      <c r="N6063">
        <v>0.12839124568169399</v>
      </c>
      <c r="O6063" t="s">
        <v>11351</v>
      </c>
      <c r="P6063" t="s">
        <v>11352</v>
      </c>
      <c r="R6063" t="s">
        <v>11353</v>
      </c>
      <c r="S6063">
        <f>IF(SalesData[[#This Row],[Return Status]]="Returned",1,0)</f>
        <v>0</v>
      </c>
      <c r="T6063">
        <v>847.14</v>
      </c>
      <c r="U6063" s="2">
        <f>EOMONTH(SalesData[[#This Row],[Order Date]],0)</f>
        <v>45169</v>
      </c>
      <c r="V6063" s="9" t="str">
        <f>"Q"&amp;INT((MONTH(SalesData[[#This Row],[Order Date]])+2)/3)&amp;"-"&amp;YEAR(SalesData[[#This Row],[Order Date]])</f>
        <v>Q3-2023</v>
      </c>
    </row>
    <row r="6064" spans="1:22" x14ac:dyDescent="0.35">
      <c r="A6064" t="s">
        <v>6205</v>
      </c>
      <c r="B6064" s="1">
        <v>45168</v>
      </c>
      <c r="C6064" t="s">
        <v>21</v>
      </c>
      <c r="D6064" t="s">
        <v>72</v>
      </c>
      <c r="E6064">
        <v>4446851754</v>
      </c>
      <c r="F6064" t="s">
        <v>100</v>
      </c>
      <c r="G6064" t="s">
        <v>34</v>
      </c>
      <c r="H6064" t="s">
        <v>35</v>
      </c>
      <c r="I6064" t="s">
        <v>36</v>
      </c>
      <c r="J6064" t="s">
        <v>65</v>
      </c>
      <c r="K6064">
        <v>4031.81</v>
      </c>
      <c r="L6064">
        <v>368.6</v>
      </c>
      <c r="M6064" t="s">
        <v>65</v>
      </c>
      <c r="N6064">
        <v>9.1422958919195094E-2</v>
      </c>
      <c r="O6064" t="s">
        <v>11351</v>
      </c>
      <c r="P6064" t="s">
        <v>11356</v>
      </c>
      <c r="Q6064" t="s">
        <v>11376</v>
      </c>
      <c r="R6064" t="s">
        <v>11360</v>
      </c>
      <c r="S6064">
        <f>IF(SalesData[[#This Row],[Return Status]]="Returned",1,0)</f>
        <v>1</v>
      </c>
      <c r="U6064" s="2">
        <f>EOMONTH(SalesData[[#This Row],[Order Date]],0)</f>
        <v>45169</v>
      </c>
      <c r="V6064" s="9" t="str">
        <f>"Q"&amp;INT((MONTH(SalesData[[#This Row],[Order Date]])+2)/3)&amp;"-"&amp;YEAR(SalesData[[#This Row],[Order Date]])</f>
        <v>Q3-2023</v>
      </c>
    </row>
    <row r="6065" spans="1:22" x14ac:dyDescent="0.35">
      <c r="A6065" t="s">
        <v>6206</v>
      </c>
      <c r="B6065" s="1">
        <v>45168</v>
      </c>
      <c r="C6065" t="s">
        <v>188</v>
      </c>
      <c r="D6065" t="s">
        <v>145</v>
      </c>
      <c r="E6065">
        <v>9775217526</v>
      </c>
      <c r="F6065" t="s">
        <v>107</v>
      </c>
      <c r="G6065" t="s">
        <v>15</v>
      </c>
      <c r="H6065" t="s">
        <v>16</v>
      </c>
      <c r="I6065" t="s">
        <v>17</v>
      </c>
      <c r="J6065" t="s">
        <v>18</v>
      </c>
      <c r="K6065">
        <v>2870.66</v>
      </c>
      <c r="L6065">
        <v>421.6</v>
      </c>
      <c r="M6065" t="s">
        <v>19</v>
      </c>
      <c r="N6065">
        <v>0.14686518082949601</v>
      </c>
      <c r="O6065" t="s">
        <v>11351</v>
      </c>
      <c r="P6065" t="s">
        <v>11352</v>
      </c>
      <c r="R6065" t="s">
        <v>11353</v>
      </c>
      <c r="S6065">
        <f>IF(SalesData[[#This Row],[Return Status]]="Returned",1,0)</f>
        <v>0</v>
      </c>
      <c r="T6065">
        <v>2085.91</v>
      </c>
      <c r="U6065" s="2">
        <f>EOMONTH(SalesData[[#This Row],[Order Date]],0)</f>
        <v>45169</v>
      </c>
      <c r="V6065" s="9" t="str">
        <f>"Q"&amp;INT((MONTH(SalesData[[#This Row],[Order Date]])+2)/3)&amp;"-"&amp;YEAR(SalesData[[#This Row],[Order Date]])</f>
        <v>Q3-2023</v>
      </c>
    </row>
    <row r="6066" spans="1:22" x14ac:dyDescent="0.35">
      <c r="A6066" t="s">
        <v>6207</v>
      </c>
      <c r="B6066" s="1">
        <v>45143</v>
      </c>
      <c r="C6066" t="s">
        <v>87</v>
      </c>
      <c r="D6066" t="s">
        <v>46</v>
      </c>
      <c r="E6066">
        <v>2766410058</v>
      </c>
      <c r="F6066" t="s">
        <v>28</v>
      </c>
      <c r="G6066" t="s">
        <v>29</v>
      </c>
      <c r="H6066" t="s">
        <v>30</v>
      </c>
      <c r="I6066" t="s">
        <v>31</v>
      </c>
      <c r="J6066" t="s">
        <v>61</v>
      </c>
      <c r="K6066">
        <v>2730.28</v>
      </c>
      <c r="L6066">
        <v>773.61</v>
      </c>
      <c r="M6066" t="s">
        <v>62</v>
      </c>
      <c r="N6066">
        <v>0.28334456539255998</v>
      </c>
      <c r="O6066" t="s">
        <v>11351</v>
      </c>
      <c r="P6066" t="s">
        <v>11354</v>
      </c>
      <c r="R6066" t="s">
        <v>11353</v>
      </c>
      <c r="S6066">
        <f>IF(SalesData[[#This Row],[Return Status]]="Returned",1,0)</f>
        <v>0</v>
      </c>
      <c r="T6066">
        <v>2788.38</v>
      </c>
      <c r="U6066" s="2">
        <f>EOMONTH(SalesData[[#This Row],[Order Date]],0)</f>
        <v>45169</v>
      </c>
      <c r="V6066" s="9" t="str">
        <f>"Q"&amp;INT((MONTH(SalesData[[#This Row],[Order Date]])+2)/3)&amp;"-"&amp;YEAR(SalesData[[#This Row],[Order Date]])</f>
        <v>Q3-2023</v>
      </c>
    </row>
    <row r="6067" spans="1:22" x14ac:dyDescent="0.35">
      <c r="A6067" t="s">
        <v>6208</v>
      </c>
      <c r="B6067" s="1">
        <v>45144</v>
      </c>
      <c r="C6067" t="s">
        <v>176</v>
      </c>
      <c r="D6067" t="s">
        <v>99</v>
      </c>
      <c r="E6067">
        <v>7875624794</v>
      </c>
      <c r="F6067" t="s">
        <v>53</v>
      </c>
      <c r="G6067" t="s">
        <v>54</v>
      </c>
      <c r="H6067" t="s">
        <v>11357</v>
      </c>
      <c r="I6067" t="s">
        <v>31</v>
      </c>
      <c r="J6067" t="s">
        <v>19</v>
      </c>
      <c r="K6067">
        <v>2654.93</v>
      </c>
      <c r="L6067">
        <v>300.98</v>
      </c>
      <c r="M6067" t="s">
        <v>19</v>
      </c>
      <c r="N6067">
        <v>0.113366454106135</v>
      </c>
      <c r="O6067" t="s">
        <v>11351</v>
      </c>
      <c r="P6067" t="s">
        <v>11352</v>
      </c>
      <c r="R6067" t="s">
        <v>11353</v>
      </c>
      <c r="S6067">
        <f>IF(SalesData[[#This Row],[Return Status]]="Returned",1,0)</f>
        <v>0</v>
      </c>
      <c r="U6067" s="2">
        <f>EOMONTH(SalesData[[#This Row],[Order Date]],0)</f>
        <v>45169</v>
      </c>
      <c r="V6067" s="9" t="str">
        <f>"Q"&amp;INT((MONTH(SalesData[[#This Row],[Order Date]])+2)/3)&amp;"-"&amp;YEAR(SalesData[[#This Row],[Order Date]])</f>
        <v>Q3-2023</v>
      </c>
    </row>
    <row r="6068" spans="1:22" x14ac:dyDescent="0.35">
      <c r="A6068" t="s">
        <v>6209</v>
      </c>
      <c r="B6068" s="1">
        <v>45144</v>
      </c>
      <c r="C6068" t="s">
        <v>77</v>
      </c>
      <c r="D6068" t="s">
        <v>80</v>
      </c>
      <c r="E6068">
        <v>3761333819</v>
      </c>
      <c r="F6068" t="s">
        <v>140</v>
      </c>
      <c r="G6068" t="s">
        <v>141</v>
      </c>
      <c r="H6068" t="s">
        <v>121</v>
      </c>
      <c r="I6068" t="s">
        <v>17</v>
      </c>
      <c r="J6068" t="s">
        <v>62</v>
      </c>
      <c r="K6068">
        <v>4870.74</v>
      </c>
      <c r="L6068">
        <v>1407.36</v>
      </c>
      <c r="M6068" t="s">
        <v>62</v>
      </c>
      <c r="N6068">
        <v>0.28894172138114499</v>
      </c>
      <c r="O6068" t="s">
        <v>11351</v>
      </c>
      <c r="P6068" t="s">
        <v>11354</v>
      </c>
      <c r="R6068" t="s">
        <v>11353</v>
      </c>
      <c r="S6068">
        <f>IF(SalesData[[#This Row],[Return Status]]="Returned",1,0)</f>
        <v>0</v>
      </c>
      <c r="T6068">
        <v>2793.38</v>
      </c>
      <c r="U6068" s="2">
        <f>EOMONTH(SalesData[[#This Row],[Order Date]],0)</f>
        <v>45169</v>
      </c>
      <c r="V6068" s="9" t="str">
        <f>"Q"&amp;INT((MONTH(SalesData[[#This Row],[Order Date]])+2)/3)&amp;"-"&amp;YEAR(SalesData[[#This Row],[Order Date]])</f>
        <v>Q3-2023</v>
      </c>
    </row>
    <row r="6069" spans="1:22" x14ac:dyDescent="0.35">
      <c r="A6069" t="s">
        <v>6210</v>
      </c>
      <c r="B6069" s="1">
        <v>45159</v>
      </c>
      <c r="C6069" t="s">
        <v>149</v>
      </c>
      <c r="D6069" t="s">
        <v>39</v>
      </c>
      <c r="E6069">
        <v>920496092</v>
      </c>
      <c r="F6069" t="s">
        <v>168</v>
      </c>
      <c r="G6069" t="s">
        <v>11371</v>
      </c>
      <c r="H6069" t="s">
        <v>55</v>
      </c>
      <c r="I6069" t="s">
        <v>31</v>
      </c>
      <c r="J6069" t="s">
        <v>18</v>
      </c>
      <c r="K6069">
        <v>2525.87</v>
      </c>
      <c r="L6069">
        <v>522.83000000000004</v>
      </c>
      <c r="M6069" t="s">
        <v>19</v>
      </c>
      <c r="N6069">
        <v>0.206990066788869</v>
      </c>
      <c r="O6069" t="s">
        <v>11351</v>
      </c>
      <c r="P6069" t="s">
        <v>11354</v>
      </c>
      <c r="R6069" t="s">
        <v>11353</v>
      </c>
      <c r="S6069">
        <f>IF(SalesData[[#This Row],[Return Status]]="Returned",1,0)</f>
        <v>0</v>
      </c>
      <c r="U6069" s="2">
        <f>EOMONTH(SalesData[[#This Row],[Order Date]],0)</f>
        <v>45169</v>
      </c>
      <c r="V6069" s="9" t="str">
        <f>"Q"&amp;INT((MONTH(SalesData[[#This Row],[Order Date]])+2)/3)&amp;"-"&amp;YEAR(SalesData[[#This Row],[Order Date]])</f>
        <v>Q3-2023</v>
      </c>
    </row>
    <row r="6070" spans="1:22" x14ac:dyDescent="0.35">
      <c r="A6070" t="s">
        <v>6211</v>
      </c>
      <c r="B6070" s="1">
        <v>45163</v>
      </c>
      <c r="C6070" t="s">
        <v>77</v>
      </c>
      <c r="D6070" t="s">
        <v>27</v>
      </c>
      <c r="E6070">
        <v>3283567569</v>
      </c>
      <c r="F6070" t="s">
        <v>222</v>
      </c>
      <c r="G6070" t="s">
        <v>164</v>
      </c>
      <c r="H6070" t="s">
        <v>165</v>
      </c>
      <c r="I6070" t="s">
        <v>36</v>
      </c>
      <c r="J6070" t="s">
        <v>61</v>
      </c>
      <c r="K6070">
        <v>1781.36</v>
      </c>
      <c r="L6070">
        <v>471.39</v>
      </c>
      <c r="M6070" t="s">
        <v>62</v>
      </c>
      <c r="N6070">
        <v>0.26462365832846801</v>
      </c>
      <c r="O6070" t="s">
        <v>11351</v>
      </c>
      <c r="P6070" t="s">
        <v>11354</v>
      </c>
      <c r="R6070" t="s">
        <v>11353</v>
      </c>
      <c r="S6070">
        <f>IF(SalesData[[#This Row],[Return Status]]="Returned",1,0)</f>
        <v>0</v>
      </c>
      <c r="U6070" s="2">
        <f>EOMONTH(SalesData[[#This Row],[Order Date]],0)</f>
        <v>45169</v>
      </c>
      <c r="V6070" s="9" t="str">
        <f>"Q"&amp;INT((MONTH(SalesData[[#This Row],[Order Date]])+2)/3)&amp;"-"&amp;YEAR(SalesData[[#This Row],[Order Date]])</f>
        <v>Q3-2023</v>
      </c>
    </row>
    <row r="6071" spans="1:22" x14ac:dyDescent="0.35">
      <c r="A6071" t="s">
        <v>6212</v>
      </c>
      <c r="B6071" s="1">
        <v>45161</v>
      </c>
      <c r="C6071" t="s">
        <v>149</v>
      </c>
      <c r="D6071" t="s">
        <v>39</v>
      </c>
      <c r="E6071">
        <v>5160045952</v>
      </c>
      <c r="F6071" t="s">
        <v>387</v>
      </c>
      <c r="G6071" t="s">
        <v>11379</v>
      </c>
      <c r="H6071" t="s">
        <v>90</v>
      </c>
      <c r="I6071" t="s">
        <v>31</v>
      </c>
      <c r="J6071" t="s">
        <v>65</v>
      </c>
      <c r="K6071">
        <v>734.97</v>
      </c>
      <c r="L6071">
        <v>155.75</v>
      </c>
      <c r="M6071" t="s">
        <v>65</v>
      </c>
      <c r="N6071">
        <v>0.21191341143175901</v>
      </c>
      <c r="O6071" t="s">
        <v>11355</v>
      </c>
      <c r="P6071" t="s">
        <v>11354</v>
      </c>
      <c r="R6071" t="s">
        <v>11353</v>
      </c>
      <c r="S6071">
        <f>IF(SalesData[[#This Row],[Return Status]]="Returned",1,0)</f>
        <v>0</v>
      </c>
      <c r="U6071" s="2">
        <f>EOMONTH(SalesData[[#This Row],[Order Date]],0)</f>
        <v>45169</v>
      </c>
      <c r="V6071" s="9" t="str">
        <f>"Q"&amp;INT((MONTH(SalesData[[#This Row],[Order Date]])+2)/3)&amp;"-"&amp;YEAR(SalesData[[#This Row],[Order Date]])</f>
        <v>Q3-2023</v>
      </c>
    </row>
    <row r="6072" spans="1:22" x14ac:dyDescent="0.35">
      <c r="A6072" t="s">
        <v>6213</v>
      </c>
      <c r="B6072" s="1">
        <v>45148</v>
      </c>
      <c r="C6072" t="s">
        <v>113</v>
      </c>
      <c r="D6072" t="s">
        <v>80</v>
      </c>
      <c r="E6072">
        <v>9682699766</v>
      </c>
      <c r="F6072" t="s">
        <v>73</v>
      </c>
      <c r="G6072" t="s">
        <v>74</v>
      </c>
      <c r="H6072" t="s">
        <v>75</v>
      </c>
      <c r="I6072" t="s">
        <v>36</v>
      </c>
      <c r="J6072" t="s">
        <v>65</v>
      </c>
      <c r="K6072">
        <v>4116.45</v>
      </c>
      <c r="L6072">
        <v>949.17</v>
      </c>
      <c r="M6072" t="s">
        <v>65</v>
      </c>
      <c r="N6072">
        <v>0.230579747112196</v>
      </c>
      <c r="O6072" t="s">
        <v>11351</v>
      </c>
      <c r="P6072" t="s">
        <v>11354</v>
      </c>
      <c r="R6072" t="s">
        <v>11353</v>
      </c>
      <c r="S6072">
        <f>IF(SalesData[[#This Row],[Return Status]]="Returned",1,0)</f>
        <v>0</v>
      </c>
      <c r="T6072">
        <v>2420.2800000000002</v>
      </c>
      <c r="U6072" s="2">
        <f>EOMONTH(SalesData[[#This Row],[Order Date]],0)</f>
        <v>45169</v>
      </c>
      <c r="V6072" s="9" t="str">
        <f>"Q"&amp;INT((MONTH(SalesData[[#This Row],[Order Date]])+2)/3)&amp;"-"&amp;YEAR(SalesData[[#This Row],[Order Date]])</f>
        <v>Q3-2023</v>
      </c>
    </row>
    <row r="6073" spans="1:22" x14ac:dyDescent="0.35">
      <c r="A6073" t="s">
        <v>6214</v>
      </c>
      <c r="B6073" s="1">
        <v>45150</v>
      </c>
      <c r="C6073" t="s">
        <v>52</v>
      </c>
      <c r="D6073" t="s">
        <v>99</v>
      </c>
      <c r="E6073">
        <v>5592489034</v>
      </c>
      <c r="F6073" t="s">
        <v>68</v>
      </c>
      <c r="G6073" t="s">
        <v>69</v>
      </c>
      <c r="H6073" t="s">
        <v>41</v>
      </c>
      <c r="I6073" t="s">
        <v>31</v>
      </c>
      <c r="J6073" t="s">
        <v>65</v>
      </c>
      <c r="K6073">
        <v>116.26</v>
      </c>
      <c r="L6073">
        <v>4.76</v>
      </c>
      <c r="M6073" t="s">
        <v>65</v>
      </c>
      <c r="N6073">
        <v>4.0942714605195198E-2</v>
      </c>
      <c r="O6073" t="s">
        <v>11361</v>
      </c>
      <c r="P6073" t="s">
        <v>11356</v>
      </c>
      <c r="R6073" t="s">
        <v>11353</v>
      </c>
      <c r="S6073">
        <f>IF(SalesData[[#This Row],[Return Status]]="Returned",1,0)</f>
        <v>0</v>
      </c>
      <c r="T6073">
        <v>2081.52</v>
      </c>
      <c r="U6073" s="2">
        <f>EOMONTH(SalesData[[#This Row],[Order Date]],0)</f>
        <v>45169</v>
      </c>
      <c r="V6073" s="9" t="str">
        <f>"Q"&amp;INT((MONTH(SalesData[[#This Row],[Order Date]])+2)/3)&amp;"-"&amp;YEAR(SalesData[[#This Row],[Order Date]])</f>
        <v>Q3-2023</v>
      </c>
    </row>
    <row r="6074" spans="1:22" x14ac:dyDescent="0.35">
      <c r="A6074" t="s">
        <v>6215</v>
      </c>
      <c r="B6074" s="1">
        <v>45157</v>
      </c>
      <c r="C6074" t="s">
        <v>106</v>
      </c>
      <c r="D6074" t="s">
        <v>80</v>
      </c>
      <c r="E6074">
        <v>4931904494</v>
      </c>
      <c r="F6074" t="s">
        <v>222</v>
      </c>
      <c r="G6074" t="s">
        <v>266</v>
      </c>
      <c r="H6074" t="s">
        <v>165</v>
      </c>
      <c r="I6074" t="s">
        <v>36</v>
      </c>
      <c r="J6074" t="s">
        <v>18</v>
      </c>
      <c r="K6074">
        <v>960.21</v>
      </c>
      <c r="L6074">
        <v>227.71</v>
      </c>
      <c r="M6074" t="s">
        <v>19</v>
      </c>
      <c r="N6074">
        <v>0.237146040970204</v>
      </c>
      <c r="O6074" t="s">
        <v>11355</v>
      </c>
      <c r="P6074" t="s">
        <v>11354</v>
      </c>
      <c r="Q6074" t="s">
        <v>11363</v>
      </c>
      <c r="R6074" t="s">
        <v>11360</v>
      </c>
      <c r="S6074">
        <f>IF(SalesData[[#This Row],[Return Status]]="Returned",1,0)</f>
        <v>1</v>
      </c>
      <c r="U6074" s="2">
        <f>EOMONTH(SalesData[[#This Row],[Order Date]],0)</f>
        <v>45169</v>
      </c>
      <c r="V6074" s="9" t="str">
        <f>"Q"&amp;INT((MONTH(SalesData[[#This Row],[Order Date]])+2)/3)&amp;"-"&amp;YEAR(SalesData[[#This Row],[Order Date]])</f>
        <v>Q3-2023</v>
      </c>
    </row>
    <row r="6075" spans="1:22" x14ac:dyDescent="0.35">
      <c r="A6075" t="s">
        <v>6216</v>
      </c>
      <c r="B6075" s="1">
        <v>45167</v>
      </c>
      <c r="C6075" t="s">
        <v>205</v>
      </c>
      <c r="D6075" t="s">
        <v>13</v>
      </c>
      <c r="E6075">
        <v>413447468</v>
      </c>
      <c r="F6075" t="s">
        <v>159</v>
      </c>
      <c r="G6075" t="s">
        <v>84</v>
      </c>
      <c r="H6075" t="s">
        <v>85</v>
      </c>
      <c r="I6075" t="s">
        <v>31</v>
      </c>
      <c r="J6075" t="s">
        <v>65</v>
      </c>
      <c r="K6075">
        <v>2432.1999999999998</v>
      </c>
      <c r="L6075">
        <v>288.87</v>
      </c>
      <c r="M6075" t="s">
        <v>65</v>
      </c>
      <c r="N6075">
        <v>0.118769015705945</v>
      </c>
      <c r="O6075" t="s">
        <v>11351</v>
      </c>
      <c r="P6075" t="s">
        <v>11352</v>
      </c>
      <c r="R6075" t="s">
        <v>11353</v>
      </c>
      <c r="S6075">
        <f>IF(SalesData[[#This Row],[Return Status]]="Returned",1,0)</f>
        <v>0</v>
      </c>
      <c r="T6075">
        <v>847.14</v>
      </c>
      <c r="U6075" s="2">
        <f>EOMONTH(SalesData[[#This Row],[Order Date]],0)</f>
        <v>45169</v>
      </c>
      <c r="V6075" s="9" t="str">
        <f>"Q"&amp;INT((MONTH(SalesData[[#This Row],[Order Date]])+2)/3)&amp;"-"&amp;YEAR(SalesData[[#This Row],[Order Date]])</f>
        <v>Q3-2023</v>
      </c>
    </row>
    <row r="6076" spans="1:22" x14ac:dyDescent="0.35">
      <c r="A6076" t="s">
        <v>6217</v>
      </c>
      <c r="B6076" s="1">
        <v>45157</v>
      </c>
      <c r="C6076" t="s">
        <v>97</v>
      </c>
      <c r="D6076" t="s">
        <v>99</v>
      </c>
      <c r="E6076">
        <v>4238531141</v>
      </c>
      <c r="F6076" t="s">
        <v>154</v>
      </c>
      <c r="G6076" t="s">
        <v>29</v>
      </c>
      <c r="H6076" t="s">
        <v>30</v>
      </c>
      <c r="I6076" t="s">
        <v>31</v>
      </c>
      <c r="J6076" t="s">
        <v>18</v>
      </c>
      <c r="K6076">
        <v>2693.13</v>
      </c>
      <c r="L6076">
        <v>516.72</v>
      </c>
      <c r="M6076" t="s">
        <v>19</v>
      </c>
      <c r="N6076">
        <v>0.19186597007942399</v>
      </c>
      <c r="O6076" t="s">
        <v>11351</v>
      </c>
      <c r="P6076" t="s">
        <v>11352</v>
      </c>
      <c r="R6076" t="s">
        <v>11353</v>
      </c>
      <c r="S6076">
        <f>IF(SalesData[[#This Row],[Return Status]]="Returned",1,0)</f>
        <v>0</v>
      </c>
      <c r="T6076">
        <v>2788.38</v>
      </c>
      <c r="U6076" s="2">
        <f>EOMONTH(SalesData[[#This Row],[Order Date]],0)</f>
        <v>45169</v>
      </c>
      <c r="V6076" s="9" t="str">
        <f>"Q"&amp;INT((MONTH(SalesData[[#This Row],[Order Date]])+2)/3)&amp;"-"&amp;YEAR(SalesData[[#This Row],[Order Date]])</f>
        <v>Q3-2023</v>
      </c>
    </row>
    <row r="6077" spans="1:22" x14ac:dyDescent="0.35">
      <c r="A6077" t="s">
        <v>6218</v>
      </c>
      <c r="B6077" s="1">
        <v>45155</v>
      </c>
      <c r="C6077" t="s">
        <v>149</v>
      </c>
      <c r="D6077" t="s">
        <v>80</v>
      </c>
      <c r="E6077">
        <v>6816780446</v>
      </c>
      <c r="F6077" t="s">
        <v>120</v>
      </c>
      <c r="G6077" t="s">
        <v>141</v>
      </c>
      <c r="H6077" t="s">
        <v>121</v>
      </c>
      <c r="I6077" t="s">
        <v>17</v>
      </c>
      <c r="J6077" t="s">
        <v>65</v>
      </c>
      <c r="K6077">
        <v>4734.6000000000004</v>
      </c>
      <c r="L6077">
        <v>1114.57</v>
      </c>
      <c r="M6077" t="s">
        <v>65</v>
      </c>
      <c r="N6077">
        <v>0.23540953829257</v>
      </c>
      <c r="O6077" t="s">
        <v>11351</v>
      </c>
      <c r="P6077" t="s">
        <v>11354</v>
      </c>
      <c r="Q6077" t="s">
        <v>11369</v>
      </c>
      <c r="R6077" t="s">
        <v>11360</v>
      </c>
      <c r="S6077">
        <f>IF(SalesData[[#This Row],[Return Status]]="Returned",1,0)</f>
        <v>1</v>
      </c>
      <c r="T6077">
        <v>2793.38</v>
      </c>
      <c r="U6077" s="2">
        <f>EOMONTH(SalesData[[#This Row],[Order Date]],0)</f>
        <v>45169</v>
      </c>
      <c r="V6077" s="9" t="str">
        <f>"Q"&amp;INT((MONTH(SalesData[[#This Row],[Order Date]])+2)/3)&amp;"-"&amp;YEAR(SalesData[[#This Row],[Order Date]])</f>
        <v>Q3-2023</v>
      </c>
    </row>
    <row r="6078" spans="1:22" x14ac:dyDescent="0.35">
      <c r="A6078" t="s">
        <v>6219</v>
      </c>
      <c r="B6078" s="1">
        <v>45162</v>
      </c>
      <c r="C6078" t="s">
        <v>52</v>
      </c>
      <c r="D6078" t="s">
        <v>39</v>
      </c>
      <c r="E6078">
        <v>6053539090</v>
      </c>
      <c r="F6078" t="s">
        <v>168</v>
      </c>
      <c r="G6078" t="s">
        <v>11371</v>
      </c>
      <c r="H6078" t="s">
        <v>55</v>
      </c>
      <c r="I6078" t="s">
        <v>31</v>
      </c>
      <c r="J6078" t="s">
        <v>65</v>
      </c>
      <c r="K6078">
        <v>4439.2700000000004</v>
      </c>
      <c r="L6078">
        <v>479.74</v>
      </c>
      <c r="M6078" t="s">
        <v>65</v>
      </c>
      <c r="N6078">
        <v>0.108067317374253</v>
      </c>
      <c r="O6078" t="s">
        <v>11351</v>
      </c>
      <c r="P6078" t="s">
        <v>11352</v>
      </c>
      <c r="R6078" t="s">
        <v>11353</v>
      </c>
      <c r="S6078">
        <f>IF(SalesData[[#This Row],[Return Status]]="Returned",1,0)</f>
        <v>0</v>
      </c>
      <c r="U6078" s="2">
        <f>EOMONTH(SalesData[[#This Row],[Order Date]],0)</f>
        <v>45169</v>
      </c>
      <c r="V6078" s="9" t="str">
        <f>"Q"&amp;INT((MONTH(SalesData[[#This Row],[Order Date]])+2)/3)&amp;"-"&amp;YEAR(SalesData[[#This Row],[Order Date]])</f>
        <v>Q3-2023</v>
      </c>
    </row>
    <row r="6079" spans="1:22" x14ac:dyDescent="0.35">
      <c r="A6079" t="s">
        <v>6220</v>
      </c>
      <c r="B6079" s="1">
        <v>45151</v>
      </c>
      <c r="C6079" t="s">
        <v>92</v>
      </c>
      <c r="D6079" t="s">
        <v>27</v>
      </c>
      <c r="E6079">
        <v>6369764939</v>
      </c>
      <c r="F6079" t="s">
        <v>33</v>
      </c>
      <c r="G6079" t="s">
        <v>34</v>
      </c>
      <c r="H6079" t="s">
        <v>35</v>
      </c>
      <c r="I6079" t="s">
        <v>36</v>
      </c>
      <c r="J6079" t="s">
        <v>19</v>
      </c>
      <c r="K6079">
        <v>448.15</v>
      </c>
      <c r="L6079">
        <v>97.18</v>
      </c>
      <c r="M6079" t="s">
        <v>19</v>
      </c>
      <c r="N6079">
        <v>0.216847037822158</v>
      </c>
      <c r="O6079" t="s">
        <v>11361</v>
      </c>
      <c r="P6079" t="s">
        <v>11354</v>
      </c>
      <c r="R6079" t="s">
        <v>11353</v>
      </c>
      <c r="S6079">
        <f>IF(SalesData[[#This Row],[Return Status]]="Returned",1,0)</f>
        <v>0</v>
      </c>
      <c r="U6079" s="2">
        <f>EOMONTH(SalesData[[#This Row],[Order Date]],0)</f>
        <v>45169</v>
      </c>
      <c r="V6079" s="9" t="str">
        <f>"Q"&amp;INT((MONTH(SalesData[[#This Row],[Order Date]])+2)/3)&amp;"-"&amp;YEAR(SalesData[[#This Row],[Order Date]])</f>
        <v>Q3-2023</v>
      </c>
    </row>
    <row r="6080" spans="1:22" x14ac:dyDescent="0.35">
      <c r="A6080" t="s">
        <v>6221</v>
      </c>
      <c r="B6080" s="1">
        <v>45139</v>
      </c>
      <c r="C6080" t="s">
        <v>162</v>
      </c>
      <c r="D6080" t="s">
        <v>72</v>
      </c>
      <c r="E6080">
        <v>4720374974</v>
      </c>
      <c r="F6080" t="s">
        <v>156</v>
      </c>
      <c r="G6080" t="s">
        <v>84</v>
      </c>
      <c r="H6080" t="s">
        <v>85</v>
      </c>
      <c r="I6080" t="s">
        <v>31</v>
      </c>
      <c r="J6080" t="s">
        <v>18</v>
      </c>
      <c r="K6080">
        <v>3084.36</v>
      </c>
      <c r="L6080">
        <v>570.21</v>
      </c>
      <c r="M6080" t="s">
        <v>19</v>
      </c>
      <c r="N6080">
        <v>0.18487141578804001</v>
      </c>
      <c r="O6080" t="s">
        <v>11351</v>
      </c>
      <c r="P6080" t="s">
        <v>11352</v>
      </c>
      <c r="R6080" t="s">
        <v>11353</v>
      </c>
      <c r="S6080">
        <f>IF(SalesData[[#This Row],[Return Status]]="Returned",1,0)</f>
        <v>0</v>
      </c>
      <c r="T6080">
        <v>847.14</v>
      </c>
      <c r="U6080" s="2">
        <f>EOMONTH(SalesData[[#This Row],[Order Date]],0)</f>
        <v>45169</v>
      </c>
      <c r="V6080" s="9" t="str">
        <f>"Q"&amp;INT((MONTH(SalesData[[#This Row],[Order Date]])+2)/3)&amp;"-"&amp;YEAR(SalesData[[#This Row],[Order Date]])</f>
        <v>Q3-2023</v>
      </c>
    </row>
    <row r="6081" spans="1:22" x14ac:dyDescent="0.35">
      <c r="A6081" t="s">
        <v>6222</v>
      </c>
      <c r="B6081" s="1">
        <v>45166</v>
      </c>
      <c r="C6081" t="s">
        <v>132</v>
      </c>
      <c r="D6081" t="s">
        <v>72</v>
      </c>
      <c r="E6081">
        <v>6623872910</v>
      </c>
      <c r="F6081" t="s">
        <v>312</v>
      </c>
      <c r="G6081" t="s">
        <v>11367</v>
      </c>
      <c r="H6081" t="s">
        <v>121</v>
      </c>
      <c r="I6081" t="s">
        <v>17</v>
      </c>
      <c r="J6081" t="s">
        <v>19</v>
      </c>
      <c r="K6081">
        <v>3705.39</v>
      </c>
      <c r="L6081">
        <v>587.27</v>
      </c>
      <c r="M6081" t="s">
        <v>19</v>
      </c>
      <c r="N6081">
        <v>0.15849073916645801</v>
      </c>
      <c r="O6081" t="s">
        <v>11351</v>
      </c>
      <c r="P6081" t="s">
        <v>11352</v>
      </c>
      <c r="R6081" t="s">
        <v>11353</v>
      </c>
      <c r="S6081">
        <f>IF(SalesData[[#This Row],[Return Status]]="Returned",1,0)</f>
        <v>0</v>
      </c>
      <c r="U6081" s="2">
        <f>EOMONTH(SalesData[[#This Row],[Order Date]],0)</f>
        <v>45169</v>
      </c>
      <c r="V6081" s="9" t="str">
        <f>"Q"&amp;INT((MONTH(SalesData[[#This Row],[Order Date]])+2)/3)&amp;"-"&amp;YEAR(SalesData[[#This Row],[Order Date]])</f>
        <v>Q3-2023</v>
      </c>
    </row>
    <row r="6082" spans="1:22" x14ac:dyDescent="0.35">
      <c r="A6082" t="s">
        <v>6223</v>
      </c>
      <c r="B6082" s="1">
        <v>45148</v>
      </c>
      <c r="C6082" t="s">
        <v>113</v>
      </c>
      <c r="D6082" t="s">
        <v>80</v>
      </c>
      <c r="E6082">
        <v>9720060517</v>
      </c>
      <c r="F6082" t="s">
        <v>107</v>
      </c>
      <c r="G6082" t="s">
        <v>859</v>
      </c>
      <c r="H6082" t="s">
        <v>11357</v>
      </c>
      <c r="I6082" t="s">
        <v>17</v>
      </c>
      <c r="J6082" t="s">
        <v>19</v>
      </c>
      <c r="K6082">
        <v>810.61</v>
      </c>
      <c r="L6082">
        <v>63.48</v>
      </c>
      <c r="M6082" t="s">
        <v>19</v>
      </c>
      <c r="N6082">
        <v>7.8311395122191901E-2</v>
      </c>
      <c r="O6082" t="s">
        <v>11355</v>
      </c>
      <c r="P6082" t="s">
        <v>11356</v>
      </c>
      <c r="R6082" t="s">
        <v>11353</v>
      </c>
      <c r="S6082">
        <f>IF(SalesData[[#This Row],[Return Status]]="Returned",1,0)</f>
        <v>0</v>
      </c>
      <c r="U6082" s="2">
        <f>EOMONTH(SalesData[[#This Row],[Order Date]],0)</f>
        <v>45169</v>
      </c>
      <c r="V6082" s="9" t="str">
        <f>"Q"&amp;INT((MONTH(SalesData[[#This Row],[Order Date]])+2)/3)&amp;"-"&amp;YEAR(SalesData[[#This Row],[Order Date]])</f>
        <v>Q3-2023</v>
      </c>
    </row>
    <row r="6083" spans="1:22" x14ac:dyDescent="0.35">
      <c r="A6083" t="s">
        <v>6224</v>
      </c>
      <c r="B6083" s="1">
        <v>45150</v>
      </c>
      <c r="C6083" t="s">
        <v>49</v>
      </c>
      <c r="D6083" t="s">
        <v>46</v>
      </c>
      <c r="E6083">
        <v>7604836230</v>
      </c>
      <c r="F6083" t="s">
        <v>114</v>
      </c>
      <c r="G6083" t="s">
        <v>59</v>
      </c>
      <c r="H6083" t="s">
        <v>60</v>
      </c>
      <c r="I6083" t="s">
        <v>31</v>
      </c>
      <c r="J6083" t="s">
        <v>43</v>
      </c>
      <c r="K6083">
        <v>1438.8</v>
      </c>
      <c r="L6083">
        <v>108.17</v>
      </c>
      <c r="M6083" t="s">
        <v>43</v>
      </c>
      <c r="N6083">
        <v>7.5180706144008902E-2</v>
      </c>
      <c r="O6083" t="s">
        <v>11351</v>
      </c>
      <c r="P6083" t="s">
        <v>11356</v>
      </c>
      <c r="Q6083" t="s">
        <v>11372</v>
      </c>
      <c r="R6083" t="s">
        <v>11360</v>
      </c>
      <c r="S6083">
        <f>IF(SalesData[[#This Row],[Return Status]]="Returned",1,0)</f>
        <v>1</v>
      </c>
      <c r="T6083">
        <v>2183.56</v>
      </c>
      <c r="U6083" s="2">
        <f>EOMONTH(SalesData[[#This Row],[Order Date]],0)</f>
        <v>45169</v>
      </c>
      <c r="V6083" s="9" t="str">
        <f>"Q"&amp;INT((MONTH(SalesData[[#This Row],[Order Date]])+2)/3)&amp;"-"&amp;YEAR(SalesData[[#This Row],[Order Date]])</f>
        <v>Q3-2023</v>
      </c>
    </row>
    <row r="6084" spans="1:22" x14ac:dyDescent="0.35">
      <c r="A6084" t="s">
        <v>6225</v>
      </c>
      <c r="B6084" s="1">
        <v>45145</v>
      </c>
      <c r="C6084" t="s">
        <v>97</v>
      </c>
      <c r="D6084" t="s">
        <v>46</v>
      </c>
      <c r="E6084">
        <v>3355478188</v>
      </c>
      <c r="F6084" t="s">
        <v>154</v>
      </c>
      <c r="G6084" t="s">
        <v>29</v>
      </c>
      <c r="H6084" t="s">
        <v>30</v>
      </c>
      <c r="I6084" t="s">
        <v>31</v>
      </c>
      <c r="J6084" t="s">
        <v>18</v>
      </c>
      <c r="K6084">
        <v>797.29</v>
      </c>
      <c r="L6084">
        <v>201.13</v>
      </c>
      <c r="M6084" t="s">
        <v>19</v>
      </c>
      <c r="N6084">
        <v>0.252267054647619</v>
      </c>
      <c r="O6084" t="s">
        <v>11355</v>
      </c>
      <c r="P6084" t="s">
        <v>11354</v>
      </c>
      <c r="R6084" t="s">
        <v>11353</v>
      </c>
      <c r="S6084">
        <f>IF(SalesData[[#This Row],[Return Status]]="Returned",1,0)</f>
        <v>0</v>
      </c>
      <c r="T6084">
        <v>2788.38</v>
      </c>
      <c r="U6084" s="2">
        <f>EOMONTH(SalesData[[#This Row],[Order Date]],0)</f>
        <v>45169</v>
      </c>
      <c r="V6084" s="9" t="str">
        <f>"Q"&amp;INT((MONTH(SalesData[[#This Row],[Order Date]])+2)/3)&amp;"-"&amp;YEAR(SalesData[[#This Row],[Order Date]])</f>
        <v>Q3-2023</v>
      </c>
    </row>
    <row r="6085" spans="1:22" x14ac:dyDescent="0.35">
      <c r="A6085" t="s">
        <v>6226</v>
      </c>
      <c r="B6085" s="1">
        <v>45151</v>
      </c>
      <c r="C6085" t="s">
        <v>38</v>
      </c>
      <c r="D6085" t="s">
        <v>39</v>
      </c>
      <c r="E6085">
        <v>8075599971</v>
      </c>
      <c r="F6085" t="s">
        <v>172</v>
      </c>
      <c r="G6085" t="s">
        <v>141</v>
      </c>
      <c r="H6085" t="s">
        <v>121</v>
      </c>
      <c r="I6085" t="s">
        <v>17</v>
      </c>
      <c r="J6085" t="s">
        <v>62</v>
      </c>
      <c r="K6085">
        <v>105.34</v>
      </c>
      <c r="L6085">
        <v>6.33</v>
      </c>
      <c r="M6085" t="s">
        <v>62</v>
      </c>
      <c r="N6085">
        <v>6.0091133472564999E-2</v>
      </c>
      <c r="O6085" t="s">
        <v>11361</v>
      </c>
      <c r="P6085" t="s">
        <v>11356</v>
      </c>
      <c r="R6085" t="s">
        <v>11353</v>
      </c>
      <c r="S6085">
        <f>IF(SalesData[[#This Row],[Return Status]]="Returned",1,0)</f>
        <v>0</v>
      </c>
      <c r="T6085">
        <v>2793.38</v>
      </c>
      <c r="U6085" s="2">
        <f>EOMONTH(SalesData[[#This Row],[Order Date]],0)</f>
        <v>45169</v>
      </c>
      <c r="V6085" s="9" t="str">
        <f>"Q"&amp;INT((MONTH(SalesData[[#This Row],[Order Date]])+2)/3)&amp;"-"&amp;YEAR(SalesData[[#This Row],[Order Date]])</f>
        <v>Q3-2023</v>
      </c>
    </row>
    <row r="6086" spans="1:22" x14ac:dyDescent="0.35">
      <c r="A6086" t="s">
        <v>6227</v>
      </c>
      <c r="B6086" s="1">
        <v>45146</v>
      </c>
      <c r="C6086" t="s">
        <v>21</v>
      </c>
      <c r="D6086" t="s">
        <v>80</v>
      </c>
      <c r="E6086">
        <v>6769660958</v>
      </c>
      <c r="F6086" t="s">
        <v>163</v>
      </c>
      <c r="G6086" t="s">
        <v>11381</v>
      </c>
      <c r="H6086" t="s">
        <v>165</v>
      </c>
      <c r="I6086" t="s">
        <v>36</v>
      </c>
      <c r="J6086" t="s">
        <v>18</v>
      </c>
      <c r="K6086">
        <v>247.99</v>
      </c>
      <c r="L6086">
        <v>32.96</v>
      </c>
      <c r="M6086" t="s">
        <v>19</v>
      </c>
      <c r="N6086">
        <v>0.13290858502358999</v>
      </c>
      <c r="O6086" t="s">
        <v>11361</v>
      </c>
      <c r="P6086" t="s">
        <v>11352</v>
      </c>
      <c r="R6086" t="s">
        <v>11353</v>
      </c>
      <c r="S6086">
        <f>IF(SalesData[[#This Row],[Return Status]]="Returned",1,0)</f>
        <v>0</v>
      </c>
      <c r="U6086" s="2">
        <f>EOMONTH(SalesData[[#This Row],[Order Date]],0)</f>
        <v>45169</v>
      </c>
      <c r="V6086" s="9" t="str">
        <f>"Q"&amp;INT((MONTH(SalesData[[#This Row],[Order Date]])+2)/3)&amp;"-"&amp;YEAR(SalesData[[#This Row],[Order Date]])</f>
        <v>Q3-2023</v>
      </c>
    </row>
    <row r="6087" spans="1:22" x14ac:dyDescent="0.35">
      <c r="A6087" t="s">
        <v>6228</v>
      </c>
      <c r="B6087" s="1">
        <v>45156</v>
      </c>
      <c r="C6087" t="s">
        <v>111</v>
      </c>
      <c r="D6087" t="s">
        <v>145</v>
      </c>
      <c r="E6087">
        <v>8261136421</v>
      </c>
      <c r="F6087" t="s">
        <v>137</v>
      </c>
      <c r="G6087" t="s">
        <v>34</v>
      </c>
      <c r="H6087" t="s">
        <v>35</v>
      </c>
      <c r="I6087" t="s">
        <v>36</v>
      </c>
      <c r="J6087" t="s">
        <v>19</v>
      </c>
      <c r="K6087">
        <v>241.59</v>
      </c>
      <c r="L6087">
        <v>13.46</v>
      </c>
      <c r="M6087" t="s">
        <v>19</v>
      </c>
      <c r="N6087">
        <v>5.5714226582226099E-2</v>
      </c>
      <c r="O6087" t="s">
        <v>11361</v>
      </c>
      <c r="P6087" t="s">
        <v>11356</v>
      </c>
      <c r="R6087" t="s">
        <v>11353</v>
      </c>
      <c r="S6087">
        <f>IF(SalesData[[#This Row],[Return Status]]="Returned",1,0)</f>
        <v>0</v>
      </c>
      <c r="U6087" s="2">
        <f>EOMONTH(SalesData[[#This Row],[Order Date]],0)</f>
        <v>45169</v>
      </c>
      <c r="V6087" s="9" t="str">
        <f>"Q"&amp;INT((MONTH(SalesData[[#This Row],[Order Date]])+2)/3)&amp;"-"&amp;YEAR(SalesData[[#This Row],[Order Date]])</f>
        <v>Q3-2023</v>
      </c>
    </row>
    <row r="6088" spans="1:22" x14ac:dyDescent="0.35">
      <c r="A6088" t="s">
        <v>6229</v>
      </c>
      <c r="B6088" s="1">
        <v>45146</v>
      </c>
      <c r="C6088" t="s">
        <v>113</v>
      </c>
      <c r="D6088" t="s">
        <v>72</v>
      </c>
      <c r="E6088">
        <v>5318031992</v>
      </c>
      <c r="F6088" t="s">
        <v>147</v>
      </c>
      <c r="G6088" t="s">
        <v>84</v>
      </c>
      <c r="H6088" t="s">
        <v>85</v>
      </c>
      <c r="I6088" t="s">
        <v>31</v>
      </c>
      <c r="J6088" t="s">
        <v>18</v>
      </c>
      <c r="K6088">
        <v>3534.68</v>
      </c>
      <c r="L6088">
        <v>706.15</v>
      </c>
      <c r="M6088" t="s">
        <v>19</v>
      </c>
      <c r="N6088">
        <v>0.19977763192141901</v>
      </c>
      <c r="O6088" t="s">
        <v>11351</v>
      </c>
      <c r="P6088" t="s">
        <v>11352</v>
      </c>
      <c r="R6088" t="s">
        <v>11353</v>
      </c>
      <c r="S6088">
        <f>IF(SalesData[[#This Row],[Return Status]]="Returned",1,0)</f>
        <v>0</v>
      </c>
      <c r="T6088">
        <v>847.14</v>
      </c>
      <c r="U6088" s="2">
        <f>EOMONTH(SalesData[[#This Row],[Order Date]],0)</f>
        <v>45169</v>
      </c>
      <c r="V6088" s="9" t="str">
        <f>"Q"&amp;INT((MONTH(SalesData[[#This Row],[Order Date]])+2)/3)&amp;"-"&amp;YEAR(SalesData[[#This Row],[Order Date]])</f>
        <v>Q3-2023</v>
      </c>
    </row>
    <row r="6089" spans="1:22" x14ac:dyDescent="0.35">
      <c r="A6089" t="s">
        <v>6230</v>
      </c>
      <c r="B6089" s="1">
        <v>45165</v>
      </c>
      <c r="C6089" t="s">
        <v>38</v>
      </c>
      <c r="D6089" t="s">
        <v>27</v>
      </c>
      <c r="E6089">
        <v>6459467301</v>
      </c>
      <c r="F6089" t="s">
        <v>127</v>
      </c>
      <c r="G6089" t="s">
        <v>11370</v>
      </c>
      <c r="H6089" t="s">
        <v>30</v>
      </c>
      <c r="I6089" t="s">
        <v>31</v>
      </c>
      <c r="J6089" t="s">
        <v>19</v>
      </c>
      <c r="K6089">
        <v>3626.94</v>
      </c>
      <c r="L6089">
        <v>464.17</v>
      </c>
      <c r="M6089" t="s">
        <v>19</v>
      </c>
      <c r="N6089">
        <v>0.12797840603925101</v>
      </c>
      <c r="O6089" t="s">
        <v>11351</v>
      </c>
      <c r="P6089" t="s">
        <v>11352</v>
      </c>
      <c r="R6089" t="s">
        <v>11353</v>
      </c>
      <c r="S6089">
        <f>IF(SalesData[[#This Row],[Return Status]]="Returned",1,0)</f>
        <v>0</v>
      </c>
      <c r="U6089" s="2">
        <f>EOMONTH(SalesData[[#This Row],[Order Date]],0)</f>
        <v>45169</v>
      </c>
      <c r="V6089" s="9" t="str">
        <f>"Q"&amp;INT((MONTH(SalesData[[#This Row],[Order Date]])+2)/3)&amp;"-"&amp;YEAR(SalesData[[#This Row],[Order Date]])</f>
        <v>Q3-2023</v>
      </c>
    </row>
    <row r="6090" spans="1:22" x14ac:dyDescent="0.35">
      <c r="A6090" t="s">
        <v>6231</v>
      </c>
      <c r="B6090" s="1">
        <v>45149</v>
      </c>
      <c r="C6090" t="s">
        <v>124</v>
      </c>
      <c r="D6090" t="s">
        <v>13</v>
      </c>
      <c r="E6090">
        <v>8886360298</v>
      </c>
      <c r="F6090" t="s">
        <v>83</v>
      </c>
      <c r="G6090" t="s">
        <v>84</v>
      </c>
      <c r="H6090" t="s">
        <v>85</v>
      </c>
      <c r="I6090" t="s">
        <v>31</v>
      </c>
      <c r="J6090" t="s">
        <v>62</v>
      </c>
      <c r="K6090">
        <v>391.12</v>
      </c>
      <c r="L6090">
        <v>27.19</v>
      </c>
      <c r="M6090" t="s">
        <v>62</v>
      </c>
      <c r="N6090">
        <v>6.9518306402127195E-2</v>
      </c>
      <c r="O6090" t="s">
        <v>11361</v>
      </c>
      <c r="P6090" t="s">
        <v>11356</v>
      </c>
      <c r="R6090" t="s">
        <v>11353</v>
      </c>
      <c r="S6090">
        <f>IF(SalesData[[#This Row],[Return Status]]="Returned",1,0)</f>
        <v>0</v>
      </c>
      <c r="T6090">
        <v>847.14</v>
      </c>
      <c r="U6090" s="2">
        <f>EOMONTH(SalesData[[#This Row],[Order Date]],0)</f>
        <v>45169</v>
      </c>
      <c r="V6090" s="9" t="str">
        <f>"Q"&amp;INT((MONTH(SalesData[[#This Row],[Order Date]])+2)/3)&amp;"-"&amp;YEAR(SalesData[[#This Row],[Order Date]])</f>
        <v>Q3-2023</v>
      </c>
    </row>
    <row r="6091" spans="1:22" x14ac:dyDescent="0.35">
      <c r="A6091" t="s">
        <v>6232</v>
      </c>
      <c r="B6091" s="1">
        <v>45147</v>
      </c>
      <c r="C6091" t="s">
        <v>162</v>
      </c>
      <c r="D6091" t="s">
        <v>72</v>
      </c>
      <c r="E6091">
        <v>9643113501</v>
      </c>
      <c r="F6091" t="s">
        <v>168</v>
      </c>
      <c r="G6091" t="s">
        <v>54</v>
      </c>
      <c r="H6091" t="s">
        <v>55</v>
      </c>
      <c r="I6091" t="s">
        <v>31</v>
      </c>
      <c r="J6091" t="s">
        <v>43</v>
      </c>
      <c r="K6091">
        <v>1114.4100000000001</v>
      </c>
      <c r="L6091">
        <v>105.41</v>
      </c>
      <c r="M6091" t="s">
        <v>43</v>
      </c>
      <c r="N6091">
        <v>9.4588167730009595E-2</v>
      </c>
      <c r="O6091" t="s">
        <v>11351</v>
      </c>
      <c r="P6091" t="s">
        <v>11356</v>
      </c>
      <c r="R6091" t="s">
        <v>11353</v>
      </c>
      <c r="S6091">
        <f>IF(SalesData[[#This Row],[Return Status]]="Returned",1,0)</f>
        <v>0</v>
      </c>
      <c r="U6091" s="2">
        <f>EOMONTH(SalesData[[#This Row],[Order Date]],0)</f>
        <v>45169</v>
      </c>
      <c r="V6091" s="9" t="str">
        <f>"Q"&amp;INT((MONTH(SalesData[[#This Row],[Order Date]])+2)/3)&amp;"-"&amp;YEAR(SalesData[[#This Row],[Order Date]])</f>
        <v>Q3-2023</v>
      </c>
    </row>
    <row r="6092" spans="1:22" x14ac:dyDescent="0.35">
      <c r="A6092" t="s">
        <v>6233</v>
      </c>
      <c r="B6092" s="1">
        <v>45145</v>
      </c>
      <c r="C6092" t="s">
        <v>149</v>
      </c>
      <c r="D6092" t="s">
        <v>80</v>
      </c>
      <c r="E6092">
        <v>9313203625</v>
      </c>
      <c r="F6092" t="s">
        <v>292</v>
      </c>
      <c r="G6092" t="s">
        <v>69</v>
      </c>
      <c r="H6092" t="s">
        <v>41</v>
      </c>
      <c r="I6092" t="s">
        <v>31</v>
      </c>
      <c r="J6092" t="s">
        <v>61</v>
      </c>
      <c r="K6092">
        <v>3903.49</v>
      </c>
      <c r="L6092">
        <v>967.34</v>
      </c>
      <c r="M6092" t="s">
        <v>62</v>
      </c>
      <c r="N6092">
        <v>0.24781413555561799</v>
      </c>
      <c r="O6092" t="s">
        <v>11351</v>
      </c>
      <c r="P6092" t="s">
        <v>11354</v>
      </c>
      <c r="R6092" t="s">
        <v>11353</v>
      </c>
      <c r="S6092">
        <f>IF(SalesData[[#This Row],[Return Status]]="Returned",1,0)</f>
        <v>0</v>
      </c>
      <c r="T6092">
        <v>2081.52</v>
      </c>
      <c r="U6092" s="2">
        <f>EOMONTH(SalesData[[#This Row],[Order Date]],0)</f>
        <v>45169</v>
      </c>
      <c r="V6092" s="9" t="str">
        <f>"Q"&amp;INT((MONTH(SalesData[[#This Row],[Order Date]])+2)/3)&amp;"-"&amp;YEAR(SalesData[[#This Row],[Order Date]])</f>
        <v>Q3-2023</v>
      </c>
    </row>
    <row r="6093" spans="1:22" x14ac:dyDescent="0.35">
      <c r="A6093" t="s">
        <v>6234</v>
      </c>
      <c r="B6093" s="1">
        <v>45147</v>
      </c>
      <c r="C6093" t="s">
        <v>67</v>
      </c>
      <c r="D6093" t="s">
        <v>46</v>
      </c>
      <c r="E6093">
        <v>6958913177</v>
      </c>
      <c r="F6093" t="s">
        <v>114</v>
      </c>
      <c r="G6093" t="s">
        <v>59</v>
      </c>
      <c r="H6093" t="s">
        <v>60</v>
      </c>
      <c r="I6093" t="s">
        <v>31</v>
      </c>
      <c r="J6093" t="s">
        <v>19</v>
      </c>
      <c r="K6093">
        <v>2114.0300000000002</v>
      </c>
      <c r="L6093">
        <v>453.63</v>
      </c>
      <c r="M6093" t="s">
        <v>19</v>
      </c>
      <c r="N6093">
        <v>0.21458068239334399</v>
      </c>
      <c r="O6093" t="s">
        <v>11351</v>
      </c>
      <c r="P6093" t="s">
        <v>11354</v>
      </c>
      <c r="R6093" t="s">
        <v>11353</v>
      </c>
      <c r="S6093">
        <f>IF(SalesData[[#This Row],[Return Status]]="Returned",1,0)</f>
        <v>0</v>
      </c>
      <c r="T6093">
        <v>2183.56</v>
      </c>
      <c r="U6093" s="2">
        <f>EOMONTH(SalesData[[#This Row],[Order Date]],0)</f>
        <v>45169</v>
      </c>
      <c r="V6093" s="9" t="str">
        <f>"Q"&amp;INT((MONTH(SalesData[[#This Row],[Order Date]])+2)/3)&amp;"-"&amp;YEAR(SalesData[[#This Row],[Order Date]])</f>
        <v>Q3-2023</v>
      </c>
    </row>
    <row r="6094" spans="1:22" x14ac:dyDescent="0.35">
      <c r="A6094" t="s">
        <v>6235</v>
      </c>
      <c r="B6094" s="1">
        <v>45144</v>
      </c>
      <c r="C6094" t="s">
        <v>92</v>
      </c>
      <c r="D6094" t="s">
        <v>46</v>
      </c>
      <c r="E6094">
        <v>6669662672</v>
      </c>
      <c r="F6094" t="s">
        <v>238</v>
      </c>
      <c r="G6094" t="s">
        <v>545</v>
      </c>
      <c r="H6094" t="s">
        <v>11357</v>
      </c>
      <c r="I6094" t="s">
        <v>36</v>
      </c>
      <c r="J6094" t="s">
        <v>61</v>
      </c>
      <c r="K6094">
        <v>1025.6400000000001</v>
      </c>
      <c r="L6094">
        <v>105.98</v>
      </c>
      <c r="M6094" t="s">
        <v>62</v>
      </c>
      <c r="N6094">
        <v>0.103330603330603</v>
      </c>
      <c r="O6094" t="s">
        <v>11351</v>
      </c>
      <c r="P6094" t="s">
        <v>11352</v>
      </c>
      <c r="R6094" t="s">
        <v>11353</v>
      </c>
      <c r="S6094">
        <f>IF(SalesData[[#This Row],[Return Status]]="Returned",1,0)</f>
        <v>0</v>
      </c>
      <c r="U6094" s="2">
        <f>EOMONTH(SalesData[[#This Row],[Order Date]],0)</f>
        <v>45169</v>
      </c>
      <c r="V6094" s="9" t="str">
        <f>"Q"&amp;INT((MONTH(SalesData[[#This Row],[Order Date]])+2)/3)&amp;"-"&amp;YEAR(SalesData[[#This Row],[Order Date]])</f>
        <v>Q3-2023</v>
      </c>
    </row>
    <row r="6095" spans="1:22" x14ac:dyDescent="0.35">
      <c r="A6095" t="s">
        <v>6236</v>
      </c>
      <c r="B6095" s="1">
        <v>45167</v>
      </c>
      <c r="C6095" t="s">
        <v>139</v>
      </c>
      <c r="D6095" t="s">
        <v>39</v>
      </c>
      <c r="E6095">
        <v>3008782744</v>
      </c>
      <c r="F6095" t="s">
        <v>78</v>
      </c>
      <c r="G6095" t="s">
        <v>15</v>
      </c>
      <c r="H6095" t="s">
        <v>16</v>
      </c>
      <c r="I6095" t="s">
        <v>17</v>
      </c>
      <c r="J6095" t="s">
        <v>19</v>
      </c>
      <c r="K6095">
        <v>2974.6</v>
      </c>
      <c r="L6095">
        <v>592.33000000000004</v>
      </c>
      <c r="M6095" t="s">
        <v>19</v>
      </c>
      <c r="N6095">
        <v>0.199129294695085</v>
      </c>
      <c r="O6095" t="s">
        <v>11351</v>
      </c>
      <c r="P6095" t="s">
        <v>11352</v>
      </c>
      <c r="R6095" t="s">
        <v>11353</v>
      </c>
      <c r="S6095">
        <f>IF(SalesData[[#This Row],[Return Status]]="Returned",1,0)</f>
        <v>0</v>
      </c>
      <c r="T6095">
        <v>2085.91</v>
      </c>
      <c r="U6095" s="2">
        <f>EOMONTH(SalesData[[#This Row],[Order Date]],0)</f>
        <v>45169</v>
      </c>
      <c r="V6095" s="9" t="str">
        <f>"Q"&amp;INT((MONTH(SalesData[[#This Row],[Order Date]])+2)/3)&amp;"-"&amp;YEAR(SalesData[[#This Row],[Order Date]])</f>
        <v>Q3-2023</v>
      </c>
    </row>
    <row r="6096" spans="1:22" x14ac:dyDescent="0.35">
      <c r="A6096" t="s">
        <v>6237</v>
      </c>
      <c r="B6096" s="1">
        <v>45140</v>
      </c>
      <c r="C6096" t="s">
        <v>111</v>
      </c>
      <c r="D6096" t="s">
        <v>39</v>
      </c>
      <c r="E6096">
        <v>3062721304</v>
      </c>
      <c r="F6096" t="s">
        <v>83</v>
      </c>
      <c r="G6096" t="s">
        <v>11375</v>
      </c>
      <c r="H6096" t="s">
        <v>85</v>
      </c>
      <c r="I6096" t="s">
        <v>31</v>
      </c>
      <c r="J6096" t="s">
        <v>42</v>
      </c>
      <c r="K6096">
        <v>3465.85</v>
      </c>
      <c r="L6096">
        <v>799.12</v>
      </c>
      <c r="M6096" t="s">
        <v>43</v>
      </c>
      <c r="N6096">
        <v>0.230569701516223</v>
      </c>
      <c r="O6096" t="s">
        <v>11351</v>
      </c>
      <c r="P6096" t="s">
        <v>11354</v>
      </c>
      <c r="R6096" t="s">
        <v>11353</v>
      </c>
      <c r="S6096">
        <f>IF(SalesData[[#This Row],[Return Status]]="Returned",1,0)</f>
        <v>0</v>
      </c>
      <c r="U6096" s="2">
        <f>EOMONTH(SalesData[[#This Row],[Order Date]],0)</f>
        <v>45169</v>
      </c>
      <c r="V6096" s="9" t="str">
        <f>"Q"&amp;INT((MONTH(SalesData[[#This Row],[Order Date]])+2)/3)&amp;"-"&amp;YEAR(SalesData[[#This Row],[Order Date]])</f>
        <v>Q3-2023</v>
      </c>
    </row>
    <row r="6097" spans="1:22" x14ac:dyDescent="0.35">
      <c r="A6097" t="s">
        <v>6238</v>
      </c>
      <c r="B6097" s="1">
        <v>45142</v>
      </c>
      <c r="C6097" t="s">
        <v>113</v>
      </c>
      <c r="D6097" t="s">
        <v>13</v>
      </c>
      <c r="E6097">
        <v>5325470015</v>
      </c>
      <c r="F6097" t="s">
        <v>154</v>
      </c>
      <c r="G6097" t="s">
        <v>29</v>
      </c>
      <c r="H6097" t="s">
        <v>30</v>
      </c>
      <c r="I6097" t="s">
        <v>31</v>
      </c>
      <c r="J6097" t="s">
        <v>18</v>
      </c>
      <c r="K6097">
        <v>3915.34</v>
      </c>
      <c r="L6097">
        <v>561.5</v>
      </c>
      <c r="M6097" t="s">
        <v>19</v>
      </c>
      <c r="N6097">
        <v>0.14341027854541399</v>
      </c>
      <c r="O6097" t="s">
        <v>11351</v>
      </c>
      <c r="P6097" t="s">
        <v>11352</v>
      </c>
      <c r="R6097" t="s">
        <v>11353</v>
      </c>
      <c r="S6097">
        <f>IF(SalesData[[#This Row],[Return Status]]="Returned",1,0)</f>
        <v>0</v>
      </c>
      <c r="T6097">
        <v>2788.38</v>
      </c>
      <c r="U6097" s="2">
        <f>EOMONTH(SalesData[[#This Row],[Order Date]],0)</f>
        <v>45169</v>
      </c>
      <c r="V6097" s="9" t="str">
        <f>"Q"&amp;INT((MONTH(SalesData[[#This Row],[Order Date]])+2)/3)&amp;"-"&amp;YEAR(SalesData[[#This Row],[Order Date]])</f>
        <v>Q3-2023</v>
      </c>
    </row>
    <row r="6098" spans="1:22" x14ac:dyDescent="0.35">
      <c r="A6098" t="s">
        <v>6239</v>
      </c>
      <c r="B6098" s="1">
        <v>45145</v>
      </c>
      <c r="C6098" t="s">
        <v>325</v>
      </c>
      <c r="D6098" t="s">
        <v>80</v>
      </c>
      <c r="E6098">
        <v>3228010215</v>
      </c>
      <c r="F6098" t="s">
        <v>357</v>
      </c>
      <c r="G6098" t="s">
        <v>164</v>
      </c>
      <c r="H6098" t="s">
        <v>165</v>
      </c>
      <c r="I6098" t="s">
        <v>36</v>
      </c>
      <c r="J6098" t="s">
        <v>19</v>
      </c>
      <c r="K6098">
        <v>4769.49</v>
      </c>
      <c r="L6098">
        <v>1312.48</v>
      </c>
      <c r="M6098" t="s">
        <v>19</v>
      </c>
      <c r="N6098">
        <v>0.27518246185650902</v>
      </c>
      <c r="O6098" t="s">
        <v>11351</v>
      </c>
      <c r="P6098" t="s">
        <v>11354</v>
      </c>
      <c r="Q6098" t="s">
        <v>11369</v>
      </c>
      <c r="R6098" t="s">
        <v>11360</v>
      </c>
      <c r="S6098">
        <f>IF(SalesData[[#This Row],[Return Status]]="Returned",1,0)</f>
        <v>1</v>
      </c>
      <c r="U6098" s="2">
        <f>EOMONTH(SalesData[[#This Row],[Order Date]],0)</f>
        <v>45169</v>
      </c>
      <c r="V6098" s="9" t="str">
        <f>"Q"&amp;INT((MONTH(SalesData[[#This Row],[Order Date]])+2)/3)&amp;"-"&amp;YEAR(SalesData[[#This Row],[Order Date]])</f>
        <v>Q3-2023</v>
      </c>
    </row>
    <row r="6099" spans="1:22" x14ac:dyDescent="0.35">
      <c r="A6099" t="s">
        <v>6240</v>
      </c>
      <c r="B6099" s="1">
        <v>45158</v>
      </c>
      <c r="C6099" t="s">
        <v>149</v>
      </c>
      <c r="D6099" t="s">
        <v>39</v>
      </c>
      <c r="E6099">
        <v>8351088958</v>
      </c>
      <c r="F6099" t="s">
        <v>22</v>
      </c>
      <c r="G6099" t="s">
        <v>11368</v>
      </c>
      <c r="H6099" t="s">
        <v>24</v>
      </c>
      <c r="I6099" t="s">
        <v>17</v>
      </c>
      <c r="J6099" t="s">
        <v>62</v>
      </c>
      <c r="K6099">
        <v>2084.7199999999998</v>
      </c>
      <c r="L6099">
        <v>243.32</v>
      </c>
      <c r="M6099" t="s">
        <v>62</v>
      </c>
      <c r="N6099">
        <v>0.116715913887716</v>
      </c>
      <c r="O6099" t="s">
        <v>11351</v>
      </c>
      <c r="P6099" t="s">
        <v>11352</v>
      </c>
      <c r="R6099" t="s">
        <v>11353</v>
      </c>
      <c r="S6099">
        <f>IF(SalesData[[#This Row],[Return Status]]="Returned",1,0)</f>
        <v>0</v>
      </c>
      <c r="U6099" s="2">
        <f>EOMONTH(SalesData[[#This Row],[Order Date]],0)</f>
        <v>45169</v>
      </c>
      <c r="V6099" s="9" t="str">
        <f>"Q"&amp;INT((MONTH(SalesData[[#This Row],[Order Date]])+2)/3)&amp;"-"&amp;YEAR(SalesData[[#This Row],[Order Date]])</f>
        <v>Q3-2023</v>
      </c>
    </row>
    <row r="6100" spans="1:22" x14ac:dyDescent="0.35">
      <c r="A6100" t="s">
        <v>6241</v>
      </c>
      <c r="B6100" s="1">
        <v>45147</v>
      </c>
      <c r="C6100" t="s">
        <v>188</v>
      </c>
      <c r="D6100" t="s">
        <v>80</v>
      </c>
      <c r="E6100">
        <v>5245059077</v>
      </c>
      <c r="F6100" t="s">
        <v>68</v>
      </c>
      <c r="G6100" t="s">
        <v>69</v>
      </c>
      <c r="H6100" t="s">
        <v>41</v>
      </c>
      <c r="I6100" t="s">
        <v>31</v>
      </c>
      <c r="J6100" t="s">
        <v>18</v>
      </c>
      <c r="K6100">
        <v>830.08</v>
      </c>
      <c r="L6100">
        <v>108.36</v>
      </c>
      <c r="M6100" t="s">
        <v>19</v>
      </c>
      <c r="N6100">
        <v>0.13054163454124901</v>
      </c>
      <c r="O6100" t="s">
        <v>11355</v>
      </c>
      <c r="P6100" t="s">
        <v>11352</v>
      </c>
      <c r="R6100" t="s">
        <v>11353</v>
      </c>
      <c r="S6100">
        <f>IF(SalesData[[#This Row],[Return Status]]="Returned",1,0)</f>
        <v>0</v>
      </c>
      <c r="T6100">
        <v>2081.52</v>
      </c>
      <c r="U6100" s="2">
        <f>EOMONTH(SalesData[[#This Row],[Order Date]],0)</f>
        <v>45169</v>
      </c>
      <c r="V6100" s="9" t="str">
        <f>"Q"&amp;INT((MONTH(SalesData[[#This Row],[Order Date]])+2)/3)&amp;"-"&amp;YEAR(SalesData[[#This Row],[Order Date]])</f>
        <v>Q3-2023</v>
      </c>
    </row>
    <row r="6101" spans="1:22" x14ac:dyDescent="0.35">
      <c r="A6101" t="s">
        <v>6242</v>
      </c>
      <c r="B6101" s="1">
        <v>45141</v>
      </c>
      <c r="C6101" t="s">
        <v>92</v>
      </c>
      <c r="D6101" t="s">
        <v>145</v>
      </c>
      <c r="E6101">
        <v>4957425782</v>
      </c>
      <c r="F6101" t="s">
        <v>22</v>
      </c>
      <c r="G6101" t="s">
        <v>23</v>
      </c>
      <c r="H6101" t="s">
        <v>24</v>
      </c>
      <c r="I6101" t="s">
        <v>17</v>
      </c>
      <c r="J6101" t="s">
        <v>18</v>
      </c>
      <c r="K6101">
        <v>547.82000000000005</v>
      </c>
      <c r="L6101">
        <v>28.44</v>
      </c>
      <c r="M6101" t="s">
        <v>19</v>
      </c>
      <c r="N6101">
        <v>5.1914862546091803E-2</v>
      </c>
      <c r="O6101" t="s">
        <v>11355</v>
      </c>
      <c r="P6101" t="s">
        <v>11356</v>
      </c>
      <c r="R6101" t="s">
        <v>11353</v>
      </c>
      <c r="S6101">
        <f>IF(SalesData[[#This Row],[Return Status]]="Returned",1,0)</f>
        <v>0</v>
      </c>
      <c r="T6101">
        <v>2821.33</v>
      </c>
      <c r="U6101" s="2">
        <f>EOMONTH(SalesData[[#This Row],[Order Date]],0)</f>
        <v>45169</v>
      </c>
      <c r="V6101" s="9" t="str">
        <f>"Q"&amp;INT((MONTH(SalesData[[#This Row],[Order Date]])+2)/3)&amp;"-"&amp;YEAR(SalesData[[#This Row],[Order Date]])</f>
        <v>Q3-2023</v>
      </c>
    </row>
    <row r="6102" spans="1:22" x14ac:dyDescent="0.35">
      <c r="A6102" t="s">
        <v>6243</v>
      </c>
      <c r="B6102" s="1">
        <v>45168</v>
      </c>
      <c r="C6102" t="s">
        <v>52</v>
      </c>
      <c r="D6102" t="s">
        <v>72</v>
      </c>
      <c r="E6102">
        <v>178578112</v>
      </c>
      <c r="F6102" t="s">
        <v>156</v>
      </c>
      <c r="G6102" t="s">
        <v>11375</v>
      </c>
      <c r="H6102" t="s">
        <v>85</v>
      </c>
      <c r="I6102" t="s">
        <v>31</v>
      </c>
      <c r="J6102" t="s">
        <v>62</v>
      </c>
      <c r="K6102">
        <v>322.82</v>
      </c>
      <c r="L6102">
        <v>56.06</v>
      </c>
      <c r="M6102" t="s">
        <v>62</v>
      </c>
      <c r="N6102">
        <v>0.17365714639737301</v>
      </c>
      <c r="O6102" t="s">
        <v>11361</v>
      </c>
      <c r="P6102" t="s">
        <v>11352</v>
      </c>
      <c r="R6102" t="s">
        <v>11353</v>
      </c>
      <c r="S6102">
        <f>IF(SalesData[[#This Row],[Return Status]]="Returned",1,0)</f>
        <v>0</v>
      </c>
      <c r="U6102" s="2">
        <f>EOMONTH(SalesData[[#This Row],[Order Date]],0)</f>
        <v>45169</v>
      </c>
      <c r="V6102" s="9" t="str">
        <f>"Q"&amp;INT((MONTH(SalesData[[#This Row],[Order Date]])+2)/3)&amp;"-"&amp;YEAR(SalesData[[#This Row],[Order Date]])</f>
        <v>Q3-2023</v>
      </c>
    </row>
    <row r="6103" spans="1:22" x14ac:dyDescent="0.35">
      <c r="A6103" t="s">
        <v>6244</v>
      </c>
      <c r="B6103" s="1">
        <v>45157</v>
      </c>
      <c r="C6103" t="s">
        <v>188</v>
      </c>
      <c r="D6103" t="s">
        <v>145</v>
      </c>
      <c r="E6103">
        <v>8959827809</v>
      </c>
      <c r="F6103" t="s">
        <v>222</v>
      </c>
      <c r="G6103" t="s">
        <v>164</v>
      </c>
      <c r="H6103" t="s">
        <v>165</v>
      </c>
      <c r="I6103" t="s">
        <v>36</v>
      </c>
      <c r="J6103" t="s">
        <v>62</v>
      </c>
      <c r="K6103">
        <v>1341.03</v>
      </c>
      <c r="L6103">
        <v>365.51</v>
      </c>
      <c r="M6103" t="s">
        <v>62</v>
      </c>
      <c r="N6103">
        <v>0.27255915229338601</v>
      </c>
      <c r="O6103" t="s">
        <v>11351</v>
      </c>
      <c r="P6103" t="s">
        <v>11354</v>
      </c>
      <c r="R6103" t="s">
        <v>11353</v>
      </c>
      <c r="S6103">
        <f>IF(SalesData[[#This Row],[Return Status]]="Returned",1,0)</f>
        <v>0</v>
      </c>
      <c r="U6103" s="2">
        <f>EOMONTH(SalesData[[#This Row],[Order Date]],0)</f>
        <v>45169</v>
      </c>
      <c r="V6103" s="9" t="str">
        <f>"Q"&amp;INT((MONTH(SalesData[[#This Row],[Order Date]])+2)/3)&amp;"-"&amp;YEAR(SalesData[[#This Row],[Order Date]])</f>
        <v>Q3-2023</v>
      </c>
    </row>
    <row r="6104" spans="1:22" x14ac:dyDescent="0.35">
      <c r="A6104" t="s">
        <v>6245</v>
      </c>
      <c r="B6104" s="1">
        <v>45155</v>
      </c>
      <c r="C6104" t="s">
        <v>87</v>
      </c>
      <c r="D6104" t="s">
        <v>80</v>
      </c>
      <c r="E6104">
        <v>1937931106</v>
      </c>
      <c r="F6104" t="s">
        <v>50</v>
      </c>
      <c r="G6104" t="s">
        <v>34</v>
      </c>
      <c r="H6104" t="s">
        <v>35</v>
      </c>
      <c r="I6104" t="s">
        <v>36</v>
      </c>
      <c r="J6104" t="s">
        <v>65</v>
      </c>
      <c r="K6104">
        <v>1351.21</v>
      </c>
      <c r="L6104">
        <v>93.47</v>
      </c>
      <c r="M6104" t="s">
        <v>65</v>
      </c>
      <c r="N6104">
        <v>6.9175035708735094E-2</v>
      </c>
      <c r="O6104" t="s">
        <v>11351</v>
      </c>
      <c r="P6104" t="s">
        <v>11356</v>
      </c>
      <c r="R6104" t="s">
        <v>11353</v>
      </c>
      <c r="S6104">
        <f>IF(SalesData[[#This Row],[Return Status]]="Returned",1,0)</f>
        <v>0</v>
      </c>
      <c r="U6104" s="2">
        <f>EOMONTH(SalesData[[#This Row],[Order Date]],0)</f>
        <v>45169</v>
      </c>
      <c r="V6104" s="9" t="str">
        <f>"Q"&amp;INT((MONTH(SalesData[[#This Row],[Order Date]])+2)/3)&amp;"-"&amp;YEAR(SalesData[[#This Row],[Order Date]])</f>
        <v>Q3-2023</v>
      </c>
    </row>
    <row r="6105" spans="1:22" x14ac:dyDescent="0.35">
      <c r="A6105" t="s">
        <v>6246</v>
      </c>
      <c r="B6105" s="1">
        <v>45168</v>
      </c>
      <c r="C6105" t="s">
        <v>52</v>
      </c>
      <c r="D6105" t="s">
        <v>72</v>
      </c>
      <c r="E6105">
        <v>3564275507</v>
      </c>
      <c r="F6105" t="s">
        <v>168</v>
      </c>
      <c r="G6105" t="s">
        <v>54</v>
      </c>
      <c r="H6105" t="s">
        <v>55</v>
      </c>
      <c r="I6105" t="s">
        <v>31</v>
      </c>
      <c r="J6105" t="s">
        <v>19</v>
      </c>
      <c r="K6105">
        <v>3038.46</v>
      </c>
      <c r="L6105">
        <v>903.26</v>
      </c>
      <c r="M6105" t="s">
        <v>19</v>
      </c>
      <c r="N6105">
        <v>0.29727559355726302</v>
      </c>
      <c r="O6105" t="s">
        <v>11351</v>
      </c>
      <c r="P6105" t="s">
        <v>11354</v>
      </c>
      <c r="R6105" t="s">
        <v>11353</v>
      </c>
      <c r="S6105">
        <f>IF(SalesData[[#This Row],[Return Status]]="Returned",1,0)</f>
        <v>0</v>
      </c>
      <c r="U6105" s="2">
        <f>EOMONTH(SalesData[[#This Row],[Order Date]],0)</f>
        <v>45169</v>
      </c>
      <c r="V6105" s="9" t="str">
        <f>"Q"&amp;INT((MONTH(SalesData[[#This Row],[Order Date]])+2)/3)&amp;"-"&amp;YEAR(SalesData[[#This Row],[Order Date]])</f>
        <v>Q3-2023</v>
      </c>
    </row>
    <row r="6106" spans="1:22" x14ac:dyDescent="0.35">
      <c r="A6106" t="s">
        <v>6247</v>
      </c>
      <c r="B6106" s="1">
        <v>45166</v>
      </c>
      <c r="C6106" t="s">
        <v>71</v>
      </c>
      <c r="D6106" t="s">
        <v>27</v>
      </c>
      <c r="E6106">
        <v>1250927768</v>
      </c>
      <c r="F6106" t="s">
        <v>312</v>
      </c>
      <c r="G6106" t="s">
        <v>141</v>
      </c>
      <c r="H6106" t="s">
        <v>121</v>
      </c>
      <c r="I6106" t="s">
        <v>17</v>
      </c>
      <c r="J6106" t="s">
        <v>18</v>
      </c>
      <c r="K6106">
        <v>4429.42</v>
      </c>
      <c r="L6106">
        <v>1167.18</v>
      </c>
      <c r="M6106" t="s">
        <v>19</v>
      </c>
      <c r="N6106">
        <v>0.26350628298964601</v>
      </c>
      <c r="O6106" t="s">
        <v>11351</v>
      </c>
      <c r="P6106" t="s">
        <v>11354</v>
      </c>
      <c r="R6106" t="s">
        <v>11353</v>
      </c>
      <c r="S6106">
        <f>IF(SalesData[[#This Row],[Return Status]]="Returned",1,0)</f>
        <v>0</v>
      </c>
      <c r="T6106">
        <v>2793.38</v>
      </c>
      <c r="U6106" s="2">
        <f>EOMONTH(SalesData[[#This Row],[Order Date]],0)</f>
        <v>45169</v>
      </c>
      <c r="V6106" s="9" t="str">
        <f>"Q"&amp;INT((MONTH(SalesData[[#This Row],[Order Date]])+2)/3)&amp;"-"&amp;YEAR(SalesData[[#This Row],[Order Date]])</f>
        <v>Q3-2023</v>
      </c>
    </row>
    <row r="6107" spans="1:22" x14ac:dyDescent="0.35">
      <c r="A6107" t="s">
        <v>6248</v>
      </c>
      <c r="B6107" s="1">
        <v>45153</v>
      </c>
      <c r="C6107" t="s">
        <v>162</v>
      </c>
      <c r="D6107" t="s">
        <v>39</v>
      </c>
      <c r="E6107">
        <v>1186314204</v>
      </c>
      <c r="F6107" t="s">
        <v>137</v>
      </c>
      <c r="G6107" t="s">
        <v>34</v>
      </c>
      <c r="H6107" t="s">
        <v>11357</v>
      </c>
      <c r="I6107" t="s">
        <v>36</v>
      </c>
      <c r="J6107" t="s">
        <v>19</v>
      </c>
      <c r="K6107">
        <v>283.31</v>
      </c>
      <c r="L6107">
        <v>70.09</v>
      </c>
      <c r="M6107" t="s">
        <v>19</v>
      </c>
      <c r="N6107">
        <v>0.24739684444601301</v>
      </c>
      <c r="O6107" t="s">
        <v>11361</v>
      </c>
      <c r="P6107" t="s">
        <v>11354</v>
      </c>
      <c r="Q6107" t="s">
        <v>11359</v>
      </c>
      <c r="R6107" t="s">
        <v>11360</v>
      </c>
      <c r="S6107">
        <f>IF(SalesData[[#This Row],[Return Status]]="Returned",1,0)</f>
        <v>1</v>
      </c>
      <c r="U6107" s="2">
        <f>EOMONTH(SalesData[[#This Row],[Order Date]],0)</f>
        <v>45169</v>
      </c>
      <c r="V6107" s="9" t="str">
        <f>"Q"&amp;INT((MONTH(SalesData[[#This Row],[Order Date]])+2)/3)&amp;"-"&amp;YEAR(SalesData[[#This Row],[Order Date]])</f>
        <v>Q3-2023</v>
      </c>
    </row>
    <row r="6108" spans="1:22" x14ac:dyDescent="0.35">
      <c r="A6108" t="s">
        <v>6249</v>
      </c>
      <c r="B6108" s="1">
        <v>45165</v>
      </c>
      <c r="C6108" t="s">
        <v>139</v>
      </c>
      <c r="D6108" t="s">
        <v>99</v>
      </c>
      <c r="E6108">
        <v>6679662229</v>
      </c>
      <c r="F6108" t="s">
        <v>47</v>
      </c>
      <c r="G6108" t="s">
        <v>212</v>
      </c>
      <c r="H6108" t="s">
        <v>24</v>
      </c>
      <c r="I6108" t="s">
        <v>17</v>
      </c>
      <c r="J6108" t="s">
        <v>61</v>
      </c>
      <c r="K6108">
        <v>3604.37</v>
      </c>
      <c r="L6108">
        <v>231.18</v>
      </c>
      <c r="M6108" t="s">
        <v>62</v>
      </c>
      <c r="N6108">
        <v>6.4138809278736594E-2</v>
      </c>
      <c r="O6108" t="s">
        <v>11351</v>
      </c>
      <c r="P6108" t="s">
        <v>11356</v>
      </c>
      <c r="R6108" t="s">
        <v>11353</v>
      </c>
      <c r="S6108">
        <f>IF(SalesData[[#This Row],[Return Status]]="Returned",1,0)</f>
        <v>0</v>
      </c>
      <c r="U6108" s="2">
        <f>EOMONTH(SalesData[[#This Row],[Order Date]],0)</f>
        <v>45169</v>
      </c>
      <c r="V6108" s="9" t="str">
        <f>"Q"&amp;INT((MONTH(SalesData[[#This Row],[Order Date]])+2)/3)&amp;"-"&amp;YEAR(SalesData[[#This Row],[Order Date]])</f>
        <v>Q3-2023</v>
      </c>
    </row>
    <row r="6109" spans="1:22" x14ac:dyDescent="0.35">
      <c r="A6109" t="s">
        <v>6250</v>
      </c>
      <c r="B6109" s="1">
        <v>45150</v>
      </c>
      <c r="C6109" t="s">
        <v>106</v>
      </c>
      <c r="D6109" t="s">
        <v>46</v>
      </c>
      <c r="E6109">
        <v>6694401745</v>
      </c>
      <c r="F6109" t="s">
        <v>116</v>
      </c>
      <c r="G6109" t="s">
        <v>74</v>
      </c>
      <c r="H6109" t="s">
        <v>75</v>
      </c>
      <c r="I6109" t="s">
        <v>36</v>
      </c>
      <c r="J6109" t="s">
        <v>65</v>
      </c>
      <c r="K6109">
        <v>630.21</v>
      </c>
      <c r="L6109">
        <v>66.63</v>
      </c>
      <c r="M6109" t="s">
        <v>65</v>
      </c>
      <c r="N6109">
        <v>0.105726662541058</v>
      </c>
      <c r="O6109" t="s">
        <v>11355</v>
      </c>
      <c r="P6109" t="s">
        <v>11352</v>
      </c>
      <c r="Q6109" t="s">
        <v>11359</v>
      </c>
      <c r="R6109" t="s">
        <v>11360</v>
      </c>
      <c r="S6109">
        <f>IF(SalesData[[#This Row],[Return Status]]="Returned",1,0)</f>
        <v>1</v>
      </c>
      <c r="T6109">
        <v>2420.2800000000002</v>
      </c>
      <c r="U6109" s="2">
        <f>EOMONTH(SalesData[[#This Row],[Order Date]],0)</f>
        <v>45169</v>
      </c>
      <c r="V6109" s="9" t="str">
        <f>"Q"&amp;INT((MONTH(SalesData[[#This Row],[Order Date]])+2)/3)&amp;"-"&amp;YEAR(SalesData[[#This Row],[Order Date]])</f>
        <v>Q3-2023</v>
      </c>
    </row>
    <row r="6110" spans="1:22" x14ac:dyDescent="0.35">
      <c r="A6110" t="s">
        <v>6251</v>
      </c>
      <c r="B6110" s="1">
        <v>45159</v>
      </c>
      <c r="C6110" t="s">
        <v>144</v>
      </c>
      <c r="D6110" t="s">
        <v>46</v>
      </c>
      <c r="E6110">
        <v>9347583946</v>
      </c>
      <c r="F6110" t="s">
        <v>357</v>
      </c>
      <c r="G6110" t="s">
        <v>164</v>
      </c>
      <c r="H6110" t="s">
        <v>165</v>
      </c>
      <c r="I6110" t="s">
        <v>36</v>
      </c>
      <c r="J6110" t="s">
        <v>18</v>
      </c>
      <c r="K6110">
        <v>838.62</v>
      </c>
      <c r="L6110">
        <v>197.6</v>
      </c>
      <c r="M6110" t="s">
        <v>19</v>
      </c>
      <c r="N6110">
        <v>0.235625193770719</v>
      </c>
      <c r="O6110" t="s">
        <v>11355</v>
      </c>
      <c r="P6110" t="s">
        <v>11354</v>
      </c>
      <c r="R6110" t="s">
        <v>11353</v>
      </c>
      <c r="S6110">
        <f>IF(SalesData[[#This Row],[Return Status]]="Returned",1,0)</f>
        <v>0</v>
      </c>
      <c r="U6110" s="2">
        <f>EOMONTH(SalesData[[#This Row],[Order Date]],0)</f>
        <v>45169</v>
      </c>
      <c r="V6110" s="9" t="str">
        <f>"Q"&amp;INT((MONTH(SalesData[[#This Row],[Order Date]])+2)/3)&amp;"-"&amp;YEAR(SalesData[[#This Row],[Order Date]])</f>
        <v>Q3-2023</v>
      </c>
    </row>
    <row r="6111" spans="1:22" x14ac:dyDescent="0.35">
      <c r="A6111" t="s">
        <v>6252</v>
      </c>
      <c r="B6111" s="1">
        <v>45139</v>
      </c>
      <c r="C6111" t="s">
        <v>149</v>
      </c>
      <c r="D6111" t="s">
        <v>27</v>
      </c>
      <c r="E6111">
        <v>1888775098</v>
      </c>
      <c r="F6111" t="s">
        <v>147</v>
      </c>
      <c r="G6111" t="s">
        <v>84</v>
      </c>
      <c r="H6111" t="s">
        <v>85</v>
      </c>
      <c r="I6111" t="s">
        <v>31</v>
      </c>
      <c r="J6111" t="s">
        <v>61</v>
      </c>
      <c r="K6111">
        <v>3736.75</v>
      </c>
      <c r="L6111">
        <v>379.17</v>
      </c>
      <c r="M6111" t="s">
        <v>62</v>
      </c>
      <c r="N6111">
        <v>0.101470529203185</v>
      </c>
      <c r="O6111" t="s">
        <v>11351</v>
      </c>
      <c r="P6111" t="s">
        <v>11352</v>
      </c>
      <c r="R6111" t="s">
        <v>11353</v>
      </c>
      <c r="S6111">
        <f>IF(SalesData[[#This Row],[Return Status]]="Returned",1,0)</f>
        <v>0</v>
      </c>
      <c r="T6111">
        <v>847.14</v>
      </c>
      <c r="U6111" s="2">
        <f>EOMONTH(SalesData[[#This Row],[Order Date]],0)</f>
        <v>45169</v>
      </c>
      <c r="V6111" s="9" t="str">
        <f>"Q"&amp;INT((MONTH(SalesData[[#This Row],[Order Date]])+2)/3)&amp;"-"&amp;YEAR(SalesData[[#This Row],[Order Date]])</f>
        <v>Q3-2023</v>
      </c>
    </row>
    <row r="6112" spans="1:22" x14ac:dyDescent="0.35">
      <c r="A6112" t="s">
        <v>6253</v>
      </c>
      <c r="B6112" s="1">
        <v>45140</v>
      </c>
      <c r="C6112" t="s">
        <v>52</v>
      </c>
      <c r="D6112" t="s">
        <v>46</v>
      </c>
      <c r="E6112">
        <v>4596100923</v>
      </c>
      <c r="F6112" t="s">
        <v>83</v>
      </c>
      <c r="G6112" t="s">
        <v>84</v>
      </c>
      <c r="H6112" t="s">
        <v>85</v>
      </c>
      <c r="I6112" t="s">
        <v>31</v>
      </c>
      <c r="J6112" t="s">
        <v>19</v>
      </c>
      <c r="K6112">
        <v>4240.7</v>
      </c>
      <c r="L6112">
        <v>1109.48</v>
      </c>
      <c r="M6112" t="s">
        <v>19</v>
      </c>
      <c r="N6112">
        <v>0.26162661824698802</v>
      </c>
      <c r="O6112" t="s">
        <v>11351</v>
      </c>
      <c r="P6112" t="s">
        <v>11354</v>
      </c>
      <c r="R6112" t="s">
        <v>11353</v>
      </c>
      <c r="S6112">
        <f>IF(SalesData[[#This Row],[Return Status]]="Returned",1,0)</f>
        <v>0</v>
      </c>
      <c r="T6112">
        <v>847.14</v>
      </c>
      <c r="U6112" s="2">
        <f>EOMONTH(SalesData[[#This Row],[Order Date]],0)</f>
        <v>45169</v>
      </c>
      <c r="V6112" s="9" t="str">
        <f>"Q"&amp;INT((MONTH(SalesData[[#This Row],[Order Date]])+2)/3)&amp;"-"&amp;YEAR(SalesData[[#This Row],[Order Date]])</f>
        <v>Q3-2023</v>
      </c>
    </row>
    <row r="6113" spans="1:22" x14ac:dyDescent="0.35">
      <c r="A6113" t="s">
        <v>6254</v>
      </c>
      <c r="B6113" s="1">
        <v>45164</v>
      </c>
      <c r="C6113" t="s">
        <v>106</v>
      </c>
      <c r="D6113" t="s">
        <v>145</v>
      </c>
      <c r="E6113">
        <v>5455436313</v>
      </c>
      <c r="F6113" t="s">
        <v>33</v>
      </c>
      <c r="G6113" t="s">
        <v>11382</v>
      </c>
      <c r="H6113" t="s">
        <v>35</v>
      </c>
      <c r="I6113" t="s">
        <v>36</v>
      </c>
      <c r="J6113" t="s">
        <v>19</v>
      </c>
      <c r="K6113">
        <v>4733.25</v>
      </c>
      <c r="L6113">
        <v>1364.4</v>
      </c>
      <c r="M6113" t="s">
        <v>19</v>
      </c>
      <c r="N6113">
        <v>0.28825859610204402</v>
      </c>
      <c r="O6113" t="s">
        <v>11351</v>
      </c>
      <c r="P6113" t="s">
        <v>11354</v>
      </c>
      <c r="R6113" t="s">
        <v>11353</v>
      </c>
      <c r="S6113">
        <f>IF(SalesData[[#This Row],[Return Status]]="Returned",1,0)</f>
        <v>0</v>
      </c>
      <c r="U6113" s="2">
        <f>EOMONTH(SalesData[[#This Row],[Order Date]],0)</f>
        <v>45169</v>
      </c>
      <c r="V6113" s="9" t="str">
        <f>"Q"&amp;INT((MONTH(SalesData[[#This Row],[Order Date]])+2)/3)&amp;"-"&amp;YEAR(SalesData[[#This Row],[Order Date]])</f>
        <v>Q3-2023</v>
      </c>
    </row>
    <row r="6114" spans="1:22" x14ac:dyDescent="0.35">
      <c r="A6114" t="s">
        <v>6255</v>
      </c>
      <c r="B6114" s="1">
        <v>45143</v>
      </c>
      <c r="C6114" t="s">
        <v>325</v>
      </c>
      <c r="D6114" t="s">
        <v>13</v>
      </c>
      <c r="E6114">
        <v>2879376434</v>
      </c>
      <c r="F6114" t="s">
        <v>137</v>
      </c>
      <c r="G6114" t="s">
        <v>34</v>
      </c>
      <c r="H6114" t="s">
        <v>35</v>
      </c>
      <c r="I6114" t="s">
        <v>36</v>
      </c>
      <c r="J6114" t="s">
        <v>65</v>
      </c>
      <c r="K6114">
        <v>1797.46</v>
      </c>
      <c r="L6114">
        <v>330.83</v>
      </c>
      <c r="M6114" t="s">
        <v>65</v>
      </c>
      <c r="N6114">
        <v>0.184054165322177</v>
      </c>
      <c r="O6114" t="s">
        <v>11351</v>
      </c>
      <c r="P6114" t="s">
        <v>11352</v>
      </c>
      <c r="R6114" t="s">
        <v>11353</v>
      </c>
      <c r="S6114">
        <f>IF(SalesData[[#This Row],[Return Status]]="Returned",1,0)</f>
        <v>0</v>
      </c>
      <c r="U6114" s="2">
        <f>EOMONTH(SalesData[[#This Row],[Order Date]],0)</f>
        <v>45169</v>
      </c>
      <c r="V6114" s="9" t="str">
        <f>"Q"&amp;INT((MONTH(SalesData[[#This Row],[Order Date]])+2)/3)&amp;"-"&amp;YEAR(SalesData[[#This Row],[Order Date]])</f>
        <v>Q3-2023</v>
      </c>
    </row>
    <row r="6115" spans="1:22" x14ac:dyDescent="0.35">
      <c r="A6115" t="s">
        <v>6256</v>
      </c>
      <c r="B6115" s="1">
        <v>45148</v>
      </c>
      <c r="C6115" t="s">
        <v>149</v>
      </c>
      <c r="D6115" t="s">
        <v>27</v>
      </c>
      <c r="E6115">
        <v>1252862021</v>
      </c>
      <c r="F6115" t="s">
        <v>100</v>
      </c>
      <c r="G6115" t="s">
        <v>11384</v>
      </c>
      <c r="H6115" t="s">
        <v>35</v>
      </c>
      <c r="I6115" t="s">
        <v>36</v>
      </c>
      <c r="J6115" t="s">
        <v>19</v>
      </c>
      <c r="K6115">
        <v>1893.28</v>
      </c>
      <c r="L6115">
        <v>158.5</v>
      </c>
      <c r="M6115" t="s">
        <v>19</v>
      </c>
      <c r="N6115">
        <v>8.3717146961886202E-2</v>
      </c>
      <c r="O6115" t="s">
        <v>11351</v>
      </c>
      <c r="P6115" t="s">
        <v>11356</v>
      </c>
      <c r="R6115" t="s">
        <v>11353</v>
      </c>
      <c r="S6115">
        <f>IF(SalesData[[#This Row],[Return Status]]="Returned",1,0)</f>
        <v>0</v>
      </c>
      <c r="U6115" s="2">
        <f>EOMONTH(SalesData[[#This Row],[Order Date]],0)</f>
        <v>45169</v>
      </c>
      <c r="V6115" s="9" t="str">
        <f>"Q"&amp;INT((MONTH(SalesData[[#This Row],[Order Date]])+2)/3)&amp;"-"&amp;YEAR(SalesData[[#This Row],[Order Date]])</f>
        <v>Q3-2023</v>
      </c>
    </row>
    <row r="6116" spans="1:22" x14ac:dyDescent="0.35">
      <c r="A6116" t="s">
        <v>6257</v>
      </c>
      <c r="B6116" s="1">
        <v>45160</v>
      </c>
      <c r="C6116" t="s">
        <v>49</v>
      </c>
      <c r="D6116" t="s">
        <v>13</v>
      </c>
      <c r="E6116">
        <v>6440725288</v>
      </c>
      <c r="F6116" t="s">
        <v>312</v>
      </c>
      <c r="G6116" t="s">
        <v>141</v>
      </c>
      <c r="H6116" t="s">
        <v>121</v>
      </c>
      <c r="I6116" t="s">
        <v>17</v>
      </c>
      <c r="J6116" t="s">
        <v>65</v>
      </c>
      <c r="K6116">
        <v>4554.7700000000004</v>
      </c>
      <c r="L6116">
        <v>1193.52</v>
      </c>
      <c r="M6116" t="s">
        <v>65</v>
      </c>
      <c r="N6116">
        <v>0.26203738059221399</v>
      </c>
      <c r="O6116" t="s">
        <v>11351</v>
      </c>
      <c r="P6116" t="s">
        <v>11354</v>
      </c>
      <c r="R6116" t="s">
        <v>11353</v>
      </c>
      <c r="S6116">
        <f>IF(SalesData[[#This Row],[Return Status]]="Returned",1,0)</f>
        <v>0</v>
      </c>
      <c r="T6116">
        <v>2793.38</v>
      </c>
      <c r="U6116" s="2">
        <f>EOMONTH(SalesData[[#This Row],[Order Date]],0)</f>
        <v>45169</v>
      </c>
      <c r="V6116" s="9" t="str">
        <f>"Q"&amp;INT((MONTH(SalesData[[#This Row],[Order Date]])+2)/3)&amp;"-"&amp;YEAR(SalesData[[#This Row],[Order Date]])</f>
        <v>Q3-2023</v>
      </c>
    </row>
    <row r="6117" spans="1:22" x14ac:dyDescent="0.35">
      <c r="A6117" t="s">
        <v>6258</v>
      </c>
      <c r="B6117" s="1">
        <v>45142</v>
      </c>
      <c r="C6117" t="s">
        <v>26</v>
      </c>
      <c r="D6117" t="s">
        <v>99</v>
      </c>
      <c r="E6117">
        <v>9478927377</v>
      </c>
      <c r="F6117" t="s">
        <v>312</v>
      </c>
      <c r="G6117" t="s">
        <v>141</v>
      </c>
      <c r="H6117" t="s">
        <v>121</v>
      </c>
      <c r="I6117" t="s">
        <v>17</v>
      </c>
      <c r="J6117" t="s">
        <v>43</v>
      </c>
      <c r="K6117">
        <v>561.69000000000005</v>
      </c>
      <c r="L6117">
        <v>20.29</v>
      </c>
      <c r="M6117" t="s">
        <v>43</v>
      </c>
      <c r="N6117">
        <v>3.6123128416030201E-2</v>
      </c>
      <c r="O6117" t="s">
        <v>11355</v>
      </c>
      <c r="P6117" t="s">
        <v>11356</v>
      </c>
      <c r="R6117" t="s">
        <v>11353</v>
      </c>
      <c r="S6117">
        <f>IF(SalesData[[#This Row],[Return Status]]="Returned",1,0)</f>
        <v>0</v>
      </c>
      <c r="T6117">
        <v>2793.38</v>
      </c>
      <c r="U6117" s="2">
        <f>EOMONTH(SalesData[[#This Row],[Order Date]],0)</f>
        <v>45169</v>
      </c>
      <c r="V6117" s="9" t="str">
        <f>"Q"&amp;INT((MONTH(SalesData[[#This Row],[Order Date]])+2)/3)&amp;"-"&amp;YEAR(SalesData[[#This Row],[Order Date]])</f>
        <v>Q3-2023</v>
      </c>
    </row>
    <row r="6118" spans="1:22" x14ac:dyDescent="0.35">
      <c r="A6118" t="s">
        <v>6259</v>
      </c>
      <c r="B6118" s="1">
        <v>45151</v>
      </c>
      <c r="C6118" t="s">
        <v>113</v>
      </c>
      <c r="D6118" t="s">
        <v>13</v>
      </c>
      <c r="E6118">
        <v>9845945975</v>
      </c>
      <c r="F6118" t="s">
        <v>68</v>
      </c>
      <c r="G6118" t="s">
        <v>11358</v>
      </c>
      <c r="H6118" t="s">
        <v>11357</v>
      </c>
      <c r="I6118" t="s">
        <v>31</v>
      </c>
      <c r="J6118" t="s">
        <v>18</v>
      </c>
      <c r="K6118">
        <v>601.33000000000004</v>
      </c>
      <c r="L6118">
        <v>151.1</v>
      </c>
      <c r="M6118" t="s">
        <v>19</v>
      </c>
      <c r="N6118">
        <v>0.25127633745198102</v>
      </c>
      <c r="O6118" t="s">
        <v>11355</v>
      </c>
      <c r="P6118" t="s">
        <v>11354</v>
      </c>
      <c r="R6118" t="s">
        <v>11353</v>
      </c>
      <c r="S6118">
        <f>IF(SalesData[[#This Row],[Return Status]]="Returned",1,0)</f>
        <v>0</v>
      </c>
      <c r="U6118" s="2">
        <f>EOMONTH(SalesData[[#This Row],[Order Date]],0)</f>
        <v>45169</v>
      </c>
      <c r="V6118" s="9" t="str">
        <f>"Q"&amp;INT((MONTH(SalesData[[#This Row],[Order Date]])+2)/3)&amp;"-"&amp;YEAR(SalesData[[#This Row],[Order Date]])</f>
        <v>Q3-2023</v>
      </c>
    </row>
    <row r="6119" spans="1:22" x14ac:dyDescent="0.35">
      <c r="A6119" t="s">
        <v>6260</v>
      </c>
      <c r="B6119" s="1">
        <v>45139</v>
      </c>
      <c r="C6119" t="s">
        <v>188</v>
      </c>
      <c r="D6119" t="s">
        <v>27</v>
      </c>
      <c r="E6119">
        <v>1493998753</v>
      </c>
      <c r="F6119" t="s">
        <v>109</v>
      </c>
      <c r="G6119" t="s">
        <v>59</v>
      </c>
      <c r="H6119" t="s">
        <v>60</v>
      </c>
      <c r="I6119" t="s">
        <v>31</v>
      </c>
      <c r="J6119" t="s">
        <v>43</v>
      </c>
      <c r="K6119">
        <v>1031.47</v>
      </c>
      <c r="L6119">
        <v>169.11</v>
      </c>
      <c r="M6119" t="s">
        <v>43</v>
      </c>
      <c r="N6119">
        <v>0.163950478443387</v>
      </c>
      <c r="O6119" t="s">
        <v>11351</v>
      </c>
      <c r="P6119" t="s">
        <v>11352</v>
      </c>
      <c r="R6119" t="s">
        <v>11353</v>
      </c>
      <c r="S6119">
        <f>IF(SalesData[[#This Row],[Return Status]]="Returned",1,0)</f>
        <v>0</v>
      </c>
      <c r="T6119">
        <v>2183.56</v>
      </c>
      <c r="U6119" s="2">
        <f>EOMONTH(SalesData[[#This Row],[Order Date]],0)</f>
        <v>45169</v>
      </c>
      <c r="V6119" s="9" t="str">
        <f>"Q"&amp;INT((MONTH(SalesData[[#This Row],[Order Date]])+2)/3)&amp;"-"&amp;YEAR(SalesData[[#This Row],[Order Date]])</f>
        <v>Q3-2023</v>
      </c>
    </row>
    <row r="6120" spans="1:22" x14ac:dyDescent="0.35">
      <c r="A6120" t="s">
        <v>6261</v>
      </c>
      <c r="B6120" s="1">
        <v>45140</v>
      </c>
      <c r="C6120" t="s">
        <v>162</v>
      </c>
      <c r="D6120" t="s">
        <v>39</v>
      </c>
      <c r="E6120">
        <v>7190810722</v>
      </c>
      <c r="F6120" t="s">
        <v>81</v>
      </c>
      <c r="G6120" t="s">
        <v>74</v>
      </c>
      <c r="H6120" t="s">
        <v>75</v>
      </c>
      <c r="I6120" t="s">
        <v>36</v>
      </c>
      <c r="J6120" t="s">
        <v>62</v>
      </c>
      <c r="K6120">
        <v>4328.33</v>
      </c>
      <c r="L6120">
        <v>997.43</v>
      </c>
      <c r="M6120" t="s">
        <v>62</v>
      </c>
      <c r="N6120">
        <v>0.23044222598554201</v>
      </c>
      <c r="O6120" t="s">
        <v>11351</v>
      </c>
      <c r="P6120" t="s">
        <v>11354</v>
      </c>
      <c r="Q6120" t="s">
        <v>11369</v>
      </c>
      <c r="R6120" t="s">
        <v>11360</v>
      </c>
      <c r="S6120">
        <f>IF(SalesData[[#This Row],[Return Status]]="Returned",1,0)</f>
        <v>1</v>
      </c>
      <c r="T6120">
        <v>2420.2800000000002</v>
      </c>
      <c r="U6120" s="2">
        <f>EOMONTH(SalesData[[#This Row],[Order Date]],0)</f>
        <v>45169</v>
      </c>
      <c r="V6120" s="9" t="str">
        <f>"Q"&amp;INT((MONTH(SalesData[[#This Row],[Order Date]])+2)/3)&amp;"-"&amp;YEAR(SalesData[[#This Row],[Order Date]])</f>
        <v>Q3-2023</v>
      </c>
    </row>
    <row r="6121" spans="1:22" x14ac:dyDescent="0.35">
      <c r="A6121" t="s">
        <v>6262</v>
      </c>
      <c r="B6121" s="1">
        <v>45154</v>
      </c>
      <c r="C6121" t="s">
        <v>132</v>
      </c>
      <c r="D6121" t="s">
        <v>80</v>
      </c>
      <c r="E6121">
        <v>9456739711</v>
      </c>
      <c r="F6121" t="s">
        <v>156</v>
      </c>
      <c r="G6121" t="s">
        <v>84</v>
      </c>
      <c r="H6121" t="s">
        <v>85</v>
      </c>
      <c r="I6121" t="s">
        <v>31</v>
      </c>
      <c r="J6121" t="s">
        <v>19</v>
      </c>
      <c r="K6121">
        <v>1900.63</v>
      </c>
      <c r="L6121">
        <v>337.43</v>
      </c>
      <c r="M6121" t="s">
        <v>19</v>
      </c>
      <c r="N6121">
        <v>0.17753586968531501</v>
      </c>
      <c r="O6121" t="s">
        <v>11351</v>
      </c>
      <c r="P6121" t="s">
        <v>11352</v>
      </c>
      <c r="R6121" t="s">
        <v>11353</v>
      </c>
      <c r="S6121">
        <f>IF(SalesData[[#This Row],[Return Status]]="Returned",1,0)</f>
        <v>0</v>
      </c>
      <c r="T6121">
        <v>847.14</v>
      </c>
      <c r="U6121" s="2">
        <f>EOMONTH(SalesData[[#This Row],[Order Date]],0)</f>
        <v>45169</v>
      </c>
      <c r="V6121" s="9" t="str">
        <f>"Q"&amp;INT((MONTH(SalesData[[#This Row],[Order Date]])+2)/3)&amp;"-"&amp;YEAR(SalesData[[#This Row],[Order Date]])</f>
        <v>Q3-2023</v>
      </c>
    </row>
    <row r="6122" spans="1:22" x14ac:dyDescent="0.35">
      <c r="A6122" t="s">
        <v>6263</v>
      </c>
      <c r="B6122" s="1">
        <v>45160</v>
      </c>
      <c r="C6122" t="s">
        <v>144</v>
      </c>
      <c r="D6122" t="s">
        <v>27</v>
      </c>
      <c r="E6122">
        <v>8163428053</v>
      </c>
      <c r="F6122" t="s">
        <v>238</v>
      </c>
      <c r="G6122" t="s">
        <v>74</v>
      </c>
      <c r="H6122" t="s">
        <v>75</v>
      </c>
      <c r="I6122" t="s">
        <v>36</v>
      </c>
      <c r="J6122" t="s">
        <v>61</v>
      </c>
      <c r="K6122">
        <v>2049.9299999999998</v>
      </c>
      <c r="L6122">
        <v>159.08000000000001</v>
      </c>
      <c r="M6122" t="s">
        <v>62</v>
      </c>
      <c r="N6122">
        <v>7.7602649846580093E-2</v>
      </c>
      <c r="O6122" t="s">
        <v>11351</v>
      </c>
      <c r="P6122" t="s">
        <v>11356</v>
      </c>
      <c r="R6122" t="s">
        <v>11353</v>
      </c>
      <c r="S6122">
        <f>IF(SalesData[[#This Row],[Return Status]]="Returned",1,0)</f>
        <v>0</v>
      </c>
      <c r="T6122">
        <v>2420.2800000000002</v>
      </c>
      <c r="U6122" s="2">
        <f>EOMONTH(SalesData[[#This Row],[Order Date]],0)</f>
        <v>45169</v>
      </c>
      <c r="V6122" s="9" t="str">
        <f>"Q"&amp;INT((MONTH(SalesData[[#This Row],[Order Date]])+2)/3)&amp;"-"&amp;YEAR(SalesData[[#This Row],[Order Date]])</f>
        <v>Q3-2023</v>
      </c>
    </row>
    <row r="6123" spans="1:22" x14ac:dyDescent="0.35">
      <c r="A6123" t="s">
        <v>6264</v>
      </c>
      <c r="B6123" s="1">
        <v>45143</v>
      </c>
      <c r="C6123" t="s">
        <v>57</v>
      </c>
      <c r="D6123" t="s">
        <v>27</v>
      </c>
      <c r="E6123">
        <v>4067452706</v>
      </c>
      <c r="F6123" t="s">
        <v>133</v>
      </c>
      <c r="G6123" t="s">
        <v>89</v>
      </c>
      <c r="H6123" t="s">
        <v>90</v>
      </c>
      <c r="I6123" t="s">
        <v>31</v>
      </c>
      <c r="J6123" t="s">
        <v>61</v>
      </c>
      <c r="K6123">
        <v>3283.92</v>
      </c>
      <c r="L6123">
        <v>498.31</v>
      </c>
      <c r="M6123" t="s">
        <v>62</v>
      </c>
      <c r="N6123">
        <v>0.15174242977904501</v>
      </c>
      <c r="O6123" t="s">
        <v>11351</v>
      </c>
      <c r="P6123" t="s">
        <v>11352</v>
      </c>
      <c r="R6123" t="s">
        <v>11353</v>
      </c>
      <c r="S6123">
        <f>IF(SalesData[[#This Row],[Return Status]]="Returned",1,0)</f>
        <v>0</v>
      </c>
      <c r="T6123">
        <v>207.68</v>
      </c>
      <c r="U6123" s="2">
        <f>EOMONTH(SalesData[[#This Row],[Order Date]],0)</f>
        <v>45169</v>
      </c>
      <c r="V6123" s="9" t="str">
        <f>"Q"&amp;INT((MONTH(SalesData[[#This Row],[Order Date]])+2)/3)&amp;"-"&amp;YEAR(SalesData[[#This Row],[Order Date]])</f>
        <v>Q3-2023</v>
      </c>
    </row>
    <row r="6124" spans="1:22" x14ac:dyDescent="0.35">
      <c r="A6124" t="s">
        <v>6265</v>
      </c>
      <c r="B6124" s="1">
        <v>45144</v>
      </c>
      <c r="C6124" t="s">
        <v>188</v>
      </c>
      <c r="D6124" t="s">
        <v>99</v>
      </c>
      <c r="E6124">
        <v>6955509525</v>
      </c>
      <c r="F6124" t="s">
        <v>83</v>
      </c>
      <c r="G6124" t="s">
        <v>84</v>
      </c>
      <c r="H6124" t="s">
        <v>85</v>
      </c>
      <c r="I6124" t="s">
        <v>31</v>
      </c>
      <c r="J6124" t="s">
        <v>19</v>
      </c>
      <c r="K6124">
        <v>2765.14</v>
      </c>
      <c r="L6124">
        <v>756.55</v>
      </c>
      <c r="M6124" t="s">
        <v>19</v>
      </c>
      <c r="N6124">
        <v>0.273602783222549</v>
      </c>
      <c r="O6124" t="s">
        <v>11351</v>
      </c>
      <c r="P6124" t="s">
        <v>11354</v>
      </c>
      <c r="R6124" t="s">
        <v>11353</v>
      </c>
      <c r="S6124">
        <f>IF(SalesData[[#This Row],[Return Status]]="Returned",1,0)</f>
        <v>0</v>
      </c>
      <c r="T6124">
        <v>847.14</v>
      </c>
      <c r="U6124" s="2">
        <f>EOMONTH(SalesData[[#This Row],[Order Date]],0)</f>
        <v>45169</v>
      </c>
      <c r="V6124" s="9" t="str">
        <f>"Q"&amp;INT((MONTH(SalesData[[#This Row],[Order Date]])+2)/3)&amp;"-"&amp;YEAR(SalesData[[#This Row],[Order Date]])</f>
        <v>Q3-2023</v>
      </c>
    </row>
    <row r="6125" spans="1:22" x14ac:dyDescent="0.35">
      <c r="A6125" t="s">
        <v>6266</v>
      </c>
      <c r="B6125" s="1">
        <v>45150</v>
      </c>
      <c r="C6125" t="s">
        <v>97</v>
      </c>
      <c r="D6125" t="s">
        <v>13</v>
      </c>
      <c r="E6125">
        <v>3250096931</v>
      </c>
      <c r="F6125" t="s">
        <v>147</v>
      </c>
      <c r="G6125" t="s">
        <v>11375</v>
      </c>
      <c r="H6125" t="s">
        <v>85</v>
      </c>
      <c r="I6125" t="s">
        <v>31</v>
      </c>
      <c r="J6125" t="s">
        <v>42</v>
      </c>
      <c r="K6125">
        <v>3166.28</v>
      </c>
      <c r="L6125">
        <v>174.46</v>
      </c>
      <c r="M6125" t="s">
        <v>43</v>
      </c>
      <c r="N6125">
        <v>5.5099359500738999E-2</v>
      </c>
      <c r="O6125" t="s">
        <v>11351</v>
      </c>
      <c r="P6125" t="s">
        <v>11356</v>
      </c>
      <c r="R6125" t="s">
        <v>11353</v>
      </c>
      <c r="S6125">
        <f>IF(SalesData[[#This Row],[Return Status]]="Returned",1,0)</f>
        <v>0</v>
      </c>
      <c r="U6125" s="2">
        <f>EOMONTH(SalesData[[#This Row],[Order Date]],0)</f>
        <v>45169</v>
      </c>
      <c r="V6125" s="9" t="str">
        <f>"Q"&amp;INT((MONTH(SalesData[[#This Row],[Order Date]])+2)/3)&amp;"-"&amp;YEAR(SalesData[[#This Row],[Order Date]])</f>
        <v>Q3-2023</v>
      </c>
    </row>
    <row r="6126" spans="1:22" x14ac:dyDescent="0.35">
      <c r="A6126" t="s">
        <v>6267</v>
      </c>
      <c r="B6126" s="1">
        <v>45162</v>
      </c>
      <c r="C6126" t="s">
        <v>52</v>
      </c>
      <c r="D6126" t="s">
        <v>72</v>
      </c>
      <c r="E6126">
        <v>2522094975</v>
      </c>
      <c r="F6126" t="s">
        <v>181</v>
      </c>
      <c r="G6126" t="s">
        <v>54</v>
      </c>
      <c r="H6126" t="s">
        <v>55</v>
      </c>
      <c r="I6126" t="s">
        <v>31</v>
      </c>
      <c r="J6126" t="s">
        <v>43</v>
      </c>
      <c r="K6126">
        <v>3974.1</v>
      </c>
      <c r="L6126">
        <v>824.97</v>
      </c>
      <c r="M6126" t="s">
        <v>43</v>
      </c>
      <c r="N6126">
        <v>0.207586623386427</v>
      </c>
      <c r="O6126" t="s">
        <v>11351</v>
      </c>
      <c r="P6126" t="s">
        <v>11354</v>
      </c>
      <c r="R6126" t="s">
        <v>11353</v>
      </c>
      <c r="S6126">
        <f>IF(SalesData[[#This Row],[Return Status]]="Returned",1,0)</f>
        <v>0</v>
      </c>
      <c r="U6126" s="2">
        <f>EOMONTH(SalesData[[#This Row],[Order Date]],0)</f>
        <v>45169</v>
      </c>
      <c r="V6126" s="9" t="str">
        <f>"Q"&amp;INT((MONTH(SalesData[[#This Row],[Order Date]])+2)/3)&amp;"-"&amp;YEAR(SalesData[[#This Row],[Order Date]])</f>
        <v>Q3-2023</v>
      </c>
    </row>
    <row r="6127" spans="1:22" x14ac:dyDescent="0.35">
      <c r="A6127" t="s">
        <v>6268</v>
      </c>
      <c r="B6127" s="1">
        <v>45161</v>
      </c>
      <c r="C6127" t="s">
        <v>205</v>
      </c>
      <c r="D6127" t="s">
        <v>13</v>
      </c>
      <c r="E6127">
        <v>1573321169</v>
      </c>
      <c r="F6127" t="s">
        <v>103</v>
      </c>
      <c r="G6127" t="s">
        <v>23</v>
      </c>
      <c r="H6127" t="s">
        <v>24</v>
      </c>
      <c r="I6127" t="s">
        <v>17</v>
      </c>
      <c r="J6127" t="s">
        <v>62</v>
      </c>
      <c r="K6127">
        <v>2664.52</v>
      </c>
      <c r="L6127">
        <v>290.52999999999997</v>
      </c>
      <c r="M6127" t="s">
        <v>62</v>
      </c>
      <c r="N6127">
        <v>0.10903652440214399</v>
      </c>
      <c r="O6127" t="s">
        <v>11351</v>
      </c>
      <c r="P6127" t="s">
        <v>11352</v>
      </c>
      <c r="R6127" t="s">
        <v>11353</v>
      </c>
      <c r="S6127">
        <f>IF(SalesData[[#This Row],[Return Status]]="Returned",1,0)</f>
        <v>0</v>
      </c>
      <c r="T6127">
        <v>2821.33</v>
      </c>
      <c r="U6127" s="2">
        <f>EOMONTH(SalesData[[#This Row],[Order Date]],0)</f>
        <v>45169</v>
      </c>
      <c r="V6127" s="9" t="str">
        <f>"Q"&amp;INT((MONTH(SalesData[[#This Row],[Order Date]])+2)/3)&amp;"-"&amp;YEAR(SalesData[[#This Row],[Order Date]])</f>
        <v>Q3-2023</v>
      </c>
    </row>
    <row r="6128" spans="1:22" x14ac:dyDescent="0.35">
      <c r="A6128" t="s">
        <v>6269</v>
      </c>
      <c r="B6128" s="1">
        <v>45160</v>
      </c>
      <c r="C6128" t="s">
        <v>111</v>
      </c>
      <c r="D6128" t="s">
        <v>145</v>
      </c>
      <c r="E6128">
        <v>933324162</v>
      </c>
      <c r="F6128" t="s">
        <v>68</v>
      </c>
      <c r="G6128" t="s">
        <v>69</v>
      </c>
      <c r="H6128" t="s">
        <v>41</v>
      </c>
      <c r="I6128" t="s">
        <v>31</v>
      </c>
      <c r="J6128" t="s">
        <v>18</v>
      </c>
      <c r="K6128">
        <v>39.71</v>
      </c>
      <c r="L6128">
        <v>10.09</v>
      </c>
      <c r="M6128" t="s">
        <v>19</v>
      </c>
      <c r="N6128">
        <v>0.25409216821959202</v>
      </c>
      <c r="O6128" t="s">
        <v>11361</v>
      </c>
      <c r="P6128" t="s">
        <v>11354</v>
      </c>
      <c r="R6128" t="s">
        <v>11353</v>
      </c>
      <c r="S6128">
        <f>IF(SalesData[[#This Row],[Return Status]]="Returned",1,0)</f>
        <v>0</v>
      </c>
      <c r="T6128">
        <v>2081.52</v>
      </c>
      <c r="U6128" s="2">
        <f>EOMONTH(SalesData[[#This Row],[Order Date]],0)</f>
        <v>45169</v>
      </c>
      <c r="V6128" s="9" t="str">
        <f>"Q"&amp;INT((MONTH(SalesData[[#This Row],[Order Date]])+2)/3)&amp;"-"&amp;YEAR(SalesData[[#This Row],[Order Date]])</f>
        <v>Q3-2023</v>
      </c>
    </row>
    <row r="6129" spans="1:22" x14ac:dyDescent="0.35">
      <c r="A6129" t="s">
        <v>6270</v>
      </c>
      <c r="B6129" s="1">
        <v>45160</v>
      </c>
      <c r="C6129" t="s">
        <v>97</v>
      </c>
      <c r="D6129" t="s">
        <v>13</v>
      </c>
      <c r="E6129">
        <v>5719962137</v>
      </c>
      <c r="F6129" t="s">
        <v>107</v>
      </c>
      <c r="G6129" t="s">
        <v>15</v>
      </c>
      <c r="H6129" t="s">
        <v>16</v>
      </c>
      <c r="I6129" t="s">
        <v>17</v>
      </c>
      <c r="J6129" t="s">
        <v>62</v>
      </c>
      <c r="K6129">
        <v>2905.82</v>
      </c>
      <c r="L6129">
        <v>509.28</v>
      </c>
      <c r="M6129" t="s">
        <v>62</v>
      </c>
      <c r="N6129">
        <v>0.17526206027902599</v>
      </c>
      <c r="O6129" t="s">
        <v>11351</v>
      </c>
      <c r="P6129" t="s">
        <v>11352</v>
      </c>
      <c r="Q6129" t="s">
        <v>11366</v>
      </c>
      <c r="R6129" t="s">
        <v>11360</v>
      </c>
      <c r="S6129">
        <f>IF(SalesData[[#This Row],[Return Status]]="Returned",1,0)</f>
        <v>1</v>
      </c>
      <c r="T6129">
        <v>2085.91</v>
      </c>
      <c r="U6129" s="2">
        <f>EOMONTH(SalesData[[#This Row],[Order Date]],0)</f>
        <v>45169</v>
      </c>
      <c r="V6129" s="9" t="str">
        <f>"Q"&amp;INT((MONTH(SalesData[[#This Row],[Order Date]])+2)/3)&amp;"-"&amp;YEAR(SalesData[[#This Row],[Order Date]])</f>
        <v>Q3-2023</v>
      </c>
    </row>
    <row r="6130" spans="1:22" x14ac:dyDescent="0.35">
      <c r="A6130" t="s">
        <v>6271</v>
      </c>
      <c r="B6130" s="1">
        <v>45150</v>
      </c>
      <c r="C6130" t="s">
        <v>139</v>
      </c>
      <c r="D6130" t="s">
        <v>46</v>
      </c>
      <c r="E6130">
        <v>5148367867</v>
      </c>
      <c r="F6130" t="s">
        <v>152</v>
      </c>
      <c r="G6130" t="s">
        <v>23</v>
      </c>
      <c r="H6130" t="s">
        <v>24</v>
      </c>
      <c r="I6130" t="s">
        <v>17</v>
      </c>
      <c r="J6130" t="s">
        <v>19</v>
      </c>
      <c r="K6130">
        <v>3978.49</v>
      </c>
      <c r="L6130">
        <v>761.85</v>
      </c>
      <c r="M6130" t="s">
        <v>19</v>
      </c>
      <c r="N6130">
        <v>0.191492249572074</v>
      </c>
      <c r="O6130" t="s">
        <v>11351</v>
      </c>
      <c r="P6130" t="s">
        <v>11352</v>
      </c>
      <c r="R6130" t="s">
        <v>11353</v>
      </c>
      <c r="S6130">
        <f>IF(SalesData[[#This Row],[Return Status]]="Returned",1,0)</f>
        <v>0</v>
      </c>
      <c r="T6130">
        <v>2821.33</v>
      </c>
      <c r="U6130" s="2">
        <f>EOMONTH(SalesData[[#This Row],[Order Date]],0)</f>
        <v>45169</v>
      </c>
      <c r="V6130" s="9" t="str">
        <f>"Q"&amp;INT((MONTH(SalesData[[#This Row],[Order Date]])+2)/3)&amp;"-"&amp;YEAR(SalesData[[#This Row],[Order Date]])</f>
        <v>Q3-2023</v>
      </c>
    </row>
    <row r="6131" spans="1:22" x14ac:dyDescent="0.35">
      <c r="A6131" t="s">
        <v>6272</v>
      </c>
      <c r="B6131" s="1">
        <v>45142</v>
      </c>
      <c r="C6131" t="s">
        <v>94</v>
      </c>
      <c r="D6131" t="s">
        <v>13</v>
      </c>
      <c r="E6131">
        <v>3957162019</v>
      </c>
      <c r="F6131" t="s">
        <v>120</v>
      </c>
      <c r="G6131" t="s">
        <v>11367</v>
      </c>
      <c r="H6131" t="s">
        <v>121</v>
      </c>
      <c r="I6131" t="s">
        <v>17</v>
      </c>
      <c r="J6131" t="s">
        <v>61</v>
      </c>
      <c r="K6131">
        <v>1813.85</v>
      </c>
      <c r="L6131">
        <v>264.94</v>
      </c>
      <c r="M6131" t="s">
        <v>62</v>
      </c>
      <c r="N6131">
        <v>0.146064999862172</v>
      </c>
      <c r="O6131" t="s">
        <v>11351</v>
      </c>
      <c r="P6131" t="s">
        <v>11352</v>
      </c>
      <c r="R6131" t="s">
        <v>11353</v>
      </c>
      <c r="S6131">
        <f>IF(SalesData[[#This Row],[Return Status]]="Returned",1,0)</f>
        <v>0</v>
      </c>
      <c r="U6131" s="2">
        <f>EOMONTH(SalesData[[#This Row],[Order Date]],0)</f>
        <v>45169</v>
      </c>
      <c r="V6131" s="9" t="str">
        <f>"Q"&amp;INT((MONTH(SalesData[[#This Row],[Order Date]])+2)/3)&amp;"-"&amp;YEAR(SalesData[[#This Row],[Order Date]])</f>
        <v>Q3-2023</v>
      </c>
    </row>
    <row r="6132" spans="1:22" x14ac:dyDescent="0.35">
      <c r="A6132" t="s">
        <v>6273</v>
      </c>
      <c r="B6132" s="1">
        <v>45148</v>
      </c>
      <c r="C6132" t="s">
        <v>77</v>
      </c>
      <c r="D6132" t="s">
        <v>39</v>
      </c>
      <c r="E6132">
        <v>2429102018</v>
      </c>
      <c r="F6132" t="s">
        <v>88</v>
      </c>
      <c r="G6132" t="s">
        <v>89</v>
      </c>
      <c r="H6132" t="s">
        <v>90</v>
      </c>
      <c r="I6132" t="s">
        <v>31</v>
      </c>
      <c r="J6132" t="s">
        <v>43</v>
      </c>
      <c r="K6132">
        <v>2365.56</v>
      </c>
      <c r="L6132">
        <v>482.24</v>
      </c>
      <c r="M6132" t="s">
        <v>43</v>
      </c>
      <c r="N6132">
        <v>0.20385870576100401</v>
      </c>
      <c r="O6132" t="s">
        <v>11351</v>
      </c>
      <c r="P6132" t="s">
        <v>11354</v>
      </c>
      <c r="R6132" t="s">
        <v>11353</v>
      </c>
      <c r="S6132">
        <f>IF(SalesData[[#This Row],[Return Status]]="Returned",1,0)</f>
        <v>0</v>
      </c>
      <c r="T6132">
        <v>207.68</v>
      </c>
      <c r="U6132" s="2">
        <f>EOMONTH(SalesData[[#This Row],[Order Date]],0)</f>
        <v>45169</v>
      </c>
      <c r="V6132" s="9" t="str">
        <f>"Q"&amp;INT((MONTH(SalesData[[#This Row],[Order Date]])+2)/3)&amp;"-"&amp;YEAR(SalesData[[#This Row],[Order Date]])</f>
        <v>Q3-2023</v>
      </c>
    </row>
    <row r="6133" spans="1:22" x14ac:dyDescent="0.35">
      <c r="A6133" t="s">
        <v>6274</v>
      </c>
      <c r="B6133" s="1">
        <v>45167</v>
      </c>
      <c r="C6133" t="s">
        <v>113</v>
      </c>
      <c r="D6133" t="s">
        <v>145</v>
      </c>
      <c r="E6133">
        <v>1512364589</v>
      </c>
      <c r="F6133" t="s">
        <v>64</v>
      </c>
      <c r="G6133" t="s">
        <v>15</v>
      </c>
      <c r="H6133" t="s">
        <v>11357</v>
      </c>
      <c r="I6133" t="s">
        <v>17</v>
      </c>
      <c r="J6133" t="s">
        <v>19</v>
      </c>
      <c r="K6133">
        <v>1904.02</v>
      </c>
      <c r="L6133">
        <v>455.58</v>
      </c>
      <c r="M6133" t="s">
        <v>19</v>
      </c>
      <c r="N6133">
        <v>0.23927269671537099</v>
      </c>
      <c r="O6133" t="s">
        <v>11351</v>
      </c>
      <c r="P6133" t="s">
        <v>11354</v>
      </c>
      <c r="R6133" t="s">
        <v>11353</v>
      </c>
      <c r="S6133">
        <f>IF(SalesData[[#This Row],[Return Status]]="Returned",1,0)</f>
        <v>0</v>
      </c>
      <c r="T6133">
        <v>2085.91</v>
      </c>
      <c r="U6133" s="2">
        <f>EOMONTH(SalesData[[#This Row],[Order Date]],0)</f>
        <v>45169</v>
      </c>
      <c r="V6133" s="9" t="str">
        <f>"Q"&amp;INT((MONTH(SalesData[[#This Row],[Order Date]])+2)/3)&amp;"-"&amp;YEAR(SalesData[[#This Row],[Order Date]])</f>
        <v>Q3-2023</v>
      </c>
    </row>
    <row r="6134" spans="1:22" x14ac:dyDescent="0.35">
      <c r="A6134" t="s">
        <v>6275</v>
      </c>
      <c r="B6134" s="1">
        <v>45140</v>
      </c>
      <c r="C6134" t="s">
        <v>92</v>
      </c>
      <c r="D6134" t="s">
        <v>13</v>
      </c>
      <c r="E6134">
        <v>1656891289</v>
      </c>
      <c r="F6134" t="s">
        <v>50</v>
      </c>
      <c r="G6134" t="s">
        <v>34</v>
      </c>
      <c r="H6134" t="s">
        <v>35</v>
      </c>
      <c r="I6134" t="s">
        <v>36</v>
      </c>
      <c r="J6134" t="s">
        <v>18</v>
      </c>
      <c r="K6134">
        <v>2544.52</v>
      </c>
      <c r="L6134">
        <v>119.01</v>
      </c>
      <c r="M6134" t="s">
        <v>19</v>
      </c>
      <c r="N6134">
        <v>4.6771100246804899E-2</v>
      </c>
      <c r="O6134" t="s">
        <v>11351</v>
      </c>
      <c r="P6134" t="s">
        <v>11356</v>
      </c>
      <c r="R6134" t="s">
        <v>11353</v>
      </c>
      <c r="S6134">
        <f>IF(SalesData[[#This Row],[Return Status]]="Returned",1,0)</f>
        <v>0</v>
      </c>
      <c r="U6134" s="2">
        <f>EOMONTH(SalesData[[#This Row],[Order Date]],0)</f>
        <v>45169</v>
      </c>
      <c r="V6134" s="9" t="str">
        <f>"Q"&amp;INT((MONTH(SalesData[[#This Row],[Order Date]])+2)/3)&amp;"-"&amp;YEAR(SalesData[[#This Row],[Order Date]])</f>
        <v>Q3-2023</v>
      </c>
    </row>
    <row r="6135" spans="1:22" x14ac:dyDescent="0.35">
      <c r="A6135" t="s">
        <v>6276</v>
      </c>
      <c r="B6135" s="1">
        <v>45155</v>
      </c>
      <c r="C6135" t="s">
        <v>92</v>
      </c>
      <c r="D6135" t="s">
        <v>72</v>
      </c>
      <c r="E6135">
        <v>3360971171</v>
      </c>
      <c r="F6135" t="s">
        <v>387</v>
      </c>
      <c r="G6135" t="s">
        <v>89</v>
      </c>
      <c r="H6135" t="s">
        <v>90</v>
      </c>
      <c r="I6135" t="s">
        <v>31</v>
      </c>
      <c r="J6135" t="s">
        <v>62</v>
      </c>
      <c r="K6135">
        <v>4280.17</v>
      </c>
      <c r="L6135">
        <v>916.07</v>
      </c>
      <c r="M6135" t="s">
        <v>62</v>
      </c>
      <c r="N6135">
        <v>0.21402654567458801</v>
      </c>
      <c r="O6135" t="s">
        <v>11351</v>
      </c>
      <c r="P6135" t="s">
        <v>11354</v>
      </c>
      <c r="R6135" t="s">
        <v>11353</v>
      </c>
      <c r="S6135">
        <f>IF(SalesData[[#This Row],[Return Status]]="Returned",1,0)</f>
        <v>0</v>
      </c>
      <c r="T6135">
        <v>207.68</v>
      </c>
      <c r="U6135" s="2">
        <f>EOMONTH(SalesData[[#This Row],[Order Date]],0)</f>
        <v>45169</v>
      </c>
      <c r="V6135" s="9" t="str">
        <f>"Q"&amp;INT((MONTH(SalesData[[#This Row],[Order Date]])+2)/3)&amp;"-"&amp;YEAR(SalesData[[#This Row],[Order Date]])</f>
        <v>Q3-2023</v>
      </c>
    </row>
    <row r="6136" spans="1:22" x14ac:dyDescent="0.35">
      <c r="A6136" t="s">
        <v>6277</v>
      </c>
      <c r="B6136" s="1">
        <v>45163</v>
      </c>
      <c r="C6136" t="s">
        <v>57</v>
      </c>
      <c r="D6136" t="s">
        <v>80</v>
      </c>
      <c r="E6136">
        <v>5199161298</v>
      </c>
      <c r="F6136" t="s">
        <v>181</v>
      </c>
      <c r="G6136" t="s">
        <v>11371</v>
      </c>
      <c r="H6136" t="s">
        <v>55</v>
      </c>
      <c r="I6136" t="s">
        <v>31</v>
      </c>
      <c r="J6136" t="s">
        <v>18</v>
      </c>
      <c r="K6136">
        <v>1008</v>
      </c>
      <c r="L6136">
        <v>62.9</v>
      </c>
      <c r="M6136" t="s">
        <v>19</v>
      </c>
      <c r="N6136">
        <v>6.2400793650793603E-2</v>
      </c>
      <c r="O6136" t="s">
        <v>11351</v>
      </c>
      <c r="P6136" t="s">
        <v>11356</v>
      </c>
      <c r="R6136" t="s">
        <v>11353</v>
      </c>
      <c r="S6136">
        <f>IF(SalesData[[#This Row],[Return Status]]="Returned",1,0)</f>
        <v>0</v>
      </c>
      <c r="U6136" s="2">
        <f>EOMONTH(SalesData[[#This Row],[Order Date]],0)</f>
        <v>45169</v>
      </c>
      <c r="V6136" s="9" t="str">
        <f>"Q"&amp;INT((MONTH(SalesData[[#This Row],[Order Date]])+2)/3)&amp;"-"&amp;YEAR(SalesData[[#This Row],[Order Date]])</f>
        <v>Q3-2023</v>
      </c>
    </row>
    <row r="6137" spans="1:22" x14ac:dyDescent="0.35">
      <c r="A6137" t="s">
        <v>6278</v>
      </c>
      <c r="B6137" s="1">
        <v>45151</v>
      </c>
      <c r="C6137" t="s">
        <v>144</v>
      </c>
      <c r="D6137" t="s">
        <v>13</v>
      </c>
      <c r="E6137">
        <v>5085759300</v>
      </c>
      <c r="F6137" t="s">
        <v>88</v>
      </c>
      <c r="G6137" t="s">
        <v>89</v>
      </c>
      <c r="H6137" t="s">
        <v>90</v>
      </c>
      <c r="I6137" t="s">
        <v>31</v>
      </c>
      <c r="J6137" t="s">
        <v>65</v>
      </c>
      <c r="K6137">
        <v>3809.7</v>
      </c>
      <c r="L6137">
        <v>704.19</v>
      </c>
      <c r="M6137" t="s">
        <v>65</v>
      </c>
      <c r="N6137">
        <v>0.18484132608866799</v>
      </c>
      <c r="O6137" t="s">
        <v>11351</v>
      </c>
      <c r="P6137" t="s">
        <v>11352</v>
      </c>
      <c r="R6137" t="s">
        <v>11353</v>
      </c>
      <c r="S6137">
        <f>IF(SalesData[[#This Row],[Return Status]]="Returned",1,0)</f>
        <v>0</v>
      </c>
      <c r="T6137">
        <v>207.68</v>
      </c>
      <c r="U6137" s="2">
        <f>EOMONTH(SalesData[[#This Row],[Order Date]],0)</f>
        <v>45169</v>
      </c>
      <c r="V6137" s="9" t="str">
        <f>"Q"&amp;INT((MONTH(SalesData[[#This Row],[Order Date]])+2)/3)&amp;"-"&amp;YEAR(SalesData[[#This Row],[Order Date]])</f>
        <v>Q3-2023</v>
      </c>
    </row>
    <row r="6138" spans="1:22" x14ac:dyDescent="0.35">
      <c r="A6138" t="s">
        <v>6279</v>
      </c>
      <c r="B6138" s="1">
        <v>45152</v>
      </c>
      <c r="C6138" t="s">
        <v>184</v>
      </c>
      <c r="D6138" t="s">
        <v>80</v>
      </c>
      <c r="E6138">
        <v>6677015407</v>
      </c>
      <c r="F6138" t="s">
        <v>58</v>
      </c>
      <c r="G6138" t="s">
        <v>59</v>
      </c>
      <c r="H6138" t="s">
        <v>60</v>
      </c>
      <c r="I6138" t="s">
        <v>31</v>
      </c>
      <c r="J6138" t="s">
        <v>65</v>
      </c>
      <c r="K6138">
        <v>2522.09</v>
      </c>
      <c r="L6138">
        <v>90.4</v>
      </c>
      <c r="M6138" t="s">
        <v>65</v>
      </c>
      <c r="N6138">
        <v>3.5843288701037597E-2</v>
      </c>
      <c r="O6138" t="s">
        <v>11351</v>
      </c>
      <c r="P6138" t="s">
        <v>11356</v>
      </c>
      <c r="R6138" t="s">
        <v>11353</v>
      </c>
      <c r="S6138">
        <f>IF(SalesData[[#This Row],[Return Status]]="Returned",1,0)</f>
        <v>0</v>
      </c>
      <c r="T6138">
        <v>2183.56</v>
      </c>
      <c r="U6138" s="2">
        <f>EOMONTH(SalesData[[#This Row],[Order Date]],0)</f>
        <v>45169</v>
      </c>
      <c r="V6138" s="9" t="str">
        <f>"Q"&amp;INT((MONTH(SalesData[[#This Row],[Order Date]])+2)/3)&amp;"-"&amp;YEAR(SalesData[[#This Row],[Order Date]])</f>
        <v>Q3-2023</v>
      </c>
    </row>
    <row r="6139" spans="1:22" x14ac:dyDescent="0.35">
      <c r="A6139" t="s">
        <v>6280</v>
      </c>
      <c r="B6139" s="1">
        <v>45163</v>
      </c>
      <c r="C6139" t="s">
        <v>111</v>
      </c>
      <c r="D6139" t="s">
        <v>39</v>
      </c>
      <c r="E6139">
        <v>4052723532</v>
      </c>
      <c r="F6139" t="s">
        <v>387</v>
      </c>
      <c r="G6139" t="s">
        <v>89</v>
      </c>
      <c r="H6139" t="s">
        <v>90</v>
      </c>
      <c r="I6139" t="s">
        <v>31</v>
      </c>
      <c r="J6139" t="s">
        <v>19</v>
      </c>
      <c r="K6139">
        <v>2523.0100000000002</v>
      </c>
      <c r="L6139">
        <v>317.02</v>
      </c>
      <c r="M6139" t="s">
        <v>19</v>
      </c>
      <c r="N6139">
        <v>0.12565150356122201</v>
      </c>
      <c r="O6139" t="s">
        <v>11351</v>
      </c>
      <c r="P6139" t="s">
        <v>11352</v>
      </c>
      <c r="R6139" t="s">
        <v>11353</v>
      </c>
      <c r="S6139">
        <f>IF(SalesData[[#This Row],[Return Status]]="Returned",1,0)</f>
        <v>0</v>
      </c>
      <c r="T6139">
        <v>207.68</v>
      </c>
      <c r="U6139" s="2">
        <f>EOMONTH(SalesData[[#This Row],[Order Date]],0)</f>
        <v>45169</v>
      </c>
      <c r="V6139" s="9" t="str">
        <f>"Q"&amp;INT((MONTH(SalesData[[#This Row],[Order Date]])+2)/3)&amp;"-"&amp;YEAR(SalesData[[#This Row],[Order Date]])</f>
        <v>Q3-2023</v>
      </c>
    </row>
    <row r="6140" spans="1:22" x14ac:dyDescent="0.35">
      <c r="A6140" t="s">
        <v>6281</v>
      </c>
      <c r="B6140" s="1">
        <v>45146</v>
      </c>
      <c r="C6140" t="s">
        <v>124</v>
      </c>
      <c r="D6140" t="s">
        <v>80</v>
      </c>
      <c r="E6140">
        <v>1641938295</v>
      </c>
      <c r="F6140" t="s">
        <v>127</v>
      </c>
      <c r="G6140" t="s">
        <v>11370</v>
      </c>
      <c r="H6140" t="s">
        <v>30</v>
      </c>
      <c r="I6140" t="s">
        <v>31</v>
      </c>
      <c r="J6140" t="s">
        <v>19</v>
      </c>
      <c r="K6140">
        <v>4122.8900000000003</v>
      </c>
      <c r="L6140">
        <v>251.88</v>
      </c>
      <c r="M6140" t="s">
        <v>19</v>
      </c>
      <c r="N6140">
        <v>6.1093068211861098E-2</v>
      </c>
      <c r="O6140" t="s">
        <v>11351</v>
      </c>
      <c r="P6140" t="s">
        <v>11356</v>
      </c>
      <c r="R6140" t="s">
        <v>11353</v>
      </c>
      <c r="S6140">
        <f>IF(SalesData[[#This Row],[Return Status]]="Returned",1,0)</f>
        <v>0</v>
      </c>
      <c r="U6140" s="2">
        <f>EOMONTH(SalesData[[#This Row],[Order Date]],0)</f>
        <v>45169</v>
      </c>
      <c r="V6140" s="9" t="str">
        <f>"Q"&amp;INT((MONTH(SalesData[[#This Row],[Order Date]])+2)/3)&amp;"-"&amp;YEAR(SalesData[[#This Row],[Order Date]])</f>
        <v>Q3-2023</v>
      </c>
    </row>
    <row r="6141" spans="1:22" x14ac:dyDescent="0.35">
      <c r="A6141" t="s">
        <v>6282</v>
      </c>
      <c r="B6141" s="1">
        <v>45165</v>
      </c>
      <c r="C6141" t="s">
        <v>106</v>
      </c>
      <c r="D6141" t="s">
        <v>39</v>
      </c>
      <c r="E6141">
        <v>268492550</v>
      </c>
      <c r="F6141" t="s">
        <v>185</v>
      </c>
      <c r="G6141" t="s">
        <v>164</v>
      </c>
      <c r="H6141" t="s">
        <v>165</v>
      </c>
      <c r="I6141" t="s">
        <v>36</v>
      </c>
      <c r="J6141" t="s">
        <v>18</v>
      </c>
      <c r="K6141">
        <v>167.92</v>
      </c>
      <c r="L6141">
        <v>6.78</v>
      </c>
      <c r="M6141" t="s">
        <v>19</v>
      </c>
      <c r="N6141">
        <v>4.0376369699857098E-2</v>
      </c>
      <c r="O6141" t="s">
        <v>11361</v>
      </c>
      <c r="P6141" t="s">
        <v>11356</v>
      </c>
      <c r="R6141" t="s">
        <v>11353</v>
      </c>
      <c r="S6141">
        <f>IF(SalesData[[#This Row],[Return Status]]="Returned",1,0)</f>
        <v>0</v>
      </c>
      <c r="U6141" s="2">
        <f>EOMONTH(SalesData[[#This Row],[Order Date]],0)</f>
        <v>45169</v>
      </c>
      <c r="V6141" s="9" t="str">
        <f>"Q"&amp;INT((MONTH(SalesData[[#This Row],[Order Date]])+2)/3)&amp;"-"&amp;YEAR(SalesData[[#This Row],[Order Date]])</f>
        <v>Q3-2023</v>
      </c>
    </row>
    <row r="6142" spans="1:22" x14ac:dyDescent="0.35">
      <c r="A6142" t="s">
        <v>6283</v>
      </c>
      <c r="B6142" s="1">
        <v>45144</v>
      </c>
      <c r="C6142" t="s">
        <v>87</v>
      </c>
      <c r="D6142" t="s">
        <v>39</v>
      </c>
      <c r="E6142">
        <v>7498463975</v>
      </c>
      <c r="F6142" t="s">
        <v>64</v>
      </c>
      <c r="G6142" t="s">
        <v>15</v>
      </c>
      <c r="H6142" t="s">
        <v>16</v>
      </c>
      <c r="I6142" t="s">
        <v>17</v>
      </c>
      <c r="J6142" t="s">
        <v>19</v>
      </c>
      <c r="K6142">
        <v>4698.74</v>
      </c>
      <c r="L6142">
        <v>204.91</v>
      </c>
      <c r="M6142" t="s">
        <v>19</v>
      </c>
      <c r="N6142">
        <v>4.3609563414872897E-2</v>
      </c>
      <c r="O6142" t="s">
        <v>11351</v>
      </c>
      <c r="P6142" t="s">
        <v>11356</v>
      </c>
      <c r="R6142" t="s">
        <v>11353</v>
      </c>
      <c r="S6142">
        <f>IF(SalesData[[#This Row],[Return Status]]="Returned",1,0)</f>
        <v>0</v>
      </c>
      <c r="T6142">
        <v>2085.91</v>
      </c>
      <c r="U6142" s="2">
        <f>EOMONTH(SalesData[[#This Row],[Order Date]],0)</f>
        <v>45169</v>
      </c>
      <c r="V6142" s="9" t="str">
        <f>"Q"&amp;INT((MONTH(SalesData[[#This Row],[Order Date]])+2)/3)&amp;"-"&amp;YEAR(SalesData[[#This Row],[Order Date]])</f>
        <v>Q3-2023</v>
      </c>
    </row>
    <row r="6143" spans="1:22" x14ac:dyDescent="0.35">
      <c r="A6143" t="s">
        <v>6284</v>
      </c>
      <c r="B6143" s="1">
        <v>45149</v>
      </c>
      <c r="C6143" t="s">
        <v>124</v>
      </c>
      <c r="D6143" t="s">
        <v>99</v>
      </c>
      <c r="E6143">
        <v>8357668007</v>
      </c>
      <c r="F6143" t="s">
        <v>40</v>
      </c>
      <c r="G6143" t="s">
        <v>69</v>
      </c>
      <c r="H6143" t="s">
        <v>41</v>
      </c>
      <c r="I6143" t="s">
        <v>31</v>
      </c>
      <c r="J6143" t="s">
        <v>65</v>
      </c>
      <c r="K6143">
        <v>1635.41</v>
      </c>
      <c r="L6143">
        <v>366.76</v>
      </c>
      <c r="M6143" t="s">
        <v>65</v>
      </c>
      <c r="N6143">
        <v>0.22426180590799899</v>
      </c>
      <c r="O6143" t="s">
        <v>11351</v>
      </c>
      <c r="P6143" t="s">
        <v>11354</v>
      </c>
      <c r="R6143" t="s">
        <v>11353</v>
      </c>
      <c r="S6143">
        <f>IF(SalesData[[#This Row],[Return Status]]="Returned",1,0)</f>
        <v>0</v>
      </c>
      <c r="T6143">
        <v>2081.52</v>
      </c>
      <c r="U6143" s="2">
        <f>EOMONTH(SalesData[[#This Row],[Order Date]],0)</f>
        <v>45169</v>
      </c>
      <c r="V6143" s="9" t="str">
        <f>"Q"&amp;INT((MONTH(SalesData[[#This Row],[Order Date]])+2)/3)&amp;"-"&amp;YEAR(SalesData[[#This Row],[Order Date]])</f>
        <v>Q3-2023</v>
      </c>
    </row>
    <row r="6144" spans="1:22" x14ac:dyDescent="0.35">
      <c r="A6144" t="s">
        <v>6285</v>
      </c>
      <c r="B6144" s="1">
        <v>45167</v>
      </c>
      <c r="C6144" t="s">
        <v>176</v>
      </c>
      <c r="D6144" t="s">
        <v>27</v>
      </c>
      <c r="E6144">
        <v>2885920557</v>
      </c>
      <c r="F6144" t="s">
        <v>222</v>
      </c>
      <c r="G6144" t="s">
        <v>164</v>
      </c>
      <c r="H6144" t="s">
        <v>165</v>
      </c>
      <c r="I6144" t="s">
        <v>36</v>
      </c>
      <c r="J6144" t="s">
        <v>19</v>
      </c>
      <c r="K6144">
        <v>522.46</v>
      </c>
      <c r="L6144">
        <v>80.73</v>
      </c>
      <c r="M6144" t="s">
        <v>19</v>
      </c>
      <c r="N6144">
        <v>0.15451900623971199</v>
      </c>
      <c r="O6144" t="s">
        <v>11355</v>
      </c>
      <c r="P6144" t="s">
        <v>11352</v>
      </c>
      <c r="R6144" t="s">
        <v>11353</v>
      </c>
      <c r="S6144">
        <f>IF(SalesData[[#This Row],[Return Status]]="Returned",1,0)</f>
        <v>0</v>
      </c>
      <c r="U6144" s="2">
        <f>EOMONTH(SalesData[[#This Row],[Order Date]],0)</f>
        <v>45169</v>
      </c>
      <c r="V6144" s="9" t="str">
        <f>"Q"&amp;INT((MONTH(SalesData[[#This Row],[Order Date]])+2)/3)&amp;"-"&amp;YEAR(SalesData[[#This Row],[Order Date]])</f>
        <v>Q3-2023</v>
      </c>
    </row>
    <row r="6145" spans="1:22" x14ac:dyDescent="0.35">
      <c r="A6145" t="s">
        <v>6286</v>
      </c>
      <c r="B6145" s="1">
        <v>45149</v>
      </c>
      <c r="C6145" t="s">
        <v>49</v>
      </c>
      <c r="D6145" t="s">
        <v>46</v>
      </c>
      <c r="E6145">
        <v>1162212601</v>
      </c>
      <c r="F6145" t="s">
        <v>152</v>
      </c>
      <c r="G6145" t="s">
        <v>23</v>
      </c>
      <c r="H6145" t="s">
        <v>24</v>
      </c>
      <c r="I6145" t="s">
        <v>17</v>
      </c>
      <c r="J6145" t="s">
        <v>42</v>
      </c>
      <c r="K6145">
        <v>606.77</v>
      </c>
      <c r="L6145">
        <v>88.24</v>
      </c>
      <c r="M6145" t="s">
        <v>43</v>
      </c>
      <c r="N6145">
        <v>0.145425779125534</v>
      </c>
      <c r="O6145" t="s">
        <v>11355</v>
      </c>
      <c r="P6145" t="s">
        <v>11352</v>
      </c>
      <c r="R6145" t="s">
        <v>11353</v>
      </c>
      <c r="S6145">
        <f>IF(SalesData[[#This Row],[Return Status]]="Returned",1,0)</f>
        <v>0</v>
      </c>
      <c r="T6145">
        <v>2821.33</v>
      </c>
      <c r="U6145" s="2">
        <f>EOMONTH(SalesData[[#This Row],[Order Date]],0)</f>
        <v>45169</v>
      </c>
      <c r="V6145" s="9" t="str">
        <f>"Q"&amp;INT((MONTH(SalesData[[#This Row],[Order Date]])+2)/3)&amp;"-"&amp;YEAR(SalesData[[#This Row],[Order Date]])</f>
        <v>Q3-2023</v>
      </c>
    </row>
    <row r="6146" spans="1:22" x14ac:dyDescent="0.35">
      <c r="A6146" t="s">
        <v>6287</v>
      </c>
      <c r="B6146" s="1">
        <v>45166</v>
      </c>
      <c r="C6146" t="s">
        <v>176</v>
      </c>
      <c r="D6146" t="s">
        <v>80</v>
      </c>
      <c r="E6146">
        <v>738263401</v>
      </c>
      <c r="F6146" t="s">
        <v>28</v>
      </c>
      <c r="G6146" t="s">
        <v>29</v>
      </c>
      <c r="H6146" t="s">
        <v>30</v>
      </c>
      <c r="I6146" t="s">
        <v>31</v>
      </c>
      <c r="J6146" t="s">
        <v>19</v>
      </c>
      <c r="K6146">
        <v>2052.0500000000002</v>
      </c>
      <c r="L6146">
        <v>357.45</v>
      </c>
      <c r="M6146" t="s">
        <v>19</v>
      </c>
      <c r="N6146">
        <v>0.17419166199653999</v>
      </c>
      <c r="O6146" t="s">
        <v>11351</v>
      </c>
      <c r="P6146" t="s">
        <v>11352</v>
      </c>
      <c r="R6146" t="s">
        <v>11353</v>
      </c>
      <c r="S6146">
        <f>IF(SalesData[[#This Row],[Return Status]]="Returned",1,0)</f>
        <v>0</v>
      </c>
      <c r="T6146">
        <v>2788.38</v>
      </c>
      <c r="U6146" s="2">
        <f>EOMONTH(SalesData[[#This Row],[Order Date]],0)</f>
        <v>45169</v>
      </c>
      <c r="V6146" s="9" t="str">
        <f>"Q"&amp;INT((MONTH(SalesData[[#This Row],[Order Date]])+2)/3)&amp;"-"&amp;YEAR(SalesData[[#This Row],[Order Date]])</f>
        <v>Q3-2023</v>
      </c>
    </row>
    <row r="6147" spans="1:22" x14ac:dyDescent="0.35">
      <c r="A6147" t="s">
        <v>6288</v>
      </c>
      <c r="B6147" s="1">
        <v>45159</v>
      </c>
      <c r="C6147" t="s">
        <v>162</v>
      </c>
      <c r="D6147" t="s">
        <v>145</v>
      </c>
      <c r="E6147">
        <v>4215554886</v>
      </c>
      <c r="F6147" t="s">
        <v>47</v>
      </c>
      <c r="G6147" t="s">
        <v>23</v>
      </c>
      <c r="H6147" t="s">
        <v>24</v>
      </c>
      <c r="I6147" t="s">
        <v>17</v>
      </c>
      <c r="J6147" t="s">
        <v>18</v>
      </c>
      <c r="K6147">
        <v>3514.39</v>
      </c>
      <c r="L6147">
        <v>959.18</v>
      </c>
      <c r="M6147" t="s">
        <v>19</v>
      </c>
      <c r="N6147">
        <v>0.27292929925250198</v>
      </c>
      <c r="O6147" t="s">
        <v>11351</v>
      </c>
      <c r="P6147" t="s">
        <v>11354</v>
      </c>
      <c r="Q6147" t="s">
        <v>11372</v>
      </c>
      <c r="R6147" t="s">
        <v>11360</v>
      </c>
      <c r="S6147">
        <f>IF(SalesData[[#This Row],[Return Status]]="Returned",1,0)</f>
        <v>1</v>
      </c>
      <c r="T6147">
        <v>2821.33</v>
      </c>
      <c r="U6147" s="2">
        <f>EOMONTH(SalesData[[#This Row],[Order Date]],0)</f>
        <v>45169</v>
      </c>
      <c r="V6147" s="9" t="str">
        <f>"Q"&amp;INT((MONTH(SalesData[[#This Row],[Order Date]])+2)/3)&amp;"-"&amp;YEAR(SalesData[[#This Row],[Order Date]])</f>
        <v>Q3-2023</v>
      </c>
    </row>
    <row r="6148" spans="1:22" x14ac:dyDescent="0.35">
      <c r="A6148" t="s">
        <v>6289</v>
      </c>
      <c r="B6148" s="1">
        <v>45162</v>
      </c>
      <c r="C6148" t="s">
        <v>113</v>
      </c>
      <c r="D6148" t="s">
        <v>39</v>
      </c>
      <c r="E6148">
        <v>1029722913</v>
      </c>
      <c r="F6148" t="s">
        <v>58</v>
      </c>
      <c r="G6148" t="s">
        <v>11378</v>
      </c>
      <c r="H6148" t="s">
        <v>60</v>
      </c>
      <c r="I6148" t="s">
        <v>31</v>
      </c>
      <c r="J6148" t="s">
        <v>18</v>
      </c>
      <c r="K6148">
        <v>3002.37</v>
      </c>
      <c r="L6148">
        <v>590.03</v>
      </c>
      <c r="M6148" t="s">
        <v>19</v>
      </c>
      <c r="N6148">
        <v>0.19652141474901499</v>
      </c>
      <c r="O6148" t="s">
        <v>11351</v>
      </c>
      <c r="P6148" t="s">
        <v>11352</v>
      </c>
      <c r="R6148" t="s">
        <v>11353</v>
      </c>
      <c r="S6148">
        <f>IF(SalesData[[#This Row],[Return Status]]="Returned",1,0)</f>
        <v>0</v>
      </c>
      <c r="U6148" s="2">
        <f>EOMONTH(SalesData[[#This Row],[Order Date]],0)</f>
        <v>45169</v>
      </c>
      <c r="V6148" s="9" t="str">
        <f>"Q"&amp;INT((MONTH(SalesData[[#This Row],[Order Date]])+2)/3)&amp;"-"&amp;YEAR(SalesData[[#This Row],[Order Date]])</f>
        <v>Q3-2023</v>
      </c>
    </row>
    <row r="6149" spans="1:22" x14ac:dyDescent="0.35">
      <c r="A6149" t="s">
        <v>6290</v>
      </c>
      <c r="B6149" s="1">
        <v>45150</v>
      </c>
      <c r="C6149" t="s">
        <v>49</v>
      </c>
      <c r="D6149" t="s">
        <v>72</v>
      </c>
      <c r="E6149">
        <v>3916380823</v>
      </c>
      <c r="F6149" t="s">
        <v>83</v>
      </c>
      <c r="G6149" t="s">
        <v>84</v>
      </c>
      <c r="H6149" t="s">
        <v>85</v>
      </c>
      <c r="I6149" t="s">
        <v>31</v>
      </c>
      <c r="J6149" t="s">
        <v>19</v>
      </c>
      <c r="K6149">
        <v>137.38</v>
      </c>
      <c r="L6149">
        <v>29.03</v>
      </c>
      <c r="M6149" t="s">
        <v>19</v>
      </c>
      <c r="N6149">
        <v>0.21131169020235799</v>
      </c>
      <c r="O6149" t="s">
        <v>11361</v>
      </c>
      <c r="P6149" t="s">
        <v>11354</v>
      </c>
      <c r="R6149" t="s">
        <v>11353</v>
      </c>
      <c r="S6149">
        <f>IF(SalesData[[#This Row],[Return Status]]="Returned",1,0)</f>
        <v>0</v>
      </c>
      <c r="T6149">
        <v>847.14</v>
      </c>
      <c r="U6149" s="2">
        <f>EOMONTH(SalesData[[#This Row],[Order Date]],0)</f>
        <v>45169</v>
      </c>
      <c r="V6149" s="9" t="str">
        <f>"Q"&amp;INT((MONTH(SalesData[[#This Row],[Order Date]])+2)/3)&amp;"-"&amp;YEAR(SalesData[[#This Row],[Order Date]])</f>
        <v>Q3-2023</v>
      </c>
    </row>
    <row r="6150" spans="1:22" x14ac:dyDescent="0.35">
      <c r="A6150" t="s">
        <v>6291</v>
      </c>
      <c r="B6150" s="1">
        <v>45159</v>
      </c>
      <c r="C6150" t="s">
        <v>149</v>
      </c>
      <c r="D6150" t="s">
        <v>13</v>
      </c>
      <c r="E6150">
        <v>8455672896</v>
      </c>
      <c r="F6150" t="s">
        <v>129</v>
      </c>
      <c r="G6150" t="s">
        <v>54</v>
      </c>
      <c r="H6150" t="s">
        <v>55</v>
      </c>
      <c r="I6150" t="s">
        <v>31</v>
      </c>
      <c r="J6150" t="s">
        <v>43</v>
      </c>
      <c r="K6150">
        <v>3861.99</v>
      </c>
      <c r="L6150">
        <v>303.89</v>
      </c>
      <c r="M6150" t="s">
        <v>43</v>
      </c>
      <c r="N6150">
        <v>7.8687412447986604E-2</v>
      </c>
      <c r="O6150" t="s">
        <v>11351</v>
      </c>
      <c r="P6150" t="s">
        <v>11356</v>
      </c>
      <c r="R6150" t="s">
        <v>11353</v>
      </c>
      <c r="S6150">
        <f>IF(SalesData[[#This Row],[Return Status]]="Returned",1,0)</f>
        <v>0</v>
      </c>
      <c r="U6150" s="2">
        <f>EOMONTH(SalesData[[#This Row],[Order Date]],0)</f>
        <v>45169</v>
      </c>
      <c r="V6150" s="9" t="str">
        <f>"Q"&amp;INT((MONTH(SalesData[[#This Row],[Order Date]])+2)/3)&amp;"-"&amp;YEAR(SalesData[[#This Row],[Order Date]])</f>
        <v>Q3-2023</v>
      </c>
    </row>
    <row r="6151" spans="1:22" x14ac:dyDescent="0.35">
      <c r="A6151" t="s">
        <v>6292</v>
      </c>
      <c r="B6151" s="1">
        <v>45163</v>
      </c>
      <c r="C6151" t="s">
        <v>176</v>
      </c>
      <c r="D6151" t="s">
        <v>80</v>
      </c>
      <c r="E6151">
        <v>2861122921</v>
      </c>
      <c r="F6151" t="s">
        <v>410</v>
      </c>
      <c r="G6151" t="s">
        <v>29</v>
      </c>
      <c r="H6151" t="s">
        <v>30</v>
      </c>
      <c r="I6151" t="s">
        <v>31</v>
      </c>
      <c r="J6151" t="s">
        <v>65</v>
      </c>
      <c r="K6151">
        <v>1745.39</v>
      </c>
      <c r="L6151">
        <v>216.39</v>
      </c>
      <c r="M6151" t="s">
        <v>65</v>
      </c>
      <c r="N6151">
        <v>0.123978022103942</v>
      </c>
      <c r="O6151" t="s">
        <v>11351</v>
      </c>
      <c r="P6151" t="s">
        <v>11352</v>
      </c>
      <c r="R6151" t="s">
        <v>11353</v>
      </c>
      <c r="S6151">
        <f>IF(SalesData[[#This Row],[Return Status]]="Returned",1,0)</f>
        <v>0</v>
      </c>
      <c r="T6151">
        <v>2788.38</v>
      </c>
      <c r="U6151" s="2">
        <f>EOMONTH(SalesData[[#This Row],[Order Date]],0)</f>
        <v>45169</v>
      </c>
      <c r="V6151" s="9" t="str">
        <f>"Q"&amp;INT((MONTH(SalesData[[#This Row],[Order Date]])+2)/3)&amp;"-"&amp;YEAR(SalesData[[#This Row],[Order Date]])</f>
        <v>Q3-2023</v>
      </c>
    </row>
    <row r="6152" spans="1:22" x14ac:dyDescent="0.35">
      <c r="A6152" t="s">
        <v>6293</v>
      </c>
      <c r="B6152" s="1">
        <v>45141</v>
      </c>
      <c r="C6152" t="s">
        <v>87</v>
      </c>
      <c r="D6152" t="s">
        <v>80</v>
      </c>
      <c r="E6152">
        <v>8096275752</v>
      </c>
      <c r="F6152" t="s">
        <v>95</v>
      </c>
      <c r="G6152" t="s">
        <v>59</v>
      </c>
      <c r="H6152" t="s">
        <v>60</v>
      </c>
      <c r="I6152" t="s">
        <v>31</v>
      </c>
      <c r="J6152" t="s">
        <v>19</v>
      </c>
      <c r="K6152">
        <v>4601.8100000000004</v>
      </c>
      <c r="L6152">
        <v>851.06</v>
      </c>
      <c r="M6152" t="s">
        <v>19</v>
      </c>
      <c r="N6152">
        <v>0.184940273501079</v>
      </c>
      <c r="O6152" t="s">
        <v>11351</v>
      </c>
      <c r="P6152" t="s">
        <v>11352</v>
      </c>
      <c r="R6152" t="s">
        <v>11353</v>
      </c>
      <c r="S6152">
        <f>IF(SalesData[[#This Row],[Return Status]]="Returned",1,0)</f>
        <v>0</v>
      </c>
      <c r="T6152">
        <v>2183.56</v>
      </c>
      <c r="U6152" s="2">
        <f>EOMONTH(SalesData[[#This Row],[Order Date]],0)</f>
        <v>45169</v>
      </c>
      <c r="V6152" s="9" t="str">
        <f>"Q"&amp;INT((MONTH(SalesData[[#This Row],[Order Date]])+2)/3)&amp;"-"&amp;YEAR(SalesData[[#This Row],[Order Date]])</f>
        <v>Q3-2023</v>
      </c>
    </row>
    <row r="6153" spans="1:22" x14ac:dyDescent="0.35">
      <c r="A6153" t="s">
        <v>6294</v>
      </c>
      <c r="B6153" s="1">
        <v>45159</v>
      </c>
      <c r="C6153" t="s">
        <v>52</v>
      </c>
      <c r="D6153" t="s">
        <v>27</v>
      </c>
      <c r="E6153">
        <v>6015869764</v>
      </c>
      <c r="F6153" t="s">
        <v>33</v>
      </c>
      <c r="G6153" t="s">
        <v>34</v>
      </c>
      <c r="H6153" t="s">
        <v>35</v>
      </c>
      <c r="I6153" t="s">
        <v>36</v>
      </c>
      <c r="J6153" t="s">
        <v>19</v>
      </c>
      <c r="K6153">
        <v>1029.75</v>
      </c>
      <c r="L6153">
        <v>304.36</v>
      </c>
      <c r="M6153" t="s">
        <v>19</v>
      </c>
      <c r="N6153">
        <v>0.29556688516630197</v>
      </c>
      <c r="O6153" t="s">
        <v>11351</v>
      </c>
      <c r="P6153" t="s">
        <v>11354</v>
      </c>
      <c r="R6153" t="s">
        <v>11353</v>
      </c>
      <c r="S6153">
        <f>IF(SalesData[[#This Row],[Return Status]]="Returned",1,0)</f>
        <v>0</v>
      </c>
      <c r="U6153" s="2">
        <f>EOMONTH(SalesData[[#This Row],[Order Date]],0)</f>
        <v>45169</v>
      </c>
      <c r="V6153" s="9" t="str">
        <f>"Q"&amp;INT((MONTH(SalesData[[#This Row],[Order Date]])+2)/3)&amp;"-"&amp;YEAR(SalesData[[#This Row],[Order Date]])</f>
        <v>Q3-2023</v>
      </c>
    </row>
    <row r="6154" spans="1:22" x14ac:dyDescent="0.35">
      <c r="A6154" t="s">
        <v>6295</v>
      </c>
      <c r="B6154" s="1">
        <v>45159</v>
      </c>
      <c r="C6154" t="s">
        <v>149</v>
      </c>
      <c r="D6154" t="s">
        <v>99</v>
      </c>
      <c r="E6154">
        <v>3547053475</v>
      </c>
      <c r="F6154" t="s">
        <v>14</v>
      </c>
      <c r="G6154" t="s">
        <v>15</v>
      </c>
      <c r="H6154" t="s">
        <v>16</v>
      </c>
      <c r="I6154" t="s">
        <v>17</v>
      </c>
      <c r="J6154" t="s">
        <v>61</v>
      </c>
      <c r="K6154">
        <v>1374.48</v>
      </c>
      <c r="L6154">
        <v>109.39</v>
      </c>
      <c r="M6154" t="s">
        <v>62</v>
      </c>
      <c r="N6154">
        <v>7.95864617891857E-2</v>
      </c>
      <c r="O6154" t="s">
        <v>11351</v>
      </c>
      <c r="P6154" t="s">
        <v>11356</v>
      </c>
      <c r="R6154" t="s">
        <v>11353</v>
      </c>
      <c r="S6154">
        <f>IF(SalesData[[#This Row],[Return Status]]="Returned",1,0)</f>
        <v>0</v>
      </c>
      <c r="T6154">
        <v>2085.91</v>
      </c>
      <c r="U6154" s="2">
        <f>EOMONTH(SalesData[[#This Row],[Order Date]],0)</f>
        <v>45169</v>
      </c>
      <c r="V6154" s="9" t="str">
        <f>"Q"&amp;INT((MONTH(SalesData[[#This Row],[Order Date]])+2)/3)&amp;"-"&amp;YEAR(SalesData[[#This Row],[Order Date]])</f>
        <v>Q3-2023</v>
      </c>
    </row>
    <row r="6155" spans="1:22" x14ac:dyDescent="0.35">
      <c r="A6155" t="s">
        <v>6296</v>
      </c>
      <c r="B6155" s="1">
        <v>45166</v>
      </c>
      <c r="C6155" t="s">
        <v>132</v>
      </c>
      <c r="D6155" t="s">
        <v>39</v>
      </c>
      <c r="E6155">
        <v>9586877056</v>
      </c>
      <c r="F6155" t="s">
        <v>107</v>
      </c>
      <c r="G6155" t="s">
        <v>11362</v>
      </c>
      <c r="H6155" t="s">
        <v>16</v>
      </c>
      <c r="I6155" t="s">
        <v>17</v>
      </c>
      <c r="J6155" t="s">
        <v>65</v>
      </c>
      <c r="K6155">
        <v>2250.65</v>
      </c>
      <c r="L6155">
        <v>538.12</v>
      </c>
      <c r="M6155" t="s">
        <v>65</v>
      </c>
      <c r="N6155">
        <v>0.239095372447959</v>
      </c>
      <c r="O6155" t="s">
        <v>11351</v>
      </c>
      <c r="P6155" t="s">
        <v>11354</v>
      </c>
      <c r="R6155" t="s">
        <v>11353</v>
      </c>
      <c r="S6155">
        <f>IF(SalesData[[#This Row],[Return Status]]="Returned",1,0)</f>
        <v>0</v>
      </c>
      <c r="U6155" s="2">
        <f>EOMONTH(SalesData[[#This Row],[Order Date]],0)</f>
        <v>45169</v>
      </c>
      <c r="V6155" s="9" t="str">
        <f>"Q"&amp;INT((MONTH(SalesData[[#This Row],[Order Date]])+2)/3)&amp;"-"&amp;YEAR(SalesData[[#This Row],[Order Date]])</f>
        <v>Q3-2023</v>
      </c>
    </row>
    <row r="6156" spans="1:22" x14ac:dyDescent="0.35">
      <c r="A6156" t="s">
        <v>6297</v>
      </c>
      <c r="B6156" s="1">
        <v>45158</v>
      </c>
      <c r="C6156" t="s">
        <v>132</v>
      </c>
      <c r="D6156" t="s">
        <v>27</v>
      </c>
      <c r="E6156">
        <v>2693228030</v>
      </c>
      <c r="F6156" t="s">
        <v>95</v>
      </c>
      <c r="G6156" t="s">
        <v>59</v>
      </c>
      <c r="H6156" t="s">
        <v>60</v>
      </c>
      <c r="I6156" t="s">
        <v>31</v>
      </c>
      <c r="J6156" t="s">
        <v>62</v>
      </c>
      <c r="K6156">
        <v>4114.46</v>
      </c>
      <c r="L6156">
        <v>399.47</v>
      </c>
      <c r="M6156" t="s">
        <v>62</v>
      </c>
      <c r="N6156">
        <v>9.7089289967577805E-2</v>
      </c>
      <c r="O6156" t="s">
        <v>11351</v>
      </c>
      <c r="P6156" t="s">
        <v>11356</v>
      </c>
      <c r="R6156" t="s">
        <v>11353</v>
      </c>
      <c r="S6156">
        <f>IF(SalesData[[#This Row],[Return Status]]="Returned",1,0)</f>
        <v>0</v>
      </c>
      <c r="T6156">
        <v>2183.56</v>
      </c>
      <c r="U6156" s="2">
        <f>EOMONTH(SalesData[[#This Row],[Order Date]],0)</f>
        <v>45169</v>
      </c>
      <c r="V6156" s="9" t="str">
        <f>"Q"&amp;INT((MONTH(SalesData[[#This Row],[Order Date]])+2)/3)&amp;"-"&amp;YEAR(SalesData[[#This Row],[Order Date]])</f>
        <v>Q3-2023</v>
      </c>
    </row>
    <row r="6157" spans="1:22" x14ac:dyDescent="0.35">
      <c r="A6157" t="s">
        <v>6298</v>
      </c>
      <c r="B6157" s="1">
        <v>45153</v>
      </c>
      <c r="C6157" t="s">
        <v>12</v>
      </c>
      <c r="D6157" t="s">
        <v>13</v>
      </c>
      <c r="E6157">
        <v>1540231565</v>
      </c>
      <c r="F6157" t="s">
        <v>68</v>
      </c>
      <c r="G6157" t="s">
        <v>69</v>
      </c>
      <c r="H6157" t="s">
        <v>41</v>
      </c>
      <c r="I6157" t="s">
        <v>31</v>
      </c>
      <c r="J6157" t="s">
        <v>19</v>
      </c>
      <c r="K6157">
        <v>4153.74</v>
      </c>
      <c r="L6157">
        <v>942.59</v>
      </c>
      <c r="M6157" t="s">
        <v>19</v>
      </c>
      <c r="N6157">
        <v>0.22692561402495101</v>
      </c>
      <c r="O6157" t="s">
        <v>11351</v>
      </c>
      <c r="P6157" t="s">
        <v>11354</v>
      </c>
      <c r="R6157" t="s">
        <v>11353</v>
      </c>
      <c r="S6157">
        <f>IF(SalesData[[#This Row],[Return Status]]="Returned",1,0)</f>
        <v>0</v>
      </c>
      <c r="T6157">
        <v>2081.52</v>
      </c>
      <c r="U6157" s="2">
        <f>EOMONTH(SalesData[[#This Row],[Order Date]],0)</f>
        <v>45169</v>
      </c>
      <c r="V6157" s="9" t="str">
        <f>"Q"&amp;INT((MONTH(SalesData[[#This Row],[Order Date]])+2)/3)&amp;"-"&amp;YEAR(SalesData[[#This Row],[Order Date]])</f>
        <v>Q3-2023</v>
      </c>
    </row>
    <row r="6158" spans="1:22" x14ac:dyDescent="0.35">
      <c r="A6158" t="s">
        <v>6299</v>
      </c>
      <c r="B6158" s="1">
        <v>45158</v>
      </c>
      <c r="C6158" t="s">
        <v>92</v>
      </c>
      <c r="D6158" t="s">
        <v>145</v>
      </c>
      <c r="E6158">
        <v>8296930376</v>
      </c>
      <c r="F6158" t="s">
        <v>133</v>
      </c>
      <c r="G6158" t="s">
        <v>89</v>
      </c>
      <c r="H6158" t="s">
        <v>90</v>
      </c>
      <c r="I6158" t="s">
        <v>31</v>
      </c>
      <c r="J6158" t="s">
        <v>19</v>
      </c>
      <c r="K6158">
        <v>1969.91</v>
      </c>
      <c r="L6158">
        <v>437.19</v>
      </c>
      <c r="M6158" t="s">
        <v>19</v>
      </c>
      <c r="N6158">
        <v>0.22193399698463401</v>
      </c>
      <c r="O6158" t="s">
        <v>11351</v>
      </c>
      <c r="P6158" t="s">
        <v>11354</v>
      </c>
      <c r="R6158" t="s">
        <v>11353</v>
      </c>
      <c r="S6158">
        <f>IF(SalesData[[#This Row],[Return Status]]="Returned",1,0)</f>
        <v>0</v>
      </c>
      <c r="T6158">
        <v>207.68</v>
      </c>
      <c r="U6158" s="2">
        <f>EOMONTH(SalesData[[#This Row],[Order Date]],0)</f>
        <v>45169</v>
      </c>
      <c r="V6158" s="9" t="str">
        <f>"Q"&amp;INT((MONTH(SalesData[[#This Row],[Order Date]])+2)/3)&amp;"-"&amp;YEAR(SalesData[[#This Row],[Order Date]])</f>
        <v>Q3-2023</v>
      </c>
    </row>
    <row r="6159" spans="1:22" x14ac:dyDescent="0.35">
      <c r="A6159" t="s">
        <v>6300</v>
      </c>
      <c r="B6159" s="1">
        <v>45141</v>
      </c>
      <c r="C6159" t="s">
        <v>92</v>
      </c>
      <c r="D6159" t="s">
        <v>13</v>
      </c>
      <c r="E6159">
        <v>6007421932</v>
      </c>
      <c r="F6159" t="s">
        <v>152</v>
      </c>
      <c r="G6159" t="s">
        <v>23</v>
      </c>
      <c r="H6159" t="s">
        <v>24</v>
      </c>
      <c r="I6159" t="s">
        <v>17</v>
      </c>
      <c r="J6159" t="s">
        <v>19</v>
      </c>
      <c r="K6159">
        <v>4626.32</v>
      </c>
      <c r="L6159">
        <v>571.79999999999995</v>
      </c>
      <c r="M6159" t="s">
        <v>19</v>
      </c>
      <c r="N6159">
        <v>0.123597157135693</v>
      </c>
      <c r="O6159" t="s">
        <v>11351</v>
      </c>
      <c r="P6159" t="s">
        <v>11352</v>
      </c>
      <c r="R6159" t="s">
        <v>11353</v>
      </c>
      <c r="S6159">
        <f>IF(SalesData[[#This Row],[Return Status]]="Returned",1,0)</f>
        <v>0</v>
      </c>
      <c r="T6159">
        <v>2821.33</v>
      </c>
      <c r="U6159" s="2">
        <f>EOMONTH(SalesData[[#This Row],[Order Date]],0)</f>
        <v>45169</v>
      </c>
      <c r="V6159" s="9" t="str">
        <f>"Q"&amp;INT((MONTH(SalesData[[#This Row],[Order Date]])+2)/3)&amp;"-"&amp;YEAR(SalesData[[#This Row],[Order Date]])</f>
        <v>Q3-2023</v>
      </c>
    </row>
    <row r="6160" spans="1:22" x14ac:dyDescent="0.35">
      <c r="A6160" t="s">
        <v>6301</v>
      </c>
      <c r="B6160" s="1">
        <v>45144</v>
      </c>
      <c r="C6160" t="s">
        <v>149</v>
      </c>
      <c r="D6160" t="s">
        <v>13</v>
      </c>
      <c r="E6160">
        <v>6276735454</v>
      </c>
      <c r="F6160" t="s">
        <v>100</v>
      </c>
      <c r="G6160" t="s">
        <v>34</v>
      </c>
      <c r="H6160" t="s">
        <v>35</v>
      </c>
      <c r="I6160" t="s">
        <v>36</v>
      </c>
      <c r="J6160" t="s">
        <v>42</v>
      </c>
      <c r="K6160">
        <v>3352.31</v>
      </c>
      <c r="L6160">
        <v>381.19</v>
      </c>
      <c r="M6160" t="s">
        <v>43</v>
      </c>
      <c r="N6160">
        <v>0.11370965095710101</v>
      </c>
      <c r="O6160" t="s">
        <v>11351</v>
      </c>
      <c r="P6160" t="s">
        <v>11352</v>
      </c>
      <c r="R6160" t="s">
        <v>11353</v>
      </c>
      <c r="S6160">
        <f>IF(SalesData[[#This Row],[Return Status]]="Returned",1,0)</f>
        <v>0</v>
      </c>
      <c r="U6160" s="2">
        <f>EOMONTH(SalesData[[#This Row],[Order Date]],0)</f>
        <v>45169</v>
      </c>
      <c r="V6160" s="9" t="str">
        <f>"Q"&amp;INT((MONTH(SalesData[[#This Row],[Order Date]])+2)/3)&amp;"-"&amp;YEAR(SalesData[[#This Row],[Order Date]])</f>
        <v>Q3-2023</v>
      </c>
    </row>
    <row r="6161" spans="1:22" x14ac:dyDescent="0.35">
      <c r="A6161" t="s">
        <v>6302</v>
      </c>
      <c r="B6161" s="1">
        <v>45151</v>
      </c>
      <c r="C6161" t="s">
        <v>149</v>
      </c>
      <c r="D6161" t="s">
        <v>46</v>
      </c>
      <c r="E6161">
        <v>7647588343</v>
      </c>
      <c r="F6161" t="s">
        <v>40</v>
      </c>
      <c r="G6161" t="s">
        <v>69</v>
      </c>
      <c r="H6161" t="s">
        <v>41</v>
      </c>
      <c r="I6161" t="s">
        <v>31</v>
      </c>
      <c r="J6161" t="s">
        <v>19</v>
      </c>
      <c r="K6161">
        <v>3734.83</v>
      </c>
      <c r="L6161">
        <v>1090.68</v>
      </c>
      <c r="M6161" t="s">
        <v>19</v>
      </c>
      <c r="N6161">
        <v>0.29202935608849701</v>
      </c>
      <c r="O6161" t="s">
        <v>11351</v>
      </c>
      <c r="P6161" t="s">
        <v>11354</v>
      </c>
      <c r="R6161" t="s">
        <v>11353</v>
      </c>
      <c r="S6161">
        <f>IF(SalesData[[#This Row],[Return Status]]="Returned",1,0)</f>
        <v>0</v>
      </c>
      <c r="T6161">
        <v>2081.52</v>
      </c>
      <c r="U6161" s="2">
        <f>EOMONTH(SalesData[[#This Row],[Order Date]],0)</f>
        <v>45169</v>
      </c>
      <c r="V6161" s="9" t="str">
        <f>"Q"&amp;INT((MONTH(SalesData[[#This Row],[Order Date]])+2)/3)&amp;"-"&amp;YEAR(SalesData[[#This Row],[Order Date]])</f>
        <v>Q3-2023</v>
      </c>
    </row>
    <row r="6162" spans="1:22" x14ac:dyDescent="0.35">
      <c r="A6162" t="s">
        <v>6303</v>
      </c>
      <c r="B6162" s="1">
        <v>45153</v>
      </c>
      <c r="C6162" t="s">
        <v>38</v>
      </c>
      <c r="D6162" t="s">
        <v>46</v>
      </c>
      <c r="E6162">
        <v>1224764</v>
      </c>
      <c r="F6162" t="s">
        <v>68</v>
      </c>
      <c r="G6162" t="s">
        <v>69</v>
      </c>
      <c r="H6162" t="s">
        <v>41</v>
      </c>
      <c r="I6162" t="s">
        <v>31</v>
      </c>
      <c r="J6162" t="s">
        <v>65</v>
      </c>
      <c r="K6162">
        <v>2951.21</v>
      </c>
      <c r="L6162">
        <v>394.42</v>
      </c>
      <c r="M6162" t="s">
        <v>65</v>
      </c>
      <c r="N6162">
        <v>0.133646877043653</v>
      </c>
      <c r="O6162" t="s">
        <v>11351</v>
      </c>
      <c r="P6162" t="s">
        <v>11352</v>
      </c>
      <c r="R6162" t="s">
        <v>11353</v>
      </c>
      <c r="S6162">
        <f>IF(SalesData[[#This Row],[Return Status]]="Returned",1,0)</f>
        <v>0</v>
      </c>
      <c r="T6162">
        <v>2081.52</v>
      </c>
      <c r="U6162" s="2">
        <f>EOMONTH(SalesData[[#This Row],[Order Date]],0)</f>
        <v>45169</v>
      </c>
      <c r="V6162" s="9" t="str">
        <f>"Q"&amp;INT((MONTH(SalesData[[#This Row],[Order Date]])+2)/3)&amp;"-"&amp;YEAR(SalesData[[#This Row],[Order Date]])</f>
        <v>Q3-2023</v>
      </c>
    </row>
    <row r="6163" spans="1:22" x14ac:dyDescent="0.35">
      <c r="A6163" t="s">
        <v>6304</v>
      </c>
      <c r="B6163" s="1">
        <v>45162</v>
      </c>
      <c r="C6163" t="s">
        <v>111</v>
      </c>
      <c r="D6163" t="s">
        <v>99</v>
      </c>
      <c r="E6163">
        <v>7856243630</v>
      </c>
      <c r="F6163" t="s">
        <v>168</v>
      </c>
      <c r="G6163" t="s">
        <v>54</v>
      </c>
      <c r="H6163" t="s">
        <v>55</v>
      </c>
      <c r="I6163" t="s">
        <v>31</v>
      </c>
      <c r="J6163" t="s">
        <v>65</v>
      </c>
      <c r="K6163">
        <v>4007.68</v>
      </c>
      <c r="L6163">
        <v>442.75</v>
      </c>
      <c r="M6163" t="s">
        <v>65</v>
      </c>
      <c r="N6163">
        <v>0.11047538725646799</v>
      </c>
      <c r="O6163" t="s">
        <v>11351</v>
      </c>
      <c r="P6163" t="s">
        <v>11352</v>
      </c>
      <c r="R6163" t="s">
        <v>11353</v>
      </c>
      <c r="S6163">
        <f>IF(SalesData[[#This Row],[Return Status]]="Returned",1,0)</f>
        <v>0</v>
      </c>
      <c r="U6163" s="2">
        <f>EOMONTH(SalesData[[#This Row],[Order Date]],0)</f>
        <v>45169</v>
      </c>
      <c r="V6163" s="9" t="str">
        <f>"Q"&amp;INT((MONTH(SalesData[[#This Row],[Order Date]])+2)/3)&amp;"-"&amp;YEAR(SalesData[[#This Row],[Order Date]])</f>
        <v>Q3-2023</v>
      </c>
    </row>
    <row r="6164" spans="1:22" x14ac:dyDescent="0.35">
      <c r="A6164" t="s">
        <v>6305</v>
      </c>
      <c r="B6164" s="1">
        <v>45143</v>
      </c>
      <c r="C6164" t="s">
        <v>97</v>
      </c>
      <c r="D6164" t="s">
        <v>145</v>
      </c>
      <c r="E6164">
        <v>9093691829</v>
      </c>
      <c r="F6164" t="s">
        <v>81</v>
      </c>
      <c r="G6164" t="s">
        <v>74</v>
      </c>
      <c r="H6164" t="s">
        <v>75</v>
      </c>
      <c r="I6164" t="s">
        <v>36</v>
      </c>
      <c r="J6164" t="s">
        <v>42</v>
      </c>
      <c r="K6164">
        <v>1667.98</v>
      </c>
      <c r="L6164">
        <v>288.57</v>
      </c>
      <c r="M6164" t="s">
        <v>43</v>
      </c>
      <c r="N6164">
        <v>0.17300567153083399</v>
      </c>
      <c r="O6164" t="s">
        <v>11351</v>
      </c>
      <c r="P6164" t="s">
        <v>11352</v>
      </c>
      <c r="Q6164" t="s">
        <v>11369</v>
      </c>
      <c r="R6164" t="s">
        <v>11360</v>
      </c>
      <c r="S6164">
        <f>IF(SalesData[[#This Row],[Return Status]]="Returned",1,0)</f>
        <v>1</v>
      </c>
      <c r="T6164">
        <v>2420.2800000000002</v>
      </c>
      <c r="U6164" s="2">
        <f>EOMONTH(SalesData[[#This Row],[Order Date]],0)</f>
        <v>45169</v>
      </c>
      <c r="V6164" s="9" t="str">
        <f>"Q"&amp;INT((MONTH(SalesData[[#This Row],[Order Date]])+2)/3)&amp;"-"&amp;YEAR(SalesData[[#This Row],[Order Date]])</f>
        <v>Q3-2023</v>
      </c>
    </row>
    <row r="6165" spans="1:22" x14ac:dyDescent="0.35">
      <c r="A6165" t="s">
        <v>6306</v>
      </c>
      <c r="B6165" s="1">
        <v>45152</v>
      </c>
      <c r="C6165" t="s">
        <v>94</v>
      </c>
      <c r="D6165" t="s">
        <v>99</v>
      </c>
      <c r="E6165">
        <v>6935552125</v>
      </c>
      <c r="F6165" t="s">
        <v>100</v>
      </c>
      <c r="G6165" t="s">
        <v>11382</v>
      </c>
      <c r="H6165" t="s">
        <v>35</v>
      </c>
      <c r="I6165" t="s">
        <v>36</v>
      </c>
      <c r="J6165" t="s">
        <v>43</v>
      </c>
      <c r="K6165">
        <v>2909.57</v>
      </c>
      <c r="L6165">
        <v>267.16000000000003</v>
      </c>
      <c r="M6165" t="s">
        <v>43</v>
      </c>
      <c r="N6165">
        <v>9.1821128207948202E-2</v>
      </c>
      <c r="O6165" t="s">
        <v>11351</v>
      </c>
      <c r="P6165" t="s">
        <v>11356</v>
      </c>
      <c r="R6165" t="s">
        <v>11353</v>
      </c>
      <c r="S6165">
        <f>IF(SalesData[[#This Row],[Return Status]]="Returned",1,0)</f>
        <v>0</v>
      </c>
      <c r="U6165" s="2">
        <f>EOMONTH(SalesData[[#This Row],[Order Date]],0)</f>
        <v>45169</v>
      </c>
      <c r="V6165" s="9" t="str">
        <f>"Q"&amp;INT((MONTH(SalesData[[#This Row],[Order Date]])+2)/3)&amp;"-"&amp;YEAR(SalesData[[#This Row],[Order Date]])</f>
        <v>Q3-2023</v>
      </c>
    </row>
    <row r="6166" spans="1:22" x14ac:dyDescent="0.35">
      <c r="A6166" t="s">
        <v>6307</v>
      </c>
      <c r="B6166" s="1">
        <v>45156</v>
      </c>
      <c r="C6166" t="s">
        <v>38</v>
      </c>
      <c r="D6166" t="s">
        <v>46</v>
      </c>
      <c r="E6166">
        <v>4899174198</v>
      </c>
      <c r="F6166" t="s">
        <v>156</v>
      </c>
      <c r="G6166" t="s">
        <v>84</v>
      </c>
      <c r="H6166" t="s">
        <v>85</v>
      </c>
      <c r="I6166" t="s">
        <v>31</v>
      </c>
      <c r="J6166" t="s">
        <v>19</v>
      </c>
      <c r="K6166">
        <v>3272.68</v>
      </c>
      <c r="L6166">
        <v>555.45000000000005</v>
      </c>
      <c r="M6166" t="s">
        <v>19</v>
      </c>
      <c r="N6166">
        <v>0.16972328489189301</v>
      </c>
      <c r="O6166" t="s">
        <v>11351</v>
      </c>
      <c r="P6166" t="s">
        <v>11352</v>
      </c>
      <c r="R6166" t="s">
        <v>11353</v>
      </c>
      <c r="S6166">
        <f>IF(SalesData[[#This Row],[Return Status]]="Returned",1,0)</f>
        <v>0</v>
      </c>
      <c r="T6166">
        <v>847.14</v>
      </c>
      <c r="U6166" s="2">
        <f>EOMONTH(SalesData[[#This Row],[Order Date]],0)</f>
        <v>45169</v>
      </c>
      <c r="V6166" s="9" t="str">
        <f>"Q"&amp;INT((MONTH(SalesData[[#This Row],[Order Date]])+2)/3)&amp;"-"&amp;YEAR(SalesData[[#This Row],[Order Date]])</f>
        <v>Q3-2023</v>
      </c>
    </row>
    <row r="6167" spans="1:22" x14ac:dyDescent="0.35">
      <c r="A6167" t="s">
        <v>6308</v>
      </c>
      <c r="B6167" s="1">
        <v>45166</v>
      </c>
      <c r="C6167" t="s">
        <v>162</v>
      </c>
      <c r="D6167" t="s">
        <v>27</v>
      </c>
      <c r="E6167">
        <v>8753140976</v>
      </c>
      <c r="F6167" t="s">
        <v>88</v>
      </c>
      <c r="G6167" t="s">
        <v>89</v>
      </c>
      <c r="H6167" t="s">
        <v>11357</v>
      </c>
      <c r="I6167" t="s">
        <v>31</v>
      </c>
      <c r="J6167" t="s">
        <v>42</v>
      </c>
      <c r="K6167">
        <v>2615.19</v>
      </c>
      <c r="L6167">
        <v>319.75</v>
      </c>
      <c r="M6167" t="s">
        <v>43</v>
      </c>
      <c r="N6167">
        <v>0.12226645100356</v>
      </c>
      <c r="O6167" t="s">
        <v>11351</v>
      </c>
      <c r="P6167" t="s">
        <v>11352</v>
      </c>
      <c r="R6167" t="s">
        <v>11353</v>
      </c>
      <c r="S6167">
        <f>IF(SalesData[[#This Row],[Return Status]]="Returned",1,0)</f>
        <v>0</v>
      </c>
      <c r="T6167">
        <v>207.68</v>
      </c>
      <c r="U6167" s="2">
        <f>EOMONTH(SalesData[[#This Row],[Order Date]],0)</f>
        <v>45169</v>
      </c>
      <c r="V6167" s="9" t="str">
        <f>"Q"&amp;INT((MONTH(SalesData[[#This Row],[Order Date]])+2)/3)&amp;"-"&amp;YEAR(SalesData[[#This Row],[Order Date]])</f>
        <v>Q3-2023</v>
      </c>
    </row>
    <row r="6168" spans="1:22" x14ac:dyDescent="0.35">
      <c r="A6168" t="s">
        <v>6309</v>
      </c>
      <c r="B6168" s="1">
        <v>45140</v>
      </c>
      <c r="C6168" t="s">
        <v>106</v>
      </c>
      <c r="D6168" t="s">
        <v>80</v>
      </c>
      <c r="E6168">
        <v>199769284</v>
      </c>
      <c r="F6168" t="s">
        <v>238</v>
      </c>
      <c r="G6168" t="s">
        <v>74</v>
      </c>
      <c r="H6168" t="s">
        <v>75</v>
      </c>
      <c r="I6168" t="s">
        <v>36</v>
      </c>
      <c r="J6168" t="s">
        <v>18</v>
      </c>
      <c r="K6168">
        <v>1845.29</v>
      </c>
      <c r="L6168">
        <v>421.23</v>
      </c>
      <c r="M6168" t="s">
        <v>19</v>
      </c>
      <c r="N6168">
        <v>0.22827306277062101</v>
      </c>
      <c r="O6168" t="s">
        <v>11351</v>
      </c>
      <c r="P6168" t="s">
        <v>11354</v>
      </c>
      <c r="R6168" t="s">
        <v>11353</v>
      </c>
      <c r="S6168">
        <f>IF(SalesData[[#This Row],[Return Status]]="Returned",1,0)</f>
        <v>0</v>
      </c>
      <c r="T6168">
        <v>2420.2800000000002</v>
      </c>
      <c r="U6168" s="2">
        <f>EOMONTH(SalesData[[#This Row],[Order Date]],0)</f>
        <v>45169</v>
      </c>
      <c r="V6168" s="9" t="str">
        <f>"Q"&amp;INT((MONTH(SalesData[[#This Row],[Order Date]])+2)/3)&amp;"-"&amp;YEAR(SalesData[[#This Row],[Order Date]])</f>
        <v>Q3-2023</v>
      </c>
    </row>
    <row r="6169" spans="1:22" x14ac:dyDescent="0.35">
      <c r="A6169" t="s">
        <v>6310</v>
      </c>
      <c r="B6169" s="1">
        <v>45162</v>
      </c>
      <c r="C6169" t="s">
        <v>21</v>
      </c>
      <c r="D6169" t="s">
        <v>27</v>
      </c>
      <c r="E6169">
        <v>6083229848</v>
      </c>
      <c r="F6169" t="s">
        <v>410</v>
      </c>
      <c r="G6169" t="s">
        <v>29</v>
      </c>
      <c r="H6169" t="s">
        <v>30</v>
      </c>
      <c r="I6169" t="s">
        <v>31</v>
      </c>
      <c r="J6169" t="s">
        <v>62</v>
      </c>
      <c r="K6169">
        <v>2425.5500000000002</v>
      </c>
      <c r="L6169">
        <v>591.99</v>
      </c>
      <c r="M6169" t="s">
        <v>62</v>
      </c>
      <c r="N6169">
        <v>0.24406423285440401</v>
      </c>
      <c r="O6169" t="s">
        <v>11351</v>
      </c>
      <c r="P6169" t="s">
        <v>11354</v>
      </c>
      <c r="R6169" t="s">
        <v>11353</v>
      </c>
      <c r="S6169">
        <f>IF(SalesData[[#This Row],[Return Status]]="Returned",1,0)</f>
        <v>0</v>
      </c>
      <c r="T6169">
        <v>2788.38</v>
      </c>
      <c r="U6169" s="2">
        <f>EOMONTH(SalesData[[#This Row],[Order Date]],0)</f>
        <v>45169</v>
      </c>
      <c r="V6169" s="9" t="str">
        <f>"Q"&amp;INT((MONTH(SalesData[[#This Row],[Order Date]])+2)/3)&amp;"-"&amp;YEAR(SalesData[[#This Row],[Order Date]])</f>
        <v>Q3-2023</v>
      </c>
    </row>
    <row r="6170" spans="1:22" x14ac:dyDescent="0.35">
      <c r="A6170" t="s">
        <v>6311</v>
      </c>
      <c r="B6170" s="1">
        <v>45149</v>
      </c>
      <c r="C6170" t="s">
        <v>77</v>
      </c>
      <c r="D6170" t="s">
        <v>72</v>
      </c>
      <c r="E6170">
        <v>7904552577</v>
      </c>
      <c r="F6170" t="s">
        <v>40</v>
      </c>
      <c r="G6170" t="s">
        <v>69</v>
      </c>
      <c r="H6170" t="s">
        <v>41</v>
      </c>
      <c r="I6170" t="s">
        <v>31</v>
      </c>
      <c r="J6170" t="s">
        <v>19</v>
      </c>
      <c r="K6170">
        <v>2939.69</v>
      </c>
      <c r="L6170">
        <v>355.22</v>
      </c>
      <c r="M6170" t="s">
        <v>19</v>
      </c>
      <c r="N6170">
        <v>0.12083587044892501</v>
      </c>
      <c r="O6170" t="s">
        <v>11351</v>
      </c>
      <c r="P6170" t="s">
        <v>11352</v>
      </c>
      <c r="R6170" t="s">
        <v>11353</v>
      </c>
      <c r="S6170">
        <f>IF(SalesData[[#This Row],[Return Status]]="Returned",1,0)</f>
        <v>0</v>
      </c>
      <c r="T6170">
        <v>2081.52</v>
      </c>
      <c r="U6170" s="2">
        <f>EOMONTH(SalesData[[#This Row],[Order Date]],0)</f>
        <v>45169</v>
      </c>
      <c r="V6170" s="9" t="str">
        <f>"Q"&amp;INT((MONTH(SalesData[[#This Row],[Order Date]])+2)/3)&amp;"-"&amp;YEAR(SalesData[[#This Row],[Order Date]])</f>
        <v>Q3-2023</v>
      </c>
    </row>
    <row r="6171" spans="1:22" x14ac:dyDescent="0.35">
      <c r="A6171" t="s">
        <v>6312</v>
      </c>
      <c r="B6171" s="1">
        <v>45146</v>
      </c>
      <c r="C6171" t="s">
        <v>188</v>
      </c>
      <c r="D6171" t="s">
        <v>99</v>
      </c>
      <c r="E6171">
        <v>9877879030</v>
      </c>
      <c r="F6171" t="s">
        <v>47</v>
      </c>
      <c r="G6171" t="s">
        <v>11368</v>
      </c>
      <c r="H6171" t="s">
        <v>24</v>
      </c>
      <c r="I6171" t="s">
        <v>17</v>
      </c>
      <c r="J6171" t="s">
        <v>18</v>
      </c>
      <c r="K6171">
        <v>229.45</v>
      </c>
      <c r="L6171">
        <v>10.84</v>
      </c>
      <c r="M6171" t="s">
        <v>19</v>
      </c>
      <c r="N6171">
        <v>4.7243408149923699E-2</v>
      </c>
      <c r="O6171" t="s">
        <v>11361</v>
      </c>
      <c r="P6171" t="s">
        <v>11356</v>
      </c>
      <c r="R6171" t="s">
        <v>11353</v>
      </c>
      <c r="S6171">
        <f>IF(SalesData[[#This Row],[Return Status]]="Returned",1,0)</f>
        <v>0</v>
      </c>
      <c r="U6171" s="2">
        <f>EOMONTH(SalesData[[#This Row],[Order Date]],0)</f>
        <v>45169</v>
      </c>
      <c r="V6171" s="9" t="str">
        <f>"Q"&amp;INT((MONTH(SalesData[[#This Row],[Order Date]])+2)/3)&amp;"-"&amp;YEAR(SalesData[[#This Row],[Order Date]])</f>
        <v>Q3-2023</v>
      </c>
    </row>
    <row r="6172" spans="1:22" x14ac:dyDescent="0.35">
      <c r="A6172" t="s">
        <v>6313</v>
      </c>
      <c r="B6172" s="1">
        <v>45161</v>
      </c>
      <c r="C6172" t="s">
        <v>205</v>
      </c>
      <c r="D6172" t="s">
        <v>27</v>
      </c>
      <c r="E6172">
        <v>3310154671</v>
      </c>
      <c r="F6172" t="s">
        <v>47</v>
      </c>
      <c r="G6172" t="s">
        <v>11368</v>
      </c>
      <c r="H6172" t="s">
        <v>24</v>
      </c>
      <c r="I6172" t="s">
        <v>17</v>
      </c>
      <c r="J6172" t="s">
        <v>61</v>
      </c>
      <c r="K6172">
        <v>4737.5600000000004</v>
      </c>
      <c r="L6172">
        <v>769.34</v>
      </c>
      <c r="M6172" t="s">
        <v>62</v>
      </c>
      <c r="N6172">
        <v>0.16239161087141901</v>
      </c>
      <c r="O6172" t="s">
        <v>11351</v>
      </c>
      <c r="P6172" t="s">
        <v>11352</v>
      </c>
      <c r="R6172" t="s">
        <v>11353</v>
      </c>
      <c r="S6172">
        <f>IF(SalesData[[#This Row],[Return Status]]="Returned",1,0)</f>
        <v>0</v>
      </c>
      <c r="U6172" s="2">
        <f>EOMONTH(SalesData[[#This Row],[Order Date]],0)</f>
        <v>45169</v>
      </c>
      <c r="V6172" s="9" t="str">
        <f>"Q"&amp;INT((MONTH(SalesData[[#This Row],[Order Date]])+2)/3)&amp;"-"&amp;YEAR(SalesData[[#This Row],[Order Date]])</f>
        <v>Q3-2023</v>
      </c>
    </row>
    <row r="6173" spans="1:22" x14ac:dyDescent="0.35">
      <c r="A6173" t="s">
        <v>6314</v>
      </c>
      <c r="B6173" s="1">
        <v>45148</v>
      </c>
      <c r="C6173" t="s">
        <v>194</v>
      </c>
      <c r="D6173" t="s">
        <v>99</v>
      </c>
      <c r="E6173">
        <v>6802593234</v>
      </c>
      <c r="F6173" t="s">
        <v>172</v>
      </c>
      <c r="G6173" t="s">
        <v>141</v>
      </c>
      <c r="H6173" t="s">
        <v>121</v>
      </c>
      <c r="I6173" t="s">
        <v>17</v>
      </c>
      <c r="J6173" t="s">
        <v>42</v>
      </c>
      <c r="K6173">
        <v>4534.26</v>
      </c>
      <c r="L6173">
        <v>194.13</v>
      </c>
      <c r="M6173" t="s">
        <v>43</v>
      </c>
      <c r="N6173">
        <v>4.2814042423680997E-2</v>
      </c>
      <c r="O6173" t="s">
        <v>11351</v>
      </c>
      <c r="P6173" t="s">
        <v>11356</v>
      </c>
      <c r="R6173" t="s">
        <v>11353</v>
      </c>
      <c r="S6173">
        <f>IF(SalesData[[#This Row],[Return Status]]="Returned",1,0)</f>
        <v>0</v>
      </c>
      <c r="T6173">
        <v>2793.38</v>
      </c>
      <c r="U6173" s="2">
        <f>EOMONTH(SalesData[[#This Row],[Order Date]],0)</f>
        <v>45169</v>
      </c>
      <c r="V6173" s="9" t="str">
        <f>"Q"&amp;INT((MONTH(SalesData[[#This Row],[Order Date]])+2)/3)&amp;"-"&amp;YEAR(SalesData[[#This Row],[Order Date]])</f>
        <v>Q3-2023</v>
      </c>
    </row>
    <row r="6174" spans="1:22" x14ac:dyDescent="0.35">
      <c r="A6174" t="s">
        <v>6315</v>
      </c>
      <c r="B6174" s="1">
        <v>45166</v>
      </c>
      <c r="C6174" t="s">
        <v>45</v>
      </c>
      <c r="D6174" t="s">
        <v>27</v>
      </c>
      <c r="E6174">
        <v>8294618143</v>
      </c>
      <c r="F6174" t="s">
        <v>81</v>
      </c>
      <c r="G6174" t="s">
        <v>74</v>
      </c>
      <c r="H6174" t="s">
        <v>75</v>
      </c>
      <c r="I6174" t="s">
        <v>36</v>
      </c>
      <c r="J6174" t="s">
        <v>19</v>
      </c>
      <c r="K6174">
        <v>1250.77</v>
      </c>
      <c r="L6174">
        <v>94.57</v>
      </c>
      <c r="M6174" t="s">
        <v>19</v>
      </c>
      <c r="N6174">
        <v>7.5609424594449803E-2</v>
      </c>
      <c r="O6174" t="s">
        <v>11351</v>
      </c>
      <c r="P6174" t="s">
        <v>11356</v>
      </c>
      <c r="R6174" t="s">
        <v>11353</v>
      </c>
      <c r="S6174">
        <f>IF(SalesData[[#This Row],[Return Status]]="Returned",1,0)</f>
        <v>0</v>
      </c>
      <c r="T6174">
        <v>2420.2800000000002</v>
      </c>
      <c r="U6174" s="2">
        <f>EOMONTH(SalesData[[#This Row],[Order Date]],0)</f>
        <v>45169</v>
      </c>
      <c r="V6174" s="9" t="str">
        <f>"Q"&amp;INT((MONTH(SalesData[[#This Row],[Order Date]])+2)/3)&amp;"-"&amp;YEAR(SalesData[[#This Row],[Order Date]])</f>
        <v>Q3-2023</v>
      </c>
    </row>
    <row r="6175" spans="1:22" x14ac:dyDescent="0.35">
      <c r="A6175" t="s">
        <v>6316</v>
      </c>
      <c r="B6175" s="1">
        <v>45143</v>
      </c>
      <c r="C6175" t="s">
        <v>132</v>
      </c>
      <c r="D6175" t="s">
        <v>46</v>
      </c>
      <c r="E6175">
        <v>9377276324</v>
      </c>
      <c r="F6175" t="s">
        <v>40</v>
      </c>
      <c r="G6175" t="s">
        <v>69</v>
      </c>
      <c r="H6175" t="s">
        <v>41</v>
      </c>
      <c r="I6175" t="s">
        <v>31</v>
      </c>
      <c r="J6175" t="s">
        <v>65</v>
      </c>
      <c r="K6175">
        <v>3994.4</v>
      </c>
      <c r="L6175">
        <v>369.18</v>
      </c>
      <c r="M6175" t="s">
        <v>65</v>
      </c>
      <c r="N6175">
        <v>9.2424394151812597E-2</v>
      </c>
      <c r="O6175" t="s">
        <v>11351</v>
      </c>
      <c r="P6175" t="s">
        <v>11356</v>
      </c>
      <c r="R6175" t="s">
        <v>11353</v>
      </c>
      <c r="S6175">
        <f>IF(SalesData[[#This Row],[Return Status]]="Returned",1,0)</f>
        <v>0</v>
      </c>
      <c r="T6175">
        <v>2081.52</v>
      </c>
      <c r="U6175" s="2">
        <f>EOMONTH(SalesData[[#This Row],[Order Date]],0)</f>
        <v>45169</v>
      </c>
      <c r="V6175" s="9" t="str">
        <f>"Q"&amp;INT((MONTH(SalesData[[#This Row],[Order Date]])+2)/3)&amp;"-"&amp;YEAR(SalesData[[#This Row],[Order Date]])</f>
        <v>Q3-2023</v>
      </c>
    </row>
    <row r="6176" spans="1:22" x14ac:dyDescent="0.35">
      <c r="A6176" t="s">
        <v>6317</v>
      </c>
      <c r="B6176" s="1">
        <v>45167</v>
      </c>
      <c r="C6176" t="s">
        <v>21</v>
      </c>
      <c r="D6176" t="s">
        <v>13</v>
      </c>
      <c r="E6176">
        <v>8144917881</v>
      </c>
      <c r="F6176" t="s">
        <v>387</v>
      </c>
      <c r="G6176" t="s">
        <v>89</v>
      </c>
      <c r="H6176" t="s">
        <v>11357</v>
      </c>
      <c r="I6176" t="s">
        <v>31</v>
      </c>
      <c r="J6176" t="s">
        <v>61</v>
      </c>
      <c r="K6176">
        <v>4423.8599999999997</v>
      </c>
      <c r="L6176">
        <v>1091.7</v>
      </c>
      <c r="M6176" t="s">
        <v>62</v>
      </c>
      <c r="N6176">
        <v>0.246775440452456</v>
      </c>
      <c r="O6176" t="s">
        <v>11351</v>
      </c>
      <c r="P6176" t="s">
        <v>11354</v>
      </c>
      <c r="R6176" t="s">
        <v>11353</v>
      </c>
      <c r="S6176">
        <f>IF(SalesData[[#This Row],[Return Status]]="Returned",1,0)</f>
        <v>0</v>
      </c>
      <c r="T6176">
        <v>207.68</v>
      </c>
      <c r="U6176" s="2">
        <f>EOMONTH(SalesData[[#This Row],[Order Date]],0)</f>
        <v>45169</v>
      </c>
      <c r="V6176" s="9" t="str">
        <f>"Q"&amp;INT((MONTH(SalesData[[#This Row],[Order Date]])+2)/3)&amp;"-"&amp;YEAR(SalesData[[#This Row],[Order Date]])</f>
        <v>Q3-2023</v>
      </c>
    </row>
    <row r="6177" spans="1:22" x14ac:dyDescent="0.35">
      <c r="A6177" t="s">
        <v>6318</v>
      </c>
      <c r="B6177" s="1">
        <v>45167</v>
      </c>
      <c r="C6177" t="s">
        <v>149</v>
      </c>
      <c r="D6177" t="s">
        <v>27</v>
      </c>
      <c r="E6177">
        <v>1491939553</v>
      </c>
      <c r="F6177" t="s">
        <v>64</v>
      </c>
      <c r="G6177" t="s">
        <v>15</v>
      </c>
      <c r="H6177" t="s">
        <v>16</v>
      </c>
      <c r="I6177" t="s">
        <v>17</v>
      </c>
      <c r="J6177" t="s">
        <v>65</v>
      </c>
      <c r="K6177">
        <v>345.08</v>
      </c>
      <c r="L6177">
        <v>97.06</v>
      </c>
      <c r="M6177" t="s">
        <v>65</v>
      </c>
      <c r="N6177">
        <v>0.28126811174220501</v>
      </c>
      <c r="O6177" t="s">
        <v>11361</v>
      </c>
      <c r="P6177" t="s">
        <v>11354</v>
      </c>
      <c r="R6177" t="s">
        <v>11353</v>
      </c>
      <c r="S6177">
        <f>IF(SalesData[[#This Row],[Return Status]]="Returned",1,0)</f>
        <v>0</v>
      </c>
      <c r="T6177">
        <v>2085.91</v>
      </c>
      <c r="U6177" s="2">
        <f>EOMONTH(SalesData[[#This Row],[Order Date]],0)</f>
        <v>45169</v>
      </c>
      <c r="V6177" s="9" t="str">
        <f>"Q"&amp;INT((MONTH(SalesData[[#This Row],[Order Date]])+2)/3)&amp;"-"&amp;YEAR(SalesData[[#This Row],[Order Date]])</f>
        <v>Q3-2023</v>
      </c>
    </row>
    <row r="6178" spans="1:22" x14ac:dyDescent="0.35">
      <c r="A6178" t="s">
        <v>6319</v>
      </c>
      <c r="B6178" s="1">
        <v>45140</v>
      </c>
      <c r="C6178" t="s">
        <v>67</v>
      </c>
      <c r="D6178" t="s">
        <v>39</v>
      </c>
      <c r="E6178">
        <v>632326674</v>
      </c>
      <c r="F6178" t="s">
        <v>172</v>
      </c>
      <c r="G6178" t="s">
        <v>141</v>
      </c>
      <c r="H6178" t="s">
        <v>121</v>
      </c>
      <c r="I6178" t="s">
        <v>17</v>
      </c>
      <c r="J6178" t="s">
        <v>65</v>
      </c>
      <c r="K6178">
        <v>648.6</v>
      </c>
      <c r="L6178">
        <v>182.49</v>
      </c>
      <c r="M6178" t="s">
        <v>65</v>
      </c>
      <c r="N6178">
        <v>0.28135985198889901</v>
      </c>
      <c r="O6178" t="s">
        <v>11355</v>
      </c>
      <c r="P6178" t="s">
        <v>11354</v>
      </c>
      <c r="R6178" t="s">
        <v>11353</v>
      </c>
      <c r="S6178">
        <f>IF(SalesData[[#This Row],[Return Status]]="Returned",1,0)</f>
        <v>0</v>
      </c>
      <c r="T6178">
        <v>2793.38</v>
      </c>
      <c r="U6178" s="2">
        <f>EOMONTH(SalesData[[#This Row],[Order Date]],0)</f>
        <v>45169</v>
      </c>
      <c r="V6178" s="9" t="str">
        <f>"Q"&amp;INT((MONTH(SalesData[[#This Row],[Order Date]])+2)/3)&amp;"-"&amp;YEAR(SalesData[[#This Row],[Order Date]])</f>
        <v>Q3-2023</v>
      </c>
    </row>
    <row r="6179" spans="1:22" x14ac:dyDescent="0.35">
      <c r="A6179" t="s">
        <v>6320</v>
      </c>
      <c r="B6179" s="1">
        <v>45143</v>
      </c>
      <c r="C6179" t="s">
        <v>325</v>
      </c>
      <c r="D6179" t="s">
        <v>27</v>
      </c>
      <c r="E6179">
        <v>8644229518</v>
      </c>
      <c r="F6179" t="s">
        <v>181</v>
      </c>
      <c r="G6179" t="s">
        <v>11371</v>
      </c>
      <c r="H6179" t="s">
        <v>11357</v>
      </c>
      <c r="I6179" t="s">
        <v>31</v>
      </c>
      <c r="J6179" t="s">
        <v>65</v>
      </c>
      <c r="K6179">
        <v>4907.5</v>
      </c>
      <c r="L6179">
        <v>445.95</v>
      </c>
      <c r="M6179" t="s">
        <v>65</v>
      </c>
      <c r="N6179">
        <v>9.0871115639327593E-2</v>
      </c>
      <c r="O6179" t="s">
        <v>11351</v>
      </c>
      <c r="P6179" t="s">
        <v>11356</v>
      </c>
      <c r="R6179" t="s">
        <v>11353</v>
      </c>
      <c r="S6179">
        <f>IF(SalesData[[#This Row],[Return Status]]="Returned",1,0)</f>
        <v>0</v>
      </c>
      <c r="U6179" s="2">
        <f>EOMONTH(SalesData[[#This Row],[Order Date]],0)</f>
        <v>45169</v>
      </c>
      <c r="V6179" s="9" t="str">
        <f>"Q"&amp;INT((MONTH(SalesData[[#This Row],[Order Date]])+2)/3)&amp;"-"&amp;YEAR(SalesData[[#This Row],[Order Date]])</f>
        <v>Q3-2023</v>
      </c>
    </row>
    <row r="6180" spans="1:22" x14ac:dyDescent="0.35">
      <c r="A6180" t="s">
        <v>6321</v>
      </c>
      <c r="B6180" s="1">
        <v>45160</v>
      </c>
      <c r="C6180" t="s">
        <v>124</v>
      </c>
      <c r="D6180" t="s">
        <v>13</v>
      </c>
      <c r="E6180">
        <v>3331632504</v>
      </c>
      <c r="F6180" t="s">
        <v>140</v>
      </c>
      <c r="G6180" t="s">
        <v>141</v>
      </c>
      <c r="H6180" t="s">
        <v>121</v>
      </c>
      <c r="I6180" t="s">
        <v>17</v>
      </c>
      <c r="J6180" t="s">
        <v>61</v>
      </c>
      <c r="K6180">
        <v>4023</v>
      </c>
      <c r="L6180">
        <v>807.58</v>
      </c>
      <c r="M6180" t="s">
        <v>62</v>
      </c>
      <c r="N6180">
        <v>0.200740740740741</v>
      </c>
      <c r="O6180" t="s">
        <v>11351</v>
      </c>
      <c r="P6180" t="s">
        <v>11354</v>
      </c>
      <c r="R6180" t="s">
        <v>11353</v>
      </c>
      <c r="S6180">
        <f>IF(SalesData[[#This Row],[Return Status]]="Returned",1,0)</f>
        <v>0</v>
      </c>
      <c r="T6180">
        <v>2793.38</v>
      </c>
      <c r="U6180" s="2">
        <f>EOMONTH(SalesData[[#This Row],[Order Date]],0)</f>
        <v>45169</v>
      </c>
      <c r="V6180" s="9" t="str">
        <f>"Q"&amp;INT((MONTH(SalesData[[#This Row],[Order Date]])+2)/3)&amp;"-"&amp;YEAR(SalesData[[#This Row],[Order Date]])</f>
        <v>Q3-2023</v>
      </c>
    </row>
    <row r="6181" spans="1:22" x14ac:dyDescent="0.35">
      <c r="A6181" t="s">
        <v>6322</v>
      </c>
      <c r="B6181" s="1">
        <v>45153</v>
      </c>
      <c r="C6181" t="s">
        <v>124</v>
      </c>
      <c r="D6181" t="s">
        <v>13</v>
      </c>
      <c r="E6181">
        <v>4563970881</v>
      </c>
      <c r="F6181" t="s">
        <v>159</v>
      </c>
      <c r="G6181" t="s">
        <v>11375</v>
      </c>
      <c r="H6181" t="s">
        <v>85</v>
      </c>
      <c r="I6181" t="s">
        <v>31</v>
      </c>
      <c r="J6181" t="s">
        <v>43</v>
      </c>
      <c r="K6181">
        <v>2995.77</v>
      </c>
      <c r="L6181">
        <v>857.73</v>
      </c>
      <c r="M6181" t="s">
        <v>43</v>
      </c>
      <c r="N6181">
        <v>0.28631370232027198</v>
      </c>
      <c r="O6181" t="s">
        <v>11351</v>
      </c>
      <c r="P6181" t="s">
        <v>11354</v>
      </c>
      <c r="R6181" t="s">
        <v>11353</v>
      </c>
      <c r="S6181">
        <f>IF(SalesData[[#This Row],[Return Status]]="Returned",1,0)</f>
        <v>0</v>
      </c>
      <c r="U6181" s="2">
        <f>EOMONTH(SalesData[[#This Row],[Order Date]],0)</f>
        <v>45169</v>
      </c>
      <c r="V6181" s="9" t="str">
        <f>"Q"&amp;INT((MONTH(SalesData[[#This Row],[Order Date]])+2)/3)&amp;"-"&amp;YEAR(SalesData[[#This Row],[Order Date]])</f>
        <v>Q3-2023</v>
      </c>
    </row>
    <row r="6182" spans="1:22" x14ac:dyDescent="0.35">
      <c r="A6182" t="s">
        <v>6323</v>
      </c>
      <c r="B6182" s="1">
        <v>45145</v>
      </c>
      <c r="C6182" t="s">
        <v>52</v>
      </c>
      <c r="D6182" t="s">
        <v>13</v>
      </c>
      <c r="E6182">
        <v>599504353</v>
      </c>
      <c r="F6182" t="s">
        <v>78</v>
      </c>
      <c r="G6182" t="s">
        <v>15</v>
      </c>
      <c r="H6182" t="s">
        <v>16</v>
      </c>
      <c r="I6182" t="s">
        <v>17</v>
      </c>
      <c r="J6182" t="s">
        <v>42</v>
      </c>
      <c r="K6182">
        <v>3647.46</v>
      </c>
      <c r="L6182">
        <v>832.64</v>
      </c>
      <c r="M6182" t="s">
        <v>43</v>
      </c>
      <c r="N6182">
        <v>0.228279405394439</v>
      </c>
      <c r="O6182" t="s">
        <v>11351</v>
      </c>
      <c r="P6182" t="s">
        <v>11354</v>
      </c>
      <c r="R6182" t="s">
        <v>11353</v>
      </c>
      <c r="S6182">
        <f>IF(SalesData[[#This Row],[Return Status]]="Returned",1,0)</f>
        <v>0</v>
      </c>
      <c r="T6182">
        <v>2085.91</v>
      </c>
      <c r="U6182" s="2">
        <f>EOMONTH(SalesData[[#This Row],[Order Date]],0)</f>
        <v>45169</v>
      </c>
      <c r="V6182" s="9" t="str">
        <f>"Q"&amp;INT((MONTH(SalesData[[#This Row],[Order Date]])+2)/3)&amp;"-"&amp;YEAR(SalesData[[#This Row],[Order Date]])</f>
        <v>Q3-2023</v>
      </c>
    </row>
    <row r="6183" spans="1:22" x14ac:dyDescent="0.35">
      <c r="A6183" t="s">
        <v>6324</v>
      </c>
      <c r="B6183" s="1">
        <v>45160</v>
      </c>
      <c r="C6183" t="s">
        <v>12</v>
      </c>
      <c r="D6183" t="s">
        <v>145</v>
      </c>
      <c r="E6183">
        <v>4707723570</v>
      </c>
      <c r="F6183" t="s">
        <v>73</v>
      </c>
      <c r="G6183" t="s">
        <v>74</v>
      </c>
      <c r="H6183" t="s">
        <v>75</v>
      </c>
      <c r="I6183" t="s">
        <v>36</v>
      </c>
      <c r="J6183" t="s">
        <v>65</v>
      </c>
      <c r="K6183">
        <v>1042.76</v>
      </c>
      <c r="L6183">
        <v>260.33999999999997</v>
      </c>
      <c r="M6183" t="s">
        <v>65</v>
      </c>
      <c r="N6183">
        <v>0.24966435229583001</v>
      </c>
      <c r="O6183" t="s">
        <v>11351</v>
      </c>
      <c r="P6183" t="s">
        <v>11354</v>
      </c>
      <c r="R6183" t="s">
        <v>11353</v>
      </c>
      <c r="S6183">
        <f>IF(SalesData[[#This Row],[Return Status]]="Returned",1,0)</f>
        <v>0</v>
      </c>
      <c r="T6183">
        <v>2420.2800000000002</v>
      </c>
      <c r="U6183" s="2">
        <f>EOMONTH(SalesData[[#This Row],[Order Date]],0)</f>
        <v>45169</v>
      </c>
      <c r="V6183" s="9" t="str">
        <f>"Q"&amp;INT((MONTH(SalesData[[#This Row],[Order Date]])+2)/3)&amp;"-"&amp;YEAR(SalesData[[#This Row],[Order Date]])</f>
        <v>Q3-2023</v>
      </c>
    </row>
    <row r="6184" spans="1:22" x14ac:dyDescent="0.35">
      <c r="A6184" t="s">
        <v>6325</v>
      </c>
      <c r="B6184" s="1">
        <v>45162</v>
      </c>
      <c r="C6184" t="s">
        <v>194</v>
      </c>
      <c r="D6184" t="s">
        <v>72</v>
      </c>
      <c r="E6184">
        <v>4787079489</v>
      </c>
      <c r="F6184" t="s">
        <v>172</v>
      </c>
      <c r="G6184" t="s">
        <v>141</v>
      </c>
      <c r="H6184" t="s">
        <v>11357</v>
      </c>
      <c r="I6184" t="s">
        <v>17</v>
      </c>
      <c r="J6184" t="s">
        <v>43</v>
      </c>
      <c r="K6184">
        <v>4077.43</v>
      </c>
      <c r="L6184">
        <v>299.83</v>
      </c>
      <c r="M6184" t="s">
        <v>43</v>
      </c>
      <c r="N6184">
        <v>7.3534064349357303E-2</v>
      </c>
      <c r="O6184" t="s">
        <v>11351</v>
      </c>
      <c r="P6184" t="s">
        <v>11356</v>
      </c>
      <c r="R6184" t="s">
        <v>11353</v>
      </c>
      <c r="S6184">
        <f>IF(SalesData[[#This Row],[Return Status]]="Returned",1,0)</f>
        <v>0</v>
      </c>
      <c r="T6184">
        <v>2793.38</v>
      </c>
      <c r="U6184" s="2">
        <f>EOMONTH(SalesData[[#This Row],[Order Date]],0)</f>
        <v>45169</v>
      </c>
      <c r="V6184" s="9" t="str">
        <f>"Q"&amp;INT((MONTH(SalesData[[#This Row],[Order Date]])+2)/3)&amp;"-"&amp;YEAR(SalesData[[#This Row],[Order Date]])</f>
        <v>Q3-2023</v>
      </c>
    </row>
    <row r="6185" spans="1:22" x14ac:dyDescent="0.35">
      <c r="A6185" t="s">
        <v>6326</v>
      </c>
      <c r="B6185" s="1">
        <v>45148</v>
      </c>
      <c r="C6185" t="s">
        <v>149</v>
      </c>
      <c r="D6185" t="s">
        <v>72</v>
      </c>
      <c r="E6185">
        <v>8064468838</v>
      </c>
      <c r="F6185" t="s">
        <v>127</v>
      </c>
      <c r="G6185" t="s">
        <v>29</v>
      </c>
      <c r="H6185" t="s">
        <v>30</v>
      </c>
      <c r="I6185" t="s">
        <v>31</v>
      </c>
      <c r="J6185" t="s">
        <v>18</v>
      </c>
      <c r="K6185">
        <v>1271.53</v>
      </c>
      <c r="L6185">
        <v>223.99</v>
      </c>
      <c r="M6185" t="s">
        <v>19</v>
      </c>
      <c r="N6185">
        <v>0.176157857069829</v>
      </c>
      <c r="O6185" t="s">
        <v>11351</v>
      </c>
      <c r="P6185" t="s">
        <v>11352</v>
      </c>
      <c r="R6185" t="s">
        <v>11353</v>
      </c>
      <c r="S6185">
        <f>IF(SalesData[[#This Row],[Return Status]]="Returned",1,0)</f>
        <v>0</v>
      </c>
      <c r="T6185">
        <v>2788.38</v>
      </c>
      <c r="U6185" s="2">
        <f>EOMONTH(SalesData[[#This Row],[Order Date]],0)</f>
        <v>45169</v>
      </c>
      <c r="V6185" s="9" t="str">
        <f>"Q"&amp;INT((MONTH(SalesData[[#This Row],[Order Date]])+2)/3)&amp;"-"&amp;YEAR(SalesData[[#This Row],[Order Date]])</f>
        <v>Q3-2023</v>
      </c>
    </row>
    <row r="6186" spans="1:22" x14ac:dyDescent="0.35">
      <c r="A6186" t="s">
        <v>6327</v>
      </c>
      <c r="B6186" s="1">
        <v>45147</v>
      </c>
      <c r="C6186" t="s">
        <v>45</v>
      </c>
      <c r="D6186" t="s">
        <v>27</v>
      </c>
      <c r="E6186">
        <v>2032318322</v>
      </c>
      <c r="F6186" t="s">
        <v>73</v>
      </c>
      <c r="G6186" t="s">
        <v>74</v>
      </c>
      <c r="H6186" t="s">
        <v>11357</v>
      </c>
      <c r="I6186" t="s">
        <v>36</v>
      </c>
      <c r="J6186" t="s">
        <v>19</v>
      </c>
      <c r="K6186">
        <v>4822.6400000000003</v>
      </c>
      <c r="L6186">
        <v>1062.42</v>
      </c>
      <c r="M6186" t="s">
        <v>19</v>
      </c>
      <c r="N6186">
        <v>0.220298425758506</v>
      </c>
      <c r="O6186" t="s">
        <v>11351</v>
      </c>
      <c r="P6186" t="s">
        <v>11354</v>
      </c>
      <c r="R6186" t="s">
        <v>11353</v>
      </c>
      <c r="S6186">
        <f>IF(SalesData[[#This Row],[Return Status]]="Returned",1,0)</f>
        <v>0</v>
      </c>
      <c r="T6186">
        <v>2420.2800000000002</v>
      </c>
      <c r="U6186" s="2">
        <f>EOMONTH(SalesData[[#This Row],[Order Date]],0)</f>
        <v>45169</v>
      </c>
      <c r="V6186" s="9" t="str">
        <f>"Q"&amp;INT((MONTH(SalesData[[#This Row],[Order Date]])+2)/3)&amp;"-"&amp;YEAR(SalesData[[#This Row],[Order Date]])</f>
        <v>Q3-2023</v>
      </c>
    </row>
    <row r="6187" spans="1:22" x14ac:dyDescent="0.35">
      <c r="A6187" t="s">
        <v>6328</v>
      </c>
      <c r="B6187" s="1">
        <v>45146</v>
      </c>
      <c r="C6187" t="s">
        <v>26</v>
      </c>
      <c r="D6187" t="s">
        <v>13</v>
      </c>
      <c r="E6187">
        <v>1379137993</v>
      </c>
      <c r="F6187" t="s">
        <v>156</v>
      </c>
      <c r="G6187" t="s">
        <v>84</v>
      </c>
      <c r="H6187" t="s">
        <v>85</v>
      </c>
      <c r="I6187" t="s">
        <v>31</v>
      </c>
      <c r="J6187" t="s">
        <v>43</v>
      </c>
      <c r="K6187">
        <v>693.57</v>
      </c>
      <c r="L6187">
        <v>159.16</v>
      </c>
      <c r="M6187" t="s">
        <v>43</v>
      </c>
      <c r="N6187">
        <v>0.229479360410629</v>
      </c>
      <c r="O6187" t="s">
        <v>11355</v>
      </c>
      <c r="P6187" t="s">
        <v>11354</v>
      </c>
      <c r="R6187" t="s">
        <v>11353</v>
      </c>
      <c r="S6187">
        <f>IF(SalesData[[#This Row],[Return Status]]="Returned",1,0)</f>
        <v>0</v>
      </c>
      <c r="T6187">
        <v>847.14</v>
      </c>
      <c r="U6187" s="2">
        <f>EOMONTH(SalesData[[#This Row],[Order Date]],0)</f>
        <v>45169</v>
      </c>
      <c r="V6187" s="9" t="str">
        <f>"Q"&amp;INT((MONTH(SalesData[[#This Row],[Order Date]])+2)/3)&amp;"-"&amp;YEAR(SalesData[[#This Row],[Order Date]])</f>
        <v>Q3-2023</v>
      </c>
    </row>
    <row r="6188" spans="1:22" x14ac:dyDescent="0.35">
      <c r="A6188" t="s">
        <v>6329</v>
      </c>
      <c r="B6188" s="1">
        <v>45152</v>
      </c>
      <c r="C6188" t="s">
        <v>94</v>
      </c>
      <c r="D6188" t="s">
        <v>99</v>
      </c>
      <c r="E6188">
        <v>4217233734</v>
      </c>
      <c r="F6188" t="s">
        <v>238</v>
      </c>
      <c r="G6188" t="s">
        <v>74</v>
      </c>
      <c r="H6188" t="s">
        <v>75</v>
      </c>
      <c r="I6188" t="s">
        <v>36</v>
      </c>
      <c r="J6188" t="s">
        <v>65</v>
      </c>
      <c r="K6188">
        <v>2683.71</v>
      </c>
      <c r="L6188">
        <v>583.11</v>
      </c>
      <c r="M6188" t="s">
        <v>65</v>
      </c>
      <c r="N6188">
        <v>0.217277574700694</v>
      </c>
      <c r="O6188" t="s">
        <v>11351</v>
      </c>
      <c r="P6188" t="s">
        <v>11354</v>
      </c>
      <c r="R6188" t="s">
        <v>11353</v>
      </c>
      <c r="S6188">
        <f>IF(SalesData[[#This Row],[Return Status]]="Returned",1,0)</f>
        <v>0</v>
      </c>
      <c r="T6188">
        <v>2420.2800000000002</v>
      </c>
      <c r="U6188" s="2">
        <f>EOMONTH(SalesData[[#This Row],[Order Date]],0)</f>
        <v>45169</v>
      </c>
      <c r="V6188" s="9" t="str">
        <f>"Q"&amp;INT((MONTH(SalesData[[#This Row],[Order Date]])+2)/3)&amp;"-"&amp;YEAR(SalesData[[#This Row],[Order Date]])</f>
        <v>Q3-2023</v>
      </c>
    </row>
    <row r="6189" spans="1:22" x14ac:dyDescent="0.35">
      <c r="A6189" t="s">
        <v>6330</v>
      </c>
      <c r="B6189" s="1">
        <v>45143</v>
      </c>
      <c r="C6189" t="s">
        <v>113</v>
      </c>
      <c r="D6189" t="s">
        <v>99</v>
      </c>
      <c r="E6189">
        <v>3011559674</v>
      </c>
      <c r="F6189" t="s">
        <v>78</v>
      </c>
      <c r="G6189" t="s">
        <v>15</v>
      </c>
      <c r="H6189" t="s">
        <v>16</v>
      </c>
      <c r="I6189" t="s">
        <v>17</v>
      </c>
      <c r="J6189" t="s">
        <v>43</v>
      </c>
      <c r="K6189">
        <v>57.12</v>
      </c>
      <c r="L6189">
        <v>4.17</v>
      </c>
      <c r="M6189" t="s">
        <v>43</v>
      </c>
      <c r="N6189">
        <v>7.3004201680672301E-2</v>
      </c>
      <c r="O6189" t="s">
        <v>11361</v>
      </c>
      <c r="P6189" t="s">
        <v>11356</v>
      </c>
      <c r="R6189" t="s">
        <v>11353</v>
      </c>
      <c r="S6189">
        <f>IF(SalesData[[#This Row],[Return Status]]="Returned",1,0)</f>
        <v>0</v>
      </c>
      <c r="T6189">
        <v>2085.91</v>
      </c>
      <c r="U6189" s="2">
        <f>EOMONTH(SalesData[[#This Row],[Order Date]],0)</f>
        <v>45169</v>
      </c>
      <c r="V6189" s="9" t="str">
        <f>"Q"&amp;INT((MONTH(SalesData[[#This Row],[Order Date]])+2)/3)&amp;"-"&amp;YEAR(SalesData[[#This Row],[Order Date]])</f>
        <v>Q3-2023</v>
      </c>
    </row>
    <row r="6190" spans="1:22" x14ac:dyDescent="0.35">
      <c r="A6190" t="s">
        <v>6331</v>
      </c>
      <c r="B6190" s="1">
        <v>45147</v>
      </c>
      <c r="C6190" t="s">
        <v>87</v>
      </c>
      <c r="D6190" t="s">
        <v>99</v>
      </c>
      <c r="E6190">
        <v>1074074434</v>
      </c>
      <c r="F6190" t="s">
        <v>137</v>
      </c>
      <c r="G6190" t="s">
        <v>34</v>
      </c>
      <c r="H6190" t="s">
        <v>35</v>
      </c>
      <c r="I6190" t="s">
        <v>36</v>
      </c>
      <c r="J6190" t="s">
        <v>43</v>
      </c>
      <c r="K6190">
        <v>3237.04</v>
      </c>
      <c r="L6190">
        <v>178.05</v>
      </c>
      <c r="M6190" t="s">
        <v>43</v>
      </c>
      <c r="N6190">
        <v>5.5003954229790201E-2</v>
      </c>
      <c r="O6190" t="s">
        <v>11351</v>
      </c>
      <c r="P6190" t="s">
        <v>11356</v>
      </c>
      <c r="Q6190" t="s">
        <v>11365</v>
      </c>
      <c r="R6190" t="s">
        <v>11360</v>
      </c>
      <c r="S6190">
        <f>IF(SalesData[[#This Row],[Return Status]]="Returned",1,0)</f>
        <v>1</v>
      </c>
      <c r="U6190" s="2">
        <f>EOMONTH(SalesData[[#This Row],[Order Date]],0)</f>
        <v>45169</v>
      </c>
      <c r="V6190" s="9" t="str">
        <f>"Q"&amp;INT((MONTH(SalesData[[#This Row],[Order Date]])+2)/3)&amp;"-"&amp;YEAR(SalesData[[#This Row],[Order Date]])</f>
        <v>Q3-2023</v>
      </c>
    </row>
    <row r="6191" spans="1:22" x14ac:dyDescent="0.35">
      <c r="A6191" t="s">
        <v>6332</v>
      </c>
      <c r="B6191" s="1">
        <v>45162</v>
      </c>
      <c r="C6191" t="s">
        <v>67</v>
      </c>
      <c r="D6191" t="s">
        <v>145</v>
      </c>
      <c r="E6191">
        <v>3495493568</v>
      </c>
      <c r="F6191" t="s">
        <v>47</v>
      </c>
      <c r="G6191" t="s">
        <v>23</v>
      </c>
      <c r="H6191" t="s">
        <v>24</v>
      </c>
      <c r="I6191" t="s">
        <v>17</v>
      </c>
      <c r="J6191" t="s">
        <v>18</v>
      </c>
      <c r="K6191">
        <v>3562.31</v>
      </c>
      <c r="L6191">
        <v>991.28</v>
      </c>
      <c r="M6191" t="s">
        <v>19</v>
      </c>
      <c r="N6191">
        <v>0.27826887609444401</v>
      </c>
      <c r="O6191" t="s">
        <v>11351</v>
      </c>
      <c r="P6191" t="s">
        <v>11354</v>
      </c>
      <c r="Q6191" t="s">
        <v>11363</v>
      </c>
      <c r="R6191" t="s">
        <v>11360</v>
      </c>
      <c r="S6191">
        <f>IF(SalesData[[#This Row],[Return Status]]="Returned",1,0)</f>
        <v>1</v>
      </c>
      <c r="T6191">
        <v>2821.33</v>
      </c>
      <c r="U6191" s="2">
        <f>EOMONTH(SalesData[[#This Row],[Order Date]],0)</f>
        <v>45169</v>
      </c>
      <c r="V6191" s="9" t="str">
        <f>"Q"&amp;INT((MONTH(SalesData[[#This Row],[Order Date]])+2)/3)&amp;"-"&amp;YEAR(SalesData[[#This Row],[Order Date]])</f>
        <v>Q3-2023</v>
      </c>
    </row>
    <row r="6192" spans="1:22" x14ac:dyDescent="0.35">
      <c r="A6192" t="s">
        <v>6333</v>
      </c>
      <c r="B6192" s="1">
        <v>45143</v>
      </c>
      <c r="C6192" t="s">
        <v>188</v>
      </c>
      <c r="D6192" t="s">
        <v>27</v>
      </c>
      <c r="E6192">
        <v>7284052609</v>
      </c>
      <c r="F6192" t="s">
        <v>137</v>
      </c>
      <c r="G6192" t="s">
        <v>34</v>
      </c>
      <c r="H6192" t="s">
        <v>35</v>
      </c>
      <c r="I6192" t="s">
        <v>36</v>
      </c>
      <c r="J6192" t="s">
        <v>19</v>
      </c>
      <c r="K6192">
        <v>2355.87</v>
      </c>
      <c r="L6192">
        <v>356.53</v>
      </c>
      <c r="M6192" t="s">
        <v>19</v>
      </c>
      <c r="N6192">
        <v>0.15133687342680199</v>
      </c>
      <c r="O6192" t="s">
        <v>11351</v>
      </c>
      <c r="P6192" t="s">
        <v>11352</v>
      </c>
      <c r="R6192" t="s">
        <v>11353</v>
      </c>
      <c r="S6192">
        <f>IF(SalesData[[#This Row],[Return Status]]="Returned",1,0)</f>
        <v>0</v>
      </c>
      <c r="U6192" s="2">
        <f>EOMONTH(SalesData[[#This Row],[Order Date]],0)</f>
        <v>45169</v>
      </c>
      <c r="V6192" s="9" t="str">
        <f>"Q"&amp;INT((MONTH(SalesData[[#This Row],[Order Date]])+2)/3)&amp;"-"&amp;YEAR(SalesData[[#This Row],[Order Date]])</f>
        <v>Q3-2023</v>
      </c>
    </row>
    <row r="6193" spans="1:22" x14ac:dyDescent="0.35">
      <c r="A6193" t="s">
        <v>6334</v>
      </c>
      <c r="B6193" s="1">
        <v>45143</v>
      </c>
      <c r="C6193" t="s">
        <v>194</v>
      </c>
      <c r="D6193" t="s">
        <v>39</v>
      </c>
      <c r="E6193">
        <v>6185280700</v>
      </c>
      <c r="F6193" t="s">
        <v>116</v>
      </c>
      <c r="G6193" t="s">
        <v>74</v>
      </c>
      <c r="H6193" t="s">
        <v>75</v>
      </c>
      <c r="I6193" t="s">
        <v>36</v>
      </c>
      <c r="J6193" t="s">
        <v>65</v>
      </c>
      <c r="K6193">
        <v>2668.33</v>
      </c>
      <c r="L6193">
        <v>131.99</v>
      </c>
      <c r="M6193" t="s">
        <v>65</v>
      </c>
      <c r="N6193">
        <v>4.9465395959270402E-2</v>
      </c>
      <c r="O6193" t="s">
        <v>11351</v>
      </c>
      <c r="P6193" t="s">
        <v>11356</v>
      </c>
      <c r="R6193" t="s">
        <v>11353</v>
      </c>
      <c r="S6193">
        <f>IF(SalesData[[#This Row],[Return Status]]="Returned",1,0)</f>
        <v>0</v>
      </c>
      <c r="T6193">
        <v>2420.2800000000002</v>
      </c>
      <c r="U6193" s="2">
        <f>EOMONTH(SalesData[[#This Row],[Order Date]],0)</f>
        <v>45169</v>
      </c>
      <c r="V6193" s="9" t="str">
        <f>"Q"&amp;INT((MONTH(SalesData[[#This Row],[Order Date]])+2)/3)&amp;"-"&amp;YEAR(SalesData[[#This Row],[Order Date]])</f>
        <v>Q3-2023</v>
      </c>
    </row>
    <row r="6194" spans="1:22" x14ac:dyDescent="0.35">
      <c r="A6194" t="s">
        <v>6335</v>
      </c>
      <c r="B6194" s="1">
        <v>45146</v>
      </c>
      <c r="C6194" t="s">
        <v>149</v>
      </c>
      <c r="D6194" t="s">
        <v>99</v>
      </c>
      <c r="E6194">
        <v>5227623710</v>
      </c>
      <c r="F6194" t="s">
        <v>185</v>
      </c>
      <c r="G6194" t="s">
        <v>164</v>
      </c>
      <c r="H6194" t="s">
        <v>165</v>
      </c>
      <c r="I6194" t="s">
        <v>36</v>
      </c>
      <c r="J6194" t="s">
        <v>43</v>
      </c>
      <c r="K6194">
        <v>3136.59</v>
      </c>
      <c r="L6194">
        <v>100.2</v>
      </c>
      <c r="M6194" t="s">
        <v>43</v>
      </c>
      <c r="N6194">
        <v>3.1945520453741202E-2</v>
      </c>
      <c r="O6194" t="s">
        <v>11351</v>
      </c>
      <c r="P6194" t="s">
        <v>11356</v>
      </c>
      <c r="R6194" t="s">
        <v>11353</v>
      </c>
      <c r="S6194">
        <f>IF(SalesData[[#This Row],[Return Status]]="Returned",1,0)</f>
        <v>0</v>
      </c>
      <c r="U6194" s="2">
        <f>EOMONTH(SalesData[[#This Row],[Order Date]],0)</f>
        <v>45169</v>
      </c>
      <c r="V6194" s="9" t="str">
        <f>"Q"&amp;INT((MONTH(SalesData[[#This Row],[Order Date]])+2)/3)&amp;"-"&amp;YEAR(SalesData[[#This Row],[Order Date]])</f>
        <v>Q3-2023</v>
      </c>
    </row>
    <row r="6195" spans="1:22" x14ac:dyDescent="0.35">
      <c r="A6195" t="s">
        <v>6336</v>
      </c>
      <c r="B6195" s="1">
        <v>45142</v>
      </c>
      <c r="C6195" t="s">
        <v>67</v>
      </c>
      <c r="D6195" t="s">
        <v>99</v>
      </c>
      <c r="E6195">
        <v>3917026095</v>
      </c>
      <c r="F6195" t="s">
        <v>238</v>
      </c>
      <c r="G6195" t="s">
        <v>74</v>
      </c>
      <c r="H6195" t="s">
        <v>75</v>
      </c>
      <c r="I6195" t="s">
        <v>36</v>
      </c>
      <c r="J6195" t="s">
        <v>62</v>
      </c>
      <c r="K6195">
        <v>3906.85</v>
      </c>
      <c r="L6195">
        <v>1114.43</v>
      </c>
      <c r="M6195" t="s">
        <v>62</v>
      </c>
      <c r="N6195">
        <v>0.28525026555921001</v>
      </c>
      <c r="O6195" t="s">
        <v>11351</v>
      </c>
      <c r="P6195" t="s">
        <v>11354</v>
      </c>
      <c r="R6195" t="s">
        <v>11353</v>
      </c>
      <c r="S6195">
        <f>IF(SalesData[[#This Row],[Return Status]]="Returned",1,0)</f>
        <v>0</v>
      </c>
      <c r="T6195">
        <v>2420.2800000000002</v>
      </c>
      <c r="U6195" s="2">
        <f>EOMONTH(SalesData[[#This Row],[Order Date]],0)</f>
        <v>45169</v>
      </c>
      <c r="V6195" s="9" t="str">
        <f>"Q"&amp;INT((MONTH(SalesData[[#This Row],[Order Date]])+2)/3)&amp;"-"&amp;YEAR(SalesData[[#This Row],[Order Date]])</f>
        <v>Q3-2023</v>
      </c>
    </row>
    <row r="6196" spans="1:22" x14ac:dyDescent="0.35">
      <c r="A6196" t="s">
        <v>6337</v>
      </c>
      <c r="B6196" s="1">
        <v>45143</v>
      </c>
      <c r="C6196" t="s">
        <v>205</v>
      </c>
      <c r="D6196" t="s">
        <v>39</v>
      </c>
      <c r="E6196">
        <v>3354825177</v>
      </c>
      <c r="F6196" t="s">
        <v>109</v>
      </c>
      <c r="G6196" t="s">
        <v>59</v>
      </c>
      <c r="H6196" t="s">
        <v>60</v>
      </c>
      <c r="I6196" t="s">
        <v>31</v>
      </c>
      <c r="J6196" t="s">
        <v>43</v>
      </c>
      <c r="K6196">
        <v>4106.6000000000004</v>
      </c>
      <c r="L6196">
        <v>972.89</v>
      </c>
      <c r="M6196" t="s">
        <v>43</v>
      </c>
      <c r="N6196">
        <v>0.23690887839088301</v>
      </c>
      <c r="O6196" t="s">
        <v>11351</v>
      </c>
      <c r="P6196" t="s">
        <v>11354</v>
      </c>
      <c r="R6196" t="s">
        <v>11353</v>
      </c>
      <c r="S6196">
        <f>IF(SalesData[[#This Row],[Return Status]]="Returned",1,0)</f>
        <v>0</v>
      </c>
      <c r="T6196">
        <v>2183.56</v>
      </c>
      <c r="U6196" s="2">
        <f>EOMONTH(SalesData[[#This Row],[Order Date]],0)</f>
        <v>45169</v>
      </c>
      <c r="V6196" s="9" t="str">
        <f>"Q"&amp;INT((MONTH(SalesData[[#This Row],[Order Date]])+2)/3)&amp;"-"&amp;YEAR(SalesData[[#This Row],[Order Date]])</f>
        <v>Q3-2023</v>
      </c>
    </row>
    <row r="6197" spans="1:22" x14ac:dyDescent="0.35">
      <c r="A6197" t="s">
        <v>6338</v>
      </c>
      <c r="B6197" s="1">
        <v>45161</v>
      </c>
      <c r="C6197" t="s">
        <v>45</v>
      </c>
      <c r="D6197" t="s">
        <v>80</v>
      </c>
      <c r="E6197">
        <v>7461397610</v>
      </c>
      <c r="F6197" t="s">
        <v>163</v>
      </c>
      <c r="G6197" t="s">
        <v>164</v>
      </c>
      <c r="H6197" t="s">
        <v>165</v>
      </c>
      <c r="I6197" t="s">
        <v>36</v>
      </c>
      <c r="J6197" t="s">
        <v>42</v>
      </c>
      <c r="K6197">
        <v>1864.62</v>
      </c>
      <c r="L6197">
        <v>511.12</v>
      </c>
      <c r="M6197" t="s">
        <v>43</v>
      </c>
      <c r="N6197">
        <v>0.27411483304909301</v>
      </c>
      <c r="O6197" t="s">
        <v>11351</v>
      </c>
      <c r="P6197" t="s">
        <v>11354</v>
      </c>
      <c r="R6197" t="s">
        <v>11353</v>
      </c>
      <c r="S6197">
        <f>IF(SalesData[[#This Row],[Return Status]]="Returned",1,0)</f>
        <v>0</v>
      </c>
      <c r="U6197" s="2">
        <f>EOMONTH(SalesData[[#This Row],[Order Date]],0)</f>
        <v>45169</v>
      </c>
      <c r="V6197" s="9" t="str">
        <f>"Q"&amp;INT((MONTH(SalesData[[#This Row],[Order Date]])+2)/3)&amp;"-"&amp;YEAR(SalesData[[#This Row],[Order Date]])</f>
        <v>Q3-2023</v>
      </c>
    </row>
    <row r="6198" spans="1:22" x14ac:dyDescent="0.35">
      <c r="A6198" t="s">
        <v>6339</v>
      </c>
      <c r="B6198" s="1">
        <v>45145</v>
      </c>
      <c r="C6198" t="s">
        <v>92</v>
      </c>
      <c r="D6198" t="s">
        <v>99</v>
      </c>
      <c r="E6198">
        <v>5951940392</v>
      </c>
      <c r="F6198" t="s">
        <v>114</v>
      </c>
      <c r="G6198" t="s">
        <v>59</v>
      </c>
      <c r="H6198" t="s">
        <v>60</v>
      </c>
      <c r="I6198" t="s">
        <v>31</v>
      </c>
      <c r="J6198" t="s">
        <v>18</v>
      </c>
      <c r="K6198">
        <v>3083.4</v>
      </c>
      <c r="L6198">
        <v>563.07000000000005</v>
      </c>
      <c r="M6198" t="s">
        <v>19</v>
      </c>
      <c r="N6198">
        <v>0.18261334890056399</v>
      </c>
      <c r="O6198" t="s">
        <v>11351</v>
      </c>
      <c r="P6198" t="s">
        <v>11352</v>
      </c>
      <c r="R6198" t="s">
        <v>11353</v>
      </c>
      <c r="S6198">
        <f>IF(SalesData[[#This Row],[Return Status]]="Returned",1,0)</f>
        <v>0</v>
      </c>
      <c r="T6198">
        <v>2183.56</v>
      </c>
      <c r="U6198" s="2">
        <f>EOMONTH(SalesData[[#This Row],[Order Date]],0)</f>
        <v>45169</v>
      </c>
      <c r="V6198" s="9" t="str">
        <f>"Q"&amp;INT((MONTH(SalesData[[#This Row],[Order Date]])+2)/3)&amp;"-"&amp;YEAR(SalesData[[#This Row],[Order Date]])</f>
        <v>Q3-2023</v>
      </c>
    </row>
    <row r="6199" spans="1:22" x14ac:dyDescent="0.35">
      <c r="A6199" t="s">
        <v>6340</v>
      </c>
      <c r="B6199" s="1">
        <v>45161</v>
      </c>
      <c r="C6199" t="s">
        <v>57</v>
      </c>
      <c r="D6199" t="s">
        <v>80</v>
      </c>
      <c r="E6199">
        <v>2627012458</v>
      </c>
      <c r="F6199" t="s">
        <v>206</v>
      </c>
      <c r="G6199" t="s">
        <v>89</v>
      </c>
      <c r="H6199" t="s">
        <v>90</v>
      </c>
      <c r="I6199" t="s">
        <v>31</v>
      </c>
      <c r="J6199" t="s">
        <v>42</v>
      </c>
      <c r="K6199">
        <v>4570.99</v>
      </c>
      <c r="L6199">
        <v>763.26</v>
      </c>
      <c r="M6199" t="s">
        <v>43</v>
      </c>
      <c r="N6199">
        <v>0.166979144561681</v>
      </c>
      <c r="O6199" t="s">
        <v>11351</v>
      </c>
      <c r="P6199" t="s">
        <v>11352</v>
      </c>
      <c r="R6199" t="s">
        <v>11353</v>
      </c>
      <c r="S6199">
        <f>IF(SalesData[[#This Row],[Return Status]]="Returned",1,0)</f>
        <v>0</v>
      </c>
      <c r="T6199">
        <v>207.68</v>
      </c>
      <c r="U6199" s="2">
        <f>EOMONTH(SalesData[[#This Row],[Order Date]],0)</f>
        <v>45169</v>
      </c>
      <c r="V6199" s="9" t="str">
        <f>"Q"&amp;INT((MONTH(SalesData[[#This Row],[Order Date]])+2)/3)&amp;"-"&amp;YEAR(SalesData[[#This Row],[Order Date]])</f>
        <v>Q3-2023</v>
      </c>
    </row>
    <row r="6200" spans="1:22" x14ac:dyDescent="0.35">
      <c r="A6200" t="s">
        <v>6341</v>
      </c>
      <c r="B6200" s="1">
        <v>45146</v>
      </c>
      <c r="C6200" t="s">
        <v>49</v>
      </c>
      <c r="D6200" t="s">
        <v>99</v>
      </c>
      <c r="E6200">
        <v>4520290487</v>
      </c>
      <c r="F6200" t="s">
        <v>116</v>
      </c>
      <c r="G6200" t="s">
        <v>74</v>
      </c>
      <c r="H6200" t="s">
        <v>75</v>
      </c>
      <c r="I6200" t="s">
        <v>36</v>
      </c>
      <c r="J6200" t="s">
        <v>65</v>
      </c>
      <c r="K6200">
        <v>3583.79</v>
      </c>
      <c r="L6200">
        <v>425.43</v>
      </c>
      <c r="M6200" t="s">
        <v>65</v>
      </c>
      <c r="N6200">
        <v>0.118709522600376</v>
      </c>
      <c r="O6200" t="s">
        <v>11351</v>
      </c>
      <c r="P6200" t="s">
        <v>11352</v>
      </c>
      <c r="R6200" t="s">
        <v>11353</v>
      </c>
      <c r="S6200">
        <f>IF(SalesData[[#This Row],[Return Status]]="Returned",1,0)</f>
        <v>0</v>
      </c>
      <c r="T6200">
        <v>2420.2800000000002</v>
      </c>
      <c r="U6200" s="2">
        <f>EOMONTH(SalesData[[#This Row],[Order Date]],0)</f>
        <v>45169</v>
      </c>
      <c r="V6200" s="9" t="str">
        <f>"Q"&amp;INT((MONTH(SalesData[[#This Row],[Order Date]])+2)/3)&amp;"-"&amp;YEAR(SalesData[[#This Row],[Order Date]])</f>
        <v>Q3-2023</v>
      </c>
    </row>
    <row r="6201" spans="1:22" x14ac:dyDescent="0.35">
      <c r="A6201" t="s">
        <v>6342</v>
      </c>
      <c r="B6201" s="1">
        <v>45168</v>
      </c>
      <c r="C6201" t="s">
        <v>52</v>
      </c>
      <c r="D6201" t="s">
        <v>39</v>
      </c>
      <c r="E6201">
        <v>6127705297</v>
      </c>
      <c r="F6201" t="s">
        <v>83</v>
      </c>
      <c r="G6201" t="s">
        <v>84</v>
      </c>
      <c r="H6201" t="s">
        <v>85</v>
      </c>
      <c r="I6201" t="s">
        <v>31</v>
      </c>
      <c r="J6201" t="s">
        <v>62</v>
      </c>
      <c r="K6201">
        <v>1130.8399999999999</v>
      </c>
      <c r="L6201">
        <v>188.86</v>
      </c>
      <c r="M6201" t="s">
        <v>62</v>
      </c>
      <c r="N6201">
        <v>0.16700859538042501</v>
      </c>
      <c r="O6201" t="s">
        <v>11351</v>
      </c>
      <c r="P6201" t="s">
        <v>11352</v>
      </c>
      <c r="R6201" t="s">
        <v>11353</v>
      </c>
      <c r="S6201">
        <f>IF(SalesData[[#This Row],[Return Status]]="Returned",1,0)</f>
        <v>0</v>
      </c>
      <c r="T6201">
        <v>847.14</v>
      </c>
      <c r="U6201" s="2">
        <f>EOMONTH(SalesData[[#This Row],[Order Date]],0)</f>
        <v>45169</v>
      </c>
      <c r="V6201" s="9" t="str">
        <f>"Q"&amp;INT((MONTH(SalesData[[#This Row],[Order Date]])+2)/3)&amp;"-"&amp;YEAR(SalesData[[#This Row],[Order Date]])</f>
        <v>Q3-2023</v>
      </c>
    </row>
    <row r="6202" spans="1:22" x14ac:dyDescent="0.35">
      <c r="A6202" t="s">
        <v>6343</v>
      </c>
      <c r="B6202" s="1">
        <v>45153</v>
      </c>
      <c r="C6202" t="s">
        <v>205</v>
      </c>
      <c r="D6202" t="s">
        <v>145</v>
      </c>
      <c r="E6202">
        <v>5217585102</v>
      </c>
      <c r="F6202" t="s">
        <v>312</v>
      </c>
      <c r="G6202" t="s">
        <v>141</v>
      </c>
      <c r="H6202" t="s">
        <v>121</v>
      </c>
      <c r="I6202" t="s">
        <v>17</v>
      </c>
      <c r="J6202" t="s">
        <v>61</v>
      </c>
      <c r="K6202">
        <v>2080.48</v>
      </c>
      <c r="L6202">
        <v>513.29999999999995</v>
      </c>
      <c r="M6202" t="s">
        <v>62</v>
      </c>
      <c r="N6202">
        <v>0.246721910328386</v>
      </c>
      <c r="O6202" t="s">
        <v>11351</v>
      </c>
      <c r="P6202" t="s">
        <v>11354</v>
      </c>
      <c r="R6202" t="s">
        <v>11353</v>
      </c>
      <c r="S6202">
        <f>IF(SalesData[[#This Row],[Return Status]]="Returned",1,0)</f>
        <v>0</v>
      </c>
      <c r="T6202">
        <v>2793.38</v>
      </c>
      <c r="U6202" s="2">
        <f>EOMONTH(SalesData[[#This Row],[Order Date]],0)</f>
        <v>45169</v>
      </c>
      <c r="V6202" s="9" t="str">
        <f>"Q"&amp;INT((MONTH(SalesData[[#This Row],[Order Date]])+2)/3)&amp;"-"&amp;YEAR(SalesData[[#This Row],[Order Date]])</f>
        <v>Q3-2023</v>
      </c>
    </row>
    <row r="6203" spans="1:22" x14ac:dyDescent="0.35">
      <c r="A6203" t="s">
        <v>6344</v>
      </c>
      <c r="B6203" s="1">
        <v>45154</v>
      </c>
      <c r="C6203" t="s">
        <v>92</v>
      </c>
      <c r="D6203" t="s">
        <v>72</v>
      </c>
      <c r="E6203">
        <v>9876798889</v>
      </c>
      <c r="F6203" t="s">
        <v>107</v>
      </c>
      <c r="G6203" t="s">
        <v>11390</v>
      </c>
      <c r="H6203" t="s">
        <v>16</v>
      </c>
      <c r="I6203" t="s">
        <v>17</v>
      </c>
      <c r="J6203" t="s">
        <v>65</v>
      </c>
      <c r="K6203">
        <v>1309.8800000000001</v>
      </c>
      <c r="L6203">
        <v>352.43</v>
      </c>
      <c r="M6203" t="s">
        <v>65</v>
      </c>
      <c r="N6203">
        <v>0.26905518062723299</v>
      </c>
      <c r="O6203" t="s">
        <v>11351</v>
      </c>
      <c r="P6203" t="s">
        <v>11354</v>
      </c>
      <c r="R6203" t="s">
        <v>11353</v>
      </c>
      <c r="S6203">
        <f>IF(SalesData[[#This Row],[Return Status]]="Returned",1,0)</f>
        <v>0</v>
      </c>
      <c r="U6203" s="2">
        <f>EOMONTH(SalesData[[#This Row],[Order Date]],0)</f>
        <v>45169</v>
      </c>
      <c r="V6203" s="9" t="str">
        <f>"Q"&amp;INT((MONTH(SalesData[[#This Row],[Order Date]])+2)/3)&amp;"-"&amp;YEAR(SalesData[[#This Row],[Order Date]])</f>
        <v>Q3-2023</v>
      </c>
    </row>
    <row r="6204" spans="1:22" x14ac:dyDescent="0.35">
      <c r="A6204" t="s">
        <v>6345</v>
      </c>
      <c r="B6204" s="1">
        <v>45154</v>
      </c>
      <c r="C6204" t="s">
        <v>57</v>
      </c>
      <c r="D6204" t="s">
        <v>46</v>
      </c>
      <c r="E6204">
        <v>1732420043</v>
      </c>
      <c r="F6204" t="s">
        <v>129</v>
      </c>
      <c r="G6204" t="s">
        <v>54</v>
      </c>
      <c r="H6204" t="s">
        <v>11357</v>
      </c>
      <c r="I6204" t="s">
        <v>31</v>
      </c>
      <c r="J6204" t="s">
        <v>19</v>
      </c>
      <c r="K6204">
        <v>261.41000000000003</v>
      </c>
      <c r="L6204">
        <v>71.94</v>
      </c>
      <c r="M6204" t="s">
        <v>19</v>
      </c>
      <c r="N6204">
        <v>0.27519987758693198</v>
      </c>
      <c r="O6204" t="s">
        <v>11361</v>
      </c>
      <c r="P6204" t="s">
        <v>11354</v>
      </c>
      <c r="R6204" t="s">
        <v>11353</v>
      </c>
      <c r="S6204">
        <f>IF(SalesData[[#This Row],[Return Status]]="Returned",1,0)</f>
        <v>0</v>
      </c>
      <c r="U6204" s="2">
        <f>EOMONTH(SalesData[[#This Row],[Order Date]],0)</f>
        <v>45169</v>
      </c>
      <c r="V6204" s="9" t="str">
        <f>"Q"&amp;INT((MONTH(SalesData[[#This Row],[Order Date]])+2)/3)&amp;"-"&amp;YEAR(SalesData[[#This Row],[Order Date]])</f>
        <v>Q3-2023</v>
      </c>
    </row>
    <row r="6205" spans="1:22" x14ac:dyDescent="0.35">
      <c r="A6205" t="s">
        <v>6346</v>
      </c>
      <c r="B6205" s="1">
        <v>45159</v>
      </c>
      <c r="C6205" t="s">
        <v>94</v>
      </c>
      <c r="D6205" t="s">
        <v>145</v>
      </c>
      <c r="E6205">
        <v>1798836272</v>
      </c>
      <c r="F6205" t="s">
        <v>47</v>
      </c>
      <c r="G6205" t="s">
        <v>23</v>
      </c>
      <c r="H6205" t="s">
        <v>24</v>
      </c>
      <c r="I6205" t="s">
        <v>17</v>
      </c>
      <c r="J6205" t="s">
        <v>42</v>
      </c>
      <c r="K6205">
        <v>2518.65</v>
      </c>
      <c r="L6205">
        <v>506.63</v>
      </c>
      <c r="M6205" t="s">
        <v>43</v>
      </c>
      <c r="N6205">
        <v>0.201151410477835</v>
      </c>
      <c r="O6205" t="s">
        <v>11351</v>
      </c>
      <c r="P6205" t="s">
        <v>11354</v>
      </c>
      <c r="R6205" t="s">
        <v>11353</v>
      </c>
      <c r="S6205">
        <f>IF(SalesData[[#This Row],[Return Status]]="Returned",1,0)</f>
        <v>0</v>
      </c>
      <c r="T6205">
        <v>2821.33</v>
      </c>
      <c r="U6205" s="2">
        <f>EOMONTH(SalesData[[#This Row],[Order Date]],0)</f>
        <v>45169</v>
      </c>
      <c r="V6205" s="9" t="str">
        <f>"Q"&amp;INT((MONTH(SalesData[[#This Row],[Order Date]])+2)/3)&amp;"-"&amp;YEAR(SalesData[[#This Row],[Order Date]])</f>
        <v>Q3-2023</v>
      </c>
    </row>
    <row r="6206" spans="1:22" x14ac:dyDescent="0.35">
      <c r="A6206" t="s">
        <v>6347</v>
      </c>
      <c r="B6206" s="1">
        <v>45153</v>
      </c>
      <c r="C6206" t="s">
        <v>111</v>
      </c>
      <c r="D6206" t="s">
        <v>72</v>
      </c>
      <c r="E6206">
        <v>4763509527</v>
      </c>
      <c r="F6206" t="s">
        <v>152</v>
      </c>
      <c r="G6206" t="s">
        <v>23</v>
      </c>
      <c r="H6206" t="s">
        <v>24</v>
      </c>
      <c r="I6206" t="s">
        <v>17</v>
      </c>
      <c r="J6206" t="s">
        <v>62</v>
      </c>
      <c r="K6206">
        <v>3944.42</v>
      </c>
      <c r="L6206">
        <v>379.36</v>
      </c>
      <c r="M6206" t="s">
        <v>62</v>
      </c>
      <c r="N6206">
        <v>9.6176370670466096E-2</v>
      </c>
      <c r="O6206" t="s">
        <v>11351</v>
      </c>
      <c r="P6206" t="s">
        <v>11356</v>
      </c>
      <c r="R6206" t="s">
        <v>11353</v>
      </c>
      <c r="S6206">
        <f>IF(SalesData[[#This Row],[Return Status]]="Returned",1,0)</f>
        <v>0</v>
      </c>
      <c r="T6206">
        <v>2821.33</v>
      </c>
      <c r="U6206" s="2">
        <f>EOMONTH(SalesData[[#This Row],[Order Date]],0)</f>
        <v>45169</v>
      </c>
      <c r="V6206" s="9" t="str">
        <f>"Q"&amp;INT((MONTH(SalesData[[#This Row],[Order Date]])+2)/3)&amp;"-"&amp;YEAR(SalesData[[#This Row],[Order Date]])</f>
        <v>Q3-2023</v>
      </c>
    </row>
    <row r="6207" spans="1:22" x14ac:dyDescent="0.35">
      <c r="A6207" t="s">
        <v>6348</v>
      </c>
      <c r="B6207" s="1">
        <v>45150</v>
      </c>
      <c r="C6207" t="s">
        <v>97</v>
      </c>
      <c r="D6207" t="s">
        <v>39</v>
      </c>
      <c r="E6207">
        <v>5958954123</v>
      </c>
      <c r="F6207" t="s">
        <v>109</v>
      </c>
      <c r="G6207" t="s">
        <v>59</v>
      </c>
      <c r="H6207" t="s">
        <v>60</v>
      </c>
      <c r="I6207" t="s">
        <v>31</v>
      </c>
      <c r="J6207" t="s">
        <v>19</v>
      </c>
      <c r="K6207">
        <v>84.94</v>
      </c>
      <c r="L6207">
        <v>14.66</v>
      </c>
      <c r="M6207" t="s">
        <v>19</v>
      </c>
      <c r="N6207">
        <v>0.17259241817753701</v>
      </c>
      <c r="O6207" t="s">
        <v>11361</v>
      </c>
      <c r="P6207" t="s">
        <v>11352</v>
      </c>
      <c r="R6207" t="s">
        <v>11353</v>
      </c>
      <c r="S6207">
        <f>IF(SalesData[[#This Row],[Return Status]]="Returned",1,0)</f>
        <v>0</v>
      </c>
      <c r="T6207">
        <v>2183.56</v>
      </c>
      <c r="U6207" s="2">
        <f>EOMONTH(SalesData[[#This Row],[Order Date]],0)</f>
        <v>45169</v>
      </c>
      <c r="V6207" s="9" t="str">
        <f>"Q"&amp;INT((MONTH(SalesData[[#This Row],[Order Date]])+2)/3)&amp;"-"&amp;YEAR(SalesData[[#This Row],[Order Date]])</f>
        <v>Q3-2023</v>
      </c>
    </row>
    <row r="6208" spans="1:22" x14ac:dyDescent="0.35">
      <c r="A6208" t="s">
        <v>6349</v>
      </c>
      <c r="B6208" s="1">
        <v>45163</v>
      </c>
      <c r="C6208" t="s">
        <v>194</v>
      </c>
      <c r="D6208" t="s">
        <v>80</v>
      </c>
      <c r="E6208">
        <v>6041427522</v>
      </c>
      <c r="F6208" t="s">
        <v>47</v>
      </c>
      <c r="G6208" t="s">
        <v>23</v>
      </c>
      <c r="H6208" t="s">
        <v>24</v>
      </c>
      <c r="I6208" t="s">
        <v>17</v>
      </c>
      <c r="J6208" t="s">
        <v>65</v>
      </c>
      <c r="K6208">
        <v>3120.53</v>
      </c>
      <c r="L6208">
        <v>236.33</v>
      </c>
      <c r="M6208" t="s">
        <v>65</v>
      </c>
      <c r="N6208">
        <v>7.5733929813204801E-2</v>
      </c>
      <c r="O6208" t="s">
        <v>11351</v>
      </c>
      <c r="P6208" t="s">
        <v>11356</v>
      </c>
      <c r="R6208" t="s">
        <v>11353</v>
      </c>
      <c r="S6208">
        <f>IF(SalesData[[#This Row],[Return Status]]="Returned",1,0)</f>
        <v>0</v>
      </c>
      <c r="T6208">
        <v>2821.33</v>
      </c>
      <c r="U6208" s="2">
        <f>EOMONTH(SalesData[[#This Row],[Order Date]],0)</f>
        <v>45169</v>
      </c>
      <c r="V6208" s="9" t="str">
        <f>"Q"&amp;INT((MONTH(SalesData[[#This Row],[Order Date]])+2)/3)&amp;"-"&amp;YEAR(SalesData[[#This Row],[Order Date]])</f>
        <v>Q3-2023</v>
      </c>
    </row>
    <row r="6209" spans="1:22" x14ac:dyDescent="0.35">
      <c r="A6209" t="s">
        <v>6350</v>
      </c>
      <c r="B6209" s="1">
        <v>45162</v>
      </c>
      <c r="C6209" t="s">
        <v>184</v>
      </c>
      <c r="D6209" t="s">
        <v>13</v>
      </c>
      <c r="E6209">
        <v>2689155883</v>
      </c>
      <c r="F6209" t="s">
        <v>163</v>
      </c>
      <c r="G6209" t="s">
        <v>11386</v>
      </c>
      <c r="H6209" t="s">
        <v>165</v>
      </c>
      <c r="I6209" t="s">
        <v>36</v>
      </c>
      <c r="J6209" t="s">
        <v>62</v>
      </c>
      <c r="K6209">
        <v>2827.89</v>
      </c>
      <c r="L6209">
        <v>764.45</v>
      </c>
      <c r="M6209" t="s">
        <v>62</v>
      </c>
      <c r="N6209">
        <v>0.27032522481426102</v>
      </c>
      <c r="O6209" t="s">
        <v>11351</v>
      </c>
      <c r="P6209" t="s">
        <v>11354</v>
      </c>
      <c r="R6209" t="s">
        <v>11353</v>
      </c>
      <c r="S6209">
        <f>IF(SalesData[[#This Row],[Return Status]]="Returned",1,0)</f>
        <v>0</v>
      </c>
      <c r="U6209" s="2">
        <f>EOMONTH(SalesData[[#This Row],[Order Date]],0)</f>
        <v>45169</v>
      </c>
      <c r="V6209" s="9" t="str">
        <f>"Q"&amp;INT((MONTH(SalesData[[#This Row],[Order Date]])+2)/3)&amp;"-"&amp;YEAR(SalesData[[#This Row],[Order Date]])</f>
        <v>Q3-2023</v>
      </c>
    </row>
    <row r="6210" spans="1:22" x14ac:dyDescent="0.35">
      <c r="A6210" t="s">
        <v>6351</v>
      </c>
      <c r="B6210" s="1">
        <v>45166</v>
      </c>
      <c r="C6210" t="s">
        <v>67</v>
      </c>
      <c r="D6210" t="s">
        <v>46</v>
      </c>
      <c r="E6210">
        <v>3881617679</v>
      </c>
      <c r="F6210" t="s">
        <v>83</v>
      </c>
      <c r="G6210" t="s">
        <v>84</v>
      </c>
      <c r="H6210" t="s">
        <v>85</v>
      </c>
      <c r="I6210" t="s">
        <v>31</v>
      </c>
      <c r="J6210" t="s">
        <v>19</v>
      </c>
      <c r="K6210">
        <v>3841.61</v>
      </c>
      <c r="L6210">
        <v>1081.46</v>
      </c>
      <c r="M6210" t="s">
        <v>19</v>
      </c>
      <c r="N6210">
        <v>0.28151217848766502</v>
      </c>
      <c r="O6210" t="s">
        <v>11351</v>
      </c>
      <c r="P6210" t="s">
        <v>11354</v>
      </c>
      <c r="R6210" t="s">
        <v>11353</v>
      </c>
      <c r="S6210">
        <f>IF(SalesData[[#This Row],[Return Status]]="Returned",1,0)</f>
        <v>0</v>
      </c>
      <c r="T6210">
        <v>847.14</v>
      </c>
      <c r="U6210" s="2">
        <f>EOMONTH(SalesData[[#This Row],[Order Date]],0)</f>
        <v>45169</v>
      </c>
      <c r="V6210" s="9" t="str">
        <f>"Q"&amp;INT((MONTH(SalesData[[#This Row],[Order Date]])+2)/3)&amp;"-"&amp;YEAR(SalesData[[#This Row],[Order Date]])</f>
        <v>Q3-2023</v>
      </c>
    </row>
    <row r="6211" spans="1:22" x14ac:dyDescent="0.35">
      <c r="A6211" t="s">
        <v>6352</v>
      </c>
      <c r="B6211" s="1">
        <v>45152</v>
      </c>
      <c r="C6211" t="s">
        <v>57</v>
      </c>
      <c r="D6211" t="s">
        <v>39</v>
      </c>
      <c r="E6211">
        <v>4613037525</v>
      </c>
      <c r="F6211" t="s">
        <v>50</v>
      </c>
      <c r="G6211" t="s">
        <v>34</v>
      </c>
      <c r="H6211" t="s">
        <v>35</v>
      </c>
      <c r="I6211" t="s">
        <v>36</v>
      </c>
      <c r="J6211" t="s">
        <v>61</v>
      </c>
      <c r="K6211">
        <v>3884.31</v>
      </c>
      <c r="L6211">
        <v>433.49</v>
      </c>
      <c r="M6211" t="s">
        <v>62</v>
      </c>
      <c r="N6211">
        <v>0.111600258475765</v>
      </c>
      <c r="O6211" t="s">
        <v>11351</v>
      </c>
      <c r="P6211" t="s">
        <v>11352</v>
      </c>
      <c r="R6211" t="s">
        <v>11353</v>
      </c>
      <c r="S6211">
        <f>IF(SalesData[[#This Row],[Return Status]]="Returned",1,0)</f>
        <v>0</v>
      </c>
      <c r="U6211" s="2">
        <f>EOMONTH(SalesData[[#This Row],[Order Date]],0)</f>
        <v>45169</v>
      </c>
      <c r="V6211" s="9" t="str">
        <f>"Q"&amp;INT((MONTH(SalesData[[#This Row],[Order Date]])+2)/3)&amp;"-"&amp;YEAR(SalesData[[#This Row],[Order Date]])</f>
        <v>Q3-2023</v>
      </c>
    </row>
    <row r="6212" spans="1:22" x14ac:dyDescent="0.35">
      <c r="A6212" t="s">
        <v>6353</v>
      </c>
      <c r="B6212" s="1">
        <v>45162</v>
      </c>
      <c r="C6212" t="s">
        <v>97</v>
      </c>
      <c r="D6212" t="s">
        <v>39</v>
      </c>
      <c r="E6212">
        <v>3489308809</v>
      </c>
      <c r="F6212" t="s">
        <v>120</v>
      </c>
      <c r="G6212" t="s">
        <v>141</v>
      </c>
      <c r="H6212" t="s">
        <v>121</v>
      </c>
      <c r="I6212" t="s">
        <v>17</v>
      </c>
      <c r="J6212" t="s">
        <v>65</v>
      </c>
      <c r="K6212">
        <v>4387.1099999999997</v>
      </c>
      <c r="L6212">
        <v>449.88</v>
      </c>
      <c r="M6212" t="s">
        <v>65</v>
      </c>
      <c r="N6212">
        <v>0.102545867324959</v>
      </c>
      <c r="O6212" t="s">
        <v>11351</v>
      </c>
      <c r="P6212" t="s">
        <v>11352</v>
      </c>
      <c r="R6212" t="s">
        <v>11353</v>
      </c>
      <c r="S6212">
        <f>IF(SalesData[[#This Row],[Return Status]]="Returned",1,0)</f>
        <v>0</v>
      </c>
      <c r="T6212">
        <v>2793.38</v>
      </c>
      <c r="U6212" s="2">
        <f>EOMONTH(SalesData[[#This Row],[Order Date]],0)</f>
        <v>45169</v>
      </c>
      <c r="V6212" s="9" t="str">
        <f>"Q"&amp;INT((MONTH(SalesData[[#This Row],[Order Date]])+2)/3)&amp;"-"&amp;YEAR(SalesData[[#This Row],[Order Date]])</f>
        <v>Q3-2023</v>
      </c>
    </row>
    <row r="6213" spans="1:22" x14ac:dyDescent="0.35">
      <c r="A6213" t="s">
        <v>6354</v>
      </c>
      <c r="B6213" s="1">
        <v>45159</v>
      </c>
      <c r="C6213" t="s">
        <v>77</v>
      </c>
      <c r="D6213" t="s">
        <v>13</v>
      </c>
      <c r="E6213">
        <v>1918567751</v>
      </c>
      <c r="F6213" t="s">
        <v>168</v>
      </c>
      <c r="G6213" t="s">
        <v>11371</v>
      </c>
      <c r="H6213" t="s">
        <v>55</v>
      </c>
      <c r="I6213" t="s">
        <v>31</v>
      </c>
      <c r="J6213" t="s">
        <v>65</v>
      </c>
      <c r="K6213">
        <v>1817.64</v>
      </c>
      <c r="L6213">
        <v>406.44</v>
      </c>
      <c r="M6213" t="s">
        <v>65</v>
      </c>
      <c r="N6213">
        <v>0.223608635373341</v>
      </c>
      <c r="O6213" t="s">
        <v>11351</v>
      </c>
      <c r="P6213" t="s">
        <v>11354</v>
      </c>
      <c r="R6213" t="s">
        <v>11353</v>
      </c>
      <c r="S6213">
        <f>IF(SalesData[[#This Row],[Return Status]]="Returned",1,0)</f>
        <v>0</v>
      </c>
      <c r="U6213" s="2">
        <f>EOMONTH(SalesData[[#This Row],[Order Date]],0)</f>
        <v>45169</v>
      </c>
      <c r="V6213" s="9" t="str">
        <f>"Q"&amp;INT((MONTH(SalesData[[#This Row],[Order Date]])+2)/3)&amp;"-"&amp;YEAR(SalesData[[#This Row],[Order Date]])</f>
        <v>Q3-2023</v>
      </c>
    </row>
    <row r="6214" spans="1:22" x14ac:dyDescent="0.35">
      <c r="A6214" t="s">
        <v>6355</v>
      </c>
      <c r="B6214" s="1">
        <v>45168</v>
      </c>
      <c r="C6214" t="s">
        <v>149</v>
      </c>
      <c r="D6214" t="s">
        <v>13</v>
      </c>
      <c r="E6214">
        <v>9525881127</v>
      </c>
      <c r="F6214" t="s">
        <v>185</v>
      </c>
      <c r="G6214" t="s">
        <v>164</v>
      </c>
      <c r="H6214" t="s">
        <v>165</v>
      </c>
      <c r="I6214" t="s">
        <v>36</v>
      </c>
      <c r="J6214" t="s">
        <v>43</v>
      </c>
      <c r="K6214">
        <v>4383.79</v>
      </c>
      <c r="L6214">
        <v>833.3</v>
      </c>
      <c r="M6214" t="s">
        <v>43</v>
      </c>
      <c r="N6214">
        <v>0.19008666017304701</v>
      </c>
      <c r="O6214" t="s">
        <v>11351</v>
      </c>
      <c r="P6214" t="s">
        <v>11352</v>
      </c>
      <c r="R6214" t="s">
        <v>11353</v>
      </c>
      <c r="S6214">
        <f>IF(SalesData[[#This Row],[Return Status]]="Returned",1,0)</f>
        <v>0</v>
      </c>
      <c r="U6214" s="2">
        <f>EOMONTH(SalesData[[#This Row],[Order Date]],0)</f>
        <v>45169</v>
      </c>
      <c r="V6214" s="9" t="str">
        <f>"Q"&amp;INT((MONTH(SalesData[[#This Row],[Order Date]])+2)/3)&amp;"-"&amp;YEAR(SalesData[[#This Row],[Order Date]])</f>
        <v>Q3-2023</v>
      </c>
    </row>
    <row r="6215" spans="1:22" x14ac:dyDescent="0.35">
      <c r="A6215" t="s">
        <v>6356</v>
      </c>
      <c r="B6215" s="1">
        <v>45163</v>
      </c>
      <c r="C6215" t="s">
        <v>144</v>
      </c>
      <c r="D6215" t="s">
        <v>99</v>
      </c>
      <c r="E6215">
        <v>5906787563</v>
      </c>
      <c r="F6215" t="s">
        <v>114</v>
      </c>
      <c r="G6215" t="s">
        <v>59</v>
      </c>
      <c r="H6215" t="s">
        <v>60</v>
      </c>
      <c r="I6215" t="s">
        <v>31</v>
      </c>
      <c r="J6215" t="s">
        <v>19</v>
      </c>
      <c r="K6215">
        <v>4638.99</v>
      </c>
      <c r="L6215">
        <v>489.28</v>
      </c>
      <c r="M6215" t="s">
        <v>19</v>
      </c>
      <c r="N6215">
        <v>0.105471234040168</v>
      </c>
      <c r="O6215" t="s">
        <v>11351</v>
      </c>
      <c r="P6215" t="s">
        <v>11352</v>
      </c>
      <c r="R6215" t="s">
        <v>11353</v>
      </c>
      <c r="S6215">
        <f>IF(SalesData[[#This Row],[Return Status]]="Returned",1,0)</f>
        <v>0</v>
      </c>
      <c r="T6215">
        <v>2183.56</v>
      </c>
      <c r="U6215" s="2">
        <f>EOMONTH(SalesData[[#This Row],[Order Date]],0)</f>
        <v>45169</v>
      </c>
      <c r="V6215" s="9" t="str">
        <f>"Q"&amp;INT((MONTH(SalesData[[#This Row],[Order Date]])+2)/3)&amp;"-"&amp;YEAR(SalesData[[#This Row],[Order Date]])</f>
        <v>Q3-2023</v>
      </c>
    </row>
    <row r="6216" spans="1:22" x14ac:dyDescent="0.35">
      <c r="A6216" t="s">
        <v>6357</v>
      </c>
      <c r="B6216" s="1">
        <v>45147</v>
      </c>
      <c r="C6216" t="s">
        <v>184</v>
      </c>
      <c r="D6216" t="s">
        <v>27</v>
      </c>
      <c r="E6216">
        <v>578291319</v>
      </c>
      <c r="F6216" t="s">
        <v>140</v>
      </c>
      <c r="G6216" t="s">
        <v>141</v>
      </c>
      <c r="H6216" t="s">
        <v>121</v>
      </c>
      <c r="I6216" t="s">
        <v>17</v>
      </c>
      <c r="J6216" t="s">
        <v>62</v>
      </c>
      <c r="K6216">
        <v>640.13</v>
      </c>
      <c r="L6216">
        <v>57.58</v>
      </c>
      <c r="M6216" t="s">
        <v>62</v>
      </c>
      <c r="N6216">
        <v>8.9950478808991902E-2</v>
      </c>
      <c r="O6216" t="s">
        <v>11355</v>
      </c>
      <c r="P6216" t="s">
        <v>11356</v>
      </c>
      <c r="R6216" t="s">
        <v>11353</v>
      </c>
      <c r="S6216">
        <f>IF(SalesData[[#This Row],[Return Status]]="Returned",1,0)</f>
        <v>0</v>
      </c>
      <c r="T6216">
        <v>2793.38</v>
      </c>
      <c r="U6216" s="2">
        <f>EOMONTH(SalesData[[#This Row],[Order Date]],0)</f>
        <v>45169</v>
      </c>
      <c r="V6216" s="9" t="str">
        <f>"Q"&amp;INT((MONTH(SalesData[[#This Row],[Order Date]])+2)/3)&amp;"-"&amp;YEAR(SalesData[[#This Row],[Order Date]])</f>
        <v>Q3-2023</v>
      </c>
    </row>
    <row r="6217" spans="1:22" x14ac:dyDescent="0.35">
      <c r="A6217" t="s">
        <v>6358</v>
      </c>
      <c r="B6217" s="1">
        <v>45154</v>
      </c>
      <c r="C6217" t="s">
        <v>194</v>
      </c>
      <c r="D6217" t="s">
        <v>13</v>
      </c>
      <c r="E6217">
        <v>8235715106</v>
      </c>
      <c r="F6217" t="s">
        <v>238</v>
      </c>
      <c r="G6217" t="s">
        <v>74</v>
      </c>
      <c r="H6217" t="s">
        <v>75</v>
      </c>
      <c r="I6217" t="s">
        <v>36</v>
      </c>
      <c r="J6217" t="s">
        <v>62</v>
      </c>
      <c r="K6217">
        <v>1174</v>
      </c>
      <c r="L6217">
        <v>135.08000000000001</v>
      </c>
      <c r="M6217" t="s">
        <v>62</v>
      </c>
      <c r="N6217">
        <v>0.11505962521294701</v>
      </c>
      <c r="O6217" t="s">
        <v>11351</v>
      </c>
      <c r="P6217" t="s">
        <v>11352</v>
      </c>
      <c r="R6217" t="s">
        <v>11353</v>
      </c>
      <c r="S6217">
        <f>IF(SalesData[[#This Row],[Return Status]]="Returned",1,0)</f>
        <v>0</v>
      </c>
      <c r="T6217">
        <v>2420.2800000000002</v>
      </c>
      <c r="U6217" s="2">
        <f>EOMONTH(SalesData[[#This Row],[Order Date]],0)</f>
        <v>45169</v>
      </c>
      <c r="V6217" s="9" t="str">
        <f>"Q"&amp;INT((MONTH(SalesData[[#This Row],[Order Date]])+2)/3)&amp;"-"&amp;YEAR(SalesData[[#This Row],[Order Date]])</f>
        <v>Q3-2023</v>
      </c>
    </row>
    <row r="6218" spans="1:22" x14ac:dyDescent="0.35">
      <c r="A6218" t="s">
        <v>6359</v>
      </c>
      <c r="B6218" s="1">
        <v>45160</v>
      </c>
      <c r="C6218" t="s">
        <v>111</v>
      </c>
      <c r="D6218" t="s">
        <v>27</v>
      </c>
      <c r="E6218">
        <v>3678697361</v>
      </c>
      <c r="F6218" t="s">
        <v>64</v>
      </c>
      <c r="G6218" t="s">
        <v>15</v>
      </c>
      <c r="H6218" t="s">
        <v>16</v>
      </c>
      <c r="I6218" t="s">
        <v>17</v>
      </c>
      <c r="J6218" t="s">
        <v>43</v>
      </c>
      <c r="K6218">
        <v>2671.91</v>
      </c>
      <c r="L6218">
        <v>720.08</v>
      </c>
      <c r="M6218" t="s">
        <v>43</v>
      </c>
      <c r="N6218">
        <v>0.26950009543734599</v>
      </c>
      <c r="O6218" t="s">
        <v>11351</v>
      </c>
      <c r="P6218" t="s">
        <v>11354</v>
      </c>
      <c r="R6218" t="s">
        <v>11353</v>
      </c>
      <c r="S6218">
        <f>IF(SalesData[[#This Row],[Return Status]]="Returned",1,0)</f>
        <v>0</v>
      </c>
      <c r="T6218">
        <v>2085.91</v>
      </c>
      <c r="U6218" s="2">
        <f>EOMONTH(SalesData[[#This Row],[Order Date]],0)</f>
        <v>45169</v>
      </c>
      <c r="V6218" s="9" t="str">
        <f>"Q"&amp;INT((MONTH(SalesData[[#This Row],[Order Date]])+2)/3)&amp;"-"&amp;YEAR(SalesData[[#This Row],[Order Date]])</f>
        <v>Q3-2023</v>
      </c>
    </row>
    <row r="6219" spans="1:22" x14ac:dyDescent="0.35">
      <c r="A6219" t="s">
        <v>6360</v>
      </c>
      <c r="B6219" s="1">
        <v>45152</v>
      </c>
      <c r="C6219" t="s">
        <v>97</v>
      </c>
      <c r="D6219" t="s">
        <v>13</v>
      </c>
      <c r="E6219">
        <v>5790391588</v>
      </c>
      <c r="F6219" t="s">
        <v>152</v>
      </c>
      <c r="G6219" t="s">
        <v>11368</v>
      </c>
      <c r="H6219" t="s">
        <v>11357</v>
      </c>
      <c r="I6219" t="s">
        <v>17</v>
      </c>
      <c r="J6219" t="s">
        <v>19</v>
      </c>
      <c r="K6219">
        <v>1779.06</v>
      </c>
      <c r="L6219">
        <v>102.21</v>
      </c>
      <c r="M6219" t="s">
        <v>19</v>
      </c>
      <c r="N6219">
        <v>5.7451687970051603E-2</v>
      </c>
      <c r="O6219" t="s">
        <v>11351</v>
      </c>
      <c r="P6219" t="s">
        <v>11356</v>
      </c>
      <c r="R6219" t="s">
        <v>11353</v>
      </c>
      <c r="S6219">
        <f>IF(SalesData[[#This Row],[Return Status]]="Returned",1,0)</f>
        <v>0</v>
      </c>
      <c r="U6219" s="2">
        <f>EOMONTH(SalesData[[#This Row],[Order Date]],0)</f>
        <v>45169</v>
      </c>
      <c r="V6219" s="9" t="str">
        <f>"Q"&amp;INT((MONTH(SalesData[[#This Row],[Order Date]])+2)/3)&amp;"-"&amp;YEAR(SalesData[[#This Row],[Order Date]])</f>
        <v>Q3-2023</v>
      </c>
    </row>
    <row r="6220" spans="1:22" x14ac:dyDescent="0.35">
      <c r="A6220" t="s">
        <v>6361</v>
      </c>
      <c r="B6220" s="1">
        <v>45155</v>
      </c>
      <c r="C6220" t="s">
        <v>92</v>
      </c>
      <c r="D6220" t="s">
        <v>145</v>
      </c>
      <c r="E6220">
        <v>9240955191</v>
      </c>
      <c r="F6220" t="s">
        <v>133</v>
      </c>
      <c r="G6220" t="s">
        <v>538</v>
      </c>
      <c r="H6220" t="s">
        <v>90</v>
      </c>
      <c r="I6220" t="s">
        <v>31</v>
      </c>
      <c r="J6220" t="s">
        <v>43</v>
      </c>
      <c r="K6220">
        <v>1171.22</v>
      </c>
      <c r="L6220">
        <v>196.55</v>
      </c>
      <c r="M6220" t="s">
        <v>43</v>
      </c>
      <c r="N6220">
        <v>0.16781646488277199</v>
      </c>
      <c r="O6220" t="s">
        <v>11351</v>
      </c>
      <c r="P6220" t="s">
        <v>11352</v>
      </c>
      <c r="R6220" t="s">
        <v>11353</v>
      </c>
      <c r="S6220">
        <f>IF(SalesData[[#This Row],[Return Status]]="Returned",1,0)</f>
        <v>0</v>
      </c>
      <c r="U6220" s="2">
        <f>EOMONTH(SalesData[[#This Row],[Order Date]],0)</f>
        <v>45169</v>
      </c>
      <c r="V6220" s="9" t="str">
        <f>"Q"&amp;INT((MONTH(SalesData[[#This Row],[Order Date]])+2)/3)&amp;"-"&amp;YEAR(SalesData[[#This Row],[Order Date]])</f>
        <v>Q3-2023</v>
      </c>
    </row>
    <row r="6221" spans="1:22" x14ac:dyDescent="0.35">
      <c r="A6221" t="s">
        <v>6362</v>
      </c>
      <c r="B6221" s="1">
        <v>45167</v>
      </c>
      <c r="C6221" t="s">
        <v>49</v>
      </c>
      <c r="D6221" t="s">
        <v>80</v>
      </c>
      <c r="E6221">
        <v>2493239019</v>
      </c>
      <c r="F6221" t="s">
        <v>22</v>
      </c>
      <c r="G6221" t="s">
        <v>23</v>
      </c>
      <c r="H6221" t="s">
        <v>11357</v>
      </c>
      <c r="I6221" t="s">
        <v>17</v>
      </c>
      <c r="J6221" t="s">
        <v>18</v>
      </c>
      <c r="K6221">
        <v>296.3</v>
      </c>
      <c r="L6221">
        <v>67.69</v>
      </c>
      <c r="M6221" t="s">
        <v>19</v>
      </c>
      <c r="N6221">
        <v>0.22845089436381999</v>
      </c>
      <c r="O6221" t="s">
        <v>11361</v>
      </c>
      <c r="P6221" t="s">
        <v>11354</v>
      </c>
      <c r="R6221" t="s">
        <v>11353</v>
      </c>
      <c r="S6221">
        <f>IF(SalesData[[#This Row],[Return Status]]="Returned",1,0)</f>
        <v>0</v>
      </c>
      <c r="T6221">
        <v>2821.33</v>
      </c>
      <c r="U6221" s="2">
        <f>EOMONTH(SalesData[[#This Row],[Order Date]],0)</f>
        <v>45169</v>
      </c>
      <c r="V6221" s="9" t="str">
        <f>"Q"&amp;INT((MONTH(SalesData[[#This Row],[Order Date]])+2)/3)&amp;"-"&amp;YEAR(SalesData[[#This Row],[Order Date]])</f>
        <v>Q3-2023</v>
      </c>
    </row>
    <row r="6222" spans="1:22" x14ac:dyDescent="0.35">
      <c r="A6222" t="s">
        <v>6363</v>
      </c>
      <c r="B6222" s="1">
        <v>45143</v>
      </c>
      <c r="C6222" t="s">
        <v>92</v>
      </c>
      <c r="D6222" t="s">
        <v>39</v>
      </c>
      <c r="E6222">
        <v>9757396379</v>
      </c>
      <c r="F6222" t="s">
        <v>185</v>
      </c>
      <c r="G6222" t="s">
        <v>164</v>
      </c>
      <c r="H6222" t="s">
        <v>165</v>
      </c>
      <c r="I6222" t="s">
        <v>36</v>
      </c>
      <c r="J6222" t="s">
        <v>18</v>
      </c>
      <c r="K6222">
        <v>3657.95</v>
      </c>
      <c r="L6222">
        <v>1038.02</v>
      </c>
      <c r="M6222" t="s">
        <v>19</v>
      </c>
      <c r="N6222">
        <v>0.283770964611326</v>
      </c>
      <c r="O6222" t="s">
        <v>11351</v>
      </c>
      <c r="P6222" t="s">
        <v>11354</v>
      </c>
      <c r="R6222" t="s">
        <v>11353</v>
      </c>
      <c r="S6222">
        <f>IF(SalesData[[#This Row],[Return Status]]="Returned",1,0)</f>
        <v>0</v>
      </c>
      <c r="U6222" s="2">
        <f>EOMONTH(SalesData[[#This Row],[Order Date]],0)</f>
        <v>45169</v>
      </c>
      <c r="V6222" s="9" t="str">
        <f>"Q"&amp;INT((MONTH(SalesData[[#This Row],[Order Date]])+2)/3)&amp;"-"&amp;YEAR(SalesData[[#This Row],[Order Date]])</f>
        <v>Q3-2023</v>
      </c>
    </row>
    <row r="6223" spans="1:22" x14ac:dyDescent="0.35">
      <c r="A6223" t="s">
        <v>6364</v>
      </c>
      <c r="B6223" s="1">
        <v>45159</v>
      </c>
      <c r="C6223" t="s">
        <v>325</v>
      </c>
      <c r="D6223" t="s">
        <v>27</v>
      </c>
      <c r="E6223">
        <v>140215016</v>
      </c>
      <c r="F6223" t="s">
        <v>68</v>
      </c>
      <c r="G6223" t="s">
        <v>69</v>
      </c>
      <c r="H6223" t="s">
        <v>11357</v>
      </c>
      <c r="I6223" t="s">
        <v>31</v>
      </c>
      <c r="J6223" t="s">
        <v>18</v>
      </c>
      <c r="K6223">
        <v>4142.88</v>
      </c>
      <c r="L6223">
        <v>1018.78</v>
      </c>
      <c r="M6223" t="s">
        <v>19</v>
      </c>
      <c r="N6223">
        <v>0.24591105704244401</v>
      </c>
      <c r="O6223" t="s">
        <v>11351</v>
      </c>
      <c r="P6223" t="s">
        <v>11354</v>
      </c>
      <c r="R6223" t="s">
        <v>11353</v>
      </c>
      <c r="S6223">
        <f>IF(SalesData[[#This Row],[Return Status]]="Returned",1,0)</f>
        <v>0</v>
      </c>
      <c r="T6223">
        <v>2081.52</v>
      </c>
      <c r="U6223" s="2">
        <f>EOMONTH(SalesData[[#This Row],[Order Date]],0)</f>
        <v>45169</v>
      </c>
      <c r="V6223" s="9" t="str">
        <f>"Q"&amp;INT((MONTH(SalesData[[#This Row],[Order Date]])+2)/3)&amp;"-"&amp;YEAR(SalesData[[#This Row],[Order Date]])</f>
        <v>Q3-2023</v>
      </c>
    </row>
    <row r="6224" spans="1:22" x14ac:dyDescent="0.35">
      <c r="A6224" t="s">
        <v>6365</v>
      </c>
      <c r="B6224" s="1">
        <v>45157</v>
      </c>
      <c r="C6224" t="s">
        <v>124</v>
      </c>
      <c r="D6224" t="s">
        <v>13</v>
      </c>
      <c r="E6224">
        <v>3765491048</v>
      </c>
      <c r="F6224" t="s">
        <v>156</v>
      </c>
      <c r="G6224" t="s">
        <v>84</v>
      </c>
      <c r="H6224" t="s">
        <v>85</v>
      </c>
      <c r="I6224" t="s">
        <v>31</v>
      </c>
      <c r="J6224" t="s">
        <v>18</v>
      </c>
      <c r="K6224">
        <v>3765.67</v>
      </c>
      <c r="L6224">
        <v>882.23</v>
      </c>
      <c r="M6224" t="s">
        <v>19</v>
      </c>
      <c r="N6224">
        <v>0.234282345505581</v>
      </c>
      <c r="O6224" t="s">
        <v>11351</v>
      </c>
      <c r="P6224" t="s">
        <v>11354</v>
      </c>
      <c r="R6224" t="s">
        <v>11353</v>
      </c>
      <c r="S6224">
        <f>IF(SalesData[[#This Row],[Return Status]]="Returned",1,0)</f>
        <v>0</v>
      </c>
      <c r="T6224">
        <v>847.14</v>
      </c>
      <c r="U6224" s="2">
        <f>EOMONTH(SalesData[[#This Row],[Order Date]],0)</f>
        <v>45169</v>
      </c>
      <c r="V6224" s="9" t="str">
        <f>"Q"&amp;INT((MONTH(SalesData[[#This Row],[Order Date]])+2)/3)&amp;"-"&amp;YEAR(SalesData[[#This Row],[Order Date]])</f>
        <v>Q3-2023</v>
      </c>
    </row>
    <row r="6225" spans="1:22" x14ac:dyDescent="0.35">
      <c r="A6225" t="s">
        <v>6366</v>
      </c>
      <c r="B6225" s="1">
        <v>45153</v>
      </c>
      <c r="C6225" t="s">
        <v>87</v>
      </c>
      <c r="D6225" t="s">
        <v>13</v>
      </c>
      <c r="E6225">
        <v>1448789029</v>
      </c>
      <c r="F6225" t="s">
        <v>47</v>
      </c>
      <c r="G6225" t="s">
        <v>23</v>
      </c>
      <c r="H6225" t="s">
        <v>24</v>
      </c>
      <c r="I6225" t="s">
        <v>17</v>
      </c>
      <c r="J6225" t="s">
        <v>61</v>
      </c>
      <c r="K6225">
        <v>53.3</v>
      </c>
      <c r="L6225">
        <v>10.56</v>
      </c>
      <c r="M6225" t="s">
        <v>62</v>
      </c>
      <c r="N6225">
        <v>0.19812382739212001</v>
      </c>
      <c r="O6225" t="s">
        <v>11361</v>
      </c>
      <c r="P6225" t="s">
        <v>11352</v>
      </c>
      <c r="R6225" t="s">
        <v>11353</v>
      </c>
      <c r="S6225">
        <f>IF(SalesData[[#This Row],[Return Status]]="Returned",1,0)</f>
        <v>0</v>
      </c>
      <c r="T6225">
        <v>2821.33</v>
      </c>
      <c r="U6225" s="2">
        <f>EOMONTH(SalesData[[#This Row],[Order Date]],0)</f>
        <v>45169</v>
      </c>
      <c r="V6225" s="9" t="str">
        <f>"Q"&amp;INT((MONTH(SalesData[[#This Row],[Order Date]])+2)/3)&amp;"-"&amp;YEAR(SalesData[[#This Row],[Order Date]])</f>
        <v>Q3-2023</v>
      </c>
    </row>
    <row r="6226" spans="1:22" x14ac:dyDescent="0.35">
      <c r="A6226" t="s">
        <v>6367</v>
      </c>
      <c r="B6226" s="1">
        <v>45141</v>
      </c>
      <c r="C6226" t="s">
        <v>139</v>
      </c>
      <c r="D6226" t="s">
        <v>13</v>
      </c>
      <c r="E6226">
        <v>1898161339</v>
      </c>
      <c r="F6226" t="s">
        <v>222</v>
      </c>
      <c r="G6226" t="s">
        <v>164</v>
      </c>
      <c r="H6226" t="s">
        <v>165</v>
      </c>
      <c r="I6226" t="s">
        <v>36</v>
      </c>
      <c r="J6226" t="s">
        <v>65</v>
      </c>
      <c r="K6226">
        <v>1453.62</v>
      </c>
      <c r="L6226">
        <v>281.7</v>
      </c>
      <c r="M6226" t="s">
        <v>65</v>
      </c>
      <c r="N6226">
        <v>0.19379205019193499</v>
      </c>
      <c r="O6226" t="s">
        <v>11351</v>
      </c>
      <c r="P6226" t="s">
        <v>11352</v>
      </c>
      <c r="R6226" t="s">
        <v>11353</v>
      </c>
      <c r="S6226">
        <f>IF(SalesData[[#This Row],[Return Status]]="Returned",1,0)</f>
        <v>0</v>
      </c>
      <c r="U6226" s="2">
        <f>EOMONTH(SalesData[[#This Row],[Order Date]],0)</f>
        <v>45169</v>
      </c>
      <c r="V6226" s="9" t="str">
        <f>"Q"&amp;INT((MONTH(SalesData[[#This Row],[Order Date]])+2)/3)&amp;"-"&amp;YEAR(SalesData[[#This Row],[Order Date]])</f>
        <v>Q3-2023</v>
      </c>
    </row>
    <row r="6227" spans="1:22" x14ac:dyDescent="0.35">
      <c r="A6227" t="s">
        <v>6368</v>
      </c>
      <c r="B6227" s="1">
        <v>45159</v>
      </c>
      <c r="C6227" t="s">
        <v>52</v>
      </c>
      <c r="D6227" t="s">
        <v>39</v>
      </c>
      <c r="E6227">
        <v>3767406370</v>
      </c>
      <c r="F6227" t="s">
        <v>120</v>
      </c>
      <c r="G6227" t="s">
        <v>141</v>
      </c>
      <c r="H6227" t="s">
        <v>121</v>
      </c>
      <c r="I6227" t="s">
        <v>17</v>
      </c>
      <c r="J6227" t="s">
        <v>62</v>
      </c>
      <c r="K6227">
        <v>3207.22</v>
      </c>
      <c r="L6227">
        <v>481.82</v>
      </c>
      <c r="M6227" t="s">
        <v>62</v>
      </c>
      <c r="N6227">
        <v>0.150229794027226</v>
      </c>
      <c r="O6227" t="s">
        <v>11351</v>
      </c>
      <c r="P6227" t="s">
        <v>11352</v>
      </c>
      <c r="R6227" t="s">
        <v>11353</v>
      </c>
      <c r="S6227">
        <f>IF(SalesData[[#This Row],[Return Status]]="Returned",1,0)</f>
        <v>0</v>
      </c>
      <c r="T6227">
        <v>2793.38</v>
      </c>
      <c r="U6227" s="2">
        <f>EOMONTH(SalesData[[#This Row],[Order Date]],0)</f>
        <v>45169</v>
      </c>
      <c r="V6227" s="9" t="str">
        <f>"Q"&amp;INT((MONTH(SalesData[[#This Row],[Order Date]])+2)/3)&amp;"-"&amp;YEAR(SalesData[[#This Row],[Order Date]])</f>
        <v>Q3-2023</v>
      </c>
    </row>
    <row r="6228" spans="1:22" x14ac:dyDescent="0.35">
      <c r="A6228" t="s">
        <v>6369</v>
      </c>
      <c r="B6228" s="1">
        <v>45166</v>
      </c>
      <c r="C6228" t="s">
        <v>87</v>
      </c>
      <c r="D6228" t="s">
        <v>72</v>
      </c>
      <c r="E6228">
        <v>6959799411</v>
      </c>
      <c r="F6228" t="s">
        <v>58</v>
      </c>
      <c r="G6228" t="s">
        <v>59</v>
      </c>
      <c r="H6228" t="s">
        <v>60</v>
      </c>
      <c r="I6228" t="s">
        <v>31</v>
      </c>
      <c r="J6228" t="s">
        <v>19</v>
      </c>
      <c r="K6228">
        <v>119.44</v>
      </c>
      <c r="L6228">
        <v>6.8</v>
      </c>
      <c r="M6228" t="s">
        <v>19</v>
      </c>
      <c r="N6228">
        <v>5.6932350971198899E-2</v>
      </c>
      <c r="O6228" t="s">
        <v>11361</v>
      </c>
      <c r="P6228" t="s">
        <v>11356</v>
      </c>
      <c r="R6228" t="s">
        <v>11353</v>
      </c>
      <c r="S6228">
        <f>IF(SalesData[[#This Row],[Return Status]]="Returned",1,0)</f>
        <v>0</v>
      </c>
      <c r="T6228">
        <v>2183.56</v>
      </c>
      <c r="U6228" s="2">
        <f>EOMONTH(SalesData[[#This Row],[Order Date]],0)</f>
        <v>45169</v>
      </c>
      <c r="V6228" s="9" t="str">
        <f>"Q"&amp;INT((MONTH(SalesData[[#This Row],[Order Date]])+2)/3)&amp;"-"&amp;YEAR(SalesData[[#This Row],[Order Date]])</f>
        <v>Q3-2023</v>
      </c>
    </row>
    <row r="6229" spans="1:22" x14ac:dyDescent="0.35">
      <c r="A6229" t="s">
        <v>6370</v>
      </c>
      <c r="B6229" s="1">
        <v>45142</v>
      </c>
      <c r="C6229" t="s">
        <v>111</v>
      </c>
      <c r="D6229" t="s">
        <v>27</v>
      </c>
      <c r="E6229">
        <v>4629860442</v>
      </c>
      <c r="F6229" t="s">
        <v>64</v>
      </c>
      <c r="G6229" t="s">
        <v>15</v>
      </c>
      <c r="H6229" t="s">
        <v>16</v>
      </c>
      <c r="I6229" t="s">
        <v>17</v>
      </c>
      <c r="J6229" t="s">
        <v>62</v>
      </c>
      <c r="K6229">
        <v>412.49</v>
      </c>
      <c r="L6229">
        <v>70.36</v>
      </c>
      <c r="M6229" t="s">
        <v>62</v>
      </c>
      <c r="N6229">
        <v>0.170573832092899</v>
      </c>
      <c r="O6229" t="s">
        <v>11361</v>
      </c>
      <c r="P6229" t="s">
        <v>11352</v>
      </c>
      <c r="R6229" t="s">
        <v>11353</v>
      </c>
      <c r="S6229">
        <f>IF(SalesData[[#This Row],[Return Status]]="Returned",1,0)</f>
        <v>0</v>
      </c>
      <c r="T6229">
        <v>2085.91</v>
      </c>
      <c r="U6229" s="2">
        <f>EOMONTH(SalesData[[#This Row],[Order Date]],0)</f>
        <v>45169</v>
      </c>
      <c r="V6229" s="9" t="str">
        <f>"Q"&amp;INT((MONTH(SalesData[[#This Row],[Order Date]])+2)/3)&amp;"-"&amp;YEAR(SalesData[[#This Row],[Order Date]])</f>
        <v>Q3-2023</v>
      </c>
    </row>
    <row r="6230" spans="1:22" x14ac:dyDescent="0.35">
      <c r="A6230" t="s">
        <v>6371</v>
      </c>
      <c r="B6230" s="1">
        <v>45148</v>
      </c>
      <c r="C6230" t="s">
        <v>87</v>
      </c>
      <c r="D6230" t="s">
        <v>27</v>
      </c>
      <c r="E6230">
        <v>7301392576</v>
      </c>
      <c r="F6230" t="s">
        <v>410</v>
      </c>
      <c r="G6230" t="s">
        <v>11370</v>
      </c>
      <c r="H6230" t="s">
        <v>30</v>
      </c>
      <c r="I6230" t="s">
        <v>31</v>
      </c>
      <c r="J6230" t="s">
        <v>42</v>
      </c>
      <c r="K6230">
        <v>2297.96</v>
      </c>
      <c r="L6230">
        <v>234.09</v>
      </c>
      <c r="M6230" t="s">
        <v>43</v>
      </c>
      <c r="N6230">
        <v>0.101868613901025</v>
      </c>
      <c r="O6230" t="s">
        <v>11351</v>
      </c>
      <c r="P6230" t="s">
        <v>11352</v>
      </c>
      <c r="R6230" t="s">
        <v>11353</v>
      </c>
      <c r="S6230">
        <f>IF(SalesData[[#This Row],[Return Status]]="Returned",1,0)</f>
        <v>0</v>
      </c>
      <c r="U6230" s="2">
        <f>EOMONTH(SalesData[[#This Row],[Order Date]],0)</f>
        <v>45169</v>
      </c>
      <c r="V6230" s="9" t="str">
        <f>"Q"&amp;INT((MONTH(SalesData[[#This Row],[Order Date]])+2)/3)&amp;"-"&amp;YEAR(SalesData[[#This Row],[Order Date]])</f>
        <v>Q3-2023</v>
      </c>
    </row>
    <row r="6231" spans="1:22" x14ac:dyDescent="0.35">
      <c r="A6231" t="s">
        <v>6372</v>
      </c>
      <c r="B6231" s="1">
        <v>45164</v>
      </c>
      <c r="C6231" t="s">
        <v>149</v>
      </c>
      <c r="D6231" t="s">
        <v>99</v>
      </c>
      <c r="E6231">
        <v>6889325217</v>
      </c>
      <c r="F6231" t="s">
        <v>137</v>
      </c>
      <c r="G6231" t="s">
        <v>34</v>
      </c>
      <c r="H6231" t="s">
        <v>35</v>
      </c>
      <c r="I6231" t="s">
        <v>36</v>
      </c>
      <c r="J6231" t="s">
        <v>43</v>
      </c>
      <c r="K6231">
        <v>2199.65</v>
      </c>
      <c r="L6231">
        <v>296.52999999999997</v>
      </c>
      <c r="M6231" t="s">
        <v>43</v>
      </c>
      <c r="N6231">
        <v>0.13480781033346201</v>
      </c>
      <c r="O6231" t="s">
        <v>11351</v>
      </c>
      <c r="P6231" t="s">
        <v>11352</v>
      </c>
      <c r="R6231" t="s">
        <v>11353</v>
      </c>
      <c r="S6231">
        <f>IF(SalesData[[#This Row],[Return Status]]="Returned",1,0)</f>
        <v>0</v>
      </c>
      <c r="U6231" s="2">
        <f>EOMONTH(SalesData[[#This Row],[Order Date]],0)</f>
        <v>45169</v>
      </c>
      <c r="V6231" s="9" t="str">
        <f>"Q"&amp;INT((MONTH(SalesData[[#This Row],[Order Date]])+2)/3)&amp;"-"&amp;YEAR(SalesData[[#This Row],[Order Date]])</f>
        <v>Q3-2023</v>
      </c>
    </row>
    <row r="6232" spans="1:22" x14ac:dyDescent="0.35">
      <c r="A6232" t="s">
        <v>6373</v>
      </c>
      <c r="B6232" s="1">
        <v>45144</v>
      </c>
      <c r="C6232" t="s">
        <v>132</v>
      </c>
      <c r="D6232" t="s">
        <v>145</v>
      </c>
      <c r="E6232">
        <v>2501917705</v>
      </c>
      <c r="F6232" t="s">
        <v>47</v>
      </c>
      <c r="G6232" t="s">
        <v>23</v>
      </c>
      <c r="H6232" t="s">
        <v>24</v>
      </c>
      <c r="I6232" t="s">
        <v>17</v>
      </c>
      <c r="J6232" t="s">
        <v>62</v>
      </c>
      <c r="K6232">
        <v>1176.33</v>
      </c>
      <c r="L6232">
        <v>36.86</v>
      </c>
      <c r="M6232" t="s">
        <v>62</v>
      </c>
      <c r="N6232">
        <v>3.1334744501968E-2</v>
      </c>
      <c r="O6232" t="s">
        <v>11351</v>
      </c>
      <c r="P6232" t="s">
        <v>11356</v>
      </c>
      <c r="R6232" t="s">
        <v>11353</v>
      </c>
      <c r="S6232">
        <f>IF(SalesData[[#This Row],[Return Status]]="Returned",1,0)</f>
        <v>0</v>
      </c>
      <c r="T6232">
        <v>2821.33</v>
      </c>
      <c r="U6232" s="2">
        <f>EOMONTH(SalesData[[#This Row],[Order Date]],0)</f>
        <v>45169</v>
      </c>
      <c r="V6232" s="9" t="str">
        <f>"Q"&amp;INT((MONTH(SalesData[[#This Row],[Order Date]])+2)/3)&amp;"-"&amp;YEAR(SalesData[[#This Row],[Order Date]])</f>
        <v>Q3-2023</v>
      </c>
    </row>
    <row r="6233" spans="1:22" x14ac:dyDescent="0.35">
      <c r="A6233" t="s">
        <v>6374</v>
      </c>
      <c r="B6233" s="1">
        <v>45158</v>
      </c>
      <c r="C6233" t="s">
        <v>113</v>
      </c>
      <c r="D6233" t="s">
        <v>99</v>
      </c>
      <c r="E6233">
        <v>560236797</v>
      </c>
      <c r="F6233" t="s">
        <v>78</v>
      </c>
      <c r="G6233" t="s">
        <v>15</v>
      </c>
      <c r="H6233" t="s">
        <v>16</v>
      </c>
      <c r="I6233" t="s">
        <v>17</v>
      </c>
      <c r="J6233" t="s">
        <v>65</v>
      </c>
      <c r="K6233">
        <v>3189.76</v>
      </c>
      <c r="L6233">
        <v>253.12</v>
      </c>
      <c r="M6233" t="s">
        <v>65</v>
      </c>
      <c r="N6233">
        <v>7.9353932584269593E-2</v>
      </c>
      <c r="O6233" t="s">
        <v>11351</v>
      </c>
      <c r="P6233" t="s">
        <v>11356</v>
      </c>
      <c r="R6233" t="s">
        <v>11353</v>
      </c>
      <c r="S6233">
        <f>IF(SalesData[[#This Row],[Return Status]]="Returned",1,0)</f>
        <v>0</v>
      </c>
      <c r="T6233">
        <v>2085.91</v>
      </c>
      <c r="U6233" s="2">
        <f>EOMONTH(SalesData[[#This Row],[Order Date]],0)</f>
        <v>45169</v>
      </c>
      <c r="V6233" s="9" t="str">
        <f>"Q"&amp;INT((MONTH(SalesData[[#This Row],[Order Date]])+2)/3)&amp;"-"&amp;YEAR(SalesData[[#This Row],[Order Date]])</f>
        <v>Q3-2023</v>
      </c>
    </row>
    <row r="6234" spans="1:22" x14ac:dyDescent="0.35">
      <c r="A6234" t="s">
        <v>6375</v>
      </c>
      <c r="B6234" s="1">
        <v>45154</v>
      </c>
      <c r="C6234" t="s">
        <v>132</v>
      </c>
      <c r="D6234" t="s">
        <v>39</v>
      </c>
      <c r="E6234">
        <v>1985829937</v>
      </c>
      <c r="F6234" t="s">
        <v>147</v>
      </c>
      <c r="G6234" t="s">
        <v>84</v>
      </c>
      <c r="H6234" t="s">
        <v>85</v>
      </c>
      <c r="I6234" t="s">
        <v>31</v>
      </c>
      <c r="J6234" t="s">
        <v>18</v>
      </c>
      <c r="K6234">
        <v>2038.68</v>
      </c>
      <c r="L6234">
        <v>222.5</v>
      </c>
      <c r="M6234" t="s">
        <v>19</v>
      </c>
      <c r="N6234">
        <v>0.109139246963722</v>
      </c>
      <c r="O6234" t="s">
        <v>11351</v>
      </c>
      <c r="P6234" t="s">
        <v>11352</v>
      </c>
      <c r="Q6234" t="s">
        <v>11369</v>
      </c>
      <c r="R6234" t="s">
        <v>11360</v>
      </c>
      <c r="S6234">
        <f>IF(SalesData[[#This Row],[Return Status]]="Returned",1,0)</f>
        <v>1</v>
      </c>
      <c r="T6234">
        <v>847.14</v>
      </c>
      <c r="U6234" s="2">
        <f>EOMONTH(SalesData[[#This Row],[Order Date]],0)</f>
        <v>45169</v>
      </c>
      <c r="V6234" s="9" t="str">
        <f>"Q"&amp;INT((MONTH(SalesData[[#This Row],[Order Date]])+2)/3)&amp;"-"&amp;YEAR(SalesData[[#This Row],[Order Date]])</f>
        <v>Q3-2023</v>
      </c>
    </row>
    <row r="6235" spans="1:22" x14ac:dyDescent="0.35">
      <c r="A6235" t="s">
        <v>6376</v>
      </c>
      <c r="B6235" s="1">
        <v>45151</v>
      </c>
      <c r="C6235" t="s">
        <v>176</v>
      </c>
      <c r="D6235" t="s">
        <v>27</v>
      </c>
      <c r="E6235">
        <v>5281011443</v>
      </c>
      <c r="F6235" t="s">
        <v>107</v>
      </c>
      <c r="G6235" t="s">
        <v>15</v>
      </c>
      <c r="H6235" t="s">
        <v>16</v>
      </c>
      <c r="I6235" t="s">
        <v>17</v>
      </c>
      <c r="J6235" t="s">
        <v>19</v>
      </c>
      <c r="K6235">
        <v>1161.02</v>
      </c>
      <c r="L6235">
        <v>273.77999999999997</v>
      </c>
      <c r="M6235" t="s">
        <v>19</v>
      </c>
      <c r="N6235">
        <v>0.23580989130247501</v>
      </c>
      <c r="O6235" t="s">
        <v>11351</v>
      </c>
      <c r="P6235" t="s">
        <v>11354</v>
      </c>
      <c r="R6235" t="s">
        <v>11353</v>
      </c>
      <c r="S6235">
        <f>IF(SalesData[[#This Row],[Return Status]]="Returned",1,0)</f>
        <v>0</v>
      </c>
      <c r="T6235">
        <v>2085.91</v>
      </c>
      <c r="U6235" s="2">
        <f>EOMONTH(SalesData[[#This Row],[Order Date]],0)</f>
        <v>45169</v>
      </c>
      <c r="V6235" s="9" t="str">
        <f>"Q"&amp;INT((MONTH(SalesData[[#This Row],[Order Date]])+2)/3)&amp;"-"&amp;YEAR(SalesData[[#This Row],[Order Date]])</f>
        <v>Q3-2023</v>
      </c>
    </row>
    <row r="6236" spans="1:22" x14ac:dyDescent="0.35">
      <c r="A6236" t="s">
        <v>6377</v>
      </c>
      <c r="B6236" s="1">
        <v>45158</v>
      </c>
      <c r="C6236" t="s">
        <v>67</v>
      </c>
      <c r="D6236" t="s">
        <v>145</v>
      </c>
      <c r="E6236">
        <v>1372476268</v>
      </c>
      <c r="F6236" t="s">
        <v>410</v>
      </c>
      <c r="G6236" t="s">
        <v>29</v>
      </c>
      <c r="H6236" t="s">
        <v>11357</v>
      </c>
      <c r="I6236" t="s">
        <v>31</v>
      </c>
      <c r="J6236" t="s">
        <v>43</v>
      </c>
      <c r="K6236">
        <v>4293.2299999999996</v>
      </c>
      <c r="L6236">
        <v>283.33999999999997</v>
      </c>
      <c r="M6236" t="s">
        <v>43</v>
      </c>
      <c r="N6236">
        <v>6.5996930050335106E-2</v>
      </c>
      <c r="O6236" t="s">
        <v>11351</v>
      </c>
      <c r="P6236" t="s">
        <v>11356</v>
      </c>
      <c r="R6236" t="s">
        <v>11353</v>
      </c>
      <c r="S6236">
        <f>IF(SalesData[[#This Row],[Return Status]]="Returned",1,0)</f>
        <v>0</v>
      </c>
      <c r="T6236">
        <v>2788.38</v>
      </c>
      <c r="U6236" s="2">
        <f>EOMONTH(SalesData[[#This Row],[Order Date]],0)</f>
        <v>45169</v>
      </c>
      <c r="V6236" s="9" t="str">
        <f>"Q"&amp;INT((MONTH(SalesData[[#This Row],[Order Date]])+2)/3)&amp;"-"&amp;YEAR(SalesData[[#This Row],[Order Date]])</f>
        <v>Q3-2023</v>
      </c>
    </row>
    <row r="6237" spans="1:22" x14ac:dyDescent="0.35">
      <c r="A6237" t="s">
        <v>6378</v>
      </c>
      <c r="B6237" s="1">
        <v>45145</v>
      </c>
      <c r="C6237" t="s">
        <v>106</v>
      </c>
      <c r="D6237" t="s">
        <v>72</v>
      </c>
      <c r="E6237">
        <v>2150518074</v>
      </c>
      <c r="F6237" t="s">
        <v>103</v>
      </c>
      <c r="G6237" t="s">
        <v>23</v>
      </c>
      <c r="H6237" t="s">
        <v>24</v>
      </c>
      <c r="I6237" t="s">
        <v>17</v>
      </c>
      <c r="J6237" t="s">
        <v>61</v>
      </c>
      <c r="K6237">
        <v>3944.01</v>
      </c>
      <c r="L6237">
        <v>242.56</v>
      </c>
      <c r="M6237" t="s">
        <v>62</v>
      </c>
      <c r="N6237">
        <v>6.1500858263543998E-2</v>
      </c>
      <c r="O6237" t="s">
        <v>11351</v>
      </c>
      <c r="P6237" t="s">
        <v>11356</v>
      </c>
      <c r="R6237" t="s">
        <v>11353</v>
      </c>
      <c r="S6237">
        <f>IF(SalesData[[#This Row],[Return Status]]="Returned",1,0)</f>
        <v>0</v>
      </c>
      <c r="T6237">
        <v>2821.33</v>
      </c>
      <c r="U6237" s="2">
        <f>EOMONTH(SalesData[[#This Row],[Order Date]],0)</f>
        <v>45169</v>
      </c>
      <c r="V6237" s="9" t="str">
        <f>"Q"&amp;INT((MONTH(SalesData[[#This Row],[Order Date]])+2)/3)&amp;"-"&amp;YEAR(SalesData[[#This Row],[Order Date]])</f>
        <v>Q3-2023</v>
      </c>
    </row>
    <row r="6238" spans="1:22" x14ac:dyDescent="0.35">
      <c r="A6238" t="s">
        <v>6379</v>
      </c>
      <c r="B6238" s="1">
        <v>45159</v>
      </c>
      <c r="C6238" t="s">
        <v>144</v>
      </c>
      <c r="D6238" t="s">
        <v>46</v>
      </c>
      <c r="E6238">
        <v>667058856</v>
      </c>
      <c r="F6238" t="s">
        <v>181</v>
      </c>
      <c r="G6238" t="s">
        <v>11371</v>
      </c>
      <c r="H6238" t="s">
        <v>55</v>
      </c>
      <c r="I6238" t="s">
        <v>31</v>
      </c>
      <c r="J6238" t="s">
        <v>42</v>
      </c>
      <c r="K6238">
        <v>4815.3599999999997</v>
      </c>
      <c r="L6238">
        <v>822.27</v>
      </c>
      <c r="M6238" t="s">
        <v>43</v>
      </c>
      <c r="N6238">
        <v>0.17075981858054201</v>
      </c>
      <c r="O6238" t="s">
        <v>11351</v>
      </c>
      <c r="P6238" t="s">
        <v>11352</v>
      </c>
      <c r="R6238" t="s">
        <v>11353</v>
      </c>
      <c r="S6238">
        <f>IF(SalesData[[#This Row],[Return Status]]="Returned",1,0)</f>
        <v>0</v>
      </c>
      <c r="U6238" s="2">
        <f>EOMONTH(SalesData[[#This Row],[Order Date]],0)</f>
        <v>45169</v>
      </c>
      <c r="V6238" s="9" t="str">
        <f>"Q"&amp;INT((MONTH(SalesData[[#This Row],[Order Date]])+2)/3)&amp;"-"&amp;YEAR(SalesData[[#This Row],[Order Date]])</f>
        <v>Q3-2023</v>
      </c>
    </row>
    <row r="6239" spans="1:22" x14ac:dyDescent="0.35">
      <c r="A6239" t="s">
        <v>6380</v>
      </c>
      <c r="B6239" s="1">
        <v>45168</v>
      </c>
      <c r="C6239" t="s">
        <v>205</v>
      </c>
      <c r="D6239" t="s">
        <v>39</v>
      </c>
      <c r="E6239">
        <v>5638866161</v>
      </c>
      <c r="F6239" t="s">
        <v>116</v>
      </c>
      <c r="G6239" t="s">
        <v>74</v>
      </c>
      <c r="H6239" t="s">
        <v>75</v>
      </c>
      <c r="I6239" t="s">
        <v>36</v>
      </c>
      <c r="J6239" t="s">
        <v>62</v>
      </c>
      <c r="K6239">
        <v>2715.42</v>
      </c>
      <c r="L6239">
        <v>537.76</v>
      </c>
      <c r="M6239" t="s">
        <v>62</v>
      </c>
      <c r="N6239">
        <v>0.198039345662918</v>
      </c>
      <c r="O6239" t="s">
        <v>11351</v>
      </c>
      <c r="P6239" t="s">
        <v>11352</v>
      </c>
      <c r="R6239" t="s">
        <v>11353</v>
      </c>
      <c r="S6239">
        <f>IF(SalesData[[#This Row],[Return Status]]="Returned",1,0)</f>
        <v>0</v>
      </c>
      <c r="T6239">
        <v>2420.2800000000002</v>
      </c>
      <c r="U6239" s="2">
        <f>EOMONTH(SalesData[[#This Row],[Order Date]],0)</f>
        <v>45169</v>
      </c>
      <c r="V6239" s="9" t="str">
        <f>"Q"&amp;INT((MONTH(SalesData[[#This Row],[Order Date]])+2)/3)&amp;"-"&amp;YEAR(SalesData[[#This Row],[Order Date]])</f>
        <v>Q3-2023</v>
      </c>
    </row>
    <row r="6240" spans="1:22" x14ac:dyDescent="0.35">
      <c r="A6240" t="s">
        <v>6381</v>
      </c>
      <c r="B6240" s="1">
        <v>45162</v>
      </c>
      <c r="C6240" t="s">
        <v>71</v>
      </c>
      <c r="D6240" t="s">
        <v>39</v>
      </c>
      <c r="E6240">
        <v>9653464581</v>
      </c>
      <c r="F6240" t="s">
        <v>120</v>
      </c>
      <c r="G6240" t="s">
        <v>141</v>
      </c>
      <c r="H6240" t="s">
        <v>121</v>
      </c>
      <c r="I6240" t="s">
        <v>17</v>
      </c>
      <c r="J6240" t="s">
        <v>42</v>
      </c>
      <c r="K6240">
        <v>709.19</v>
      </c>
      <c r="L6240">
        <v>49.8</v>
      </c>
      <c r="M6240" t="s">
        <v>43</v>
      </c>
      <c r="N6240">
        <v>7.0220956302260301E-2</v>
      </c>
      <c r="O6240" t="s">
        <v>11355</v>
      </c>
      <c r="P6240" t="s">
        <v>11356</v>
      </c>
      <c r="R6240" t="s">
        <v>11353</v>
      </c>
      <c r="S6240">
        <f>IF(SalesData[[#This Row],[Return Status]]="Returned",1,0)</f>
        <v>0</v>
      </c>
      <c r="T6240">
        <v>2793.38</v>
      </c>
      <c r="U6240" s="2">
        <f>EOMONTH(SalesData[[#This Row],[Order Date]],0)</f>
        <v>45169</v>
      </c>
      <c r="V6240" s="9" t="str">
        <f>"Q"&amp;INT((MONTH(SalesData[[#This Row],[Order Date]])+2)/3)&amp;"-"&amp;YEAR(SalesData[[#This Row],[Order Date]])</f>
        <v>Q3-2023</v>
      </c>
    </row>
    <row r="6241" spans="1:22" x14ac:dyDescent="0.35">
      <c r="A6241" t="s">
        <v>6382</v>
      </c>
      <c r="B6241" s="1">
        <v>45154</v>
      </c>
      <c r="C6241" t="s">
        <v>149</v>
      </c>
      <c r="D6241" t="s">
        <v>99</v>
      </c>
      <c r="E6241">
        <v>1709884453</v>
      </c>
      <c r="F6241" t="s">
        <v>238</v>
      </c>
      <c r="G6241" t="s">
        <v>74</v>
      </c>
      <c r="H6241" t="s">
        <v>75</v>
      </c>
      <c r="I6241" t="s">
        <v>36</v>
      </c>
      <c r="J6241" t="s">
        <v>43</v>
      </c>
      <c r="K6241">
        <v>1617.09</v>
      </c>
      <c r="L6241">
        <v>447.84</v>
      </c>
      <c r="M6241" t="s">
        <v>43</v>
      </c>
      <c r="N6241">
        <v>0.27694191417917402</v>
      </c>
      <c r="O6241" t="s">
        <v>11351</v>
      </c>
      <c r="P6241" t="s">
        <v>11354</v>
      </c>
      <c r="R6241" t="s">
        <v>11353</v>
      </c>
      <c r="S6241">
        <f>IF(SalesData[[#This Row],[Return Status]]="Returned",1,0)</f>
        <v>0</v>
      </c>
      <c r="T6241">
        <v>2420.2800000000002</v>
      </c>
      <c r="U6241" s="2">
        <f>EOMONTH(SalesData[[#This Row],[Order Date]],0)</f>
        <v>45169</v>
      </c>
      <c r="V6241" s="9" t="str">
        <f>"Q"&amp;INT((MONTH(SalesData[[#This Row],[Order Date]])+2)/3)&amp;"-"&amp;YEAR(SalesData[[#This Row],[Order Date]])</f>
        <v>Q3-2023</v>
      </c>
    </row>
    <row r="6242" spans="1:22" x14ac:dyDescent="0.35">
      <c r="A6242" t="s">
        <v>6383</v>
      </c>
      <c r="B6242" s="1">
        <v>45152</v>
      </c>
      <c r="C6242" t="s">
        <v>176</v>
      </c>
      <c r="D6242" t="s">
        <v>46</v>
      </c>
      <c r="E6242">
        <v>3852670709</v>
      </c>
      <c r="F6242" t="s">
        <v>181</v>
      </c>
      <c r="G6242" t="s">
        <v>54</v>
      </c>
      <c r="H6242" t="s">
        <v>11357</v>
      </c>
      <c r="I6242" t="s">
        <v>31</v>
      </c>
      <c r="J6242" t="s">
        <v>62</v>
      </c>
      <c r="K6242">
        <v>357.31</v>
      </c>
      <c r="L6242">
        <v>82.11</v>
      </c>
      <c r="M6242" t="s">
        <v>62</v>
      </c>
      <c r="N6242">
        <v>0.22980045338781399</v>
      </c>
      <c r="O6242" t="s">
        <v>11361</v>
      </c>
      <c r="P6242" t="s">
        <v>11354</v>
      </c>
      <c r="R6242" t="s">
        <v>11353</v>
      </c>
      <c r="S6242">
        <f>IF(SalesData[[#This Row],[Return Status]]="Returned",1,0)</f>
        <v>0</v>
      </c>
      <c r="U6242" s="2">
        <f>EOMONTH(SalesData[[#This Row],[Order Date]],0)</f>
        <v>45169</v>
      </c>
      <c r="V6242" s="9" t="str">
        <f>"Q"&amp;INT((MONTH(SalesData[[#This Row],[Order Date]])+2)/3)&amp;"-"&amp;YEAR(SalesData[[#This Row],[Order Date]])</f>
        <v>Q3-2023</v>
      </c>
    </row>
    <row r="6243" spans="1:22" x14ac:dyDescent="0.35">
      <c r="A6243" t="s">
        <v>6384</v>
      </c>
      <c r="B6243" s="1">
        <v>45152</v>
      </c>
      <c r="C6243" t="s">
        <v>87</v>
      </c>
      <c r="D6243" t="s">
        <v>80</v>
      </c>
      <c r="E6243">
        <v>9751838098</v>
      </c>
      <c r="F6243" t="s">
        <v>140</v>
      </c>
      <c r="G6243" t="s">
        <v>141</v>
      </c>
      <c r="H6243" t="s">
        <v>11357</v>
      </c>
      <c r="I6243" t="s">
        <v>17</v>
      </c>
      <c r="J6243" t="s">
        <v>62</v>
      </c>
      <c r="K6243">
        <v>1566.53</v>
      </c>
      <c r="L6243">
        <v>332.26</v>
      </c>
      <c r="M6243" t="s">
        <v>62</v>
      </c>
      <c r="N6243">
        <v>0.21209935334784499</v>
      </c>
      <c r="O6243" t="s">
        <v>11351</v>
      </c>
      <c r="P6243" t="s">
        <v>11354</v>
      </c>
      <c r="R6243" t="s">
        <v>11353</v>
      </c>
      <c r="S6243">
        <f>IF(SalesData[[#This Row],[Return Status]]="Returned",1,0)</f>
        <v>0</v>
      </c>
      <c r="T6243">
        <v>2793.38</v>
      </c>
      <c r="U6243" s="2">
        <f>EOMONTH(SalesData[[#This Row],[Order Date]],0)</f>
        <v>45169</v>
      </c>
      <c r="V6243" s="9" t="str">
        <f>"Q"&amp;INT((MONTH(SalesData[[#This Row],[Order Date]])+2)/3)&amp;"-"&amp;YEAR(SalesData[[#This Row],[Order Date]])</f>
        <v>Q3-2023</v>
      </c>
    </row>
    <row r="6244" spans="1:22" x14ac:dyDescent="0.35">
      <c r="A6244" t="s">
        <v>6385</v>
      </c>
      <c r="B6244" s="1">
        <v>45167</v>
      </c>
      <c r="C6244" t="s">
        <v>71</v>
      </c>
      <c r="D6244" t="s">
        <v>46</v>
      </c>
      <c r="E6244">
        <v>5573460831</v>
      </c>
      <c r="F6244" t="s">
        <v>163</v>
      </c>
      <c r="G6244" t="s">
        <v>164</v>
      </c>
      <c r="H6244" t="s">
        <v>165</v>
      </c>
      <c r="I6244" t="s">
        <v>36</v>
      </c>
      <c r="J6244" t="s">
        <v>18</v>
      </c>
      <c r="K6244">
        <v>2814.23</v>
      </c>
      <c r="L6244">
        <v>473.8</v>
      </c>
      <c r="M6244" t="s">
        <v>19</v>
      </c>
      <c r="N6244">
        <v>0.16835866293799701</v>
      </c>
      <c r="O6244" t="s">
        <v>11351</v>
      </c>
      <c r="P6244" t="s">
        <v>11352</v>
      </c>
      <c r="R6244" t="s">
        <v>11353</v>
      </c>
      <c r="S6244">
        <f>IF(SalesData[[#This Row],[Return Status]]="Returned",1,0)</f>
        <v>0</v>
      </c>
      <c r="U6244" s="2">
        <f>EOMONTH(SalesData[[#This Row],[Order Date]],0)</f>
        <v>45169</v>
      </c>
      <c r="V6244" s="9" t="str">
        <f>"Q"&amp;INT((MONTH(SalesData[[#This Row],[Order Date]])+2)/3)&amp;"-"&amp;YEAR(SalesData[[#This Row],[Order Date]])</f>
        <v>Q3-2023</v>
      </c>
    </row>
    <row r="6245" spans="1:22" x14ac:dyDescent="0.35">
      <c r="A6245" t="s">
        <v>6386</v>
      </c>
      <c r="B6245" s="1">
        <v>45139</v>
      </c>
      <c r="C6245" t="s">
        <v>92</v>
      </c>
      <c r="D6245" t="s">
        <v>99</v>
      </c>
      <c r="E6245">
        <v>3035663974</v>
      </c>
      <c r="F6245" t="s">
        <v>147</v>
      </c>
      <c r="G6245" t="s">
        <v>84</v>
      </c>
      <c r="H6245" t="s">
        <v>85</v>
      </c>
      <c r="I6245" t="s">
        <v>31</v>
      </c>
      <c r="J6245" t="s">
        <v>18</v>
      </c>
      <c r="K6245">
        <v>282.36</v>
      </c>
      <c r="L6245">
        <v>73.05</v>
      </c>
      <c r="M6245" t="s">
        <v>19</v>
      </c>
      <c r="N6245">
        <v>0.25871228219294501</v>
      </c>
      <c r="O6245" t="s">
        <v>11361</v>
      </c>
      <c r="P6245" t="s">
        <v>11354</v>
      </c>
      <c r="R6245" t="s">
        <v>11353</v>
      </c>
      <c r="S6245">
        <f>IF(SalesData[[#This Row],[Return Status]]="Returned",1,0)</f>
        <v>0</v>
      </c>
      <c r="T6245">
        <v>847.14</v>
      </c>
      <c r="U6245" s="2">
        <f>EOMONTH(SalesData[[#This Row],[Order Date]],0)</f>
        <v>45169</v>
      </c>
      <c r="V6245" s="9" t="str">
        <f>"Q"&amp;INT((MONTH(SalesData[[#This Row],[Order Date]])+2)/3)&amp;"-"&amp;YEAR(SalesData[[#This Row],[Order Date]])</f>
        <v>Q3-2023</v>
      </c>
    </row>
    <row r="6246" spans="1:22" x14ac:dyDescent="0.35">
      <c r="A6246" t="s">
        <v>6387</v>
      </c>
      <c r="B6246" s="1">
        <v>45142</v>
      </c>
      <c r="C6246" t="s">
        <v>92</v>
      </c>
      <c r="D6246" t="s">
        <v>145</v>
      </c>
      <c r="E6246">
        <v>9735433234</v>
      </c>
      <c r="F6246" t="s">
        <v>181</v>
      </c>
      <c r="G6246" t="s">
        <v>54</v>
      </c>
      <c r="H6246" t="s">
        <v>55</v>
      </c>
      <c r="I6246" t="s">
        <v>31</v>
      </c>
      <c r="J6246" t="s">
        <v>62</v>
      </c>
      <c r="K6246">
        <v>1689.31</v>
      </c>
      <c r="L6246">
        <v>391.02</v>
      </c>
      <c r="M6246" t="s">
        <v>62</v>
      </c>
      <c r="N6246">
        <v>0.23146728545974399</v>
      </c>
      <c r="O6246" t="s">
        <v>11351</v>
      </c>
      <c r="P6246" t="s">
        <v>11354</v>
      </c>
      <c r="R6246" t="s">
        <v>11353</v>
      </c>
      <c r="S6246">
        <f>IF(SalesData[[#This Row],[Return Status]]="Returned",1,0)</f>
        <v>0</v>
      </c>
      <c r="U6246" s="2">
        <f>EOMONTH(SalesData[[#This Row],[Order Date]],0)</f>
        <v>45169</v>
      </c>
      <c r="V6246" s="9" t="str">
        <f>"Q"&amp;INT((MONTH(SalesData[[#This Row],[Order Date]])+2)/3)&amp;"-"&amp;YEAR(SalesData[[#This Row],[Order Date]])</f>
        <v>Q3-2023</v>
      </c>
    </row>
    <row r="6247" spans="1:22" x14ac:dyDescent="0.35">
      <c r="A6247" t="s">
        <v>6388</v>
      </c>
      <c r="B6247" s="1">
        <v>45141</v>
      </c>
      <c r="C6247" t="s">
        <v>205</v>
      </c>
      <c r="D6247" t="s">
        <v>99</v>
      </c>
      <c r="E6247">
        <v>3761975540</v>
      </c>
      <c r="F6247" t="s">
        <v>410</v>
      </c>
      <c r="G6247" t="s">
        <v>29</v>
      </c>
      <c r="H6247" t="s">
        <v>30</v>
      </c>
      <c r="I6247" t="s">
        <v>31</v>
      </c>
      <c r="J6247" t="s">
        <v>65</v>
      </c>
      <c r="K6247">
        <v>4699.67</v>
      </c>
      <c r="L6247">
        <v>402.46</v>
      </c>
      <c r="M6247" t="s">
        <v>65</v>
      </c>
      <c r="N6247">
        <v>8.5635799960422795E-2</v>
      </c>
      <c r="O6247" t="s">
        <v>11351</v>
      </c>
      <c r="P6247" t="s">
        <v>11356</v>
      </c>
      <c r="Q6247" t="s">
        <v>11369</v>
      </c>
      <c r="R6247" t="s">
        <v>11360</v>
      </c>
      <c r="S6247">
        <f>IF(SalesData[[#This Row],[Return Status]]="Returned",1,0)</f>
        <v>1</v>
      </c>
      <c r="T6247">
        <v>2788.38</v>
      </c>
      <c r="U6247" s="2">
        <f>EOMONTH(SalesData[[#This Row],[Order Date]],0)</f>
        <v>45169</v>
      </c>
      <c r="V6247" s="9" t="str">
        <f>"Q"&amp;INT((MONTH(SalesData[[#This Row],[Order Date]])+2)/3)&amp;"-"&amp;YEAR(SalesData[[#This Row],[Order Date]])</f>
        <v>Q3-2023</v>
      </c>
    </row>
    <row r="6248" spans="1:22" x14ac:dyDescent="0.35">
      <c r="A6248" t="s">
        <v>6389</v>
      </c>
      <c r="B6248" s="1">
        <v>45166</v>
      </c>
      <c r="C6248" t="s">
        <v>21</v>
      </c>
      <c r="D6248" t="s">
        <v>145</v>
      </c>
      <c r="E6248">
        <v>6186204076</v>
      </c>
      <c r="F6248" t="s">
        <v>68</v>
      </c>
      <c r="G6248" t="s">
        <v>69</v>
      </c>
      <c r="H6248" t="s">
        <v>41</v>
      </c>
      <c r="I6248" t="s">
        <v>31</v>
      </c>
      <c r="J6248" t="s">
        <v>65</v>
      </c>
      <c r="K6248">
        <v>3347.22</v>
      </c>
      <c r="L6248">
        <v>233.5</v>
      </c>
      <c r="M6248" t="s">
        <v>65</v>
      </c>
      <c r="N6248">
        <v>6.9759382412867998E-2</v>
      </c>
      <c r="O6248" t="s">
        <v>11351</v>
      </c>
      <c r="P6248" t="s">
        <v>11356</v>
      </c>
      <c r="R6248" t="s">
        <v>11353</v>
      </c>
      <c r="S6248">
        <f>IF(SalesData[[#This Row],[Return Status]]="Returned",1,0)</f>
        <v>0</v>
      </c>
      <c r="T6248">
        <v>2081.52</v>
      </c>
      <c r="U6248" s="2">
        <f>EOMONTH(SalesData[[#This Row],[Order Date]],0)</f>
        <v>45169</v>
      </c>
      <c r="V6248" s="9" t="str">
        <f>"Q"&amp;INT((MONTH(SalesData[[#This Row],[Order Date]])+2)/3)&amp;"-"&amp;YEAR(SalesData[[#This Row],[Order Date]])</f>
        <v>Q3-2023</v>
      </c>
    </row>
    <row r="6249" spans="1:22" x14ac:dyDescent="0.35">
      <c r="A6249" t="s">
        <v>6390</v>
      </c>
      <c r="B6249" s="1">
        <v>45140</v>
      </c>
      <c r="C6249" t="s">
        <v>113</v>
      </c>
      <c r="D6249" t="s">
        <v>145</v>
      </c>
      <c r="E6249">
        <v>6568274161</v>
      </c>
      <c r="F6249" t="s">
        <v>47</v>
      </c>
      <c r="G6249" t="s">
        <v>23</v>
      </c>
      <c r="H6249" t="s">
        <v>11357</v>
      </c>
      <c r="I6249" t="s">
        <v>17</v>
      </c>
      <c r="J6249" t="s">
        <v>61</v>
      </c>
      <c r="K6249">
        <v>367.67</v>
      </c>
      <c r="L6249">
        <v>30.34</v>
      </c>
      <c r="M6249" t="s">
        <v>62</v>
      </c>
      <c r="N6249">
        <v>8.2519650773791697E-2</v>
      </c>
      <c r="O6249" t="s">
        <v>11361</v>
      </c>
      <c r="P6249" t="s">
        <v>11356</v>
      </c>
      <c r="R6249" t="s">
        <v>11353</v>
      </c>
      <c r="S6249">
        <f>IF(SalesData[[#This Row],[Return Status]]="Returned",1,0)</f>
        <v>0</v>
      </c>
      <c r="T6249">
        <v>2821.33</v>
      </c>
      <c r="U6249" s="2">
        <f>EOMONTH(SalesData[[#This Row],[Order Date]],0)</f>
        <v>45169</v>
      </c>
      <c r="V6249" s="9" t="str">
        <f>"Q"&amp;INT((MONTH(SalesData[[#This Row],[Order Date]])+2)/3)&amp;"-"&amp;YEAR(SalesData[[#This Row],[Order Date]])</f>
        <v>Q3-2023</v>
      </c>
    </row>
    <row r="6250" spans="1:22" x14ac:dyDescent="0.35">
      <c r="A6250" t="s">
        <v>6391</v>
      </c>
      <c r="B6250" s="1">
        <v>45139</v>
      </c>
      <c r="C6250" t="s">
        <v>176</v>
      </c>
      <c r="D6250" t="s">
        <v>72</v>
      </c>
      <c r="E6250">
        <v>5562784869</v>
      </c>
      <c r="F6250" t="s">
        <v>109</v>
      </c>
      <c r="G6250" t="s">
        <v>59</v>
      </c>
      <c r="H6250" t="s">
        <v>60</v>
      </c>
      <c r="I6250" t="s">
        <v>31</v>
      </c>
      <c r="J6250" t="s">
        <v>19</v>
      </c>
      <c r="K6250">
        <v>3281.19</v>
      </c>
      <c r="L6250">
        <v>782.19</v>
      </c>
      <c r="M6250" t="s">
        <v>19</v>
      </c>
      <c r="N6250">
        <v>0.23838607334534101</v>
      </c>
      <c r="O6250" t="s">
        <v>11351</v>
      </c>
      <c r="P6250" t="s">
        <v>11354</v>
      </c>
      <c r="R6250" t="s">
        <v>11353</v>
      </c>
      <c r="S6250">
        <f>IF(SalesData[[#This Row],[Return Status]]="Returned",1,0)</f>
        <v>0</v>
      </c>
      <c r="T6250">
        <v>2183.56</v>
      </c>
      <c r="U6250" s="2">
        <f>EOMONTH(SalesData[[#This Row],[Order Date]],0)</f>
        <v>45169</v>
      </c>
      <c r="V6250" s="9" t="str">
        <f>"Q"&amp;INT((MONTH(SalesData[[#This Row],[Order Date]])+2)/3)&amp;"-"&amp;YEAR(SalesData[[#This Row],[Order Date]])</f>
        <v>Q3-2023</v>
      </c>
    </row>
    <row r="6251" spans="1:22" x14ac:dyDescent="0.35">
      <c r="A6251" t="s">
        <v>6392</v>
      </c>
      <c r="B6251" s="1">
        <v>45165</v>
      </c>
      <c r="C6251" t="s">
        <v>162</v>
      </c>
      <c r="D6251" t="s">
        <v>39</v>
      </c>
      <c r="E6251">
        <v>5239915826</v>
      </c>
      <c r="F6251" t="s">
        <v>147</v>
      </c>
      <c r="G6251" t="s">
        <v>84</v>
      </c>
      <c r="H6251" t="s">
        <v>11357</v>
      </c>
      <c r="I6251" t="s">
        <v>31</v>
      </c>
      <c r="J6251" t="s">
        <v>19</v>
      </c>
      <c r="K6251">
        <v>216.52</v>
      </c>
      <c r="L6251">
        <v>9.39</v>
      </c>
      <c r="M6251" t="s">
        <v>19</v>
      </c>
      <c r="N6251">
        <v>4.3367818215407403E-2</v>
      </c>
      <c r="O6251" t="s">
        <v>11361</v>
      </c>
      <c r="P6251" t="s">
        <v>11356</v>
      </c>
      <c r="Q6251" t="s">
        <v>11366</v>
      </c>
      <c r="R6251" t="s">
        <v>11360</v>
      </c>
      <c r="S6251">
        <f>IF(SalesData[[#This Row],[Return Status]]="Returned",1,0)</f>
        <v>1</v>
      </c>
      <c r="T6251">
        <v>847.14</v>
      </c>
      <c r="U6251" s="2">
        <f>EOMONTH(SalesData[[#This Row],[Order Date]],0)</f>
        <v>45169</v>
      </c>
      <c r="V6251" s="9" t="str">
        <f>"Q"&amp;INT((MONTH(SalesData[[#This Row],[Order Date]])+2)/3)&amp;"-"&amp;YEAR(SalesData[[#This Row],[Order Date]])</f>
        <v>Q3-2023</v>
      </c>
    </row>
    <row r="6252" spans="1:22" x14ac:dyDescent="0.35">
      <c r="A6252" t="s">
        <v>6393</v>
      </c>
      <c r="B6252" s="1">
        <v>45146</v>
      </c>
      <c r="C6252" t="s">
        <v>97</v>
      </c>
      <c r="D6252" t="s">
        <v>80</v>
      </c>
      <c r="E6252">
        <v>4165044932</v>
      </c>
      <c r="F6252" t="s">
        <v>116</v>
      </c>
      <c r="G6252" t="s">
        <v>11374</v>
      </c>
      <c r="H6252" t="s">
        <v>75</v>
      </c>
      <c r="I6252" t="s">
        <v>36</v>
      </c>
      <c r="J6252" t="s">
        <v>18</v>
      </c>
      <c r="K6252">
        <v>931.6</v>
      </c>
      <c r="L6252">
        <v>160.07</v>
      </c>
      <c r="M6252" t="s">
        <v>19</v>
      </c>
      <c r="N6252">
        <v>0.171822670674109</v>
      </c>
      <c r="O6252" t="s">
        <v>11355</v>
      </c>
      <c r="P6252" t="s">
        <v>11352</v>
      </c>
      <c r="R6252" t="s">
        <v>11353</v>
      </c>
      <c r="S6252">
        <f>IF(SalesData[[#This Row],[Return Status]]="Returned",1,0)</f>
        <v>0</v>
      </c>
      <c r="U6252" s="2">
        <f>EOMONTH(SalesData[[#This Row],[Order Date]],0)</f>
        <v>45169</v>
      </c>
      <c r="V6252" s="9" t="str">
        <f>"Q"&amp;INT((MONTH(SalesData[[#This Row],[Order Date]])+2)/3)&amp;"-"&amp;YEAR(SalesData[[#This Row],[Order Date]])</f>
        <v>Q3-2023</v>
      </c>
    </row>
    <row r="6253" spans="1:22" x14ac:dyDescent="0.35">
      <c r="A6253" t="s">
        <v>6394</v>
      </c>
      <c r="B6253" s="1">
        <v>45158</v>
      </c>
      <c r="C6253" t="s">
        <v>21</v>
      </c>
      <c r="D6253" t="s">
        <v>46</v>
      </c>
      <c r="E6253">
        <v>1611334685</v>
      </c>
      <c r="F6253" t="s">
        <v>100</v>
      </c>
      <c r="G6253" t="s">
        <v>34</v>
      </c>
      <c r="H6253" t="s">
        <v>11357</v>
      </c>
      <c r="I6253" t="s">
        <v>36</v>
      </c>
      <c r="J6253" t="s">
        <v>18</v>
      </c>
      <c r="K6253">
        <v>2918</v>
      </c>
      <c r="L6253">
        <v>516.12</v>
      </c>
      <c r="M6253" t="s">
        <v>19</v>
      </c>
      <c r="N6253">
        <v>0.17687457162440001</v>
      </c>
      <c r="O6253" t="s">
        <v>11351</v>
      </c>
      <c r="P6253" t="s">
        <v>11352</v>
      </c>
      <c r="R6253" t="s">
        <v>11353</v>
      </c>
      <c r="S6253">
        <f>IF(SalesData[[#This Row],[Return Status]]="Returned",1,0)</f>
        <v>0</v>
      </c>
      <c r="U6253" s="2">
        <f>EOMONTH(SalesData[[#This Row],[Order Date]],0)</f>
        <v>45169</v>
      </c>
      <c r="V6253" s="9" t="str">
        <f>"Q"&amp;INT((MONTH(SalesData[[#This Row],[Order Date]])+2)/3)&amp;"-"&amp;YEAR(SalesData[[#This Row],[Order Date]])</f>
        <v>Q3-2023</v>
      </c>
    </row>
    <row r="6254" spans="1:22" x14ac:dyDescent="0.35">
      <c r="A6254" t="s">
        <v>6395</v>
      </c>
      <c r="B6254" s="1">
        <v>45145</v>
      </c>
      <c r="C6254" t="s">
        <v>21</v>
      </c>
      <c r="D6254" t="s">
        <v>46</v>
      </c>
      <c r="E6254">
        <v>4251504708</v>
      </c>
      <c r="F6254" t="s">
        <v>47</v>
      </c>
      <c r="G6254" t="s">
        <v>23</v>
      </c>
      <c r="H6254" t="s">
        <v>24</v>
      </c>
      <c r="I6254" t="s">
        <v>17</v>
      </c>
      <c r="J6254" t="s">
        <v>18</v>
      </c>
      <c r="K6254">
        <v>3093.43</v>
      </c>
      <c r="L6254">
        <v>162.22999999999999</v>
      </c>
      <c r="M6254" t="s">
        <v>19</v>
      </c>
      <c r="N6254">
        <v>5.2443404247065603E-2</v>
      </c>
      <c r="O6254" t="s">
        <v>11351</v>
      </c>
      <c r="P6254" t="s">
        <v>11356</v>
      </c>
      <c r="R6254" t="s">
        <v>11353</v>
      </c>
      <c r="S6254">
        <f>IF(SalesData[[#This Row],[Return Status]]="Returned",1,0)</f>
        <v>0</v>
      </c>
      <c r="T6254">
        <v>2821.33</v>
      </c>
      <c r="U6254" s="2">
        <f>EOMONTH(SalesData[[#This Row],[Order Date]],0)</f>
        <v>45169</v>
      </c>
      <c r="V6254" s="9" t="str">
        <f>"Q"&amp;INT((MONTH(SalesData[[#This Row],[Order Date]])+2)/3)&amp;"-"&amp;YEAR(SalesData[[#This Row],[Order Date]])</f>
        <v>Q3-2023</v>
      </c>
    </row>
    <row r="6255" spans="1:22" x14ac:dyDescent="0.35">
      <c r="A6255" t="s">
        <v>6396</v>
      </c>
      <c r="B6255" s="1">
        <v>45152</v>
      </c>
      <c r="C6255" t="s">
        <v>194</v>
      </c>
      <c r="D6255" t="s">
        <v>80</v>
      </c>
      <c r="E6255">
        <v>8272473142</v>
      </c>
      <c r="F6255" t="s">
        <v>222</v>
      </c>
      <c r="G6255" t="s">
        <v>164</v>
      </c>
      <c r="H6255" t="s">
        <v>165</v>
      </c>
      <c r="I6255" t="s">
        <v>36</v>
      </c>
      <c r="J6255" t="s">
        <v>62</v>
      </c>
      <c r="K6255">
        <v>3989.65</v>
      </c>
      <c r="L6255">
        <v>752.55</v>
      </c>
      <c r="M6255" t="s">
        <v>62</v>
      </c>
      <c r="N6255">
        <v>0.18862556865890501</v>
      </c>
      <c r="O6255" t="s">
        <v>11351</v>
      </c>
      <c r="P6255" t="s">
        <v>11352</v>
      </c>
      <c r="R6255" t="s">
        <v>11353</v>
      </c>
      <c r="S6255">
        <f>IF(SalesData[[#This Row],[Return Status]]="Returned",1,0)</f>
        <v>0</v>
      </c>
      <c r="U6255" s="2">
        <f>EOMONTH(SalesData[[#This Row],[Order Date]],0)</f>
        <v>45169</v>
      </c>
      <c r="V6255" s="9" t="str">
        <f>"Q"&amp;INT((MONTH(SalesData[[#This Row],[Order Date]])+2)/3)&amp;"-"&amp;YEAR(SalesData[[#This Row],[Order Date]])</f>
        <v>Q3-2023</v>
      </c>
    </row>
    <row r="6256" spans="1:22" x14ac:dyDescent="0.35">
      <c r="A6256" t="s">
        <v>6397</v>
      </c>
      <c r="B6256" s="1">
        <v>45160</v>
      </c>
      <c r="C6256" t="s">
        <v>162</v>
      </c>
      <c r="D6256" t="s">
        <v>27</v>
      </c>
      <c r="E6256">
        <v>6227591244</v>
      </c>
      <c r="F6256" t="s">
        <v>147</v>
      </c>
      <c r="G6256" t="s">
        <v>84</v>
      </c>
      <c r="H6256" t="s">
        <v>85</v>
      </c>
      <c r="I6256" t="s">
        <v>31</v>
      </c>
      <c r="J6256" t="s">
        <v>42</v>
      </c>
      <c r="K6256">
        <v>3992.11</v>
      </c>
      <c r="L6256">
        <v>846.94</v>
      </c>
      <c r="M6256" t="s">
        <v>43</v>
      </c>
      <c r="N6256">
        <v>0.21215347272495</v>
      </c>
      <c r="O6256" t="s">
        <v>11351</v>
      </c>
      <c r="P6256" t="s">
        <v>11354</v>
      </c>
      <c r="R6256" t="s">
        <v>11353</v>
      </c>
      <c r="S6256">
        <f>IF(SalesData[[#This Row],[Return Status]]="Returned",1,0)</f>
        <v>0</v>
      </c>
      <c r="T6256">
        <v>847.14</v>
      </c>
      <c r="U6256" s="2">
        <f>EOMONTH(SalesData[[#This Row],[Order Date]],0)</f>
        <v>45169</v>
      </c>
      <c r="V6256" s="9" t="str">
        <f>"Q"&amp;INT((MONTH(SalesData[[#This Row],[Order Date]])+2)/3)&amp;"-"&amp;YEAR(SalesData[[#This Row],[Order Date]])</f>
        <v>Q3-2023</v>
      </c>
    </row>
    <row r="6257" spans="1:22" x14ac:dyDescent="0.35">
      <c r="A6257" t="s">
        <v>6398</v>
      </c>
      <c r="B6257" s="1">
        <v>45145</v>
      </c>
      <c r="C6257" t="s">
        <v>144</v>
      </c>
      <c r="D6257" t="s">
        <v>13</v>
      </c>
      <c r="E6257">
        <v>2762527111</v>
      </c>
      <c r="F6257" t="s">
        <v>47</v>
      </c>
      <c r="G6257" t="s">
        <v>23</v>
      </c>
      <c r="H6257" t="s">
        <v>24</v>
      </c>
      <c r="I6257" t="s">
        <v>17</v>
      </c>
      <c r="J6257" t="s">
        <v>65</v>
      </c>
      <c r="K6257">
        <v>3468.16</v>
      </c>
      <c r="L6257">
        <v>125.24</v>
      </c>
      <c r="M6257" t="s">
        <v>65</v>
      </c>
      <c r="N6257">
        <v>3.6111367410961402E-2</v>
      </c>
      <c r="O6257" t="s">
        <v>11351</v>
      </c>
      <c r="P6257" t="s">
        <v>11356</v>
      </c>
      <c r="R6257" t="s">
        <v>11353</v>
      </c>
      <c r="S6257">
        <f>IF(SalesData[[#This Row],[Return Status]]="Returned",1,0)</f>
        <v>0</v>
      </c>
      <c r="T6257">
        <v>2821.33</v>
      </c>
      <c r="U6257" s="2">
        <f>EOMONTH(SalesData[[#This Row],[Order Date]],0)</f>
        <v>45169</v>
      </c>
      <c r="V6257" s="9" t="str">
        <f>"Q"&amp;INT((MONTH(SalesData[[#This Row],[Order Date]])+2)/3)&amp;"-"&amp;YEAR(SalesData[[#This Row],[Order Date]])</f>
        <v>Q3-2023</v>
      </c>
    </row>
    <row r="6258" spans="1:22" x14ac:dyDescent="0.35">
      <c r="A6258" t="s">
        <v>6399</v>
      </c>
      <c r="B6258" s="1">
        <v>45139</v>
      </c>
      <c r="C6258" t="s">
        <v>87</v>
      </c>
      <c r="D6258" t="s">
        <v>99</v>
      </c>
      <c r="E6258">
        <v>9402285256</v>
      </c>
      <c r="F6258" t="s">
        <v>14</v>
      </c>
      <c r="G6258" t="s">
        <v>15</v>
      </c>
      <c r="H6258" t="s">
        <v>11357</v>
      </c>
      <c r="I6258" t="s">
        <v>17</v>
      </c>
      <c r="J6258" t="s">
        <v>65</v>
      </c>
      <c r="K6258">
        <v>1541.83</v>
      </c>
      <c r="L6258">
        <v>357.77</v>
      </c>
      <c r="M6258" t="s">
        <v>65</v>
      </c>
      <c r="N6258">
        <v>0.232042443070896</v>
      </c>
      <c r="O6258" t="s">
        <v>11351</v>
      </c>
      <c r="P6258" t="s">
        <v>11354</v>
      </c>
      <c r="R6258" t="s">
        <v>11353</v>
      </c>
      <c r="S6258">
        <f>IF(SalesData[[#This Row],[Return Status]]="Returned",1,0)</f>
        <v>0</v>
      </c>
      <c r="T6258">
        <v>2085.91</v>
      </c>
      <c r="U6258" s="2">
        <f>EOMONTH(SalesData[[#This Row],[Order Date]],0)</f>
        <v>45169</v>
      </c>
      <c r="V6258" s="9" t="str">
        <f>"Q"&amp;INT((MONTH(SalesData[[#This Row],[Order Date]])+2)/3)&amp;"-"&amp;YEAR(SalesData[[#This Row],[Order Date]])</f>
        <v>Q3-2023</v>
      </c>
    </row>
    <row r="6259" spans="1:22" x14ac:dyDescent="0.35">
      <c r="A6259" t="s">
        <v>6400</v>
      </c>
      <c r="B6259" s="1">
        <v>45156</v>
      </c>
      <c r="C6259" t="s">
        <v>52</v>
      </c>
      <c r="D6259" t="s">
        <v>46</v>
      </c>
      <c r="E6259">
        <v>3604458047</v>
      </c>
      <c r="F6259" t="s">
        <v>40</v>
      </c>
      <c r="G6259" t="s">
        <v>69</v>
      </c>
      <c r="H6259" t="s">
        <v>41</v>
      </c>
      <c r="I6259" t="s">
        <v>31</v>
      </c>
      <c r="J6259" t="s">
        <v>43</v>
      </c>
      <c r="K6259">
        <v>1332.38</v>
      </c>
      <c r="L6259">
        <v>41.42</v>
      </c>
      <c r="M6259" t="s">
        <v>43</v>
      </c>
      <c r="N6259">
        <v>3.1087227367567801E-2</v>
      </c>
      <c r="O6259" t="s">
        <v>11351</v>
      </c>
      <c r="P6259" t="s">
        <v>11356</v>
      </c>
      <c r="R6259" t="s">
        <v>11353</v>
      </c>
      <c r="S6259">
        <f>IF(SalesData[[#This Row],[Return Status]]="Returned",1,0)</f>
        <v>0</v>
      </c>
      <c r="T6259">
        <v>2081.52</v>
      </c>
      <c r="U6259" s="2">
        <f>EOMONTH(SalesData[[#This Row],[Order Date]],0)</f>
        <v>45169</v>
      </c>
      <c r="V6259" s="9" t="str">
        <f>"Q"&amp;INT((MONTH(SalesData[[#This Row],[Order Date]])+2)/3)&amp;"-"&amp;YEAR(SalesData[[#This Row],[Order Date]])</f>
        <v>Q3-2023</v>
      </c>
    </row>
    <row r="6260" spans="1:22" x14ac:dyDescent="0.35">
      <c r="A6260" t="s">
        <v>6401</v>
      </c>
      <c r="B6260" s="1">
        <v>45167</v>
      </c>
      <c r="C6260" t="s">
        <v>139</v>
      </c>
      <c r="D6260" t="s">
        <v>27</v>
      </c>
      <c r="E6260">
        <v>7768467420</v>
      </c>
      <c r="F6260" t="s">
        <v>312</v>
      </c>
      <c r="G6260" t="s">
        <v>141</v>
      </c>
      <c r="H6260" t="s">
        <v>121</v>
      </c>
      <c r="I6260" t="s">
        <v>17</v>
      </c>
      <c r="J6260" t="s">
        <v>19</v>
      </c>
      <c r="K6260">
        <v>887.14</v>
      </c>
      <c r="L6260">
        <v>34.44</v>
      </c>
      <c r="M6260" t="s">
        <v>19</v>
      </c>
      <c r="N6260">
        <v>3.8821381067249798E-2</v>
      </c>
      <c r="O6260" t="s">
        <v>11355</v>
      </c>
      <c r="P6260" t="s">
        <v>11356</v>
      </c>
      <c r="R6260" t="s">
        <v>11353</v>
      </c>
      <c r="S6260">
        <f>IF(SalesData[[#This Row],[Return Status]]="Returned",1,0)</f>
        <v>0</v>
      </c>
      <c r="T6260">
        <v>2793.38</v>
      </c>
      <c r="U6260" s="2">
        <f>EOMONTH(SalesData[[#This Row],[Order Date]],0)</f>
        <v>45169</v>
      </c>
      <c r="V6260" s="9" t="str">
        <f>"Q"&amp;INT((MONTH(SalesData[[#This Row],[Order Date]])+2)/3)&amp;"-"&amp;YEAR(SalesData[[#This Row],[Order Date]])</f>
        <v>Q3-2023</v>
      </c>
    </row>
    <row r="6261" spans="1:22" x14ac:dyDescent="0.35">
      <c r="A6261" t="s">
        <v>6402</v>
      </c>
      <c r="B6261" s="1">
        <v>45164</v>
      </c>
      <c r="C6261" t="s">
        <v>52</v>
      </c>
      <c r="D6261" t="s">
        <v>99</v>
      </c>
      <c r="E6261">
        <v>1549593284</v>
      </c>
      <c r="F6261" t="s">
        <v>50</v>
      </c>
      <c r="G6261" t="s">
        <v>34</v>
      </c>
      <c r="H6261" t="s">
        <v>11357</v>
      </c>
      <c r="I6261" t="s">
        <v>36</v>
      </c>
      <c r="J6261" t="s">
        <v>62</v>
      </c>
      <c r="K6261">
        <v>2883.43</v>
      </c>
      <c r="L6261">
        <v>151.5</v>
      </c>
      <c r="M6261" t="s">
        <v>62</v>
      </c>
      <c r="N6261">
        <v>5.2541591091165699E-2</v>
      </c>
      <c r="O6261" t="s">
        <v>11351</v>
      </c>
      <c r="P6261" t="s">
        <v>11356</v>
      </c>
      <c r="R6261" t="s">
        <v>11353</v>
      </c>
      <c r="S6261">
        <f>IF(SalesData[[#This Row],[Return Status]]="Returned",1,0)</f>
        <v>0</v>
      </c>
      <c r="U6261" s="2">
        <f>EOMONTH(SalesData[[#This Row],[Order Date]],0)</f>
        <v>45169</v>
      </c>
      <c r="V6261" s="9" t="str">
        <f>"Q"&amp;INT((MONTH(SalesData[[#This Row],[Order Date]])+2)/3)&amp;"-"&amp;YEAR(SalesData[[#This Row],[Order Date]])</f>
        <v>Q3-2023</v>
      </c>
    </row>
    <row r="6262" spans="1:22" x14ac:dyDescent="0.35">
      <c r="A6262" t="s">
        <v>6403</v>
      </c>
      <c r="B6262" s="1">
        <v>45155</v>
      </c>
      <c r="C6262" t="s">
        <v>94</v>
      </c>
      <c r="D6262" t="s">
        <v>46</v>
      </c>
      <c r="E6262">
        <v>9693301621</v>
      </c>
      <c r="F6262" t="s">
        <v>387</v>
      </c>
      <c r="G6262" t="s">
        <v>89</v>
      </c>
      <c r="H6262" t="s">
        <v>90</v>
      </c>
      <c r="I6262" t="s">
        <v>31</v>
      </c>
      <c r="J6262" t="s">
        <v>18</v>
      </c>
      <c r="K6262">
        <v>2378.83</v>
      </c>
      <c r="L6262">
        <v>244.16</v>
      </c>
      <c r="M6262" t="s">
        <v>19</v>
      </c>
      <c r="N6262">
        <v>0.10263869213016499</v>
      </c>
      <c r="O6262" t="s">
        <v>11351</v>
      </c>
      <c r="P6262" t="s">
        <v>11352</v>
      </c>
      <c r="R6262" t="s">
        <v>11353</v>
      </c>
      <c r="S6262">
        <f>IF(SalesData[[#This Row],[Return Status]]="Returned",1,0)</f>
        <v>0</v>
      </c>
      <c r="T6262">
        <v>207.68</v>
      </c>
      <c r="U6262" s="2">
        <f>EOMONTH(SalesData[[#This Row],[Order Date]],0)</f>
        <v>45169</v>
      </c>
      <c r="V6262" s="9" t="str">
        <f>"Q"&amp;INT((MONTH(SalesData[[#This Row],[Order Date]])+2)/3)&amp;"-"&amp;YEAR(SalesData[[#This Row],[Order Date]])</f>
        <v>Q3-2023</v>
      </c>
    </row>
    <row r="6263" spans="1:22" x14ac:dyDescent="0.35">
      <c r="A6263" t="s">
        <v>6404</v>
      </c>
      <c r="B6263" s="1">
        <v>45157</v>
      </c>
      <c r="C6263" t="s">
        <v>132</v>
      </c>
      <c r="D6263" t="s">
        <v>27</v>
      </c>
      <c r="E6263">
        <v>359560563</v>
      </c>
      <c r="F6263" t="s">
        <v>120</v>
      </c>
      <c r="G6263" t="s">
        <v>236</v>
      </c>
      <c r="H6263" t="s">
        <v>11357</v>
      </c>
      <c r="I6263" t="s">
        <v>17</v>
      </c>
      <c r="J6263" t="s">
        <v>62</v>
      </c>
      <c r="K6263">
        <v>1291.17</v>
      </c>
      <c r="L6263">
        <v>312.42</v>
      </c>
      <c r="M6263" t="s">
        <v>62</v>
      </c>
      <c r="N6263">
        <v>0.24196658844304</v>
      </c>
      <c r="O6263" t="s">
        <v>11351</v>
      </c>
      <c r="P6263" t="s">
        <v>11354</v>
      </c>
      <c r="R6263" t="s">
        <v>11353</v>
      </c>
      <c r="S6263">
        <f>IF(SalesData[[#This Row],[Return Status]]="Returned",1,0)</f>
        <v>0</v>
      </c>
      <c r="U6263" s="2">
        <f>EOMONTH(SalesData[[#This Row],[Order Date]],0)</f>
        <v>45169</v>
      </c>
      <c r="V6263" s="9" t="str">
        <f>"Q"&amp;INT((MONTH(SalesData[[#This Row],[Order Date]])+2)/3)&amp;"-"&amp;YEAR(SalesData[[#This Row],[Order Date]])</f>
        <v>Q3-2023</v>
      </c>
    </row>
    <row r="6264" spans="1:22" x14ac:dyDescent="0.35">
      <c r="A6264" t="s">
        <v>6405</v>
      </c>
      <c r="B6264" s="1">
        <v>45152</v>
      </c>
      <c r="C6264" t="s">
        <v>144</v>
      </c>
      <c r="D6264" t="s">
        <v>72</v>
      </c>
      <c r="E6264">
        <v>9102176518</v>
      </c>
      <c r="F6264" t="s">
        <v>185</v>
      </c>
      <c r="G6264" t="s">
        <v>164</v>
      </c>
      <c r="H6264" t="s">
        <v>165</v>
      </c>
      <c r="I6264" t="s">
        <v>36</v>
      </c>
      <c r="J6264" t="s">
        <v>19</v>
      </c>
      <c r="K6264">
        <v>3036.01</v>
      </c>
      <c r="L6264">
        <v>345.61</v>
      </c>
      <c r="M6264" t="s">
        <v>19</v>
      </c>
      <c r="N6264">
        <v>0.113836910945616</v>
      </c>
      <c r="O6264" t="s">
        <v>11351</v>
      </c>
      <c r="P6264" t="s">
        <v>11352</v>
      </c>
      <c r="R6264" t="s">
        <v>11353</v>
      </c>
      <c r="S6264">
        <f>IF(SalesData[[#This Row],[Return Status]]="Returned",1,0)</f>
        <v>0</v>
      </c>
      <c r="U6264" s="2">
        <f>EOMONTH(SalesData[[#This Row],[Order Date]],0)</f>
        <v>45169</v>
      </c>
      <c r="V6264" s="9" t="str">
        <f>"Q"&amp;INT((MONTH(SalesData[[#This Row],[Order Date]])+2)/3)&amp;"-"&amp;YEAR(SalesData[[#This Row],[Order Date]])</f>
        <v>Q3-2023</v>
      </c>
    </row>
    <row r="6265" spans="1:22" x14ac:dyDescent="0.35">
      <c r="A6265" t="s">
        <v>6406</v>
      </c>
      <c r="B6265" s="1">
        <v>45154</v>
      </c>
      <c r="C6265" t="s">
        <v>71</v>
      </c>
      <c r="D6265" t="s">
        <v>46</v>
      </c>
      <c r="E6265">
        <v>2054974954</v>
      </c>
      <c r="F6265" t="s">
        <v>68</v>
      </c>
      <c r="G6265" t="s">
        <v>69</v>
      </c>
      <c r="H6265" t="s">
        <v>41</v>
      </c>
      <c r="I6265" t="s">
        <v>31</v>
      </c>
      <c r="J6265" t="s">
        <v>62</v>
      </c>
      <c r="K6265">
        <v>1835.87</v>
      </c>
      <c r="L6265">
        <v>334.67</v>
      </c>
      <c r="M6265" t="s">
        <v>62</v>
      </c>
      <c r="N6265">
        <v>0.182295042677314</v>
      </c>
      <c r="O6265" t="s">
        <v>11351</v>
      </c>
      <c r="P6265" t="s">
        <v>11352</v>
      </c>
      <c r="R6265" t="s">
        <v>11353</v>
      </c>
      <c r="S6265">
        <f>IF(SalesData[[#This Row],[Return Status]]="Returned",1,0)</f>
        <v>0</v>
      </c>
      <c r="T6265">
        <v>2081.52</v>
      </c>
      <c r="U6265" s="2">
        <f>EOMONTH(SalesData[[#This Row],[Order Date]],0)</f>
        <v>45169</v>
      </c>
      <c r="V6265" s="9" t="str">
        <f>"Q"&amp;INT((MONTH(SalesData[[#This Row],[Order Date]])+2)/3)&amp;"-"&amp;YEAR(SalesData[[#This Row],[Order Date]])</f>
        <v>Q3-2023</v>
      </c>
    </row>
    <row r="6266" spans="1:22" x14ac:dyDescent="0.35">
      <c r="A6266" t="s">
        <v>6407</v>
      </c>
      <c r="B6266" s="1">
        <v>45161</v>
      </c>
      <c r="C6266" t="s">
        <v>97</v>
      </c>
      <c r="D6266" t="s">
        <v>39</v>
      </c>
      <c r="E6266">
        <v>3442431398</v>
      </c>
      <c r="F6266" t="s">
        <v>50</v>
      </c>
      <c r="G6266" t="s">
        <v>34</v>
      </c>
      <c r="H6266" t="s">
        <v>35</v>
      </c>
      <c r="I6266" t="s">
        <v>36</v>
      </c>
      <c r="J6266" t="s">
        <v>18</v>
      </c>
      <c r="K6266">
        <v>2418.7199999999998</v>
      </c>
      <c r="L6266">
        <v>122.88</v>
      </c>
      <c r="M6266" t="s">
        <v>19</v>
      </c>
      <c r="N6266">
        <v>5.0803730898987903E-2</v>
      </c>
      <c r="O6266" t="s">
        <v>11351</v>
      </c>
      <c r="P6266" t="s">
        <v>11356</v>
      </c>
      <c r="R6266" t="s">
        <v>11353</v>
      </c>
      <c r="S6266">
        <f>IF(SalesData[[#This Row],[Return Status]]="Returned",1,0)</f>
        <v>0</v>
      </c>
      <c r="U6266" s="2">
        <f>EOMONTH(SalesData[[#This Row],[Order Date]],0)</f>
        <v>45169</v>
      </c>
      <c r="V6266" s="9" t="str">
        <f>"Q"&amp;INT((MONTH(SalesData[[#This Row],[Order Date]])+2)/3)&amp;"-"&amp;YEAR(SalesData[[#This Row],[Order Date]])</f>
        <v>Q3-2023</v>
      </c>
    </row>
    <row r="6267" spans="1:22" x14ac:dyDescent="0.35">
      <c r="A6267" t="s">
        <v>6408</v>
      </c>
      <c r="B6267" s="1">
        <v>45146</v>
      </c>
      <c r="C6267" t="s">
        <v>188</v>
      </c>
      <c r="D6267" t="s">
        <v>80</v>
      </c>
      <c r="E6267">
        <v>4349933540</v>
      </c>
      <c r="F6267" t="s">
        <v>172</v>
      </c>
      <c r="G6267" t="s">
        <v>141</v>
      </c>
      <c r="H6267" t="s">
        <v>121</v>
      </c>
      <c r="I6267" t="s">
        <v>17</v>
      </c>
      <c r="J6267" t="s">
        <v>43</v>
      </c>
      <c r="K6267">
        <v>3339</v>
      </c>
      <c r="L6267">
        <v>361.15</v>
      </c>
      <c r="M6267" t="s">
        <v>43</v>
      </c>
      <c r="N6267">
        <v>0.10816112608565399</v>
      </c>
      <c r="O6267" t="s">
        <v>11351</v>
      </c>
      <c r="P6267" t="s">
        <v>11352</v>
      </c>
      <c r="R6267" t="s">
        <v>11353</v>
      </c>
      <c r="S6267">
        <f>IF(SalesData[[#This Row],[Return Status]]="Returned",1,0)</f>
        <v>0</v>
      </c>
      <c r="T6267">
        <v>2793.38</v>
      </c>
      <c r="U6267" s="2">
        <f>EOMONTH(SalesData[[#This Row],[Order Date]],0)</f>
        <v>45169</v>
      </c>
      <c r="V6267" s="9" t="str">
        <f>"Q"&amp;INT((MONTH(SalesData[[#This Row],[Order Date]])+2)/3)&amp;"-"&amp;YEAR(SalesData[[#This Row],[Order Date]])</f>
        <v>Q3-2023</v>
      </c>
    </row>
    <row r="6268" spans="1:22" x14ac:dyDescent="0.35">
      <c r="A6268" t="s">
        <v>6409</v>
      </c>
      <c r="B6268" s="1">
        <v>45156</v>
      </c>
      <c r="C6268" t="s">
        <v>205</v>
      </c>
      <c r="D6268" t="s">
        <v>99</v>
      </c>
      <c r="E6268">
        <v>9604900791</v>
      </c>
      <c r="F6268" t="s">
        <v>40</v>
      </c>
      <c r="G6268" t="s">
        <v>69</v>
      </c>
      <c r="H6268" t="s">
        <v>41</v>
      </c>
      <c r="I6268" t="s">
        <v>31</v>
      </c>
      <c r="J6268" t="s">
        <v>19</v>
      </c>
      <c r="K6268">
        <v>3843.4</v>
      </c>
      <c r="L6268">
        <v>461.86</v>
      </c>
      <c r="M6268" t="s">
        <v>19</v>
      </c>
      <c r="N6268">
        <v>0.120169641463288</v>
      </c>
      <c r="O6268" t="s">
        <v>11351</v>
      </c>
      <c r="P6268" t="s">
        <v>11352</v>
      </c>
      <c r="R6268" t="s">
        <v>11353</v>
      </c>
      <c r="S6268">
        <f>IF(SalesData[[#This Row],[Return Status]]="Returned",1,0)</f>
        <v>0</v>
      </c>
      <c r="T6268">
        <v>2081.52</v>
      </c>
      <c r="U6268" s="2">
        <f>EOMONTH(SalesData[[#This Row],[Order Date]],0)</f>
        <v>45169</v>
      </c>
      <c r="V6268" s="9" t="str">
        <f>"Q"&amp;INT((MONTH(SalesData[[#This Row],[Order Date]])+2)/3)&amp;"-"&amp;YEAR(SalesData[[#This Row],[Order Date]])</f>
        <v>Q3-2023</v>
      </c>
    </row>
    <row r="6269" spans="1:22" x14ac:dyDescent="0.35">
      <c r="A6269" t="s">
        <v>6410</v>
      </c>
      <c r="B6269" s="1">
        <v>45167</v>
      </c>
      <c r="C6269" t="s">
        <v>139</v>
      </c>
      <c r="D6269" t="s">
        <v>80</v>
      </c>
      <c r="E6269">
        <v>9016358354</v>
      </c>
      <c r="F6269" t="s">
        <v>170</v>
      </c>
      <c r="G6269" t="s">
        <v>69</v>
      </c>
      <c r="H6269" t="s">
        <v>41</v>
      </c>
      <c r="I6269" t="s">
        <v>31</v>
      </c>
      <c r="J6269" t="s">
        <v>19</v>
      </c>
      <c r="K6269">
        <v>1997.14</v>
      </c>
      <c r="L6269">
        <v>225.39</v>
      </c>
      <c r="M6269" t="s">
        <v>19</v>
      </c>
      <c r="N6269">
        <v>0.112856384630021</v>
      </c>
      <c r="O6269" t="s">
        <v>11351</v>
      </c>
      <c r="P6269" t="s">
        <v>11352</v>
      </c>
      <c r="R6269" t="s">
        <v>11353</v>
      </c>
      <c r="S6269">
        <f>IF(SalesData[[#This Row],[Return Status]]="Returned",1,0)</f>
        <v>0</v>
      </c>
      <c r="T6269">
        <v>2081.52</v>
      </c>
      <c r="U6269" s="2">
        <f>EOMONTH(SalesData[[#This Row],[Order Date]],0)</f>
        <v>45169</v>
      </c>
      <c r="V6269" s="9" t="str">
        <f>"Q"&amp;INT((MONTH(SalesData[[#This Row],[Order Date]])+2)/3)&amp;"-"&amp;YEAR(SalesData[[#This Row],[Order Date]])</f>
        <v>Q3-2023</v>
      </c>
    </row>
    <row r="6270" spans="1:22" x14ac:dyDescent="0.35">
      <c r="A6270" t="s">
        <v>6411</v>
      </c>
      <c r="B6270" s="1">
        <v>45166</v>
      </c>
      <c r="C6270" t="s">
        <v>38</v>
      </c>
      <c r="D6270" t="s">
        <v>27</v>
      </c>
      <c r="E6270">
        <v>8272181017</v>
      </c>
      <c r="F6270" t="s">
        <v>168</v>
      </c>
      <c r="G6270" t="s">
        <v>505</v>
      </c>
      <c r="H6270" t="s">
        <v>55</v>
      </c>
      <c r="I6270" t="s">
        <v>31</v>
      </c>
      <c r="J6270" t="s">
        <v>19</v>
      </c>
      <c r="K6270">
        <v>1862.05</v>
      </c>
      <c r="L6270">
        <v>460.75</v>
      </c>
      <c r="M6270" t="s">
        <v>19</v>
      </c>
      <c r="N6270">
        <v>0.24744233506082</v>
      </c>
      <c r="O6270" t="s">
        <v>11351</v>
      </c>
      <c r="P6270" t="s">
        <v>11354</v>
      </c>
      <c r="R6270" t="s">
        <v>11353</v>
      </c>
      <c r="S6270">
        <f>IF(SalesData[[#This Row],[Return Status]]="Returned",1,0)</f>
        <v>0</v>
      </c>
      <c r="T6270">
        <v>130.44</v>
      </c>
      <c r="U6270" s="2">
        <f>EOMONTH(SalesData[[#This Row],[Order Date]],0)</f>
        <v>45169</v>
      </c>
      <c r="V6270" s="9" t="str">
        <f>"Q"&amp;INT((MONTH(SalesData[[#This Row],[Order Date]])+2)/3)&amp;"-"&amp;YEAR(SalesData[[#This Row],[Order Date]])</f>
        <v>Q3-2023</v>
      </c>
    </row>
    <row r="6271" spans="1:22" x14ac:dyDescent="0.35">
      <c r="A6271" t="s">
        <v>6412</v>
      </c>
      <c r="B6271" s="1">
        <v>45140</v>
      </c>
      <c r="C6271" t="s">
        <v>194</v>
      </c>
      <c r="D6271" t="s">
        <v>46</v>
      </c>
      <c r="E6271">
        <v>7272007450</v>
      </c>
      <c r="F6271" t="s">
        <v>73</v>
      </c>
      <c r="G6271" t="s">
        <v>74</v>
      </c>
      <c r="H6271" t="s">
        <v>75</v>
      </c>
      <c r="I6271" t="s">
        <v>36</v>
      </c>
      <c r="J6271" t="s">
        <v>65</v>
      </c>
      <c r="K6271">
        <v>2956.26</v>
      </c>
      <c r="L6271">
        <v>432.1</v>
      </c>
      <c r="M6271" t="s">
        <v>65</v>
      </c>
      <c r="N6271">
        <v>0.14616441043751199</v>
      </c>
      <c r="O6271" t="s">
        <v>11351</v>
      </c>
      <c r="P6271" t="s">
        <v>11352</v>
      </c>
      <c r="R6271" t="s">
        <v>11353</v>
      </c>
      <c r="S6271">
        <f>IF(SalesData[[#This Row],[Return Status]]="Returned",1,0)</f>
        <v>0</v>
      </c>
      <c r="T6271">
        <v>2420.2800000000002</v>
      </c>
      <c r="U6271" s="2">
        <f>EOMONTH(SalesData[[#This Row],[Order Date]],0)</f>
        <v>45169</v>
      </c>
      <c r="V6271" s="9" t="str">
        <f>"Q"&amp;INT((MONTH(SalesData[[#This Row],[Order Date]])+2)/3)&amp;"-"&amp;YEAR(SalesData[[#This Row],[Order Date]])</f>
        <v>Q3-2023</v>
      </c>
    </row>
    <row r="6272" spans="1:22" x14ac:dyDescent="0.35">
      <c r="A6272" t="s">
        <v>6413</v>
      </c>
      <c r="B6272" s="1">
        <v>45164</v>
      </c>
      <c r="C6272" t="s">
        <v>94</v>
      </c>
      <c r="D6272" t="s">
        <v>72</v>
      </c>
      <c r="E6272">
        <v>6914012702</v>
      </c>
      <c r="F6272" t="s">
        <v>14</v>
      </c>
      <c r="G6272" t="s">
        <v>15</v>
      </c>
      <c r="H6272" t="s">
        <v>16</v>
      </c>
      <c r="I6272" t="s">
        <v>17</v>
      </c>
      <c r="J6272" t="s">
        <v>18</v>
      </c>
      <c r="K6272">
        <v>1996.09</v>
      </c>
      <c r="L6272">
        <v>275.06</v>
      </c>
      <c r="M6272" t="s">
        <v>19</v>
      </c>
      <c r="N6272">
        <v>0.137799397822743</v>
      </c>
      <c r="O6272" t="s">
        <v>11351</v>
      </c>
      <c r="P6272" t="s">
        <v>11352</v>
      </c>
      <c r="R6272" t="s">
        <v>11353</v>
      </c>
      <c r="S6272">
        <f>IF(SalesData[[#This Row],[Return Status]]="Returned",1,0)</f>
        <v>0</v>
      </c>
      <c r="T6272">
        <v>2085.91</v>
      </c>
      <c r="U6272" s="2">
        <f>EOMONTH(SalesData[[#This Row],[Order Date]],0)</f>
        <v>45169</v>
      </c>
      <c r="V6272" s="9" t="str">
        <f>"Q"&amp;INT((MONTH(SalesData[[#This Row],[Order Date]])+2)/3)&amp;"-"&amp;YEAR(SalesData[[#This Row],[Order Date]])</f>
        <v>Q3-2023</v>
      </c>
    </row>
    <row r="6273" spans="1:22" x14ac:dyDescent="0.35">
      <c r="A6273" t="s">
        <v>6414</v>
      </c>
      <c r="B6273" s="1">
        <v>45167</v>
      </c>
      <c r="C6273" t="s">
        <v>144</v>
      </c>
      <c r="D6273" t="s">
        <v>145</v>
      </c>
      <c r="E6273">
        <v>2419586643</v>
      </c>
      <c r="F6273" t="s">
        <v>163</v>
      </c>
      <c r="G6273" t="s">
        <v>164</v>
      </c>
      <c r="H6273" t="s">
        <v>11357</v>
      </c>
      <c r="I6273" t="s">
        <v>36</v>
      </c>
      <c r="J6273" t="s">
        <v>65</v>
      </c>
      <c r="K6273">
        <v>260.36</v>
      </c>
      <c r="L6273">
        <v>19.05</v>
      </c>
      <c r="M6273" t="s">
        <v>65</v>
      </c>
      <c r="N6273">
        <v>7.31679213396835E-2</v>
      </c>
      <c r="O6273" t="s">
        <v>11361</v>
      </c>
      <c r="P6273" t="s">
        <v>11356</v>
      </c>
      <c r="Q6273" t="s">
        <v>11366</v>
      </c>
      <c r="R6273" t="s">
        <v>11360</v>
      </c>
      <c r="S6273">
        <f>IF(SalesData[[#This Row],[Return Status]]="Returned",1,0)</f>
        <v>1</v>
      </c>
      <c r="U6273" s="2">
        <f>EOMONTH(SalesData[[#This Row],[Order Date]],0)</f>
        <v>45169</v>
      </c>
      <c r="V6273" s="9" t="str">
        <f>"Q"&amp;INT((MONTH(SalesData[[#This Row],[Order Date]])+2)/3)&amp;"-"&amp;YEAR(SalesData[[#This Row],[Order Date]])</f>
        <v>Q3-2023</v>
      </c>
    </row>
    <row r="6274" spans="1:22" x14ac:dyDescent="0.35">
      <c r="A6274" t="s">
        <v>6415</v>
      </c>
      <c r="B6274" s="1">
        <v>45149</v>
      </c>
      <c r="C6274" t="s">
        <v>52</v>
      </c>
      <c r="D6274" t="s">
        <v>39</v>
      </c>
      <c r="E6274">
        <v>2587630974</v>
      </c>
      <c r="F6274" t="s">
        <v>58</v>
      </c>
      <c r="G6274" t="s">
        <v>280</v>
      </c>
      <c r="H6274" t="s">
        <v>11357</v>
      </c>
      <c r="I6274" t="s">
        <v>31</v>
      </c>
      <c r="J6274" t="s">
        <v>65</v>
      </c>
      <c r="K6274">
        <v>4058.81</v>
      </c>
      <c r="L6274">
        <v>459.32</v>
      </c>
      <c r="M6274" t="s">
        <v>65</v>
      </c>
      <c r="N6274">
        <v>0.11316617432202999</v>
      </c>
      <c r="O6274" t="s">
        <v>11351</v>
      </c>
      <c r="P6274" t="s">
        <v>11352</v>
      </c>
      <c r="R6274" t="s">
        <v>11353</v>
      </c>
      <c r="S6274">
        <f>IF(SalesData[[#This Row],[Return Status]]="Returned",1,0)</f>
        <v>0</v>
      </c>
      <c r="U6274" s="2">
        <f>EOMONTH(SalesData[[#This Row],[Order Date]],0)</f>
        <v>45169</v>
      </c>
      <c r="V6274" s="9" t="str">
        <f>"Q"&amp;INT((MONTH(SalesData[[#This Row],[Order Date]])+2)/3)&amp;"-"&amp;YEAR(SalesData[[#This Row],[Order Date]])</f>
        <v>Q3-2023</v>
      </c>
    </row>
    <row r="6275" spans="1:22" x14ac:dyDescent="0.35">
      <c r="A6275" t="s">
        <v>6416</v>
      </c>
      <c r="B6275" s="1">
        <v>45161</v>
      </c>
      <c r="C6275" t="s">
        <v>71</v>
      </c>
      <c r="D6275" t="s">
        <v>46</v>
      </c>
      <c r="E6275">
        <v>33924017</v>
      </c>
      <c r="F6275" t="s">
        <v>185</v>
      </c>
      <c r="G6275" t="s">
        <v>164</v>
      </c>
      <c r="H6275" t="s">
        <v>165</v>
      </c>
      <c r="I6275" t="s">
        <v>36</v>
      </c>
      <c r="J6275" t="s">
        <v>65</v>
      </c>
      <c r="K6275">
        <v>1165.3399999999999</v>
      </c>
      <c r="L6275">
        <v>84.8</v>
      </c>
      <c r="M6275" t="s">
        <v>65</v>
      </c>
      <c r="N6275">
        <v>7.2768462422983807E-2</v>
      </c>
      <c r="O6275" t="s">
        <v>11351</v>
      </c>
      <c r="P6275" t="s">
        <v>11356</v>
      </c>
      <c r="R6275" t="s">
        <v>11353</v>
      </c>
      <c r="S6275">
        <f>IF(SalesData[[#This Row],[Return Status]]="Returned",1,0)</f>
        <v>0</v>
      </c>
      <c r="U6275" s="2">
        <f>EOMONTH(SalesData[[#This Row],[Order Date]],0)</f>
        <v>45169</v>
      </c>
      <c r="V6275" s="9" t="str">
        <f>"Q"&amp;INT((MONTH(SalesData[[#This Row],[Order Date]])+2)/3)&amp;"-"&amp;YEAR(SalesData[[#This Row],[Order Date]])</f>
        <v>Q3-2023</v>
      </c>
    </row>
    <row r="6276" spans="1:22" x14ac:dyDescent="0.35">
      <c r="A6276" t="s">
        <v>6417</v>
      </c>
      <c r="B6276" s="1">
        <v>45146</v>
      </c>
      <c r="C6276" t="s">
        <v>52</v>
      </c>
      <c r="D6276" t="s">
        <v>80</v>
      </c>
      <c r="E6276">
        <v>5121400097</v>
      </c>
      <c r="F6276" t="s">
        <v>154</v>
      </c>
      <c r="G6276" t="s">
        <v>29</v>
      </c>
      <c r="H6276" t="s">
        <v>30</v>
      </c>
      <c r="I6276" t="s">
        <v>31</v>
      </c>
      <c r="J6276" t="s">
        <v>19</v>
      </c>
      <c r="K6276">
        <v>247.54</v>
      </c>
      <c r="L6276">
        <v>16.95</v>
      </c>
      <c r="M6276" t="s">
        <v>19</v>
      </c>
      <c r="N6276">
        <v>6.8473782015027906E-2</v>
      </c>
      <c r="O6276" t="s">
        <v>11361</v>
      </c>
      <c r="P6276" t="s">
        <v>11356</v>
      </c>
      <c r="R6276" t="s">
        <v>11353</v>
      </c>
      <c r="S6276">
        <f>IF(SalesData[[#This Row],[Return Status]]="Returned",1,0)</f>
        <v>0</v>
      </c>
      <c r="T6276">
        <v>2788.38</v>
      </c>
      <c r="U6276" s="2">
        <f>EOMONTH(SalesData[[#This Row],[Order Date]],0)</f>
        <v>45169</v>
      </c>
      <c r="V6276" s="9" t="str">
        <f>"Q"&amp;INT((MONTH(SalesData[[#This Row],[Order Date]])+2)/3)&amp;"-"&amp;YEAR(SalesData[[#This Row],[Order Date]])</f>
        <v>Q3-2023</v>
      </c>
    </row>
    <row r="6277" spans="1:22" x14ac:dyDescent="0.35">
      <c r="A6277" t="s">
        <v>6418</v>
      </c>
      <c r="B6277" s="1">
        <v>45167</v>
      </c>
      <c r="C6277" t="s">
        <v>77</v>
      </c>
      <c r="D6277" t="s">
        <v>27</v>
      </c>
      <c r="E6277">
        <v>8686932381</v>
      </c>
      <c r="F6277" t="s">
        <v>22</v>
      </c>
      <c r="G6277" t="s">
        <v>11368</v>
      </c>
      <c r="H6277" t="s">
        <v>24</v>
      </c>
      <c r="I6277" t="s">
        <v>17</v>
      </c>
      <c r="J6277" t="s">
        <v>62</v>
      </c>
      <c r="K6277">
        <v>1505.56</v>
      </c>
      <c r="L6277">
        <v>238.86</v>
      </c>
      <c r="M6277" t="s">
        <v>62</v>
      </c>
      <c r="N6277">
        <v>0.158651930178804</v>
      </c>
      <c r="O6277" t="s">
        <v>11351</v>
      </c>
      <c r="P6277" t="s">
        <v>11352</v>
      </c>
      <c r="R6277" t="s">
        <v>11353</v>
      </c>
      <c r="S6277">
        <f>IF(SalesData[[#This Row],[Return Status]]="Returned",1,0)</f>
        <v>0</v>
      </c>
      <c r="U6277" s="2">
        <f>EOMONTH(SalesData[[#This Row],[Order Date]],0)</f>
        <v>45169</v>
      </c>
      <c r="V6277" s="9" t="str">
        <f>"Q"&amp;INT((MONTH(SalesData[[#This Row],[Order Date]])+2)/3)&amp;"-"&amp;YEAR(SalesData[[#This Row],[Order Date]])</f>
        <v>Q3-2023</v>
      </c>
    </row>
    <row r="6278" spans="1:22" x14ac:dyDescent="0.35">
      <c r="A6278" t="s">
        <v>6419</v>
      </c>
      <c r="B6278" s="1">
        <v>45163</v>
      </c>
      <c r="C6278" t="s">
        <v>97</v>
      </c>
      <c r="D6278" t="s">
        <v>13</v>
      </c>
      <c r="E6278">
        <v>6983240026</v>
      </c>
      <c r="F6278" t="s">
        <v>172</v>
      </c>
      <c r="G6278" t="s">
        <v>141</v>
      </c>
      <c r="H6278" t="s">
        <v>121</v>
      </c>
      <c r="I6278" t="s">
        <v>17</v>
      </c>
      <c r="J6278" t="s">
        <v>19</v>
      </c>
      <c r="K6278">
        <v>1562.35</v>
      </c>
      <c r="L6278">
        <v>83.57</v>
      </c>
      <c r="M6278" t="s">
        <v>19</v>
      </c>
      <c r="N6278">
        <v>5.3489935033763203E-2</v>
      </c>
      <c r="O6278" t="s">
        <v>11351</v>
      </c>
      <c r="P6278" t="s">
        <v>11356</v>
      </c>
      <c r="R6278" t="s">
        <v>11353</v>
      </c>
      <c r="S6278">
        <f>IF(SalesData[[#This Row],[Return Status]]="Returned",1,0)</f>
        <v>0</v>
      </c>
      <c r="T6278">
        <v>2793.38</v>
      </c>
      <c r="U6278" s="2">
        <f>EOMONTH(SalesData[[#This Row],[Order Date]],0)</f>
        <v>45169</v>
      </c>
      <c r="V6278" s="9" t="str">
        <f>"Q"&amp;INT((MONTH(SalesData[[#This Row],[Order Date]])+2)/3)&amp;"-"&amp;YEAR(SalesData[[#This Row],[Order Date]])</f>
        <v>Q3-2023</v>
      </c>
    </row>
    <row r="6279" spans="1:22" x14ac:dyDescent="0.35">
      <c r="A6279" t="s">
        <v>6420</v>
      </c>
      <c r="B6279" s="1">
        <v>45144</v>
      </c>
      <c r="C6279" t="s">
        <v>111</v>
      </c>
      <c r="D6279" t="s">
        <v>39</v>
      </c>
      <c r="E6279">
        <v>2502612893</v>
      </c>
      <c r="F6279" t="s">
        <v>50</v>
      </c>
      <c r="G6279" t="s">
        <v>34</v>
      </c>
      <c r="H6279" t="s">
        <v>35</v>
      </c>
      <c r="I6279" t="s">
        <v>36</v>
      </c>
      <c r="J6279" t="s">
        <v>65</v>
      </c>
      <c r="K6279">
        <v>524.76</v>
      </c>
      <c r="L6279">
        <v>147.15</v>
      </c>
      <c r="M6279" t="s">
        <v>65</v>
      </c>
      <c r="N6279">
        <v>0.28041390349874201</v>
      </c>
      <c r="O6279" t="s">
        <v>11355</v>
      </c>
      <c r="P6279" t="s">
        <v>11354</v>
      </c>
      <c r="R6279" t="s">
        <v>11353</v>
      </c>
      <c r="S6279">
        <f>IF(SalesData[[#This Row],[Return Status]]="Returned",1,0)</f>
        <v>0</v>
      </c>
      <c r="U6279" s="2">
        <f>EOMONTH(SalesData[[#This Row],[Order Date]],0)</f>
        <v>45169</v>
      </c>
      <c r="V6279" s="9" t="str">
        <f>"Q"&amp;INT((MONTH(SalesData[[#This Row],[Order Date]])+2)/3)&amp;"-"&amp;YEAR(SalesData[[#This Row],[Order Date]])</f>
        <v>Q3-2023</v>
      </c>
    </row>
    <row r="6280" spans="1:22" x14ac:dyDescent="0.35">
      <c r="A6280" t="s">
        <v>6421</v>
      </c>
      <c r="B6280" s="1">
        <v>45142</v>
      </c>
      <c r="C6280" t="s">
        <v>12</v>
      </c>
      <c r="D6280" t="s">
        <v>145</v>
      </c>
      <c r="E6280">
        <v>5198249008</v>
      </c>
      <c r="F6280" t="s">
        <v>78</v>
      </c>
      <c r="G6280" t="s">
        <v>15</v>
      </c>
      <c r="H6280" t="s">
        <v>16</v>
      </c>
      <c r="I6280" t="s">
        <v>17</v>
      </c>
      <c r="J6280" t="s">
        <v>18</v>
      </c>
      <c r="K6280">
        <v>3592.14</v>
      </c>
      <c r="L6280">
        <v>202.35</v>
      </c>
      <c r="M6280" t="s">
        <v>19</v>
      </c>
      <c r="N6280">
        <v>5.6331323389400202E-2</v>
      </c>
      <c r="O6280" t="s">
        <v>11351</v>
      </c>
      <c r="P6280" t="s">
        <v>11356</v>
      </c>
      <c r="R6280" t="s">
        <v>11353</v>
      </c>
      <c r="S6280">
        <f>IF(SalesData[[#This Row],[Return Status]]="Returned",1,0)</f>
        <v>0</v>
      </c>
      <c r="T6280">
        <v>2085.91</v>
      </c>
      <c r="U6280" s="2">
        <f>EOMONTH(SalesData[[#This Row],[Order Date]],0)</f>
        <v>45169</v>
      </c>
      <c r="V6280" s="9" t="str">
        <f>"Q"&amp;INT((MONTH(SalesData[[#This Row],[Order Date]])+2)/3)&amp;"-"&amp;YEAR(SalesData[[#This Row],[Order Date]])</f>
        <v>Q3-2023</v>
      </c>
    </row>
    <row r="6281" spans="1:22" x14ac:dyDescent="0.35">
      <c r="A6281" t="s">
        <v>6422</v>
      </c>
      <c r="B6281" s="1">
        <v>45162</v>
      </c>
      <c r="C6281" t="s">
        <v>87</v>
      </c>
      <c r="D6281" t="s">
        <v>39</v>
      </c>
      <c r="E6281">
        <v>9169647439</v>
      </c>
      <c r="F6281" t="s">
        <v>14</v>
      </c>
      <c r="G6281" t="s">
        <v>15</v>
      </c>
      <c r="H6281" t="s">
        <v>16</v>
      </c>
      <c r="I6281" t="s">
        <v>17</v>
      </c>
      <c r="J6281" t="s">
        <v>65</v>
      </c>
      <c r="K6281">
        <v>2881.65</v>
      </c>
      <c r="L6281">
        <v>522.19000000000005</v>
      </c>
      <c r="M6281" t="s">
        <v>65</v>
      </c>
      <c r="N6281">
        <v>0.18121215275970401</v>
      </c>
      <c r="O6281" t="s">
        <v>11351</v>
      </c>
      <c r="P6281" t="s">
        <v>11352</v>
      </c>
      <c r="R6281" t="s">
        <v>11353</v>
      </c>
      <c r="S6281">
        <f>IF(SalesData[[#This Row],[Return Status]]="Returned",1,0)</f>
        <v>0</v>
      </c>
      <c r="T6281">
        <v>2085.91</v>
      </c>
      <c r="U6281" s="2">
        <f>EOMONTH(SalesData[[#This Row],[Order Date]],0)</f>
        <v>45169</v>
      </c>
      <c r="V6281" s="9" t="str">
        <f>"Q"&amp;INT((MONTH(SalesData[[#This Row],[Order Date]])+2)/3)&amp;"-"&amp;YEAR(SalesData[[#This Row],[Order Date]])</f>
        <v>Q3-2023</v>
      </c>
    </row>
    <row r="6282" spans="1:22" x14ac:dyDescent="0.35">
      <c r="A6282" t="s">
        <v>6423</v>
      </c>
      <c r="B6282" s="1">
        <v>45142</v>
      </c>
      <c r="C6282" t="s">
        <v>12</v>
      </c>
      <c r="D6282" t="s">
        <v>39</v>
      </c>
      <c r="E6282">
        <v>3057856078</v>
      </c>
      <c r="F6282" t="s">
        <v>168</v>
      </c>
      <c r="G6282" t="s">
        <v>54</v>
      </c>
      <c r="H6282" t="s">
        <v>55</v>
      </c>
      <c r="I6282" t="s">
        <v>31</v>
      </c>
      <c r="J6282" t="s">
        <v>18</v>
      </c>
      <c r="K6282">
        <v>944.63</v>
      </c>
      <c r="L6282">
        <v>89.87</v>
      </c>
      <c r="M6282" t="s">
        <v>19</v>
      </c>
      <c r="N6282">
        <v>9.5137778812868598E-2</v>
      </c>
      <c r="O6282" t="s">
        <v>11355</v>
      </c>
      <c r="P6282" t="s">
        <v>11356</v>
      </c>
      <c r="R6282" t="s">
        <v>11353</v>
      </c>
      <c r="S6282">
        <f>IF(SalesData[[#This Row],[Return Status]]="Returned",1,0)</f>
        <v>0</v>
      </c>
      <c r="U6282" s="2">
        <f>EOMONTH(SalesData[[#This Row],[Order Date]],0)</f>
        <v>45169</v>
      </c>
      <c r="V6282" s="9" t="str">
        <f>"Q"&amp;INT((MONTH(SalesData[[#This Row],[Order Date]])+2)/3)&amp;"-"&amp;YEAR(SalesData[[#This Row],[Order Date]])</f>
        <v>Q3-2023</v>
      </c>
    </row>
    <row r="6283" spans="1:22" x14ac:dyDescent="0.35">
      <c r="A6283" t="s">
        <v>6424</v>
      </c>
      <c r="B6283" s="1">
        <v>45153</v>
      </c>
      <c r="C6283" t="s">
        <v>21</v>
      </c>
      <c r="D6283" t="s">
        <v>72</v>
      </c>
      <c r="E6283">
        <v>7698712594</v>
      </c>
      <c r="F6283" t="s">
        <v>172</v>
      </c>
      <c r="G6283" t="s">
        <v>141</v>
      </c>
      <c r="H6283" t="s">
        <v>121</v>
      </c>
      <c r="I6283" t="s">
        <v>17</v>
      </c>
      <c r="J6283" t="s">
        <v>18</v>
      </c>
      <c r="K6283">
        <v>4582.7</v>
      </c>
      <c r="L6283">
        <v>343.68</v>
      </c>
      <c r="M6283" t="s">
        <v>19</v>
      </c>
      <c r="N6283">
        <v>7.4995090230650097E-2</v>
      </c>
      <c r="O6283" t="s">
        <v>11351</v>
      </c>
      <c r="P6283" t="s">
        <v>11356</v>
      </c>
      <c r="R6283" t="s">
        <v>11353</v>
      </c>
      <c r="S6283">
        <f>IF(SalesData[[#This Row],[Return Status]]="Returned",1,0)</f>
        <v>0</v>
      </c>
      <c r="T6283">
        <v>2793.38</v>
      </c>
      <c r="U6283" s="2">
        <f>EOMONTH(SalesData[[#This Row],[Order Date]],0)</f>
        <v>45169</v>
      </c>
      <c r="V6283" s="9" t="str">
        <f>"Q"&amp;INT((MONTH(SalesData[[#This Row],[Order Date]])+2)/3)&amp;"-"&amp;YEAR(SalesData[[#This Row],[Order Date]])</f>
        <v>Q3-2023</v>
      </c>
    </row>
    <row r="6284" spans="1:22" x14ac:dyDescent="0.35">
      <c r="A6284" t="s">
        <v>6425</v>
      </c>
      <c r="B6284" s="1">
        <v>45158</v>
      </c>
      <c r="C6284" t="s">
        <v>94</v>
      </c>
      <c r="D6284" t="s">
        <v>46</v>
      </c>
      <c r="E6284">
        <v>665197755</v>
      </c>
      <c r="F6284" t="s">
        <v>137</v>
      </c>
      <c r="G6284" t="s">
        <v>34</v>
      </c>
      <c r="H6284" t="s">
        <v>35</v>
      </c>
      <c r="I6284" t="s">
        <v>36</v>
      </c>
      <c r="J6284" t="s">
        <v>18</v>
      </c>
      <c r="K6284">
        <v>3740.73</v>
      </c>
      <c r="L6284">
        <v>1000.94</v>
      </c>
      <c r="M6284" t="s">
        <v>19</v>
      </c>
      <c r="N6284">
        <v>0.26757878809751001</v>
      </c>
      <c r="O6284" t="s">
        <v>11351</v>
      </c>
      <c r="P6284" t="s">
        <v>11354</v>
      </c>
      <c r="R6284" t="s">
        <v>11353</v>
      </c>
      <c r="S6284">
        <f>IF(SalesData[[#This Row],[Return Status]]="Returned",1,0)</f>
        <v>0</v>
      </c>
      <c r="U6284" s="2">
        <f>EOMONTH(SalesData[[#This Row],[Order Date]],0)</f>
        <v>45169</v>
      </c>
      <c r="V6284" s="9" t="str">
        <f>"Q"&amp;INT((MONTH(SalesData[[#This Row],[Order Date]])+2)/3)&amp;"-"&amp;YEAR(SalesData[[#This Row],[Order Date]])</f>
        <v>Q3-2023</v>
      </c>
    </row>
    <row r="6285" spans="1:22" x14ac:dyDescent="0.35">
      <c r="A6285" t="s">
        <v>6426</v>
      </c>
      <c r="B6285" s="1">
        <v>45146</v>
      </c>
      <c r="C6285" t="s">
        <v>205</v>
      </c>
      <c r="D6285" t="s">
        <v>46</v>
      </c>
      <c r="E6285">
        <v>2299039533</v>
      </c>
      <c r="F6285" t="s">
        <v>68</v>
      </c>
      <c r="G6285" t="s">
        <v>69</v>
      </c>
      <c r="H6285" t="s">
        <v>41</v>
      </c>
      <c r="I6285" t="s">
        <v>31</v>
      </c>
      <c r="J6285" t="s">
        <v>19</v>
      </c>
      <c r="K6285">
        <v>577.51</v>
      </c>
      <c r="L6285">
        <v>159.76</v>
      </c>
      <c r="M6285" t="s">
        <v>19</v>
      </c>
      <c r="N6285">
        <v>0.27663590240861602</v>
      </c>
      <c r="O6285" t="s">
        <v>11355</v>
      </c>
      <c r="P6285" t="s">
        <v>11354</v>
      </c>
      <c r="R6285" t="s">
        <v>11353</v>
      </c>
      <c r="S6285">
        <f>IF(SalesData[[#This Row],[Return Status]]="Returned",1,0)</f>
        <v>0</v>
      </c>
      <c r="T6285">
        <v>2081.52</v>
      </c>
      <c r="U6285" s="2">
        <f>EOMONTH(SalesData[[#This Row],[Order Date]],0)</f>
        <v>45169</v>
      </c>
      <c r="V6285" s="9" t="str">
        <f>"Q"&amp;INT((MONTH(SalesData[[#This Row],[Order Date]])+2)/3)&amp;"-"&amp;YEAR(SalesData[[#This Row],[Order Date]])</f>
        <v>Q3-2023</v>
      </c>
    </row>
    <row r="6286" spans="1:22" x14ac:dyDescent="0.35">
      <c r="A6286" t="s">
        <v>6427</v>
      </c>
      <c r="B6286" s="1">
        <v>45146</v>
      </c>
      <c r="C6286" t="s">
        <v>106</v>
      </c>
      <c r="D6286" t="s">
        <v>39</v>
      </c>
      <c r="E6286">
        <v>9943566227</v>
      </c>
      <c r="F6286" t="s">
        <v>14</v>
      </c>
      <c r="G6286" t="s">
        <v>15</v>
      </c>
      <c r="H6286" t="s">
        <v>16</v>
      </c>
      <c r="I6286" t="s">
        <v>17</v>
      </c>
      <c r="J6286" t="s">
        <v>19</v>
      </c>
      <c r="K6286">
        <v>968.18</v>
      </c>
      <c r="L6286">
        <v>166.2</v>
      </c>
      <c r="M6286" t="s">
        <v>19</v>
      </c>
      <c r="N6286">
        <v>0.17166229420149101</v>
      </c>
      <c r="O6286" t="s">
        <v>11355</v>
      </c>
      <c r="P6286" t="s">
        <v>11352</v>
      </c>
      <c r="R6286" t="s">
        <v>11353</v>
      </c>
      <c r="S6286">
        <f>IF(SalesData[[#This Row],[Return Status]]="Returned",1,0)</f>
        <v>0</v>
      </c>
      <c r="T6286">
        <v>2085.91</v>
      </c>
      <c r="U6286" s="2">
        <f>EOMONTH(SalesData[[#This Row],[Order Date]],0)</f>
        <v>45169</v>
      </c>
      <c r="V6286" s="9" t="str">
        <f>"Q"&amp;INT((MONTH(SalesData[[#This Row],[Order Date]])+2)/3)&amp;"-"&amp;YEAR(SalesData[[#This Row],[Order Date]])</f>
        <v>Q3-2023</v>
      </c>
    </row>
    <row r="6287" spans="1:22" x14ac:dyDescent="0.35">
      <c r="A6287" t="s">
        <v>6428</v>
      </c>
      <c r="B6287" s="1">
        <v>45156</v>
      </c>
      <c r="C6287" t="s">
        <v>111</v>
      </c>
      <c r="D6287" t="s">
        <v>80</v>
      </c>
      <c r="E6287">
        <v>1050339253</v>
      </c>
      <c r="F6287" t="s">
        <v>312</v>
      </c>
      <c r="G6287" t="s">
        <v>141</v>
      </c>
      <c r="H6287" t="s">
        <v>121</v>
      </c>
      <c r="I6287" t="s">
        <v>17</v>
      </c>
      <c r="J6287" t="s">
        <v>65</v>
      </c>
      <c r="K6287">
        <v>3687.49</v>
      </c>
      <c r="L6287">
        <v>164.53</v>
      </c>
      <c r="M6287" t="s">
        <v>65</v>
      </c>
      <c r="N6287">
        <v>4.4618426083867298E-2</v>
      </c>
      <c r="O6287" t="s">
        <v>11351</v>
      </c>
      <c r="P6287" t="s">
        <v>11356</v>
      </c>
      <c r="R6287" t="s">
        <v>11353</v>
      </c>
      <c r="S6287">
        <f>IF(SalesData[[#This Row],[Return Status]]="Returned",1,0)</f>
        <v>0</v>
      </c>
      <c r="T6287">
        <v>2793.38</v>
      </c>
      <c r="U6287" s="2">
        <f>EOMONTH(SalesData[[#This Row],[Order Date]],0)</f>
        <v>45169</v>
      </c>
      <c r="V6287" s="9" t="str">
        <f>"Q"&amp;INT((MONTH(SalesData[[#This Row],[Order Date]])+2)/3)&amp;"-"&amp;YEAR(SalesData[[#This Row],[Order Date]])</f>
        <v>Q3-2023</v>
      </c>
    </row>
    <row r="6288" spans="1:22" x14ac:dyDescent="0.35">
      <c r="A6288" t="s">
        <v>6429</v>
      </c>
      <c r="B6288" s="1">
        <v>45159</v>
      </c>
      <c r="C6288" t="s">
        <v>45</v>
      </c>
      <c r="D6288" t="s">
        <v>72</v>
      </c>
      <c r="E6288">
        <v>7878090274</v>
      </c>
      <c r="F6288" t="s">
        <v>222</v>
      </c>
      <c r="G6288" t="s">
        <v>164</v>
      </c>
      <c r="H6288" t="s">
        <v>165</v>
      </c>
      <c r="I6288" t="s">
        <v>36</v>
      </c>
      <c r="J6288" t="s">
        <v>65</v>
      </c>
      <c r="K6288">
        <v>2489.87</v>
      </c>
      <c r="L6288">
        <v>238.2</v>
      </c>
      <c r="M6288" t="s">
        <v>65</v>
      </c>
      <c r="N6288">
        <v>9.5667645298750506E-2</v>
      </c>
      <c r="O6288" t="s">
        <v>11351</v>
      </c>
      <c r="P6288" t="s">
        <v>11356</v>
      </c>
      <c r="R6288" t="s">
        <v>11353</v>
      </c>
      <c r="S6288">
        <f>IF(SalesData[[#This Row],[Return Status]]="Returned",1,0)</f>
        <v>0</v>
      </c>
      <c r="U6288" s="2">
        <f>EOMONTH(SalesData[[#This Row],[Order Date]],0)</f>
        <v>45169</v>
      </c>
      <c r="V6288" s="9" t="str">
        <f>"Q"&amp;INT((MONTH(SalesData[[#This Row],[Order Date]])+2)/3)&amp;"-"&amp;YEAR(SalesData[[#This Row],[Order Date]])</f>
        <v>Q3-2023</v>
      </c>
    </row>
    <row r="6289" spans="1:22" x14ac:dyDescent="0.35">
      <c r="A6289" t="s">
        <v>6430</v>
      </c>
      <c r="B6289" s="1">
        <v>45154</v>
      </c>
      <c r="C6289" t="s">
        <v>111</v>
      </c>
      <c r="D6289" t="s">
        <v>80</v>
      </c>
      <c r="E6289">
        <v>3023534923</v>
      </c>
      <c r="F6289" t="s">
        <v>140</v>
      </c>
      <c r="G6289" t="s">
        <v>141</v>
      </c>
      <c r="H6289" t="s">
        <v>121</v>
      </c>
      <c r="I6289" t="s">
        <v>17</v>
      </c>
      <c r="J6289" t="s">
        <v>19</v>
      </c>
      <c r="K6289">
        <v>1904.36</v>
      </c>
      <c r="L6289">
        <v>437.16</v>
      </c>
      <c r="M6289" t="s">
        <v>19</v>
      </c>
      <c r="N6289">
        <v>0.229557436619127</v>
      </c>
      <c r="O6289" t="s">
        <v>11351</v>
      </c>
      <c r="P6289" t="s">
        <v>11354</v>
      </c>
      <c r="R6289" t="s">
        <v>11353</v>
      </c>
      <c r="S6289">
        <f>IF(SalesData[[#This Row],[Return Status]]="Returned",1,0)</f>
        <v>0</v>
      </c>
      <c r="T6289">
        <v>2793.38</v>
      </c>
      <c r="U6289" s="2">
        <f>EOMONTH(SalesData[[#This Row],[Order Date]],0)</f>
        <v>45169</v>
      </c>
      <c r="V6289" s="9" t="str">
        <f>"Q"&amp;INT((MONTH(SalesData[[#This Row],[Order Date]])+2)/3)&amp;"-"&amp;YEAR(SalesData[[#This Row],[Order Date]])</f>
        <v>Q3-2023</v>
      </c>
    </row>
    <row r="6290" spans="1:22" x14ac:dyDescent="0.35">
      <c r="A6290" t="s">
        <v>6431</v>
      </c>
      <c r="B6290" s="1">
        <v>45155</v>
      </c>
      <c r="C6290" t="s">
        <v>21</v>
      </c>
      <c r="D6290" t="s">
        <v>13</v>
      </c>
      <c r="E6290">
        <v>3065306431</v>
      </c>
      <c r="F6290" t="s">
        <v>107</v>
      </c>
      <c r="G6290" t="s">
        <v>859</v>
      </c>
      <c r="H6290" t="s">
        <v>16</v>
      </c>
      <c r="I6290" t="s">
        <v>17</v>
      </c>
      <c r="J6290" t="s">
        <v>62</v>
      </c>
      <c r="K6290">
        <v>1893.97</v>
      </c>
      <c r="L6290">
        <v>417.15</v>
      </c>
      <c r="M6290" t="s">
        <v>62</v>
      </c>
      <c r="N6290">
        <v>0.22025164073348599</v>
      </c>
      <c r="O6290" t="s">
        <v>11351</v>
      </c>
      <c r="P6290" t="s">
        <v>11354</v>
      </c>
      <c r="R6290" t="s">
        <v>11353</v>
      </c>
      <c r="S6290">
        <f>IF(SalesData[[#This Row],[Return Status]]="Returned",1,0)</f>
        <v>0</v>
      </c>
      <c r="U6290" s="2">
        <f>EOMONTH(SalesData[[#This Row],[Order Date]],0)</f>
        <v>45169</v>
      </c>
      <c r="V6290" s="9" t="str">
        <f>"Q"&amp;INT((MONTH(SalesData[[#This Row],[Order Date]])+2)/3)&amp;"-"&amp;YEAR(SalesData[[#This Row],[Order Date]])</f>
        <v>Q3-2023</v>
      </c>
    </row>
    <row r="6291" spans="1:22" x14ac:dyDescent="0.35">
      <c r="A6291" t="s">
        <v>6432</v>
      </c>
      <c r="B6291" s="1">
        <v>45158</v>
      </c>
      <c r="C6291" t="s">
        <v>149</v>
      </c>
      <c r="D6291" t="s">
        <v>99</v>
      </c>
      <c r="E6291">
        <v>8912860775</v>
      </c>
      <c r="F6291" t="s">
        <v>68</v>
      </c>
      <c r="G6291" t="s">
        <v>69</v>
      </c>
      <c r="H6291" t="s">
        <v>41</v>
      </c>
      <c r="I6291" t="s">
        <v>31</v>
      </c>
      <c r="J6291" t="s">
        <v>62</v>
      </c>
      <c r="K6291">
        <v>3135.03</v>
      </c>
      <c r="L6291">
        <v>625.22</v>
      </c>
      <c r="M6291" t="s">
        <v>62</v>
      </c>
      <c r="N6291">
        <v>0.199430308481896</v>
      </c>
      <c r="O6291" t="s">
        <v>11351</v>
      </c>
      <c r="P6291" t="s">
        <v>11352</v>
      </c>
      <c r="R6291" t="s">
        <v>11353</v>
      </c>
      <c r="S6291">
        <f>IF(SalesData[[#This Row],[Return Status]]="Returned",1,0)</f>
        <v>0</v>
      </c>
      <c r="T6291">
        <v>2081.52</v>
      </c>
      <c r="U6291" s="2">
        <f>EOMONTH(SalesData[[#This Row],[Order Date]],0)</f>
        <v>45169</v>
      </c>
      <c r="V6291" s="9" t="str">
        <f>"Q"&amp;INT((MONTH(SalesData[[#This Row],[Order Date]])+2)/3)&amp;"-"&amp;YEAR(SalesData[[#This Row],[Order Date]])</f>
        <v>Q3-2023</v>
      </c>
    </row>
    <row r="6292" spans="1:22" x14ac:dyDescent="0.35">
      <c r="A6292" t="s">
        <v>6433</v>
      </c>
      <c r="B6292" s="1">
        <v>45164</v>
      </c>
      <c r="C6292" t="s">
        <v>149</v>
      </c>
      <c r="D6292" t="s">
        <v>99</v>
      </c>
      <c r="E6292">
        <v>5327639703</v>
      </c>
      <c r="F6292" t="s">
        <v>168</v>
      </c>
      <c r="G6292" t="s">
        <v>54</v>
      </c>
      <c r="H6292" t="s">
        <v>55</v>
      </c>
      <c r="I6292" t="s">
        <v>31</v>
      </c>
      <c r="J6292" t="s">
        <v>65</v>
      </c>
      <c r="K6292">
        <v>4948.32</v>
      </c>
      <c r="L6292">
        <v>1480.05</v>
      </c>
      <c r="M6292" t="s">
        <v>65</v>
      </c>
      <c r="N6292">
        <v>0.29910151324085799</v>
      </c>
      <c r="O6292" t="s">
        <v>11351</v>
      </c>
      <c r="P6292" t="s">
        <v>11354</v>
      </c>
      <c r="R6292" t="s">
        <v>11353</v>
      </c>
      <c r="S6292">
        <f>IF(SalesData[[#This Row],[Return Status]]="Returned",1,0)</f>
        <v>0</v>
      </c>
      <c r="U6292" s="2">
        <f>EOMONTH(SalesData[[#This Row],[Order Date]],0)</f>
        <v>45169</v>
      </c>
      <c r="V6292" s="9" t="str">
        <f>"Q"&amp;INT((MONTH(SalesData[[#This Row],[Order Date]])+2)/3)&amp;"-"&amp;YEAR(SalesData[[#This Row],[Order Date]])</f>
        <v>Q3-2023</v>
      </c>
    </row>
    <row r="6293" spans="1:22" x14ac:dyDescent="0.35">
      <c r="A6293" t="s">
        <v>6434</v>
      </c>
      <c r="B6293" s="1">
        <v>45146</v>
      </c>
      <c r="C6293" t="s">
        <v>325</v>
      </c>
      <c r="D6293" t="s">
        <v>145</v>
      </c>
      <c r="E6293">
        <v>1681331843</v>
      </c>
      <c r="F6293" t="s">
        <v>222</v>
      </c>
      <c r="G6293" t="s">
        <v>164</v>
      </c>
      <c r="H6293" t="s">
        <v>165</v>
      </c>
      <c r="I6293" t="s">
        <v>36</v>
      </c>
      <c r="J6293" t="s">
        <v>62</v>
      </c>
      <c r="K6293">
        <v>200.28</v>
      </c>
      <c r="L6293">
        <v>26.12</v>
      </c>
      <c r="M6293" t="s">
        <v>62</v>
      </c>
      <c r="N6293">
        <v>0.130417415618135</v>
      </c>
      <c r="O6293" t="s">
        <v>11361</v>
      </c>
      <c r="P6293" t="s">
        <v>11352</v>
      </c>
      <c r="R6293" t="s">
        <v>11353</v>
      </c>
      <c r="S6293">
        <f>IF(SalesData[[#This Row],[Return Status]]="Returned",1,0)</f>
        <v>0</v>
      </c>
      <c r="U6293" s="2">
        <f>EOMONTH(SalesData[[#This Row],[Order Date]],0)</f>
        <v>45169</v>
      </c>
      <c r="V6293" s="9" t="str">
        <f>"Q"&amp;INT((MONTH(SalesData[[#This Row],[Order Date]])+2)/3)&amp;"-"&amp;YEAR(SalesData[[#This Row],[Order Date]])</f>
        <v>Q3-2023</v>
      </c>
    </row>
    <row r="6294" spans="1:22" x14ac:dyDescent="0.35">
      <c r="A6294" t="s">
        <v>6435</v>
      </c>
      <c r="B6294" s="1">
        <v>45145</v>
      </c>
      <c r="C6294" t="s">
        <v>162</v>
      </c>
      <c r="D6294" t="s">
        <v>145</v>
      </c>
      <c r="E6294">
        <v>6342240379</v>
      </c>
      <c r="F6294" t="s">
        <v>185</v>
      </c>
      <c r="G6294" t="s">
        <v>164</v>
      </c>
      <c r="H6294" t="s">
        <v>165</v>
      </c>
      <c r="I6294" t="s">
        <v>36</v>
      </c>
      <c r="J6294" t="s">
        <v>18</v>
      </c>
      <c r="K6294">
        <v>747.99</v>
      </c>
      <c r="L6294">
        <v>198.44</v>
      </c>
      <c r="M6294" t="s">
        <v>19</v>
      </c>
      <c r="N6294">
        <v>0.26529766440727798</v>
      </c>
      <c r="O6294" t="s">
        <v>11355</v>
      </c>
      <c r="P6294" t="s">
        <v>11354</v>
      </c>
      <c r="R6294" t="s">
        <v>11353</v>
      </c>
      <c r="S6294">
        <f>IF(SalesData[[#This Row],[Return Status]]="Returned",1,0)</f>
        <v>0</v>
      </c>
      <c r="U6294" s="2">
        <f>EOMONTH(SalesData[[#This Row],[Order Date]],0)</f>
        <v>45169</v>
      </c>
      <c r="V6294" s="9" t="str">
        <f>"Q"&amp;INT((MONTH(SalesData[[#This Row],[Order Date]])+2)/3)&amp;"-"&amp;YEAR(SalesData[[#This Row],[Order Date]])</f>
        <v>Q3-2023</v>
      </c>
    </row>
    <row r="6295" spans="1:22" x14ac:dyDescent="0.35">
      <c r="A6295" t="s">
        <v>6436</v>
      </c>
      <c r="B6295" s="1">
        <v>45168</v>
      </c>
      <c r="C6295" t="s">
        <v>132</v>
      </c>
      <c r="D6295" t="s">
        <v>145</v>
      </c>
      <c r="E6295">
        <v>6525323858</v>
      </c>
      <c r="F6295" t="s">
        <v>140</v>
      </c>
      <c r="G6295" t="s">
        <v>11391</v>
      </c>
      <c r="H6295" t="s">
        <v>11357</v>
      </c>
      <c r="I6295" t="s">
        <v>17</v>
      </c>
      <c r="J6295" t="s">
        <v>65</v>
      </c>
      <c r="K6295">
        <v>759.49</v>
      </c>
      <c r="L6295">
        <v>52.37</v>
      </c>
      <c r="M6295" t="s">
        <v>65</v>
      </c>
      <c r="N6295">
        <v>6.8954166611805298E-2</v>
      </c>
      <c r="O6295" t="s">
        <v>11355</v>
      </c>
      <c r="P6295" t="s">
        <v>11356</v>
      </c>
      <c r="R6295" t="s">
        <v>11353</v>
      </c>
      <c r="S6295">
        <f>IF(SalesData[[#This Row],[Return Status]]="Returned",1,0)</f>
        <v>0</v>
      </c>
      <c r="U6295" s="2">
        <f>EOMONTH(SalesData[[#This Row],[Order Date]],0)</f>
        <v>45169</v>
      </c>
      <c r="V6295" s="9" t="str">
        <f>"Q"&amp;INT((MONTH(SalesData[[#This Row],[Order Date]])+2)/3)&amp;"-"&amp;YEAR(SalesData[[#This Row],[Order Date]])</f>
        <v>Q3-2023</v>
      </c>
    </row>
    <row r="6296" spans="1:22" x14ac:dyDescent="0.35">
      <c r="A6296" t="s">
        <v>6437</v>
      </c>
      <c r="B6296" s="1">
        <v>45163</v>
      </c>
      <c r="C6296" t="s">
        <v>132</v>
      </c>
      <c r="D6296" t="s">
        <v>72</v>
      </c>
      <c r="E6296">
        <v>3316911383</v>
      </c>
      <c r="F6296" t="s">
        <v>40</v>
      </c>
      <c r="G6296" t="s">
        <v>69</v>
      </c>
      <c r="H6296" t="s">
        <v>41</v>
      </c>
      <c r="I6296" t="s">
        <v>31</v>
      </c>
      <c r="J6296" t="s">
        <v>61</v>
      </c>
      <c r="K6296">
        <v>1530.37</v>
      </c>
      <c r="L6296">
        <v>280.07</v>
      </c>
      <c r="M6296" t="s">
        <v>62</v>
      </c>
      <c r="N6296">
        <v>0.183008030737665</v>
      </c>
      <c r="O6296" t="s">
        <v>11351</v>
      </c>
      <c r="P6296" t="s">
        <v>11352</v>
      </c>
      <c r="R6296" t="s">
        <v>11353</v>
      </c>
      <c r="S6296">
        <f>IF(SalesData[[#This Row],[Return Status]]="Returned",1,0)</f>
        <v>0</v>
      </c>
      <c r="T6296">
        <v>2081.52</v>
      </c>
      <c r="U6296" s="2">
        <f>EOMONTH(SalesData[[#This Row],[Order Date]],0)</f>
        <v>45169</v>
      </c>
      <c r="V6296" s="9" t="str">
        <f>"Q"&amp;INT((MONTH(SalesData[[#This Row],[Order Date]])+2)/3)&amp;"-"&amp;YEAR(SalesData[[#This Row],[Order Date]])</f>
        <v>Q3-2023</v>
      </c>
    </row>
    <row r="6297" spans="1:22" x14ac:dyDescent="0.35">
      <c r="A6297" t="s">
        <v>6438</v>
      </c>
      <c r="B6297" s="1">
        <v>45147</v>
      </c>
      <c r="C6297" t="s">
        <v>205</v>
      </c>
      <c r="D6297" t="s">
        <v>145</v>
      </c>
      <c r="E6297">
        <v>79528861</v>
      </c>
      <c r="F6297" t="s">
        <v>185</v>
      </c>
      <c r="G6297" t="s">
        <v>164</v>
      </c>
      <c r="H6297" t="s">
        <v>165</v>
      </c>
      <c r="I6297" t="s">
        <v>36</v>
      </c>
      <c r="J6297" t="s">
        <v>62</v>
      </c>
      <c r="K6297">
        <v>3521.51</v>
      </c>
      <c r="L6297">
        <v>399.63</v>
      </c>
      <c r="M6297" t="s">
        <v>62</v>
      </c>
      <c r="N6297">
        <v>0.113482568557238</v>
      </c>
      <c r="O6297" t="s">
        <v>11351</v>
      </c>
      <c r="P6297" t="s">
        <v>11352</v>
      </c>
      <c r="R6297" t="s">
        <v>11353</v>
      </c>
      <c r="S6297">
        <f>IF(SalesData[[#This Row],[Return Status]]="Returned",1,0)</f>
        <v>0</v>
      </c>
      <c r="U6297" s="2">
        <f>EOMONTH(SalesData[[#This Row],[Order Date]],0)</f>
        <v>45169</v>
      </c>
      <c r="V6297" s="9" t="str">
        <f>"Q"&amp;INT((MONTH(SalesData[[#This Row],[Order Date]])+2)/3)&amp;"-"&amp;YEAR(SalesData[[#This Row],[Order Date]])</f>
        <v>Q3-2023</v>
      </c>
    </row>
    <row r="6298" spans="1:22" x14ac:dyDescent="0.35">
      <c r="A6298" t="s">
        <v>6439</v>
      </c>
      <c r="B6298" s="1">
        <v>45142</v>
      </c>
      <c r="C6298" t="s">
        <v>12</v>
      </c>
      <c r="D6298" t="s">
        <v>46</v>
      </c>
      <c r="E6298">
        <v>9427480944</v>
      </c>
      <c r="F6298" t="s">
        <v>185</v>
      </c>
      <c r="G6298" t="s">
        <v>164</v>
      </c>
      <c r="H6298" t="s">
        <v>165</v>
      </c>
      <c r="I6298" t="s">
        <v>36</v>
      </c>
      <c r="J6298" t="s">
        <v>62</v>
      </c>
      <c r="K6298">
        <v>2162.83</v>
      </c>
      <c r="L6298">
        <v>323.8</v>
      </c>
      <c r="M6298" t="s">
        <v>62</v>
      </c>
      <c r="N6298">
        <v>0.14971125793520501</v>
      </c>
      <c r="O6298" t="s">
        <v>11351</v>
      </c>
      <c r="P6298" t="s">
        <v>11352</v>
      </c>
      <c r="R6298" t="s">
        <v>11353</v>
      </c>
      <c r="S6298">
        <f>IF(SalesData[[#This Row],[Return Status]]="Returned",1,0)</f>
        <v>0</v>
      </c>
      <c r="U6298" s="2">
        <f>EOMONTH(SalesData[[#This Row],[Order Date]],0)</f>
        <v>45169</v>
      </c>
      <c r="V6298" s="9" t="str">
        <f>"Q"&amp;INT((MONTH(SalesData[[#This Row],[Order Date]])+2)/3)&amp;"-"&amp;YEAR(SalesData[[#This Row],[Order Date]])</f>
        <v>Q3-2023</v>
      </c>
    </row>
    <row r="6299" spans="1:22" x14ac:dyDescent="0.35">
      <c r="A6299" t="s">
        <v>6440</v>
      </c>
      <c r="B6299" s="1">
        <v>45158</v>
      </c>
      <c r="C6299" t="s">
        <v>149</v>
      </c>
      <c r="D6299" t="s">
        <v>72</v>
      </c>
      <c r="E6299">
        <v>2504813394</v>
      </c>
      <c r="F6299" t="s">
        <v>222</v>
      </c>
      <c r="G6299" t="s">
        <v>164</v>
      </c>
      <c r="H6299" t="s">
        <v>165</v>
      </c>
      <c r="I6299" t="s">
        <v>36</v>
      </c>
      <c r="J6299" t="s">
        <v>62</v>
      </c>
      <c r="K6299">
        <v>1812.65</v>
      </c>
      <c r="L6299">
        <v>400.44</v>
      </c>
      <c r="M6299" t="s">
        <v>62</v>
      </c>
      <c r="N6299">
        <v>0.220914131244311</v>
      </c>
      <c r="O6299" t="s">
        <v>11351</v>
      </c>
      <c r="P6299" t="s">
        <v>11354</v>
      </c>
      <c r="R6299" t="s">
        <v>11353</v>
      </c>
      <c r="S6299">
        <f>IF(SalesData[[#This Row],[Return Status]]="Returned",1,0)</f>
        <v>0</v>
      </c>
      <c r="U6299" s="2">
        <f>EOMONTH(SalesData[[#This Row],[Order Date]],0)</f>
        <v>45169</v>
      </c>
      <c r="V6299" s="9" t="str">
        <f>"Q"&amp;INT((MONTH(SalesData[[#This Row],[Order Date]])+2)/3)&amp;"-"&amp;YEAR(SalesData[[#This Row],[Order Date]])</f>
        <v>Q3-2023</v>
      </c>
    </row>
    <row r="6300" spans="1:22" x14ac:dyDescent="0.35">
      <c r="A6300" t="s">
        <v>6441</v>
      </c>
      <c r="B6300" s="1">
        <v>45151</v>
      </c>
      <c r="C6300" t="s">
        <v>26</v>
      </c>
      <c r="D6300" t="s">
        <v>13</v>
      </c>
      <c r="E6300">
        <v>1751325551</v>
      </c>
      <c r="F6300" t="s">
        <v>68</v>
      </c>
      <c r="G6300" t="s">
        <v>69</v>
      </c>
      <c r="H6300" t="s">
        <v>11357</v>
      </c>
      <c r="I6300" t="s">
        <v>31</v>
      </c>
      <c r="J6300" t="s">
        <v>19</v>
      </c>
      <c r="K6300">
        <v>1675.77</v>
      </c>
      <c r="L6300">
        <v>443.08</v>
      </c>
      <c r="M6300" t="s">
        <v>19</v>
      </c>
      <c r="N6300">
        <v>0.26440382630074499</v>
      </c>
      <c r="O6300" t="s">
        <v>11351</v>
      </c>
      <c r="P6300" t="s">
        <v>11354</v>
      </c>
      <c r="R6300" t="s">
        <v>11353</v>
      </c>
      <c r="S6300">
        <f>IF(SalesData[[#This Row],[Return Status]]="Returned",1,0)</f>
        <v>0</v>
      </c>
      <c r="T6300">
        <v>2081.52</v>
      </c>
      <c r="U6300" s="2">
        <f>EOMONTH(SalesData[[#This Row],[Order Date]],0)</f>
        <v>45169</v>
      </c>
      <c r="V6300" s="9" t="str">
        <f>"Q"&amp;INT((MONTH(SalesData[[#This Row],[Order Date]])+2)/3)&amp;"-"&amp;YEAR(SalesData[[#This Row],[Order Date]])</f>
        <v>Q3-2023</v>
      </c>
    </row>
    <row r="6301" spans="1:22" x14ac:dyDescent="0.35">
      <c r="A6301" t="s">
        <v>6442</v>
      </c>
      <c r="B6301" s="1">
        <v>45157</v>
      </c>
      <c r="C6301" t="s">
        <v>139</v>
      </c>
      <c r="D6301" t="s">
        <v>145</v>
      </c>
      <c r="E6301">
        <v>8807754187</v>
      </c>
      <c r="F6301" t="s">
        <v>103</v>
      </c>
      <c r="G6301" t="s">
        <v>212</v>
      </c>
      <c r="H6301" t="s">
        <v>24</v>
      </c>
      <c r="I6301" t="s">
        <v>17</v>
      </c>
      <c r="J6301" t="s">
        <v>19</v>
      </c>
      <c r="K6301">
        <v>1866.23</v>
      </c>
      <c r="L6301">
        <v>257.60000000000002</v>
      </c>
      <c r="M6301" t="s">
        <v>19</v>
      </c>
      <c r="N6301">
        <v>0.13803228969633999</v>
      </c>
      <c r="O6301" t="s">
        <v>11351</v>
      </c>
      <c r="P6301" t="s">
        <v>11352</v>
      </c>
      <c r="R6301" t="s">
        <v>11353</v>
      </c>
      <c r="S6301">
        <f>IF(SalesData[[#This Row],[Return Status]]="Returned",1,0)</f>
        <v>0</v>
      </c>
      <c r="U6301" s="2">
        <f>EOMONTH(SalesData[[#This Row],[Order Date]],0)</f>
        <v>45169</v>
      </c>
      <c r="V6301" s="9" t="str">
        <f>"Q"&amp;INT((MONTH(SalesData[[#This Row],[Order Date]])+2)/3)&amp;"-"&amp;YEAR(SalesData[[#This Row],[Order Date]])</f>
        <v>Q3-2023</v>
      </c>
    </row>
    <row r="6302" spans="1:22" x14ac:dyDescent="0.35">
      <c r="A6302" t="s">
        <v>6443</v>
      </c>
      <c r="B6302" s="1">
        <v>45145</v>
      </c>
      <c r="C6302" t="s">
        <v>188</v>
      </c>
      <c r="D6302" t="s">
        <v>27</v>
      </c>
      <c r="E6302">
        <v>5614164574</v>
      </c>
      <c r="F6302" t="s">
        <v>170</v>
      </c>
      <c r="G6302" t="s">
        <v>11358</v>
      </c>
      <c r="H6302" t="s">
        <v>41</v>
      </c>
      <c r="I6302" t="s">
        <v>31</v>
      </c>
      <c r="J6302" t="s">
        <v>62</v>
      </c>
      <c r="K6302">
        <v>459.19</v>
      </c>
      <c r="L6302">
        <v>39.42</v>
      </c>
      <c r="M6302" t="s">
        <v>62</v>
      </c>
      <c r="N6302">
        <v>8.5846817221629401E-2</v>
      </c>
      <c r="O6302" t="s">
        <v>11361</v>
      </c>
      <c r="P6302" t="s">
        <v>11356</v>
      </c>
      <c r="R6302" t="s">
        <v>11353</v>
      </c>
      <c r="S6302">
        <f>IF(SalesData[[#This Row],[Return Status]]="Returned",1,0)</f>
        <v>0</v>
      </c>
      <c r="U6302" s="2">
        <f>EOMONTH(SalesData[[#This Row],[Order Date]],0)</f>
        <v>45169</v>
      </c>
      <c r="V6302" s="9" t="str">
        <f>"Q"&amp;INT((MONTH(SalesData[[#This Row],[Order Date]])+2)/3)&amp;"-"&amp;YEAR(SalesData[[#This Row],[Order Date]])</f>
        <v>Q3-2023</v>
      </c>
    </row>
    <row r="6303" spans="1:22" x14ac:dyDescent="0.35">
      <c r="A6303" t="s">
        <v>6444</v>
      </c>
      <c r="B6303" s="1">
        <v>45152</v>
      </c>
      <c r="C6303" t="s">
        <v>38</v>
      </c>
      <c r="D6303" t="s">
        <v>39</v>
      </c>
      <c r="E6303">
        <v>6433071381</v>
      </c>
      <c r="F6303" t="s">
        <v>170</v>
      </c>
      <c r="G6303" t="s">
        <v>69</v>
      </c>
      <c r="H6303" t="s">
        <v>41</v>
      </c>
      <c r="I6303" t="s">
        <v>31</v>
      </c>
      <c r="J6303" t="s">
        <v>42</v>
      </c>
      <c r="K6303">
        <v>490.43</v>
      </c>
      <c r="L6303">
        <v>93.26</v>
      </c>
      <c r="M6303" t="s">
        <v>43</v>
      </c>
      <c r="N6303">
        <v>0.190159655812246</v>
      </c>
      <c r="O6303" t="s">
        <v>11361</v>
      </c>
      <c r="P6303" t="s">
        <v>11352</v>
      </c>
      <c r="R6303" t="s">
        <v>11353</v>
      </c>
      <c r="S6303">
        <f>IF(SalesData[[#This Row],[Return Status]]="Returned",1,0)</f>
        <v>0</v>
      </c>
      <c r="T6303">
        <v>2081.52</v>
      </c>
      <c r="U6303" s="2">
        <f>EOMONTH(SalesData[[#This Row],[Order Date]],0)</f>
        <v>45169</v>
      </c>
      <c r="V6303" s="9" t="str">
        <f>"Q"&amp;INT((MONTH(SalesData[[#This Row],[Order Date]])+2)/3)&amp;"-"&amp;YEAR(SalesData[[#This Row],[Order Date]])</f>
        <v>Q3-2023</v>
      </c>
    </row>
    <row r="6304" spans="1:22" x14ac:dyDescent="0.35">
      <c r="A6304" t="s">
        <v>6445</v>
      </c>
      <c r="B6304" s="1">
        <v>45145</v>
      </c>
      <c r="C6304" t="s">
        <v>26</v>
      </c>
      <c r="D6304" t="s">
        <v>39</v>
      </c>
      <c r="E6304">
        <v>2170763731</v>
      </c>
      <c r="F6304" t="s">
        <v>28</v>
      </c>
      <c r="G6304" t="s">
        <v>29</v>
      </c>
      <c r="H6304" t="s">
        <v>30</v>
      </c>
      <c r="I6304" t="s">
        <v>31</v>
      </c>
      <c r="J6304" t="s">
        <v>18</v>
      </c>
      <c r="K6304">
        <v>282.62</v>
      </c>
      <c r="L6304">
        <v>49.87</v>
      </c>
      <c r="M6304" t="s">
        <v>19</v>
      </c>
      <c r="N6304">
        <v>0.17645601868232999</v>
      </c>
      <c r="O6304" t="s">
        <v>11361</v>
      </c>
      <c r="P6304" t="s">
        <v>11352</v>
      </c>
      <c r="R6304" t="s">
        <v>11353</v>
      </c>
      <c r="S6304">
        <f>IF(SalesData[[#This Row],[Return Status]]="Returned",1,0)</f>
        <v>0</v>
      </c>
      <c r="T6304">
        <v>2788.38</v>
      </c>
      <c r="U6304" s="2">
        <f>EOMONTH(SalesData[[#This Row],[Order Date]],0)</f>
        <v>45169</v>
      </c>
      <c r="V6304" s="9" t="str">
        <f>"Q"&amp;INT((MONTH(SalesData[[#This Row],[Order Date]])+2)/3)&amp;"-"&amp;YEAR(SalesData[[#This Row],[Order Date]])</f>
        <v>Q3-2023</v>
      </c>
    </row>
    <row r="6305" spans="1:22" x14ac:dyDescent="0.35">
      <c r="A6305" t="s">
        <v>6446</v>
      </c>
      <c r="B6305" s="1">
        <v>45157</v>
      </c>
      <c r="C6305" t="s">
        <v>188</v>
      </c>
      <c r="D6305" t="s">
        <v>46</v>
      </c>
      <c r="E6305">
        <v>5992653053</v>
      </c>
      <c r="F6305" t="s">
        <v>95</v>
      </c>
      <c r="G6305" t="s">
        <v>59</v>
      </c>
      <c r="H6305" t="s">
        <v>60</v>
      </c>
      <c r="I6305" t="s">
        <v>31</v>
      </c>
      <c r="J6305" t="s">
        <v>42</v>
      </c>
      <c r="K6305">
        <v>1258.54</v>
      </c>
      <c r="L6305">
        <v>46.58</v>
      </c>
      <c r="M6305" t="s">
        <v>43</v>
      </c>
      <c r="N6305">
        <v>3.7011139892256101E-2</v>
      </c>
      <c r="O6305" t="s">
        <v>11351</v>
      </c>
      <c r="P6305" t="s">
        <v>11356</v>
      </c>
      <c r="R6305" t="s">
        <v>11353</v>
      </c>
      <c r="S6305">
        <f>IF(SalesData[[#This Row],[Return Status]]="Returned",1,0)</f>
        <v>0</v>
      </c>
      <c r="T6305">
        <v>2183.56</v>
      </c>
      <c r="U6305" s="2">
        <f>EOMONTH(SalesData[[#This Row],[Order Date]],0)</f>
        <v>45169</v>
      </c>
      <c r="V6305" s="9" t="str">
        <f>"Q"&amp;INT((MONTH(SalesData[[#This Row],[Order Date]])+2)/3)&amp;"-"&amp;YEAR(SalesData[[#This Row],[Order Date]])</f>
        <v>Q3-2023</v>
      </c>
    </row>
    <row r="6306" spans="1:22" x14ac:dyDescent="0.35">
      <c r="A6306" t="s">
        <v>6447</v>
      </c>
      <c r="B6306" s="1">
        <v>45167</v>
      </c>
      <c r="C6306" t="s">
        <v>21</v>
      </c>
      <c r="D6306" t="s">
        <v>72</v>
      </c>
      <c r="E6306">
        <v>640262656</v>
      </c>
      <c r="F6306" t="s">
        <v>114</v>
      </c>
      <c r="G6306" t="s">
        <v>11378</v>
      </c>
      <c r="H6306" t="s">
        <v>60</v>
      </c>
      <c r="I6306" t="s">
        <v>31</v>
      </c>
      <c r="J6306" t="s">
        <v>19</v>
      </c>
      <c r="K6306">
        <v>2778.69</v>
      </c>
      <c r="L6306">
        <v>92.85</v>
      </c>
      <c r="M6306" t="s">
        <v>19</v>
      </c>
      <c r="N6306">
        <v>3.3415026505295702E-2</v>
      </c>
      <c r="O6306" t="s">
        <v>11351</v>
      </c>
      <c r="P6306" t="s">
        <v>11356</v>
      </c>
      <c r="R6306" t="s">
        <v>11353</v>
      </c>
      <c r="S6306">
        <f>IF(SalesData[[#This Row],[Return Status]]="Returned",1,0)</f>
        <v>0</v>
      </c>
      <c r="U6306" s="2">
        <f>EOMONTH(SalesData[[#This Row],[Order Date]],0)</f>
        <v>45169</v>
      </c>
      <c r="V6306" s="9" t="str">
        <f>"Q"&amp;INT((MONTH(SalesData[[#This Row],[Order Date]])+2)/3)&amp;"-"&amp;YEAR(SalesData[[#This Row],[Order Date]])</f>
        <v>Q3-2023</v>
      </c>
    </row>
    <row r="6307" spans="1:22" x14ac:dyDescent="0.35">
      <c r="A6307" t="s">
        <v>6448</v>
      </c>
      <c r="B6307" s="1">
        <v>45141</v>
      </c>
      <c r="C6307" t="s">
        <v>132</v>
      </c>
      <c r="D6307" t="s">
        <v>46</v>
      </c>
      <c r="E6307">
        <v>6914181121</v>
      </c>
      <c r="F6307" t="s">
        <v>107</v>
      </c>
      <c r="G6307" t="s">
        <v>11362</v>
      </c>
      <c r="H6307" t="s">
        <v>16</v>
      </c>
      <c r="I6307" t="s">
        <v>17</v>
      </c>
      <c r="J6307" t="s">
        <v>19</v>
      </c>
      <c r="K6307">
        <v>2110.29</v>
      </c>
      <c r="L6307">
        <v>230.74</v>
      </c>
      <c r="M6307" t="s">
        <v>19</v>
      </c>
      <c r="N6307">
        <v>0.109340422406399</v>
      </c>
      <c r="O6307" t="s">
        <v>11351</v>
      </c>
      <c r="P6307" t="s">
        <v>11352</v>
      </c>
      <c r="R6307" t="s">
        <v>11353</v>
      </c>
      <c r="S6307">
        <f>IF(SalesData[[#This Row],[Return Status]]="Returned",1,0)</f>
        <v>0</v>
      </c>
      <c r="U6307" s="2">
        <f>EOMONTH(SalesData[[#This Row],[Order Date]],0)</f>
        <v>45169</v>
      </c>
      <c r="V6307" s="9" t="str">
        <f>"Q"&amp;INT((MONTH(SalesData[[#This Row],[Order Date]])+2)/3)&amp;"-"&amp;YEAR(SalesData[[#This Row],[Order Date]])</f>
        <v>Q3-2023</v>
      </c>
    </row>
    <row r="6308" spans="1:22" x14ac:dyDescent="0.35">
      <c r="A6308" t="s">
        <v>6449</v>
      </c>
      <c r="B6308" s="1">
        <v>45161</v>
      </c>
      <c r="C6308" t="s">
        <v>139</v>
      </c>
      <c r="D6308" t="s">
        <v>27</v>
      </c>
      <c r="E6308">
        <v>3868728721</v>
      </c>
      <c r="F6308" t="s">
        <v>410</v>
      </c>
      <c r="G6308" t="s">
        <v>29</v>
      </c>
      <c r="H6308" t="s">
        <v>30</v>
      </c>
      <c r="I6308" t="s">
        <v>31</v>
      </c>
      <c r="J6308" t="s">
        <v>19</v>
      </c>
      <c r="K6308">
        <v>2270.87</v>
      </c>
      <c r="L6308">
        <v>383.54</v>
      </c>
      <c r="M6308" t="s">
        <v>19</v>
      </c>
      <c r="N6308">
        <v>0.168895621501891</v>
      </c>
      <c r="O6308" t="s">
        <v>11351</v>
      </c>
      <c r="P6308" t="s">
        <v>11352</v>
      </c>
      <c r="R6308" t="s">
        <v>11353</v>
      </c>
      <c r="S6308">
        <f>IF(SalesData[[#This Row],[Return Status]]="Returned",1,0)</f>
        <v>0</v>
      </c>
      <c r="T6308">
        <v>2788.38</v>
      </c>
      <c r="U6308" s="2">
        <f>EOMONTH(SalesData[[#This Row],[Order Date]],0)</f>
        <v>45169</v>
      </c>
      <c r="V6308" s="9" t="str">
        <f>"Q"&amp;INT((MONTH(SalesData[[#This Row],[Order Date]])+2)/3)&amp;"-"&amp;YEAR(SalesData[[#This Row],[Order Date]])</f>
        <v>Q3-2023</v>
      </c>
    </row>
    <row r="6309" spans="1:22" x14ac:dyDescent="0.35">
      <c r="A6309" t="s">
        <v>6450</v>
      </c>
      <c r="B6309" s="1">
        <v>45145</v>
      </c>
      <c r="C6309" t="s">
        <v>45</v>
      </c>
      <c r="D6309" t="s">
        <v>80</v>
      </c>
      <c r="E6309">
        <v>8953481417</v>
      </c>
      <c r="F6309" t="s">
        <v>140</v>
      </c>
      <c r="G6309" t="s">
        <v>141</v>
      </c>
      <c r="H6309" t="s">
        <v>121</v>
      </c>
      <c r="I6309" t="s">
        <v>17</v>
      </c>
      <c r="J6309" t="s">
        <v>42</v>
      </c>
      <c r="K6309">
        <v>1405.9</v>
      </c>
      <c r="L6309">
        <v>410.86</v>
      </c>
      <c r="M6309" t="s">
        <v>43</v>
      </c>
      <c r="N6309">
        <v>0.29223984636176098</v>
      </c>
      <c r="O6309" t="s">
        <v>11351</v>
      </c>
      <c r="P6309" t="s">
        <v>11354</v>
      </c>
      <c r="R6309" t="s">
        <v>11353</v>
      </c>
      <c r="S6309">
        <f>IF(SalesData[[#This Row],[Return Status]]="Returned",1,0)</f>
        <v>0</v>
      </c>
      <c r="T6309">
        <v>2793.38</v>
      </c>
      <c r="U6309" s="2">
        <f>EOMONTH(SalesData[[#This Row],[Order Date]],0)</f>
        <v>45169</v>
      </c>
      <c r="V6309" s="9" t="str">
        <f>"Q"&amp;INT((MONTH(SalesData[[#This Row],[Order Date]])+2)/3)&amp;"-"&amp;YEAR(SalesData[[#This Row],[Order Date]])</f>
        <v>Q3-2023</v>
      </c>
    </row>
    <row r="6310" spans="1:22" x14ac:dyDescent="0.35">
      <c r="A6310" t="s">
        <v>6451</v>
      </c>
      <c r="B6310" s="1">
        <v>45167</v>
      </c>
      <c r="C6310" t="s">
        <v>49</v>
      </c>
      <c r="D6310" t="s">
        <v>27</v>
      </c>
      <c r="E6310">
        <v>1014935008</v>
      </c>
      <c r="F6310" t="s">
        <v>222</v>
      </c>
      <c r="G6310" t="s">
        <v>164</v>
      </c>
      <c r="H6310" t="s">
        <v>165</v>
      </c>
      <c r="I6310" t="s">
        <v>36</v>
      </c>
      <c r="J6310" t="s">
        <v>62</v>
      </c>
      <c r="K6310">
        <v>1965.62</v>
      </c>
      <c r="L6310">
        <v>560.55999999999995</v>
      </c>
      <c r="M6310" t="s">
        <v>62</v>
      </c>
      <c r="N6310">
        <v>0.28518228345254898</v>
      </c>
      <c r="O6310" t="s">
        <v>11351</v>
      </c>
      <c r="P6310" t="s">
        <v>11354</v>
      </c>
      <c r="R6310" t="s">
        <v>11353</v>
      </c>
      <c r="S6310">
        <f>IF(SalesData[[#This Row],[Return Status]]="Returned",1,0)</f>
        <v>0</v>
      </c>
      <c r="U6310" s="2">
        <f>EOMONTH(SalesData[[#This Row],[Order Date]],0)</f>
        <v>45169</v>
      </c>
      <c r="V6310" s="9" t="str">
        <f>"Q"&amp;INT((MONTH(SalesData[[#This Row],[Order Date]])+2)/3)&amp;"-"&amp;YEAR(SalesData[[#This Row],[Order Date]])</f>
        <v>Q3-2023</v>
      </c>
    </row>
    <row r="6311" spans="1:22" x14ac:dyDescent="0.35">
      <c r="A6311" t="s">
        <v>6452</v>
      </c>
      <c r="B6311" s="1">
        <v>45140</v>
      </c>
      <c r="C6311" t="s">
        <v>149</v>
      </c>
      <c r="D6311" t="s">
        <v>80</v>
      </c>
      <c r="E6311">
        <v>3350814696</v>
      </c>
      <c r="F6311" t="s">
        <v>116</v>
      </c>
      <c r="G6311" t="s">
        <v>11374</v>
      </c>
      <c r="H6311" t="s">
        <v>75</v>
      </c>
      <c r="I6311" t="s">
        <v>36</v>
      </c>
      <c r="J6311" t="s">
        <v>18</v>
      </c>
      <c r="K6311">
        <v>1410.06</v>
      </c>
      <c r="L6311">
        <v>185.57</v>
      </c>
      <c r="M6311" t="s">
        <v>19</v>
      </c>
      <c r="N6311">
        <v>0.13160432889380599</v>
      </c>
      <c r="O6311" t="s">
        <v>11351</v>
      </c>
      <c r="P6311" t="s">
        <v>11352</v>
      </c>
      <c r="R6311" t="s">
        <v>11353</v>
      </c>
      <c r="S6311">
        <f>IF(SalesData[[#This Row],[Return Status]]="Returned",1,0)</f>
        <v>0</v>
      </c>
      <c r="U6311" s="2">
        <f>EOMONTH(SalesData[[#This Row],[Order Date]],0)</f>
        <v>45169</v>
      </c>
      <c r="V6311" s="9" t="str">
        <f>"Q"&amp;INT((MONTH(SalesData[[#This Row],[Order Date]])+2)/3)&amp;"-"&amp;YEAR(SalesData[[#This Row],[Order Date]])</f>
        <v>Q3-2023</v>
      </c>
    </row>
    <row r="6312" spans="1:22" x14ac:dyDescent="0.35">
      <c r="A6312" t="s">
        <v>6453</v>
      </c>
      <c r="B6312" s="1">
        <v>45144</v>
      </c>
      <c r="C6312" t="s">
        <v>194</v>
      </c>
      <c r="D6312" t="s">
        <v>145</v>
      </c>
      <c r="E6312">
        <v>7805088589</v>
      </c>
      <c r="F6312" t="s">
        <v>154</v>
      </c>
      <c r="G6312" t="s">
        <v>29</v>
      </c>
      <c r="H6312" t="s">
        <v>30</v>
      </c>
      <c r="I6312" t="s">
        <v>31</v>
      </c>
      <c r="J6312" t="s">
        <v>18</v>
      </c>
      <c r="K6312">
        <v>3305.75</v>
      </c>
      <c r="L6312">
        <v>531.13</v>
      </c>
      <c r="M6312" t="s">
        <v>19</v>
      </c>
      <c r="N6312">
        <v>0.16066853210315399</v>
      </c>
      <c r="O6312" t="s">
        <v>11351</v>
      </c>
      <c r="P6312" t="s">
        <v>11352</v>
      </c>
      <c r="R6312" t="s">
        <v>11353</v>
      </c>
      <c r="S6312">
        <f>IF(SalesData[[#This Row],[Return Status]]="Returned",1,0)</f>
        <v>0</v>
      </c>
      <c r="T6312">
        <v>2788.38</v>
      </c>
      <c r="U6312" s="2">
        <f>EOMONTH(SalesData[[#This Row],[Order Date]],0)</f>
        <v>45169</v>
      </c>
      <c r="V6312" s="9" t="str">
        <f>"Q"&amp;INT((MONTH(SalesData[[#This Row],[Order Date]])+2)/3)&amp;"-"&amp;YEAR(SalesData[[#This Row],[Order Date]])</f>
        <v>Q3-2023</v>
      </c>
    </row>
    <row r="6313" spans="1:22" x14ac:dyDescent="0.35">
      <c r="A6313" t="s">
        <v>6454</v>
      </c>
      <c r="B6313" s="1">
        <v>45149</v>
      </c>
      <c r="C6313" t="s">
        <v>111</v>
      </c>
      <c r="D6313" t="s">
        <v>39</v>
      </c>
      <c r="E6313">
        <v>9398918767</v>
      </c>
      <c r="F6313" t="s">
        <v>312</v>
      </c>
      <c r="G6313" t="s">
        <v>141</v>
      </c>
      <c r="H6313" t="s">
        <v>121</v>
      </c>
      <c r="I6313" t="s">
        <v>17</v>
      </c>
      <c r="J6313" t="s">
        <v>19</v>
      </c>
      <c r="K6313">
        <v>2375.35</v>
      </c>
      <c r="L6313">
        <v>516.26</v>
      </c>
      <c r="M6313" t="s">
        <v>19</v>
      </c>
      <c r="N6313">
        <v>0.217340602437536</v>
      </c>
      <c r="O6313" t="s">
        <v>11351</v>
      </c>
      <c r="P6313" t="s">
        <v>11354</v>
      </c>
      <c r="Q6313" t="s">
        <v>11366</v>
      </c>
      <c r="R6313" t="s">
        <v>11360</v>
      </c>
      <c r="S6313">
        <f>IF(SalesData[[#This Row],[Return Status]]="Returned",1,0)</f>
        <v>1</v>
      </c>
      <c r="T6313">
        <v>2793.38</v>
      </c>
      <c r="U6313" s="2">
        <f>EOMONTH(SalesData[[#This Row],[Order Date]],0)</f>
        <v>45169</v>
      </c>
      <c r="V6313" s="9" t="str">
        <f>"Q"&amp;INT((MONTH(SalesData[[#This Row],[Order Date]])+2)/3)&amp;"-"&amp;YEAR(SalesData[[#This Row],[Order Date]])</f>
        <v>Q3-2023</v>
      </c>
    </row>
    <row r="6314" spans="1:22" x14ac:dyDescent="0.35">
      <c r="A6314" t="s">
        <v>6455</v>
      </c>
      <c r="B6314" s="1">
        <v>45163</v>
      </c>
      <c r="C6314" t="s">
        <v>67</v>
      </c>
      <c r="D6314" t="s">
        <v>99</v>
      </c>
      <c r="E6314">
        <v>2314552286</v>
      </c>
      <c r="F6314" t="s">
        <v>14</v>
      </c>
      <c r="G6314" t="s">
        <v>15</v>
      </c>
      <c r="H6314" t="s">
        <v>16</v>
      </c>
      <c r="I6314" t="s">
        <v>17</v>
      </c>
      <c r="J6314" t="s">
        <v>18</v>
      </c>
      <c r="K6314">
        <v>3739.89</v>
      </c>
      <c r="L6314">
        <v>836.41</v>
      </c>
      <c r="M6314" t="s">
        <v>19</v>
      </c>
      <c r="N6314">
        <v>0.223645615245368</v>
      </c>
      <c r="O6314" t="s">
        <v>11351</v>
      </c>
      <c r="P6314" t="s">
        <v>11354</v>
      </c>
      <c r="R6314" t="s">
        <v>11353</v>
      </c>
      <c r="S6314">
        <f>IF(SalesData[[#This Row],[Return Status]]="Returned",1,0)</f>
        <v>0</v>
      </c>
      <c r="T6314">
        <v>2085.91</v>
      </c>
      <c r="U6314" s="2">
        <f>EOMONTH(SalesData[[#This Row],[Order Date]],0)</f>
        <v>45169</v>
      </c>
      <c r="V6314" s="9" t="str">
        <f>"Q"&amp;INT((MONTH(SalesData[[#This Row],[Order Date]])+2)/3)&amp;"-"&amp;YEAR(SalesData[[#This Row],[Order Date]])</f>
        <v>Q3-2023</v>
      </c>
    </row>
    <row r="6315" spans="1:22" x14ac:dyDescent="0.35">
      <c r="A6315" t="s">
        <v>6456</v>
      </c>
      <c r="B6315" s="1">
        <v>45151</v>
      </c>
      <c r="C6315" t="s">
        <v>57</v>
      </c>
      <c r="D6315" t="s">
        <v>46</v>
      </c>
      <c r="E6315">
        <v>6866184863</v>
      </c>
      <c r="F6315" t="s">
        <v>100</v>
      </c>
      <c r="G6315" t="s">
        <v>34</v>
      </c>
      <c r="H6315" t="s">
        <v>35</v>
      </c>
      <c r="I6315" t="s">
        <v>36</v>
      </c>
      <c r="J6315" t="s">
        <v>19</v>
      </c>
      <c r="K6315">
        <v>2614.2800000000002</v>
      </c>
      <c r="L6315">
        <v>655.97</v>
      </c>
      <c r="M6315" t="s">
        <v>19</v>
      </c>
      <c r="N6315">
        <v>0.25091803479351898</v>
      </c>
      <c r="O6315" t="s">
        <v>11351</v>
      </c>
      <c r="P6315" t="s">
        <v>11354</v>
      </c>
      <c r="R6315" t="s">
        <v>11353</v>
      </c>
      <c r="S6315">
        <f>IF(SalesData[[#This Row],[Return Status]]="Returned",1,0)</f>
        <v>0</v>
      </c>
      <c r="U6315" s="2">
        <f>EOMONTH(SalesData[[#This Row],[Order Date]],0)</f>
        <v>45169</v>
      </c>
      <c r="V6315" s="9" t="str">
        <f>"Q"&amp;INT((MONTH(SalesData[[#This Row],[Order Date]])+2)/3)&amp;"-"&amp;YEAR(SalesData[[#This Row],[Order Date]])</f>
        <v>Q3-2023</v>
      </c>
    </row>
    <row r="6316" spans="1:22" x14ac:dyDescent="0.35">
      <c r="A6316" t="s">
        <v>6457</v>
      </c>
      <c r="B6316" s="1">
        <v>45163</v>
      </c>
      <c r="C6316" t="s">
        <v>49</v>
      </c>
      <c r="D6316" t="s">
        <v>13</v>
      </c>
      <c r="E6316">
        <v>3927919707</v>
      </c>
      <c r="F6316" t="s">
        <v>109</v>
      </c>
      <c r="G6316" t="s">
        <v>59</v>
      </c>
      <c r="H6316" t="s">
        <v>60</v>
      </c>
      <c r="I6316" t="s">
        <v>31</v>
      </c>
      <c r="J6316" t="s">
        <v>19</v>
      </c>
      <c r="K6316">
        <v>4846.5200000000004</v>
      </c>
      <c r="L6316">
        <v>1068.5</v>
      </c>
      <c r="M6316" t="s">
        <v>19</v>
      </c>
      <c r="N6316">
        <v>0.220467469441991</v>
      </c>
      <c r="O6316" t="s">
        <v>11351</v>
      </c>
      <c r="P6316" t="s">
        <v>11354</v>
      </c>
      <c r="R6316" t="s">
        <v>11353</v>
      </c>
      <c r="S6316">
        <f>IF(SalesData[[#This Row],[Return Status]]="Returned",1,0)</f>
        <v>0</v>
      </c>
      <c r="T6316">
        <v>2183.56</v>
      </c>
      <c r="U6316" s="2">
        <f>EOMONTH(SalesData[[#This Row],[Order Date]],0)</f>
        <v>45169</v>
      </c>
      <c r="V6316" s="9" t="str">
        <f>"Q"&amp;INT((MONTH(SalesData[[#This Row],[Order Date]])+2)/3)&amp;"-"&amp;YEAR(SalesData[[#This Row],[Order Date]])</f>
        <v>Q3-2023</v>
      </c>
    </row>
    <row r="6317" spans="1:22" x14ac:dyDescent="0.35">
      <c r="A6317" t="s">
        <v>6458</v>
      </c>
      <c r="B6317" s="1">
        <v>45163</v>
      </c>
      <c r="C6317" t="s">
        <v>188</v>
      </c>
      <c r="D6317" t="s">
        <v>13</v>
      </c>
      <c r="E6317">
        <v>7630484440</v>
      </c>
      <c r="F6317" t="s">
        <v>357</v>
      </c>
      <c r="G6317" t="s">
        <v>164</v>
      </c>
      <c r="H6317" t="s">
        <v>165</v>
      </c>
      <c r="I6317" t="s">
        <v>36</v>
      </c>
      <c r="J6317" t="s">
        <v>61</v>
      </c>
      <c r="K6317">
        <v>147.30000000000001</v>
      </c>
      <c r="L6317">
        <v>31.63</v>
      </c>
      <c r="M6317" t="s">
        <v>62</v>
      </c>
      <c r="N6317">
        <v>0.21473183978275601</v>
      </c>
      <c r="O6317" t="s">
        <v>11361</v>
      </c>
      <c r="P6317" t="s">
        <v>11354</v>
      </c>
      <c r="R6317" t="s">
        <v>11353</v>
      </c>
      <c r="S6317">
        <f>IF(SalesData[[#This Row],[Return Status]]="Returned",1,0)</f>
        <v>0</v>
      </c>
      <c r="U6317" s="2">
        <f>EOMONTH(SalesData[[#This Row],[Order Date]],0)</f>
        <v>45169</v>
      </c>
      <c r="V6317" s="9" t="str">
        <f>"Q"&amp;INT((MONTH(SalesData[[#This Row],[Order Date]])+2)/3)&amp;"-"&amp;YEAR(SalesData[[#This Row],[Order Date]])</f>
        <v>Q3-2023</v>
      </c>
    </row>
    <row r="6318" spans="1:22" x14ac:dyDescent="0.35">
      <c r="A6318" t="s">
        <v>6459</v>
      </c>
      <c r="B6318" s="1">
        <v>45154</v>
      </c>
      <c r="C6318" t="s">
        <v>124</v>
      </c>
      <c r="D6318" t="s">
        <v>39</v>
      </c>
      <c r="E6318">
        <v>2726454843</v>
      </c>
      <c r="F6318" t="s">
        <v>64</v>
      </c>
      <c r="G6318" t="s">
        <v>15</v>
      </c>
      <c r="H6318" t="s">
        <v>16</v>
      </c>
      <c r="I6318" t="s">
        <v>17</v>
      </c>
      <c r="J6318" t="s">
        <v>61</v>
      </c>
      <c r="K6318">
        <v>979.82</v>
      </c>
      <c r="L6318">
        <v>64.709999999999994</v>
      </c>
      <c r="M6318" t="s">
        <v>62</v>
      </c>
      <c r="N6318">
        <v>6.6042742544549005E-2</v>
      </c>
      <c r="O6318" t="s">
        <v>11355</v>
      </c>
      <c r="P6318" t="s">
        <v>11356</v>
      </c>
      <c r="R6318" t="s">
        <v>11353</v>
      </c>
      <c r="S6318">
        <f>IF(SalesData[[#This Row],[Return Status]]="Returned",1,0)</f>
        <v>0</v>
      </c>
      <c r="T6318">
        <v>2085.91</v>
      </c>
      <c r="U6318" s="2">
        <f>EOMONTH(SalesData[[#This Row],[Order Date]],0)</f>
        <v>45169</v>
      </c>
      <c r="V6318" s="9" t="str">
        <f>"Q"&amp;INT((MONTH(SalesData[[#This Row],[Order Date]])+2)/3)&amp;"-"&amp;YEAR(SalesData[[#This Row],[Order Date]])</f>
        <v>Q3-2023</v>
      </c>
    </row>
    <row r="6319" spans="1:22" x14ac:dyDescent="0.35">
      <c r="A6319" t="s">
        <v>6460</v>
      </c>
      <c r="B6319" s="1">
        <v>45160</v>
      </c>
      <c r="C6319" t="s">
        <v>111</v>
      </c>
      <c r="D6319" t="s">
        <v>99</v>
      </c>
      <c r="E6319">
        <v>6406744187</v>
      </c>
      <c r="F6319" t="s">
        <v>170</v>
      </c>
      <c r="G6319" t="s">
        <v>69</v>
      </c>
      <c r="H6319" t="s">
        <v>41</v>
      </c>
      <c r="I6319" t="s">
        <v>31</v>
      </c>
      <c r="J6319" t="s">
        <v>65</v>
      </c>
      <c r="K6319">
        <v>25</v>
      </c>
      <c r="L6319">
        <v>4.38</v>
      </c>
      <c r="M6319" t="s">
        <v>65</v>
      </c>
      <c r="N6319">
        <v>0.17519999999999999</v>
      </c>
      <c r="O6319" t="s">
        <v>11361</v>
      </c>
      <c r="P6319" t="s">
        <v>11352</v>
      </c>
      <c r="R6319" t="s">
        <v>11353</v>
      </c>
      <c r="S6319">
        <f>IF(SalesData[[#This Row],[Return Status]]="Returned",1,0)</f>
        <v>0</v>
      </c>
      <c r="T6319">
        <v>2081.52</v>
      </c>
      <c r="U6319" s="2">
        <f>EOMONTH(SalesData[[#This Row],[Order Date]],0)</f>
        <v>45169</v>
      </c>
      <c r="V6319" s="9" t="str">
        <f>"Q"&amp;INT((MONTH(SalesData[[#This Row],[Order Date]])+2)/3)&amp;"-"&amp;YEAR(SalesData[[#This Row],[Order Date]])</f>
        <v>Q3-2023</v>
      </c>
    </row>
    <row r="6320" spans="1:22" x14ac:dyDescent="0.35">
      <c r="A6320" t="s">
        <v>6461</v>
      </c>
      <c r="B6320" s="1">
        <v>45159</v>
      </c>
      <c r="C6320" t="s">
        <v>67</v>
      </c>
      <c r="D6320" t="s">
        <v>13</v>
      </c>
      <c r="E6320">
        <v>475695978</v>
      </c>
      <c r="F6320" t="s">
        <v>53</v>
      </c>
      <c r="G6320" t="s">
        <v>54</v>
      </c>
      <c r="H6320" t="s">
        <v>55</v>
      </c>
      <c r="I6320" t="s">
        <v>31</v>
      </c>
      <c r="J6320" t="s">
        <v>65</v>
      </c>
      <c r="K6320">
        <v>3829.25</v>
      </c>
      <c r="L6320">
        <v>811.14</v>
      </c>
      <c r="M6320" t="s">
        <v>65</v>
      </c>
      <c r="N6320">
        <v>0.21182738134099399</v>
      </c>
      <c r="O6320" t="s">
        <v>11351</v>
      </c>
      <c r="P6320" t="s">
        <v>11354</v>
      </c>
      <c r="R6320" t="s">
        <v>11353</v>
      </c>
      <c r="S6320">
        <f>IF(SalesData[[#This Row],[Return Status]]="Returned",1,0)</f>
        <v>0</v>
      </c>
      <c r="U6320" s="2">
        <f>EOMONTH(SalesData[[#This Row],[Order Date]],0)</f>
        <v>45169</v>
      </c>
      <c r="V6320" s="9" t="str">
        <f>"Q"&amp;INT((MONTH(SalesData[[#This Row],[Order Date]])+2)/3)&amp;"-"&amp;YEAR(SalesData[[#This Row],[Order Date]])</f>
        <v>Q3-2023</v>
      </c>
    </row>
    <row r="6321" spans="1:22" x14ac:dyDescent="0.35">
      <c r="A6321" t="s">
        <v>6462</v>
      </c>
      <c r="B6321" s="1">
        <v>45140</v>
      </c>
      <c r="C6321" t="s">
        <v>149</v>
      </c>
      <c r="D6321" t="s">
        <v>27</v>
      </c>
      <c r="E6321">
        <v>5632240351</v>
      </c>
      <c r="F6321" t="s">
        <v>83</v>
      </c>
      <c r="G6321" t="s">
        <v>84</v>
      </c>
      <c r="H6321" t="s">
        <v>85</v>
      </c>
      <c r="I6321" t="s">
        <v>31</v>
      </c>
      <c r="J6321" t="s">
        <v>19</v>
      </c>
      <c r="K6321">
        <v>1368.25</v>
      </c>
      <c r="L6321">
        <v>257.83999999999997</v>
      </c>
      <c r="M6321" t="s">
        <v>19</v>
      </c>
      <c r="N6321">
        <v>0.18844509409830101</v>
      </c>
      <c r="O6321" t="s">
        <v>11351</v>
      </c>
      <c r="P6321" t="s">
        <v>11352</v>
      </c>
      <c r="R6321" t="s">
        <v>11353</v>
      </c>
      <c r="S6321">
        <f>IF(SalesData[[#This Row],[Return Status]]="Returned",1,0)</f>
        <v>0</v>
      </c>
      <c r="T6321">
        <v>847.14</v>
      </c>
      <c r="U6321" s="2">
        <f>EOMONTH(SalesData[[#This Row],[Order Date]],0)</f>
        <v>45169</v>
      </c>
      <c r="V6321" s="9" t="str">
        <f>"Q"&amp;INT((MONTH(SalesData[[#This Row],[Order Date]])+2)/3)&amp;"-"&amp;YEAR(SalesData[[#This Row],[Order Date]])</f>
        <v>Q3-2023</v>
      </c>
    </row>
    <row r="6322" spans="1:22" x14ac:dyDescent="0.35">
      <c r="A6322" t="s">
        <v>6463</v>
      </c>
      <c r="B6322" s="1">
        <v>45141</v>
      </c>
      <c r="C6322" t="s">
        <v>57</v>
      </c>
      <c r="D6322" t="s">
        <v>72</v>
      </c>
      <c r="E6322">
        <v>6775040992</v>
      </c>
      <c r="F6322" t="s">
        <v>163</v>
      </c>
      <c r="G6322" t="s">
        <v>164</v>
      </c>
      <c r="H6322" t="s">
        <v>165</v>
      </c>
      <c r="I6322" t="s">
        <v>36</v>
      </c>
      <c r="J6322" t="s">
        <v>62</v>
      </c>
      <c r="K6322">
        <v>4931.49</v>
      </c>
      <c r="L6322">
        <v>458.64</v>
      </c>
      <c r="M6322" t="s">
        <v>62</v>
      </c>
      <c r="N6322">
        <v>9.3002317757919006E-2</v>
      </c>
      <c r="O6322" t="s">
        <v>11351</v>
      </c>
      <c r="P6322" t="s">
        <v>11356</v>
      </c>
      <c r="R6322" t="s">
        <v>11353</v>
      </c>
      <c r="S6322">
        <f>IF(SalesData[[#This Row],[Return Status]]="Returned",1,0)</f>
        <v>0</v>
      </c>
      <c r="U6322" s="2">
        <f>EOMONTH(SalesData[[#This Row],[Order Date]],0)</f>
        <v>45169</v>
      </c>
      <c r="V6322" s="9" t="str">
        <f>"Q"&amp;INT((MONTH(SalesData[[#This Row],[Order Date]])+2)/3)&amp;"-"&amp;YEAR(SalesData[[#This Row],[Order Date]])</f>
        <v>Q3-2023</v>
      </c>
    </row>
    <row r="6323" spans="1:22" x14ac:dyDescent="0.35">
      <c r="A6323" t="s">
        <v>6464</v>
      </c>
      <c r="B6323" s="1">
        <v>45150</v>
      </c>
      <c r="C6323" t="s">
        <v>149</v>
      </c>
      <c r="D6323" t="s">
        <v>99</v>
      </c>
      <c r="E6323">
        <v>4298803874</v>
      </c>
      <c r="F6323" t="s">
        <v>22</v>
      </c>
      <c r="G6323" t="s">
        <v>23</v>
      </c>
      <c r="H6323" t="s">
        <v>24</v>
      </c>
      <c r="I6323" t="s">
        <v>17</v>
      </c>
      <c r="J6323" t="s">
        <v>42</v>
      </c>
      <c r="K6323">
        <v>4140.09</v>
      </c>
      <c r="L6323">
        <v>821.77</v>
      </c>
      <c r="M6323" t="s">
        <v>43</v>
      </c>
      <c r="N6323">
        <v>0.19849085406355901</v>
      </c>
      <c r="O6323" t="s">
        <v>11351</v>
      </c>
      <c r="P6323" t="s">
        <v>11352</v>
      </c>
      <c r="R6323" t="s">
        <v>11353</v>
      </c>
      <c r="S6323">
        <f>IF(SalesData[[#This Row],[Return Status]]="Returned",1,0)</f>
        <v>0</v>
      </c>
      <c r="T6323">
        <v>2821.33</v>
      </c>
      <c r="U6323" s="2">
        <f>EOMONTH(SalesData[[#This Row],[Order Date]],0)</f>
        <v>45169</v>
      </c>
      <c r="V6323" s="9" t="str">
        <f>"Q"&amp;INT((MONTH(SalesData[[#This Row],[Order Date]])+2)/3)&amp;"-"&amp;YEAR(SalesData[[#This Row],[Order Date]])</f>
        <v>Q3-2023</v>
      </c>
    </row>
    <row r="6324" spans="1:22" x14ac:dyDescent="0.35">
      <c r="A6324" t="s">
        <v>6465</v>
      </c>
      <c r="B6324" s="1">
        <v>45141</v>
      </c>
      <c r="C6324" t="s">
        <v>77</v>
      </c>
      <c r="D6324" t="s">
        <v>80</v>
      </c>
      <c r="E6324">
        <v>9030950187</v>
      </c>
      <c r="F6324" t="s">
        <v>154</v>
      </c>
      <c r="G6324" t="s">
        <v>29</v>
      </c>
      <c r="H6324" t="s">
        <v>30</v>
      </c>
      <c r="I6324" t="s">
        <v>31</v>
      </c>
      <c r="J6324" t="s">
        <v>19</v>
      </c>
      <c r="K6324">
        <v>2067.7199999999998</v>
      </c>
      <c r="L6324">
        <v>100.19</v>
      </c>
      <c r="M6324" t="s">
        <v>19</v>
      </c>
      <c r="N6324">
        <v>4.8454336177045303E-2</v>
      </c>
      <c r="O6324" t="s">
        <v>11351</v>
      </c>
      <c r="P6324" t="s">
        <v>11356</v>
      </c>
      <c r="R6324" t="s">
        <v>11353</v>
      </c>
      <c r="S6324">
        <f>IF(SalesData[[#This Row],[Return Status]]="Returned",1,0)</f>
        <v>0</v>
      </c>
      <c r="T6324">
        <v>2788.38</v>
      </c>
      <c r="U6324" s="2">
        <f>EOMONTH(SalesData[[#This Row],[Order Date]],0)</f>
        <v>45169</v>
      </c>
      <c r="V6324" s="9" t="str">
        <f>"Q"&amp;INT((MONTH(SalesData[[#This Row],[Order Date]])+2)/3)&amp;"-"&amp;YEAR(SalesData[[#This Row],[Order Date]])</f>
        <v>Q3-2023</v>
      </c>
    </row>
    <row r="6325" spans="1:22" x14ac:dyDescent="0.35">
      <c r="A6325" t="s">
        <v>6466</v>
      </c>
      <c r="B6325" s="1">
        <v>45160</v>
      </c>
      <c r="C6325" t="s">
        <v>188</v>
      </c>
      <c r="D6325" t="s">
        <v>145</v>
      </c>
      <c r="E6325">
        <v>9162811168</v>
      </c>
      <c r="F6325" t="s">
        <v>116</v>
      </c>
      <c r="G6325" t="s">
        <v>74</v>
      </c>
      <c r="H6325" t="s">
        <v>75</v>
      </c>
      <c r="I6325" t="s">
        <v>36</v>
      </c>
      <c r="J6325" t="s">
        <v>65</v>
      </c>
      <c r="K6325">
        <v>555.83000000000004</v>
      </c>
      <c r="L6325">
        <v>130.08000000000001</v>
      </c>
      <c r="M6325" t="s">
        <v>65</v>
      </c>
      <c r="N6325">
        <v>0.234028389975352</v>
      </c>
      <c r="O6325" t="s">
        <v>11355</v>
      </c>
      <c r="P6325" t="s">
        <v>11354</v>
      </c>
      <c r="R6325" t="s">
        <v>11353</v>
      </c>
      <c r="S6325">
        <f>IF(SalesData[[#This Row],[Return Status]]="Returned",1,0)</f>
        <v>0</v>
      </c>
      <c r="T6325">
        <v>2420.2800000000002</v>
      </c>
      <c r="U6325" s="2">
        <f>EOMONTH(SalesData[[#This Row],[Order Date]],0)</f>
        <v>45169</v>
      </c>
      <c r="V6325" s="9" t="str">
        <f>"Q"&amp;INT((MONTH(SalesData[[#This Row],[Order Date]])+2)/3)&amp;"-"&amp;YEAR(SalesData[[#This Row],[Order Date]])</f>
        <v>Q3-2023</v>
      </c>
    </row>
    <row r="6326" spans="1:22" x14ac:dyDescent="0.35">
      <c r="A6326" t="s">
        <v>6467</v>
      </c>
      <c r="B6326" s="1">
        <v>45154</v>
      </c>
      <c r="C6326" t="s">
        <v>38</v>
      </c>
      <c r="D6326" t="s">
        <v>72</v>
      </c>
      <c r="E6326">
        <v>4833504438</v>
      </c>
      <c r="F6326" t="s">
        <v>181</v>
      </c>
      <c r="G6326" t="s">
        <v>54</v>
      </c>
      <c r="H6326" t="s">
        <v>55</v>
      </c>
      <c r="I6326" t="s">
        <v>31</v>
      </c>
      <c r="J6326" t="s">
        <v>18</v>
      </c>
      <c r="K6326">
        <v>2381.1999999999998</v>
      </c>
      <c r="L6326">
        <v>567.9</v>
      </c>
      <c r="M6326" t="s">
        <v>19</v>
      </c>
      <c r="N6326">
        <v>0.23849319670754199</v>
      </c>
      <c r="O6326" t="s">
        <v>11351</v>
      </c>
      <c r="P6326" t="s">
        <v>11354</v>
      </c>
      <c r="R6326" t="s">
        <v>11353</v>
      </c>
      <c r="S6326">
        <f>IF(SalesData[[#This Row],[Return Status]]="Returned",1,0)</f>
        <v>0</v>
      </c>
      <c r="U6326" s="2">
        <f>EOMONTH(SalesData[[#This Row],[Order Date]],0)</f>
        <v>45169</v>
      </c>
      <c r="V6326" s="9" t="str">
        <f>"Q"&amp;INT((MONTH(SalesData[[#This Row],[Order Date]])+2)/3)&amp;"-"&amp;YEAR(SalesData[[#This Row],[Order Date]])</f>
        <v>Q3-2023</v>
      </c>
    </row>
    <row r="6327" spans="1:22" x14ac:dyDescent="0.35">
      <c r="A6327" t="s">
        <v>6468</v>
      </c>
      <c r="B6327" s="1">
        <v>45167</v>
      </c>
      <c r="C6327" t="s">
        <v>106</v>
      </c>
      <c r="D6327" t="s">
        <v>13</v>
      </c>
      <c r="E6327">
        <v>852009932</v>
      </c>
      <c r="F6327" t="s">
        <v>109</v>
      </c>
      <c r="G6327" t="s">
        <v>59</v>
      </c>
      <c r="H6327" t="s">
        <v>60</v>
      </c>
      <c r="I6327" t="s">
        <v>31</v>
      </c>
      <c r="J6327" t="s">
        <v>65</v>
      </c>
      <c r="K6327">
        <v>4990.83</v>
      </c>
      <c r="L6327">
        <v>1189.3399999999999</v>
      </c>
      <c r="M6327" t="s">
        <v>65</v>
      </c>
      <c r="N6327">
        <v>0.23830505146438599</v>
      </c>
      <c r="O6327" t="s">
        <v>11351</v>
      </c>
      <c r="P6327" t="s">
        <v>11354</v>
      </c>
      <c r="R6327" t="s">
        <v>11353</v>
      </c>
      <c r="S6327">
        <f>IF(SalesData[[#This Row],[Return Status]]="Returned",1,0)</f>
        <v>0</v>
      </c>
      <c r="T6327">
        <v>2183.56</v>
      </c>
      <c r="U6327" s="2">
        <f>EOMONTH(SalesData[[#This Row],[Order Date]],0)</f>
        <v>45169</v>
      </c>
      <c r="V6327" s="9" t="str">
        <f>"Q"&amp;INT((MONTH(SalesData[[#This Row],[Order Date]])+2)/3)&amp;"-"&amp;YEAR(SalesData[[#This Row],[Order Date]])</f>
        <v>Q3-2023</v>
      </c>
    </row>
    <row r="6328" spans="1:22" x14ac:dyDescent="0.35">
      <c r="A6328" t="s">
        <v>6469</v>
      </c>
      <c r="B6328" s="1">
        <v>45142</v>
      </c>
      <c r="C6328" t="s">
        <v>92</v>
      </c>
      <c r="D6328" t="s">
        <v>46</v>
      </c>
      <c r="E6328">
        <v>9879492686</v>
      </c>
      <c r="F6328" t="s">
        <v>95</v>
      </c>
      <c r="G6328" t="s">
        <v>59</v>
      </c>
      <c r="H6328" t="s">
        <v>60</v>
      </c>
      <c r="I6328" t="s">
        <v>31</v>
      </c>
      <c r="J6328" t="s">
        <v>62</v>
      </c>
      <c r="K6328">
        <v>2258.5500000000002</v>
      </c>
      <c r="L6328">
        <v>262.82</v>
      </c>
      <c r="M6328" t="s">
        <v>62</v>
      </c>
      <c r="N6328">
        <v>0.11636669544619301</v>
      </c>
      <c r="O6328" t="s">
        <v>11351</v>
      </c>
      <c r="P6328" t="s">
        <v>11352</v>
      </c>
      <c r="R6328" t="s">
        <v>11353</v>
      </c>
      <c r="S6328">
        <f>IF(SalesData[[#This Row],[Return Status]]="Returned",1,0)</f>
        <v>0</v>
      </c>
      <c r="T6328">
        <v>2183.56</v>
      </c>
      <c r="U6328" s="2">
        <f>EOMONTH(SalesData[[#This Row],[Order Date]],0)</f>
        <v>45169</v>
      </c>
      <c r="V6328" s="9" t="str">
        <f>"Q"&amp;INT((MONTH(SalesData[[#This Row],[Order Date]])+2)/3)&amp;"-"&amp;YEAR(SalesData[[#This Row],[Order Date]])</f>
        <v>Q3-2023</v>
      </c>
    </row>
    <row r="6329" spans="1:22" x14ac:dyDescent="0.35">
      <c r="A6329" t="s">
        <v>6470</v>
      </c>
      <c r="B6329" s="1">
        <v>45144</v>
      </c>
      <c r="C6329" t="s">
        <v>45</v>
      </c>
      <c r="D6329" t="s">
        <v>145</v>
      </c>
      <c r="E6329">
        <v>7754252803</v>
      </c>
      <c r="F6329" t="s">
        <v>107</v>
      </c>
      <c r="G6329" t="s">
        <v>15</v>
      </c>
      <c r="H6329" t="s">
        <v>16</v>
      </c>
      <c r="I6329" t="s">
        <v>17</v>
      </c>
      <c r="J6329" t="s">
        <v>19</v>
      </c>
      <c r="K6329">
        <v>2973.23</v>
      </c>
      <c r="L6329">
        <v>776.56</v>
      </c>
      <c r="M6329" t="s">
        <v>19</v>
      </c>
      <c r="N6329">
        <v>0.26118396491357898</v>
      </c>
      <c r="O6329" t="s">
        <v>11351</v>
      </c>
      <c r="P6329" t="s">
        <v>11354</v>
      </c>
      <c r="R6329" t="s">
        <v>11353</v>
      </c>
      <c r="S6329">
        <f>IF(SalesData[[#This Row],[Return Status]]="Returned",1,0)</f>
        <v>0</v>
      </c>
      <c r="T6329">
        <v>2085.91</v>
      </c>
      <c r="U6329" s="2">
        <f>EOMONTH(SalesData[[#This Row],[Order Date]],0)</f>
        <v>45169</v>
      </c>
      <c r="V6329" s="9" t="str">
        <f>"Q"&amp;INT((MONTH(SalesData[[#This Row],[Order Date]])+2)/3)&amp;"-"&amp;YEAR(SalesData[[#This Row],[Order Date]])</f>
        <v>Q3-2023</v>
      </c>
    </row>
    <row r="6330" spans="1:22" x14ac:dyDescent="0.35">
      <c r="A6330" t="s">
        <v>6471</v>
      </c>
      <c r="B6330" s="1">
        <v>45142</v>
      </c>
      <c r="C6330" t="s">
        <v>111</v>
      </c>
      <c r="D6330" t="s">
        <v>46</v>
      </c>
      <c r="E6330">
        <v>1453358809</v>
      </c>
      <c r="F6330" t="s">
        <v>159</v>
      </c>
      <c r="G6330" t="s">
        <v>84</v>
      </c>
      <c r="H6330" t="s">
        <v>85</v>
      </c>
      <c r="I6330" t="s">
        <v>31</v>
      </c>
      <c r="J6330" t="s">
        <v>19</v>
      </c>
      <c r="K6330">
        <v>356.48</v>
      </c>
      <c r="L6330">
        <v>46.18</v>
      </c>
      <c r="M6330" t="s">
        <v>19</v>
      </c>
      <c r="N6330">
        <v>0.129544434470377</v>
      </c>
      <c r="O6330" t="s">
        <v>11361</v>
      </c>
      <c r="P6330" t="s">
        <v>11352</v>
      </c>
      <c r="R6330" t="s">
        <v>11353</v>
      </c>
      <c r="S6330">
        <f>IF(SalesData[[#This Row],[Return Status]]="Returned",1,0)</f>
        <v>0</v>
      </c>
      <c r="T6330">
        <v>847.14</v>
      </c>
      <c r="U6330" s="2">
        <f>EOMONTH(SalesData[[#This Row],[Order Date]],0)</f>
        <v>45169</v>
      </c>
      <c r="V6330" s="9" t="str">
        <f>"Q"&amp;INT((MONTH(SalesData[[#This Row],[Order Date]])+2)/3)&amp;"-"&amp;YEAR(SalesData[[#This Row],[Order Date]])</f>
        <v>Q3-2023</v>
      </c>
    </row>
    <row r="6331" spans="1:22" x14ac:dyDescent="0.35">
      <c r="A6331" t="s">
        <v>6472</v>
      </c>
      <c r="B6331" s="1">
        <v>45145</v>
      </c>
      <c r="C6331" t="s">
        <v>94</v>
      </c>
      <c r="D6331" t="s">
        <v>145</v>
      </c>
      <c r="E6331">
        <v>5818401280</v>
      </c>
      <c r="F6331" t="s">
        <v>127</v>
      </c>
      <c r="G6331" t="s">
        <v>29</v>
      </c>
      <c r="H6331" t="s">
        <v>30</v>
      </c>
      <c r="I6331" t="s">
        <v>31</v>
      </c>
      <c r="J6331" t="s">
        <v>42</v>
      </c>
      <c r="K6331">
        <v>2043.57</v>
      </c>
      <c r="L6331">
        <v>302.43</v>
      </c>
      <c r="M6331" t="s">
        <v>43</v>
      </c>
      <c r="N6331">
        <v>0.14799101572248599</v>
      </c>
      <c r="O6331" t="s">
        <v>11351</v>
      </c>
      <c r="P6331" t="s">
        <v>11352</v>
      </c>
      <c r="R6331" t="s">
        <v>11353</v>
      </c>
      <c r="S6331">
        <f>IF(SalesData[[#This Row],[Return Status]]="Returned",1,0)</f>
        <v>0</v>
      </c>
      <c r="T6331">
        <v>2788.38</v>
      </c>
      <c r="U6331" s="2">
        <f>EOMONTH(SalesData[[#This Row],[Order Date]],0)</f>
        <v>45169</v>
      </c>
      <c r="V6331" s="9" t="str">
        <f>"Q"&amp;INT((MONTH(SalesData[[#This Row],[Order Date]])+2)/3)&amp;"-"&amp;YEAR(SalesData[[#This Row],[Order Date]])</f>
        <v>Q3-2023</v>
      </c>
    </row>
    <row r="6332" spans="1:22" x14ac:dyDescent="0.35">
      <c r="A6332" t="s">
        <v>6473</v>
      </c>
      <c r="B6332" s="1">
        <v>45168</v>
      </c>
      <c r="C6332" t="s">
        <v>57</v>
      </c>
      <c r="D6332" t="s">
        <v>13</v>
      </c>
      <c r="E6332">
        <v>4581495325</v>
      </c>
      <c r="F6332" t="s">
        <v>58</v>
      </c>
      <c r="G6332" t="s">
        <v>59</v>
      </c>
      <c r="H6332" t="s">
        <v>60</v>
      </c>
      <c r="I6332" t="s">
        <v>31</v>
      </c>
      <c r="J6332" t="s">
        <v>62</v>
      </c>
      <c r="K6332">
        <v>4560.07</v>
      </c>
      <c r="L6332">
        <v>790.72</v>
      </c>
      <c r="M6332" t="s">
        <v>62</v>
      </c>
      <c r="N6332">
        <v>0.173400846916824</v>
      </c>
      <c r="O6332" t="s">
        <v>11351</v>
      </c>
      <c r="P6332" t="s">
        <v>11352</v>
      </c>
      <c r="Q6332" t="s">
        <v>11364</v>
      </c>
      <c r="R6332" t="s">
        <v>11360</v>
      </c>
      <c r="S6332">
        <f>IF(SalesData[[#This Row],[Return Status]]="Returned",1,0)</f>
        <v>1</v>
      </c>
      <c r="T6332">
        <v>2183.56</v>
      </c>
      <c r="U6332" s="2">
        <f>EOMONTH(SalesData[[#This Row],[Order Date]],0)</f>
        <v>45169</v>
      </c>
      <c r="V6332" s="9" t="str">
        <f>"Q"&amp;INT((MONTH(SalesData[[#This Row],[Order Date]])+2)/3)&amp;"-"&amp;YEAR(SalesData[[#This Row],[Order Date]])</f>
        <v>Q3-2023</v>
      </c>
    </row>
    <row r="6333" spans="1:22" x14ac:dyDescent="0.35">
      <c r="A6333" t="s">
        <v>6474</v>
      </c>
      <c r="B6333" s="1">
        <v>45154</v>
      </c>
      <c r="C6333" t="s">
        <v>188</v>
      </c>
      <c r="D6333" t="s">
        <v>13</v>
      </c>
      <c r="E6333">
        <v>4424957740</v>
      </c>
      <c r="F6333" t="s">
        <v>83</v>
      </c>
      <c r="G6333" t="s">
        <v>84</v>
      </c>
      <c r="H6333" t="s">
        <v>85</v>
      </c>
      <c r="I6333" t="s">
        <v>31</v>
      </c>
      <c r="J6333" t="s">
        <v>61</v>
      </c>
      <c r="K6333">
        <v>1067.0899999999999</v>
      </c>
      <c r="L6333">
        <v>136.61000000000001</v>
      </c>
      <c r="M6333" t="s">
        <v>62</v>
      </c>
      <c r="N6333">
        <v>0.128021066639178</v>
      </c>
      <c r="O6333" t="s">
        <v>11351</v>
      </c>
      <c r="P6333" t="s">
        <v>11352</v>
      </c>
      <c r="R6333" t="s">
        <v>11353</v>
      </c>
      <c r="S6333">
        <f>IF(SalesData[[#This Row],[Return Status]]="Returned",1,0)</f>
        <v>0</v>
      </c>
      <c r="T6333">
        <v>847.14</v>
      </c>
      <c r="U6333" s="2">
        <f>EOMONTH(SalesData[[#This Row],[Order Date]],0)</f>
        <v>45169</v>
      </c>
      <c r="V6333" s="9" t="str">
        <f>"Q"&amp;INT((MONTH(SalesData[[#This Row],[Order Date]])+2)/3)&amp;"-"&amp;YEAR(SalesData[[#This Row],[Order Date]])</f>
        <v>Q3-2023</v>
      </c>
    </row>
    <row r="6334" spans="1:22" x14ac:dyDescent="0.35">
      <c r="A6334" t="s">
        <v>6475</v>
      </c>
      <c r="B6334" s="1">
        <v>45146</v>
      </c>
      <c r="C6334" t="s">
        <v>176</v>
      </c>
      <c r="D6334" t="s">
        <v>39</v>
      </c>
      <c r="E6334">
        <v>360023323</v>
      </c>
      <c r="F6334" t="s">
        <v>83</v>
      </c>
      <c r="G6334" t="s">
        <v>84</v>
      </c>
      <c r="H6334" t="s">
        <v>85</v>
      </c>
      <c r="I6334" t="s">
        <v>31</v>
      </c>
      <c r="J6334" t="s">
        <v>19</v>
      </c>
      <c r="K6334">
        <v>969.75</v>
      </c>
      <c r="L6334">
        <v>208.57</v>
      </c>
      <c r="M6334" t="s">
        <v>19</v>
      </c>
      <c r="N6334">
        <v>0.215076050528487</v>
      </c>
      <c r="O6334" t="s">
        <v>11355</v>
      </c>
      <c r="P6334" t="s">
        <v>11354</v>
      </c>
      <c r="R6334" t="s">
        <v>11353</v>
      </c>
      <c r="S6334">
        <f>IF(SalesData[[#This Row],[Return Status]]="Returned",1,0)</f>
        <v>0</v>
      </c>
      <c r="T6334">
        <v>847.14</v>
      </c>
      <c r="U6334" s="2">
        <f>EOMONTH(SalesData[[#This Row],[Order Date]],0)</f>
        <v>45169</v>
      </c>
      <c r="V6334" s="9" t="str">
        <f>"Q"&amp;INT((MONTH(SalesData[[#This Row],[Order Date]])+2)/3)&amp;"-"&amp;YEAR(SalesData[[#This Row],[Order Date]])</f>
        <v>Q3-2023</v>
      </c>
    </row>
    <row r="6335" spans="1:22" x14ac:dyDescent="0.35">
      <c r="A6335" t="s">
        <v>6476</v>
      </c>
      <c r="B6335" s="1">
        <v>45152</v>
      </c>
      <c r="C6335" t="s">
        <v>77</v>
      </c>
      <c r="D6335" t="s">
        <v>39</v>
      </c>
      <c r="E6335">
        <v>6523592394</v>
      </c>
      <c r="F6335" t="s">
        <v>140</v>
      </c>
      <c r="G6335" t="s">
        <v>236</v>
      </c>
      <c r="H6335" t="s">
        <v>121</v>
      </c>
      <c r="I6335" t="s">
        <v>17</v>
      </c>
      <c r="J6335" t="s">
        <v>43</v>
      </c>
      <c r="K6335">
        <v>1902.59</v>
      </c>
      <c r="L6335">
        <v>197.12</v>
      </c>
      <c r="M6335" t="s">
        <v>43</v>
      </c>
      <c r="N6335">
        <v>0.103606136897598</v>
      </c>
      <c r="O6335" t="s">
        <v>11351</v>
      </c>
      <c r="P6335" t="s">
        <v>11352</v>
      </c>
      <c r="Q6335" t="s">
        <v>11369</v>
      </c>
      <c r="R6335" t="s">
        <v>11360</v>
      </c>
      <c r="S6335">
        <f>IF(SalesData[[#This Row],[Return Status]]="Returned",1,0)</f>
        <v>1</v>
      </c>
      <c r="U6335" s="2">
        <f>EOMONTH(SalesData[[#This Row],[Order Date]],0)</f>
        <v>45169</v>
      </c>
      <c r="V6335" s="9" t="str">
        <f>"Q"&amp;INT((MONTH(SalesData[[#This Row],[Order Date]])+2)/3)&amp;"-"&amp;YEAR(SalesData[[#This Row],[Order Date]])</f>
        <v>Q3-2023</v>
      </c>
    </row>
    <row r="6336" spans="1:22" x14ac:dyDescent="0.35">
      <c r="A6336" t="s">
        <v>6477</v>
      </c>
      <c r="B6336" s="1">
        <v>45151</v>
      </c>
      <c r="C6336" t="s">
        <v>77</v>
      </c>
      <c r="D6336" t="s">
        <v>80</v>
      </c>
      <c r="E6336">
        <v>6296001375</v>
      </c>
      <c r="F6336" t="s">
        <v>312</v>
      </c>
      <c r="G6336" t="s">
        <v>141</v>
      </c>
      <c r="H6336" t="s">
        <v>11357</v>
      </c>
      <c r="I6336" t="s">
        <v>17</v>
      </c>
      <c r="J6336" t="s">
        <v>18</v>
      </c>
      <c r="K6336">
        <v>2772.72</v>
      </c>
      <c r="L6336">
        <v>774.13</v>
      </c>
      <c r="M6336" t="s">
        <v>19</v>
      </c>
      <c r="N6336">
        <v>0.27919515854467802</v>
      </c>
      <c r="O6336" t="s">
        <v>11351</v>
      </c>
      <c r="P6336" t="s">
        <v>11354</v>
      </c>
      <c r="R6336" t="s">
        <v>11353</v>
      </c>
      <c r="S6336">
        <f>IF(SalesData[[#This Row],[Return Status]]="Returned",1,0)</f>
        <v>0</v>
      </c>
      <c r="T6336">
        <v>2793.38</v>
      </c>
      <c r="U6336" s="2">
        <f>EOMONTH(SalesData[[#This Row],[Order Date]],0)</f>
        <v>45169</v>
      </c>
      <c r="V6336" s="9" t="str">
        <f>"Q"&amp;INT((MONTH(SalesData[[#This Row],[Order Date]])+2)/3)&amp;"-"&amp;YEAR(SalesData[[#This Row],[Order Date]])</f>
        <v>Q3-2023</v>
      </c>
    </row>
    <row r="6337" spans="1:22" x14ac:dyDescent="0.35">
      <c r="A6337" t="s">
        <v>6478</v>
      </c>
      <c r="B6337" s="1">
        <v>45155</v>
      </c>
      <c r="C6337" t="s">
        <v>97</v>
      </c>
      <c r="D6337" t="s">
        <v>145</v>
      </c>
      <c r="E6337">
        <v>2467593996</v>
      </c>
      <c r="F6337" t="s">
        <v>100</v>
      </c>
      <c r="G6337" t="s">
        <v>34</v>
      </c>
      <c r="H6337" t="s">
        <v>11357</v>
      </c>
      <c r="I6337" t="s">
        <v>36</v>
      </c>
      <c r="J6337" t="s">
        <v>62</v>
      </c>
      <c r="K6337">
        <v>1057.8399999999999</v>
      </c>
      <c r="L6337">
        <v>55.5</v>
      </c>
      <c r="M6337" t="s">
        <v>62</v>
      </c>
      <c r="N6337">
        <v>5.2465401194887698E-2</v>
      </c>
      <c r="O6337" t="s">
        <v>11351</v>
      </c>
      <c r="P6337" t="s">
        <v>11356</v>
      </c>
      <c r="R6337" t="s">
        <v>11353</v>
      </c>
      <c r="S6337">
        <f>IF(SalesData[[#This Row],[Return Status]]="Returned",1,0)</f>
        <v>0</v>
      </c>
      <c r="U6337" s="2">
        <f>EOMONTH(SalesData[[#This Row],[Order Date]],0)</f>
        <v>45169</v>
      </c>
      <c r="V6337" s="9" t="str">
        <f>"Q"&amp;INT((MONTH(SalesData[[#This Row],[Order Date]])+2)/3)&amp;"-"&amp;YEAR(SalesData[[#This Row],[Order Date]])</f>
        <v>Q3-2023</v>
      </c>
    </row>
    <row r="6338" spans="1:22" x14ac:dyDescent="0.35">
      <c r="A6338" t="s">
        <v>6479</v>
      </c>
      <c r="B6338" s="1">
        <v>45150</v>
      </c>
      <c r="C6338" t="s">
        <v>194</v>
      </c>
      <c r="D6338" t="s">
        <v>46</v>
      </c>
      <c r="E6338">
        <v>8114075639</v>
      </c>
      <c r="F6338" t="s">
        <v>357</v>
      </c>
      <c r="G6338" t="s">
        <v>164</v>
      </c>
      <c r="H6338" t="s">
        <v>165</v>
      </c>
      <c r="I6338" t="s">
        <v>36</v>
      </c>
      <c r="J6338" t="s">
        <v>18</v>
      </c>
      <c r="K6338">
        <v>3816.92</v>
      </c>
      <c r="L6338">
        <v>746.6</v>
      </c>
      <c r="M6338" t="s">
        <v>19</v>
      </c>
      <c r="N6338">
        <v>0.19560273728555999</v>
      </c>
      <c r="O6338" t="s">
        <v>11351</v>
      </c>
      <c r="P6338" t="s">
        <v>11352</v>
      </c>
      <c r="R6338" t="s">
        <v>11353</v>
      </c>
      <c r="S6338">
        <f>IF(SalesData[[#This Row],[Return Status]]="Returned",1,0)</f>
        <v>0</v>
      </c>
      <c r="U6338" s="2">
        <f>EOMONTH(SalesData[[#This Row],[Order Date]],0)</f>
        <v>45169</v>
      </c>
      <c r="V6338" s="9" t="str">
        <f>"Q"&amp;INT((MONTH(SalesData[[#This Row],[Order Date]])+2)/3)&amp;"-"&amp;YEAR(SalesData[[#This Row],[Order Date]])</f>
        <v>Q3-2023</v>
      </c>
    </row>
    <row r="6339" spans="1:22" x14ac:dyDescent="0.35">
      <c r="A6339" t="s">
        <v>6480</v>
      </c>
      <c r="B6339" s="1">
        <v>45165</v>
      </c>
      <c r="C6339" t="s">
        <v>87</v>
      </c>
      <c r="D6339" t="s">
        <v>27</v>
      </c>
      <c r="E6339">
        <v>6356196526</v>
      </c>
      <c r="F6339" t="s">
        <v>120</v>
      </c>
      <c r="G6339" t="s">
        <v>141</v>
      </c>
      <c r="H6339" t="s">
        <v>121</v>
      </c>
      <c r="I6339" t="s">
        <v>17</v>
      </c>
      <c r="J6339" t="s">
        <v>62</v>
      </c>
      <c r="K6339">
        <v>4727.3</v>
      </c>
      <c r="L6339">
        <v>1281.6500000000001</v>
      </c>
      <c r="M6339" t="s">
        <v>62</v>
      </c>
      <c r="N6339">
        <v>0.271116705095932</v>
      </c>
      <c r="O6339" t="s">
        <v>11351</v>
      </c>
      <c r="P6339" t="s">
        <v>11354</v>
      </c>
      <c r="R6339" t="s">
        <v>11353</v>
      </c>
      <c r="S6339">
        <f>IF(SalesData[[#This Row],[Return Status]]="Returned",1,0)</f>
        <v>0</v>
      </c>
      <c r="T6339">
        <v>2793.38</v>
      </c>
      <c r="U6339" s="2">
        <f>EOMONTH(SalesData[[#This Row],[Order Date]],0)</f>
        <v>45169</v>
      </c>
      <c r="V6339" s="9" t="str">
        <f>"Q"&amp;INT((MONTH(SalesData[[#This Row],[Order Date]])+2)/3)&amp;"-"&amp;YEAR(SalesData[[#This Row],[Order Date]])</f>
        <v>Q3-2023</v>
      </c>
    </row>
    <row r="6340" spans="1:22" x14ac:dyDescent="0.35">
      <c r="A6340" t="s">
        <v>6481</v>
      </c>
      <c r="B6340" s="1">
        <v>45156</v>
      </c>
      <c r="C6340" t="s">
        <v>67</v>
      </c>
      <c r="D6340" t="s">
        <v>46</v>
      </c>
      <c r="E6340">
        <v>9608085603</v>
      </c>
      <c r="F6340" t="s">
        <v>170</v>
      </c>
      <c r="G6340" t="s">
        <v>69</v>
      </c>
      <c r="H6340" t="s">
        <v>11357</v>
      </c>
      <c r="I6340" t="s">
        <v>31</v>
      </c>
      <c r="J6340" t="s">
        <v>61</v>
      </c>
      <c r="K6340">
        <v>1207.06</v>
      </c>
      <c r="L6340">
        <v>320.54000000000002</v>
      </c>
      <c r="M6340" t="s">
        <v>62</v>
      </c>
      <c r="N6340">
        <v>0.26555432207181101</v>
      </c>
      <c r="O6340" t="s">
        <v>11351</v>
      </c>
      <c r="P6340" t="s">
        <v>11354</v>
      </c>
      <c r="R6340" t="s">
        <v>11353</v>
      </c>
      <c r="S6340">
        <f>IF(SalesData[[#This Row],[Return Status]]="Returned",1,0)</f>
        <v>0</v>
      </c>
      <c r="T6340">
        <v>2081.52</v>
      </c>
      <c r="U6340" s="2">
        <f>EOMONTH(SalesData[[#This Row],[Order Date]],0)</f>
        <v>45169</v>
      </c>
      <c r="V6340" s="9" t="str">
        <f>"Q"&amp;INT((MONTH(SalesData[[#This Row],[Order Date]])+2)/3)&amp;"-"&amp;YEAR(SalesData[[#This Row],[Order Date]])</f>
        <v>Q3-2023</v>
      </c>
    </row>
    <row r="6341" spans="1:22" x14ac:dyDescent="0.35">
      <c r="A6341" t="s">
        <v>6482</v>
      </c>
      <c r="B6341" s="1">
        <v>45143</v>
      </c>
      <c r="C6341" t="s">
        <v>325</v>
      </c>
      <c r="D6341" t="s">
        <v>13</v>
      </c>
      <c r="E6341">
        <v>5140430389</v>
      </c>
      <c r="F6341" t="s">
        <v>238</v>
      </c>
      <c r="G6341" t="s">
        <v>74</v>
      </c>
      <c r="H6341" t="s">
        <v>75</v>
      </c>
      <c r="I6341" t="s">
        <v>36</v>
      </c>
      <c r="J6341" t="s">
        <v>19</v>
      </c>
      <c r="K6341">
        <v>2211.19</v>
      </c>
      <c r="L6341">
        <v>312.86</v>
      </c>
      <c r="M6341" t="s">
        <v>19</v>
      </c>
      <c r="N6341">
        <v>0.14148942424667299</v>
      </c>
      <c r="O6341" t="s">
        <v>11351</v>
      </c>
      <c r="P6341" t="s">
        <v>11352</v>
      </c>
      <c r="R6341" t="s">
        <v>11353</v>
      </c>
      <c r="S6341">
        <f>IF(SalesData[[#This Row],[Return Status]]="Returned",1,0)</f>
        <v>0</v>
      </c>
      <c r="T6341">
        <v>2420.2800000000002</v>
      </c>
      <c r="U6341" s="2">
        <f>EOMONTH(SalesData[[#This Row],[Order Date]],0)</f>
        <v>45169</v>
      </c>
      <c r="V6341" s="9" t="str">
        <f>"Q"&amp;INT((MONTH(SalesData[[#This Row],[Order Date]])+2)/3)&amp;"-"&amp;YEAR(SalesData[[#This Row],[Order Date]])</f>
        <v>Q3-2023</v>
      </c>
    </row>
    <row r="6342" spans="1:22" x14ac:dyDescent="0.35">
      <c r="A6342" t="s">
        <v>6483</v>
      </c>
      <c r="B6342" s="1">
        <v>45164</v>
      </c>
      <c r="C6342" t="s">
        <v>144</v>
      </c>
      <c r="D6342" t="s">
        <v>72</v>
      </c>
      <c r="E6342">
        <v>124482489</v>
      </c>
      <c r="F6342" t="s">
        <v>152</v>
      </c>
      <c r="G6342" t="s">
        <v>23</v>
      </c>
      <c r="H6342" t="s">
        <v>24</v>
      </c>
      <c r="I6342" t="s">
        <v>17</v>
      </c>
      <c r="J6342" t="s">
        <v>62</v>
      </c>
      <c r="K6342">
        <v>3955.04</v>
      </c>
      <c r="L6342">
        <v>499.77</v>
      </c>
      <c r="M6342" t="s">
        <v>62</v>
      </c>
      <c r="N6342">
        <v>0.126362818075165</v>
      </c>
      <c r="O6342" t="s">
        <v>11351</v>
      </c>
      <c r="P6342" t="s">
        <v>11352</v>
      </c>
      <c r="R6342" t="s">
        <v>11353</v>
      </c>
      <c r="S6342">
        <f>IF(SalesData[[#This Row],[Return Status]]="Returned",1,0)</f>
        <v>0</v>
      </c>
      <c r="T6342">
        <v>2821.33</v>
      </c>
      <c r="U6342" s="2">
        <f>EOMONTH(SalesData[[#This Row],[Order Date]],0)</f>
        <v>45169</v>
      </c>
      <c r="V6342" s="9" t="str">
        <f>"Q"&amp;INT((MONTH(SalesData[[#This Row],[Order Date]])+2)/3)&amp;"-"&amp;YEAR(SalesData[[#This Row],[Order Date]])</f>
        <v>Q3-2023</v>
      </c>
    </row>
    <row r="6343" spans="1:22" x14ac:dyDescent="0.35">
      <c r="A6343" t="s">
        <v>6484</v>
      </c>
      <c r="B6343" s="1">
        <v>45160</v>
      </c>
      <c r="C6343" t="s">
        <v>162</v>
      </c>
      <c r="D6343" t="s">
        <v>80</v>
      </c>
      <c r="E6343">
        <v>5550139665</v>
      </c>
      <c r="F6343" t="s">
        <v>140</v>
      </c>
      <c r="G6343" t="s">
        <v>141</v>
      </c>
      <c r="H6343" t="s">
        <v>121</v>
      </c>
      <c r="I6343" t="s">
        <v>17</v>
      </c>
      <c r="J6343" t="s">
        <v>19</v>
      </c>
      <c r="K6343">
        <v>185.24</v>
      </c>
      <c r="L6343">
        <v>31.59</v>
      </c>
      <c r="M6343" t="s">
        <v>19</v>
      </c>
      <c r="N6343">
        <v>0.17053552148564</v>
      </c>
      <c r="O6343" t="s">
        <v>11361</v>
      </c>
      <c r="P6343" t="s">
        <v>11352</v>
      </c>
      <c r="R6343" t="s">
        <v>11353</v>
      </c>
      <c r="S6343">
        <f>IF(SalesData[[#This Row],[Return Status]]="Returned",1,0)</f>
        <v>0</v>
      </c>
      <c r="T6343">
        <v>2793.38</v>
      </c>
      <c r="U6343" s="2">
        <f>EOMONTH(SalesData[[#This Row],[Order Date]],0)</f>
        <v>45169</v>
      </c>
      <c r="V6343" s="9" t="str">
        <f>"Q"&amp;INT((MONTH(SalesData[[#This Row],[Order Date]])+2)/3)&amp;"-"&amp;YEAR(SalesData[[#This Row],[Order Date]])</f>
        <v>Q3-2023</v>
      </c>
    </row>
    <row r="6344" spans="1:22" x14ac:dyDescent="0.35">
      <c r="A6344" t="s">
        <v>6485</v>
      </c>
      <c r="B6344" s="1">
        <v>45148</v>
      </c>
      <c r="C6344" t="s">
        <v>124</v>
      </c>
      <c r="D6344" t="s">
        <v>27</v>
      </c>
      <c r="E6344">
        <v>468896876</v>
      </c>
      <c r="F6344" t="s">
        <v>28</v>
      </c>
      <c r="G6344" t="s">
        <v>29</v>
      </c>
      <c r="H6344" t="s">
        <v>30</v>
      </c>
      <c r="I6344" t="s">
        <v>31</v>
      </c>
      <c r="J6344" t="s">
        <v>19</v>
      </c>
      <c r="K6344">
        <v>4090.45</v>
      </c>
      <c r="L6344">
        <v>723.01</v>
      </c>
      <c r="M6344" t="s">
        <v>19</v>
      </c>
      <c r="N6344">
        <v>0.17675561368553599</v>
      </c>
      <c r="O6344" t="s">
        <v>11351</v>
      </c>
      <c r="P6344" t="s">
        <v>11352</v>
      </c>
      <c r="R6344" t="s">
        <v>11353</v>
      </c>
      <c r="S6344">
        <f>IF(SalesData[[#This Row],[Return Status]]="Returned",1,0)</f>
        <v>0</v>
      </c>
      <c r="T6344">
        <v>2788.38</v>
      </c>
      <c r="U6344" s="2">
        <f>EOMONTH(SalesData[[#This Row],[Order Date]],0)</f>
        <v>45169</v>
      </c>
      <c r="V6344" s="9" t="str">
        <f>"Q"&amp;INT((MONTH(SalesData[[#This Row],[Order Date]])+2)/3)&amp;"-"&amp;YEAR(SalesData[[#This Row],[Order Date]])</f>
        <v>Q3-2023</v>
      </c>
    </row>
    <row r="6345" spans="1:22" x14ac:dyDescent="0.35">
      <c r="A6345" t="s">
        <v>6486</v>
      </c>
      <c r="B6345" s="1">
        <v>45163</v>
      </c>
      <c r="C6345" t="s">
        <v>139</v>
      </c>
      <c r="D6345" t="s">
        <v>46</v>
      </c>
      <c r="E6345">
        <v>3569177339</v>
      </c>
      <c r="F6345" t="s">
        <v>22</v>
      </c>
      <c r="G6345" t="s">
        <v>23</v>
      </c>
      <c r="H6345" t="s">
        <v>24</v>
      </c>
      <c r="I6345" t="s">
        <v>17</v>
      </c>
      <c r="J6345" t="s">
        <v>18</v>
      </c>
      <c r="K6345">
        <v>1366.14</v>
      </c>
      <c r="L6345">
        <v>345.99</v>
      </c>
      <c r="M6345" t="s">
        <v>19</v>
      </c>
      <c r="N6345">
        <v>0.25326101278053498</v>
      </c>
      <c r="O6345" t="s">
        <v>11351</v>
      </c>
      <c r="P6345" t="s">
        <v>11354</v>
      </c>
      <c r="R6345" t="s">
        <v>11353</v>
      </c>
      <c r="S6345">
        <f>IF(SalesData[[#This Row],[Return Status]]="Returned",1,0)</f>
        <v>0</v>
      </c>
      <c r="T6345">
        <v>2821.33</v>
      </c>
      <c r="U6345" s="2">
        <f>EOMONTH(SalesData[[#This Row],[Order Date]],0)</f>
        <v>45169</v>
      </c>
      <c r="V6345" s="9" t="str">
        <f>"Q"&amp;INT((MONTH(SalesData[[#This Row],[Order Date]])+2)/3)&amp;"-"&amp;YEAR(SalesData[[#This Row],[Order Date]])</f>
        <v>Q3-2023</v>
      </c>
    </row>
    <row r="6346" spans="1:22" x14ac:dyDescent="0.35">
      <c r="A6346" t="s">
        <v>6487</v>
      </c>
      <c r="B6346" s="1">
        <v>45163</v>
      </c>
      <c r="C6346" t="s">
        <v>38</v>
      </c>
      <c r="D6346" t="s">
        <v>99</v>
      </c>
      <c r="E6346">
        <v>1983404739</v>
      </c>
      <c r="F6346" t="s">
        <v>107</v>
      </c>
      <c r="G6346" t="s">
        <v>15</v>
      </c>
      <c r="H6346" t="s">
        <v>16</v>
      </c>
      <c r="I6346" t="s">
        <v>17</v>
      </c>
      <c r="J6346" t="s">
        <v>65</v>
      </c>
      <c r="K6346">
        <v>3347.08</v>
      </c>
      <c r="L6346">
        <v>904.45</v>
      </c>
      <c r="M6346" t="s">
        <v>65</v>
      </c>
      <c r="N6346">
        <v>0.27022061020352101</v>
      </c>
      <c r="O6346" t="s">
        <v>11351</v>
      </c>
      <c r="P6346" t="s">
        <v>11354</v>
      </c>
      <c r="R6346" t="s">
        <v>11353</v>
      </c>
      <c r="S6346">
        <f>IF(SalesData[[#This Row],[Return Status]]="Returned",1,0)</f>
        <v>0</v>
      </c>
      <c r="T6346">
        <v>2085.91</v>
      </c>
      <c r="U6346" s="2">
        <f>EOMONTH(SalesData[[#This Row],[Order Date]],0)</f>
        <v>45169</v>
      </c>
      <c r="V6346" s="9" t="str">
        <f>"Q"&amp;INT((MONTH(SalesData[[#This Row],[Order Date]])+2)/3)&amp;"-"&amp;YEAR(SalesData[[#This Row],[Order Date]])</f>
        <v>Q3-2023</v>
      </c>
    </row>
    <row r="6347" spans="1:22" x14ac:dyDescent="0.35">
      <c r="A6347" t="s">
        <v>6488</v>
      </c>
      <c r="B6347" s="1">
        <v>45157</v>
      </c>
      <c r="C6347" t="s">
        <v>87</v>
      </c>
      <c r="D6347" t="s">
        <v>99</v>
      </c>
      <c r="E6347">
        <v>3537609062</v>
      </c>
      <c r="F6347" t="s">
        <v>58</v>
      </c>
      <c r="G6347" t="s">
        <v>59</v>
      </c>
      <c r="H6347" t="s">
        <v>60</v>
      </c>
      <c r="I6347" t="s">
        <v>31</v>
      </c>
      <c r="J6347" t="s">
        <v>18</v>
      </c>
      <c r="K6347">
        <v>1702.21</v>
      </c>
      <c r="L6347">
        <v>189.27</v>
      </c>
      <c r="M6347" t="s">
        <v>19</v>
      </c>
      <c r="N6347">
        <v>0.11119074614765501</v>
      </c>
      <c r="O6347" t="s">
        <v>11351</v>
      </c>
      <c r="P6347" t="s">
        <v>11352</v>
      </c>
      <c r="R6347" t="s">
        <v>11353</v>
      </c>
      <c r="S6347">
        <f>IF(SalesData[[#This Row],[Return Status]]="Returned",1,0)</f>
        <v>0</v>
      </c>
      <c r="T6347">
        <v>2183.56</v>
      </c>
      <c r="U6347" s="2">
        <f>EOMONTH(SalesData[[#This Row],[Order Date]],0)</f>
        <v>45169</v>
      </c>
      <c r="V6347" s="9" t="str">
        <f>"Q"&amp;INT((MONTH(SalesData[[#This Row],[Order Date]])+2)/3)&amp;"-"&amp;YEAR(SalesData[[#This Row],[Order Date]])</f>
        <v>Q3-2023</v>
      </c>
    </row>
    <row r="6348" spans="1:22" x14ac:dyDescent="0.35">
      <c r="A6348" t="s">
        <v>6489</v>
      </c>
      <c r="B6348" s="1">
        <v>45158</v>
      </c>
      <c r="C6348" t="s">
        <v>176</v>
      </c>
      <c r="D6348" t="s">
        <v>80</v>
      </c>
      <c r="E6348">
        <v>6679597502</v>
      </c>
      <c r="F6348" t="s">
        <v>33</v>
      </c>
      <c r="G6348" t="s">
        <v>34</v>
      </c>
      <c r="H6348" t="s">
        <v>35</v>
      </c>
      <c r="I6348" t="s">
        <v>36</v>
      </c>
      <c r="J6348" t="s">
        <v>19</v>
      </c>
      <c r="K6348">
        <v>1097.33</v>
      </c>
      <c r="L6348">
        <v>33.42</v>
      </c>
      <c r="M6348" t="s">
        <v>19</v>
      </c>
      <c r="N6348">
        <v>3.0455742575159699E-2</v>
      </c>
      <c r="O6348" t="s">
        <v>11351</v>
      </c>
      <c r="P6348" t="s">
        <v>11356</v>
      </c>
      <c r="Q6348" t="s">
        <v>11359</v>
      </c>
      <c r="R6348" t="s">
        <v>11360</v>
      </c>
      <c r="S6348">
        <f>IF(SalesData[[#This Row],[Return Status]]="Returned",1,0)</f>
        <v>1</v>
      </c>
      <c r="U6348" s="2">
        <f>EOMONTH(SalesData[[#This Row],[Order Date]],0)</f>
        <v>45169</v>
      </c>
      <c r="V6348" s="9" t="str">
        <f>"Q"&amp;INT((MONTH(SalesData[[#This Row],[Order Date]])+2)/3)&amp;"-"&amp;YEAR(SalesData[[#This Row],[Order Date]])</f>
        <v>Q3-2023</v>
      </c>
    </row>
    <row r="6349" spans="1:22" x14ac:dyDescent="0.35">
      <c r="A6349" t="s">
        <v>6490</v>
      </c>
      <c r="B6349" s="1">
        <v>45159</v>
      </c>
      <c r="C6349" t="s">
        <v>77</v>
      </c>
      <c r="D6349" t="s">
        <v>99</v>
      </c>
      <c r="E6349">
        <v>4160426343</v>
      </c>
      <c r="F6349" t="s">
        <v>156</v>
      </c>
      <c r="G6349" t="s">
        <v>84</v>
      </c>
      <c r="H6349" t="s">
        <v>85</v>
      </c>
      <c r="I6349" t="s">
        <v>31</v>
      </c>
      <c r="J6349" t="s">
        <v>61</v>
      </c>
      <c r="K6349">
        <v>2296.12</v>
      </c>
      <c r="L6349">
        <v>626.15</v>
      </c>
      <c r="M6349" t="s">
        <v>62</v>
      </c>
      <c r="N6349">
        <v>0.27269916206470002</v>
      </c>
      <c r="O6349" t="s">
        <v>11351</v>
      </c>
      <c r="P6349" t="s">
        <v>11354</v>
      </c>
      <c r="R6349" t="s">
        <v>11353</v>
      </c>
      <c r="S6349">
        <f>IF(SalesData[[#This Row],[Return Status]]="Returned",1,0)</f>
        <v>0</v>
      </c>
      <c r="T6349">
        <v>847.14</v>
      </c>
      <c r="U6349" s="2">
        <f>EOMONTH(SalesData[[#This Row],[Order Date]],0)</f>
        <v>45169</v>
      </c>
      <c r="V6349" s="9" t="str">
        <f>"Q"&amp;INT((MONTH(SalesData[[#This Row],[Order Date]])+2)/3)&amp;"-"&amp;YEAR(SalesData[[#This Row],[Order Date]])</f>
        <v>Q3-2023</v>
      </c>
    </row>
    <row r="6350" spans="1:22" x14ac:dyDescent="0.35">
      <c r="A6350" t="s">
        <v>6491</v>
      </c>
      <c r="B6350" s="1">
        <v>45151</v>
      </c>
      <c r="C6350" t="s">
        <v>188</v>
      </c>
      <c r="D6350" t="s">
        <v>39</v>
      </c>
      <c r="E6350">
        <v>1953142455</v>
      </c>
      <c r="F6350" t="s">
        <v>129</v>
      </c>
      <c r="G6350" t="s">
        <v>54</v>
      </c>
      <c r="H6350" t="s">
        <v>55</v>
      </c>
      <c r="I6350" t="s">
        <v>31</v>
      </c>
      <c r="J6350" t="s">
        <v>19</v>
      </c>
      <c r="K6350">
        <v>3704.22</v>
      </c>
      <c r="L6350">
        <v>194.73</v>
      </c>
      <c r="M6350" t="s">
        <v>19</v>
      </c>
      <c r="N6350">
        <v>5.2569771773814701E-2</v>
      </c>
      <c r="O6350" t="s">
        <v>11351</v>
      </c>
      <c r="P6350" t="s">
        <v>11356</v>
      </c>
      <c r="R6350" t="s">
        <v>11353</v>
      </c>
      <c r="S6350">
        <f>IF(SalesData[[#This Row],[Return Status]]="Returned",1,0)</f>
        <v>0</v>
      </c>
      <c r="U6350" s="2">
        <f>EOMONTH(SalesData[[#This Row],[Order Date]],0)</f>
        <v>45169</v>
      </c>
      <c r="V6350" s="9" t="str">
        <f>"Q"&amp;INT((MONTH(SalesData[[#This Row],[Order Date]])+2)/3)&amp;"-"&amp;YEAR(SalesData[[#This Row],[Order Date]])</f>
        <v>Q3-2023</v>
      </c>
    </row>
    <row r="6351" spans="1:22" x14ac:dyDescent="0.35">
      <c r="A6351" t="s">
        <v>6492</v>
      </c>
      <c r="B6351" s="1">
        <v>45155</v>
      </c>
      <c r="C6351" t="s">
        <v>12</v>
      </c>
      <c r="D6351" t="s">
        <v>99</v>
      </c>
      <c r="E6351">
        <v>8185448713</v>
      </c>
      <c r="F6351" t="s">
        <v>238</v>
      </c>
      <c r="G6351" t="s">
        <v>74</v>
      </c>
      <c r="H6351" t="s">
        <v>75</v>
      </c>
      <c r="I6351" t="s">
        <v>36</v>
      </c>
      <c r="J6351" t="s">
        <v>65</v>
      </c>
      <c r="K6351">
        <v>3809.52</v>
      </c>
      <c r="L6351">
        <v>813.99</v>
      </c>
      <c r="M6351" t="s">
        <v>65</v>
      </c>
      <c r="N6351">
        <v>0.21367258867258901</v>
      </c>
      <c r="O6351" t="s">
        <v>11351</v>
      </c>
      <c r="P6351" t="s">
        <v>11354</v>
      </c>
      <c r="R6351" t="s">
        <v>11353</v>
      </c>
      <c r="S6351">
        <f>IF(SalesData[[#This Row],[Return Status]]="Returned",1,0)</f>
        <v>0</v>
      </c>
      <c r="T6351">
        <v>2420.2800000000002</v>
      </c>
      <c r="U6351" s="2">
        <f>EOMONTH(SalesData[[#This Row],[Order Date]],0)</f>
        <v>45169</v>
      </c>
      <c r="V6351" s="9" t="str">
        <f>"Q"&amp;INT((MONTH(SalesData[[#This Row],[Order Date]])+2)/3)&amp;"-"&amp;YEAR(SalesData[[#This Row],[Order Date]])</f>
        <v>Q3-2023</v>
      </c>
    </row>
    <row r="6352" spans="1:22" x14ac:dyDescent="0.35">
      <c r="A6352" t="s">
        <v>6493</v>
      </c>
      <c r="B6352" s="1">
        <v>45160</v>
      </c>
      <c r="C6352" t="s">
        <v>12</v>
      </c>
      <c r="D6352" t="s">
        <v>13</v>
      </c>
      <c r="E6352">
        <v>4284157757</v>
      </c>
      <c r="F6352" t="s">
        <v>95</v>
      </c>
      <c r="G6352" t="s">
        <v>59</v>
      </c>
      <c r="H6352" t="s">
        <v>60</v>
      </c>
      <c r="I6352" t="s">
        <v>31</v>
      </c>
      <c r="J6352" t="s">
        <v>19</v>
      </c>
      <c r="K6352">
        <v>4031.69</v>
      </c>
      <c r="L6352">
        <v>181.55</v>
      </c>
      <c r="M6352" t="s">
        <v>19</v>
      </c>
      <c r="N6352">
        <v>4.5030743931205E-2</v>
      </c>
      <c r="O6352" t="s">
        <v>11351</v>
      </c>
      <c r="P6352" t="s">
        <v>11356</v>
      </c>
      <c r="R6352" t="s">
        <v>11353</v>
      </c>
      <c r="S6352">
        <f>IF(SalesData[[#This Row],[Return Status]]="Returned",1,0)</f>
        <v>0</v>
      </c>
      <c r="T6352">
        <v>2183.56</v>
      </c>
      <c r="U6352" s="2">
        <f>EOMONTH(SalesData[[#This Row],[Order Date]],0)</f>
        <v>45169</v>
      </c>
      <c r="V6352" s="9" t="str">
        <f>"Q"&amp;INT((MONTH(SalesData[[#This Row],[Order Date]])+2)/3)&amp;"-"&amp;YEAR(SalesData[[#This Row],[Order Date]])</f>
        <v>Q3-2023</v>
      </c>
    </row>
    <row r="6353" spans="1:22" x14ac:dyDescent="0.35">
      <c r="A6353" t="s">
        <v>6494</v>
      </c>
      <c r="B6353" s="1">
        <v>45141</v>
      </c>
      <c r="C6353" t="s">
        <v>45</v>
      </c>
      <c r="D6353" t="s">
        <v>145</v>
      </c>
      <c r="E6353">
        <v>7270294398</v>
      </c>
      <c r="F6353" t="s">
        <v>206</v>
      </c>
      <c r="G6353" t="s">
        <v>89</v>
      </c>
      <c r="H6353" t="s">
        <v>90</v>
      </c>
      <c r="I6353" t="s">
        <v>31</v>
      </c>
      <c r="J6353" t="s">
        <v>65</v>
      </c>
      <c r="K6353">
        <v>4149.76</v>
      </c>
      <c r="L6353">
        <v>260.76</v>
      </c>
      <c r="M6353" t="s">
        <v>65</v>
      </c>
      <c r="N6353">
        <v>6.2837368908081406E-2</v>
      </c>
      <c r="O6353" t="s">
        <v>11351</v>
      </c>
      <c r="P6353" t="s">
        <v>11356</v>
      </c>
      <c r="R6353" t="s">
        <v>11353</v>
      </c>
      <c r="S6353">
        <f>IF(SalesData[[#This Row],[Return Status]]="Returned",1,0)</f>
        <v>0</v>
      </c>
      <c r="T6353">
        <v>207.68</v>
      </c>
      <c r="U6353" s="2">
        <f>EOMONTH(SalesData[[#This Row],[Order Date]],0)</f>
        <v>45169</v>
      </c>
      <c r="V6353" s="9" t="str">
        <f>"Q"&amp;INT((MONTH(SalesData[[#This Row],[Order Date]])+2)/3)&amp;"-"&amp;YEAR(SalesData[[#This Row],[Order Date]])</f>
        <v>Q3-2023</v>
      </c>
    </row>
    <row r="6354" spans="1:22" x14ac:dyDescent="0.35">
      <c r="A6354" t="s">
        <v>6495</v>
      </c>
      <c r="B6354" s="1">
        <v>45140</v>
      </c>
      <c r="C6354" t="s">
        <v>149</v>
      </c>
      <c r="D6354" t="s">
        <v>46</v>
      </c>
      <c r="E6354">
        <v>2418271556</v>
      </c>
      <c r="F6354" t="s">
        <v>50</v>
      </c>
      <c r="G6354" t="s">
        <v>34</v>
      </c>
      <c r="H6354" t="s">
        <v>35</v>
      </c>
      <c r="I6354" t="s">
        <v>36</v>
      </c>
      <c r="J6354" t="s">
        <v>18</v>
      </c>
      <c r="K6354">
        <v>3359.29</v>
      </c>
      <c r="L6354">
        <v>278.68</v>
      </c>
      <c r="M6354" t="s">
        <v>19</v>
      </c>
      <c r="N6354">
        <v>8.2958006007221793E-2</v>
      </c>
      <c r="O6354" t="s">
        <v>11351</v>
      </c>
      <c r="P6354" t="s">
        <v>11356</v>
      </c>
      <c r="R6354" t="s">
        <v>11353</v>
      </c>
      <c r="S6354">
        <f>IF(SalesData[[#This Row],[Return Status]]="Returned",1,0)</f>
        <v>0</v>
      </c>
      <c r="U6354" s="2">
        <f>EOMONTH(SalesData[[#This Row],[Order Date]],0)</f>
        <v>45169</v>
      </c>
      <c r="V6354" s="9" t="str">
        <f>"Q"&amp;INT((MONTH(SalesData[[#This Row],[Order Date]])+2)/3)&amp;"-"&amp;YEAR(SalesData[[#This Row],[Order Date]])</f>
        <v>Q3-2023</v>
      </c>
    </row>
    <row r="6355" spans="1:22" x14ac:dyDescent="0.35">
      <c r="A6355" t="s">
        <v>6496</v>
      </c>
      <c r="B6355" s="1">
        <v>45162</v>
      </c>
      <c r="C6355" t="s">
        <v>132</v>
      </c>
      <c r="D6355" t="s">
        <v>13</v>
      </c>
      <c r="E6355">
        <v>2588138307</v>
      </c>
      <c r="F6355" t="s">
        <v>83</v>
      </c>
      <c r="G6355" t="s">
        <v>84</v>
      </c>
      <c r="H6355" t="s">
        <v>85</v>
      </c>
      <c r="I6355" t="s">
        <v>31</v>
      </c>
      <c r="J6355" t="s">
        <v>19</v>
      </c>
      <c r="K6355">
        <v>1815.5</v>
      </c>
      <c r="L6355">
        <v>228.59</v>
      </c>
      <c r="M6355" t="s">
        <v>19</v>
      </c>
      <c r="N6355">
        <v>0.125910217570917</v>
      </c>
      <c r="O6355" t="s">
        <v>11351</v>
      </c>
      <c r="P6355" t="s">
        <v>11352</v>
      </c>
      <c r="R6355" t="s">
        <v>11353</v>
      </c>
      <c r="S6355">
        <f>IF(SalesData[[#This Row],[Return Status]]="Returned",1,0)</f>
        <v>0</v>
      </c>
      <c r="T6355">
        <v>847.14</v>
      </c>
      <c r="U6355" s="2">
        <f>EOMONTH(SalesData[[#This Row],[Order Date]],0)</f>
        <v>45169</v>
      </c>
      <c r="V6355" s="9" t="str">
        <f>"Q"&amp;INT((MONTH(SalesData[[#This Row],[Order Date]])+2)/3)&amp;"-"&amp;YEAR(SalesData[[#This Row],[Order Date]])</f>
        <v>Q3-2023</v>
      </c>
    </row>
    <row r="6356" spans="1:22" x14ac:dyDescent="0.35">
      <c r="A6356" t="s">
        <v>6497</v>
      </c>
      <c r="B6356" s="1">
        <v>45141</v>
      </c>
      <c r="C6356" t="s">
        <v>124</v>
      </c>
      <c r="D6356" t="s">
        <v>46</v>
      </c>
      <c r="E6356">
        <v>3363131651</v>
      </c>
      <c r="F6356" t="s">
        <v>33</v>
      </c>
      <c r="G6356" t="s">
        <v>34</v>
      </c>
      <c r="H6356" t="s">
        <v>35</v>
      </c>
      <c r="I6356" t="s">
        <v>36</v>
      </c>
      <c r="J6356" t="s">
        <v>19</v>
      </c>
      <c r="K6356">
        <v>4531.32</v>
      </c>
      <c r="L6356">
        <v>392.55</v>
      </c>
      <c r="M6356" t="s">
        <v>19</v>
      </c>
      <c r="N6356">
        <v>8.6630385847832406E-2</v>
      </c>
      <c r="O6356" t="s">
        <v>11351</v>
      </c>
      <c r="P6356" t="s">
        <v>11356</v>
      </c>
      <c r="R6356" t="s">
        <v>11353</v>
      </c>
      <c r="S6356">
        <f>IF(SalesData[[#This Row],[Return Status]]="Returned",1,0)</f>
        <v>0</v>
      </c>
      <c r="U6356" s="2">
        <f>EOMONTH(SalesData[[#This Row],[Order Date]],0)</f>
        <v>45169</v>
      </c>
      <c r="V6356" s="9" t="str">
        <f>"Q"&amp;INT((MONTH(SalesData[[#This Row],[Order Date]])+2)/3)&amp;"-"&amp;YEAR(SalesData[[#This Row],[Order Date]])</f>
        <v>Q3-2023</v>
      </c>
    </row>
    <row r="6357" spans="1:22" x14ac:dyDescent="0.35">
      <c r="A6357" t="s">
        <v>6498</v>
      </c>
      <c r="B6357" s="1">
        <v>45166</v>
      </c>
      <c r="C6357" t="s">
        <v>52</v>
      </c>
      <c r="D6357" t="s">
        <v>72</v>
      </c>
      <c r="E6357">
        <v>5505678449</v>
      </c>
      <c r="F6357" t="s">
        <v>127</v>
      </c>
      <c r="G6357" t="s">
        <v>29</v>
      </c>
      <c r="H6357" t="s">
        <v>30</v>
      </c>
      <c r="I6357" t="s">
        <v>31</v>
      </c>
      <c r="J6357" t="s">
        <v>18</v>
      </c>
      <c r="K6357">
        <v>4648.83</v>
      </c>
      <c r="L6357">
        <v>1247.6600000000001</v>
      </c>
      <c r="M6357" t="s">
        <v>19</v>
      </c>
      <c r="N6357">
        <v>0.26838150674470801</v>
      </c>
      <c r="O6357" t="s">
        <v>11351</v>
      </c>
      <c r="P6357" t="s">
        <v>11354</v>
      </c>
      <c r="R6357" t="s">
        <v>11353</v>
      </c>
      <c r="S6357">
        <f>IF(SalesData[[#This Row],[Return Status]]="Returned",1,0)</f>
        <v>0</v>
      </c>
      <c r="T6357">
        <v>2788.38</v>
      </c>
      <c r="U6357" s="2">
        <f>EOMONTH(SalesData[[#This Row],[Order Date]],0)</f>
        <v>45169</v>
      </c>
      <c r="V6357" s="9" t="str">
        <f>"Q"&amp;INT((MONTH(SalesData[[#This Row],[Order Date]])+2)/3)&amp;"-"&amp;YEAR(SalesData[[#This Row],[Order Date]])</f>
        <v>Q3-2023</v>
      </c>
    </row>
    <row r="6358" spans="1:22" x14ac:dyDescent="0.35">
      <c r="A6358" t="s">
        <v>6499</v>
      </c>
      <c r="B6358" s="1">
        <v>45144</v>
      </c>
      <c r="C6358" t="s">
        <v>49</v>
      </c>
      <c r="D6358" t="s">
        <v>145</v>
      </c>
      <c r="E6358">
        <v>6281833567</v>
      </c>
      <c r="F6358" t="s">
        <v>68</v>
      </c>
      <c r="G6358" t="s">
        <v>11358</v>
      </c>
      <c r="H6358" t="s">
        <v>41</v>
      </c>
      <c r="I6358" t="s">
        <v>31</v>
      </c>
      <c r="J6358" t="s">
        <v>19</v>
      </c>
      <c r="K6358">
        <v>488.55</v>
      </c>
      <c r="L6358">
        <v>113.38</v>
      </c>
      <c r="M6358" t="s">
        <v>19</v>
      </c>
      <c r="N6358">
        <v>0.23207450619179201</v>
      </c>
      <c r="O6358" t="s">
        <v>11361</v>
      </c>
      <c r="P6358" t="s">
        <v>11354</v>
      </c>
      <c r="R6358" t="s">
        <v>11353</v>
      </c>
      <c r="S6358">
        <f>IF(SalesData[[#This Row],[Return Status]]="Returned",1,0)</f>
        <v>0</v>
      </c>
      <c r="U6358" s="2">
        <f>EOMONTH(SalesData[[#This Row],[Order Date]],0)</f>
        <v>45169</v>
      </c>
      <c r="V6358" s="9" t="str">
        <f>"Q"&amp;INT((MONTH(SalesData[[#This Row],[Order Date]])+2)/3)&amp;"-"&amp;YEAR(SalesData[[#This Row],[Order Date]])</f>
        <v>Q3-2023</v>
      </c>
    </row>
    <row r="6359" spans="1:22" x14ac:dyDescent="0.35">
      <c r="A6359" t="s">
        <v>6500</v>
      </c>
      <c r="B6359" s="1">
        <v>45165</v>
      </c>
      <c r="C6359" t="s">
        <v>67</v>
      </c>
      <c r="D6359" t="s">
        <v>46</v>
      </c>
      <c r="E6359">
        <v>5270800701</v>
      </c>
      <c r="F6359" t="s">
        <v>116</v>
      </c>
      <c r="G6359" t="s">
        <v>74</v>
      </c>
      <c r="H6359" t="s">
        <v>75</v>
      </c>
      <c r="I6359" t="s">
        <v>36</v>
      </c>
      <c r="J6359" t="s">
        <v>65</v>
      </c>
      <c r="K6359">
        <v>1867.08</v>
      </c>
      <c r="L6359">
        <v>101.34</v>
      </c>
      <c r="M6359" t="s">
        <v>65</v>
      </c>
      <c r="N6359">
        <v>5.4277267176553803E-2</v>
      </c>
      <c r="O6359" t="s">
        <v>11351</v>
      </c>
      <c r="P6359" t="s">
        <v>11356</v>
      </c>
      <c r="Q6359" t="s">
        <v>11365</v>
      </c>
      <c r="R6359" t="s">
        <v>11360</v>
      </c>
      <c r="S6359">
        <f>IF(SalesData[[#This Row],[Return Status]]="Returned",1,0)</f>
        <v>1</v>
      </c>
      <c r="T6359">
        <v>2420.2800000000002</v>
      </c>
      <c r="U6359" s="2">
        <f>EOMONTH(SalesData[[#This Row],[Order Date]],0)</f>
        <v>45169</v>
      </c>
      <c r="V6359" s="9" t="str">
        <f>"Q"&amp;INT((MONTH(SalesData[[#This Row],[Order Date]])+2)/3)&amp;"-"&amp;YEAR(SalesData[[#This Row],[Order Date]])</f>
        <v>Q3-2023</v>
      </c>
    </row>
    <row r="6360" spans="1:22" x14ac:dyDescent="0.35">
      <c r="A6360" t="s">
        <v>6501</v>
      </c>
      <c r="B6360" s="1">
        <v>45146</v>
      </c>
      <c r="C6360" t="s">
        <v>111</v>
      </c>
      <c r="D6360" t="s">
        <v>72</v>
      </c>
      <c r="E6360">
        <v>3542735567</v>
      </c>
      <c r="F6360" t="s">
        <v>292</v>
      </c>
      <c r="G6360" t="s">
        <v>69</v>
      </c>
      <c r="H6360" t="s">
        <v>41</v>
      </c>
      <c r="I6360" t="s">
        <v>31</v>
      </c>
      <c r="J6360" t="s">
        <v>61</v>
      </c>
      <c r="K6360">
        <v>4435.88</v>
      </c>
      <c r="L6360">
        <v>314.5</v>
      </c>
      <c r="M6360" t="s">
        <v>62</v>
      </c>
      <c r="N6360">
        <v>7.0899122609268103E-2</v>
      </c>
      <c r="O6360" t="s">
        <v>11351</v>
      </c>
      <c r="P6360" t="s">
        <v>11356</v>
      </c>
      <c r="R6360" t="s">
        <v>11353</v>
      </c>
      <c r="S6360">
        <f>IF(SalesData[[#This Row],[Return Status]]="Returned",1,0)</f>
        <v>0</v>
      </c>
      <c r="T6360">
        <v>2081.52</v>
      </c>
      <c r="U6360" s="2">
        <f>EOMONTH(SalesData[[#This Row],[Order Date]],0)</f>
        <v>45169</v>
      </c>
      <c r="V6360" s="9" t="str">
        <f>"Q"&amp;INT((MONTH(SalesData[[#This Row],[Order Date]])+2)/3)&amp;"-"&amp;YEAR(SalesData[[#This Row],[Order Date]])</f>
        <v>Q3-2023</v>
      </c>
    </row>
    <row r="6361" spans="1:22" x14ac:dyDescent="0.35">
      <c r="A6361" t="s">
        <v>6502</v>
      </c>
      <c r="B6361" s="1">
        <v>45147</v>
      </c>
      <c r="C6361" t="s">
        <v>149</v>
      </c>
      <c r="D6361" t="s">
        <v>72</v>
      </c>
      <c r="E6361">
        <v>1885625771</v>
      </c>
      <c r="F6361" t="s">
        <v>206</v>
      </c>
      <c r="G6361" t="s">
        <v>89</v>
      </c>
      <c r="H6361" t="s">
        <v>90</v>
      </c>
      <c r="I6361" t="s">
        <v>31</v>
      </c>
      <c r="J6361" t="s">
        <v>62</v>
      </c>
      <c r="K6361">
        <v>3414</v>
      </c>
      <c r="L6361">
        <v>963.26</v>
      </c>
      <c r="M6361" t="s">
        <v>62</v>
      </c>
      <c r="N6361">
        <v>0.28214997070884601</v>
      </c>
      <c r="O6361" t="s">
        <v>11351</v>
      </c>
      <c r="P6361" t="s">
        <v>11354</v>
      </c>
      <c r="R6361" t="s">
        <v>11353</v>
      </c>
      <c r="S6361">
        <f>IF(SalesData[[#This Row],[Return Status]]="Returned",1,0)</f>
        <v>0</v>
      </c>
      <c r="T6361">
        <v>207.68</v>
      </c>
      <c r="U6361" s="2">
        <f>EOMONTH(SalesData[[#This Row],[Order Date]],0)</f>
        <v>45169</v>
      </c>
      <c r="V6361" s="9" t="str">
        <f>"Q"&amp;INT((MONTH(SalesData[[#This Row],[Order Date]])+2)/3)&amp;"-"&amp;YEAR(SalesData[[#This Row],[Order Date]])</f>
        <v>Q3-2023</v>
      </c>
    </row>
    <row r="6362" spans="1:22" x14ac:dyDescent="0.35">
      <c r="A6362" t="s">
        <v>6503</v>
      </c>
      <c r="B6362" s="1">
        <v>45160</v>
      </c>
      <c r="C6362" t="s">
        <v>124</v>
      </c>
      <c r="D6362" t="s">
        <v>99</v>
      </c>
      <c r="E6362">
        <v>3355354317</v>
      </c>
      <c r="F6362" t="s">
        <v>100</v>
      </c>
      <c r="G6362" t="s">
        <v>34</v>
      </c>
      <c r="H6362" t="s">
        <v>35</v>
      </c>
      <c r="I6362" t="s">
        <v>36</v>
      </c>
      <c r="J6362" t="s">
        <v>43</v>
      </c>
      <c r="K6362">
        <v>4769.3100000000004</v>
      </c>
      <c r="L6362">
        <v>1418.62</v>
      </c>
      <c r="M6362" t="s">
        <v>43</v>
      </c>
      <c r="N6362">
        <v>0.297447639176317</v>
      </c>
      <c r="O6362" t="s">
        <v>11351</v>
      </c>
      <c r="P6362" t="s">
        <v>11354</v>
      </c>
      <c r="R6362" t="s">
        <v>11353</v>
      </c>
      <c r="S6362">
        <f>IF(SalesData[[#This Row],[Return Status]]="Returned",1,0)</f>
        <v>0</v>
      </c>
      <c r="U6362" s="2">
        <f>EOMONTH(SalesData[[#This Row],[Order Date]],0)</f>
        <v>45169</v>
      </c>
      <c r="V6362" s="9" t="str">
        <f>"Q"&amp;INT((MONTH(SalesData[[#This Row],[Order Date]])+2)/3)&amp;"-"&amp;YEAR(SalesData[[#This Row],[Order Date]])</f>
        <v>Q3-2023</v>
      </c>
    </row>
    <row r="6363" spans="1:22" x14ac:dyDescent="0.35">
      <c r="A6363" t="s">
        <v>6504</v>
      </c>
      <c r="B6363" s="1">
        <v>45149</v>
      </c>
      <c r="C6363" t="s">
        <v>45</v>
      </c>
      <c r="D6363" t="s">
        <v>72</v>
      </c>
      <c r="E6363">
        <v>8713350757</v>
      </c>
      <c r="F6363" t="s">
        <v>95</v>
      </c>
      <c r="G6363" t="s">
        <v>11378</v>
      </c>
      <c r="H6363" t="s">
        <v>60</v>
      </c>
      <c r="I6363" t="s">
        <v>31</v>
      </c>
      <c r="J6363" t="s">
        <v>19</v>
      </c>
      <c r="K6363">
        <v>991.72</v>
      </c>
      <c r="L6363">
        <v>234.34</v>
      </c>
      <c r="M6363" t="s">
        <v>19</v>
      </c>
      <c r="N6363">
        <v>0.23629653531238701</v>
      </c>
      <c r="O6363" t="s">
        <v>11355</v>
      </c>
      <c r="P6363" t="s">
        <v>11354</v>
      </c>
      <c r="R6363" t="s">
        <v>11353</v>
      </c>
      <c r="S6363">
        <f>IF(SalesData[[#This Row],[Return Status]]="Returned",1,0)</f>
        <v>0</v>
      </c>
      <c r="U6363" s="2">
        <f>EOMONTH(SalesData[[#This Row],[Order Date]],0)</f>
        <v>45169</v>
      </c>
      <c r="V6363" s="9" t="str">
        <f>"Q"&amp;INT((MONTH(SalesData[[#This Row],[Order Date]])+2)/3)&amp;"-"&amp;YEAR(SalesData[[#This Row],[Order Date]])</f>
        <v>Q3-2023</v>
      </c>
    </row>
    <row r="6364" spans="1:22" x14ac:dyDescent="0.35">
      <c r="A6364" t="s">
        <v>6505</v>
      </c>
      <c r="B6364" s="1">
        <v>45168</v>
      </c>
      <c r="C6364" t="s">
        <v>57</v>
      </c>
      <c r="D6364" t="s">
        <v>99</v>
      </c>
      <c r="E6364">
        <v>7490370785</v>
      </c>
      <c r="F6364" t="s">
        <v>47</v>
      </c>
      <c r="G6364" t="s">
        <v>11368</v>
      </c>
      <c r="H6364" t="s">
        <v>24</v>
      </c>
      <c r="I6364" t="s">
        <v>17</v>
      </c>
      <c r="J6364" t="s">
        <v>18</v>
      </c>
      <c r="K6364">
        <v>3622.02</v>
      </c>
      <c r="L6364">
        <v>925.28</v>
      </c>
      <c r="M6364" t="s">
        <v>19</v>
      </c>
      <c r="N6364">
        <v>0.25545966063136</v>
      </c>
      <c r="O6364" t="s">
        <v>11351</v>
      </c>
      <c r="P6364" t="s">
        <v>11354</v>
      </c>
      <c r="R6364" t="s">
        <v>11353</v>
      </c>
      <c r="S6364">
        <f>IF(SalesData[[#This Row],[Return Status]]="Returned",1,0)</f>
        <v>0</v>
      </c>
      <c r="U6364" s="2">
        <f>EOMONTH(SalesData[[#This Row],[Order Date]],0)</f>
        <v>45169</v>
      </c>
      <c r="V6364" s="9" t="str">
        <f>"Q"&amp;INT((MONTH(SalesData[[#This Row],[Order Date]])+2)/3)&amp;"-"&amp;YEAR(SalesData[[#This Row],[Order Date]])</f>
        <v>Q3-2023</v>
      </c>
    </row>
    <row r="6365" spans="1:22" x14ac:dyDescent="0.35">
      <c r="A6365" t="s">
        <v>6506</v>
      </c>
      <c r="B6365" s="1">
        <v>45165</v>
      </c>
      <c r="C6365" t="s">
        <v>111</v>
      </c>
      <c r="D6365" t="s">
        <v>99</v>
      </c>
      <c r="E6365">
        <v>868660476</v>
      </c>
      <c r="F6365" t="s">
        <v>410</v>
      </c>
      <c r="G6365" t="s">
        <v>29</v>
      </c>
      <c r="H6365" t="s">
        <v>30</v>
      </c>
      <c r="I6365" t="s">
        <v>31</v>
      </c>
      <c r="J6365" t="s">
        <v>43</v>
      </c>
      <c r="K6365">
        <v>2641.47</v>
      </c>
      <c r="L6365">
        <v>455.8</v>
      </c>
      <c r="M6365" t="s">
        <v>43</v>
      </c>
      <c r="N6365">
        <v>0.17255543314896599</v>
      </c>
      <c r="O6365" t="s">
        <v>11351</v>
      </c>
      <c r="P6365" t="s">
        <v>11352</v>
      </c>
      <c r="Q6365" t="s">
        <v>11369</v>
      </c>
      <c r="R6365" t="s">
        <v>11360</v>
      </c>
      <c r="S6365">
        <f>IF(SalesData[[#This Row],[Return Status]]="Returned",1,0)</f>
        <v>1</v>
      </c>
      <c r="T6365">
        <v>2788.38</v>
      </c>
      <c r="U6365" s="2">
        <f>EOMONTH(SalesData[[#This Row],[Order Date]],0)</f>
        <v>45169</v>
      </c>
      <c r="V6365" s="9" t="str">
        <f>"Q"&amp;INT((MONTH(SalesData[[#This Row],[Order Date]])+2)/3)&amp;"-"&amp;YEAR(SalesData[[#This Row],[Order Date]])</f>
        <v>Q3-2023</v>
      </c>
    </row>
    <row r="6366" spans="1:22" x14ac:dyDescent="0.35">
      <c r="A6366" t="s">
        <v>6507</v>
      </c>
      <c r="B6366" s="1">
        <v>45153</v>
      </c>
      <c r="C6366" t="s">
        <v>176</v>
      </c>
      <c r="D6366" t="s">
        <v>46</v>
      </c>
      <c r="E6366">
        <v>4637999539</v>
      </c>
      <c r="F6366" t="s">
        <v>100</v>
      </c>
      <c r="G6366" t="s">
        <v>34</v>
      </c>
      <c r="H6366" t="s">
        <v>35</v>
      </c>
      <c r="I6366" t="s">
        <v>36</v>
      </c>
      <c r="J6366" t="s">
        <v>19</v>
      </c>
      <c r="K6366">
        <v>3499.57</v>
      </c>
      <c r="L6366">
        <v>371.48</v>
      </c>
      <c r="M6366" t="s">
        <v>19</v>
      </c>
      <c r="N6366">
        <v>0.106150184165483</v>
      </c>
      <c r="O6366" t="s">
        <v>11351</v>
      </c>
      <c r="P6366" t="s">
        <v>11352</v>
      </c>
      <c r="R6366" t="s">
        <v>11353</v>
      </c>
      <c r="S6366">
        <f>IF(SalesData[[#This Row],[Return Status]]="Returned",1,0)</f>
        <v>0</v>
      </c>
      <c r="U6366" s="2">
        <f>EOMONTH(SalesData[[#This Row],[Order Date]],0)</f>
        <v>45169</v>
      </c>
      <c r="V6366" s="9" t="str">
        <f>"Q"&amp;INT((MONTH(SalesData[[#This Row],[Order Date]])+2)/3)&amp;"-"&amp;YEAR(SalesData[[#This Row],[Order Date]])</f>
        <v>Q3-2023</v>
      </c>
    </row>
    <row r="6367" spans="1:22" x14ac:dyDescent="0.35">
      <c r="A6367" t="s">
        <v>6508</v>
      </c>
      <c r="B6367" s="1">
        <v>45141</v>
      </c>
      <c r="C6367" t="s">
        <v>94</v>
      </c>
      <c r="D6367" t="s">
        <v>39</v>
      </c>
      <c r="E6367">
        <v>1278137036</v>
      </c>
      <c r="F6367" t="s">
        <v>238</v>
      </c>
      <c r="G6367" t="s">
        <v>74</v>
      </c>
      <c r="H6367" t="s">
        <v>75</v>
      </c>
      <c r="I6367" t="s">
        <v>36</v>
      </c>
      <c r="J6367" t="s">
        <v>42</v>
      </c>
      <c r="K6367">
        <v>1666.57</v>
      </c>
      <c r="L6367">
        <v>469.03</v>
      </c>
      <c r="M6367" t="s">
        <v>43</v>
      </c>
      <c r="N6367">
        <v>0.28143432319074502</v>
      </c>
      <c r="O6367" t="s">
        <v>11351</v>
      </c>
      <c r="P6367" t="s">
        <v>11354</v>
      </c>
      <c r="Q6367" t="s">
        <v>11364</v>
      </c>
      <c r="R6367" t="s">
        <v>11360</v>
      </c>
      <c r="S6367">
        <f>IF(SalesData[[#This Row],[Return Status]]="Returned",1,0)</f>
        <v>1</v>
      </c>
      <c r="T6367">
        <v>2420.2800000000002</v>
      </c>
      <c r="U6367" s="2">
        <f>EOMONTH(SalesData[[#This Row],[Order Date]],0)</f>
        <v>45169</v>
      </c>
      <c r="V6367" s="9" t="str">
        <f>"Q"&amp;INT((MONTH(SalesData[[#This Row],[Order Date]])+2)/3)&amp;"-"&amp;YEAR(SalesData[[#This Row],[Order Date]])</f>
        <v>Q3-2023</v>
      </c>
    </row>
    <row r="6368" spans="1:22" x14ac:dyDescent="0.35">
      <c r="A6368" t="s">
        <v>6509</v>
      </c>
      <c r="B6368" s="1">
        <v>45165</v>
      </c>
      <c r="C6368" t="s">
        <v>188</v>
      </c>
      <c r="D6368" t="s">
        <v>27</v>
      </c>
      <c r="E6368">
        <v>3692319131</v>
      </c>
      <c r="F6368" t="s">
        <v>133</v>
      </c>
      <c r="G6368" t="s">
        <v>89</v>
      </c>
      <c r="H6368" t="s">
        <v>90</v>
      </c>
      <c r="I6368" t="s">
        <v>31</v>
      </c>
      <c r="J6368" t="s">
        <v>19</v>
      </c>
      <c r="K6368">
        <v>238.1</v>
      </c>
      <c r="L6368">
        <v>40.880000000000003</v>
      </c>
      <c r="M6368" t="s">
        <v>19</v>
      </c>
      <c r="N6368">
        <v>0.17169256614867701</v>
      </c>
      <c r="O6368" t="s">
        <v>11361</v>
      </c>
      <c r="P6368" t="s">
        <v>11352</v>
      </c>
      <c r="R6368" t="s">
        <v>11353</v>
      </c>
      <c r="S6368">
        <f>IF(SalesData[[#This Row],[Return Status]]="Returned",1,0)</f>
        <v>0</v>
      </c>
      <c r="T6368">
        <v>207.68</v>
      </c>
      <c r="U6368" s="2">
        <f>EOMONTH(SalesData[[#This Row],[Order Date]],0)</f>
        <v>45169</v>
      </c>
      <c r="V6368" s="9" t="str">
        <f>"Q"&amp;INT((MONTH(SalesData[[#This Row],[Order Date]])+2)/3)&amp;"-"&amp;YEAR(SalesData[[#This Row],[Order Date]])</f>
        <v>Q3-2023</v>
      </c>
    </row>
    <row r="6369" spans="1:22" x14ac:dyDescent="0.35">
      <c r="A6369" t="s">
        <v>6510</v>
      </c>
      <c r="B6369" s="1">
        <v>45156</v>
      </c>
      <c r="C6369" t="s">
        <v>144</v>
      </c>
      <c r="D6369" t="s">
        <v>13</v>
      </c>
      <c r="E6369">
        <v>5670745078</v>
      </c>
      <c r="F6369" t="s">
        <v>83</v>
      </c>
      <c r="G6369" t="s">
        <v>251</v>
      </c>
      <c r="H6369" t="s">
        <v>85</v>
      </c>
      <c r="I6369" t="s">
        <v>31</v>
      </c>
      <c r="J6369" t="s">
        <v>18</v>
      </c>
      <c r="K6369">
        <v>4215.55</v>
      </c>
      <c r="L6369">
        <v>1195.06</v>
      </c>
      <c r="M6369" t="s">
        <v>19</v>
      </c>
      <c r="N6369">
        <v>0.28348851276820303</v>
      </c>
      <c r="O6369" t="s">
        <v>11351</v>
      </c>
      <c r="P6369" t="s">
        <v>11354</v>
      </c>
      <c r="R6369" t="s">
        <v>11353</v>
      </c>
      <c r="S6369">
        <f>IF(SalesData[[#This Row],[Return Status]]="Returned",1,0)</f>
        <v>0</v>
      </c>
      <c r="U6369" s="2">
        <f>EOMONTH(SalesData[[#This Row],[Order Date]],0)</f>
        <v>45169</v>
      </c>
      <c r="V6369" s="9" t="str">
        <f>"Q"&amp;INT((MONTH(SalesData[[#This Row],[Order Date]])+2)/3)&amp;"-"&amp;YEAR(SalesData[[#This Row],[Order Date]])</f>
        <v>Q3-2023</v>
      </c>
    </row>
    <row r="6370" spans="1:22" x14ac:dyDescent="0.35">
      <c r="A6370" t="s">
        <v>6511</v>
      </c>
      <c r="B6370" s="1">
        <v>45160</v>
      </c>
      <c r="C6370" t="s">
        <v>176</v>
      </c>
      <c r="D6370" t="s">
        <v>145</v>
      </c>
      <c r="E6370">
        <v>6233549706</v>
      </c>
      <c r="F6370" t="s">
        <v>156</v>
      </c>
      <c r="G6370" t="s">
        <v>84</v>
      </c>
      <c r="H6370" t="s">
        <v>85</v>
      </c>
      <c r="I6370" t="s">
        <v>31</v>
      </c>
      <c r="J6370" t="s">
        <v>18</v>
      </c>
      <c r="K6370">
        <v>1987.66</v>
      </c>
      <c r="L6370">
        <v>329.08</v>
      </c>
      <c r="M6370" t="s">
        <v>19</v>
      </c>
      <c r="N6370">
        <v>0.165561514544741</v>
      </c>
      <c r="O6370" t="s">
        <v>11351</v>
      </c>
      <c r="P6370" t="s">
        <v>11352</v>
      </c>
      <c r="R6370" t="s">
        <v>11353</v>
      </c>
      <c r="S6370">
        <f>IF(SalesData[[#This Row],[Return Status]]="Returned",1,0)</f>
        <v>0</v>
      </c>
      <c r="T6370">
        <v>847.14</v>
      </c>
      <c r="U6370" s="2">
        <f>EOMONTH(SalesData[[#This Row],[Order Date]],0)</f>
        <v>45169</v>
      </c>
      <c r="V6370" s="9" t="str">
        <f>"Q"&amp;INT((MONTH(SalesData[[#This Row],[Order Date]])+2)/3)&amp;"-"&amp;YEAR(SalesData[[#This Row],[Order Date]])</f>
        <v>Q3-2023</v>
      </c>
    </row>
    <row r="6371" spans="1:22" x14ac:dyDescent="0.35">
      <c r="A6371" t="s">
        <v>6512</v>
      </c>
      <c r="B6371" s="1">
        <v>45152</v>
      </c>
      <c r="C6371" t="s">
        <v>124</v>
      </c>
      <c r="D6371" t="s">
        <v>39</v>
      </c>
      <c r="E6371">
        <v>8010834472</v>
      </c>
      <c r="F6371" t="s">
        <v>410</v>
      </c>
      <c r="G6371" t="s">
        <v>29</v>
      </c>
      <c r="H6371" t="s">
        <v>30</v>
      </c>
      <c r="I6371" t="s">
        <v>31</v>
      </c>
      <c r="J6371" t="s">
        <v>43</v>
      </c>
      <c r="K6371">
        <v>3628.68</v>
      </c>
      <c r="L6371">
        <v>557.26</v>
      </c>
      <c r="M6371" t="s">
        <v>43</v>
      </c>
      <c r="N6371">
        <v>0.15357099551351999</v>
      </c>
      <c r="O6371" t="s">
        <v>11351</v>
      </c>
      <c r="P6371" t="s">
        <v>11352</v>
      </c>
      <c r="R6371" t="s">
        <v>11353</v>
      </c>
      <c r="S6371">
        <f>IF(SalesData[[#This Row],[Return Status]]="Returned",1,0)</f>
        <v>0</v>
      </c>
      <c r="T6371">
        <v>2788.38</v>
      </c>
      <c r="U6371" s="2">
        <f>EOMONTH(SalesData[[#This Row],[Order Date]],0)</f>
        <v>45169</v>
      </c>
      <c r="V6371" s="9" t="str">
        <f>"Q"&amp;INT((MONTH(SalesData[[#This Row],[Order Date]])+2)/3)&amp;"-"&amp;YEAR(SalesData[[#This Row],[Order Date]])</f>
        <v>Q3-2023</v>
      </c>
    </row>
    <row r="6372" spans="1:22" x14ac:dyDescent="0.35">
      <c r="A6372" t="s">
        <v>6513</v>
      </c>
      <c r="B6372" s="1">
        <v>45167</v>
      </c>
      <c r="C6372" t="s">
        <v>106</v>
      </c>
      <c r="D6372" t="s">
        <v>80</v>
      </c>
      <c r="E6372">
        <v>5346249710</v>
      </c>
      <c r="F6372" t="s">
        <v>206</v>
      </c>
      <c r="G6372" t="s">
        <v>89</v>
      </c>
      <c r="H6372" t="s">
        <v>11357</v>
      </c>
      <c r="I6372" t="s">
        <v>31</v>
      </c>
      <c r="J6372" t="s">
        <v>62</v>
      </c>
      <c r="K6372">
        <v>821.26</v>
      </c>
      <c r="L6372">
        <v>133.77000000000001</v>
      </c>
      <c r="M6372" t="s">
        <v>62</v>
      </c>
      <c r="N6372">
        <v>0.16288386138372701</v>
      </c>
      <c r="O6372" t="s">
        <v>11355</v>
      </c>
      <c r="P6372" t="s">
        <v>11352</v>
      </c>
      <c r="R6372" t="s">
        <v>11353</v>
      </c>
      <c r="S6372">
        <f>IF(SalesData[[#This Row],[Return Status]]="Returned",1,0)</f>
        <v>0</v>
      </c>
      <c r="T6372">
        <v>207.68</v>
      </c>
      <c r="U6372" s="2">
        <f>EOMONTH(SalesData[[#This Row],[Order Date]],0)</f>
        <v>45169</v>
      </c>
      <c r="V6372" s="9" t="str">
        <f>"Q"&amp;INT((MONTH(SalesData[[#This Row],[Order Date]])+2)/3)&amp;"-"&amp;YEAR(SalesData[[#This Row],[Order Date]])</f>
        <v>Q3-2023</v>
      </c>
    </row>
    <row r="6373" spans="1:22" x14ac:dyDescent="0.35">
      <c r="A6373" t="s">
        <v>6514</v>
      </c>
      <c r="B6373" s="1">
        <v>45159</v>
      </c>
      <c r="C6373" t="s">
        <v>149</v>
      </c>
      <c r="D6373" t="s">
        <v>46</v>
      </c>
      <c r="E6373">
        <v>9325354730</v>
      </c>
      <c r="F6373" t="s">
        <v>109</v>
      </c>
      <c r="G6373" t="s">
        <v>59</v>
      </c>
      <c r="H6373" t="s">
        <v>11357</v>
      </c>
      <c r="I6373" t="s">
        <v>31</v>
      </c>
      <c r="J6373" t="s">
        <v>19</v>
      </c>
      <c r="K6373">
        <v>1231.83</v>
      </c>
      <c r="L6373">
        <v>142.43</v>
      </c>
      <c r="M6373" t="s">
        <v>19</v>
      </c>
      <c r="N6373">
        <v>0.115624720943637</v>
      </c>
      <c r="O6373" t="s">
        <v>11351</v>
      </c>
      <c r="P6373" t="s">
        <v>11352</v>
      </c>
      <c r="R6373" t="s">
        <v>11353</v>
      </c>
      <c r="S6373">
        <f>IF(SalesData[[#This Row],[Return Status]]="Returned",1,0)</f>
        <v>0</v>
      </c>
      <c r="T6373">
        <v>2183.56</v>
      </c>
      <c r="U6373" s="2">
        <f>EOMONTH(SalesData[[#This Row],[Order Date]],0)</f>
        <v>45169</v>
      </c>
      <c r="V6373" s="9" t="str">
        <f>"Q"&amp;INT((MONTH(SalesData[[#This Row],[Order Date]])+2)/3)&amp;"-"&amp;YEAR(SalesData[[#This Row],[Order Date]])</f>
        <v>Q3-2023</v>
      </c>
    </row>
    <row r="6374" spans="1:22" x14ac:dyDescent="0.35">
      <c r="A6374" t="s">
        <v>6515</v>
      </c>
      <c r="B6374" s="1">
        <v>45153</v>
      </c>
      <c r="C6374" t="s">
        <v>144</v>
      </c>
      <c r="D6374" t="s">
        <v>46</v>
      </c>
      <c r="E6374">
        <v>5711854366</v>
      </c>
      <c r="F6374" t="s">
        <v>116</v>
      </c>
      <c r="G6374" t="s">
        <v>74</v>
      </c>
      <c r="H6374" t="s">
        <v>75</v>
      </c>
      <c r="I6374" t="s">
        <v>36</v>
      </c>
      <c r="J6374" t="s">
        <v>18</v>
      </c>
      <c r="K6374">
        <v>749.18</v>
      </c>
      <c r="L6374">
        <v>62.99</v>
      </c>
      <c r="M6374" t="s">
        <v>19</v>
      </c>
      <c r="N6374">
        <v>8.4078592594570095E-2</v>
      </c>
      <c r="O6374" t="s">
        <v>11355</v>
      </c>
      <c r="P6374" t="s">
        <v>11356</v>
      </c>
      <c r="R6374" t="s">
        <v>11353</v>
      </c>
      <c r="S6374">
        <f>IF(SalesData[[#This Row],[Return Status]]="Returned",1,0)</f>
        <v>0</v>
      </c>
      <c r="T6374">
        <v>2420.2800000000002</v>
      </c>
      <c r="U6374" s="2">
        <f>EOMONTH(SalesData[[#This Row],[Order Date]],0)</f>
        <v>45169</v>
      </c>
      <c r="V6374" s="9" t="str">
        <f>"Q"&amp;INT((MONTH(SalesData[[#This Row],[Order Date]])+2)/3)&amp;"-"&amp;YEAR(SalesData[[#This Row],[Order Date]])</f>
        <v>Q3-2023</v>
      </c>
    </row>
    <row r="6375" spans="1:22" x14ac:dyDescent="0.35">
      <c r="A6375" t="s">
        <v>6516</v>
      </c>
      <c r="B6375" s="1">
        <v>45140</v>
      </c>
      <c r="C6375" t="s">
        <v>38</v>
      </c>
      <c r="D6375" t="s">
        <v>46</v>
      </c>
      <c r="E6375">
        <v>4773290561</v>
      </c>
      <c r="F6375" t="s">
        <v>68</v>
      </c>
      <c r="G6375" t="s">
        <v>69</v>
      </c>
      <c r="H6375" t="s">
        <v>41</v>
      </c>
      <c r="I6375" t="s">
        <v>31</v>
      </c>
      <c r="J6375" t="s">
        <v>19</v>
      </c>
      <c r="K6375">
        <v>4208.2</v>
      </c>
      <c r="L6375">
        <v>734.97</v>
      </c>
      <c r="M6375" t="s">
        <v>19</v>
      </c>
      <c r="N6375">
        <v>0.174651870158262</v>
      </c>
      <c r="O6375" t="s">
        <v>11351</v>
      </c>
      <c r="P6375" t="s">
        <v>11352</v>
      </c>
      <c r="Q6375" t="s">
        <v>11373</v>
      </c>
      <c r="R6375" t="s">
        <v>11360</v>
      </c>
      <c r="S6375">
        <f>IF(SalesData[[#This Row],[Return Status]]="Returned",1,0)</f>
        <v>1</v>
      </c>
      <c r="T6375">
        <v>2081.52</v>
      </c>
      <c r="U6375" s="2">
        <f>EOMONTH(SalesData[[#This Row],[Order Date]],0)</f>
        <v>45169</v>
      </c>
      <c r="V6375" s="9" t="str">
        <f>"Q"&amp;INT((MONTH(SalesData[[#This Row],[Order Date]])+2)/3)&amp;"-"&amp;YEAR(SalesData[[#This Row],[Order Date]])</f>
        <v>Q3-2023</v>
      </c>
    </row>
    <row r="6376" spans="1:22" x14ac:dyDescent="0.35">
      <c r="A6376" t="s">
        <v>6517</v>
      </c>
      <c r="B6376" s="1">
        <v>45162</v>
      </c>
      <c r="C6376" t="s">
        <v>113</v>
      </c>
      <c r="D6376" t="s">
        <v>13</v>
      </c>
      <c r="E6376">
        <v>2278183011</v>
      </c>
      <c r="F6376" t="s">
        <v>22</v>
      </c>
      <c r="G6376" t="s">
        <v>23</v>
      </c>
      <c r="H6376" t="s">
        <v>24</v>
      </c>
      <c r="I6376" t="s">
        <v>17</v>
      </c>
      <c r="J6376" t="s">
        <v>19</v>
      </c>
      <c r="K6376">
        <v>4971.93</v>
      </c>
      <c r="L6376">
        <v>546.03</v>
      </c>
      <c r="M6376" t="s">
        <v>19</v>
      </c>
      <c r="N6376">
        <v>0.10982254376067201</v>
      </c>
      <c r="O6376" t="s">
        <v>11351</v>
      </c>
      <c r="P6376" t="s">
        <v>11352</v>
      </c>
      <c r="R6376" t="s">
        <v>11353</v>
      </c>
      <c r="S6376">
        <f>IF(SalesData[[#This Row],[Return Status]]="Returned",1,0)</f>
        <v>0</v>
      </c>
      <c r="T6376">
        <v>2821.33</v>
      </c>
      <c r="U6376" s="2">
        <f>EOMONTH(SalesData[[#This Row],[Order Date]],0)</f>
        <v>45169</v>
      </c>
      <c r="V6376" s="9" t="str">
        <f>"Q"&amp;INT((MONTH(SalesData[[#This Row],[Order Date]])+2)/3)&amp;"-"&amp;YEAR(SalesData[[#This Row],[Order Date]])</f>
        <v>Q3-2023</v>
      </c>
    </row>
    <row r="6377" spans="1:22" x14ac:dyDescent="0.35">
      <c r="A6377" t="s">
        <v>6518</v>
      </c>
      <c r="B6377" s="1">
        <v>45141</v>
      </c>
      <c r="C6377" t="s">
        <v>149</v>
      </c>
      <c r="D6377" t="s">
        <v>99</v>
      </c>
      <c r="E6377">
        <v>6467086412</v>
      </c>
      <c r="F6377" t="s">
        <v>107</v>
      </c>
      <c r="G6377" t="s">
        <v>15</v>
      </c>
      <c r="H6377" t="s">
        <v>16</v>
      </c>
      <c r="I6377" t="s">
        <v>17</v>
      </c>
      <c r="J6377" t="s">
        <v>19</v>
      </c>
      <c r="K6377">
        <v>1156.8399999999999</v>
      </c>
      <c r="L6377">
        <v>177.86</v>
      </c>
      <c r="M6377" t="s">
        <v>19</v>
      </c>
      <c r="N6377">
        <v>0.15374641264133301</v>
      </c>
      <c r="O6377" t="s">
        <v>11351</v>
      </c>
      <c r="P6377" t="s">
        <v>11352</v>
      </c>
      <c r="R6377" t="s">
        <v>11353</v>
      </c>
      <c r="S6377">
        <f>IF(SalesData[[#This Row],[Return Status]]="Returned",1,0)</f>
        <v>0</v>
      </c>
      <c r="T6377">
        <v>2085.91</v>
      </c>
      <c r="U6377" s="2">
        <f>EOMONTH(SalesData[[#This Row],[Order Date]],0)</f>
        <v>45169</v>
      </c>
      <c r="V6377" s="9" t="str">
        <f>"Q"&amp;INT((MONTH(SalesData[[#This Row],[Order Date]])+2)/3)&amp;"-"&amp;YEAR(SalesData[[#This Row],[Order Date]])</f>
        <v>Q3-2023</v>
      </c>
    </row>
    <row r="6378" spans="1:22" x14ac:dyDescent="0.35">
      <c r="A6378" t="s">
        <v>6519</v>
      </c>
      <c r="B6378" s="1">
        <v>45159</v>
      </c>
      <c r="C6378" t="s">
        <v>176</v>
      </c>
      <c r="D6378" t="s">
        <v>46</v>
      </c>
      <c r="E6378">
        <v>9044101688</v>
      </c>
      <c r="F6378" t="s">
        <v>185</v>
      </c>
      <c r="G6378" t="s">
        <v>164</v>
      </c>
      <c r="H6378" t="s">
        <v>165</v>
      </c>
      <c r="I6378" t="s">
        <v>36</v>
      </c>
      <c r="J6378" t="s">
        <v>19</v>
      </c>
      <c r="K6378">
        <v>591.86</v>
      </c>
      <c r="L6378">
        <v>31.53</v>
      </c>
      <c r="M6378" t="s">
        <v>19</v>
      </c>
      <c r="N6378">
        <v>5.3272733416686403E-2</v>
      </c>
      <c r="O6378" t="s">
        <v>11355</v>
      </c>
      <c r="P6378" t="s">
        <v>11356</v>
      </c>
      <c r="R6378" t="s">
        <v>11353</v>
      </c>
      <c r="S6378">
        <f>IF(SalesData[[#This Row],[Return Status]]="Returned",1,0)</f>
        <v>0</v>
      </c>
      <c r="U6378" s="2">
        <f>EOMONTH(SalesData[[#This Row],[Order Date]],0)</f>
        <v>45169</v>
      </c>
      <c r="V6378" s="9" t="str">
        <f>"Q"&amp;INT((MONTH(SalesData[[#This Row],[Order Date]])+2)/3)&amp;"-"&amp;YEAR(SalesData[[#This Row],[Order Date]])</f>
        <v>Q3-2023</v>
      </c>
    </row>
    <row r="6379" spans="1:22" x14ac:dyDescent="0.35">
      <c r="A6379" t="s">
        <v>6520</v>
      </c>
      <c r="B6379" s="1">
        <v>45159</v>
      </c>
      <c r="C6379" t="s">
        <v>52</v>
      </c>
      <c r="D6379" t="s">
        <v>72</v>
      </c>
      <c r="E6379">
        <v>3726305152</v>
      </c>
      <c r="F6379" t="s">
        <v>156</v>
      </c>
      <c r="G6379" t="s">
        <v>84</v>
      </c>
      <c r="H6379" t="s">
        <v>85</v>
      </c>
      <c r="I6379" t="s">
        <v>31</v>
      </c>
      <c r="J6379" t="s">
        <v>65</v>
      </c>
      <c r="K6379">
        <v>3088.02</v>
      </c>
      <c r="L6379">
        <v>576.22</v>
      </c>
      <c r="M6379" t="s">
        <v>65</v>
      </c>
      <c r="N6379">
        <v>0.18659853239292501</v>
      </c>
      <c r="O6379" t="s">
        <v>11351</v>
      </c>
      <c r="P6379" t="s">
        <v>11352</v>
      </c>
      <c r="R6379" t="s">
        <v>11353</v>
      </c>
      <c r="S6379">
        <f>IF(SalesData[[#This Row],[Return Status]]="Returned",1,0)</f>
        <v>0</v>
      </c>
      <c r="T6379">
        <v>847.14</v>
      </c>
      <c r="U6379" s="2">
        <f>EOMONTH(SalesData[[#This Row],[Order Date]],0)</f>
        <v>45169</v>
      </c>
      <c r="V6379" s="9" t="str">
        <f>"Q"&amp;INT((MONTH(SalesData[[#This Row],[Order Date]])+2)/3)&amp;"-"&amp;YEAR(SalesData[[#This Row],[Order Date]])</f>
        <v>Q3-2023</v>
      </c>
    </row>
    <row r="6380" spans="1:22" x14ac:dyDescent="0.35">
      <c r="A6380" t="s">
        <v>6521</v>
      </c>
      <c r="B6380" s="1">
        <v>45144</v>
      </c>
      <c r="C6380" t="s">
        <v>97</v>
      </c>
      <c r="D6380" t="s">
        <v>72</v>
      </c>
      <c r="E6380">
        <v>3080612998</v>
      </c>
      <c r="F6380" t="s">
        <v>410</v>
      </c>
      <c r="G6380" t="s">
        <v>29</v>
      </c>
      <c r="H6380" t="s">
        <v>30</v>
      </c>
      <c r="I6380" t="s">
        <v>31</v>
      </c>
      <c r="J6380" t="s">
        <v>19</v>
      </c>
      <c r="K6380">
        <v>4070.78</v>
      </c>
      <c r="L6380">
        <v>1183.32</v>
      </c>
      <c r="M6380" t="s">
        <v>19</v>
      </c>
      <c r="N6380">
        <v>0.29068630581854099</v>
      </c>
      <c r="O6380" t="s">
        <v>11351</v>
      </c>
      <c r="P6380" t="s">
        <v>11354</v>
      </c>
      <c r="R6380" t="s">
        <v>11353</v>
      </c>
      <c r="S6380">
        <f>IF(SalesData[[#This Row],[Return Status]]="Returned",1,0)</f>
        <v>0</v>
      </c>
      <c r="T6380">
        <v>2788.38</v>
      </c>
      <c r="U6380" s="2">
        <f>EOMONTH(SalesData[[#This Row],[Order Date]],0)</f>
        <v>45169</v>
      </c>
      <c r="V6380" s="9" t="str">
        <f>"Q"&amp;INT((MONTH(SalesData[[#This Row],[Order Date]])+2)/3)&amp;"-"&amp;YEAR(SalesData[[#This Row],[Order Date]])</f>
        <v>Q3-2023</v>
      </c>
    </row>
    <row r="6381" spans="1:22" x14ac:dyDescent="0.35">
      <c r="A6381" t="s">
        <v>6522</v>
      </c>
      <c r="B6381" s="1">
        <v>45144</v>
      </c>
      <c r="C6381" t="s">
        <v>71</v>
      </c>
      <c r="D6381" t="s">
        <v>145</v>
      </c>
      <c r="E6381">
        <v>3216979493</v>
      </c>
      <c r="F6381" t="s">
        <v>88</v>
      </c>
      <c r="G6381" t="s">
        <v>89</v>
      </c>
      <c r="H6381" t="s">
        <v>90</v>
      </c>
      <c r="I6381" t="s">
        <v>31</v>
      </c>
      <c r="J6381" t="s">
        <v>19</v>
      </c>
      <c r="K6381">
        <v>489.11</v>
      </c>
      <c r="L6381">
        <v>103.12</v>
      </c>
      <c r="M6381" t="s">
        <v>19</v>
      </c>
      <c r="N6381">
        <v>0.21083191920017999</v>
      </c>
      <c r="O6381" t="s">
        <v>11361</v>
      </c>
      <c r="P6381" t="s">
        <v>11354</v>
      </c>
      <c r="R6381" t="s">
        <v>11353</v>
      </c>
      <c r="S6381">
        <f>IF(SalesData[[#This Row],[Return Status]]="Returned",1,0)</f>
        <v>0</v>
      </c>
      <c r="T6381">
        <v>207.68</v>
      </c>
      <c r="U6381" s="2">
        <f>EOMONTH(SalesData[[#This Row],[Order Date]],0)</f>
        <v>45169</v>
      </c>
      <c r="V6381" s="9" t="str">
        <f>"Q"&amp;INT((MONTH(SalesData[[#This Row],[Order Date]])+2)/3)&amp;"-"&amp;YEAR(SalesData[[#This Row],[Order Date]])</f>
        <v>Q3-2023</v>
      </c>
    </row>
    <row r="6382" spans="1:22" x14ac:dyDescent="0.35">
      <c r="A6382" t="s">
        <v>6523</v>
      </c>
      <c r="B6382" s="1">
        <v>45163</v>
      </c>
      <c r="C6382" t="s">
        <v>106</v>
      </c>
      <c r="D6382" t="s">
        <v>27</v>
      </c>
      <c r="E6382">
        <v>2643562017</v>
      </c>
      <c r="F6382" t="s">
        <v>159</v>
      </c>
      <c r="G6382" t="s">
        <v>84</v>
      </c>
      <c r="H6382" t="s">
        <v>85</v>
      </c>
      <c r="I6382" t="s">
        <v>31</v>
      </c>
      <c r="J6382" t="s">
        <v>62</v>
      </c>
      <c r="K6382">
        <v>2125.5700000000002</v>
      </c>
      <c r="L6382">
        <v>482.68</v>
      </c>
      <c r="M6382" t="s">
        <v>62</v>
      </c>
      <c r="N6382">
        <v>0.22708261783898001</v>
      </c>
      <c r="O6382" t="s">
        <v>11351</v>
      </c>
      <c r="P6382" t="s">
        <v>11354</v>
      </c>
      <c r="R6382" t="s">
        <v>11353</v>
      </c>
      <c r="S6382">
        <f>IF(SalesData[[#This Row],[Return Status]]="Returned",1,0)</f>
        <v>0</v>
      </c>
      <c r="T6382">
        <v>847.14</v>
      </c>
      <c r="U6382" s="2">
        <f>EOMONTH(SalesData[[#This Row],[Order Date]],0)</f>
        <v>45169</v>
      </c>
      <c r="V6382" s="9" t="str">
        <f>"Q"&amp;INT((MONTH(SalesData[[#This Row],[Order Date]])+2)/3)&amp;"-"&amp;YEAR(SalesData[[#This Row],[Order Date]])</f>
        <v>Q3-2023</v>
      </c>
    </row>
    <row r="6383" spans="1:22" x14ac:dyDescent="0.35">
      <c r="A6383" t="s">
        <v>6524</v>
      </c>
      <c r="B6383" s="1">
        <v>45148</v>
      </c>
      <c r="C6383" t="s">
        <v>67</v>
      </c>
      <c r="D6383" t="s">
        <v>13</v>
      </c>
      <c r="E6383">
        <v>8286430063</v>
      </c>
      <c r="F6383" t="s">
        <v>116</v>
      </c>
      <c r="G6383" t="s">
        <v>74</v>
      </c>
      <c r="H6383" t="s">
        <v>75</v>
      </c>
      <c r="I6383" t="s">
        <v>36</v>
      </c>
      <c r="J6383" t="s">
        <v>18</v>
      </c>
      <c r="K6383">
        <v>4346.99</v>
      </c>
      <c r="L6383">
        <v>609.17999999999995</v>
      </c>
      <c r="M6383" t="s">
        <v>19</v>
      </c>
      <c r="N6383">
        <v>0.140138348604437</v>
      </c>
      <c r="O6383" t="s">
        <v>11351</v>
      </c>
      <c r="P6383" t="s">
        <v>11352</v>
      </c>
      <c r="R6383" t="s">
        <v>11353</v>
      </c>
      <c r="S6383">
        <f>IF(SalesData[[#This Row],[Return Status]]="Returned",1,0)</f>
        <v>0</v>
      </c>
      <c r="T6383">
        <v>2420.2800000000002</v>
      </c>
      <c r="U6383" s="2">
        <f>EOMONTH(SalesData[[#This Row],[Order Date]],0)</f>
        <v>45169</v>
      </c>
      <c r="V6383" s="9" t="str">
        <f>"Q"&amp;INT((MONTH(SalesData[[#This Row],[Order Date]])+2)/3)&amp;"-"&amp;YEAR(SalesData[[#This Row],[Order Date]])</f>
        <v>Q3-2023</v>
      </c>
    </row>
    <row r="6384" spans="1:22" x14ac:dyDescent="0.35">
      <c r="A6384" t="s">
        <v>6525</v>
      </c>
      <c r="B6384" s="1">
        <v>45152</v>
      </c>
      <c r="C6384" t="s">
        <v>194</v>
      </c>
      <c r="D6384" t="s">
        <v>145</v>
      </c>
      <c r="E6384">
        <v>6530788073</v>
      </c>
      <c r="F6384" t="s">
        <v>103</v>
      </c>
      <c r="G6384" t="s">
        <v>23</v>
      </c>
      <c r="H6384" t="s">
        <v>24</v>
      </c>
      <c r="I6384" t="s">
        <v>17</v>
      </c>
      <c r="J6384" t="s">
        <v>62</v>
      </c>
      <c r="K6384">
        <v>90.14</v>
      </c>
      <c r="L6384">
        <v>19.96</v>
      </c>
      <c r="M6384" t="s">
        <v>62</v>
      </c>
      <c r="N6384">
        <v>0.22143332593743101</v>
      </c>
      <c r="O6384" t="s">
        <v>11361</v>
      </c>
      <c r="P6384" t="s">
        <v>11354</v>
      </c>
      <c r="R6384" t="s">
        <v>11353</v>
      </c>
      <c r="S6384">
        <f>IF(SalesData[[#This Row],[Return Status]]="Returned",1,0)</f>
        <v>0</v>
      </c>
      <c r="T6384">
        <v>2821.33</v>
      </c>
      <c r="U6384" s="2">
        <f>EOMONTH(SalesData[[#This Row],[Order Date]],0)</f>
        <v>45169</v>
      </c>
      <c r="V6384" s="9" t="str">
        <f>"Q"&amp;INT((MONTH(SalesData[[#This Row],[Order Date]])+2)/3)&amp;"-"&amp;YEAR(SalesData[[#This Row],[Order Date]])</f>
        <v>Q3-2023</v>
      </c>
    </row>
    <row r="6385" spans="1:22" x14ac:dyDescent="0.35">
      <c r="A6385" t="s">
        <v>6526</v>
      </c>
      <c r="B6385" s="1">
        <v>45148</v>
      </c>
      <c r="C6385" t="s">
        <v>77</v>
      </c>
      <c r="D6385" t="s">
        <v>46</v>
      </c>
      <c r="E6385">
        <v>920779253</v>
      </c>
      <c r="F6385" t="s">
        <v>154</v>
      </c>
      <c r="G6385" t="s">
        <v>29</v>
      </c>
      <c r="H6385" t="s">
        <v>30</v>
      </c>
      <c r="I6385" t="s">
        <v>31</v>
      </c>
      <c r="J6385" t="s">
        <v>19</v>
      </c>
      <c r="K6385">
        <v>175.24</v>
      </c>
      <c r="L6385">
        <v>24.23</v>
      </c>
      <c r="M6385" t="s">
        <v>19</v>
      </c>
      <c r="N6385">
        <v>0.13826751883131699</v>
      </c>
      <c r="O6385" t="s">
        <v>11361</v>
      </c>
      <c r="P6385" t="s">
        <v>11352</v>
      </c>
      <c r="R6385" t="s">
        <v>11353</v>
      </c>
      <c r="S6385">
        <f>IF(SalesData[[#This Row],[Return Status]]="Returned",1,0)</f>
        <v>0</v>
      </c>
      <c r="T6385">
        <v>2788.38</v>
      </c>
      <c r="U6385" s="2">
        <f>EOMONTH(SalesData[[#This Row],[Order Date]],0)</f>
        <v>45169</v>
      </c>
      <c r="V6385" s="9" t="str">
        <f>"Q"&amp;INT((MONTH(SalesData[[#This Row],[Order Date]])+2)/3)&amp;"-"&amp;YEAR(SalesData[[#This Row],[Order Date]])</f>
        <v>Q3-2023</v>
      </c>
    </row>
    <row r="6386" spans="1:22" x14ac:dyDescent="0.35">
      <c r="A6386" t="s">
        <v>6527</v>
      </c>
      <c r="B6386" s="1">
        <v>45166</v>
      </c>
      <c r="C6386" t="s">
        <v>132</v>
      </c>
      <c r="D6386" t="s">
        <v>13</v>
      </c>
      <c r="E6386">
        <v>8323004003</v>
      </c>
      <c r="F6386" t="s">
        <v>140</v>
      </c>
      <c r="G6386" t="s">
        <v>141</v>
      </c>
      <c r="H6386" t="s">
        <v>121</v>
      </c>
      <c r="I6386" t="s">
        <v>17</v>
      </c>
      <c r="J6386" t="s">
        <v>65</v>
      </c>
      <c r="K6386">
        <v>672.41</v>
      </c>
      <c r="L6386">
        <v>70.709999999999994</v>
      </c>
      <c r="M6386" t="s">
        <v>65</v>
      </c>
      <c r="N6386">
        <v>0.10515905474338599</v>
      </c>
      <c r="O6386" t="s">
        <v>11355</v>
      </c>
      <c r="P6386" t="s">
        <v>11352</v>
      </c>
      <c r="R6386" t="s">
        <v>11353</v>
      </c>
      <c r="S6386">
        <f>IF(SalesData[[#This Row],[Return Status]]="Returned",1,0)</f>
        <v>0</v>
      </c>
      <c r="T6386">
        <v>2793.38</v>
      </c>
      <c r="U6386" s="2">
        <f>EOMONTH(SalesData[[#This Row],[Order Date]],0)</f>
        <v>45169</v>
      </c>
      <c r="V6386" s="9" t="str">
        <f>"Q"&amp;INT((MONTH(SalesData[[#This Row],[Order Date]])+2)/3)&amp;"-"&amp;YEAR(SalesData[[#This Row],[Order Date]])</f>
        <v>Q3-2023</v>
      </c>
    </row>
    <row r="6387" spans="1:22" x14ac:dyDescent="0.35">
      <c r="A6387" t="s">
        <v>6528</v>
      </c>
      <c r="B6387" s="1">
        <v>45166</v>
      </c>
      <c r="C6387" t="s">
        <v>77</v>
      </c>
      <c r="D6387" t="s">
        <v>39</v>
      </c>
      <c r="E6387">
        <v>5428398231</v>
      </c>
      <c r="F6387" t="s">
        <v>156</v>
      </c>
      <c r="G6387" t="s">
        <v>84</v>
      </c>
      <c r="H6387" t="s">
        <v>85</v>
      </c>
      <c r="I6387" t="s">
        <v>31</v>
      </c>
      <c r="J6387" t="s">
        <v>42</v>
      </c>
      <c r="K6387">
        <v>1724.32</v>
      </c>
      <c r="L6387">
        <v>305.25</v>
      </c>
      <c r="M6387" t="s">
        <v>43</v>
      </c>
      <c r="N6387">
        <v>0.177026306022084</v>
      </c>
      <c r="O6387" t="s">
        <v>11351</v>
      </c>
      <c r="P6387" t="s">
        <v>11352</v>
      </c>
      <c r="R6387" t="s">
        <v>11353</v>
      </c>
      <c r="S6387">
        <f>IF(SalesData[[#This Row],[Return Status]]="Returned",1,0)</f>
        <v>0</v>
      </c>
      <c r="T6387">
        <v>847.14</v>
      </c>
      <c r="U6387" s="2">
        <f>EOMONTH(SalesData[[#This Row],[Order Date]],0)</f>
        <v>45169</v>
      </c>
      <c r="V6387" s="9" t="str">
        <f>"Q"&amp;INT((MONTH(SalesData[[#This Row],[Order Date]])+2)/3)&amp;"-"&amp;YEAR(SalesData[[#This Row],[Order Date]])</f>
        <v>Q3-2023</v>
      </c>
    </row>
    <row r="6388" spans="1:22" x14ac:dyDescent="0.35">
      <c r="A6388" t="s">
        <v>6529</v>
      </c>
      <c r="B6388" s="1">
        <v>45146</v>
      </c>
      <c r="C6388" t="s">
        <v>149</v>
      </c>
      <c r="D6388" t="s">
        <v>13</v>
      </c>
      <c r="E6388">
        <v>971846109</v>
      </c>
      <c r="F6388" t="s">
        <v>47</v>
      </c>
      <c r="G6388" t="s">
        <v>23</v>
      </c>
      <c r="H6388" t="s">
        <v>24</v>
      </c>
      <c r="I6388" t="s">
        <v>17</v>
      </c>
      <c r="J6388" t="s">
        <v>65</v>
      </c>
      <c r="K6388">
        <v>3138.38</v>
      </c>
      <c r="L6388">
        <v>206.13</v>
      </c>
      <c r="M6388" t="s">
        <v>65</v>
      </c>
      <c r="N6388">
        <v>6.5680382872692303E-2</v>
      </c>
      <c r="O6388" t="s">
        <v>11351</v>
      </c>
      <c r="P6388" t="s">
        <v>11356</v>
      </c>
      <c r="R6388" t="s">
        <v>11353</v>
      </c>
      <c r="S6388">
        <f>IF(SalesData[[#This Row],[Return Status]]="Returned",1,0)</f>
        <v>0</v>
      </c>
      <c r="T6388">
        <v>2821.33</v>
      </c>
      <c r="U6388" s="2">
        <f>EOMONTH(SalesData[[#This Row],[Order Date]],0)</f>
        <v>45169</v>
      </c>
      <c r="V6388" s="9" t="str">
        <f>"Q"&amp;INT((MONTH(SalesData[[#This Row],[Order Date]])+2)/3)&amp;"-"&amp;YEAR(SalesData[[#This Row],[Order Date]])</f>
        <v>Q3-2023</v>
      </c>
    </row>
    <row r="6389" spans="1:22" x14ac:dyDescent="0.35">
      <c r="A6389" t="s">
        <v>6530</v>
      </c>
      <c r="B6389" s="1">
        <v>45149</v>
      </c>
      <c r="C6389" t="s">
        <v>132</v>
      </c>
      <c r="D6389" t="s">
        <v>145</v>
      </c>
      <c r="E6389">
        <v>2974745261</v>
      </c>
      <c r="F6389" t="s">
        <v>292</v>
      </c>
      <c r="G6389" t="s">
        <v>69</v>
      </c>
      <c r="H6389" t="s">
        <v>41</v>
      </c>
      <c r="I6389" t="s">
        <v>31</v>
      </c>
      <c r="J6389" t="s">
        <v>62</v>
      </c>
      <c r="K6389">
        <v>648.14</v>
      </c>
      <c r="L6389">
        <v>128.44</v>
      </c>
      <c r="M6389" t="s">
        <v>62</v>
      </c>
      <c r="N6389">
        <v>0.19816706267164499</v>
      </c>
      <c r="O6389" t="s">
        <v>11355</v>
      </c>
      <c r="P6389" t="s">
        <v>11352</v>
      </c>
      <c r="Q6389" t="s">
        <v>11376</v>
      </c>
      <c r="R6389" t="s">
        <v>11360</v>
      </c>
      <c r="S6389">
        <f>IF(SalesData[[#This Row],[Return Status]]="Returned",1,0)</f>
        <v>1</v>
      </c>
      <c r="T6389">
        <v>2081.52</v>
      </c>
      <c r="U6389" s="2">
        <f>EOMONTH(SalesData[[#This Row],[Order Date]],0)</f>
        <v>45169</v>
      </c>
      <c r="V6389" s="9" t="str">
        <f>"Q"&amp;INT((MONTH(SalesData[[#This Row],[Order Date]])+2)/3)&amp;"-"&amp;YEAR(SalesData[[#This Row],[Order Date]])</f>
        <v>Q3-2023</v>
      </c>
    </row>
    <row r="6390" spans="1:22" x14ac:dyDescent="0.35">
      <c r="A6390" t="s">
        <v>6531</v>
      </c>
      <c r="B6390" s="1">
        <v>45142</v>
      </c>
      <c r="C6390" t="s">
        <v>92</v>
      </c>
      <c r="D6390" t="s">
        <v>99</v>
      </c>
      <c r="E6390">
        <v>8650998163</v>
      </c>
      <c r="F6390" t="s">
        <v>163</v>
      </c>
      <c r="G6390" t="s">
        <v>164</v>
      </c>
      <c r="H6390" t="s">
        <v>165</v>
      </c>
      <c r="I6390" t="s">
        <v>36</v>
      </c>
      <c r="J6390" t="s">
        <v>18</v>
      </c>
      <c r="K6390">
        <v>4791.3999999999996</v>
      </c>
      <c r="L6390">
        <v>745.23</v>
      </c>
      <c r="M6390" t="s">
        <v>19</v>
      </c>
      <c r="N6390">
        <v>0.1555349167258</v>
      </c>
      <c r="O6390" t="s">
        <v>11351</v>
      </c>
      <c r="P6390" t="s">
        <v>11352</v>
      </c>
      <c r="R6390" t="s">
        <v>11353</v>
      </c>
      <c r="S6390">
        <f>IF(SalesData[[#This Row],[Return Status]]="Returned",1,0)</f>
        <v>0</v>
      </c>
      <c r="U6390" s="2">
        <f>EOMONTH(SalesData[[#This Row],[Order Date]],0)</f>
        <v>45169</v>
      </c>
      <c r="V6390" s="9" t="str">
        <f>"Q"&amp;INT((MONTH(SalesData[[#This Row],[Order Date]])+2)/3)&amp;"-"&amp;YEAR(SalesData[[#This Row],[Order Date]])</f>
        <v>Q3-2023</v>
      </c>
    </row>
    <row r="6391" spans="1:22" x14ac:dyDescent="0.35">
      <c r="A6391" t="s">
        <v>6532</v>
      </c>
      <c r="B6391" s="1">
        <v>45154</v>
      </c>
      <c r="C6391" t="s">
        <v>77</v>
      </c>
      <c r="D6391" t="s">
        <v>13</v>
      </c>
      <c r="E6391">
        <v>971800258</v>
      </c>
      <c r="F6391" t="s">
        <v>410</v>
      </c>
      <c r="G6391" t="s">
        <v>29</v>
      </c>
      <c r="H6391" t="s">
        <v>30</v>
      </c>
      <c r="I6391" t="s">
        <v>31</v>
      </c>
      <c r="J6391" t="s">
        <v>65</v>
      </c>
      <c r="K6391">
        <v>3958.07</v>
      </c>
      <c r="L6391">
        <v>730.1</v>
      </c>
      <c r="M6391" t="s">
        <v>65</v>
      </c>
      <c r="N6391">
        <v>0.18445858713969199</v>
      </c>
      <c r="O6391" t="s">
        <v>11351</v>
      </c>
      <c r="P6391" t="s">
        <v>11352</v>
      </c>
      <c r="R6391" t="s">
        <v>11353</v>
      </c>
      <c r="S6391">
        <f>IF(SalesData[[#This Row],[Return Status]]="Returned",1,0)</f>
        <v>0</v>
      </c>
      <c r="T6391">
        <v>2788.38</v>
      </c>
      <c r="U6391" s="2">
        <f>EOMONTH(SalesData[[#This Row],[Order Date]],0)</f>
        <v>45169</v>
      </c>
      <c r="V6391" s="9" t="str">
        <f>"Q"&amp;INT((MONTH(SalesData[[#This Row],[Order Date]])+2)/3)&amp;"-"&amp;YEAR(SalesData[[#This Row],[Order Date]])</f>
        <v>Q3-2023</v>
      </c>
    </row>
    <row r="6392" spans="1:22" x14ac:dyDescent="0.35">
      <c r="A6392" t="s">
        <v>6533</v>
      </c>
      <c r="B6392" s="1">
        <v>45160</v>
      </c>
      <c r="C6392" t="s">
        <v>67</v>
      </c>
      <c r="D6392" t="s">
        <v>72</v>
      </c>
      <c r="E6392">
        <v>458931726</v>
      </c>
      <c r="F6392" t="s">
        <v>185</v>
      </c>
      <c r="G6392" t="s">
        <v>164</v>
      </c>
      <c r="H6392" t="s">
        <v>165</v>
      </c>
      <c r="I6392" t="s">
        <v>36</v>
      </c>
      <c r="J6392" t="s">
        <v>19</v>
      </c>
      <c r="K6392">
        <v>1768.77</v>
      </c>
      <c r="L6392">
        <v>170.05</v>
      </c>
      <c r="M6392" t="s">
        <v>19</v>
      </c>
      <c r="N6392">
        <v>9.61402556578866E-2</v>
      </c>
      <c r="O6392" t="s">
        <v>11351</v>
      </c>
      <c r="P6392" t="s">
        <v>11356</v>
      </c>
      <c r="R6392" t="s">
        <v>11353</v>
      </c>
      <c r="S6392">
        <f>IF(SalesData[[#This Row],[Return Status]]="Returned",1,0)</f>
        <v>0</v>
      </c>
      <c r="U6392" s="2">
        <f>EOMONTH(SalesData[[#This Row],[Order Date]],0)</f>
        <v>45169</v>
      </c>
      <c r="V6392" s="9" t="str">
        <f>"Q"&amp;INT((MONTH(SalesData[[#This Row],[Order Date]])+2)/3)&amp;"-"&amp;YEAR(SalesData[[#This Row],[Order Date]])</f>
        <v>Q3-2023</v>
      </c>
    </row>
    <row r="6393" spans="1:22" x14ac:dyDescent="0.35">
      <c r="A6393" t="s">
        <v>6534</v>
      </c>
      <c r="B6393" s="1">
        <v>45162</v>
      </c>
      <c r="C6393" t="s">
        <v>106</v>
      </c>
      <c r="D6393" t="s">
        <v>72</v>
      </c>
      <c r="E6393">
        <v>3427694816</v>
      </c>
      <c r="F6393" t="s">
        <v>33</v>
      </c>
      <c r="G6393" t="s">
        <v>11382</v>
      </c>
      <c r="H6393" t="s">
        <v>35</v>
      </c>
      <c r="I6393" t="s">
        <v>36</v>
      </c>
      <c r="J6393" t="s">
        <v>19</v>
      </c>
      <c r="K6393">
        <v>3047.31</v>
      </c>
      <c r="L6393">
        <v>208.12</v>
      </c>
      <c r="M6393" t="s">
        <v>19</v>
      </c>
      <c r="N6393">
        <v>6.8296300671740001E-2</v>
      </c>
      <c r="O6393" t="s">
        <v>11351</v>
      </c>
      <c r="P6393" t="s">
        <v>11356</v>
      </c>
      <c r="R6393" t="s">
        <v>11353</v>
      </c>
      <c r="S6393">
        <f>IF(SalesData[[#This Row],[Return Status]]="Returned",1,0)</f>
        <v>0</v>
      </c>
      <c r="U6393" s="2">
        <f>EOMONTH(SalesData[[#This Row],[Order Date]],0)</f>
        <v>45169</v>
      </c>
      <c r="V6393" s="9" t="str">
        <f>"Q"&amp;INT((MONTH(SalesData[[#This Row],[Order Date]])+2)/3)&amp;"-"&amp;YEAR(SalesData[[#This Row],[Order Date]])</f>
        <v>Q3-2023</v>
      </c>
    </row>
    <row r="6394" spans="1:22" x14ac:dyDescent="0.35">
      <c r="A6394" t="s">
        <v>6535</v>
      </c>
      <c r="B6394" s="1">
        <v>45142</v>
      </c>
      <c r="C6394" t="s">
        <v>77</v>
      </c>
      <c r="D6394" t="s">
        <v>27</v>
      </c>
      <c r="E6394">
        <v>3043039285</v>
      </c>
      <c r="F6394" t="s">
        <v>47</v>
      </c>
      <c r="G6394" t="s">
        <v>23</v>
      </c>
      <c r="H6394" t="s">
        <v>24</v>
      </c>
      <c r="I6394" t="s">
        <v>17</v>
      </c>
      <c r="J6394" t="s">
        <v>18</v>
      </c>
      <c r="K6394">
        <v>3295.07</v>
      </c>
      <c r="L6394">
        <v>919.67</v>
      </c>
      <c r="M6394" t="s">
        <v>19</v>
      </c>
      <c r="N6394">
        <v>0.27910484451013201</v>
      </c>
      <c r="O6394" t="s">
        <v>11351</v>
      </c>
      <c r="P6394" t="s">
        <v>11354</v>
      </c>
      <c r="R6394" t="s">
        <v>11353</v>
      </c>
      <c r="S6394">
        <f>IF(SalesData[[#This Row],[Return Status]]="Returned",1,0)</f>
        <v>0</v>
      </c>
      <c r="T6394">
        <v>2821.33</v>
      </c>
      <c r="U6394" s="2">
        <f>EOMONTH(SalesData[[#This Row],[Order Date]],0)</f>
        <v>45169</v>
      </c>
      <c r="V6394" s="9" t="str">
        <f>"Q"&amp;INT((MONTH(SalesData[[#This Row],[Order Date]])+2)/3)&amp;"-"&amp;YEAR(SalesData[[#This Row],[Order Date]])</f>
        <v>Q3-2023</v>
      </c>
    </row>
    <row r="6395" spans="1:22" x14ac:dyDescent="0.35">
      <c r="A6395" t="s">
        <v>6536</v>
      </c>
      <c r="B6395" s="1">
        <v>45144</v>
      </c>
      <c r="C6395" t="s">
        <v>194</v>
      </c>
      <c r="D6395" t="s">
        <v>39</v>
      </c>
      <c r="E6395">
        <v>8201740559</v>
      </c>
      <c r="F6395" t="s">
        <v>172</v>
      </c>
      <c r="G6395" t="s">
        <v>141</v>
      </c>
      <c r="H6395" t="s">
        <v>121</v>
      </c>
      <c r="I6395" t="s">
        <v>17</v>
      </c>
      <c r="J6395" t="s">
        <v>42</v>
      </c>
      <c r="K6395">
        <v>2828.56</v>
      </c>
      <c r="L6395">
        <v>344.46</v>
      </c>
      <c r="M6395" t="s">
        <v>43</v>
      </c>
      <c r="N6395">
        <v>0.121779279916282</v>
      </c>
      <c r="O6395" t="s">
        <v>11351</v>
      </c>
      <c r="P6395" t="s">
        <v>11352</v>
      </c>
      <c r="R6395" t="s">
        <v>11353</v>
      </c>
      <c r="S6395">
        <f>IF(SalesData[[#This Row],[Return Status]]="Returned",1,0)</f>
        <v>0</v>
      </c>
      <c r="T6395">
        <v>2793.38</v>
      </c>
      <c r="U6395" s="2">
        <f>EOMONTH(SalesData[[#This Row],[Order Date]],0)</f>
        <v>45169</v>
      </c>
      <c r="V6395" s="9" t="str">
        <f>"Q"&amp;INT((MONTH(SalesData[[#This Row],[Order Date]])+2)/3)&amp;"-"&amp;YEAR(SalesData[[#This Row],[Order Date]])</f>
        <v>Q3-2023</v>
      </c>
    </row>
    <row r="6396" spans="1:22" x14ac:dyDescent="0.35">
      <c r="A6396" t="s">
        <v>6537</v>
      </c>
      <c r="B6396" s="1">
        <v>45162</v>
      </c>
      <c r="C6396" t="s">
        <v>124</v>
      </c>
      <c r="D6396" t="s">
        <v>80</v>
      </c>
      <c r="E6396">
        <v>5418288580</v>
      </c>
      <c r="F6396" t="s">
        <v>14</v>
      </c>
      <c r="G6396" t="s">
        <v>15</v>
      </c>
      <c r="H6396" t="s">
        <v>11357</v>
      </c>
      <c r="I6396" t="s">
        <v>17</v>
      </c>
      <c r="J6396" t="s">
        <v>18</v>
      </c>
      <c r="K6396">
        <v>3999.25</v>
      </c>
      <c r="L6396">
        <v>895.32</v>
      </c>
      <c r="M6396" t="s">
        <v>19</v>
      </c>
      <c r="N6396">
        <v>0.22387197599549899</v>
      </c>
      <c r="O6396" t="s">
        <v>11351</v>
      </c>
      <c r="P6396" t="s">
        <v>11354</v>
      </c>
      <c r="R6396" t="s">
        <v>11353</v>
      </c>
      <c r="S6396">
        <f>IF(SalesData[[#This Row],[Return Status]]="Returned",1,0)</f>
        <v>0</v>
      </c>
      <c r="T6396">
        <v>2085.91</v>
      </c>
      <c r="U6396" s="2">
        <f>EOMONTH(SalesData[[#This Row],[Order Date]],0)</f>
        <v>45169</v>
      </c>
      <c r="V6396" s="9" t="str">
        <f>"Q"&amp;INT((MONTH(SalesData[[#This Row],[Order Date]])+2)/3)&amp;"-"&amp;YEAR(SalesData[[#This Row],[Order Date]])</f>
        <v>Q3-2023</v>
      </c>
    </row>
    <row r="6397" spans="1:22" x14ac:dyDescent="0.35">
      <c r="A6397" t="s">
        <v>6538</v>
      </c>
      <c r="B6397" s="1">
        <v>45151</v>
      </c>
      <c r="C6397" t="s">
        <v>132</v>
      </c>
      <c r="D6397" t="s">
        <v>13</v>
      </c>
      <c r="E6397">
        <v>5572811792</v>
      </c>
      <c r="F6397" t="s">
        <v>292</v>
      </c>
      <c r="G6397" t="s">
        <v>69</v>
      </c>
      <c r="H6397" t="s">
        <v>41</v>
      </c>
      <c r="I6397" t="s">
        <v>31</v>
      </c>
      <c r="J6397" t="s">
        <v>19</v>
      </c>
      <c r="K6397">
        <v>2711.22</v>
      </c>
      <c r="L6397">
        <v>558.82000000000005</v>
      </c>
      <c r="M6397" t="s">
        <v>19</v>
      </c>
      <c r="N6397">
        <v>0.206113852804273</v>
      </c>
      <c r="O6397" t="s">
        <v>11351</v>
      </c>
      <c r="P6397" t="s">
        <v>11354</v>
      </c>
      <c r="R6397" t="s">
        <v>11353</v>
      </c>
      <c r="S6397">
        <f>IF(SalesData[[#This Row],[Return Status]]="Returned",1,0)</f>
        <v>0</v>
      </c>
      <c r="T6397">
        <v>2081.52</v>
      </c>
      <c r="U6397" s="2">
        <f>EOMONTH(SalesData[[#This Row],[Order Date]],0)</f>
        <v>45169</v>
      </c>
      <c r="V6397" s="9" t="str">
        <f>"Q"&amp;INT((MONTH(SalesData[[#This Row],[Order Date]])+2)/3)&amp;"-"&amp;YEAR(SalesData[[#This Row],[Order Date]])</f>
        <v>Q3-2023</v>
      </c>
    </row>
    <row r="6398" spans="1:22" x14ac:dyDescent="0.35">
      <c r="A6398" t="s">
        <v>6539</v>
      </c>
      <c r="B6398" s="1">
        <v>45143</v>
      </c>
      <c r="C6398" t="s">
        <v>92</v>
      </c>
      <c r="D6398" t="s">
        <v>13</v>
      </c>
      <c r="E6398">
        <v>3217673420</v>
      </c>
      <c r="F6398" t="s">
        <v>81</v>
      </c>
      <c r="G6398" t="s">
        <v>74</v>
      </c>
      <c r="H6398" t="s">
        <v>75</v>
      </c>
      <c r="I6398" t="s">
        <v>36</v>
      </c>
      <c r="J6398" t="s">
        <v>65</v>
      </c>
      <c r="K6398">
        <v>973.75</v>
      </c>
      <c r="L6398">
        <v>170.67</v>
      </c>
      <c r="M6398" t="s">
        <v>65</v>
      </c>
      <c r="N6398">
        <v>0.175270860077022</v>
      </c>
      <c r="O6398" t="s">
        <v>11355</v>
      </c>
      <c r="P6398" t="s">
        <v>11352</v>
      </c>
      <c r="R6398" t="s">
        <v>11353</v>
      </c>
      <c r="S6398">
        <f>IF(SalesData[[#This Row],[Return Status]]="Returned",1,0)</f>
        <v>0</v>
      </c>
      <c r="T6398">
        <v>2420.2800000000002</v>
      </c>
      <c r="U6398" s="2">
        <f>EOMONTH(SalesData[[#This Row],[Order Date]],0)</f>
        <v>45169</v>
      </c>
      <c r="V6398" s="9" t="str">
        <f>"Q"&amp;INT((MONTH(SalesData[[#This Row],[Order Date]])+2)/3)&amp;"-"&amp;YEAR(SalesData[[#This Row],[Order Date]])</f>
        <v>Q3-2023</v>
      </c>
    </row>
    <row r="6399" spans="1:22" x14ac:dyDescent="0.35">
      <c r="A6399" t="s">
        <v>6540</v>
      </c>
      <c r="B6399" s="1">
        <v>45141</v>
      </c>
      <c r="C6399" t="s">
        <v>12</v>
      </c>
      <c r="D6399" t="s">
        <v>27</v>
      </c>
      <c r="E6399">
        <v>3820780582</v>
      </c>
      <c r="F6399" t="s">
        <v>238</v>
      </c>
      <c r="G6399" t="s">
        <v>74</v>
      </c>
      <c r="H6399" t="s">
        <v>75</v>
      </c>
      <c r="I6399" t="s">
        <v>36</v>
      </c>
      <c r="J6399" t="s">
        <v>19</v>
      </c>
      <c r="K6399">
        <v>1253.56</v>
      </c>
      <c r="L6399">
        <v>95.68</v>
      </c>
      <c r="M6399" t="s">
        <v>19</v>
      </c>
      <c r="N6399">
        <v>7.6326621781167198E-2</v>
      </c>
      <c r="O6399" t="s">
        <v>11351</v>
      </c>
      <c r="P6399" t="s">
        <v>11356</v>
      </c>
      <c r="R6399" t="s">
        <v>11353</v>
      </c>
      <c r="S6399">
        <f>IF(SalesData[[#This Row],[Return Status]]="Returned",1,0)</f>
        <v>0</v>
      </c>
      <c r="T6399">
        <v>2420.2800000000002</v>
      </c>
      <c r="U6399" s="2">
        <f>EOMONTH(SalesData[[#This Row],[Order Date]],0)</f>
        <v>45169</v>
      </c>
      <c r="V6399" s="9" t="str">
        <f>"Q"&amp;INT((MONTH(SalesData[[#This Row],[Order Date]])+2)/3)&amp;"-"&amp;YEAR(SalesData[[#This Row],[Order Date]])</f>
        <v>Q3-2023</v>
      </c>
    </row>
    <row r="6400" spans="1:22" x14ac:dyDescent="0.35">
      <c r="A6400" t="s">
        <v>6541</v>
      </c>
      <c r="B6400" s="1">
        <v>45142</v>
      </c>
      <c r="C6400" t="s">
        <v>113</v>
      </c>
      <c r="D6400" t="s">
        <v>72</v>
      </c>
      <c r="E6400">
        <v>9033177052</v>
      </c>
      <c r="F6400" t="s">
        <v>156</v>
      </c>
      <c r="G6400" t="s">
        <v>84</v>
      </c>
      <c r="H6400" t="s">
        <v>85</v>
      </c>
      <c r="I6400" t="s">
        <v>31</v>
      </c>
      <c r="J6400" t="s">
        <v>18</v>
      </c>
      <c r="K6400">
        <v>1883.06</v>
      </c>
      <c r="L6400">
        <v>524.29</v>
      </c>
      <c r="M6400" t="s">
        <v>19</v>
      </c>
      <c r="N6400">
        <v>0.278424479304961</v>
      </c>
      <c r="O6400" t="s">
        <v>11351</v>
      </c>
      <c r="P6400" t="s">
        <v>11354</v>
      </c>
      <c r="R6400" t="s">
        <v>11353</v>
      </c>
      <c r="S6400">
        <f>IF(SalesData[[#This Row],[Return Status]]="Returned",1,0)</f>
        <v>0</v>
      </c>
      <c r="T6400">
        <v>847.14</v>
      </c>
      <c r="U6400" s="2">
        <f>EOMONTH(SalesData[[#This Row],[Order Date]],0)</f>
        <v>45169</v>
      </c>
      <c r="V6400" s="9" t="str">
        <f>"Q"&amp;INT((MONTH(SalesData[[#This Row],[Order Date]])+2)/3)&amp;"-"&amp;YEAR(SalesData[[#This Row],[Order Date]])</f>
        <v>Q3-2023</v>
      </c>
    </row>
    <row r="6401" spans="1:22" x14ac:dyDescent="0.35">
      <c r="A6401" t="s">
        <v>6542</v>
      </c>
      <c r="B6401" s="1">
        <v>45165</v>
      </c>
      <c r="C6401" t="s">
        <v>57</v>
      </c>
      <c r="D6401" t="s">
        <v>39</v>
      </c>
      <c r="E6401">
        <v>6424985341</v>
      </c>
      <c r="F6401" t="s">
        <v>53</v>
      </c>
      <c r="G6401" t="s">
        <v>11371</v>
      </c>
      <c r="H6401" t="s">
        <v>55</v>
      </c>
      <c r="I6401" t="s">
        <v>31</v>
      </c>
      <c r="J6401" t="s">
        <v>65</v>
      </c>
      <c r="K6401">
        <v>3629.49</v>
      </c>
      <c r="L6401">
        <v>198.72</v>
      </c>
      <c r="M6401" t="s">
        <v>65</v>
      </c>
      <c r="N6401">
        <v>5.4751494011555303E-2</v>
      </c>
      <c r="O6401" t="s">
        <v>11351</v>
      </c>
      <c r="P6401" t="s">
        <v>11356</v>
      </c>
      <c r="R6401" t="s">
        <v>11353</v>
      </c>
      <c r="S6401">
        <f>IF(SalesData[[#This Row],[Return Status]]="Returned",1,0)</f>
        <v>0</v>
      </c>
      <c r="U6401" s="2">
        <f>EOMONTH(SalesData[[#This Row],[Order Date]],0)</f>
        <v>45169</v>
      </c>
      <c r="V6401" s="9" t="str">
        <f>"Q"&amp;INT((MONTH(SalesData[[#This Row],[Order Date]])+2)/3)&amp;"-"&amp;YEAR(SalesData[[#This Row],[Order Date]])</f>
        <v>Q3-2023</v>
      </c>
    </row>
    <row r="6402" spans="1:22" x14ac:dyDescent="0.35">
      <c r="A6402" t="s">
        <v>6543</v>
      </c>
      <c r="B6402" s="1">
        <v>45183</v>
      </c>
      <c r="C6402" t="s">
        <v>57</v>
      </c>
      <c r="D6402" t="s">
        <v>27</v>
      </c>
      <c r="E6402">
        <v>2647091777</v>
      </c>
      <c r="F6402" t="s">
        <v>28</v>
      </c>
      <c r="G6402" t="s">
        <v>29</v>
      </c>
      <c r="H6402" t="s">
        <v>30</v>
      </c>
      <c r="I6402" t="s">
        <v>31</v>
      </c>
      <c r="J6402" t="s">
        <v>18</v>
      </c>
      <c r="K6402">
        <v>480.56</v>
      </c>
      <c r="L6402">
        <v>16.600000000000001</v>
      </c>
      <c r="M6402" t="s">
        <v>19</v>
      </c>
      <c r="N6402">
        <v>3.4543033128017299E-2</v>
      </c>
      <c r="O6402" t="s">
        <v>11361</v>
      </c>
      <c r="P6402" t="s">
        <v>11356</v>
      </c>
      <c r="R6402" t="s">
        <v>11353</v>
      </c>
      <c r="S6402">
        <f>IF(SalesData[[#This Row],[Return Status]]="Returned",1,0)</f>
        <v>0</v>
      </c>
      <c r="T6402">
        <v>2788.38</v>
      </c>
      <c r="U6402" s="2">
        <f>EOMONTH(SalesData[[#This Row],[Order Date]],0)</f>
        <v>45199</v>
      </c>
      <c r="V6402" s="9" t="str">
        <f>"Q"&amp;INT((MONTH(SalesData[[#This Row],[Order Date]])+2)/3)&amp;"-"&amp;YEAR(SalesData[[#This Row],[Order Date]])</f>
        <v>Q3-2023</v>
      </c>
    </row>
    <row r="6403" spans="1:22" x14ac:dyDescent="0.35">
      <c r="A6403" t="s">
        <v>6544</v>
      </c>
      <c r="B6403" s="1">
        <v>45176</v>
      </c>
      <c r="C6403" t="s">
        <v>87</v>
      </c>
      <c r="D6403" t="s">
        <v>145</v>
      </c>
      <c r="E6403">
        <v>9073806601</v>
      </c>
      <c r="F6403" t="s">
        <v>156</v>
      </c>
      <c r="G6403" t="s">
        <v>11375</v>
      </c>
      <c r="H6403" t="s">
        <v>85</v>
      </c>
      <c r="I6403" t="s">
        <v>31</v>
      </c>
      <c r="J6403" t="s">
        <v>62</v>
      </c>
      <c r="K6403">
        <v>4961.12</v>
      </c>
      <c r="L6403">
        <v>661.17</v>
      </c>
      <c r="M6403" t="s">
        <v>62</v>
      </c>
      <c r="N6403">
        <v>0.13327030993001601</v>
      </c>
      <c r="O6403" t="s">
        <v>11351</v>
      </c>
      <c r="P6403" t="s">
        <v>11352</v>
      </c>
      <c r="R6403" t="s">
        <v>11353</v>
      </c>
      <c r="S6403">
        <f>IF(SalesData[[#This Row],[Return Status]]="Returned",1,0)</f>
        <v>0</v>
      </c>
      <c r="U6403" s="2">
        <f>EOMONTH(SalesData[[#This Row],[Order Date]],0)</f>
        <v>45199</v>
      </c>
      <c r="V6403" s="9" t="str">
        <f>"Q"&amp;INT((MONTH(SalesData[[#This Row],[Order Date]])+2)/3)&amp;"-"&amp;YEAR(SalesData[[#This Row],[Order Date]])</f>
        <v>Q3-2023</v>
      </c>
    </row>
    <row r="6404" spans="1:22" x14ac:dyDescent="0.35">
      <c r="A6404" t="s">
        <v>6545</v>
      </c>
      <c r="B6404" s="1">
        <v>45171</v>
      </c>
      <c r="C6404" t="s">
        <v>111</v>
      </c>
      <c r="D6404" t="s">
        <v>39</v>
      </c>
      <c r="E6404">
        <v>5160766949</v>
      </c>
      <c r="F6404" t="s">
        <v>33</v>
      </c>
      <c r="G6404" t="s">
        <v>34</v>
      </c>
      <c r="H6404" t="s">
        <v>35</v>
      </c>
      <c r="I6404" t="s">
        <v>36</v>
      </c>
      <c r="J6404" t="s">
        <v>42</v>
      </c>
      <c r="K6404">
        <v>4851.32</v>
      </c>
      <c r="L6404">
        <v>952.09</v>
      </c>
      <c r="M6404" t="s">
        <v>43</v>
      </c>
      <c r="N6404">
        <v>0.19625380308864401</v>
      </c>
      <c r="O6404" t="s">
        <v>11351</v>
      </c>
      <c r="P6404" t="s">
        <v>11352</v>
      </c>
      <c r="R6404" t="s">
        <v>11353</v>
      </c>
      <c r="S6404">
        <f>IF(SalesData[[#This Row],[Return Status]]="Returned",1,0)</f>
        <v>0</v>
      </c>
      <c r="U6404" s="2">
        <f>EOMONTH(SalesData[[#This Row],[Order Date]],0)</f>
        <v>45199</v>
      </c>
      <c r="V6404" s="9" t="str">
        <f>"Q"&amp;INT((MONTH(SalesData[[#This Row],[Order Date]])+2)/3)&amp;"-"&amp;YEAR(SalesData[[#This Row],[Order Date]])</f>
        <v>Q3-2023</v>
      </c>
    </row>
    <row r="6405" spans="1:22" x14ac:dyDescent="0.35">
      <c r="A6405" t="s">
        <v>6546</v>
      </c>
      <c r="B6405" s="1">
        <v>45176</v>
      </c>
      <c r="C6405" t="s">
        <v>97</v>
      </c>
      <c r="D6405" t="s">
        <v>39</v>
      </c>
      <c r="E6405">
        <v>6437661034</v>
      </c>
      <c r="F6405" t="s">
        <v>73</v>
      </c>
      <c r="G6405" t="s">
        <v>74</v>
      </c>
      <c r="H6405" t="s">
        <v>75</v>
      </c>
      <c r="I6405" t="s">
        <v>36</v>
      </c>
      <c r="J6405" t="s">
        <v>61</v>
      </c>
      <c r="K6405">
        <v>2719.42</v>
      </c>
      <c r="L6405">
        <v>91.36</v>
      </c>
      <c r="M6405" t="s">
        <v>62</v>
      </c>
      <c r="N6405">
        <v>3.3595399018908401E-2</v>
      </c>
      <c r="O6405" t="s">
        <v>11351</v>
      </c>
      <c r="P6405" t="s">
        <v>11356</v>
      </c>
      <c r="R6405" t="s">
        <v>11353</v>
      </c>
      <c r="S6405">
        <f>IF(SalesData[[#This Row],[Return Status]]="Returned",1,0)</f>
        <v>0</v>
      </c>
      <c r="T6405">
        <v>2420.2800000000002</v>
      </c>
      <c r="U6405" s="2">
        <f>EOMONTH(SalesData[[#This Row],[Order Date]],0)</f>
        <v>45199</v>
      </c>
      <c r="V6405" s="9" t="str">
        <f>"Q"&amp;INT((MONTH(SalesData[[#This Row],[Order Date]])+2)/3)&amp;"-"&amp;YEAR(SalesData[[#This Row],[Order Date]])</f>
        <v>Q3-2023</v>
      </c>
    </row>
    <row r="6406" spans="1:22" x14ac:dyDescent="0.35">
      <c r="A6406" t="s">
        <v>6547</v>
      </c>
      <c r="B6406" s="1">
        <v>45185</v>
      </c>
      <c r="C6406" t="s">
        <v>49</v>
      </c>
      <c r="D6406" t="s">
        <v>99</v>
      </c>
      <c r="E6406">
        <v>8616781766</v>
      </c>
      <c r="F6406" t="s">
        <v>47</v>
      </c>
      <c r="G6406" t="s">
        <v>23</v>
      </c>
      <c r="H6406" t="s">
        <v>24</v>
      </c>
      <c r="I6406" t="s">
        <v>17</v>
      </c>
      <c r="J6406" t="s">
        <v>62</v>
      </c>
      <c r="K6406">
        <v>4976.22</v>
      </c>
      <c r="L6406">
        <v>1278.26</v>
      </c>
      <c r="M6406" t="s">
        <v>62</v>
      </c>
      <c r="N6406">
        <v>0.25687369127570697</v>
      </c>
      <c r="O6406" t="s">
        <v>11351</v>
      </c>
      <c r="P6406" t="s">
        <v>11354</v>
      </c>
      <c r="R6406" t="s">
        <v>11353</v>
      </c>
      <c r="S6406">
        <f>IF(SalesData[[#This Row],[Return Status]]="Returned",1,0)</f>
        <v>0</v>
      </c>
      <c r="T6406">
        <v>2821.33</v>
      </c>
      <c r="U6406" s="2">
        <f>EOMONTH(SalesData[[#This Row],[Order Date]],0)</f>
        <v>45199</v>
      </c>
      <c r="V6406" s="9" t="str">
        <f>"Q"&amp;INT((MONTH(SalesData[[#This Row],[Order Date]])+2)/3)&amp;"-"&amp;YEAR(SalesData[[#This Row],[Order Date]])</f>
        <v>Q3-2023</v>
      </c>
    </row>
    <row r="6407" spans="1:22" x14ac:dyDescent="0.35">
      <c r="A6407" t="s">
        <v>6548</v>
      </c>
      <c r="B6407" s="1">
        <v>45195</v>
      </c>
      <c r="C6407" t="s">
        <v>132</v>
      </c>
      <c r="D6407" t="s">
        <v>99</v>
      </c>
      <c r="E6407">
        <v>1109265479</v>
      </c>
      <c r="F6407" t="s">
        <v>88</v>
      </c>
      <c r="G6407" t="s">
        <v>89</v>
      </c>
      <c r="H6407" t="s">
        <v>90</v>
      </c>
      <c r="I6407" t="s">
        <v>31</v>
      </c>
      <c r="J6407" t="s">
        <v>18</v>
      </c>
      <c r="K6407">
        <v>4051.72</v>
      </c>
      <c r="L6407">
        <v>283.81</v>
      </c>
      <c r="M6407" t="s">
        <v>19</v>
      </c>
      <c r="N6407">
        <v>7.00467949414076E-2</v>
      </c>
      <c r="O6407" t="s">
        <v>11351</v>
      </c>
      <c r="P6407" t="s">
        <v>11356</v>
      </c>
      <c r="R6407" t="s">
        <v>11353</v>
      </c>
      <c r="S6407">
        <f>IF(SalesData[[#This Row],[Return Status]]="Returned",1,0)</f>
        <v>0</v>
      </c>
      <c r="T6407">
        <v>207.68</v>
      </c>
      <c r="U6407" s="2">
        <f>EOMONTH(SalesData[[#This Row],[Order Date]],0)</f>
        <v>45199</v>
      </c>
      <c r="V6407" s="9" t="str">
        <f>"Q"&amp;INT((MONTH(SalesData[[#This Row],[Order Date]])+2)/3)&amp;"-"&amp;YEAR(SalesData[[#This Row],[Order Date]])</f>
        <v>Q3-2023</v>
      </c>
    </row>
    <row r="6408" spans="1:22" x14ac:dyDescent="0.35">
      <c r="A6408" t="s">
        <v>6549</v>
      </c>
      <c r="B6408" s="1">
        <v>45170</v>
      </c>
      <c r="C6408" t="s">
        <v>139</v>
      </c>
      <c r="D6408" t="s">
        <v>39</v>
      </c>
      <c r="E6408">
        <v>823226357</v>
      </c>
      <c r="F6408" t="s">
        <v>133</v>
      </c>
      <c r="G6408" t="s">
        <v>89</v>
      </c>
      <c r="H6408" t="s">
        <v>90</v>
      </c>
      <c r="I6408" t="s">
        <v>31</v>
      </c>
      <c r="J6408" t="s">
        <v>19</v>
      </c>
      <c r="K6408">
        <v>2554.2399999999998</v>
      </c>
      <c r="L6408">
        <v>329.55</v>
      </c>
      <c r="M6408" t="s">
        <v>19</v>
      </c>
      <c r="N6408">
        <v>0.129020765472313</v>
      </c>
      <c r="O6408" t="s">
        <v>11351</v>
      </c>
      <c r="P6408" t="s">
        <v>11352</v>
      </c>
      <c r="R6408" t="s">
        <v>11353</v>
      </c>
      <c r="S6408">
        <f>IF(SalesData[[#This Row],[Return Status]]="Returned",1,0)</f>
        <v>0</v>
      </c>
      <c r="T6408">
        <v>207.68</v>
      </c>
      <c r="U6408" s="2">
        <f>EOMONTH(SalesData[[#This Row],[Order Date]],0)</f>
        <v>45199</v>
      </c>
      <c r="V6408" s="9" t="str">
        <f>"Q"&amp;INT((MONTH(SalesData[[#This Row],[Order Date]])+2)/3)&amp;"-"&amp;YEAR(SalesData[[#This Row],[Order Date]])</f>
        <v>Q3-2023</v>
      </c>
    </row>
    <row r="6409" spans="1:22" x14ac:dyDescent="0.35">
      <c r="A6409" t="s">
        <v>6550</v>
      </c>
      <c r="B6409" s="1">
        <v>45188</v>
      </c>
      <c r="C6409" t="s">
        <v>132</v>
      </c>
      <c r="D6409" t="s">
        <v>72</v>
      </c>
      <c r="E6409">
        <v>1326025526</v>
      </c>
      <c r="F6409" t="s">
        <v>152</v>
      </c>
      <c r="G6409" t="s">
        <v>23</v>
      </c>
      <c r="H6409" t="s">
        <v>24</v>
      </c>
      <c r="I6409" t="s">
        <v>17</v>
      </c>
      <c r="J6409" t="s">
        <v>18</v>
      </c>
      <c r="K6409">
        <v>3449.29</v>
      </c>
      <c r="L6409">
        <v>593.5</v>
      </c>
      <c r="M6409" t="s">
        <v>19</v>
      </c>
      <c r="N6409">
        <v>0.172064395861177</v>
      </c>
      <c r="O6409" t="s">
        <v>11351</v>
      </c>
      <c r="P6409" t="s">
        <v>11352</v>
      </c>
      <c r="R6409" t="s">
        <v>11353</v>
      </c>
      <c r="S6409">
        <f>IF(SalesData[[#This Row],[Return Status]]="Returned",1,0)</f>
        <v>0</v>
      </c>
      <c r="T6409">
        <v>2821.33</v>
      </c>
      <c r="U6409" s="2">
        <f>EOMONTH(SalesData[[#This Row],[Order Date]],0)</f>
        <v>45199</v>
      </c>
      <c r="V6409" s="9" t="str">
        <f>"Q"&amp;INT((MONTH(SalesData[[#This Row],[Order Date]])+2)/3)&amp;"-"&amp;YEAR(SalesData[[#This Row],[Order Date]])</f>
        <v>Q3-2023</v>
      </c>
    </row>
    <row r="6410" spans="1:22" x14ac:dyDescent="0.35">
      <c r="A6410" t="s">
        <v>6551</v>
      </c>
      <c r="B6410" s="1">
        <v>45171</v>
      </c>
      <c r="C6410" t="s">
        <v>49</v>
      </c>
      <c r="D6410" t="s">
        <v>145</v>
      </c>
      <c r="E6410">
        <v>5866606463</v>
      </c>
      <c r="F6410" t="s">
        <v>163</v>
      </c>
      <c r="G6410" t="s">
        <v>266</v>
      </c>
      <c r="H6410" t="s">
        <v>165</v>
      </c>
      <c r="I6410" t="s">
        <v>36</v>
      </c>
      <c r="J6410" t="s">
        <v>62</v>
      </c>
      <c r="K6410">
        <v>2635.19</v>
      </c>
      <c r="L6410">
        <v>495.47</v>
      </c>
      <c r="M6410" t="s">
        <v>62</v>
      </c>
      <c r="N6410">
        <v>0.188020598135239</v>
      </c>
      <c r="O6410" t="s">
        <v>11351</v>
      </c>
      <c r="P6410" t="s">
        <v>11352</v>
      </c>
      <c r="R6410" t="s">
        <v>11353</v>
      </c>
      <c r="S6410">
        <f>IF(SalesData[[#This Row],[Return Status]]="Returned",1,0)</f>
        <v>0</v>
      </c>
      <c r="U6410" s="2">
        <f>EOMONTH(SalesData[[#This Row],[Order Date]],0)</f>
        <v>45199</v>
      </c>
      <c r="V6410" s="9" t="str">
        <f>"Q"&amp;INT((MONTH(SalesData[[#This Row],[Order Date]])+2)/3)&amp;"-"&amp;YEAR(SalesData[[#This Row],[Order Date]])</f>
        <v>Q3-2023</v>
      </c>
    </row>
    <row r="6411" spans="1:22" x14ac:dyDescent="0.35">
      <c r="A6411" t="s">
        <v>6552</v>
      </c>
      <c r="B6411" s="1">
        <v>45178</v>
      </c>
      <c r="C6411" t="s">
        <v>87</v>
      </c>
      <c r="D6411" t="s">
        <v>99</v>
      </c>
      <c r="E6411">
        <v>573610901</v>
      </c>
      <c r="F6411" t="s">
        <v>120</v>
      </c>
      <c r="G6411" t="s">
        <v>141</v>
      </c>
      <c r="H6411" t="s">
        <v>121</v>
      </c>
      <c r="I6411" t="s">
        <v>17</v>
      </c>
      <c r="J6411" t="s">
        <v>19</v>
      </c>
      <c r="K6411">
        <v>3238.3</v>
      </c>
      <c r="L6411">
        <v>434.23</v>
      </c>
      <c r="M6411" t="s">
        <v>19</v>
      </c>
      <c r="N6411">
        <v>0.13409196183182501</v>
      </c>
      <c r="O6411" t="s">
        <v>11351</v>
      </c>
      <c r="P6411" t="s">
        <v>11352</v>
      </c>
      <c r="R6411" t="s">
        <v>11353</v>
      </c>
      <c r="S6411">
        <f>IF(SalesData[[#This Row],[Return Status]]="Returned",1,0)</f>
        <v>0</v>
      </c>
      <c r="T6411">
        <v>2793.38</v>
      </c>
      <c r="U6411" s="2">
        <f>EOMONTH(SalesData[[#This Row],[Order Date]],0)</f>
        <v>45199</v>
      </c>
      <c r="V6411" s="9" t="str">
        <f>"Q"&amp;INT((MONTH(SalesData[[#This Row],[Order Date]])+2)/3)&amp;"-"&amp;YEAR(SalesData[[#This Row],[Order Date]])</f>
        <v>Q3-2023</v>
      </c>
    </row>
    <row r="6412" spans="1:22" x14ac:dyDescent="0.35">
      <c r="A6412" t="s">
        <v>6553</v>
      </c>
      <c r="B6412" s="1">
        <v>45197</v>
      </c>
      <c r="C6412" t="s">
        <v>162</v>
      </c>
      <c r="D6412" t="s">
        <v>27</v>
      </c>
      <c r="E6412">
        <v>1510490346</v>
      </c>
      <c r="F6412" t="s">
        <v>109</v>
      </c>
      <c r="G6412" t="s">
        <v>59</v>
      </c>
      <c r="H6412" t="s">
        <v>60</v>
      </c>
      <c r="I6412" t="s">
        <v>31</v>
      </c>
      <c r="J6412" t="s">
        <v>18</v>
      </c>
      <c r="K6412">
        <v>1460.01</v>
      </c>
      <c r="L6412">
        <v>246.6</v>
      </c>
      <c r="M6412" t="s">
        <v>19</v>
      </c>
      <c r="N6412">
        <v>0.16890295271950201</v>
      </c>
      <c r="O6412" t="s">
        <v>11351</v>
      </c>
      <c r="P6412" t="s">
        <v>11352</v>
      </c>
      <c r="R6412" t="s">
        <v>11353</v>
      </c>
      <c r="S6412">
        <f>IF(SalesData[[#This Row],[Return Status]]="Returned",1,0)</f>
        <v>0</v>
      </c>
      <c r="T6412">
        <v>2183.56</v>
      </c>
      <c r="U6412" s="2">
        <f>EOMONTH(SalesData[[#This Row],[Order Date]],0)</f>
        <v>45199</v>
      </c>
      <c r="V6412" s="9" t="str">
        <f>"Q"&amp;INT((MONTH(SalesData[[#This Row],[Order Date]])+2)/3)&amp;"-"&amp;YEAR(SalesData[[#This Row],[Order Date]])</f>
        <v>Q3-2023</v>
      </c>
    </row>
    <row r="6413" spans="1:22" x14ac:dyDescent="0.35">
      <c r="A6413" t="s">
        <v>6554</v>
      </c>
      <c r="B6413" s="1">
        <v>45183</v>
      </c>
      <c r="C6413" t="s">
        <v>38</v>
      </c>
      <c r="D6413" t="s">
        <v>145</v>
      </c>
      <c r="E6413">
        <v>3716655274</v>
      </c>
      <c r="F6413" t="s">
        <v>129</v>
      </c>
      <c r="G6413" t="s">
        <v>505</v>
      </c>
      <c r="H6413" t="s">
        <v>55</v>
      </c>
      <c r="I6413" t="s">
        <v>31</v>
      </c>
      <c r="J6413" t="s">
        <v>65</v>
      </c>
      <c r="K6413">
        <v>629.22</v>
      </c>
      <c r="L6413">
        <v>80.72</v>
      </c>
      <c r="M6413" t="s">
        <v>65</v>
      </c>
      <c r="N6413">
        <v>0.12828581418263901</v>
      </c>
      <c r="O6413" t="s">
        <v>11355</v>
      </c>
      <c r="P6413" t="s">
        <v>11352</v>
      </c>
      <c r="R6413" t="s">
        <v>11353</v>
      </c>
      <c r="S6413">
        <f>IF(SalesData[[#This Row],[Return Status]]="Returned",1,0)</f>
        <v>0</v>
      </c>
      <c r="T6413">
        <v>130.44</v>
      </c>
      <c r="U6413" s="2">
        <f>EOMONTH(SalesData[[#This Row],[Order Date]],0)</f>
        <v>45199</v>
      </c>
      <c r="V6413" s="9" t="str">
        <f>"Q"&amp;INT((MONTH(SalesData[[#This Row],[Order Date]])+2)/3)&amp;"-"&amp;YEAR(SalesData[[#This Row],[Order Date]])</f>
        <v>Q3-2023</v>
      </c>
    </row>
    <row r="6414" spans="1:22" x14ac:dyDescent="0.35">
      <c r="A6414" t="s">
        <v>6555</v>
      </c>
      <c r="B6414" s="1">
        <v>45184</v>
      </c>
      <c r="C6414" t="s">
        <v>132</v>
      </c>
      <c r="D6414" t="s">
        <v>72</v>
      </c>
      <c r="E6414">
        <v>7060587348</v>
      </c>
      <c r="F6414" t="s">
        <v>116</v>
      </c>
      <c r="G6414" t="s">
        <v>11374</v>
      </c>
      <c r="H6414" t="s">
        <v>11357</v>
      </c>
      <c r="I6414" t="s">
        <v>36</v>
      </c>
      <c r="J6414" t="s">
        <v>65</v>
      </c>
      <c r="K6414">
        <v>4749.71</v>
      </c>
      <c r="L6414">
        <v>614.62</v>
      </c>
      <c r="M6414" t="s">
        <v>65</v>
      </c>
      <c r="N6414">
        <v>0.12940158451779199</v>
      </c>
      <c r="O6414" t="s">
        <v>11351</v>
      </c>
      <c r="P6414" t="s">
        <v>11352</v>
      </c>
      <c r="Q6414" t="s">
        <v>11376</v>
      </c>
      <c r="R6414" t="s">
        <v>11360</v>
      </c>
      <c r="S6414">
        <f>IF(SalesData[[#This Row],[Return Status]]="Returned",1,0)</f>
        <v>1</v>
      </c>
      <c r="U6414" s="2">
        <f>EOMONTH(SalesData[[#This Row],[Order Date]],0)</f>
        <v>45199</v>
      </c>
      <c r="V6414" s="9" t="str">
        <f>"Q"&amp;INT((MONTH(SalesData[[#This Row],[Order Date]])+2)/3)&amp;"-"&amp;YEAR(SalesData[[#This Row],[Order Date]])</f>
        <v>Q3-2023</v>
      </c>
    </row>
    <row r="6415" spans="1:22" x14ac:dyDescent="0.35">
      <c r="A6415" t="s">
        <v>6556</v>
      </c>
      <c r="B6415" s="1">
        <v>45176</v>
      </c>
      <c r="C6415" t="s">
        <v>92</v>
      </c>
      <c r="D6415" t="s">
        <v>39</v>
      </c>
      <c r="E6415">
        <v>8899904227</v>
      </c>
      <c r="F6415" t="s">
        <v>410</v>
      </c>
      <c r="G6415" t="s">
        <v>29</v>
      </c>
      <c r="H6415" t="s">
        <v>30</v>
      </c>
      <c r="I6415" t="s">
        <v>31</v>
      </c>
      <c r="J6415" t="s">
        <v>61</v>
      </c>
      <c r="K6415">
        <v>445.34</v>
      </c>
      <c r="L6415">
        <v>14.56</v>
      </c>
      <c r="M6415" t="s">
        <v>62</v>
      </c>
      <c r="N6415">
        <v>3.2694121345488797E-2</v>
      </c>
      <c r="O6415" t="s">
        <v>11361</v>
      </c>
      <c r="P6415" t="s">
        <v>11356</v>
      </c>
      <c r="R6415" t="s">
        <v>11353</v>
      </c>
      <c r="S6415">
        <f>IF(SalesData[[#This Row],[Return Status]]="Returned",1,0)</f>
        <v>0</v>
      </c>
      <c r="T6415">
        <v>2788.38</v>
      </c>
      <c r="U6415" s="2">
        <f>EOMONTH(SalesData[[#This Row],[Order Date]],0)</f>
        <v>45199</v>
      </c>
      <c r="V6415" s="9" t="str">
        <f>"Q"&amp;INT((MONTH(SalesData[[#This Row],[Order Date]])+2)/3)&amp;"-"&amp;YEAR(SalesData[[#This Row],[Order Date]])</f>
        <v>Q3-2023</v>
      </c>
    </row>
    <row r="6416" spans="1:22" x14ac:dyDescent="0.35">
      <c r="A6416" t="s">
        <v>6557</v>
      </c>
      <c r="B6416" s="1">
        <v>45198</v>
      </c>
      <c r="C6416" t="s">
        <v>77</v>
      </c>
      <c r="D6416" t="s">
        <v>80</v>
      </c>
      <c r="E6416">
        <v>2218846530</v>
      </c>
      <c r="F6416" t="s">
        <v>170</v>
      </c>
      <c r="G6416" t="s">
        <v>69</v>
      </c>
      <c r="H6416" t="s">
        <v>41</v>
      </c>
      <c r="I6416" t="s">
        <v>31</v>
      </c>
      <c r="J6416" t="s">
        <v>43</v>
      </c>
      <c r="K6416">
        <v>3962.22</v>
      </c>
      <c r="L6416">
        <v>188.09</v>
      </c>
      <c r="M6416" t="s">
        <v>43</v>
      </c>
      <c r="N6416">
        <v>4.7470862294370302E-2</v>
      </c>
      <c r="O6416" t="s">
        <v>11351</v>
      </c>
      <c r="P6416" t="s">
        <v>11356</v>
      </c>
      <c r="R6416" t="s">
        <v>11353</v>
      </c>
      <c r="S6416">
        <f>IF(SalesData[[#This Row],[Return Status]]="Returned",1,0)</f>
        <v>0</v>
      </c>
      <c r="T6416">
        <v>2081.52</v>
      </c>
      <c r="U6416" s="2">
        <f>EOMONTH(SalesData[[#This Row],[Order Date]],0)</f>
        <v>45199</v>
      </c>
      <c r="V6416" s="9" t="str">
        <f>"Q"&amp;INT((MONTH(SalesData[[#This Row],[Order Date]])+2)/3)&amp;"-"&amp;YEAR(SalesData[[#This Row],[Order Date]])</f>
        <v>Q3-2023</v>
      </c>
    </row>
    <row r="6417" spans="1:22" x14ac:dyDescent="0.35">
      <c r="A6417" t="s">
        <v>6558</v>
      </c>
      <c r="B6417" s="1">
        <v>45181</v>
      </c>
      <c r="C6417" t="s">
        <v>77</v>
      </c>
      <c r="D6417" t="s">
        <v>145</v>
      </c>
      <c r="E6417">
        <v>1676459110</v>
      </c>
      <c r="F6417" t="s">
        <v>47</v>
      </c>
      <c r="G6417" t="s">
        <v>23</v>
      </c>
      <c r="H6417" t="s">
        <v>24</v>
      </c>
      <c r="I6417" t="s">
        <v>17</v>
      </c>
      <c r="J6417" t="s">
        <v>42</v>
      </c>
      <c r="K6417">
        <v>3474.48</v>
      </c>
      <c r="L6417">
        <v>931.99</v>
      </c>
      <c r="M6417" t="s">
        <v>43</v>
      </c>
      <c r="N6417">
        <v>0.268238700467408</v>
      </c>
      <c r="O6417" t="s">
        <v>11351</v>
      </c>
      <c r="P6417" t="s">
        <v>11354</v>
      </c>
      <c r="R6417" t="s">
        <v>11353</v>
      </c>
      <c r="S6417">
        <f>IF(SalesData[[#This Row],[Return Status]]="Returned",1,0)</f>
        <v>0</v>
      </c>
      <c r="T6417">
        <v>2821.33</v>
      </c>
      <c r="U6417" s="2">
        <f>EOMONTH(SalesData[[#This Row],[Order Date]],0)</f>
        <v>45199</v>
      </c>
      <c r="V6417" s="9" t="str">
        <f>"Q"&amp;INT((MONTH(SalesData[[#This Row],[Order Date]])+2)/3)&amp;"-"&amp;YEAR(SalesData[[#This Row],[Order Date]])</f>
        <v>Q3-2023</v>
      </c>
    </row>
    <row r="6418" spans="1:22" x14ac:dyDescent="0.35">
      <c r="A6418" t="s">
        <v>6559</v>
      </c>
      <c r="B6418" s="1">
        <v>45172</v>
      </c>
      <c r="C6418" t="s">
        <v>67</v>
      </c>
      <c r="D6418" t="s">
        <v>72</v>
      </c>
      <c r="E6418">
        <v>8102439121</v>
      </c>
      <c r="F6418" t="s">
        <v>410</v>
      </c>
      <c r="G6418" t="s">
        <v>29</v>
      </c>
      <c r="H6418" t="s">
        <v>30</v>
      </c>
      <c r="I6418" t="s">
        <v>31</v>
      </c>
      <c r="J6418" t="s">
        <v>42</v>
      </c>
      <c r="K6418">
        <v>926.32</v>
      </c>
      <c r="L6418">
        <v>125.46</v>
      </c>
      <c r="M6418" t="s">
        <v>43</v>
      </c>
      <c r="N6418">
        <v>0.13543915709474</v>
      </c>
      <c r="O6418" t="s">
        <v>11355</v>
      </c>
      <c r="P6418" t="s">
        <v>11352</v>
      </c>
      <c r="R6418" t="s">
        <v>11353</v>
      </c>
      <c r="S6418">
        <f>IF(SalesData[[#This Row],[Return Status]]="Returned",1,0)</f>
        <v>0</v>
      </c>
      <c r="T6418">
        <v>2788.38</v>
      </c>
      <c r="U6418" s="2">
        <f>EOMONTH(SalesData[[#This Row],[Order Date]],0)</f>
        <v>45199</v>
      </c>
      <c r="V6418" s="9" t="str">
        <f>"Q"&amp;INT((MONTH(SalesData[[#This Row],[Order Date]])+2)/3)&amp;"-"&amp;YEAR(SalesData[[#This Row],[Order Date]])</f>
        <v>Q3-2023</v>
      </c>
    </row>
    <row r="6419" spans="1:22" x14ac:dyDescent="0.35">
      <c r="A6419" t="s">
        <v>6560</v>
      </c>
      <c r="B6419" s="1">
        <v>45198</v>
      </c>
      <c r="C6419" t="s">
        <v>188</v>
      </c>
      <c r="D6419" t="s">
        <v>13</v>
      </c>
      <c r="E6419">
        <v>7780430325</v>
      </c>
      <c r="F6419" t="s">
        <v>58</v>
      </c>
      <c r="G6419" t="s">
        <v>59</v>
      </c>
      <c r="H6419" t="s">
        <v>60</v>
      </c>
      <c r="I6419" t="s">
        <v>31</v>
      </c>
      <c r="J6419" t="s">
        <v>19</v>
      </c>
      <c r="K6419">
        <v>3282.47</v>
      </c>
      <c r="L6419">
        <v>102.78</v>
      </c>
      <c r="M6419" t="s">
        <v>19</v>
      </c>
      <c r="N6419">
        <v>3.1311786550981401E-2</v>
      </c>
      <c r="O6419" t="s">
        <v>11351</v>
      </c>
      <c r="P6419" t="s">
        <v>11356</v>
      </c>
      <c r="R6419" t="s">
        <v>11353</v>
      </c>
      <c r="S6419">
        <f>IF(SalesData[[#This Row],[Return Status]]="Returned",1,0)</f>
        <v>0</v>
      </c>
      <c r="T6419">
        <v>2183.56</v>
      </c>
      <c r="U6419" s="2">
        <f>EOMONTH(SalesData[[#This Row],[Order Date]],0)</f>
        <v>45199</v>
      </c>
      <c r="V6419" s="9" t="str">
        <f>"Q"&amp;INT((MONTH(SalesData[[#This Row],[Order Date]])+2)/3)&amp;"-"&amp;YEAR(SalesData[[#This Row],[Order Date]])</f>
        <v>Q3-2023</v>
      </c>
    </row>
    <row r="6420" spans="1:22" x14ac:dyDescent="0.35">
      <c r="A6420" t="s">
        <v>6561</v>
      </c>
      <c r="B6420" s="1">
        <v>45196</v>
      </c>
      <c r="C6420" t="s">
        <v>52</v>
      </c>
      <c r="D6420" t="s">
        <v>99</v>
      </c>
      <c r="E6420">
        <v>9390902338</v>
      </c>
      <c r="F6420" t="s">
        <v>222</v>
      </c>
      <c r="G6420" t="s">
        <v>164</v>
      </c>
      <c r="H6420" t="s">
        <v>165</v>
      </c>
      <c r="I6420" t="s">
        <v>36</v>
      </c>
      <c r="J6420" t="s">
        <v>65</v>
      </c>
      <c r="K6420">
        <v>2900.25</v>
      </c>
      <c r="L6420">
        <v>209.94</v>
      </c>
      <c r="M6420" t="s">
        <v>65</v>
      </c>
      <c r="N6420">
        <v>7.2386863201448104E-2</v>
      </c>
      <c r="O6420" t="s">
        <v>11351</v>
      </c>
      <c r="P6420" t="s">
        <v>11356</v>
      </c>
      <c r="R6420" t="s">
        <v>11353</v>
      </c>
      <c r="S6420">
        <f>IF(SalesData[[#This Row],[Return Status]]="Returned",1,0)</f>
        <v>0</v>
      </c>
      <c r="U6420" s="2">
        <f>EOMONTH(SalesData[[#This Row],[Order Date]],0)</f>
        <v>45199</v>
      </c>
      <c r="V6420" s="9" t="str">
        <f>"Q"&amp;INT((MONTH(SalesData[[#This Row],[Order Date]])+2)/3)&amp;"-"&amp;YEAR(SalesData[[#This Row],[Order Date]])</f>
        <v>Q3-2023</v>
      </c>
    </row>
    <row r="6421" spans="1:22" x14ac:dyDescent="0.35">
      <c r="A6421" t="s">
        <v>6562</v>
      </c>
      <c r="B6421" s="1">
        <v>45180</v>
      </c>
      <c r="C6421" t="s">
        <v>71</v>
      </c>
      <c r="D6421" t="s">
        <v>13</v>
      </c>
      <c r="E6421">
        <v>1715626322</v>
      </c>
      <c r="F6421" t="s">
        <v>33</v>
      </c>
      <c r="G6421" t="s">
        <v>34</v>
      </c>
      <c r="H6421" t="s">
        <v>35</v>
      </c>
      <c r="I6421" t="s">
        <v>36</v>
      </c>
      <c r="J6421" t="s">
        <v>65</v>
      </c>
      <c r="K6421">
        <v>2863.96</v>
      </c>
      <c r="L6421">
        <v>609.08000000000004</v>
      </c>
      <c r="M6421" t="s">
        <v>65</v>
      </c>
      <c r="N6421">
        <v>0.212670568024693</v>
      </c>
      <c r="O6421" t="s">
        <v>11351</v>
      </c>
      <c r="P6421" t="s">
        <v>11354</v>
      </c>
      <c r="R6421" t="s">
        <v>11353</v>
      </c>
      <c r="S6421">
        <f>IF(SalesData[[#This Row],[Return Status]]="Returned",1,0)</f>
        <v>0</v>
      </c>
      <c r="U6421" s="2">
        <f>EOMONTH(SalesData[[#This Row],[Order Date]],0)</f>
        <v>45199</v>
      </c>
      <c r="V6421" s="9" t="str">
        <f>"Q"&amp;INT((MONTH(SalesData[[#This Row],[Order Date]])+2)/3)&amp;"-"&amp;YEAR(SalesData[[#This Row],[Order Date]])</f>
        <v>Q3-2023</v>
      </c>
    </row>
    <row r="6422" spans="1:22" x14ac:dyDescent="0.35">
      <c r="A6422" t="s">
        <v>6563</v>
      </c>
      <c r="B6422" s="1">
        <v>45173</v>
      </c>
      <c r="C6422" t="s">
        <v>325</v>
      </c>
      <c r="D6422" t="s">
        <v>145</v>
      </c>
      <c r="E6422">
        <v>4240678358</v>
      </c>
      <c r="F6422" t="s">
        <v>103</v>
      </c>
      <c r="G6422" t="s">
        <v>23</v>
      </c>
      <c r="H6422" t="s">
        <v>11357</v>
      </c>
      <c r="I6422" t="s">
        <v>17</v>
      </c>
      <c r="J6422" t="s">
        <v>19</v>
      </c>
      <c r="K6422">
        <v>944.62</v>
      </c>
      <c r="L6422">
        <v>84.24</v>
      </c>
      <c r="M6422" t="s">
        <v>19</v>
      </c>
      <c r="N6422">
        <v>8.9178717367830396E-2</v>
      </c>
      <c r="O6422" t="s">
        <v>11355</v>
      </c>
      <c r="P6422" t="s">
        <v>11356</v>
      </c>
      <c r="R6422" t="s">
        <v>11353</v>
      </c>
      <c r="S6422">
        <f>IF(SalesData[[#This Row],[Return Status]]="Returned",1,0)</f>
        <v>0</v>
      </c>
      <c r="T6422">
        <v>2821.33</v>
      </c>
      <c r="U6422" s="2">
        <f>EOMONTH(SalesData[[#This Row],[Order Date]],0)</f>
        <v>45199</v>
      </c>
      <c r="V6422" s="9" t="str">
        <f>"Q"&amp;INT((MONTH(SalesData[[#This Row],[Order Date]])+2)/3)&amp;"-"&amp;YEAR(SalesData[[#This Row],[Order Date]])</f>
        <v>Q3-2023</v>
      </c>
    </row>
    <row r="6423" spans="1:22" x14ac:dyDescent="0.35">
      <c r="A6423" t="s">
        <v>6564</v>
      </c>
      <c r="B6423" s="1">
        <v>45198</v>
      </c>
      <c r="C6423" t="s">
        <v>45</v>
      </c>
      <c r="D6423" t="s">
        <v>72</v>
      </c>
      <c r="E6423">
        <v>6827201254</v>
      </c>
      <c r="F6423" t="s">
        <v>410</v>
      </c>
      <c r="G6423" t="s">
        <v>29</v>
      </c>
      <c r="H6423" t="s">
        <v>30</v>
      </c>
      <c r="I6423" t="s">
        <v>31</v>
      </c>
      <c r="J6423" t="s">
        <v>18</v>
      </c>
      <c r="K6423">
        <v>1397.13</v>
      </c>
      <c r="L6423">
        <v>287.02</v>
      </c>
      <c r="M6423" t="s">
        <v>19</v>
      </c>
      <c r="N6423">
        <v>0.20543542834238801</v>
      </c>
      <c r="O6423" t="s">
        <v>11351</v>
      </c>
      <c r="P6423" t="s">
        <v>11354</v>
      </c>
      <c r="R6423" t="s">
        <v>11353</v>
      </c>
      <c r="S6423">
        <f>IF(SalesData[[#This Row],[Return Status]]="Returned",1,0)</f>
        <v>0</v>
      </c>
      <c r="T6423">
        <v>2788.38</v>
      </c>
      <c r="U6423" s="2">
        <f>EOMONTH(SalesData[[#This Row],[Order Date]],0)</f>
        <v>45199</v>
      </c>
      <c r="V6423" s="9" t="str">
        <f>"Q"&amp;INT((MONTH(SalesData[[#This Row],[Order Date]])+2)/3)&amp;"-"&amp;YEAR(SalesData[[#This Row],[Order Date]])</f>
        <v>Q3-2023</v>
      </c>
    </row>
    <row r="6424" spans="1:22" x14ac:dyDescent="0.35">
      <c r="A6424" t="s">
        <v>6565</v>
      </c>
      <c r="B6424" s="1">
        <v>45174</v>
      </c>
      <c r="C6424" t="s">
        <v>184</v>
      </c>
      <c r="D6424" t="s">
        <v>39</v>
      </c>
      <c r="E6424">
        <v>9449401672</v>
      </c>
      <c r="F6424" t="s">
        <v>50</v>
      </c>
      <c r="G6424" t="s">
        <v>34</v>
      </c>
      <c r="H6424" t="s">
        <v>35</v>
      </c>
      <c r="I6424" t="s">
        <v>36</v>
      </c>
      <c r="J6424" t="s">
        <v>65</v>
      </c>
      <c r="K6424">
        <v>473.26</v>
      </c>
      <c r="L6424">
        <v>30.22</v>
      </c>
      <c r="M6424" t="s">
        <v>65</v>
      </c>
      <c r="N6424">
        <v>6.3854963445040797E-2</v>
      </c>
      <c r="O6424" t="s">
        <v>11361</v>
      </c>
      <c r="P6424" t="s">
        <v>11356</v>
      </c>
      <c r="R6424" t="s">
        <v>11353</v>
      </c>
      <c r="S6424">
        <f>IF(SalesData[[#This Row],[Return Status]]="Returned",1,0)</f>
        <v>0</v>
      </c>
      <c r="U6424" s="2">
        <f>EOMONTH(SalesData[[#This Row],[Order Date]],0)</f>
        <v>45199</v>
      </c>
      <c r="V6424" s="9" t="str">
        <f>"Q"&amp;INT((MONTH(SalesData[[#This Row],[Order Date]])+2)/3)&amp;"-"&amp;YEAR(SalesData[[#This Row],[Order Date]])</f>
        <v>Q3-2023</v>
      </c>
    </row>
    <row r="6425" spans="1:22" x14ac:dyDescent="0.35">
      <c r="A6425" t="s">
        <v>6566</v>
      </c>
      <c r="B6425" s="1">
        <v>45177</v>
      </c>
      <c r="C6425" t="s">
        <v>149</v>
      </c>
      <c r="D6425" t="s">
        <v>39</v>
      </c>
      <c r="E6425">
        <v>5738851311</v>
      </c>
      <c r="F6425" t="s">
        <v>410</v>
      </c>
      <c r="G6425" t="s">
        <v>29</v>
      </c>
      <c r="H6425" t="s">
        <v>30</v>
      </c>
      <c r="I6425" t="s">
        <v>31</v>
      </c>
      <c r="J6425" t="s">
        <v>18</v>
      </c>
      <c r="K6425">
        <v>118.89</v>
      </c>
      <c r="L6425">
        <v>14.64</v>
      </c>
      <c r="M6425" t="s">
        <v>19</v>
      </c>
      <c r="N6425">
        <v>0.12313903608377499</v>
      </c>
      <c r="O6425" t="s">
        <v>11361</v>
      </c>
      <c r="P6425" t="s">
        <v>11352</v>
      </c>
      <c r="R6425" t="s">
        <v>11353</v>
      </c>
      <c r="S6425">
        <f>IF(SalesData[[#This Row],[Return Status]]="Returned",1,0)</f>
        <v>0</v>
      </c>
      <c r="T6425">
        <v>2788.38</v>
      </c>
      <c r="U6425" s="2">
        <f>EOMONTH(SalesData[[#This Row],[Order Date]],0)</f>
        <v>45199</v>
      </c>
      <c r="V6425" s="9" t="str">
        <f>"Q"&amp;INT((MONTH(SalesData[[#This Row],[Order Date]])+2)/3)&amp;"-"&amp;YEAR(SalesData[[#This Row],[Order Date]])</f>
        <v>Q3-2023</v>
      </c>
    </row>
    <row r="6426" spans="1:22" x14ac:dyDescent="0.35">
      <c r="A6426" t="s">
        <v>6567</v>
      </c>
      <c r="B6426" s="1">
        <v>45196</v>
      </c>
      <c r="C6426" t="s">
        <v>52</v>
      </c>
      <c r="D6426" t="s">
        <v>99</v>
      </c>
      <c r="E6426">
        <v>1234282604</v>
      </c>
      <c r="F6426" t="s">
        <v>172</v>
      </c>
      <c r="G6426" t="s">
        <v>141</v>
      </c>
      <c r="H6426" t="s">
        <v>11357</v>
      </c>
      <c r="I6426" t="s">
        <v>17</v>
      </c>
      <c r="J6426" t="s">
        <v>19</v>
      </c>
      <c r="K6426">
        <v>4477.97</v>
      </c>
      <c r="L6426">
        <v>324.52999999999997</v>
      </c>
      <c r="M6426" t="s">
        <v>19</v>
      </c>
      <c r="N6426">
        <v>7.2472571276716899E-2</v>
      </c>
      <c r="O6426" t="s">
        <v>11351</v>
      </c>
      <c r="P6426" t="s">
        <v>11356</v>
      </c>
      <c r="R6426" t="s">
        <v>11353</v>
      </c>
      <c r="S6426">
        <f>IF(SalesData[[#This Row],[Return Status]]="Returned",1,0)</f>
        <v>0</v>
      </c>
      <c r="T6426">
        <v>2793.38</v>
      </c>
      <c r="U6426" s="2">
        <f>EOMONTH(SalesData[[#This Row],[Order Date]],0)</f>
        <v>45199</v>
      </c>
      <c r="V6426" s="9" t="str">
        <f>"Q"&amp;INT((MONTH(SalesData[[#This Row],[Order Date]])+2)/3)&amp;"-"&amp;YEAR(SalesData[[#This Row],[Order Date]])</f>
        <v>Q3-2023</v>
      </c>
    </row>
    <row r="6427" spans="1:22" x14ac:dyDescent="0.35">
      <c r="A6427" t="s">
        <v>6568</v>
      </c>
      <c r="B6427" s="1">
        <v>45174</v>
      </c>
      <c r="C6427" t="s">
        <v>94</v>
      </c>
      <c r="D6427" t="s">
        <v>145</v>
      </c>
      <c r="E6427">
        <v>515831886</v>
      </c>
      <c r="F6427" t="s">
        <v>81</v>
      </c>
      <c r="G6427" t="s">
        <v>74</v>
      </c>
      <c r="H6427" t="s">
        <v>75</v>
      </c>
      <c r="I6427" t="s">
        <v>36</v>
      </c>
      <c r="J6427" t="s">
        <v>65</v>
      </c>
      <c r="K6427">
        <v>4108.0200000000004</v>
      </c>
      <c r="L6427">
        <v>585.42999999999995</v>
      </c>
      <c r="M6427" t="s">
        <v>65</v>
      </c>
      <c r="N6427">
        <v>0.14250904328606001</v>
      </c>
      <c r="O6427" t="s">
        <v>11351</v>
      </c>
      <c r="P6427" t="s">
        <v>11352</v>
      </c>
      <c r="R6427" t="s">
        <v>11353</v>
      </c>
      <c r="S6427">
        <f>IF(SalesData[[#This Row],[Return Status]]="Returned",1,0)</f>
        <v>0</v>
      </c>
      <c r="T6427">
        <v>2420.2800000000002</v>
      </c>
      <c r="U6427" s="2">
        <f>EOMONTH(SalesData[[#This Row],[Order Date]],0)</f>
        <v>45199</v>
      </c>
      <c r="V6427" s="9" t="str">
        <f>"Q"&amp;INT((MONTH(SalesData[[#This Row],[Order Date]])+2)/3)&amp;"-"&amp;YEAR(SalesData[[#This Row],[Order Date]])</f>
        <v>Q3-2023</v>
      </c>
    </row>
    <row r="6428" spans="1:22" x14ac:dyDescent="0.35">
      <c r="A6428" t="s">
        <v>6569</v>
      </c>
      <c r="B6428" s="1">
        <v>45196</v>
      </c>
      <c r="C6428" t="s">
        <v>194</v>
      </c>
      <c r="D6428" t="s">
        <v>145</v>
      </c>
      <c r="E6428">
        <v>3799480112</v>
      </c>
      <c r="F6428" t="s">
        <v>103</v>
      </c>
      <c r="G6428" t="s">
        <v>23</v>
      </c>
      <c r="H6428" t="s">
        <v>24</v>
      </c>
      <c r="I6428" t="s">
        <v>17</v>
      </c>
      <c r="J6428" t="s">
        <v>43</v>
      </c>
      <c r="K6428">
        <v>4262.8999999999996</v>
      </c>
      <c r="L6428">
        <v>407.85</v>
      </c>
      <c r="M6428" t="s">
        <v>43</v>
      </c>
      <c r="N6428">
        <v>9.5674306223462902E-2</v>
      </c>
      <c r="O6428" t="s">
        <v>11351</v>
      </c>
      <c r="P6428" t="s">
        <v>11356</v>
      </c>
      <c r="R6428" t="s">
        <v>11353</v>
      </c>
      <c r="S6428">
        <f>IF(SalesData[[#This Row],[Return Status]]="Returned",1,0)</f>
        <v>0</v>
      </c>
      <c r="T6428">
        <v>2821.33</v>
      </c>
      <c r="U6428" s="2">
        <f>EOMONTH(SalesData[[#This Row],[Order Date]],0)</f>
        <v>45199</v>
      </c>
      <c r="V6428" s="9" t="str">
        <f>"Q"&amp;INT((MONTH(SalesData[[#This Row],[Order Date]])+2)/3)&amp;"-"&amp;YEAR(SalesData[[#This Row],[Order Date]])</f>
        <v>Q3-2023</v>
      </c>
    </row>
    <row r="6429" spans="1:22" x14ac:dyDescent="0.35">
      <c r="A6429" t="s">
        <v>6570</v>
      </c>
      <c r="B6429" s="1">
        <v>45171</v>
      </c>
      <c r="C6429" t="s">
        <v>149</v>
      </c>
      <c r="D6429" t="s">
        <v>80</v>
      </c>
      <c r="E6429">
        <v>6731682119</v>
      </c>
      <c r="F6429" t="s">
        <v>33</v>
      </c>
      <c r="G6429" t="s">
        <v>34</v>
      </c>
      <c r="H6429" t="s">
        <v>11357</v>
      </c>
      <c r="I6429" t="s">
        <v>36</v>
      </c>
      <c r="J6429" t="s">
        <v>19</v>
      </c>
      <c r="K6429">
        <v>4576.75</v>
      </c>
      <c r="L6429">
        <v>889.15</v>
      </c>
      <c r="M6429" t="s">
        <v>19</v>
      </c>
      <c r="N6429">
        <v>0.19427541377615101</v>
      </c>
      <c r="O6429" t="s">
        <v>11351</v>
      </c>
      <c r="P6429" t="s">
        <v>11352</v>
      </c>
      <c r="R6429" t="s">
        <v>11353</v>
      </c>
      <c r="S6429">
        <f>IF(SalesData[[#This Row],[Return Status]]="Returned",1,0)</f>
        <v>0</v>
      </c>
      <c r="U6429" s="2">
        <f>EOMONTH(SalesData[[#This Row],[Order Date]],0)</f>
        <v>45199</v>
      </c>
      <c r="V6429" s="9" t="str">
        <f>"Q"&amp;INT((MONTH(SalesData[[#This Row],[Order Date]])+2)/3)&amp;"-"&amp;YEAR(SalesData[[#This Row],[Order Date]])</f>
        <v>Q3-2023</v>
      </c>
    </row>
    <row r="6430" spans="1:22" x14ac:dyDescent="0.35">
      <c r="A6430" t="s">
        <v>6571</v>
      </c>
      <c r="B6430" s="1">
        <v>45192</v>
      </c>
      <c r="C6430" t="s">
        <v>57</v>
      </c>
      <c r="D6430" t="s">
        <v>27</v>
      </c>
      <c r="E6430">
        <v>7062104536</v>
      </c>
      <c r="F6430" t="s">
        <v>129</v>
      </c>
      <c r="G6430" t="s">
        <v>54</v>
      </c>
      <c r="H6430" t="s">
        <v>55</v>
      </c>
      <c r="I6430" t="s">
        <v>31</v>
      </c>
      <c r="J6430" t="s">
        <v>61</v>
      </c>
      <c r="K6430">
        <v>1976.93</v>
      </c>
      <c r="L6430">
        <v>207.91</v>
      </c>
      <c r="M6430" t="s">
        <v>62</v>
      </c>
      <c r="N6430">
        <v>0.105168114197265</v>
      </c>
      <c r="O6430" t="s">
        <v>11351</v>
      </c>
      <c r="P6430" t="s">
        <v>11352</v>
      </c>
      <c r="R6430" t="s">
        <v>11353</v>
      </c>
      <c r="S6430">
        <f>IF(SalesData[[#This Row],[Return Status]]="Returned",1,0)</f>
        <v>0</v>
      </c>
      <c r="U6430" s="2">
        <f>EOMONTH(SalesData[[#This Row],[Order Date]],0)</f>
        <v>45199</v>
      </c>
      <c r="V6430" s="9" t="str">
        <f>"Q"&amp;INT((MONTH(SalesData[[#This Row],[Order Date]])+2)/3)&amp;"-"&amp;YEAR(SalesData[[#This Row],[Order Date]])</f>
        <v>Q3-2023</v>
      </c>
    </row>
    <row r="6431" spans="1:22" x14ac:dyDescent="0.35">
      <c r="A6431" t="s">
        <v>6572</v>
      </c>
      <c r="B6431" s="1">
        <v>45171</v>
      </c>
      <c r="C6431" t="s">
        <v>26</v>
      </c>
      <c r="D6431" t="s">
        <v>99</v>
      </c>
      <c r="E6431">
        <v>2516164266</v>
      </c>
      <c r="F6431" t="s">
        <v>172</v>
      </c>
      <c r="G6431" t="s">
        <v>141</v>
      </c>
      <c r="H6431" t="s">
        <v>121</v>
      </c>
      <c r="I6431" t="s">
        <v>17</v>
      </c>
      <c r="J6431" t="s">
        <v>43</v>
      </c>
      <c r="K6431">
        <v>4780.7</v>
      </c>
      <c r="L6431">
        <v>1334.61</v>
      </c>
      <c r="M6431" t="s">
        <v>43</v>
      </c>
      <c r="N6431">
        <v>0.27916623088669001</v>
      </c>
      <c r="O6431" t="s">
        <v>11351</v>
      </c>
      <c r="P6431" t="s">
        <v>11354</v>
      </c>
      <c r="R6431" t="s">
        <v>11353</v>
      </c>
      <c r="S6431">
        <f>IF(SalesData[[#This Row],[Return Status]]="Returned",1,0)</f>
        <v>0</v>
      </c>
      <c r="T6431">
        <v>2793.38</v>
      </c>
      <c r="U6431" s="2">
        <f>EOMONTH(SalesData[[#This Row],[Order Date]],0)</f>
        <v>45199</v>
      </c>
      <c r="V6431" s="9" t="str">
        <f>"Q"&amp;INT((MONTH(SalesData[[#This Row],[Order Date]])+2)/3)&amp;"-"&amp;YEAR(SalesData[[#This Row],[Order Date]])</f>
        <v>Q3-2023</v>
      </c>
    </row>
    <row r="6432" spans="1:22" x14ac:dyDescent="0.35">
      <c r="A6432" t="s">
        <v>6573</v>
      </c>
      <c r="B6432" s="1">
        <v>45172</v>
      </c>
      <c r="C6432" t="s">
        <v>325</v>
      </c>
      <c r="D6432" t="s">
        <v>72</v>
      </c>
      <c r="E6432">
        <v>6797274403</v>
      </c>
      <c r="F6432" t="s">
        <v>163</v>
      </c>
      <c r="G6432" t="s">
        <v>164</v>
      </c>
      <c r="H6432" t="s">
        <v>165</v>
      </c>
      <c r="I6432" t="s">
        <v>36</v>
      </c>
      <c r="J6432" t="s">
        <v>62</v>
      </c>
      <c r="K6432">
        <v>2777.35</v>
      </c>
      <c r="L6432">
        <v>585.17999999999995</v>
      </c>
      <c r="M6432" t="s">
        <v>62</v>
      </c>
      <c r="N6432">
        <v>0.21069724737609599</v>
      </c>
      <c r="O6432" t="s">
        <v>11351</v>
      </c>
      <c r="P6432" t="s">
        <v>11354</v>
      </c>
      <c r="R6432" t="s">
        <v>11353</v>
      </c>
      <c r="S6432">
        <f>IF(SalesData[[#This Row],[Return Status]]="Returned",1,0)</f>
        <v>0</v>
      </c>
      <c r="U6432" s="2">
        <f>EOMONTH(SalesData[[#This Row],[Order Date]],0)</f>
        <v>45199</v>
      </c>
      <c r="V6432" s="9" t="str">
        <f>"Q"&amp;INT((MONTH(SalesData[[#This Row],[Order Date]])+2)/3)&amp;"-"&amp;YEAR(SalesData[[#This Row],[Order Date]])</f>
        <v>Q3-2023</v>
      </c>
    </row>
    <row r="6433" spans="1:22" x14ac:dyDescent="0.35">
      <c r="A6433" t="s">
        <v>6574</v>
      </c>
      <c r="B6433" s="1">
        <v>45194</v>
      </c>
      <c r="C6433" t="s">
        <v>71</v>
      </c>
      <c r="D6433" t="s">
        <v>46</v>
      </c>
      <c r="E6433">
        <v>2643482531</v>
      </c>
      <c r="F6433" t="s">
        <v>47</v>
      </c>
      <c r="G6433" t="s">
        <v>212</v>
      </c>
      <c r="H6433" t="s">
        <v>24</v>
      </c>
      <c r="I6433" t="s">
        <v>17</v>
      </c>
      <c r="J6433" t="s">
        <v>19</v>
      </c>
      <c r="K6433">
        <v>3848.33</v>
      </c>
      <c r="L6433">
        <v>937.69</v>
      </c>
      <c r="M6433" t="s">
        <v>19</v>
      </c>
      <c r="N6433">
        <v>0.24366153630276</v>
      </c>
      <c r="O6433" t="s">
        <v>11351</v>
      </c>
      <c r="P6433" t="s">
        <v>11354</v>
      </c>
      <c r="R6433" t="s">
        <v>11353</v>
      </c>
      <c r="S6433">
        <f>IF(SalesData[[#This Row],[Return Status]]="Returned",1,0)</f>
        <v>0</v>
      </c>
      <c r="U6433" s="2">
        <f>EOMONTH(SalesData[[#This Row],[Order Date]],0)</f>
        <v>45199</v>
      </c>
      <c r="V6433" s="9" t="str">
        <f>"Q"&amp;INT((MONTH(SalesData[[#This Row],[Order Date]])+2)/3)&amp;"-"&amp;YEAR(SalesData[[#This Row],[Order Date]])</f>
        <v>Q3-2023</v>
      </c>
    </row>
    <row r="6434" spans="1:22" x14ac:dyDescent="0.35">
      <c r="A6434" t="s">
        <v>6575</v>
      </c>
      <c r="B6434" s="1">
        <v>45193</v>
      </c>
      <c r="C6434" t="s">
        <v>124</v>
      </c>
      <c r="D6434" t="s">
        <v>13</v>
      </c>
      <c r="E6434">
        <v>2289318459</v>
      </c>
      <c r="F6434" t="s">
        <v>33</v>
      </c>
      <c r="G6434" t="s">
        <v>34</v>
      </c>
      <c r="H6434" t="s">
        <v>35</v>
      </c>
      <c r="I6434" t="s">
        <v>36</v>
      </c>
      <c r="J6434" t="s">
        <v>19</v>
      </c>
      <c r="K6434">
        <v>4294.67</v>
      </c>
      <c r="L6434">
        <v>927.91</v>
      </c>
      <c r="M6434" t="s">
        <v>19</v>
      </c>
      <c r="N6434">
        <v>0.21606083820177099</v>
      </c>
      <c r="O6434" t="s">
        <v>11351</v>
      </c>
      <c r="P6434" t="s">
        <v>11354</v>
      </c>
      <c r="R6434" t="s">
        <v>11353</v>
      </c>
      <c r="S6434">
        <f>IF(SalesData[[#This Row],[Return Status]]="Returned",1,0)</f>
        <v>0</v>
      </c>
      <c r="U6434" s="2">
        <f>EOMONTH(SalesData[[#This Row],[Order Date]],0)</f>
        <v>45199</v>
      </c>
      <c r="V6434" s="9" t="str">
        <f>"Q"&amp;INT((MONTH(SalesData[[#This Row],[Order Date]])+2)/3)&amp;"-"&amp;YEAR(SalesData[[#This Row],[Order Date]])</f>
        <v>Q3-2023</v>
      </c>
    </row>
    <row r="6435" spans="1:22" x14ac:dyDescent="0.35">
      <c r="A6435" t="s">
        <v>6576</v>
      </c>
      <c r="B6435" s="1">
        <v>45184</v>
      </c>
      <c r="C6435" t="s">
        <v>149</v>
      </c>
      <c r="D6435" t="s">
        <v>72</v>
      </c>
      <c r="E6435">
        <v>1067462108</v>
      </c>
      <c r="F6435" t="s">
        <v>410</v>
      </c>
      <c r="G6435" t="s">
        <v>29</v>
      </c>
      <c r="H6435" t="s">
        <v>11357</v>
      </c>
      <c r="I6435" t="s">
        <v>31</v>
      </c>
      <c r="J6435" t="s">
        <v>61</v>
      </c>
      <c r="K6435">
        <v>1727.64</v>
      </c>
      <c r="L6435">
        <v>278.85000000000002</v>
      </c>
      <c r="M6435" t="s">
        <v>62</v>
      </c>
      <c r="N6435">
        <v>0.16140515385149701</v>
      </c>
      <c r="O6435" t="s">
        <v>11351</v>
      </c>
      <c r="P6435" t="s">
        <v>11352</v>
      </c>
      <c r="R6435" t="s">
        <v>11353</v>
      </c>
      <c r="S6435">
        <f>IF(SalesData[[#This Row],[Return Status]]="Returned",1,0)</f>
        <v>0</v>
      </c>
      <c r="T6435">
        <v>2788.38</v>
      </c>
      <c r="U6435" s="2">
        <f>EOMONTH(SalesData[[#This Row],[Order Date]],0)</f>
        <v>45199</v>
      </c>
      <c r="V6435" s="9" t="str">
        <f>"Q"&amp;INT((MONTH(SalesData[[#This Row],[Order Date]])+2)/3)&amp;"-"&amp;YEAR(SalesData[[#This Row],[Order Date]])</f>
        <v>Q3-2023</v>
      </c>
    </row>
    <row r="6436" spans="1:22" x14ac:dyDescent="0.35">
      <c r="A6436" t="s">
        <v>6577</v>
      </c>
      <c r="B6436" s="1">
        <v>45186</v>
      </c>
      <c r="C6436" t="s">
        <v>184</v>
      </c>
      <c r="D6436" t="s">
        <v>80</v>
      </c>
      <c r="E6436">
        <v>418755279</v>
      </c>
      <c r="F6436" t="s">
        <v>137</v>
      </c>
      <c r="G6436" t="s">
        <v>34</v>
      </c>
      <c r="H6436" t="s">
        <v>35</v>
      </c>
      <c r="I6436" t="s">
        <v>36</v>
      </c>
      <c r="J6436" t="s">
        <v>19</v>
      </c>
      <c r="K6436">
        <v>4488.92</v>
      </c>
      <c r="L6436">
        <v>1125.31</v>
      </c>
      <c r="M6436" t="s">
        <v>19</v>
      </c>
      <c r="N6436">
        <v>0.25068613385847799</v>
      </c>
      <c r="O6436" t="s">
        <v>11351</v>
      </c>
      <c r="P6436" t="s">
        <v>11354</v>
      </c>
      <c r="R6436" t="s">
        <v>11353</v>
      </c>
      <c r="S6436">
        <f>IF(SalesData[[#This Row],[Return Status]]="Returned",1,0)</f>
        <v>0</v>
      </c>
      <c r="U6436" s="2">
        <f>EOMONTH(SalesData[[#This Row],[Order Date]],0)</f>
        <v>45199</v>
      </c>
      <c r="V6436" s="9" t="str">
        <f>"Q"&amp;INT((MONTH(SalesData[[#This Row],[Order Date]])+2)/3)&amp;"-"&amp;YEAR(SalesData[[#This Row],[Order Date]])</f>
        <v>Q3-2023</v>
      </c>
    </row>
    <row r="6437" spans="1:22" x14ac:dyDescent="0.35">
      <c r="A6437" t="s">
        <v>6578</v>
      </c>
      <c r="B6437" s="1">
        <v>45172</v>
      </c>
      <c r="C6437" t="s">
        <v>184</v>
      </c>
      <c r="D6437" t="s">
        <v>72</v>
      </c>
      <c r="E6437">
        <v>4347946319</v>
      </c>
      <c r="F6437" t="s">
        <v>129</v>
      </c>
      <c r="G6437" t="s">
        <v>54</v>
      </c>
      <c r="H6437" t="s">
        <v>55</v>
      </c>
      <c r="I6437" t="s">
        <v>31</v>
      </c>
      <c r="J6437" t="s">
        <v>19</v>
      </c>
      <c r="K6437">
        <v>1422.59</v>
      </c>
      <c r="L6437">
        <v>104.01</v>
      </c>
      <c r="M6437" t="s">
        <v>19</v>
      </c>
      <c r="N6437">
        <v>7.3113124652921802E-2</v>
      </c>
      <c r="O6437" t="s">
        <v>11351</v>
      </c>
      <c r="P6437" t="s">
        <v>11356</v>
      </c>
      <c r="R6437" t="s">
        <v>11353</v>
      </c>
      <c r="S6437">
        <f>IF(SalesData[[#This Row],[Return Status]]="Returned",1,0)</f>
        <v>0</v>
      </c>
      <c r="U6437" s="2">
        <f>EOMONTH(SalesData[[#This Row],[Order Date]],0)</f>
        <v>45199</v>
      </c>
      <c r="V6437" s="9" t="str">
        <f>"Q"&amp;INT((MONTH(SalesData[[#This Row],[Order Date]])+2)/3)&amp;"-"&amp;YEAR(SalesData[[#This Row],[Order Date]])</f>
        <v>Q3-2023</v>
      </c>
    </row>
    <row r="6438" spans="1:22" x14ac:dyDescent="0.35">
      <c r="A6438" t="s">
        <v>6579</v>
      </c>
      <c r="B6438" s="1">
        <v>45195</v>
      </c>
      <c r="C6438" t="s">
        <v>205</v>
      </c>
      <c r="D6438" t="s">
        <v>80</v>
      </c>
      <c r="E6438">
        <v>1670211301</v>
      </c>
      <c r="F6438" t="s">
        <v>222</v>
      </c>
      <c r="G6438" t="s">
        <v>11381</v>
      </c>
      <c r="H6438" t="s">
        <v>165</v>
      </c>
      <c r="I6438" t="s">
        <v>36</v>
      </c>
      <c r="J6438" t="s">
        <v>18</v>
      </c>
      <c r="K6438">
        <v>4887.58</v>
      </c>
      <c r="L6438">
        <v>1267.05</v>
      </c>
      <c r="M6438" t="s">
        <v>19</v>
      </c>
      <c r="N6438">
        <v>0.25923872345823501</v>
      </c>
      <c r="O6438" t="s">
        <v>11351</v>
      </c>
      <c r="P6438" t="s">
        <v>11354</v>
      </c>
      <c r="R6438" t="s">
        <v>11353</v>
      </c>
      <c r="S6438">
        <f>IF(SalesData[[#This Row],[Return Status]]="Returned",1,0)</f>
        <v>0</v>
      </c>
      <c r="U6438" s="2">
        <f>EOMONTH(SalesData[[#This Row],[Order Date]],0)</f>
        <v>45199</v>
      </c>
      <c r="V6438" s="9" t="str">
        <f>"Q"&amp;INT((MONTH(SalesData[[#This Row],[Order Date]])+2)/3)&amp;"-"&amp;YEAR(SalesData[[#This Row],[Order Date]])</f>
        <v>Q3-2023</v>
      </c>
    </row>
    <row r="6439" spans="1:22" x14ac:dyDescent="0.35">
      <c r="A6439" t="s">
        <v>6580</v>
      </c>
      <c r="B6439" s="1">
        <v>45187</v>
      </c>
      <c r="C6439" t="s">
        <v>87</v>
      </c>
      <c r="D6439" t="s">
        <v>99</v>
      </c>
      <c r="E6439">
        <v>6749681010</v>
      </c>
      <c r="F6439" t="s">
        <v>312</v>
      </c>
      <c r="G6439" t="s">
        <v>141</v>
      </c>
      <c r="H6439" t="s">
        <v>121</v>
      </c>
      <c r="I6439" t="s">
        <v>17</v>
      </c>
      <c r="J6439" t="s">
        <v>19</v>
      </c>
      <c r="K6439">
        <v>4767.7700000000004</v>
      </c>
      <c r="L6439">
        <v>621.79</v>
      </c>
      <c r="M6439" t="s">
        <v>19</v>
      </c>
      <c r="N6439">
        <v>0.13041526751500199</v>
      </c>
      <c r="O6439" t="s">
        <v>11351</v>
      </c>
      <c r="P6439" t="s">
        <v>11352</v>
      </c>
      <c r="R6439" t="s">
        <v>11353</v>
      </c>
      <c r="S6439">
        <f>IF(SalesData[[#This Row],[Return Status]]="Returned",1,0)</f>
        <v>0</v>
      </c>
      <c r="T6439">
        <v>2793.38</v>
      </c>
      <c r="U6439" s="2">
        <f>EOMONTH(SalesData[[#This Row],[Order Date]],0)</f>
        <v>45199</v>
      </c>
      <c r="V6439" s="9" t="str">
        <f>"Q"&amp;INT((MONTH(SalesData[[#This Row],[Order Date]])+2)/3)&amp;"-"&amp;YEAR(SalesData[[#This Row],[Order Date]])</f>
        <v>Q3-2023</v>
      </c>
    </row>
    <row r="6440" spans="1:22" x14ac:dyDescent="0.35">
      <c r="A6440" t="s">
        <v>6581</v>
      </c>
      <c r="B6440" s="1">
        <v>45187</v>
      </c>
      <c r="C6440" t="s">
        <v>67</v>
      </c>
      <c r="D6440" t="s">
        <v>27</v>
      </c>
      <c r="E6440">
        <v>9038435378</v>
      </c>
      <c r="F6440" t="s">
        <v>163</v>
      </c>
      <c r="G6440" t="s">
        <v>164</v>
      </c>
      <c r="H6440" t="s">
        <v>165</v>
      </c>
      <c r="I6440" t="s">
        <v>36</v>
      </c>
      <c r="J6440" t="s">
        <v>61</v>
      </c>
      <c r="K6440">
        <v>806.21</v>
      </c>
      <c r="L6440">
        <v>130.11000000000001</v>
      </c>
      <c r="M6440" t="s">
        <v>62</v>
      </c>
      <c r="N6440">
        <v>0.161384750871361</v>
      </c>
      <c r="O6440" t="s">
        <v>11355</v>
      </c>
      <c r="P6440" t="s">
        <v>11352</v>
      </c>
      <c r="R6440" t="s">
        <v>11353</v>
      </c>
      <c r="S6440">
        <f>IF(SalesData[[#This Row],[Return Status]]="Returned",1,0)</f>
        <v>0</v>
      </c>
      <c r="U6440" s="2">
        <f>EOMONTH(SalesData[[#This Row],[Order Date]],0)</f>
        <v>45199</v>
      </c>
      <c r="V6440" s="9" t="str">
        <f>"Q"&amp;INT((MONTH(SalesData[[#This Row],[Order Date]])+2)/3)&amp;"-"&amp;YEAR(SalesData[[#This Row],[Order Date]])</f>
        <v>Q3-2023</v>
      </c>
    </row>
    <row r="6441" spans="1:22" x14ac:dyDescent="0.35">
      <c r="A6441" t="s">
        <v>6582</v>
      </c>
      <c r="B6441" s="1">
        <v>45172</v>
      </c>
      <c r="C6441" t="s">
        <v>45</v>
      </c>
      <c r="D6441" t="s">
        <v>46</v>
      </c>
      <c r="E6441">
        <v>17175499</v>
      </c>
      <c r="F6441" t="s">
        <v>100</v>
      </c>
      <c r="G6441" t="s">
        <v>34</v>
      </c>
      <c r="H6441" t="s">
        <v>11357</v>
      </c>
      <c r="I6441" t="s">
        <v>36</v>
      </c>
      <c r="J6441" t="s">
        <v>19</v>
      </c>
      <c r="K6441">
        <v>3161.41</v>
      </c>
      <c r="L6441">
        <v>239.55</v>
      </c>
      <c r="M6441" t="s">
        <v>19</v>
      </c>
      <c r="N6441">
        <v>7.5773151853128801E-2</v>
      </c>
      <c r="O6441" t="s">
        <v>11351</v>
      </c>
      <c r="P6441" t="s">
        <v>11356</v>
      </c>
      <c r="R6441" t="s">
        <v>11353</v>
      </c>
      <c r="S6441">
        <f>IF(SalesData[[#This Row],[Return Status]]="Returned",1,0)</f>
        <v>0</v>
      </c>
      <c r="U6441" s="2">
        <f>EOMONTH(SalesData[[#This Row],[Order Date]],0)</f>
        <v>45199</v>
      </c>
      <c r="V6441" s="9" t="str">
        <f>"Q"&amp;INT((MONTH(SalesData[[#This Row],[Order Date]])+2)/3)&amp;"-"&amp;YEAR(SalesData[[#This Row],[Order Date]])</f>
        <v>Q3-2023</v>
      </c>
    </row>
    <row r="6442" spans="1:22" x14ac:dyDescent="0.35">
      <c r="A6442" t="s">
        <v>6583</v>
      </c>
      <c r="B6442" s="1">
        <v>45172</v>
      </c>
      <c r="C6442" t="s">
        <v>139</v>
      </c>
      <c r="D6442" t="s">
        <v>27</v>
      </c>
      <c r="E6442">
        <v>6017319283</v>
      </c>
      <c r="F6442" t="s">
        <v>28</v>
      </c>
      <c r="G6442" t="s">
        <v>29</v>
      </c>
      <c r="H6442" t="s">
        <v>30</v>
      </c>
      <c r="I6442" t="s">
        <v>31</v>
      </c>
      <c r="J6442" t="s">
        <v>19</v>
      </c>
      <c r="K6442">
        <v>539.14</v>
      </c>
      <c r="L6442">
        <v>147.15</v>
      </c>
      <c r="M6442" t="s">
        <v>19</v>
      </c>
      <c r="N6442">
        <v>0.27293467373965902</v>
      </c>
      <c r="O6442" t="s">
        <v>11355</v>
      </c>
      <c r="P6442" t="s">
        <v>11354</v>
      </c>
      <c r="Q6442" t="s">
        <v>11373</v>
      </c>
      <c r="R6442" t="s">
        <v>11360</v>
      </c>
      <c r="S6442">
        <f>IF(SalesData[[#This Row],[Return Status]]="Returned",1,0)</f>
        <v>1</v>
      </c>
      <c r="T6442">
        <v>2788.38</v>
      </c>
      <c r="U6442" s="2">
        <f>EOMONTH(SalesData[[#This Row],[Order Date]],0)</f>
        <v>45199</v>
      </c>
      <c r="V6442" s="9" t="str">
        <f>"Q"&amp;INT((MONTH(SalesData[[#This Row],[Order Date]])+2)/3)&amp;"-"&amp;YEAR(SalesData[[#This Row],[Order Date]])</f>
        <v>Q3-2023</v>
      </c>
    </row>
    <row r="6443" spans="1:22" x14ac:dyDescent="0.35">
      <c r="A6443" t="s">
        <v>6584</v>
      </c>
      <c r="B6443" s="1">
        <v>45188</v>
      </c>
      <c r="C6443" t="s">
        <v>21</v>
      </c>
      <c r="D6443" t="s">
        <v>80</v>
      </c>
      <c r="E6443">
        <v>3074774640</v>
      </c>
      <c r="F6443" t="s">
        <v>147</v>
      </c>
      <c r="G6443" t="s">
        <v>84</v>
      </c>
      <c r="H6443" t="s">
        <v>85</v>
      </c>
      <c r="I6443" t="s">
        <v>31</v>
      </c>
      <c r="J6443" t="s">
        <v>62</v>
      </c>
      <c r="K6443">
        <v>1053.3900000000001</v>
      </c>
      <c r="L6443">
        <v>214.19</v>
      </c>
      <c r="M6443" t="s">
        <v>62</v>
      </c>
      <c r="N6443">
        <v>0.20333399785454601</v>
      </c>
      <c r="O6443" t="s">
        <v>11351</v>
      </c>
      <c r="P6443" t="s">
        <v>11354</v>
      </c>
      <c r="R6443" t="s">
        <v>11353</v>
      </c>
      <c r="S6443">
        <f>IF(SalesData[[#This Row],[Return Status]]="Returned",1,0)</f>
        <v>0</v>
      </c>
      <c r="T6443">
        <v>847.14</v>
      </c>
      <c r="U6443" s="2">
        <f>EOMONTH(SalesData[[#This Row],[Order Date]],0)</f>
        <v>45199</v>
      </c>
      <c r="V6443" s="9" t="str">
        <f>"Q"&amp;INT((MONTH(SalesData[[#This Row],[Order Date]])+2)/3)&amp;"-"&amp;YEAR(SalesData[[#This Row],[Order Date]])</f>
        <v>Q3-2023</v>
      </c>
    </row>
    <row r="6444" spans="1:22" x14ac:dyDescent="0.35">
      <c r="A6444" t="s">
        <v>6585</v>
      </c>
      <c r="B6444" s="1">
        <v>45186</v>
      </c>
      <c r="C6444" t="s">
        <v>49</v>
      </c>
      <c r="D6444" t="s">
        <v>72</v>
      </c>
      <c r="E6444">
        <v>6354523857</v>
      </c>
      <c r="F6444" t="s">
        <v>14</v>
      </c>
      <c r="G6444" t="s">
        <v>15</v>
      </c>
      <c r="H6444" t="s">
        <v>16</v>
      </c>
      <c r="I6444" t="s">
        <v>17</v>
      </c>
      <c r="J6444" t="s">
        <v>62</v>
      </c>
      <c r="K6444">
        <v>940.49</v>
      </c>
      <c r="L6444">
        <v>212.44</v>
      </c>
      <c r="M6444" t="s">
        <v>62</v>
      </c>
      <c r="N6444">
        <v>0.225882252868186</v>
      </c>
      <c r="O6444" t="s">
        <v>11355</v>
      </c>
      <c r="P6444" t="s">
        <v>11354</v>
      </c>
      <c r="R6444" t="s">
        <v>11353</v>
      </c>
      <c r="S6444">
        <f>IF(SalesData[[#This Row],[Return Status]]="Returned",1,0)</f>
        <v>0</v>
      </c>
      <c r="T6444">
        <v>2085.91</v>
      </c>
      <c r="U6444" s="2">
        <f>EOMONTH(SalesData[[#This Row],[Order Date]],0)</f>
        <v>45199</v>
      </c>
      <c r="V6444" s="9" t="str">
        <f>"Q"&amp;INT((MONTH(SalesData[[#This Row],[Order Date]])+2)/3)&amp;"-"&amp;YEAR(SalesData[[#This Row],[Order Date]])</f>
        <v>Q3-2023</v>
      </c>
    </row>
    <row r="6445" spans="1:22" x14ac:dyDescent="0.35">
      <c r="A6445" t="s">
        <v>6586</v>
      </c>
      <c r="B6445" s="1">
        <v>45173</v>
      </c>
      <c r="C6445" t="s">
        <v>149</v>
      </c>
      <c r="D6445" t="s">
        <v>46</v>
      </c>
      <c r="E6445">
        <v>7203570463</v>
      </c>
      <c r="F6445" t="s">
        <v>129</v>
      </c>
      <c r="G6445" t="s">
        <v>54</v>
      </c>
      <c r="H6445" t="s">
        <v>55</v>
      </c>
      <c r="I6445" t="s">
        <v>31</v>
      </c>
      <c r="J6445" t="s">
        <v>19</v>
      </c>
      <c r="K6445">
        <v>4471.62</v>
      </c>
      <c r="L6445">
        <v>280.52999999999997</v>
      </c>
      <c r="M6445" t="s">
        <v>19</v>
      </c>
      <c r="N6445">
        <v>6.2735652850644696E-2</v>
      </c>
      <c r="O6445" t="s">
        <v>11351</v>
      </c>
      <c r="P6445" t="s">
        <v>11356</v>
      </c>
      <c r="R6445" t="s">
        <v>11353</v>
      </c>
      <c r="S6445">
        <f>IF(SalesData[[#This Row],[Return Status]]="Returned",1,0)</f>
        <v>0</v>
      </c>
      <c r="U6445" s="2">
        <f>EOMONTH(SalesData[[#This Row],[Order Date]],0)</f>
        <v>45199</v>
      </c>
      <c r="V6445" s="9" t="str">
        <f>"Q"&amp;INT((MONTH(SalesData[[#This Row],[Order Date]])+2)/3)&amp;"-"&amp;YEAR(SalesData[[#This Row],[Order Date]])</f>
        <v>Q3-2023</v>
      </c>
    </row>
    <row r="6446" spans="1:22" x14ac:dyDescent="0.35">
      <c r="A6446" t="s">
        <v>6587</v>
      </c>
      <c r="B6446" s="1">
        <v>45189</v>
      </c>
      <c r="C6446" t="s">
        <v>71</v>
      </c>
      <c r="D6446" t="s">
        <v>99</v>
      </c>
      <c r="E6446">
        <v>4417315611</v>
      </c>
      <c r="F6446" t="s">
        <v>95</v>
      </c>
      <c r="G6446" t="s">
        <v>59</v>
      </c>
      <c r="H6446" t="s">
        <v>60</v>
      </c>
      <c r="I6446" t="s">
        <v>31</v>
      </c>
      <c r="J6446" t="s">
        <v>42</v>
      </c>
      <c r="K6446">
        <v>713.11</v>
      </c>
      <c r="L6446">
        <v>161.66999999999999</v>
      </c>
      <c r="M6446" t="s">
        <v>43</v>
      </c>
      <c r="N6446">
        <v>0.226711166580191</v>
      </c>
      <c r="O6446" t="s">
        <v>11355</v>
      </c>
      <c r="P6446" t="s">
        <v>11354</v>
      </c>
      <c r="R6446" t="s">
        <v>11353</v>
      </c>
      <c r="S6446">
        <f>IF(SalesData[[#This Row],[Return Status]]="Returned",1,0)</f>
        <v>0</v>
      </c>
      <c r="T6446">
        <v>2183.56</v>
      </c>
      <c r="U6446" s="2">
        <f>EOMONTH(SalesData[[#This Row],[Order Date]],0)</f>
        <v>45199</v>
      </c>
      <c r="V6446" s="9" t="str">
        <f>"Q"&amp;INT((MONTH(SalesData[[#This Row],[Order Date]])+2)/3)&amp;"-"&amp;YEAR(SalesData[[#This Row],[Order Date]])</f>
        <v>Q3-2023</v>
      </c>
    </row>
    <row r="6447" spans="1:22" x14ac:dyDescent="0.35">
      <c r="A6447" t="s">
        <v>6588</v>
      </c>
      <c r="B6447" s="1">
        <v>45190</v>
      </c>
      <c r="C6447" t="s">
        <v>94</v>
      </c>
      <c r="D6447" t="s">
        <v>145</v>
      </c>
      <c r="E6447">
        <v>2454779174</v>
      </c>
      <c r="F6447" t="s">
        <v>47</v>
      </c>
      <c r="G6447" t="s">
        <v>23</v>
      </c>
      <c r="H6447" t="s">
        <v>24</v>
      </c>
      <c r="I6447" t="s">
        <v>17</v>
      </c>
      <c r="J6447" t="s">
        <v>19</v>
      </c>
      <c r="K6447">
        <v>3815.89</v>
      </c>
      <c r="L6447">
        <v>679.59</v>
      </c>
      <c r="M6447" t="s">
        <v>19</v>
      </c>
      <c r="N6447">
        <v>0.178094756400211</v>
      </c>
      <c r="O6447" t="s">
        <v>11351</v>
      </c>
      <c r="P6447" t="s">
        <v>11352</v>
      </c>
      <c r="R6447" t="s">
        <v>11353</v>
      </c>
      <c r="S6447">
        <f>IF(SalesData[[#This Row],[Return Status]]="Returned",1,0)</f>
        <v>0</v>
      </c>
      <c r="T6447">
        <v>2821.33</v>
      </c>
      <c r="U6447" s="2">
        <f>EOMONTH(SalesData[[#This Row],[Order Date]],0)</f>
        <v>45199</v>
      </c>
      <c r="V6447" s="9" t="str">
        <f>"Q"&amp;INT((MONTH(SalesData[[#This Row],[Order Date]])+2)/3)&amp;"-"&amp;YEAR(SalesData[[#This Row],[Order Date]])</f>
        <v>Q3-2023</v>
      </c>
    </row>
    <row r="6448" spans="1:22" x14ac:dyDescent="0.35">
      <c r="A6448" t="s">
        <v>6589</v>
      </c>
      <c r="B6448" s="1">
        <v>45198</v>
      </c>
      <c r="C6448" t="s">
        <v>45</v>
      </c>
      <c r="D6448" t="s">
        <v>72</v>
      </c>
      <c r="E6448">
        <v>9226845729</v>
      </c>
      <c r="F6448" t="s">
        <v>68</v>
      </c>
      <c r="G6448" t="s">
        <v>69</v>
      </c>
      <c r="H6448" t="s">
        <v>41</v>
      </c>
      <c r="I6448" t="s">
        <v>31</v>
      </c>
      <c r="J6448" t="s">
        <v>42</v>
      </c>
      <c r="K6448">
        <v>47.59</v>
      </c>
      <c r="L6448">
        <v>6.12</v>
      </c>
      <c r="M6448" t="s">
        <v>43</v>
      </c>
      <c r="N6448">
        <v>0.12859844505148099</v>
      </c>
      <c r="O6448" t="s">
        <v>11361</v>
      </c>
      <c r="P6448" t="s">
        <v>11352</v>
      </c>
      <c r="R6448" t="s">
        <v>11353</v>
      </c>
      <c r="S6448">
        <f>IF(SalesData[[#This Row],[Return Status]]="Returned",1,0)</f>
        <v>0</v>
      </c>
      <c r="T6448">
        <v>2081.52</v>
      </c>
      <c r="U6448" s="2">
        <f>EOMONTH(SalesData[[#This Row],[Order Date]],0)</f>
        <v>45199</v>
      </c>
      <c r="V6448" s="9" t="str">
        <f>"Q"&amp;INT((MONTH(SalesData[[#This Row],[Order Date]])+2)/3)&amp;"-"&amp;YEAR(SalesData[[#This Row],[Order Date]])</f>
        <v>Q3-2023</v>
      </c>
    </row>
    <row r="6449" spans="1:22" x14ac:dyDescent="0.35">
      <c r="A6449" t="s">
        <v>6590</v>
      </c>
      <c r="B6449" s="1">
        <v>45176</v>
      </c>
      <c r="C6449" t="s">
        <v>52</v>
      </c>
      <c r="D6449" t="s">
        <v>72</v>
      </c>
      <c r="E6449">
        <v>6366522551</v>
      </c>
      <c r="F6449" t="s">
        <v>58</v>
      </c>
      <c r="G6449" t="s">
        <v>59</v>
      </c>
      <c r="H6449" t="s">
        <v>60</v>
      </c>
      <c r="I6449" t="s">
        <v>31</v>
      </c>
      <c r="J6449" t="s">
        <v>18</v>
      </c>
      <c r="K6449">
        <v>1931.32</v>
      </c>
      <c r="L6449">
        <v>212.27</v>
      </c>
      <c r="M6449" t="s">
        <v>19</v>
      </c>
      <c r="N6449">
        <v>0.109909284841456</v>
      </c>
      <c r="O6449" t="s">
        <v>11351</v>
      </c>
      <c r="P6449" t="s">
        <v>11352</v>
      </c>
      <c r="R6449" t="s">
        <v>11353</v>
      </c>
      <c r="S6449">
        <f>IF(SalesData[[#This Row],[Return Status]]="Returned",1,0)</f>
        <v>0</v>
      </c>
      <c r="T6449">
        <v>2183.56</v>
      </c>
      <c r="U6449" s="2">
        <f>EOMONTH(SalesData[[#This Row],[Order Date]],0)</f>
        <v>45199</v>
      </c>
      <c r="V6449" s="9" t="str">
        <f>"Q"&amp;INT((MONTH(SalesData[[#This Row],[Order Date]])+2)/3)&amp;"-"&amp;YEAR(SalesData[[#This Row],[Order Date]])</f>
        <v>Q3-2023</v>
      </c>
    </row>
    <row r="6450" spans="1:22" x14ac:dyDescent="0.35">
      <c r="A6450" t="s">
        <v>6591</v>
      </c>
      <c r="B6450" s="1">
        <v>45184</v>
      </c>
      <c r="C6450" t="s">
        <v>149</v>
      </c>
      <c r="D6450" t="s">
        <v>80</v>
      </c>
      <c r="E6450">
        <v>3359709716</v>
      </c>
      <c r="F6450" t="s">
        <v>357</v>
      </c>
      <c r="G6450" t="s">
        <v>11381</v>
      </c>
      <c r="H6450" t="s">
        <v>165</v>
      </c>
      <c r="I6450" t="s">
        <v>36</v>
      </c>
      <c r="J6450" t="s">
        <v>62</v>
      </c>
      <c r="K6450">
        <v>2230.08</v>
      </c>
      <c r="L6450">
        <v>119.57</v>
      </c>
      <c r="M6450" t="s">
        <v>62</v>
      </c>
      <c r="N6450">
        <v>5.3616910604103903E-2</v>
      </c>
      <c r="O6450" t="s">
        <v>11351</v>
      </c>
      <c r="P6450" t="s">
        <v>11356</v>
      </c>
      <c r="R6450" t="s">
        <v>11353</v>
      </c>
      <c r="S6450">
        <f>IF(SalesData[[#This Row],[Return Status]]="Returned",1,0)</f>
        <v>0</v>
      </c>
      <c r="U6450" s="2">
        <f>EOMONTH(SalesData[[#This Row],[Order Date]],0)</f>
        <v>45199</v>
      </c>
      <c r="V6450" s="9" t="str">
        <f>"Q"&amp;INT((MONTH(SalesData[[#This Row],[Order Date]])+2)/3)&amp;"-"&amp;YEAR(SalesData[[#This Row],[Order Date]])</f>
        <v>Q3-2023</v>
      </c>
    </row>
    <row r="6451" spans="1:22" x14ac:dyDescent="0.35">
      <c r="A6451" t="s">
        <v>6592</v>
      </c>
      <c r="B6451" s="1">
        <v>45187</v>
      </c>
      <c r="C6451" t="s">
        <v>325</v>
      </c>
      <c r="D6451" t="s">
        <v>13</v>
      </c>
      <c r="E6451">
        <v>6420645229</v>
      </c>
      <c r="F6451" t="s">
        <v>22</v>
      </c>
      <c r="G6451" t="s">
        <v>23</v>
      </c>
      <c r="H6451" t="s">
        <v>24</v>
      </c>
      <c r="I6451" t="s">
        <v>17</v>
      </c>
      <c r="J6451" t="s">
        <v>61</v>
      </c>
      <c r="K6451">
        <v>926.65</v>
      </c>
      <c r="L6451">
        <v>85.2</v>
      </c>
      <c r="M6451" t="s">
        <v>62</v>
      </c>
      <c r="N6451">
        <v>9.1944099714023605E-2</v>
      </c>
      <c r="O6451" t="s">
        <v>11355</v>
      </c>
      <c r="P6451" t="s">
        <v>11356</v>
      </c>
      <c r="R6451" t="s">
        <v>11353</v>
      </c>
      <c r="S6451">
        <f>IF(SalesData[[#This Row],[Return Status]]="Returned",1,0)</f>
        <v>0</v>
      </c>
      <c r="T6451">
        <v>2821.33</v>
      </c>
      <c r="U6451" s="2">
        <f>EOMONTH(SalesData[[#This Row],[Order Date]],0)</f>
        <v>45199</v>
      </c>
      <c r="V6451" s="9" t="str">
        <f>"Q"&amp;INT((MONTH(SalesData[[#This Row],[Order Date]])+2)/3)&amp;"-"&amp;YEAR(SalesData[[#This Row],[Order Date]])</f>
        <v>Q3-2023</v>
      </c>
    </row>
    <row r="6452" spans="1:22" x14ac:dyDescent="0.35">
      <c r="A6452" t="s">
        <v>6593</v>
      </c>
      <c r="B6452" s="1">
        <v>45198</v>
      </c>
      <c r="C6452" t="s">
        <v>188</v>
      </c>
      <c r="D6452" t="s">
        <v>39</v>
      </c>
      <c r="E6452">
        <v>9856849185</v>
      </c>
      <c r="F6452" t="s">
        <v>170</v>
      </c>
      <c r="G6452" t="s">
        <v>69</v>
      </c>
      <c r="H6452" t="s">
        <v>41</v>
      </c>
      <c r="I6452" t="s">
        <v>31</v>
      </c>
      <c r="J6452" t="s">
        <v>19</v>
      </c>
      <c r="K6452">
        <v>2118.35</v>
      </c>
      <c r="L6452">
        <v>172.94</v>
      </c>
      <c r="M6452" t="s">
        <v>19</v>
      </c>
      <c r="N6452">
        <v>8.1639011494795494E-2</v>
      </c>
      <c r="O6452" t="s">
        <v>11351</v>
      </c>
      <c r="P6452" t="s">
        <v>11356</v>
      </c>
      <c r="R6452" t="s">
        <v>11353</v>
      </c>
      <c r="S6452">
        <f>IF(SalesData[[#This Row],[Return Status]]="Returned",1,0)</f>
        <v>0</v>
      </c>
      <c r="T6452">
        <v>2081.52</v>
      </c>
      <c r="U6452" s="2">
        <f>EOMONTH(SalesData[[#This Row],[Order Date]],0)</f>
        <v>45199</v>
      </c>
      <c r="V6452" s="9" t="str">
        <f>"Q"&amp;INT((MONTH(SalesData[[#This Row],[Order Date]])+2)/3)&amp;"-"&amp;YEAR(SalesData[[#This Row],[Order Date]])</f>
        <v>Q3-2023</v>
      </c>
    </row>
    <row r="6453" spans="1:22" x14ac:dyDescent="0.35">
      <c r="A6453" t="s">
        <v>6594</v>
      </c>
      <c r="B6453" s="1">
        <v>45190</v>
      </c>
      <c r="C6453" t="s">
        <v>71</v>
      </c>
      <c r="D6453" t="s">
        <v>80</v>
      </c>
      <c r="E6453">
        <v>7049438804</v>
      </c>
      <c r="F6453" t="s">
        <v>127</v>
      </c>
      <c r="G6453" t="s">
        <v>29</v>
      </c>
      <c r="H6453" t="s">
        <v>30</v>
      </c>
      <c r="I6453" t="s">
        <v>31</v>
      </c>
      <c r="J6453" t="s">
        <v>18</v>
      </c>
      <c r="K6453">
        <v>869.28</v>
      </c>
      <c r="L6453">
        <v>60.32</v>
      </c>
      <c r="M6453" t="s">
        <v>19</v>
      </c>
      <c r="N6453">
        <v>6.93907601693355E-2</v>
      </c>
      <c r="O6453" t="s">
        <v>11355</v>
      </c>
      <c r="P6453" t="s">
        <v>11356</v>
      </c>
      <c r="R6453" t="s">
        <v>11353</v>
      </c>
      <c r="S6453">
        <f>IF(SalesData[[#This Row],[Return Status]]="Returned",1,0)</f>
        <v>0</v>
      </c>
      <c r="T6453">
        <v>2788.38</v>
      </c>
      <c r="U6453" s="2">
        <f>EOMONTH(SalesData[[#This Row],[Order Date]],0)</f>
        <v>45199</v>
      </c>
      <c r="V6453" s="9" t="str">
        <f>"Q"&amp;INT((MONTH(SalesData[[#This Row],[Order Date]])+2)/3)&amp;"-"&amp;YEAR(SalesData[[#This Row],[Order Date]])</f>
        <v>Q3-2023</v>
      </c>
    </row>
    <row r="6454" spans="1:22" x14ac:dyDescent="0.35">
      <c r="A6454" t="s">
        <v>6595</v>
      </c>
      <c r="B6454" s="1">
        <v>45170</v>
      </c>
      <c r="C6454" t="s">
        <v>184</v>
      </c>
      <c r="D6454" t="s">
        <v>99</v>
      </c>
      <c r="E6454">
        <v>299716993</v>
      </c>
      <c r="F6454" t="s">
        <v>156</v>
      </c>
      <c r="G6454" t="s">
        <v>84</v>
      </c>
      <c r="H6454" t="s">
        <v>85</v>
      </c>
      <c r="I6454" t="s">
        <v>31</v>
      </c>
      <c r="J6454" t="s">
        <v>19</v>
      </c>
      <c r="K6454">
        <v>903.89</v>
      </c>
      <c r="L6454">
        <v>145.32</v>
      </c>
      <c r="M6454" t="s">
        <v>19</v>
      </c>
      <c r="N6454">
        <v>0.160771775326644</v>
      </c>
      <c r="O6454" t="s">
        <v>11355</v>
      </c>
      <c r="P6454" t="s">
        <v>11352</v>
      </c>
      <c r="R6454" t="s">
        <v>11353</v>
      </c>
      <c r="S6454">
        <f>IF(SalesData[[#This Row],[Return Status]]="Returned",1,0)</f>
        <v>0</v>
      </c>
      <c r="T6454">
        <v>847.14</v>
      </c>
      <c r="U6454" s="2">
        <f>EOMONTH(SalesData[[#This Row],[Order Date]],0)</f>
        <v>45199</v>
      </c>
      <c r="V6454" s="9" t="str">
        <f>"Q"&amp;INT((MONTH(SalesData[[#This Row],[Order Date]])+2)/3)&amp;"-"&amp;YEAR(SalesData[[#This Row],[Order Date]])</f>
        <v>Q3-2023</v>
      </c>
    </row>
    <row r="6455" spans="1:22" x14ac:dyDescent="0.35">
      <c r="A6455" t="s">
        <v>6596</v>
      </c>
      <c r="B6455" s="1">
        <v>45183</v>
      </c>
      <c r="C6455" t="s">
        <v>124</v>
      </c>
      <c r="D6455" t="s">
        <v>13</v>
      </c>
      <c r="E6455">
        <v>4816415647</v>
      </c>
      <c r="F6455" t="s">
        <v>28</v>
      </c>
      <c r="G6455" t="s">
        <v>29</v>
      </c>
      <c r="H6455" t="s">
        <v>30</v>
      </c>
      <c r="I6455" t="s">
        <v>31</v>
      </c>
      <c r="J6455" t="s">
        <v>61</v>
      </c>
      <c r="K6455">
        <v>3325.17</v>
      </c>
      <c r="L6455">
        <v>199.11</v>
      </c>
      <c r="M6455" t="s">
        <v>62</v>
      </c>
      <c r="N6455">
        <v>5.98796452512202E-2</v>
      </c>
      <c r="O6455" t="s">
        <v>11351</v>
      </c>
      <c r="P6455" t="s">
        <v>11356</v>
      </c>
      <c r="R6455" t="s">
        <v>11353</v>
      </c>
      <c r="S6455">
        <f>IF(SalesData[[#This Row],[Return Status]]="Returned",1,0)</f>
        <v>0</v>
      </c>
      <c r="T6455">
        <v>2788.38</v>
      </c>
      <c r="U6455" s="2">
        <f>EOMONTH(SalesData[[#This Row],[Order Date]],0)</f>
        <v>45199</v>
      </c>
      <c r="V6455" s="9" t="str">
        <f>"Q"&amp;INT((MONTH(SalesData[[#This Row],[Order Date]])+2)/3)&amp;"-"&amp;YEAR(SalesData[[#This Row],[Order Date]])</f>
        <v>Q3-2023</v>
      </c>
    </row>
    <row r="6456" spans="1:22" x14ac:dyDescent="0.35">
      <c r="A6456" t="s">
        <v>6597</v>
      </c>
      <c r="B6456" s="1">
        <v>45188</v>
      </c>
      <c r="C6456" t="s">
        <v>77</v>
      </c>
      <c r="D6456" t="s">
        <v>46</v>
      </c>
      <c r="E6456">
        <v>2869523685</v>
      </c>
      <c r="F6456" t="s">
        <v>78</v>
      </c>
      <c r="G6456" t="s">
        <v>15</v>
      </c>
      <c r="H6456" t="s">
        <v>16</v>
      </c>
      <c r="I6456" t="s">
        <v>17</v>
      </c>
      <c r="J6456" t="s">
        <v>65</v>
      </c>
      <c r="K6456">
        <v>772.05</v>
      </c>
      <c r="L6456">
        <v>49.92</v>
      </c>
      <c r="M6456" t="s">
        <v>65</v>
      </c>
      <c r="N6456">
        <v>6.4659024674567703E-2</v>
      </c>
      <c r="O6456" t="s">
        <v>11355</v>
      </c>
      <c r="P6456" t="s">
        <v>11356</v>
      </c>
      <c r="R6456" t="s">
        <v>11353</v>
      </c>
      <c r="S6456">
        <f>IF(SalesData[[#This Row],[Return Status]]="Returned",1,0)</f>
        <v>0</v>
      </c>
      <c r="T6456">
        <v>2085.91</v>
      </c>
      <c r="U6456" s="2">
        <f>EOMONTH(SalesData[[#This Row],[Order Date]],0)</f>
        <v>45199</v>
      </c>
      <c r="V6456" s="9" t="str">
        <f>"Q"&amp;INT((MONTH(SalesData[[#This Row],[Order Date]])+2)/3)&amp;"-"&amp;YEAR(SalesData[[#This Row],[Order Date]])</f>
        <v>Q3-2023</v>
      </c>
    </row>
    <row r="6457" spans="1:22" x14ac:dyDescent="0.35">
      <c r="A6457" t="s">
        <v>6598</v>
      </c>
      <c r="B6457" s="1">
        <v>45190</v>
      </c>
      <c r="C6457" t="s">
        <v>12</v>
      </c>
      <c r="D6457" t="s">
        <v>27</v>
      </c>
      <c r="E6457">
        <v>1012152220</v>
      </c>
      <c r="F6457" t="s">
        <v>172</v>
      </c>
      <c r="G6457" t="s">
        <v>141</v>
      </c>
      <c r="H6457" t="s">
        <v>121</v>
      </c>
      <c r="I6457" t="s">
        <v>17</v>
      </c>
      <c r="J6457" t="s">
        <v>61</v>
      </c>
      <c r="K6457">
        <v>4213.67</v>
      </c>
      <c r="L6457">
        <v>864.5</v>
      </c>
      <c r="M6457" t="s">
        <v>62</v>
      </c>
      <c r="N6457">
        <v>0.20516556825759999</v>
      </c>
      <c r="O6457" t="s">
        <v>11351</v>
      </c>
      <c r="P6457" t="s">
        <v>11354</v>
      </c>
      <c r="Q6457" t="s">
        <v>11369</v>
      </c>
      <c r="R6457" t="s">
        <v>11360</v>
      </c>
      <c r="S6457">
        <f>IF(SalesData[[#This Row],[Return Status]]="Returned",1,0)</f>
        <v>1</v>
      </c>
      <c r="T6457">
        <v>2793.38</v>
      </c>
      <c r="U6457" s="2">
        <f>EOMONTH(SalesData[[#This Row],[Order Date]],0)</f>
        <v>45199</v>
      </c>
      <c r="V6457" s="9" t="str">
        <f>"Q"&amp;INT((MONTH(SalesData[[#This Row],[Order Date]])+2)/3)&amp;"-"&amp;YEAR(SalesData[[#This Row],[Order Date]])</f>
        <v>Q3-2023</v>
      </c>
    </row>
    <row r="6458" spans="1:22" x14ac:dyDescent="0.35">
      <c r="A6458" t="s">
        <v>6599</v>
      </c>
      <c r="B6458" s="1">
        <v>45175</v>
      </c>
      <c r="C6458" t="s">
        <v>144</v>
      </c>
      <c r="D6458" t="s">
        <v>27</v>
      </c>
      <c r="E6458">
        <v>1994787642</v>
      </c>
      <c r="F6458" t="s">
        <v>33</v>
      </c>
      <c r="G6458" t="s">
        <v>11382</v>
      </c>
      <c r="H6458" t="s">
        <v>11357</v>
      </c>
      <c r="I6458" t="s">
        <v>36</v>
      </c>
      <c r="J6458" t="s">
        <v>62</v>
      </c>
      <c r="K6458">
        <v>966.45</v>
      </c>
      <c r="L6458">
        <v>149.44</v>
      </c>
      <c r="M6458" t="s">
        <v>62</v>
      </c>
      <c r="N6458">
        <v>0.154627761394795</v>
      </c>
      <c r="O6458" t="s">
        <v>11355</v>
      </c>
      <c r="P6458" t="s">
        <v>11352</v>
      </c>
      <c r="R6458" t="s">
        <v>11353</v>
      </c>
      <c r="S6458">
        <f>IF(SalesData[[#This Row],[Return Status]]="Returned",1,0)</f>
        <v>0</v>
      </c>
      <c r="U6458" s="2">
        <f>EOMONTH(SalesData[[#This Row],[Order Date]],0)</f>
        <v>45199</v>
      </c>
      <c r="V6458" s="9" t="str">
        <f>"Q"&amp;INT((MONTH(SalesData[[#This Row],[Order Date]])+2)/3)&amp;"-"&amp;YEAR(SalesData[[#This Row],[Order Date]])</f>
        <v>Q3-2023</v>
      </c>
    </row>
    <row r="6459" spans="1:22" x14ac:dyDescent="0.35">
      <c r="A6459" t="s">
        <v>6600</v>
      </c>
      <c r="B6459" s="1">
        <v>45192</v>
      </c>
      <c r="C6459" t="s">
        <v>106</v>
      </c>
      <c r="D6459" t="s">
        <v>145</v>
      </c>
      <c r="E6459">
        <v>5815635820</v>
      </c>
      <c r="F6459" t="s">
        <v>140</v>
      </c>
      <c r="G6459" t="s">
        <v>141</v>
      </c>
      <c r="H6459" t="s">
        <v>11357</v>
      </c>
      <c r="I6459" t="s">
        <v>17</v>
      </c>
      <c r="J6459" t="s">
        <v>18</v>
      </c>
      <c r="K6459">
        <v>137.36000000000001</v>
      </c>
      <c r="L6459">
        <v>37.119999999999997</v>
      </c>
      <c r="M6459" t="s">
        <v>19</v>
      </c>
      <c r="N6459">
        <v>0.27023878858474099</v>
      </c>
      <c r="O6459" t="s">
        <v>11361</v>
      </c>
      <c r="P6459" t="s">
        <v>11354</v>
      </c>
      <c r="R6459" t="s">
        <v>11353</v>
      </c>
      <c r="S6459">
        <f>IF(SalesData[[#This Row],[Return Status]]="Returned",1,0)</f>
        <v>0</v>
      </c>
      <c r="T6459">
        <v>2793.38</v>
      </c>
      <c r="U6459" s="2">
        <f>EOMONTH(SalesData[[#This Row],[Order Date]],0)</f>
        <v>45199</v>
      </c>
      <c r="V6459" s="9" t="str">
        <f>"Q"&amp;INT((MONTH(SalesData[[#This Row],[Order Date]])+2)/3)&amp;"-"&amp;YEAR(SalesData[[#This Row],[Order Date]])</f>
        <v>Q3-2023</v>
      </c>
    </row>
    <row r="6460" spans="1:22" x14ac:dyDescent="0.35">
      <c r="A6460" t="s">
        <v>6601</v>
      </c>
      <c r="B6460" s="1">
        <v>45190</v>
      </c>
      <c r="C6460" t="s">
        <v>132</v>
      </c>
      <c r="D6460" t="s">
        <v>13</v>
      </c>
      <c r="E6460">
        <v>237478860</v>
      </c>
      <c r="F6460" t="s">
        <v>152</v>
      </c>
      <c r="G6460" t="s">
        <v>23</v>
      </c>
      <c r="H6460" t="s">
        <v>24</v>
      </c>
      <c r="I6460" t="s">
        <v>17</v>
      </c>
      <c r="J6460" t="s">
        <v>19</v>
      </c>
      <c r="K6460">
        <v>3241.52</v>
      </c>
      <c r="L6460">
        <v>247.88</v>
      </c>
      <c r="M6460" t="s">
        <v>19</v>
      </c>
      <c r="N6460">
        <v>7.6470297884942903E-2</v>
      </c>
      <c r="O6460" t="s">
        <v>11351</v>
      </c>
      <c r="P6460" t="s">
        <v>11356</v>
      </c>
      <c r="R6460" t="s">
        <v>11353</v>
      </c>
      <c r="S6460">
        <f>IF(SalesData[[#This Row],[Return Status]]="Returned",1,0)</f>
        <v>0</v>
      </c>
      <c r="T6460">
        <v>2821.33</v>
      </c>
      <c r="U6460" s="2">
        <f>EOMONTH(SalesData[[#This Row],[Order Date]],0)</f>
        <v>45199</v>
      </c>
      <c r="V6460" s="9" t="str">
        <f>"Q"&amp;INT((MONTH(SalesData[[#This Row],[Order Date]])+2)/3)&amp;"-"&amp;YEAR(SalesData[[#This Row],[Order Date]])</f>
        <v>Q3-2023</v>
      </c>
    </row>
    <row r="6461" spans="1:22" x14ac:dyDescent="0.35">
      <c r="A6461" t="s">
        <v>6602</v>
      </c>
      <c r="B6461" s="1">
        <v>45186</v>
      </c>
      <c r="C6461" t="s">
        <v>176</v>
      </c>
      <c r="D6461" t="s">
        <v>27</v>
      </c>
      <c r="E6461">
        <v>2339879490</v>
      </c>
      <c r="F6461" t="s">
        <v>100</v>
      </c>
      <c r="G6461" t="s">
        <v>34</v>
      </c>
      <c r="H6461" t="s">
        <v>35</v>
      </c>
      <c r="I6461" t="s">
        <v>36</v>
      </c>
      <c r="J6461" t="s">
        <v>18</v>
      </c>
      <c r="K6461">
        <v>4989.08</v>
      </c>
      <c r="L6461">
        <v>458.84</v>
      </c>
      <c r="M6461" t="s">
        <v>19</v>
      </c>
      <c r="N6461">
        <v>9.1968859990218602E-2</v>
      </c>
      <c r="O6461" t="s">
        <v>11351</v>
      </c>
      <c r="P6461" t="s">
        <v>11356</v>
      </c>
      <c r="R6461" t="s">
        <v>11353</v>
      </c>
      <c r="S6461">
        <f>IF(SalesData[[#This Row],[Return Status]]="Returned",1,0)</f>
        <v>0</v>
      </c>
      <c r="U6461" s="2">
        <f>EOMONTH(SalesData[[#This Row],[Order Date]],0)</f>
        <v>45199</v>
      </c>
      <c r="V6461" s="9" t="str">
        <f>"Q"&amp;INT((MONTH(SalesData[[#This Row],[Order Date]])+2)/3)&amp;"-"&amp;YEAR(SalesData[[#This Row],[Order Date]])</f>
        <v>Q3-2023</v>
      </c>
    </row>
    <row r="6462" spans="1:22" x14ac:dyDescent="0.35">
      <c r="A6462" t="s">
        <v>6603</v>
      </c>
      <c r="B6462" s="1">
        <v>45184</v>
      </c>
      <c r="C6462" t="s">
        <v>124</v>
      </c>
      <c r="D6462" t="s">
        <v>80</v>
      </c>
      <c r="E6462">
        <v>9868231801</v>
      </c>
      <c r="F6462" t="s">
        <v>152</v>
      </c>
      <c r="G6462" t="s">
        <v>23</v>
      </c>
      <c r="H6462" t="s">
        <v>11357</v>
      </c>
      <c r="I6462" t="s">
        <v>17</v>
      </c>
      <c r="J6462" t="s">
        <v>19</v>
      </c>
      <c r="K6462">
        <v>744.7</v>
      </c>
      <c r="L6462">
        <v>198.44</v>
      </c>
      <c r="M6462" t="s">
        <v>19</v>
      </c>
      <c r="N6462">
        <v>0.26646971935007402</v>
      </c>
      <c r="O6462" t="s">
        <v>11355</v>
      </c>
      <c r="P6462" t="s">
        <v>11354</v>
      </c>
      <c r="R6462" t="s">
        <v>11353</v>
      </c>
      <c r="S6462">
        <f>IF(SalesData[[#This Row],[Return Status]]="Returned",1,0)</f>
        <v>0</v>
      </c>
      <c r="T6462">
        <v>2821.33</v>
      </c>
      <c r="U6462" s="2">
        <f>EOMONTH(SalesData[[#This Row],[Order Date]],0)</f>
        <v>45199</v>
      </c>
      <c r="V6462" s="9" t="str">
        <f>"Q"&amp;INT((MONTH(SalesData[[#This Row],[Order Date]])+2)/3)&amp;"-"&amp;YEAR(SalesData[[#This Row],[Order Date]])</f>
        <v>Q3-2023</v>
      </c>
    </row>
    <row r="6463" spans="1:22" x14ac:dyDescent="0.35">
      <c r="A6463" t="s">
        <v>6604</v>
      </c>
      <c r="B6463" s="1">
        <v>45184</v>
      </c>
      <c r="C6463" t="s">
        <v>139</v>
      </c>
      <c r="D6463" t="s">
        <v>72</v>
      </c>
      <c r="E6463">
        <v>2254422500</v>
      </c>
      <c r="F6463" t="s">
        <v>238</v>
      </c>
      <c r="G6463" t="s">
        <v>74</v>
      </c>
      <c r="H6463" t="s">
        <v>75</v>
      </c>
      <c r="I6463" t="s">
        <v>36</v>
      </c>
      <c r="J6463" t="s">
        <v>18</v>
      </c>
      <c r="K6463">
        <v>2725.81</v>
      </c>
      <c r="L6463">
        <v>216.68</v>
      </c>
      <c r="M6463" t="s">
        <v>19</v>
      </c>
      <c r="N6463">
        <v>7.9491967525249396E-2</v>
      </c>
      <c r="O6463" t="s">
        <v>11351</v>
      </c>
      <c r="P6463" t="s">
        <v>11356</v>
      </c>
      <c r="R6463" t="s">
        <v>11353</v>
      </c>
      <c r="S6463">
        <f>IF(SalesData[[#This Row],[Return Status]]="Returned",1,0)</f>
        <v>0</v>
      </c>
      <c r="T6463">
        <v>2420.2800000000002</v>
      </c>
      <c r="U6463" s="2">
        <f>EOMONTH(SalesData[[#This Row],[Order Date]],0)</f>
        <v>45199</v>
      </c>
      <c r="V6463" s="9" t="str">
        <f>"Q"&amp;INT((MONTH(SalesData[[#This Row],[Order Date]])+2)/3)&amp;"-"&amp;YEAR(SalesData[[#This Row],[Order Date]])</f>
        <v>Q3-2023</v>
      </c>
    </row>
    <row r="6464" spans="1:22" x14ac:dyDescent="0.35">
      <c r="A6464" t="s">
        <v>6605</v>
      </c>
      <c r="B6464" s="1">
        <v>45170</v>
      </c>
      <c r="C6464" t="s">
        <v>21</v>
      </c>
      <c r="D6464" t="s">
        <v>80</v>
      </c>
      <c r="E6464">
        <v>6382782123</v>
      </c>
      <c r="F6464" t="s">
        <v>64</v>
      </c>
      <c r="G6464" t="s">
        <v>15</v>
      </c>
      <c r="H6464" t="s">
        <v>16</v>
      </c>
      <c r="I6464" t="s">
        <v>17</v>
      </c>
      <c r="J6464" t="s">
        <v>65</v>
      </c>
      <c r="K6464">
        <v>3704.7</v>
      </c>
      <c r="L6464">
        <v>378.5</v>
      </c>
      <c r="M6464" t="s">
        <v>65</v>
      </c>
      <c r="N6464">
        <v>0.102167516937944</v>
      </c>
      <c r="O6464" t="s">
        <v>11351</v>
      </c>
      <c r="P6464" t="s">
        <v>11352</v>
      </c>
      <c r="Q6464" t="s">
        <v>11369</v>
      </c>
      <c r="R6464" t="s">
        <v>11360</v>
      </c>
      <c r="S6464">
        <f>IF(SalesData[[#This Row],[Return Status]]="Returned",1,0)</f>
        <v>1</v>
      </c>
      <c r="T6464">
        <v>2085.91</v>
      </c>
      <c r="U6464" s="2">
        <f>EOMONTH(SalesData[[#This Row],[Order Date]],0)</f>
        <v>45199</v>
      </c>
      <c r="V6464" s="9" t="str">
        <f>"Q"&amp;INT((MONTH(SalesData[[#This Row],[Order Date]])+2)/3)&amp;"-"&amp;YEAR(SalesData[[#This Row],[Order Date]])</f>
        <v>Q3-2023</v>
      </c>
    </row>
    <row r="6465" spans="1:22" x14ac:dyDescent="0.35">
      <c r="A6465" t="s">
        <v>6606</v>
      </c>
      <c r="B6465" s="1">
        <v>45181</v>
      </c>
      <c r="C6465" t="s">
        <v>325</v>
      </c>
      <c r="D6465" t="s">
        <v>145</v>
      </c>
      <c r="E6465">
        <v>4468903561</v>
      </c>
      <c r="F6465" t="s">
        <v>116</v>
      </c>
      <c r="G6465" t="s">
        <v>74</v>
      </c>
      <c r="H6465" t="s">
        <v>75</v>
      </c>
      <c r="I6465" t="s">
        <v>36</v>
      </c>
      <c r="J6465" t="s">
        <v>18</v>
      </c>
      <c r="K6465">
        <v>3617.6</v>
      </c>
      <c r="L6465">
        <v>682.21</v>
      </c>
      <c r="M6465" t="s">
        <v>19</v>
      </c>
      <c r="N6465">
        <v>0.18858082706766899</v>
      </c>
      <c r="O6465" t="s">
        <v>11351</v>
      </c>
      <c r="P6465" t="s">
        <v>11352</v>
      </c>
      <c r="Q6465" t="s">
        <v>11365</v>
      </c>
      <c r="R6465" t="s">
        <v>11360</v>
      </c>
      <c r="S6465">
        <f>IF(SalesData[[#This Row],[Return Status]]="Returned",1,0)</f>
        <v>1</v>
      </c>
      <c r="T6465">
        <v>2420.2800000000002</v>
      </c>
      <c r="U6465" s="2">
        <f>EOMONTH(SalesData[[#This Row],[Order Date]],0)</f>
        <v>45199</v>
      </c>
      <c r="V6465" s="9" t="str">
        <f>"Q"&amp;INT((MONTH(SalesData[[#This Row],[Order Date]])+2)/3)&amp;"-"&amp;YEAR(SalesData[[#This Row],[Order Date]])</f>
        <v>Q3-2023</v>
      </c>
    </row>
    <row r="6466" spans="1:22" x14ac:dyDescent="0.35">
      <c r="A6466" t="s">
        <v>6607</v>
      </c>
      <c r="B6466" s="1">
        <v>45176</v>
      </c>
      <c r="C6466" t="s">
        <v>144</v>
      </c>
      <c r="D6466" t="s">
        <v>27</v>
      </c>
      <c r="E6466">
        <v>6218379470</v>
      </c>
      <c r="F6466" t="s">
        <v>133</v>
      </c>
      <c r="G6466" t="s">
        <v>538</v>
      </c>
      <c r="H6466" t="s">
        <v>90</v>
      </c>
      <c r="I6466" t="s">
        <v>31</v>
      </c>
      <c r="J6466" t="s">
        <v>19</v>
      </c>
      <c r="K6466">
        <v>4633.42</v>
      </c>
      <c r="L6466">
        <v>625.65</v>
      </c>
      <c r="M6466" t="s">
        <v>19</v>
      </c>
      <c r="N6466">
        <v>0.135029848362549</v>
      </c>
      <c r="O6466" t="s">
        <v>11351</v>
      </c>
      <c r="P6466" t="s">
        <v>11352</v>
      </c>
      <c r="R6466" t="s">
        <v>11353</v>
      </c>
      <c r="S6466">
        <f>IF(SalesData[[#This Row],[Return Status]]="Returned",1,0)</f>
        <v>0</v>
      </c>
      <c r="U6466" s="2">
        <f>EOMONTH(SalesData[[#This Row],[Order Date]],0)</f>
        <v>45199</v>
      </c>
      <c r="V6466" s="9" t="str">
        <f>"Q"&amp;INT((MONTH(SalesData[[#This Row],[Order Date]])+2)/3)&amp;"-"&amp;YEAR(SalesData[[#This Row],[Order Date]])</f>
        <v>Q3-2023</v>
      </c>
    </row>
    <row r="6467" spans="1:22" x14ac:dyDescent="0.35">
      <c r="A6467" t="s">
        <v>6608</v>
      </c>
      <c r="B6467" s="1">
        <v>45170</v>
      </c>
      <c r="C6467" t="s">
        <v>188</v>
      </c>
      <c r="D6467" t="s">
        <v>145</v>
      </c>
      <c r="E6467">
        <v>5960728226</v>
      </c>
      <c r="F6467" t="s">
        <v>88</v>
      </c>
      <c r="G6467" t="s">
        <v>89</v>
      </c>
      <c r="H6467" t="s">
        <v>90</v>
      </c>
      <c r="I6467" t="s">
        <v>31</v>
      </c>
      <c r="J6467" t="s">
        <v>65</v>
      </c>
      <c r="K6467">
        <v>2009.45</v>
      </c>
      <c r="L6467">
        <v>255.05</v>
      </c>
      <c r="M6467" t="s">
        <v>65</v>
      </c>
      <c r="N6467">
        <v>0.126925278061161</v>
      </c>
      <c r="O6467" t="s">
        <v>11351</v>
      </c>
      <c r="P6467" t="s">
        <v>11352</v>
      </c>
      <c r="R6467" t="s">
        <v>11353</v>
      </c>
      <c r="S6467">
        <f>IF(SalesData[[#This Row],[Return Status]]="Returned",1,0)</f>
        <v>0</v>
      </c>
      <c r="T6467">
        <v>207.68</v>
      </c>
      <c r="U6467" s="2">
        <f>EOMONTH(SalesData[[#This Row],[Order Date]],0)</f>
        <v>45199</v>
      </c>
      <c r="V6467" s="9" t="str">
        <f>"Q"&amp;INT((MONTH(SalesData[[#This Row],[Order Date]])+2)/3)&amp;"-"&amp;YEAR(SalesData[[#This Row],[Order Date]])</f>
        <v>Q3-2023</v>
      </c>
    </row>
    <row r="6468" spans="1:22" x14ac:dyDescent="0.35">
      <c r="A6468" t="s">
        <v>6609</v>
      </c>
      <c r="B6468" s="1">
        <v>45173</v>
      </c>
      <c r="C6468" t="s">
        <v>176</v>
      </c>
      <c r="D6468" t="s">
        <v>145</v>
      </c>
      <c r="E6468">
        <v>8989937738</v>
      </c>
      <c r="F6468" t="s">
        <v>100</v>
      </c>
      <c r="G6468" t="s">
        <v>34</v>
      </c>
      <c r="H6468" t="s">
        <v>35</v>
      </c>
      <c r="I6468" t="s">
        <v>36</v>
      </c>
      <c r="J6468" t="s">
        <v>62</v>
      </c>
      <c r="K6468">
        <v>4627.93</v>
      </c>
      <c r="L6468">
        <v>841.3</v>
      </c>
      <c r="M6468" t="s">
        <v>62</v>
      </c>
      <c r="N6468">
        <v>0.18178753784089199</v>
      </c>
      <c r="O6468" t="s">
        <v>11351</v>
      </c>
      <c r="P6468" t="s">
        <v>11352</v>
      </c>
      <c r="Q6468" t="s">
        <v>11363</v>
      </c>
      <c r="R6468" t="s">
        <v>11360</v>
      </c>
      <c r="S6468">
        <f>IF(SalesData[[#This Row],[Return Status]]="Returned",1,0)</f>
        <v>1</v>
      </c>
      <c r="U6468" s="2">
        <f>EOMONTH(SalesData[[#This Row],[Order Date]],0)</f>
        <v>45199</v>
      </c>
      <c r="V6468" s="9" t="str">
        <f>"Q"&amp;INT((MONTH(SalesData[[#This Row],[Order Date]])+2)/3)&amp;"-"&amp;YEAR(SalesData[[#This Row],[Order Date]])</f>
        <v>Q3-2023</v>
      </c>
    </row>
    <row r="6469" spans="1:22" x14ac:dyDescent="0.35">
      <c r="A6469" t="s">
        <v>6610</v>
      </c>
      <c r="B6469" s="1">
        <v>45190</v>
      </c>
      <c r="C6469" t="s">
        <v>92</v>
      </c>
      <c r="D6469" t="s">
        <v>80</v>
      </c>
      <c r="E6469">
        <v>165285929</v>
      </c>
      <c r="F6469" t="s">
        <v>172</v>
      </c>
      <c r="G6469" t="s">
        <v>141</v>
      </c>
      <c r="H6469" t="s">
        <v>11357</v>
      </c>
      <c r="I6469" t="s">
        <v>17</v>
      </c>
      <c r="J6469" t="s">
        <v>61</v>
      </c>
      <c r="K6469">
        <v>4866.26</v>
      </c>
      <c r="L6469">
        <v>876.01</v>
      </c>
      <c r="M6469" t="s">
        <v>62</v>
      </c>
      <c r="N6469">
        <v>0.18001709731909099</v>
      </c>
      <c r="O6469" t="s">
        <v>11351</v>
      </c>
      <c r="P6469" t="s">
        <v>11352</v>
      </c>
      <c r="R6469" t="s">
        <v>11353</v>
      </c>
      <c r="S6469">
        <f>IF(SalesData[[#This Row],[Return Status]]="Returned",1,0)</f>
        <v>0</v>
      </c>
      <c r="T6469">
        <v>2793.38</v>
      </c>
      <c r="U6469" s="2">
        <f>EOMONTH(SalesData[[#This Row],[Order Date]],0)</f>
        <v>45199</v>
      </c>
      <c r="V6469" s="9" t="str">
        <f>"Q"&amp;INT((MONTH(SalesData[[#This Row],[Order Date]])+2)/3)&amp;"-"&amp;YEAR(SalesData[[#This Row],[Order Date]])</f>
        <v>Q3-2023</v>
      </c>
    </row>
    <row r="6470" spans="1:22" x14ac:dyDescent="0.35">
      <c r="A6470" t="s">
        <v>6611</v>
      </c>
      <c r="B6470" s="1">
        <v>45182</v>
      </c>
      <c r="C6470" t="s">
        <v>45</v>
      </c>
      <c r="D6470" t="s">
        <v>13</v>
      </c>
      <c r="E6470">
        <v>1841592496</v>
      </c>
      <c r="F6470" t="s">
        <v>68</v>
      </c>
      <c r="G6470" t="s">
        <v>11358</v>
      </c>
      <c r="H6470" t="s">
        <v>41</v>
      </c>
      <c r="I6470" t="s">
        <v>31</v>
      </c>
      <c r="J6470" t="s">
        <v>65</v>
      </c>
      <c r="K6470">
        <v>3544.56</v>
      </c>
      <c r="L6470">
        <v>919.7</v>
      </c>
      <c r="M6470" t="s">
        <v>65</v>
      </c>
      <c r="N6470">
        <v>0.25946802988241102</v>
      </c>
      <c r="O6470" t="s">
        <v>11351</v>
      </c>
      <c r="P6470" t="s">
        <v>11354</v>
      </c>
      <c r="R6470" t="s">
        <v>11353</v>
      </c>
      <c r="S6470">
        <f>IF(SalesData[[#This Row],[Return Status]]="Returned",1,0)</f>
        <v>0</v>
      </c>
      <c r="U6470" s="2">
        <f>EOMONTH(SalesData[[#This Row],[Order Date]],0)</f>
        <v>45199</v>
      </c>
      <c r="V6470" s="9" t="str">
        <f>"Q"&amp;INT((MONTH(SalesData[[#This Row],[Order Date]])+2)/3)&amp;"-"&amp;YEAR(SalesData[[#This Row],[Order Date]])</f>
        <v>Q3-2023</v>
      </c>
    </row>
    <row r="6471" spans="1:22" x14ac:dyDescent="0.35">
      <c r="A6471" t="s">
        <v>6612</v>
      </c>
      <c r="B6471" s="1">
        <v>45178</v>
      </c>
      <c r="C6471" t="s">
        <v>26</v>
      </c>
      <c r="D6471" t="s">
        <v>39</v>
      </c>
      <c r="E6471">
        <v>4087492349</v>
      </c>
      <c r="F6471" t="s">
        <v>140</v>
      </c>
      <c r="G6471" t="s">
        <v>141</v>
      </c>
      <c r="H6471" t="s">
        <v>121</v>
      </c>
      <c r="I6471" t="s">
        <v>17</v>
      </c>
      <c r="J6471" t="s">
        <v>65</v>
      </c>
      <c r="K6471">
        <v>2211.5300000000002</v>
      </c>
      <c r="L6471">
        <v>632.86</v>
      </c>
      <c r="M6471" t="s">
        <v>65</v>
      </c>
      <c r="N6471">
        <v>0.28616387749657501</v>
      </c>
      <c r="O6471" t="s">
        <v>11351</v>
      </c>
      <c r="P6471" t="s">
        <v>11354</v>
      </c>
      <c r="R6471" t="s">
        <v>11353</v>
      </c>
      <c r="S6471">
        <f>IF(SalesData[[#This Row],[Return Status]]="Returned",1,0)</f>
        <v>0</v>
      </c>
      <c r="T6471">
        <v>2793.38</v>
      </c>
      <c r="U6471" s="2">
        <f>EOMONTH(SalesData[[#This Row],[Order Date]],0)</f>
        <v>45199</v>
      </c>
      <c r="V6471" s="9" t="str">
        <f>"Q"&amp;INT((MONTH(SalesData[[#This Row],[Order Date]])+2)/3)&amp;"-"&amp;YEAR(SalesData[[#This Row],[Order Date]])</f>
        <v>Q3-2023</v>
      </c>
    </row>
    <row r="6472" spans="1:22" x14ac:dyDescent="0.35">
      <c r="A6472" t="s">
        <v>6613</v>
      </c>
      <c r="B6472" s="1">
        <v>45172</v>
      </c>
      <c r="C6472" t="s">
        <v>57</v>
      </c>
      <c r="D6472" t="s">
        <v>80</v>
      </c>
      <c r="E6472">
        <v>423625126</v>
      </c>
      <c r="F6472" t="s">
        <v>107</v>
      </c>
      <c r="G6472" t="s">
        <v>15</v>
      </c>
      <c r="H6472" t="s">
        <v>11357</v>
      </c>
      <c r="I6472" t="s">
        <v>17</v>
      </c>
      <c r="J6472" t="s">
        <v>19</v>
      </c>
      <c r="K6472">
        <v>189.83</v>
      </c>
      <c r="L6472">
        <v>29.53</v>
      </c>
      <c r="M6472" t="s">
        <v>19</v>
      </c>
      <c r="N6472">
        <v>0.155560238107781</v>
      </c>
      <c r="O6472" t="s">
        <v>11361</v>
      </c>
      <c r="P6472" t="s">
        <v>11352</v>
      </c>
      <c r="R6472" t="s">
        <v>11353</v>
      </c>
      <c r="S6472">
        <f>IF(SalesData[[#This Row],[Return Status]]="Returned",1,0)</f>
        <v>0</v>
      </c>
      <c r="T6472">
        <v>2085.91</v>
      </c>
      <c r="U6472" s="2">
        <f>EOMONTH(SalesData[[#This Row],[Order Date]],0)</f>
        <v>45199</v>
      </c>
      <c r="V6472" s="9" t="str">
        <f>"Q"&amp;INT((MONTH(SalesData[[#This Row],[Order Date]])+2)/3)&amp;"-"&amp;YEAR(SalesData[[#This Row],[Order Date]])</f>
        <v>Q3-2023</v>
      </c>
    </row>
    <row r="6473" spans="1:22" x14ac:dyDescent="0.35">
      <c r="A6473" t="s">
        <v>6614</v>
      </c>
      <c r="B6473" s="1">
        <v>45178</v>
      </c>
      <c r="C6473" t="s">
        <v>38</v>
      </c>
      <c r="D6473" t="s">
        <v>72</v>
      </c>
      <c r="E6473">
        <v>8139777382</v>
      </c>
      <c r="F6473" t="s">
        <v>172</v>
      </c>
      <c r="G6473" t="s">
        <v>141</v>
      </c>
      <c r="H6473" t="s">
        <v>121</v>
      </c>
      <c r="I6473" t="s">
        <v>17</v>
      </c>
      <c r="J6473" t="s">
        <v>19</v>
      </c>
      <c r="K6473">
        <v>4446.18</v>
      </c>
      <c r="L6473">
        <v>1203.1600000000001</v>
      </c>
      <c r="M6473" t="s">
        <v>19</v>
      </c>
      <c r="N6473">
        <v>0.27060532861917402</v>
      </c>
      <c r="O6473" t="s">
        <v>11351</v>
      </c>
      <c r="P6473" t="s">
        <v>11354</v>
      </c>
      <c r="R6473" t="s">
        <v>11353</v>
      </c>
      <c r="S6473">
        <f>IF(SalesData[[#This Row],[Return Status]]="Returned",1,0)</f>
        <v>0</v>
      </c>
      <c r="T6473">
        <v>2793.38</v>
      </c>
      <c r="U6473" s="2">
        <f>EOMONTH(SalesData[[#This Row],[Order Date]],0)</f>
        <v>45199</v>
      </c>
      <c r="V6473" s="9" t="str">
        <f>"Q"&amp;INT((MONTH(SalesData[[#This Row],[Order Date]])+2)/3)&amp;"-"&amp;YEAR(SalesData[[#This Row],[Order Date]])</f>
        <v>Q3-2023</v>
      </c>
    </row>
    <row r="6474" spans="1:22" x14ac:dyDescent="0.35">
      <c r="A6474" t="s">
        <v>6615</v>
      </c>
      <c r="B6474" s="1">
        <v>45198</v>
      </c>
      <c r="C6474" t="s">
        <v>94</v>
      </c>
      <c r="D6474" t="s">
        <v>145</v>
      </c>
      <c r="E6474">
        <v>9420102545</v>
      </c>
      <c r="F6474" t="s">
        <v>152</v>
      </c>
      <c r="G6474" t="s">
        <v>23</v>
      </c>
      <c r="H6474" t="s">
        <v>24</v>
      </c>
      <c r="I6474" t="s">
        <v>17</v>
      </c>
      <c r="J6474" t="s">
        <v>18</v>
      </c>
      <c r="K6474">
        <v>802.12</v>
      </c>
      <c r="L6474">
        <v>178.37</v>
      </c>
      <c r="M6474" t="s">
        <v>19</v>
      </c>
      <c r="N6474">
        <v>0.22237321099087401</v>
      </c>
      <c r="O6474" t="s">
        <v>11355</v>
      </c>
      <c r="P6474" t="s">
        <v>11354</v>
      </c>
      <c r="Q6474" t="s">
        <v>11365</v>
      </c>
      <c r="R6474" t="s">
        <v>11360</v>
      </c>
      <c r="S6474">
        <f>IF(SalesData[[#This Row],[Return Status]]="Returned",1,0)</f>
        <v>1</v>
      </c>
      <c r="T6474">
        <v>2821.33</v>
      </c>
      <c r="U6474" s="2">
        <f>EOMONTH(SalesData[[#This Row],[Order Date]],0)</f>
        <v>45199</v>
      </c>
      <c r="V6474" s="9" t="str">
        <f>"Q"&amp;INT((MONTH(SalesData[[#This Row],[Order Date]])+2)/3)&amp;"-"&amp;YEAR(SalesData[[#This Row],[Order Date]])</f>
        <v>Q3-2023</v>
      </c>
    </row>
    <row r="6475" spans="1:22" x14ac:dyDescent="0.35">
      <c r="A6475" t="s">
        <v>6616</v>
      </c>
      <c r="B6475" s="1">
        <v>45195</v>
      </c>
      <c r="C6475" t="s">
        <v>67</v>
      </c>
      <c r="D6475" t="s">
        <v>13</v>
      </c>
      <c r="E6475">
        <v>1596712123</v>
      </c>
      <c r="F6475" t="s">
        <v>129</v>
      </c>
      <c r="G6475" t="s">
        <v>505</v>
      </c>
      <c r="H6475" t="s">
        <v>11357</v>
      </c>
      <c r="I6475" t="s">
        <v>31</v>
      </c>
      <c r="J6475" t="s">
        <v>65</v>
      </c>
      <c r="K6475">
        <v>4099.6400000000003</v>
      </c>
      <c r="L6475">
        <v>650.09</v>
      </c>
      <c r="M6475" t="s">
        <v>65</v>
      </c>
      <c r="N6475">
        <v>0.15857246002087999</v>
      </c>
      <c r="O6475" t="s">
        <v>11351</v>
      </c>
      <c r="P6475" t="s">
        <v>11352</v>
      </c>
      <c r="R6475" t="s">
        <v>11353</v>
      </c>
      <c r="S6475">
        <f>IF(SalesData[[#This Row],[Return Status]]="Returned",1,0)</f>
        <v>0</v>
      </c>
      <c r="T6475">
        <v>130.44</v>
      </c>
      <c r="U6475" s="2">
        <f>EOMONTH(SalesData[[#This Row],[Order Date]],0)</f>
        <v>45199</v>
      </c>
      <c r="V6475" s="9" t="str">
        <f>"Q"&amp;INT((MONTH(SalesData[[#This Row],[Order Date]])+2)/3)&amp;"-"&amp;YEAR(SalesData[[#This Row],[Order Date]])</f>
        <v>Q3-2023</v>
      </c>
    </row>
    <row r="6476" spans="1:22" x14ac:dyDescent="0.35">
      <c r="A6476" t="s">
        <v>6617</v>
      </c>
      <c r="B6476" s="1">
        <v>45192</v>
      </c>
      <c r="C6476" t="s">
        <v>162</v>
      </c>
      <c r="D6476" t="s">
        <v>80</v>
      </c>
      <c r="E6476">
        <v>3068272732</v>
      </c>
      <c r="F6476" t="s">
        <v>47</v>
      </c>
      <c r="G6476" t="s">
        <v>11368</v>
      </c>
      <c r="H6476" t="s">
        <v>24</v>
      </c>
      <c r="I6476" t="s">
        <v>17</v>
      </c>
      <c r="J6476" t="s">
        <v>65</v>
      </c>
      <c r="K6476">
        <v>981.85</v>
      </c>
      <c r="L6476">
        <v>159.71</v>
      </c>
      <c r="M6476" t="s">
        <v>65</v>
      </c>
      <c r="N6476">
        <v>0.162662321128482</v>
      </c>
      <c r="O6476" t="s">
        <v>11355</v>
      </c>
      <c r="P6476" t="s">
        <v>11352</v>
      </c>
      <c r="R6476" t="s">
        <v>11353</v>
      </c>
      <c r="S6476">
        <f>IF(SalesData[[#This Row],[Return Status]]="Returned",1,0)</f>
        <v>0</v>
      </c>
      <c r="U6476" s="2">
        <f>EOMONTH(SalesData[[#This Row],[Order Date]],0)</f>
        <v>45199</v>
      </c>
      <c r="V6476" s="9" t="str">
        <f>"Q"&amp;INT((MONTH(SalesData[[#This Row],[Order Date]])+2)/3)&amp;"-"&amp;YEAR(SalesData[[#This Row],[Order Date]])</f>
        <v>Q3-2023</v>
      </c>
    </row>
    <row r="6477" spans="1:22" x14ac:dyDescent="0.35">
      <c r="A6477" t="s">
        <v>6618</v>
      </c>
      <c r="B6477" s="1">
        <v>45174</v>
      </c>
      <c r="C6477" t="s">
        <v>71</v>
      </c>
      <c r="D6477" t="s">
        <v>145</v>
      </c>
      <c r="E6477">
        <v>4338790960</v>
      </c>
      <c r="F6477" t="s">
        <v>14</v>
      </c>
      <c r="G6477" t="s">
        <v>15</v>
      </c>
      <c r="H6477" t="s">
        <v>16</v>
      </c>
      <c r="I6477" t="s">
        <v>17</v>
      </c>
      <c r="J6477" t="s">
        <v>19</v>
      </c>
      <c r="K6477">
        <v>4995.75</v>
      </c>
      <c r="L6477">
        <v>1476.53</v>
      </c>
      <c r="M6477" t="s">
        <v>19</v>
      </c>
      <c r="N6477">
        <v>0.29555722364009401</v>
      </c>
      <c r="O6477" t="s">
        <v>11351</v>
      </c>
      <c r="P6477" t="s">
        <v>11354</v>
      </c>
      <c r="R6477" t="s">
        <v>11353</v>
      </c>
      <c r="S6477">
        <f>IF(SalesData[[#This Row],[Return Status]]="Returned",1,0)</f>
        <v>0</v>
      </c>
      <c r="T6477">
        <v>2085.91</v>
      </c>
      <c r="U6477" s="2">
        <f>EOMONTH(SalesData[[#This Row],[Order Date]],0)</f>
        <v>45199</v>
      </c>
      <c r="V6477" s="9" t="str">
        <f>"Q"&amp;INT((MONTH(SalesData[[#This Row],[Order Date]])+2)/3)&amp;"-"&amp;YEAR(SalesData[[#This Row],[Order Date]])</f>
        <v>Q3-2023</v>
      </c>
    </row>
    <row r="6478" spans="1:22" x14ac:dyDescent="0.35">
      <c r="A6478" t="s">
        <v>6619</v>
      </c>
      <c r="B6478" s="1">
        <v>45181</v>
      </c>
      <c r="C6478" t="s">
        <v>87</v>
      </c>
      <c r="D6478" t="s">
        <v>99</v>
      </c>
      <c r="E6478">
        <v>5305784062</v>
      </c>
      <c r="F6478" t="s">
        <v>172</v>
      </c>
      <c r="G6478" t="s">
        <v>11367</v>
      </c>
      <c r="H6478" t="s">
        <v>121</v>
      </c>
      <c r="I6478" t="s">
        <v>17</v>
      </c>
      <c r="J6478" t="s">
        <v>19</v>
      </c>
      <c r="K6478">
        <v>3744.83</v>
      </c>
      <c r="L6478">
        <v>478.35</v>
      </c>
      <c r="M6478" t="s">
        <v>19</v>
      </c>
      <c r="N6478">
        <v>0.127736105510798</v>
      </c>
      <c r="O6478" t="s">
        <v>11351</v>
      </c>
      <c r="P6478" t="s">
        <v>11352</v>
      </c>
      <c r="R6478" t="s">
        <v>11353</v>
      </c>
      <c r="S6478">
        <f>IF(SalesData[[#This Row],[Return Status]]="Returned",1,0)</f>
        <v>0</v>
      </c>
      <c r="U6478" s="2">
        <f>EOMONTH(SalesData[[#This Row],[Order Date]],0)</f>
        <v>45199</v>
      </c>
      <c r="V6478" s="9" t="str">
        <f>"Q"&amp;INT((MONTH(SalesData[[#This Row],[Order Date]])+2)/3)&amp;"-"&amp;YEAR(SalesData[[#This Row],[Order Date]])</f>
        <v>Q3-2023</v>
      </c>
    </row>
    <row r="6479" spans="1:22" x14ac:dyDescent="0.35">
      <c r="A6479" t="s">
        <v>6620</v>
      </c>
      <c r="B6479" s="1">
        <v>45193</v>
      </c>
      <c r="C6479" t="s">
        <v>111</v>
      </c>
      <c r="D6479" t="s">
        <v>72</v>
      </c>
      <c r="E6479">
        <v>1639092500</v>
      </c>
      <c r="F6479" t="s">
        <v>292</v>
      </c>
      <c r="G6479" t="s">
        <v>69</v>
      </c>
      <c r="H6479" t="s">
        <v>41</v>
      </c>
      <c r="I6479" t="s">
        <v>31</v>
      </c>
      <c r="J6479" t="s">
        <v>65</v>
      </c>
      <c r="K6479">
        <v>1026.02</v>
      </c>
      <c r="L6479">
        <v>233.6</v>
      </c>
      <c r="M6479" t="s">
        <v>65</v>
      </c>
      <c r="N6479">
        <v>0.22767587376464399</v>
      </c>
      <c r="O6479" t="s">
        <v>11351</v>
      </c>
      <c r="P6479" t="s">
        <v>11354</v>
      </c>
      <c r="R6479" t="s">
        <v>11353</v>
      </c>
      <c r="S6479">
        <f>IF(SalesData[[#This Row],[Return Status]]="Returned",1,0)</f>
        <v>0</v>
      </c>
      <c r="T6479">
        <v>2081.52</v>
      </c>
      <c r="U6479" s="2">
        <f>EOMONTH(SalesData[[#This Row],[Order Date]],0)</f>
        <v>45199</v>
      </c>
      <c r="V6479" s="9" t="str">
        <f>"Q"&amp;INT((MONTH(SalesData[[#This Row],[Order Date]])+2)/3)&amp;"-"&amp;YEAR(SalesData[[#This Row],[Order Date]])</f>
        <v>Q3-2023</v>
      </c>
    </row>
    <row r="6480" spans="1:22" x14ac:dyDescent="0.35">
      <c r="A6480" t="s">
        <v>6621</v>
      </c>
      <c r="B6480" s="1">
        <v>45198</v>
      </c>
      <c r="C6480" t="s">
        <v>106</v>
      </c>
      <c r="D6480" t="s">
        <v>80</v>
      </c>
      <c r="E6480">
        <v>1928737341</v>
      </c>
      <c r="F6480" t="s">
        <v>222</v>
      </c>
      <c r="G6480" t="s">
        <v>164</v>
      </c>
      <c r="H6480" t="s">
        <v>11357</v>
      </c>
      <c r="I6480" t="s">
        <v>36</v>
      </c>
      <c r="J6480" t="s">
        <v>42</v>
      </c>
      <c r="K6480">
        <v>740.56</v>
      </c>
      <c r="L6480">
        <v>93.89</v>
      </c>
      <c r="M6480" t="s">
        <v>43</v>
      </c>
      <c r="N6480">
        <v>0.126782434914119</v>
      </c>
      <c r="O6480" t="s">
        <v>11355</v>
      </c>
      <c r="P6480" t="s">
        <v>11352</v>
      </c>
      <c r="R6480" t="s">
        <v>11353</v>
      </c>
      <c r="S6480">
        <f>IF(SalesData[[#This Row],[Return Status]]="Returned",1,0)</f>
        <v>0</v>
      </c>
      <c r="U6480" s="2">
        <f>EOMONTH(SalesData[[#This Row],[Order Date]],0)</f>
        <v>45199</v>
      </c>
      <c r="V6480" s="9" t="str">
        <f>"Q"&amp;INT((MONTH(SalesData[[#This Row],[Order Date]])+2)/3)&amp;"-"&amp;YEAR(SalesData[[#This Row],[Order Date]])</f>
        <v>Q3-2023</v>
      </c>
    </row>
    <row r="6481" spans="1:22" x14ac:dyDescent="0.35">
      <c r="A6481" t="s">
        <v>6622</v>
      </c>
      <c r="B6481" s="1">
        <v>45197</v>
      </c>
      <c r="C6481" t="s">
        <v>149</v>
      </c>
      <c r="D6481" t="s">
        <v>27</v>
      </c>
      <c r="E6481">
        <v>6345546604</v>
      </c>
      <c r="F6481" t="s">
        <v>50</v>
      </c>
      <c r="G6481" t="s">
        <v>34</v>
      </c>
      <c r="H6481" t="s">
        <v>35</v>
      </c>
      <c r="I6481" t="s">
        <v>36</v>
      </c>
      <c r="J6481" t="s">
        <v>61</v>
      </c>
      <c r="K6481">
        <v>1365.74</v>
      </c>
      <c r="L6481">
        <v>50.11</v>
      </c>
      <c r="M6481" t="s">
        <v>62</v>
      </c>
      <c r="N6481">
        <v>3.6690731764464697E-2</v>
      </c>
      <c r="O6481" t="s">
        <v>11351</v>
      </c>
      <c r="P6481" t="s">
        <v>11356</v>
      </c>
      <c r="R6481" t="s">
        <v>11353</v>
      </c>
      <c r="S6481">
        <f>IF(SalesData[[#This Row],[Return Status]]="Returned",1,0)</f>
        <v>0</v>
      </c>
      <c r="U6481" s="2">
        <f>EOMONTH(SalesData[[#This Row],[Order Date]],0)</f>
        <v>45199</v>
      </c>
      <c r="V6481" s="9" t="str">
        <f>"Q"&amp;INT((MONTH(SalesData[[#This Row],[Order Date]])+2)/3)&amp;"-"&amp;YEAR(SalesData[[#This Row],[Order Date]])</f>
        <v>Q3-2023</v>
      </c>
    </row>
    <row r="6482" spans="1:22" x14ac:dyDescent="0.35">
      <c r="A6482" t="s">
        <v>6623</v>
      </c>
      <c r="B6482" s="1">
        <v>45171</v>
      </c>
      <c r="C6482" t="s">
        <v>12</v>
      </c>
      <c r="D6482" t="s">
        <v>46</v>
      </c>
      <c r="E6482">
        <v>6175504763</v>
      </c>
      <c r="F6482" t="s">
        <v>58</v>
      </c>
      <c r="G6482" t="s">
        <v>11378</v>
      </c>
      <c r="H6482" t="s">
        <v>60</v>
      </c>
      <c r="I6482" t="s">
        <v>31</v>
      </c>
      <c r="J6482" t="s">
        <v>61</v>
      </c>
      <c r="K6482">
        <v>1329.94</v>
      </c>
      <c r="L6482">
        <v>163.44</v>
      </c>
      <c r="M6482" t="s">
        <v>62</v>
      </c>
      <c r="N6482">
        <v>0.122892762079492</v>
      </c>
      <c r="O6482" t="s">
        <v>11351</v>
      </c>
      <c r="P6482" t="s">
        <v>11352</v>
      </c>
      <c r="R6482" t="s">
        <v>11353</v>
      </c>
      <c r="S6482">
        <f>IF(SalesData[[#This Row],[Return Status]]="Returned",1,0)</f>
        <v>0</v>
      </c>
      <c r="U6482" s="2">
        <f>EOMONTH(SalesData[[#This Row],[Order Date]],0)</f>
        <v>45199</v>
      </c>
      <c r="V6482" s="9" t="str">
        <f>"Q"&amp;INT((MONTH(SalesData[[#This Row],[Order Date]])+2)/3)&amp;"-"&amp;YEAR(SalesData[[#This Row],[Order Date]])</f>
        <v>Q3-2023</v>
      </c>
    </row>
    <row r="6483" spans="1:22" x14ac:dyDescent="0.35">
      <c r="A6483" t="s">
        <v>6624</v>
      </c>
      <c r="B6483" s="1">
        <v>45197</v>
      </c>
      <c r="C6483" t="s">
        <v>176</v>
      </c>
      <c r="D6483" t="s">
        <v>39</v>
      </c>
      <c r="E6483">
        <v>2551921192</v>
      </c>
      <c r="F6483" t="s">
        <v>312</v>
      </c>
      <c r="G6483" t="s">
        <v>11367</v>
      </c>
      <c r="H6483" t="s">
        <v>121</v>
      </c>
      <c r="I6483" t="s">
        <v>17</v>
      </c>
      <c r="J6483" t="s">
        <v>19</v>
      </c>
      <c r="K6483">
        <v>327.19</v>
      </c>
      <c r="L6483">
        <v>38.049999999999997</v>
      </c>
      <c r="M6483" t="s">
        <v>19</v>
      </c>
      <c r="N6483">
        <v>0.116293285247104</v>
      </c>
      <c r="O6483" t="s">
        <v>11361</v>
      </c>
      <c r="P6483" t="s">
        <v>11352</v>
      </c>
      <c r="R6483" t="s">
        <v>11353</v>
      </c>
      <c r="S6483">
        <f>IF(SalesData[[#This Row],[Return Status]]="Returned",1,0)</f>
        <v>0</v>
      </c>
      <c r="U6483" s="2">
        <f>EOMONTH(SalesData[[#This Row],[Order Date]],0)</f>
        <v>45199</v>
      </c>
      <c r="V6483" s="9" t="str">
        <f>"Q"&amp;INT((MONTH(SalesData[[#This Row],[Order Date]])+2)/3)&amp;"-"&amp;YEAR(SalesData[[#This Row],[Order Date]])</f>
        <v>Q3-2023</v>
      </c>
    </row>
    <row r="6484" spans="1:22" x14ac:dyDescent="0.35">
      <c r="A6484" t="s">
        <v>6625</v>
      </c>
      <c r="B6484" s="1">
        <v>45196</v>
      </c>
      <c r="C6484" t="s">
        <v>124</v>
      </c>
      <c r="D6484" t="s">
        <v>27</v>
      </c>
      <c r="E6484">
        <v>3178917455</v>
      </c>
      <c r="F6484" t="s">
        <v>81</v>
      </c>
      <c r="G6484" t="s">
        <v>74</v>
      </c>
      <c r="H6484" t="s">
        <v>75</v>
      </c>
      <c r="I6484" t="s">
        <v>36</v>
      </c>
      <c r="J6484" t="s">
        <v>19</v>
      </c>
      <c r="K6484">
        <v>50.75</v>
      </c>
      <c r="L6484">
        <v>14.32</v>
      </c>
      <c r="M6484" t="s">
        <v>19</v>
      </c>
      <c r="N6484">
        <v>0.28216748768472899</v>
      </c>
      <c r="O6484" t="s">
        <v>11361</v>
      </c>
      <c r="P6484" t="s">
        <v>11354</v>
      </c>
      <c r="R6484" t="s">
        <v>11353</v>
      </c>
      <c r="S6484">
        <f>IF(SalesData[[#This Row],[Return Status]]="Returned",1,0)</f>
        <v>0</v>
      </c>
      <c r="T6484">
        <v>2420.2800000000002</v>
      </c>
      <c r="U6484" s="2">
        <f>EOMONTH(SalesData[[#This Row],[Order Date]],0)</f>
        <v>45199</v>
      </c>
      <c r="V6484" s="9" t="str">
        <f>"Q"&amp;INT((MONTH(SalesData[[#This Row],[Order Date]])+2)/3)&amp;"-"&amp;YEAR(SalesData[[#This Row],[Order Date]])</f>
        <v>Q3-2023</v>
      </c>
    </row>
    <row r="6485" spans="1:22" x14ac:dyDescent="0.35">
      <c r="A6485" t="s">
        <v>6626</v>
      </c>
      <c r="B6485" s="1">
        <v>45188</v>
      </c>
      <c r="C6485" t="s">
        <v>139</v>
      </c>
      <c r="D6485" t="s">
        <v>99</v>
      </c>
      <c r="E6485">
        <v>4506502482</v>
      </c>
      <c r="F6485" t="s">
        <v>109</v>
      </c>
      <c r="G6485" t="s">
        <v>59</v>
      </c>
      <c r="H6485" t="s">
        <v>60</v>
      </c>
      <c r="I6485" t="s">
        <v>31</v>
      </c>
      <c r="J6485" t="s">
        <v>62</v>
      </c>
      <c r="K6485">
        <v>1633.62</v>
      </c>
      <c r="L6485">
        <v>123.8</v>
      </c>
      <c r="M6485" t="s">
        <v>62</v>
      </c>
      <c r="N6485">
        <v>7.5782617744640707E-2</v>
      </c>
      <c r="O6485" t="s">
        <v>11351</v>
      </c>
      <c r="P6485" t="s">
        <v>11356</v>
      </c>
      <c r="R6485" t="s">
        <v>11353</v>
      </c>
      <c r="S6485">
        <f>IF(SalesData[[#This Row],[Return Status]]="Returned",1,0)</f>
        <v>0</v>
      </c>
      <c r="T6485">
        <v>2183.56</v>
      </c>
      <c r="U6485" s="2">
        <f>EOMONTH(SalesData[[#This Row],[Order Date]],0)</f>
        <v>45199</v>
      </c>
      <c r="V6485" s="9" t="str">
        <f>"Q"&amp;INT((MONTH(SalesData[[#This Row],[Order Date]])+2)/3)&amp;"-"&amp;YEAR(SalesData[[#This Row],[Order Date]])</f>
        <v>Q3-2023</v>
      </c>
    </row>
    <row r="6486" spans="1:22" x14ac:dyDescent="0.35">
      <c r="A6486" t="s">
        <v>6627</v>
      </c>
      <c r="B6486" s="1">
        <v>45183</v>
      </c>
      <c r="C6486" t="s">
        <v>113</v>
      </c>
      <c r="D6486" t="s">
        <v>80</v>
      </c>
      <c r="E6486">
        <v>5317073199</v>
      </c>
      <c r="F6486" t="s">
        <v>100</v>
      </c>
      <c r="G6486" t="s">
        <v>34</v>
      </c>
      <c r="H6486" t="s">
        <v>35</v>
      </c>
      <c r="I6486" t="s">
        <v>36</v>
      </c>
      <c r="J6486" t="s">
        <v>19</v>
      </c>
      <c r="K6486">
        <v>38.18</v>
      </c>
      <c r="L6486">
        <v>4.4400000000000004</v>
      </c>
      <c r="M6486" t="s">
        <v>19</v>
      </c>
      <c r="N6486">
        <v>0.11629125196437901</v>
      </c>
      <c r="O6486" t="s">
        <v>11361</v>
      </c>
      <c r="P6486" t="s">
        <v>11352</v>
      </c>
      <c r="R6486" t="s">
        <v>11353</v>
      </c>
      <c r="S6486">
        <f>IF(SalesData[[#This Row],[Return Status]]="Returned",1,0)</f>
        <v>0</v>
      </c>
      <c r="U6486" s="2">
        <f>EOMONTH(SalesData[[#This Row],[Order Date]],0)</f>
        <v>45199</v>
      </c>
      <c r="V6486" s="9" t="str">
        <f>"Q"&amp;INT((MONTH(SalesData[[#This Row],[Order Date]])+2)/3)&amp;"-"&amp;YEAR(SalesData[[#This Row],[Order Date]])</f>
        <v>Q3-2023</v>
      </c>
    </row>
    <row r="6487" spans="1:22" x14ac:dyDescent="0.35">
      <c r="A6487" t="s">
        <v>6628</v>
      </c>
      <c r="B6487" s="1">
        <v>45189</v>
      </c>
      <c r="C6487" t="s">
        <v>26</v>
      </c>
      <c r="D6487" t="s">
        <v>145</v>
      </c>
      <c r="E6487">
        <v>383606082</v>
      </c>
      <c r="F6487" t="s">
        <v>140</v>
      </c>
      <c r="G6487" t="s">
        <v>141</v>
      </c>
      <c r="H6487" t="s">
        <v>121</v>
      </c>
      <c r="I6487" t="s">
        <v>17</v>
      </c>
      <c r="J6487" t="s">
        <v>42</v>
      </c>
      <c r="K6487">
        <v>1813.27</v>
      </c>
      <c r="L6487">
        <v>319.17</v>
      </c>
      <c r="M6487" t="s">
        <v>43</v>
      </c>
      <c r="N6487">
        <v>0.17601901537002199</v>
      </c>
      <c r="O6487" t="s">
        <v>11351</v>
      </c>
      <c r="P6487" t="s">
        <v>11352</v>
      </c>
      <c r="R6487" t="s">
        <v>11353</v>
      </c>
      <c r="S6487">
        <f>IF(SalesData[[#This Row],[Return Status]]="Returned",1,0)</f>
        <v>0</v>
      </c>
      <c r="T6487">
        <v>2793.38</v>
      </c>
      <c r="U6487" s="2">
        <f>EOMONTH(SalesData[[#This Row],[Order Date]],0)</f>
        <v>45199</v>
      </c>
      <c r="V6487" s="9" t="str">
        <f>"Q"&amp;INT((MONTH(SalesData[[#This Row],[Order Date]])+2)/3)&amp;"-"&amp;YEAR(SalesData[[#This Row],[Order Date]])</f>
        <v>Q3-2023</v>
      </c>
    </row>
    <row r="6488" spans="1:22" x14ac:dyDescent="0.35">
      <c r="A6488" t="s">
        <v>6629</v>
      </c>
      <c r="B6488" s="1">
        <v>45194</v>
      </c>
      <c r="C6488" t="s">
        <v>94</v>
      </c>
      <c r="D6488" t="s">
        <v>27</v>
      </c>
      <c r="E6488">
        <v>8473418389</v>
      </c>
      <c r="F6488" t="s">
        <v>14</v>
      </c>
      <c r="G6488" t="s">
        <v>15</v>
      </c>
      <c r="H6488" t="s">
        <v>16</v>
      </c>
      <c r="I6488" t="s">
        <v>17</v>
      </c>
      <c r="J6488" t="s">
        <v>61</v>
      </c>
      <c r="K6488">
        <v>2578</v>
      </c>
      <c r="L6488">
        <v>354.67</v>
      </c>
      <c r="M6488" t="s">
        <v>62</v>
      </c>
      <c r="N6488">
        <v>0.13757564003103201</v>
      </c>
      <c r="O6488" t="s">
        <v>11351</v>
      </c>
      <c r="P6488" t="s">
        <v>11352</v>
      </c>
      <c r="R6488" t="s">
        <v>11353</v>
      </c>
      <c r="S6488">
        <f>IF(SalesData[[#This Row],[Return Status]]="Returned",1,0)</f>
        <v>0</v>
      </c>
      <c r="T6488">
        <v>2085.91</v>
      </c>
      <c r="U6488" s="2">
        <f>EOMONTH(SalesData[[#This Row],[Order Date]],0)</f>
        <v>45199</v>
      </c>
      <c r="V6488" s="9" t="str">
        <f>"Q"&amp;INT((MONTH(SalesData[[#This Row],[Order Date]])+2)/3)&amp;"-"&amp;YEAR(SalesData[[#This Row],[Order Date]])</f>
        <v>Q3-2023</v>
      </c>
    </row>
    <row r="6489" spans="1:22" x14ac:dyDescent="0.35">
      <c r="A6489" t="s">
        <v>6630</v>
      </c>
      <c r="B6489" s="1">
        <v>45172</v>
      </c>
      <c r="C6489" t="s">
        <v>26</v>
      </c>
      <c r="D6489" t="s">
        <v>80</v>
      </c>
      <c r="E6489">
        <v>5152422220</v>
      </c>
      <c r="F6489" t="s">
        <v>152</v>
      </c>
      <c r="G6489" t="s">
        <v>23</v>
      </c>
      <c r="H6489" t="s">
        <v>11357</v>
      </c>
      <c r="I6489" t="s">
        <v>17</v>
      </c>
      <c r="J6489" t="s">
        <v>62</v>
      </c>
      <c r="K6489">
        <v>434.07</v>
      </c>
      <c r="L6489">
        <v>128.41</v>
      </c>
      <c r="M6489" t="s">
        <v>62</v>
      </c>
      <c r="N6489">
        <v>0.29582786186559801</v>
      </c>
      <c r="O6489" t="s">
        <v>11361</v>
      </c>
      <c r="P6489" t="s">
        <v>11354</v>
      </c>
      <c r="R6489" t="s">
        <v>11353</v>
      </c>
      <c r="S6489">
        <f>IF(SalesData[[#This Row],[Return Status]]="Returned",1,0)</f>
        <v>0</v>
      </c>
      <c r="T6489">
        <v>2821.33</v>
      </c>
      <c r="U6489" s="2">
        <f>EOMONTH(SalesData[[#This Row],[Order Date]],0)</f>
        <v>45199</v>
      </c>
      <c r="V6489" s="9" t="str">
        <f>"Q"&amp;INT((MONTH(SalesData[[#This Row],[Order Date]])+2)/3)&amp;"-"&amp;YEAR(SalesData[[#This Row],[Order Date]])</f>
        <v>Q3-2023</v>
      </c>
    </row>
    <row r="6490" spans="1:22" x14ac:dyDescent="0.35">
      <c r="A6490" t="s">
        <v>6631</v>
      </c>
      <c r="B6490" s="1">
        <v>45189</v>
      </c>
      <c r="C6490" t="s">
        <v>184</v>
      </c>
      <c r="D6490" t="s">
        <v>46</v>
      </c>
      <c r="E6490">
        <v>2225053955</v>
      </c>
      <c r="F6490" t="s">
        <v>172</v>
      </c>
      <c r="G6490" t="s">
        <v>141</v>
      </c>
      <c r="H6490" t="s">
        <v>121</v>
      </c>
      <c r="I6490" t="s">
        <v>17</v>
      </c>
      <c r="J6490" t="s">
        <v>43</v>
      </c>
      <c r="K6490">
        <v>4253.54</v>
      </c>
      <c r="L6490">
        <v>207.58</v>
      </c>
      <c r="M6490" t="s">
        <v>43</v>
      </c>
      <c r="N6490">
        <v>4.8801703992439202E-2</v>
      </c>
      <c r="O6490" t="s">
        <v>11351</v>
      </c>
      <c r="P6490" t="s">
        <v>11356</v>
      </c>
      <c r="R6490" t="s">
        <v>11353</v>
      </c>
      <c r="S6490">
        <f>IF(SalesData[[#This Row],[Return Status]]="Returned",1,0)</f>
        <v>0</v>
      </c>
      <c r="T6490">
        <v>2793.38</v>
      </c>
      <c r="U6490" s="2">
        <f>EOMONTH(SalesData[[#This Row],[Order Date]],0)</f>
        <v>45199</v>
      </c>
      <c r="V6490" s="9" t="str">
        <f>"Q"&amp;INT((MONTH(SalesData[[#This Row],[Order Date]])+2)/3)&amp;"-"&amp;YEAR(SalesData[[#This Row],[Order Date]])</f>
        <v>Q3-2023</v>
      </c>
    </row>
    <row r="6491" spans="1:22" x14ac:dyDescent="0.35">
      <c r="A6491" t="s">
        <v>6632</v>
      </c>
      <c r="B6491" s="1">
        <v>45173</v>
      </c>
      <c r="C6491" t="s">
        <v>52</v>
      </c>
      <c r="D6491" t="s">
        <v>46</v>
      </c>
      <c r="E6491">
        <v>2368664460</v>
      </c>
      <c r="F6491" t="s">
        <v>88</v>
      </c>
      <c r="G6491" t="s">
        <v>89</v>
      </c>
      <c r="H6491" t="s">
        <v>90</v>
      </c>
      <c r="I6491" t="s">
        <v>31</v>
      </c>
      <c r="J6491" t="s">
        <v>43</v>
      </c>
      <c r="K6491">
        <v>3495.14</v>
      </c>
      <c r="L6491">
        <v>422.23</v>
      </c>
      <c r="M6491" t="s">
        <v>43</v>
      </c>
      <c r="N6491">
        <v>0.12080488907454399</v>
      </c>
      <c r="O6491" t="s">
        <v>11351</v>
      </c>
      <c r="P6491" t="s">
        <v>11352</v>
      </c>
      <c r="R6491" t="s">
        <v>11353</v>
      </c>
      <c r="S6491">
        <f>IF(SalesData[[#This Row],[Return Status]]="Returned",1,0)</f>
        <v>0</v>
      </c>
      <c r="T6491">
        <v>207.68</v>
      </c>
      <c r="U6491" s="2">
        <f>EOMONTH(SalesData[[#This Row],[Order Date]],0)</f>
        <v>45199</v>
      </c>
      <c r="V6491" s="9" t="str">
        <f>"Q"&amp;INT((MONTH(SalesData[[#This Row],[Order Date]])+2)/3)&amp;"-"&amp;YEAR(SalesData[[#This Row],[Order Date]])</f>
        <v>Q3-2023</v>
      </c>
    </row>
    <row r="6492" spans="1:22" x14ac:dyDescent="0.35">
      <c r="A6492" t="s">
        <v>6633</v>
      </c>
      <c r="B6492" s="1">
        <v>45198</v>
      </c>
      <c r="C6492" t="s">
        <v>45</v>
      </c>
      <c r="D6492" t="s">
        <v>99</v>
      </c>
      <c r="E6492">
        <v>7509002530</v>
      </c>
      <c r="F6492" t="s">
        <v>133</v>
      </c>
      <c r="G6492" t="s">
        <v>89</v>
      </c>
      <c r="H6492" t="s">
        <v>90</v>
      </c>
      <c r="I6492" t="s">
        <v>31</v>
      </c>
      <c r="J6492" t="s">
        <v>19</v>
      </c>
      <c r="K6492">
        <v>4472.8100000000004</v>
      </c>
      <c r="L6492">
        <v>196.91</v>
      </c>
      <c r="M6492" t="s">
        <v>19</v>
      </c>
      <c r="N6492">
        <v>4.4023779234977599E-2</v>
      </c>
      <c r="O6492" t="s">
        <v>11351</v>
      </c>
      <c r="P6492" t="s">
        <v>11356</v>
      </c>
      <c r="R6492" t="s">
        <v>11353</v>
      </c>
      <c r="S6492">
        <f>IF(SalesData[[#This Row],[Return Status]]="Returned",1,0)</f>
        <v>0</v>
      </c>
      <c r="T6492">
        <v>207.68</v>
      </c>
      <c r="U6492" s="2">
        <f>EOMONTH(SalesData[[#This Row],[Order Date]],0)</f>
        <v>45199</v>
      </c>
      <c r="V6492" s="9" t="str">
        <f>"Q"&amp;INT((MONTH(SalesData[[#This Row],[Order Date]])+2)/3)&amp;"-"&amp;YEAR(SalesData[[#This Row],[Order Date]])</f>
        <v>Q3-2023</v>
      </c>
    </row>
    <row r="6493" spans="1:22" x14ac:dyDescent="0.35">
      <c r="A6493" t="s">
        <v>6634</v>
      </c>
      <c r="B6493" s="1">
        <v>45182</v>
      </c>
      <c r="C6493" t="s">
        <v>124</v>
      </c>
      <c r="D6493" t="s">
        <v>46</v>
      </c>
      <c r="E6493">
        <v>4074903942</v>
      </c>
      <c r="F6493" t="s">
        <v>107</v>
      </c>
      <c r="G6493" t="s">
        <v>15</v>
      </c>
      <c r="H6493" t="s">
        <v>16</v>
      </c>
      <c r="I6493" t="s">
        <v>17</v>
      </c>
      <c r="J6493" t="s">
        <v>65</v>
      </c>
      <c r="K6493">
        <v>3221.44</v>
      </c>
      <c r="L6493">
        <v>311.27999999999997</v>
      </c>
      <c r="M6493" t="s">
        <v>65</v>
      </c>
      <c r="N6493">
        <v>9.6627595112744602E-2</v>
      </c>
      <c r="O6493" t="s">
        <v>11351</v>
      </c>
      <c r="P6493" t="s">
        <v>11356</v>
      </c>
      <c r="R6493" t="s">
        <v>11353</v>
      </c>
      <c r="S6493">
        <f>IF(SalesData[[#This Row],[Return Status]]="Returned",1,0)</f>
        <v>0</v>
      </c>
      <c r="T6493">
        <v>2085.91</v>
      </c>
      <c r="U6493" s="2">
        <f>EOMONTH(SalesData[[#This Row],[Order Date]],0)</f>
        <v>45199</v>
      </c>
      <c r="V6493" s="9" t="str">
        <f>"Q"&amp;INT((MONTH(SalesData[[#This Row],[Order Date]])+2)/3)&amp;"-"&amp;YEAR(SalesData[[#This Row],[Order Date]])</f>
        <v>Q3-2023</v>
      </c>
    </row>
    <row r="6494" spans="1:22" x14ac:dyDescent="0.35">
      <c r="A6494" t="s">
        <v>6635</v>
      </c>
      <c r="B6494" s="1">
        <v>45185</v>
      </c>
      <c r="C6494" t="s">
        <v>38</v>
      </c>
      <c r="D6494" t="s">
        <v>80</v>
      </c>
      <c r="E6494">
        <v>2636756559</v>
      </c>
      <c r="F6494" t="s">
        <v>140</v>
      </c>
      <c r="G6494" t="s">
        <v>141</v>
      </c>
      <c r="H6494" t="s">
        <v>121</v>
      </c>
      <c r="I6494" t="s">
        <v>17</v>
      </c>
      <c r="J6494" t="s">
        <v>42</v>
      </c>
      <c r="K6494">
        <v>341.21</v>
      </c>
      <c r="L6494">
        <v>95.72</v>
      </c>
      <c r="M6494" t="s">
        <v>43</v>
      </c>
      <c r="N6494">
        <v>0.28053105125875599</v>
      </c>
      <c r="O6494" t="s">
        <v>11361</v>
      </c>
      <c r="P6494" t="s">
        <v>11354</v>
      </c>
      <c r="R6494" t="s">
        <v>11353</v>
      </c>
      <c r="S6494">
        <f>IF(SalesData[[#This Row],[Return Status]]="Returned",1,0)</f>
        <v>0</v>
      </c>
      <c r="T6494">
        <v>2793.38</v>
      </c>
      <c r="U6494" s="2">
        <f>EOMONTH(SalesData[[#This Row],[Order Date]],0)</f>
        <v>45199</v>
      </c>
      <c r="V6494" s="9" t="str">
        <f>"Q"&amp;INT((MONTH(SalesData[[#This Row],[Order Date]])+2)/3)&amp;"-"&amp;YEAR(SalesData[[#This Row],[Order Date]])</f>
        <v>Q3-2023</v>
      </c>
    </row>
    <row r="6495" spans="1:22" x14ac:dyDescent="0.35">
      <c r="A6495" t="s">
        <v>6636</v>
      </c>
      <c r="B6495" s="1">
        <v>45187</v>
      </c>
      <c r="C6495" t="s">
        <v>52</v>
      </c>
      <c r="D6495" t="s">
        <v>72</v>
      </c>
      <c r="E6495">
        <v>5498711367</v>
      </c>
      <c r="F6495" t="s">
        <v>222</v>
      </c>
      <c r="G6495" t="s">
        <v>164</v>
      </c>
      <c r="H6495" t="s">
        <v>165</v>
      </c>
      <c r="I6495" t="s">
        <v>36</v>
      </c>
      <c r="J6495" t="s">
        <v>18</v>
      </c>
      <c r="K6495">
        <v>2616.5300000000002</v>
      </c>
      <c r="L6495">
        <v>618.39</v>
      </c>
      <c r="M6495" t="s">
        <v>19</v>
      </c>
      <c r="N6495">
        <v>0.23633973239366601</v>
      </c>
      <c r="O6495" t="s">
        <v>11351</v>
      </c>
      <c r="P6495" t="s">
        <v>11354</v>
      </c>
      <c r="R6495" t="s">
        <v>11353</v>
      </c>
      <c r="S6495">
        <f>IF(SalesData[[#This Row],[Return Status]]="Returned",1,0)</f>
        <v>0</v>
      </c>
      <c r="U6495" s="2">
        <f>EOMONTH(SalesData[[#This Row],[Order Date]],0)</f>
        <v>45199</v>
      </c>
      <c r="V6495" s="9" t="str">
        <f>"Q"&amp;INT((MONTH(SalesData[[#This Row],[Order Date]])+2)/3)&amp;"-"&amp;YEAR(SalesData[[#This Row],[Order Date]])</f>
        <v>Q3-2023</v>
      </c>
    </row>
    <row r="6496" spans="1:22" x14ac:dyDescent="0.35">
      <c r="A6496" t="s">
        <v>6637</v>
      </c>
      <c r="B6496" s="1">
        <v>45192</v>
      </c>
      <c r="C6496" t="s">
        <v>106</v>
      </c>
      <c r="D6496" t="s">
        <v>46</v>
      </c>
      <c r="E6496">
        <v>8462727995</v>
      </c>
      <c r="F6496" t="s">
        <v>68</v>
      </c>
      <c r="G6496" t="s">
        <v>69</v>
      </c>
      <c r="H6496" t="s">
        <v>41</v>
      </c>
      <c r="I6496" t="s">
        <v>31</v>
      </c>
      <c r="J6496" t="s">
        <v>18</v>
      </c>
      <c r="K6496">
        <v>802.41</v>
      </c>
      <c r="L6496">
        <v>164.02</v>
      </c>
      <c r="M6496" t="s">
        <v>19</v>
      </c>
      <c r="N6496">
        <v>0.204409217233085</v>
      </c>
      <c r="O6496" t="s">
        <v>11355</v>
      </c>
      <c r="P6496" t="s">
        <v>11354</v>
      </c>
      <c r="Q6496" t="s">
        <v>11372</v>
      </c>
      <c r="R6496" t="s">
        <v>11360</v>
      </c>
      <c r="S6496">
        <f>IF(SalesData[[#This Row],[Return Status]]="Returned",1,0)</f>
        <v>1</v>
      </c>
      <c r="T6496">
        <v>2081.52</v>
      </c>
      <c r="U6496" s="2">
        <f>EOMONTH(SalesData[[#This Row],[Order Date]],0)</f>
        <v>45199</v>
      </c>
      <c r="V6496" s="9" t="str">
        <f>"Q"&amp;INT((MONTH(SalesData[[#This Row],[Order Date]])+2)/3)&amp;"-"&amp;YEAR(SalesData[[#This Row],[Order Date]])</f>
        <v>Q3-2023</v>
      </c>
    </row>
    <row r="6497" spans="1:22" x14ac:dyDescent="0.35">
      <c r="A6497" t="s">
        <v>6638</v>
      </c>
      <c r="B6497" s="1">
        <v>45174</v>
      </c>
      <c r="C6497" t="s">
        <v>111</v>
      </c>
      <c r="D6497" t="s">
        <v>13</v>
      </c>
      <c r="E6497">
        <v>4059531571</v>
      </c>
      <c r="F6497" t="s">
        <v>100</v>
      </c>
      <c r="G6497" t="s">
        <v>34</v>
      </c>
      <c r="H6497" t="s">
        <v>35</v>
      </c>
      <c r="I6497" t="s">
        <v>36</v>
      </c>
      <c r="J6497" t="s">
        <v>19</v>
      </c>
      <c r="K6497">
        <v>3471.25</v>
      </c>
      <c r="L6497">
        <v>866.59</v>
      </c>
      <c r="M6497" t="s">
        <v>19</v>
      </c>
      <c r="N6497">
        <v>0.24964782138998901</v>
      </c>
      <c r="O6497" t="s">
        <v>11351</v>
      </c>
      <c r="P6497" t="s">
        <v>11354</v>
      </c>
      <c r="R6497" t="s">
        <v>11353</v>
      </c>
      <c r="S6497">
        <f>IF(SalesData[[#This Row],[Return Status]]="Returned",1,0)</f>
        <v>0</v>
      </c>
      <c r="U6497" s="2">
        <f>EOMONTH(SalesData[[#This Row],[Order Date]],0)</f>
        <v>45199</v>
      </c>
      <c r="V6497" s="9" t="str">
        <f>"Q"&amp;INT((MONTH(SalesData[[#This Row],[Order Date]])+2)/3)&amp;"-"&amp;YEAR(SalesData[[#This Row],[Order Date]])</f>
        <v>Q3-2023</v>
      </c>
    </row>
    <row r="6498" spans="1:22" x14ac:dyDescent="0.35">
      <c r="A6498" t="s">
        <v>6639</v>
      </c>
      <c r="B6498" s="1">
        <v>45198</v>
      </c>
      <c r="C6498" t="s">
        <v>149</v>
      </c>
      <c r="D6498" t="s">
        <v>80</v>
      </c>
      <c r="E6498">
        <v>5955886912</v>
      </c>
      <c r="F6498" t="s">
        <v>312</v>
      </c>
      <c r="G6498" t="s">
        <v>141</v>
      </c>
      <c r="H6498" t="s">
        <v>121</v>
      </c>
      <c r="I6498" t="s">
        <v>17</v>
      </c>
      <c r="J6498" t="s">
        <v>19</v>
      </c>
      <c r="K6498">
        <v>3723.76</v>
      </c>
      <c r="L6498">
        <v>892.97</v>
      </c>
      <c r="M6498" t="s">
        <v>19</v>
      </c>
      <c r="N6498">
        <v>0.23980331707736299</v>
      </c>
      <c r="O6498" t="s">
        <v>11351</v>
      </c>
      <c r="P6498" t="s">
        <v>11354</v>
      </c>
      <c r="R6498" t="s">
        <v>11353</v>
      </c>
      <c r="S6498">
        <f>IF(SalesData[[#This Row],[Return Status]]="Returned",1,0)</f>
        <v>0</v>
      </c>
      <c r="T6498">
        <v>2793.38</v>
      </c>
      <c r="U6498" s="2">
        <f>EOMONTH(SalesData[[#This Row],[Order Date]],0)</f>
        <v>45199</v>
      </c>
      <c r="V6498" s="9" t="str">
        <f>"Q"&amp;INT((MONTH(SalesData[[#This Row],[Order Date]])+2)/3)&amp;"-"&amp;YEAR(SalesData[[#This Row],[Order Date]])</f>
        <v>Q3-2023</v>
      </c>
    </row>
    <row r="6499" spans="1:22" x14ac:dyDescent="0.35">
      <c r="A6499" t="s">
        <v>6640</v>
      </c>
      <c r="B6499" s="1">
        <v>45175</v>
      </c>
      <c r="C6499" t="s">
        <v>87</v>
      </c>
      <c r="D6499" t="s">
        <v>27</v>
      </c>
      <c r="E6499">
        <v>5262833367</v>
      </c>
      <c r="F6499" t="s">
        <v>95</v>
      </c>
      <c r="G6499" t="s">
        <v>59</v>
      </c>
      <c r="H6499" t="s">
        <v>11357</v>
      </c>
      <c r="I6499" t="s">
        <v>31</v>
      </c>
      <c r="J6499" t="s">
        <v>19</v>
      </c>
      <c r="K6499">
        <v>3840.89</v>
      </c>
      <c r="L6499">
        <v>983.71</v>
      </c>
      <c r="M6499" t="s">
        <v>19</v>
      </c>
      <c r="N6499">
        <v>0.25611511915207202</v>
      </c>
      <c r="O6499" t="s">
        <v>11351</v>
      </c>
      <c r="P6499" t="s">
        <v>11354</v>
      </c>
      <c r="R6499" t="s">
        <v>11353</v>
      </c>
      <c r="S6499">
        <f>IF(SalesData[[#This Row],[Return Status]]="Returned",1,0)</f>
        <v>0</v>
      </c>
      <c r="T6499">
        <v>2183.56</v>
      </c>
      <c r="U6499" s="2">
        <f>EOMONTH(SalesData[[#This Row],[Order Date]],0)</f>
        <v>45199</v>
      </c>
      <c r="V6499" s="9" t="str">
        <f>"Q"&amp;INT((MONTH(SalesData[[#This Row],[Order Date]])+2)/3)&amp;"-"&amp;YEAR(SalesData[[#This Row],[Order Date]])</f>
        <v>Q3-2023</v>
      </c>
    </row>
    <row r="6500" spans="1:22" x14ac:dyDescent="0.35">
      <c r="A6500" t="s">
        <v>6641</v>
      </c>
      <c r="B6500" s="1">
        <v>45191</v>
      </c>
      <c r="C6500" t="s">
        <v>176</v>
      </c>
      <c r="D6500" t="s">
        <v>13</v>
      </c>
      <c r="E6500">
        <v>3673883603</v>
      </c>
      <c r="F6500" t="s">
        <v>292</v>
      </c>
      <c r="G6500" t="s">
        <v>69</v>
      </c>
      <c r="H6500" t="s">
        <v>11357</v>
      </c>
      <c r="I6500" t="s">
        <v>31</v>
      </c>
      <c r="J6500" t="s">
        <v>62</v>
      </c>
      <c r="K6500">
        <v>1820.92</v>
      </c>
      <c r="L6500">
        <v>369.85</v>
      </c>
      <c r="M6500" t="s">
        <v>62</v>
      </c>
      <c r="N6500">
        <v>0.20311161390945201</v>
      </c>
      <c r="O6500" t="s">
        <v>11351</v>
      </c>
      <c r="P6500" t="s">
        <v>11354</v>
      </c>
      <c r="Q6500" t="s">
        <v>11373</v>
      </c>
      <c r="R6500" t="s">
        <v>11360</v>
      </c>
      <c r="S6500">
        <f>IF(SalesData[[#This Row],[Return Status]]="Returned",1,0)</f>
        <v>1</v>
      </c>
      <c r="T6500">
        <v>2081.52</v>
      </c>
      <c r="U6500" s="2">
        <f>EOMONTH(SalesData[[#This Row],[Order Date]],0)</f>
        <v>45199</v>
      </c>
      <c r="V6500" s="9" t="str">
        <f>"Q"&amp;INT((MONTH(SalesData[[#This Row],[Order Date]])+2)/3)&amp;"-"&amp;YEAR(SalesData[[#This Row],[Order Date]])</f>
        <v>Q3-2023</v>
      </c>
    </row>
    <row r="6501" spans="1:22" x14ac:dyDescent="0.35">
      <c r="A6501" t="s">
        <v>6642</v>
      </c>
      <c r="B6501" s="1">
        <v>45185</v>
      </c>
      <c r="C6501" t="s">
        <v>149</v>
      </c>
      <c r="D6501" t="s">
        <v>145</v>
      </c>
      <c r="E6501">
        <v>4670435997</v>
      </c>
      <c r="F6501" t="s">
        <v>147</v>
      </c>
      <c r="G6501" t="s">
        <v>84</v>
      </c>
      <c r="H6501" t="s">
        <v>85</v>
      </c>
      <c r="I6501" t="s">
        <v>31</v>
      </c>
      <c r="J6501" t="s">
        <v>65</v>
      </c>
      <c r="K6501">
        <v>4253.16</v>
      </c>
      <c r="L6501">
        <v>868.55</v>
      </c>
      <c r="M6501" t="s">
        <v>65</v>
      </c>
      <c r="N6501">
        <v>0.20421286760902499</v>
      </c>
      <c r="O6501" t="s">
        <v>11351</v>
      </c>
      <c r="P6501" t="s">
        <v>11354</v>
      </c>
      <c r="R6501" t="s">
        <v>11353</v>
      </c>
      <c r="S6501">
        <f>IF(SalesData[[#This Row],[Return Status]]="Returned",1,0)</f>
        <v>0</v>
      </c>
      <c r="T6501">
        <v>847.14</v>
      </c>
      <c r="U6501" s="2">
        <f>EOMONTH(SalesData[[#This Row],[Order Date]],0)</f>
        <v>45199</v>
      </c>
      <c r="V6501" s="9" t="str">
        <f>"Q"&amp;INT((MONTH(SalesData[[#This Row],[Order Date]])+2)/3)&amp;"-"&amp;YEAR(SalesData[[#This Row],[Order Date]])</f>
        <v>Q3-2023</v>
      </c>
    </row>
    <row r="6502" spans="1:22" x14ac:dyDescent="0.35">
      <c r="A6502" t="s">
        <v>6643</v>
      </c>
      <c r="B6502" s="1">
        <v>45193</v>
      </c>
      <c r="C6502" t="s">
        <v>144</v>
      </c>
      <c r="D6502" t="s">
        <v>27</v>
      </c>
      <c r="E6502">
        <v>5414864439</v>
      </c>
      <c r="F6502" t="s">
        <v>410</v>
      </c>
      <c r="G6502" t="s">
        <v>11370</v>
      </c>
      <c r="H6502" t="s">
        <v>11357</v>
      </c>
      <c r="I6502" t="s">
        <v>31</v>
      </c>
      <c r="J6502" t="s">
        <v>62</v>
      </c>
      <c r="K6502">
        <v>1525.93</v>
      </c>
      <c r="L6502">
        <v>189.45</v>
      </c>
      <c r="M6502" t="s">
        <v>62</v>
      </c>
      <c r="N6502">
        <v>0.12415379473501401</v>
      </c>
      <c r="O6502" t="s">
        <v>11351</v>
      </c>
      <c r="P6502" t="s">
        <v>11352</v>
      </c>
      <c r="R6502" t="s">
        <v>11353</v>
      </c>
      <c r="S6502">
        <f>IF(SalesData[[#This Row],[Return Status]]="Returned",1,0)</f>
        <v>0</v>
      </c>
      <c r="U6502" s="2">
        <f>EOMONTH(SalesData[[#This Row],[Order Date]],0)</f>
        <v>45199</v>
      </c>
      <c r="V6502" s="9" t="str">
        <f>"Q"&amp;INT((MONTH(SalesData[[#This Row],[Order Date]])+2)/3)&amp;"-"&amp;YEAR(SalesData[[#This Row],[Order Date]])</f>
        <v>Q3-2023</v>
      </c>
    </row>
    <row r="6503" spans="1:22" x14ac:dyDescent="0.35">
      <c r="A6503" t="s">
        <v>6644</v>
      </c>
      <c r="B6503" s="1">
        <v>45179</v>
      </c>
      <c r="C6503" t="s">
        <v>184</v>
      </c>
      <c r="D6503" t="s">
        <v>27</v>
      </c>
      <c r="E6503">
        <v>5159681130</v>
      </c>
      <c r="F6503" t="s">
        <v>181</v>
      </c>
      <c r="G6503" t="s">
        <v>54</v>
      </c>
      <c r="H6503" t="s">
        <v>55</v>
      </c>
      <c r="I6503" t="s">
        <v>31</v>
      </c>
      <c r="J6503" t="s">
        <v>19</v>
      </c>
      <c r="K6503">
        <v>2818.46</v>
      </c>
      <c r="L6503">
        <v>797.37</v>
      </c>
      <c r="M6503" t="s">
        <v>19</v>
      </c>
      <c r="N6503">
        <v>0.28290981599880799</v>
      </c>
      <c r="O6503" t="s">
        <v>11351</v>
      </c>
      <c r="P6503" t="s">
        <v>11354</v>
      </c>
      <c r="R6503" t="s">
        <v>11353</v>
      </c>
      <c r="S6503">
        <f>IF(SalesData[[#This Row],[Return Status]]="Returned",1,0)</f>
        <v>0</v>
      </c>
      <c r="U6503" s="2">
        <f>EOMONTH(SalesData[[#This Row],[Order Date]],0)</f>
        <v>45199</v>
      </c>
      <c r="V6503" s="9" t="str">
        <f>"Q"&amp;INT((MONTH(SalesData[[#This Row],[Order Date]])+2)/3)&amp;"-"&amp;YEAR(SalesData[[#This Row],[Order Date]])</f>
        <v>Q3-2023</v>
      </c>
    </row>
    <row r="6504" spans="1:22" x14ac:dyDescent="0.35">
      <c r="A6504" t="s">
        <v>6645</v>
      </c>
      <c r="B6504" s="1">
        <v>45185</v>
      </c>
      <c r="C6504" t="s">
        <v>92</v>
      </c>
      <c r="D6504" t="s">
        <v>80</v>
      </c>
      <c r="E6504">
        <v>7112086659</v>
      </c>
      <c r="F6504" t="s">
        <v>81</v>
      </c>
      <c r="G6504" t="s">
        <v>11374</v>
      </c>
      <c r="H6504" t="s">
        <v>75</v>
      </c>
      <c r="I6504" t="s">
        <v>36</v>
      </c>
      <c r="J6504" t="s">
        <v>43</v>
      </c>
      <c r="K6504">
        <v>1283.3</v>
      </c>
      <c r="L6504">
        <v>225.85</v>
      </c>
      <c r="M6504" t="s">
        <v>43</v>
      </c>
      <c r="N6504">
        <v>0.17599158419699201</v>
      </c>
      <c r="O6504" t="s">
        <v>11351</v>
      </c>
      <c r="P6504" t="s">
        <v>11352</v>
      </c>
      <c r="R6504" t="s">
        <v>11353</v>
      </c>
      <c r="S6504">
        <f>IF(SalesData[[#This Row],[Return Status]]="Returned",1,0)</f>
        <v>0</v>
      </c>
      <c r="U6504" s="2">
        <f>EOMONTH(SalesData[[#This Row],[Order Date]],0)</f>
        <v>45199</v>
      </c>
      <c r="V6504" s="9" t="str">
        <f>"Q"&amp;INT((MONTH(SalesData[[#This Row],[Order Date]])+2)/3)&amp;"-"&amp;YEAR(SalesData[[#This Row],[Order Date]])</f>
        <v>Q3-2023</v>
      </c>
    </row>
    <row r="6505" spans="1:22" x14ac:dyDescent="0.35">
      <c r="A6505" t="s">
        <v>6646</v>
      </c>
      <c r="B6505" s="1">
        <v>45185</v>
      </c>
      <c r="C6505" t="s">
        <v>106</v>
      </c>
      <c r="D6505" t="s">
        <v>80</v>
      </c>
      <c r="E6505">
        <v>8032877314</v>
      </c>
      <c r="F6505" t="s">
        <v>103</v>
      </c>
      <c r="G6505" t="s">
        <v>23</v>
      </c>
      <c r="H6505" t="s">
        <v>24</v>
      </c>
      <c r="I6505" t="s">
        <v>17</v>
      </c>
      <c r="J6505" t="s">
        <v>62</v>
      </c>
      <c r="K6505">
        <v>2128.11</v>
      </c>
      <c r="L6505">
        <v>506.21</v>
      </c>
      <c r="M6505" t="s">
        <v>62</v>
      </c>
      <c r="N6505">
        <v>0.23786834327172901</v>
      </c>
      <c r="O6505" t="s">
        <v>11351</v>
      </c>
      <c r="P6505" t="s">
        <v>11354</v>
      </c>
      <c r="R6505" t="s">
        <v>11353</v>
      </c>
      <c r="S6505">
        <f>IF(SalesData[[#This Row],[Return Status]]="Returned",1,0)</f>
        <v>0</v>
      </c>
      <c r="T6505">
        <v>2821.33</v>
      </c>
      <c r="U6505" s="2">
        <f>EOMONTH(SalesData[[#This Row],[Order Date]],0)</f>
        <v>45199</v>
      </c>
      <c r="V6505" s="9" t="str">
        <f>"Q"&amp;INT((MONTH(SalesData[[#This Row],[Order Date]])+2)/3)&amp;"-"&amp;YEAR(SalesData[[#This Row],[Order Date]])</f>
        <v>Q3-2023</v>
      </c>
    </row>
    <row r="6506" spans="1:22" x14ac:dyDescent="0.35">
      <c r="A6506" t="s">
        <v>6647</v>
      </c>
      <c r="B6506" s="1">
        <v>45171</v>
      </c>
      <c r="C6506" t="s">
        <v>97</v>
      </c>
      <c r="D6506" t="s">
        <v>80</v>
      </c>
      <c r="E6506">
        <v>6699134344</v>
      </c>
      <c r="F6506" t="s">
        <v>78</v>
      </c>
      <c r="G6506" t="s">
        <v>15</v>
      </c>
      <c r="H6506" t="s">
        <v>11357</v>
      </c>
      <c r="I6506" t="s">
        <v>17</v>
      </c>
      <c r="J6506" t="s">
        <v>43</v>
      </c>
      <c r="K6506">
        <v>2209.5700000000002</v>
      </c>
      <c r="L6506">
        <v>106.81</v>
      </c>
      <c r="M6506" t="s">
        <v>43</v>
      </c>
      <c r="N6506">
        <v>4.8339722208393499E-2</v>
      </c>
      <c r="O6506" t="s">
        <v>11351</v>
      </c>
      <c r="P6506" t="s">
        <v>11356</v>
      </c>
      <c r="R6506" t="s">
        <v>11353</v>
      </c>
      <c r="S6506">
        <f>IF(SalesData[[#This Row],[Return Status]]="Returned",1,0)</f>
        <v>0</v>
      </c>
      <c r="T6506">
        <v>2085.91</v>
      </c>
      <c r="U6506" s="2">
        <f>EOMONTH(SalesData[[#This Row],[Order Date]],0)</f>
        <v>45199</v>
      </c>
      <c r="V6506" s="9" t="str">
        <f>"Q"&amp;INT((MONTH(SalesData[[#This Row],[Order Date]])+2)/3)&amp;"-"&amp;YEAR(SalesData[[#This Row],[Order Date]])</f>
        <v>Q3-2023</v>
      </c>
    </row>
    <row r="6507" spans="1:22" x14ac:dyDescent="0.35">
      <c r="A6507" t="s">
        <v>6648</v>
      </c>
      <c r="B6507" s="1">
        <v>45185</v>
      </c>
      <c r="C6507" t="s">
        <v>188</v>
      </c>
      <c r="D6507" t="s">
        <v>145</v>
      </c>
      <c r="E6507">
        <v>9059784613</v>
      </c>
      <c r="F6507" t="s">
        <v>47</v>
      </c>
      <c r="G6507" t="s">
        <v>23</v>
      </c>
      <c r="H6507" t="s">
        <v>24</v>
      </c>
      <c r="I6507" t="s">
        <v>17</v>
      </c>
      <c r="J6507" t="s">
        <v>19</v>
      </c>
      <c r="K6507">
        <v>4974.62</v>
      </c>
      <c r="L6507">
        <v>1056.06</v>
      </c>
      <c r="M6507" t="s">
        <v>19</v>
      </c>
      <c r="N6507">
        <v>0.212289581917815</v>
      </c>
      <c r="O6507" t="s">
        <v>11351</v>
      </c>
      <c r="P6507" t="s">
        <v>11354</v>
      </c>
      <c r="R6507" t="s">
        <v>11353</v>
      </c>
      <c r="S6507">
        <f>IF(SalesData[[#This Row],[Return Status]]="Returned",1,0)</f>
        <v>0</v>
      </c>
      <c r="T6507">
        <v>2821.33</v>
      </c>
      <c r="U6507" s="2">
        <f>EOMONTH(SalesData[[#This Row],[Order Date]],0)</f>
        <v>45199</v>
      </c>
      <c r="V6507" s="9" t="str">
        <f>"Q"&amp;INT((MONTH(SalesData[[#This Row],[Order Date]])+2)/3)&amp;"-"&amp;YEAR(SalesData[[#This Row],[Order Date]])</f>
        <v>Q3-2023</v>
      </c>
    </row>
    <row r="6508" spans="1:22" x14ac:dyDescent="0.35">
      <c r="A6508" t="s">
        <v>6649</v>
      </c>
      <c r="B6508" s="1">
        <v>45172</v>
      </c>
      <c r="C6508" t="s">
        <v>106</v>
      </c>
      <c r="D6508" t="s">
        <v>13</v>
      </c>
      <c r="E6508">
        <v>2683040679</v>
      </c>
      <c r="F6508" t="s">
        <v>83</v>
      </c>
      <c r="G6508" t="s">
        <v>251</v>
      </c>
      <c r="H6508" t="s">
        <v>85</v>
      </c>
      <c r="I6508" t="s">
        <v>31</v>
      </c>
      <c r="J6508" t="s">
        <v>18</v>
      </c>
      <c r="K6508">
        <v>3009.33</v>
      </c>
      <c r="L6508">
        <v>246.2</v>
      </c>
      <c r="M6508" t="s">
        <v>19</v>
      </c>
      <c r="N6508">
        <v>8.1812230629409205E-2</v>
      </c>
      <c r="O6508" t="s">
        <v>11351</v>
      </c>
      <c r="P6508" t="s">
        <v>11356</v>
      </c>
      <c r="R6508" t="s">
        <v>11353</v>
      </c>
      <c r="S6508">
        <f>IF(SalesData[[#This Row],[Return Status]]="Returned",1,0)</f>
        <v>0</v>
      </c>
      <c r="U6508" s="2">
        <f>EOMONTH(SalesData[[#This Row],[Order Date]],0)</f>
        <v>45199</v>
      </c>
      <c r="V6508" s="9" t="str">
        <f>"Q"&amp;INT((MONTH(SalesData[[#This Row],[Order Date]])+2)/3)&amp;"-"&amp;YEAR(SalesData[[#This Row],[Order Date]])</f>
        <v>Q3-2023</v>
      </c>
    </row>
    <row r="6509" spans="1:22" x14ac:dyDescent="0.35">
      <c r="A6509" t="s">
        <v>6650</v>
      </c>
      <c r="B6509" s="1">
        <v>45178</v>
      </c>
      <c r="C6509" t="s">
        <v>71</v>
      </c>
      <c r="D6509" t="s">
        <v>39</v>
      </c>
      <c r="E6509">
        <v>9206945195</v>
      </c>
      <c r="F6509" t="s">
        <v>40</v>
      </c>
      <c r="G6509" t="s">
        <v>69</v>
      </c>
      <c r="H6509" t="s">
        <v>41</v>
      </c>
      <c r="I6509" t="s">
        <v>31</v>
      </c>
      <c r="J6509" t="s">
        <v>19</v>
      </c>
      <c r="K6509">
        <v>4977.76</v>
      </c>
      <c r="L6509">
        <v>826.38</v>
      </c>
      <c r="M6509" t="s">
        <v>19</v>
      </c>
      <c r="N6509">
        <v>0.16601443219440101</v>
      </c>
      <c r="O6509" t="s">
        <v>11351</v>
      </c>
      <c r="P6509" t="s">
        <v>11352</v>
      </c>
      <c r="Q6509" t="s">
        <v>11366</v>
      </c>
      <c r="R6509" t="s">
        <v>11360</v>
      </c>
      <c r="S6509">
        <f>IF(SalesData[[#This Row],[Return Status]]="Returned",1,0)</f>
        <v>1</v>
      </c>
      <c r="T6509">
        <v>2081.52</v>
      </c>
      <c r="U6509" s="2">
        <f>EOMONTH(SalesData[[#This Row],[Order Date]],0)</f>
        <v>45199</v>
      </c>
      <c r="V6509" s="9" t="str">
        <f>"Q"&amp;INT((MONTH(SalesData[[#This Row],[Order Date]])+2)/3)&amp;"-"&amp;YEAR(SalesData[[#This Row],[Order Date]])</f>
        <v>Q3-2023</v>
      </c>
    </row>
    <row r="6510" spans="1:22" x14ac:dyDescent="0.35">
      <c r="A6510" t="s">
        <v>6651</v>
      </c>
      <c r="B6510" s="1">
        <v>45191</v>
      </c>
      <c r="C6510" t="s">
        <v>111</v>
      </c>
      <c r="D6510" t="s">
        <v>99</v>
      </c>
      <c r="E6510">
        <v>9399996374</v>
      </c>
      <c r="F6510" t="s">
        <v>238</v>
      </c>
      <c r="G6510" t="s">
        <v>74</v>
      </c>
      <c r="H6510" t="s">
        <v>11357</v>
      </c>
      <c r="I6510" t="s">
        <v>36</v>
      </c>
      <c r="J6510" t="s">
        <v>62</v>
      </c>
      <c r="K6510">
        <v>534.67999999999995</v>
      </c>
      <c r="L6510">
        <v>152.62</v>
      </c>
      <c r="M6510" t="s">
        <v>62</v>
      </c>
      <c r="N6510">
        <v>0.28544175955711798</v>
      </c>
      <c r="O6510" t="s">
        <v>11355</v>
      </c>
      <c r="P6510" t="s">
        <v>11354</v>
      </c>
      <c r="R6510" t="s">
        <v>11353</v>
      </c>
      <c r="S6510">
        <f>IF(SalesData[[#This Row],[Return Status]]="Returned",1,0)</f>
        <v>0</v>
      </c>
      <c r="T6510">
        <v>2420.2800000000002</v>
      </c>
      <c r="U6510" s="2">
        <f>EOMONTH(SalesData[[#This Row],[Order Date]],0)</f>
        <v>45199</v>
      </c>
      <c r="V6510" s="9" t="str">
        <f>"Q"&amp;INT((MONTH(SalesData[[#This Row],[Order Date]])+2)/3)&amp;"-"&amp;YEAR(SalesData[[#This Row],[Order Date]])</f>
        <v>Q3-2023</v>
      </c>
    </row>
    <row r="6511" spans="1:22" x14ac:dyDescent="0.35">
      <c r="A6511" t="s">
        <v>6652</v>
      </c>
      <c r="B6511" s="1">
        <v>45190</v>
      </c>
      <c r="C6511" t="s">
        <v>106</v>
      </c>
      <c r="D6511" t="s">
        <v>145</v>
      </c>
      <c r="E6511">
        <v>8140131303</v>
      </c>
      <c r="F6511" t="s">
        <v>168</v>
      </c>
      <c r="G6511" t="s">
        <v>54</v>
      </c>
      <c r="H6511" t="s">
        <v>55</v>
      </c>
      <c r="I6511" t="s">
        <v>31</v>
      </c>
      <c r="J6511" t="s">
        <v>42</v>
      </c>
      <c r="K6511">
        <v>744.39</v>
      </c>
      <c r="L6511">
        <v>165.13</v>
      </c>
      <c r="M6511" t="s">
        <v>43</v>
      </c>
      <c r="N6511">
        <v>0.22183264149169099</v>
      </c>
      <c r="O6511" t="s">
        <v>11355</v>
      </c>
      <c r="P6511" t="s">
        <v>11354</v>
      </c>
      <c r="R6511" t="s">
        <v>11353</v>
      </c>
      <c r="S6511">
        <f>IF(SalesData[[#This Row],[Return Status]]="Returned",1,0)</f>
        <v>0</v>
      </c>
      <c r="U6511" s="2">
        <f>EOMONTH(SalesData[[#This Row],[Order Date]],0)</f>
        <v>45199</v>
      </c>
      <c r="V6511" s="9" t="str">
        <f>"Q"&amp;INT((MONTH(SalesData[[#This Row],[Order Date]])+2)/3)&amp;"-"&amp;YEAR(SalesData[[#This Row],[Order Date]])</f>
        <v>Q3-2023</v>
      </c>
    </row>
    <row r="6512" spans="1:22" x14ac:dyDescent="0.35">
      <c r="A6512" t="s">
        <v>6653</v>
      </c>
      <c r="B6512" s="1">
        <v>45176</v>
      </c>
      <c r="C6512" t="s">
        <v>113</v>
      </c>
      <c r="D6512" t="s">
        <v>80</v>
      </c>
      <c r="E6512">
        <v>3437522999</v>
      </c>
      <c r="F6512" t="s">
        <v>137</v>
      </c>
      <c r="G6512" t="s">
        <v>34</v>
      </c>
      <c r="H6512" t="s">
        <v>35</v>
      </c>
      <c r="I6512" t="s">
        <v>36</v>
      </c>
      <c r="J6512" t="s">
        <v>65</v>
      </c>
      <c r="K6512">
        <v>2553.67</v>
      </c>
      <c r="L6512">
        <v>651.61</v>
      </c>
      <c r="M6512" t="s">
        <v>65</v>
      </c>
      <c r="N6512">
        <v>0.25516609428782899</v>
      </c>
      <c r="O6512" t="s">
        <v>11351</v>
      </c>
      <c r="P6512" t="s">
        <v>11354</v>
      </c>
      <c r="R6512" t="s">
        <v>11353</v>
      </c>
      <c r="S6512">
        <f>IF(SalesData[[#This Row],[Return Status]]="Returned",1,0)</f>
        <v>0</v>
      </c>
      <c r="U6512" s="2">
        <f>EOMONTH(SalesData[[#This Row],[Order Date]],0)</f>
        <v>45199</v>
      </c>
      <c r="V6512" s="9" t="str">
        <f>"Q"&amp;INT((MONTH(SalesData[[#This Row],[Order Date]])+2)/3)&amp;"-"&amp;YEAR(SalesData[[#This Row],[Order Date]])</f>
        <v>Q3-2023</v>
      </c>
    </row>
    <row r="6513" spans="1:22" x14ac:dyDescent="0.35">
      <c r="A6513" t="s">
        <v>6654</v>
      </c>
      <c r="B6513" s="1">
        <v>45177</v>
      </c>
      <c r="C6513" t="s">
        <v>176</v>
      </c>
      <c r="D6513" t="s">
        <v>145</v>
      </c>
      <c r="E6513">
        <v>3886639814</v>
      </c>
      <c r="F6513" t="s">
        <v>68</v>
      </c>
      <c r="G6513" t="s">
        <v>69</v>
      </c>
      <c r="H6513" t="s">
        <v>41</v>
      </c>
      <c r="I6513" t="s">
        <v>31</v>
      </c>
      <c r="J6513" t="s">
        <v>19</v>
      </c>
      <c r="K6513">
        <v>1328.88</v>
      </c>
      <c r="L6513">
        <v>160.32</v>
      </c>
      <c r="M6513" t="s">
        <v>19</v>
      </c>
      <c r="N6513">
        <v>0.12064294744446399</v>
      </c>
      <c r="O6513" t="s">
        <v>11351</v>
      </c>
      <c r="P6513" t="s">
        <v>11352</v>
      </c>
      <c r="R6513" t="s">
        <v>11353</v>
      </c>
      <c r="S6513">
        <f>IF(SalesData[[#This Row],[Return Status]]="Returned",1,0)</f>
        <v>0</v>
      </c>
      <c r="T6513">
        <v>2081.52</v>
      </c>
      <c r="U6513" s="2">
        <f>EOMONTH(SalesData[[#This Row],[Order Date]],0)</f>
        <v>45199</v>
      </c>
      <c r="V6513" s="9" t="str">
        <f>"Q"&amp;INT((MONTH(SalesData[[#This Row],[Order Date]])+2)/3)&amp;"-"&amp;YEAR(SalesData[[#This Row],[Order Date]])</f>
        <v>Q3-2023</v>
      </c>
    </row>
    <row r="6514" spans="1:22" x14ac:dyDescent="0.35">
      <c r="A6514" t="s">
        <v>6655</v>
      </c>
      <c r="B6514" s="1">
        <v>45178</v>
      </c>
      <c r="C6514" t="s">
        <v>45</v>
      </c>
      <c r="D6514" t="s">
        <v>27</v>
      </c>
      <c r="E6514">
        <v>4890154840</v>
      </c>
      <c r="F6514" t="s">
        <v>116</v>
      </c>
      <c r="G6514" t="s">
        <v>74</v>
      </c>
      <c r="H6514" t="s">
        <v>11357</v>
      </c>
      <c r="I6514" t="s">
        <v>36</v>
      </c>
      <c r="J6514" t="s">
        <v>19</v>
      </c>
      <c r="K6514">
        <v>4286.32</v>
      </c>
      <c r="L6514">
        <v>550.57000000000005</v>
      </c>
      <c r="M6514" t="s">
        <v>19</v>
      </c>
      <c r="N6514">
        <v>0.128448179323989</v>
      </c>
      <c r="O6514" t="s">
        <v>11351</v>
      </c>
      <c r="P6514" t="s">
        <v>11352</v>
      </c>
      <c r="R6514" t="s">
        <v>11353</v>
      </c>
      <c r="S6514">
        <f>IF(SalesData[[#This Row],[Return Status]]="Returned",1,0)</f>
        <v>0</v>
      </c>
      <c r="T6514">
        <v>2420.2800000000002</v>
      </c>
      <c r="U6514" s="2">
        <f>EOMONTH(SalesData[[#This Row],[Order Date]],0)</f>
        <v>45199</v>
      </c>
      <c r="V6514" s="9" t="str">
        <f>"Q"&amp;INT((MONTH(SalesData[[#This Row],[Order Date]])+2)/3)&amp;"-"&amp;YEAR(SalesData[[#This Row],[Order Date]])</f>
        <v>Q3-2023</v>
      </c>
    </row>
    <row r="6515" spans="1:22" x14ac:dyDescent="0.35">
      <c r="A6515" t="s">
        <v>6656</v>
      </c>
      <c r="B6515" s="1">
        <v>45170</v>
      </c>
      <c r="C6515" t="s">
        <v>124</v>
      </c>
      <c r="D6515" t="s">
        <v>27</v>
      </c>
      <c r="E6515">
        <v>492233388</v>
      </c>
      <c r="F6515" t="s">
        <v>222</v>
      </c>
      <c r="G6515" t="s">
        <v>164</v>
      </c>
      <c r="H6515" t="s">
        <v>165</v>
      </c>
      <c r="I6515" t="s">
        <v>36</v>
      </c>
      <c r="J6515" t="s">
        <v>42</v>
      </c>
      <c r="K6515">
        <v>3270.13</v>
      </c>
      <c r="L6515">
        <v>936.24</v>
      </c>
      <c r="M6515" t="s">
        <v>43</v>
      </c>
      <c r="N6515">
        <v>0.28630054462666599</v>
      </c>
      <c r="O6515" t="s">
        <v>11351</v>
      </c>
      <c r="P6515" t="s">
        <v>11354</v>
      </c>
      <c r="R6515" t="s">
        <v>11353</v>
      </c>
      <c r="S6515">
        <f>IF(SalesData[[#This Row],[Return Status]]="Returned",1,0)</f>
        <v>0</v>
      </c>
      <c r="U6515" s="2">
        <f>EOMONTH(SalesData[[#This Row],[Order Date]],0)</f>
        <v>45199</v>
      </c>
      <c r="V6515" s="9" t="str">
        <f>"Q"&amp;INT((MONTH(SalesData[[#This Row],[Order Date]])+2)/3)&amp;"-"&amp;YEAR(SalesData[[#This Row],[Order Date]])</f>
        <v>Q3-2023</v>
      </c>
    </row>
    <row r="6516" spans="1:22" x14ac:dyDescent="0.35">
      <c r="A6516" t="s">
        <v>6657</v>
      </c>
      <c r="B6516" s="1">
        <v>45172</v>
      </c>
      <c r="C6516" t="s">
        <v>21</v>
      </c>
      <c r="D6516" t="s">
        <v>39</v>
      </c>
      <c r="E6516">
        <v>5025807545</v>
      </c>
      <c r="F6516" t="s">
        <v>185</v>
      </c>
      <c r="G6516" t="s">
        <v>11381</v>
      </c>
      <c r="H6516" t="s">
        <v>165</v>
      </c>
      <c r="I6516" t="s">
        <v>36</v>
      </c>
      <c r="J6516" t="s">
        <v>62</v>
      </c>
      <c r="K6516">
        <v>782.14</v>
      </c>
      <c r="L6516">
        <v>159.71</v>
      </c>
      <c r="M6516" t="s">
        <v>62</v>
      </c>
      <c r="N6516">
        <v>0.20419617971207199</v>
      </c>
      <c r="O6516" t="s">
        <v>11355</v>
      </c>
      <c r="P6516" t="s">
        <v>11354</v>
      </c>
      <c r="R6516" t="s">
        <v>11353</v>
      </c>
      <c r="S6516">
        <f>IF(SalesData[[#This Row],[Return Status]]="Returned",1,0)</f>
        <v>0</v>
      </c>
      <c r="U6516" s="2">
        <f>EOMONTH(SalesData[[#This Row],[Order Date]],0)</f>
        <v>45199</v>
      </c>
      <c r="V6516" s="9" t="str">
        <f>"Q"&amp;INT((MONTH(SalesData[[#This Row],[Order Date]])+2)/3)&amp;"-"&amp;YEAR(SalesData[[#This Row],[Order Date]])</f>
        <v>Q3-2023</v>
      </c>
    </row>
    <row r="6517" spans="1:22" x14ac:dyDescent="0.35">
      <c r="A6517" t="s">
        <v>6658</v>
      </c>
      <c r="B6517" s="1">
        <v>45187</v>
      </c>
      <c r="C6517" t="s">
        <v>87</v>
      </c>
      <c r="D6517" t="s">
        <v>145</v>
      </c>
      <c r="E6517">
        <v>5307686311</v>
      </c>
      <c r="F6517" t="s">
        <v>109</v>
      </c>
      <c r="G6517" t="s">
        <v>59</v>
      </c>
      <c r="H6517" t="s">
        <v>60</v>
      </c>
      <c r="I6517" t="s">
        <v>31</v>
      </c>
      <c r="J6517" t="s">
        <v>18</v>
      </c>
      <c r="K6517">
        <v>3127.62</v>
      </c>
      <c r="L6517">
        <v>812.3</v>
      </c>
      <c r="M6517" t="s">
        <v>19</v>
      </c>
      <c r="N6517">
        <v>0.25971825221734102</v>
      </c>
      <c r="O6517" t="s">
        <v>11351</v>
      </c>
      <c r="P6517" t="s">
        <v>11354</v>
      </c>
      <c r="Q6517" t="s">
        <v>11376</v>
      </c>
      <c r="R6517" t="s">
        <v>11360</v>
      </c>
      <c r="S6517">
        <f>IF(SalesData[[#This Row],[Return Status]]="Returned",1,0)</f>
        <v>1</v>
      </c>
      <c r="T6517">
        <v>2183.56</v>
      </c>
      <c r="U6517" s="2">
        <f>EOMONTH(SalesData[[#This Row],[Order Date]],0)</f>
        <v>45199</v>
      </c>
      <c r="V6517" s="9" t="str">
        <f>"Q"&amp;INT((MONTH(SalesData[[#This Row],[Order Date]])+2)/3)&amp;"-"&amp;YEAR(SalesData[[#This Row],[Order Date]])</f>
        <v>Q3-2023</v>
      </c>
    </row>
    <row r="6518" spans="1:22" x14ac:dyDescent="0.35">
      <c r="A6518" t="s">
        <v>6659</v>
      </c>
      <c r="B6518" s="1">
        <v>45187</v>
      </c>
      <c r="C6518" t="s">
        <v>325</v>
      </c>
      <c r="D6518" t="s">
        <v>13</v>
      </c>
      <c r="E6518">
        <v>2042753051</v>
      </c>
      <c r="F6518" t="s">
        <v>154</v>
      </c>
      <c r="G6518" t="s">
        <v>11370</v>
      </c>
      <c r="H6518" t="s">
        <v>11357</v>
      </c>
      <c r="I6518" t="s">
        <v>31</v>
      </c>
      <c r="J6518" t="s">
        <v>65</v>
      </c>
      <c r="K6518">
        <v>677.13</v>
      </c>
      <c r="L6518">
        <v>174.54</v>
      </c>
      <c r="M6518" t="s">
        <v>65</v>
      </c>
      <c r="N6518">
        <v>0.25776438793141598</v>
      </c>
      <c r="O6518" t="s">
        <v>11355</v>
      </c>
      <c r="P6518" t="s">
        <v>11354</v>
      </c>
      <c r="R6518" t="s">
        <v>11353</v>
      </c>
      <c r="S6518">
        <f>IF(SalesData[[#This Row],[Return Status]]="Returned",1,0)</f>
        <v>0</v>
      </c>
      <c r="U6518" s="2">
        <f>EOMONTH(SalesData[[#This Row],[Order Date]],0)</f>
        <v>45199</v>
      </c>
      <c r="V6518" s="9" t="str">
        <f>"Q"&amp;INT((MONTH(SalesData[[#This Row],[Order Date]])+2)/3)&amp;"-"&amp;YEAR(SalesData[[#This Row],[Order Date]])</f>
        <v>Q3-2023</v>
      </c>
    </row>
    <row r="6519" spans="1:22" x14ac:dyDescent="0.35">
      <c r="A6519" t="s">
        <v>6660</v>
      </c>
      <c r="B6519" s="1">
        <v>45184</v>
      </c>
      <c r="C6519" t="s">
        <v>113</v>
      </c>
      <c r="D6519" t="s">
        <v>46</v>
      </c>
      <c r="E6519">
        <v>6441267410</v>
      </c>
      <c r="F6519" t="s">
        <v>83</v>
      </c>
      <c r="G6519" t="s">
        <v>84</v>
      </c>
      <c r="H6519" t="s">
        <v>85</v>
      </c>
      <c r="I6519" t="s">
        <v>31</v>
      </c>
      <c r="J6519" t="s">
        <v>65</v>
      </c>
      <c r="K6519">
        <v>985.51</v>
      </c>
      <c r="L6519">
        <v>96.38</v>
      </c>
      <c r="M6519" t="s">
        <v>65</v>
      </c>
      <c r="N6519">
        <v>9.7797079684630306E-2</v>
      </c>
      <c r="O6519" t="s">
        <v>11355</v>
      </c>
      <c r="P6519" t="s">
        <v>11356</v>
      </c>
      <c r="R6519" t="s">
        <v>11353</v>
      </c>
      <c r="S6519">
        <f>IF(SalesData[[#This Row],[Return Status]]="Returned",1,0)</f>
        <v>0</v>
      </c>
      <c r="T6519">
        <v>847.14</v>
      </c>
      <c r="U6519" s="2">
        <f>EOMONTH(SalesData[[#This Row],[Order Date]],0)</f>
        <v>45199</v>
      </c>
      <c r="V6519" s="9" t="str">
        <f>"Q"&amp;INT((MONTH(SalesData[[#This Row],[Order Date]])+2)/3)&amp;"-"&amp;YEAR(SalesData[[#This Row],[Order Date]])</f>
        <v>Q3-2023</v>
      </c>
    </row>
    <row r="6520" spans="1:22" x14ac:dyDescent="0.35">
      <c r="A6520" t="s">
        <v>6661</v>
      </c>
      <c r="B6520" s="1">
        <v>45195</v>
      </c>
      <c r="C6520" t="s">
        <v>94</v>
      </c>
      <c r="D6520" t="s">
        <v>46</v>
      </c>
      <c r="E6520">
        <v>1114259369</v>
      </c>
      <c r="F6520" t="s">
        <v>133</v>
      </c>
      <c r="G6520" t="s">
        <v>89</v>
      </c>
      <c r="H6520" t="s">
        <v>11357</v>
      </c>
      <c r="I6520" t="s">
        <v>31</v>
      </c>
      <c r="J6520" t="s">
        <v>62</v>
      </c>
      <c r="K6520">
        <v>3011.81</v>
      </c>
      <c r="L6520">
        <v>538.29</v>
      </c>
      <c r="M6520" t="s">
        <v>62</v>
      </c>
      <c r="N6520">
        <v>0.178726413684794</v>
      </c>
      <c r="O6520" t="s">
        <v>11351</v>
      </c>
      <c r="P6520" t="s">
        <v>11352</v>
      </c>
      <c r="R6520" t="s">
        <v>11353</v>
      </c>
      <c r="S6520">
        <f>IF(SalesData[[#This Row],[Return Status]]="Returned",1,0)</f>
        <v>0</v>
      </c>
      <c r="T6520">
        <v>207.68</v>
      </c>
      <c r="U6520" s="2">
        <f>EOMONTH(SalesData[[#This Row],[Order Date]],0)</f>
        <v>45199</v>
      </c>
      <c r="V6520" s="9" t="str">
        <f>"Q"&amp;INT((MONTH(SalesData[[#This Row],[Order Date]])+2)/3)&amp;"-"&amp;YEAR(SalesData[[#This Row],[Order Date]])</f>
        <v>Q3-2023</v>
      </c>
    </row>
    <row r="6521" spans="1:22" x14ac:dyDescent="0.35">
      <c r="A6521" t="s">
        <v>6662</v>
      </c>
      <c r="B6521" s="1">
        <v>45192</v>
      </c>
      <c r="C6521" t="s">
        <v>176</v>
      </c>
      <c r="D6521" t="s">
        <v>46</v>
      </c>
      <c r="E6521">
        <v>6031564492</v>
      </c>
      <c r="F6521" t="s">
        <v>14</v>
      </c>
      <c r="G6521" t="s">
        <v>15</v>
      </c>
      <c r="H6521" t="s">
        <v>16</v>
      </c>
      <c r="I6521" t="s">
        <v>17</v>
      </c>
      <c r="J6521" t="s">
        <v>19</v>
      </c>
      <c r="K6521">
        <v>4256.09</v>
      </c>
      <c r="L6521">
        <v>235.16</v>
      </c>
      <c r="M6521" t="s">
        <v>19</v>
      </c>
      <c r="N6521">
        <v>5.5252590993141601E-2</v>
      </c>
      <c r="O6521" t="s">
        <v>11351</v>
      </c>
      <c r="P6521" t="s">
        <v>11356</v>
      </c>
      <c r="R6521" t="s">
        <v>11353</v>
      </c>
      <c r="S6521">
        <f>IF(SalesData[[#This Row],[Return Status]]="Returned",1,0)</f>
        <v>0</v>
      </c>
      <c r="T6521">
        <v>2085.91</v>
      </c>
      <c r="U6521" s="2">
        <f>EOMONTH(SalesData[[#This Row],[Order Date]],0)</f>
        <v>45199</v>
      </c>
      <c r="V6521" s="9" t="str">
        <f>"Q"&amp;INT((MONTH(SalesData[[#This Row],[Order Date]])+2)/3)&amp;"-"&amp;YEAR(SalesData[[#This Row],[Order Date]])</f>
        <v>Q3-2023</v>
      </c>
    </row>
    <row r="6522" spans="1:22" x14ac:dyDescent="0.35">
      <c r="A6522" t="s">
        <v>6663</v>
      </c>
      <c r="B6522" s="1">
        <v>45173</v>
      </c>
      <c r="C6522" t="s">
        <v>139</v>
      </c>
      <c r="D6522" t="s">
        <v>99</v>
      </c>
      <c r="E6522">
        <v>9111624979</v>
      </c>
      <c r="F6522" t="s">
        <v>116</v>
      </c>
      <c r="G6522" t="s">
        <v>74</v>
      </c>
      <c r="H6522" t="s">
        <v>75</v>
      </c>
      <c r="I6522" t="s">
        <v>36</v>
      </c>
      <c r="J6522" t="s">
        <v>19</v>
      </c>
      <c r="K6522">
        <v>3636.58</v>
      </c>
      <c r="L6522">
        <v>987.42</v>
      </c>
      <c r="M6522" t="s">
        <v>19</v>
      </c>
      <c r="N6522">
        <v>0.27152434430151401</v>
      </c>
      <c r="O6522" t="s">
        <v>11351</v>
      </c>
      <c r="P6522" t="s">
        <v>11354</v>
      </c>
      <c r="R6522" t="s">
        <v>11353</v>
      </c>
      <c r="S6522">
        <f>IF(SalesData[[#This Row],[Return Status]]="Returned",1,0)</f>
        <v>0</v>
      </c>
      <c r="T6522">
        <v>2420.2800000000002</v>
      </c>
      <c r="U6522" s="2">
        <f>EOMONTH(SalesData[[#This Row],[Order Date]],0)</f>
        <v>45199</v>
      </c>
      <c r="V6522" s="9" t="str">
        <f>"Q"&amp;INT((MONTH(SalesData[[#This Row],[Order Date]])+2)/3)&amp;"-"&amp;YEAR(SalesData[[#This Row],[Order Date]])</f>
        <v>Q3-2023</v>
      </c>
    </row>
    <row r="6523" spans="1:22" x14ac:dyDescent="0.35">
      <c r="A6523" t="s">
        <v>6664</v>
      </c>
      <c r="B6523" s="1">
        <v>45196</v>
      </c>
      <c r="C6523" t="s">
        <v>92</v>
      </c>
      <c r="D6523" t="s">
        <v>145</v>
      </c>
      <c r="E6523">
        <v>1635334271</v>
      </c>
      <c r="F6523" t="s">
        <v>103</v>
      </c>
      <c r="G6523" t="s">
        <v>23</v>
      </c>
      <c r="H6523" t="s">
        <v>11357</v>
      </c>
      <c r="I6523" t="s">
        <v>17</v>
      </c>
      <c r="J6523" t="s">
        <v>62</v>
      </c>
      <c r="K6523">
        <v>619.39</v>
      </c>
      <c r="L6523">
        <v>115.57</v>
      </c>
      <c r="M6523" t="s">
        <v>62</v>
      </c>
      <c r="N6523">
        <v>0.18658680314503001</v>
      </c>
      <c r="O6523" t="s">
        <v>11355</v>
      </c>
      <c r="P6523" t="s">
        <v>11352</v>
      </c>
      <c r="R6523" t="s">
        <v>11353</v>
      </c>
      <c r="S6523">
        <f>IF(SalesData[[#This Row],[Return Status]]="Returned",1,0)</f>
        <v>0</v>
      </c>
      <c r="T6523">
        <v>2821.33</v>
      </c>
      <c r="U6523" s="2">
        <f>EOMONTH(SalesData[[#This Row],[Order Date]],0)</f>
        <v>45199</v>
      </c>
      <c r="V6523" s="9" t="str">
        <f>"Q"&amp;INT((MONTH(SalesData[[#This Row],[Order Date]])+2)/3)&amp;"-"&amp;YEAR(SalesData[[#This Row],[Order Date]])</f>
        <v>Q3-2023</v>
      </c>
    </row>
    <row r="6524" spans="1:22" x14ac:dyDescent="0.35">
      <c r="A6524" t="s">
        <v>6665</v>
      </c>
      <c r="B6524" s="1">
        <v>45183</v>
      </c>
      <c r="C6524" t="s">
        <v>87</v>
      </c>
      <c r="D6524" t="s">
        <v>80</v>
      </c>
      <c r="E6524">
        <v>733005606</v>
      </c>
      <c r="F6524" t="s">
        <v>170</v>
      </c>
      <c r="G6524" t="s">
        <v>11358</v>
      </c>
      <c r="H6524" t="s">
        <v>41</v>
      </c>
      <c r="I6524" t="s">
        <v>31</v>
      </c>
      <c r="J6524" t="s">
        <v>18</v>
      </c>
      <c r="K6524">
        <v>3876.35</v>
      </c>
      <c r="L6524">
        <v>748.26</v>
      </c>
      <c r="M6524" t="s">
        <v>19</v>
      </c>
      <c r="N6524">
        <v>0.19303210494408399</v>
      </c>
      <c r="O6524" t="s">
        <v>11351</v>
      </c>
      <c r="P6524" t="s">
        <v>11352</v>
      </c>
      <c r="R6524" t="s">
        <v>11353</v>
      </c>
      <c r="S6524">
        <f>IF(SalesData[[#This Row],[Return Status]]="Returned",1,0)</f>
        <v>0</v>
      </c>
      <c r="U6524" s="2">
        <f>EOMONTH(SalesData[[#This Row],[Order Date]],0)</f>
        <v>45199</v>
      </c>
      <c r="V6524" s="9" t="str">
        <f>"Q"&amp;INT((MONTH(SalesData[[#This Row],[Order Date]])+2)/3)&amp;"-"&amp;YEAR(SalesData[[#This Row],[Order Date]])</f>
        <v>Q3-2023</v>
      </c>
    </row>
    <row r="6525" spans="1:22" x14ac:dyDescent="0.35">
      <c r="A6525" t="s">
        <v>6666</v>
      </c>
      <c r="B6525" s="1">
        <v>45176</v>
      </c>
      <c r="C6525" t="s">
        <v>52</v>
      </c>
      <c r="D6525" t="s">
        <v>99</v>
      </c>
      <c r="E6525">
        <v>4007037136</v>
      </c>
      <c r="F6525" t="s">
        <v>68</v>
      </c>
      <c r="G6525" t="s">
        <v>11358</v>
      </c>
      <c r="H6525" t="s">
        <v>41</v>
      </c>
      <c r="I6525" t="s">
        <v>31</v>
      </c>
      <c r="J6525" t="s">
        <v>62</v>
      </c>
      <c r="K6525">
        <v>2611.98</v>
      </c>
      <c r="L6525">
        <v>569.16999999999996</v>
      </c>
      <c r="M6525" t="s">
        <v>62</v>
      </c>
      <c r="N6525">
        <v>0.21790748780618499</v>
      </c>
      <c r="O6525" t="s">
        <v>11351</v>
      </c>
      <c r="P6525" t="s">
        <v>11354</v>
      </c>
      <c r="R6525" t="s">
        <v>11353</v>
      </c>
      <c r="S6525">
        <f>IF(SalesData[[#This Row],[Return Status]]="Returned",1,0)</f>
        <v>0</v>
      </c>
      <c r="U6525" s="2">
        <f>EOMONTH(SalesData[[#This Row],[Order Date]],0)</f>
        <v>45199</v>
      </c>
      <c r="V6525" s="9" t="str">
        <f>"Q"&amp;INT((MONTH(SalesData[[#This Row],[Order Date]])+2)/3)&amp;"-"&amp;YEAR(SalesData[[#This Row],[Order Date]])</f>
        <v>Q3-2023</v>
      </c>
    </row>
    <row r="6526" spans="1:22" x14ac:dyDescent="0.35">
      <c r="A6526" t="s">
        <v>6667</v>
      </c>
      <c r="B6526" s="1">
        <v>45189</v>
      </c>
      <c r="C6526" t="s">
        <v>38</v>
      </c>
      <c r="D6526" t="s">
        <v>145</v>
      </c>
      <c r="E6526">
        <v>3611927411</v>
      </c>
      <c r="F6526" t="s">
        <v>181</v>
      </c>
      <c r="G6526" t="s">
        <v>54</v>
      </c>
      <c r="H6526" t="s">
        <v>11357</v>
      </c>
      <c r="I6526" t="s">
        <v>31</v>
      </c>
      <c r="J6526" t="s">
        <v>19</v>
      </c>
      <c r="K6526">
        <v>3046.38</v>
      </c>
      <c r="L6526">
        <v>337.88</v>
      </c>
      <c r="M6526" t="s">
        <v>19</v>
      </c>
      <c r="N6526">
        <v>0.11091196764684599</v>
      </c>
      <c r="O6526" t="s">
        <v>11351</v>
      </c>
      <c r="P6526" t="s">
        <v>11352</v>
      </c>
      <c r="R6526" t="s">
        <v>11353</v>
      </c>
      <c r="S6526">
        <f>IF(SalesData[[#This Row],[Return Status]]="Returned",1,0)</f>
        <v>0</v>
      </c>
      <c r="U6526" s="2">
        <f>EOMONTH(SalesData[[#This Row],[Order Date]],0)</f>
        <v>45199</v>
      </c>
      <c r="V6526" s="9" t="str">
        <f>"Q"&amp;INT((MONTH(SalesData[[#This Row],[Order Date]])+2)/3)&amp;"-"&amp;YEAR(SalesData[[#This Row],[Order Date]])</f>
        <v>Q3-2023</v>
      </c>
    </row>
    <row r="6527" spans="1:22" x14ac:dyDescent="0.35">
      <c r="A6527" t="s">
        <v>6668</v>
      </c>
      <c r="B6527" s="1">
        <v>45194</v>
      </c>
      <c r="C6527" t="s">
        <v>97</v>
      </c>
      <c r="D6527" t="s">
        <v>39</v>
      </c>
      <c r="E6527">
        <v>4902634096</v>
      </c>
      <c r="F6527" t="s">
        <v>107</v>
      </c>
      <c r="G6527" t="s">
        <v>15</v>
      </c>
      <c r="H6527" t="s">
        <v>16</v>
      </c>
      <c r="I6527" t="s">
        <v>17</v>
      </c>
      <c r="J6527" t="s">
        <v>19</v>
      </c>
      <c r="K6527">
        <v>4068.42</v>
      </c>
      <c r="L6527">
        <v>1041.3900000000001</v>
      </c>
      <c r="M6527" t="s">
        <v>19</v>
      </c>
      <c r="N6527">
        <v>0.25596914772811102</v>
      </c>
      <c r="O6527" t="s">
        <v>11351</v>
      </c>
      <c r="P6527" t="s">
        <v>11354</v>
      </c>
      <c r="R6527" t="s">
        <v>11353</v>
      </c>
      <c r="S6527">
        <f>IF(SalesData[[#This Row],[Return Status]]="Returned",1,0)</f>
        <v>0</v>
      </c>
      <c r="T6527">
        <v>2085.91</v>
      </c>
      <c r="U6527" s="2">
        <f>EOMONTH(SalesData[[#This Row],[Order Date]],0)</f>
        <v>45199</v>
      </c>
      <c r="V6527" s="9" t="str">
        <f>"Q"&amp;INT((MONTH(SalesData[[#This Row],[Order Date]])+2)/3)&amp;"-"&amp;YEAR(SalesData[[#This Row],[Order Date]])</f>
        <v>Q3-2023</v>
      </c>
    </row>
    <row r="6528" spans="1:22" x14ac:dyDescent="0.35">
      <c r="A6528" t="s">
        <v>6669</v>
      </c>
      <c r="B6528" s="1">
        <v>45189</v>
      </c>
      <c r="C6528" t="s">
        <v>132</v>
      </c>
      <c r="D6528" t="s">
        <v>72</v>
      </c>
      <c r="E6528">
        <v>9722234937</v>
      </c>
      <c r="F6528" t="s">
        <v>206</v>
      </c>
      <c r="G6528" t="s">
        <v>89</v>
      </c>
      <c r="H6528" t="s">
        <v>90</v>
      </c>
      <c r="I6528" t="s">
        <v>31</v>
      </c>
      <c r="J6528" t="s">
        <v>19</v>
      </c>
      <c r="K6528">
        <v>962.5</v>
      </c>
      <c r="L6528">
        <v>264.27</v>
      </c>
      <c r="M6528" t="s">
        <v>19</v>
      </c>
      <c r="N6528">
        <v>0.27456623376623401</v>
      </c>
      <c r="O6528" t="s">
        <v>11355</v>
      </c>
      <c r="P6528" t="s">
        <v>11354</v>
      </c>
      <c r="R6528" t="s">
        <v>11353</v>
      </c>
      <c r="S6528">
        <f>IF(SalesData[[#This Row],[Return Status]]="Returned",1,0)</f>
        <v>0</v>
      </c>
      <c r="T6528">
        <v>207.68</v>
      </c>
      <c r="U6528" s="2">
        <f>EOMONTH(SalesData[[#This Row],[Order Date]],0)</f>
        <v>45199</v>
      </c>
      <c r="V6528" s="9" t="str">
        <f>"Q"&amp;INT((MONTH(SalesData[[#This Row],[Order Date]])+2)/3)&amp;"-"&amp;YEAR(SalesData[[#This Row],[Order Date]])</f>
        <v>Q3-2023</v>
      </c>
    </row>
    <row r="6529" spans="1:22" x14ac:dyDescent="0.35">
      <c r="A6529" t="s">
        <v>6670</v>
      </c>
      <c r="B6529" s="1">
        <v>45172</v>
      </c>
      <c r="C6529" t="s">
        <v>97</v>
      </c>
      <c r="D6529" t="s">
        <v>145</v>
      </c>
      <c r="E6529">
        <v>2343524096</v>
      </c>
      <c r="F6529" t="s">
        <v>387</v>
      </c>
      <c r="G6529" t="s">
        <v>89</v>
      </c>
      <c r="H6529" t="s">
        <v>90</v>
      </c>
      <c r="I6529" t="s">
        <v>31</v>
      </c>
      <c r="J6529" t="s">
        <v>62</v>
      </c>
      <c r="K6529">
        <v>4198.84</v>
      </c>
      <c r="L6529">
        <v>1115.03</v>
      </c>
      <c r="M6529" t="s">
        <v>62</v>
      </c>
      <c r="N6529">
        <v>0.26555667755856399</v>
      </c>
      <c r="O6529" t="s">
        <v>11351</v>
      </c>
      <c r="P6529" t="s">
        <v>11354</v>
      </c>
      <c r="R6529" t="s">
        <v>11353</v>
      </c>
      <c r="S6529">
        <f>IF(SalesData[[#This Row],[Return Status]]="Returned",1,0)</f>
        <v>0</v>
      </c>
      <c r="T6529">
        <v>207.68</v>
      </c>
      <c r="U6529" s="2">
        <f>EOMONTH(SalesData[[#This Row],[Order Date]],0)</f>
        <v>45199</v>
      </c>
      <c r="V6529" s="9" t="str">
        <f>"Q"&amp;INT((MONTH(SalesData[[#This Row],[Order Date]])+2)/3)&amp;"-"&amp;YEAR(SalesData[[#This Row],[Order Date]])</f>
        <v>Q3-2023</v>
      </c>
    </row>
    <row r="6530" spans="1:22" x14ac:dyDescent="0.35">
      <c r="A6530" t="s">
        <v>6671</v>
      </c>
      <c r="B6530" s="1">
        <v>45184</v>
      </c>
      <c r="C6530" t="s">
        <v>111</v>
      </c>
      <c r="D6530" t="s">
        <v>13</v>
      </c>
      <c r="E6530">
        <v>7572600563</v>
      </c>
      <c r="F6530" t="s">
        <v>292</v>
      </c>
      <c r="G6530" t="s">
        <v>11358</v>
      </c>
      <c r="H6530" t="s">
        <v>41</v>
      </c>
      <c r="I6530" t="s">
        <v>31</v>
      </c>
      <c r="J6530" t="s">
        <v>62</v>
      </c>
      <c r="K6530">
        <v>4116.5200000000004</v>
      </c>
      <c r="L6530">
        <v>444.2</v>
      </c>
      <c r="M6530" t="s">
        <v>62</v>
      </c>
      <c r="N6530">
        <v>0.10790667845656</v>
      </c>
      <c r="O6530" t="s">
        <v>11351</v>
      </c>
      <c r="P6530" t="s">
        <v>11352</v>
      </c>
      <c r="R6530" t="s">
        <v>11353</v>
      </c>
      <c r="S6530">
        <f>IF(SalesData[[#This Row],[Return Status]]="Returned",1,0)</f>
        <v>0</v>
      </c>
      <c r="U6530" s="2">
        <f>EOMONTH(SalesData[[#This Row],[Order Date]],0)</f>
        <v>45199</v>
      </c>
      <c r="V6530" s="9" t="str">
        <f>"Q"&amp;INT((MONTH(SalesData[[#This Row],[Order Date]])+2)/3)&amp;"-"&amp;YEAR(SalesData[[#This Row],[Order Date]])</f>
        <v>Q3-2023</v>
      </c>
    </row>
    <row r="6531" spans="1:22" x14ac:dyDescent="0.35">
      <c r="A6531" t="s">
        <v>6672</v>
      </c>
      <c r="B6531" s="1">
        <v>45174</v>
      </c>
      <c r="C6531" t="s">
        <v>132</v>
      </c>
      <c r="D6531" t="s">
        <v>39</v>
      </c>
      <c r="E6531">
        <v>6021928351</v>
      </c>
      <c r="F6531" t="s">
        <v>14</v>
      </c>
      <c r="G6531" t="s">
        <v>15</v>
      </c>
      <c r="H6531" t="s">
        <v>16</v>
      </c>
      <c r="I6531" t="s">
        <v>17</v>
      </c>
      <c r="J6531" t="s">
        <v>62</v>
      </c>
      <c r="K6531">
        <v>4311.95</v>
      </c>
      <c r="L6531">
        <v>1251.44</v>
      </c>
      <c r="M6531" t="s">
        <v>62</v>
      </c>
      <c r="N6531">
        <v>0.29022599983766001</v>
      </c>
      <c r="O6531" t="s">
        <v>11351</v>
      </c>
      <c r="P6531" t="s">
        <v>11354</v>
      </c>
      <c r="R6531" t="s">
        <v>11353</v>
      </c>
      <c r="S6531">
        <f>IF(SalesData[[#This Row],[Return Status]]="Returned",1,0)</f>
        <v>0</v>
      </c>
      <c r="T6531">
        <v>2085.91</v>
      </c>
      <c r="U6531" s="2">
        <f>EOMONTH(SalesData[[#This Row],[Order Date]],0)</f>
        <v>45199</v>
      </c>
      <c r="V6531" s="9" t="str">
        <f>"Q"&amp;INT((MONTH(SalesData[[#This Row],[Order Date]])+2)/3)&amp;"-"&amp;YEAR(SalesData[[#This Row],[Order Date]])</f>
        <v>Q3-2023</v>
      </c>
    </row>
    <row r="6532" spans="1:22" x14ac:dyDescent="0.35">
      <c r="A6532" t="s">
        <v>6673</v>
      </c>
      <c r="B6532" s="1">
        <v>45198</v>
      </c>
      <c r="C6532" t="s">
        <v>149</v>
      </c>
      <c r="D6532" t="s">
        <v>99</v>
      </c>
      <c r="E6532">
        <v>815386480</v>
      </c>
      <c r="F6532" t="s">
        <v>64</v>
      </c>
      <c r="G6532" t="s">
        <v>15</v>
      </c>
      <c r="H6532" t="s">
        <v>16</v>
      </c>
      <c r="I6532" t="s">
        <v>17</v>
      </c>
      <c r="J6532" t="s">
        <v>65</v>
      </c>
      <c r="K6532">
        <v>1113.8399999999999</v>
      </c>
      <c r="L6532">
        <v>43.22</v>
      </c>
      <c r="M6532" t="s">
        <v>65</v>
      </c>
      <c r="N6532">
        <v>3.8802700567406402E-2</v>
      </c>
      <c r="O6532" t="s">
        <v>11351</v>
      </c>
      <c r="P6532" t="s">
        <v>11356</v>
      </c>
      <c r="R6532" t="s">
        <v>11353</v>
      </c>
      <c r="S6532">
        <f>IF(SalesData[[#This Row],[Return Status]]="Returned",1,0)</f>
        <v>0</v>
      </c>
      <c r="T6532">
        <v>2085.91</v>
      </c>
      <c r="U6532" s="2">
        <f>EOMONTH(SalesData[[#This Row],[Order Date]],0)</f>
        <v>45199</v>
      </c>
      <c r="V6532" s="9" t="str">
        <f>"Q"&amp;INT((MONTH(SalesData[[#This Row],[Order Date]])+2)/3)&amp;"-"&amp;YEAR(SalesData[[#This Row],[Order Date]])</f>
        <v>Q3-2023</v>
      </c>
    </row>
    <row r="6533" spans="1:22" x14ac:dyDescent="0.35">
      <c r="A6533" t="s">
        <v>6674</v>
      </c>
      <c r="B6533" s="1">
        <v>45176</v>
      </c>
      <c r="C6533" t="s">
        <v>92</v>
      </c>
      <c r="D6533" t="s">
        <v>27</v>
      </c>
      <c r="E6533">
        <v>9784711025</v>
      </c>
      <c r="F6533" t="s">
        <v>410</v>
      </c>
      <c r="G6533" t="s">
        <v>29</v>
      </c>
      <c r="H6533" t="s">
        <v>30</v>
      </c>
      <c r="I6533" t="s">
        <v>31</v>
      </c>
      <c r="J6533" t="s">
        <v>19</v>
      </c>
      <c r="K6533">
        <v>4716.7</v>
      </c>
      <c r="L6533">
        <v>1080.18</v>
      </c>
      <c r="M6533" t="s">
        <v>19</v>
      </c>
      <c r="N6533">
        <v>0.22901180910382299</v>
      </c>
      <c r="O6533" t="s">
        <v>11351</v>
      </c>
      <c r="P6533" t="s">
        <v>11354</v>
      </c>
      <c r="R6533" t="s">
        <v>11353</v>
      </c>
      <c r="S6533">
        <f>IF(SalesData[[#This Row],[Return Status]]="Returned",1,0)</f>
        <v>0</v>
      </c>
      <c r="T6533">
        <v>2788.38</v>
      </c>
      <c r="U6533" s="2">
        <f>EOMONTH(SalesData[[#This Row],[Order Date]],0)</f>
        <v>45199</v>
      </c>
      <c r="V6533" s="9" t="str">
        <f>"Q"&amp;INT((MONTH(SalesData[[#This Row],[Order Date]])+2)/3)&amp;"-"&amp;YEAR(SalesData[[#This Row],[Order Date]])</f>
        <v>Q3-2023</v>
      </c>
    </row>
    <row r="6534" spans="1:22" x14ac:dyDescent="0.35">
      <c r="A6534" t="s">
        <v>6675</v>
      </c>
      <c r="B6534" s="1">
        <v>45170</v>
      </c>
      <c r="C6534" t="s">
        <v>26</v>
      </c>
      <c r="D6534" t="s">
        <v>46</v>
      </c>
      <c r="E6534">
        <v>5828454687</v>
      </c>
      <c r="F6534" t="s">
        <v>95</v>
      </c>
      <c r="G6534" t="s">
        <v>59</v>
      </c>
      <c r="H6534" t="s">
        <v>60</v>
      </c>
      <c r="I6534" t="s">
        <v>31</v>
      </c>
      <c r="J6534" t="s">
        <v>42</v>
      </c>
      <c r="K6534">
        <v>2211.87</v>
      </c>
      <c r="L6534">
        <v>470.84</v>
      </c>
      <c r="M6534" t="s">
        <v>43</v>
      </c>
      <c r="N6534">
        <v>0.21286965327980401</v>
      </c>
      <c r="O6534" t="s">
        <v>11351</v>
      </c>
      <c r="P6534" t="s">
        <v>11354</v>
      </c>
      <c r="R6534" t="s">
        <v>11353</v>
      </c>
      <c r="S6534">
        <f>IF(SalesData[[#This Row],[Return Status]]="Returned",1,0)</f>
        <v>0</v>
      </c>
      <c r="T6534">
        <v>2183.56</v>
      </c>
      <c r="U6534" s="2">
        <f>EOMONTH(SalesData[[#This Row],[Order Date]],0)</f>
        <v>45199</v>
      </c>
      <c r="V6534" s="9" t="str">
        <f>"Q"&amp;INT((MONTH(SalesData[[#This Row],[Order Date]])+2)/3)&amp;"-"&amp;YEAR(SalesData[[#This Row],[Order Date]])</f>
        <v>Q3-2023</v>
      </c>
    </row>
    <row r="6535" spans="1:22" x14ac:dyDescent="0.35">
      <c r="A6535" t="s">
        <v>6676</v>
      </c>
      <c r="B6535" s="1">
        <v>45180</v>
      </c>
      <c r="C6535" t="s">
        <v>57</v>
      </c>
      <c r="D6535" t="s">
        <v>99</v>
      </c>
      <c r="E6535">
        <v>7538356919</v>
      </c>
      <c r="F6535" t="s">
        <v>40</v>
      </c>
      <c r="G6535" t="s">
        <v>69</v>
      </c>
      <c r="H6535" t="s">
        <v>41</v>
      </c>
      <c r="I6535" t="s">
        <v>31</v>
      </c>
      <c r="J6535" t="s">
        <v>42</v>
      </c>
      <c r="K6535">
        <v>3584.48</v>
      </c>
      <c r="L6535">
        <v>286.25</v>
      </c>
      <c r="M6535" t="s">
        <v>43</v>
      </c>
      <c r="N6535">
        <v>7.9858166317011106E-2</v>
      </c>
      <c r="O6535" t="s">
        <v>11351</v>
      </c>
      <c r="P6535" t="s">
        <v>11356</v>
      </c>
      <c r="R6535" t="s">
        <v>11353</v>
      </c>
      <c r="S6535">
        <f>IF(SalesData[[#This Row],[Return Status]]="Returned",1,0)</f>
        <v>0</v>
      </c>
      <c r="T6535">
        <v>2081.52</v>
      </c>
      <c r="U6535" s="2">
        <f>EOMONTH(SalesData[[#This Row],[Order Date]],0)</f>
        <v>45199</v>
      </c>
      <c r="V6535" s="9" t="str">
        <f>"Q"&amp;INT((MONTH(SalesData[[#This Row],[Order Date]])+2)/3)&amp;"-"&amp;YEAR(SalesData[[#This Row],[Order Date]])</f>
        <v>Q3-2023</v>
      </c>
    </row>
    <row r="6536" spans="1:22" x14ac:dyDescent="0.35">
      <c r="A6536" t="s">
        <v>6677</v>
      </c>
      <c r="B6536" s="1">
        <v>45198</v>
      </c>
      <c r="C6536" t="s">
        <v>162</v>
      </c>
      <c r="D6536" t="s">
        <v>27</v>
      </c>
      <c r="E6536">
        <v>6349726852</v>
      </c>
      <c r="F6536" t="s">
        <v>127</v>
      </c>
      <c r="G6536" t="s">
        <v>29</v>
      </c>
      <c r="H6536" t="s">
        <v>30</v>
      </c>
      <c r="I6536" t="s">
        <v>31</v>
      </c>
      <c r="J6536" t="s">
        <v>62</v>
      </c>
      <c r="K6536">
        <v>1956.91</v>
      </c>
      <c r="L6536">
        <v>76.349999999999994</v>
      </c>
      <c r="M6536" t="s">
        <v>62</v>
      </c>
      <c r="N6536">
        <v>3.9015590906071297E-2</v>
      </c>
      <c r="O6536" t="s">
        <v>11351</v>
      </c>
      <c r="P6536" t="s">
        <v>11356</v>
      </c>
      <c r="R6536" t="s">
        <v>11353</v>
      </c>
      <c r="S6536">
        <f>IF(SalesData[[#This Row],[Return Status]]="Returned",1,0)</f>
        <v>0</v>
      </c>
      <c r="T6536">
        <v>2788.38</v>
      </c>
      <c r="U6536" s="2">
        <f>EOMONTH(SalesData[[#This Row],[Order Date]],0)</f>
        <v>45199</v>
      </c>
      <c r="V6536" s="9" t="str">
        <f>"Q"&amp;INT((MONTH(SalesData[[#This Row],[Order Date]])+2)/3)&amp;"-"&amp;YEAR(SalesData[[#This Row],[Order Date]])</f>
        <v>Q3-2023</v>
      </c>
    </row>
    <row r="6537" spans="1:22" x14ac:dyDescent="0.35">
      <c r="A6537" t="s">
        <v>6678</v>
      </c>
      <c r="B6537" s="1">
        <v>45188</v>
      </c>
      <c r="C6537" t="s">
        <v>162</v>
      </c>
      <c r="D6537" t="s">
        <v>27</v>
      </c>
      <c r="E6537">
        <v>3623870748</v>
      </c>
      <c r="F6537" t="s">
        <v>410</v>
      </c>
      <c r="G6537" t="s">
        <v>29</v>
      </c>
      <c r="H6537" t="s">
        <v>30</v>
      </c>
      <c r="I6537" t="s">
        <v>31</v>
      </c>
      <c r="J6537" t="s">
        <v>19</v>
      </c>
      <c r="K6537">
        <v>4609.16</v>
      </c>
      <c r="L6537">
        <v>586.67999999999995</v>
      </c>
      <c r="M6537" t="s">
        <v>19</v>
      </c>
      <c r="N6537">
        <v>0.12728566593479099</v>
      </c>
      <c r="O6537" t="s">
        <v>11351</v>
      </c>
      <c r="P6537" t="s">
        <v>11352</v>
      </c>
      <c r="R6537" t="s">
        <v>11353</v>
      </c>
      <c r="S6537">
        <f>IF(SalesData[[#This Row],[Return Status]]="Returned",1,0)</f>
        <v>0</v>
      </c>
      <c r="T6537">
        <v>2788.38</v>
      </c>
      <c r="U6537" s="2">
        <f>EOMONTH(SalesData[[#This Row],[Order Date]],0)</f>
        <v>45199</v>
      </c>
      <c r="V6537" s="9" t="str">
        <f>"Q"&amp;INT((MONTH(SalesData[[#This Row],[Order Date]])+2)/3)&amp;"-"&amp;YEAR(SalesData[[#This Row],[Order Date]])</f>
        <v>Q3-2023</v>
      </c>
    </row>
    <row r="6538" spans="1:22" x14ac:dyDescent="0.35">
      <c r="A6538" t="s">
        <v>6679</v>
      </c>
      <c r="B6538" s="1">
        <v>45196</v>
      </c>
      <c r="C6538" t="s">
        <v>49</v>
      </c>
      <c r="D6538" t="s">
        <v>46</v>
      </c>
      <c r="E6538">
        <v>7728056319</v>
      </c>
      <c r="F6538" t="s">
        <v>40</v>
      </c>
      <c r="G6538" t="s">
        <v>69</v>
      </c>
      <c r="H6538" t="s">
        <v>41</v>
      </c>
      <c r="I6538" t="s">
        <v>31</v>
      </c>
      <c r="J6538" t="s">
        <v>65</v>
      </c>
      <c r="K6538">
        <v>1892.78</v>
      </c>
      <c r="L6538">
        <v>355.06</v>
      </c>
      <c r="M6538" t="s">
        <v>65</v>
      </c>
      <c r="N6538">
        <v>0.18758651295977299</v>
      </c>
      <c r="O6538" t="s">
        <v>11351</v>
      </c>
      <c r="P6538" t="s">
        <v>11352</v>
      </c>
      <c r="Q6538" t="s">
        <v>11363</v>
      </c>
      <c r="R6538" t="s">
        <v>11360</v>
      </c>
      <c r="S6538">
        <f>IF(SalesData[[#This Row],[Return Status]]="Returned",1,0)</f>
        <v>1</v>
      </c>
      <c r="T6538">
        <v>2081.52</v>
      </c>
      <c r="U6538" s="2">
        <f>EOMONTH(SalesData[[#This Row],[Order Date]],0)</f>
        <v>45199</v>
      </c>
      <c r="V6538" s="9" t="str">
        <f>"Q"&amp;INT((MONTH(SalesData[[#This Row],[Order Date]])+2)/3)&amp;"-"&amp;YEAR(SalesData[[#This Row],[Order Date]])</f>
        <v>Q3-2023</v>
      </c>
    </row>
    <row r="6539" spans="1:22" x14ac:dyDescent="0.35">
      <c r="A6539" t="s">
        <v>6680</v>
      </c>
      <c r="B6539" s="1">
        <v>45180</v>
      </c>
      <c r="C6539" t="s">
        <v>67</v>
      </c>
      <c r="D6539" t="s">
        <v>72</v>
      </c>
      <c r="E6539">
        <v>8300403709</v>
      </c>
      <c r="F6539" t="s">
        <v>107</v>
      </c>
      <c r="G6539" t="s">
        <v>15</v>
      </c>
      <c r="H6539" t="s">
        <v>11357</v>
      </c>
      <c r="I6539" t="s">
        <v>17</v>
      </c>
      <c r="J6539" t="s">
        <v>19</v>
      </c>
      <c r="K6539">
        <v>4950.41</v>
      </c>
      <c r="L6539">
        <v>286.86</v>
      </c>
      <c r="M6539" t="s">
        <v>19</v>
      </c>
      <c r="N6539">
        <v>5.7946715524572701E-2</v>
      </c>
      <c r="O6539" t="s">
        <v>11351</v>
      </c>
      <c r="P6539" t="s">
        <v>11356</v>
      </c>
      <c r="R6539" t="s">
        <v>11353</v>
      </c>
      <c r="S6539">
        <f>IF(SalesData[[#This Row],[Return Status]]="Returned",1,0)</f>
        <v>0</v>
      </c>
      <c r="T6539">
        <v>2085.91</v>
      </c>
      <c r="U6539" s="2">
        <f>EOMONTH(SalesData[[#This Row],[Order Date]],0)</f>
        <v>45199</v>
      </c>
      <c r="V6539" s="9" t="str">
        <f>"Q"&amp;INT((MONTH(SalesData[[#This Row],[Order Date]])+2)/3)&amp;"-"&amp;YEAR(SalesData[[#This Row],[Order Date]])</f>
        <v>Q3-2023</v>
      </c>
    </row>
    <row r="6540" spans="1:22" x14ac:dyDescent="0.35">
      <c r="A6540" t="s">
        <v>6681</v>
      </c>
      <c r="B6540" s="1">
        <v>45191</v>
      </c>
      <c r="C6540" t="s">
        <v>106</v>
      </c>
      <c r="D6540" t="s">
        <v>145</v>
      </c>
      <c r="E6540">
        <v>8227800977</v>
      </c>
      <c r="F6540" t="s">
        <v>107</v>
      </c>
      <c r="G6540" t="s">
        <v>15</v>
      </c>
      <c r="H6540" t="s">
        <v>16</v>
      </c>
      <c r="I6540" t="s">
        <v>17</v>
      </c>
      <c r="J6540" t="s">
        <v>18</v>
      </c>
      <c r="K6540">
        <v>1644.11</v>
      </c>
      <c r="L6540">
        <v>116.15</v>
      </c>
      <c r="M6540" t="s">
        <v>19</v>
      </c>
      <c r="N6540">
        <v>7.0646124651027001E-2</v>
      </c>
      <c r="O6540" t="s">
        <v>11351</v>
      </c>
      <c r="P6540" t="s">
        <v>11356</v>
      </c>
      <c r="R6540" t="s">
        <v>11353</v>
      </c>
      <c r="S6540">
        <f>IF(SalesData[[#This Row],[Return Status]]="Returned",1,0)</f>
        <v>0</v>
      </c>
      <c r="T6540">
        <v>2085.91</v>
      </c>
      <c r="U6540" s="2">
        <f>EOMONTH(SalesData[[#This Row],[Order Date]],0)</f>
        <v>45199</v>
      </c>
      <c r="V6540" s="9" t="str">
        <f>"Q"&amp;INT((MONTH(SalesData[[#This Row],[Order Date]])+2)/3)&amp;"-"&amp;YEAR(SalesData[[#This Row],[Order Date]])</f>
        <v>Q3-2023</v>
      </c>
    </row>
    <row r="6541" spans="1:22" x14ac:dyDescent="0.35">
      <c r="A6541" t="s">
        <v>6682</v>
      </c>
      <c r="B6541" s="1">
        <v>45186</v>
      </c>
      <c r="C6541" t="s">
        <v>12</v>
      </c>
      <c r="D6541" t="s">
        <v>145</v>
      </c>
      <c r="E6541">
        <v>1891272612</v>
      </c>
      <c r="F6541" t="s">
        <v>154</v>
      </c>
      <c r="G6541" t="s">
        <v>29</v>
      </c>
      <c r="H6541" t="s">
        <v>30</v>
      </c>
      <c r="I6541" t="s">
        <v>31</v>
      </c>
      <c r="J6541" t="s">
        <v>62</v>
      </c>
      <c r="K6541">
        <v>155.49</v>
      </c>
      <c r="L6541">
        <v>42.09</v>
      </c>
      <c r="M6541" t="s">
        <v>62</v>
      </c>
      <c r="N6541">
        <v>0.27069264904495499</v>
      </c>
      <c r="O6541" t="s">
        <v>11361</v>
      </c>
      <c r="P6541" t="s">
        <v>11354</v>
      </c>
      <c r="R6541" t="s">
        <v>11353</v>
      </c>
      <c r="S6541">
        <f>IF(SalesData[[#This Row],[Return Status]]="Returned",1,0)</f>
        <v>0</v>
      </c>
      <c r="T6541">
        <v>2788.38</v>
      </c>
      <c r="U6541" s="2">
        <f>EOMONTH(SalesData[[#This Row],[Order Date]],0)</f>
        <v>45199</v>
      </c>
      <c r="V6541" s="9" t="str">
        <f>"Q"&amp;INT((MONTH(SalesData[[#This Row],[Order Date]])+2)/3)&amp;"-"&amp;YEAR(SalesData[[#This Row],[Order Date]])</f>
        <v>Q3-2023</v>
      </c>
    </row>
    <row r="6542" spans="1:22" x14ac:dyDescent="0.35">
      <c r="A6542" t="s">
        <v>6683</v>
      </c>
      <c r="B6542" s="1">
        <v>45192</v>
      </c>
      <c r="C6542" t="s">
        <v>97</v>
      </c>
      <c r="D6542" t="s">
        <v>46</v>
      </c>
      <c r="E6542">
        <v>3827690674</v>
      </c>
      <c r="F6542" t="s">
        <v>147</v>
      </c>
      <c r="G6542" t="s">
        <v>84</v>
      </c>
      <c r="H6542" t="s">
        <v>11357</v>
      </c>
      <c r="I6542" t="s">
        <v>31</v>
      </c>
      <c r="J6542" t="s">
        <v>65</v>
      </c>
      <c r="K6542">
        <v>4669.9399999999996</v>
      </c>
      <c r="L6542">
        <v>559.74</v>
      </c>
      <c r="M6542" t="s">
        <v>65</v>
      </c>
      <c r="N6542">
        <v>0.119860212336775</v>
      </c>
      <c r="O6542" t="s">
        <v>11351</v>
      </c>
      <c r="P6542" t="s">
        <v>11352</v>
      </c>
      <c r="R6542" t="s">
        <v>11353</v>
      </c>
      <c r="S6542">
        <f>IF(SalesData[[#This Row],[Return Status]]="Returned",1,0)</f>
        <v>0</v>
      </c>
      <c r="T6542">
        <v>847.14</v>
      </c>
      <c r="U6542" s="2">
        <f>EOMONTH(SalesData[[#This Row],[Order Date]],0)</f>
        <v>45199</v>
      </c>
      <c r="V6542" s="9" t="str">
        <f>"Q"&amp;INT((MONTH(SalesData[[#This Row],[Order Date]])+2)/3)&amp;"-"&amp;YEAR(SalesData[[#This Row],[Order Date]])</f>
        <v>Q3-2023</v>
      </c>
    </row>
    <row r="6543" spans="1:22" x14ac:dyDescent="0.35">
      <c r="A6543" t="s">
        <v>6684</v>
      </c>
      <c r="B6543" s="1">
        <v>45192</v>
      </c>
      <c r="C6543" t="s">
        <v>52</v>
      </c>
      <c r="D6543" t="s">
        <v>99</v>
      </c>
      <c r="E6543">
        <v>3637656233</v>
      </c>
      <c r="F6543" t="s">
        <v>50</v>
      </c>
      <c r="G6543" t="s">
        <v>34</v>
      </c>
      <c r="H6543" t="s">
        <v>35</v>
      </c>
      <c r="I6543" t="s">
        <v>36</v>
      </c>
      <c r="J6543" t="s">
        <v>19</v>
      </c>
      <c r="K6543">
        <v>194.04</v>
      </c>
      <c r="L6543">
        <v>19.87</v>
      </c>
      <c r="M6543" t="s">
        <v>19</v>
      </c>
      <c r="N6543">
        <v>0.102401566687281</v>
      </c>
      <c r="O6543" t="s">
        <v>11361</v>
      </c>
      <c r="P6543" t="s">
        <v>11352</v>
      </c>
      <c r="R6543" t="s">
        <v>11353</v>
      </c>
      <c r="S6543">
        <f>IF(SalesData[[#This Row],[Return Status]]="Returned",1,0)</f>
        <v>0</v>
      </c>
      <c r="U6543" s="2">
        <f>EOMONTH(SalesData[[#This Row],[Order Date]],0)</f>
        <v>45199</v>
      </c>
      <c r="V6543" s="9" t="str">
        <f>"Q"&amp;INT((MONTH(SalesData[[#This Row],[Order Date]])+2)/3)&amp;"-"&amp;YEAR(SalesData[[#This Row],[Order Date]])</f>
        <v>Q3-2023</v>
      </c>
    </row>
    <row r="6544" spans="1:22" x14ac:dyDescent="0.35">
      <c r="A6544" t="s">
        <v>6685</v>
      </c>
      <c r="B6544" s="1">
        <v>45182</v>
      </c>
      <c r="C6544" t="s">
        <v>12</v>
      </c>
      <c r="D6544" t="s">
        <v>145</v>
      </c>
      <c r="E6544">
        <v>9369681675</v>
      </c>
      <c r="F6544" t="s">
        <v>53</v>
      </c>
      <c r="G6544" t="s">
        <v>54</v>
      </c>
      <c r="H6544" t="s">
        <v>55</v>
      </c>
      <c r="I6544" t="s">
        <v>31</v>
      </c>
      <c r="J6544" t="s">
        <v>62</v>
      </c>
      <c r="K6544">
        <v>4330.96</v>
      </c>
      <c r="L6544">
        <v>751.16</v>
      </c>
      <c r="M6544" t="s">
        <v>62</v>
      </c>
      <c r="N6544">
        <v>0.173439606923176</v>
      </c>
      <c r="O6544" t="s">
        <v>11351</v>
      </c>
      <c r="P6544" t="s">
        <v>11352</v>
      </c>
      <c r="R6544" t="s">
        <v>11353</v>
      </c>
      <c r="S6544">
        <f>IF(SalesData[[#This Row],[Return Status]]="Returned",1,0)</f>
        <v>0</v>
      </c>
      <c r="U6544" s="2">
        <f>EOMONTH(SalesData[[#This Row],[Order Date]],0)</f>
        <v>45199</v>
      </c>
      <c r="V6544" s="9" t="str">
        <f>"Q"&amp;INT((MONTH(SalesData[[#This Row],[Order Date]])+2)/3)&amp;"-"&amp;YEAR(SalesData[[#This Row],[Order Date]])</f>
        <v>Q3-2023</v>
      </c>
    </row>
    <row r="6545" spans="1:22" x14ac:dyDescent="0.35">
      <c r="A6545" t="s">
        <v>6686</v>
      </c>
      <c r="B6545" s="1">
        <v>45187</v>
      </c>
      <c r="C6545" t="s">
        <v>184</v>
      </c>
      <c r="D6545" t="s">
        <v>39</v>
      </c>
      <c r="E6545">
        <v>5863435098</v>
      </c>
      <c r="F6545" t="s">
        <v>127</v>
      </c>
      <c r="G6545" t="s">
        <v>29</v>
      </c>
      <c r="H6545" t="s">
        <v>30</v>
      </c>
      <c r="I6545" t="s">
        <v>31</v>
      </c>
      <c r="J6545" t="s">
        <v>18</v>
      </c>
      <c r="K6545">
        <v>3190.06</v>
      </c>
      <c r="L6545">
        <v>269.62</v>
      </c>
      <c r="M6545" t="s">
        <v>19</v>
      </c>
      <c r="N6545">
        <v>8.4518786480505106E-2</v>
      </c>
      <c r="O6545" t="s">
        <v>11351</v>
      </c>
      <c r="P6545" t="s">
        <v>11356</v>
      </c>
      <c r="R6545" t="s">
        <v>11353</v>
      </c>
      <c r="S6545">
        <f>IF(SalesData[[#This Row],[Return Status]]="Returned",1,0)</f>
        <v>0</v>
      </c>
      <c r="T6545">
        <v>2788.38</v>
      </c>
      <c r="U6545" s="2">
        <f>EOMONTH(SalesData[[#This Row],[Order Date]],0)</f>
        <v>45199</v>
      </c>
      <c r="V6545" s="9" t="str">
        <f>"Q"&amp;INT((MONTH(SalesData[[#This Row],[Order Date]])+2)/3)&amp;"-"&amp;YEAR(SalesData[[#This Row],[Order Date]])</f>
        <v>Q3-2023</v>
      </c>
    </row>
    <row r="6546" spans="1:22" x14ac:dyDescent="0.35">
      <c r="A6546" t="s">
        <v>6687</v>
      </c>
      <c r="B6546" s="1">
        <v>45186</v>
      </c>
      <c r="C6546" t="s">
        <v>12</v>
      </c>
      <c r="D6546" t="s">
        <v>145</v>
      </c>
      <c r="E6546">
        <v>1997249095</v>
      </c>
      <c r="F6546" t="s">
        <v>140</v>
      </c>
      <c r="G6546" t="s">
        <v>236</v>
      </c>
      <c r="H6546" t="s">
        <v>11357</v>
      </c>
      <c r="I6546" t="s">
        <v>17</v>
      </c>
      <c r="J6546" t="s">
        <v>19</v>
      </c>
      <c r="K6546">
        <v>3589.24</v>
      </c>
      <c r="L6546">
        <v>570.61</v>
      </c>
      <c r="M6546" t="s">
        <v>19</v>
      </c>
      <c r="N6546">
        <v>0.15897794519173999</v>
      </c>
      <c r="O6546" t="s">
        <v>11351</v>
      </c>
      <c r="P6546" t="s">
        <v>11352</v>
      </c>
      <c r="R6546" t="s">
        <v>11353</v>
      </c>
      <c r="S6546">
        <f>IF(SalesData[[#This Row],[Return Status]]="Returned",1,0)</f>
        <v>0</v>
      </c>
      <c r="U6546" s="2">
        <f>EOMONTH(SalesData[[#This Row],[Order Date]],0)</f>
        <v>45199</v>
      </c>
      <c r="V6546" s="9" t="str">
        <f>"Q"&amp;INT((MONTH(SalesData[[#This Row],[Order Date]])+2)/3)&amp;"-"&amp;YEAR(SalesData[[#This Row],[Order Date]])</f>
        <v>Q3-2023</v>
      </c>
    </row>
    <row r="6547" spans="1:22" x14ac:dyDescent="0.35">
      <c r="A6547" t="s">
        <v>6688</v>
      </c>
      <c r="B6547" s="1">
        <v>45188</v>
      </c>
      <c r="C6547" t="s">
        <v>111</v>
      </c>
      <c r="D6547" t="s">
        <v>145</v>
      </c>
      <c r="E6547">
        <v>4475489527</v>
      </c>
      <c r="F6547" t="s">
        <v>292</v>
      </c>
      <c r="G6547" t="s">
        <v>457</v>
      </c>
      <c r="H6547" t="s">
        <v>11357</v>
      </c>
      <c r="I6547" t="s">
        <v>31</v>
      </c>
      <c r="J6547" t="s">
        <v>65</v>
      </c>
      <c r="K6547">
        <v>4260.28</v>
      </c>
      <c r="L6547">
        <v>1140.01</v>
      </c>
      <c r="M6547" t="s">
        <v>65</v>
      </c>
      <c r="N6547">
        <v>0.26759039311970101</v>
      </c>
      <c r="O6547" t="s">
        <v>11351</v>
      </c>
      <c r="P6547" t="s">
        <v>11354</v>
      </c>
      <c r="R6547" t="s">
        <v>11353</v>
      </c>
      <c r="S6547">
        <f>IF(SalesData[[#This Row],[Return Status]]="Returned",1,0)</f>
        <v>0</v>
      </c>
      <c r="U6547" s="2">
        <f>EOMONTH(SalesData[[#This Row],[Order Date]],0)</f>
        <v>45199</v>
      </c>
      <c r="V6547" s="9" t="str">
        <f>"Q"&amp;INT((MONTH(SalesData[[#This Row],[Order Date]])+2)/3)&amp;"-"&amp;YEAR(SalesData[[#This Row],[Order Date]])</f>
        <v>Q3-2023</v>
      </c>
    </row>
    <row r="6548" spans="1:22" x14ac:dyDescent="0.35">
      <c r="A6548" t="s">
        <v>6689</v>
      </c>
      <c r="B6548" s="1">
        <v>45191</v>
      </c>
      <c r="C6548" t="s">
        <v>92</v>
      </c>
      <c r="D6548" t="s">
        <v>145</v>
      </c>
      <c r="E6548">
        <v>4115632408</v>
      </c>
      <c r="F6548" t="s">
        <v>140</v>
      </c>
      <c r="G6548" t="s">
        <v>141</v>
      </c>
      <c r="H6548" t="s">
        <v>121</v>
      </c>
      <c r="I6548" t="s">
        <v>17</v>
      </c>
      <c r="J6548" t="s">
        <v>43</v>
      </c>
      <c r="K6548">
        <v>364.19</v>
      </c>
      <c r="L6548">
        <v>53.55</v>
      </c>
      <c r="M6548" t="s">
        <v>43</v>
      </c>
      <c r="N6548">
        <v>0.14703863368022199</v>
      </c>
      <c r="O6548" t="s">
        <v>11361</v>
      </c>
      <c r="P6548" t="s">
        <v>11352</v>
      </c>
      <c r="R6548" t="s">
        <v>11353</v>
      </c>
      <c r="S6548">
        <f>IF(SalesData[[#This Row],[Return Status]]="Returned",1,0)</f>
        <v>0</v>
      </c>
      <c r="T6548">
        <v>2793.38</v>
      </c>
      <c r="U6548" s="2">
        <f>EOMONTH(SalesData[[#This Row],[Order Date]],0)</f>
        <v>45199</v>
      </c>
      <c r="V6548" s="9" t="str">
        <f>"Q"&amp;INT((MONTH(SalesData[[#This Row],[Order Date]])+2)/3)&amp;"-"&amp;YEAR(SalesData[[#This Row],[Order Date]])</f>
        <v>Q3-2023</v>
      </c>
    </row>
    <row r="6549" spans="1:22" x14ac:dyDescent="0.35">
      <c r="A6549" t="s">
        <v>6690</v>
      </c>
      <c r="B6549" s="1">
        <v>45197</v>
      </c>
      <c r="C6549" t="s">
        <v>77</v>
      </c>
      <c r="D6549" t="s">
        <v>72</v>
      </c>
      <c r="E6549">
        <v>3946088291</v>
      </c>
      <c r="F6549" t="s">
        <v>109</v>
      </c>
      <c r="G6549" t="s">
        <v>59</v>
      </c>
      <c r="H6549" t="s">
        <v>60</v>
      </c>
      <c r="I6549" t="s">
        <v>31</v>
      </c>
      <c r="J6549" t="s">
        <v>65</v>
      </c>
      <c r="K6549">
        <v>167.84</v>
      </c>
      <c r="L6549">
        <v>27.69</v>
      </c>
      <c r="M6549" t="s">
        <v>65</v>
      </c>
      <c r="N6549">
        <v>0.16497855100095299</v>
      </c>
      <c r="O6549" t="s">
        <v>11361</v>
      </c>
      <c r="P6549" t="s">
        <v>11352</v>
      </c>
      <c r="R6549" t="s">
        <v>11353</v>
      </c>
      <c r="S6549">
        <f>IF(SalesData[[#This Row],[Return Status]]="Returned",1,0)</f>
        <v>0</v>
      </c>
      <c r="T6549">
        <v>2183.56</v>
      </c>
      <c r="U6549" s="2">
        <f>EOMONTH(SalesData[[#This Row],[Order Date]],0)</f>
        <v>45199</v>
      </c>
      <c r="V6549" s="9" t="str">
        <f>"Q"&amp;INT((MONTH(SalesData[[#This Row],[Order Date]])+2)/3)&amp;"-"&amp;YEAR(SalesData[[#This Row],[Order Date]])</f>
        <v>Q3-2023</v>
      </c>
    </row>
    <row r="6550" spans="1:22" x14ac:dyDescent="0.35">
      <c r="A6550" t="s">
        <v>6691</v>
      </c>
      <c r="B6550" s="1">
        <v>45193</v>
      </c>
      <c r="C6550" t="s">
        <v>111</v>
      </c>
      <c r="D6550" t="s">
        <v>27</v>
      </c>
      <c r="E6550">
        <v>353941410</v>
      </c>
      <c r="F6550" t="s">
        <v>50</v>
      </c>
      <c r="G6550" t="s">
        <v>34</v>
      </c>
      <c r="H6550" t="s">
        <v>35</v>
      </c>
      <c r="I6550" t="s">
        <v>36</v>
      </c>
      <c r="J6550" t="s">
        <v>19</v>
      </c>
      <c r="K6550">
        <v>3712.78</v>
      </c>
      <c r="L6550">
        <v>469.99</v>
      </c>
      <c r="M6550" t="s">
        <v>19</v>
      </c>
      <c r="N6550">
        <v>0.12658708568781299</v>
      </c>
      <c r="O6550" t="s">
        <v>11351</v>
      </c>
      <c r="P6550" t="s">
        <v>11352</v>
      </c>
      <c r="R6550" t="s">
        <v>11353</v>
      </c>
      <c r="S6550">
        <f>IF(SalesData[[#This Row],[Return Status]]="Returned",1,0)</f>
        <v>0</v>
      </c>
      <c r="U6550" s="2">
        <f>EOMONTH(SalesData[[#This Row],[Order Date]],0)</f>
        <v>45199</v>
      </c>
      <c r="V6550" s="9" t="str">
        <f>"Q"&amp;INT((MONTH(SalesData[[#This Row],[Order Date]])+2)/3)&amp;"-"&amp;YEAR(SalesData[[#This Row],[Order Date]])</f>
        <v>Q3-2023</v>
      </c>
    </row>
    <row r="6551" spans="1:22" x14ac:dyDescent="0.35">
      <c r="A6551" t="s">
        <v>6692</v>
      </c>
      <c r="B6551" s="1">
        <v>45185</v>
      </c>
      <c r="C6551" t="s">
        <v>124</v>
      </c>
      <c r="D6551" t="s">
        <v>46</v>
      </c>
      <c r="E6551">
        <v>6850021089</v>
      </c>
      <c r="F6551" t="s">
        <v>137</v>
      </c>
      <c r="G6551" t="s">
        <v>34</v>
      </c>
      <c r="H6551" t="s">
        <v>35</v>
      </c>
      <c r="I6551" t="s">
        <v>36</v>
      </c>
      <c r="J6551" t="s">
        <v>61</v>
      </c>
      <c r="K6551">
        <v>841.3</v>
      </c>
      <c r="L6551">
        <v>79.73</v>
      </c>
      <c r="M6551" t="s">
        <v>62</v>
      </c>
      <c r="N6551">
        <v>9.4769998811363401E-2</v>
      </c>
      <c r="O6551" t="s">
        <v>11355</v>
      </c>
      <c r="P6551" t="s">
        <v>11356</v>
      </c>
      <c r="R6551" t="s">
        <v>11353</v>
      </c>
      <c r="S6551">
        <f>IF(SalesData[[#This Row],[Return Status]]="Returned",1,0)</f>
        <v>0</v>
      </c>
      <c r="U6551" s="2">
        <f>EOMONTH(SalesData[[#This Row],[Order Date]],0)</f>
        <v>45199</v>
      </c>
      <c r="V6551" s="9" t="str">
        <f>"Q"&amp;INT((MONTH(SalesData[[#This Row],[Order Date]])+2)/3)&amp;"-"&amp;YEAR(SalesData[[#This Row],[Order Date]])</f>
        <v>Q3-2023</v>
      </c>
    </row>
    <row r="6552" spans="1:22" x14ac:dyDescent="0.35">
      <c r="A6552" t="s">
        <v>6693</v>
      </c>
      <c r="B6552" s="1">
        <v>45182</v>
      </c>
      <c r="C6552" t="s">
        <v>205</v>
      </c>
      <c r="D6552" t="s">
        <v>13</v>
      </c>
      <c r="E6552">
        <v>4225135284</v>
      </c>
      <c r="F6552" t="s">
        <v>312</v>
      </c>
      <c r="G6552" t="s">
        <v>141</v>
      </c>
      <c r="H6552" t="s">
        <v>11357</v>
      </c>
      <c r="I6552" t="s">
        <v>17</v>
      </c>
      <c r="J6552" t="s">
        <v>65</v>
      </c>
      <c r="K6552">
        <v>4979.75</v>
      </c>
      <c r="L6552">
        <v>967.37</v>
      </c>
      <c r="M6552" t="s">
        <v>65</v>
      </c>
      <c r="N6552">
        <v>0.19426075606205101</v>
      </c>
      <c r="O6552" t="s">
        <v>11351</v>
      </c>
      <c r="P6552" t="s">
        <v>11352</v>
      </c>
      <c r="R6552" t="s">
        <v>11353</v>
      </c>
      <c r="S6552">
        <f>IF(SalesData[[#This Row],[Return Status]]="Returned",1,0)</f>
        <v>0</v>
      </c>
      <c r="T6552">
        <v>2793.38</v>
      </c>
      <c r="U6552" s="2">
        <f>EOMONTH(SalesData[[#This Row],[Order Date]],0)</f>
        <v>45199</v>
      </c>
      <c r="V6552" s="9" t="str">
        <f>"Q"&amp;INT((MONTH(SalesData[[#This Row],[Order Date]])+2)/3)&amp;"-"&amp;YEAR(SalesData[[#This Row],[Order Date]])</f>
        <v>Q3-2023</v>
      </c>
    </row>
    <row r="6553" spans="1:22" x14ac:dyDescent="0.35">
      <c r="A6553" t="s">
        <v>6694</v>
      </c>
      <c r="B6553" s="1">
        <v>45193</v>
      </c>
      <c r="C6553" t="s">
        <v>67</v>
      </c>
      <c r="D6553" t="s">
        <v>80</v>
      </c>
      <c r="E6553">
        <v>8741671848</v>
      </c>
      <c r="F6553" t="s">
        <v>357</v>
      </c>
      <c r="G6553" t="s">
        <v>164</v>
      </c>
      <c r="H6553" t="s">
        <v>165</v>
      </c>
      <c r="I6553" t="s">
        <v>36</v>
      </c>
      <c r="J6553" t="s">
        <v>18</v>
      </c>
      <c r="K6553">
        <v>3120.19</v>
      </c>
      <c r="L6553">
        <v>313.44</v>
      </c>
      <c r="M6553" t="s">
        <v>19</v>
      </c>
      <c r="N6553">
        <v>0.100455420983979</v>
      </c>
      <c r="O6553" t="s">
        <v>11351</v>
      </c>
      <c r="P6553" t="s">
        <v>11352</v>
      </c>
      <c r="R6553" t="s">
        <v>11353</v>
      </c>
      <c r="S6553">
        <f>IF(SalesData[[#This Row],[Return Status]]="Returned",1,0)</f>
        <v>0</v>
      </c>
      <c r="U6553" s="2">
        <f>EOMONTH(SalesData[[#This Row],[Order Date]],0)</f>
        <v>45199</v>
      </c>
      <c r="V6553" s="9" t="str">
        <f>"Q"&amp;INT((MONTH(SalesData[[#This Row],[Order Date]])+2)/3)&amp;"-"&amp;YEAR(SalesData[[#This Row],[Order Date]])</f>
        <v>Q3-2023</v>
      </c>
    </row>
    <row r="6554" spans="1:22" x14ac:dyDescent="0.35">
      <c r="A6554" t="s">
        <v>6695</v>
      </c>
      <c r="B6554" s="1">
        <v>45183</v>
      </c>
      <c r="C6554" t="s">
        <v>57</v>
      </c>
      <c r="D6554" t="s">
        <v>13</v>
      </c>
      <c r="E6554">
        <v>893459787</v>
      </c>
      <c r="F6554" t="s">
        <v>159</v>
      </c>
      <c r="G6554" t="s">
        <v>84</v>
      </c>
      <c r="H6554" t="s">
        <v>85</v>
      </c>
      <c r="I6554" t="s">
        <v>31</v>
      </c>
      <c r="J6554" t="s">
        <v>42</v>
      </c>
      <c r="K6554">
        <v>1706.28</v>
      </c>
      <c r="L6554">
        <v>462.85</v>
      </c>
      <c r="M6554" t="s">
        <v>43</v>
      </c>
      <c r="N6554">
        <v>0.271262629814567</v>
      </c>
      <c r="O6554" t="s">
        <v>11351</v>
      </c>
      <c r="P6554" t="s">
        <v>11354</v>
      </c>
      <c r="R6554" t="s">
        <v>11353</v>
      </c>
      <c r="S6554">
        <f>IF(SalesData[[#This Row],[Return Status]]="Returned",1,0)</f>
        <v>0</v>
      </c>
      <c r="T6554">
        <v>847.14</v>
      </c>
      <c r="U6554" s="2">
        <f>EOMONTH(SalesData[[#This Row],[Order Date]],0)</f>
        <v>45199</v>
      </c>
      <c r="V6554" s="9" t="str">
        <f>"Q"&amp;INT((MONTH(SalesData[[#This Row],[Order Date]])+2)/3)&amp;"-"&amp;YEAR(SalesData[[#This Row],[Order Date]])</f>
        <v>Q3-2023</v>
      </c>
    </row>
    <row r="6555" spans="1:22" x14ac:dyDescent="0.35">
      <c r="A6555" t="s">
        <v>6696</v>
      </c>
      <c r="B6555" s="1">
        <v>45171</v>
      </c>
      <c r="C6555" t="s">
        <v>124</v>
      </c>
      <c r="D6555" t="s">
        <v>80</v>
      </c>
      <c r="E6555">
        <v>1051267237</v>
      </c>
      <c r="F6555" t="s">
        <v>387</v>
      </c>
      <c r="G6555" t="s">
        <v>89</v>
      </c>
      <c r="H6555" t="s">
        <v>90</v>
      </c>
      <c r="I6555" t="s">
        <v>31</v>
      </c>
      <c r="J6555" t="s">
        <v>19</v>
      </c>
      <c r="K6555">
        <v>2110.67</v>
      </c>
      <c r="L6555">
        <v>569.32000000000005</v>
      </c>
      <c r="M6555" t="s">
        <v>19</v>
      </c>
      <c r="N6555">
        <v>0.26973425499959702</v>
      </c>
      <c r="O6555" t="s">
        <v>11351</v>
      </c>
      <c r="P6555" t="s">
        <v>11354</v>
      </c>
      <c r="R6555" t="s">
        <v>11353</v>
      </c>
      <c r="S6555">
        <f>IF(SalesData[[#This Row],[Return Status]]="Returned",1,0)</f>
        <v>0</v>
      </c>
      <c r="T6555">
        <v>207.68</v>
      </c>
      <c r="U6555" s="2">
        <f>EOMONTH(SalesData[[#This Row],[Order Date]],0)</f>
        <v>45199</v>
      </c>
      <c r="V6555" s="9" t="str">
        <f>"Q"&amp;INT((MONTH(SalesData[[#This Row],[Order Date]])+2)/3)&amp;"-"&amp;YEAR(SalesData[[#This Row],[Order Date]])</f>
        <v>Q3-2023</v>
      </c>
    </row>
    <row r="6556" spans="1:22" x14ac:dyDescent="0.35">
      <c r="A6556" t="s">
        <v>6697</v>
      </c>
      <c r="B6556" s="1">
        <v>45181</v>
      </c>
      <c r="C6556" t="s">
        <v>111</v>
      </c>
      <c r="D6556" t="s">
        <v>72</v>
      </c>
      <c r="E6556">
        <v>7648313066</v>
      </c>
      <c r="F6556" t="s">
        <v>40</v>
      </c>
      <c r="G6556" t="s">
        <v>69</v>
      </c>
      <c r="H6556" t="s">
        <v>11357</v>
      </c>
      <c r="I6556" t="s">
        <v>31</v>
      </c>
      <c r="J6556" t="s">
        <v>65</v>
      </c>
      <c r="K6556">
        <v>1320.15</v>
      </c>
      <c r="L6556">
        <v>50.06</v>
      </c>
      <c r="M6556" t="s">
        <v>65</v>
      </c>
      <c r="N6556">
        <v>3.79199333409082E-2</v>
      </c>
      <c r="O6556" t="s">
        <v>11351</v>
      </c>
      <c r="P6556" t="s">
        <v>11356</v>
      </c>
      <c r="R6556" t="s">
        <v>11353</v>
      </c>
      <c r="S6556">
        <f>IF(SalesData[[#This Row],[Return Status]]="Returned",1,0)</f>
        <v>0</v>
      </c>
      <c r="T6556">
        <v>2081.52</v>
      </c>
      <c r="U6556" s="2">
        <f>EOMONTH(SalesData[[#This Row],[Order Date]],0)</f>
        <v>45199</v>
      </c>
      <c r="V6556" s="9" t="str">
        <f>"Q"&amp;INT((MONTH(SalesData[[#This Row],[Order Date]])+2)/3)&amp;"-"&amp;YEAR(SalesData[[#This Row],[Order Date]])</f>
        <v>Q3-2023</v>
      </c>
    </row>
    <row r="6557" spans="1:22" x14ac:dyDescent="0.35">
      <c r="A6557" t="s">
        <v>6698</v>
      </c>
      <c r="B6557" s="1">
        <v>45178</v>
      </c>
      <c r="C6557" t="s">
        <v>325</v>
      </c>
      <c r="D6557" t="s">
        <v>39</v>
      </c>
      <c r="E6557">
        <v>9905232</v>
      </c>
      <c r="F6557" t="s">
        <v>127</v>
      </c>
      <c r="G6557" t="s">
        <v>29</v>
      </c>
      <c r="H6557" t="s">
        <v>30</v>
      </c>
      <c r="I6557" t="s">
        <v>31</v>
      </c>
      <c r="J6557" t="s">
        <v>19</v>
      </c>
      <c r="K6557">
        <v>1505.14</v>
      </c>
      <c r="L6557">
        <v>96.67</v>
      </c>
      <c r="M6557" t="s">
        <v>19</v>
      </c>
      <c r="N6557">
        <v>6.4226583573621002E-2</v>
      </c>
      <c r="O6557" t="s">
        <v>11351</v>
      </c>
      <c r="P6557" t="s">
        <v>11356</v>
      </c>
      <c r="R6557" t="s">
        <v>11353</v>
      </c>
      <c r="S6557">
        <f>IF(SalesData[[#This Row],[Return Status]]="Returned",1,0)</f>
        <v>0</v>
      </c>
      <c r="T6557">
        <v>2788.38</v>
      </c>
      <c r="U6557" s="2">
        <f>EOMONTH(SalesData[[#This Row],[Order Date]],0)</f>
        <v>45199</v>
      </c>
      <c r="V6557" s="9" t="str">
        <f>"Q"&amp;INT((MONTH(SalesData[[#This Row],[Order Date]])+2)/3)&amp;"-"&amp;YEAR(SalesData[[#This Row],[Order Date]])</f>
        <v>Q3-2023</v>
      </c>
    </row>
    <row r="6558" spans="1:22" x14ac:dyDescent="0.35">
      <c r="A6558" t="s">
        <v>6699</v>
      </c>
      <c r="B6558" s="1">
        <v>45183</v>
      </c>
      <c r="C6558" t="s">
        <v>132</v>
      </c>
      <c r="D6558" t="s">
        <v>99</v>
      </c>
      <c r="E6558">
        <v>9776847761</v>
      </c>
      <c r="F6558" t="s">
        <v>140</v>
      </c>
      <c r="G6558" t="s">
        <v>236</v>
      </c>
      <c r="H6558" t="s">
        <v>121</v>
      </c>
      <c r="I6558" t="s">
        <v>17</v>
      </c>
      <c r="J6558" t="s">
        <v>19</v>
      </c>
      <c r="K6558">
        <v>2890.6</v>
      </c>
      <c r="L6558">
        <v>195.03</v>
      </c>
      <c r="M6558" t="s">
        <v>19</v>
      </c>
      <c r="N6558">
        <v>6.7470421365806402E-2</v>
      </c>
      <c r="O6558" t="s">
        <v>11351</v>
      </c>
      <c r="P6558" t="s">
        <v>11356</v>
      </c>
      <c r="R6558" t="s">
        <v>11353</v>
      </c>
      <c r="S6558">
        <f>IF(SalesData[[#This Row],[Return Status]]="Returned",1,0)</f>
        <v>0</v>
      </c>
      <c r="U6558" s="2">
        <f>EOMONTH(SalesData[[#This Row],[Order Date]],0)</f>
        <v>45199</v>
      </c>
      <c r="V6558" s="9" t="str">
        <f>"Q"&amp;INT((MONTH(SalesData[[#This Row],[Order Date]])+2)/3)&amp;"-"&amp;YEAR(SalesData[[#This Row],[Order Date]])</f>
        <v>Q3-2023</v>
      </c>
    </row>
    <row r="6559" spans="1:22" x14ac:dyDescent="0.35">
      <c r="A6559" t="s">
        <v>6700</v>
      </c>
      <c r="B6559" s="1">
        <v>45170</v>
      </c>
      <c r="C6559" t="s">
        <v>132</v>
      </c>
      <c r="D6559" t="s">
        <v>13</v>
      </c>
      <c r="E6559">
        <v>3592185346</v>
      </c>
      <c r="F6559" t="s">
        <v>154</v>
      </c>
      <c r="G6559" t="s">
        <v>29</v>
      </c>
      <c r="H6559" t="s">
        <v>30</v>
      </c>
      <c r="I6559" t="s">
        <v>31</v>
      </c>
      <c r="J6559" t="s">
        <v>42</v>
      </c>
      <c r="K6559">
        <v>1075.06</v>
      </c>
      <c r="L6559">
        <v>36.14</v>
      </c>
      <c r="M6559" t="s">
        <v>43</v>
      </c>
      <c r="N6559">
        <v>3.36167283686492E-2</v>
      </c>
      <c r="O6559" t="s">
        <v>11351</v>
      </c>
      <c r="P6559" t="s">
        <v>11356</v>
      </c>
      <c r="R6559" t="s">
        <v>11353</v>
      </c>
      <c r="S6559">
        <f>IF(SalesData[[#This Row],[Return Status]]="Returned",1,0)</f>
        <v>0</v>
      </c>
      <c r="T6559">
        <v>2788.38</v>
      </c>
      <c r="U6559" s="2">
        <f>EOMONTH(SalesData[[#This Row],[Order Date]],0)</f>
        <v>45199</v>
      </c>
      <c r="V6559" s="9" t="str">
        <f>"Q"&amp;INT((MONTH(SalesData[[#This Row],[Order Date]])+2)/3)&amp;"-"&amp;YEAR(SalesData[[#This Row],[Order Date]])</f>
        <v>Q3-2023</v>
      </c>
    </row>
    <row r="6560" spans="1:22" x14ac:dyDescent="0.35">
      <c r="A6560" t="s">
        <v>6701</v>
      </c>
      <c r="B6560" s="1">
        <v>45184</v>
      </c>
      <c r="C6560" t="s">
        <v>194</v>
      </c>
      <c r="D6560" t="s">
        <v>46</v>
      </c>
      <c r="E6560">
        <v>7618818957</v>
      </c>
      <c r="F6560" t="s">
        <v>159</v>
      </c>
      <c r="G6560" t="s">
        <v>84</v>
      </c>
      <c r="H6560" t="s">
        <v>85</v>
      </c>
      <c r="I6560" t="s">
        <v>31</v>
      </c>
      <c r="J6560" t="s">
        <v>65</v>
      </c>
      <c r="K6560">
        <v>510.86</v>
      </c>
      <c r="L6560">
        <v>51.81</v>
      </c>
      <c r="M6560" t="s">
        <v>65</v>
      </c>
      <c r="N6560">
        <v>0.101417218024508</v>
      </c>
      <c r="O6560" t="s">
        <v>11355</v>
      </c>
      <c r="P6560" t="s">
        <v>11352</v>
      </c>
      <c r="Q6560" t="s">
        <v>11376</v>
      </c>
      <c r="R6560" t="s">
        <v>11360</v>
      </c>
      <c r="S6560">
        <f>IF(SalesData[[#This Row],[Return Status]]="Returned",1,0)</f>
        <v>1</v>
      </c>
      <c r="T6560">
        <v>847.14</v>
      </c>
      <c r="U6560" s="2">
        <f>EOMONTH(SalesData[[#This Row],[Order Date]],0)</f>
        <v>45199</v>
      </c>
      <c r="V6560" s="9" t="str">
        <f>"Q"&amp;INT((MONTH(SalesData[[#This Row],[Order Date]])+2)/3)&amp;"-"&amp;YEAR(SalesData[[#This Row],[Order Date]])</f>
        <v>Q3-2023</v>
      </c>
    </row>
    <row r="6561" spans="1:22" x14ac:dyDescent="0.35">
      <c r="A6561" t="s">
        <v>6702</v>
      </c>
      <c r="B6561" s="1">
        <v>45173</v>
      </c>
      <c r="C6561" t="s">
        <v>52</v>
      </c>
      <c r="D6561" t="s">
        <v>27</v>
      </c>
      <c r="E6561">
        <v>151402960</v>
      </c>
      <c r="F6561" t="s">
        <v>163</v>
      </c>
      <c r="G6561" t="s">
        <v>164</v>
      </c>
      <c r="H6561" t="s">
        <v>165</v>
      </c>
      <c r="I6561" t="s">
        <v>36</v>
      </c>
      <c r="J6561" t="s">
        <v>65</v>
      </c>
      <c r="K6561">
        <v>1044.3</v>
      </c>
      <c r="L6561">
        <v>165.75</v>
      </c>
      <c r="M6561" t="s">
        <v>65</v>
      </c>
      <c r="N6561">
        <v>0.158718758977305</v>
      </c>
      <c r="O6561" t="s">
        <v>11351</v>
      </c>
      <c r="P6561" t="s">
        <v>11352</v>
      </c>
      <c r="R6561" t="s">
        <v>11353</v>
      </c>
      <c r="S6561">
        <f>IF(SalesData[[#This Row],[Return Status]]="Returned",1,0)</f>
        <v>0</v>
      </c>
      <c r="U6561" s="2">
        <f>EOMONTH(SalesData[[#This Row],[Order Date]],0)</f>
        <v>45199</v>
      </c>
      <c r="V6561" s="9" t="str">
        <f>"Q"&amp;INT((MONTH(SalesData[[#This Row],[Order Date]])+2)/3)&amp;"-"&amp;YEAR(SalesData[[#This Row],[Order Date]])</f>
        <v>Q3-2023</v>
      </c>
    </row>
    <row r="6562" spans="1:22" x14ac:dyDescent="0.35">
      <c r="A6562" t="s">
        <v>6703</v>
      </c>
      <c r="B6562" s="1">
        <v>45174</v>
      </c>
      <c r="C6562" t="s">
        <v>49</v>
      </c>
      <c r="D6562" t="s">
        <v>27</v>
      </c>
      <c r="E6562">
        <v>9047374139</v>
      </c>
      <c r="F6562" t="s">
        <v>14</v>
      </c>
      <c r="G6562" t="s">
        <v>15</v>
      </c>
      <c r="H6562" t="s">
        <v>16</v>
      </c>
      <c r="I6562" t="s">
        <v>17</v>
      </c>
      <c r="J6562" t="s">
        <v>62</v>
      </c>
      <c r="K6562">
        <v>4016.55</v>
      </c>
      <c r="L6562">
        <v>920.6</v>
      </c>
      <c r="M6562" t="s">
        <v>62</v>
      </c>
      <c r="N6562">
        <v>0.229201678057039</v>
      </c>
      <c r="O6562" t="s">
        <v>11351</v>
      </c>
      <c r="P6562" t="s">
        <v>11354</v>
      </c>
      <c r="R6562" t="s">
        <v>11353</v>
      </c>
      <c r="S6562">
        <f>IF(SalesData[[#This Row],[Return Status]]="Returned",1,0)</f>
        <v>0</v>
      </c>
      <c r="T6562">
        <v>2085.91</v>
      </c>
      <c r="U6562" s="2">
        <f>EOMONTH(SalesData[[#This Row],[Order Date]],0)</f>
        <v>45199</v>
      </c>
      <c r="V6562" s="9" t="str">
        <f>"Q"&amp;INT((MONTH(SalesData[[#This Row],[Order Date]])+2)/3)&amp;"-"&amp;YEAR(SalesData[[#This Row],[Order Date]])</f>
        <v>Q3-2023</v>
      </c>
    </row>
    <row r="6563" spans="1:22" x14ac:dyDescent="0.35">
      <c r="A6563" t="s">
        <v>6704</v>
      </c>
      <c r="B6563" s="1">
        <v>45197</v>
      </c>
      <c r="C6563" t="s">
        <v>144</v>
      </c>
      <c r="D6563" t="s">
        <v>27</v>
      </c>
      <c r="E6563">
        <v>4646993431</v>
      </c>
      <c r="F6563" t="s">
        <v>81</v>
      </c>
      <c r="G6563" t="s">
        <v>74</v>
      </c>
      <c r="H6563" t="s">
        <v>75</v>
      </c>
      <c r="I6563" t="s">
        <v>36</v>
      </c>
      <c r="J6563" t="s">
        <v>19</v>
      </c>
      <c r="K6563">
        <v>1888.13</v>
      </c>
      <c r="L6563">
        <v>200.55</v>
      </c>
      <c r="M6563" t="s">
        <v>19</v>
      </c>
      <c r="N6563">
        <v>0.10621620333345699</v>
      </c>
      <c r="O6563" t="s">
        <v>11351</v>
      </c>
      <c r="P6563" t="s">
        <v>11352</v>
      </c>
      <c r="Q6563" t="s">
        <v>11366</v>
      </c>
      <c r="R6563" t="s">
        <v>11360</v>
      </c>
      <c r="S6563">
        <f>IF(SalesData[[#This Row],[Return Status]]="Returned",1,0)</f>
        <v>1</v>
      </c>
      <c r="T6563">
        <v>2420.2800000000002</v>
      </c>
      <c r="U6563" s="2">
        <f>EOMONTH(SalesData[[#This Row],[Order Date]],0)</f>
        <v>45199</v>
      </c>
      <c r="V6563" s="9" t="str">
        <f>"Q"&amp;INT((MONTH(SalesData[[#This Row],[Order Date]])+2)/3)&amp;"-"&amp;YEAR(SalesData[[#This Row],[Order Date]])</f>
        <v>Q3-2023</v>
      </c>
    </row>
    <row r="6564" spans="1:22" x14ac:dyDescent="0.35">
      <c r="A6564" t="s">
        <v>6705</v>
      </c>
      <c r="B6564" s="1">
        <v>45172</v>
      </c>
      <c r="C6564" t="s">
        <v>124</v>
      </c>
      <c r="D6564" t="s">
        <v>27</v>
      </c>
      <c r="E6564">
        <v>4617008509</v>
      </c>
      <c r="F6564" t="s">
        <v>116</v>
      </c>
      <c r="G6564" t="s">
        <v>74</v>
      </c>
      <c r="H6564" t="s">
        <v>75</v>
      </c>
      <c r="I6564" t="s">
        <v>36</v>
      </c>
      <c r="J6564" t="s">
        <v>65</v>
      </c>
      <c r="K6564">
        <v>231.94</v>
      </c>
      <c r="L6564">
        <v>32.08</v>
      </c>
      <c r="M6564" t="s">
        <v>65</v>
      </c>
      <c r="N6564">
        <v>0.138311632318703</v>
      </c>
      <c r="O6564" t="s">
        <v>11361</v>
      </c>
      <c r="P6564" t="s">
        <v>11352</v>
      </c>
      <c r="R6564" t="s">
        <v>11353</v>
      </c>
      <c r="S6564">
        <f>IF(SalesData[[#This Row],[Return Status]]="Returned",1,0)</f>
        <v>0</v>
      </c>
      <c r="T6564">
        <v>2420.2800000000002</v>
      </c>
      <c r="U6564" s="2">
        <f>EOMONTH(SalesData[[#This Row],[Order Date]],0)</f>
        <v>45199</v>
      </c>
      <c r="V6564" s="9" t="str">
        <f>"Q"&amp;INT((MONTH(SalesData[[#This Row],[Order Date]])+2)/3)&amp;"-"&amp;YEAR(SalesData[[#This Row],[Order Date]])</f>
        <v>Q3-2023</v>
      </c>
    </row>
    <row r="6565" spans="1:22" x14ac:dyDescent="0.35">
      <c r="A6565" t="s">
        <v>6706</v>
      </c>
      <c r="B6565" s="1">
        <v>45182</v>
      </c>
      <c r="C6565" t="s">
        <v>144</v>
      </c>
      <c r="D6565" t="s">
        <v>13</v>
      </c>
      <c r="E6565">
        <v>303706327</v>
      </c>
      <c r="F6565" t="s">
        <v>357</v>
      </c>
      <c r="G6565" t="s">
        <v>11381</v>
      </c>
      <c r="H6565" t="s">
        <v>165</v>
      </c>
      <c r="I6565" t="s">
        <v>36</v>
      </c>
      <c r="J6565" t="s">
        <v>19</v>
      </c>
      <c r="K6565">
        <v>2891.28</v>
      </c>
      <c r="L6565">
        <v>382.16</v>
      </c>
      <c r="M6565" t="s">
        <v>19</v>
      </c>
      <c r="N6565">
        <v>0.132176752165131</v>
      </c>
      <c r="O6565" t="s">
        <v>11351</v>
      </c>
      <c r="P6565" t="s">
        <v>11352</v>
      </c>
      <c r="R6565" t="s">
        <v>11353</v>
      </c>
      <c r="S6565">
        <f>IF(SalesData[[#This Row],[Return Status]]="Returned",1,0)</f>
        <v>0</v>
      </c>
      <c r="U6565" s="2">
        <f>EOMONTH(SalesData[[#This Row],[Order Date]],0)</f>
        <v>45199</v>
      </c>
      <c r="V6565" s="9" t="str">
        <f>"Q"&amp;INT((MONTH(SalesData[[#This Row],[Order Date]])+2)/3)&amp;"-"&amp;YEAR(SalesData[[#This Row],[Order Date]])</f>
        <v>Q3-2023</v>
      </c>
    </row>
    <row r="6566" spans="1:22" x14ac:dyDescent="0.35">
      <c r="A6566" t="s">
        <v>6707</v>
      </c>
      <c r="B6566" s="1">
        <v>45181</v>
      </c>
      <c r="C6566" t="s">
        <v>92</v>
      </c>
      <c r="D6566" t="s">
        <v>27</v>
      </c>
      <c r="E6566">
        <v>8792281650</v>
      </c>
      <c r="F6566" t="s">
        <v>109</v>
      </c>
      <c r="G6566" t="s">
        <v>11380</v>
      </c>
      <c r="H6566" t="s">
        <v>60</v>
      </c>
      <c r="I6566" t="s">
        <v>31</v>
      </c>
      <c r="J6566" t="s">
        <v>62</v>
      </c>
      <c r="K6566">
        <v>3802.09</v>
      </c>
      <c r="L6566">
        <v>844.57</v>
      </c>
      <c r="M6566" t="s">
        <v>62</v>
      </c>
      <c r="N6566">
        <v>0.22213308995841799</v>
      </c>
      <c r="O6566" t="s">
        <v>11351</v>
      </c>
      <c r="P6566" t="s">
        <v>11354</v>
      </c>
      <c r="R6566" t="s">
        <v>11353</v>
      </c>
      <c r="S6566">
        <f>IF(SalesData[[#This Row],[Return Status]]="Returned",1,0)</f>
        <v>0</v>
      </c>
      <c r="U6566" s="2">
        <f>EOMONTH(SalesData[[#This Row],[Order Date]],0)</f>
        <v>45199</v>
      </c>
      <c r="V6566" s="9" t="str">
        <f>"Q"&amp;INT((MONTH(SalesData[[#This Row],[Order Date]])+2)/3)&amp;"-"&amp;YEAR(SalesData[[#This Row],[Order Date]])</f>
        <v>Q3-2023</v>
      </c>
    </row>
    <row r="6567" spans="1:22" x14ac:dyDescent="0.35">
      <c r="A6567" t="s">
        <v>6708</v>
      </c>
      <c r="B6567" s="1">
        <v>45174</v>
      </c>
      <c r="C6567" t="s">
        <v>124</v>
      </c>
      <c r="D6567" t="s">
        <v>39</v>
      </c>
      <c r="E6567">
        <v>7932168164</v>
      </c>
      <c r="F6567" t="s">
        <v>147</v>
      </c>
      <c r="G6567" t="s">
        <v>84</v>
      </c>
      <c r="H6567" t="s">
        <v>85</v>
      </c>
      <c r="I6567" t="s">
        <v>31</v>
      </c>
      <c r="J6567" t="s">
        <v>61</v>
      </c>
      <c r="K6567">
        <v>2097.94</v>
      </c>
      <c r="L6567">
        <v>263.08</v>
      </c>
      <c r="M6567" t="s">
        <v>62</v>
      </c>
      <c r="N6567">
        <v>0.12539920112110001</v>
      </c>
      <c r="O6567" t="s">
        <v>11351</v>
      </c>
      <c r="P6567" t="s">
        <v>11352</v>
      </c>
      <c r="R6567" t="s">
        <v>11353</v>
      </c>
      <c r="S6567">
        <f>IF(SalesData[[#This Row],[Return Status]]="Returned",1,0)</f>
        <v>0</v>
      </c>
      <c r="T6567">
        <v>847.14</v>
      </c>
      <c r="U6567" s="2">
        <f>EOMONTH(SalesData[[#This Row],[Order Date]],0)</f>
        <v>45199</v>
      </c>
      <c r="V6567" s="9" t="str">
        <f>"Q"&amp;INT((MONTH(SalesData[[#This Row],[Order Date]])+2)/3)&amp;"-"&amp;YEAR(SalesData[[#This Row],[Order Date]])</f>
        <v>Q3-2023</v>
      </c>
    </row>
    <row r="6568" spans="1:22" x14ac:dyDescent="0.35">
      <c r="A6568" t="s">
        <v>6709</v>
      </c>
      <c r="B6568" s="1">
        <v>45176</v>
      </c>
      <c r="C6568" t="s">
        <v>113</v>
      </c>
      <c r="D6568" t="s">
        <v>99</v>
      </c>
      <c r="E6568">
        <v>3833298866</v>
      </c>
      <c r="F6568" t="s">
        <v>357</v>
      </c>
      <c r="G6568" t="s">
        <v>164</v>
      </c>
      <c r="H6568" t="s">
        <v>165</v>
      </c>
      <c r="I6568" t="s">
        <v>36</v>
      </c>
      <c r="J6568" t="s">
        <v>18</v>
      </c>
      <c r="K6568">
        <v>4527.6499999999996</v>
      </c>
      <c r="L6568">
        <v>1255.08</v>
      </c>
      <c r="M6568" t="s">
        <v>19</v>
      </c>
      <c r="N6568">
        <v>0.27720340574028501</v>
      </c>
      <c r="O6568" t="s">
        <v>11351</v>
      </c>
      <c r="P6568" t="s">
        <v>11354</v>
      </c>
      <c r="R6568" t="s">
        <v>11353</v>
      </c>
      <c r="S6568">
        <f>IF(SalesData[[#This Row],[Return Status]]="Returned",1,0)</f>
        <v>0</v>
      </c>
      <c r="U6568" s="2">
        <f>EOMONTH(SalesData[[#This Row],[Order Date]],0)</f>
        <v>45199</v>
      </c>
      <c r="V6568" s="9" t="str">
        <f>"Q"&amp;INT((MONTH(SalesData[[#This Row],[Order Date]])+2)/3)&amp;"-"&amp;YEAR(SalesData[[#This Row],[Order Date]])</f>
        <v>Q3-2023</v>
      </c>
    </row>
    <row r="6569" spans="1:22" x14ac:dyDescent="0.35">
      <c r="A6569" t="s">
        <v>6710</v>
      </c>
      <c r="B6569" s="1">
        <v>45174</v>
      </c>
      <c r="C6569" t="s">
        <v>139</v>
      </c>
      <c r="D6569" t="s">
        <v>145</v>
      </c>
      <c r="E6569">
        <v>7969536726</v>
      </c>
      <c r="F6569" t="s">
        <v>120</v>
      </c>
      <c r="G6569" t="s">
        <v>141</v>
      </c>
      <c r="H6569" t="s">
        <v>11357</v>
      </c>
      <c r="I6569" t="s">
        <v>17</v>
      </c>
      <c r="J6569" t="s">
        <v>18</v>
      </c>
      <c r="K6569">
        <v>1250.0999999999999</v>
      </c>
      <c r="L6569">
        <v>197</v>
      </c>
      <c r="M6569" t="s">
        <v>19</v>
      </c>
      <c r="N6569">
        <v>0.15758739300855901</v>
      </c>
      <c r="O6569" t="s">
        <v>11351</v>
      </c>
      <c r="P6569" t="s">
        <v>11352</v>
      </c>
      <c r="R6569" t="s">
        <v>11353</v>
      </c>
      <c r="S6569">
        <f>IF(SalesData[[#This Row],[Return Status]]="Returned",1,0)</f>
        <v>0</v>
      </c>
      <c r="T6569">
        <v>2793.38</v>
      </c>
      <c r="U6569" s="2">
        <f>EOMONTH(SalesData[[#This Row],[Order Date]],0)</f>
        <v>45199</v>
      </c>
      <c r="V6569" s="9" t="str">
        <f>"Q"&amp;INT((MONTH(SalesData[[#This Row],[Order Date]])+2)/3)&amp;"-"&amp;YEAR(SalesData[[#This Row],[Order Date]])</f>
        <v>Q3-2023</v>
      </c>
    </row>
    <row r="6570" spans="1:22" x14ac:dyDescent="0.35">
      <c r="A6570" t="s">
        <v>6711</v>
      </c>
      <c r="B6570" s="1">
        <v>45176</v>
      </c>
      <c r="C6570" t="s">
        <v>77</v>
      </c>
      <c r="D6570" t="s">
        <v>72</v>
      </c>
      <c r="E6570">
        <v>7538433341</v>
      </c>
      <c r="F6570" t="s">
        <v>172</v>
      </c>
      <c r="G6570" t="s">
        <v>141</v>
      </c>
      <c r="H6570" t="s">
        <v>121</v>
      </c>
      <c r="I6570" t="s">
        <v>17</v>
      </c>
      <c r="J6570" t="s">
        <v>65</v>
      </c>
      <c r="K6570">
        <v>451.2</v>
      </c>
      <c r="L6570">
        <v>19.29</v>
      </c>
      <c r="M6570" t="s">
        <v>65</v>
      </c>
      <c r="N6570">
        <v>4.2752659574468103E-2</v>
      </c>
      <c r="O6570" t="s">
        <v>11361</v>
      </c>
      <c r="P6570" t="s">
        <v>11356</v>
      </c>
      <c r="R6570" t="s">
        <v>11353</v>
      </c>
      <c r="S6570">
        <f>IF(SalesData[[#This Row],[Return Status]]="Returned",1,0)</f>
        <v>0</v>
      </c>
      <c r="T6570">
        <v>2793.38</v>
      </c>
      <c r="U6570" s="2">
        <f>EOMONTH(SalesData[[#This Row],[Order Date]],0)</f>
        <v>45199</v>
      </c>
      <c r="V6570" s="9" t="str">
        <f>"Q"&amp;INT((MONTH(SalesData[[#This Row],[Order Date]])+2)/3)&amp;"-"&amp;YEAR(SalesData[[#This Row],[Order Date]])</f>
        <v>Q3-2023</v>
      </c>
    </row>
    <row r="6571" spans="1:22" x14ac:dyDescent="0.35">
      <c r="A6571" t="s">
        <v>6712</v>
      </c>
      <c r="B6571" s="1">
        <v>45174</v>
      </c>
      <c r="C6571" t="s">
        <v>149</v>
      </c>
      <c r="D6571" t="s">
        <v>145</v>
      </c>
      <c r="E6571">
        <v>6861864719</v>
      </c>
      <c r="F6571" t="s">
        <v>107</v>
      </c>
      <c r="G6571" t="s">
        <v>15</v>
      </c>
      <c r="H6571" t="s">
        <v>16</v>
      </c>
      <c r="I6571" t="s">
        <v>17</v>
      </c>
      <c r="J6571" t="s">
        <v>19</v>
      </c>
      <c r="K6571">
        <v>2552.02</v>
      </c>
      <c r="L6571">
        <v>539.30999999999995</v>
      </c>
      <c r="M6571" t="s">
        <v>19</v>
      </c>
      <c r="N6571">
        <v>0.211326713740488</v>
      </c>
      <c r="O6571" t="s">
        <v>11351</v>
      </c>
      <c r="P6571" t="s">
        <v>11354</v>
      </c>
      <c r="R6571" t="s">
        <v>11353</v>
      </c>
      <c r="S6571">
        <f>IF(SalesData[[#This Row],[Return Status]]="Returned",1,0)</f>
        <v>0</v>
      </c>
      <c r="T6571">
        <v>2085.91</v>
      </c>
      <c r="U6571" s="2">
        <f>EOMONTH(SalesData[[#This Row],[Order Date]],0)</f>
        <v>45199</v>
      </c>
      <c r="V6571" s="9" t="str">
        <f>"Q"&amp;INT((MONTH(SalesData[[#This Row],[Order Date]])+2)/3)&amp;"-"&amp;YEAR(SalesData[[#This Row],[Order Date]])</f>
        <v>Q3-2023</v>
      </c>
    </row>
    <row r="6572" spans="1:22" x14ac:dyDescent="0.35">
      <c r="A6572" t="s">
        <v>6713</v>
      </c>
      <c r="B6572" s="1">
        <v>45188</v>
      </c>
      <c r="C6572" t="s">
        <v>111</v>
      </c>
      <c r="D6572" t="s">
        <v>99</v>
      </c>
      <c r="E6572">
        <v>9527216772</v>
      </c>
      <c r="F6572" t="s">
        <v>120</v>
      </c>
      <c r="G6572" t="s">
        <v>141</v>
      </c>
      <c r="H6572" t="s">
        <v>121</v>
      </c>
      <c r="I6572" t="s">
        <v>17</v>
      </c>
      <c r="J6572" t="s">
        <v>18</v>
      </c>
      <c r="K6572">
        <v>1353.15</v>
      </c>
      <c r="L6572">
        <v>189.03</v>
      </c>
      <c r="M6572" t="s">
        <v>19</v>
      </c>
      <c r="N6572">
        <v>0.13969626427225401</v>
      </c>
      <c r="O6572" t="s">
        <v>11351</v>
      </c>
      <c r="P6572" t="s">
        <v>11352</v>
      </c>
      <c r="R6572" t="s">
        <v>11353</v>
      </c>
      <c r="S6572">
        <f>IF(SalesData[[#This Row],[Return Status]]="Returned",1,0)</f>
        <v>0</v>
      </c>
      <c r="T6572">
        <v>2793.38</v>
      </c>
      <c r="U6572" s="2">
        <f>EOMONTH(SalesData[[#This Row],[Order Date]],0)</f>
        <v>45199</v>
      </c>
      <c r="V6572" s="9" t="str">
        <f>"Q"&amp;INT((MONTH(SalesData[[#This Row],[Order Date]])+2)/3)&amp;"-"&amp;YEAR(SalesData[[#This Row],[Order Date]])</f>
        <v>Q3-2023</v>
      </c>
    </row>
    <row r="6573" spans="1:22" x14ac:dyDescent="0.35">
      <c r="A6573" t="s">
        <v>6714</v>
      </c>
      <c r="B6573" s="1">
        <v>45175</v>
      </c>
      <c r="C6573" t="s">
        <v>149</v>
      </c>
      <c r="D6573" t="s">
        <v>46</v>
      </c>
      <c r="E6573">
        <v>4882003441</v>
      </c>
      <c r="F6573" t="s">
        <v>238</v>
      </c>
      <c r="G6573" t="s">
        <v>74</v>
      </c>
      <c r="H6573" t="s">
        <v>75</v>
      </c>
      <c r="I6573" t="s">
        <v>36</v>
      </c>
      <c r="J6573" t="s">
        <v>42</v>
      </c>
      <c r="K6573">
        <v>41.34</v>
      </c>
      <c r="L6573">
        <v>7.07</v>
      </c>
      <c r="M6573" t="s">
        <v>43</v>
      </c>
      <c r="N6573">
        <v>0.17102080309627499</v>
      </c>
      <c r="O6573" t="s">
        <v>11361</v>
      </c>
      <c r="P6573" t="s">
        <v>11352</v>
      </c>
      <c r="Q6573" t="s">
        <v>11369</v>
      </c>
      <c r="R6573" t="s">
        <v>11360</v>
      </c>
      <c r="S6573">
        <f>IF(SalesData[[#This Row],[Return Status]]="Returned",1,0)</f>
        <v>1</v>
      </c>
      <c r="T6573">
        <v>2420.2800000000002</v>
      </c>
      <c r="U6573" s="2">
        <f>EOMONTH(SalesData[[#This Row],[Order Date]],0)</f>
        <v>45199</v>
      </c>
      <c r="V6573" s="9" t="str">
        <f>"Q"&amp;INT((MONTH(SalesData[[#This Row],[Order Date]])+2)/3)&amp;"-"&amp;YEAR(SalesData[[#This Row],[Order Date]])</f>
        <v>Q3-2023</v>
      </c>
    </row>
    <row r="6574" spans="1:22" x14ac:dyDescent="0.35">
      <c r="A6574" t="s">
        <v>6715</v>
      </c>
      <c r="B6574" s="1">
        <v>45173</v>
      </c>
      <c r="C6574" t="s">
        <v>188</v>
      </c>
      <c r="D6574" t="s">
        <v>99</v>
      </c>
      <c r="E6574">
        <v>2593753605</v>
      </c>
      <c r="F6574" t="s">
        <v>33</v>
      </c>
      <c r="G6574" t="s">
        <v>34</v>
      </c>
      <c r="H6574" t="s">
        <v>35</v>
      </c>
      <c r="I6574" t="s">
        <v>36</v>
      </c>
      <c r="J6574" t="s">
        <v>65</v>
      </c>
      <c r="K6574">
        <v>246.52</v>
      </c>
      <c r="L6574">
        <v>29.45</v>
      </c>
      <c r="M6574" t="s">
        <v>65</v>
      </c>
      <c r="N6574">
        <v>0.119462923900698</v>
      </c>
      <c r="O6574" t="s">
        <v>11361</v>
      </c>
      <c r="P6574" t="s">
        <v>11352</v>
      </c>
      <c r="R6574" t="s">
        <v>11353</v>
      </c>
      <c r="S6574">
        <f>IF(SalesData[[#This Row],[Return Status]]="Returned",1,0)</f>
        <v>0</v>
      </c>
      <c r="U6574" s="2">
        <f>EOMONTH(SalesData[[#This Row],[Order Date]],0)</f>
        <v>45199</v>
      </c>
      <c r="V6574" s="9" t="str">
        <f>"Q"&amp;INT((MONTH(SalesData[[#This Row],[Order Date]])+2)/3)&amp;"-"&amp;YEAR(SalesData[[#This Row],[Order Date]])</f>
        <v>Q3-2023</v>
      </c>
    </row>
    <row r="6575" spans="1:22" x14ac:dyDescent="0.35">
      <c r="A6575" t="s">
        <v>6716</v>
      </c>
      <c r="B6575" s="1">
        <v>45192</v>
      </c>
      <c r="C6575" t="s">
        <v>176</v>
      </c>
      <c r="D6575" t="s">
        <v>13</v>
      </c>
      <c r="E6575">
        <v>7325432059</v>
      </c>
      <c r="F6575" t="s">
        <v>154</v>
      </c>
      <c r="G6575" t="s">
        <v>1013</v>
      </c>
      <c r="H6575" t="s">
        <v>30</v>
      </c>
      <c r="I6575" t="s">
        <v>31</v>
      </c>
      <c r="J6575" t="s">
        <v>62</v>
      </c>
      <c r="K6575">
        <v>3206.71</v>
      </c>
      <c r="L6575">
        <v>572.94000000000005</v>
      </c>
      <c r="M6575" t="s">
        <v>62</v>
      </c>
      <c r="N6575">
        <v>0.17866910322417701</v>
      </c>
      <c r="O6575" t="s">
        <v>11351</v>
      </c>
      <c r="P6575" t="s">
        <v>11352</v>
      </c>
      <c r="R6575" t="s">
        <v>11353</v>
      </c>
      <c r="S6575">
        <f>IF(SalesData[[#This Row],[Return Status]]="Returned",1,0)</f>
        <v>0</v>
      </c>
      <c r="U6575" s="2">
        <f>EOMONTH(SalesData[[#This Row],[Order Date]],0)</f>
        <v>45199</v>
      </c>
      <c r="V6575" s="9" t="str">
        <f>"Q"&amp;INT((MONTH(SalesData[[#This Row],[Order Date]])+2)/3)&amp;"-"&amp;YEAR(SalesData[[#This Row],[Order Date]])</f>
        <v>Q3-2023</v>
      </c>
    </row>
    <row r="6576" spans="1:22" x14ac:dyDescent="0.35">
      <c r="A6576" t="s">
        <v>6717</v>
      </c>
      <c r="B6576" s="1">
        <v>45176</v>
      </c>
      <c r="C6576" t="s">
        <v>124</v>
      </c>
      <c r="D6576" t="s">
        <v>27</v>
      </c>
      <c r="E6576">
        <v>1518732438</v>
      </c>
      <c r="F6576" t="s">
        <v>53</v>
      </c>
      <c r="G6576" t="s">
        <v>54</v>
      </c>
      <c r="H6576" t="s">
        <v>55</v>
      </c>
      <c r="I6576" t="s">
        <v>31</v>
      </c>
      <c r="J6576" t="s">
        <v>43</v>
      </c>
      <c r="K6576">
        <v>298.48</v>
      </c>
      <c r="L6576">
        <v>51.44</v>
      </c>
      <c r="M6576" t="s">
        <v>43</v>
      </c>
      <c r="N6576">
        <v>0.17233985526668499</v>
      </c>
      <c r="O6576" t="s">
        <v>11361</v>
      </c>
      <c r="P6576" t="s">
        <v>11352</v>
      </c>
      <c r="R6576" t="s">
        <v>11353</v>
      </c>
      <c r="S6576">
        <f>IF(SalesData[[#This Row],[Return Status]]="Returned",1,0)</f>
        <v>0</v>
      </c>
      <c r="U6576" s="2">
        <f>EOMONTH(SalesData[[#This Row],[Order Date]],0)</f>
        <v>45199</v>
      </c>
      <c r="V6576" s="9" t="str">
        <f>"Q"&amp;INT((MONTH(SalesData[[#This Row],[Order Date]])+2)/3)&amp;"-"&amp;YEAR(SalesData[[#This Row],[Order Date]])</f>
        <v>Q3-2023</v>
      </c>
    </row>
    <row r="6577" spans="1:22" x14ac:dyDescent="0.35">
      <c r="A6577" t="s">
        <v>6718</v>
      </c>
      <c r="B6577" s="1">
        <v>45174</v>
      </c>
      <c r="C6577" t="s">
        <v>139</v>
      </c>
      <c r="D6577" t="s">
        <v>46</v>
      </c>
      <c r="E6577">
        <v>8588556379</v>
      </c>
      <c r="F6577" t="s">
        <v>47</v>
      </c>
      <c r="G6577" t="s">
        <v>23</v>
      </c>
      <c r="H6577" t="s">
        <v>11357</v>
      </c>
      <c r="I6577" t="s">
        <v>17</v>
      </c>
      <c r="J6577" t="s">
        <v>18</v>
      </c>
      <c r="K6577">
        <v>1467.25</v>
      </c>
      <c r="L6577">
        <v>189.55</v>
      </c>
      <c r="M6577" t="s">
        <v>19</v>
      </c>
      <c r="N6577">
        <v>0.129187255069007</v>
      </c>
      <c r="O6577" t="s">
        <v>11351</v>
      </c>
      <c r="P6577" t="s">
        <v>11352</v>
      </c>
      <c r="Q6577" t="s">
        <v>11376</v>
      </c>
      <c r="R6577" t="s">
        <v>11360</v>
      </c>
      <c r="S6577">
        <f>IF(SalesData[[#This Row],[Return Status]]="Returned",1,0)</f>
        <v>1</v>
      </c>
      <c r="T6577">
        <v>2821.33</v>
      </c>
      <c r="U6577" s="2">
        <f>EOMONTH(SalesData[[#This Row],[Order Date]],0)</f>
        <v>45199</v>
      </c>
      <c r="V6577" s="9" t="str">
        <f>"Q"&amp;INT((MONTH(SalesData[[#This Row],[Order Date]])+2)/3)&amp;"-"&amp;YEAR(SalesData[[#This Row],[Order Date]])</f>
        <v>Q3-2023</v>
      </c>
    </row>
    <row r="6578" spans="1:22" x14ac:dyDescent="0.35">
      <c r="A6578" t="s">
        <v>6719</v>
      </c>
      <c r="B6578" s="1">
        <v>45180</v>
      </c>
      <c r="C6578" t="s">
        <v>184</v>
      </c>
      <c r="D6578" t="s">
        <v>13</v>
      </c>
      <c r="E6578">
        <v>2870023698</v>
      </c>
      <c r="F6578" t="s">
        <v>154</v>
      </c>
      <c r="G6578" t="s">
        <v>29</v>
      </c>
      <c r="H6578" t="s">
        <v>30</v>
      </c>
      <c r="I6578" t="s">
        <v>31</v>
      </c>
      <c r="J6578" t="s">
        <v>65</v>
      </c>
      <c r="K6578">
        <v>996.55</v>
      </c>
      <c r="L6578">
        <v>72.55</v>
      </c>
      <c r="M6578" t="s">
        <v>65</v>
      </c>
      <c r="N6578">
        <v>7.2801164015854694E-2</v>
      </c>
      <c r="O6578" t="s">
        <v>11355</v>
      </c>
      <c r="P6578" t="s">
        <v>11356</v>
      </c>
      <c r="R6578" t="s">
        <v>11353</v>
      </c>
      <c r="S6578">
        <f>IF(SalesData[[#This Row],[Return Status]]="Returned",1,0)</f>
        <v>0</v>
      </c>
      <c r="T6578">
        <v>2788.38</v>
      </c>
      <c r="U6578" s="2">
        <f>EOMONTH(SalesData[[#This Row],[Order Date]],0)</f>
        <v>45199</v>
      </c>
      <c r="V6578" s="9" t="str">
        <f>"Q"&amp;INT((MONTH(SalesData[[#This Row],[Order Date]])+2)/3)&amp;"-"&amp;YEAR(SalesData[[#This Row],[Order Date]])</f>
        <v>Q3-2023</v>
      </c>
    </row>
    <row r="6579" spans="1:22" x14ac:dyDescent="0.35">
      <c r="A6579" t="s">
        <v>6720</v>
      </c>
      <c r="B6579" s="1">
        <v>45190</v>
      </c>
      <c r="C6579" t="s">
        <v>176</v>
      </c>
      <c r="D6579" t="s">
        <v>13</v>
      </c>
      <c r="E6579">
        <v>9009064387</v>
      </c>
      <c r="F6579" t="s">
        <v>64</v>
      </c>
      <c r="G6579" t="s">
        <v>15</v>
      </c>
      <c r="H6579" t="s">
        <v>16</v>
      </c>
      <c r="I6579" t="s">
        <v>17</v>
      </c>
      <c r="J6579" t="s">
        <v>43</v>
      </c>
      <c r="K6579">
        <v>3842.33</v>
      </c>
      <c r="L6579">
        <v>927.34</v>
      </c>
      <c r="M6579" t="s">
        <v>43</v>
      </c>
      <c r="N6579">
        <v>0.24134834852810699</v>
      </c>
      <c r="O6579" t="s">
        <v>11351</v>
      </c>
      <c r="P6579" t="s">
        <v>11354</v>
      </c>
      <c r="R6579" t="s">
        <v>11353</v>
      </c>
      <c r="S6579">
        <f>IF(SalesData[[#This Row],[Return Status]]="Returned",1,0)</f>
        <v>0</v>
      </c>
      <c r="T6579">
        <v>2085.91</v>
      </c>
      <c r="U6579" s="2">
        <f>EOMONTH(SalesData[[#This Row],[Order Date]],0)</f>
        <v>45199</v>
      </c>
      <c r="V6579" s="9" t="str">
        <f>"Q"&amp;INT((MONTH(SalesData[[#This Row],[Order Date]])+2)/3)&amp;"-"&amp;YEAR(SalesData[[#This Row],[Order Date]])</f>
        <v>Q3-2023</v>
      </c>
    </row>
    <row r="6580" spans="1:22" x14ac:dyDescent="0.35">
      <c r="A6580" t="s">
        <v>6721</v>
      </c>
      <c r="B6580" s="1">
        <v>45191</v>
      </c>
      <c r="C6580" t="s">
        <v>21</v>
      </c>
      <c r="D6580" t="s">
        <v>99</v>
      </c>
      <c r="E6580">
        <v>5897733772</v>
      </c>
      <c r="F6580" t="s">
        <v>156</v>
      </c>
      <c r="G6580" t="s">
        <v>84</v>
      </c>
      <c r="H6580" t="s">
        <v>85</v>
      </c>
      <c r="I6580" t="s">
        <v>31</v>
      </c>
      <c r="J6580" t="s">
        <v>61</v>
      </c>
      <c r="K6580">
        <v>4252.6499999999996</v>
      </c>
      <c r="L6580">
        <v>271.95999999999998</v>
      </c>
      <c r="M6580" t="s">
        <v>62</v>
      </c>
      <c r="N6580">
        <v>6.3950713084782396E-2</v>
      </c>
      <c r="O6580" t="s">
        <v>11351</v>
      </c>
      <c r="P6580" t="s">
        <v>11356</v>
      </c>
      <c r="R6580" t="s">
        <v>11353</v>
      </c>
      <c r="S6580">
        <f>IF(SalesData[[#This Row],[Return Status]]="Returned",1,0)</f>
        <v>0</v>
      </c>
      <c r="T6580">
        <v>847.14</v>
      </c>
      <c r="U6580" s="2">
        <f>EOMONTH(SalesData[[#This Row],[Order Date]],0)</f>
        <v>45199</v>
      </c>
      <c r="V6580" s="9" t="str">
        <f>"Q"&amp;INT((MONTH(SalesData[[#This Row],[Order Date]])+2)/3)&amp;"-"&amp;YEAR(SalesData[[#This Row],[Order Date]])</f>
        <v>Q3-2023</v>
      </c>
    </row>
    <row r="6581" spans="1:22" x14ac:dyDescent="0.35">
      <c r="A6581" t="s">
        <v>6722</v>
      </c>
      <c r="B6581" s="1">
        <v>45187</v>
      </c>
      <c r="C6581" t="s">
        <v>45</v>
      </c>
      <c r="D6581" t="s">
        <v>99</v>
      </c>
      <c r="E6581">
        <v>4905743285</v>
      </c>
      <c r="F6581" t="s">
        <v>103</v>
      </c>
      <c r="G6581" t="s">
        <v>23</v>
      </c>
      <c r="H6581" t="s">
        <v>24</v>
      </c>
      <c r="I6581" t="s">
        <v>17</v>
      </c>
      <c r="J6581" t="s">
        <v>43</v>
      </c>
      <c r="K6581">
        <v>2593.4699999999998</v>
      </c>
      <c r="L6581">
        <v>476.94</v>
      </c>
      <c r="M6581" t="s">
        <v>43</v>
      </c>
      <c r="N6581">
        <v>0.18390033430114899</v>
      </c>
      <c r="O6581" t="s">
        <v>11351</v>
      </c>
      <c r="P6581" t="s">
        <v>11352</v>
      </c>
      <c r="R6581" t="s">
        <v>11353</v>
      </c>
      <c r="S6581">
        <f>IF(SalesData[[#This Row],[Return Status]]="Returned",1,0)</f>
        <v>0</v>
      </c>
      <c r="T6581">
        <v>2821.33</v>
      </c>
      <c r="U6581" s="2">
        <f>EOMONTH(SalesData[[#This Row],[Order Date]],0)</f>
        <v>45199</v>
      </c>
      <c r="V6581" s="9" t="str">
        <f>"Q"&amp;INT((MONTH(SalesData[[#This Row],[Order Date]])+2)/3)&amp;"-"&amp;YEAR(SalesData[[#This Row],[Order Date]])</f>
        <v>Q3-2023</v>
      </c>
    </row>
    <row r="6582" spans="1:22" x14ac:dyDescent="0.35">
      <c r="A6582" t="s">
        <v>6723</v>
      </c>
      <c r="B6582" s="1">
        <v>45188</v>
      </c>
      <c r="C6582" t="s">
        <v>188</v>
      </c>
      <c r="D6582" t="s">
        <v>27</v>
      </c>
      <c r="E6582">
        <v>7025793686</v>
      </c>
      <c r="F6582" t="s">
        <v>159</v>
      </c>
      <c r="G6582" t="s">
        <v>84</v>
      </c>
      <c r="H6582" t="s">
        <v>85</v>
      </c>
      <c r="I6582" t="s">
        <v>31</v>
      </c>
      <c r="J6582" t="s">
        <v>19</v>
      </c>
      <c r="K6582">
        <v>1516.53</v>
      </c>
      <c r="L6582">
        <v>398.03</v>
      </c>
      <c r="M6582" t="s">
        <v>19</v>
      </c>
      <c r="N6582">
        <v>0.26246101297039998</v>
      </c>
      <c r="O6582" t="s">
        <v>11351</v>
      </c>
      <c r="P6582" t="s">
        <v>11354</v>
      </c>
      <c r="R6582" t="s">
        <v>11353</v>
      </c>
      <c r="S6582">
        <f>IF(SalesData[[#This Row],[Return Status]]="Returned",1,0)</f>
        <v>0</v>
      </c>
      <c r="T6582">
        <v>847.14</v>
      </c>
      <c r="U6582" s="2">
        <f>EOMONTH(SalesData[[#This Row],[Order Date]],0)</f>
        <v>45199</v>
      </c>
      <c r="V6582" s="9" t="str">
        <f>"Q"&amp;INT((MONTH(SalesData[[#This Row],[Order Date]])+2)/3)&amp;"-"&amp;YEAR(SalesData[[#This Row],[Order Date]])</f>
        <v>Q3-2023</v>
      </c>
    </row>
    <row r="6583" spans="1:22" x14ac:dyDescent="0.35">
      <c r="A6583" t="s">
        <v>6724</v>
      </c>
      <c r="B6583" s="1">
        <v>45175</v>
      </c>
      <c r="C6583" t="s">
        <v>12</v>
      </c>
      <c r="D6583" t="s">
        <v>13</v>
      </c>
      <c r="E6583">
        <v>5904790064</v>
      </c>
      <c r="F6583" t="s">
        <v>133</v>
      </c>
      <c r="G6583" t="s">
        <v>89</v>
      </c>
      <c r="H6583" t="s">
        <v>11357</v>
      </c>
      <c r="I6583" t="s">
        <v>31</v>
      </c>
      <c r="J6583" t="s">
        <v>43</v>
      </c>
      <c r="K6583">
        <v>2518.79</v>
      </c>
      <c r="L6583">
        <v>391.62</v>
      </c>
      <c r="M6583" t="s">
        <v>43</v>
      </c>
      <c r="N6583">
        <v>0.15547941670405199</v>
      </c>
      <c r="O6583" t="s">
        <v>11351</v>
      </c>
      <c r="P6583" t="s">
        <v>11352</v>
      </c>
      <c r="R6583" t="s">
        <v>11353</v>
      </c>
      <c r="S6583">
        <f>IF(SalesData[[#This Row],[Return Status]]="Returned",1,0)</f>
        <v>0</v>
      </c>
      <c r="T6583">
        <v>207.68</v>
      </c>
      <c r="U6583" s="2">
        <f>EOMONTH(SalesData[[#This Row],[Order Date]],0)</f>
        <v>45199</v>
      </c>
      <c r="V6583" s="9" t="str">
        <f>"Q"&amp;INT((MONTH(SalesData[[#This Row],[Order Date]])+2)/3)&amp;"-"&amp;YEAR(SalesData[[#This Row],[Order Date]])</f>
        <v>Q3-2023</v>
      </c>
    </row>
    <row r="6584" spans="1:22" x14ac:dyDescent="0.35">
      <c r="A6584" t="s">
        <v>6725</v>
      </c>
      <c r="B6584" s="1">
        <v>45197</v>
      </c>
      <c r="C6584" t="s">
        <v>57</v>
      </c>
      <c r="D6584" t="s">
        <v>145</v>
      </c>
      <c r="E6584">
        <v>5058502922</v>
      </c>
      <c r="F6584" t="s">
        <v>114</v>
      </c>
      <c r="G6584" t="s">
        <v>59</v>
      </c>
      <c r="H6584" t="s">
        <v>60</v>
      </c>
      <c r="I6584" t="s">
        <v>31</v>
      </c>
      <c r="J6584" t="s">
        <v>42</v>
      </c>
      <c r="K6584">
        <v>3005.22</v>
      </c>
      <c r="L6584">
        <v>425.86</v>
      </c>
      <c r="M6584" t="s">
        <v>43</v>
      </c>
      <c r="N6584">
        <v>0.141706763564731</v>
      </c>
      <c r="O6584" t="s">
        <v>11351</v>
      </c>
      <c r="P6584" t="s">
        <v>11352</v>
      </c>
      <c r="R6584" t="s">
        <v>11353</v>
      </c>
      <c r="S6584">
        <f>IF(SalesData[[#This Row],[Return Status]]="Returned",1,0)</f>
        <v>0</v>
      </c>
      <c r="T6584">
        <v>2183.56</v>
      </c>
      <c r="U6584" s="2">
        <f>EOMONTH(SalesData[[#This Row],[Order Date]],0)</f>
        <v>45199</v>
      </c>
      <c r="V6584" s="9" t="str">
        <f>"Q"&amp;INT((MONTH(SalesData[[#This Row],[Order Date]])+2)/3)&amp;"-"&amp;YEAR(SalesData[[#This Row],[Order Date]])</f>
        <v>Q3-2023</v>
      </c>
    </row>
    <row r="6585" spans="1:22" x14ac:dyDescent="0.35">
      <c r="A6585" t="s">
        <v>6726</v>
      </c>
      <c r="B6585" s="1">
        <v>45191</v>
      </c>
      <c r="C6585" t="s">
        <v>139</v>
      </c>
      <c r="D6585" t="s">
        <v>72</v>
      </c>
      <c r="E6585">
        <v>8655811520</v>
      </c>
      <c r="F6585" t="s">
        <v>81</v>
      </c>
      <c r="G6585" t="s">
        <v>545</v>
      </c>
      <c r="H6585" t="s">
        <v>75</v>
      </c>
      <c r="I6585" t="s">
        <v>36</v>
      </c>
      <c r="J6585" t="s">
        <v>18</v>
      </c>
      <c r="K6585">
        <v>3559.64</v>
      </c>
      <c r="L6585">
        <v>594.36</v>
      </c>
      <c r="M6585" t="s">
        <v>19</v>
      </c>
      <c r="N6585">
        <v>0.166971940982796</v>
      </c>
      <c r="O6585" t="s">
        <v>11351</v>
      </c>
      <c r="P6585" t="s">
        <v>11352</v>
      </c>
      <c r="R6585" t="s">
        <v>11353</v>
      </c>
      <c r="S6585">
        <f>IF(SalesData[[#This Row],[Return Status]]="Returned",1,0)</f>
        <v>0</v>
      </c>
      <c r="U6585" s="2">
        <f>EOMONTH(SalesData[[#This Row],[Order Date]],0)</f>
        <v>45199</v>
      </c>
      <c r="V6585" s="9" t="str">
        <f>"Q"&amp;INT((MONTH(SalesData[[#This Row],[Order Date]])+2)/3)&amp;"-"&amp;YEAR(SalesData[[#This Row],[Order Date]])</f>
        <v>Q3-2023</v>
      </c>
    </row>
    <row r="6586" spans="1:22" x14ac:dyDescent="0.35">
      <c r="A6586" t="s">
        <v>6727</v>
      </c>
      <c r="B6586" s="1">
        <v>45192</v>
      </c>
      <c r="C6586" t="s">
        <v>49</v>
      </c>
      <c r="D6586" t="s">
        <v>72</v>
      </c>
      <c r="E6586">
        <v>8509402399</v>
      </c>
      <c r="F6586" t="s">
        <v>312</v>
      </c>
      <c r="G6586" t="s">
        <v>141</v>
      </c>
      <c r="H6586" t="s">
        <v>11357</v>
      </c>
      <c r="I6586" t="s">
        <v>17</v>
      </c>
      <c r="J6586" t="s">
        <v>18</v>
      </c>
      <c r="K6586">
        <v>655.54</v>
      </c>
      <c r="L6586">
        <v>138.16999999999999</v>
      </c>
      <c r="M6586" t="s">
        <v>19</v>
      </c>
      <c r="N6586">
        <v>0.21077279799859699</v>
      </c>
      <c r="O6586" t="s">
        <v>11355</v>
      </c>
      <c r="P6586" t="s">
        <v>11354</v>
      </c>
      <c r="R6586" t="s">
        <v>11353</v>
      </c>
      <c r="S6586">
        <f>IF(SalesData[[#This Row],[Return Status]]="Returned",1,0)</f>
        <v>0</v>
      </c>
      <c r="T6586">
        <v>2793.38</v>
      </c>
      <c r="U6586" s="2">
        <f>EOMONTH(SalesData[[#This Row],[Order Date]],0)</f>
        <v>45199</v>
      </c>
      <c r="V6586" s="9" t="str">
        <f>"Q"&amp;INT((MONTH(SalesData[[#This Row],[Order Date]])+2)/3)&amp;"-"&amp;YEAR(SalesData[[#This Row],[Order Date]])</f>
        <v>Q3-2023</v>
      </c>
    </row>
    <row r="6587" spans="1:22" x14ac:dyDescent="0.35">
      <c r="A6587" t="s">
        <v>6728</v>
      </c>
      <c r="B6587" s="1">
        <v>45171</v>
      </c>
      <c r="C6587" t="s">
        <v>92</v>
      </c>
      <c r="D6587" t="s">
        <v>39</v>
      </c>
      <c r="E6587">
        <v>1886296609</v>
      </c>
      <c r="F6587" t="s">
        <v>163</v>
      </c>
      <c r="G6587" t="s">
        <v>164</v>
      </c>
      <c r="H6587" t="s">
        <v>165</v>
      </c>
      <c r="I6587" t="s">
        <v>36</v>
      </c>
      <c r="J6587" t="s">
        <v>42</v>
      </c>
      <c r="K6587">
        <v>4952.43</v>
      </c>
      <c r="L6587">
        <v>729.38</v>
      </c>
      <c r="M6587" t="s">
        <v>43</v>
      </c>
      <c r="N6587">
        <v>0.14727719523547</v>
      </c>
      <c r="O6587" t="s">
        <v>11351</v>
      </c>
      <c r="P6587" t="s">
        <v>11352</v>
      </c>
      <c r="R6587" t="s">
        <v>11353</v>
      </c>
      <c r="S6587">
        <f>IF(SalesData[[#This Row],[Return Status]]="Returned",1,0)</f>
        <v>0</v>
      </c>
      <c r="U6587" s="2">
        <f>EOMONTH(SalesData[[#This Row],[Order Date]],0)</f>
        <v>45199</v>
      </c>
      <c r="V6587" s="9" t="str">
        <f>"Q"&amp;INT((MONTH(SalesData[[#This Row],[Order Date]])+2)/3)&amp;"-"&amp;YEAR(SalesData[[#This Row],[Order Date]])</f>
        <v>Q3-2023</v>
      </c>
    </row>
    <row r="6588" spans="1:22" x14ac:dyDescent="0.35">
      <c r="A6588" t="s">
        <v>6729</v>
      </c>
      <c r="B6588" s="1">
        <v>45194</v>
      </c>
      <c r="C6588" t="s">
        <v>188</v>
      </c>
      <c r="D6588" t="s">
        <v>13</v>
      </c>
      <c r="E6588">
        <v>1218051174</v>
      </c>
      <c r="F6588" t="s">
        <v>109</v>
      </c>
      <c r="G6588" t="s">
        <v>59</v>
      </c>
      <c r="H6588" t="s">
        <v>60</v>
      </c>
      <c r="I6588" t="s">
        <v>31</v>
      </c>
      <c r="J6588" t="s">
        <v>65</v>
      </c>
      <c r="K6588">
        <v>3242.33</v>
      </c>
      <c r="L6588">
        <v>519.91</v>
      </c>
      <c r="M6588" t="s">
        <v>65</v>
      </c>
      <c r="N6588">
        <v>0.160350735427918</v>
      </c>
      <c r="O6588" t="s">
        <v>11351</v>
      </c>
      <c r="P6588" t="s">
        <v>11352</v>
      </c>
      <c r="R6588" t="s">
        <v>11353</v>
      </c>
      <c r="S6588">
        <f>IF(SalesData[[#This Row],[Return Status]]="Returned",1,0)</f>
        <v>0</v>
      </c>
      <c r="T6588">
        <v>2183.56</v>
      </c>
      <c r="U6588" s="2">
        <f>EOMONTH(SalesData[[#This Row],[Order Date]],0)</f>
        <v>45199</v>
      </c>
      <c r="V6588" s="9" t="str">
        <f>"Q"&amp;INT((MONTH(SalesData[[#This Row],[Order Date]])+2)/3)&amp;"-"&amp;YEAR(SalesData[[#This Row],[Order Date]])</f>
        <v>Q3-2023</v>
      </c>
    </row>
    <row r="6589" spans="1:22" x14ac:dyDescent="0.35">
      <c r="A6589" t="s">
        <v>6730</v>
      </c>
      <c r="B6589" s="1">
        <v>45189</v>
      </c>
      <c r="C6589" t="s">
        <v>77</v>
      </c>
      <c r="D6589" t="s">
        <v>145</v>
      </c>
      <c r="E6589">
        <v>9139354481</v>
      </c>
      <c r="F6589" t="s">
        <v>73</v>
      </c>
      <c r="G6589" t="s">
        <v>74</v>
      </c>
      <c r="H6589" t="s">
        <v>75</v>
      </c>
      <c r="I6589" t="s">
        <v>36</v>
      </c>
      <c r="J6589" t="s">
        <v>65</v>
      </c>
      <c r="K6589">
        <v>570.71</v>
      </c>
      <c r="L6589">
        <v>25.76</v>
      </c>
      <c r="M6589" t="s">
        <v>65</v>
      </c>
      <c r="N6589">
        <v>4.5136759475039902E-2</v>
      </c>
      <c r="O6589" t="s">
        <v>11355</v>
      </c>
      <c r="P6589" t="s">
        <v>11356</v>
      </c>
      <c r="R6589" t="s">
        <v>11353</v>
      </c>
      <c r="S6589">
        <f>IF(SalesData[[#This Row],[Return Status]]="Returned",1,0)</f>
        <v>0</v>
      </c>
      <c r="T6589">
        <v>2420.2800000000002</v>
      </c>
      <c r="U6589" s="2">
        <f>EOMONTH(SalesData[[#This Row],[Order Date]],0)</f>
        <v>45199</v>
      </c>
      <c r="V6589" s="9" t="str">
        <f>"Q"&amp;INT((MONTH(SalesData[[#This Row],[Order Date]])+2)/3)&amp;"-"&amp;YEAR(SalesData[[#This Row],[Order Date]])</f>
        <v>Q3-2023</v>
      </c>
    </row>
    <row r="6590" spans="1:22" x14ac:dyDescent="0.35">
      <c r="A6590" t="s">
        <v>6731</v>
      </c>
      <c r="B6590" s="1">
        <v>45196</v>
      </c>
      <c r="C6590" t="s">
        <v>94</v>
      </c>
      <c r="D6590" t="s">
        <v>145</v>
      </c>
      <c r="E6590">
        <v>7463356027</v>
      </c>
      <c r="F6590" t="s">
        <v>64</v>
      </c>
      <c r="G6590" t="s">
        <v>15</v>
      </c>
      <c r="H6590" t="s">
        <v>16</v>
      </c>
      <c r="I6590" t="s">
        <v>17</v>
      </c>
      <c r="J6590" t="s">
        <v>18</v>
      </c>
      <c r="K6590">
        <v>543.07000000000005</v>
      </c>
      <c r="L6590">
        <v>118.99</v>
      </c>
      <c r="M6590" t="s">
        <v>19</v>
      </c>
      <c r="N6590">
        <v>0.21910619257186001</v>
      </c>
      <c r="O6590" t="s">
        <v>11355</v>
      </c>
      <c r="P6590" t="s">
        <v>11354</v>
      </c>
      <c r="R6590" t="s">
        <v>11353</v>
      </c>
      <c r="S6590">
        <f>IF(SalesData[[#This Row],[Return Status]]="Returned",1,0)</f>
        <v>0</v>
      </c>
      <c r="T6590">
        <v>2085.91</v>
      </c>
      <c r="U6590" s="2">
        <f>EOMONTH(SalesData[[#This Row],[Order Date]],0)</f>
        <v>45199</v>
      </c>
      <c r="V6590" s="9" t="str">
        <f>"Q"&amp;INT((MONTH(SalesData[[#This Row],[Order Date]])+2)/3)&amp;"-"&amp;YEAR(SalesData[[#This Row],[Order Date]])</f>
        <v>Q3-2023</v>
      </c>
    </row>
    <row r="6591" spans="1:22" x14ac:dyDescent="0.35">
      <c r="A6591" t="s">
        <v>6732</v>
      </c>
      <c r="B6591" s="1">
        <v>45185</v>
      </c>
      <c r="C6591" t="s">
        <v>176</v>
      </c>
      <c r="D6591" t="s">
        <v>27</v>
      </c>
      <c r="E6591">
        <v>5825480479</v>
      </c>
      <c r="F6591" t="s">
        <v>387</v>
      </c>
      <c r="G6591" t="s">
        <v>89</v>
      </c>
      <c r="H6591" t="s">
        <v>90</v>
      </c>
      <c r="I6591" t="s">
        <v>31</v>
      </c>
      <c r="J6591" t="s">
        <v>19</v>
      </c>
      <c r="K6591">
        <v>4043.38</v>
      </c>
      <c r="L6591">
        <v>1087.43</v>
      </c>
      <c r="M6591" t="s">
        <v>19</v>
      </c>
      <c r="N6591">
        <v>0.26894083662678298</v>
      </c>
      <c r="O6591" t="s">
        <v>11351</v>
      </c>
      <c r="P6591" t="s">
        <v>11354</v>
      </c>
      <c r="R6591" t="s">
        <v>11353</v>
      </c>
      <c r="S6591">
        <f>IF(SalesData[[#This Row],[Return Status]]="Returned",1,0)</f>
        <v>0</v>
      </c>
      <c r="T6591">
        <v>207.68</v>
      </c>
      <c r="U6591" s="2">
        <f>EOMONTH(SalesData[[#This Row],[Order Date]],0)</f>
        <v>45199</v>
      </c>
      <c r="V6591" s="9" t="str">
        <f>"Q"&amp;INT((MONTH(SalesData[[#This Row],[Order Date]])+2)/3)&amp;"-"&amp;YEAR(SalesData[[#This Row],[Order Date]])</f>
        <v>Q3-2023</v>
      </c>
    </row>
    <row r="6592" spans="1:22" x14ac:dyDescent="0.35">
      <c r="A6592" t="s">
        <v>6733</v>
      </c>
      <c r="B6592" s="1">
        <v>45182</v>
      </c>
      <c r="C6592" t="s">
        <v>71</v>
      </c>
      <c r="D6592" t="s">
        <v>39</v>
      </c>
      <c r="E6592">
        <v>4202404702</v>
      </c>
      <c r="F6592" t="s">
        <v>64</v>
      </c>
      <c r="G6592" t="s">
        <v>15</v>
      </c>
      <c r="H6592" t="s">
        <v>16</v>
      </c>
      <c r="I6592" t="s">
        <v>17</v>
      </c>
      <c r="J6592" t="s">
        <v>62</v>
      </c>
      <c r="K6592">
        <v>4326.84</v>
      </c>
      <c r="L6592">
        <v>1215.4100000000001</v>
      </c>
      <c r="M6592" t="s">
        <v>62</v>
      </c>
      <c r="N6592">
        <v>0.28090014883841302</v>
      </c>
      <c r="O6592" t="s">
        <v>11351</v>
      </c>
      <c r="P6592" t="s">
        <v>11354</v>
      </c>
      <c r="R6592" t="s">
        <v>11353</v>
      </c>
      <c r="S6592">
        <f>IF(SalesData[[#This Row],[Return Status]]="Returned",1,0)</f>
        <v>0</v>
      </c>
      <c r="T6592">
        <v>2085.91</v>
      </c>
      <c r="U6592" s="2">
        <f>EOMONTH(SalesData[[#This Row],[Order Date]],0)</f>
        <v>45199</v>
      </c>
      <c r="V6592" s="9" t="str">
        <f>"Q"&amp;INT((MONTH(SalesData[[#This Row],[Order Date]])+2)/3)&amp;"-"&amp;YEAR(SalesData[[#This Row],[Order Date]])</f>
        <v>Q3-2023</v>
      </c>
    </row>
    <row r="6593" spans="1:22" x14ac:dyDescent="0.35">
      <c r="A6593" t="s">
        <v>6734</v>
      </c>
      <c r="B6593" s="1">
        <v>45179</v>
      </c>
      <c r="C6593" t="s">
        <v>67</v>
      </c>
      <c r="D6593" t="s">
        <v>145</v>
      </c>
      <c r="E6593">
        <v>9029777576</v>
      </c>
      <c r="F6593" t="s">
        <v>68</v>
      </c>
      <c r="G6593" t="s">
        <v>69</v>
      </c>
      <c r="H6593" t="s">
        <v>41</v>
      </c>
      <c r="I6593" t="s">
        <v>31</v>
      </c>
      <c r="J6593" t="s">
        <v>19</v>
      </c>
      <c r="K6593">
        <v>3224.55</v>
      </c>
      <c r="L6593">
        <v>754.47</v>
      </c>
      <c r="M6593" t="s">
        <v>19</v>
      </c>
      <c r="N6593">
        <v>0.233976833976834</v>
      </c>
      <c r="O6593" t="s">
        <v>11351</v>
      </c>
      <c r="P6593" t="s">
        <v>11354</v>
      </c>
      <c r="R6593" t="s">
        <v>11353</v>
      </c>
      <c r="S6593">
        <f>IF(SalesData[[#This Row],[Return Status]]="Returned",1,0)</f>
        <v>0</v>
      </c>
      <c r="T6593">
        <v>2081.52</v>
      </c>
      <c r="U6593" s="2">
        <f>EOMONTH(SalesData[[#This Row],[Order Date]],0)</f>
        <v>45199</v>
      </c>
      <c r="V6593" s="9" t="str">
        <f>"Q"&amp;INT((MONTH(SalesData[[#This Row],[Order Date]])+2)/3)&amp;"-"&amp;YEAR(SalesData[[#This Row],[Order Date]])</f>
        <v>Q3-2023</v>
      </c>
    </row>
    <row r="6594" spans="1:22" x14ac:dyDescent="0.35">
      <c r="A6594" t="s">
        <v>6735</v>
      </c>
      <c r="B6594" s="1">
        <v>45175</v>
      </c>
      <c r="C6594" t="s">
        <v>87</v>
      </c>
      <c r="D6594" t="s">
        <v>27</v>
      </c>
      <c r="E6594">
        <v>2159228891</v>
      </c>
      <c r="F6594" t="s">
        <v>109</v>
      </c>
      <c r="G6594" t="s">
        <v>11378</v>
      </c>
      <c r="H6594" t="s">
        <v>60</v>
      </c>
      <c r="I6594" t="s">
        <v>31</v>
      </c>
      <c r="J6594" t="s">
        <v>18</v>
      </c>
      <c r="K6594">
        <v>2798.92</v>
      </c>
      <c r="L6594">
        <v>484.81</v>
      </c>
      <c r="M6594" t="s">
        <v>19</v>
      </c>
      <c r="N6594">
        <v>0.17321323939233699</v>
      </c>
      <c r="O6594" t="s">
        <v>11351</v>
      </c>
      <c r="P6594" t="s">
        <v>11352</v>
      </c>
      <c r="Q6594" t="s">
        <v>11359</v>
      </c>
      <c r="R6594" t="s">
        <v>11360</v>
      </c>
      <c r="S6594">
        <f>IF(SalesData[[#This Row],[Return Status]]="Returned",1,0)</f>
        <v>1</v>
      </c>
      <c r="U6594" s="2">
        <f>EOMONTH(SalesData[[#This Row],[Order Date]],0)</f>
        <v>45199</v>
      </c>
      <c r="V6594" s="9" t="str">
        <f>"Q"&amp;INT((MONTH(SalesData[[#This Row],[Order Date]])+2)/3)&amp;"-"&amp;YEAR(SalesData[[#This Row],[Order Date]])</f>
        <v>Q3-2023</v>
      </c>
    </row>
    <row r="6595" spans="1:22" x14ac:dyDescent="0.35">
      <c r="A6595" t="s">
        <v>6736</v>
      </c>
      <c r="B6595" s="1">
        <v>45190</v>
      </c>
      <c r="C6595" t="s">
        <v>38</v>
      </c>
      <c r="D6595" t="s">
        <v>13</v>
      </c>
      <c r="E6595">
        <v>9161713187</v>
      </c>
      <c r="F6595" t="s">
        <v>206</v>
      </c>
      <c r="G6595" t="s">
        <v>89</v>
      </c>
      <c r="H6595" t="s">
        <v>90</v>
      </c>
      <c r="I6595" t="s">
        <v>31</v>
      </c>
      <c r="J6595" t="s">
        <v>18</v>
      </c>
      <c r="K6595">
        <v>1712.72</v>
      </c>
      <c r="L6595">
        <v>281.39</v>
      </c>
      <c r="M6595" t="s">
        <v>19</v>
      </c>
      <c r="N6595">
        <v>0.164294222056145</v>
      </c>
      <c r="O6595" t="s">
        <v>11351</v>
      </c>
      <c r="P6595" t="s">
        <v>11352</v>
      </c>
      <c r="R6595" t="s">
        <v>11353</v>
      </c>
      <c r="S6595">
        <f>IF(SalesData[[#This Row],[Return Status]]="Returned",1,0)</f>
        <v>0</v>
      </c>
      <c r="T6595">
        <v>207.68</v>
      </c>
      <c r="U6595" s="2">
        <f>EOMONTH(SalesData[[#This Row],[Order Date]],0)</f>
        <v>45199</v>
      </c>
      <c r="V6595" s="9" t="str">
        <f>"Q"&amp;INT((MONTH(SalesData[[#This Row],[Order Date]])+2)/3)&amp;"-"&amp;YEAR(SalesData[[#This Row],[Order Date]])</f>
        <v>Q3-2023</v>
      </c>
    </row>
    <row r="6596" spans="1:22" x14ac:dyDescent="0.35">
      <c r="A6596" t="s">
        <v>6737</v>
      </c>
      <c r="B6596" s="1">
        <v>45198</v>
      </c>
      <c r="C6596" t="s">
        <v>92</v>
      </c>
      <c r="D6596" t="s">
        <v>39</v>
      </c>
      <c r="E6596">
        <v>8921338067</v>
      </c>
      <c r="F6596" t="s">
        <v>53</v>
      </c>
      <c r="G6596" t="s">
        <v>505</v>
      </c>
      <c r="H6596" t="s">
        <v>55</v>
      </c>
      <c r="I6596" t="s">
        <v>31</v>
      </c>
      <c r="J6596" t="s">
        <v>61</v>
      </c>
      <c r="K6596">
        <v>2426.04</v>
      </c>
      <c r="L6596">
        <v>94.12</v>
      </c>
      <c r="M6596" t="s">
        <v>62</v>
      </c>
      <c r="N6596">
        <v>3.87957329640072E-2</v>
      </c>
      <c r="O6596" t="s">
        <v>11351</v>
      </c>
      <c r="P6596" t="s">
        <v>11356</v>
      </c>
      <c r="R6596" t="s">
        <v>11353</v>
      </c>
      <c r="S6596">
        <f>IF(SalesData[[#This Row],[Return Status]]="Returned",1,0)</f>
        <v>0</v>
      </c>
      <c r="T6596">
        <v>130.44</v>
      </c>
      <c r="U6596" s="2">
        <f>EOMONTH(SalesData[[#This Row],[Order Date]],0)</f>
        <v>45199</v>
      </c>
      <c r="V6596" s="9" t="str">
        <f>"Q"&amp;INT((MONTH(SalesData[[#This Row],[Order Date]])+2)/3)&amp;"-"&amp;YEAR(SalesData[[#This Row],[Order Date]])</f>
        <v>Q3-2023</v>
      </c>
    </row>
    <row r="6597" spans="1:22" x14ac:dyDescent="0.35">
      <c r="A6597" t="s">
        <v>6738</v>
      </c>
      <c r="B6597" s="1">
        <v>45175</v>
      </c>
      <c r="C6597" t="s">
        <v>92</v>
      </c>
      <c r="D6597" t="s">
        <v>46</v>
      </c>
      <c r="E6597">
        <v>579025823</v>
      </c>
      <c r="F6597" t="s">
        <v>78</v>
      </c>
      <c r="G6597" t="s">
        <v>15</v>
      </c>
      <c r="H6597" t="s">
        <v>11357</v>
      </c>
      <c r="I6597" t="s">
        <v>17</v>
      </c>
      <c r="J6597" t="s">
        <v>61</v>
      </c>
      <c r="K6597">
        <v>2507.9299999999998</v>
      </c>
      <c r="L6597">
        <v>283.93</v>
      </c>
      <c r="M6597" t="s">
        <v>62</v>
      </c>
      <c r="N6597">
        <v>0.11321288871699001</v>
      </c>
      <c r="O6597" t="s">
        <v>11351</v>
      </c>
      <c r="P6597" t="s">
        <v>11352</v>
      </c>
      <c r="R6597" t="s">
        <v>11353</v>
      </c>
      <c r="S6597">
        <f>IF(SalesData[[#This Row],[Return Status]]="Returned",1,0)</f>
        <v>0</v>
      </c>
      <c r="T6597">
        <v>2085.91</v>
      </c>
      <c r="U6597" s="2">
        <f>EOMONTH(SalesData[[#This Row],[Order Date]],0)</f>
        <v>45199</v>
      </c>
      <c r="V6597" s="9" t="str">
        <f>"Q"&amp;INT((MONTH(SalesData[[#This Row],[Order Date]])+2)/3)&amp;"-"&amp;YEAR(SalesData[[#This Row],[Order Date]])</f>
        <v>Q3-2023</v>
      </c>
    </row>
    <row r="6598" spans="1:22" x14ac:dyDescent="0.35">
      <c r="A6598" t="s">
        <v>6739</v>
      </c>
      <c r="B6598" s="1">
        <v>45180</v>
      </c>
      <c r="C6598" t="s">
        <v>12</v>
      </c>
      <c r="D6598" t="s">
        <v>46</v>
      </c>
      <c r="E6598">
        <v>7168534265</v>
      </c>
      <c r="F6598" t="s">
        <v>357</v>
      </c>
      <c r="G6598" t="s">
        <v>164</v>
      </c>
      <c r="H6598" t="s">
        <v>165</v>
      </c>
      <c r="I6598" t="s">
        <v>36</v>
      </c>
      <c r="J6598" t="s">
        <v>62</v>
      </c>
      <c r="K6598">
        <v>2184.27</v>
      </c>
      <c r="L6598">
        <v>554.61</v>
      </c>
      <c r="M6598" t="s">
        <v>62</v>
      </c>
      <c r="N6598">
        <v>0.25391091760633999</v>
      </c>
      <c r="O6598" t="s">
        <v>11351</v>
      </c>
      <c r="P6598" t="s">
        <v>11354</v>
      </c>
      <c r="Q6598" t="s">
        <v>11366</v>
      </c>
      <c r="R6598" t="s">
        <v>11360</v>
      </c>
      <c r="S6598">
        <f>IF(SalesData[[#This Row],[Return Status]]="Returned",1,0)</f>
        <v>1</v>
      </c>
      <c r="U6598" s="2">
        <f>EOMONTH(SalesData[[#This Row],[Order Date]],0)</f>
        <v>45199</v>
      </c>
      <c r="V6598" s="9" t="str">
        <f>"Q"&amp;INT((MONTH(SalesData[[#This Row],[Order Date]])+2)/3)&amp;"-"&amp;YEAR(SalesData[[#This Row],[Order Date]])</f>
        <v>Q3-2023</v>
      </c>
    </row>
    <row r="6599" spans="1:22" x14ac:dyDescent="0.35">
      <c r="A6599" t="s">
        <v>6740</v>
      </c>
      <c r="B6599" s="1">
        <v>45190</v>
      </c>
      <c r="C6599" t="s">
        <v>52</v>
      </c>
      <c r="D6599" t="s">
        <v>72</v>
      </c>
      <c r="E6599">
        <v>4526038161</v>
      </c>
      <c r="F6599" t="s">
        <v>156</v>
      </c>
      <c r="G6599" t="s">
        <v>84</v>
      </c>
      <c r="H6599" t="s">
        <v>11357</v>
      </c>
      <c r="I6599" t="s">
        <v>31</v>
      </c>
      <c r="J6599" t="s">
        <v>19</v>
      </c>
      <c r="K6599">
        <v>1015.17</v>
      </c>
      <c r="L6599">
        <v>101.16</v>
      </c>
      <c r="M6599" t="s">
        <v>19</v>
      </c>
      <c r="N6599">
        <v>9.9648334761665597E-2</v>
      </c>
      <c r="O6599" t="s">
        <v>11351</v>
      </c>
      <c r="P6599" t="s">
        <v>11356</v>
      </c>
      <c r="R6599" t="s">
        <v>11353</v>
      </c>
      <c r="S6599">
        <f>IF(SalesData[[#This Row],[Return Status]]="Returned",1,0)</f>
        <v>0</v>
      </c>
      <c r="T6599">
        <v>847.14</v>
      </c>
      <c r="U6599" s="2">
        <f>EOMONTH(SalesData[[#This Row],[Order Date]],0)</f>
        <v>45199</v>
      </c>
      <c r="V6599" s="9" t="str">
        <f>"Q"&amp;INT((MONTH(SalesData[[#This Row],[Order Date]])+2)/3)&amp;"-"&amp;YEAR(SalesData[[#This Row],[Order Date]])</f>
        <v>Q3-2023</v>
      </c>
    </row>
    <row r="6600" spans="1:22" x14ac:dyDescent="0.35">
      <c r="A6600" t="s">
        <v>6741</v>
      </c>
      <c r="B6600" s="1">
        <v>45178</v>
      </c>
      <c r="C6600" t="s">
        <v>111</v>
      </c>
      <c r="D6600" t="s">
        <v>39</v>
      </c>
      <c r="E6600">
        <v>2600766172</v>
      </c>
      <c r="F6600" t="s">
        <v>222</v>
      </c>
      <c r="G6600" t="s">
        <v>164</v>
      </c>
      <c r="H6600" t="s">
        <v>165</v>
      </c>
      <c r="I6600" t="s">
        <v>36</v>
      </c>
      <c r="J6600" t="s">
        <v>61</v>
      </c>
      <c r="K6600">
        <v>3602.02</v>
      </c>
      <c r="L6600">
        <v>544.5</v>
      </c>
      <c r="M6600" t="s">
        <v>62</v>
      </c>
      <c r="N6600">
        <v>0.15116517953814801</v>
      </c>
      <c r="O6600" t="s">
        <v>11351</v>
      </c>
      <c r="P6600" t="s">
        <v>11352</v>
      </c>
      <c r="R6600" t="s">
        <v>11353</v>
      </c>
      <c r="S6600">
        <f>IF(SalesData[[#This Row],[Return Status]]="Returned",1,0)</f>
        <v>0</v>
      </c>
      <c r="U6600" s="2">
        <f>EOMONTH(SalesData[[#This Row],[Order Date]],0)</f>
        <v>45199</v>
      </c>
      <c r="V6600" s="9" t="str">
        <f>"Q"&amp;INT((MONTH(SalesData[[#This Row],[Order Date]])+2)/3)&amp;"-"&amp;YEAR(SalesData[[#This Row],[Order Date]])</f>
        <v>Q3-2023</v>
      </c>
    </row>
    <row r="6601" spans="1:22" x14ac:dyDescent="0.35">
      <c r="A6601" t="s">
        <v>6742</v>
      </c>
      <c r="B6601" s="1">
        <v>45197</v>
      </c>
      <c r="C6601" t="s">
        <v>87</v>
      </c>
      <c r="D6601" t="s">
        <v>13</v>
      </c>
      <c r="E6601">
        <v>834013834</v>
      </c>
      <c r="F6601" t="s">
        <v>312</v>
      </c>
      <c r="G6601" t="s">
        <v>236</v>
      </c>
      <c r="H6601" t="s">
        <v>121</v>
      </c>
      <c r="I6601" t="s">
        <v>17</v>
      </c>
      <c r="J6601" t="s">
        <v>61</v>
      </c>
      <c r="K6601">
        <v>4748.6400000000003</v>
      </c>
      <c r="L6601">
        <v>428.38</v>
      </c>
      <c r="M6601" t="s">
        <v>62</v>
      </c>
      <c r="N6601">
        <v>9.0211092017925099E-2</v>
      </c>
      <c r="O6601" t="s">
        <v>11351</v>
      </c>
      <c r="P6601" t="s">
        <v>11356</v>
      </c>
      <c r="R6601" t="s">
        <v>11353</v>
      </c>
      <c r="S6601">
        <f>IF(SalesData[[#This Row],[Return Status]]="Returned",1,0)</f>
        <v>0</v>
      </c>
      <c r="U6601" s="2">
        <f>EOMONTH(SalesData[[#This Row],[Order Date]],0)</f>
        <v>45199</v>
      </c>
      <c r="V6601" s="9" t="str">
        <f>"Q"&amp;INT((MONTH(SalesData[[#This Row],[Order Date]])+2)/3)&amp;"-"&amp;YEAR(SalesData[[#This Row],[Order Date]])</f>
        <v>Q3-2023</v>
      </c>
    </row>
    <row r="6602" spans="1:22" x14ac:dyDescent="0.35">
      <c r="A6602" t="s">
        <v>6743</v>
      </c>
      <c r="B6602" s="1">
        <v>45187</v>
      </c>
      <c r="C6602" t="s">
        <v>52</v>
      </c>
      <c r="D6602" t="s">
        <v>27</v>
      </c>
      <c r="E6602">
        <v>6829517169</v>
      </c>
      <c r="F6602" t="s">
        <v>33</v>
      </c>
      <c r="G6602" t="s">
        <v>34</v>
      </c>
      <c r="H6602" t="s">
        <v>35</v>
      </c>
      <c r="I6602" t="s">
        <v>36</v>
      </c>
      <c r="J6602" t="s">
        <v>62</v>
      </c>
      <c r="K6602">
        <v>3203.25</v>
      </c>
      <c r="L6602">
        <v>782.93</v>
      </c>
      <c r="M6602" t="s">
        <v>62</v>
      </c>
      <c r="N6602">
        <v>0.24441738858971401</v>
      </c>
      <c r="O6602" t="s">
        <v>11351</v>
      </c>
      <c r="P6602" t="s">
        <v>11354</v>
      </c>
      <c r="R6602" t="s">
        <v>11353</v>
      </c>
      <c r="S6602">
        <f>IF(SalesData[[#This Row],[Return Status]]="Returned",1,0)</f>
        <v>0</v>
      </c>
      <c r="U6602" s="2">
        <f>EOMONTH(SalesData[[#This Row],[Order Date]],0)</f>
        <v>45199</v>
      </c>
      <c r="V6602" s="9" t="str">
        <f>"Q"&amp;INT((MONTH(SalesData[[#This Row],[Order Date]])+2)/3)&amp;"-"&amp;YEAR(SalesData[[#This Row],[Order Date]])</f>
        <v>Q3-2023</v>
      </c>
    </row>
    <row r="6603" spans="1:22" x14ac:dyDescent="0.35">
      <c r="A6603" t="s">
        <v>6744</v>
      </c>
      <c r="B6603" s="1">
        <v>45189</v>
      </c>
      <c r="C6603" t="s">
        <v>71</v>
      </c>
      <c r="D6603" t="s">
        <v>13</v>
      </c>
      <c r="E6603">
        <v>9218797537</v>
      </c>
      <c r="F6603" t="s">
        <v>147</v>
      </c>
      <c r="G6603" t="s">
        <v>84</v>
      </c>
      <c r="H6603" t="s">
        <v>85</v>
      </c>
      <c r="I6603" t="s">
        <v>31</v>
      </c>
      <c r="J6603" t="s">
        <v>62</v>
      </c>
      <c r="K6603">
        <v>3345.98</v>
      </c>
      <c r="L6603">
        <v>619.34</v>
      </c>
      <c r="M6603" t="s">
        <v>62</v>
      </c>
      <c r="N6603">
        <v>0.18509973161824</v>
      </c>
      <c r="O6603" t="s">
        <v>11351</v>
      </c>
      <c r="P6603" t="s">
        <v>11352</v>
      </c>
      <c r="R6603" t="s">
        <v>11353</v>
      </c>
      <c r="S6603">
        <f>IF(SalesData[[#This Row],[Return Status]]="Returned",1,0)</f>
        <v>0</v>
      </c>
      <c r="T6603">
        <v>847.14</v>
      </c>
      <c r="U6603" s="2">
        <f>EOMONTH(SalesData[[#This Row],[Order Date]],0)</f>
        <v>45199</v>
      </c>
      <c r="V6603" s="9" t="str">
        <f>"Q"&amp;INT((MONTH(SalesData[[#This Row],[Order Date]])+2)/3)&amp;"-"&amp;YEAR(SalesData[[#This Row],[Order Date]])</f>
        <v>Q3-2023</v>
      </c>
    </row>
    <row r="6604" spans="1:22" x14ac:dyDescent="0.35">
      <c r="A6604" t="s">
        <v>6745</v>
      </c>
      <c r="B6604" s="1">
        <v>45186</v>
      </c>
      <c r="C6604" t="s">
        <v>12</v>
      </c>
      <c r="D6604" t="s">
        <v>39</v>
      </c>
      <c r="E6604">
        <v>4573829183</v>
      </c>
      <c r="F6604" t="s">
        <v>170</v>
      </c>
      <c r="G6604" t="s">
        <v>11358</v>
      </c>
      <c r="H6604" t="s">
        <v>11357</v>
      </c>
      <c r="I6604" t="s">
        <v>31</v>
      </c>
      <c r="J6604" t="s">
        <v>61</v>
      </c>
      <c r="K6604">
        <v>52.14</v>
      </c>
      <c r="L6604">
        <v>7.15</v>
      </c>
      <c r="M6604" t="s">
        <v>62</v>
      </c>
      <c r="N6604">
        <v>0.13713080168776401</v>
      </c>
      <c r="O6604" t="s">
        <v>11361</v>
      </c>
      <c r="P6604" t="s">
        <v>11352</v>
      </c>
      <c r="R6604" t="s">
        <v>11353</v>
      </c>
      <c r="S6604">
        <f>IF(SalesData[[#This Row],[Return Status]]="Returned",1,0)</f>
        <v>0</v>
      </c>
      <c r="U6604" s="2">
        <f>EOMONTH(SalesData[[#This Row],[Order Date]],0)</f>
        <v>45199</v>
      </c>
      <c r="V6604" s="9" t="str">
        <f>"Q"&amp;INT((MONTH(SalesData[[#This Row],[Order Date]])+2)/3)&amp;"-"&amp;YEAR(SalesData[[#This Row],[Order Date]])</f>
        <v>Q3-2023</v>
      </c>
    </row>
    <row r="6605" spans="1:22" x14ac:dyDescent="0.35">
      <c r="A6605" t="s">
        <v>6746</v>
      </c>
      <c r="B6605" s="1">
        <v>45190</v>
      </c>
      <c r="C6605" t="s">
        <v>149</v>
      </c>
      <c r="D6605" t="s">
        <v>13</v>
      </c>
      <c r="E6605">
        <v>5113914961</v>
      </c>
      <c r="F6605" t="s">
        <v>206</v>
      </c>
      <c r="G6605" t="s">
        <v>89</v>
      </c>
      <c r="H6605" t="s">
        <v>90</v>
      </c>
      <c r="I6605" t="s">
        <v>31</v>
      </c>
      <c r="J6605" t="s">
        <v>42</v>
      </c>
      <c r="K6605">
        <v>4147.9799999999996</v>
      </c>
      <c r="L6605">
        <v>256.27999999999997</v>
      </c>
      <c r="M6605" t="s">
        <v>43</v>
      </c>
      <c r="N6605">
        <v>6.1784290184619998E-2</v>
      </c>
      <c r="O6605" t="s">
        <v>11351</v>
      </c>
      <c r="P6605" t="s">
        <v>11356</v>
      </c>
      <c r="R6605" t="s">
        <v>11353</v>
      </c>
      <c r="S6605">
        <f>IF(SalesData[[#This Row],[Return Status]]="Returned",1,0)</f>
        <v>0</v>
      </c>
      <c r="T6605">
        <v>207.68</v>
      </c>
      <c r="U6605" s="2">
        <f>EOMONTH(SalesData[[#This Row],[Order Date]],0)</f>
        <v>45199</v>
      </c>
      <c r="V6605" s="9" t="str">
        <f>"Q"&amp;INT((MONTH(SalesData[[#This Row],[Order Date]])+2)/3)&amp;"-"&amp;YEAR(SalesData[[#This Row],[Order Date]])</f>
        <v>Q3-2023</v>
      </c>
    </row>
    <row r="6606" spans="1:22" x14ac:dyDescent="0.35">
      <c r="A6606" t="s">
        <v>6747</v>
      </c>
      <c r="B6606" s="1">
        <v>45196</v>
      </c>
      <c r="C6606" t="s">
        <v>94</v>
      </c>
      <c r="D6606" t="s">
        <v>27</v>
      </c>
      <c r="E6606">
        <v>7470253143</v>
      </c>
      <c r="F6606" t="s">
        <v>88</v>
      </c>
      <c r="G6606" t="s">
        <v>89</v>
      </c>
      <c r="H6606" t="s">
        <v>90</v>
      </c>
      <c r="I6606" t="s">
        <v>31</v>
      </c>
      <c r="J6606" t="s">
        <v>62</v>
      </c>
      <c r="K6606">
        <v>1121.25</v>
      </c>
      <c r="L6606">
        <v>274.36</v>
      </c>
      <c r="M6606" t="s">
        <v>62</v>
      </c>
      <c r="N6606">
        <v>0.24469119286510599</v>
      </c>
      <c r="O6606" t="s">
        <v>11351</v>
      </c>
      <c r="P6606" t="s">
        <v>11354</v>
      </c>
      <c r="R6606" t="s">
        <v>11353</v>
      </c>
      <c r="S6606">
        <f>IF(SalesData[[#This Row],[Return Status]]="Returned",1,0)</f>
        <v>0</v>
      </c>
      <c r="T6606">
        <v>207.68</v>
      </c>
      <c r="U6606" s="2">
        <f>EOMONTH(SalesData[[#This Row],[Order Date]],0)</f>
        <v>45199</v>
      </c>
      <c r="V6606" s="9" t="str">
        <f>"Q"&amp;INT((MONTH(SalesData[[#This Row],[Order Date]])+2)/3)&amp;"-"&amp;YEAR(SalesData[[#This Row],[Order Date]])</f>
        <v>Q3-2023</v>
      </c>
    </row>
    <row r="6607" spans="1:22" x14ac:dyDescent="0.35">
      <c r="A6607" t="s">
        <v>6748</v>
      </c>
      <c r="B6607" s="1">
        <v>45181</v>
      </c>
      <c r="C6607" t="s">
        <v>71</v>
      </c>
      <c r="D6607" t="s">
        <v>13</v>
      </c>
      <c r="E6607">
        <v>9333231871</v>
      </c>
      <c r="F6607" t="s">
        <v>81</v>
      </c>
      <c r="G6607" t="s">
        <v>11374</v>
      </c>
      <c r="H6607" t="s">
        <v>75</v>
      </c>
      <c r="I6607" t="s">
        <v>36</v>
      </c>
      <c r="J6607" t="s">
        <v>19</v>
      </c>
      <c r="K6607">
        <v>4628.0200000000004</v>
      </c>
      <c r="L6607">
        <v>438.19</v>
      </c>
      <c r="M6607" t="s">
        <v>19</v>
      </c>
      <c r="N6607">
        <v>9.4681959023513299E-2</v>
      </c>
      <c r="O6607" t="s">
        <v>11351</v>
      </c>
      <c r="P6607" t="s">
        <v>11356</v>
      </c>
      <c r="Q6607" t="s">
        <v>11376</v>
      </c>
      <c r="R6607" t="s">
        <v>11360</v>
      </c>
      <c r="S6607">
        <f>IF(SalesData[[#This Row],[Return Status]]="Returned",1,0)</f>
        <v>1</v>
      </c>
      <c r="U6607" s="2">
        <f>EOMONTH(SalesData[[#This Row],[Order Date]],0)</f>
        <v>45199</v>
      </c>
      <c r="V6607" s="9" t="str">
        <f>"Q"&amp;INT((MONTH(SalesData[[#This Row],[Order Date]])+2)/3)&amp;"-"&amp;YEAR(SalesData[[#This Row],[Order Date]])</f>
        <v>Q3-2023</v>
      </c>
    </row>
    <row r="6608" spans="1:22" x14ac:dyDescent="0.35">
      <c r="A6608" t="s">
        <v>6749</v>
      </c>
      <c r="B6608" s="1">
        <v>45172</v>
      </c>
      <c r="C6608" t="s">
        <v>106</v>
      </c>
      <c r="D6608" t="s">
        <v>145</v>
      </c>
      <c r="E6608">
        <v>9787045751</v>
      </c>
      <c r="F6608" t="s">
        <v>73</v>
      </c>
      <c r="G6608" t="s">
        <v>74</v>
      </c>
      <c r="H6608" t="s">
        <v>75</v>
      </c>
      <c r="I6608" t="s">
        <v>36</v>
      </c>
      <c r="J6608" t="s">
        <v>19</v>
      </c>
      <c r="K6608">
        <v>2563.58</v>
      </c>
      <c r="L6608">
        <v>305.02</v>
      </c>
      <c r="M6608" t="s">
        <v>19</v>
      </c>
      <c r="N6608">
        <v>0.118982048541493</v>
      </c>
      <c r="O6608" t="s">
        <v>11351</v>
      </c>
      <c r="P6608" t="s">
        <v>11352</v>
      </c>
      <c r="R6608" t="s">
        <v>11353</v>
      </c>
      <c r="S6608">
        <f>IF(SalesData[[#This Row],[Return Status]]="Returned",1,0)</f>
        <v>0</v>
      </c>
      <c r="T6608">
        <v>2420.2800000000002</v>
      </c>
      <c r="U6608" s="2">
        <f>EOMONTH(SalesData[[#This Row],[Order Date]],0)</f>
        <v>45199</v>
      </c>
      <c r="V6608" s="9" t="str">
        <f>"Q"&amp;INT((MONTH(SalesData[[#This Row],[Order Date]])+2)/3)&amp;"-"&amp;YEAR(SalesData[[#This Row],[Order Date]])</f>
        <v>Q3-2023</v>
      </c>
    </row>
    <row r="6609" spans="1:22" x14ac:dyDescent="0.35">
      <c r="A6609" t="s">
        <v>6750</v>
      </c>
      <c r="B6609" s="1">
        <v>45172</v>
      </c>
      <c r="C6609" t="s">
        <v>57</v>
      </c>
      <c r="D6609" t="s">
        <v>145</v>
      </c>
      <c r="E6609">
        <v>3320512534</v>
      </c>
      <c r="F6609" t="s">
        <v>133</v>
      </c>
      <c r="G6609" t="s">
        <v>89</v>
      </c>
      <c r="H6609" t="s">
        <v>11357</v>
      </c>
      <c r="I6609" t="s">
        <v>31</v>
      </c>
      <c r="J6609" t="s">
        <v>18</v>
      </c>
      <c r="K6609">
        <v>1178.21</v>
      </c>
      <c r="L6609">
        <v>142.94999999999999</v>
      </c>
      <c r="M6609" t="s">
        <v>19</v>
      </c>
      <c r="N6609">
        <v>0.121328116379932</v>
      </c>
      <c r="O6609" t="s">
        <v>11351</v>
      </c>
      <c r="P6609" t="s">
        <v>11352</v>
      </c>
      <c r="R6609" t="s">
        <v>11353</v>
      </c>
      <c r="S6609">
        <f>IF(SalesData[[#This Row],[Return Status]]="Returned",1,0)</f>
        <v>0</v>
      </c>
      <c r="T6609">
        <v>207.68</v>
      </c>
      <c r="U6609" s="2">
        <f>EOMONTH(SalesData[[#This Row],[Order Date]],0)</f>
        <v>45199</v>
      </c>
      <c r="V6609" s="9" t="str">
        <f>"Q"&amp;INT((MONTH(SalesData[[#This Row],[Order Date]])+2)/3)&amp;"-"&amp;YEAR(SalesData[[#This Row],[Order Date]])</f>
        <v>Q3-2023</v>
      </c>
    </row>
    <row r="6610" spans="1:22" x14ac:dyDescent="0.35">
      <c r="A6610" t="s">
        <v>6751</v>
      </c>
      <c r="B6610" s="1">
        <v>45188</v>
      </c>
      <c r="C6610" t="s">
        <v>124</v>
      </c>
      <c r="D6610" t="s">
        <v>27</v>
      </c>
      <c r="E6610">
        <v>7853682231</v>
      </c>
      <c r="F6610" t="s">
        <v>172</v>
      </c>
      <c r="G6610" t="s">
        <v>141</v>
      </c>
      <c r="H6610" t="s">
        <v>121</v>
      </c>
      <c r="I6610" t="s">
        <v>17</v>
      </c>
      <c r="J6610" t="s">
        <v>61</v>
      </c>
      <c r="K6610">
        <v>3564.44</v>
      </c>
      <c r="L6610">
        <v>199.37</v>
      </c>
      <c r="M6610" t="s">
        <v>62</v>
      </c>
      <c r="N6610">
        <v>5.5933049791832702E-2</v>
      </c>
      <c r="O6610" t="s">
        <v>11351</v>
      </c>
      <c r="P6610" t="s">
        <v>11356</v>
      </c>
      <c r="R6610" t="s">
        <v>11353</v>
      </c>
      <c r="S6610">
        <f>IF(SalesData[[#This Row],[Return Status]]="Returned",1,0)</f>
        <v>0</v>
      </c>
      <c r="T6610">
        <v>2793.38</v>
      </c>
      <c r="U6610" s="2">
        <f>EOMONTH(SalesData[[#This Row],[Order Date]],0)</f>
        <v>45199</v>
      </c>
      <c r="V6610" s="9" t="str">
        <f>"Q"&amp;INT((MONTH(SalesData[[#This Row],[Order Date]])+2)/3)&amp;"-"&amp;YEAR(SalesData[[#This Row],[Order Date]])</f>
        <v>Q3-2023</v>
      </c>
    </row>
    <row r="6611" spans="1:22" x14ac:dyDescent="0.35">
      <c r="A6611" t="s">
        <v>6752</v>
      </c>
      <c r="B6611" s="1">
        <v>45186</v>
      </c>
      <c r="C6611" t="s">
        <v>149</v>
      </c>
      <c r="D6611" t="s">
        <v>80</v>
      </c>
      <c r="E6611">
        <v>1303225802</v>
      </c>
      <c r="F6611" t="s">
        <v>410</v>
      </c>
      <c r="G6611" t="s">
        <v>29</v>
      </c>
      <c r="H6611" t="s">
        <v>30</v>
      </c>
      <c r="I6611" t="s">
        <v>31</v>
      </c>
      <c r="J6611" t="s">
        <v>19</v>
      </c>
      <c r="K6611">
        <v>4196.51</v>
      </c>
      <c r="L6611">
        <v>857.16</v>
      </c>
      <c r="M6611" t="s">
        <v>19</v>
      </c>
      <c r="N6611">
        <v>0.20425544083059499</v>
      </c>
      <c r="O6611" t="s">
        <v>11351</v>
      </c>
      <c r="P6611" t="s">
        <v>11354</v>
      </c>
      <c r="R6611" t="s">
        <v>11353</v>
      </c>
      <c r="S6611">
        <f>IF(SalesData[[#This Row],[Return Status]]="Returned",1,0)</f>
        <v>0</v>
      </c>
      <c r="T6611">
        <v>2788.38</v>
      </c>
      <c r="U6611" s="2">
        <f>EOMONTH(SalesData[[#This Row],[Order Date]],0)</f>
        <v>45199</v>
      </c>
      <c r="V6611" s="9" t="str">
        <f>"Q"&amp;INT((MONTH(SalesData[[#This Row],[Order Date]])+2)/3)&amp;"-"&amp;YEAR(SalesData[[#This Row],[Order Date]])</f>
        <v>Q3-2023</v>
      </c>
    </row>
    <row r="6612" spans="1:22" x14ac:dyDescent="0.35">
      <c r="A6612" t="s">
        <v>6753</v>
      </c>
      <c r="B6612" s="1">
        <v>45186</v>
      </c>
      <c r="C6612" t="s">
        <v>77</v>
      </c>
      <c r="D6612" t="s">
        <v>39</v>
      </c>
      <c r="E6612">
        <v>6638129430</v>
      </c>
      <c r="F6612" t="s">
        <v>292</v>
      </c>
      <c r="G6612" t="s">
        <v>69</v>
      </c>
      <c r="H6612" t="s">
        <v>41</v>
      </c>
      <c r="I6612" t="s">
        <v>31</v>
      </c>
      <c r="J6612" t="s">
        <v>62</v>
      </c>
      <c r="K6612">
        <v>178.36</v>
      </c>
      <c r="L6612">
        <v>48.28</v>
      </c>
      <c r="M6612" t="s">
        <v>62</v>
      </c>
      <c r="N6612">
        <v>0.27068849517829102</v>
      </c>
      <c r="O6612" t="s">
        <v>11361</v>
      </c>
      <c r="P6612" t="s">
        <v>11354</v>
      </c>
      <c r="R6612" t="s">
        <v>11353</v>
      </c>
      <c r="S6612">
        <f>IF(SalesData[[#This Row],[Return Status]]="Returned",1,0)</f>
        <v>0</v>
      </c>
      <c r="T6612">
        <v>2081.52</v>
      </c>
      <c r="U6612" s="2">
        <f>EOMONTH(SalesData[[#This Row],[Order Date]],0)</f>
        <v>45199</v>
      </c>
      <c r="V6612" s="9" t="str">
        <f>"Q"&amp;INT((MONTH(SalesData[[#This Row],[Order Date]])+2)/3)&amp;"-"&amp;YEAR(SalesData[[#This Row],[Order Date]])</f>
        <v>Q3-2023</v>
      </c>
    </row>
    <row r="6613" spans="1:22" x14ac:dyDescent="0.35">
      <c r="A6613" t="s">
        <v>6754</v>
      </c>
      <c r="B6613" s="1">
        <v>45184</v>
      </c>
      <c r="C6613" t="s">
        <v>94</v>
      </c>
      <c r="D6613" t="s">
        <v>39</v>
      </c>
      <c r="E6613">
        <v>6296861692</v>
      </c>
      <c r="F6613" t="s">
        <v>152</v>
      </c>
      <c r="G6613" t="s">
        <v>23</v>
      </c>
      <c r="H6613" t="s">
        <v>24</v>
      </c>
      <c r="I6613" t="s">
        <v>17</v>
      </c>
      <c r="J6613" t="s">
        <v>65</v>
      </c>
      <c r="K6613">
        <v>319.45</v>
      </c>
      <c r="L6613">
        <v>23.82</v>
      </c>
      <c r="M6613" t="s">
        <v>65</v>
      </c>
      <c r="N6613">
        <v>7.4565659727656899E-2</v>
      </c>
      <c r="O6613" t="s">
        <v>11361</v>
      </c>
      <c r="P6613" t="s">
        <v>11356</v>
      </c>
      <c r="R6613" t="s">
        <v>11353</v>
      </c>
      <c r="S6613">
        <f>IF(SalesData[[#This Row],[Return Status]]="Returned",1,0)</f>
        <v>0</v>
      </c>
      <c r="T6613">
        <v>2821.33</v>
      </c>
      <c r="U6613" s="2">
        <f>EOMONTH(SalesData[[#This Row],[Order Date]],0)</f>
        <v>45199</v>
      </c>
      <c r="V6613" s="9" t="str">
        <f>"Q"&amp;INT((MONTH(SalesData[[#This Row],[Order Date]])+2)/3)&amp;"-"&amp;YEAR(SalesData[[#This Row],[Order Date]])</f>
        <v>Q3-2023</v>
      </c>
    </row>
    <row r="6614" spans="1:22" x14ac:dyDescent="0.35">
      <c r="A6614" t="s">
        <v>6755</v>
      </c>
      <c r="B6614" s="1">
        <v>45177</v>
      </c>
      <c r="C6614" t="s">
        <v>188</v>
      </c>
      <c r="D6614" t="s">
        <v>99</v>
      </c>
      <c r="E6614">
        <v>1945962486</v>
      </c>
      <c r="F6614" t="s">
        <v>58</v>
      </c>
      <c r="G6614" t="s">
        <v>59</v>
      </c>
      <c r="H6614" t="s">
        <v>60</v>
      </c>
      <c r="I6614" t="s">
        <v>31</v>
      </c>
      <c r="J6614" t="s">
        <v>62</v>
      </c>
      <c r="K6614">
        <v>3523.63</v>
      </c>
      <c r="L6614">
        <v>583.21</v>
      </c>
      <c r="M6614" t="s">
        <v>62</v>
      </c>
      <c r="N6614">
        <v>0.165513972806452</v>
      </c>
      <c r="O6614" t="s">
        <v>11351</v>
      </c>
      <c r="P6614" t="s">
        <v>11352</v>
      </c>
      <c r="R6614" t="s">
        <v>11353</v>
      </c>
      <c r="S6614">
        <f>IF(SalesData[[#This Row],[Return Status]]="Returned",1,0)</f>
        <v>0</v>
      </c>
      <c r="T6614">
        <v>2183.56</v>
      </c>
      <c r="U6614" s="2">
        <f>EOMONTH(SalesData[[#This Row],[Order Date]],0)</f>
        <v>45199</v>
      </c>
      <c r="V6614" s="9" t="str">
        <f>"Q"&amp;INT((MONTH(SalesData[[#This Row],[Order Date]])+2)/3)&amp;"-"&amp;YEAR(SalesData[[#This Row],[Order Date]])</f>
        <v>Q3-2023</v>
      </c>
    </row>
    <row r="6615" spans="1:22" x14ac:dyDescent="0.35">
      <c r="A6615" t="s">
        <v>6756</v>
      </c>
      <c r="B6615" s="1">
        <v>45185</v>
      </c>
      <c r="C6615" t="s">
        <v>162</v>
      </c>
      <c r="D6615" t="s">
        <v>72</v>
      </c>
      <c r="E6615">
        <v>381653009</v>
      </c>
      <c r="F6615" t="s">
        <v>109</v>
      </c>
      <c r="G6615" t="s">
        <v>59</v>
      </c>
      <c r="H6615" t="s">
        <v>11357</v>
      </c>
      <c r="I6615" t="s">
        <v>31</v>
      </c>
      <c r="J6615" t="s">
        <v>18</v>
      </c>
      <c r="K6615">
        <v>1779.28</v>
      </c>
      <c r="L6615">
        <v>328.64</v>
      </c>
      <c r="M6615" t="s">
        <v>19</v>
      </c>
      <c r="N6615">
        <v>0.18470392518322001</v>
      </c>
      <c r="O6615" t="s">
        <v>11351</v>
      </c>
      <c r="P6615" t="s">
        <v>11352</v>
      </c>
      <c r="R6615" t="s">
        <v>11353</v>
      </c>
      <c r="S6615">
        <f>IF(SalesData[[#This Row],[Return Status]]="Returned",1,0)</f>
        <v>0</v>
      </c>
      <c r="T6615">
        <v>2183.56</v>
      </c>
      <c r="U6615" s="2">
        <f>EOMONTH(SalesData[[#This Row],[Order Date]],0)</f>
        <v>45199</v>
      </c>
      <c r="V6615" s="9" t="str">
        <f>"Q"&amp;INT((MONTH(SalesData[[#This Row],[Order Date]])+2)/3)&amp;"-"&amp;YEAR(SalesData[[#This Row],[Order Date]])</f>
        <v>Q3-2023</v>
      </c>
    </row>
    <row r="6616" spans="1:22" x14ac:dyDescent="0.35">
      <c r="A6616" t="s">
        <v>6757</v>
      </c>
      <c r="B6616" s="1">
        <v>45175</v>
      </c>
      <c r="C6616" t="s">
        <v>205</v>
      </c>
      <c r="D6616" t="s">
        <v>13</v>
      </c>
      <c r="E6616">
        <v>7121845036</v>
      </c>
      <c r="F6616" t="s">
        <v>78</v>
      </c>
      <c r="G6616" t="s">
        <v>15</v>
      </c>
      <c r="H6616" t="s">
        <v>11357</v>
      </c>
      <c r="I6616" t="s">
        <v>17</v>
      </c>
      <c r="J6616" t="s">
        <v>18</v>
      </c>
      <c r="K6616">
        <v>4798.0600000000004</v>
      </c>
      <c r="L6616">
        <v>525.28</v>
      </c>
      <c r="M6616" t="s">
        <v>19</v>
      </c>
      <c r="N6616">
        <v>0.109477580522128</v>
      </c>
      <c r="O6616" t="s">
        <v>11351</v>
      </c>
      <c r="P6616" t="s">
        <v>11352</v>
      </c>
      <c r="R6616" t="s">
        <v>11353</v>
      </c>
      <c r="S6616">
        <f>IF(SalesData[[#This Row],[Return Status]]="Returned",1,0)</f>
        <v>0</v>
      </c>
      <c r="T6616">
        <v>2085.91</v>
      </c>
      <c r="U6616" s="2">
        <f>EOMONTH(SalesData[[#This Row],[Order Date]],0)</f>
        <v>45199</v>
      </c>
      <c r="V6616" s="9" t="str">
        <f>"Q"&amp;INT((MONTH(SalesData[[#This Row],[Order Date]])+2)/3)&amp;"-"&amp;YEAR(SalesData[[#This Row],[Order Date]])</f>
        <v>Q3-2023</v>
      </c>
    </row>
    <row r="6617" spans="1:22" x14ac:dyDescent="0.35">
      <c r="A6617" t="s">
        <v>6758</v>
      </c>
      <c r="B6617" s="1">
        <v>45194</v>
      </c>
      <c r="C6617" t="s">
        <v>139</v>
      </c>
      <c r="D6617" t="s">
        <v>80</v>
      </c>
      <c r="E6617">
        <v>7365467121</v>
      </c>
      <c r="F6617" t="s">
        <v>312</v>
      </c>
      <c r="G6617" t="s">
        <v>141</v>
      </c>
      <c r="H6617" t="s">
        <v>121</v>
      </c>
      <c r="I6617" t="s">
        <v>17</v>
      </c>
      <c r="J6617" t="s">
        <v>42</v>
      </c>
      <c r="K6617">
        <v>4634.1099999999997</v>
      </c>
      <c r="L6617">
        <v>1179.51</v>
      </c>
      <c r="M6617" t="s">
        <v>43</v>
      </c>
      <c r="N6617">
        <v>0.25452783813936197</v>
      </c>
      <c r="O6617" t="s">
        <v>11351</v>
      </c>
      <c r="P6617" t="s">
        <v>11354</v>
      </c>
      <c r="R6617" t="s">
        <v>11353</v>
      </c>
      <c r="S6617">
        <f>IF(SalesData[[#This Row],[Return Status]]="Returned",1,0)</f>
        <v>0</v>
      </c>
      <c r="T6617">
        <v>2793.38</v>
      </c>
      <c r="U6617" s="2">
        <f>EOMONTH(SalesData[[#This Row],[Order Date]],0)</f>
        <v>45199</v>
      </c>
      <c r="V6617" s="9" t="str">
        <f>"Q"&amp;INT((MONTH(SalesData[[#This Row],[Order Date]])+2)/3)&amp;"-"&amp;YEAR(SalesData[[#This Row],[Order Date]])</f>
        <v>Q3-2023</v>
      </c>
    </row>
    <row r="6618" spans="1:22" x14ac:dyDescent="0.35">
      <c r="A6618" t="s">
        <v>6759</v>
      </c>
      <c r="B6618" s="1">
        <v>45181</v>
      </c>
      <c r="C6618" t="s">
        <v>52</v>
      </c>
      <c r="D6618" t="s">
        <v>39</v>
      </c>
      <c r="E6618">
        <v>5083979980</v>
      </c>
      <c r="F6618" t="s">
        <v>116</v>
      </c>
      <c r="G6618" t="s">
        <v>74</v>
      </c>
      <c r="H6618" t="s">
        <v>75</v>
      </c>
      <c r="I6618" t="s">
        <v>36</v>
      </c>
      <c r="J6618" t="s">
        <v>43</v>
      </c>
      <c r="K6618">
        <v>3127.57</v>
      </c>
      <c r="L6618">
        <v>454.95</v>
      </c>
      <c r="M6618" t="s">
        <v>43</v>
      </c>
      <c r="N6618">
        <v>0.14546437010202801</v>
      </c>
      <c r="O6618" t="s">
        <v>11351</v>
      </c>
      <c r="P6618" t="s">
        <v>11352</v>
      </c>
      <c r="R6618" t="s">
        <v>11353</v>
      </c>
      <c r="S6618">
        <f>IF(SalesData[[#This Row],[Return Status]]="Returned",1,0)</f>
        <v>0</v>
      </c>
      <c r="T6618">
        <v>2420.2800000000002</v>
      </c>
      <c r="U6618" s="2">
        <f>EOMONTH(SalesData[[#This Row],[Order Date]],0)</f>
        <v>45199</v>
      </c>
      <c r="V6618" s="9" t="str">
        <f>"Q"&amp;INT((MONTH(SalesData[[#This Row],[Order Date]])+2)/3)&amp;"-"&amp;YEAR(SalesData[[#This Row],[Order Date]])</f>
        <v>Q3-2023</v>
      </c>
    </row>
    <row r="6619" spans="1:22" x14ac:dyDescent="0.35">
      <c r="A6619" t="s">
        <v>6760</v>
      </c>
      <c r="B6619" s="1">
        <v>45181</v>
      </c>
      <c r="C6619" t="s">
        <v>92</v>
      </c>
      <c r="D6619" t="s">
        <v>13</v>
      </c>
      <c r="E6619">
        <v>7199997290</v>
      </c>
      <c r="F6619" t="s">
        <v>83</v>
      </c>
      <c r="G6619" t="s">
        <v>84</v>
      </c>
      <c r="H6619" t="s">
        <v>85</v>
      </c>
      <c r="I6619" t="s">
        <v>31</v>
      </c>
      <c r="J6619" t="s">
        <v>43</v>
      </c>
      <c r="K6619">
        <v>1769.53</v>
      </c>
      <c r="L6619">
        <v>245.14</v>
      </c>
      <c r="M6619" t="s">
        <v>43</v>
      </c>
      <c r="N6619">
        <v>0.138533960995293</v>
      </c>
      <c r="O6619" t="s">
        <v>11351</v>
      </c>
      <c r="P6619" t="s">
        <v>11352</v>
      </c>
      <c r="R6619" t="s">
        <v>11353</v>
      </c>
      <c r="S6619">
        <f>IF(SalesData[[#This Row],[Return Status]]="Returned",1,0)</f>
        <v>0</v>
      </c>
      <c r="T6619">
        <v>847.14</v>
      </c>
      <c r="U6619" s="2">
        <f>EOMONTH(SalesData[[#This Row],[Order Date]],0)</f>
        <v>45199</v>
      </c>
      <c r="V6619" s="9" t="str">
        <f>"Q"&amp;INT((MONTH(SalesData[[#This Row],[Order Date]])+2)/3)&amp;"-"&amp;YEAR(SalesData[[#This Row],[Order Date]])</f>
        <v>Q3-2023</v>
      </c>
    </row>
    <row r="6620" spans="1:22" x14ac:dyDescent="0.35">
      <c r="A6620" t="s">
        <v>6761</v>
      </c>
      <c r="B6620" s="1">
        <v>45177</v>
      </c>
      <c r="C6620" t="s">
        <v>194</v>
      </c>
      <c r="D6620" t="s">
        <v>13</v>
      </c>
      <c r="E6620">
        <v>956258122</v>
      </c>
      <c r="F6620" t="s">
        <v>133</v>
      </c>
      <c r="G6620" t="s">
        <v>89</v>
      </c>
      <c r="H6620" t="s">
        <v>90</v>
      </c>
      <c r="I6620" t="s">
        <v>31</v>
      </c>
      <c r="J6620" t="s">
        <v>42</v>
      </c>
      <c r="K6620">
        <v>1194.77</v>
      </c>
      <c r="L6620">
        <v>302.48</v>
      </c>
      <c r="M6620" t="s">
        <v>43</v>
      </c>
      <c r="N6620">
        <v>0.25317006620521099</v>
      </c>
      <c r="O6620" t="s">
        <v>11351</v>
      </c>
      <c r="P6620" t="s">
        <v>11354</v>
      </c>
      <c r="Q6620" t="s">
        <v>11376</v>
      </c>
      <c r="R6620" t="s">
        <v>11360</v>
      </c>
      <c r="S6620">
        <f>IF(SalesData[[#This Row],[Return Status]]="Returned",1,0)</f>
        <v>1</v>
      </c>
      <c r="T6620">
        <v>207.68</v>
      </c>
      <c r="U6620" s="2">
        <f>EOMONTH(SalesData[[#This Row],[Order Date]],0)</f>
        <v>45199</v>
      </c>
      <c r="V6620" s="9" t="str">
        <f>"Q"&amp;INT((MONTH(SalesData[[#This Row],[Order Date]])+2)/3)&amp;"-"&amp;YEAR(SalesData[[#This Row],[Order Date]])</f>
        <v>Q3-2023</v>
      </c>
    </row>
    <row r="6621" spans="1:22" x14ac:dyDescent="0.35">
      <c r="A6621" t="s">
        <v>6762</v>
      </c>
      <c r="B6621" s="1">
        <v>45198</v>
      </c>
      <c r="C6621" t="s">
        <v>77</v>
      </c>
      <c r="D6621" t="s">
        <v>72</v>
      </c>
      <c r="E6621">
        <v>7647486286</v>
      </c>
      <c r="F6621" t="s">
        <v>53</v>
      </c>
      <c r="G6621" t="s">
        <v>54</v>
      </c>
      <c r="H6621" t="s">
        <v>55</v>
      </c>
      <c r="I6621" t="s">
        <v>31</v>
      </c>
      <c r="J6621" t="s">
        <v>19</v>
      </c>
      <c r="K6621">
        <v>1896.21</v>
      </c>
      <c r="L6621">
        <v>152.69999999999999</v>
      </c>
      <c r="M6621" t="s">
        <v>19</v>
      </c>
      <c r="N6621">
        <v>8.0529055326150595E-2</v>
      </c>
      <c r="O6621" t="s">
        <v>11351</v>
      </c>
      <c r="P6621" t="s">
        <v>11356</v>
      </c>
      <c r="R6621" t="s">
        <v>11353</v>
      </c>
      <c r="S6621">
        <f>IF(SalesData[[#This Row],[Return Status]]="Returned",1,0)</f>
        <v>0</v>
      </c>
      <c r="U6621" s="2">
        <f>EOMONTH(SalesData[[#This Row],[Order Date]],0)</f>
        <v>45199</v>
      </c>
      <c r="V6621" s="9" t="str">
        <f>"Q"&amp;INT((MONTH(SalesData[[#This Row],[Order Date]])+2)/3)&amp;"-"&amp;YEAR(SalesData[[#This Row],[Order Date]])</f>
        <v>Q3-2023</v>
      </c>
    </row>
    <row r="6622" spans="1:22" x14ac:dyDescent="0.35">
      <c r="A6622" t="s">
        <v>6763</v>
      </c>
      <c r="B6622" s="1">
        <v>45177</v>
      </c>
      <c r="C6622" t="s">
        <v>12</v>
      </c>
      <c r="D6622" t="s">
        <v>145</v>
      </c>
      <c r="E6622">
        <v>3762532103</v>
      </c>
      <c r="F6622" t="s">
        <v>88</v>
      </c>
      <c r="G6622" t="s">
        <v>89</v>
      </c>
      <c r="H6622" t="s">
        <v>90</v>
      </c>
      <c r="I6622" t="s">
        <v>31</v>
      </c>
      <c r="J6622" t="s">
        <v>19</v>
      </c>
      <c r="K6622">
        <v>2111.52</v>
      </c>
      <c r="L6622">
        <v>391.23</v>
      </c>
      <c r="M6622" t="s">
        <v>19</v>
      </c>
      <c r="N6622">
        <v>0.185283587178904</v>
      </c>
      <c r="O6622" t="s">
        <v>11351</v>
      </c>
      <c r="P6622" t="s">
        <v>11352</v>
      </c>
      <c r="Q6622" t="s">
        <v>11373</v>
      </c>
      <c r="R6622" t="s">
        <v>11360</v>
      </c>
      <c r="S6622">
        <f>IF(SalesData[[#This Row],[Return Status]]="Returned",1,0)</f>
        <v>1</v>
      </c>
      <c r="T6622">
        <v>207.68</v>
      </c>
      <c r="U6622" s="2">
        <f>EOMONTH(SalesData[[#This Row],[Order Date]],0)</f>
        <v>45199</v>
      </c>
      <c r="V6622" s="9" t="str">
        <f>"Q"&amp;INT((MONTH(SalesData[[#This Row],[Order Date]])+2)/3)&amp;"-"&amp;YEAR(SalesData[[#This Row],[Order Date]])</f>
        <v>Q3-2023</v>
      </c>
    </row>
    <row r="6623" spans="1:22" x14ac:dyDescent="0.35">
      <c r="A6623" t="s">
        <v>6764</v>
      </c>
      <c r="B6623" s="1">
        <v>45172</v>
      </c>
      <c r="C6623" t="s">
        <v>77</v>
      </c>
      <c r="D6623" t="s">
        <v>80</v>
      </c>
      <c r="E6623">
        <v>2098618206</v>
      </c>
      <c r="F6623" t="s">
        <v>73</v>
      </c>
      <c r="G6623" t="s">
        <v>545</v>
      </c>
      <c r="H6623" t="s">
        <v>75</v>
      </c>
      <c r="I6623" t="s">
        <v>36</v>
      </c>
      <c r="J6623" t="s">
        <v>62</v>
      </c>
      <c r="K6623">
        <v>1838.02</v>
      </c>
      <c r="L6623">
        <v>126.98</v>
      </c>
      <c r="M6623" t="s">
        <v>62</v>
      </c>
      <c r="N6623">
        <v>6.9085211259942797E-2</v>
      </c>
      <c r="O6623" t="s">
        <v>11351</v>
      </c>
      <c r="P6623" t="s">
        <v>11356</v>
      </c>
      <c r="R6623" t="s">
        <v>11353</v>
      </c>
      <c r="S6623">
        <f>IF(SalesData[[#This Row],[Return Status]]="Returned",1,0)</f>
        <v>0</v>
      </c>
      <c r="U6623" s="2">
        <f>EOMONTH(SalesData[[#This Row],[Order Date]],0)</f>
        <v>45199</v>
      </c>
      <c r="V6623" s="9" t="str">
        <f>"Q"&amp;INT((MONTH(SalesData[[#This Row],[Order Date]])+2)/3)&amp;"-"&amp;YEAR(SalesData[[#This Row],[Order Date]])</f>
        <v>Q3-2023</v>
      </c>
    </row>
    <row r="6624" spans="1:22" x14ac:dyDescent="0.35">
      <c r="A6624" t="s">
        <v>6765</v>
      </c>
      <c r="B6624" s="1">
        <v>45196</v>
      </c>
      <c r="C6624" t="s">
        <v>205</v>
      </c>
      <c r="D6624" t="s">
        <v>39</v>
      </c>
      <c r="E6624">
        <v>2781490632</v>
      </c>
      <c r="F6624" t="s">
        <v>357</v>
      </c>
      <c r="G6624" t="s">
        <v>164</v>
      </c>
      <c r="H6624" t="s">
        <v>165</v>
      </c>
      <c r="I6624" t="s">
        <v>36</v>
      </c>
      <c r="J6624" t="s">
        <v>65</v>
      </c>
      <c r="K6624">
        <v>4273.51</v>
      </c>
      <c r="L6624">
        <v>978.38</v>
      </c>
      <c r="M6624" t="s">
        <v>65</v>
      </c>
      <c r="N6624">
        <v>0.22894061321957801</v>
      </c>
      <c r="O6624" t="s">
        <v>11351</v>
      </c>
      <c r="P6624" t="s">
        <v>11354</v>
      </c>
      <c r="R6624" t="s">
        <v>11353</v>
      </c>
      <c r="S6624">
        <f>IF(SalesData[[#This Row],[Return Status]]="Returned",1,0)</f>
        <v>0</v>
      </c>
      <c r="U6624" s="2">
        <f>EOMONTH(SalesData[[#This Row],[Order Date]],0)</f>
        <v>45199</v>
      </c>
      <c r="V6624" s="9" t="str">
        <f>"Q"&amp;INT((MONTH(SalesData[[#This Row],[Order Date]])+2)/3)&amp;"-"&amp;YEAR(SalesData[[#This Row],[Order Date]])</f>
        <v>Q3-2023</v>
      </c>
    </row>
    <row r="6625" spans="1:22" x14ac:dyDescent="0.35">
      <c r="A6625" t="s">
        <v>6766</v>
      </c>
      <c r="B6625" s="1">
        <v>45180</v>
      </c>
      <c r="C6625" t="s">
        <v>144</v>
      </c>
      <c r="D6625" t="s">
        <v>99</v>
      </c>
      <c r="E6625">
        <v>8520372310</v>
      </c>
      <c r="F6625" t="s">
        <v>222</v>
      </c>
      <c r="G6625" t="s">
        <v>164</v>
      </c>
      <c r="H6625" t="s">
        <v>11357</v>
      </c>
      <c r="I6625" t="s">
        <v>36</v>
      </c>
      <c r="J6625" t="s">
        <v>65</v>
      </c>
      <c r="K6625">
        <v>4171.28</v>
      </c>
      <c r="L6625">
        <v>1041.99</v>
      </c>
      <c r="M6625" t="s">
        <v>65</v>
      </c>
      <c r="N6625">
        <v>0.24980102031031201</v>
      </c>
      <c r="O6625" t="s">
        <v>11351</v>
      </c>
      <c r="P6625" t="s">
        <v>11354</v>
      </c>
      <c r="R6625" t="s">
        <v>11353</v>
      </c>
      <c r="S6625">
        <f>IF(SalesData[[#This Row],[Return Status]]="Returned",1,0)</f>
        <v>0</v>
      </c>
      <c r="U6625" s="2">
        <f>EOMONTH(SalesData[[#This Row],[Order Date]],0)</f>
        <v>45199</v>
      </c>
      <c r="V6625" s="9" t="str">
        <f>"Q"&amp;INT((MONTH(SalesData[[#This Row],[Order Date]])+2)/3)&amp;"-"&amp;YEAR(SalesData[[#This Row],[Order Date]])</f>
        <v>Q3-2023</v>
      </c>
    </row>
    <row r="6626" spans="1:22" x14ac:dyDescent="0.35">
      <c r="A6626" t="s">
        <v>6767</v>
      </c>
      <c r="B6626" s="1">
        <v>45172</v>
      </c>
      <c r="C6626" t="s">
        <v>94</v>
      </c>
      <c r="D6626" t="s">
        <v>145</v>
      </c>
      <c r="E6626">
        <v>2447836238</v>
      </c>
      <c r="F6626" t="s">
        <v>206</v>
      </c>
      <c r="G6626" t="s">
        <v>538</v>
      </c>
      <c r="H6626" t="s">
        <v>90</v>
      </c>
      <c r="I6626" t="s">
        <v>31</v>
      </c>
      <c r="J6626" t="s">
        <v>42</v>
      </c>
      <c r="K6626">
        <v>1073.92</v>
      </c>
      <c r="L6626">
        <v>103.17</v>
      </c>
      <c r="M6626" t="s">
        <v>43</v>
      </c>
      <c r="N6626">
        <v>9.6068608462455296E-2</v>
      </c>
      <c r="O6626" t="s">
        <v>11351</v>
      </c>
      <c r="P6626" t="s">
        <v>11356</v>
      </c>
      <c r="R6626" t="s">
        <v>11353</v>
      </c>
      <c r="S6626">
        <f>IF(SalesData[[#This Row],[Return Status]]="Returned",1,0)</f>
        <v>0</v>
      </c>
      <c r="U6626" s="2">
        <f>EOMONTH(SalesData[[#This Row],[Order Date]],0)</f>
        <v>45199</v>
      </c>
      <c r="V6626" s="9" t="str">
        <f>"Q"&amp;INT((MONTH(SalesData[[#This Row],[Order Date]])+2)/3)&amp;"-"&amp;YEAR(SalesData[[#This Row],[Order Date]])</f>
        <v>Q3-2023</v>
      </c>
    </row>
    <row r="6627" spans="1:22" x14ac:dyDescent="0.35">
      <c r="A6627" t="s">
        <v>6768</v>
      </c>
      <c r="B6627" s="1">
        <v>45179</v>
      </c>
      <c r="C6627" t="s">
        <v>188</v>
      </c>
      <c r="D6627" t="s">
        <v>39</v>
      </c>
      <c r="E6627">
        <v>7204160508</v>
      </c>
      <c r="F6627" t="s">
        <v>292</v>
      </c>
      <c r="G6627" t="s">
        <v>69</v>
      </c>
      <c r="H6627" t="s">
        <v>41</v>
      </c>
      <c r="I6627" t="s">
        <v>31</v>
      </c>
      <c r="J6627" t="s">
        <v>18</v>
      </c>
      <c r="K6627">
        <v>1591.87</v>
      </c>
      <c r="L6627">
        <v>240.62</v>
      </c>
      <c r="M6627" t="s">
        <v>19</v>
      </c>
      <c r="N6627">
        <v>0.15115555918510901</v>
      </c>
      <c r="O6627" t="s">
        <v>11351</v>
      </c>
      <c r="P6627" t="s">
        <v>11352</v>
      </c>
      <c r="R6627" t="s">
        <v>11353</v>
      </c>
      <c r="S6627">
        <f>IF(SalesData[[#This Row],[Return Status]]="Returned",1,0)</f>
        <v>0</v>
      </c>
      <c r="T6627">
        <v>2081.52</v>
      </c>
      <c r="U6627" s="2">
        <f>EOMONTH(SalesData[[#This Row],[Order Date]],0)</f>
        <v>45199</v>
      </c>
      <c r="V6627" s="9" t="str">
        <f>"Q"&amp;INT((MONTH(SalesData[[#This Row],[Order Date]])+2)/3)&amp;"-"&amp;YEAR(SalesData[[#This Row],[Order Date]])</f>
        <v>Q3-2023</v>
      </c>
    </row>
    <row r="6628" spans="1:22" x14ac:dyDescent="0.35">
      <c r="A6628" t="s">
        <v>6769</v>
      </c>
      <c r="B6628" s="1">
        <v>45179</v>
      </c>
      <c r="C6628" t="s">
        <v>188</v>
      </c>
      <c r="D6628" t="s">
        <v>99</v>
      </c>
      <c r="E6628">
        <v>6433307262</v>
      </c>
      <c r="F6628" t="s">
        <v>159</v>
      </c>
      <c r="G6628" t="s">
        <v>84</v>
      </c>
      <c r="H6628" t="s">
        <v>85</v>
      </c>
      <c r="I6628" t="s">
        <v>31</v>
      </c>
      <c r="J6628" t="s">
        <v>18</v>
      </c>
      <c r="K6628">
        <v>636.52</v>
      </c>
      <c r="L6628">
        <v>83.4</v>
      </c>
      <c r="M6628" t="s">
        <v>19</v>
      </c>
      <c r="N6628">
        <v>0.13102494815559601</v>
      </c>
      <c r="O6628" t="s">
        <v>11355</v>
      </c>
      <c r="P6628" t="s">
        <v>11352</v>
      </c>
      <c r="R6628" t="s">
        <v>11353</v>
      </c>
      <c r="S6628">
        <f>IF(SalesData[[#This Row],[Return Status]]="Returned",1,0)</f>
        <v>0</v>
      </c>
      <c r="T6628">
        <v>847.14</v>
      </c>
      <c r="U6628" s="2">
        <f>EOMONTH(SalesData[[#This Row],[Order Date]],0)</f>
        <v>45199</v>
      </c>
      <c r="V6628" s="9" t="str">
        <f>"Q"&amp;INT((MONTH(SalesData[[#This Row],[Order Date]])+2)/3)&amp;"-"&amp;YEAR(SalesData[[#This Row],[Order Date]])</f>
        <v>Q3-2023</v>
      </c>
    </row>
    <row r="6629" spans="1:22" x14ac:dyDescent="0.35">
      <c r="A6629" t="s">
        <v>6770</v>
      </c>
      <c r="B6629" s="1">
        <v>45171</v>
      </c>
      <c r="C6629" t="s">
        <v>113</v>
      </c>
      <c r="D6629" t="s">
        <v>39</v>
      </c>
      <c r="E6629">
        <v>3220003886</v>
      </c>
      <c r="F6629" t="s">
        <v>357</v>
      </c>
      <c r="G6629" t="s">
        <v>164</v>
      </c>
      <c r="H6629" t="s">
        <v>165</v>
      </c>
      <c r="I6629" t="s">
        <v>36</v>
      </c>
      <c r="J6629" t="s">
        <v>19</v>
      </c>
      <c r="K6629">
        <v>1178.6099999999999</v>
      </c>
      <c r="L6629">
        <v>67.98</v>
      </c>
      <c r="M6629" t="s">
        <v>19</v>
      </c>
      <c r="N6629">
        <v>5.7678112352686599E-2</v>
      </c>
      <c r="O6629" t="s">
        <v>11351</v>
      </c>
      <c r="P6629" t="s">
        <v>11356</v>
      </c>
      <c r="R6629" t="s">
        <v>11353</v>
      </c>
      <c r="S6629">
        <f>IF(SalesData[[#This Row],[Return Status]]="Returned",1,0)</f>
        <v>0</v>
      </c>
      <c r="U6629" s="2">
        <f>EOMONTH(SalesData[[#This Row],[Order Date]],0)</f>
        <v>45199</v>
      </c>
      <c r="V6629" s="9" t="str">
        <f>"Q"&amp;INT((MONTH(SalesData[[#This Row],[Order Date]])+2)/3)&amp;"-"&amp;YEAR(SalesData[[#This Row],[Order Date]])</f>
        <v>Q3-2023</v>
      </c>
    </row>
    <row r="6630" spans="1:22" x14ac:dyDescent="0.35">
      <c r="A6630" t="s">
        <v>6771</v>
      </c>
      <c r="B6630" s="1">
        <v>45178</v>
      </c>
      <c r="C6630" t="s">
        <v>92</v>
      </c>
      <c r="D6630" t="s">
        <v>72</v>
      </c>
      <c r="E6630">
        <v>8251813441</v>
      </c>
      <c r="F6630" t="s">
        <v>33</v>
      </c>
      <c r="G6630" t="s">
        <v>34</v>
      </c>
      <c r="H6630" t="s">
        <v>35</v>
      </c>
      <c r="I6630" t="s">
        <v>36</v>
      </c>
      <c r="J6630" t="s">
        <v>61</v>
      </c>
      <c r="K6630">
        <v>2123.81</v>
      </c>
      <c r="L6630">
        <v>581.54</v>
      </c>
      <c r="M6630" t="s">
        <v>62</v>
      </c>
      <c r="N6630">
        <v>0.27381922111676699</v>
      </c>
      <c r="O6630" t="s">
        <v>11351</v>
      </c>
      <c r="P6630" t="s">
        <v>11354</v>
      </c>
      <c r="R6630" t="s">
        <v>11353</v>
      </c>
      <c r="S6630">
        <f>IF(SalesData[[#This Row],[Return Status]]="Returned",1,0)</f>
        <v>0</v>
      </c>
      <c r="U6630" s="2">
        <f>EOMONTH(SalesData[[#This Row],[Order Date]],0)</f>
        <v>45199</v>
      </c>
      <c r="V6630" s="9" t="str">
        <f>"Q"&amp;INT((MONTH(SalesData[[#This Row],[Order Date]])+2)/3)&amp;"-"&amp;YEAR(SalesData[[#This Row],[Order Date]])</f>
        <v>Q3-2023</v>
      </c>
    </row>
    <row r="6631" spans="1:22" x14ac:dyDescent="0.35">
      <c r="A6631" t="s">
        <v>6772</v>
      </c>
      <c r="B6631" s="1">
        <v>45181</v>
      </c>
      <c r="C6631" t="s">
        <v>205</v>
      </c>
      <c r="D6631" t="s">
        <v>13</v>
      </c>
      <c r="E6631">
        <v>2929743284</v>
      </c>
      <c r="F6631" t="s">
        <v>100</v>
      </c>
      <c r="G6631" t="s">
        <v>34</v>
      </c>
      <c r="H6631" t="s">
        <v>35</v>
      </c>
      <c r="I6631" t="s">
        <v>36</v>
      </c>
      <c r="J6631" t="s">
        <v>19</v>
      </c>
      <c r="K6631">
        <v>2949.06</v>
      </c>
      <c r="L6631">
        <v>94.51</v>
      </c>
      <c r="M6631" t="s">
        <v>19</v>
      </c>
      <c r="N6631">
        <v>3.2047499881318102E-2</v>
      </c>
      <c r="O6631" t="s">
        <v>11351</v>
      </c>
      <c r="P6631" t="s">
        <v>11356</v>
      </c>
      <c r="R6631" t="s">
        <v>11353</v>
      </c>
      <c r="S6631">
        <f>IF(SalesData[[#This Row],[Return Status]]="Returned",1,0)</f>
        <v>0</v>
      </c>
      <c r="U6631" s="2">
        <f>EOMONTH(SalesData[[#This Row],[Order Date]],0)</f>
        <v>45199</v>
      </c>
      <c r="V6631" s="9" t="str">
        <f>"Q"&amp;INT((MONTH(SalesData[[#This Row],[Order Date]])+2)/3)&amp;"-"&amp;YEAR(SalesData[[#This Row],[Order Date]])</f>
        <v>Q3-2023</v>
      </c>
    </row>
    <row r="6632" spans="1:22" x14ac:dyDescent="0.35">
      <c r="A6632" t="s">
        <v>6773</v>
      </c>
      <c r="B6632" s="1">
        <v>45176</v>
      </c>
      <c r="C6632" t="s">
        <v>97</v>
      </c>
      <c r="D6632" t="s">
        <v>13</v>
      </c>
      <c r="E6632">
        <v>257884238</v>
      </c>
      <c r="F6632" t="s">
        <v>238</v>
      </c>
      <c r="G6632" t="s">
        <v>74</v>
      </c>
      <c r="H6632" t="s">
        <v>75</v>
      </c>
      <c r="I6632" t="s">
        <v>36</v>
      </c>
      <c r="J6632" t="s">
        <v>19</v>
      </c>
      <c r="K6632">
        <v>2422.1999999999998</v>
      </c>
      <c r="L6632">
        <v>526.99</v>
      </c>
      <c r="M6632" t="s">
        <v>19</v>
      </c>
      <c r="N6632">
        <v>0.217566674923623</v>
      </c>
      <c r="O6632" t="s">
        <v>11351</v>
      </c>
      <c r="P6632" t="s">
        <v>11354</v>
      </c>
      <c r="R6632" t="s">
        <v>11353</v>
      </c>
      <c r="S6632">
        <f>IF(SalesData[[#This Row],[Return Status]]="Returned",1,0)</f>
        <v>0</v>
      </c>
      <c r="T6632">
        <v>2420.2800000000002</v>
      </c>
      <c r="U6632" s="2">
        <f>EOMONTH(SalesData[[#This Row],[Order Date]],0)</f>
        <v>45199</v>
      </c>
      <c r="V6632" s="9" t="str">
        <f>"Q"&amp;INT((MONTH(SalesData[[#This Row],[Order Date]])+2)/3)&amp;"-"&amp;YEAR(SalesData[[#This Row],[Order Date]])</f>
        <v>Q3-2023</v>
      </c>
    </row>
    <row r="6633" spans="1:22" x14ac:dyDescent="0.35">
      <c r="A6633" t="s">
        <v>6774</v>
      </c>
      <c r="B6633" s="1">
        <v>45194</v>
      </c>
      <c r="C6633" t="s">
        <v>113</v>
      </c>
      <c r="D6633" t="s">
        <v>27</v>
      </c>
      <c r="E6633">
        <v>4604994215</v>
      </c>
      <c r="F6633" t="s">
        <v>53</v>
      </c>
      <c r="G6633" t="s">
        <v>54</v>
      </c>
      <c r="H6633" t="s">
        <v>55</v>
      </c>
      <c r="I6633" t="s">
        <v>31</v>
      </c>
      <c r="J6633" t="s">
        <v>18</v>
      </c>
      <c r="K6633">
        <v>3076.15</v>
      </c>
      <c r="L6633">
        <v>410.19</v>
      </c>
      <c r="M6633" t="s">
        <v>19</v>
      </c>
      <c r="N6633">
        <v>0.13334525299481501</v>
      </c>
      <c r="O6633" t="s">
        <v>11351</v>
      </c>
      <c r="P6633" t="s">
        <v>11352</v>
      </c>
      <c r="R6633" t="s">
        <v>11353</v>
      </c>
      <c r="S6633">
        <f>IF(SalesData[[#This Row],[Return Status]]="Returned",1,0)</f>
        <v>0</v>
      </c>
      <c r="U6633" s="2">
        <f>EOMONTH(SalesData[[#This Row],[Order Date]],0)</f>
        <v>45199</v>
      </c>
      <c r="V6633" s="9" t="str">
        <f>"Q"&amp;INT((MONTH(SalesData[[#This Row],[Order Date]])+2)/3)&amp;"-"&amp;YEAR(SalesData[[#This Row],[Order Date]])</f>
        <v>Q3-2023</v>
      </c>
    </row>
    <row r="6634" spans="1:22" x14ac:dyDescent="0.35">
      <c r="A6634" t="s">
        <v>6775</v>
      </c>
      <c r="B6634" s="1">
        <v>45177</v>
      </c>
      <c r="C6634" t="s">
        <v>94</v>
      </c>
      <c r="D6634" t="s">
        <v>39</v>
      </c>
      <c r="E6634">
        <v>140111422</v>
      </c>
      <c r="F6634" t="s">
        <v>47</v>
      </c>
      <c r="G6634" t="s">
        <v>23</v>
      </c>
      <c r="H6634" t="s">
        <v>11357</v>
      </c>
      <c r="I6634" t="s">
        <v>17</v>
      </c>
      <c r="J6634" t="s">
        <v>42</v>
      </c>
      <c r="K6634">
        <v>3250.35</v>
      </c>
      <c r="L6634">
        <v>806.42</v>
      </c>
      <c r="M6634" t="s">
        <v>43</v>
      </c>
      <c r="N6634">
        <v>0.24810251203716499</v>
      </c>
      <c r="O6634" t="s">
        <v>11351</v>
      </c>
      <c r="P6634" t="s">
        <v>11354</v>
      </c>
      <c r="R6634" t="s">
        <v>11353</v>
      </c>
      <c r="S6634">
        <f>IF(SalesData[[#This Row],[Return Status]]="Returned",1,0)</f>
        <v>0</v>
      </c>
      <c r="T6634">
        <v>2821.33</v>
      </c>
      <c r="U6634" s="2">
        <f>EOMONTH(SalesData[[#This Row],[Order Date]],0)</f>
        <v>45199</v>
      </c>
      <c r="V6634" s="9" t="str">
        <f>"Q"&amp;INT((MONTH(SalesData[[#This Row],[Order Date]])+2)/3)&amp;"-"&amp;YEAR(SalesData[[#This Row],[Order Date]])</f>
        <v>Q3-2023</v>
      </c>
    </row>
    <row r="6635" spans="1:22" x14ac:dyDescent="0.35">
      <c r="A6635" t="s">
        <v>6776</v>
      </c>
      <c r="B6635" s="1">
        <v>45173</v>
      </c>
      <c r="C6635" t="s">
        <v>67</v>
      </c>
      <c r="D6635" t="s">
        <v>72</v>
      </c>
      <c r="E6635">
        <v>1619417978</v>
      </c>
      <c r="F6635" t="s">
        <v>410</v>
      </c>
      <c r="G6635" t="s">
        <v>29</v>
      </c>
      <c r="H6635" t="s">
        <v>30</v>
      </c>
      <c r="I6635" t="s">
        <v>31</v>
      </c>
      <c r="J6635" t="s">
        <v>18</v>
      </c>
      <c r="K6635">
        <v>1606.06</v>
      </c>
      <c r="L6635">
        <v>404.5</v>
      </c>
      <c r="M6635" t="s">
        <v>19</v>
      </c>
      <c r="N6635">
        <v>0.25185858560701302</v>
      </c>
      <c r="O6635" t="s">
        <v>11351</v>
      </c>
      <c r="P6635" t="s">
        <v>11354</v>
      </c>
      <c r="R6635" t="s">
        <v>11353</v>
      </c>
      <c r="S6635">
        <f>IF(SalesData[[#This Row],[Return Status]]="Returned",1,0)</f>
        <v>0</v>
      </c>
      <c r="T6635">
        <v>2788.38</v>
      </c>
      <c r="U6635" s="2">
        <f>EOMONTH(SalesData[[#This Row],[Order Date]],0)</f>
        <v>45199</v>
      </c>
      <c r="V6635" s="9" t="str">
        <f>"Q"&amp;INT((MONTH(SalesData[[#This Row],[Order Date]])+2)/3)&amp;"-"&amp;YEAR(SalesData[[#This Row],[Order Date]])</f>
        <v>Q3-2023</v>
      </c>
    </row>
    <row r="6636" spans="1:22" x14ac:dyDescent="0.35">
      <c r="A6636" t="s">
        <v>6777</v>
      </c>
      <c r="B6636" s="1">
        <v>45174</v>
      </c>
      <c r="C6636" t="s">
        <v>111</v>
      </c>
      <c r="D6636" t="s">
        <v>13</v>
      </c>
      <c r="E6636">
        <v>5562426974</v>
      </c>
      <c r="F6636" t="s">
        <v>154</v>
      </c>
      <c r="G6636" t="s">
        <v>29</v>
      </c>
      <c r="H6636" t="s">
        <v>30</v>
      </c>
      <c r="I6636" t="s">
        <v>31</v>
      </c>
      <c r="J6636" t="s">
        <v>65</v>
      </c>
      <c r="K6636">
        <v>1104.9100000000001</v>
      </c>
      <c r="L6636">
        <v>272.89</v>
      </c>
      <c r="M6636" t="s">
        <v>65</v>
      </c>
      <c r="N6636">
        <v>0.24697939198667801</v>
      </c>
      <c r="O6636" t="s">
        <v>11351</v>
      </c>
      <c r="P6636" t="s">
        <v>11354</v>
      </c>
      <c r="R6636" t="s">
        <v>11353</v>
      </c>
      <c r="S6636">
        <f>IF(SalesData[[#This Row],[Return Status]]="Returned",1,0)</f>
        <v>0</v>
      </c>
      <c r="T6636">
        <v>2788.38</v>
      </c>
      <c r="U6636" s="2">
        <f>EOMONTH(SalesData[[#This Row],[Order Date]],0)</f>
        <v>45199</v>
      </c>
      <c r="V6636" s="9" t="str">
        <f>"Q"&amp;INT((MONTH(SalesData[[#This Row],[Order Date]])+2)/3)&amp;"-"&amp;YEAR(SalesData[[#This Row],[Order Date]])</f>
        <v>Q3-2023</v>
      </c>
    </row>
    <row r="6637" spans="1:22" x14ac:dyDescent="0.35">
      <c r="A6637" t="s">
        <v>6778</v>
      </c>
      <c r="B6637" s="1">
        <v>45194</v>
      </c>
      <c r="C6637" t="s">
        <v>49</v>
      </c>
      <c r="D6637" t="s">
        <v>13</v>
      </c>
      <c r="E6637">
        <v>8528517195</v>
      </c>
      <c r="F6637" t="s">
        <v>114</v>
      </c>
      <c r="G6637" t="s">
        <v>59</v>
      </c>
      <c r="H6637" t="s">
        <v>60</v>
      </c>
      <c r="I6637" t="s">
        <v>31</v>
      </c>
      <c r="J6637" t="s">
        <v>19</v>
      </c>
      <c r="K6637">
        <v>1381.59</v>
      </c>
      <c r="L6637">
        <v>352.74</v>
      </c>
      <c r="M6637" t="s">
        <v>19</v>
      </c>
      <c r="N6637">
        <v>0.25531452891234002</v>
      </c>
      <c r="O6637" t="s">
        <v>11351</v>
      </c>
      <c r="P6637" t="s">
        <v>11354</v>
      </c>
      <c r="R6637" t="s">
        <v>11353</v>
      </c>
      <c r="S6637">
        <f>IF(SalesData[[#This Row],[Return Status]]="Returned",1,0)</f>
        <v>0</v>
      </c>
      <c r="T6637">
        <v>2183.56</v>
      </c>
      <c r="U6637" s="2">
        <f>EOMONTH(SalesData[[#This Row],[Order Date]],0)</f>
        <v>45199</v>
      </c>
      <c r="V6637" s="9" t="str">
        <f>"Q"&amp;INT((MONTH(SalesData[[#This Row],[Order Date]])+2)/3)&amp;"-"&amp;YEAR(SalesData[[#This Row],[Order Date]])</f>
        <v>Q3-2023</v>
      </c>
    </row>
    <row r="6638" spans="1:22" x14ac:dyDescent="0.35">
      <c r="A6638" t="s">
        <v>6779</v>
      </c>
      <c r="B6638" s="1">
        <v>45188</v>
      </c>
      <c r="C6638" t="s">
        <v>97</v>
      </c>
      <c r="D6638" t="s">
        <v>72</v>
      </c>
      <c r="E6638">
        <v>1515235070</v>
      </c>
      <c r="F6638" t="s">
        <v>312</v>
      </c>
      <c r="G6638" t="s">
        <v>141</v>
      </c>
      <c r="H6638" t="s">
        <v>121</v>
      </c>
      <c r="I6638" t="s">
        <v>17</v>
      </c>
      <c r="J6638" t="s">
        <v>19</v>
      </c>
      <c r="K6638">
        <v>2946.69</v>
      </c>
      <c r="L6638">
        <v>147.05000000000001</v>
      </c>
      <c r="M6638" t="s">
        <v>19</v>
      </c>
      <c r="N6638">
        <v>4.9903450990772702E-2</v>
      </c>
      <c r="O6638" t="s">
        <v>11351</v>
      </c>
      <c r="P6638" t="s">
        <v>11356</v>
      </c>
      <c r="R6638" t="s">
        <v>11353</v>
      </c>
      <c r="S6638">
        <f>IF(SalesData[[#This Row],[Return Status]]="Returned",1,0)</f>
        <v>0</v>
      </c>
      <c r="T6638">
        <v>2793.38</v>
      </c>
      <c r="U6638" s="2">
        <f>EOMONTH(SalesData[[#This Row],[Order Date]],0)</f>
        <v>45199</v>
      </c>
      <c r="V6638" s="9" t="str">
        <f>"Q"&amp;INT((MONTH(SalesData[[#This Row],[Order Date]])+2)/3)&amp;"-"&amp;YEAR(SalesData[[#This Row],[Order Date]])</f>
        <v>Q3-2023</v>
      </c>
    </row>
    <row r="6639" spans="1:22" x14ac:dyDescent="0.35">
      <c r="A6639" t="s">
        <v>6780</v>
      </c>
      <c r="B6639" s="1">
        <v>45180</v>
      </c>
      <c r="C6639" t="s">
        <v>49</v>
      </c>
      <c r="D6639" t="s">
        <v>46</v>
      </c>
      <c r="E6639">
        <v>7505163363</v>
      </c>
      <c r="F6639" t="s">
        <v>140</v>
      </c>
      <c r="G6639" t="s">
        <v>141</v>
      </c>
      <c r="H6639" t="s">
        <v>121</v>
      </c>
      <c r="I6639" t="s">
        <v>17</v>
      </c>
      <c r="J6639" t="s">
        <v>19</v>
      </c>
      <c r="K6639">
        <v>411.04</v>
      </c>
      <c r="L6639">
        <v>45.47</v>
      </c>
      <c r="M6639" t="s">
        <v>19</v>
      </c>
      <c r="N6639">
        <v>0.110621837290775</v>
      </c>
      <c r="O6639" t="s">
        <v>11361</v>
      </c>
      <c r="P6639" t="s">
        <v>11352</v>
      </c>
      <c r="R6639" t="s">
        <v>11353</v>
      </c>
      <c r="S6639">
        <f>IF(SalesData[[#This Row],[Return Status]]="Returned",1,0)</f>
        <v>0</v>
      </c>
      <c r="T6639">
        <v>2793.38</v>
      </c>
      <c r="U6639" s="2">
        <f>EOMONTH(SalesData[[#This Row],[Order Date]],0)</f>
        <v>45199</v>
      </c>
      <c r="V6639" s="9" t="str">
        <f>"Q"&amp;INT((MONTH(SalesData[[#This Row],[Order Date]])+2)/3)&amp;"-"&amp;YEAR(SalesData[[#This Row],[Order Date]])</f>
        <v>Q3-2023</v>
      </c>
    </row>
    <row r="6640" spans="1:22" x14ac:dyDescent="0.35">
      <c r="A6640" t="s">
        <v>6781</v>
      </c>
      <c r="B6640" s="1">
        <v>45184</v>
      </c>
      <c r="C6640" t="s">
        <v>139</v>
      </c>
      <c r="D6640" t="s">
        <v>145</v>
      </c>
      <c r="E6640">
        <v>2868319604</v>
      </c>
      <c r="F6640" t="s">
        <v>100</v>
      </c>
      <c r="G6640" t="s">
        <v>34</v>
      </c>
      <c r="H6640" t="s">
        <v>11357</v>
      </c>
      <c r="I6640" t="s">
        <v>36</v>
      </c>
      <c r="J6640" t="s">
        <v>19</v>
      </c>
      <c r="K6640">
        <v>4505.3900000000003</v>
      </c>
      <c r="L6640">
        <v>1081.54</v>
      </c>
      <c r="M6640" t="s">
        <v>19</v>
      </c>
      <c r="N6640">
        <v>0.24005469004902999</v>
      </c>
      <c r="O6640" t="s">
        <v>11351</v>
      </c>
      <c r="P6640" t="s">
        <v>11354</v>
      </c>
      <c r="R6640" t="s">
        <v>11353</v>
      </c>
      <c r="S6640">
        <f>IF(SalesData[[#This Row],[Return Status]]="Returned",1,0)</f>
        <v>0</v>
      </c>
      <c r="U6640" s="2">
        <f>EOMONTH(SalesData[[#This Row],[Order Date]],0)</f>
        <v>45199</v>
      </c>
      <c r="V6640" s="9" t="str">
        <f>"Q"&amp;INT((MONTH(SalesData[[#This Row],[Order Date]])+2)/3)&amp;"-"&amp;YEAR(SalesData[[#This Row],[Order Date]])</f>
        <v>Q3-2023</v>
      </c>
    </row>
    <row r="6641" spans="1:22" x14ac:dyDescent="0.35">
      <c r="A6641" t="s">
        <v>6782</v>
      </c>
      <c r="B6641" s="1">
        <v>45190</v>
      </c>
      <c r="C6641" t="s">
        <v>106</v>
      </c>
      <c r="D6641" t="s">
        <v>145</v>
      </c>
      <c r="E6641">
        <v>4219873318</v>
      </c>
      <c r="F6641" t="s">
        <v>206</v>
      </c>
      <c r="G6641" t="s">
        <v>89</v>
      </c>
      <c r="H6641" t="s">
        <v>90</v>
      </c>
      <c r="I6641" t="s">
        <v>31</v>
      </c>
      <c r="J6641" t="s">
        <v>62</v>
      </c>
      <c r="K6641">
        <v>1942.95</v>
      </c>
      <c r="L6641">
        <v>173.46</v>
      </c>
      <c r="M6641" t="s">
        <v>62</v>
      </c>
      <c r="N6641">
        <v>8.9276615455879005E-2</v>
      </c>
      <c r="O6641" t="s">
        <v>11351</v>
      </c>
      <c r="P6641" t="s">
        <v>11356</v>
      </c>
      <c r="R6641" t="s">
        <v>11353</v>
      </c>
      <c r="S6641">
        <f>IF(SalesData[[#This Row],[Return Status]]="Returned",1,0)</f>
        <v>0</v>
      </c>
      <c r="T6641">
        <v>207.68</v>
      </c>
      <c r="U6641" s="2">
        <f>EOMONTH(SalesData[[#This Row],[Order Date]],0)</f>
        <v>45199</v>
      </c>
      <c r="V6641" s="9" t="str">
        <f>"Q"&amp;INT((MONTH(SalesData[[#This Row],[Order Date]])+2)/3)&amp;"-"&amp;YEAR(SalesData[[#This Row],[Order Date]])</f>
        <v>Q3-2023</v>
      </c>
    </row>
    <row r="6642" spans="1:22" x14ac:dyDescent="0.35">
      <c r="A6642" t="s">
        <v>6783</v>
      </c>
      <c r="B6642" s="1">
        <v>45187</v>
      </c>
      <c r="C6642" t="s">
        <v>113</v>
      </c>
      <c r="D6642" t="s">
        <v>99</v>
      </c>
      <c r="E6642">
        <v>5197620467</v>
      </c>
      <c r="F6642" t="s">
        <v>88</v>
      </c>
      <c r="G6642" t="s">
        <v>11379</v>
      </c>
      <c r="H6642" t="s">
        <v>90</v>
      </c>
      <c r="I6642" t="s">
        <v>31</v>
      </c>
      <c r="J6642" t="s">
        <v>65</v>
      </c>
      <c r="K6642">
        <v>4512.8900000000003</v>
      </c>
      <c r="L6642">
        <v>337.22</v>
      </c>
      <c r="M6642" t="s">
        <v>65</v>
      </c>
      <c r="N6642">
        <v>7.47237357879319E-2</v>
      </c>
      <c r="O6642" t="s">
        <v>11351</v>
      </c>
      <c r="P6642" t="s">
        <v>11356</v>
      </c>
      <c r="R6642" t="s">
        <v>11353</v>
      </c>
      <c r="S6642">
        <f>IF(SalesData[[#This Row],[Return Status]]="Returned",1,0)</f>
        <v>0</v>
      </c>
      <c r="U6642" s="2">
        <f>EOMONTH(SalesData[[#This Row],[Order Date]],0)</f>
        <v>45199</v>
      </c>
      <c r="V6642" s="9" t="str">
        <f>"Q"&amp;INT((MONTH(SalesData[[#This Row],[Order Date]])+2)/3)&amp;"-"&amp;YEAR(SalesData[[#This Row],[Order Date]])</f>
        <v>Q3-2023</v>
      </c>
    </row>
    <row r="6643" spans="1:22" x14ac:dyDescent="0.35">
      <c r="A6643" t="s">
        <v>6784</v>
      </c>
      <c r="B6643" s="1">
        <v>45178</v>
      </c>
      <c r="C6643" t="s">
        <v>144</v>
      </c>
      <c r="D6643" t="s">
        <v>80</v>
      </c>
      <c r="E6643">
        <v>640454949</v>
      </c>
      <c r="F6643" t="s">
        <v>22</v>
      </c>
      <c r="G6643" t="s">
        <v>11368</v>
      </c>
      <c r="H6643" t="s">
        <v>24</v>
      </c>
      <c r="I6643" t="s">
        <v>17</v>
      </c>
      <c r="J6643" t="s">
        <v>43</v>
      </c>
      <c r="K6643">
        <v>2294.14</v>
      </c>
      <c r="L6643">
        <v>84.95</v>
      </c>
      <c r="M6643" t="s">
        <v>43</v>
      </c>
      <c r="N6643">
        <v>3.7029126382871203E-2</v>
      </c>
      <c r="O6643" t="s">
        <v>11351</v>
      </c>
      <c r="P6643" t="s">
        <v>11356</v>
      </c>
      <c r="R6643" t="s">
        <v>11353</v>
      </c>
      <c r="S6643">
        <f>IF(SalesData[[#This Row],[Return Status]]="Returned",1,0)</f>
        <v>0</v>
      </c>
      <c r="U6643" s="2">
        <f>EOMONTH(SalesData[[#This Row],[Order Date]],0)</f>
        <v>45199</v>
      </c>
      <c r="V6643" s="9" t="str">
        <f>"Q"&amp;INT((MONTH(SalesData[[#This Row],[Order Date]])+2)/3)&amp;"-"&amp;YEAR(SalesData[[#This Row],[Order Date]])</f>
        <v>Q3-2023</v>
      </c>
    </row>
    <row r="6644" spans="1:22" x14ac:dyDescent="0.35">
      <c r="A6644" t="s">
        <v>6785</v>
      </c>
      <c r="B6644" s="1">
        <v>45198</v>
      </c>
      <c r="C6644" t="s">
        <v>97</v>
      </c>
      <c r="D6644" t="s">
        <v>145</v>
      </c>
      <c r="E6644">
        <v>9821623462</v>
      </c>
      <c r="F6644" t="s">
        <v>127</v>
      </c>
      <c r="G6644" t="s">
        <v>29</v>
      </c>
      <c r="H6644" t="s">
        <v>30</v>
      </c>
      <c r="I6644" t="s">
        <v>31</v>
      </c>
      <c r="J6644" t="s">
        <v>18</v>
      </c>
      <c r="K6644">
        <v>3584.98</v>
      </c>
      <c r="L6644">
        <v>449.48</v>
      </c>
      <c r="M6644" t="s">
        <v>19</v>
      </c>
      <c r="N6644">
        <v>0.12537866320035301</v>
      </c>
      <c r="O6644" t="s">
        <v>11351</v>
      </c>
      <c r="P6644" t="s">
        <v>11352</v>
      </c>
      <c r="R6644" t="s">
        <v>11353</v>
      </c>
      <c r="S6644">
        <f>IF(SalesData[[#This Row],[Return Status]]="Returned",1,0)</f>
        <v>0</v>
      </c>
      <c r="T6644">
        <v>2788.38</v>
      </c>
      <c r="U6644" s="2">
        <f>EOMONTH(SalesData[[#This Row],[Order Date]],0)</f>
        <v>45199</v>
      </c>
      <c r="V6644" s="9" t="str">
        <f>"Q"&amp;INT((MONTH(SalesData[[#This Row],[Order Date]])+2)/3)&amp;"-"&amp;YEAR(SalesData[[#This Row],[Order Date]])</f>
        <v>Q3-2023</v>
      </c>
    </row>
    <row r="6645" spans="1:22" x14ac:dyDescent="0.35">
      <c r="A6645" t="s">
        <v>6786</v>
      </c>
      <c r="B6645" s="1">
        <v>45171</v>
      </c>
      <c r="C6645" t="s">
        <v>184</v>
      </c>
      <c r="D6645" t="s">
        <v>145</v>
      </c>
      <c r="E6645">
        <v>6387626701</v>
      </c>
      <c r="F6645" t="s">
        <v>152</v>
      </c>
      <c r="G6645" t="s">
        <v>23</v>
      </c>
      <c r="H6645" t="s">
        <v>24</v>
      </c>
      <c r="I6645" t="s">
        <v>17</v>
      </c>
      <c r="J6645" t="s">
        <v>19</v>
      </c>
      <c r="K6645">
        <v>3658.09</v>
      </c>
      <c r="L6645">
        <v>940.02</v>
      </c>
      <c r="M6645" t="s">
        <v>19</v>
      </c>
      <c r="N6645">
        <v>0.25697016749177798</v>
      </c>
      <c r="O6645" t="s">
        <v>11351</v>
      </c>
      <c r="P6645" t="s">
        <v>11354</v>
      </c>
      <c r="R6645" t="s">
        <v>11353</v>
      </c>
      <c r="S6645">
        <f>IF(SalesData[[#This Row],[Return Status]]="Returned",1,0)</f>
        <v>0</v>
      </c>
      <c r="T6645">
        <v>2821.33</v>
      </c>
      <c r="U6645" s="2">
        <f>EOMONTH(SalesData[[#This Row],[Order Date]],0)</f>
        <v>45199</v>
      </c>
      <c r="V6645" s="9" t="str">
        <f>"Q"&amp;INT((MONTH(SalesData[[#This Row],[Order Date]])+2)/3)&amp;"-"&amp;YEAR(SalesData[[#This Row],[Order Date]])</f>
        <v>Q3-2023</v>
      </c>
    </row>
    <row r="6646" spans="1:22" x14ac:dyDescent="0.35">
      <c r="A6646" t="s">
        <v>6787</v>
      </c>
      <c r="B6646" s="1">
        <v>45182</v>
      </c>
      <c r="C6646" t="s">
        <v>132</v>
      </c>
      <c r="D6646" t="s">
        <v>27</v>
      </c>
      <c r="E6646">
        <v>3366533672</v>
      </c>
      <c r="F6646" t="s">
        <v>14</v>
      </c>
      <c r="G6646" t="s">
        <v>15</v>
      </c>
      <c r="H6646" t="s">
        <v>16</v>
      </c>
      <c r="I6646" t="s">
        <v>17</v>
      </c>
      <c r="J6646" t="s">
        <v>42</v>
      </c>
      <c r="K6646">
        <v>4117.6099999999997</v>
      </c>
      <c r="L6646">
        <v>625.49</v>
      </c>
      <c r="M6646" t="s">
        <v>43</v>
      </c>
      <c r="N6646">
        <v>0.15190608144044701</v>
      </c>
      <c r="O6646" t="s">
        <v>11351</v>
      </c>
      <c r="P6646" t="s">
        <v>11352</v>
      </c>
      <c r="R6646" t="s">
        <v>11353</v>
      </c>
      <c r="S6646">
        <f>IF(SalesData[[#This Row],[Return Status]]="Returned",1,0)</f>
        <v>0</v>
      </c>
      <c r="T6646">
        <v>2085.91</v>
      </c>
      <c r="U6646" s="2">
        <f>EOMONTH(SalesData[[#This Row],[Order Date]],0)</f>
        <v>45199</v>
      </c>
      <c r="V6646" s="9" t="str">
        <f>"Q"&amp;INT((MONTH(SalesData[[#This Row],[Order Date]])+2)/3)&amp;"-"&amp;YEAR(SalesData[[#This Row],[Order Date]])</f>
        <v>Q3-2023</v>
      </c>
    </row>
    <row r="6647" spans="1:22" x14ac:dyDescent="0.35">
      <c r="A6647" t="s">
        <v>6788</v>
      </c>
      <c r="B6647" s="1">
        <v>45177</v>
      </c>
      <c r="C6647" t="s">
        <v>139</v>
      </c>
      <c r="D6647" t="s">
        <v>145</v>
      </c>
      <c r="E6647">
        <v>5542857344</v>
      </c>
      <c r="F6647" t="s">
        <v>147</v>
      </c>
      <c r="G6647" t="s">
        <v>11375</v>
      </c>
      <c r="H6647" t="s">
        <v>85</v>
      </c>
      <c r="I6647" t="s">
        <v>31</v>
      </c>
      <c r="J6647" t="s">
        <v>18</v>
      </c>
      <c r="K6647">
        <v>661.65</v>
      </c>
      <c r="L6647">
        <v>34.159999999999997</v>
      </c>
      <c r="M6647" t="s">
        <v>19</v>
      </c>
      <c r="N6647">
        <v>5.1628504496334902E-2</v>
      </c>
      <c r="O6647" t="s">
        <v>11355</v>
      </c>
      <c r="P6647" t="s">
        <v>11356</v>
      </c>
      <c r="R6647" t="s">
        <v>11353</v>
      </c>
      <c r="S6647">
        <f>IF(SalesData[[#This Row],[Return Status]]="Returned",1,0)</f>
        <v>0</v>
      </c>
      <c r="U6647" s="2">
        <f>EOMONTH(SalesData[[#This Row],[Order Date]],0)</f>
        <v>45199</v>
      </c>
      <c r="V6647" s="9" t="str">
        <f>"Q"&amp;INT((MONTH(SalesData[[#This Row],[Order Date]])+2)/3)&amp;"-"&amp;YEAR(SalesData[[#This Row],[Order Date]])</f>
        <v>Q3-2023</v>
      </c>
    </row>
    <row r="6648" spans="1:22" x14ac:dyDescent="0.35">
      <c r="A6648" t="s">
        <v>6789</v>
      </c>
      <c r="B6648" s="1">
        <v>45178</v>
      </c>
      <c r="C6648" t="s">
        <v>71</v>
      </c>
      <c r="D6648" t="s">
        <v>80</v>
      </c>
      <c r="E6648">
        <v>5816094993</v>
      </c>
      <c r="F6648" t="s">
        <v>95</v>
      </c>
      <c r="G6648" t="s">
        <v>11378</v>
      </c>
      <c r="H6648" t="s">
        <v>60</v>
      </c>
      <c r="I6648" t="s">
        <v>31</v>
      </c>
      <c r="J6648" t="s">
        <v>62</v>
      </c>
      <c r="K6648">
        <v>673.82</v>
      </c>
      <c r="L6648">
        <v>40.57</v>
      </c>
      <c r="M6648" t="s">
        <v>62</v>
      </c>
      <c r="N6648">
        <v>6.02089578819269E-2</v>
      </c>
      <c r="O6648" t="s">
        <v>11355</v>
      </c>
      <c r="P6648" t="s">
        <v>11356</v>
      </c>
      <c r="R6648" t="s">
        <v>11353</v>
      </c>
      <c r="S6648">
        <f>IF(SalesData[[#This Row],[Return Status]]="Returned",1,0)</f>
        <v>0</v>
      </c>
      <c r="U6648" s="2">
        <f>EOMONTH(SalesData[[#This Row],[Order Date]],0)</f>
        <v>45199</v>
      </c>
      <c r="V6648" s="9" t="str">
        <f>"Q"&amp;INT((MONTH(SalesData[[#This Row],[Order Date]])+2)/3)&amp;"-"&amp;YEAR(SalesData[[#This Row],[Order Date]])</f>
        <v>Q3-2023</v>
      </c>
    </row>
    <row r="6649" spans="1:22" x14ac:dyDescent="0.35">
      <c r="A6649" t="s">
        <v>6790</v>
      </c>
      <c r="B6649" s="1">
        <v>45186</v>
      </c>
      <c r="C6649" t="s">
        <v>57</v>
      </c>
      <c r="D6649" t="s">
        <v>99</v>
      </c>
      <c r="E6649">
        <v>8374524535</v>
      </c>
      <c r="F6649" t="s">
        <v>28</v>
      </c>
      <c r="G6649" t="s">
        <v>29</v>
      </c>
      <c r="H6649" t="s">
        <v>30</v>
      </c>
      <c r="I6649" t="s">
        <v>31</v>
      </c>
      <c r="J6649" t="s">
        <v>19</v>
      </c>
      <c r="K6649">
        <v>3365.3</v>
      </c>
      <c r="L6649">
        <v>934.34</v>
      </c>
      <c r="M6649" t="s">
        <v>19</v>
      </c>
      <c r="N6649">
        <v>0.27763943779157901</v>
      </c>
      <c r="O6649" t="s">
        <v>11351</v>
      </c>
      <c r="P6649" t="s">
        <v>11354</v>
      </c>
      <c r="R6649" t="s">
        <v>11353</v>
      </c>
      <c r="S6649">
        <f>IF(SalesData[[#This Row],[Return Status]]="Returned",1,0)</f>
        <v>0</v>
      </c>
      <c r="T6649">
        <v>2788.38</v>
      </c>
      <c r="U6649" s="2">
        <f>EOMONTH(SalesData[[#This Row],[Order Date]],0)</f>
        <v>45199</v>
      </c>
      <c r="V6649" s="9" t="str">
        <f>"Q"&amp;INT((MONTH(SalesData[[#This Row],[Order Date]])+2)/3)&amp;"-"&amp;YEAR(SalesData[[#This Row],[Order Date]])</f>
        <v>Q3-2023</v>
      </c>
    </row>
    <row r="6650" spans="1:22" x14ac:dyDescent="0.35">
      <c r="A6650" t="s">
        <v>6791</v>
      </c>
      <c r="B6650" s="1">
        <v>45175</v>
      </c>
      <c r="C6650" t="s">
        <v>188</v>
      </c>
      <c r="D6650" t="s">
        <v>145</v>
      </c>
      <c r="E6650">
        <v>6314203324</v>
      </c>
      <c r="F6650" t="s">
        <v>159</v>
      </c>
      <c r="G6650" t="s">
        <v>84</v>
      </c>
      <c r="H6650" t="s">
        <v>85</v>
      </c>
      <c r="I6650" t="s">
        <v>31</v>
      </c>
      <c r="J6650" t="s">
        <v>18</v>
      </c>
      <c r="K6650">
        <v>3777.97</v>
      </c>
      <c r="L6650">
        <v>1082.53</v>
      </c>
      <c r="M6650" t="s">
        <v>19</v>
      </c>
      <c r="N6650">
        <v>0.28653747912238597</v>
      </c>
      <c r="O6650" t="s">
        <v>11351</v>
      </c>
      <c r="P6650" t="s">
        <v>11354</v>
      </c>
      <c r="R6650" t="s">
        <v>11353</v>
      </c>
      <c r="S6650">
        <f>IF(SalesData[[#This Row],[Return Status]]="Returned",1,0)</f>
        <v>0</v>
      </c>
      <c r="T6650">
        <v>847.14</v>
      </c>
      <c r="U6650" s="2">
        <f>EOMONTH(SalesData[[#This Row],[Order Date]],0)</f>
        <v>45199</v>
      </c>
      <c r="V6650" s="9" t="str">
        <f>"Q"&amp;INT((MONTH(SalesData[[#This Row],[Order Date]])+2)/3)&amp;"-"&amp;YEAR(SalesData[[#This Row],[Order Date]])</f>
        <v>Q3-2023</v>
      </c>
    </row>
    <row r="6651" spans="1:22" x14ac:dyDescent="0.35">
      <c r="A6651" t="s">
        <v>6792</v>
      </c>
      <c r="B6651" s="1">
        <v>45171</v>
      </c>
      <c r="C6651" t="s">
        <v>67</v>
      </c>
      <c r="D6651" t="s">
        <v>99</v>
      </c>
      <c r="E6651">
        <v>2051763680</v>
      </c>
      <c r="F6651" t="s">
        <v>40</v>
      </c>
      <c r="G6651" t="s">
        <v>69</v>
      </c>
      <c r="H6651" t="s">
        <v>41</v>
      </c>
      <c r="I6651" t="s">
        <v>31</v>
      </c>
      <c r="J6651" t="s">
        <v>42</v>
      </c>
      <c r="K6651">
        <v>2723</v>
      </c>
      <c r="L6651">
        <v>221.74</v>
      </c>
      <c r="M6651" t="s">
        <v>43</v>
      </c>
      <c r="N6651">
        <v>8.1432243848696295E-2</v>
      </c>
      <c r="O6651" t="s">
        <v>11351</v>
      </c>
      <c r="P6651" t="s">
        <v>11356</v>
      </c>
      <c r="R6651" t="s">
        <v>11353</v>
      </c>
      <c r="S6651">
        <f>IF(SalesData[[#This Row],[Return Status]]="Returned",1,0)</f>
        <v>0</v>
      </c>
      <c r="T6651">
        <v>2081.52</v>
      </c>
      <c r="U6651" s="2">
        <f>EOMONTH(SalesData[[#This Row],[Order Date]],0)</f>
        <v>45199</v>
      </c>
      <c r="V6651" s="9" t="str">
        <f>"Q"&amp;INT((MONTH(SalesData[[#This Row],[Order Date]])+2)/3)&amp;"-"&amp;YEAR(SalesData[[#This Row],[Order Date]])</f>
        <v>Q3-2023</v>
      </c>
    </row>
    <row r="6652" spans="1:22" x14ac:dyDescent="0.35">
      <c r="A6652" t="s">
        <v>6793</v>
      </c>
      <c r="B6652" s="1">
        <v>45185</v>
      </c>
      <c r="C6652" t="s">
        <v>21</v>
      </c>
      <c r="D6652" t="s">
        <v>46</v>
      </c>
      <c r="E6652">
        <v>2925837522</v>
      </c>
      <c r="F6652" t="s">
        <v>410</v>
      </c>
      <c r="G6652" t="s">
        <v>29</v>
      </c>
      <c r="H6652" t="s">
        <v>30</v>
      </c>
      <c r="I6652" t="s">
        <v>31</v>
      </c>
      <c r="J6652" t="s">
        <v>19</v>
      </c>
      <c r="K6652">
        <v>414.73</v>
      </c>
      <c r="L6652">
        <v>102.43</v>
      </c>
      <c r="M6652" t="s">
        <v>19</v>
      </c>
      <c r="N6652">
        <v>0.246979962867408</v>
      </c>
      <c r="O6652" t="s">
        <v>11361</v>
      </c>
      <c r="P6652" t="s">
        <v>11354</v>
      </c>
      <c r="R6652" t="s">
        <v>11353</v>
      </c>
      <c r="S6652">
        <f>IF(SalesData[[#This Row],[Return Status]]="Returned",1,0)</f>
        <v>0</v>
      </c>
      <c r="T6652">
        <v>2788.38</v>
      </c>
      <c r="U6652" s="2">
        <f>EOMONTH(SalesData[[#This Row],[Order Date]],0)</f>
        <v>45199</v>
      </c>
      <c r="V6652" s="9" t="str">
        <f>"Q"&amp;INT((MONTH(SalesData[[#This Row],[Order Date]])+2)/3)&amp;"-"&amp;YEAR(SalesData[[#This Row],[Order Date]])</f>
        <v>Q3-2023</v>
      </c>
    </row>
    <row r="6653" spans="1:22" x14ac:dyDescent="0.35">
      <c r="A6653" t="s">
        <v>6794</v>
      </c>
      <c r="B6653" s="1">
        <v>45178</v>
      </c>
      <c r="C6653" t="s">
        <v>26</v>
      </c>
      <c r="D6653" t="s">
        <v>99</v>
      </c>
      <c r="E6653">
        <v>1717866500</v>
      </c>
      <c r="F6653" t="s">
        <v>40</v>
      </c>
      <c r="G6653" t="s">
        <v>69</v>
      </c>
      <c r="H6653" t="s">
        <v>41</v>
      </c>
      <c r="I6653" t="s">
        <v>31</v>
      </c>
      <c r="J6653" t="s">
        <v>65</v>
      </c>
      <c r="K6653">
        <v>567.89</v>
      </c>
      <c r="L6653">
        <v>93.13</v>
      </c>
      <c r="M6653" t="s">
        <v>65</v>
      </c>
      <c r="N6653">
        <v>0.163993026818574</v>
      </c>
      <c r="O6653" t="s">
        <v>11355</v>
      </c>
      <c r="P6653" t="s">
        <v>11352</v>
      </c>
      <c r="R6653" t="s">
        <v>11353</v>
      </c>
      <c r="S6653">
        <f>IF(SalesData[[#This Row],[Return Status]]="Returned",1,0)</f>
        <v>0</v>
      </c>
      <c r="T6653">
        <v>2081.52</v>
      </c>
      <c r="U6653" s="2">
        <f>EOMONTH(SalesData[[#This Row],[Order Date]],0)</f>
        <v>45199</v>
      </c>
      <c r="V6653" s="9" t="str">
        <f>"Q"&amp;INT((MONTH(SalesData[[#This Row],[Order Date]])+2)/3)&amp;"-"&amp;YEAR(SalesData[[#This Row],[Order Date]])</f>
        <v>Q3-2023</v>
      </c>
    </row>
    <row r="6654" spans="1:22" x14ac:dyDescent="0.35">
      <c r="A6654" t="s">
        <v>6795</v>
      </c>
      <c r="B6654" s="1">
        <v>45193</v>
      </c>
      <c r="C6654" t="s">
        <v>87</v>
      </c>
      <c r="D6654" t="s">
        <v>80</v>
      </c>
      <c r="E6654">
        <v>8091644867</v>
      </c>
      <c r="F6654" t="s">
        <v>181</v>
      </c>
      <c r="G6654" t="s">
        <v>11371</v>
      </c>
      <c r="H6654" t="s">
        <v>11357</v>
      </c>
      <c r="I6654" t="s">
        <v>31</v>
      </c>
      <c r="J6654" t="s">
        <v>19</v>
      </c>
      <c r="K6654">
        <v>3033.66</v>
      </c>
      <c r="L6654">
        <v>540.54</v>
      </c>
      <c r="M6654" t="s">
        <v>19</v>
      </c>
      <c r="N6654">
        <v>0.178180811297245</v>
      </c>
      <c r="O6654" t="s">
        <v>11351</v>
      </c>
      <c r="P6654" t="s">
        <v>11352</v>
      </c>
      <c r="R6654" t="s">
        <v>11353</v>
      </c>
      <c r="S6654">
        <f>IF(SalesData[[#This Row],[Return Status]]="Returned",1,0)</f>
        <v>0</v>
      </c>
      <c r="U6654" s="2">
        <f>EOMONTH(SalesData[[#This Row],[Order Date]],0)</f>
        <v>45199</v>
      </c>
      <c r="V6654" s="9" t="str">
        <f>"Q"&amp;INT((MONTH(SalesData[[#This Row],[Order Date]])+2)/3)&amp;"-"&amp;YEAR(SalesData[[#This Row],[Order Date]])</f>
        <v>Q3-2023</v>
      </c>
    </row>
    <row r="6655" spans="1:22" x14ac:dyDescent="0.35">
      <c r="A6655" t="s">
        <v>6796</v>
      </c>
      <c r="B6655" s="1">
        <v>45189</v>
      </c>
      <c r="C6655" t="s">
        <v>188</v>
      </c>
      <c r="D6655" t="s">
        <v>145</v>
      </c>
      <c r="E6655">
        <v>3759273118</v>
      </c>
      <c r="F6655" t="s">
        <v>170</v>
      </c>
      <c r="G6655" t="s">
        <v>69</v>
      </c>
      <c r="H6655" t="s">
        <v>11357</v>
      </c>
      <c r="I6655" t="s">
        <v>31</v>
      </c>
      <c r="J6655" t="s">
        <v>19</v>
      </c>
      <c r="K6655">
        <v>2102.8200000000002</v>
      </c>
      <c r="L6655">
        <v>585.02</v>
      </c>
      <c r="M6655" t="s">
        <v>19</v>
      </c>
      <c r="N6655">
        <v>0.27820735964086302</v>
      </c>
      <c r="O6655" t="s">
        <v>11351</v>
      </c>
      <c r="P6655" t="s">
        <v>11354</v>
      </c>
      <c r="R6655" t="s">
        <v>11353</v>
      </c>
      <c r="S6655">
        <f>IF(SalesData[[#This Row],[Return Status]]="Returned",1,0)</f>
        <v>0</v>
      </c>
      <c r="T6655">
        <v>2081.52</v>
      </c>
      <c r="U6655" s="2">
        <f>EOMONTH(SalesData[[#This Row],[Order Date]],0)</f>
        <v>45199</v>
      </c>
      <c r="V6655" s="9" t="str">
        <f>"Q"&amp;INT((MONTH(SalesData[[#This Row],[Order Date]])+2)/3)&amp;"-"&amp;YEAR(SalesData[[#This Row],[Order Date]])</f>
        <v>Q3-2023</v>
      </c>
    </row>
    <row r="6656" spans="1:22" x14ac:dyDescent="0.35">
      <c r="A6656" t="s">
        <v>6797</v>
      </c>
      <c r="B6656" s="1">
        <v>45188</v>
      </c>
      <c r="C6656" t="s">
        <v>188</v>
      </c>
      <c r="D6656" t="s">
        <v>72</v>
      </c>
      <c r="E6656">
        <v>3981662371</v>
      </c>
      <c r="F6656" t="s">
        <v>53</v>
      </c>
      <c r="G6656" t="s">
        <v>54</v>
      </c>
      <c r="H6656" t="s">
        <v>55</v>
      </c>
      <c r="I6656" t="s">
        <v>31</v>
      </c>
      <c r="J6656" t="s">
        <v>18</v>
      </c>
      <c r="K6656">
        <v>4039.6</v>
      </c>
      <c r="L6656">
        <v>267.06</v>
      </c>
      <c r="M6656" t="s">
        <v>19</v>
      </c>
      <c r="N6656">
        <v>6.6110505990692195E-2</v>
      </c>
      <c r="O6656" t="s">
        <v>11351</v>
      </c>
      <c r="P6656" t="s">
        <v>11356</v>
      </c>
      <c r="R6656" t="s">
        <v>11353</v>
      </c>
      <c r="S6656">
        <f>IF(SalesData[[#This Row],[Return Status]]="Returned",1,0)</f>
        <v>0</v>
      </c>
      <c r="U6656" s="2">
        <f>EOMONTH(SalesData[[#This Row],[Order Date]],0)</f>
        <v>45199</v>
      </c>
      <c r="V6656" s="9" t="str">
        <f>"Q"&amp;INT((MONTH(SalesData[[#This Row],[Order Date]])+2)/3)&amp;"-"&amp;YEAR(SalesData[[#This Row],[Order Date]])</f>
        <v>Q3-2023</v>
      </c>
    </row>
    <row r="6657" spans="1:22" x14ac:dyDescent="0.35">
      <c r="A6657" t="s">
        <v>6798</v>
      </c>
      <c r="B6657" s="1">
        <v>45184</v>
      </c>
      <c r="C6657" t="s">
        <v>67</v>
      </c>
      <c r="D6657" t="s">
        <v>39</v>
      </c>
      <c r="E6657">
        <v>5023284734</v>
      </c>
      <c r="F6657" t="s">
        <v>114</v>
      </c>
      <c r="G6657" t="s">
        <v>59</v>
      </c>
      <c r="H6657" t="s">
        <v>60</v>
      </c>
      <c r="I6657" t="s">
        <v>31</v>
      </c>
      <c r="J6657" t="s">
        <v>62</v>
      </c>
      <c r="K6657">
        <v>1741.5</v>
      </c>
      <c r="L6657">
        <v>373.94</v>
      </c>
      <c r="M6657" t="s">
        <v>62</v>
      </c>
      <c r="N6657">
        <v>0.21472293999425801</v>
      </c>
      <c r="O6657" t="s">
        <v>11351</v>
      </c>
      <c r="P6657" t="s">
        <v>11354</v>
      </c>
      <c r="R6657" t="s">
        <v>11353</v>
      </c>
      <c r="S6657">
        <f>IF(SalesData[[#This Row],[Return Status]]="Returned",1,0)</f>
        <v>0</v>
      </c>
      <c r="T6657">
        <v>2183.56</v>
      </c>
      <c r="U6657" s="2">
        <f>EOMONTH(SalesData[[#This Row],[Order Date]],0)</f>
        <v>45199</v>
      </c>
      <c r="V6657" s="9" t="str">
        <f>"Q"&amp;INT((MONTH(SalesData[[#This Row],[Order Date]])+2)/3)&amp;"-"&amp;YEAR(SalesData[[#This Row],[Order Date]])</f>
        <v>Q3-2023</v>
      </c>
    </row>
    <row r="6658" spans="1:22" x14ac:dyDescent="0.35">
      <c r="A6658" t="s">
        <v>6799</v>
      </c>
      <c r="B6658" s="1">
        <v>45172</v>
      </c>
      <c r="C6658" t="s">
        <v>149</v>
      </c>
      <c r="D6658" t="s">
        <v>46</v>
      </c>
      <c r="E6658">
        <v>6610851113</v>
      </c>
      <c r="F6658" t="s">
        <v>137</v>
      </c>
      <c r="G6658" t="s">
        <v>34</v>
      </c>
      <c r="H6658" t="s">
        <v>35</v>
      </c>
      <c r="I6658" t="s">
        <v>36</v>
      </c>
      <c r="J6658" t="s">
        <v>19</v>
      </c>
      <c r="K6658">
        <v>1726.47</v>
      </c>
      <c r="L6658">
        <v>133.30000000000001</v>
      </c>
      <c r="M6658" t="s">
        <v>19</v>
      </c>
      <c r="N6658">
        <v>7.7209566340567803E-2</v>
      </c>
      <c r="O6658" t="s">
        <v>11351</v>
      </c>
      <c r="P6658" t="s">
        <v>11356</v>
      </c>
      <c r="R6658" t="s">
        <v>11353</v>
      </c>
      <c r="S6658">
        <f>IF(SalesData[[#This Row],[Return Status]]="Returned",1,0)</f>
        <v>0</v>
      </c>
      <c r="U6658" s="2">
        <f>EOMONTH(SalesData[[#This Row],[Order Date]],0)</f>
        <v>45199</v>
      </c>
      <c r="V6658" s="9" t="str">
        <f>"Q"&amp;INT((MONTH(SalesData[[#This Row],[Order Date]])+2)/3)&amp;"-"&amp;YEAR(SalesData[[#This Row],[Order Date]])</f>
        <v>Q3-2023</v>
      </c>
    </row>
    <row r="6659" spans="1:22" x14ac:dyDescent="0.35">
      <c r="A6659" t="s">
        <v>6800</v>
      </c>
      <c r="B6659" s="1">
        <v>45177</v>
      </c>
      <c r="C6659" t="s">
        <v>149</v>
      </c>
      <c r="D6659" t="s">
        <v>145</v>
      </c>
      <c r="E6659">
        <v>4149204067</v>
      </c>
      <c r="F6659" t="s">
        <v>154</v>
      </c>
      <c r="G6659" t="s">
        <v>11370</v>
      </c>
      <c r="H6659" t="s">
        <v>30</v>
      </c>
      <c r="I6659" t="s">
        <v>31</v>
      </c>
      <c r="J6659" t="s">
        <v>62</v>
      </c>
      <c r="K6659">
        <v>1479.21</v>
      </c>
      <c r="L6659">
        <v>64.5</v>
      </c>
      <c r="M6659" t="s">
        <v>62</v>
      </c>
      <c r="N6659">
        <v>4.3604356379418702E-2</v>
      </c>
      <c r="O6659" t="s">
        <v>11351</v>
      </c>
      <c r="P6659" t="s">
        <v>11356</v>
      </c>
      <c r="R6659" t="s">
        <v>11353</v>
      </c>
      <c r="S6659">
        <f>IF(SalesData[[#This Row],[Return Status]]="Returned",1,0)</f>
        <v>0</v>
      </c>
      <c r="U6659" s="2">
        <f>EOMONTH(SalesData[[#This Row],[Order Date]],0)</f>
        <v>45199</v>
      </c>
      <c r="V6659" s="9" t="str">
        <f>"Q"&amp;INT((MONTH(SalesData[[#This Row],[Order Date]])+2)/3)&amp;"-"&amp;YEAR(SalesData[[#This Row],[Order Date]])</f>
        <v>Q3-2023</v>
      </c>
    </row>
    <row r="6660" spans="1:22" x14ac:dyDescent="0.35">
      <c r="A6660" t="s">
        <v>6801</v>
      </c>
      <c r="B6660" s="1">
        <v>45198</v>
      </c>
      <c r="C6660" t="s">
        <v>77</v>
      </c>
      <c r="D6660" t="s">
        <v>46</v>
      </c>
      <c r="E6660">
        <v>2487565452</v>
      </c>
      <c r="F6660" t="s">
        <v>109</v>
      </c>
      <c r="G6660" t="s">
        <v>59</v>
      </c>
      <c r="H6660" t="s">
        <v>60</v>
      </c>
      <c r="I6660" t="s">
        <v>31</v>
      </c>
      <c r="J6660" t="s">
        <v>43</v>
      </c>
      <c r="K6660">
        <v>4329.79</v>
      </c>
      <c r="L6660">
        <v>867.4</v>
      </c>
      <c r="M6660" t="s">
        <v>43</v>
      </c>
      <c r="N6660">
        <v>0.20033304155628801</v>
      </c>
      <c r="O6660" t="s">
        <v>11351</v>
      </c>
      <c r="P6660" t="s">
        <v>11354</v>
      </c>
      <c r="R6660" t="s">
        <v>11353</v>
      </c>
      <c r="S6660">
        <f>IF(SalesData[[#This Row],[Return Status]]="Returned",1,0)</f>
        <v>0</v>
      </c>
      <c r="T6660">
        <v>2183.56</v>
      </c>
      <c r="U6660" s="2">
        <f>EOMONTH(SalesData[[#This Row],[Order Date]],0)</f>
        <v>45199</v>
      </c>
      <c r="V6660" s="9" t="str">
        <f>"Q"&amp;INT((MONTH(SalesData[[#This Row],[Order Date]])+2)/3)&amp;"-"&amp;YEAR(SalesData[[#This Row],[Order Date]])</f>
        <v>Q3-2023</v>
      </c>
    </row>
    <row r="6661" spans="1:22" x14ac:dyDescent="0.35">
      <c r="A6661" t="s">
        <v>6802</v>
      </c>
      <c r="B6661" s="1">
        <v>45185</v>
      </c>
      <c r="C6661" t="s">
        <v>52</v>
      </c>
      <c r="D6661" t="s">
        <v>46</v>
      </c>
      <c r="E6661">
        <v>3969059116</v>
      </c>
      <c r="F6661" t="s">
        <v>83</v>
      </c>
      <c r="G6661" t="s">
        <v>84</v>
      </c>
      <c r="H6661" t="s">
        <v>85</v>
      </c>
      <c r="I6661" t="s">
        <v>31</v>
      </c>
      <c r="J6661" t="s">
        <v>19</v>
      </c>
      <c r="K6661">
        <v>4999.75</v>
      </c>
      <c r="L6661">
        <v>1267.68</v>
      </c>
      <c r="M6661" t="s">
        <v>19</v>
      </c>
      <c r="N6661">
        <v>0.25354867743387199</v>
      </c>
      <c r="O6661" t="s">
        <v>11351</v>
      </c>
      <c r="P6661" t="s">
        <v>11354</v>
      </c>
      <c r="R6661" t="s">
        <v>11353</v>
      </c>
      <c r="S6661">
        <f>IF(SalesData[[#This Row],[Return Status]]="Returned",1,0)</f>
        <v>0</v>
      </c>
      <c r="T6661">
        <v>847.14</v>
      </c>
      <c r="U6661" s="2">
        <f>EOMONTH(SalesData[[#This Row],[Order Date]],0)</f>
        <v>45199</v>
      </c>
      <c r="V6661" s="9" t="str">
        <f>"Q"&amp;INT((MONTH(SalesData[[#This Row],[Order Date]])+2)/3)&amp;"-"&amp;YEAR(SalesData[[#This Row],[Order Date]])</f>
        <v>Q3-2023</v>
      </c>
    </row>
    <row r="6662" spans="1:22" x14ac:dyDescent="0.35">
      <c r="A6662" t="s">
        <v>6803</v>
      </c>
      <c r="B6662" s="1">
        <v>45175</v>
      </c>
      <c r="C6662" t="s">
        <v>52</v>
      </c>
      <c r="D6662" t="s">
        <v>46</v>
      </c>
      <c r="E6662">
        <v>6639542160</v>
      </c>
      <c r="F6662" t="s">
        <v>133</v>
      </c>
      <c r="G6662" t="s">
        <v>89</v>
      </c>
      <c r="H6662" t="s">
        <v>90</v>
      </c>
      <c r="I6662" t="s">
        <v>31</v>
      </c>
      <c r="J6662" t="s">
        <v>18</v>
      </c>
      <c r="K6662">
        <v>2483.52</v>
      </c>
      <c r="L6662">
        <v>554.97</v>
      </c>
      <c r="M6662" t="s">
        <v>19</v>
      </c>
      <c r="N6662">
        <v>0.22346105527638199</v>
      </c>
      <c r="O6662" t="s">
        <v>11351</v>
      </c>
      <c r="P6662" t="s">
        <v>11354</v>
      </c>
      <c r="R6662" t="s">
        <v>11353</v>
      </c>
      <c r="S6662">
        <f>IF(SalesData[[#This Row],[Return Status]]="Returned",1,0)</f>
        <v>0</v>
      </c>
      <c r="T6662">
        <v>207.68</v>
      </c>
      <c r="U6662" s="2">
        <f>EOMONTH(SalesData[[#This Row],[Order Date]],0)</f>
        <v>45199</v>
      </c>
      <c r="V6662" s="9" t="str">
        <f>"Q"&amp;INT((MONTH(SalesData[[#This Row],[Order Date]])+2)/3)&amp;"-"&amp;YEAR(SalesData[[#This Row],[Order Date]])</f>
        <v>Q3-2023</v>
      </c>
    </row>
    <row r="6663" spans="1:22" x14ac:dyDescent="0.35">
      <c r="A6663" t="s">
        <v>6804</v>
      </c>
      <c r="B6663" s="1">
        <v>45189</v>
      </c>
      <c r="C6663" t="s">
        <v>205</v>
      </c>
      <c r="D6663" t="s">
        <v>27</v>
      </c>
      <c r="E6663">
        <v>6621704775</v>
      </c>
      <c r="F6663" t="s">
        <v>292</v>
      </c>
      <c r="G6663" t="s">
        <v>69</v>
      </c>
      <c r="H6663" t="s">
        <v>41</v>
      </c>
      <c r="I6663" t="s">
        <v>31</v>
      </c>
      <c r="J6663" t="s">
        <v>65</v>
      </c>
      <c r="K6663">
        <v>4406.6400000000003</v>
      </c>
      <c r="L6663">
        <v>446.18</v>
      </c>
      <c r="M6663" t="s">
        <v>65</v>
      </c>
      <c r="N6663">
        <v>0.10125174736306999</v>
      </c>
      <c r="O6663" t="s">
        <v>11351</v>
      </c>
      <c r="P6663" t="s">
        <v>11352</v>
      </c>
      <c r="R6663" t="s">
        <v>11353</v>
      </c>
      <c r="S6663">
        <f>IF(SalesData[[#This Row],[Return Status]]="Returned",1,0)</f>
        <v>0</v>
      </c>
      <c r="T6663">
        <v>2081.52</v>
      </c>
      <c r="U6663" s="2">
        <f>EOMONTH(SalesData[[#This Row],[Order Date]],0)</f>
        <v>45199</v>
      </c>
      <c r="V6663" s="9" t="str">
        <f>"Q"&amp;INT((MONTH(SalesData[[#This Row],[Order Date]])+2)/3)&amp;"-"&amp;YEAR(SalesData[[#This Row],[Order Date]])</f>
        <v>Q3-2023</v>
      </c>
    </row>
    <row r="6664" spans="1:22" x14ac:dyDescent="0.35">
      <c r="A6664" t="s">
        <v>6805</v>
      </c>
      <c r="B6664" s="1">
        <v>45191</v>
      </c>
      <c r="C6664" t="s">
        <v>57</v>
      </c>
      <c r="D6664" t="s">
        <v>72</v>
      </c>
      <c r="E6664">
        <v>4147760571</v>
      </c>
      <c r="F6664" t="s">
        <v>137</v>
      </c>
      <c r="G6664" t="s">
        <v>34</v>
      </c>
      <c r="H6664" t="s">
        <v>35</v>
      </c>
      <c r="I6664" t="s">
        <v>36</v>
      </c>
      <c r="J6664" t="s">
        <v>62</v>
      </c>
      <c r="K6664">
        <v>4681.72</v>
      </c>
      <c r="L6664">
        <v>1061.57</v>
      </c>
      <c r="M6664" t="s">
        <v>62</v>
      </c>
      <c r="N6664">
        <v>0.22674786189691001</v>
      </c>
      <c r="O6664" t="s">
        <v>11351</v>
      </c>
      <c r="P6664" t="s">
        <v>11354</v>
      </c>
      <c r="R6664" t="s">
        <v>11353</v>
      </c>
      <c r="S6664">
        <f>IF(SalesData[[#This Row],[Return Status]]="Returned",1,0)</f>
        <v>0</v>
      </c>
      <c r="U6664" s="2">
        <f>EOMONTH(SalesData[[#This Row],[Order Date]],0)</f>
        <v>45199</v>
      </c>
      <c r="V6664" s="9" t="str">
        <f>"Q"&amp;INT((MONTH(SalesData[[#This Row],[Order Date]])+2)/3)&amp;"-"&amp;YEAR(SalesData[[#This Row],[Order Date]])</f>
        <v>Q3-2023</v>
      </c>
    </row>
    <row r="6665" spans="1:22" x14ac:dyDescent="0.35">
      <c r="A6665" t="s">
        <v>6806</v>
      </c>
      <c r="B6665" s="1">
        <v>45171</v>
      </c>
      <c r="C6665" t="s">
        <v>57</v>
      </c>
      <c r="D6665" t="s">
        <v>72</v>
      </c>
      <c r="E6665">
        <v>7755058712</v>
      </c>
      <c r="F6665" t="s">
        <v>22</v>
      </c>
      <c r="G6665" t="s">
        <v>23</v>
      </c>
      <c r="H6665" t="s">
        <v>24</v>
      </c>
      <c r="I6665" t="s">
        <v>17</v>
      </c>
      <c r="J6665" t="s">
        <v>62</v>
      </c>
      <c r="K6665">
        <v>926.82</v>
      </c>
      <c r="L6665">
        <v>207.91</v>
      </c>
      <c r="M6665" t="s">
        <v>62</v>
      </c>
      <c r="N6665">
        <v>0.22432619063032699</v>
      </c>
      <c r="O6665" t="s">
        <v>11355</v>
      </c>
      <c r="P6665" t="s">
        <v>11354</v>
      </c>
      <c r="R6665" t="s">
        <v>11353</v>
      </c>
      <c r="S6665">
        <f>IF(SalesData[[#This Row],[Return Status]]="Returned",1,0)</f>
        <v>0</v>
      </c>
      <c r="T6665">
        <v>2821.33</v>
      </c>
      <c r="U6665" s="2">
        <f>EOMONTH(SalesData[[#This Row],[Order Date]],0)</f>
        <v>45199</v>
      </c>
      <c r="V6665" s="9" t="str">
        <f>"Q"&amp;INT((MONTH(SalesData[[#This Row],[Order Date]])+2)/3)&amp;"-"&amp;YEAR(SalesData[[#This Row],[Order Date]])</f>
        <v>Q3-2023</v>
      </c>
    </row>
    <row r="6666" spans="1:22" x14ac:dyDescent="0.35">
      <c r="A6666" t="s">
        <v>6807</v>
      </c>
      <c r="B6666" s="1">
        <v>45176</v>
      </c>
      <c r="C6666" t="s">
        <v>106</v>
      </c>
      <c r="D6666" t="s">
        <v>46</v>
      </c>
      <c r="E6666">
        <v>1571126643</v>
      </c>
      <c r="F6666" t="s">
        <v>83</v>
      </c>
      <c r="G6666" t="s">
        <v>84</v>
      </c>
      <c r="H6666" t="s">
        <v>85</v>
      </c>
      <c r="I6666" t="s">
        <v>31</v>
      </c>
      <c r="J6666" t="s">
        <v>43</v>
      </c>
      <c r="K6666">
        <v>524.5</v>
      </c>
      <c r="L6666">
        <v>98.51</v>
      </c>
      <c r="M6666" t="s">
        <v>43</v>
      </c>
      <c r="N6666">
        <v>0.18781696854146801</v>
      </c>
      <c r="O6666" t="s">
        <v>11355</v>
      </c>
      <c r="P6666" t="s">
        <v>11352</v>
      </c>
      <c r="R6666" t="s">
        <v>11353</v>
      </c>
      <c r="S6666">
        <f>IF(SalesData[[#This Row],[Return Status]]="Returned",1,0)</f>
        <v>0</v>
      </c>
      <c r="T6666">
        <v>847.14</v>
      </c>
      <c r="U6666" s="2">
        <f>EOMONTH(SalesData[[#This Row],[Order Date]],0)</f>
        <v>45199</v>
      </c>
      <c r="V6666" s="9" t="str">
        <f>"Q"&amp;INT((MONTH(SalesData[[#This Row],[Order Date]])+2)/3)&amp;"-"&amp;YEAR(SalesData[[#This Row],[Order Date]])</f>
        <v>Q3-2023</v>
      </c>
    </row>
    <row r="6667" spans="1:22" x14ac:dyDescent="0.35">
      <c r="A6667" t="s">
        <v>6808</v>
      </c>
      <c r="B6667" s="1">
        <v>45174</v>
      </c>
      <c r="C6667" t="s">
        <v>57</v>
      </c>
      <c r="D6667" t="s">
        <v>27</v>
      </c>
      <c r="E6667">
        <v>8820291510</v>
      </c>
      <c r="F6667" t="s">
        <v>78</v>
      </c>
      <c r="G6667" t="s">
        <v>15</v>
      </c>
      <c r="H6667" t="s">
        <v>16</v>
      </c>
      <c r="I6667" t="s">
        <v>17</v>
      </c>
      <c r="J6667" t="s">
        <v>62</v>
      </c>
      <c r="K6667">
        <v>4757.17</v>
      </c>
      <c r="L6667">
        <v>1047.1500000000001</v>
      </c>
      <c r="M6667" t="s">
        <v>62</v>
      </c>
      <c r="N6667">
        <v>0.220120365679595</v>
      </c>
      <c r="O6667" t="s">
        <v>11351</v>
      </c>
      <c r="P6667" t="s">
        <v>11354</v>
      </c>
      <c r="R6667" t="s">
        <v>11353</v>
      </c>
      <c r="S6667">
        <f>IF(SalesData[[#This Row],[Return Status]]="Returned",1,0)</f>
        <v>0</v>
      </c>
      <c r="T6667">
        <v>2085.91</v>
      </c>
      <c r="U6667" s="2">
        <f>EOMONTH(SalesData[[#This Row],[Order Date]],0)</f>
        <v>45199</v>
      </c>
      <c r="V6667" s="9" t="str">
        <f>"Q"&amp;INT((MONTH(SalesData[[#This Row],[Order Date]])+2)/3)&amp;"-"&amp;YEAR(SalesData[[#This Row],[Order Date]])</f>
        <v>Q3-2023</v>
      </c>
    </row>
    <row r="6668" spans="1:22" x14ac:dyDescent="0.35">
      <c r="A6668" t="s">
        <v>6809</v>
      </c>
      <c r="B6668" s="1">
        <v>45179</v>
      </c>
      <c r="C6668" t="s">
        <v>87</v>
      </c>
      <c r="D6668" t="s">
        <v>39</v>
      </c>
      <c r="E6668">
        <v>2489010448</v>
      </c>
      <c r="F6668" t="s">
        <v>50</v>
      </c>
      <c r="G6668" t="s">
        <v>34</v>
      </c>
      <c r="H6668" t="s">
        <v>35</v>
      </c>
      <c r="I6668" t="s">
        <v>36</v>
      </c>
      <c r="J6668" t="s">
        <v>19</v>
      </c>
      <c r="K6668">
        <v>802.67</v>
      </c>
      <c r="L6668">
        <v>69.47</v>
      </c>
      <c r="M6668" t="s">
        <v>19</v>
      </c>
      <c r="N6668">
        <v>8.6548643900980493E-2</v>
      </c>
      <c r="O6668" t="s">
        <v>11355</v>
      </c>
      <c r="P6668" t="s">
        <v>11356</v>
      </c>
      <c r="R6668" t="s">
        <v>11353</v>
      </c>
      <c r="S6668">
        <f>IF(SalesData[[#This Row],[Return Status]]="Returned",1,0)</f>
        <v>0</v>
      </c>
      <c r="U6668" s="2">
        <f>EOMONTH(SalesData[[#This Row],[Order Date]],0)</f>
        <v>45199</v>
      </c>
      <c r="V6668" s="9" t="str">
        <f>"Q"&amp;INT((MONTH(SalesData[[#This Row],[Order Date]])+2)/3)&amp;"-"&amp;YEAR(SalesData[[#This Row],[Order Date]])</f>
        <v>Q3-2023</v>
      </c>
    </row>
    <row r="6669" spans="1:22" x14ac:dyDescent="0.35">
      <c r="A6669" t="s">
        <v>6810</v>
      </c>
      <c r="B6669" s="1">
        <v>45189</v>
      </c>
      <c r="C6669" t="s">
        <v>205</v>
      </c>
      <c r="D6669" t="s">
        <v>13</v>
      </c>
      <c r="E6669">
        <v>6011535465</v>
      </c>
      <c r="F6669" t="s">
        <v>100</v>
      </c>
      <c r="G6669" t="s">
        <v>34</v>
      </c>
      <c r="H6669" t="s">
        <v>35</v>
      </c>
      <c r="I6669" t="s">
        <v>36</v>
      </c>
      <c r="J6669" t="s">
        <v>42</v>
      </c>
      <c r="K6669">
        <v>1179.83</v>
      </c>
      <c r="L6669">
        <v>99.9</v>
      </c>
      <c r="M6669" t="s">
        <v>43</v>
      </c>
      <c r="N6669">
        <v>8.4673215632760604E-2</v>
      </c>
      <c r="O6669" t="s">
        <v>11351</v>
      </c>
      <c r="P6669" t="s">
        <v>11356</v>
      </c>
      <c r="R6669" t="s">
        <v>11353</v>
      </c>
      <c r="S6669">
        <f>IF(SalesData[[#This Row],[Return Status]]="Returned",1,0)</f>
        <v>0</v>
      </c>
      <c r="U6669" s="2">
        <f>EOMONTH(SalesData[[#This Row],[Order Date]],0)</f>
        <v>45199</v>
      </c>
      <c r="V6669" s="9" t="str">
        <f>"Q"&amp;INT((MONTH(SalesData[[#This Row],[Order Date]])+2)/3)&amp;"-"&amp;YEAR(SalesData[[#This Row],[Order Date]])</f>
        <v>Q3-2023</v>
      </c>
    </row>
    <row r="6670" spans="1:22" x14ac:dyDescent="0.35">
      <c r="A6670" t="s">
        <v>6811</v>
      </c>
      <c r="B6670" s="1">
        <v>45182</v>
      </c>
      <c r="C6670" t="s">
        <v>124</v>
      </c>
      <c r="D6670" t="s">
        <v>72</v>
      </c>
      <c r="E6670">
        <v>4616923466</v>
      </c>
      <c r="F6670" t="s">
        <v>312</v>
      </c>
      <c r="G6670" t="s">
        <v>141</v>
      </c>
      <c r="H6670" t="s">
        <v>121</v>
      </c>
      <c r="I6670" t="s">
        <v>17</v>
      </c>
      <c r="J6670" t="s">
        <v>65</v>
      </c>
      <c r="K6670">
        <v>1977.13</v>
      </c>
      <c r="L6670">
        <v>338.65</v>
      </c>
      <c r="M6670" t="s">
        <v>65</v>
      </c>
      <c r="N6670">
        <v>0.17128362828949001</v>
      </c>
      <c r="O6670" t="s">
        <v>11351</v>
      </c>
      <c r="P6670" t="s">
        <v>11352</v>
      </c>
      <c r="R6670" t="s">
        <v>11353</v>
      </c>
      <c r="S6670">
        <f>IF(SalesData[[#This Row],[Return Status]]="Returned",1,0)</f>
        <v>0</v>
      </c>
      <c r="T6670">
        <v>2793.38</v>
      </c>
      <c r="U6670" s="2">
        <f>EOMONTH(SalesData[[#This Row],[Order Date]],0)</f>
        <v>45199</v>
      </c>
      <c r="V6670" s="9" t="str">
        <f>"Q"&amp;INT((MONTH(SalesData[[#This Row],[Order Date]])+2)/3)&amp;"-"&amp;YEAR(SalesData[[#This Row],[Order Date]])</f>
        <v>Q3-2023</v>
      </c>
    </row>
    <row r="6671" spans="1:22" x14ac:dyDescent="0.35">
      <c r="A6671" t="s">
        <v>6812</v>
      </c>
      <c r="B6671" s="1">
        <v>45194</v>
      </c>
      <c r="C6671" t="s">
        <v>52</v>
      </c>
      <c r="D6671" t="s">
        <v>99</v>
      </c>
      <c r="E6671">
        <v>8153758871</v>
      </c>
      <c r="F6671" t="s">
        <v>78</v>
      </c>
      <c r="G6671" t="s">
        <v>15</v>
      </c>
      <c r="H6671" t="s">
        <v>16</v>
      </c>
      <c r="I6671" t="s">
        <v>17</v>
      </c>
      <c r="J6671" t="s">
        <v>18</v>
      </c>
      <c r="K6671">
        <v>779.98</v>
      </c>
      <c r="L6671">
        <v>175.52</v>
      </c>
      <c r="M6671" t="s">
        <v>19</v>
      </c>
      <c r="N6671">
        <v>0.22503141106182201</v>
      </c>
      <c r="O6671" t="s">
        <v>11355</v>
      </c>
      <c r="P6671" t="s">
        <v>11354</v>
      </c>
      <c r="Q6671" t="s">
        <v>11363</v>
      </c>
      <c r="R6671" t="s">
        <v>11360</v>
      </c>
      <c r="S6671">
        <f>IF(SalesData[[#This Row],[Return Status]]="Returned",1,0)</f>
        <v>1</v>
      </c>
      <c r="T6671">
        <v>2085.91</v>
      </c>
      <c r="U6671" s="2">
        <f>EOMONTH(SalesData[[#This Row],[Order Date]],0)</f>
        <v>45199</v>
      </c>
      <c r="V6671" s="9" t="str">
        <f>"Q"&amp;INT((MONTH(SalesData[[#This Row],[Order Date]])+2)/3)&amp;"-"&amp;YEAR(SalesData[[#This Row],[Order Date]])</f>
        <v>Q3-2023</v>
      </c>
    </row>
    <row r="6672" spans="1:22" x14ac:dyDescent="0.35">
      <c r="A6672" t="s">
        <v>6813</v>
      </c>
      <c r="B6672" s="1">
        <v>45186</v>
      </c>
      <c r="C6672" t="s">
        <v>77</v>
      </c>
      <c r="D6672" t="s">
        <v>80</v>
      </c>
      <c r="E6672">
        <v>5714658703</v>
      </c>
      <c r="F6672" t="s">
        <v>292</v>
      </c>
      <c r="G6672" t="s">
        <v>69</v>
      </c>
      <c r="H6672" t="s">
        <v>41</v>
      </c>
      <c r="I6672" t="s">
        <v>31</v>
      </c>
      <c r="J6672" t="s">
        <v>43</v>
      </c>
      <c r="K6672">
        <v>1355.65</v>
      </c>
      <c r="L6672">
        <v>81.72</v>
      </c>
      <c r="M6672" t="s">
        <v>43</v>
      </c>
      <c r="N6672">
        <v>6.0281045992697201E-2</v>
      </c>
      <c r="O6672" t="s">
        <v>11351</v>
      </c>
      <c r="P6672" t="s">
        <v>11356</v>
      </c>
      <c r="R6672" t="s">
        <v>11353</v>
      </c>
      <c r="S6672">
        <f>IF(SalesData[[#This Row],[Return Status]]="Returned",1,0)</f>
        <v>0</v>
      </c>
      <c r="T6672">
        <v>2081.52</v>
      </c>
      <c r="U6672" s="2">
        <f>EOMONTH(SalesData[[#This Row],[Order Date]],0)</f>
        <v>45199</v>
      </c>
      <c r="V6672" s="9" t="str">
        <f>"Q"&amp;INT((MONTH(SalesData[[#This Row],[Order Date]])+2)/3)&amp;"-"&amp;YEAR(SalesData[[#This Row],[Order Date]])</f>
        <v>Q3-2023</v>
      </c>
    </row>
    <row r="6673" spans="1:22" x14ac:dyDescent="0.35">
      <c r="A6673" t="s">
        <v>6814</v>
      </c>
      <c r="B6673" s="1">
        <v>45189</v>
      </c>
      <c r="C6673" t="s">
        <v>176</v>
      </c>
      <c r="D6673" t="s">
        <v>80</v>
      </c>
      <c r="E6673">
        <v>3129439063</v>
      </c>
      <c r="F6673" t="s">
        <v>140</v>
      </c>
      <c r="G6673" t="s">
        <v>141</v>
      </c>
      <c r="H6673" t="s">
        <v>121</v>
      </c>
      <c r="I6673" t="s">
        <v>17</v>
      </c>
      <c r="J6673" t="s">
        <v>62</v>
      </c>
      <c r="K6673">
        <v>1463.46</v>
      </c>
      <c r="L6673">
        <v>45.62</v>
      </c>
      <c r="M6673" t="s">
        <v>62</v>
      </c>
      <c r="N6673">
        <v>3.1172700312957002E-2</v>
      </c>
      <c r="O6673" t="s">
        <v>11351</v>
      </c>
      <c r="P6673" t="s">
        <v>11356</v>
      </c>
      <c r="R6673" t="s">
        <v>11353</v>
      </c>
      <c r="S6673">
        <f>IF(SalesData[[#This Row],[Return Status]]="Returned",1,0)</f>
        <v>0</v>
      </c>
      <c r="T6673">
        <v>2793.38</v>
      </c>
      <c r="U6673" s="2">
        <f>EOMONTH(SalesData[[#This Row],[Order Date]],0)</f>
        <v>45199</v>
      </c>
      <c r="V6673" s="9" t="str">
        <f>"Q"&amp;INT((MONTH(SalesData[[#This Row],[Order Date]])+2)/3)&amp;"-"&amp;YEAR(SalesData[[#This Row],[Order Date]])</f>
        <v>Q3-2023</v>
      </c>
    </row>
    <row r="6674" spans="1:22" x14ac:dyDescent="0.35">
      <c r="A6674" t="s">
        <v>6815</v>
      </c>
      <c r="B6674" s="1">
        <v>45180</v>
      </c>
      <c r="C6674" t="s">
        <v>67</v>
      </c>
      <c r="D6674" t="s">
        <v>13</v>
      </c>
      <c r="E6674">
        <v>9359993761</v>
      </c>
      <c r="F6674" t="s">
        <v>88</v>
      </c>
      <c r="G6674" t="s">
        <v>538</v>
      </c>
      <c r="H6674" t="s">
        <v>90</v>
      </c>
      <c r="I6674" t="s">
        <v>31</v>
      </c>
      <c r="J6674" t="s">
        <v>43</v>
      </c>
      <c r="K6674">
        <v>4795.8900000000003</v>
      </c>
      <c r="L6674">
        <v>1132.6600000000001</v>
      </c>
      <c r="M6674" t="s">
        <v>43</v>
      </c>
      <c r="N6674">
        <v>0.23617305651297299</v>
      </c>
      <c r="O6674" t="s">
        <v>11351</v>
      </c>
      <c r="P6674" t="s">
        <v>11354</v>
      </c>
      <c r="R6674" t="s">
        <v>11353</v>
      </c>
      <c r="S6674">
        <f>IF(SalesData[[#This Row],[Return Status]]="Returned",1,0)</f>
        <v>0</v>
      </c>
      <c r="U6674" s="2">
        <f>EOMONTH(SalesData[[#This Row],[Order Date]],0)</f>
        <v>45199</v>
      </c>
      <c r="V6674" s="9" t="str">
        <f>"Q"&amp;INT((MONTH(SalesData[[#This Row],[Order Date]])+2)/3)&amp;"-"&amp;YEAR(SalesData[[#This Row],[Order Date]])</f>
        <v>Q3-2023</v>
      </c>
    </row>
    <row r="6675" spans="1:22" x14ac:dyDescent="0.35">
      <c r="A6675" t="s">
        <v>6816</v>
      </c>
      <c r="B6675" s="1">
        <v>45191</v>
      </c>
      <c r="C6675" t="s">
        <v>26</v>
      </c>
      <c r="D6675" t="s">
        <v>99</v>
      </c>
      <c r="E6675">
        <v>9654084031</v>
      </c>
      <c r="F6675" t="s">
        <v>312</v>
      </c>
      <c r="G6675" t="s">
        <v>141</v>
      </c>
      <c r="H6675" t="s">
        <v>121</v>
      </c>
      <c r="I6675" t="s">
        <v>17</v>
      </c>
      <c r="J6675" t="s">
        <v>19</v>
      </c>
      <c r="K6675">
        <v>198.55</v>
      </c>
      <c r="L6675">
        <v>28.97</v>
      </c>
      <c r="M6675" t="s">
        <v>19</v>
      </c>
      <c r="N6675">
        <v>0.145907831780408</v>
      </c>
      <c r="O6675" t="s">
        <v>11361</v>
      </c>
      <c r="P6675" t="s">
        <v>11352</v>
      </c>
      <c r="R6675" t="s">
        <v>11353</v>
      </c>
      <c r="S6675">
        <f>IF(SalesData[[#This Row],[Return Status]]="Returned",1,0)</f>
        <v>0</v>
      </c>
      <c r="T6675">
        <v>2793.38</v>
      </c>
      <c r="U6675" s="2">
        <f>EOMONTH(SalesData[[#This Row],[Order Date]],0)</f>
        <v>45199</v>
      </c>
      <c r="V6675" s="9" t="str">
        <f>"Q"&amp;INT((MONTH(SalesData[[#This Row],[Order Date]])+2)/3)&amp;"-"&amp;YEAR(SalesData[[#This Row],[Order Date]])</f>
        <v>Q3-2023</v>
      </c>
    </row>
    <row r="6676" spans="1:22" x14ac:dyDescent="0.35">
      <c r="A6676" t="s">
        <v>6817</v>
      </c>
      <c r="B6676" s="1">
        <v>45194</v>
      </c>
      <c r="C6676" t="s">
        <v>176</v>
      </c>
      <c r="D6676" t="s">
        <v>99</v>
      </c>
      <c r="E6676">
        <v>9766865271</v>
      </c>
      <c r="F6676" t="s">
        <v>387</v>
      </c>
      <c r="G6676" t="s">
        <v>89</v>
      </c>
      <c r="H6676" t="s">
        <v>90</v>
      </c>
      <c r="I6676" t="s">
        <v>31</v>
      </c>
      <c r="J6676" t="s">
        <v>19</v>
      </c>
      <c r="K6676">
        <v>2333.86</v>
      </c>
      <c r="L6676">
        <v>559.1</v>
      </c>
      <c r="M6676" t="s">
        <v>19</v>
      </c>
      <c r="N6676">
        <v>0.23956021355179799</v>
      </c>
      <c r="O6676" t="s">
        <v>11351</v>
      </c>
      <c r="P6676" t="s">
        <v>11354</v>
      </c>
      <c r="R6676" t="s">
        <v>11353</v>
      </c>
      <c r="S6676">
        <f>IF(SalesData[[#This Row],[Return Status]]="Returned",1,0)</f>
        <v>0</v>
      </c>
      <c r="T6676">
        <v>207.68</v>
      </c>
      <c r="U6676" s="2">
        <f>EOMONTH(SalesData[[#This Row],[Order Date]],0)</f>
        <v>45199</v>
      </c>
      <c r="V6676" s="9" t="str">
        <f>"Q"&amp;INT((MONTH(SalesData[[#This Row],[Order Date]])+2)/3)&amp;"-"&amp;YEAR(SalesData[[#This Row],[Order Date]])</f>
        <v>Q3-2023</v>
      </c>
    </row>
    <row r="6677" spans="1:22" x14ac:dyDescent="0.35">
      <c r="A6677" t="s">
        <v>6818</v>
      </c>
      <c r="B6677" s="1">
        <v>45184</v>
      </c>
      <c r="C6677" t="s">
        <v>149</v>
      </c>
      <c r="D6677" t="s">
        <v>39</v>
      </c>
      <c r="E6677">
        <v>3115815856</v>
      </c>
      <c r="F6677" t="s">
        <v>107</v>
      </c>
      <c r="G6677" t="s">
        <v>15</v>
      </c>
      <c r="H6677" t="s">
        <v>16</v>
      </c>
      <c r="I6677" t="s">
        <v>17</v>
      </c>
      <c r="J6677" t="s">
        <v>19</v>
      </c>
      <c r="K6677">
        <v>2741.43</v>
      </c>
      <c r="L6677">
        <v>731.97</v>
      </c>
      <c r="M6677" t="s">
        <v>19</v>
      </c>
      <c r="N6677">
        <v>0.26700298749192902</v>
      </c>
      <c r="O6677" t="s">
        <v>11351</v>
      </c>
      <c r="P6677" t="s">
        <v>11354</v>
      </c>
      <c r="R6677" t="s">
        <v>11353</v>
      </c>
      <c r="S6677">
        <f>IF(SalesData[[#This Row],[Return Status]]="Returned",1,0)</f>
        <v>0</v>
      </c>
      <c r="T6677">
        <v>2085.91</v>
      </c>
      <c r="U6677" s="2">
        <f>EOMONTH(SalesData[[#This Row],[Order Date]],0)</f>
        <v>45199</v>
      </c>
      <c r="V6677" s="9" t="str">
        <f>"Q"&amp;INT((MONTH(SalesData[[#This Row],[Order Date]])+2)/3)&amp;"-"&amp;YEAR(SalesData[[#This Row],[Order Date]])</f>
        <v>Q3-2023</v>
      </c>
    </row>
    <row r="6678" spans="1:22" x14ac:dyDescent="0.35">
      <c r="A6678" t="s">
        <v>6819</v>
      </c>
      <c r="B6678" s="1">
        <v>45197</v>
      </c>
      <c r="C6678" t="s">
        <v>132</v>
      </c>
      <c r="D6678" t="s">
        <v>80</v>
      </c>
      <c r="E6678">
        <v>358893762</v>
      </c>
      <c r="F6678" t="s">
        <v>50</v>
      </c>
      <c r="G6678" t="s">
        <v>101</v>
      </c>
      <c r="H6678" t="s">
        <v>35</v>
      </c>
      <c r="I6678" t="s">
        <v>36</v>
      </c>
      <c r="J6678" t="s">
        <v>42</v>
      </c>
      <c r="K6678">
        <v>304.3</v>
      </c>
      <c r="L6678">
        <v>11.26</v>
      </c>
      <c r="M6678" t="s">
        <v>43</v>
      </c>
      <c r="N6678">
        <v>3.7002957607624003E-2</v>
      </c>
      <c r="O6678" t="s">
        <v>11361</v>
      </c>
      <c r="P6678" t="s">
        <v>11356</v>
      </c>
      <c r="Q6678" t="s">
        <v>11363</v>
      </c>
      <c r="R6678" t="s">
        <v>11360</v>
      </c>
      <c r="S6678">
        <f>IF(SalesData[[#This Row],[Return Status]]="Returned",1,0)</f>
        <v>1</v>
      </c>
      <c r="T6678">
        <v>1385.87</v>
      </c>
      <c r="U6678" s="2">
        <f>EOMONTH(SalesData[[#This Row],[Order Date]],0)</f>
        <v>45199</v>
      </c>
      <c r="V6678" s="9" t="str">
        <f>"Q"&amp;INT((MONTH(SalesData[[#This Row],[Order Date]])+2)/3)&amp;"-"&amp;YEAR(SalesData[[#This Row],[Order Date]])</f>
        <v>Q3-2023</v>
      </c>
    </row>
    <row r="6679" spans="1:22" x14ac:dyDescent="0.35">
      <c r="A6679" t="s">
        <v>6820</v>
      </c>
      <c r="B6679" s="1">
        <v>45182</v>
      </c>
      <c r="C6679" t="s">
        <v>111</v>
      </c>
      <c r="D6679" t="s">
        <v>80</v>
      </c>
      <c r="E6679">
        <v>648075248</v>
      </c>
      <c r="F6679" t="s">
        <v>140</v>
      </c>
      <c r="G6679" t="s">
        <v>141</v>
      </c>
      <c r="H6679" t="s">
        <v>121</v>
      </c>
      <c r="I6679" t="s">
        <v>17</v>
      </c>
      <c r="J6679" t="s">
        <v>19</v>
      </c>
      <c r="K6679">
        <v>4959.3900000000003</v>
      </c>
      <c r="L6679">
        <v>1110.83</v>
      </c>
      <c r="M6679" t="s">
        <v>19</v>
      </c>
      <c r="N6679">
        <v>0.22398520785822401</v>
      </c>
      <c r="O6679" t="s">
        <v>11351</v>
      </c>
      <c r="P6679" t="s">
        <v>11354</v>
      </c>
      <c r="R6679" t="s">
        <v>11353</v>
      </c>
      <c r="S6679">
        <f>IF(SalesData[[#This Row],[Return Status]]="Returned",1,0)</f>
        <v>0</v>
      </c>
      <c r="T6679">
        <v>2793.38</v>
      </c>
      <c r="U6679" s="2">
        <f>EOMONTH(SalesData[[#This Row],[Order Date]],0)</f>
        <v>45199</v>
      </c>
      <c r="V6679" s="9" t="str">
        <f>"Q"&amp;INT((MONTH(SalesData[[#This Row],[Order Date]])+2)/3)&amp;"-"&amp;YEAR(SalesData[[#This Row],[Order Date]])</f>
        <v>Q3-2023</v>
      </c>
    </row>
    <row r="6680" spans="1:22" x14ac:dyDescent="0.35">
      <c r="A6680" t="s">
        <v>6821</v>
      </c>
      <c r="B6680" s="1">
        <v>45184</v>
      </c>
      <c r="C6680" t="s">
        <v>21</v>
      </c>
      <c r="D6680" t="s">
        <v>27</v>
      </c>
      <c r="E6680">
        <v>4742432864</v>
      </c>
      <c r="F6680" t="s">
        <v>133</v>
      </c>
      <c r="G6680" t="s">
        <v>538</v>
      </c>
      <c r="H6680" t="s">
        <v>90</v>
      </c>
      <c r="I6680" t="s">
        <v>31</v>
      </c>
      <c r="J6680" t="s">
        <v>18</v>
      </c>
      <c r="K6680">
        <v>465.19</v>
      </c>
      <c r="L6680">
        <v>123.63</v>
      </c>
      <c r="M6680" t="s">
        <v>19</v>
      </c>
      <c r="N6680">
        <v>0.26576237666329899</v>
      </c>
      <c r="O6680" t="s">
        <v>11361</v>
      </c>
      <c r="P6680" t="s">
        <v>11354</v>
      </c>
      <c r="R6680" t="s">
        <v>11353</v>
      </c>
      <c r="S6680">
        <f>IF(SalesData[[#This Row],[Return Status]]="Returned",1,0)</f>
        <v>0</v>
      </c>
      <c r="U6680" s="2">
        <f>EOMONTH(SalesData[[#This Row],[Order Date]],0)</f>
        <v>45199</v>
      </c>
      <c r="V6680" s="9" t="str">
        <f>"Q"&amp;INT((MONTH(SalesData[[#This Row],[Order Date]])+2)/3)&amp;"-"&amp;YEAR(SalesData[[#This Row],[Order Date]])</f>
        <v>Q3-2023</v>
      </c>
    </row>
    <row r="6681" spans="1:22" x14ac:dyDescent="0.35">
      <c r="A6681" t="s">
        <v>6822</v>
      </c>
      <c r="B6681" s="1">
        <v>45188</v>
      </c>
      <c r="C6681" t="s">
        <v>106</v>
      </c>
      <c r="D6681" t="s">
        <v>145</v>
      </c>
      <c r="E6681">
        <v>2541451092</v>
      </c>
      <c r="F6681" t="s">
        <v>163</v>
      </c>
      <c r="G6681" t="s">
        <v>164</v>
      </c>
      <c r="H6681" t="s">
        <v>165</v>
      </c>
      <c r="I6681" t="s">
        <v>36</v>
      </c>
      <c r="J6681" t="s">
        <v>65</v>
      </c>
      <c r="K6681">
        <v>4599.87</v>
      </c>
      <c r="L6681">
        <v>452.16</v>
      </c>
      <c r="M6681" t="s">
        <v>65</v>
      </c>
      <c r="N6681">
        <v>9.8298430173026599E-2</v>
      </c>
      <c r="O6681" t="s">
        <v>11351</v>
      </c>
      <c r="P6681" t="s">
        <v>11356</v>
      </c>
      <c r="R6681" t="s">
        <v>11353</v>
      </c>
      <c r="S6681">
        <f>IF(SalesData[[#This Row],[Return Status]]="Returned",1,0)</f>
        <v>0</v>
      </c>
      <c r="U6681" s="2">
        <f>EOMONTH(SalesData[[#This Row],[Order Date]],0)</f>
        <v>45199</v>
      </c>
      <c r="V6681" s="9" t="str">
        <f>"Q"&amp;INT((MONTH(SalesData[[#This Row],[Order Date]])+2)/3)&amp;"-"&amp;YEAR(SalesData[[#This Row],[Order Date]])</f>
        <v>Q3-2023</v>
      </c>
    </row>
    <row r="6682" spans="1:22" x14ac:dyDescent="0.35">
      <c r="A6682" t="s">
        <v>6823</v>
      </c>
      <c r="B6682" s="1">
        <v>45196</v>
      </c>
      <c r="C6682" t="s">
        <v>325</v>
      </c>
      <c r="D6682" t="s">
        <v>13</v>
      </c>
      <c r="E6682">
        <v>9655953723</v>
      </c>
      <c r="F6682" t="s">
        <v>133</v>
      </c>
      <c r="G6682" t="s">
        <v>89</v>
      </c>
      <c r="H6682" t="s">
        <v>90</v>
      </c>
      <c r="I6682" t="s">
        <v>31</v>
      </c>
      <c r="J6682" t="s">
        <v>62</v>
      </c>
      <c r="K6682">
        <v>1685.54</v>
      </c>
      <c r="L6682">
        <v>377.04</v>
      </c>
      <c r="M6682" t="s">
        <v>62</v>
      </c>
      <c r="N6682">
        <v>0.223690923976886</v>
      </c>
      <c r="O6682" t="s">
        <v>11351</v>
      </c>
      <c r="P6682" t="s">
        <v>11354</v>
      </c>
      <c r="R6682" t="s">
        <v>11353</v>
      </c>
      <c r="S6682">
        <f>IF(SalesData[[#This Row],[Return Status]]="Returned",1,0)</f>
        <v>0</v>
      </c>
      <c r="T6682">
        <v>207.68</v>
      </c>
      <c r="U6682" s="2">
        <f>EOMONTH(SalesData[[#This Row],[Order Date]],0)</f>
        <v>45199</v>
      </c>
      <c r="V6682" s="9" t="str">
        <f>"Q"&amp;INT((MONTH(SalesData[[#This Row],[Order Date]])+2)/3)&amp;"-"&amp;YEAR(SalesData[[#This Row],[Order Date]])</f>
        <v>Q3-2023</v>
      </c>
    </row>
    <row r="6683" spans="1:22" x14ac:dyDescent="0.35">
      <c r="A6683" t="s">
        <v>6824</v>
      </c>
      <c r="B6683" s="1">
        <v>45187</v>
      </c>
      <c r="C6683" t="s">
        <v>194</v>
      </c>
      <c r="D6683" t="s">
        <v>39</v>
      </c>
      <c r="E6683">
        <v>1512983712</v>
      </c>
      <c r="F6683" t="s">
        <v>68</v>
      </c>
      <c r="G6683" t="s">
        <v>69</v>
      </c>
      <c r="H6683" t="s">
        <v>11357</v>
      </c>
      <c r="I6683" t="s">
        <v>31</v>
      </c>
      <c r="J6683" t="s">
        <v>42</v>
      </c>
      <c r="K6683">
        <v>2079.94</v>
      </c>
      <c r="L6683">
        <v>83.3</v>
      </c>
      <c r="M6683" t="s">
        <v>43</v>
      </c>
      <c r="N6683">
        <v>4.0049232189390098E-2</v>
      </c>
      <c r="O6683" t="s">
        <v>11351</v>
      </c>
      <c r="P6683" t="s">
        <v>11356</v>
      </c>
      <c r="R6683" t="s">
        <v>11353</v>
      </c>
      <c r="S6683">
        <f>IF(SalesData[[#This Row],[Return Status]]="Returned",1,0)</f>
        <v>0</v>
      </c>
      <c r="T6683">
        <v>2081.52</v>
      </c>
      <c r="U6683" s="2">
        <f>EOMONTH(SalesData[[#This Row],[Order Date]],0)</f>
        <v>45199</v>
      </c>
      <c r="V6683" s="9" t="str">
        <f>"Q"&amp;INT((MONTH(SalesData[[#This Row],[Order Date]])+2)/3)&amp;"-"&amp;YEAR(SalesData[[#This Row],[Order Date]])</f>
        <v>Q3-2023</v>
      </c>
    </row>
    <row r="6684" spans="1:22" x14ac:dyDescent="0.35">
      <c r="A6684" t="s">
        <v>6825</v>
      </c>
      <c r="B6684" s="1">
        <v>45190</v>
      </c>
      <c r="C6684" t="s">
        <v>92</v>
      </c>
      <c r="D6684" t="s">
        <v>99</v>
      </c>
      <c r="E6684">
        <v>7735471981</v>
      </c>
      <c r="F6684" t="s">
        <v>22</v>
      </c>
      <c r="G6684" t="s">
        <v>23</v>
      </c>
      <c r="H6684" t="s">
        <v>24</v>
      </c>
      <c r="I6684" t="s">
        <v>17</v>
      </c>
      <c r="J6684" t="s">
        <v>43</v>
      </c>
      <c r="K6684">
        <v>3739.56</v>
      </c>
      <c r="L6684">
        <v>209.56</v>
      </c>
      <c r="M6684" t="s">
        <v>43</v>
      </c>
      <c r="N6684">
        <v>5.6038678347185199E-2</v>
      </c>
      <c r="O6684" t="s">
        <v>11351</v>
      </c>
      <c r="P6684" t="s">
        <v>11356</v>
      </c>
      <c r="Q6684" t="s">
        <v>11359</v>
      </c>
      <c r="R6684" t="s">
        <v>11360</v>
      </c>
      <c r="S6684">
        <f>IF(SalesData[[#This Row],[Return Status]]="Returned",1,0)</f>
        <v>1</v>
      </c>
      <c r="T6684">
        <v>2821.33</v>
      </c>
      <c r="U6684" s="2">
        <f>EOMONTH(SalesData[[#This Row],[Order Date]],0)</f>
        <v>45199</v>
      </c>
      <c r="V6684" s="9" t="str">
        <f>"Q"&amp;INT((MONTH(SalesData[[#This Row],[Order Date]])+2)/3)&amp;"-"&amp;YEAR(SalesData[[#This Row],[Order Date]])</f>
        <v>Q3-2023</v>
      </c>
    </row>
    <row r="6685" spans="1:22" x14ac:dyDescent="0.35">
      <c r="A6685" t="s">
        <v>6826</v>
      </c>
      <c r="B6685" s="1">
        <v>45171</v>
      </c>
      <c r="C6685" t="s">
        <v>92</v>
      </c>
      <c r="D6685" t="s">
        <v>80</v>
      </c>
      <c r="E6685">
        <v>505258289</v>
      </c>
      <c r="F6685" t="s">
        <v>53</v>
      </c>
      <c r="G6685" t="s">
        <v>54</v>
      </c>
      <c r="H6685" t="s">
        <v>55</v>
      </c>
      <c r="I6685" t="s">
        <v>31</v>
      </c>
      <c r="J6685" t="s">
        <v>19</v>
      </c>
      <c r="K6685">
        <v>722.35</v>
      </c>
      <c r="L6685">
        <v>140.6</v>
      </c>
      <c r="M6685" t="s">
        <v>19</v>
      </c>
      <c r="N6685">
        <v>0.194642486329342</v>
      </c>
      <c r="O6685" t="s">
        <v>11355</v>
      </c>
      <c r="P6685" t="s">
        <v>11352</v>
      </c>
      <c r="R6685" t="s">
        <v>11353</v>
      </c>
      <c r="S6685">
        <f>IF(SalesData[[#This Row],[Return Status]]="Returned",1,0)</f>
        <v>0</v>
      </c>
      <c r="U6685" s="2">
        <f>EOMONTH(SalesData[[#This Row],[Order Date]],0)</f>
        <v>45199</v>
      </c>
      <c r="V6685" s="9" t="str">
        <f>"Q"&amp;INT((MONTH(SalesData[[#This Row],[Order Date]])+2)/3)&amp;"-"&amp;YEAR(SalesData[[#This Row],[Order Date]])</f>
        <v>Q3-2023</v>
      </c>
    </row>
    <row r="6686" spans="1:22" x14ac:dyDescent="0.35">
      <c r="A6686" t="s">
        <v>6827</v>
      </c>
      <c r="B6686" s="1">
        <v>45171</v>
      </c>
      <c r="C6686" t="s">
        <v>176</v>
      </c>
      <c r="D6686" t="s">
        <v>13</v>
      </c>
      <c r="E6686">
        <v>2233046572</v>
      </c>
      <c r="F6686" t="s">
        <v>312</v>
      </c>
      <c r="G6686" t="s">
        <v>236</v>
      </c>
      <c r="H6686" t="s">
        <v>11357</v>
      </c>
      <c r="I6686" t="s">
        <v>17</v>
      </c>
      <c r="J6686" t="s">
        <v>18</v>
      </c>
      <c r="K6686">
        <v>934.55</v>
      </c>
      <c r="L6686">
        <v>115.53</v>
      </c>
      <c r="M6686" t="s">
        <v>19</v>
      </c>
      <c r="N6686">
        <v>0.12362099406131299</v>
      </c>
      <c r="O6686" t="s">
        <v>11355</v>
      </c>
      <c r="P6686" t="s">
        <v>11352</v>
      </c>
      <c r="R6686" t="s">
        <v>11353</v>
      </c>
      <c r="S6686">
        <f>IF(SalesData[[#This Row],[Return Status]]="Returned",1,0)</f>
        <v>0</v>
      </c>
      <c r="U6686" s="2">
        <f>EOMONTH(SalesData[[#This Row],[Order Date]],0)</f>
        <v>45199</v>
      </c>
      <c r="V6686" s="9" t="str">
        <f>"Q"&amp;INT((MONTH(SalesData[[#This Row],[Order Date]])+2)/3)&amp;"-"&amp;YEAR(SalesData[[#This Row],[Order Date]])</f>
        <v>Q3-2023</v>
      </c>
    </row>
    <row r="6687" spans="1:22" x14ac:dyDescent="0.35">
      <c r="A6687" t="s">
        <v>6828</v>
      </c>
      <c r="B6687" s="1">
        <v>45176</v>
      </c>
      <c r="C6687" t="s">
        <v>97</v>
      </c>
      <c r="D6687" t="s">
        <v>39</v>
      </c>
      <c r="E6687">
        <v>2954866329</v>
      </c>
      <c r="F6687" t="s">
        <v>50</v>
      </c>
      <c r="G6687" t="s">
        <v>34</v>
      </c>
      <c r="H6687" t="s">
        <v>35</v>
      </c>
      <c r="I6687" t="s">
        <v>36</v>
      </c>
      <c r="J6687" t="s">
        <v>19</v>
      </c>
      <c r="K6687">
        <v>760.85</v>
      </c>
      <c r="L6687">
        <v>192.38</v>
      </c>
      <c r="M6687" t="s">
        <v>19</v>
      </c>
      <c r="N6687">
        <v>0.25284878754025097</v>
      </c>
      <c r="O6687" t="s">
        <v>11355</v>
      </c>
      <c r="P6687" t="s">
        <v>11354</v>
      </c>
      <c r="R6687" t="s">
        <v>11353</v>
      </c>
      <c r="S6687">
        <f>IF(SalesData[[#This Row],[Return Status]]="Returned",1,0)</f>
        <v>0</v>
      </c>
      <c r="U6687" s="2">
        <f>EOMONTH(SalesData[[#This Row],[Order Date]],0)</f>
        <v>45199</v>
      </c>
      <c r="V6687" s="9" t="str">
        <f>"Q"&amp;INT((MONTH(SalesData[[#This Row],[Order Date]])+2)/3)&amp;"-"&amp;YEAR(SalesData[[#This Row],[Order Date]])</f>
        <v>Q3-2023</v>
      </c>
    </row>
    <row r="6688" spans="1:22" x14ac:dyDescent="0.35">
      <c r="A6688" t="s">
        <v>6829</v>
      </c>
      <c r="B6688" s="1">
        <v>45185</v>
      </c>
      <c r="C6688" t="s">
        <v>132</v>
      </c>
      <c r="D6688" t="s">
        <v>46</v>
      </c>
      <c r="E6688">
        <v>7483784997</v>
      </c>
      <c r="F6688" t="s">
        <v>50</v>
      </c>
      <c r="G6688" t="s">
        <v>34</v>
      </c>
      <c r="H6688" t="s">
        <v>35</v>
      </c>
      <c r="I6688" t="s">
        <v>36</v>
      </c>
      <c r="J6688" t="s">
        <v>62</v>
      </c>
      <c r="K6688">
        <v>4264.78</v>
      </c>
      <c r="L6688">
        <v>1244.1600000000001</v>
      </c>
      <c r="M6688" t="s">
        <v>62</v>
      </c>
      <c r="N6688">
        <v>0.291728998916708</v>
      </c>
      <c r="O6688" t="s">
        <v>11351</v>
      </c>
      <c r="P6688" t="s">
        <v>11354</v>
      </c>
      <c r="R6688" t="s">
        <v>11353</v>
      </c>
      <c r="S6688">
        <f>IF(SalesData[[#This Row],[Return Status]]="Returned",1,0)</f>
        <v>0</v>
      </c>
      <c r="U6688" s="2">
        <f>EOMONTH(SalesData[[#This Row],[Order Date]],0)</f>
        <v>45199</v>
      </c>
      <c r="V6688" s="9" t="str">
        <f>"Q"&amp;INT((MONTH(SalesData[[#This Row],[Order Date]])+2)/3)&amp;"-"&amp;YEAR(SalesData[[#This Row],[Order Date]])</f>
        <v>Q3-2023</v>
      </c>
    </row>
    <row r="6689" spans="1:22" x14ac:dyDescent="0.35">
      <c r="A6689" t="s">
        <v>6830</v>
      </c>
      <c r="B6689" s="1">
        <v>45187</v>
      </c>
      <c r="C6689" t="s">
        <v>132</v>
      </c>
      <c r="D6689" t="s">
        <v>27</v>
      </c>
      <c r="E6689">
        <v>9998418733</v>
      </c>
      <c r="F6689" t="s">
        <v>168</v>
      </c>
      <c r="G6689" t="s">
        <v>54</v>
      </c>
      <c r="H6689" t="s">
        <v>55</v>
      </c>
      <c r="I6689" t="s">
        <v>31</v>
      </c>
      <c r="J6689" t="s">
        <v>65</v>
      </c>
      <c r="K6689">
        <v>4958.05</v>
      </c>
      <c r="L6689">
        <v>209.05</v>
      </c>
      <c r="M6689" t="s">
        <v>65</v>
      </c>
      <c r="N6689">
        <v>4.2163753895180602E-2</v>
      </c>
      <c r="O6689" t="s">
        <v>11351</v>
      </c>
      <c r="P6689" t="s">
        <v>11356</v>
      </c>
      <c r="R6689" t="s">
        <v>11353</v>
      </c>
      <c r="S6689">
        <f>IF(SalesData[[#This Row],[Return Status]]="Returned",1,0)</f>
        <v>0</v>
      </c>
      <c r="U6689" s="2">
        <f>EOMONTH(SalesData[[#This Row],[Order Date]],0)</f>
        <v>45199</v>
      </c>
      <c r="V6689" s="9" t="str">
        <f>"Q"&amp;INT((MONTH(SalesData[[#This Row],[Order Date]])+2)/3)&amp;"-"&amp;YEAR(SalesData[[#This Row],[Order Date]])</f>
        <v>Q3-2023</v>
      </c>
    </row>
    <row r="6690" spans="1:22" x14ac:dyDescent="0.35">
      <c r="A6690" t="s">
        <v>6831</v>
      </c>
      <c r="B6690" s="1">
        <v>45187</v>
      </c>
      <c r="C6690" t="s">
        <v>38</v>
      </c>
      <c r="D6690" t="s">
        <v>72</v>
      </c>
      <c r="E6690">
        <v>3615536843</v>
      </c>
      <c r="F6690" t="s">
        <v>163</v>
      </c>
      <c r="G6690" t="s">
        <v>164</v>
      </c>
      <c r="H6690" t="s">
        <v>165</v>
      </c>
      <c r="I6690" t="s">
        <v>36</v>
      </c>
      <c r="J6690" t="s">
        <v>19</v>
      </c>
      <c r="K6690">
        <v>4894.53</v>
      </c>
      <c r="L6690">
        <v>1355.26</v>
      </c>
      <c r="M6690" t="s">
        <v>19</v>
      </c>
      <c r="N6690">
        <v>0.27689277622161901</v>
      </c>
      <c r="O6690" t="s">
        <v>11351</v>
      </c>
      <c r="P6690" t="s">
        <v>11354</v>
      </c>
      <c r="Q6690" t="s">
        <v>11376</v>
      </c>
      <c r="R6690" t="s">
        <v>11360</v>
      </c>
      <c r="S6690">
        <f>IF(SalesData[[#This Row],[Return Status]]="Returned",1,0)</f>
        <v>1</v>
      </c>
      <c r="U6690" s="2">
        <f>EOMONTH(SalesData[[#This Row],[Order Date]],0)</f>
        <v>45199</v>
      </c>
      <c r="V6690" s="9" t="str">
        <f>"Q"&amp;INT((MONTH(SalesData[[#This Row],[Order Date]])+2)/3)&amp;"-"&amp;YEAR(SalesData[[#This Row],[Order Date]])</f>
        <v>Q3-2023</v>
      </c>
    </row>
    <row r="6691" spans="1:22" x14ac:dyDescent="0.35">
      <c r="A6691" t="s">
        <v>6832</v>
      </c>
      <c r="B6691" s="1">
        <v>45170</v>
      </c>
      <c r="C6691" t="s">
        <v>144</v>
      </c>
      <c r="D6691" t="s">
        <v>46</v>
      </c>
      <c r="E6691">
        <v>8891585935</v>
      </c>
      <c r="F6691" t="s">
        <v>181</v>
      </c>
      <c r="G6691" t="s">
        <v>54</v>
      </c>
      <c r="H6691" t="s">
        <v>11357</v>
      </c>
      <c r="I6691" t="s">
        <v>31</v>
      </c>
      <c r="J6691" t="s">
        <v>19</v>
      </c>
      <c r="K6691">
        <v>2095.65</v>
      </c>
      <c r="L6691">
        <v>395.07</v>
      </c>
      <c r="M6691" t="s">
        <v>19</v>
      </c>
      <c r="N6691">
        <v>0.188519075227256</v>
      </c>
      <c r="O6691" t="s">
        <v>11351</v>
      </c>
      <c r="P6691" t="s">
        <v>11352</v>
      </c>
      <c r="R6691" t="s">
        <v>11353</v>
      </c>
      <c r="S6691">
        <f>IF(SalesData[[#This Row],[Return Status]]="Returned",1,0)</f>
        <v>0</v>
      </c>
      <c r="U6691" s="2">
        <f>EOMONTH(SalesData[[#This Row],[Order Date]],0)</f>
        <v>45199</v>
      </c>
      <c r="V6691" s="9" t="str">
        <f>"Q"&amp;INT((MONTH(SalesData[[#This Row],[Order Date]])+2)/3)&amp;"-"&amp;YEAR(SalesData[[#This Row],[Order Date]])</f>
        <v>Q3-2023</v>
      </c>
    </row>
    <row r="6692" spans="1:22" x14ac:dyDescent="0.35">
      <c r="A6692" t="s">
        <v>6833</v>
      </c>
      <c r="B6692" s="1">
        <v>45196</v>
      </c>
      <c r="C6692" t="s">
        <v>57</v>
      </c>
      <c r="D6692" t="s">
        <v>46</v>
      </c>
      <c r="E6692">
        <v>3163782789</v>
      </c>
      <c r="F6692" t="s">
        <v>222</v>
      </c>
      <c r="G6692" t="s">
        <v>11381</v>
      </c>
      <c r="H6692" t="s">
        <v>165</v>
      </c>
      <c r="I6692" t="s">
        <v>36</v>
      </c>
      <c r="J6692" t="s">
        <v>65</v>
      </c>
      <c r="K6692">
        <v>4164.66</v>
      </c>
      <c r="L6692">
        <v>688.09</v>
      </c>
      <c r="M6692" t="s">
        <v>65</v>
      </c>
      <c r="N6692">
        <v>0.16522117051572</v>
      </c>
      <c r="O6692" t="s">
        <v>11351</v>
      </c>
      <c r="P6692" t="s">
        <v>11352</v>
      </c>
      <c r="R6692" t="s">
        <v>11353</v>
      </c>
      <c r="S6692">
        <f>IF(SalesData[[#This Row],[Return Status]]="Returned",1,0)</f>
        <v>0</v>
      </c>
      <c r="U6692" s="2">
        <f>EOMONTH(SalesData[[#This Row],[Order Date]],0)</f>
        <v>45199</v>
      </c>
      <c r="V6692" s="9" t="str">
        <f>"Q"&amp;INT((MONTH(SalesData[[#This Row],[Order Date]])+2)/3)&amp;"-"&amp;YEAR(SalesData[[#This Row],[Order Date]])</f>
        <v>Q3-2023</v>
      </c>
    </row>
    <row r="6693" spans="1:22" x14ac:dyDescent="0.35">
      <c r="A6693" t="s">
        <v>6834</v>
      </c>
      <c r="B6693" s="1">
        <v>45183</v>
      </c>
      <c r="C6693" t="s">
        <v>184</v>
      </c>
      <c r="D6693" t="s">
        <v>39</v>
      </c>
      <c r="E6693">
        <v>9134112370</v>
      </c>
      <c r="F6693" t="s">
        <v>357</v>
      </c>
      <c r="G6693" t="s">
        <v>164</v>
      </c>
      <c r="H6693" t="s">
        <v>11357</v>
      </c>
      <c r="I6693" t="s">
        <v>36</v>
      </c>
      <c r="J6693" t="s">
        <v>62</v>
      </c>
      <c r="K6693">
        <v>2489.29</v>
      </c>
      <c r="L6693">
        <v>701.93</v>
      </c>
      <c r="M6693" t="s">
        <v>62</v>
      </c>
      <c r="N6693">
        <v>0.28198000232998199</v>
      </c>
      <c r="O6693" t="s">
        <v>11351</v>
      </c>
      <c r="P6693" t="s">
        <v>11354</v>
      </c>
      <c r="R6693" t="s">
        <v>11353</v>
      </c>
      <c r="S6693">
        <f>IF(SalesData[[#This Row],[Return Status]]="Returned",1,0)</f>
        <v>0</v>
      </c>
      <c r="U6693" s="2">
        <f>EOMONTH(SalesData[[#This Row],[Order Date]],0)</f>
        <v>45199</v>
      </c>
      <c r="V6693" s="9" t="str">
        <f>"Q"&amp;INT((MONTH(SalesData[[#This Row],[Order Date]])+2)/3)&amp;"-"&amp;YEAR(SalesData[[#This Row],[Order Date]])</f>
        <v>Q3-2023</v>
      </c>
    </row>
    <row r="6694" spans="1:22" x14ac:dyDescent="0.35">
      <c r="A6694" t="s">
        <v>6835</v>
      </c>
      <c r="B6694" s="1">
        <v>45172</v>
      </c>
      <c r="C6694" t="s">
        <v>92</v>
      </c>
      <c r="D6694" t="s">
        <v>145</v>
      </c>
      <c r="E6694">
        <v>6371478050</v>
      </c>
      <c r="F6694" t="s">
        <v>154</v>
      </c>
      <c r="G6694" t="s">
        <v>29</v>
      </c>
      <c r="H6694" t="s">
        <v>11357</v>
      </c>
      <c r="I6694" t="s">
        <v>31</v>
      </c>
      <c r="J6694" t="s">
        <v>65</v>
      </c>
      <c r="K6694">
        <v>4263.92</v>
      </c>
      <c r="L6694">
        <v>992.29</v>
      </c>
      <c r="M6694" t="s">
        <v>65</v>
      </c>
      <c r="N6694">
        <v>0.23271778082140401</v>
      </c>
      <c r="O6694" t="s">
        <v>11351</v>
      </c>
      <c r="P6694" t="s">
        <v>11354</v>
      </c>
      <c r="R6694" t="s">
        <v>11353</v>
      </c>
      <c r="S6694">
        <f>IF(SalesData[[#This Row],[Return Status]]="Returned",1,0)</f>
        <v>0</v>
      </c>
      <c r="T6694">
        <v>2788.38</v>
      </c>
      <c r="U6694" s="2">
        <f>EOMONTH(SalesData[[#This Row],[Order Date]],0)</f>
        <v>45199</v>
      </c>
      <c r="V6694" s="9" t="str">
        <f>"Q"&amp;INT((MONTH(SalesData[[#This Row],[Order Date]])+2)/3)&amp;"-"&amp;YEAR(SalesData[[#This Row],[Order Date]])</f>
        <v>Q3-2023</v>
      </c>
    </row>
    <row r="6695" spans="1:22" x14ac:dyDescent="0.35">
      <c r="A6695" t="s">
        <v>6836</v>
      </c>
      <c r="B6695" s="1">
        <v>45185</v>
      </c>
      <c r="C6695" t="s">
        <v>92</v>
      </c>
      <c r="D6695" t="s">
        <v>46</v>
      </c>
      <c r="E6695">
        <v>5902909963</v>
      </c>
      <c r="F6695" t="s">
        <v>103</v>
      </c>
      <c r="G6695" t="s">
        <v>23</v>
      </c>
      <c r="H6695" t="s">
        <v>24</v>
      </c>
      <c r="I6695" t="s">
        <v>17</v>
      </c>
      <c r="J6695" t="s">
        <v>19</v>
      </c>
      <c r="K6695">
        <v>983.07</v>
      </c>
      <c r="L6695">
        <v>43.5</v>
      </c>
      <c r="M6695" t="s">
        <v>19</v>
      </c>
      <c r="N6695">
        <v>4.4249137904727003E-2</v>
      </c>
      <c r="O6695" t="s">
        <v>11355</v>
      </c>
      <c r="P6695" t="s">
        <v>11356</v>
      </c>
      <c r="R6695" t="s">
        <v>11353</v>
      </c>
      <c r="S6695">
        <f>IF(SalesData[[#This Row],[Return Status]]="Returned",1,0)</f>
        <v>0</v>
      </c>
      <c r="T6695">
        <v>2821.33</v>
      </c>
      <c r="U6695" s="2">
        <f>EOMONTH(SalesData[[#This Row],[Order Date]],0)</f>
        <v>45199</v>
      </c>
      <c r="V6695" s="9" t="str">
        <f>"Q"&amp;INT((MONTH(SalesData[[#This Row],[Order Date]])+2)/3)&amp;"-"&amp;YEAR(SalesData[[#This Row],[Order Date]])</f>
        <v>Q3-2023</v>
      </c>
    </row>
    <row r="6696" spans="1:22" x14ac:dyDescent="0.35">
      <c r="A6696" t="s">
        <v>6837</v>
      </c>
      <c r="B6696" s="1">
        <v>45198</v>
      </c>
      <c r="C6696" t="s">
        <v>184</v>
      </c>
      <c r="D6696" t="s">
        <v>13</v>
      </c>
      <c r="E6696">
        <v>774040319</v>
      </c>
      <c r="F6696" t="s">
        <v>14</v>
      </c>
      <c r="G6696" t="s">
        <v>15</v>
      </c>
      <c r="H6696" t="s">
        <v>16</v>
      </c>
      <c r="I6696" t="s">
        <v>17</v>
      </c>
      <c r="J6696" t="s">
        <v>18</v>
      </c>
      <c r="K6696">
        <v>1348.92</v>
      </c>
      <c r="L6696">
        <v>143.77000000000001</v>
      </c>
      <c r="M6696" t="s">
        <v>19</v>
      </c>
      <c r="N6696">
        <v>0.106581561545533</v>
      </c>
      <c r="O6696" t="s">
        <v>11351</v>
      </c>
      <c r="P6696" t="s">
        <v>11352</v>
      </c>
      <c r="R6696" t="s">
        <v>11353</v>
      </c>
      <c r="S6696">
        <f>IF(SalesData[[#This Row],[Return Status]]="Returned",1,0)</f>
        <v>0</v>
      </c>
      <c r="T6696">
        <v>2085.91</v>
      </c>
      <c r="U6696" s="2">
        <f>EOMONTH(SalesData[[#This Row],[Order Date]],0)</f>
        <v>45199</v>
      </c>
      <c r="V6696" s="9" t="str">
        <f>"Q"&amp;INT((MONTH(SalesData[[#This Row],[Order Date]])+2)/3)&amp;"-"&amp;YEAR(SalesData[[#This Row],[Order Date]])</f>
        <v>Q3-2023</v>
      </c>
    </row>
    <row r="6697" spans="1:22" x14ac:dyDescent="0.35">
      <c r="A6697" t="s">
        <v>6838</v>
      </c>
      <c r="B6697" s="1">
        <v>45177</v>
      </c>
      <c r="C6697" t="s">
        <v>132</v>
      </c>
      <c r="D6697" t="s">
        <v>72</v>
      </c>
      <c r="E6697">
        <v>7639449453</v>
      </c>
      <c r="F6697" t="s">
        <v>127</v>
      </c>
      <c r="G6697" t="s">
        <v>11370</v>
      </c>
      <c r="H6697" t="s">
        <v>30</v>
      </c>
      <c r="I6697" t="s">
        <v>31</v>
      </c>
      <c r="J6697" t="s">
        <v>61</v>
      </c>
      <c r="K6697">
        <v>1529.53</v>
      </c>
      <c r="L6697">
        <v>219</v>
      </c>
      <c r="M6697" t="s">
        <v>62</v>
      </c>
      <c r="N6697">
        <v>0.143181238681164</v>
      </c>
      <c r="O6697" t="s">
        <v>11351</v>
      </c>
      <c r="P6697" t="s">
        <v>11352</v>
      </c>
      <c r="R6697" t="s">
        <v>11353</v>
      </c>
      <c r="S6697">
        <f>IF(SalesData[[#This Row],[Return Status]]="Returned",1,0)</f>
        <v>0</v>
      </c>
      <c r="U6697" s="2">
        <f>EOMONTH(SalesData[[#This Row],[Order Date]],0)</f>
        <v>45199</v>
      </c>
      <c r="V6697" s="9" t="str">
        <f>"Q"&amp;INT((MONTH(SalesData[[#This Row],[Order Date]])+2)/3)&amp;"-"&amp;YEAR(SalesData[[#This Row],[Order Date]])</f>
        <v>Q3-2023</v>
      </c>
    </row>
    <row r="6698" spans="1:22" x14ac:dyDescent="0.35">
      <c r="A6698" t="s">
        <v>6839</v>
      </c>
      <c r="B6698" s="1">
        <v>45191</v>
      </c>
      <c r="C6698" t="s">
        <v>188</v>
      </c>
      <c r="D6698" t="s">
        <v>99</v>
      </c>
      <c r="E6698">
        <v>3244507506</v>
      </c>
      <c r="F6698" t="s">
        <v>40</v>
      </c>
      <c r="G6698" t="s">
        <v>69</v>
      </c>
      <c r="H6698" t="s">
        <v>41</v>
      </c>
      <c r="I6698" t="s">
        <v>31</v>
      </c>
      <c r="J6698" t="s">
        <v>19</v>
      </c>
      <c r="K6698">
        <v>2997.13</v>
      </c>
      <c r="L6698">
        <v>706.8</v>
      </c>
      <c r="M6698" t="s">
        <v>19</v>
      </c>
      <c r="N6698">
        <v>0.235825606496882</v>
      </c>
      <c r="O6698" t="s">
        <v>11351</v>
      </c>
      <c r="P6698" t="s">
        <v>11354</v>
      </c>
      <c r="R6698" t="s">
        <v>11353</v>
      </c>
      <c r="S6698">
        <f>IF(SalesData[[#This Row],[Return Status]]="Returned",1,0)</f>
        <v>0</v>
      </c>
      <c r="T6698">
        <v>2081.52</v>
      </c>
      <c r="U6698" s="2">
        <f>EOMONTH(SalesData[[#This Row],[Order Date]],0)</f>
        <v>45199</v>
      </c>
      <c r="V6698" s="9" t="str">
        <f>"Q"&amp;INT((MONTH(SalesData[[#This Row],[Order Date]])+2)/3)&amp;"-"&amp;YEAR(SalesData[[#This Row],[Order Date]])</f>
        <v>Q3-2023</v>
      </c>
    </row>
    <row r="6699" spans="1:22" x14ac:dyDescent="0.35">
      <c r="A6699" t="s">
        <v>6840</v>
      </c>
      <c r="B6699" s="1">
        <v>45197</v>
      </c>
      <c r="C6699" t="s">
        <v>71</v>
      </c>
      <c r="D6699" t="s">
        <v>99</v>
      </c>
      <c r="E6699">
        <v>1098749484</v>
      </c>
      <c r="F6699" t="s">
        <v>312</v>
      </c>
      <c r="G6699" t="s">
        <v>141</v>
      </c>
      <c r="H6699" t="s">
        <v>121</v>
      </c>
      <c r="I6699" t="s">
        <v>17</v>
      </c>
      <c r="J6699" t="s">
        <v>19</v>
      </c>
      <c r="K6699">
        <v>2084.9699999999998</v>
      </c>
      <c r="L6699">
        <v>533.33000000000004</v>
      </c>
      <c r="M6699" t="s">
        <v>19</v>
      </c>
      <c r="N6699">
        <v>0.25579744552679401</v>
      </c>
      <c r="O6699" t="s">
        <v>11351</v>
      </c>
      <c r="P6699" t="s">
        <v>11354</v>
      </c>
      <c r="R6699" t="s">
        <v>11353</v>
      </c>
      <c r="S6699">
        <f>IF(SalesData[[#This Row],[Return Status]]="Returned",1,0)</f>
        <v>0</v>
      </c>
      <c r="T6699">
        <v>2793.38</v>
      </c>
      <c r="U6699" s="2">
        <f>EOMONTH(SalesData[[#This Row],[Order Date]],0)</f>
        <v>45199</v>
      </c>
      <c r="V6699" s="9" t="str">
        <f>"Q"&amp;INT((MONTH(SalesData[[#This Row],[Order Date]])+2)/3)&amp;"-"&amp;YEAR(SalesData[[#This Row],[Order Date]])</f>
        <v>Q3-2023</v>
      </c>
    </row>
    <row r="6700" spans="1:22" x14ac:dyDescent="0.35">
      <c r="A6700" t="s">
        <v>6841</v>
      </c>
      <c r="B6700" s="1">
        <v>45197</v>
      </c>
      <c r="C6700" t="s">
        <v>77</v>
      </c>
      <c r="D6700" t="s">
        <v>72</v>
      </c>
      <c r="E6700">
        <v>5619488759</v>
      </c>
      <c r="F6700" t="s">
        <v>152</v>
      </c>
      <c r="G6700" t="s">
        <v>23</v>
      </c>
      <c r="H6700" t="s">
        <v>24</v>
      </c>
      <c r="I6700" t="s">
        <v>17</v>
      </c>
      <c r="J6700" t="s">
        <v>42</v>
      </c>
      <c r="K6700">
        <v>2136.09</v>
      </c>
      <c r="L6700">
        <v>492.28</v>
      </c>
      <c r="M6700" t="s">
        <v>43</v>
      </c>
      <c r="N6700">
        <v>0.23045845446586999</v>
      </c>
      <c r="O6700" t="s">
        <v>11351</v>
      </c>
      <c r="P6700" t="s">
        <v>11354</v>
      </c>
      <c r="R6700" t="s">
        <v>11353</v>
      </c>
      <c r="S6700">
        <f>IF(SalesData[[#This Row],[Return Status]]="Returned",1,0)</f>
        <v>0</v>
      </c>
      <c r="T6700">
        <v>2821.33</v>
      </c>
      <c r="U6700" s="2">
        <f>EOMONTH(SalesData[[#This Row],[Order Date]],0)</f>
        <v>45199</v>
      </c>
      <c r="V6700" s="9" t="str">
        <f>"Q"&amp;INT((MONTH(SalesData[[#This Row],[Order Date]])+2)/3)&amp;"-"&amp;YEAR(SalesData[[#This Row],[Order Date]])</f>
        <v>Q3-2023</v>
      </c>
    </row>
    <row r="6701" spans="1:22" x14ac:dyDescent="0.35">
      <c r="A6701" t="s">
        <v>6842</v>
      </c>
      <c r="B6701" s="1">
        <v>45181</v>
      </c>
      <c r="C6701" t="s">
        <v>87</v>
      </c>
      <c r="D6701" t="s">
        <v>80</v>
      </c>
      <c r="E6701">
        <v>475891093</v>
      </c>
      <c r="F6701" t="s">
        <v>387</v>
      </c>
      <c r="G6701" t="s">
        <v>89</v>
      </c>
      <c r="H6701" t="s">
        <v>90</v>
      </c>
      <c r="I6701" t="s">
        <v>31</v>
      </c>
      <c r="J6701" t="s">
        <v>19</v>
      </c>
      <c r="K6701">
        <v>4108.41</v>
      </c>
      <c r="L6701">
        <v>360.67</v>
      </c>
      <c r="M6701" t="s">
        <v>19</v>
      </c>
      <c r="N6701">
        <v>8.7788219773586404E-2</v>
      </c>
      <c r="O6701" t="s">
        <v>11351</v>
      </c>
      <c r="P6701" t="s">
        <v>11356</v>
      </c>
      <c r="R6701" t="s">
        <v>11353</v>
      </c>
      <c r="S6701">
        <f>IF(SalesData[[#This Row],[Return Status]]="Returned",1,0)</f>
        <v>0</v>
      </c>
      <c r="T6701">
        <v>207.68</v>
      </c>
      <c r="U6701" s="2">
        <f>EOMONTH(SalesData[[#This Row],[Order Date]],0)</f>
        <v>45199</v>
      </c>
      <c r="V6701" s="9" t="str">
        <f>"Q"&amp;INT((MONTH(SalesData[[#This Row],[Order Date]])+2)/3)&amp;"-"&amp;YEAR(SalesData[[#This Row],[Order Date]])</f>
        <v>Q3-2023</v>
      </c>
    </row>
    <row r="6702" spans="1:22" x14ac:dyDescent="0.35">
      <c r="A6702" t="s">
        <v>6843</v>
      </c>
      <c r="B6702" s="1">
        <v>45198</v>
      </c>
      <c r="C6702" t="s">
        <v>49</v>
      </c>
      <c r="D6702" t="s">
        <v>27</v>
      </c>
      <c r="E6702">
        <v>291555913</v>
      </c>
      <c r="F6702" t="s">
        <v>222</v>
      </c>
      <c r="G6702" t="s">
        <v>164</v>
      </c>
      <c r="H6702" t="s">
        <v>165</v>
      </c>
      <c r="I6702" t="s">
        <v>36</v>
      </c>
      <c r="J6702" t="s">
        <v>42</v>
      </c>
      <c r="K6702">
        <v>3995.87</v>
      </c>
      <c r="L6702">
        <v>1024.45</v>
      </c>
      <c r="M6702" t="s">
        <v>43</v>
      </c>
      <c r="N6702">
        <v>0.25637720946877601</v>
      </c>
      <c r="O6702" t="s">
        <v>11351</v>
      </c>
      <c r="P6702" t="s">
        <v>11354</v>
      </c>
      <c r="R6702" t="s">
        <v>11353</v>
      </c>
      <c r="S6702">
        <f>IF(SalesData[[#This Row],[Return Status]]="Returned",1,0)</f>
        <v>0</v>
      </c>
      <c r="U6702" s="2">
        <f>EOMONTH(SalesData[[#This Row],[Order Date]],0)</f>
        <v>45199</v>
      </c>
      <c r="V6702" s="9" t="str">
        <f>"Q"&amp;INT((MONTH(SalesData[[#This Row],[Order Date]])+2)/3)&amp;"-"&amp;YEAR(SalesData[[#This Row],[Order Date]])</f>
        <v>Q3-2023</v>
      </c>
    </row>
    <row r="6703" spans="1:22" x14ac:dyDescent="0.35">
      <c r="A6703" t="s">
        <v>6844</v>
      </c>
      <c r="B6703" s="1">
        <v>45191</v>
      </c>
      <c r="C6703" t="s">
        <v>176</v>
      </c>
      <c r="D6703" t="s">
        <v>13</v>
      </c>
      <c r="E6703">
        <v>3910866286</v>
      </c>
      <c r="F6703" t="s">
        <v>40</v>
      </c>
      <c r="G6703" t="s">
        <v>69</v>
      </c>
      <c r="H6703" t="s">
        <v>41</v>
      </c>
      <c r="I6703" t="s">
        <v>31</v>
      </c>
      <c r="J6703" t="s">
        <v>62</v>
      </c>
      <c r="K6703">
        <v>182.74</v>
      </c>
      <c r="L6703">
        <v>39.83</v>
      </c>
      <c r="M6703" t="s">
        <v>62</v>
      </c>
      <c r="N6703">
        <v>0.217959943088541</v>
      </c>
      <c r="O6703" t="s">
        <v>11361</v>
      </c>
      <c r="P6703" t="s">
        <v>11354</v>
      </c>
      <c r="R6703" t="s">
        <v>11353</v>
      </c>
      <c r="S6703">
        <f>IF(SalesData[[#This Row],[Return Status]]="Returned",1,0)</f>
        <v>0</v>
      </c>
      <c r="T6703">
        <v>2081.52</v>
      </c>
      <c r="U6703" s="2">
        <f>EOMONTH(SalesData[[#This Row],[Order Date]],0)</f>
        <v>45199</v>
      </c>
      <c r="V6703" s="9" t="str">
        <f>"Q"&amp;INT((MONTH(SalesData[[#This Row],[Order Date]])+2)/3)&amp;"-"&amp;YEAR(SalesData[[#This Row],[Order Date]])</f>
        <v>Q3-2023</v>
      </c>
    </row>
    <row r="6704" spans="1:22" x14ac:dyDescent="0.35">
      <c r="A6704" t="s">
        <v>6845</v>
      </c>
      <c r="B6704" s="1">
        <v>45174</v>
      </c>
      <c r="C6704" t="s">
        <v>38</v>
      </c>
      <c r="D6704" t="s">
        <v>99</v>
      </c>
      <c r="E6704">
        <v>7809931384</v>
      </c>
      <c r="F6704" t="s">
        <v>50</v>
      </c>
      <c r="G6704" t="s">
        <v>34</v>
      </c>
      <c r="H6704" t="s">
        <v>35</v>
      </c>
      <c r="I6704" t="s">
        <v>36</v>
      </c>
      <c r="J6704" t="s">
        <v>18</v>
      </c>
      <c r="K6704">
        <v>4096.59</v>
      </c>
      <c r="L6704">
        <v>678.16</v>
      </c>
      <c r="M6704" t="s">
        <v>19</v>
      </c>
      <c r="N6704">
        <v>0.165542561008058</v>
      </c>
      <c r="O6704" t="s">
        <v>11351</v>
      </c>
      <c r="P6704" t="s">
        <v>11352</v>
      </c>
      <c r="Q6704" t="s">
        <v>11365</v>
      </c>
      <c r="R6704" t="s">
        <v>11360</v>
      </c>
      <c r="S6704">
        <f>IF(SalesData[[#This Row],[Return Status]]="Returned",1,0)</f>
        <v>1</v>
      </c>
      <c r="U6704" s="2">
        <f>EOMONTH(SalesData[[#This Row],[Order Date]],0)</f>
        <v>45199</v>
      </c>
      <c r="V6704" s="9" t="str">
        <f>"Q"&amp;INT((MONTH(SalesData[[#This Row],[Order Date]])+2)/3)&amp;"-"&amp;YEAR(SalesData[[#This Row],[Order Date]])</f>
        <v>Q3-2023</v>
      </c>
    </row>
    <row r="6705" spans="1:22" x14ac:dyDescent="0.35">
      <c r="A6705" t="s">
        <v>6846</v>
      </c>
      <c r="B6705" s="1">
        <v>45191</v>
      </c>
      <c r="C6705" t="s">
        <v>106</v>
      </c>
      <c r="D6705" t="s">
        <v>27</v>
      </c>
      <c r="E6705">
        <v>6099604569</v>
      </c>
      <c r="F6705" t="s">
        <v>28</v>
      </c>
      <c r="G6705" t="s">
        <v>29</v>
      </c>
      <c r="H6705" t="s">
        <v>30</v>
      </c>
      <c r="I6705" t="s">
        <v>31</v>
      </c>
      <c r="J6705" t="s">
        <v>18</v>
      </c>
      <c r="K6705">
        <v>3794.7</v>
      </c>
      <c r="L6705">
        <v>778.78</v>
      </c>
      <c r="M6705" t="s">
        <v>19</v>
      </c>
      <c r="N6705">
        <v>0.20522834479669</v>
      </c>
      <c r="O6705" t="s">
        <v>11351</v>
      </c>
      <c r="P6705" t="s">
        <v>11354</v>
      </c>
      <c r="R6705" t="s">
        <v>11353</v>
      </c>
      <c r="S6705">
        <f>IF(SalesData[[#This Row],[Return Status]]="Returned",1,0)</f>
        <v>0</v>
      </c>
      <c r="T6705">
        <v>2788.38</v>
      </c>
      <c r="U6705" s="2">
        <f>EOMONTH(SalesData[[#This Row],[Order Date]],0)</f>
        <v>45199</v>
      </c>
      <c r="V6705" s="9" t="str">
        <f>"Q"&amp;INT((MONTH(SalesData[[#This Row],[Order Date]])+2)/3)&amp;"-"&amp;YEAR(SalesData[[#This Row],[Order Date]])</f>
        <v>Q3-2023</v>
      </c>
    </row>
    <row r="6706" spans="1:22" x14ac:dyDescent="0.35">
      <c r="A6706" t="s">
        <v>6847</v>
      </c>
      <c r="B6706" s="1">
        <v>45198</v>
      </c>
      <c r="C6706" t="s">
        <v>162</v>
      </c>
      <c r="D6706" t="s">
        <v>39</v>
      </c>
      <c r="E6706">
        <v>2455597055</v>
      </c>
      <c r="F6706" t="s">
        <v>88</v>
      </c>
      <c r="G6706" t="s">
        <v>89</v>
      </c>
      <c r="H6706" t="s">
        <v>90</v>
      </c>
      <c r="I6706" t="s">
        <v>31</v>
      </c>
      <c r="J6706" t="s">
        <v>62</v>
      </c>
      <c r="K6706">
        <v>1235.3900000000001</v>
      </c>
      <c r="L6706">
        <v>185.04</v>
      </c>
      <c r="M6706" t="s">
        <v>62</v>
      </c>
      <c r="N6706">
        <v>0.14978265972688801</v>
      </c>
      <c r="O6706" t="s">
        <v>11351</v>
      </c>
      <c r="P6706" t="s">
        <v>11352</v>
      </c>
      <c r="R6706" t="s">
        <v>11353</v>
      </c>
      <c r="S6706">
        <f>IF(SalesData[[#This Row],[Return Status]]="Returned",1,0)</f>
        <v>0</v>
      </c>
      <c r="T6706">
        <v>207.68</v>
      </c>
      <c r="U6706" s="2">
        <f>EOMONTH(SalesData[[#This Row],[Order Date]],0)</f>
        <v>45199</v>
      </c>
      <c r="V6706" s="9" t="str">
        <f>"Q"&amp;INT((MONTH(SalesData[[#This Row],[Order Date]])+2)/3)&amp;"-"&amp;YEAR(SalesData[[#This Row],[Order Date]])</f>
        <v>Q3-2023</v>
      </c>
    </row>
    <row r="6707" spans="1:22" x14ac:dyDescent="0.35">
      <c r="A6707" t="s">
        <v>6848</v>
      </c>
      <c r="B6707" s="1">
        <v>45184</v>
      </c>
      <c r="C6707" t="s">
        <v>87</v>
      </c>
      <c r="D6707" t="s">
        <v>13</v>
      </c>
      <c r="E6707">
        <v>8899088701</v>
      </c>
      <c r="F6707" t="s">
        <v>170</v>
      </c>
      <c r="G6707" t="s">
        <v>69</v>
      </c>
      <c r="H6707" t="s">
        <v>41</v>
      </c>
      <c r="I6707" t="s">
        <v>31</v>
      </c>
      <c r="J6707" t="s">
        <v>61</v>
      </c>
      <c r="K6707">
        <v>2579.4899999999998</v>
      </c>
      <c r="L6707">
        <v>512.09</v>
      </c>
      <c r="M6707" t="s">
        <v>62</v>
      </c>
      <c r="N6707">
        <v>0.19852373918875399</v>
      </c>
      <c r="O6707" t="s">
        <v>11351</v>
      </c>
      <c r="P6707" t="s">
        <v>11352</v>
      </c>
      <c r="R6707" t="s">
        <v>11353</v>
      </c>
      <c r="S6707">
        <f>IF(SalesData[[#This Row],[Return Status]]="Returned",1,0)</f>
        <v>0</v>
      </c>
      <c r="T6707">
        <v>2081.52</v>
      </c>
      <c r="U6707" s="2">
        <f>EOMONTH(SalesData[[#This Row],[Order Date]],0)</f>
        <v>45199</v>
      </c>
      <c r="V6707" s="9" t="str">
        <f>"Q"&amp;INT((MONTH(SalesData[[#This Row],[Order Date]])+2)/3)&amp;"-"&amp;YEAR(SalesData[[#This Row],[Order Date]])</f>
        <v>Q3-2023</v>
      </c>
    </row>
    <row r="6708" spans="1:22" x14ac:dyDescent="0.35">
      <c r="A6708" t="s">
        <v>6849</v>
      </c>
      <c r="B6708" s="1">
        <v>45185</v>
      </c>
      <c r="C6708" t="s">
        <v>149</v>
      </c>
      <c r="D6708" t="s">
        <v>13</v>
      </c>
      <c r="E6708">
        <v>3908250071</v>
      </c>
      <c r="F6708" t="s">
        <v>312</v>
      </c>
      <c r="G6708" t="s">
        <v>141</v>
      </c>
      <c r="H6708" t="s">
        <v>121</v>
      </c>
      <c r="I6708" t="s">
        <v>17</v>
      </c>
      <c r="J6708" t="s">
        <v>18</v>
      </c>
      <c r="K6708">
        <v>4421.26</v>
      </c>
      <c r="L6708">
        <v>735.49</v>
      </c>
      <c r="M6708" t="s">
        <v>19</v>
      </c>
      <c r="N6708">
        <v>0.16635303058404199</v>
      </c>
      <c r="O6708" t="s">
        <v>11351</v>
      </c>
      <c r="P6708" t="s">
        <v>11352</v>
      </c>
      <c r="R6708" t="s">
        <v>11353</v>
      </c>
      <c r="S6708">
        <f>IF(SalesData[[#This Row],[Return Status]]="Returned",1,0)</f>
        <v>0</v>
      </c>
      <c r="T6708">
        <v>2793.38</v>
      </c>
      <c r="U6708" s="2">
        <f>EOMONTH(SalesData[[#This Row],[Order Date]],0)</f>
        <v>45199</v>
      </c>
      <c r="V6708" s="9" t="str">
        <f>"Q"&amp;INT((MONTH(SalesData[[#This Row],[Order Date]])+2)/3)&amp;"-"&amp;YEAR(SalesData[[#This Row],[Order Date]])</f>
        <v>Q3-2023</v>
      </c>
    </row>
    <row r="6709" spans="1:22" x14ac:dyDescent="0.35">
      <c r="A6709" t="s">
        <v>6850</v>
      </c>
      <c r="B6709" s="1">
        <v>45175</v>
      </c>
      <c r="C6709" t="s">
        <v>97</v>
      </c>
      <c r="D6709" t="s">
        <v>72</v>
      </c>
      <c r="E6709">
        <v>2215027560</v>
      </c>
      <c r="F6709" t="s">
        <v>238</v>
      </c>
      <c r="G6709" t="s">
        <v>74</v>
      </c>
      <c r="H6709" t="s">
        <v>75</v>
      </c>
      <c r="I6709" t="s">
        <v>36</v>
      </c>
      <c r="J6709" t="s">
        <v>65</v>
      </c>
      <c r="K6709">
        <v>374.07</v>
      </c>
      <c r="L6709">
        <v>30.67</v>
      </c>
      <c r="M6709" t="s">
        <v>65</v>
      </c>
      <c r="N6709">
        <v>8.1990001871307505E-2</v>
      </c>
      <c r="O6709" t="s">
        <v>11361</v>
      </c>
      <c r="P6709" t="s">
        <v>11356</v>
      </c>
      <c r="R6709" t="s">
        <v>11353</v>
      </c>
      <c r="S6709">
        <f>IF(SalesData[[#This Row],[Return Status]]="Returned",1,0)</f>
        <v>0</v>
      </c>
      <c r="T6709">
        <v>2420.2800000000002</v>
      </c>
      <c r="U6709" s="2">
        <f>EOMONTH(SalesData[[#This Row],[Order Date]],0)</f>
        <v>45199</v>
      </c>
      <c r="V6709" s="9" t="str">
        <f>"Q"&amp;INT((MONTH(SalesData[[#This Row],[Order Date]])+2)/3)&amp;"-"&amp;YEAR(SalesData[[#This Row],[Order Date]])</f>
        <v>Q3-2023</v>
      </c>
    </row>
    <row r="6710" spans="1:22" x14ac:dyDescent="0.35">
      <c r="A6710" t="s">
        <v>6851</v>
      </c>
      <c r="B6710" s="1">
        <v>45176</v>
      </c>
      <c r="C6710" t="s">
        <v>132</v>
      </c>
      <c r="D6710" t="s">
        <v>99</v>
      </c>
      <c r="E6710">
        <v>4620259803</v>
      </c>
      <c r="F6710" t="s">
        <v>137</v>
      </c>
      <c r="G6710" t="s">
        <v>34</v>
      </c>
      <c r="H6710" t="s">
        <v>35</v>
      </c>
      <c r="I6710" t="s">
        <v>36</v>
      </c>
      <c r="J6710" t="s">
        <v>62</v>
      </c>
      <c r="K6710">
        <v>2397.3000000000002</v>
      </c>
      <c r="L6710">
        <v>177.5</v>
      </c>
      <c r="M6710" t="s">
        <v>62</v>
      </c>
      <c r="N6710">
        <v>7.4041630167271499E-2</v>
      </c>
      <c r="O6710" t="s">
        <v>11351</v>
      </c>
      <c r="P6710" t="s">
        <v>11356</v>
      </c>
      <c r="R6710" t="s">
        <v>11353</v>
      </c>
      <c r="S6710">
        <f>IF(SalesData[[#This Row],[Return Status]]="Returned",1,0)</f>
        <v>0</v>
      </c>
      <c r="U6710" s="2">
        <f>EOMONTH(SalesData[[#This Row],[Order Date]],0)</f>
        <v>45199</v>
      </c>
      <c r="V6710" s="9" t="str">
        <f>"Q"&amp;INT((MONTH(SalesData[[#This Row],[Order Date]])+2)/3)&amp;"-"&amp;YEAR(SalesData[[#This Row],[Order Date]])</f>
        <v>Q3-2023</v>
      </c>
    </row>
    <row r="6711" spans="1:22" x14ac:dyDescent="0.35">
      <c r="A6711" t="s">
        <v>6852</v>
      </c>
      <c r="B6711" s="1">
        <v>45190</v>
      </c>
      <c r="C6711" t="s">
        <v>26</v>
      </c>
      <c r="D6711" t="s">
        <v>80</v>
      </c>
      <c r="E6711">
        <v>2120120864</v>
      </c>
      <c r="F6711" t="s">
        <v>58</v>
      </c>
      <c r="G6711" t="s">
        <v>59</v>
      </c>
      <c r="H6711" t="s">
        <v>60</v>
      </c>
      <c r="I6711" t="s">
        <v>31</v>
      </c>
      <c r="J6711" t="s">
        <v>62</v>
      </c>
      <c r="K6711">
        <v>174.31</v>
      </c>
      <c r="L6711">
        <v>22.25</v>
      </c>
      <c r="M6711" t="s">
        <v>62</v>
      </c>
      <c r="N6711">
        <v>0.12764614766794799</v>
      </c>
      <c r="O6711" t="s">
        <v>11361</v>
      </c>
      <c r="P6711" t="s">
        <v>11352</v>
      </c>
      <c r="R6711" t="s">
        <v>11353</v>
      </c>
      <c r="S6711">
        <f>IF(SalesData[[#This Row],[Return Status]]="Returned",1,0)</f>
        <v>0</v>
      </c>
      <c r="T6711">
        <v>2183.56</v>
      </c>
      <c r="U6711" s="2">
        <f>EOMONTH(SalesData[[#This Row],[Order Date]],0)</f>
        <v>45199</v>
      </c>
      <c r="V6711" s="9" t="str">
        <f>"Q"&amp;INT((MONTH(SalesData[[#This Row],[Order Date]])+2)/3)&amp;"-"&amp;YEAR(SalesData[[#This Row],[Order Date]])</f>
        <v>Q3-2023</v>
      </c>
    </row>
    <row r="6712" spans="1:22" x14ac:dyDescent="0.35">
      <c r="A6712" t="s">
        <v>6853</v>
      </c>
      <c r="B6712" s="1">
        <v>45192</v>
      </c>
      <c r="C6712" t="s">
        <v>26</v>
      </c>
      <c r="D6712" t="s">
        <v>99</v>
      </c>
      <c r="E6712">
        <v>7606669729</v>
      </c>
      <c r="F6712" t="s">
        <v>114</v>
      </c>
      <c r="G6712" t="s">
        <v>59</v>
      </c>
      <c r="H6712" t="s">
        <v>11357</v>
      </c>
      <c r="I6712" t="s">
        <v>31</v>
      </c>
      <c r="J6712" t="s">
        <v>19</v>
      </c>
      <c r="K6712">
        <v>700.54</v>
      </c>
      <c r="L6712">
        <v>132.9</v>
      </c>
      <c r="M6712" t="s">
        <v>19</v>
      </c>
      <c r="N6712">
        <v>0.189710794529934</v>
      </c>
      <c r="O6712" t="s">
        <v>11355</v>
      </c>
      <c r="P6712" t="s">
        <v>11352</v>
      </c>
      <c r="R6712" t="s">
        <v>11353</v>
      </c>
      <c r="S6712">
        <f>IF(SalesData[[#This Row],[Return Status]]="Returned",1,0)</f>
        <v>0</v>
      </c>
      <c r="T6712">
        <v>2183.56</v>
      </c>
      <c r="U6712" s="2">
        <f>EOMONTH(SalesData[[#This Row],[Order Date]],0)</f>
        <v>45199</v>
      </c>
      <c r="V6712" s="9" t="str">
        <f>"Q"&amp;INT((MONTH(SalesData[[#This Row],[Order Date]])+2)/3)&amp;"-"&amp;YEAR(SalesData[[#This Row],[Order Date]])</f>
        <v>Q3-2023</v>
      </c>
    </row>
    <row r="6713" spans="1:22" x14ac:dyDescent="0.35">
      <c r="A6713" t="s">
        <v>6854</v>
      </c>
      <c r="B6713" s="1">
        <v>45175</v>
      </c>
      <c r="C6713" t="s">
        <v>106</v>
      </c>
      <c r="D6713" t="s">
        <v>39</v>
      </c>
      <c r="E6713">
        <v>8209018886</v>
      </c>
      <c r="F6713" t="s">
        <v>147</v>
      </c>
      <c r="G6713" t="s">
        <v>84</v>
      </c>
      <c r="H6713" t="s">
        <v>85</v>
      </c>
      <c r="I6713" t="s">
        <v>31</v>
      </c>
      <c r="J6713" t="s">
        <v>62</v>
      </c>
      <c r="K6713">
        <v>3557.43</v>
      </c>
      <c r="L6713">
        <v>189.55</v>
      </c>
      <c r="M6713" t="s">
        <v>62</v>
      </c>
      <c r="N6713">
        <v>5.3282847448860603E-2</v>
      </c>
      <c r="O6713" t="s">
        <v>11351</v>
      </c>
      <c r="P6713" t="s">
        <v>11356</v>
      </c>
      <c r="R6713" t="s">
        <v>11353</v>
      </c>
      <c r="S6713">
        <f>IF(SalesData[[#This Row],[Return Status]]="Returned",1,0)</f>
        <v>0</v>
      </c>
      <c r="T6713">
        <v>847.14</v>
      </c>
      <c r="U6713" s="2">
        <f>EOMONTH(SalesData[[#This Row],[Order Date]],0)</f>
        <v>45199</v>
      </c>
      <c r="V6713" s="9" t="str">
        <f>"Q"&amp;INT((MONTH(SalesData[[#This Row],[Order Date]])+2)/3)&amp;"-"&amp;YEAR(SalesData[[#This Row],[Order Date]])</f>
        <v>Q3-2023</v>
      </c>
    </row>
    <row r="6714" spans="1:22" x14ac:dyDescent="0.35">
      <c r="A6714" t="s">
        <v>6855</v>
      </c>
      <c r="B6714" s="1">
        <v>45180</v>
      </c>
      <c r="C6714" t="s">
        <v>162</v>
      </c>
      <c r="D6714" t="s">
        <v>46</v>
      </c>
      <c r="E6714">
        <v>3726883610</v>
      </c>
      <c r="F6714" t="s">
        <v>163</v>
      </c>
      <c r="G6714" t="s">
        <v>11381</v>
      </c>
      <c r="H6714" t="s">
        <v>165</v>
      </c>
      <c r="I6714" t="s">
        <v>36</v>
      </c>
      <c r="J6714" t="s">
        <v>19</v>
      </c>
      <c r="K6714">
        <v>4637.74</v>
      </c>
      <c r="L6714">
        <v>1369.38</v>
      </c>
      <c r="M6714" t="s">
        <v>19</v>
      </c>
      <c r="N6714">
        <v>0.295268816276894</v>
      </c>
      <c r="O6714" t="s">
        <v>11351</v>
      </c>
      <c r="P6714" t="s">
        <v>11354</v>
      </c>
      <c r="R6714" t="s">
        <v>11353</v>
      </c>
      <c r="S6714">
        <f>IF(SalesData[[#This Row],[Return Status]]="Returned",1,0)</f>
        <v>0</v>
      </c>
      <c r="U6714" s="2">
        <f>EOMONTH(SalesData[[#This Row],[Order Date]],0)</f>
        <v>45199</v>
      </c>
      <c r="V6714" s="9" t="str">
        <f>"Q"&amp;INT((MONTH(SalesData[[#This Row],[Order Date]])+2)/3)&amp;"-"&amp;YEAR(SalesData[[#This Row],[Order Date]])</f>
        <v>Q3-2023</v>
      </c>
    </row>
    <row r="6715" spans="1:22" x14ac:dyDescent="0.35">
      <c r="A6715" t="s">
        <v>6856</v>
      </c>
      <c r="B6715" s="1">
        <v>45173</v>
      </c>
      <c r="C6715" t="s">
        <v>38</v>
      </c>
      <c r="D6715" t="s">
        <v>39</v>
      </c>
      <c r="E6715">
        <v>8307188051</v>
      </c>
      <c r="F6715" t="s">
        <v>181</v>
      </c>
      <c r="G6715" t="s">
        <v>54</v>
      </c>
      <c r="H6715" t="s">
        <v>55</v>
      </c>
      <c r="I6715" t="s">
        <v>31</v>
      </c>
      <c r="J6715" t="s">
        <v>19</v>
      </c>
      <c r="K6715">
        <v>1462.04</v>
      </c>
      <c r="L6715">
        <v>161.69999999999999</v>
      </c>
      <c r="M6715" t="s">
        <v>19</v>
      </c>
      <c r="N6715">
        <v>0.110598889223277</v>
      </c>
      <c r="O6715" t="s">
        <v>11351</v>
      </c>
      <c r="P6715" t="s">
        <v>11352</v>
      </c>
      <c r="R6715" t="s">
        <v>11353</v>
      </c>
      <c r="S6715">
        <f>IF(SalesData[[#This Row],[Return Status]]="Returned",1,0)</f>
        <v>0</v>
      </c>
      <c r="U6715" s="2">
        <f>EOMONTH(SalesData[[#This Row],[Order Date]],0)</f>
        <v>45199</v>
      </c>
      <c r="V6715" s="9" t="str">
        <f>"Q"&amp;INT((MONTH(SalesData[[#This Row],[Order Date]])+2)/3)&amp;"-"&amp;YEAR(SalesData[[#This Row],[Order Date]])</f>
        <v>Q3-2023</v>
      </c>
    </row>
    <row r="6716" spans="1:22" x14ac:dyDescent="0.35">
      <c r="A6716" t="s">
        <v>6857</v>
      </c>
      <c r="B6716" s="1">
        <v>45191</v>
      </c>
      <c r="C6716" t="s">
        <v>49</v>
      </c>
      <c r="D6716" t="s">
        <v>27</v>
      </c>
      <c r="E6716">
        <v>4063441282</v>
      </c>
      <c r="F6716" t="s">
        <v>154</v>
      </c>
      <c r="G6716" t="s">
        <v>29</v>
      </c>
      <c r="H6716" t="s">
        <v>30</v>
      </c>
      <c r="I6716" t="s">
        <v>31</v>
      </c>
      <c r="J6716" t="s">
        <v>61</v>
      </c>
      <c r="K6716">
        <v>928.05</v>
      </c>
      <c r="L6716">
        <v>55.45</v>
      </c>
      <c r="M6716" t="s">
        <v>62</v>
      </c>
      <c r="N6716">
        <v>5.97489359409515E-2</v>
      </c>
      <c r="O6716" t="s">
        <v>11355</v>
      </c>
      <c r="P6716" t="s">
        <v>11356</v>
      </c>
      <c r="Q6716" t="s">
        <v>11364</v>
      </c>
      <c r="R6716" t="s">
        <v>11360</v>
      </c>
      <c r="S6716">
        <f>IF(SalesData[[#This Row],[Return Status]]="Returned",1,0)</f>
        <v>1</v>
      </c>
      <c r="T6716">
        <v>2788.38</v>
      </c>
      <c r="U6716" s="2">
        <f>EOMONTH(SalesData[[#This Row],[Order Date]],0)</f>
        <v>45199</v>
      </c>
      <c r="V6716" s="9" t="str">
        <f>"Q"&amp;INT((MONTH(SalesData[[#This Row],[Order Date]])+2)/3)&amp;"-"&amp;YEAR(SalesData[[#This Row],[Order Date]])</f>
        <v>Q3-2023</v>
      </c>
    </row>
    <row r="6717" spans="1:22" x14ac:dyDescent="0.35">
      <c r="A6717" t="s">
        <v>6858</v>
      </c>
      <c r="B6717" s="1">
        <v>45188</v>
      </c>
      <c r="C6717" t="s">
        <v>205</v>
      </c>
      <c r="D6717" t="s">
        <v>27</v>
      </c>
      <c r="E6717">
        <v>1926876254</v>
      </c>
      <c r="F6717" t="s">
        <v>95</v>
      </c>
      <c r="G6717" t="s">
        <v>59</v>
      </c>
      <c r="H6717" t="s">
        <v>60</v>
      </c>
      <c r="I6717" t="s">
        <v>31</v>
      </c>
      <c r="J6717" t="s">
        <v>62</v>
      </c>
      <c r="K6717">
        <v>196.71</v>
      </c>
      <c r="L6717">
        <v>12.51</v>
      </c>
      <c r="M6717" t="s">
        <v>62</v>
      </c>
      <c r="N6717">
        <v>6.3596156779014798E-2</v>
      </c>
      <c r="O6717" t="s">
        <v>11361</v>
      </c>
      <c r="P6717" t="s">
        <v>11356</v>
      </c>
      <c r="R6717" t="s">
        <v>11353</v>
      </c>
      <c r="S6717">
        <f>IF(SalesData[[#This Row],[Return Status]]="Returned",1,0)</f>
        <v>0</v>
      </c>
      <c r="T6717">
        <v>2183.56</v>
      </c>
      <c r="U6717" s="2">
        <f>EOMONTH(SalesData[[#This Row],[Order Date]],0)</f>
        <v>45199</v>
      </c>
      <c r="V6717" s="9" t="str">
        <f>"Q"&amp;INT((MONTH(SalesData[[#This Row],[Order Date]])+2)/3)&amp;"-"&amp;YEAR(SalesData[[#This Row],[Order Date]])</f>
        <v>Q3-2023</v>
      </c>
    </row>
    <row r="6718" spans="1:22" x14ac:dyDescent="0.35">
      <c r="A6718" t="s">
        <v>6859</v>
      </c>
      <c r="B6718" s="1">
        <v>45171</v>
      </c>
      <c r="C6718" t="s">
        <v>124</v>
      </c>
      <c r="D6718" t="s">
        <v>99</v>
      </c>
      <c r="E6718">
        <v>1425145269</v>
      </c>
      <c r="F6718" t="s">
        <v>50</v>
      </c>
      <c r="G6718" t="s">
        <v>34</v>
      </c>
      <c r="H6718" t="s">
        <v>35</v>
      </c>
      <c r="I6718" t="s">
        <v>36</v>
      </c>
      <c r="J6718" t="s">
        <v>19</v>
      </c>
      <c r="K6718">
        <v>4949.37</v>
      </c>
      <c r="L6718">
        <v>705.74</v>
      </c>
      <c r="M6718" t="s">
        <v>19</v>
      </c>
      <c r="N6718">
        <v>0.142591885431883</v>
      </c>
      <c r="O6718" t="s">
        <v>11351</v>
      </c>
      <c r="P6718" t="s">
        <v>11352</v>
      </c>
      <c r="R6718" t="s">
        <v>11353</v>
      </c>
      <c r="S6718">
        <f>IF(SalesData[[#This Row],[Return Status]]="Returned",1,0)</f>
        <v>0</v>
      </c>
      <c r="U6718" s="2">
        <f>EOMONTH(SalesData[[#This Row],[Order Date]],0)</f>
        <v>45199</v>
      </c>
      <c r="V6718" s="9" t="str">
        <f>"Q"&amp;INT((MONTH(SalesData[[#This Row],[Order Date]])+2)/3)&amp;"-"&amp;YEAR(SalesData[[#This Row],[Order Date]])</f>
        <v>Q3-2023</v>
      </c>
    </row>
    <row r="6719" spans="1:22" x14ac:dyDescent="0.35">
      <c r="A6719" t="s">
        <v>6860</v>
      </c>
      <c r="B6719" s="1">
        <v>45194</v>
      </c>
      <c r="C6719" t="s">
        <v>77</v>
      </c>
      <c r="D6719" t="s">
        <v>99</v>
      </c>
      <c r="E6719">
        <v>248601298</v>
      </c>
      <c r="F6719" t="s">
        <v>133</v>
      </c>
      <c r="G6719" t="s">
        <v>89</v>
      </c>
      <c r="H6719" t="s">
        <v>11357</v>
      </c>
      <c r="I6719" t="s">
        <v>31</v>
      </c>
      <c r="J6719" t="s">
        <v>62</v>
      </c>
      <c r="K6719">
        <v>158.61000000000001</v>
      </c>
      <c r="L6719">
        <v>19.82</v>
      </c>
      <c r="M6719" t="s">
        <v>62</v>
      </c>
      <c r="N6719">
        <v>0.124960595170544</v>
      </c>
      <c r="O6719" t="s">
        <v>11361</v>
      </c>
      <c r="P6719" t="s">
        <v>11352</v>
      </c>
      <c r="R6719" t="s">
        <v>11353</v>
      </c>
      <c r="S6719">
        <f>IF(SalesData[[#This Row],[Return Status]]="Returned",1,0)</f>
        <v>0</v>
      </c>
      <c r="T6719">
        <v>207.68</v>
      </c>
      <c r="U6719" s="2">
        <f>EOMONTH(SalesData[[#This Row],[Order Date]],0)</f>
        <v>45199</v>
      </c>
      <c r="V6719" s="9" t="str">
        <f>"Q"&amp;INT((MONTH(SalesData[[#This Row],[Order Date]])+2)/3)&amp;"-"&amp;YEAR(SalesData[[#This Row],[Order Date]])</f>
        <v>Q3-2023</v>
      </c>
    </row>
    <row r="6720" spans="1:22" x14ac:dyDescent="0.35">
      <c r="A6720" t="s">
        <v>6861</v>
      </c>
      <c r="B6720" s="1">
        <v>45179</v>
      </c>
      <c r="C6720" t="s">
        <v>97</v>
      </c>
      <c r="D6720" t="s">
        <v>72</v>
      </c>
      <c r="E6720">
        <v>4135393158</v>
      </c>
      <c r="F6720" t="s">
        <v>133</v>
      </c>
      <c r="G6720" t="s">
        <v>89</v>
      </c>
      <c r="H6720" t="s">
        <v>90</v>
      </c>
      <c r="I6720" t="s">
        <v>31</v>
      </c>
      <c r="J6720" t="s">
        <v>18</v>
      </c>
      <c r="K6720">
        <v>3279.22</v>
      </c>
      <c r="L6720">
        <v>356.54</v>
      </c>
      <c r="M6720" t="s">
        <v>19</v>
      </c>
      <c r="N6720">
        <v>0.108727075341087</v>
      </c>
      <c r="O6720" t="s">
        <v>11351</v>
      </c>
      <c r="P6720" t="s">
        <v>11352</v>
      </c>
      <c r="R6720" t="s">
        <v>11353</v>
      </c>
      <c r="S6720">
        <f>IF(SalesData[[#This Row],[Return Status]]="Returned",1,0)</f>
        <v>0</v>
      </c>
      <c r="T6720">
        <v>207.68</v>
      </c>
      <c r="U6720" s="2">
        <f>EOMONTH(SalesData[[#This Row],[Order Date]],0)</f>
        <v>45199</v>
      </c>
      <c r="V6720" s="9" t="str">
        <f>"Q"&amp;INT((MONTH(SalesData[[#This Row],[Order Date]])+2)/3)&amp;"-"&amp;YEAR(SalesData[[#This Row],[Order Date]])</f>
        <v>Q3-2023</v>
      </c>
    </row>
    <row r="6721" spans="1:22" x14ac:dyDescent="0.35">
      <c r="A6721" t="s">
        <v>6862</v>
      </c>
      <c r="B6721" s="1">
        <v>45171</v>
      </c>
      <c r="C6721" t="s">
        <v>97</v>
      </c>
      <c r="D6721" t="s">
        <v>72</v>
      </c>
      <c r="E6721">
        <v>8090973194</v>
      </c>
      <c r="F6721" t="s">
        <v>68</v>
      </c>
      <c r="G6721" t="s">
        <v>69</v>
      </c>
      <c r="H6721" t="s">
        <v>41</v>
      </c>
      <c r="I6721" t="s">
        <v>31</v>
      </c>
      <c r="J6721" t="s">
        <v>19</v>
      </c>
      <c r="K6721">
        <v>4459.54</v>
      </c>
      <c r="L6721">
        <v>303.86</v>
      </c>
      <c r="M6721" t="s">
        <v>19</v>
      </c>
      <c r="N6721">
        <v>6.8137072433479703E-2</v>
      </c>
      <c r="O6721" t="s">
        <v>11351</v>
      </c>
      <c r="P6721" t="s">
        <v>11356</v>
      </c>
      <c r="Q6721" t="s">
        <v>11364</v>
      </c>
      <c r="R6721" t="s">
        <v>11360</v>
      </c>
      <c r="S6721">
        <f>IF(SalesData[[#This Row],[Return Status]]="Returned",1,0)</f>
        <v>1</v>
      </c>
      <c r="T6721">
        <v>2081.52</v>
      </c>
      <c r="U6721" s="2">
        <f>EOMONTH(SalesData[[#This Row],[Order Date]],0)</f>
        <v>45199</v>
      </c>
      <c r="V6721" s="9" t="str">
        <f>"Q"&amp;INT((MONTH(SalesData[[#This Row],[Order Date]])+2)/3)&amp;"-"&amp;YEAR(SalesData[[#This Row],[Order Date]])</f>
        <v>Q3-2023</v>
      </c>
    </row>
    <row r="6722" spans="1:22" x14ac:dyDescent="0.35">
      <c r="A6722" t="s">
        <v>6863</v>
      </c>
      <c r="B6722" s="1">
        <v>45182</v>
      </c>
      <c r="C6722" t="s">
        <v>194</v>
      </c>
      <c r="D6722" t="s">
        <v>46</v>
      </c>
      <c r="E6722">
        <v>5130908399</v>
      </c>
      <c r="F6722" t="s">
        <v>103</v>
      </c>
      <c r="G6722" t="s">
        <v>23</v>
      </c>
      <c r="H6722" t="s">
        <v>24</v>
      </c>
      <c r="I6722" t="s">
        <v>17</v>
      </c>
      <c r="J6722" t="s">
        <v>19</v>
      </c>
      <c r="K6722">
        <v>3761.37</v>
      </c>
      <c r="L6722">
        <v>1092.95</v>
      </c>
      <c r="M6722" t="s">
        <v>19</v>
      </c>
      <c r="N6722">
        <v>0.29057231806495998</v>
      </c>
      <c r="O6722" t="s">
        <v>11351</v>
      </c>
      <c r="P6722" t="s">
        <v>11354</v>
      </c>
      <c r="R6722" t="s">
        <v>11353</v>
      </c>
      <c r="S6722">
        <f>IF(SalesData[[#This Row],[Return Status]]="Returned",1,0)</f>
        <v>0</v>
      </c>
      <c r="T6722">
        <v>2821.33</v>
      </c>
      <c r="U6722" s="2">
        <f>EOMONTH(SalesData[[#This Row],[Order Date]],0)</f>
        <v>45199</v>
      </c>
      <c r="V6722" s="9" t="str">
        <f>"Q"&amp;INT((MONTH(SalesData[[#This Row],[Order Date]])+2)/3)&amp;"-"&amp;YEAR(SalesData[[#This Row],[Order Date]])</f>
        <v>Q3-2023</v>
      </c>
    </row>
    <row r="6723" spans="1:22" x14ac:dyDescent="0.35">
      <c r="A6723" t="s">
        <v>6864</v>
      </c>
      <c r="B6723" s="1">
        <v>45192</v>
      </c>
      <c r="C6723" t="s">
        <v>92</v>
      </c>
      <c r="D6723" t="s">
        <v>145</v>
      </c>
      <c r="E6723">
        <v>7773177859</v>
      </c>
      <c r="F6723" t="s">
        <v>170</v>
      </c>
      <c r="G6723" t="s">
        <v>69</v>
      </c>
      <c r="H6723" t="s">
        <v>11357</v>
      </c>
      <c r="I6723" t="s">
        <v>31</v>
      </c>
      <c r="J6723" t="s">
        <v>42</v>
      </c>
      <c r="K6723">
        <v>4540.04</v>
      </c>
      <c r="L6723">
        <v>154.09</v>
      </c>
      <c r="M6723" t="s">
        <v>43</v>
      </c>
      <c r="N6723">
        <v>3.3940229601501302E-2</v>
      </c>
      <c r="O6723" t="s">
        <v>11351</v>
      </c>
      <c r="P6723" t="s">
        <v>11356</v>
      </c>
      <c r="R6723" t="s">
        <v>11353</v>
      </c>
      <c r="S6723">
        <f>IF(SalesData[[#This Row],[Return Status]]="Returned",1,0)</f>
        <v>0</v>
      </c>
      <c r="T6723">
        <v>2081.52</v>
      </c>
      <c r="U6723" s="2">
        <f>EOMONTH(SalesData[[#This Row],[Order Date]],0)</f>
        <v>45199</v>
      </c>
      <c r="V6723" s="9" t="str">
        <f>"Q"&amp;INT((MONTH(SalesData[[#This Row],[Order Date]])+2)/3)&amp;"-"&amp;YEAR(SalesData[[#This Row],[Order Date]])</f>
        <v>Q3-2023</v>
      </c>
    </row>
    <row r="6724" spans="1:22" x14ac:dyDescent="0.35">
      <c r="A6724" t="s">
        <v>6865</v>
      </c>
      <c r="B6724" s="1">
        <v>45176</v>
      </c>
      <c r="C6724" t="s">
        <v>106</v>
      </c>
      <c r="D6724" t="s">
        <v>145</v>
      </c>
      <c r="E6724">
        <v>836536219</v>
      </c>
      <c r="F6724" t="s">
        <v>181</v>
      </c>
      <c r="G6724" t="s">
        <v>54</v>
      </c>
      <c r="H6724" t="s">
        <v>11357</v>
      </c>
      <c r="I6724" t="s">
        <v>31</v>
      </c>
      <c r="J6724" t="s">
        <v>65</v>
      </c>
      <c r="K6724">
        <v>4811.7700000000004</v>
      </c>
      <c r="L6724">
        <v>709.9</v>
      </c>
      <c r="M6724" t="s">
        <v>65</v>
      </c>
      <c r="N6724">
        <v>0.14753406750530501</v>
      </c>
      <c r="O6724" t="s">
        <v>11351</v>
      </c>
      <c r="P6724" t="s">
        <v>11352</v>
      </c>
      <c r="R6724" t="s">
        <v>11353</v>
      </c>
      <c r="S6724">
        <f>IF(SalesData[[#This Row],[Return Status]]="Returned",1,0)</f>
        <v>0</v>
      </c>
      <c r="U6724" s="2">
        <f>EOMONTH(SalesData[[#This Row],[Order Date]],0)</f>
        <v>45199</v>
      </c>
      <c r="V6724" s="9" t="str">
        <f>"Q"&amp;INT((MONTH(SalesData[[#This Row],[Order Date]])+2)/3)&amp;"-"&amp;YEAR(SalesData[[#This Row],[Order Date]])</f>
        <v>Q3-2023</v>
      </c>
    </row>
    <row r="6725" spans="1:22" x14ac:dyDescent="0.35">
      <c r="A6725" t="s">
        <v>6866</v>
      </c>
      <c r="B6725" s="1">
        <v>45171</v>
      </c>
      <c r="C6725" t="s">
        <v>124</v>
      </c>
      <c r="D6725" t="s">
        <v>13</v>
      </c>
      <c r="E6725">
        <v>8876089743</v>
      </c>
      <c r="F6725" t="s">
        <v>152</v>
      </c>
      <c r="G6725" t="s">
        <v>23</v>
      </c>
      <c r="H6725" t="s">
        <v>24</v>
      </c>
      <c r="I6725" t="s">
        <v>17</v>
      </c>
      <c r="J6725" t="s">
        <v>62</v>
      </c>
      <c r="K6725">
        <v>443.45</v>
      </c>
      <c r="L6725">
        <v>48.73</v>
      </c>
      <c r="M6725" t="s">
        <v>62</v>
      </c>
      <c r="N6725">
        <v>0.109888375239599</v>
      </c>
      <c r="O6725" t="s">
        <v>11361</v>
      </c>
      <c r="P6725" t="s">
        <v>11352</v>
      </c>
      <c r="R6725" t="s">
        <v>11353</v>
      </c>
      <c r="S6725">
        <f>IF(SalesData[[#This Row],[Return Status]]="Returned",1,0)</f>
        <v>0</v>
      </c>
      <c r="T6725">
        <v>2821.33</v>
      </c>
      <c r="U6725" s="2">
        <f>EOMONTH(SalesData[[#This Row],[Order Date]],0)</f>
        <v>45199</v>
      </c>
      <c r="V6725" s="9" t="str">
        <f>"Q"&amp;INT((MONTH(SalesData[[#This Row],[Order Date]])+2)/3)&amp;"-"&amp;YEAR(SalesData[[#This Row],[Order Date]])</f>
        <v>Q3-2023</v>
      </c>
    </row>
    <row r="6726" spans="1:22" x14ac:dyDescent="0.35">
      <c r="A6726" t="s">
        <v>6867</v>
      </c>
      <c r="B6726" s="1">
        <v>45179</v>
      </c>
      <c r="C6726" t="s">
        <v>111</v>
      </c>
      <c r="D6726" t="s">
        <v>39</v>
      </c>
      <c r="E6726">
        <v>631992423</v>
      </c>
      <c r="F6726" t="s">
        <v>103</v>
      </c>
      <c r="G6726" t="s">
        <v>23</v>
      </c>
      <c r="H6726" t="s">
        <v>24</v>
      </c>
      <c r="I6726" t="s">
        <v>17</v>
      </c>
      <c r="J6726" t="s">
        <v>19</v>
      </c>
      <c r="K6726">
        <v>3853.12</v>
      </c>
      <c r="L6726">
        <v>398.25</v>
      </c>
      <c r="M6726" t="s">
        <v>19</v>
      </c>
      <c r="N6726">
        <v>0.10335779835561799</v>
      </c>
      <c r="O6726" t="s">
        <v>11351</v>
      </c>
      <c r="P6726" t="s">
        <v>11352</v>
      </c>
      <c r="R6726" t="s">
        <v>11353</v>
      </c>
      <c r="S6726">
        <f>IF(SalesData[[#This Row],[Return Status]]="Returned",1,0)</f>
        <v>0</v>
      </c>
      <c r="T6726">
        <v>2821.33</v>
      </c>
      <c r="U6726" s="2">
        <f>EOMONTH(SalesData[[#This Row],[Order Date]],0)</f>
        <v>45199</v>
      </c>
      <c r="V6726" s="9" t="str">
        <f>"Q"&amp;INT((MONTH(SalesData[[#This Row],[Order Date]])+2)/3)&amp;"-"&amp;YEAR(SalesData[[#This Row],[Order Date]])</f>
        <v>Q3-2023</v>
      </c>
    </row>
    <row r="6727" spans="1:22" x14ac:dyDescent="0.35">
      <c r="A6727" t="s">
        <v>6868</v>
      </c>
      <c r="B6727" s="1">
        <v>45172</v>
      </c>
      <c r="C6727" t="s">
        <v>67</v>
      </c>
      <c r="D6727" t="s">
        <v>72</v>
      </c>
      <c r="E6727">
        <v>3928491702</v>
      </c>
      <c r="F6727" t="s">
        <v>53</v>
      </c>
      <c r="G6727" t="s">
        <v>11371</v>
      </c>
      <c r="H6727" t="s">
        <v>55</v>
      </c>
      <c r="I6727" t="s">
        <v>31</v>
      </c>
      <c r="J6727" t="s">
        <v>61</v>
      </c>
      <c r="K6727">
        <v>1718.41</v>
      </c>
      <c r="L6727">
        <v>210.15</v>
      </c>
      <c r="M6727" t="s">
        <v>62</v>
      </c>
      <c r="N6727">
        <v>0.122293282743932</v>
      </c>
      <c r="O6727" t="s">
        <v>11351</v>
      </c>
      <c r="P6727" t="s">
        <v>11352</v>
      </c>
      <c r="R6727" t="s">
        <v>11353</v>
      </c>
      <c r="S6727">
        <f>IF(SalesData[[#This Row],[Return Status]]="Returned",1,0)</f>
        <v>0</v>
      </c>
      <c r="U6727" s="2">
        <f>EOMONTH(SalesData[[#This Row],[Order Date]],0)</f>
        <v>45199</v>
      </c>
      <c r="V6727" s="9" t="str">
        <f>"Q"&amp;INT((MONTH(SalesData[[#This Row],[Order Date]])+2)/3)&amp;"-"&amp;YEAR(SalesData[[#This Row],[Order Date]])</f>
        <v>Q3-2023</v>
      </c>
    </row>
    <row r="6728" spans="1:22" x14ac:dyDescent="0.35">
      <c r="A6728" t="s">
        <v>6869</v>
      </c>
      <c r="B6728" s="1">
        <v>45192</v>
      </c>
      <c r="C6728" t="s">
        <v>52</v>
      </c>
      <c r="D6728" t="s">
        <v>145</v>
      </c>
      <c r="E6728">
        <v>9563908396</v>
      </c>
      <c r="F6728" t="s">
        <v>100</v>
      </c>
      <c r="G6728" t="s">
        <v>34</v>
      </c>
      <c r="H6728" t="s">
        <v>35</v>
      </c>
      <c r="I6728" t="s">
        <v>36</v>
      </c>
      <c r="J6728" t="s">
        <v>19</v>
      </c>
      <c r="K6728">
        <v>604.04999999999995</v>
      </c>
      <c r="L6728">
        <v>136.24</v>
      </c>
      <c r="M6728" t="s">
        <v>19</v>
      </c>
      <c r="N6728">
        <v>0.22554424302623999</v>
      </c>
      <c r="O6728" t="s">
        <v>11355</v>
      </c>
      <c r="P6728" t="s">
        <v>11354</v>
      </c>
      <c r="R6728" t="s">
        <v>11353</v>
      </c>
      <c r="S6728">
        <f>IF(SalesData[[#This Row],[Return Status]]="Returned",1,0)</f>
        <v>0</v>
      </c>
      <c r="U6728" s="2">
        <f>EOMONTH(SalesData[[#This Row],[Order Date]],0)</f>
        <v>45199</v>
      </c>
      <c r="V6728" s="9" t="str">
        <f>"Q"&amp;INT((MONTH(SalesData[[#This Row],[Order Date]])+2)/3)&amp;"-"&amp;YEAR(SalesData[[#This Row],[Order Date]])</f>
        <v>Q3-2023</v>
      </c>
    </row>
    <row r="6729" spans="1:22" x14ac:dyDescent="0.35">
      <c r="A6729" t="s">
        <v>6870</v>
      </c>
      <c r="B6729" s="1">
        <v>45186</v>
      </c>
      <c r="C6729" t="s">
        <v>21</v>
      </c>
      <c r="D6729" t="s">
        <v>80</v>
      </c>
      <c r="E6729">
        <v>8693624226</v>
      </c>
      <c r="F6729" t="s">
        <v>28</v>
      </c>
      <c r="G6729" t="s">
        <v>29</v>
      </c>
      <c r="H6729" t="s">
        <v>30</v>
      </c>
      <c r="I6729" t="s">
        <v>31</v>
      </c>
      <c r="J6729" t="s">
        <v>62</v>
      </c>
      <c r="K6729">
        <v>837.64</v>
      </c>
      <c r="L6729">
        <v>166.9</v>
      </c>
      <c r="M6729" t="s">
        <v>62</v>
      </c>
      <c r="N6729">
        <v>0.199250274580966</v>
      </c>
      <c r="O6729" t="s">
        <v>11355</v>
      </c>
      <c r="P6729" t="s">
        <v>11352</v>
      </c>
      <c r="Q6729" t="s">
        <v>11364</v>
      </c>
      <c r="R6729" t="s">
        <v>11360</v>
      </c>
      <c r="S6729">
        <f>IF(SalesData[[#This Row],[Return Status]]="Returned",1,0)</f>
        <v>1</v>
      </c>
      <c r="T6729">
        <v>2788.38</v>
      </c>
      <c r="U6729" s="2">
        <f>EOMONTH(SalesData[[#This Row],[Order Date]],0)</f>
        <v>45199</v>
      </c>
      <c r="V6729" s="9" t="str">
        <f>"Q"&amp;INT((MONTH(SalesData[[#This Row],[Order Date]])+2)/3)&amp;"-"&amp;YEAR(SalesData[[#This Row],[Order Date]])</f>
        <v>Q3-2023</v>
      </c>
    </row>
    <row r="6730" spans="1:22" x14ac:dyDescent="0.35">
      <c r="A6730" t="s">
        <v>6871</v>
      </c>
      <c r="B6730" s="1">
        <v>45175</v>
      </c>
      <c r="C6730" t="s">
        <v>188</v>
      </c>
      <c r="D6730" t="s">
        <v>99</v>
      </c>
      <c r="E6730">
        <v>9379588134</v>
      </c>
      <c r="F6730" t="s">
        <v>116</v>
      </c>
      <c r="G6730" t="s">
        <v>74</v>
      </c>
      <c r="H6730" t="s">
        <v>75</v>
      </c>
      <c r="I6730" t="s">
        <v>36</v>
      </c>
      <c r="J6730" t="s">
        <v>65</v>
      </c>
      <c r="K6730">
        <v>1179.29</v>
      </c>
      <c r="L6730">
        <v>267.56</v>
      </c>
      <c r="M6730" t="s">
        <v>65</v>
      </c>
      <c r="N6730">
        <v>0.22688227662407001</v>
      </c>
      <c r="O6730" t="s">
        <v>11351</v>
      </c>
      <c r="P6730" t="s">
        <v>11354</v>
      </c>
      <c r="R6730" t="s">
        <v>11353</v>
      </c>
      <c r="S6730">
        <f>IF(SalesData[[#This Row],[Return Status]]="Returned",1,0)</f>
        <v>0</v>
      </c>
      <c r="T6730">
        <v>2420.2800000000002</v>
      </c>
      <c r="U6730" s="2">
        <f>EOMONTH(SalesData[[#This Row],[Order Date]],0)</f>
        <v>45199</v>
      </c>
      <c r="V6730" s="9" t="str">
        <f>"Q"&amp;INT((MONTH(SalesData[[#This Row],[Order Date]])+2)/3)&amp;"-"&amp;YEAR(SalesData[[#This Row],[Order Date]])</f>
        <v>Q3-2023</v>
      </c>
    </row>
    <row r="6731" spans="1:22" x14ac:dyDescent="0.35">
      <c r="A6731" t="s">
        <v>6872</v>
      </c>
      <c r="B6731" s="1">
        <v>45181</v>
      </c>
      <c r="C6731" t="s">
        <v>149</v>
      </c>
      <c r="D6731" t="s">
        <v>27</v>
      </c>
      <c r="E6731">
        <v>3773180228</v>
      </c>
      <c r="F6731" t="s">
        <v>410</v>
      </c>
      <c r="G6731" t="s">
        <v>29</v>
      </c>
      <c r="H6731" t="s">
        <v>30</v>
      </c>
      <c r="I6731" t="s">
        <v>31</v>
      </c>
      <c r="J6731" t="s">
        <v>43</v>
      </c>
      <c r="K6731">
        <v>3820.98</v>
      </c>
      <c r="L6731">
        <v>115.35</v>
      </c>
      <c r="M6731" t="s">
        <v>43</v>
      </c>
      <c r="N6731">
        <v>3.0188590361635001E-2</v>
      </c>
      <c r="O6731" t="s">
        <v>11351</v>
      </c>
      <c r="P6731" t="s">
        <v>11356</v>
      </c>
      <c r="R6731" t="s">
        <v>11353</v>
      </c>
      <c r="S6731">
        <f>IF(SalesData[[#This Row],[Return Status]]="Returned",1,0)</f>
        <v>0</v>
      </c>
      <c r="T6731">
        <v>2788.38</v>
      </c>
      <c r="U6731" s="2">
        <f>EOMONTH(SalesData[[#This Row],[Order Date]],0)</f>
        <v>45199</v>
      </c>
      <c r="V6731" s="9" t="str">
        <f>"Q"&amp;INT((MONTH(SalesData[[#This Row],[Order Date]])+2)/3)&amp;"-"&amp;YEAR(SalesData[[#This Row],[Order Date]])</f>
        <v>Q3-2023</v>
      </c>
    </row>
    <row r="6732" spans="1:22" x14ac:dyDescent="0.35">
      <c r="A6732" t="s">
        <v>6873</v>
      </c>
      <c r="B6732" s="1">
        <v>45183</v>
      </c>
      <c r="C6732" t="s">
        <v>132</v>
      </c>
      <c r="D6732" t="s">
        <v>80</v>
      </c>
      <c r="E6732">
        <v>8134958478</v>
      </c>
      <c r="F6732" t="s">
        <v>22</v>
      </c>
      <c r="G6732" t="s">
        <v>23</v>
      </c>
      <c r="H6732" t="s">
        <v>24</v>
      </c>
      <c r="I6732" t="s">
        <v>17</v>
      </c>
      <c r="J6732" t="s">
        <v>42</v>
      </c>
      <c r="K6732">
        <v>1154.3900000000001</v>
      </c>
      <c r="L6732">
        <v>156.34</v>
      </c>
      <c r="M6732" t="s">
        <v>43</v>
      </c>
      <c r="N6732">
        <v>0.13543083360043001</v>
      </c>
      <c r="O6732" t="s">
        <v>11351</v>
      </c>
      <c r="P6732" t="s">
        <v>11352</v>
      </c>
      <c r="R6732" t="s">
        <v>11353</v>
      </c>
      <c r="S6732">
        <f>IF(SalesData[[#This Row],[Return Status]]="Returned",1,0)</f>
        <v>0</v>
      </c>
      <c r="T6732">
        <v>2821.33</v>
      </c>
      <c r="U6732" s="2">
        <f>EOMONTH(SalesData[[#This Row],[Order Date]],0)</f>
        <v>45199</v>
      </c>
      <c r="V6732" s="9" t="str">
        <f>"Q"&amp;INT((MONTH(SalesData[[#This Row],[Order Date]])+2)/3)&amp;"-"&amp;YEAR(SalesData[[#This Row],[Order Date]])</f>
        <v>Q3-2023</v>
      </c>
    </row>
    <row r="6733" spans="1:22" x14ac:dyDescent="0.35">
      <c r="A6733" t="s">
        <v>6874</v>
      </c>
      <c r="B6733" s="1">
        <v>45196</v>
      </c>
      <c r="C6733" t="s">
        <v>149</v>
      </c>
      <c r="D6733" t="s">
        <v>80</v>
      </c>
      <c r="E6733">
        <v>3227558631</v>
      </c>
      <c r="F6733" t="s">
        <v>109</v>
      </c>
      <c r="G6733" t="s">
        <v>59</v>
      </c>
      <c r="H6733" t="s">
        <v>60</v>
      </c>
      <c r="I6733" t="s">
        <v>31</v>
      </c>
      <c r="J6733" t="s">
        <v>18</v>
      </c>
      <c r="K6733">
        <v>4138.95</v>
      </c>
      <c r="L6733">
        <v>701.58</v>
      </c>
      <c r="M6733" t="s">
        <v>19</v>
      </c>
      <c r="N6733">
        <v>0.16950675896060599</v>
      </c>
      <c r="O6733" t="s">
        <v>11351</v>
      </c>
      <c r="P6733" t="s">
        <v>11352</v>
      </c>
      <c r="R6733" t="s">
        <v>11353</v>
      </c>
      <c r="S6733">
        <f>IF(SalesData[[#This Row],[Return Status]]="Returned",1,0)</f>
        <v>0</v>
      </c>
      <c r="T6733">
        <v>2183.56</v>
      </c>
      <c r="U6733" s="2">
        <f>EOMONTH(SalesData[[#This Row],[Order Date]],0)</f>
        <v>45199</v>
      </c>
      <c r="V6733" s="9" t="str">
        <f>"Q"&amp;INT((MONTH(SalesData[[#This Row],[Order Date]])+2)/3)&amp;"-"&amp;YEAR(SalesData[[#This Row],[Order Date]])</f>
        <v>Q3-2023</v>
      </c>
    </row>
    <row r="6734" spans="1:22" x14ac:dyDescent="0.35">
      <c r="A6734" t="s">
        <v>6875</v>
      </c>
      <c r="B6734" s="1">
        <v>45191</v>
      </c>
      <c r="C6734" t="s">
        <v>205</v>
      </c>
      <c r="D6734" t="s">
        <v>46</v>
      </c>
      <c r="E6734">
        <v>656212035</v>
      </c>
      <c r="F6734" t="s">
        <v>127</v>
      </c>
      <c r="G6734" t="s">
        <v>29</v>
      </c>
      <c r="H6734" t="s">
        <v>11357</v>
      </c>
      <c r="I6734" t="s">
        <v>31</v>
      </c>
      <c r="J6734" t="s">
        <v>18</v>
      </c>
      <c r="K6734">
        <v>2645.35</v>
      </c>
      <c r="L6734">
        <v>720.47</v>
      </c>
      <c r="M6734" t="s">
        <v>19</v>
      </c>
      <c r="N6734">
        <v>0.27235337478972499</v>
      </c>
      <c r="O6734" t="s">
        <v>11351</v>
      </c>
      <c r="P6734" t="s">
        <v>11354</v>
      </c>
      <c r="R6734" t="s">
        <v>11353</v>
      </c>
      <c r="S6734">
        <f>IF(SalesData[[#This Row],[Return Status]]="Returned",1,0)</f>
        <v>0</v>
      </c>
      <c r="T6734">
        <v>2788.38</v>
      </c>
      <c r="U6734" s="2">
        <f>EOMONTH(SalesData[[#This Row],[Order Date]],0)</f>
        <v>45199</v>
      </c>
      <c r="V6734" s="9" t="str">
        <f>"Q"&amp;INT((MONTH(SalesData[[#This Row],[Order Date]])+2)/3)&amp;"-"&amp;YEAR(SalesData[[#This Row],[Order Date]])</f>
        <v>Q3-2023</v>
      </c>
    </row>
    <row r="6735" spans="1:22" x14ac:dyDescent="0.35">
      <c r="A6735" t="s">
        <v>6876</v>
      </c>
      <c r="B6735" s="1">
        <v>45196</v>
      </c>
      <c r="C6735" t="s">
        <v>149</v>
      </c>
      <c r="D6735" t="s">
        <v>99</v>
      </c>
      <c r="E6735">
        <v>1319771437</v>
      </c>
      <c r="F6735" t="s">
        <v>133</v>
      </c>
      <c r="G6735" t="s">
        <v>89</v>
      </c>
      <c r="H6735" t="s">
        <v>90</v>
      </c>
      <c r="I6735" t="s">
        <v>31</v>
      </c>
      <c r="J6735" t="s">
        <v>19</v>
      </c>
      <c r="K6735">
        <v>2992.56</v>
      </c>
      <c r="L6735">
        <v>347.89</v>
      </c>
      <c r="M6735" t="s">
        <v>19</v>
      </c>
      <c r="N6735">
        <v>0.116251637394071</v>
      </c>
      <c r="O6735" t="s">
        <v>11351</v>
      </c>
      <c r="P6735" t="s">
        <v>11352</v>
      </c>
      <c r="R6735" t="s">
        <v>11353</v>
      </c>
      <c r="S6735">
        <f>IF(SalesData[[#This Row],[Return Status]]="Returned",1,0)</f>
        <v>0</v>
      </c>
      <c r="T6735">
        <v>207.68</v>
      </c>
      <c r="U6735" s="2">
        <f>EOMONTH(SalesData[[#This Row],[Order Date]],0)</f>
        <v>45199</v>
      </c>
      <c r="V6735" s="9" t="str">
        <f>"Q"&amp;INT((MONTH(SalesData[[#This Row],[Order Date]])+2)/3)&amp;"-"&amp;YEAR(SalesData[[#This Row],[Order Date]])</f>
        <v>Q3-2023</v>
      </c>
    </row>
    <row r="6736" spans="1:22" x14ac:dyDescent="0.35">
      <c r="A6736" t="s">
        <v>6877</v>
      </c>
      <c r="B6736" s="1">
        <v>45195</v>
      </c>
      <c r="C6736" t="s">
        <v>113</v>
      </c>
      <c r="D6736" t="s">
        <v>46</v>
      </c>
      <c r="E6736">
        <v>2823697410</v>
      </c>
      <c r="F6736" t="s">
        <v>129</v>
      </c>
      <c r="G6736" t="s">
        <v>11371</v>
      </c>
      <c r="H6736" t="s">
        <v>55</v>
      </c>
      <c r="I6736" t="s">
        <v>31</v>
      </c>
      <c r="J6736" t="s">
        <v>43</v>
      </c>
      <c r="K6736">
        <v>164.75</v>
      </c>
      <c r="L6736">
        <v>40.630000000000003</v>
      </c>
      <c r="M6736" t="s">
        <v>43</v>
      </c>
      <c r="N6736">
        <v>0.246616084977238</v>
      </c>
      <c r="O6736" t="s">
        <v>11361</v>
      </c>
      <c r="P6736" t="s">
        <v>11354</v>
      </c>
      <c r="Q6736" t="s">
        <v>11369</v>
      </c>
      <c r="R6736" t="s">
        <v>11360</v>
      </c>
      <c r="S6736">
        <f>IF(SalesData[[#This Row],[Return Status]]="Returned",1,0)</f>
        <v>1</v>
      </c>
      <c r="U6736" s="2">
        <f>EOMONTH(SalesData[[#This Row],[Order Date]],0)</f>
        <v>45199</v>
      </c>
      <c r="V6736" s="9" t="str">
        <f>"Q"&amp;INT((MONTH(SalesData[[#This Row],[Order Date]])+2)/3)&amp;"-"&amp;YEAR(SalesData[[#This Row],[Order Date]])</f>
        <v>Q3-2023</v>
      </c>
    </row>
    <row r="6737" spans="1:22" x14ac:dyDescent="0.35">
      <c r="A6737" t="s">
        <v>6878</v>
      </c>
      <c r="B6737" s="1">
        <v>45176</v>
      </c>
      <c r="C6737" t="s">
        <v>57</v>
      </c>
      <c r="D6737" t="s">
        <v>80</v>
      </c>
      <c r="E6737">
        <v>8441293930</v>
      </c>
      <c r="F6737" t="s">
        <v>103</v>
      </c>
      <c r="G6737" t="s">
        <v>23</v>
      </c>
      <c r="H6737" t="s">
        <v>24</v>
      </c>
      <c r="I6737" t="s">
        <v>17</v>
      </c>
      <c r="J6737" t="s">
        <v>43</v>
      </c>
      <c r="K6737">
        <v>2684.35</v>
      </c>
      <c r="L6737">
        <v>463.96</v>
      </c>
      <c r="M6737" t="s">
        <v>43</v>
      </c>
      <c r="N6737">
        <v>0.17283886229441001</v>
      </c>
      <c r="O6737" t="s">
        <v>11351</v>
      </c>
      <c r="P6737" t="s">
        <v>11352</v>
      </c>
      <c r="R6737" t="s">
        <v>11353</v>
      </c>
      <c r="S6737">
        <f>IF(SalesData[[#This Row],[Return Status]]="Returned",1,0)</f>
        <v>0</v>
      </c>
      <c r="T6737">
        <v>2821.33</v>
      </c>
      <c r="U6737" s="2">
        <f>EOMONTH(SalesData[[#This Row],[Order Date]],0)</f>
        <v>45199</v>
      </c>
      <c r="V6737" s="9" t="str">
        <f>"Q"&amp;INT((MONTH(SalesData[[#This Row],[Order Date]])+2)/3)&amp;"-"&amp;YEAR(SalesData[[#This Row],[Order Date]])</f>
        <v>Q3-2023</v>
      </c>
    </row>
    <row r="6738" spans="1:22" x14ac:dyDescent="0.35">
      <c r="A6738" t="s">
        <v>6879</v>
      </c>
      <c r="B6738" s="1">
        <v>45171</v>
      </c>
      <c r="C6738" t="s">
        <v>188</v>
      </c>
      <c r="D6738" t="s">
        <v>27</v>
      </c>
      <c r="E6738">
        <v>5767404372</v>
      </c>
      <c r="F6738" t="s">
        <v>154</v>
      </c>
      <c r="G6738" t="s">
        <v>29</v>
      </c>
      <c r="H6738" t="s">
        <v>30</v>
      </c>
      <c r="I6738" t="s">
        <v>31</v>
      </c>
      <c r="J6738" t="s">
        <v>62</v>
      </c>
      <c r="K6738">
        <v>1069.94</v>
      </c>
      <c r="L6738">
        <v>183.51</v>
      </c>
      <c r="M6738" t="s">
        <v>62</v>
      </c>
      <c r="N6738">
        <v>0.17151429052096401</v>
      </c>
      <c r="O6738" t="s">
        <v>11351</v>
      </c>
      <c r="P6738" t="s">
        <v>11352</v>
      </c>
      <c r="R6738" t="s">
        <v>11353</v>
      </c>
      <c r="S6738">
        <f>IF(SalesData[[#This Row],[Return Status]]="Returned",1,0)</f>
        <v>0</v>
      </c>
      <c r="T6738">
        <v>2788.38</v>
      </c>
      <c r="U6738" s="2">
        <f>EOMONTH(SalesData[[#This Row],[Order Date]],0)</f>
        <v>45199</v>
      </c>
      <c r="V6738" s="9" t="str">
        <f>"Q"&amp;INT((MONTH(SalesData[[#This Row],[Order Date]])+2)/3)&amp;"-"&amp;YEAR(SalesData[[#This Row],[Order Date]])</f>
        <v>Q3-2023</v>
      </c>
    </row>
    <row r="6739" spans="1:22" x14ac:dyDescent="0.35">
      <c r="A6739" t="s">
        <v>6880</v>
      </c>
      <c r="B6739" s="1">
        <v>45177</v>
      </c>
      <c r="C6739" t="s">
        <v>325</v>
      </c>
      <c r="D6739" t="s">
        <v>80</v>
      </c>
      <c r="E6739">
        <v>2463197510</v>
      </c>
      <c r="F6739" t="s">
        <v>64</v>
      </c>
      <c r="G6739" t="s">
        <v>15</v>
      </c>
      <c r="H6739" t="s">
        <v>16</v>
      </c>
      <c r="I6739" t="s">
        <v>17</v>
      </c>
      <c r="J6739" t="s">
        <v>19</v>
      </c>
      <c r="K6739">
        <v>2342.83</v>
      </c>
      <c r="L6739">
        <v>278.22000000000003</v>
      </c>
      <c r="M6739" t="s">
        <v>19</v>
      </c>
      <c r="N6739">
        <v>0.118753814830782</v>
      </c>
      <c r="O6739" t="s">
        <v>11351</v>
      </c>
      <c r="P6739" t="s">
        <v>11352</v>
      </c>
      <c r="R6739" t="s">
        <v>11353</v>
      </c>
      <c r="S6739">
        <f>IF(SalesData[[#This Row],[Return Status]]="Returned",1,0)</f>
        <v>0</v>
      </c>
      <c r="T6739">
        <v>2085.91</v>
      </c>
      <c r="U6739" s="2">
        <f>EOMONTH(SalesData[[#This Row],[Order Date]],0)</f>
        <v>45199</v>
      </c>
      <c r="V6739" s="9" t="str">
        <f>"Q"&amp;INT((MONTH(SalesData[[#This Row],[Order Date]])+2)/3)&amp;"-"&amp;YEAR(SalesData[[#This Row],[Order Date]])</f>
        <v>Q3-2023</v>
      </c>
    </row>
    <row r="6740" spans="1:22" x14ac:dyDescent="0.35">
      <c r="A6740" t="s">
        <v>6881</v>
      </c>
      <c r="B6740" s="1">
        <v>45178</v>
      </c>
      <c r="C6740" t="s">
        <v>325</v>
      </c>
      <c r="D6740" t="s">
        <v>145</v>
      </c>
      <c r="E6740">
        <v>4168230942</v>
      </c>
      <c r="F6740" t="s">
        <v>133</v>
      </c>
      <c r="G6740" t="s">
        <v>89</v>
      </c>
      <c r="H6740" t="s">
        <v>90</v>
      </c>
      <c r="I6740" t="s">
        <v>31</v>
      </c>
      <c r="J6740" t="s">
        <v>62</v>
      </c>
      <c r="K6740">
        <v>4265.8500000000004</v>
      </c>
      <c r="L6740">
        <v>967.84</v>
      </c>
      <c r="M6740" t="s">
        <v>62</v>
      </c>
      <c r="N6740">
        <v>0.22688092642732399</v>
      </c>
      <c r="O6740" t="s">
        <v>11351</v>
      </c>
      <c r="P6740" t="s">
        <v>11354</v>
      </c>
      <c r="R6740" t="s">
        <v>11353</v>
      </c>
      <c r="S6740">
        <f>IF(SalesData[[#This Row],[Return Status]]="Returned",1,0)</f>
        <v>0</v>
      </c>
      <c r="T6740">
        <v>207.68</v>
      </c>
      <c r="U6740" s="2">
        <f>EOMONTH(SalesData[[#This Row],[Order Date]],0)</f>
        <v>45199</v>
      </c>
      <c r="V6740" s="9" t="str">
        <f>"Q"&amp;INT((MONTH(SalesData[[#This Row],[Order Date]])+2)/3)&amp;"-"&amp;YEAR(SalesData[[#This Row],[Order Date]])</f>
        <v>Q3-2023</v>
      </c>
    </row>
    <row r="6741" spans="1:22" x14ac:dyDescent="0.35">
      <c r="A6741" t="s">
        <v>6882</v>
      </c>
      <c r="B6741" s="1">
        <v>45179</v>
      </c>
      <c r="C6741" t="s">
        <v>325</v>
      </c>
      <c r="D6741" t="s">
        <v>39</v>
      </c>
      <c r="E6741">
        <v>8444121597</v>
      </c>
      <c r="F6741" t="s">
        <v>107</v>
      </c>
      <c r="G6741" t="s">
        <v>15</v>
      </c>
      <c r="H6741" t="s">
        <v>16</v>
      </c>
      <c r="I6741" t="s">
        <v>17</v>
      </c>
      <c r="J6741" t="s">
        <v>19</v>
      </c>
      <c r="K6741">
        <v>2447.9499999999998</v>
      </c>
      <c r="L6741">
        <v>307.83</v>
      </c>
      <c r="M6741" t="s">
        <v>19</v>
      </c>
      <c r="N6741">
        <v>0.125750117445209</v>
      </c>
      <c r="O6741" t="s">
        <v>11351</v>
      </c>
      <c r="P6741" t="s">
        <v>11352</v>
      </c>
      <c r="R6741" t="s">
        <v>11353</v>
      </c>
      <c r="S6741">
        <f>IF(SalesData[[#This Row],[Return Status]]="Returned",1,0)</f>
        <v>0</v>
      </c>
      <c r="T6741">
        <v>2085.91</v>
      </c>
      <c r="U6741" s="2">
        <f>EOMONTH(SalesData[[#This Row],[Order Date]],0)</f>
        <v>45199</v>
      </c>
      <c r="V6741" s="9" t="str">
        <f>"Q"&amp;INT((MONTH(SalesData[[#This Row],[Order Date]])+2)/3)&amp;"-"&amp;YEAR(SalesData[[#This Row],[Order Date]])</f>
        <v>Q3-2023</v>
      </c>
    </row>
    <row r="6742" spans="1:22" x14ac:dyDescent="0.35">
      <c r="A6742" t="s">
        <v>6883</v>
      </c>
      <c r="B6742" s="1">
        <v>45188</v>
      </c>
      <c r="C6742" t="s">
        <v>176</v>
      </c>
      <c r="D6742" t="s">
        <v>99</v>
      </c>
      <c r="E6742">
        <v>3194021530</v>
      </c>
      <c r="F6742" t="s">
        <v>147</v>
      </c>
      <c r="G6742" t="s">
        <v>84</v>
      </c>
      <c r="H6742" t="s">
        <v>85</v>
      </c>
      <c r="I6742" t="s">
        <v>31</v>
      </c>
      <c r="J6742" t="s">
        <v>19</v>
      </c>
      <c r="K6742">
        <v>4367.08</v>
      </c>
      <c r="L6742">
        <v>1164.07</v>
      </c>
      <c r="M6742" t="s">
        <v>19</v>
      </c>
      <c r="N6742">
        <v>0.26655568480540798</v>
      </c>
      <c r="O6742" t="s">
        <v>11351</v>
      </c>
      <c r="P6742" t="s">
        <v>11354</v>
      </c>
      <c r="R6742" t="s">
        <v>11353</v>
      </c>
      <c r="S6742">
        <f>IF(SalesData[[#This Row],[Return Status]]="Returned",1,0)</f>
        <v>0</v>
      </c>
      <c r="T6742">
        <v>847.14</v>
      </c>
      <c r="U6742" s="2">
        <f>EOMONTH(SalesData[[#This Row],[Order Date]],0)</f>
        <v>45199</v>
      </c>
      <c r="V6742" s="9" t="str">
        <f>"Q"&amp;INT((MONTH(SalesData[[#This Row],[Order Date]])+2)/3)&amp;"-"&amp;YEAR(SalesData[[#This Row],[Order Date]])</f>
        <v>Q3-2023</v>
      </c>
    </row>
    <row r="6743" spans="1:22" x14ac:dyDescent="0.35">
      <c r="A6743" t="s">
        <v>6884</v>
      </c>
      <c r="B6743" s="1">
        <v>45178</v>
      </c>
      <c r="C6743" t="s">
        <v>149</v>
      </c>
      <c r="D6743" t="s">
        <v>80</v>
      </c>
      <c r="E6743">
        <v>5834150089</v>
      </c>
      <c r="F6743" t="s">
        <v>95</v>
      </c>
      <c r="G6743" t="s">
        <v>59</v>
      </c>
      <c r="H6743" t="s">
        <v>60</v>
      </c>
      <c r="I6743" t="s">
        <v>31</v>
      </c>
      <c r="J6743" t="s">
        <v>61</v>
      </c>
      <c r="K6743">
        <v>3757.86</v>
      </c>
      <c r="L6743">
        <v>558.70000000000005</v>
      </c>
      <c r="M6743" t="s">
        <v>62</v>
      </c>
      <c r="N6743">
        <v>0.148675043774914</v>
      </c>
      <c r="O6743" t="s">
        <v>11351</v>
      </c>
      <c r="P6743" t="s">
        <v>11352</v>
      </c>
      <c r="R6743" t="s">
        <v>11353</v>
      </c>
      <c r="S6743">
        <f>IF(SalesData[[#This Row],[Return Status]]="Returned",1,0)</f>
        <v>0</v>
      </c>
      <c r="T6743">
        <v>2183.56</v>
      </c>
      <c r="U6743" s="2">
        <f>EOMONTH(SalesData[[#This Row],[Order Date]],0)</f>
        <v>45199</v>
      </c>
      <c r="V6743" s="9" t="str">
        <f>"Q"&amp;INT((MONTH(SalesData[[#This Row],[Order Date]])+2)/3)&amp;"-"&amp;YEAR(SalesData[[#This Row],[Order Date]])</f>
        <v>Q3-2023</v>
      </c>
    </row>
    <row r="6744" spans="1:22" x14ac:dyDescent="0.35">
      <c r="A6744" t="s">
        <v>6885</v>
      </c>
      <c r="B6744" s="1">
        <v>45173</v>
      </c>
      <c r="C6744" t="s">
        <v>162</v>
      </c>
      <c r="D6744" t="s">
        <v>27</v>
      </c>
      <c r="E6744">
        <v>1650864806</v>
      </c>
      <c r="F6744" t="s">
        <v>78</v>
      </c>
      <c r="G6744" t="s">
        <v>15</v>
      </c>
      <c r="H6744" t="s">
        <v>16</v>
      </c>
      <c r="I6744" t="s">
        <v>17</v>
      </c>
      <c r="J6744" t="s">
        <v>62</v>
      </c>
      <c r="K6744">
        <v>692.82</v>
      </c>
      <c r="L6744">
        <v>32.42</v>
      </c>
      <c r="M6744" t="s">
        <v>62</v>
      </c>
      <c r="N6744">
        <v>4.6794261135648503E-2</v>
      </c>
      <c r="O6744" t="s">
        <v>11355</v>
      </c>
      <c r="P6744" t="s">
        <v>11356</v>
      </c>
      <c r="R6744" t="s">
        <v>11353</v>
      </c>
      <c r="S6744">
        <f>IF(SalesData[[#This Row],[Return Status]]="Returned",1,0)</f>
        <v>0</v>
      </c>
      <c r="T6744">
        <v>2085.91</v>
      </c>
      <c r="U6744" s="2">
        <f>EOMONTH(SalesData[[#This Row],[Order Date]],0)</f>
        <v>45199</v>
      </c>
      <c r="V6744" s="9" t="str">
        <f>"Q"&amp;INT((MONTH(SalesData[[#This Row],[Order Date]])+2)/3)&amp;"-"&amp;YEAR(SalesData[[#This Row],[Order Date]])</f>
        <v>Q3-2023</v>
      </c>
    </row>
    <row r="6745" spans="1:22" x14ac:dyDescent="0.35">
      <c r="A6745" t="s">
        <v>6886</v>
      </c>
      <c r="B6745" s="1">
        <v>45170</v>
      </c>
      <c r="C6745" t="s">
        <v>194</v>
      </c>
      <c r="D6745" t="s">
        <v>46</v>
      </c>
      <c r="E6745">
        <v>4836926370</v>
      </c>
      <c r="F6745" t="s">
        <v>140</v>
      </c>
      <c r="G6745" t="s">
        <v>141</v>
      </c>
      <c r="H6745" t="s">
        <v>11357</v>
      </c>
      <c r="I6745" t="s">
        <v>17</v>
      </c>
      <c r="J6745" t="s">
        <v>42</v>
      </c>
      <c r="K6745">
        <v>221.61</v>
      </c>
      <c r="L6745">
        <v>62.51</v>
      </c>
      <c r="M6745" t="s">
        <v>43</v>
      </c>
      <c r="N6745">
        <v>0.282072108659356</v>
      </c>
      <c r="O6745" t="s">
        <v>11361</v>
      </c>
      <c r="P6745" t="s">
        <v>11354</v>
      </c>
      <c r="Q6745" t="s">
        <v>11372</v>
      </c>
      <c r="R6745" t="s">
        <v>11360</v>
      </c>
      <c r="S6745">
        <f>IF(SalesData[[#This Row],[Return Status]]="Returned",1,0)</f>
        <v>1</v>
      </c>
      <c r="T6745">
        <v>2793.38</v>
      </c>
      <c r="U6745" s="2">
        <f>EOMONTH(SalesData[[#This Row],[Order Date]],0)</f>
        <v>45199</v>
      </c>
      <c r="V6745" s="9" t="str">
        <f>"Q"&amp;INT((MONTH(SalesData[[#This Row],[Order Date]])+2)/3)&amp;"-"&amp;YEAR(SalesData[[#This Row],[Order Date]])</f>
        <v>Q3-2023</v>
      </c>
    </row>
    <row r="6746" spans="1:22" x14ac:dyDescent="0.35">
      <c r="A6746" t="s">
        <v>6887</v>
      </c>
      <c r="B6746" s="1">
        <v>45190</v>
      </c>
      <c r="C6746" t="s">
        <v>113</v>
      </c>
      <c r="D6746" t="s">
        <v>46</v>
      </c>
      <c r="E6746">
        <v>5011632231</v>
      </c>
      <c r="F6746" t="s">
        <v>53</v>
      </c>
      <c r="G6746" t="s">
        <v>54</v>
      </c>
      <c r="H6746" t="s">
        <v>55</v>
      </c>
      <c r="I6746" t="s">
        <v>31</v>
      </c>
      <c r="J6746" t="s">
        <v>19</v>
      </c>
      <c r="K6746">
        <v>1594.31</v>
      </c>
      <c r="L6746">
        <v>264.98</v>
      </c>
      <c r="M6746" t="s">
        <v>19</v>
      </c>
      <c r="N6746">
        <v>0.166203561415283</v>
      </c>
      <c r="O6746" t="s">
        <v>11351</v>
      </c>
      <c r="P6746" t="s">
        <v>11352</v>
      </c>
      <c r="R6746" t="s">
        <v>11353</v>
      </c>
      <c r="S6746">
        <f>IF(SalesData[[#This Row],[Return Status]]="Returned",1,0)</f>
        <v>0</v>
      </c>
      <c r="U6746" s="2">
        <f>EOMONTH(SalesData[[#This Row],[Order Date]],0)</f>
        <v>45199</v>
      </c>
      <c r="V6746" s="9" t="str">
        <f>"Q"&amp;INT((MONTH(SalesData[[#This Row],[Order Date]])+2)/3)&amp;"-"&amp;YEAR(SalesData[[#This Row],[Order Date]])</f>
        <v>Q3-2023</v>
      </c>
    </row>
    <row r="6747" spans="1:22" x14ac:dyDescent="0.35">
      <c r="A6747" t="s">
        <v>6888</v>
      </c>
      <c r="B6747" s="1">
        <v>45198</v>
      </c>
      <c r="C6747" t="s">
        <v>176</v>
      </c>
      <c r="D6747" t="s">
        <v>145</v>
      </c>
      <c r="E6747">
        <v>6166137147</v>
      </c>
      <c r="F6747" t="s">
        <v>410</v>
      </c>
      <c r="G6747" t="s">
        <v>11370</v>
      </c>
      <c r="H6747" t="s">
        <v>30</v>
      </c>
      <c r="I6747" t="s">
        <v>31</v>
      </c>
      <c r="J6747" t="s">
        <v>18</v>
      </c>
      <c r="K6747">
        <v>1066.5899999999999</v>
      </c>
      <c r="L6747">
        <v>269.99</v>
      </c>
      <c r="M6747" t="s">
        <v>19</v>
      </c>
      <c r="N6747">
        <v>0.25313381899324</v>
      </c>
      <c r="O6747" t="s">
        <v>11351</v>
      </c>
      <c r="P6747" t="s">
        <v>11354</v>
      </c>
      <c r="R6747" t="s">
        <v>11353</v>
      </c>
      <c r="S6747">
        <f>IF(SalesData[[#This Row],[Return Status]]="Returned",1,0)</f>
        <v>0</v>
      </c>
      <c r="U6747" s="2">
        <f>EOMONTH(SalesData[[#This Row],[Order Date]],0)</f>
        <v>45199</v>
      </c>
      <c r="V6747" s="9" t="str">
        <f>"Q"&amp;INT((MONTH(SalesData[[#This Row],[Order Date]])+2)/3)&amp;"-"&amp;YEAR(SalesData[[#This Row],[Order Date]])</f>
        <v>Q3-2023</v>
      </c>
    </row>
    <row r="6748" spans="1:22" x14ac:dyDescent="0.35">
      <c r="A6748" t="s">
        <v>6889</v>
      </c>
      <c r="B6748" s="1">
        <v>45176</v>
      </c>
      <c r="C6748" t="s">
        <v>57</v>
      </c>
      <c r="D6748" t="s">
        <v>72</v>
      </c>
      <c r="E6748">
        <v>3694999108</v>
      </c>
      <c r="F6748" t="s">
        <v>50</v>
      </c>
      <c r="G6748" t="s">
        <v>34</v>
      </c>
      <c r="H6748" t="s">
        <v>35</v>
      </c>
      <c r="I6748" t="s">
        <v>36</v>
      </c>
      <c r="J6748" t="s">
        <v>18</v>
      </c>
      <c r="K6748">
        <v>1813.48</v>
      </c>
      <c r="L6748">
        <v>178.56</v>
      </c>
      <c r="M6748" t="s">
        <v>19</v>
      </c>
      <c r="N6748">
        <v>9.8462624346560196E-2</v>
      </c>
      <c r="O6748" t="s">
        <v>11351</v>
      </c>
      <c r="P6748" t="s">
        <v>11356</v>
      </c>
      <c r="R6748" t="s">
        <v>11353</v>
      </c>
      <c r="S6748">
        <f>IF(SalesData[[#This Row],[Return Status]]="Returned",1,0)</f>
        <v>0</v>
      </c>
      <c r="U6748" s="2">
        <f>EOMONTH(SalesData[[#This Row],[Order Date]],0)</f>
        <v>45199</v>
      </c>
      <c r="V6748" s="9" t="str">
        <f>"Q"&amp;INT((MONTH(SalesData[[#This Row],[Order Date]])+2)/3)&amp;"-"&amp;YEAR(SalesData[[#This Row],[Order Date]])</f>
        <v>Q3-2023</v>
      </c>
    </row>
    <row r="6749" spans="1:22" x14ac:dyDescent="0.35">
      <c r="A6749" t="s">
        <v>6890</v>
      </c>
      <c r="B6749" s="1">
        <v>45176</v>
      </c>
      <c r="C6749" t="s">
        <v>21</v>
      </c>
      <c r="D6749" t="s">
        <v>46</v>
      </c>
      <c r="E6749">
        <v>407800060</v>
      </c>
      <c r="F6749" t="s">
        <v>64</v>
      </c>
      <c r="G6749" t="s">
        <v>859</v>
      </c>
      <c r="H6749" t="s">
        <v>16</v>
      </c>
      <c r="I6749" t="s">
        <v>17</v>
      </c>
      <c r="J6749" t="s">
        <v>19</v>
      </c>
      <c r="K6749">
        <v>4047.88</v>
      </c>
      <c r="L6749">
        <v>811.71</v>
      </c>
      <c r="M6749" t="s">
        <v>19</v>
      </c>
      <c r="N6749">
        <v>0.200527189541192</v>
      </c>
      <c r="O6749" t="s">
        <v>11351</v>
      </c>
      <c r="P6749" t="s">
        <v>11354</v>
      </c>
      <c r="R6749" t="s">
        <v>11353</v>
      </c>
      <c r="S6749">
        <f>IF(SalesData[[#This Row],[Return Status]]="Returned",1,0)</f>
        <v>0</v>
      </c>
      <c r="U6749" s="2">
        <f>EOMONTH(SalesData[[#This Row],[Order Date]],0)</f>
        <v>45199</v>
      </c>
      <c r="V6749" s="9" t="str">
        <f>"Q"&amp;INT((MONTH(SalesData[[#This Row],[Order Date]])+2)/3)&amp;"-"&amp;YEAR(SalesData[[#This Row],[Order Date]])</f>
        <v>Q3-2023</v>
      </c>
    </row>
    <row r="6750" spans="1:22" x14ac:dyDescent="0.35">
      <c r="A6750" t="s">
        <v>6891</v>
      </c>
      <c r="B6750" s="1">
        <v>45171</v>
      </c>
      <c r="C6750" t="s">
        <v>38</v>
      </c>
      <c r="D6750" t="s">
        <v>27</v>
      </c>
      <c r="E6750">
        <v>5182207707</v>
      </c>
      <c r="F6750" t="s">
        <v>64</v>
      </c>
      <c r="G6750" t="s">
        <v>11390</v>
      </c>
      <c r="H6750" t="s">
        <v>16</v>
      </c>
      <c r="I6750" t="s">
        <v>17</v>
      </c>
      <c r="J6750" t="s">
        <v>62</v>
      </c>
      <c r="K6750">
        <v>3972.12</v>
      </c>
      <c r="L6750">
        <v>764.61</v>
      </c>
      <c r="M6750" t="s">
        <v>62</v>
      </c>
      <c r="N6750">
        <v>0.192494184465726</v>
      </c>
      <c r="O6750" t="s">
        <v>11351</v>
      </c>
      <c r="P6750" t="s">
        <v>11352</v>
      </c>
      <c r="R6750" t="s">
        <v>11353</v>
      </c>
      <c r="S6750">
        <f>IF(SalesData[[#This Row],[Return Status]]="Returned",1,0)</f>
        <v>0</v>
      </c>
      <c r="U6750" s="2">
        <f>EOMONTH(SalesData[[#This Row],[Order Date]],0)</f>
        <v>45199</v>
      </c>
      <c r="V6750" s="9" t="str">
        <f>"Q"&amp;INT((MONTH(SalesData[[#This Row],[Order Date]])+2)/3)&amp;"-"&amp;YEAR(SalesData[[#This Row],[Order Date]])</f>
        <v>Q3-2023</v>
      </c>
    </row>
    <row r="6751" spans="1:22" x14ac:dyDescent="0.35">
      <c r="A6751" t="s">
        <v>6892</v>
      </c>
      <c r="B6751" s="1">
        <v>45187</v>
      </c>
      <c r="C6751" t="s">
        <v>57</v>
      </c>
      <c r="D6751" t="s">
        <v>80</v>
      </c>
      <c r="E6751">
        <v>5690864022</v>
      </c>
      <c r="F6751" t="s">
        <v>100</v>
      </c>
      <c r="G6751" t="s">
        <v>11382</v>
      </c>
      <c r="H6751" t="s">
        <v>35</v>
      </c>
      <c r="I6751" t="s">
        <v>36</v>
      </c>
      <c r="J6751" t="s">
        <v>19</v>
      </c>
      <c r="K6751">
        <v>2812.18</v>
      </c>
      <c r="L6751">
        <v>365.18</v>
      </c>
      <c r="M6751" t="s">
        <v>19</v>
      </c>
      <c r="N6751">
        <v>0.12985655256775899</v>
      </c>
      <c r="O6751" t="s">
        <v>11351</v>
      </c>
      <c r="P6751" t="s">
        <v>11352</v>
      </c>
      <c r="R6751" t="s">
        <v>11353</v>
      </c>
      <c r="S6751">
        <f>IF(SalesData[[#This Row],[Return Status]]="Returned",1,0)</f>
        <v>0</v>
      </c>
      <c r="U6751" s="2">
        <f>EOMONTH(SalesData[[#This Row],[Order Date]],0)</f>
        <v>45199</v>
      </c>
      <c r="V6751" s="9" t="str">
        <f>"Q"&amp;INT((MONTH(SalesData[[#This Row],[Order Date]])+2)/3)&amp;"-"&amp;YEAR(SalesData[[#This Row],[Order Date]])</f>
        <v>Q3-2023</v>
      </c>
    </row>
    <row r="6752" spans="1:22" x14ac:dyDescent="0.35">
      <c r="A6752" t="s">
        <v>6893</v>
      </c>
      <c r="B6752" s="1">
        <v>45184</v>
      </c>
      <c r="C6752" t="s">
        <v>132</v>
      </c>
      <c r="D6752" t="s">
        <v>80</v>
      </c>
      <c r="E6752">
        <v>8342469135</v>
      </c>
      <c r="F6752" t="s">
        <v>137</v>
      </c>
      <c r="G6752" t="s">
        <v>34</v>
      </c>
      <c r="H6752" t="s">
        <v>35</v>
      </c>
      <c r="I6752" t="s">
        <v>36</v>
      </c>
      <c r="J6752" t="s">
        <v>18</v>
      </c>
      <c r="K6752">
        <v>2725.01</v>
      </c>
      <c r="L6752">
        <v>371.89</v>
      </c>
      <c r="M6752" t="s">
        <v>19</v>
      </c>
      <c r="N6752">
        <v>0.13647289367745399</v>
      </c>
      <c r="O6752" t="s">
        <v>11351</v>
      </c>
      <c r="P6752" t="s">
        <v>11352</v>
      </c>
      <c r="R6752" t="s">
        <v>11353</v>
      </c>
      <c r="S6752">
        <f>IF(SalesData[[#This Row],[Return Status]]="Returned",1,0)</f>
        <v>0</v>
      </c>
      <c r="U6752" s="2">
        <f>EOMONTH(SalesData[[#This Row],[Order Date]],0)</f>
        <v>45199</v>
      </c>
      <c r="V6752" s="9" t="str">
        <f>"Q"&amp;INT((MONTH(SalesData[[#This Row],[Order Date]])+2)/3)&amp;"-"&amp;YEAR(SalesData[[#This Row],[Order Date]])</f>
        <v>Q3-2023</v>
      </c>
    </row>
    <row r="6753" spans="1:22" x14ac:dyDescent="0.35">
      <c r="A6753" t="s">
        <v>6894</v>
      </c>
      <c r="B6753" s="1">
        <v>45170</v>
      </c>
      <c r="C6753" t="s">
        <v>97</v>
      </c>
      <c r="D6753" t="s">
        <v>13</v>
      </c>
      <c r="E6753">
        <v>2617098898</v>
      </c>
      <c r="F6753" t="s">
        <v>50</v>
      </c>
      <c r="G6753" t="s">
        <v>34</v>
      </c>
      <c r="H6753" t="s">
        <v>35</v>
      </c>
      <c r="I6753" t="s">
        <v>36</v>
      </c>
      <c r="J6753" t="s">
        <v>19</v>
      </c>
      <c r="K6753">
        <v>1044.3399999999999</v>
      </c>
      <c r="L6753">
        <v>211.53</v>
      </c>
      <c r="M6753" t="s">
        <v>19</v>
      </c>
      <c r="N6753">
        <v>0.20254897830208601</v>
      </c>
      <c r="O6753" t="s">
        <v>11351</v>
      </c>
      <c r="P6753" t="s">
        <v>11354</v>
      </c>
      <c r="R6753" t="s">
        <v>11353</v>
      </c>
      <c r="S6753">
        <f>IF(SalesData[[#This Row],[Return Status]]="Returned",1,0)</f>
        <v>0</v>
      </c>
      <c r="U6753" s="2">
        <f>EOMONTH(SalesData[[#This Row],[Order Date]],0)</f>
        <v>45199</v>
      </c>
      <c r="V6753" s="9" t="str">
        <f>"Q"&amp;INT((MONTH(SalesData[[#This Row],[Order Date]])+2)/3)&amp;"-"&amp;YEAR(SalesData[[#This Row],[Order Date]])</f>
        <v>Q3-2023</v>
      </c>
    </row>
    <row r="6754" spans="1:22" x14ac:dyDescent="0.35">
      <c r="A6754" t="s">
        <v>6895</v>
      </c>
      <c r="B6754" s="1">
        <v>45180</v>
      </c>
      <c r="C6754" t="s">
        <v>21</v>
      </c>
      <c r="D6754" t="s">
        <v>145</v>
      </c>
      <c r="E6754">
        <v>4059894039</v>
      </c>
      <c r="F6754" t="s">
        <v>120</v>
      </c>
      <c r="G6754" t="s">
        <v>141</v>
      </c>
      <c r="H6754" t="s">
        <v>121</v>
      </c>
      <c r="I6754" t="s">
        <v>17</v>
      </c>
      <c r="J6754" t="s">
        <v>19</v>
      </c>
      <c r="K6754">
        <v>1036.75</v>
      </c>
      <c r="L6754">
        <v>239.17</v>
      </c>
      <c r="M6754" t="s">
        <v>19</v>
      </c>
      <c r="N6754">
        <v>0.23069206655413599</v>
      </c>
      <c r="O6754" t="s">
        <v>11351</v>
      </c>
      <c r="P6754" t="s">
        <v>11354</v>
      </c>
      <c r="R6754" t="s">
        <v>11353</v>
      </c>
      <c r="S6754">
        <f>IF(SalesData[[#This Row],[Return Status]]="Returned",1,0)</f>
        <v>0</v>
      </c>
      <c r="T6754">
        <v>2793.38</v>
      </c>
      <c r="U6754" s="2">
        <f>EOMONTH(SalesData[[#This Row],[Order Date]],0)</f>
        <v>45199</v>
      </c>
      <c r="V6754" s="9" t="str">
        <f>"Q"&amp;INT((MONTH(SalesData[[#This Row],[Order Date]])+2)/3)&amp;"-"&amp;YEAR(SalesData[[#This Row],[Order Date]])</f>
        <v>Q3-2023</v>
      </c>
    </row>
    <row r="6755" spans="1:22" x14ac:dyDescent="0.35">
      <c r="A6755" t="s">
        <v>6896</v>
      </c>
      <c r="B6755" s="1">
        <v>45186</v>
      </c>
      <c r="C6755" t="s">
        <v>92</v>
      </c>
      <c r="D6755" t="s">
        <v>145</v>
      </c>
      <c r="E6755">
        <v>7583834563</v>
      </c>
      <c r="F6755" t="s">
        <v>68</v>
      </c>
      <c r="G6755" t="s">
        <v>69</v>
      </c>
      <c r="H6755" t="s">
        <v>41</v>
      </c>
      <c r="I6755" t="s">
        <v>31</v>
      </c>
      <c r="J6755" t="s">
        <v>62</v>
      </c>
      <c r="K6755">
        <v>1934.48</v>
      </c>
      <c r="L6755">
        <v>518.03</v>
      </c>
      <c r="M6755" t="s">
        <v>62</v>
      </c>
      <c r="N6755">
        <v>0.26778772590049998</v>
      </c>
      <c r="O6755" t="s">
        <v>11351</v>
      </c>
      <c r="P6755" t="s">
        <v>11354</v>
      </c>
      <c r="R6755" t="s">
        <v>11353</v>
      </c>
      <c r="S6755">
        <f>IF(SalesData[[#This Row],[Return Status]]="Returned",1,0)</f>
        <v>0</v>
      </c>
      <c r="T6755">
        <v>2081.52</v>
      </c>
      <c r="U6755" s="2">
        <f>EOMONTH(SalesData[[#This Row],[Order Date]],0)</f>
        <v>45199</v>
      </c>
      <c r="V6755" s="9" t="str">
        <f>"Q"&amp;INT((MONTH(SalesData[[#This Row],[Order Date]])+2)/3)&amp;"-"&amp;YEAR(SalesData[[#This Row],[Order Date]])</f>
        <v>Q3-2023</v>
      </c>
    </row>
    <row r="6756" spans="1:22" x14ac:dyDescent="0.35">
      <c r="A6756" t="s">
        <v>6897</v>
      </c>
      <c r="B6756" s="1">
        <v>45182</v>
      </c>
      <c r="C6756" t="s">
        <v>92</v>
      </c>
      <c r="D6756" t="s">
        <v>39</v>
      </c>
      <c r="E6756">
        <v>6957682253</v>
      </c>
      <c r="F6756" t="s">
        <v>133</v>
      </c>
      <c r="G6756" t="s">
        <v>89</v>
      </c>
      <c r="H6756" t="s">
        <v>11357</v>
      </c>
      <c r="I6756" t="s">
        <v>31</v>
      </c>
      <c r="J6756" t="s">
        <v>19</v>
      </c>
      <c r="K6756">
        <v>2919.19</v>
      </c>
      <c r="L6756">
        <v>165.81</v>
      </c>
      <c r="M6756" t="s">
        <v>19</v>
      </c>
      <c r="N6756">
        <v>5.6800002740486202E-2</v>
      </c>
      <c r="O6756" t="s">
        <v>11351</v>
      </c>
      <c r="P6756" t="s">
        <v>11356</v>
      </c>
      <c r="R6756" t="s">
        <v>11353</v>
      </c>
      <c r="S6756">
        <f>IF(SalesData[[#This Row],[Return Status]]="Returned",1,0)</f>
        <v>0</v>
      </c>
      <c r="T6756">
        <v>207.68</v>
      </c>
      <c r="U6756" s="2">
        <f>EOMONTH(SalesData[[#This Row],[Order Date]],0)</f>
        <v>45199</v>
      </c>
      <c r="V6756" s="9" t="str">
        <f>"Q"&amp;INT((MONTH(SalesData[[#This Row],[Order Date]])+2)/3)&amp;"-"&amp;YEAR(SalesData[[#This Row],[Order Date]])</f>
        <v>Q3-2023</v>
      </c>
    </row>
    <row r="6757" spans="1:22" x14ac:dyDescent="0.35">
      <c r="A6757" t="s">
        <v>6898</v>
      </c>
      <c r="B6757" s="1">
        <v>45184</v>
      </c>
      <c r="C6757" t="s">
        <v>67</v>
      </c>
      <c r="D6757" t="s">
        <v>99</v>
      </c>
      <c r="E6757">
        <v>8371908289</v>
      </c>
      <c r="F6757" t="s">
        <v>95</v>
      </c>
      <c r="G6757" t="s">
        <v>59</v>
      </c>
      <c r="H6757" t="s">
        <v>60</v>
      </c>
      <c r="I6757" t="s">
        <v>31</v>
      </c>
      <c r="J6757" t="s">
        <v>18</v>
      </c>
      <c r="K6757">
        <v>4935.3599999999997</v>
      </c>
      <c r="L6757">
        <v>1305.68</v>
      </c>
      <c r="M6757" t="s">
        <v>19</v>
      </c>
      <c r="N6757">
        <v>0.26455618232509898</v>
      </c>
      <c r="O6757" t="s">
        <v>11351</v>
      </c>
      <c r="P6757" t="s">
        <v>11354</v>
      </c>
      <c r="R6757" t="s">
        <v>11353</v>
      </c>
      <c r="S6757">
        <f>IF(SalesData[[#This Row],[Return Status]]="Returned",1,0)</f>
        <v>0</v>
      </c>
      <c r="T6757">
        <v>2183.56</v>
      </c>
      <c r="U6757" s="2">
        <f>EOMONTH(SalesData[[#This Row],[Order Date]],0)</f>
        <v>45199</v>
      </c>
      <c r="V6757" s="9" t="str">
        <f>"Q"&amp;INT((MONTH(SalesData[[#This Row],[Order Date]])+2)/3)&amp;"-"&amp;YEAR(SalesData[[#This Row],[Order Date]])</f>
        <v>Q3-2023</v>
      </c>
    </row>
    <row r="6758" spans="1:22" x14ac:dyDescent="0.35">
      <c r="A6758" t="s">
        <v>6899</v>
      </c>
      <c r="B6758" s="1">
        <v>45192</v>
      </c>
      <c r="C6758" t="s">
        <v>87</v>
      </c>
      <c r="D6758" t="s">
        <v>145</v>
      </c>
      <c r="E6758">
        <v>5421612175</v>
      </c>
      <c r="F6758" t="s">
        <v>73</v>
      </c>
      <c r="G6758" t="s">
        <v>74</v>
      </c>
      <c r="H6758" t="s">
        <v>11357</v>
      </c>
      <c r="I6758" t="s">
        <v>36</v>
      </c>
      <c r="J6758" t="s">
        <v>18</v>
      </c>
      <c r="K6758">
        <v>1901.26</v>
      </c>
      <c r="L6758">
        <v>69.27</v>
      </c>
      <c r="M6758" t="s">
        <v>19</v>
      </c>
      <c r="N6758">
        <v>3.6433733418890599E-2</v>
      </c>
      <c r="O6758" t="s">
        <v>11351</v>
      </c>
      <c r="P6758" t="s">
        <v>11356</v>
      </c>
      <c r="R6758" t="s">
        <v>11353</v>
      </c>
      <c r="S6758">
        <f>IF(SalesData[[#This Row],[Return Status]]="Returned",1,0)</f>
        <v>0</v>
      </c>
      <c r="T6758">
        <v>2420.2800000000002</v>
      </c>
      <c r="U6758" s="2">
        <f>EOMONTH(SalesData[[#This Row],[Order Date]],0)</f>
        <v>45199</v>
      </c>
      <c r="V6758" s="9" t="str">
        <f>"Q"&amp;INT((MONTH(SalesData[[#This Row],[Order Date]])+2)/3)&amp;"-"&amp;YEAR(SalesData[[#This Row],[Order Date]])</f>
        <v>Q3-2023</v>
      </c>
    </row>
    <row r="6759" spans="1:22" x14ac:dyDescent="0.35">
      <c r="A6759" t="s">
        <v>6900</v>
      </c>
      <c r="B6759" s="1">
        <v>45189</v>
      </c>
      <c r="C6759" t="s">
        <v>106</v>
      </c>
      <c r="D6759" t="s">
        <v>72</v>
      </c>
      <c r="E6759">
        <v>484343627</v>
      </c>
      <c r="F6759" t="s">
        <v>140</v>
      </c>
      <c r="G6759" t="s">
        <v>11367</v>
      </c>
      <c r="H6759" t="s">
        <v>121</v>
      </c>
      <c r="I6759" t="s">
        <v>17</v>
      </c>
      <c r="J6759" t="s">
        <v>61</v>
      </c>
      <c r="K6759">
        <v>1135.3800000000001</v>
      </c>
      <c r="L6759">
        <v>171.33</v>
      </c>
      <c r="M6759" t="s">
        <v>62</v>
      </c>
      <c r="N6759">
        <v>0.15090101992284499</v>
      </c>
      <c r="O6759" t="s">
        <v>11351</v>
      </c>
      <c r="P6759" t="s">
        <v>11352</v>
      </c>
      <c r="R6759" t="s">
        <v>11353</v>
      </c>
      <c r="S6759">
        <f>IF(SalesData[[#This Row],[Return Status]]="Returned",1,0)</f>
        <v>0</v>
      </c>
      <c r="U6759" s="2">
        <f>EOMONTH(SalesData[[#This Row],[Order Date]],0)</f>
        <v>45199</v>
      </c>
      <c r="V6759" s="9" t="str">
        <f>"Q"&amp;INT((MONTH(SalesData[[#This Row],[Order Date]])+2)/3)&amp;"-"&amp;YEAR(SalesData[[#This Row],[Order Date]])</f>
        <v>Q3-2023</v>
      </c>
    </row>
    <row r="6760" spans="1:22" x14ac:dyDescent="0.35">
      <c r="A6760" t="s">
        <v>6901</v>
      </c>
      <c r="B6760" s="1">
        <v>45172</v>
      </c>
      <c r="C6760" t="s">
        <v>67</v>
      </c>
      <c r="D6760" t="s">
        <v>99</v>
      </c>
      <c r="E6760">
        <v>1106928381</v>
      </c>
      <c r="F6760" t="s">
        <v>114</v>
      </c>
      <c r="G6760" t="s">
        <v>280</v>
      </c>
      <c r="H6760" t="s">
        <v>60</v>
      </c>
      <c r="I6760" t="s">
        <v>31</v>
      </c>
      <c r="J6760" t="s">
        <v>18</v>
      </c>
      <c r="K6760">
        <v>1773.57</v>
      </c>
      <c r="L6760">
        <v>511.42</v>
      </c>
      <c r="M6760" t="s">
        <v>19</v>
      </c>
      <c r="N6760">
        <v>0.28835625320680902</v>
      </c>
      <c r="O6760" t="s">
        <v>11351</v>
      </c>
      <c r="P6760" t="s">
        <v>11354</v>
      </c>
      <c r="R6760" t="s">
        <v>11353</v>
      </c>
      <c r="S6760">
        <f>IF(SalesData[[#This Row],[Return Status]]="Returned",1,0)</f>
        <v>0</v>
      </c>
      <c r="U6760" s="2">
        <f>EOMONTH(SalesData[[#This Row],[Order Date]],0)</f>
        <v>45199</v>
      </c>
      <c r="V6760" s="9" t="str">
        <f>"Q"&amp;INT((MONTH(SalesData[[#This Row],[Order Date]])+2)/3)&amp;"-"&amp;YEAR(SalesData[[#This Row],[Order Date]])</f>
        <v>Q3-2023</v>
      </c>
    </row>
    <row r="6761" spans="1:22" x14ac:dyDescent="0.35">
      <c r="A6761" t="s">
        <v>6902</v>
      </c>
      <c r="B6761" s="1">
        <v>45197</v>
      </c>
      <c r="C6761" t="s">
        <v>325</v>
      </c>
      <c r="D6761" t="s">
        <v>27</v>
      </c>
      <c r="E6761">
        <v>604118349</v>
      </c>
      <c r="F6761" t="s">
        <v>64</v>
      </c>
      <c r="G6761" t="s">
        <v>15</v>
      </c>
      <c r="H6761" t="s">
        <v>16</v>
      </c>
      <c r="I6761" t="s">
        <v>17</v>
      </c>
      <c r="J6761" t="s">
        <v>61</v>
      </c>
      <c r="K6761">
        <v>1969.37</v>
      </c>
      <c r="L6761">
        <v>339.42</v>
      </c>
      <c r="M6761" t="s">
        <v>62</v>
      </c>
      <c r="N6761">
        <v>0.172349533099418</v>
      </c>
      <c r="O6761" t="s">
        <v>11351</v>
      </c>
      <c r="P6761" t="s">
        <v>11352</v>
      </c>
      <c r="R6761" t="s">
        <v>11353</v>
      </c>
      <c r="S6761">
        <f>IF(SalesData[[#This Row],[Return Status]]="Returned",1,0)</f>
        <v>0</v>
      </c>
      <c r="T6761">
        <v>2085.91</v>
      </c>
      <c r="U6761" s="2">
        <f>EOMONTH(SalesData[[#This Row],[Order Date]],0)</f>
        <v>45199</v>
      </c>
      <c r="V6761" s="9" t="str">
        <f>"Q"&amp;INT((MONTH(SalesData[[#This Row],[Order Date]])+2)/3)&amp;"-"&amp;YEAR(SalesData[[#This Row],[Order Date]])</f>
        <v>Q3-2023</v>
      </c>
    </row>
    <row r="6762" spans="1:22" x14ac:dyDescent="0.35">
      <c r="A6762" t="s">
        <v>6903</v>
      </c>
      <c r="B6762" s="1">
        <v>45194</v>
      </c>
      <c r="C6762" t="s">
        <v>113</v>
      </c>
      <c r="D6762" t="s">
        <v>80</v>
      </c>
      <c r="E6762">
        <v>9129863241</v>
      </c>
      <c r="F6762" t="s">
        <v>292</v>
      </c>
      <c r="G6762" t="s">
        <v>69</v>
      </c>
      <c r="H6762" t="s">
        <v>41</v>
      </c>
      <c r="I6762" t="s">
        <v>31</v>
      </c>
      <c r="J6762" t="s">
        <v>18</v>
      </c>
      <c r="K6762">
        <v>1108.8</v>
      </c>
      <c r="L6762">
        <v>116.42</v>
      </c>
      <c r="M6762" t="s">
        <v>19</v>
      </c>
      <c r="N6762">
        <v>0.104996392496392</v>
      </c>
      <c r="O6762" t="s">
        <v>11351</v>
      </c>
      <c r="P6762" t="s">
        <v>11352</v>
      </c>
      <c r="R6762" t="s">
        <v>11353</v>
      </c>
      <c r="S6762">
        <f>IF(SalesData[[#This Row],[Return Status]]="Returned",1,0)</f>
        <v>0</v>
      </c>
      <c r="T6762">
        <v>2081.52</v>
      </c>
      <c r="U6762" s="2">
        <f>EOMONTH(SalesData[[#This Row],[Order Date]],0)</f>
        <v>45199</v>
      </c>
      <c r="V6762" s="9" t="str">
        <f>"Q"&amp;INT((MONTH(SalesData[[#This Row],[Order Date]])+2)/3)&amp;"-"&amp;YEAR(SalesData[[#This Row],[Order Date]])</f>
        <v>Q3-2023</v>
      </c>
    </row>
    <row r="6763" spans="1:22" x14ac:dyDescent="0.35">
      <c r="A6763" t="s">
        <v>6904</v>
      </c>
      <c r="B6763" s="1">
        <v>45190</v>
      </c>
      <c r="C6763" t="s">
        <v>325</v>
      </c>
      <c r="D6763" t="s">
        <v>80</v>
      </c>
      <c r="E6763">
        <v>9429383756</v>
      </c>
      <c r="F6763" t="s">
        <v>116</v>
      </c>
      <c r="G6763" t="s">
        <v>74</v>
      </c>
      <c r="H6763" t="s">
        <v>75</v>
      </c>
      <c r="I6763" t="s">
        <v>36</v>
      </c>
      <c r="J6763" t="s">
        <v>18</v>
      </c>
      <c r="K6763">
        <v>1320.68</v>
      </c>
      <c r="L6763">
        <v>299.45</v>
      </c>
      <c r="M6763" t="s">
        <v>19</v>
      </c>
      <c r="N6763">
        <v>0.226739255535027</v>
      </c>
      <c r="O6763" t="s">
        <v>11351</v>
      </c>
      <c r="P6763" t="s">
        <v>11354</v>
      </c>
      <c r="R6763" t="s">
        <v>11353</v>
      </c>
      <c r="S6763">
        <f>IF(SalesData[[#This Row],[Return Status]]="Returned",1,0)</f>
        <v>0</v>
      </c>
      <c r="T6763">
        <v>2420.2800000000002</v>
      </c>
      <c r="U6763" s="2">
        <f>EOMONTH(SalesData[[#This Row],[Order Date]],0)</f>
        <v>45199</v>
      </c>
      <c r="V6763" s="9" t="str">
        <f>"Q"&amp;INT((MONTH(SalesData[[#This Row],[Order Date]])+2)/3)&amp;"-"&amp;YEAR(SalesData[[#This Row],[Order Date]])</f>
        <v>Q3-2023</v>
      </c>
    </row>
    <row r="6764" spans="1:22" x14ac:dyDescent="0.35">
      <c r="A6764" t="s">
        <v>6905</v>
      </c>
      <c r="B6764" s="1">
        <v>45190</v>
      </c>
      <c r="C6764" t="s">
        <v>139</v>
      </c>
      <c r="D6764" t="s">
        <v>80</v>
      </c>
      <c r="E6764">
        <v>424245625</v>
      </c>
      <c r="F6764" t="s">
        <v>154</v>
      </c>
      <c r="G6764" t="s">
        <v>29</v>
      </c>
      <c r="H6764" t="s">
        <v>30</v>
      </c>
      <c r="I6764" t="s">
        <v>31</v>
      </c>
      <c r="J6764" t="s">
        <v>19</v>
      </c>
      <c r="K6764">
        <v>4225.1400000000003</v>
      </c>
      <c r="L6764">
        <v>1019.78</v>
      </c>
      <c r="M6764" t="s">
        <v>19</v>
      </c>
      <c r="N6764">
        <v>0.24136004960782401</v>
      </c>
      <c r="O6764" t="s">
        <v>11351</v>
      </c>
      <c r="P6764" t="s">
        <v>11354</v>
      </c>
      <c r="R6764" t="s">
        <v>11353</v>
      </c>
      <c r="S6764">
        <f>IF(SalesData[[#This Row],[Return Status]]="Returned",1,0)</f>
        <v>0</v>
      </c>
      <c r="T6764">
        <v>2788.38</v>
      </c>
      <c r="U6764" s="2">
        <f>EOMONTH(SalesData[[#This Row],[Order Date]],0)</f>
        <v>45199</v>
      </c>
      <c r="V6764" s="9" t="str">
        <f>"Q"&amp;INT((MONTH(SalesData[[#This Row],[Order Date]])+2)/3)&amp;"-"&amp;YEAR(SalesData[[#This Row],[Order Date]])</f>
        <v>Q3-2023</v>
      </c>
    </row>
    <row r="6765" spans="1:22" x14ac:dyDescent="0.35">
      <c r="A6765" t="s">
        <v>6906</v>
      </c>
      <c r="B6765" s="1">
        <v>45197</v>
      </c>
      <c r="C6765" t="s">
        <v>49</v>
      </c>
      <c r="D6765" t="s">
        <v>72</v>
      </c>
      <c r="E6765">
        <v>1343684429</v>
      </c>
      <c r="F6765" t="s">
        <v>73</v>
      </c>
      <c r="G6765" t="s">
        <v>74</v>
      </c>
      <c r="H6765" t="s">
        <v>75</v>
      </c>
      <c r="I6765" t="s">
        <v>36</v>
      </c>
      <c r="J6765" t="s">
        <v>42</v>
      </c>
      <c r="K6765">
        <v>1662.9</v>
      </c>
      <c r="L6765">
        <v>374.2</v>
      </c>
      <c r="M6765" t="s">
        <v>43</v>
      </c>
      <c r="N6765">
        <v>0.22502856455589601</v>
      </c>
      <c r="O6765" t="s">
        <v>11351</v>
      </c>
      <c r="P6765" t="s">
        <v>11354</v>
      </c>
      <c r="R6765" t="s">
        <v>11353</v>
      </c>
      <c r="S6765">
        <f>IF(SalesData[[#This Row],[Return Status]]="Returned",1,0)</f>
        <v>0</v>
      </c>
      <c r="T6765">
        <v>2420.2800000000002</v>
      </c>
      <c r="U6765" s="2">
        <f>EOMONTH(SalesData[[#This Row],[Order Date]],0)</f>
        <v>45199</v>
      </c>
      <c r="V6765" s="9" t="str">
        <f>"Q"&amp;INT((MONTH(SalesData[[#This Row],[Order Date]])+2)/3)&amp;"-"&amp;YEAR(SalesData[[#This Row],[Order Date]])</f>
        <v>Q3-2023</v>
      </c>
    </row>
    <row r="6766" spans="1:22" x14ac:dyDescent="0.35">
      <c r="A6766" t="s">
        <v>6907</v>
      </c>
      <c r="B6766" s="1">
        <v>45175</v>
      </c>
      <c r="C6766" t="s">
        <v>106</v>
      </c>
      <c r="D6766" t="s">
        <v>72</v>
      </c>
      <c r="E6766">
        <v>426537029</v>
      </c>
      <c r="F6766" t="s">
        <v>238</v>
      </c>
      <c r="G6766" t="s">
        <v>74</v>
      </c>
      <c r="H6766" t="s">
        <v>75</v>
      </c>
      <c r="I6766" t="s">
        <v>36</v>
      </c>
      <c r="J6766" t="s">
        <v>62</v>
      </c>
      <c r="K6766">
        <v>2982.27</v>
      </c>
      <c r="L6766">
        <v>212.19</v>
      </c>
      <c r="M6766" t="s">
        <v>62</v>
      </c>
      <c r="N6766">
        <v>7.1150499451759899E-2</v>
      </c>
      <c r="O6766" t="s">
        <v>11351</v>
      </c>
      <c r="P6766" t="s">
        <v>11356</v>
      </c>
      <c r="R6766" t="s">
        <v>11353</v>
      </c>
      <c r="S6766">
        <f>IF(SalesData[[#This Row],[Return Status]]="Returned",1,0)</f>
        <v>0</v>
      </c>
      <c r="T6766">
        <v>2420.2800000000002</v>
      </c>
      <c r="U6766" s="2">
        <f>EOMONTH(SalesData[[#This Row],[Order Date]],0)</f>
        <v>45199</v>
      </c>
      <c r="V6766" s="9" t="str">
        <f>"Q"&amp;INT((MONTH(SalesData[[#This Row],[Order Date]])+2)/3)&amp;"-"&amp;YEAR(SalesData[[#This Row],[Order Date]])</f>
        <v>Q3-2023</v>
      </c>
    </row>
    <row r="6767" spans="1:22" x14ac:dyDescent="0.35">
      <c r="A6767" t="s">
        <v>6908</v>
      </c>
      <c r="B6767" s="1">
        <v>45181</v>
      </c>
      <c r="C6767" t="s">
        <v>12</v>
      </c>
      <c r="D6767" t="s">
        <v>99</v>
      </c>
      <c r="E6767">
        <v>4169217457</v>
      </c>
      <c r="F6767" t="s">
        <v>53</v>
      </c>
      <c r="G6767" t="s">
        <v>54</v>
      </c>
      <c r="H6767" t="s">
        <v>55</v>
      </c>
      <c r="I6767" t="s">
        <v>31</v>
      </c>
      <c r="J6767" t="s">
        <v>19</v>
      </c>
      <c r="K6767">
        <v>1575.25</v>
      </c>
      <c r="L6767">
        <v>263.83</v>
      </c>
      <c r="M6767" t="s">
        <v>19</v>
      </c>
      <c r="N6767">
        <v>0.16748452626567201</v>
      </c>
      <c r="O6767" t="s">
        <v>11351</v>
      </c>
      <c r="P6767" t="s">
        <v>11352</v>
      </c>
      <c r="R6767" t="s">
        <v>11353</v>
      </c>
      <c r="S6767">
        <f>IF(SalesData[[#This Row],[Return Status]]="Returned",1,0)</f>
        <v>0</v>
      </c>
      <c r="U6767" s="2">
        <f>EOMONTH(SalesData[[#This Row],[Order Date]],0)</f>
        <v>45199</v>
      </c>
      <c r="V6767" s="9" t="str">
        <f>"Q"&amp;INT((MONTH(SalesData[[#This Row],[Order Date]])+2)/3)&amp;"-"&amp;YEAR(SalesData[[#This Row],[Order Date]])</f>
        <v>Q3-2023</v>
      </c>
    </row>
    <row r="6768" spans="1:22" x14ac:dyDescent="0.35">
      <c r="A6768" t="s">
        <v>6909</v>
      </c>
      <c r="B6768" s="1">
        <v>45175</v>
      </c>
      <c r="C6768" t="s">
        <v>205</v>
      </c>
      <c r="D6768" t="s">
        <v>80</v>
      </c>
      <c r="E6768">
        <v>3592637289</v>
      </c>
      <c r="F6768" t="s">
        <v>163</v>
      </c>
      <c r="G6768" t="s">
        <v>164</v>
      </c>
      <c r="H6768" t="s">
        <v>165</v>
      </c>
      <c r="I6768" t="s">
        <v>36</v>
      </c>
      <c r="J6768" t="s">
        <v>19</v>
      </c>
      <c r="K6768">
        <v>4038.48</v>
      </c>
      <c r="L6768">
        <v>1085.78</v>
      </c>
      <c r="M6768" t="s">
        <v>19</v>
      </c>
      <c r="N6768">
        <v>0.26885858045601302</v>
      </c>
      <c r="O6768" t="s">
        <v>11351</v>
      </c>
      <c r="P6768" t="s">
        <v>11354</v>
      </c>
      <c r="R6768" t="s">
        <v>11353</v>
      </c>
      <c r="S6768">
        <f>IF(SalesData[[#This Row],[Return Status]]="Returned",1,0)</f>
        <v>0</v>
      </c>
      <c r="U6768" s="2">
        <f>EOMONTH(SalesData[[#This Row],[Order Date]],0)</f>
        <v>45199</v>
      </c>
      <c r="V6768" s="9" t="str">
        <f>"Q"&amp;INT((MONTH(SalesData[[#This Row],[Order Date]])+2)/3)&amp;"-"&amp;YEAR(SalesData[[#This Row],[Order Date]])</f>
        <v>Q3-2023</v>
      </c>
    </row>
    <row r="6769" spans="1:22" x14ac:dyDescent="0.35">
      <c r="A6769" t="s">
        <v>6910</v>
      </c>
      <c r="B6769" s="1">
        <v>45188</v>
      </c>
      <c r="C6769" t="s">
        <v>21</v>
      </c>
      <c r="D6769" t="s">
        <v>46</v>
      </c>
      <c r="E6769">
        <v>8683944302</v>
      </c>
      <c r="F6769" t="s">
        <v>100</v>
      </c>
      <c r="G6769" t="s">
        <v>34</v>
      </c>
      <c r="H6769" t="s">
        <v>35</v>
      </c>
      <c r="I6769" t="s">
        <v>36</v>
      </c>
      <c r="J6769" t="s">
        <v>19</v>
      </c>
      <c r="K6769">
        <v>3567.18</v>
      </c>
      <c r="L6769">
        <v>591.79</v>
      </c>
      <c r="M6769" t="s">
        <v>19</v>
      </c>
      <c r="N6769">
        <v>0.16589855291855199</v>
      </c>
      <c r="O6769" t="s">
        <v>11351</v>
      </c>
      <c r="P6769" t="s">
        <v>11352</v>
      </c>
      <c r="R6769" t="s">
        <v>11353</v>
      </c>
      <c r="S6769">
        <f>IF(SalesData[[#This Row],[Return Status]]="Returned",1,0)</f>
        <v>0</v>
      </c>
      <c r="U6769" s="2">
        <f>EOMONTH(SalesData[[#This Row],[Order Date]],0)</f>
        <v>45199</v>
      </c>
      <c r="V6769" s="9" t="str">
        <f>"Q"&amp;INT((MONTH(SalesData[[#This Row],[Order Date]])+2)/3)&amp;"-"&amp;YEAR(SalesData[[#This Row],[Order Date]])</f>
        <v>Q3-2023</v>
      </c>
    </row>
    <row r="6770" spans="1:22" x14ac:dyDescent="0.35">
      <c r="A6770" t="s">
        <v>6911</v>
      </c>
      <c r="B6770" s="1">
        <v>45196</v>
      </c>
      <c r="C6770" t="s">
        <v>132</v>
      </c>
      <c r="D6770" t="s">
        <v>80</v>
      </c>
      <c r="E6770">
        <v>3106954810</v>
      </c>
      <c r="F6770" t="s">
        <v>28</v>
      </c>
      <c r="G6770" t="s">
        <v>29</v>
      </c>
      <c r="H6770" t="s">
        <v>30</v>
      </c>
      <c r="I6770" t="s">
        <v>31</v>
      </c>
      <c r="J6770" t="s">
        <v>18</v>
      </c>
      <c r="K6770">
        <v>1212.5999999999999</v>
      </c>
      <c r="L6770">
        <v>101.51</v>
      </c>
      <c r="M6770" t="s">
        <v>19</v>
      </c>
      <c r="N6770">
        <v>8.3712683490021395E-2</v>
      </c>
      <c r="O6770" t="s">
        <v>11351</v>
      </c>
      <c r="P6770" t="s">
        <v>11356</v>
      </c>
      <c r="R6770" t="s">
        <v>11353</v>
      </c>
      <c r="S6770">
        <f>IF(SalesData[[#This Row],[Return Status]]="Returned",1,0)</f>
        <v>0</v>
      </c>
      <c r="T6770">
        <v>2788.38</v>
      </c>
      <c r="U6770" s="2">
        <f>EOMONTH(SalesData[[#This Row],[Order Date]],0)</f>
        <v>45199</v>
      </c>
      <c r="V6770" s="9" t="str">
        <f>"Q"&amp;INT((MONTH(SalesData[[#This Row],[Order Date]])+2)/3)&amp;"-"&amp;YEAR(SalesData[[#This Row],[Order Date]])</f>
        <v>Q3-2023</v>
      </c>
    </row>
    <row r="6771" spans="1:22" x14ac:dyDescent="0.35">
      <c r="A6771" t="s">
        <v>6912</v>
      </c>
      <c r="B6771" s="1">
        <v>45179</v>
      </c>
      <c r="C6771" t="s">
        <v>144</v>
      </c>
      <c r="D6771" t="s">
        <v>72</v>
      </c>
      <c r="E6771">
        <v>1860207682</v>
      </c>
      <c r="F6771" t="s">
        <v>95</v>
      </c>
      <c r="G6771" t="s">
        <v>59</v>
      </c>
      <c r="H6771" t="s">
        <v>60</v>
      </c>
      <c r="I6771" t="s">
        <v>31</v>
      </c>
      <c r="J6771" t="s">
        <v>19</v>
      </c>
      <c r="K6771">
        <v>2891.84</v>
      </c>
      <c r="L6771">
        <v>713.54</v>
      </c>
      <c r="M6771" t="s">
        <v>19</v>
      </c>
      <c r="N6771">
        <v>0.24674255837114101</v>
      </c>
      <c r="O6771" t="s">
        <v>11351</v>
      </c>
      <c r="P6771" t="s">
        <v>11354</v>
      </c>
      <c r="R6771" t="s">
        <v>11353</v>
      </c>
      <c r="S6771">
        <f>IF(SalesData[[#This Row],[Return Status]]="Returned",1,0)</f>
        <v>0</v>
      </c>
      <c r="T6771">
        <v>2183.56</v>
      </c>
      <c r="U6771" s="2">
        <f>EOMONTH(SalesData[[#This Row],[Order Date]],0)</f>
        <v>45199</v>
      </c>
      <c r="V6771" s="9" t="str">
        <f>"Q"&amp;INT((MONTH(SalesData[[#This Row],[Order Date]])+2)/3)&amp;"-"&amp;YEAR(SalesData[[#This Row],[Order Date]])</f>
        <v>Q3-2023</v>
      </c>
    </row>
    <row r="6772" spans="1:22" x14ac:dyDescent="0.35">
      <c r="A6772" t="s">
        <v>6913</v>
      </c>
      <c r="B6772" s="1">
        <v>45178</v>
      </c>
      <c r="C6772" t="s">
        <v>106</v>
      </c>
      <c r="D6772" t="s">
        <v>46</v>
      </c>
      <c r="E6772">
        <v>578420888</v>
      </c>
      <c r="F6772" t="s">
        <v>68</v>
      </c>
      <c r="G6772" t="s">
        <v>69</v>
      </c>
      <c r="H6772" t="s">
        <v>41</v>
      </c>
      <c r="I6772" t="s">
        <v>31</v>
      </c>
      <c r="J6772" t="s">
        <v>19</v>
      </c>
      <c r="K6772">
        <v>2490.5</v>
      </c>
      <c r="L6772">
        <v>256.95999999999998</v>
      </c>
      <c r="M6772" t="s">
        <v>19</v>
      </c>
      <c r="N6772">
        <v>0.103176069062437</v>
      </c>
      <c r="O6772" t="s">
        <v>11351</v>
      </c>
      <c r="P6772" t="s">
        <v>11352</v>
      </c>
      <c r="R6772" t="s">
        <v>11353</v>
      </c>
      <c r="S6772">
        <f>IF(SalesData[[#This Row],[Return Status]]="Returned",1,0)</f>
        <v>0</v>
      </c>
      <c r="T6772">
        <v>2081.52</v>
      </c>
      <c r="U6772" s="2">
        <f>EOMONTH(SalesData[[#This Row],[Order Date]],0)</f>
        <v>45199</v>
      </c>
      <c r="V6772" s="9" t="str">
        <f>"Q"&amp;INT((MONTH(SalesData[[#This Row],[Order Date]])+2)/3)&amp;"-"&amp;YEAR(SalesData[[#This Row],[Order Date]])</f>
        <v>Q3-2023</v>
      </c>
    </row>
    <row r="6773" spans="1:22" x14ac:dyDescent="0.35">
      <c r="A6773" t="s">
        <v>6914</v>
      </c>
      <c r="B6773" s="1">
        <v>45192</v>
      </c>
      <c r="C6773" t="s">
        <v>49</v>
      </c>
      <c r="D6773" t="s">
        <v>27</v>
      </c>
      <c r="E6773">
        <v>5854009149</v>
      </c>
      <c r="F6773" t="s">
        <v>152</v>
      </c>
      <c r="G6773" t="s">
        <v>23</v>
      </c>
      <c r="H6773" t="s">
        <v>11357</v>
      </c>
      <c r="I6773" t="s">
        <v>17</v>
      </c>
      <c r="J6773" t="s">
        <v>62</v>
      </c>
      <c r="K6773">
        <v>3835.87</v>
      </c>
      <c r="L6773">
        <v>214.52</v>
      </c>
      <c r="M6773" t="s">
        <v>62</v>
      </c>
      <c r="N6773">
        <v>5.59247315472109E-2</v>
      </c>
      <c r="O6773" t="s">
        <v>11351</v>
      </c>
      <c r="P6773" t="s">
        <v>11356</v>
      </c>
      <c r="R6773" t="s">
        <v>11353</v>
      </c>
      <c r="S6773">
        <f>IF(SalesData[[#This Row],[Return Status]]="Returned",1,0)</f>
        <v>0</v>
      </c>
      <c r="T6773">
        <v>2821.33</v>
      </c>
      <c r="U6773" s="2">
        <f>EOMONTH(SalesData[[#This Row],[Order Date]],0)</f>
        <v>45199</v>
      </c>
      <c r="V6773" s="9" t="str">
        <f>"Q"&amp;INT((MONTH(SalesData[[#This Row],[Order Date]])+2)/3)&amp;"-"&amp;YEAR(SalesData[[#This Row],[Order Date]])</f>
        <v>Q3-2023</v>
      </c>
    </row>
    <row r="6774" spans="1:22" x14ac:dyDescent="0.35">
      <c r="A6774" t="s">
        <v>6915</v>
      </c>
      <c r="B6774" s="1">
        <v>45192</v>
      </c>
      <c r="C6774" t="s">
        <v>149</v>
      </c>
      <c r="D6774" t="s">
        <v>72</v>
      </c>
      <c r="E6774">
        <v>2670959904</v>
      </c>
      <c r="F6774" t="s">
        <v>103</v>
      </c>
      <c r="G6774" t="s">
        <v>23</v>
      </c>
      <c r="H6774" t="s">
        <v>24</v>
      </c>
      <c r="I6774" t="s">
        <v>17</v>
      </c>
      <c r="J6774" t="s">
        <v>61</v>
      </c>
      <c r="K6774">
        <v>2038.51</v>
      </c>
      <c r="L6774">
        <v>291.02</v>
      </c>
      <c r="M6774" t="s">
        <v>62</v>
      </c>
      <c r="N6774">
        <v>0.142761134357938</v>
      </c>
      <c r="O6774" t="s">
        <v>11351</v>
      </c>
      <c r="P6774" t="s">
        <v>11352</v>
      </c>
      <c r="R6774" t="s">
        <v>11353</v>
      </c>
      <c r="S6774">
        <f>IF(SalesData[[#This Row],[Return Status]]="Returned",1,0)</f>
        <v>0</v>
      </c>
      <c r="T6774">
        <v>2821.33</v>
      </c>
      <c r="U6774" s="2">
        <f>EOMONTH(SalesData[[#This Row],[Order Date]],0)</f>
        <v>45199</v>
      </c>
      <c r="V6774" s="9" t="str">
        <f>"Q"&amp;INT((MONTH(SalesData[[#This Row],[Order Date]])+2)/3)&amp;"-"&amp;YEAR(SalesData[[#This Row],[Order Date]])</f>
        <v>Q3-2023</v>
      </c>
    </row>
    <row r="6775" spans="1:22" x14ac:dyDescent="0.35">
      <c r="A6775" t="s">
        <v>6916</v>
      </c>
      <c r="B6775" s="1">
        <v>45191</v>
      </c>
      <c r="C6775" t="s">
        <v>325</v>
      </c>
      <c r="D6775" t="s">
        <v>46</v>
      </c>
      <c r="E6775">
        <v>9769479713</v>
      </c>
      <c r="F6775" t="s">
        <v>133</v>
      </c>
      <c r="G6775" t="s">
        <v>89</v>
      </c>
      <c r="H6775" t="s">
        <v>90</v>
      </c>
      <c r="I6775" t="s">
        <v>31</v>
      </c>
      <c r="J6775" t="s">
        <v>42</v>
      </c>
      <c r="K6775">
        <v>2602.2600000000002</v>
      </c>
      <c r="L6775">
        <v>683.52</v>
      </c>
      <c r="M6775" t="s">
        <v>43</v>
      </c>
      <c r="N6775">
        <v>0.26266399206843299</v>
      </c>
      <c r="O6775" t="s">
        <v>11351</v>
      </c>
      <c r="P6775" t="s">
        <v>11354</v>
      </c>
      <c r="R6775" t="s">
        <v>11353</v>
      </c>
      <c r="S6775">
        <f>IF(SalesData[[#This Row],[Return Status]]="Returned",1,0)</f>
        <v>0</v>
      </c>
      <c r="T6775">
        <v>207.68</v>
      </c>
      <c r="U6775" s="2">
        <f>EOMONTH(SalesData[[#This Row],[Order Date]],0)</f>
        <v>45199</v>
      </c>
      <c r="V6775" s="9" t="str">
        <f>"Q"&amp;INT((MONTH(SalesData[[#This Row],[Order Date]])+2)/3)&amp;"-"&amp;YEAR(SalesData[[#This Row],[Order Date]])</f>
        <v>Q3-2023</v>
      </c>
    </row>
    <row r="6776" spans="1:22" x14ac:dyDescent="0.35">
      <c r="A6776" t="s">
        <v>6917</v>
      </c>
      <c r="B6776" s="1">
        <v>45187</v>
      </c>
      <c r="C6776" t="s">
        <v>124</v>
      </c>
      <c r="D6776" t="s">
        <v>27</v>
      </c>
      <c r="E6776">
        <v>4583500013</v>
      </c>
      <c r="F6776" t="s">
        <v>156</v>
      </c>
      <c r="G6776" t="s">
        <v>84</v>
      </c>
      <c r="H6776" t="s">
        <v>85</v>
      </c>
      <c r="I6776" t="s">
        <v>31</v>
      </c>
      <c r="J6776" t="s">
        <v>18</v>
      </c>
      <c r="K6776">
        <v>4074.56</v>
      </c>
      <c r="L6776">
        <v>194.73</v>
      </c>
      <c r="M6776" t="s">
        <v>19</v>
      </c>
      <c r="N6776">
        <v>4.7791663394329699E-2</v>
      </c>
      <c r="O6776" t="s">
        <v>11351</v>
      </c>
      <c r="P6776" t="s">
        <v>11356</v>
      </c>
      <c r="R6776" t="s">
        <v>11353</v>
      </c>
      <c r="S6776">
        <f>IF(SalesData[[#This Row],[Return Status]]="Returned",1,0)</f>
        <v>0</v>
      </c>
      <c r="T6776">
        <v>847.14</v>
      </c>
      <c r="U6776" s="2">
        <f>EOMONTH(SalesData[[#This Row],[Order Date]],0)</f>
        <v>45199</v>
      </c>
      <c r="V6776" s="9" t="str">
        <f>"Q"&amp;INT((MONTH(SalesData[[#This Row],[Order Date]])+2)/3)&amp;"-"&amp;YEAR(SalesData[[#This Row],[Order Date]])</f>
        <v>Q3-2023</v>
      </c>
    </row>
    <row r="6777" spans="1:22" x14ac:dyDescent="0.35">
      <c r="A6777" t="s">
        <v>6918</v>
      </c>
      <c r="B6777" s="1">
        <v>45188</v>
      </c>
      <c r="C6777" t="s">
        <v>132</v>
      </c>
      <c r="D6777" t="s">
        <v>27</v>
      </c>
      <c r="E6777">
        <v>9082118370</v>
      </c>
      <c r="F6777" t="s">
        <v>116</v>
      </c>
      <c r="G6777" t="s">
        <v>74</v>
      </c>
      <c r="H6777" t="s">
        <v>75</v>
      </c>
      <c r="I6777" t="s">
        <v>36</v>
      </c>
      <c r="J6777" t="s">
        <v>42</v>
      </c>
      <c r="K6777">
        <v>1683.42</v>
      </c>
      <c r="L6777">
        <v>289.64</v>
      </c>
      <c r="M6777" t="s">
        <v>43</v>
      </c>
      <c r="N6777">
        <v>0.17205450808473199</v>
      </c>
      <c r="O6777" t="s">
        <v>11351</v>
      </c>
      <c r="P6777" t="s">
        <v>11352</v>
      </c>
      <c r="R6777" t="s">
        <v>11353</v>
      </c>
      <c r="S6777">
        <f>IF(SalesData[[#This Row],[Return Status]]="Returned",1,0)</f>
        <v>0</v>
      </c>
      <c r="T6777">
        <v>2420.2800000000002</v>
      </c>
      <c r="U6777" s="2">
        <f>EOMONTH(SalesData[[#This Row],[Order Date]],0)</f>
        <v>45199</v>
      </c>
      <c r="V6777" s="9" t="str">
        <f>"Q"&amp;INT((MONTH(SalesData[[#This Row],[Order Date]])+2)/3)&amp;"-"&amp;YEAR(SalesData[[#This Row],[Order Date]])</f>
        <v>Q3-2023</v>
      </c>
    </row>
    <row r="6778" spans="1:22" x14ac:dyDescent="0.35">
      <c r="A6778" t="s">
        <v>6919</v>
      </c>
      <c r="B6778" s="1">
        <v>45182</v>
      </c>
      <c r="C6778" t="s">
        <v>87</v>
      </c>
      <c r="D6778" t="s">
        <v>39</v>
      </c>
      <c r="E6778">
        <v>8343014127</v>
      </c>
      <c r="F6778" t="s">
        <v>120</v>
      </c>
      <c r="G6778" t="s">
        <v>141</v>
      </c>
      <c r="H6778" t="s">
        <v>121</v>
      </c>
      <c r="I6778" t="s">
        <v>17</v>
      </c>
      <c r="J6778" t="s">
        <v>62</v>
      </c>
      <c r="K6778">
        <v>1713.45</v>
      </c>
      <c r="L6778">
        <v>61.13</v>
      </c>
      <c r="M6778" t="s">
        <v>62</v>
      </c>
      <c r="N6778">
        <v>3.56765589891739E-2</v>
      </c>
      <c r="O6778" t="s">
        <v>11351</v>
      </c>
      <c r="P6778" t="s">
        <v>11356</v>
      </c>
      <c r="R6778" t="s">
        <v>11353</v>
      </c>
      <c r="S6778">
        <f>IF(SalesData[[#This Row],[Return Status]]="Returned",1,0)</f>
        <v>0</v>
      </c>
      <c r="T6778">
        <v>2793.38</v>
      </c>
      <c r="U6778" s="2">
        <f>EOMONTH(SalesData[[#This Row],[Order Date]],0)</f>
        <v>45199</v>
      </c>
      <c r="V6778" s="9" t="str">
        <f>"Q"&amp;INT((MONTH(SalesData[[#This Row],[Order Date]])+2)/3)&amp;"-"&amp;YEAR(SalesData[[#This Row],[Order Date]])</f>
        <v>Q3-2023</v>
      </c>
    </row>
    <row r="6779" spans="1:22" x14ac:dyDescent="0.35">
      <c r="A6779" t="s">
        <v>6920</v>
      </c>
      <c r="B6779" s="1">
        <v>45177</v>
      </c>
      <c r="C6779" t="s">
        <v>87</v>
      </c>
      <c r="D6779" t="s">
        <v>145</v>
      </c>
      <c r="E6779">
        <v>9375360298</v>
      </c>
      <c r="F6779" t="s">
        <v>28</v>
      </c>
      <c r="G6779" t="s">
        <v>1013</v>
      </c>
      <c r="H6779" t="s">
        <v>11357</v>
      </c>
      <c r="I6779" t="s">
        <v>31</v>
      </c>
      <c r="J6779" t="s">
        <v>42</v>
      </c>
      <c r="K6779">
        <v>1811.74</v>
      </c>
      <c r="L6779">
        <v>277.58</v>
      </c>
      <c r="M6779" t="s">
        <v>43</v>
      </c>
      <c r="N6779">
        <v>0.153211829511961</v>
      </c>
      <c r="O6779" t="s">
        <v>11351</v>
      </c>
      <c r="P6779" t="s">
        <v>11352</v>
      </c>
      <c r="R6779" t="s">
        <v>11353</v>
      </c>
      <c r="S6779">
        <f>IF(SalesData[[#This Row],[Return Status]]="Returned",1,0)</f>
        <v>0</v>
      </c>
      <c r="U6779" s="2">
        <f>EOMONTH(SalesData[[#This Row],[Order Date]],0)</f>
        <v>45199</v>
      </c>
      <c r="V6779" s="9" t="str">
        <f>"Q"&amp;INT((MONTH(SalesData[[#This Row],[Order Date]])+2)/3)&amp;"-"&amp;YEAR(SalesData[[#This Row],[Order Date]])</f>
        <v>Q3-2023</v>
      </c>
    </row>
    <row r="6780" spans="1:22" x14ac:dyDescent="0.35">
      <c r="A6780" t="s">
        <v>6921</v>
      </c>
      <c r="B6780" s="1">
        <v>45191</v>
      </c>
      <c r="C6780" t="s">
        <v>77</v>
      </c>
      <c r="D6780" t="s">
        <v>13</v>
      </c>
      <c r="E6780">
        <v>6630409705</v>
      </c>
      <c r="F6780" t="s">
        <v>116</v>
      </c>
      <c r="G6780" t="s">
        <v>74</v>
      </c>
      <c r="H6780" t="s">
        <v>75</v>
      </c>
      <c r="I6780" t="s">
        <v>36</v>
      </c>
      <c r="J6780" t="s">
        <v>65</v>
      </c>
      <c r="K6780">
        <v>4918.99</v>
      </c>
      <c r="L6780">
        <v>1103.6400000000001</v>
      </c>
      <c r="M6780" t="s">
        <v>65</v>
      </c>
      <c r="N6780">
        <v>0.22436313145584799</v>
      </c>
      <c r="O6780" t="s">
        <v>11351</v>
      </c>
      <c r="P6780" t="s">
        <v>11354</v>
      </c>
      <c r="R6780" t="s">
        <v>11353</v>
      </c>
      <c r="S6780">
        <f>IF(SalesData[[#This Row],[Return Status]]="Returned",1,0)</f>
        <v>0</v>
      </c>
      <c r="T6780">
        <v>2420.2800000000002</v>
      </c>
      <c r="U6780" s="2">
        <f>EOMONTH(SalesData[[#This Row],[Order Date]],0)</f>
        <v>45199</v>
      </c>
      <c r="V6780" s="9" t="str">
        <f>"Q"&amp;INT((MONTH(SalesData[[#This Row],[Order Date]])+2)/3)&amp;"-"&amp;YEAR(SalesData[[#This Row],[Order Date]])</f>
        <v>Q3-2023</v>
      </c>
    </row>
    <row r="6781" spans="1:22" x14ac:dyDescent="0.35">
      <c r="A6781" t="s">
        <v>6922</v>
      </c>
      <c r="B6781" s="1">
        <v>45187</v>
      </c>
      <c r="C6781" t="s">
        <v>49</v>
      </c>
      <c r="D6781" t="s">
        <v>145</v>
      </c>
      <c r="E6781">
        <v>9362723266</v>
      </c>
      <c r="F6781" t="s">
        <v>95</v>
      </c>
      <c r="G6781" t="s">
        <v>59</v>
      </c>
      <c r="H6781" t="s">
        <v>60</v>
      </c>
      <c r="I6781" t="s">
        <v>31</v>
      </c>
      <c r="J6781" t="s">
        <v>65</v>
      </c>
      <c r="K6781">
        <v>105.97</v>
      </c>
      <c r="L6781">
        <v>20.34</v>
      </c>
      <c r="M6781" t="s">
        <v>65</v>
      </c>
      <c r="N6781">
        <v>0.19194111541002201</v>
      </c>
      <c r="O6781" t="s">
        <v>11361</v>
      </c>
      <c r="P6781" t="s">
        <v>11352</v>
      </c>
      <c r="R6781" t="s">
        <v>11353</v>
      </c>
      <c r="S6781">
        <f>IF(SalesData[[#This Row],[Return Status]]="Returned",1,0)</f>
        <v>0</v>
      </c>
      <c r="T6781">
        <v>2183.56</v>
      </c>
      <c r="U6781" s="2">
        <f>EOMONTH(SalesData[[#This Row],[Order Date]],0)</f>
        <v>45199</v>
      </c>
      <c r="V6781" s="9" t="str">
        <f>"Q"&amp;INT((MONTH(SalesData[[#This Row],[Order Date]])+2)/3)&amp;"-"&amp;YEAR(SalesData[[#This Row],[Order Date]])</f>
        <v>Q3-2023</v>
      </c>
    </row>
    <row r="6782" spans="1:22" x14ac:dyDescent="0.35">
      <c r="A6782" t="s">
        <v>6923</v>
      </c>
      <c r="B6782" s="1">
        <v>45195</v>
      </c>
      <c r="C6782" t="s">
        <v>176</v>
      </c>
      <c r="D6782" t="s">
        <v>39</v>
      </c>
      <c r="E6782">
        <v>9413569813</v>
      </c>
      <c r="F6782" t="s">
        <v>116</v>
      </c>
      <c r="G6782" t="s">
        <v>74</v>
      </c>
      <c r="H6782" t="s">
        <v>75</v>
      </c>
      <c r="I6782" t="s">
        <v>36</v>
      </c>
      <c r="J6782" t="s">
        <v>19</v>
      </c>
      <c r="K6782">
        <v>3901.15</v>
      </c>
      <c r="L6782">
        <v>963.89</v>
      </c>
      <c r="M6782" t="s">
        <v>19</v>
      </c>
      <c r="N6782">
        <v>0.24707842559245399</v>
      </c>
      <c r="O6782" t="s">
        <v>11351</v>
      </c>
      <c r="P6782" t="s">
        <v>11354</v>
      </c>
      <c r="R6782" t="s">
        <v>11353</v>
      </c>
      <c r="S6782">
        <f>IF(SalesData[[#This Row],[Return Status]]="Returned",1,0)</f>
        <v>0</v>
      </c>
      <c r="T6782">
        <v>2420.2800000000002</v>
      </c>
      <c r="U6782" s="2">
        <f>EOMONTH(SalesData[[#This Row],[Order Date]],0)</f>
        <v>45199</v>
      </c>
      <c r="V6782" s="9" t="str">
        <f>"Q"&amp;INT((MONTH(SalesData[[#This Row],[Order Date]])+2)/3)&amp;"-"&amp;YEAR(SalesData[[#This Row],[Order Date]])</f>
        <v>Q3-2023</v>
      </c>
    </row>
    <row r="6783" spans="1:22" x14ac:dyDescent="0.35">
      <c r="A6783" t="s">
        <v>6924</v>
      </c>
      <c r="B6783" s="1">
        <v>45188</v>
      </c>
      <c r="C6783" t="s">
        <v>132</v>
      </c>
      <c r="D6783" t="s">
        <v>13</v>
      </c>
      <c r="E6783">
        <v>1524423086</v>
      </c>
      <c r="F6783" t="s">
        <v>137</v>
      </c>
      <c r="G6783" t="s">
        <v>34</v>
      </c>
      <c r="H6783" t="s">
        <v>35</v>
      </c>
      <c r="I6783" t="s">
        <v>36</v>
      </c>
      <c r="J6783" t="s">
        <v>65</v>
      </c>
      <c r="K6783">
        <v>4037.13</v>
      </c>
      <c r="L6783">
        <v>128.04</v>
      </c>
      <c r="M6783" t="s">
        <v>65</v>
      </c>
      <c r="N6783">
        <v>3.17155999435242E-2</v>
      </c>
      <c r="O6783" t="s">
        <v>11351</v>
      </c>
      <c r="P6783" t="s">
        <v>11356</v>
      </c>
      <c r="R6783" t="s">
        <v>11353</v>
      </c>
      <c r="S6783">
        <f>IF(SalesData[[#This Row],[Return Status]]="Returned",1,0)</f>
        <v>0</v>
      </c>
      <c r="U6783" s="2">
        <f>EOMONTH(SalesData[[#This Row],[Order Date]],0)</f>
        <v>45199</v>
      </c>
      <c r="V6783" s="9" t="str">
        <f>"Q"&amp;INT((MONTH(SalesData[[#This Row],[Order Date]])+2)/3)&amp;"-"&amp;YEAR(SalesData[[#This Row],[Order Date]])</f>
        <v>Q3-2023</v>
      </c>
    </row>
    <row r="6784" spans="1:22" x14ac:dyDescent="0.35">
      <c r="A6784" t="s">
        <v>6925</v>
      </c>
      <c r="B6784" s="1">
        <v>45190</v>
      </c>
      <c r="C6784" t="s">
        <v>49</v>
      </c>
      <c r="D6784" t="s">
        <v>13</v>
      </c>
      <c r="E6784">
        <v>2446223126</v>
      </c>
      <c r="F6784" t="s">
        <v>127</v>
      </c>
      <c r="G6784" t="s">
        <v>29</v>
      </c>
      <c r="H6784" t="s">
        <v>30</v>
      </c>
      <c r="I6784" t="s">
        <v>31</v>
      </c>
      <c r="J6784" t="s">
        <v>62</v>
      </c>
      <c r="K6784">
        <v>2586.7800000000002</v>
      </c>
      <c r="L6784">
        <v>211.29</v>
      </c>
      <c r="M6784" t="s">
        <v>62</v>
      </c>
      <c r="N6784">
        <v>8.1680699556978195E-2</v>
      </c>
      <c r="O6784" t="s">
        <v>11351</v>
      </c>
      <c r="P6784" t="s">
        <v>11356</v>
      </c>
      <c r="R6784" t="s">
        <v>11353</v>
      </c>
      <c r="S6784">
        <f>IF(SalesData[[#This Row],[Return Status]]="Returned",1,0)</f>
        <v>0</v>
      </c>
      <c r="T6784">
        <v>2788.38</v>
      </c>
      <c r="U6784" s="2">
        <f>EOMONTH(SalesData[[#This Row],[Order Date]],0)</f>
        <v>45199</v>
      </c>
      <c r="V6784" s="9" t="str">
        <f>"Q"&amp;INT((MONTH(SalesData[[#This Row],[Order Date]])+2)/3)&amp;"-"&amp;YEAR(SalesData[[#This Row],[Order Date]])</f>
        <v>Q3-2023</v>
      </c>
    </row>
    <row r="6785" spans="1:22" x14ac:dyDescent="0.35">
      <c r="A6785" t="s">
        <v>6926</v>
      </c>
      <c r="B6785" s="1">
        <v>45185</v>
      </c>
      <c r="C6785" t="s">
        <v>188</v>
      </c>
      <c r="D6785" t="s">
        <v>80</v>
      </c>
      <c r="E6785">
        <v>5538599483</v>
      </c>
      <c r="F6785" t="s">
        <v>88</v>
      </c>
      <c r="G6785" t="s">
        <v>89</v>
      </c>
      <c r="H6785" t="s">
        <v>11357</v>
      </c>
      <c r="I6785" t="s">
        <v>31</v>
      </c>
      <c r="J6785" t="s">
        <v>19</v>
      </c>
      <c r="K6785">
        <v>2130.42</v>
      </c>
      <c r="L6785">
        <v>280.77999999999997</v>
      </c>
      <c r="M6785" t="s">
        <v>19</v>
      </c>
      <c r="N6785">
        <v>0.131795608377691</v>
      </c>
      <c r="O6785" t="s">
        <v>11351</v>
      </c>
      <c r="P6785" t="s">
        <v>11352</v>
      </c>
      <c r="R6785" t="s">
        <v>11353</v>
      </c>
      <c r="S6785">
        <f>IF(SalesData[[#This Row],[Return Status]]="Returned",1,0)</f>
        <v>0</v>
      </c>
      <c r="T6785">
        <v>207.68</v>
      </c>
      <c r="U6785" s="2">
        <f>EOMONTH(SalesData[[#This Row],[Order Date]],0)</f>
        <v>45199</v>
      </c>
      <c r="V6785" s="9" t="str">
        <f>"Q"&amp;INT((MONTH(SalesData[[#This Row],[Order Date]])+2)/3)&amp;"-"&amp;YEAR(SalesData[[#This Row],[Order Date]])</f>
        <v>Q3-2023</v>
      </c>
    </row>
    <row r="6786" spans="1:22" x14ac:dyDescent="0.35">
      <c r="A6786" t="s">
        <v>6927</v>
      </c>
      <c r="B6786" s="1">
        <v>45180</v>
      </c>
      <c r="C6786" t="s">
        <v>67</v>
      </c>
      <c r="D6786" t="s">
        <v>39</v>
      </c>
      <c r="E6786">
        <v>3045179385</v>
      </c>
      <c r="F6786" t="s">
        <v>152</v>
      </c>
      <c r="G6786" t="s">
        <v>23</v>
      </c>
      <c r="H6786" t="s">
        <v>24</v>
      </c>
      <c r="I6786" t="s">
        <v>17</v>
      </c>
      <c r="J6786" t="s">
        <v>42</v>
      </c>
      <c r="K6786">
        <v>3458.34</v>
      </c>
      <c r="L6786">
        <v>672.65</v>
      </c>
      <c r="M6786" t="s">
        <v>43</v>
      </c>
      <c r="N6786">
        <v>0.194500829877918</v>
      </c>
      <c r="O6786" t="s">
        <v>11351</v>
      </c>
      <c r="P6786" t="s">
        <v>11352</v>
      </c>
      <c r="R6786" t="s">
        <v>11353</v>
      </c>
      <c r="S6786">
        <f>IF(SalesData[[#This Row],[Return Status]]="Returned",1,0)</f>
        <v>0</v>
      </c>
      <c r="T6786">
        <v>2821.33</v>
      </c>
      <c r="U6786" s="2">
        <f>EOMONTH(SalesData[[#This Row],[Order Date]],0)</f>
        <v>45199</v>
      </c>
      <c r="V6786" s="9" t="str">
        <f>"Q"&amp;INT((MONTH(SalesData[[#This Row],[Order Date]])+2)/3)&amp;"-"&amp;YEAR(SalesData[[#This Row],[Order Date]])</f>
        <v>Q3-2023</v>
      </c>
    </row>
    <row r="6787" spans="1:22" x14ac:dyDescent="0.35">
      <c r="A6787" t="s">
        <v>6928</v>
      </c>
      <c r="B6787" s="1">
        <v>45187</v>
      </c>
      <c r="C6787" t="s">
        <v>26</v>
      </c>
      <c r="D6787" t="s">
        <v>27</v>
      </c>
      <c r="E6787">
        <v>7386952695</v>
      </c>
      <c r="F6787" t="s">
        <v>133</v>
      </c>
      <c r="G6787" t="s">
        <v>89</v>
      </c>
      <c r="H6787" t="s">
        <v>90</v>
      </c>
      <c r="I6787" t="s">
        <v>31</v>
      </c>
      <c r="J6787" t="s">
        <v>43</v>
      </c>
      <c r="K6787">
        <v>193.25</v>
      </c>
      <c r="L6787">
        <v>30.06</v>
      </c>
      <c r="M6787" t="s">
        <v>43</v>
      </c>
      <c r="N6787">
        <v>0.155549805950841</v>
      </c>
      <c r="O6787" t="s">
        <v>11361</v>
      </c>
      <c r="P6787" t="s">
        <v>11352</v>
      </c>
      <c r="R6787" t="s">
        <v>11353</v>
      </c>
      <c r="S6787">
        <f>IF(SalesData[[#This Row],[Return Status]]="Returned",1,0)</f>
        <v>0</v>
      </c>
      <c r="T6787">
        <v>207.68</v>
      </c>
      <c r="U6787" s="2">
        <f>EOMONTH(SalesData[[#This Row],[Order Date]],0)</f>
        <v>45199</v>
      </c>
      <c r="V6787" s="9" t="str">
        <f>"Q"&amp;INT((MONTH(SalesData[[#This Row],[Order Date]])+2)/3)&amp;"-"&amp;YEAR(SalesData[[#This Row],[Order Date]])</f>
        <v>Q3-2023</v>
      </c>
    </row>
    <row r="6788" spans="1:22" x14ac:dyDescent="0.35">
      <c r="A6788" t="s">
        <v>6929</v>
      </c>
      <c r="B6788" s="1">
        <v>45187</v>
      </c>
      <c r="C6788" t="s">
        <v>139</v>
      </c>
      <c r="D6788" t="s">
        <v>13</v>
      </c>
      <c r="E6788">
        <v>9443209973</v>
      </c>
      <c r="F6788" t="s">
        <v>114</v>
      </c>
      <c r="G6788" t="s">
        <v>59</v>
      </c>
      <c r="H6788" t="s">
        <v>60</v>
      </c>
      <c r="I6788" t="s">
        <v>31</v>
      </c>
      <c r="J6788" t="s">
        <v>62</v>
      </c>
      <c r="K6788">
        <v>3909.24</v>
      </c>
      <c r="L6788">
        <v>947.77</v>
      </c>
      <c r="M6788" t="s">
        <v>62</v>
      </c>
      <c r="N6788">
        <v>0.24244354401366999</v>
      </c>
      <c r="O6788" t="s">
        <v>11351</v>
      </c>
      <c r="P6788" t="s">
        <v>11354</v>
      </c>
      <c r="Q6788" t="s">
        <v>11364</v>
      </c>
      <c r="R6788" t="s">
        <v>11360</v>
      </c>
      <c r="S6788">
        <f>IF(SalesData[[#This Row],[Return Status]]="Returned",1,0)</f>
        <v>1</v>
      </c>
      <c r="T6788">
        <v>2183.56</v>
      </c>
      <c r="U6788" s="2">
        <f>EOMONTH(SalesData[[#This Row],[Order Date]],0)</f>
        <v>45199</v>
      </c>
      <c r="V6788" s="9" t="str">
        <f>"Q"&amp;INT((MONTH(SalesData[[#This Row],[Order Date]])+2)/3)&amp;"-"&amp;YEAR(SalesData[[#This Row],[Order Date]])</f>
        <v>Q3-2023</v>
      </c>
    </row>
    <row r="6789" spans="1:22" x14ac:dyDescent="0.35">
      <c r="A6789" t="s">
        <v>6930</v>
      </c>
      <c r="B6789" s="1">
        <v>45180</v>
      </c>
      <c r="C6789" t="s">
        <v>77</v>
      </c>
      <c r="D6789" t="s">
        <v>46</v>
      </c>
      <c r="E6789">
        <v>1934844773</v>
      </c>
      <c r="F6789" t="s">
        <v>292</v>
      </c>
      <c r="G6789" t="s">
        <v>69</v>
      </c>
      <c r="H6789" t="s">
        <v>41</v>
      </c>
      <c r="I6789" t="s">
        <v>31</v>
      </c>
      <c r="J6789" t="s">
        <v>42</v>
      </c>
      <c r="K6789">
        <v>2096.15</v>
      </c>
      <c r="L6789">
        <v>297.69</v>
      </c>
      <c r="M6789" t="s">
        <v>43</v>
      </c>
      <c r="N6789">
        <v>0.142017508289006</v>
      </c>
      <c r="O6789" t="s">
        <v>11351</v>
      </c>
      <c r="P6789" t="s">
        <v>11352</v>
      </c>
      <c r="R6789" t="s">
        <v>11353</v>
      </c>
      <c r="S6789">
        <f>IF(SalesData[[#This Row],[Return Status]]="Returned",1,0)</f>
        <v>0</v>
      </c>
      <c r="T6789">
        <v>2081.52</v>
      </c>
      <c r="U6789" s="2">
        <f>EOMONTH(SalesData[[#This Row],[Order Date]],0)</f>
        <v>45199</v>
      </c>
      <c r="V6789" s="9" t="str">
        <f>"Q"&amp;INT((MONTH(SalesData[[#This Row],[Order Date]])+2)/3)&amp;"-"&amp;YEAR(SalesData[[#This Row],[Order Date]])</f>
        <v>Q3-2023</v>
      </c>
    </row>
    <row r="6790" spans="1:22" x14ac:dyDescent="0.35">
      <c r="A6790" t="s">
        <v>6931</v>
      </c>
      <c r="B6790" s="1">
        <v>45190</v>
      </c>
      <c r="C6790" t="s">
        <v>205</v>
      </c>
      <c r="D6790" t="s">
        <v>46</v>
      </c>
      <c r="E6790">
        <v>5953393253</v>
      </c>
      <c r="F6790" t="s">
        <v>163</v>
      </c>
      <c r="G6790" t="s">
        <v>164</v>
      </c>
      <c r="H6790" t="s">
        <v>165</v>
      </c>
      <c r="I6790" t="s">
        <v>36</v>
      </c>
      <c r="J6790" t="s">
        <v>19</v>
      </c>
      <c r="K6790">
        <v>3398.27</v>
      </c>
      <c r="L6790">
        <v>915.16</v>
      </c>
      <c r="M6790" t="s">
        <v>19</v>
      </c>
      <c r="N6790">
        <v>0.26930173294058402</v>
      </c>
      <c r="O6790" t="s">
        <v>11351</v>
      </c>
      <c r="P6790" t="s">
        <v>11354</v>
      </c>
      <c r="R6790" t="s">
        <v>11353</v>
      </c>
      <c r="S6790">
        <f>IF(SalesData[[#This Row],[Return Status]]="Returned",1,0)</f>
        <v>0</v>
      </c>
      <c r="U6790" s="2">
        <f>EOMONTH(SalesData[[#This Row],[Order Date]],0)</f>
        <v>45199</v>
      </c>
      <c r="V6790" s="9" t="str">
        <f>"Q"&amp;INT((MONTH(SalesData[[#This Row],[Order Date]])+2)/3)&amp;"-"&amp;YEAR(SalesData[[#This Row],[Order Date]])</f>
        <v>Q3-2023</v>
      </c>
    </row>
    <row r="6791" spans="1:22" x14ac:dyDescent="0.35">
      <c r="A6791" t="s">
        <v>6932</v>
      </c>
      <c r="B6791" s="1">
        <v>45171</v>
      </c>
      <c r="C6791" t="s">
        <v>45</v>
      </c>
      <c r="D6791" t="s">
        <v>145</v>
      </c>
      <c r="E6791">
        <v>5672568185</v>
      </c>
      <c r="F6791" t="s">
        <v>133</v>
      </c>
      <c r="G6791" t="s">
        <v>89</v>
      </c>
      <c r="H6791" t="s">
        <v>90</v>
      </c>
      <c r="I6791" t="s">
        <v>31</v>
      </c>
      <c r="J6791" t="s">
        <v>62</v>
      </c>
      <c r="K6791">
        <v>4800.5600000000004</v>
      </c>
      <c r="L6791">
        <v>322.19</v>
      </c>
      <c r="M6791" t="s">
        <v>62</v>
      </c>
      <c r="N6791">
        <v>6.7115086573233104E-2</v>
      </c>
      <c r="O6791" t="s">
        <v>11351</v>
      </c>
      <c r="P6791" t="s">
        <v>11356</v>
      </c>
      <c r="R6791" t="s">
        <v>11353</v>
      </c>
      <c r="S6791">
        <f>IF(SalesData[[#This Row],[Return Status]]="Returned",1,0)</f>
        <v>0</v>
      </c>
      <c r="T6791">
        <v>207.68</v>
      </c>
      <c r="U6791" s="2">
        <f>EOMONTH(SalesData[[#This Row],[Order Date]],0)</f>
        <v>45199</v>
      </c>
      <c r="V6791" s="9" t="str">
        <f>"Q"&amp;INT((MONTH(SalesData[[#This Row],[Order Date]])+2)/3)&amp;"-"&amp;YEAR(SalesData[[#This Row],[Order Date]])</f>
        <v>Q3-2023</v>
      </c>
    </row>
    <row r="6792" spans="1:22" x14ac:dyDescent="0.35">
      <c r="A6792" t="s">
        <v>6933</v>
      </c>
      <c r="B6792" s="1">
        <v>45187</v>
      </c>
      <c r="C6792" t="s">
        <v>77</v>
      </c>
      <c r="D6792" t="s">
        <v>13</v>
      </c>
      <c r="E6792">
        <v>3116459711</v>
      </c>
      <c r="F6792" t="s">
        <v>100</v>
      </c>
      <c r="G6792" t="s">
        <v>11382</v>
      </c>
      <c r="H6792" t="s">
        <v>35</v>
      </c>
      <c r="I6792" t="s">
        <v>36</v>
      </c>
      <c r="J6792" t="s">
        <v>65</v>
      </c>
      <c r="K6792">
        <v>338.19</v>
      </c>
      <c r="L6792">
        <v>83.77</v>
      </c>
      <c r="M6792" t="s">
        <v>65</v>
      </c>
      <c r="N6792">
        <v>0.247700996481268</v>
      </c>
      <c r="O6792" t="s">
        <v>11361</v>
      </c>
      <c r="P6792" t="s">
        <v>11354</v>
      </c>
      <c r="R6792" t="s">
        <v>11353</v>
      </c>
      <c r="S6792">
        <f>IF(SalesData[[#This Row],[Return Status]]="Returned",1,0)</f>
        <v>0</v>
      </c>
      <c r="U6792" s="2">
        <f>EOMONTH(SalesData[[#This Row],[Order Date]],0)</f>
        <v>45199</v>
      </c>
      <c r="V6792" s="9" t="str">
        <f>"Q"&amp;INT((MONTH(SalesData[[#This Row],[Order Date]])+2)/3)&amp;"-"&amp;YEAR(SalesData[[#This Row],[Order Date]])</f>
        <v>Q3-2023</v>
      </c>
    </row>
    <row r="6793" spans="1:22" x14ac:dyDescent="0.35">
      <c r="A6793" t="s">
        <v>6934</v>
      </c>
      <c r="B6793" s="1">
        <v>45173</v>
      </c>
      <c r="C6793" t="s">
        <v>94</v>
      </c>
      <c r="D6793" t="s">
        <v>99</v>
      </c>
      <c r="E6793">
        <v>9194872121</v>
      </c>
      <c r="F6793" t="s">
        <v>50</v>
      </c>
      <c r="G6793" t="s">
        <v>34</v>
      </c>
      <c r="H6793" t="s">
        <v>35</v>
      </c>
      <c r="I6793" t="s">
        <v>36</v>
      </c>
      <c r="J6793" t="s">
        <v>43</v>
      </c>
      <c r="K6793">
        <v>1084.77</v>
      </c>
      <c r="L6793">
        <v>271.52999999999997</v>
      </c>
      <c r="M6793" t="s">
        <v>43</v>
      </c>
      <c r="N6793">
        <v>0.25031112586078202</v>
      </c>
      <c r="O6793" t="s">
        <v>11351</v>
      </c>
      <c r="P6793" t="s">
        <v>11354</v>
      </c>
      <c r="R6793" t="s">
        <v>11353</v>
      </c>
      <c r="S6793">
        <f>IF(SalesData[[#This Row],[Return Status]]="Returned",1,0)</f>
        <v>0</v>
      </c>
      <c r="U6793" s="2">
        <f>EOMONTH(SalesData[[#This Row],[Order Date]],0)</f>
        <v>45199</v>
      </c>
      <c r="V6793" s="9" t="str">
        <f>"Q"&amp;INT((MONTH(SalesData[[#This Row],[Order Date]])+2)/3)&amp;"-"&amp;YEAR(SalesData[[#This Row],[Order Date]])</f>
        <v>Q3-2023</v>
      </c>
    </row>
    <row r="6794" spans="1:22" x14ac:dyDescent="0.35">
      <c r="A6794" t="s">
        <v>6935</v>
      </c>
      <c r="B6794" s="1">
        <v>45178</v>
      </c>
      <c r="C6794" t="s">
        <v>92</v>
      </c>
      <c r="D6794" t="s">
        <v>72</v>
      </c>
      <c r="E6794">
        <v>4679072757</v>
      </c>
      <c r="F6794" t="s">
        <v>33</v>
      </c>
      <c r="G6794" t="s">
        <v>34</v>
      </c>
      <c r="H6794" t="s">
        <v>35</v>
      </c>
      <c r="I6794" t="s">
        <v>36</v>
      </c>
      <c r="J6794" t="s">
        <v>43</v>
      </c>
      <c r="K6794">
        <v>2500.71</v>
      </c>
      <c r="L6794">
        <v>145.63</v>
      </c>
      <c r="M6794" t="s">
        <v>43</v>
      </c>
      <c r="N6794">
        <v>5.8235461129039399E-2</v>
      </c>
      <c r="O6794" t="s">
        <v>11351</v>
      </c>
      <c r="P6794" t="s">
        <v>11356</v>
      </c>
      <c r="R6794" t="s">
        <v>11353</v>
      </c>
      <c r="S6794">
        <f>IF(SalesData[[#This Row],[Return Status]]="Returned",1,0)</f>
        <v>0</v>
      </c>
      <c r="U6794" s="2">
        <f>EOMONTH(SalesData[[#This Row],[Order Date]],0)</f>
        <v>45199</v>
      </c>
      <c r="V6794" s="9" t="str">
        <f>"Q"&amp;INT((MONTH(SalesData[[#This Row],[Order Date]])+2)/3)&amp;"-"&amp;YEAR(SalesData[[#This Row],[Order Date]])</f>
        <v>Q3-2023</v>
      </c>
    </row>
    <row r="6795" spans="1:22" x14ac:dyDescent="0.35">
      <c r="A6795" t="s">
        <v>6936</v>
      </c>
      <c r="B6795" s="1">
        <v>45193</v>
      </c>
      <c r="C6795" t="s">
        <v>49</v>
      </c>
      <c r="D6795" t="s">
        <v>46</v>
      </c>
      <c r="E6795">
        <v>4494863037</v>
      </c>
      <c r="F6795" t="s">
        <v>73</v>
      </c>
      <c r="G6795" t="s">
        <v>74</v>
      </c>
      <c r="H6795" t="s">
        <v>75</v>
      </c>
      <c r="I6795" t="s">
        <v>36</v>
      </c>
      <c r="J6795" t="s">
        <v>61</v>
      </c>
      <c r="K6795">
        <v>2492.92</v>
      </c>
      <c r="L6795">
        <v>384.22</v>
      </c>
      <c r="M6795" t="s">
        <v>62</v>
      </c>
      <c r="N6795">
        <v>0.15412448052885799</v>
      </c>
      <c r="O6795" t="s">
        <v>11351</v>
      </c>
      <c r="P6795" t="s">
        <v>11352</v>
      </c>
      <c r="R6795" t="s">
        <v>11353</v>
      </c>
      <c r="S6795">
        <f>IF(SalesData[[#This Row],[Return Status]]="Returned",1,0)</f>
        <v>0</v>
      </c>
      <c r="T6795">
        <v>2420.2800000000002</v>
      </c>
      <c r="U6795" s="2">
        <f>EOMONTH(SalesData[[#This Row],[Order Date]],0)</f>
        <v>45199</v>
      </c>
      <c r="V6795" s="9" t="str">
        <f>"Q"&amp;INT((MONTH(SalesData[[#This Row],[Order Date]])+2)/3)&amp;"-"&amp;YEAR(SalesData[[#This Row],[Order Date]])</f>
        <v>Q3-2023</v>
      </c>
    </row>
    <row r="6796" spans="1:22" x14ac:dyDescent="0.35">
      <c r="A6796" t="s">
        <v>6937</v>
      </c>
      <c r="B6796" s="1">
        <v>45195</v>
      </c>
      <c r="C6796" t="s">
        <v>77</v>
      </c>
      <c r="D6796" t="s">
        <v>27</v>
      </c>
      <c r="E6796">
        <v>6811975167</v>
      </c>
      <c r="F6796" t="s">
        <v>137</v>
      </c>
      <c r="G6796" t="s">
        <v>34</v>
      </c>
      <c r="H6796" t="s">
        <v>35</v>
      </c>
      <c r="I6796" t="s">
        <v>36</v>
      </c>
      <c r="J6796" t="s">
        <v>62</v>
      </c>
      <c r="K6796">
        <v>1904.16</v>
      </c>
      <c r="L6796">
        <v>293.89</v>
      </c>
      <c r="M6796" t="s">
        <v>62</v>
      </c>
      <c r="N6796">
        <v>0.15434102176287701</v>
      </c>
      <c r="O6796" t="s">
        <v>11351</v>
      </c>
      <c r="P6796" t="s">
        <v>11352</v>
      </c>
      <c r="R6796" t="s">
        <v>11353</v>
      </c>
      <c r="S6796">
        <f>IF(SalesData[[#This Row],[Return Status]]="Returned",1,0)</f>
        <v>0</v>
      </c>
      <c r="U6796" s="2">
        <f>EOMONTH(SalesData[[#This Row],[Order Date]],0)</f>
        <v>45199</v>
      </c>
      <c r="V6796" s="9" t="str">
        <f>"Q"&amp;INT((MONTH(SalesData[[#This Row],[Order Date]])+2)/3)&amp;"-"&amp;YEAR(SalesData[[#This Row],[Order Date]])</f>
        <v>Q3-2023</v>
      </c>
    </row>
    <row r="6797" spans="1:22" x14ac:dyDescent="0.35">
      <c r="A6797" t="s">
        <v>6938</v>
      </c>
      <c r="B6797" s="1">
        <v>45174</v>
      </c>
      <c r="C6797" t="s">
        <v>71</v>
      </c>
      <c r="D6797" t="s">
        <v>39</v>
      </c>
      <c r="E6797">
        <v>9910902033</v>
      </c>
      <c r="F6797" t="s">
        <v>206</v>
      </c>
      <c r="G6797" t="s">
        <v>89</v>
      </c>
      <c r="H6797" t="s">
        <v>90</v>
      </c>
      <c r="I6797" t="s">
        <v>31</v>
      </c>
      <c r="J6797" t="s">
        <v>65</v>
      </c>
      <c r="K6797">
        <v>436.65</v>
      </c>
      <c r="L6797">
        <v>52.04</v>
      </c>
      <c r="M6797" t="s">
        <v>65</v>
      </c>
      <c r="N6797">
        <v>0.119180121378679</v>
      </c>
      <c r="O6797" t="s">
        <v>11361</v>
      </c>
      <c r="P6797" t="s">
        <v>11352</v>
      </c>
      <c r="R6797" t="s">
        <v>11353</v>
      </c>
      <c r="S6797">
        <f>IF(SalesData[[#This Row],[Return Status]]="Returned",1,0)</f>
        <v>0</v>
      </c>
      <c r="T6797">
        <v>207.68</v>
      </c>
      <c r="U6797" s="2">
        <f>EOMONTH(SalesData[[#This Row],[Order Date]],0)</f>
        <v>45199</v>
      </c>
      <c r="V6797" s="9" t="str">
        <f>"Q"&amp;INT((MONTH(SalesData[[#This Row],[Order Date]])+2)/3)&amp;"-"&amp;YEAR(SalesData[[#This Row],[Order Date]])</f>
        <v>Q3-2023</v>
      </c>
    </row>
    <row r="6798" spans="1:22" x14ac:dyDescent="0.35">
      <c r="A6798" t="s">
        <v>6939</v>
      </c>
      <c r="B6798" s="1">
        <v>45193</v>
      </c>
      <c r="C6798" t="s">
        <v>162</v>
      </c>
      <c r="D6798" t="s">
        <v>72</v>
      </c>
      <c r="E6798">
        <v>1839584231</v>
      </c>
      <c r="F6798" t="s">
        <v>100</v>
      </c>
      <c r="G6798" t="s">
        <v>11382</v>
      </c>
      <c r="H6798" t="s">
        <v>11357</v>
      </c>
      <c r="I6798" t="s">
        <v>36</v>
      </c>
      <c r="J6798" t="s">
        <v>42</v>
      </c>
      <c r="K6798">
        <v>2839.74</v>
      </c>
      <c r="L6798">
        <v>563.16999999999996</v>
      </c>
      <c r="M6798" t="s">
        <v>43</v>
      </c>
      <c r="N6798">
        <v>0.19831745159768099</v>
      </c>
      <c r="O6798" t="s">
        <v>11351</v>
      </c>
      <c r="P6798" t="s">
        <v>11352</v>
      </c>
      <c r="R6798" t="s">
        <v>11353</v>
      </c>
      <c r="S6798">
        <f>IF(SalesData[[#This Row],[Return Status]]="Returned",1,0)</f>
        <v>0</v>
      </c>
      <c r="U6798" s="2">
        <f>EOMONTH(SalesData[[#This Row],[Order Date]],0)</f>
        <v>45199</v>
      </c>
      <c r="V6798" s="9" t="str">
        <f>"Q"&amp;INT((MONTH(SalesData[[#This Row],[Order Date]])+2)/3)&amp;"-"&amp;YEAR(SalesData[[#This Row],[Order Date]])</f>
        <v>Q3-2023</v>
      </c>
    </row>
    <row r="6799" spans="1:22" x14ac:dyDescent="0.35">
      <c r="A6799" t="s">
        <v>6940</v>
      </c>
      <c r="B6799" s="1">
        <v>45177</v>
      </c>
      <c r="C6799" t="s">
        <v>205</v>
      </c>
      <c r="D6799" t="s">
        <v>13</v>
      </c>
      <c r="E6799">
        <v>5951330772</v>
      </c>
      <c r="F6799" t="s">
        <v>53</v>
      </c>
      <c r="G6799" t="s">
        <v>54</v>
      </c>
      <c r="H6799" t="s">
        <v>55</v>
      </c>
      <c r="I6799" t="s">
        <v>31</v>
      </c>
      <c r="J6799" t="s">
        <v>42</v>
      </c>
      <c r="K6799">
        <v>3020.97</v>
      </c>
      <c r="L6799">
        <v>337.45</v>
      </c>
      <c r="M6799" t="s">
        <v>43</v>
      </c>
      <c r="N6799">
        <v>0.111702532630248</v>
      </c>
      <c r="O6799" t="s">
        <v>11351</v>
      </c>
      <c r="P6799" t="s">
        <v>11352</v>
      </c>
      <c r="R6799" t="s">
        <v>11353</v>
      </c>
      <c r="S6799">
        <f>IF(SalesData[[#This Row],[Return Status]]="Returned",1,0)</f>
        <v>0</v>
      </c>
      <c r="U6799" s="2">
        <f>EOMONTH(SalesData[[#This Row],[Order Date]],0)</f>
        <v>45199</v>
      </c>
      <c r="V6799" s="9" t="str">
        <f>"Q"&amp;INT((MONTH(SalesData[[#This Row],[Order Date]])+2)/3)&amp;"-"&amp;YEAR(SalesData[[#This Row],[Order Date]])</f>
        <v>Q3-2023</v>
      </c>
    </row>
    <row r="6800" spans="1:22" x14ac:dyDescent="0.35">
      <c r="A6800" t="s">
        <v>6941</v>
      </c>
      <c r="B6800" s="1">
        <v>45197</v>
      </c>
      <c r="C6800" t="s">
        <v>194</v>
      </c>
      <c r="D6800" t="s">
        <v>39</v>
      </c>
      <c r="E6800">
        <v>6552411926</v>
      </c>
      <c r="F6800" t="s">
        <v>64</v>
      </c>
      <c r="G6800" t="s">
        <v>15</v>
      </c>
      <c r="H6800" t="s">
        <v>16</v>
      </c>
      <c r="I6800" t="s">
        <v>17</v>
      </c>
      <c r="J6800" t="s">
        <v>18</v>
      </c>
      <c r="K6800">
        <v>1483.77</v>
      </c>
      <c r="L6800">
        <v>215.03</v>
      </c>
      <c r="M6800" t="s">
        <v>19</v>
      </c>
      <c r="N6800">
        <v>0.144921382694083</v>
      </c>
      <c r="O6800" t="s">
        <v>11351</v>
      </c>
      <c r="P6800" t="s">
        <v>11352</v>
      </c>
      <c r="R6800" t="s">
        <v>11353</v>
      </c>
      <c r="S6800">
        <f>IF(SalesData[[#This Row],[Return Status]]="Returned",1,0)</f>
        <v>0</v>
      </c>
      <c r="T6800">
        <v>2085.91</v>
      </c>
      <c r="U6800" s="2">
        <f>EOMONTH(SalesData[[#This Row],[Order Date]],0)</f>
        <v>45199</v>
      </c>
      <c r="V6800" s="9" t="str">
        <f>"Q"&amp;INT((MONTH(SalesData[[#This Row],[Order Date]])+2)/3)&amp;"-"&amp;YEAR(SalesData[[#This Row],[Order Date]])</f>
        <v>Q3-2023</v>
      </c>
    </row>
    <row r="6801" spans="1:22" x14ac:dyDescent="0.35">
      <c r="A6801" t="s">
        <v>6942</v>
      </c>
      <c r="B6801" s="1">
        <v>45170</v>
      </c>
      <c r="C6801" t="s">
        <v>12</v>
      </c>
      <c r="D6801" t="s">
        <v>39</v>
      </c>
      <c r="E6801">
        <v>6763954846</v>
      </c>
      <c r="F6801" t="s">
        <v>47</v>
      </c>
      <c r="G6801" t="s">
        <v>23</v>
      </c>
      <c r="H6801" t="s">
        <v>24</v>
      </c>
      <c r="I6801" t="s">
        <v>17</v>
      </c>
      <c r="J6801" t="s">
        <v>19</v>
      </c>
      <c r="K6801">
        <v>4258.21</v>
      </c>
      <c r="L6801">
        <v>1276.6400000000001</v>
      </c>
      <c r="M6801" t="s">
        <v>19</v>
      </c>
      <c r="N6801">
        <v>0.29980672630048799</v>
      </c>
      <c r="O6801" t="s">
        <v>11351</v>
      </c>
      <c r="P6801" t="s">
        <v>11354</v>
      </c>
      <c r="R6801" t="s">
        <v>11353</v>
      </c>
      <c r="S6801">
        <f>IF(SalesData[[#This Row],[Return Status]]="Returned",1,0)</f>
        <v>0</v>
      </c>
      <c r="T6801">
        <v>2821.33</v>
      </c>
      <c r="U6801" s="2">
        <f>EOMONTH(SalesData[[#This Row],[Order Date]],0)</f>
        <v>45199</v>
      </c>
      <c r="V6801" s="9" t="str">
        <f>"Q"&amp;INT((MONTH(SalesData[[#This Row],[Order Date]])+2)/3)&amp;"-"&amp;YEAR(SalesData[[#This Row],[Order Date]])</f>
        <v>Q3-2023</v>
      </c>
    </row>
    <row r="6802" spans="1:22" x14ac:dyDescent="0.35">
      <c r="A6802" t="s">
        <v>6943</v>
      </c>
      <c r="B6802" s="1">
        <v>45193</v>
      </c>
      <c r="C6802" t="s">
        <v>124</v>
      </c>
      <c r="D6802" t="s">
        <v>13</v>
      </c>
      <c r="E6802">
        <v>7768675189</v>
      </c>
      <c r="F6802" t="s">
        <v>28</v>
      </c>
      <c r="G6802" t="s">
        <v>29</v>
      </c>
      <c r="H6802" t="s">
        <v>11357</v>
      </c>
      <c r="I6802" t="s">
        <v>31</v>
      </c>
      <c r="J6802" t="s">
        <v>19</v>
      </c>
      <c r="K6802">
        <v>4812.0200000000004</v>
      </c>
      <c r="L6802">
        <v>913.35</v>
      </c>
      <c r="M6802" t="s">
        <v>19</v>
      </c>
      <c r="N6802">
        <v>0.18980594428119599</v>
      </c>
      <c r="O6802" t="s">
        <v>11351</v>
      </c>
      <c r="P6802" t="s">
        <v>11352</v>
      </c>
      <c r="Q6802" t="s">
        <v>11359</v>
      </c>
      <c r="R6802" t="s">
        <v>11360</v>
      </c>
      <c r="S6802">
        <f>IF(SalesData[[#This Row],[Return Status]]="Returned",1,0)</f>
        <v>1</v>
      </c>
      <c r="T6802">
        <v>2788.38</v>
      </c>
      <c r="U6802" s="2">
        <f>EOMONTH(SalesData[[#This Row],[Order Date]],0)</f>
        <v>45199</v>
      </c>
      <c r="V6802" s="9" t="str">
        <f>"Q"&amp;INT((MONTH(SalesData[[#This Row],[Order Date]])+2)/3)&amp;"-"&amp;YEAR(SalesData[[#This Row],[Order Date]])</f>
        <v>Q3-2023</v>
      </c>
    </row>
    <row r="6803" spans="1:22" x14ac:dyDescent="0.35">
      <c r="A6803" t="s">
        <v>6944</v>
      </c>
      <c r="B6803" s="1">
        <v>45179</v>
      </c>
      <c r="C6803" t="s">
        <v>113</v>
      </c>
      <c r="D6803" t="s">
        <v>145</v>
      </c>
      <c r="E6803">
        <v>5645514678</v>
      </c>
      <c r="F6803" t="s">
        <v>163</v>
      </c>
      <c r="G6803" t="s">
        <v>164</v>
      </c>
      <c r="H6803" t="s">
        <v>165</v>
      </c>
      <c r="I6803" t="s">
        <v>36</v>
      </c>
      <c r="J6803" t="s">
        <v>43</v>
      </c>
      <c r="K6803">
        <v>3631.53</v>
      </c>
      <c r="L6803">
        <v>115.05</v>
      </c>
      <c r="M6803" t="s">
        <v>43</v>
      </c>
      <c r="N6803">
        <v>3.1680861785528397E-2</v>
      </c>
      <c r="O6803" t="s">
        <v>11351</v>
      </c>
      <c r="P6803" t="s">
        <v>11356</v>
      </c>
      <c r="R6803" t="s">
        <v>11353</v>
      </c>
      <c r="S6803">
        <f>IF(SalesData[[#This Row],[Return Status]]="Returned",1,0)</f>
        <v>0</v>
      </c>
      <c r="U6803" s="2">
        <f>EOMONTH(SalesData[[#This Row],[Order Date]],0)</f>
        <v>45199</v>
      </c>
      <c r="V6803" s="9" t="str">
        <f>"Q"&amp;INT((MONTH(SalesData[[#This Row],[Order Date]])+2)/3)&amp;"-"&amp;YEAR(SalesData[[#This Row],[Order Date]])</f>
        <v>Q3-2023</v>
      </c>
    </row>
    <row r="6804" spans="1:22" x14ac:dyDescent="0.35">
      <c r="A6804" t="s">
        <v>6945</v>
      </c>
      <c r="B6804" s="1">
        <v>45191</v>
      </c>
      <c r="C6804" t="s">
        <v>176</v>
      </c>
      <c r="D6804" t="s">
        <v>13</v>
      </c>
      <c r="E6804">
        <v>5159658353</v>
      </c>
      <c r="F6804" t="s">
        <v>152</v>
      </c>
      <c r="G6804" t="s">
        <v>11368</v>
      </c>
      <c r="H6804" t="s">
        <v>24</v>
      </c>
      <c r="I6804" t="s">
        <v>17</v>
      </c>
      <c r="J6804" t="s">
        <v>18</v>
      </c>
      <c r="K6804">
        <v>3619.9</v>
      </c>
      <c r="L6804">
        <v>1032.3699999999999</v>
      </c>
      <c r="M6804" t="s">
        <v>19</v>
      </c>
      <c r="N6804">
        <v>0.28519296113152298</v>
      </c>
      <c r="O6804" t="s">
        <v>11351</v>
      </c>
      <c r="P6804" t="s">
        <v>11354</v>
      </c>
      <c r="R6804" t="s">
        <v>11353</v>
      </c>
      <c r="S6804">
        <f>IF(SalesData[[#This Row],[Return Status]]="Returned",1,0)</f>
        <v>0</v>
      </c>
      <c r="U6804" s="2">
        <f>EOMONTH(SalesData[[#This Row],[Order Date]],0)</f>
        <v>45199</v>
      </c>
      <c r="V6804" s="9" t="str">
        <f>"Q"&amp;INT((MONTH(SalesData[[#This Row],[Order Date]])+2)/3)&amp;"-"&amp;YEAR(SalesData[[#This Row],[Order Date]])</f>
        <v>Q3-2023</v>
      </c>
    </row>
    <row r="6805" spans="1:22" x14ac:dyDescent="0.35">
      <c r="A6805" t="s">
        <v>6946</v>
      </c>
      <c r="B6805" s="1">
        <v>45172</v>
      </c>
      <c r="C6805" t="s">
        <v>87</v>
      </c>
      <c r="D6805" t="s">
        <v>46</v>
      </c>
      <c r="E6805">
        <v>8423471857</v>
      </c>
      <c r="F6805" t="s">
        <v>292</v>
      </c>
      <c r="G6805" t="s">
        <v>69</v>
      </c>
      <c r="H6805" t="s">
        <v>41</v>
      </c>
      <c r="I6805" t="s">
        <v>31</v>
      </c>
      <c r="J6805" t="s">
        <v>19</v>
      </c>
      <c r="K6805">
        <v>3286.69</v>
      </c>
      <c r="L6805">
        <v>354.38</v>
      </c>
      <c r="M6805" t="s">
        <v>19</v>
      </c>
      <c r="N6805">
        <v>0.107822763935753</v>
      </c>
      <c r="O6805" t="s">
        <v>11351</v>
      </c>
      <c r="P6805" t="s">
        <v>11352</v>
      </c>
      <c r="R6805" t="s">
        <v>11353</v>
      </c>
      <c r="S6805">
        <f>IF(SalesData[[#This Row],[Return Status]]="Returned",1,0)</f>
        <v>0</v>
      </c>
      <c r="T6805">
        <v>2081.52</v>
      </c>
      <c r="U6805" s="2">
        <f>EOMONTH(SalesData[[#This Row],[Order Date]],0)</f>
        <v>45199</v>
      </c>
      <c r="V6805" s="9" t="str">
        <f>"Q"&amp;INT((MONTH(SalesData[[#This Row],[Order Date]])+2)/3)&amp;"-"&amp;YEAR(SalesData[[#This Row],[Order Date]])</f>
        <v>Q3-2023</v>
      </c>
    </row>
    <row r="6806" spans="1:22" x14ac:dyDescent="0.35">
      <c r="A6806" t="s">
        <v>6947</v>
      </c>
      <c r="B6806" s="1">
        <v>45188</v>
      </c>
      <c r="C6806" t="s">
        <v>149</v>
      </c>
      <c r="D6806" t="s">
        <v>99</v>
      </c>
      <c r="E6806">
        <v>9206097578</v>
      </c>
      <c r="F6806" t="s">
        <v>40</v>
      </c>
      <c r="G6806" t="s">
        <v>69</v>
      </c>
      <c r="H6806" t="s">
        <v>41</v>
      </c>
      <c r="I6806" t="s">
        <v>31</v>
      </c>
      <c r="J6806" t="s">
        <v>62</v>
      </c>
      <c r="K6806">
        <v>3894.52</v>
      </c>
      <c r="L6806">
        <v>959.82</v>
      </c>
      <c r="M6806" t="s">
        <v>62</v>
      </c>
      <c r="N6806">
        <v>0.24645399176278501</v>
      </c>
      <c r="O6806" t="s">
        <v>11351</v>
      </c>
      <c r="P6806" t="s">
        <v>11354</v>
      </c>
      <c r="R6806" t="s">
        <v>11353</v>
      </c>
      <c r="S6806">
        <f>IF(SalesData[[#This Row],[Return Status]]="Returned",1,0)</f>
        <v>0</v>
      </c>
      <c r="T6806">
        <v>2081.52</v>
      </c>
      <c r="U6806" s="2">
        <f>EOMONTH(SalesData[[#This Row],[Order Date]],0)</f>
        <v>45199</v>
      </c>
      <c r="V6806" s="9" t="str">
        <f>"Q"&amp;INT((MONTH(SalesData[[#This Row],[Order Date]])+2)/3)&amp;"-"&amp;YEAR(SalesData[[#This Row],[Order Date]])</f>
        <v>Q3-2023</v>
      </c>
    </row>
    <row r="6807" spans="1:22" x14ac:dyDescent="0.35">
      <c r="A6807" t="s">
        <v>6948</v>
      </c>
      <c r="B6807" s="1">
        <v>45185</v>
      </c>
      <c r="C6807" t="s">
        <v>162</v>
      </c>
      <c r="D6807" t="s">
        <v>13</v>
      </c>
      <c r="E6807">
        <v>9399541577</v>
      </c>
      <c r="F6807" t="s">
        <v>103</v>
      </c>
      <c r="G6807" t="s">
        <v>23</v>
      </c>
      <c r="H6807" t="s">
        <v>24</v>
      </c>
      <c r="I6807" t="s">
        <v>17</v>
      </c>
      <c r="J6807" t="s">
        <v>61</v>
      </c>
      <c r="K6807">
        <v>41.32</v>
      </c>
      <c r="L6807">
        <v>4.67</v>
      </c>
      <c r="M6807" t="s">
        <v>62</v>
      </c>
      <c r="N6807">
        <v>0.113020329138432</v>
      </c>
      <c r="O6807" t="s">
        <v>11361</v>
      </c>
      <c r="P6807" t="s">
        <v>11352</v>
      </c>
      <c r="Q6807" t="s">
        <v>11363</v>
      </c>
      <c r="R6807" t="s">
        <v>11360</v>
      </c>
      <c r="S6807">
        <f>IF(SalesData[[#This Row],[Return Status]]="Returned",1,0)</f>
        <v>1</v>
      </c>
      <c r="T6807">
        <v>2821.33</v>
      </c>
      <c r="U6807" s="2">
        <f>EOMONTH(SalesData[[#This Row],[Order Date]],0)</f>
        <v>45199</v>
      </c>
      <c r="V6807" s="9" t="str">
        <f>"Q"&amp;INT((MONTH(SalesData[[#This Row],[Order Date]])+2)/3)&amp;"-"&amp;YEAR(SalesData[[#This Row],[Order Date]])</f>
        <v>Q3-2023</v>
      </c>
    </row>
    <row r="6808" spans="1:22" x14ac:dyDescent="0.35">
      <c r="A6808" t="s">
        <v>6949</v>
      </c>
      <c r="B6808" s="1">
        <v>45171</v>
      </c>
      <c r="C6808" t="s">
        <v>87</v>
      </c>
      <c r="D6808" t="s">
        <v>13</v>
      </c>
      <c r="E6808">
        <v>884539229</v>
      </c>
      <c r="F6808" t="s">
        <v>222</v>
      </c>
      <c r="G6808" t="s">
        <v>164</v>
      </c>
      <c r="H6808" t="s">
        <v>165</v>
      </c>
      <c r="I6808" t="s">
        <v>36</v>
      </c>
      <c r="J6808" t="s">
        <v>18</v>
      </c>
      <c r="K6808">
        <v>4556.7299999999996</v>
      </c>
      <c r="L6808">
        <v>471.28</v>
      </c>
      <c r="M6808" t="s">
        <v>19</v>
      </c>
      <c r="N6808">
        <v>0.10342504383626</v>
      </c>
      <c r="O6808" t="s">
        <v>11351</v>
      </c>
      <c r="P6808" t="s">
        <v>11352</v>
      </c>
      <c r="R6808" t="s">
        <v>11353</v>
      </c>
      <c r="S6808">
        <f>IF(SalesData[[#This Row],[Return Status]]="Returned",1,0)</f>
        <v>0</v>
      </c>
      <c r="U6808" s="2">
        <f>EOMONTH(SalesData[[#This Row],[Order Date]],0)</f>
        <v>45199</v>
      </c>
      <c r="V6808" s="9" t="str">
        <f>"Q"&amp;INT((MONTH(SalesData[[#This Row],[Order Date]])+2)/3)&amp;"-"&amp;YEAR(SalesData[[#This Row],[Order Date]])</f>
        <v>Q3-2023</v>
      </c>
    </row>
    <row r="6809" spans="1:22" x14ac:dyDescent="0.35">
      <c r="A6809" t="s">
        <v>6950</v>
      </c>
      <c r="B6809" s="1">
        <v>45197</v>
      </c>
      <c r="C6809" t="s">
        <v>176</v>
      </c>
      <c r="D6809" t="s">
        <v>80</v>
      </c>
      <c r="E6809">
        <v>1895688044</v>
      </c>
      <c r="F6809" t="s">
        <v>163</v>
      </c>
      <c r="G6809" t="s">
        <v>11381</v>
      </c>
      <c r="H6809" t="s">
        <v>165</v>
      </c>
      <c r="I6809" t="s">
        <v>36</v>
      </c>
      <c r="J6809" t="s">
        <v>19</v>
      </c>
      <c r="K6809">
        <v>127.7</v>
      </c>
      <c r="L6809">
        <v>19.3</v>
      </c>
      <c r="M6809" t="s">
        <v>19</v>
      </c>
      <c r="N6809">
        <v>0.15113547376664099</v>
      </c>
      <c r="O6809" t="s">
        <v>11361</v>
      </c>
      <c r="P6809" t="s">
        <v>11352</v>
      </c>
      <c r="R6809" t="s">
        <v>11353</v>
      </c>
      <c r="S6809">
        <f>IF(SalesData[[#This Row],[Return Status]]="Returned",1,0)</f>
        <v>0</v>
      </c>
      <c r="U6809" s="2">
        <f>EOMONTH(SalesData[[#This Row],[Order Date]],0)</f>
        <v>45199</v>
      </c>
      <c r="V6809" s="9" t="str">
        <f>"Q"&amp;INT((MONTH(SalesData[[#This Row],[Order Date]])+2)/3)&amp;"-"&amp;YEAR(SalesData[[#This Row],[Order Date]])</f>
        <v>Q3-2023</v>
      </c>
    </row>
    <row r="6810" spans="1:22" x14ac:dyDescent="0.35">
      <c r="A6810" t="s">
        <v>6951</v>
      </c>
      <c r="B6810" s="1">
        <v>45191</v>
      </c>
      <c r="C6810" t="s">
        <v>94</v>
      </c>
      <c r="D6810" t="s">
        <v>99</v>
      </c>
      <c r="E6810">
        <v>4122301212</v>
      </c>
      <c r="F6810" t="s">
        <v>172</v>
      </c>
      <c r="G6810" t="s">
        <v>141</v>
      </c>
      <c r="H6810" t="s">
        <v>121</v>
      </c>
      <c r="I6810" t="s">
        <v>17</v>
      </c>
      <c r="J6810" t="s">
        <v>19</v>
      </c>
      <c r="K6810">
        <v>1231</v>
      </c>
      <c r="L6810">
        <v>231.81</v>
      </c>
      <c r="M6810" t="s">
        <v>19</v>
      </c>
      <c r="N6810">
        <v>0.18831031681559701</v>
      </c>
      <c r="O6810" t="s">
        <v>11351</v>
      </c>
      <c r="P6810" t="s">
        <v>11352</v>
      </c>
      <c r="R6810" t="s">
        <v>11353</v>
      </c>
      <c r="S6810">
        <f>IF(SalesData[[#This Row],[Return Status]]="Returned",1,0)</f>
        <v>0</v>
      </c>
      <c r="T6810">
        <v>2793.38</v>
      </c>
      <c r="U6810" s="2">
        <f>EOMONTH(SalesData[[#This Row],[Order Date]],0)</f>
        <v>45199</v>
      </c>
      <c r="V6810" s="9" t="str">
        <f>"Q"&amp;INT((MONTH(SalesData[[#This Row],[Order Date]])+2)/3)&amp;"-"&amp;YEAR(SalesData[[#This Row],[Order Date]])</f>
        <v>Q3-2023</v>
      </c>
    </row>
    <row r="6811" spans="1:22" x14ac:dyDescent="0.35">
      <c r="A6811" t="s">
        <v>6952</v>
      </c>
      <c r="B6811" s="1">
        <v>45173</v>
      </c>
      <c r="C6811" t="s">
        <v>97</v>
      </c>
      <c r="D6811" t="s">
        <v>46</v>
      </c>
      <c r="E6811">
        <v>2146132880</v>
      </c>
      <c r="F6811" t="s">
        <v>53</v>
      </c>
      <c r="G6811" t="s">
        <v>11371</v>
      </c>
      <c r="H6811" t="s">
        <v>55</v>
      </c>
      <c r="I6811" t="s">
        <v>31</v>
      </c>
      <c r="J6811" t="s">
        <v>42</v>
      </c>
      <c r="K6811">
        <v>2053.13</v>
      </c>
      <c r="L6811">
        <v>389.55</v>
      </c>
      <c r="M6811" t="s">
        <v>43</v>
      </c>
      <c r="N6811">
        <v>0.18973469775416099</v>
      </c>
      <c r="O6811" t="s">
        <v>11351</v>
      </c>
      <c r="P6811" t="s">
        <v>11352</v>
      </c>
      <c r="R6811" t="s">
        <v>11353</v>
      </c>
      <c r="S6811">
        <f>IF(SalesData[[#This Row],[Return Status]]="Returned",1,0)</f>
        <v>0</v>
      </c>
      <c r="U6811" s="2">
        <f>EOMONTH(SalesData[[#This Row],[Order Date]],0)</f>
        <v>45199</v>
      </c>
      <c r="V6811" s="9" t="str">
        <f>"Q"&amp;INT((MONTH(SalesData[[#This Row],[Order Date]])+2)/3)&amp;"-"&amp;YEAR(SalesData[[#This Row],[Order Date]])</f>
        <v>Q3-2023</v>
      </c>
    </row>
    <row r="6812" spans="1:22" x14ac:dyDescent="0.35">
      <c r="A6812" t="s">
        <v>6953</v>
      </c>
      <c r="B6812" s="1">
        <v>45192</v>
      </c>
      <c r="C6812" t="s">
        <v>94</v>
      </c>
      <c r="D6812" t="s">
        <v>39</v>
      </c>
      <c r="E6812">
        <v>1315161420</v>
      </c>
      <c r="F6812" t="s">
        <v>83</v>
      </c>
      <c r="G6812" t="s">
        <v>11375</v>
      </c>
      <c r="H6812" t="s">
        <v>85</v>
      </c>
      <c r="I6812" t="s">
        <v>31</v>
      </c>
      <c r="J6812" t="s">
        <v>62</v>
      </c>
      <c r="K6812">
        <v>2961.04</v>
      </c>
      <c r="L6812">
        <v>169.3</v>
      </c>
      <c r="M6812" t="s">
        <v>62</v>
      </c>
      <c r="N6812">
        <v>5.71758571312782E-2</v>
      </c>
      <c r="O6812" t="s">
        <v>11351</v>
      </c>
      <c r="P6812" t="s">
        <v>11356</v>
      </c>
      <c r="R6812" t="s">
        <v>11353</v>
      </c>
      <c r="S6812">
        <f>IF(SalesData[[#This Row],[Return Status]]="Returned",1,0)</f>
        <v>0</v>
      </c>
      <c r="U6812" s="2">
        <f>EOMONTH(SalesData[[#This Row],[Order Date]],0)</f>
        <v>45199</v>
      </c>
      <c r="V6812" s="9" t="str">
        <f>"Q"&amp;INT((MONTH(SalesData[[#This Row],[Order Date]])+2)/3)&amp;"-"&amp;YEAR(SalesData[[#This Row],[Order Date]])</f>
        <v>Q3-2023</v>
      </c>
    </row>
    <row r="6813" spans="1:22" x14ac:dyDescent="0.35">
      <c r="A6813" t="s">
        <v>6954</v>
      </c>
      <c r="B6813" s="1">
        <v>45195</v>
      </c>
      <c r="C6813" t="s">
        <v>144</v>
      </c>
      <c r="D6813" t="s">
        <v>39</v>
      </c>
      <c r="E6813">
        <v>8560043087</v>
      </c>
      <c r="F6813" t="s">
        <v>152</v>
      </c>
      <c r="G6813" t="s">
        <v>23</v>
      </c>
      <c r="H6813" t="s">
        <v>24</v>
      </c>
      <c r="I6813" t="s">
        <v>17</v>
      </c>
      <c r="J6813" t="s">
        <v>43</v>
      </c>
      <c r="K6813">
        <v>3267.79</v>
      </c>
      <c r="L6813">
        <v>452.28</v>
      </c>
      <c r="M6813" t="s">
        <v>43</v>
      </c>
      <c r="N6813">
        <v>0.13840546669155601</v>
      </c>
      <c r="O6813" t="s">
        <v>11351</v>
      </c>
      <c r="P6813" t="s">
        <v>11352</v>
      </c>
      <c r="R6813" t="s">
        <v>11353</v>
      </c>
      <c r="S6813">
        <f>IF(SalesData[[#This Row],[Return Status]]="Returned",1,0)</f>
        <v>0</v>
      </c>
      <c r="T6813">
        <v>2821.33</v>
      </c>
      <c r="U6813" s="2">
        <f>EOMONTH(SalesData[[#This Row],[Order Date]],0)</f>
        <v>45199</v>
      </c>
      <c r="V6813" s="9" t="str">
        <f>"Q"&amp;INT((MONTH(SalesData[[#This Row],[Order Date]])+2)/3)&amp;"-"&amp;YEAR(SalesData[[#This Row],[Order Date]])</f>
        <v>Q3-2023</v>
      </c>
    </row>
    <row r="6814" spans="1:22" x14ac:dyDescent="0.35">
      <c r="A6814" t="s">
        <v>6955</v>
      </c>
      <c r="B6814" s="1">
        <v>45194</v>
      </c>
      <c r="C6814" t="s">
        <v>149</v>
      </c>
      <c r="D6814" t="s">
        <v>13</v>
      </c>
      <c r="E6814">
        <v>8930714118</v>
      </c>
      <c r="F6814" t="s">
        <v>147</v>
      </c>
      <c r="G6814" t="s">
        <v>11375</v>
      </c>
      <c r="H6814" t="s">
        <v>85</v>
      </c>
      <c r="I6814" t="s">
        <v>31</v>
      </c>
      <c r="J6814" t="s">
        <v>61</v>
      </c>
      <c r="K6814">
        <v>1802.15</v>
      </c>
      <c r="L6814">
        <v>291.8</v>
      </c>
      <c r="M6814" t="s">
        <v>62</v>
      </c>
      <c r="N6814">
        <v>0.16191770940265801</v>
      </c>
      <c r="O6814" t="s">
        <v>11351</v>
      </c>
      <c r="P6814" t="s">
        <v>11352</v>
      </c>
      <c r="R6814" t="s">
        <v>11353</v>
      </c>
      <c r="S6814">
        <f>IF(SalesData[[#This Row],[Return Status]]="Returned",1,0)</f>
        <v>0</v>
      </c>
      <c r="U6814" s="2">
        <f>EOMONTH(SalesData[[#This Row],[Order Date]],0)</f>
        <v>45199</v>
      </c>
      <c r="V6814" s="9" t="str">
        <f>"Q"&amp;INT((MONTH(SalesData[[#This Row],[Order Date]])+2)/3)&amp;"-"&amp;YEAR(SalesData[[#This Row],[Order Date]])</f>
        <v>Q3-2023</v>
      </c>
    </row>
    <row r="6815" spans="1:22" x14ac:dyDescent="0.35">
      <c r="A6815" t="s">
        <v>6956</v>
      </c>
      <c r="B6815" s="1">
        <v>45176</v>
      </c>
      <c r="C6815" t="s">
        <v>188</v>
      </c>
      <c r="D6815" t="s">
        <v>145</v>
      </c>
      <c r="E6815">
        <v>191313789</v>
      </c>
      <c r="F6815" t="s">
        <v>140</v>
      </c>
      <c r="G6815" t="s">
        <v>141</v>
      </c>
      <c r="H6815" t="s">
        <v>121</v>
      </c>
      <c r="I6815" t="s">
        <v>17</v>
      </c>
      <c r="J6815" t="s">
        <v>18</v>
      </c>
      <c r="K6815">
        <v>2130.13</v>
      </c>
      <c r="L6815">
        <v>109.75</v>
      </c>
      <c r="M6815" t="s">
        <v>19</v>
      </c>
      <c r="N6815">
        <v>5.1522677019712401E-2</v>
      </c>
      <c r="O6815" t="s">
        <v>11351</v>
      </c>
      <c r="P6815" t="s">
        <v>11356</v>
      </c>
      <c r="R6815" t="s">
        <v>11353</v>
      </c>
      <c r="S6815">
        <f>IF(SalesData[[#This Row],[Return Status]]="Returned",1,0)</f>
        <v>0</v>
      </c>
      <c r="T6815">
        <v>2793.38</v>
      </c>
      <c r="U6815" s="2">
        <f>EOMONTH(SalesData[[#This Row],[Order Date]],0)</f>
        <v>45199</v>
      </c>
      <c r="V6815" s="9" t="str">
        <f>"Q"&amp;INT((MONTH(SalesData[[#This Row],[Order Date]])+2)/3)&amp;"-"&amp;YEAR(SalesData[[#This Row],[Order Date]])</f>
        <v>Q3-2023</v>
      </c>
    </row>
    <row r="6816" spans="1:22" x14ac:dyDescent="0.35">
      <c r="A6816" t="s">
        <v>6957</v>
      </c>
      <c r="B6816" s="1">
        <v>45171</v>
      </c>
      <c r="C6816" t="s">
        <v>132</v>
      </c>
      <c r="D6816" t="s">
        <v>46</v>
      </c>
      <c r="E6816">
        <v>8069217726</v>
      </c>
      <c r="F6816" t="s">
        <v>185</v>
      </c>
      <c r="G6816" t="s">
        <v>266</v>
      </c>
      <c r="H6816" t="s">
        <v>165</v>
      </c>
      <c r="I6816" t="s">
        <v>36</v>
      </c>
      <c r="J6816" t="s">
        <v>42</v>
      </c>
      <c r="K6816">
        <v>4356.9799999999996</v>
      </c>
      <c r="L6816">
        <v>799.61</v>
      </c>
      <c r="M6816" t="s">
        <v>43</v>
      </c>
      <c r="N6816">
        <v>0.183523908762491</v>
      </c>
      <c r="O6816" t="s">
        <v>11351</v>
      </c>
      <c r="P6816" t="s">
        <v>11352</v>
      </c>
      <c r="R6816" t="s">
        <v>11353</v>
      </c>
      <c r="S6816">
        <f>IF(SalesData[[#This Row],[Return Status]]="Returned",1,0)</f>
        <v>0</v>
      </c>
      <c r="U6816" s="2">
        <f>EOMONTH(SalesData[[#This Row],[Order Date]],0)</f>
        <v>45199</v>
      </c>
      <c r="V6816" s="9" t="str">
        <f>"Q"&amp;INT((MONTH(SalesData[[#This Row],[Order Date]])+2)/3)&amp;"-"&amp;YEAR(SalesData[[#This Row],[Order Date]])</f>
        <v>Q3-2023</v>
      </c>
    </row>
    <row r="6817" spans="1:22" x14ac:dyDescent="0.35">
      <c r="A6817" t="s">
        <v>6958</v>
      </c>
      <c r="B6817" s="1">
        <v>45198</v>
      </c>
      <c r="C6817" t="s">
        <v>132</v>
      </c>
      <c r="D6817" t="s">
        <v>80</v>
      </c>
      <c r="E6817">
        <v>5843056279</v>
      </c>
      <c r="F6817" t="s">
        <v>168</v>
      </c>
      <c r="G6817" t="s">
        <v>54</v>
      </c>
      <c r="H6817" t="s">
        <v>55</v>
      </c>
      <c r="I6817" t="s">
        <v>31</v>
      </c>
      <c r="J6817" t="s">
        <v>65</v>
      </c>
      <c r="K6817">
        <v>2327.4299999999998</v>
      </c>
      <c r="L6817">
        <v>570.39</v>
      </c>
      <c r="M6817" t="s">
        <v>65</v>
      </c>
      <c r="N6817">
        <v>0.24507289155850001</v>
      </c>
      <c r="O6817" t="s">
        <v>11351</v>
      </c>
      <c r="P6817" t="s">
        <v>11354</v>
      </c>
      <c r="R6817" t="s">
        <v>11353</v>
      </c>
      <c r="S6817">
        <f>IF(SalesData[[#This Row],[Return Status]]="Returned",1,0)</f>
        <v>0</v>
      </c>
      <c r="U6817" s="2">
        <f>EOMONTH(SalesData[[#This Row],[Order Date]],0)</f>
        <v>45199</v>
      </c>
      <c r="V6817" s="9" t="str">
        <f>"Q"&amp;INT((MONTH(SalesData[[#This Row],[Order Date]])+2)/3)&amp;"-"&amp;YEAR(SalesData[[#This Row],[Order Date]])</f>
        <v>Q3-2023</v>
      </c>
    </row>
    <row r="6818" spans="1:22" x14ac:dyDescent="0.35">
      <c r="A6818" t="s">
        <v>6959</v>
      </c>
      <c r="B6818" s="1">
        <v>45178</v>
      </c>
      <c r="C6818" t="s">
        <v>21</v>
      </c>
      <c r="D6818" t="s">
        <v>99</v>
      </c>
      <c r="E6818">
        <v>6042351578</v>
      </c>
      <c r="F6818" t="s">
        <v>109</v>
      </c>
      <c r="G6818" t="s">
        <v>59</v>
      </c>
      <c r="H6818" t="s">
        <v>60</v>
      </c>
      <c r="I6818" t="s">
        <v>31</v>
      </c>
      <c r="J6818" t="s">
        <v>19</v>
      </c>
      <c r="K6818">
        <v>1500.75</v>
      </c>
      <c r="L6818">
        <v>258.11</v>
      </c>
      <c r="M6818" t="s">
        <v>19</v>
      </c>
      <c r="N6818">
        <v>0.17198733966350199</v>
      </c>
      <c r="O6818" t="s">
        <v>11351</v>
      </c>
      <c r="P6818" t="s">
        <v>11352</v>
      </c>
      <c r="R6818" t="s">
        <v>11353</v>
      </c>
      <c r="S6818">
        <f>IF(SalesData[[#This Row],[Return Status]]="Returned",1,0)</f>
        <v>0</v>
      </c>
      <c r="T6818">
        <v>2183.56</v>
      </c>
      <c r="U6818" s="2">
        <f>EOMONTH(SalesData[[#This Row],[Order Date]],0)</f>
        <v>45199</v>
      </c>
      <c r="V6818" s="9" t="str">
        <f>"Q"&amp;INT((MONTH(SalesData[[#This Row],[Order Date]])+2)/3)&amp;"-"&amp;YEAR(SalesData[[#This Row],[Order Date]])</f>
        <v>Q3-2023</v>
      </c>
    </row>
    <row r="6819" spans="1:22" x14ac:dyDescent="0.35">
      <c r="A6819" t="s">
        <v>6960</v>
      </c>
      <c r="B6819" s="1">
        <v>45177</v>
      </c>
      <c r="C6819" t="s">
        <v>97</v>
      </c>
      <c r="D6819" t="s">
        <v>72</v>
      </c>
      <c r="E6819">
        <v>6893641586</v>
      </c>
      <c r="F6819" t="s">
        <v>127</v>
      </c>
      <c r="G6819" t="s">
        <v>29</v>
      </c>
      <c r="H6819" t="s">
        <v>30</v>
      </c>
      <c r="I6819" t="s">
        <v>31</v>
      </c>
      <c r="J6819" t="s">
        <v>18</v>
      </c>
      <c r="K6819">
        <v>1249.95</v>
      </c>
      <c r="L6819">
        <v>346.01</v>
      </c>
      <c r="M6819" t="s">
        <v>19</v>
      </c>
      <c r="N6819">
        <v>0.27681907276291001</v>
      </c>
      <c r="O6819" t="s">
        <v>11351</v>
      </c>
      <c r="P6819" t="s">
        <v>11354</v>
      </c>
      <c r="Q6819" t="s">
        <v>11372</v>
      </c>
      <c r="R6819" t="s">
        <v>11360</v>
      </c>
      <c r="S6819">
        <f>IF(SalesData[[#This Row],[Return Status]]="Returned",1,0)</f>
        <v>1</v>
      </c>
      <c r="T6819">
        <v>2788.38</v>
      </c>
      <c r="U6819" s="2">
        <f>EOMONTH(SalesData[[#This Row],[Order Date]],0)</f>
        <v>45199</v>
      </c>
      <c r="V6819" s="9" t="str">
        <f>"Q"&amp;INT((MONTH(SalesData[[#This Row],[Order Date]])+2)/3)&amp;"-"&amp;YEAR(SalesData[[#This Row],[Order Date]])</f>
        <v>Q3-2023</v>
      </c>
    </row>
    <row r="6820" spans="1:22" x14ac:dyDescent="0.35">
      <c r="A6820" t="s">
        <v>6961</v>
      </c>
      <c r="B6820" s="1">
        <v>45191</v>
      </c>
      <c r="C6820" t="s">
        <v>97</v>
      </c>
      <c r="D6820" t="s">
        <v>145</v>
      </c>
      <c r="E6820">
        <v>4579835852</v>
      </c>
      <c r="F6820" t="s">
        <v>107</v>
      </c>
      <c r="G6820" t="s">
        <v>15</v>
      </c>
      <c r="H6820" t="s">
        <v>11357</v>
      </c>
      <c r="I6820" t="s">
        <v>17</v>
      </c>
      <c r="J6820" t="s">
        <v>61</v>
      </c>
      <c r="K6820">
        <v>2073.0700000000002</v>
      </c>
      <c r="L6820">
        <v>197.22</v>
      </c>
      <c r="M6820" t="s">
        <v>62</v>
      </c>
      <c r="N6820">
        <v>9.5134269465092805E-2</v>
      </c>
      <c r="O6820" t="s">
        <v>11351</v>
      </c>
      <c r="P6820" t="s">
        <v>11356</v>
      </c>
      <c r="Q6820" t="s">
        <v>11369</v>
      </c>
      <c r="R6820" t="s">
        <v>11360</v>
      </c>
      <c r="S6820">
        <f>IF(SalesData[[#This Row],[Return Status]]="Returned",1,0)</f>
        <v>1</v>
      </c>
      <c r="T6820">
        <v>2085.91</v>
      </c>
      <c r="U6820" s="2">
        <f>EOMONTH(SalesData[[#This Row],[Order Date]],0)</f>
        <v>45199</v>
      </c>
      <c r="V6820" s="9" t="str">
        <f>"Q"&amp;INT((MONTH(SalesData[[#This Row],[Order Date]])+2)/3)&amp;"-"&amp;YEAR(SalesData[[#This Row],[Order Date]])</f>
        <v>Q3-2023</v>
      </c>
    </row>
    <row r="6821" spans="1:22" x14ac:dyDescent="0.35">
      <c r="A6821" t="s">
        <v>6962</v>
      </c>
      <c r="B6821" s="1">
        <v>45188</v>
      </c>
      <c r="C6821" t="s">
        <v>45</v>
      </c>
      <c r="D6821" t="s">
        <v>80</v>
      </c>
      <c r="E6821">
        <v>3029296564</v>
      </c>
      <c r="F6821" t="s">
        <v>73</v>
      </c>
      <c r="G6821" t="s">
        <v>74</v>
      </c>
      <c r="H6821" t="s">
        <v>75</v>
      </c>
      <c r="I6821" t="s">
        <v>36</v>
      </c>
      <c r="J6821" t="s">
        <v>65</v>
      </c>
      <c r="K6821">
        <v>2979.7</v>
      </c>
      <c r="L6821">
        <v>346.65</v>
      </c>
      <c r="M6821" t="s">
        <v>65</v>
      </c>
      <c r="N6821">
        <v>0.116337215155888</v>
      </c>
      <c r="O6821" t="s">
        <v>11351</v>
      </c>
      <c r="P6821" t="s">
        <v>11352</v>
      </c>
      <c r="R6821" t="s">
        <v>11353</v>
      </c>
      <c r="S6821">
        <f>IF(SalesData[[#This Row],[Return Status]]="Returned",1,0)</f>
        <v>0</v>
      </c>
      <c r="T6821">
        <v>2420.2800000000002</v>
      </c>
      <c r="U6821" s="2">
        <f>EOMONTH(SalesData[[#This Row],[Order Date]],0)</f>
        <v>45199</v>
      </c>
      <c r="V6821" s="9" t="str">
        <f>"Q"&amp;INT((MONTH(SalesData[[#This Row],[Order Date]])+2)/3)&amp;"-"&amp;YEAR(SalesData[[#This Row],[Order Date]])</f>
        <v>Q3-2023</v>
      </c>
    </row>
    <row r="6822" spans="1:22" x14ac:dyDescent="0.35">
      <c r="A6822" t="s">
        <v>6963</v>
      </c>
      <c r="B6822" s="1">
        <v>45186</v>
      </c>
      <c r="C6822" t="s">
        <v>52</v>
      </c>
      <c r="D6822" t="s">
        <v>99</v>
      </c>
      <c r="E6822">
        <v>8113920762</v>
      </c>
      <c r="F6822" t="s">
        <v>50</v>
      </c>
      <c r="G6822" t="s">
        <v>34</v>
      </c>
      <c r="H6822" t="s">
        <v>35</v>
      </c>
      <c r="I6822" t="s">
        <v>36</v>
      </c>
      <c r="J6822" t="s">
        <v>42</v>
      </c>
      <c r="K6822">
        <v>2697.17</v>
      </c>
      <c r="L6822">
        <v>647.91999999999996</v>
      </c>
      <c r="M6822" t="s">
        <v>43</v>
      </c>
      <c r="N6822">
        <v>0.24022215878124101</v>
      </c>
      <c r="O6822" t="s">
        <v>11351</v>
      </c>
      <c r="P6822" t="s">
        <v>11354</v>
      </c>
      <c r="Q6822" t="s">
        <v>11365</v>
      </c>
      <c r="R6822" t="s">
        <v>11360</v>
      </c>
      <c r="S6822">
        <f>IF(SalesData[[#This Row],[Return Status]]="Returned",1,0)</f>
        <v>1</v>
      </c>
      <c r="U6822" s="2">
        <f>EOMONTH(SalesData[[#This Row],[Order Date]],0)</f>
        <v>45199</v>
      </c>
      <c r="V6822" s="9" t="str">
        <f>"Q"&amp;INT((MONTH(SalesData[[#This Row],[Order Date]])+2)/3)&amp;"-"&amp;YEAR(SalesData[[#This Row],[Order Date]])</f>
        <v>Q3-2023</v>
      </c>
    </row>
    <row r="6823" spans="1:22" x14ac:dyDescent="0.35">
      <c r="A6823" t="s">
        <v>6964</v>
      </c>
      <c r="B6823" s="1">
        <v>45191</v>
      </c>
      <c r="C6823" t="s">
        <v>184</v>
      </c>
      <c r="D6823" t="s">
        <v>72</v>
      </c>
      <c r="E6823">
        <v>8664617443</v>
      </c>
      <c r="F6823" t="s">
        <v>114</v>
      </c>
      <c r="G6823" t="s">
        <v>59</v>
      </c>
      <c r="H6823" t="s">
        <v>60</v>
      </c>
      <c r="I6823" t="s">
        <v>31</v>
      </c>
      <c r="J6823" t="s">
        <v>43</v>
      </c>
      <c r="K6823">
        <v>388.01</v>
      </c>
      <c r="L6823">
        <v>81.45</v>
      </c>
      <c r="M6823" t="s">
        <v>43</v>
      </c>
      <c r="N6823">
        <v>0.20991727017344899</v>
      </c>
      <c r="O6823" t="s">
        <v>11361</v>
      </c>
      <c r="P6823" t="s">
        <v>11354</v>
      </c>
      <c r="R6823" t="s">
        <v>11353</v>
      </c>
      <c r="S6823">
        <f>IF(SalesData[[#This Row],[Return Status]]="Returned",1,0)</f>
        <v>0</v>
      </c>
      <c r="T6823">
        <v>2183.56</v>
      </c>
      <c r="U6823" s="2">
        <f>EOMONTH(SalesData[[#This Row],[Order Date]],0)</f>
        <v>45199</v>
      </c>
      <c r="V6823" s="9" t="str">
        <f>"Q"&amp;INT((MONTH(SalesData[[#This Row],[Order Date]])+2)/3)&amp;"-"&amp;YEAR(SalesData[[#This Row],[Order Date]])</f>
        <v>Q3-2023</v>
      </c>
    </row>
    <row r="6824" spans="1:22" x14ac:dyDescent="0.35">
      <c r="A6824" t="s">
        <v>6965</v>
      </c>
      <c r="B6824" s="1">
        <v>45183</v>
      </c>
      <c r="C6824" t="s">
        <v>71</v>
      </c>
      <c r="D6824" t="s">
        <v>46</v>
      </c>
      <c r="E6824">
        <v>3653565475</v>
      </c>
      <c r="F6824" t="s">
        <v>114</v>
      </c>
      <c r="G6824" t="s">
        <v>59</v>
      </c>
      <c r="H6824" t="s">
        <v>60</v>
      </c>
      <c r="I6824" t="s">
        <v>31</v>
      </c>
      <c r="J6824" t="s">
        <v>19</v>
      </c>
      <c r="K6824">
        <v>1002.56</v>
      </c>
      <c r="L6824">
        <v>287.55</v>
      </c>
      <c r="M6824" t="s">
        <v>19</v>
      </c>
      <c r="N6824">
        <v>0.28681575167571</v>
      </c>
      <c r="O6824" t="s">
        <v>11351</v>
      </c>
      <c r="P6824" t="s">
        <v>11354</v>
      </c>
      <c r="R6824" t="s">
        <v>11353</v>
      </c>
      <c r="S6824">
        <f>IF(SalesData[[#This Row],[Return Status]]="Returned",1,0)</f>
        <v>0</v>
      </c>
      <c r="T6824">
        <v>2183.56</v>
      </c>
      <c r="U6824" s="2">
        <f>EOMONTH(SalesData[[#This Row],[Order Date]],0)</f>
        <v>45199</v>
      </c>
      <c r="V6824" s="9" t="str">
        <f>"Q"&amp;INT((MONTH(SalesData[[#This Row],[Order Date]])+2)/3)&amp;"-"&amp;YEAR(SalesData[[#This Row],[Order Date]])</f>
        <v>Q3-2023</v>
      </c>
    </row>
    <row r="6825" spans="1:22" x14ac:dyDescent="0.35">
      <c r="A6825" t="s">
        <v>6966</v>
      </c>
      <c r="B6825" s="1">
        <v>45180</v>
      </c>
      <c r="C6825" t="s">
        <v>77</v>
      </c>
      <c r="D6825" t="s">
        <v>99</v>
      </c>
      <c r="E6825">
        <v>5494518374</v>
      </c>
      <c r="F6825" t="s">
        <v>172</v>
      </c>
      <c r="G6825" t="s">
        <v>141</v>
      </c>
      <c r="H6825" t="s">
        <v>121</v>
      </c>
      <c r="I6825" t="s">
        <v>17</v>
      </c>
      <c r="J6825" t="s">
        <v>62</v>
      </c>
      <c r="K6825">
        <v>4907.1000000000004</v>
      </c>
      <c r="L6825">
        <v>1222.8399999999999</v>
      </c>
      <c r="M6825" t="s">
        <v>62</v>
      </c>
      <c r="N6825">
        <v>0.24919810071121401</v>
      </c>
      <c r="O6825" t="s">
        <v>11351</v>
      </c>
      <c r="P6825" t="s">
        <v>11354</v>
      </c>
      <c r="R6825" t="s">
        <v>11353</v>
      </c>
      <c r="S6825">
        <f>IF(SalesData[[#This Row],[Return Status]]="Returned",1,0)</f>
        <v>0</v>
      </c>
      <c r="T6825">
        <v>2793.38</v>
      </c>
      <c r="U6825" s="2">
        <f>EOMONTH(SalesData[[#This Row],[Order Date]],0)</f>
        <v>45199</v>
      </c>
      <c r="V6825" s="9" t="str">
        <f>"Q"&amp;INT((MONTH(SalesData[[#This Row],[Order Date]])+2)/3)&amp;"-"&amp;YEAR(SalesData[[#This Row],[Order Date]])</f>
        <v>Q3-2023</v>
      </c>
    </row>
    <row r="6826" spans="1:22" x14ac:dyDescent="0.35">
      <c r="A6826" t="s">
        <v>6967</v>
      </c>
      <c r="B6826" s="1">
        <v>45190</v>
      </c>
      <c r="C6826" t="s">
        <v>325</v>
      </c>
      <c r="D6826" t="s">
        <v>72</v>
      </c>
      <c r="E6826">
        <v>9088227297</v>
      </c>
      <c r="F6826" t="s">
        <v>387</v>
      </c>
      <c r="G6826" t="s">
        <v>538</v>
      </c>
      <c r="H6826" t="s">
        <v>90</v>
      </c>
      <c r="I6826" t="s">
        <v>31</v>
      </c>
      <c r="J6826" t="s">
        <v>62</v>
      </c>
      <c r="K6826">
        <v>4171.62</v>
      </c>
      <c r="L6826">
        <v>564.94000000000005</v>
      </c>
      <c r="M6826" t="s">
        <v>62</v>
      </c>
      <c r="N6826">
        <v>0.13542460722692901</v>
      </c>
      <c r="O6826" t="s">
        <v>11351</v>
      </c>
      <c r="P6826" t="s">
        <v>11352</v>
      </c>
      <c r="R6826" t="s">
        <v>11353</v>
      </c>
      <c r="S6826">
        <f>IF(SalesData[[#This Row],[Return Status]]="Returned",1,0)</f>
        <v>0</v>
      </c>
      <c r="U6826" s="2">
        <f>EOMONTH(SalesData[[#This Row],[Order Date]],0)</f>
        <v>45199</v>
      </c>
      <c r="V6826" s="9" t="str">
        <f>"Q"&amp;INT((MONTH(SalesData[[#This Row],[Order Date]])+2)/3)&amp;"-"&amp;YEAR(SalesData[[#This Row],[Order Date]])</f>
        <v>Q3-2023</v>
      </c>
    </row>
    <row r="6827" spans="1:22" x14ac:dyDescent="0.35">
      <c r="A6827" t="s">
        <v>6968</v>
      </c>
      <c r="B6827" s="1">
        <v>45175</v>
      </c>
      <c r="C6827" t="s">
        <v>87</v>
      </c>
      <c r="D6827" t="s">
        <v>99</v>
      </c>
      <c r="E6827">
        <v>2943947575</v>
      </c>
      <c r="F6827" t="s">
        <v>387</v>
      </c>
      <c r="G6827" t="s">
        <v>89</v>
      </c>
      <c r="H6827" t="s">
        <v>90</v>
      </c>
      <c r="I6827" t="s">
        <v>31</v>
      </c>
      <c r="J6827" t="s">
        <v>62</v>
      </c>
      <c r="K6827">
        <v>1323.91</v>
      </c>
      <c r="L6827">
        <v>268.07</v>
      </c>
      <c r="M6827" t="s">
        <v>62</v>
      </c>
      <c r="N6827">
        <v>0.20248355250734601</v>
      </c>
      <c r="O6827" t="s">
        <v>11351</v>
      </c>
      <c r="P6827" t="s">
        <v>11354</v>
      </c>
      <c r="R6827" t="s">
        <v>11353</v>
      </c>
      <c r="S6827">
        <f>IF(SalesData[[#This Row],[Return Status]]="Returned",1,0)</f>
        <v>0</v>
      </c>
      <c r="T6827">
        <v>207.68</v>
      </c>
      <c r="U6827" s="2">
        <f>EOMONTH(SalesData[[#This Row],[Order Date]],0)</f>
        <v>45199</v>
      </c>
      <c r="V6827" s="9" t="str">
        <f>"Q"&amp;INT((MONTH(SalesData[[#This Row],[Order Date]])+2)/3)&amp;"-"&amp;YEAR(SalesData[[#This Row],[Order Date]])</f>
        <v>Q3-2023</v>
      </c>
    </row>
    <row r="6828" spans="1:22" x14ac:dyDescent="0.35">
      <c r="A6828" t="s">
        <v>6969</v>
      </c>
      <c r="B6828" s="1">
        <v>45185</v>
      </c>
      <c r="C6828" t="s">
        <v>194</v>
      </c>
      <c r="D6828" t="s">
        <v>39</v>
      </c>
      <c r="E6828">
        <v>9461263542</v>
      </c>
      <c r="F6828" t="s">
        <v>147</v>
      </c>
      <c r="G6828" t="s">
        <v>84</v>
      </c>
      <c r="H6828" t="s">
        <v>11357</v>
      </c>
      <c r="I6828" t="s">
        <v>31</v>
      </c>
      <c r="J6828" t="s">
        <v>19</v>
      </c>
      <c r="K6828">
        <v>1312.3</v>
      </c>
      <c r="L6828">
        <v>232.3</v>
      </c>
      <c r="M6828" t="s">
        <v>19</v>
      </c>
      <c r="N6828">
        <v>0.17701745027813801</v>
      </c>
      <c r="O6828" t="s">
        <v>11351</v>
      </c>
      <c r="P6828" t="s">
        <v>11352</v>
      </c>
      <c r="R6828" t="s">
        <v>11353</v>
      </c>
      <c r="S6828">
        <f>IF(SalesData[[#This Row],[Return Status]]="Returned",1,0)</f>
        <v>0</v>
      </c>
      <c r="T6828">
        <v>847.14</v>
      </c>
      <c r="U6828" s="2">
        <f>EOMONTH(SalesData[[#This Row],[Order Date]],0)</f>
        <v>45199</v>
      </c>
      <c r="V6828" s="9" t="str">
        <f>"Q"&amp;INT((MONTH(SalesData[[#This Row],[Order Date]])+2)/3)&amp;"-"&amp;YEAR(SalesData[[#This Row],[Order Date]])</f>
        <v>Q3-2023</v>
      </c>
    </row>
    <row r="6829" spans="1:22" x14ac:dyDescent="0.35">
      <c r="A6829" t="s">
        <v>6970</v>
      </c>
      <c r="B6829" s="1">
        <v>45179</v>
      </c>
      <c r="C6829" t="s">
        <v>71</v>
      </c>
      <c r="D6829" t="s">
        <v>72</v>
      </c>
      <c r="E6829">
        <v>9180450193</v>
      </c>
      <c r="F6829" t="s">
        <v>222</v>
      </c>
      <c r="G6829" t="s">
        <v>164</v>
      </c>
      <c r="H6829" t="s">
        <v>165</v>
      </c>
      <c r="I6829" t="s">
        <v>36</v>
      </c>
      <c r="J6829" t="s">
        <v>65</v>
      </c>
      <c r="K6829">
        <v>3797.34</v>
      </c>
      <c r="L6829">
        <v>693.44</v>
      </c>
      <c r="M6829" t="s">
        <v>65</v>
      </c>
      <c r="N6829">
        <v>0.18261203895358299</v>
      </c>
      <c r="O6829" t="s">
        <v>11351</v>
      </c>
      <c r="P6829" t="s">
        <v>11352</v>
      </c>
      <c r="Q6829" t="s">
        <v>11376</v>
      </c>
      <c r="R6829" t="s">
        <v>11360</v>
      </c>
      <c r="S6829">
        <f>IF(SalesData[[#This Row],[Return Status]]="Returned",1,0)</f>
        <v>1</v>
      </c>
      <c r="U6829" s="2">
        <f>EOMONTH(SalesData[[#This Row],[Order Date]],0)</f>
        <v>45199</v>
      </c>
      <c r="V6829" s="9" t="str">
        <f>"Q"&amp;INT((MONTH(SalesData[[#This Row],[Order Date]])+2)/3)&amp;"-"&amp;YEAR(SalesData[[#This Row],[Order Date]])</f>
        <v>Q3-2023</v>
      </c>
    </row>
    <row r="6830" spans="1:22" x14ac:dyDescent="0.35">
      <c r="A6830" t="s">
        <v>6971</v>
      </c>
      <c r="B6830" s="1">
        <v>45173</v>
      </c>
      <c r="C6830" t="s">
        <v>111</v>
      </c>
      <c r="D6830" t="s">
        <v>99</v>
      </c>
      <c r="E6830">
        <v>5879445288</v>
      </c>
      <c r="F6830" t="s">
        <v>22</v>
      </c>
      <c r="G6830" t="s">
        <v>23</v>
      </c>
      <c r="H6830" t="s">
        <v>24</v>
      </c>
      <c r="I6830" t="s">
        <v>17</v>
      </c>
      <c r="J6830" t="s">
        <v>18</v>
      </c>
      <c r="K6830">
        <v>4697.1400000000003</v>
      </c>
      <c r="L6830">
        <v>760.51</v>
      </c>
      <c r="M6830" t="s">
        <v>19</v>
      </c>
      <c r="N6830">
        <v>0.16190916174523201</v>
      </c>
      <c r="O6830" t="s">
        <v>11351</v>
      </c>
      <c r="P6830" t="s">
        <v>11352</v>
      </c>
      <c r="R6830" t="s">
        <v>11353</v>
      </c>
      <c r="S6830">
        <f>IF(SalesData[[#This Row],[Return Status]]="Returned",1,0)</f>
        <v>0</v>
      </c>
      <c r="T6830">
        <v>2821.33</v>
      </c>
      <c r="U6830" s="2">
        <f>EOMONTH(SalesData[[#This Row],[Order Date]],0)</f>
        <v>45199</v>
      </c>
      <c r="V6830" s="9" t="str">
        <f>"Q"&amp;INT((MONTH(SalesData[[#This Row],[Order Date]])+2)/3)&amp;"-"&amp;YEAR(SalesData[[#This Row],[Order Date]])</f>
        <v>Q3-2023</v>
      </c>
    </row>
    <row r="6831" spans="1:22" x14ac:dyDescent="0.35">
      <c r="A6831" t="s">
        <v>6972</v>
      </c>
      <c r="B6831" s="1">
        <v>45177</v>
      </c>
      <c r="C6831" t="s">
        <v>205</v>
      </c>
      <c r="D6831" t="s">
        <v>39</v>
      </c>
      <c r="E6831">
        <v>8732885736</v>
      </c>
      <c r="F6831" t="s">
        <v>133</v>
      </c>
      <c r="G6831" t="s">
        <v>89</v>
      </c>
      <c r="H6831" t="s">
        <v>90</v>
      </c>
      <c r="I6831" t="s">
        <v>31</v>
      </c>
      <c r="J6831" t="s">
        <v>18</v>
      </c>
      <c r="K6831">
        <v>4071.46</v>
      </c>
      <c r="L6831">
        <v>285.79000000000002</v>
      </c>
      <c r="M6831" t="s">
        <v>19</v>
      </c>
      <c r="N6831">
        <v>7.0193493243210101E-2</v>
      </c>
      <c r="O6831" t="s">
        <v>11351</v>
      </c>
      <c r="P6831" t="s">
        <v>11356</v>
      </c>
      <c r="R6831" t="s">
        <v>11353</v>
      </c>
      <c r="S6831">
        <f>IF(SalesData[[#This Row],[Return Status]]="Returned",1,0)</f>
        <v>0</v>
      </c>
      <c r="T6831">
        <v>207.68</v>
      </c>
      <c r="U6831" s="2">
        <f>EOMONTH(SalesData[[#This Row],[Order Date]],0)</f>
        <v>45199</v>
      </c>
      <c r="V6831" s="9" t="str">
        <f>"Q"&amp;INT((MONTH(SalesData[[#This Row],[Order Date]])+2)/3)&amp;"-"&amp;YEAR(SalesData[[#This Row],[Order Date]])</f>
        <v>Q3-2023</v>
      </c>
    </row>
    <row r="6832" spans="1:22" x14ac:dyDescent="0.35">
      <c r="A6832" t="s">
        <v>6973</v>
      </c>
      <c r="B6832" s="1">
        <v>45198</v>
      </c>
      <c r="C6832" t="s">
        <v>77</v>
      </c>
      <c r="D6832" t="s">
        <v>72</v>
      </c>
      <c r="E6832">
        <v>5636661011</v>
      </c>
      <c r="F6832" t="s">
        <v>154</v>
      </c>
      <c r="G6832" t="s">
        <v>29</v>
      </c>
      <c r="H6832" t="s">
        <v>30</v>
      </c>
      <c r="I6832" t="s">
        <v>31</v>
      </c>
      <c r="J6832" t="s">
        <v>19</v>
      </c>
      <c r="K6832">
        <v>4439.6000000000004</v>
      </c>
      <c r="L6832">
        <v>253.11</v>
      </c>
      <c r="M6832" t="s">
        <v>19</v>
      </c>
      <c r="N6832">
        <v>5.7011892963330001E-2</v>
      </c>
      <c r="O6832" t="s">
        <v>11351</v>
      </c>
      <c r="P6832" t="s">
        <v>11356</v>
      </c>
      <c r="Q6832" t="s">
        <v>11365</v>
      </c>
      <c r="R6832" t="s">
        <v>11360</v>
      </c>
      <c r="S6832">
        <f>IF(SalesData[[#This Row],[Return Status]]="Returned",1,0)</f>
        <v>1</v>
      </c>
      <c r="T6832">
        <v>2788.38</v>
      </c>
      <c r="U6832" s="2">
        <f>EOMONTH(SalesData[[#This Row],[Order Date]],0)</f>
        <v>45199</v>
      </c>
      <c r="V6832" s="9" t="str">
        <f>"Q"&amp;INT((MONTH(SalesData[[#This Row],[Order Date]])+2)/3)&amp;"-"&amp;YEAR(SalesData[[#This Row],[Order Date]])</f>
        <v>Q3-2023</v>
      </c>
    </row>
    <row r="6833" spans="1:22" x14ac:dyDescent="0.35">
      <c r="A6833" t="s">
        <v>6974</v>
      </c>
      <c r="B6833" s="1">
        <v>45180</v>
      </c>
      <c r="C6833" t="s">
        <v>94</v>
      </c>
      <c r="D6833" t="s">
        <v>80</v>
      </c>
      <c r="E6833">
        <v>6406060328</v>
      </c>
      <c r="F6833" t="s">
        <v>120</v>
      </c>
      <c r="G6833" t="s">
        <v>141</v>
      </c>
      <c r="H6833" t="s">
        <v>121</v>
      </c>
      <c r="I6833" t="s">
        <v>17</v>
      </c>
      <c r="J6833" t="s">
        <v>43</v>
      </c>
      <c r="K6833">
        <v>4747.8900000000003</v>
      </c>
      <c r="L6833">
        <v>1378.8</v>
      </c>
      <c r="M6833" t="s">
        <v>43</v>
      </c>
      <c r="N6833">
        <v>0.290402684139692</v>
      </c>
      <c r="O6833" t="s">
        <v>11351</v>
      </c>
      <c r="P6833" t="s">
        <v>11354</v>
      </c>
      <c r="Q6833" t="s">
        <v>11376</v>
      </c>
      <c r="R6833" t="s">
        <v>11360</v>
      </c>
      <c r="S6833">
        <f>IF(SalesData[[#This Row],[Return Status]]="Returned",1,0)</f>
        <v>1</v>
      </c>
      <c r="T6833">
        <v>2793.38</v>
      </c>
      <c r="U6833" s="2">
        <f>EOMONTH(SalesData[[#This Row],[Order Date]],0)</f>
        <v>45199</v>
      </c>
      <c r="V6833" s="9" t="str">
        <f>"Q"&amp;INT((MONTH(SalesData[[#This Row],[Order Date]])+2)/3)&amp;"-"&amp;YEAR(SalesData[[#This Row],[Order Date]])</f>
        <v>Q3-2023</v>
      </c>
    </row>
    <row r="6834" spans="1:22" x14ac:dyDescent="0.35">
      <c r="A6834" t="s">
        <v>6975</v>
      </c>
      <c r="B6834" s="1">
        <v>45183</v>
      </c>
      <c r="C6834" t="s">
        <v>124</v>
      </c>
      <c r="D6834" t="s">
        <v>99</v>
      </c>
      <c r="E6834">
        <v>5340914087</v>
      </c>
      <c r="F6834" t="s">
        <v>114</v>
      </c>
      <c r="G6834" t="s">
        <v>59</v>
      </c>
      <c r="H6834" t="s">
        <v>60</v>
      </c>
      <c r="I6834" t="s">
        <v>31</v>
      </c>
      <c r="J6834" t="s">
        <v>18</v>
      </c>
      <c r="K6834">
        <v>4578.7</v>
      </c>
      <c r="L6834">
        <v>979.49</v>
      </c>
      <c r="M6834" t="s">
        <v>19</v>
      </c>
      <c r="N6834">
        <v>0.21392316596413799</v>
      </c>
      <c r="O6834" t="s">
        <v>11351</v>
      </c>
      <c r="P6834" t="s">
        <v>11354</v>
      </c>
      <c r="Q6834" t="s">
        <v>11366</v>
      </c>
      <c r="R6834" t="s">
        <v>11360</v>
      </c>
      <c r="S6834">
        <f>IF(SalesData[[#This Row],[Return Status]]="Returned",1,0)</f>
        <v>1</v>
      </c>
      <c r="T6834">
        <v>2183.56</v>
      </c>
      <c r="U6834" s="2">
        <f>EOMONTH(SalesData[[#This Row],[Order Date]],0)</f>
        <v>45199</v>
      </c>
      <c r="V6834" s="9" t="str">
        <f>"Q"&amp;INT((MONTH(SalesData[[#This Row],[Order Date]])+2)/3)&amp;"-"&amp;YEAR(SalesData[[#This Row],[Order Date]])</f>
        <v>Q3-2023</v>
      </c>
    </row>
    <row r="6835" spans="1:22" x14ac:dyDescent="0.35">
      <c r="A6835" t="s">
        <v>6976</v>
      </c>
      <c r="B6835" s="1">
        <v>45177</v>
      </c>
      <c r="C6835" t="s">
        <v>94</v>
      </c>
      <c r="D6835" t="s">
        <v>72</v>
      </c>
      <c r="E6835">
        <v>714912097</v>
      </c>
      <c r="F6835" t="s">
        <v>73</v>
      </c>
      <c r="G6835" t="s">
        <v>74</v>
      </c>
      <c r="H6835" t="s">
        <v>11357</v>
      </c>
      <c r="I6835" t="s">
        <v>36</v>
      </c>
      <c r="J6835" t="s">
        <v>18</v>
      </c>
      <c r="K6835">
        <v>4587.6000000000004</v>
      </c>
      <c r="L6835">
        <v>661.63</v>
      </c>
      <c r="M6835" t="s">
        <v>19</v>
      </c>
      <c r="N6835">
        <v>0.14422137937047699</v>
      </c>
      <c r="O6835" t="s">
        <v>11351</v>
      </c>
      <c r="P6835" t="s">
        <v>11352</v>
      </c>
      <c r="R6835" t="s">
        <v>11353</v>
      </c>
      <c r="S6835">
        <f>IF(SalesData[[#This Row],[Return Status]]="Returned",1,0)</f>
        <v>0</v>
      </c>
      <c r="T6835">
        <v>2420.2800000000002</v>
      </c>
      <c r="U6835" s="2">
        <f>EOMONTH(SalesData[[#This Row],[Order Date]],0)</f>
        <v>45199</v>
      </c>
      <c r="V6835" s="9" t="str">
        <f>"Q"&amp;INT((MONTH(SalesData[[#This Row],[Order Date]])+2)/3)&amp;"-"&amp;YEAR(SalesData[[#This Row],[Order Date]])</f>
        <v>Q3-2023</v>
      </c>
    </row>
    <row r="6836" spans="1:22" x14ac:dyDescent="0.35">
      <c r="A6836" t="s">
        <v>6977</v>
      </c>
      <c r="B6836" s="1">
        <v>45176</v>
      </c>
      <c r="C6836" t="s">
        <v>132</v>
      </c>
      <c r="D6836" t="s">
        <v>46</v>
      </c>
      <c r="E6836">
        <v>2998005800</v>
      </c>
      <c r="F6836" t="s">
        <v>181</v>
      </c>
      <c r="G6836" t="s">
        <v>54</v>
      </c>
      <c r="H6836" t="s">
        <v>55</v>
      </c>
      <c r="I6836" t="s">
        <v>31</v>
      </c>
      <c r="J6836" t="s">
        <v>61</v>
      </c>
      <c r="K6836">
        <v>2002.44</v>
      </c>
      <c r="L6836">
        <v>333.61</v>
      </c>
      <c r="M6836" t="s">
        <v>62</v>
      </c>
      <c r="N6836">
        <v>0.16660174587003901</v>
      </c>
      <c r="O6836" t="s">
        <v>11351</v>
      </c>
      <c r="P6836" t="s">
        <v>11352</v>
      </c>
      <c r="Q6836" t="s">
        <v>11372</v>
      </c>
      <c r="R6836" t="s">
        <v>11360</v>
      </c>
      <c r="S6836">
        <f>IF(SalesData[[#This Row],[Return Status]]="Returned",1,0)</f>
        <v>1</v>
      </c>
      <c r="U6836" s="2">
        <f>EOMONTH(SalesData[[#This Row],[Order Date]],0)</f>
        <v>45199</v>
      </c>
      <c r="V6836" s="9" t="str">
        <f>"Q"&amp;INT((MONTH(SalesData[[#This Row],[Order Date]])+2)/3)&amp;"-"&amp;YEAR(SalesData[[#This Row],[Order Date]])</f>
        <v>Q3-2023</v>
      </c>
    </row>
    <row r="6837" spans="1:22" x14ac:dyDescent="0.35">
      <c r="A6837" t="s">
        <v>6978</v>
      </c>
      <c r="B6837" s="1">
        <v>45184</v>
      </c>
      <c r="C6837" t="s">
        <v>87</v>
      </c>
      <c r="D6837" t="s">
        <v>13</v>
      </c>
      <c r="E6837">
        <v>6796877137</v>
      </c>
      <c r="F6837" t="s">
        <v>88</v>
      </c>
      <c r="G6837" t="s">
        <v>89</v>
      </c>
      <c r="H6837" t="s">
        <v>90</v>
      </c>
      <c r="I6837" t="s">
        <v>31</v>
      </c>
      <c r="J6837" t="s">
        <v>43</v>
      </c>
      <c r="K6837">
        <v>4955.88</v>
      </c>
      <c r="L6837">
        <v>871.75</v>
      </c>
      <c r="M6837" t="s">
        <v>43</v>
      </c>
      <c r="N6837">
        <v>0.17590216066571401</v>
      </c>
      <c r="O6837" t="s">
        <v>11351</v>
      </c>
      <c r="P6837" t="s">
        <v>11352</v>
      </c>
      <c r="R6837" t="s">
        <v>11353</v>
      </c>
      <c r="S6837">
        <f>IF(SalesData[[#This Row],[Return Status]]="Returned",1,0)</f>
        <v>0</v>
      </c>
      <c r="T6837">
        <v>207.68</v>
      </c>
      <c r="U6837" s="2">
        <f>EOMONTH(SalesData[[#This Row],[Order Date]],0)</f>
        <v>45199</v>
      </c>
      <c r="V6837" s="9" t="str">
        <f>"Q"&amp;INT((MONTH(SalesData[[#This Row],[Order Date]])+2)/3)&amp;"-"&amp;YEAR(SalesData[[#This Row],[Order Date]])</f>
        <v>Q3-2023</v>
      </c>
    </row>
    <row r="6838" spans="1:22" x14ac:dyDescent="0.35">
      <c r="A6838" t="s">
        <v>6979</v>
      </c>
      <c r="B6838" s="1">
        <v>45188</v>
      </c>
      <c r="C6838" t="s">
        <v>71</v>
      </c>
      <c r="D6838" t="s">
        <v>99</v>
      </c>
      <c r="E6838">
        <v>6997700249</v>
      </c>
      <c r="F6838" t="s">
        <v>83</v>
      </c>
      <c r="G6838" t="s">
        <v>84</v>
      </c>
      <c r="H6838" t="s">
        <v>85</v>
      </c>
      <c r="I6838" t="s">
        <v>31</v>
      </c>
      <c r="J6838" t="s">
        <v>42</v>
      </c>
      <c r="K6838">
        <v>1383.51</v>
      </c>
      <c r="L6838">
        <v>53.78</v>
      </c>
      <c r="M6838" t="s">
        <v>43</v>
      </c>
      <c r="N6838">
        <v>3.8872144039435903E-2</v>
      </c>
      <c r="O6838" t="s">
        <v>11351</v>
      </c>
      <c r="P6838" t="s">
        <v>11356</v>
      </c>
      <c r="R6838" t="s">
        <v>11353</v>
      </c>
      <c r="S6838">
        <f>IF(SalesData[[#This Row],[Return Status]]="Returned",1,0)</f>
        <v>0</v>
      </c>
      <c r="T6838">
        <v>847.14</v>
      </c>
      <c r="U6838" s="2">
        <f>EOMONTH(SalesData[[#This Row],[Order Date]],0)</f>
        <v>45199</v>
      </c>
      <c r="V6838" s="9" t="str">
        <f>"Q"&amp;INT((MONTH(SalesData[[#This Row],[Order Date]])+2)/3)&amp;"-"&amp;YEAR(SalesData[[#This Row],[Order Date]])</f>
        <v>Q3-2023</v>
      </c>
    </row>
    <row r="6839" spans="1:22" x14ac:dyDescent="0.35">
      <c r="A6839" t="s">
        <v>6980</v>
      </c>
      <c r="B6839" s="1">
        <v>45177</v>
      </c>
      <c r="C6839" t="s">
        <v>92</v>
      </c>
      <c r="D6839" t="s">
        <v>80</v>
      </c>
      <c r="E6839">
        <v>7044913242</v>
      </c>
      <c r="F6839" t="s">
        <v>88</v>
      </c>
      <c r="G6839" t="s">
        <v>89</v>
      </c>
      <c r="H6839" t="s">
        <v>90</v>
      </c>
      <c r="I6839" t="s">
        <v>31</v>
      </c>
      <c r="J6839" t="s">
        <v>61</v>
      </c>
      <c r="K6839">
        <v>1093.69</v>
      </c>
      <c r="L6839">
        <v>244.72</v>
      </c>
      <c r="M6839" t="s">
        <v>62</v>
      </c>
      <c r="N6839">
        <v>0.22375627462992301</v>
      </c>
      <c r="O6839" t="s">
        <v>11351</v>
      </c>
      <c r="P6839" t="s">
        <v>11354</v>
      </c>
      <c r="R6839" t="s">
        <v>11353</v>
      </c>
      <c r="S6839">
        <f>IF(SalesData[[#This Row],[Return Status]]="Returned",1,0)</f>
        <v>0</v>
      </c>
      <c r="T6839">
        <v>207.68</v>
      </c>
      <c r="U6839" s="2">
        <f>EOMONTH(SalesData[[#This Row],[Order Date]],0)</f>
        <v>45199</v>
      </c>
      <c r="V6839" s="9" t="str">
        <f>"Q"&amp;INT((MONTH(SalesData[[#This Row],[Order Date]])+2)/3)&amp;"-"&amp;YEAR(SalesData[[#This Row],[Order Date]])</f>
        <v>Q3-2023</v>
      </c>
    </row>
    <row r="6840" spans="1:22" x14ac:dyDescent="0.35">
      <c r="A6840" t="s">
        <v>6981</v>
      </c>
      <c r="B6840" s="1">
        <v>45176</v>
      </c>
      <c r="C6840" t="s">
        <v>87</v>
      </c>
      <c r="D6840" t="s">
        <v>39</v>
      </c>
      <c r="E6840">
        <v>2341765679</v>
      </c>
      <c r="F6840" t="s">
        <v>100</v>
      </c>
      <c r="G6840" t="s">
        <v>11382</v>
      </c>
      <c r="H6840" t="s">
        <v>35</v>
      </c>
      <c r="I6840" t="s">
        <v>36</v>
      </c>
      <c r="J6840" t="s">
        <v>18</v>
      </c>
      <c r="K6840">
        <v>4178.96</v>
      </c>
      <c r="L6840">
        <v>685.8</v>
      </c>
      <c r="M6840" t="s">
        <v>19</v>
      </c>
      <c r="N6840">
        <v>0.16410781629879201</v>
      </c>
      <c r="O6840" t="s">
        <v>11351</v>
      </c>
      <c r="P6840" t="s">
        <v>11352</v>
      </c>
      <c r="R6840" t="s">
        <v>11353</v>
      </c>
      <c r="S6840">
        <f>IF(SalesData[[#This Row],[Return Status]]="Returned",1,0)</f>
        <v>0</v>
      </c>
      <c r="U6840" s="2">
        <f>EOMONTH(SalesData[[#This Row],[Order Date]],0)</f>
        <v>45199</v>
      </c>
      <c r="V6840" s="9" t="str">
        <f>"Q"&amp;INT((MONTH(SalesData[[#This Row],[Order Date]])+2)/3)&amp;"-"&amp;YEAR(SalesData[[#This Row],[Order Date]])</f>
        <v>Q3-2023</v>
      </c>
    </row>
    <row r="6841" spans="1:22" x14ac:dyDescent="0.35">
      <c r="A6841" t="s">
        <v>6982</v>
      </c>
      <c r="B6841" s="1">
        <v>45191</v>
      </c>
      <c r="C6841" t="s">
        <v>71</v>
      </c>
      <c r="D6841" t="s">
        <v>80</v>
      </c>
      <c r="E6841">
        <v>766890073</v>
      </c>
      <c r="F6841" t="s">
        <v>83</v>
      </c>
      <c r="G6841" t="s">
        <v>11375</v>
      </c>
      <c r="H6841" t="s">
        <v>85</v>
      </c>
      <c r="I6841" t="s">
        <v>31</v>
      </c>
      <c r="J6841" t="s">
        <v>18</v>
      </c>
      <c r="K6841">
        <v>4553.45</v>
      </c>
      <c r="L6841">
        <v>1222.07</v>
      </c>
      <c r="M6841" t="s">
        <v>19</v>
      </c>
      <c r="N6841">
        <v>0.26838331375111202</v>
      </c>
      <c r="O6841" t="s">
        <v>11351</v>
      </c>
      <c r="P6841" t="s">
        <v>11354</v>
      </c>
      <c r="Q6841" t="s">
        <v>11364</v>
      </c>
      <c r="R6841" t="s">
        <v>11360</v>
      </c>
      <c r="S6841">
        <f>IF(SalesData[[#This Row],[Return Status]]="Returned",1,0)</f>
        <v>1</v>
      </c>
      <c r="U6841" s="2">
        <f>EOMONTH(SalesData[[#This Row],[Order Date]],0)</f>
        <v>45199</v>
      </c>
      <c r="V6841" s="9" t="str">
        <f>"Q"&amp;INT((MONTH(SalesData[[#This Row],[Order Date]])+2)/3)&amp;"-"&amp;YEAR(SalesData[[#This Row],[Order Date]])</f>
        <v>Q3-2023</v>
      </c>
    </row>
    <row r="6842" spans="1:22" x14ac:dyDescent="0.35">
      <c r="A6842" t="s">
        <v>6983</v>
      </c>
      <c r="B6842" s="1">
        <v>45176</v>
      </c>
      <c r="C6842" t="s">
        <v>97</v>
      </c>
      <c r="D6842" t="s">
        <v>39</v>
      </c>
      <c r="E6842">
        <v>590403205</v>
      </c>
      <c r="F6842" t="s">
        <v>53</v>
      </c>
      <c r="G6842" t="s">
        <v>11371</v>
      </c>
      <c r="H6842" t="s">
        <v>55</v>
      </c>
      <c r="I6842" t="s">
        <v>31</v>
      </c>
      <c r="J6842" t="s">
        <v>18</v>
      </c>
      <c r="K6842">
        <v>1991.08</v>
      </c>
      <c r="L6842">
        <v>264.83999999999997</v>
      </c>
      <c r="M6842" t="s">
        <v>19</v>
      </c>
      <c r="N6842">
        <v>0.13301323904614601</v>
      </c>
      <c r="O6842" t="s">
        <v>11351</v>
      </c>
      <c r="P6842" t="s">
        <v>11352</v>
      </c>
      <c r="R6842" t="s">
        <v>11353</v>
      </c>
      <c r="S6842">
        <f>IF(SalesData[[#This Row],[Return Status]]="Returned",1,0)</f>
        <v>0</v>
      </c>
      <c r="U6842" s="2">
        <f>EOMONTH(SalesData[[#This Row],[Order Date]],0)</f>
        <v>45199</v>
      </c>
      <c r="V6842" s="9" t="str">
        <f>"Q"&amp;INT((MONTH(SalesData[[#This Row],[Order Date]])+2)/3)&amp;"-"&amp;YEAR(SalesData[[#This Row],[Order Date]])</f>
        <v>Q3-2023</v>
      </c>
    </row>
    <row r="6843" spans="1:22" x14ac:dyDescent="0.35">
      <c r="A6843" t="s">
        <v>6984</v>
      </c>
      <c r="B6843" s="1">
        <v>45185</v>
      </c>
      <c r="C6843" t="s">
        <v>71</v>
      </c>
      <c r="D6843" t="s">
        <v>27</v>
      </c>
      <c r="E6843">
        <v>6358953265</v>
      </c>
      <c r="F6843" t="s">
        <v>58</v>
      </c>
      <c r="G6843" t="s">
        <v>59</v>
      </c>
      <c r="H6843" t="s">
        <v>60</v>
      </c>
      <c r="I6843" t="s">
        <v>31</v>
      </c>
      <c r="J6843" t="s">
        <v>43</v>
      </c>
      <c r="K6843">
        <v>686.51</v>
      </c>
      <c r="L6843">
        <v>130.66</v>
      </c>
      <c r="M6843" t="s">
        <v>43</v>
      </c>
      <c r="N6843">
        <v>0.19032497705787199</v>
      </c>
      <c r="O6843" t="s">
        <v>11355</v>
      </c>
      <c r="P6843" t="s">
        <v>11352</v>
      </c>
      <c r="R6843" t="s">
        <v>11353</v>
      </c>
      <c r="S6843">
        <f>IF(SalesData[[#This Row],[Return Status]]="Returned",1,0)</f>
        <v>0</v>
      </c>
      <c r="T6843">
        <v>2183.56</v>
      </c>
      <c r="U6843" s="2">
        <f>EOMONTH(SalesData[[#This Row],[Order Date]],0)</f>
        <v>45199</v>
      </c>
      <c r="V6843" s="9" t="str">
        <f>"Q"&amp;INT((MONTH(SalesData[[#This Row],[Order Date]])+2)/3)&amp;"-"&amp;YEAR(SalesData[[#This Row],[Order Date]])</f>
        <v>Q3-2023</v>
      </c>
    </row>
    <row r="6844" spans="1:22" x14ac:dyDescent="0.35">
      <c r="A6844" t="s">
        <v>6985</v>
      </c>
      <c r="B6844" s="1">
        <v>45184</v>
      </c>
      <c r="C6844" t="s">
        <v>188</v>
      </c>
      <c r="D6844" t="s">
        <v>72</v>
      </c>
      <c r="E6844">
        <v>1098331021</v>
      </c>
      <c r="F6844" t="s">
        <v>81</v>
      </c>
      <c r="G6844" t="s">
        <v>74</v>
      </c>
      <c r="H6844" t="s">
        <v>11357</v>
      </c>
      <c r="I6844" t="s">
        <v>36</v>
      </c>
      <c r="J6844" t="s">
        <v>62</v>
      </c>
      <c r="K6844">
        <v>503.09</v>
      </c>
      <c r="L6844">
        <v>45.19</v>
      </c>
      <c r="M6844" t="s">
        <v>62</v>
      </c>
      <c r="N6844">
        <v>8.9824882227831998E-2</v>
      </c>
      <c r="O6844" t="s">
        <v>11355</v>
      </c>
      <c r="P6844" t="s">
        <v>11356</v>
      </c>
      <c r="R6844" t="s">
        <v>11353</v>
      </c>
      <c r="S6844">
        <f>IF(SalesData[[#This Row],[Return Status]]="Returned",1,0)</f>
        <v>0</v>
      </c>
      <c r="T6844">
        <v>2420.2800000000002</v>
      </c>
      <c r="U6844" s="2">
        <f>EOMONTH(SalesData[[#This Row],[Order Date]],0)</f>
        <v>45199</v>
      </c>
      <c r="V6844" s="9" t="str">
        <f>"Q"&amp;INT((MONTH(SalesData[[#This Row],[Order Date]])+2)/3)&amp;"-"&amp;YEAR(SalesData[[#This Row],[Order Date]])</f>
        <v>Q3-2023</v>
      </c>
    </row>
    <row r="6845" spans="1:22" x14ac:dyDescent="0.35">
      <c r="A6845" t="s">
        <v>6986</v>
      </c>
      <c r="B6845" s="1">
        <v>45188</v>
      </c>
      <c r="C6845" t="s">
        <v>188</v>
      </c>
      <c r="D6845" t="s">
        <v>72</v>
      </c>
      <c r="E6845">
        <v>2578049763</v>
      </c>
      <c r="F6845" t="s">
        <v>387</v>
      </c>
      <c r="G6845" t="s">
        <v>89</v>
      </c>
      <c r="H6845" t="s">
        <v>90</v>
      </c>
      <c r="I6845" t="s">
        <v>31</v>
      </c>
      <c r="J6845" t="s">
        <v>19</v>
      </c>
      <c r="K6845">
        <v>1519.25</v>
      </c>
      <c r="L6845">
        <v>273.02999999999997</v>
      </c>
      <c r="M6845" t="s">
        <v>19</v>
      </c>
      <c r="N6845">
        <v>0.17971367451044901</v>
      </c>
      <c r="O6845" t="s">
        <v>11351</v>
      </c>
      <c r="P6845" t="s">
        <v>11352</v>
      </c>
      <c r="R6845" t="s">
        <v>11353</v>
      </c>
      <c r="S6845">
        <f>IF(SalesData[[#This Row],[Return Status]]="Returned",1,0)</f>
        <v>0</v>
      </c>
      <c r="T6845">
        <v>207.68</v>
      </c>
      <c r="U6845" s="2">
        <f>EOMONTH(SalesData[[#This Row],[Order Date]],0)</f>
        <v>45199</v>
      </c>
      <c r="V6845" s="9" t="str">
        <f>"Q"&amp;INT((MONTH(SalesData[[#This Row],[Order Date]])+2)/3)&amp;"-"&amp;YEAR(SalesData[[#This Row],[Order Date]])</f>
        <v>Q3-2023</v>
      </c>
    </row>
    <row r="6846" spans="1:22" x14ac:dyDescent="0.35">
      <c r="A6846" t="s">
        <v>6987</v>
      </c>
      <c r="B6846" s="1">
        <v>45192</v>
      </c>
      <c r="C6846" t="s">
        <v>12</v>
      </c>
      <c r="D6846" t="s">
        <v>27</v>
      </c>
      <c r="E6846">
        <v>7252753068</v>
      </c>
      <c r="F6846" t="s">
        <v>222</v>
      </c>
      <c r="G6846" t="s">
        <v>164</v>
      </c>
      <c r="H6846" t="s">
        <v>165</v>
      </c>
      <c r="I6846" t="s">
        <v>36</v>
      </c>
      <c r="J6846" t="s">
        <v>65</v>
      </c>
      <c r="K6846">
        <v>4887.88</v>
      </c>
      <c r="L6846">
        <v>1116.96</v>
      </c>
      <c r="M6846" t="s">
        <v>65</v>
      </c>
      <c r="N6846">
        <v>0.228516248353069</v>
      </c>
      <c r="O6846" t="s">
        <v>11351</v>
      </c>
      <c r="P6846" t="s">
        <v>11354</v>
      </c>
      <c r="R6846" t="s">
        <v>11353</v>
      </c>
      <c r="S6846">
        <f>IF(SalesData[[#This Row],[Return Status]]="Returned",1,0)</f>
        <v>0</v>
      </c>
      <c r="U6846" s="2">
        <f>EOMONTH(SalesData[[#This Row],[Order Date]],0)</f>
        <v>45199</v>
      </c>
      <c r="V6846" s="9" t="str">
        <f>"Q"&amp;INT((MONTH(SalesData[[#This Row],[Order Date]])+2)/3)&amp;"-"&amp;YEAR(SalesData[[#This Row],[Order Date]])</f>
        <v>Q3-2023</v>
      </c>
    </row>
    <row r="6847" spans="1:22" x14ac:dyDescent="0.35">
      <c r="A6847" t="s">
        <v>6988</v>
      </c>
      <c r="B6847" s="1">
        <v>45194</v>
      </c>
      <c r="C6847" t="s">
        <v>106</v>
      </c>
      <c r="D6847" t="s">
        <v>80</v>
      </c>
      <c r="E6847">
        <v>1014121461</v>
      </c>
      <c r="F6847" t="s">
        <v>312</v>
      </c>
      <c r="G6847" t="s">
        <v>141</v>
      </c>
      <c r="H6847" t="s">
        <v>121</v>
      </c>
      <c r="I6847" t="s">
        <v>17</v>
      </c>
      <c r="J6847" t="s">
        <v>18</v>
      </c>
      <c r="K6847">
        <v>3856.63</v>
      </c>
      <c r="L6847">
        <v>1057.24</v>
      </c>
      <c r="M6847" t="s">
        <v>19</v>
      </c>
      <c r="N6847">
        <v>0.27413570915540297</v>
      </c>
      <c r="O6847" t="s">
        <v>11351</v>
      </c>
      <c r="P6847" t="s">
        <v>11354</v>
      </c>
      <c r="R6847" t="s">
        <v>11353</v>
      </c>
      <c r="S6847">
        <f>IF(SalesData[[#This Row],[Return Status]]="Returned",1,0)</f>
        <v>0</v>
      </c>
      <c r="T6847">
        <v>2793.38</v>
      </c>
      <c r="U6847" s="2">
        <f>EOMONTH(SalesData[[#This Row],[Order Date]],0)</f>
        <v>45199</v>
      </c>
      <c r="V6847" s="9" t="str">
        <f>"Q"&amp;INT((MONTH(SalesData[[#This Row],[Order Date]])+2)/3)&amp;"-"&amp;YEAR(SalesData[[#This Row],[Order Date]])</f>
        <v>Q3-2023</v>
      </c>
    </row>
    <row r="6848" spans="1:22" x14ac:dyDescent="0.35">
      <c r="A6848" t="s">
        <v>6989</v>
      </c>
      <c r="B6848" s="1">
        <v>45172</v>
      </c>
      <c r="C6848" t="s">
        <v>106</v>
      </c>
      <c r="D6848" t="s">
        <v>72</v>
      </c>
      <c r="E6848">
        <v>4686960720</v>
      </c>
      <c r="F6848" t="s">
        <v>50</v>
      </c>
      <c r="G6848" t="s">
        <v>34</v>
      </c>
      <c r="H6848" t="s">
        <v>35</v>
      </c>
      <c r="I6848" t="s">
        <v>36</v>
      </c>
      <c r="J6848" t="s">
        <v>61</v>
      </c>
      <c r="K6848">
        <v>3797.39</v>
      </c>
      <c r="L6848">
        <v>389.44</v>
      </c>
      <c r="M6848" t="s">
        <v>62</v>
      </c>
      <c r="N6848">
        <v>0.10255464937759901</v>
      </c>
      <c r="O6848" t="s">
        <v>11351</v>
      </c>
      <c r="P6848" t="s">
        <v>11352</v>
      </c>
      <c r="R6848" t="s">
        <v>11353</v>
      </c>
      <c r="S6848">
        <f>IF(SalesData[[#This Row],[Return Status]]="Returned",1,0)</f>
        <v>0</v>
      </c>
      <c r="U6848" s="2">
        <f>EOMONTH(SalesData[[#This Row],[Order Date]],0)</f>
        <v>45199</v>
      </c>
      <c r="V6848" s="9" t="str">
        <f>"Q"&amp;INT((MONTH(SalesData[[#This Row],[Order Date]])+2)/3)&amp;"-"&amp;YEAR(SalesData[[#This Row],[Order Date]])</f>
        <v>Q3-2023</v>
      </c>
    </row>
    <row r="6849" spans="1:22" x14ac:dyDescent="0.35">
      <c r="A6849" t="s">
        <v>6990</v>
      </c>
      <c r="B6849" s="1">
        <v>45195</v>
      </c>
      <c r="C6849" t="s">
        <v>94</v>
      </c>
      <c r="D6849" t="s">
        <v>145</v>
      </c>
      <c r="E6849">
        <v>6774141309</v>
      </c>
      <c r="F6849" t="s">
        <v>116</v>
      </c>
      <c r="G6849" t="s">
        <v>74</v>
      </c>
      <c r="H6849" t="s">
        <v>75</v>
      </c>
      <c r="I6849" t="s">
        <v>36</v>
      </c>
      <c r="J6849" t="s">
        <v>19</v>
      </c>
      <c r="K6849">
        <v>4110.58</v>
      </c>
      <c r="L6849">
        <v>138.16</v>
      </c>
      <c r="M6849" t="s">
        <v>19</v>
      </c>
      <c r="N6849">
        <v>3.3610828642186799E-2</v>
      </c>
      <c r="O6849" t="s">
        <v>11351</v>
      </c>
      <c r="P6849" t="s">
        <v>11356</v>
      </c>
      <c r="R6849" t="s">
        <v>11353</v>
      </c>
      <c r="S6849">
        <f>IF(SalesData[[#This Row],[Return Status]]="Returned",1,0)</f>
        <v>0</v>
      </c>
      <c r="T6849">
        <v>2420.2800000000002</v>
      </c>
      <c r="U6849" s="2">
        <f>EOMONTH(SalesData[[#This Row],[Order Date]],0)</f>
        <v>45199</v>
      </c>
      <c r="V6849" s="9" t="str">
        <f>"Q"&amp;INT((MONTH(SalesData[[#This Row],[Order Date]])+2)/3)&amp;"-"&amp;YEAR(SalesData[[#This Row],[Order Date]])</f>
        <v>Q3-2023</v>
      </c>
    </row>
    <row r="6850" spans="1:22" x14ac:dyDescent="0.35">
      <c r="A6850" t="s">
        <v>6991</v>
      </c>
      <c r="B6850" s="1">
        <v>45172</v>
      </c>
      <c r="C6850" t="s">
        <v>176</v>
      </c>
      <c r="D6850" t="s">
        <v>46</v>
      </c>
      <c r="E6850">
        <v>5136002355</v>
      </c>
      <c r="F6850" t="s">
        <v>159</v>
      </c>
      <c r="G6850" t="s">
        <v>84</v>
      </c>
      <c r="H6850" t="s">
        <v>85</v>
      </c>
      <c r="I6850" t="s">
        <v>31</v>
      </c>
      <c r="J6850" t="s">
        <v>42</v>
      </c>
      <c r="K6850">
        <v>2031.35</v>
      </c>
      <c r="L6850">
        <v>126.44</v>
      </c>
      <c r="M6850" t="s">
        <v>43</v>
      </c>
      <c r="N6850">
        <v>6.2244320279617002E-2</v>
      </c>
      <c r="O6850" t="s">
        <v>11351</v>
      </c>
      <c r="P6850" t="s">
        <v>11356</v>
      </c>
      <c r="Q6850" t="s">
        <v>11359</v>
      </c>
      <c r="R6850" t="s">
        <v>11360</v>
      </c>
      <c r="S6850">
        <f>IF(SalesData[[#This Row],[Return Status]]="Returned",1,0)</f>
        <v>1</v>
      </c>
      <c r="T6850">
        <v>847.14</v>
      </c>
      <c r="U6850" s="2">
        <f>EOMONTH(SalesData[[#This Row],[Order Date]],0)</f>
        <v>45199</v>
      </c>
      <c r="V6850" s="9" t="str">
        <f>"Q"&amp;INT((MONTH(SalesData[[#This Row],[Order Date]])+2)/3)&amp;"-"&amp;YEAR(SalesData[[#This Row],[Order Date]])</f>
        <v>Q3-2023</v>
      </c>
    </row>
    <row r="6851" spans="1:22" x14ac:dyDescent="0.35">
      <c r="A6851" t="s">
        <v>6992</v>
      </c>
      <c r="B6851" s="1">
        <v>45183</v>
      </c>
      <c r="C6851" t="s">
        <v>139</v>
      </c>
      <c r="D6851" t="s">
        <v>13</v>
      </c>
      <c r="E6851">
        <v>8186759799</v>
      </c>
      <c r="F6851" t="s">
        <v>170</v>
      </c>
      <c r="G6851" t="s">
        <v>69</v>
      </c>
      <c r="H6851" t="s">
        <v>41</v>
      </c>
      <c r="I6851" t="s">
        <v>31</v>
      </c>
      <c r="J6851" t="s">
        <v>43</v>
      </c>
      <c r="K6851">
        <v>3983.75</v>
      </c>
      <c r="L6851">
        <v>1150.5999999999999</v>
      </c>
      <c r="M6851" t="s">
        <v>43</v>
      </c>
      <c r="N6851">
        <v>0.28882334483840599</v>
      </c>
      <c r="O6851" t="s">
        <v>11351</v>
      </c>
      <c r="P6851" t="s">
        <v>11354</v>
      </c>
      <c r="R6851" t="s">
        <v>11353</v>
      </c>
      <c r="S6851">
        <f>IF(SalesData[[#This Row],[Return Status]]="Returned",1,0)</f>
        <v>0</v>
      </c>
      <c r="T6851">
        <v>2081.52</v>
      </c>
      <c r="U6851" s="2">
        <f>EOMONTH(SalesData[[#This Row],[Order Date]],0)</f>
        <v>45199</v>
      </c>
      <c r="V6851" s="9" t="str">
        <f>"Q"&amp;INT((MONTH(SalesData[[#This Row],[Order Date]])+2)/3)&amp;"-"&amp;YEAR(SalesData[[#This Row],[Order Date]])</f>
        <v>Q3-2023</v>
      </c>
    </row>
    <row r="6852" spans="1:22" x14ac:dyDescent="0.35">
      <c r="A6852" t="s">
        <v>6993</v>
      </c>
      <c r="B6852" s="1">
        <v>45190</v>
      </c>
      <c r="C6852" t="s">
        <v>325</v>
      </c>
      <c r="D6852" t="s">
        <v>145</v>
      </c>
      <c r="E6852">
        <v>835069334</v>
      </c>
      <c r="F6852" t="s">
        <v>14</v>
      </c>
      <c r="G6852" t="s">
        <v>15</v>
      </c>
      <c r="H6852" t="s">
        <v>11357</v>
      </c>
      <c r="I6852" t="s">
        <v>17</v>
      </c>
      <c r="J6852" t="s">
        <v>61</v>
      </c>
      <c r="K6852">
        <v>1588.63</v>
      </c>
      <c r="L6852">
        <v>76.55</v>
      </c>
      <c r="M6852" t="s">
        <v>62</v>
      </c>
      <c r="N6852">
        <v>4.8186172991823102E-2</v>
      </c>
      <c r="O6852" t="s">
        <v>11351</v>
      </c>
      <c r="P6852" t="s">
        <v>11356</v>
      </c>
      <c r="R6852" t="s">
        <v>11353</v>
      </c>
      <c r="S6852">
        <f>IF(SalesData[[#This Row],[Return Status]]="Returned",1,0)</f>
        <v>0</v>
      </c>
      <c r="T6852">
        <v>2085.91</v>
      </c>
      <c r="U6852" s="2">
        <f>EOMONTH(SalesData[[#This Row],[Order Date]],0)</f>
        <v>45199</v>
      </c>
      <c r="V6852" s="9" t="str">
        <f>"Q"&amp;INT((MONTH(SalesData[[#This Row],[Order Date]])+2)/3)&amp;"-"&amp;YEAR(SalesData[[#This Row],[Order Date]])</f>
        <v>Q3-2023</v>
      </c>
    </row>
    <row r="6853" spans="1:22" x14ac:dyDescent="0.35">
      <c r="A6853" t="s">
        <v>6994</v>
      </c>
      <c r="B6853" s="1">
        <v>45184</v>
      </c>
      <c r="C6853" t="s">
        <v>97</v>
      </c>
      <c r="D6853" t="s">
        <v>27</v>
      </c>
      <c r="E6853">
        <v>591597800</v>
      </c>
      <c r="F6853" t="s">
        <v>159</v>
      </c>
      <c r="G6853" t="s">
        <v>11375</v>
      </c>
      <c r="H6853" t="s">
        <v>85</v>
      </c>
      <c r="I6853" t="s">
        <v>31</v>
      </c>
      <c r="J6853" t="s">
        <v>65</v>
      </c>
      <c r="K6853">
        <v>1476.55</v>
      </c>
      <c r="L6853">
        <v>407.93</v>
      </c>
      <c r="M6853" t="s">
        <v>65</v>
      </c>
      <c r="N6853">
        <v>0.27627239172395102</v>
      </c>
      <c r="O6853" t="s">
        <v>11351</v>
      </c>
      <c r="P6853" t="s">
        <v>11354</v>
      </c>
      <c r="R6853" t="s">
        <v>11353</v>
      </c>
      <c r="S6853">
        <f>IF(SalesData[[#This Row],[Return Status]]="Returned",1,0)</f>
        <v>0</v>
      </c>
      <c r="U6853" s="2">
        <f>EOMONTH(SalesData[[#This Row],[Order Date]],0)</f>
        <v>45199</v>
      </c>
      <c r="V6853" s="9" t="str">
        <f>"Q"&amp;INT((MONTH(SalesData[[#This Row],[Order Date]])+2)/3)&amp;"-"&amp;YEAR(SalesData[[#This Row],[Order Date]])</f>
        <v>Q3-2023</v>
      </c>
    </row>
    <row r="6854" spans="1:22" x14ac:dyDescent="0.35">
      <c r="A6854" t="s">
        <v>6995</v>
      </c>
      <c r="B6854" s="1">
        <v>45174</v>
      </c>
      <c r="C6854" t="s">
        <v>57</v>
      </c>
      <c r="D6854" t="s">
        <v>72</v>
      </c>
      <c r="E6854">
        <v>1701188826</v>
      </c>
      <c r="F6854" t="s">
        <v>78</v>
      </c>
      <c r="G6854" t="s">
        <v>15</v>
      </c>
      <c r="H6854" t="s">
        <v>16</v>
      </c>
      <c r="I6854" t="s">
        <v>17</v>
      </c>
      <c r="J6854" t="s">
        <v>61</v>
      </c>
      <c r="K6854">
        <v>4829.2299999999996</v>
      </c>
      <c r="L6854">
        <v>1405.04</v>
      </c>
      <c r="M6854" t="s">
        <v>62</v>
      </c>
      <c r="N6854">
        <v>0.29094493325022802</v>
      </c>
      <c r="O6854" t="s">
        <v>11351</v>
      </c>
      <c r="P6854" t="s">
        <v>11354</v>
      </c>
      <c r="R6854" t="s">
        <v>11353</v>
      </c>
      <c r="S6854">
        <f>IF(SalesData[[#This Row],[Return Status]]="Returned",1,0)</f>
        <v>0</v>
      </c>
      <c r="T6854">
        <v>2085.91</v>
      </c>
      <c r="U6854" s="2">
        <f>EOMONTH(SalesData[[#This Row],[Order Date]],0)</f>
        <v>45199</v>
      </c>
      <c r="V6854" s="9" t="str">
        <f>"Q"&amp;INT((MONTH(SalesData[[#This Row],[Order Date]])+2)/3)&amp;"-"&amp;YEAR(SalesData[[#This Row],[Order Date]])</f>
        <v>Q3-2023</v>
      </c>
    </row>
    <row r="6855" spans="1:22" x14ac:dyDescent="0.35">
      <c r="A6855" t="s">
        <v>6996</v>
      </c>
      <c r="B6855" s="1">
        <v>45191</v>
      </c>
      <c r="C6855" t="s">
        <v>144</v>
      </c>
      <c r="D6855" t="s">
        <v>27</v>
      </c>
      <c r="E6855">
        <v>8380208413</v>
      </c>
      <c r="F6855" t="s">
        <v>147</v>
      </c>
      <c r="G6855" t="s">
        <v>84</v>
      </c>
      <c r="H6855" t="s">
        <v>85</v>
      </c>
      <c r="I6855" t="s">
        <v>31</v>
      </c>
      <c r="J6855" t="s">
        <v>65</v>
      </c>
      <c r="K6855">
        <v>3056.77</v>
      </c>
      <c r="L6855">
        <v>125.96</v>
      </c>
      <c r="M6855" t="s">
        <v>65</v>
      </c>
      <c r="N6855">
        <v>4.1206894859606699E-2</v>
      </c>
      <c r="O6855" t="s">
        <v>11351</v>
      </c>
      <c r="P6855" t="s">
        <v>11356</v>
      </c>
      <c r="R6855" t="s">
        <v>11353</v>
      </c>
      <c r="S6855">
        <f>IF(SalesData[[#This Row],[Return Status]]="Returned",1,0)</f>
        <v>0</v>
      </c>
      <c r="T6855">
        <v>847.14</v>
      </c>
      <c r="U6855" s="2">
        <f>EOMONTH(SalesData[[#This Row],[Order Date]],0)</f>
        <v>45199</v>
      </c>
      <c r="V6855" s="9" t="str">
        <f>"Q"&amp;INT((MONTH(SalesData[[#This Row],[Order Date]])+2)/3)&amp;"-"&amp;YEAR(SalesData[[#This Row],[Order Date]])</f>
        <v>Q3-2023</v>
      </c>
    </row>
    <row r="6856" spans="1:22" x14ac:dyDescent="0.35">
      <c r="A6856" t="s">
        <v>6997</v>
      </c>
      <c r="B6856" s="1">
        <v>45194</v>
      </c>
      <c r="C6856" t="s">
        <v>77</v>
      </c>
      <c r="D6856" t="s">
        <v>39</v>
      </c>
      <c r="E6856">
        <v>2034920609</v>
      </c>
      <c r="F6856" t="s">
        <v>109</v>
      </c>
      <c r="G6856" t="s">
        <v>59</v>
      </c>
      <c r="H6856" t="s">
        <v>60</v>
      </c>
      <c r="I6856" t="s">
        <v>31</v>
      </c>
      <c r="J6856" t="s">
        <v>42</v>
      </c>
      <c r="K6856">
        <v>4458.95</v>
      </c>
      <c r="L6856">
        <v>327.76</v>
      </c>
      <c r="M6856" t="s">
        <v>43</v>
      </c>
      <c r="N6856">
        <v>7.3506094484127399E-2</v>
      </c>
      <c r="O6856" t="s">
        <v>11351</v>
      </c>
      <c r="P6856" t="s">
        <v>11356</v>
      </c>
      <c r="Q6856" t="s">
        <v>11366</v>
      </c>
      <c r="R6856" t="s">
        <v>11360</v>
      </c>
      <c r="S6856">
        <f>IF(SalesData[[#This Row],[Return Status]]="Returned",1,0)</f>
        <v>1</v>
      </c>
      <c r="T6856">
        <v>2183.56</v>
      </c>
      <c r="U6856" s="2">
        <f>EOMONTH(SalesData[[#This Row],[Order Date]],0)</f>
        <v>45199</v>
      </c>
      <c r="V6856" s="9" t="str">
        <f>"Q"&amp;INT((MONTH(SalesData[[#This Row],[Order Date]])+2)/3)&amp;"-"&amp;YEAR(SalesData[[#This Row],[Order Date]])</f>
        <v>Q3-2023</v>
      </c>
    </row>
    <row r="6857" spans="1:22" x14ac:dyDescent="0.35">
      <c r="A6857" t="s">
        <v>6998</v>
      </c>
      <c r="B6857" s="1">
        <v>45174</v>
      </c>
      <c r="C6857" t="s">
        <v>92</v>
      </c>
      <c r="D6857" t="s">
        <v>46</v>
      </c>
      <c r="E6857">
        <v>722153735</v>
      </c>
      <c r="F6857" t="s">
        <v>185</v>
      </c>
      <c r="G6857" t="s">
        <v>164</v>
      </c>
      <c r="H6857" t="s">
        <v>165</v>
      </c>
      <c r="I6857" t="s">
        <v>36</v>
      </c>
      <c r="J6857" t="s">
        <v>62</v>
      </c>
      <c r="K6857">
        <v>3368.22</v>
      </c>
      <c r="L6857">
        <v>965.04</v>
      </c>
      <c r="M6857" t="s">
        <v>62</v>
      </c>
      <c r="N6857">
        <v>0.28651335126565403</v>
      </c>
      <c r="O6857" t="s">
        <v>11351</v>
      </c>
      <c r="P6857" t="s">
        <v>11354</v>
      </c>
      <c r="R6857" t="s">
        <v>11353</v>
      </c>
      <c r="S6857">
        <f>IF(SalesData[[#This Row],[Return Status]]="Returned",1,0)</f>
        <v>0</v>
      </c>
      <c r="U6857" s="2">
        <f>EOMONTH(SalesData[[#This Row],[Order Date]],0)</f>
        <v>45199</v>
      </c>
      <c r="V6857" s="9" t="str">
        <f>"Q"&amp;INT((MONTH(SalesData[[#This Row],[Order Date]])+2)/3)&amp;"-"&amp;YEAR(SalesData[[#This Row],[Order Date]])</f>
        <v>Q3-2023</v>
      </c>
    </row>
    <row r="6858" spans="1:22" x14ac:dyDescent="0.35">
      <c r="A6858" t="s">
        <v>6999</v>
      </c>
      <c r="B6858" s="1">
        <v>45198</v>
      </c>
      <c r="C6858" t="s">
        <v>12</v>
      </c>
      <c r="D6858" t="s">
        <v>13</v>
      </c>
      <c r="E6858">
        <v>2410347280</v>
      </c>
      <c r="F6858" t="s">
        <v>83</v>
      </c>
      <c r="G6858" t="s">
        <v>11375</v>
      </c>
      <c r="H6858" t="s">
        <v>85</v>
      </c>
      <c r="I6858" t="s">
        <v>31</v>
      </c>
      <c r="J6858" t="s">
        <v>61</v>
      </c>
      <c r="K6858">
        <v>3483.47</v>
      </c>
      <c r="L6858">
        <v>886.73</v>
      </c>
      <c r="M6858" t="s">
        <v>62</v>
      </c>
      <c r="N6858">
        <v>0.25455364909127998</v>
      </c>
      <c r="O6858" t="s">
        <v>11351</v>
      </c>
      <c r="P6858" t="s">
        <v>11354</v>
      </c>
      <c r="Q6858" t="s">
        <v>11363</v>
      </c>
      <c r="R6858" t="s">
        <v>11360</v>
      </c>
      <c r="S6858">
        <f>IF(SalesData[[#This Row],[Return Status]]="Returned",1,0)</f>
        <v>1</v>
      </c>
      <c r="U6858" s="2">
        <f>EOMONTH(SalesData[[#This Row],[Order Date]],0)</f>
        <v>45199</v>
      </c>
      <c r="V6858" s="9" t="str">
        <f>"Q"&amp;INT((MONTH(SalesData[[#This Row],[Order Date]])+2)/3)&amp;"-"&amp;YEAR(SalesData[[#This Row],[Order Date]])</f>
        <v>Q3-2023</v>
      </c>
    </row>
    <row r="6859" spans="1:22" x14ac:dyDescent="0.35">
      <c r="A6859" t="s">
        <v>7000</v>
      </c>
      <c r="B6859" s="1">
        <v>45175</v>
      </c>
      <c r="C6859" t="s">
        <v>162</v>
      </c>
      <c r="D6859" t="s">
        <v>99</v>
      </c>
      <c r="E6859">
        <v>3683942918</v>
      </c>
      <c r="F6859" t="s">
        <v>312</v>
      </c>
      <c r="G6859" t="s">
        <v>141</v>
      </c>
      <c r="H6859" t="s">
        <v>121</v>
      </c>
      <c r="I6859" t="s">
        <v>17</v>
      </c>
      <c r="J6859" t="s">
        <v>62</v>
      </c>
      <c r="K6859">
        <v>4241.24</v>
      </c>
      <c r="L6859">
        <v>958.03</v>
      </c>
      <c r="M6859" t="s">
        <v>62</v>
      </c>
      <c r="N6859">
        <v>0.225884411162773</v>
      </c>
      <c r="O6859" t="s">
        <v>11351</v>
      </c>
      <c r="P6859" t="s">
        <v>11354</v>
      </c>
      <c r="R6859" t="s">
        <v>11353</v>
      </c>
      <c r="S6859">
        <f>IF(SalesData[[#This Row],[Return Status]]="Returned",1,0)</f>
        <v>0</v>
      </c>
      <c r="T6859">
        <v>2793.38</v>
      </c>
      <c r="U6859" s="2">
        <f>EOMONTH(SalesData[[#This Row],[Order Date]],0)</f>
        <v>45199</v>
      </c>
      <c r="V6859" s="9" t="str">
        <f>"Q"&amp;INT((MONTH(SalesData[[#This Row],[Order Date]])+2)/3)&amp;"-"&amp;YEAR(SalesData[[#This Row],[Order Date]])</f>
        <v>Q3-2023</v>
      </c>
    </row>
    <row r="6860" spans="1:22" x14ac:dyDescent="0.35">
      <c r="A6860" t="s">
        <v>7001</v>
      </c>
      <c r="B6860" s="1">
        <v>45182</v>
      </c>
      <c r="C6860" t="s">
        <v>71</v>
      </c>
      <c r="D6860" t="s">
        <v>72</v>
      </c>
      <c r="E6860">
        <v>174063387</v>
      </c>
      <c r="F6860" t="s">
        <v>172</v>
      </c>
      <c r="G6860" t="s">
        <v>11367</v>
      </c>
      <c r="H6860" t="s">
        <v>121</v>
      </c>
      <c r="I6860" t="s">
        <v>17</v>
      </c>
      <c r="J6860" t="s">
        <v>61</v>
      </c>
      <c r="K6860">
        <v>507.18</v>
      </c>
      <c r="L6860">
        <v>49.23</v>
      </c>
      <c r="M6860" t="s">
        <v>62</v>
      </c>
      <c r="N6860">
        <v>9.7066130367916698E-2</v>
      </c>
      <c r="O6860" t="s">
        <v>11355</v>
      </c>
      <c r="P6860" t="s">
        <v>11356</v>
      </c>
      <c r="R6860" t="s">
        <v>11353</v>
      </c>
      <c r="S6860">
        <f>IF(SalesData[[#This Row],[Return Status]]="Returned",1,0)</f>
        <v>0</v>
      </c>
      <c r="U6860" s="2">
        <f>EOMONTH(SalesData[[#This Row],[Order Date]],0)</f>
        <v>45199</v>
      </c>
      <c r="V6860" s="9" t="str">
        <f>"Q"&amp;INT((MONTH(SalesData[[#This Row],[Order Date]])+2)/3)&amp;"-"&amp;YEAR(SalesData[[#This Row],[Order Date]])</f>
        <v>Q3-2023</v>
      </c>
    </row>
    <row r="6861" spans="1:22" x14ac:dyDescent="0.35">
      <c r="A6861" t="s">
        <v>7002</v>
      </c>
      <c r="B6861" s="1">
        <v>45177</v>
      </c>
      <c r="C6861" t="s">
        <v>49</v>
      </c>
      <c r="D6861" t="s">
        <v>27</v>
      </c>
      <c r="E6861">
        <v>707696851</v>
      </c>
      <c r="F6861" t="s">
        <v>170</v>
      </c>
      <c r="G6861" t="s">
        <v>69</v>
      </c>
      <c r="H6861" t="s">
        <v>41</v>
      </c>
      <c r="I6861" t="s">
        <v>31</v>
      </c>
      <c r="J6861" t="s">
        <v>19</v>
      </c>
      <c r="K6861">
        <v>632.88</v>
      </c>
      <c r="L6861">
        <v>68.900000000000006</v>
      </c>
      <c r="M6861" t="s">
        <v>19</v>
      </c>
      <c r="N6861">
        <v>0.10886739982303099</v>
      </c>
      <c r="O6861" t="s">
        <v>11355</v>
      </c>
      <c r="P6861" t="s">
        <v>11352</v>
      </c>
      <c r="R6861" t="s">
        <v>11353</v>
      </c>
      <c r="S6861">
        <f>IF(SalesData[[#This Row],[Return Status]]="Returned",1,0)</f>
        <v>0</v>
      </c>
      <c r="T6861">
        <v>2081.52</v>
      </c>
      <c r="U6861" s="2">
        <f>EOMONTH(SalesData[[#This Row],[Order Date]],0)</f>
        <v>45199</v>
      </c>
      <c r="V6861" s="9" t="str">
        <f>"Q"&amp;INT((MONTH(SalesData[[#This Row],[Order Date]])+2)/3)&amp;"-"&amp;YEAR(SalesData[[#This Row],[Order Date]])</f>
        <v>Q3-2023</v>
      </c>
    </row>
    <row r="6862" spans="1:22" x14ac:dyDescent="0.35">
      <c r="A6862" t="s">
        <v>7003</v>
      </c>
      <c r="B6862" s="1">
        <v>45188</v>
      </c>
      <c r="C6862" t="s">
        <v>21</v>
      </c>
      <c r="D6862" t="s">
        <v>80</v>
      </c>
      <c r="E6862">
        <v>7770061709</v>
      </c>
      <c r="F6862" t="s">
        <v>50</v>
      </c>
      <c r="G6862" t="s">
        <v>34</v>
      </c>
      <c r="H6862" t="s">
        <v>35</v>
      </c>
      <c r="I6862" t="s">
        <v>36</v>
      </c>
      <c r="J6862" t="s">
        <v>62</v>
      </c>
      <c r="K6862">
        <v>3231.12</v>
      </c>
      <c r="L6862">
        <v>121.4</v>
      </c>
      <c r="M6862" t="s">
        <v>62</v>
      </c>
      <c r="N6862">
        <v>3.7572111218400997E-2</v>
      </c>
      <c r="O6862" t="s">
        <v>11351</v>
      </c>
      <c r="P6862" t="s">
        <v>11356</v>
      </c>
      <c r="R6862" t="s">
        <v>11353</v>
      </c>
      <c r="S6862">
        <f>IF(SalesData[[#This Row],[Return Status]]="Returned",1,0)</f>
        <v>0</v>
      </c>
      <c r="U6862" s="2">
        <f>EOMONTH(SalesData[[#This Row],[Order Date]],0)</f>
        <v>45199</v>
      </c>
      <c r="V6862" s="9" t="str">
        <f>"Q"&amp;INT((MONTH(SalesData[[#This Row],[Order Date]])+2)/3)&amp;"-"&amp;YEAR(SalesData[[#This Row],[Order Date]])</f>
        <v>Q3-2023</v>
      </c>
    </row>
    <row r="6863" spans="1:22" x14ac:dyDescent="0.35">
      <c r="A6863" t="s">
        <v>7004</v>
      </c>
      <c r="B6863" s="1">
        <v>45170</v>
      </c>
      <c r="C6863" t="s">
        <v>45</v>
      </c>
      <c r="D6863" t="s">
        <v>27</v>
      </c>
      <c r="E6863">
        <v>6467435480</v>
      </c>
      <c r="F6863" t="s">
        <v>53</v>
      </c>
      <c r="G6863" t="s">
        <v>54</v>
      </c>
      <c r="H6863" t="s">
        <v>55</v>
      </c>
      <c r="I6863" t="s">
        <v>31</v>
      </c>
      <c r="J6863" t="s">
        <v>19</v>
      </c>
      <c r="K6863">
        <v>2134.0500000000002</v>
      </c>
      <c r="L6863">
        <v>599.04</v>
      </c>
      <c r="M6863" t="s">
        <v>19</v>
      </c>
      <c r="N6863">
        <v>0.28070570042876197</v>
      </c>
      <c r="O6863" t="s">
        <v>11351</v>
      </c>
      <c r="P6863" t="s">
        <v>11354</v>
      </c>
      <c r="Q6863" t="s">
        <v>11373</v>
      </c>
      <c r="R6863" t="s">
        <v>11360</v>
      </c>
      <c r="S6863">
        <f>IF(SalesData[[#This Row],[Return Status]]="Returned",1,0)</f>
        <v>1</v>
      </c>
      <c r="U6863" s="2">
        <f>EOMONTH(SalesData[[#This Row],[Order Date]],0)</f>
        <v>45199</v>
      </c>
      <c r="V6863" s="9" t="str">
        <f>"Q"&amp;INT((MONTH(SalesData[[#This Row],[Order Date]])+2)/3)&amp;"-"&amp;YEAR(SalesData[[#This Row],[Order Date]])</f>
        <v>Q3-2023</v>
      </c>
    </row>
    <row r="6864" spans="1:22" x14ac:dyDescent="0.35">
      <c r="A6864" t="s">
        <v>7005</v>
      </c>
      <c r="B6864" s="1">
        <v>45192</v>
      </c>
      <c r="C6864" t="s">
        <v>111</v>
      </c>
      <c r="D6864" t="s">
        <v>145</v>
      </c>
      <c r="E6864">
        <v>6027177842</v>
      </c>
      <c r="F6864" t="s">
        <v>100</v>
      </c>
      <c r="G6864" t="s">
        <v>34</v>
      </c>
      <c r="H6864" t="s">
        <v>35</v>
      </c>
      <c r="I6864" t="s">
        <v>36</v>
      </c>
      <c r="J6864" t="s">
        <v>19</v>
      </c>
      <c r="K6864">
        <v>2288.2600000000002</v>
      </c>
      <c r="L6864">
        <v>300.61</v>
      </c>
      <c r="M6864" t="s">
        <v>19</v>
      </c>
      <c r="N6864">
        <v>0.131370561037644</v>
      </c>
      <c r="O6864" t="s">
        <v>11351</v>
      </c>
      <c r="P6864" t="s">
        <v>11352</v>
      </c>
      <c r="R6864" t="s">
        <v>11353</v>
      </c>
      <c r="S6864">
        <f>IF(SalesData[[#This Row],[Return Status]]="Returned",1,0)</f>
        <v>0</v>
      </c>
      <c r="U6864" s="2">
        <f>EOMONTH(SalesData[[#This Row],[Order Date]],0)</f>
        <v>45199</v>
      </c>
      <c r="V6864" s="9" t="str">
        <f>"Q"&amp;INT((MONTH(SalesData[[#This Row],[Order Date]])+2)/3)&amp;"-"&amp;YEAR(SalesData[[#This Row],[Order Date]])</f>
        <v>Q3-2023</v>
      </c>
    </row>
    <row r="6865" spans="1:22" x14ac:dyDescent="0.35">
      <c r="A6865" t="s">
        <v>7006</v>
      </c>
      <c r="B6865" s="1">
        <v>45186</v>
      </c>
      <c r="C6865" t="s">
        <v>149</v>
      </c>
      <c r="D6865" t="s">
        <v>46</v>
      </c>
      <c r="E6865">
        <v>6380938502</v>
      </c>
      <c r="F6865" t="s">
        <v>137</v>
      </c>
      <c r="G6865" t="s">
        <v>34</v>
      </c>
      <c r="H6865" t="s">
        <v>35</v>
      </c>
      <c r="I6865" t="s">
        <v>36</v>
      </c>
      <c r="J6865" t="s">
        <v>61</v>
      </c>
      <c r="K6865">
        <v>3391.04</v>
      </c>
      <c r="L6865">
        <v>643.09</v>
      </c>
      <c r="M6865" t="s">
        <v>62</v>
      </c>
      <c r="N6865">
        <v>0.18964388506181001</v>
      </c>
      <c r="O6865" t="s">
        <v>11351</v>
      </c>
      <c r="P6865" t="s">
        <v>11352</v>
      </c>
      <c r="R6865" t="s">
        <v>11353</v>
      </c>
      <c r="S6865">
        <f>IF(SalesData[[#This Row],[Return Status]]="Returned",1,0)</f>
        <v>0</v>
      </c>
      <c r="U6865" s="2">
        <f>EOMONTH(SalesData[[#This Row],[Order Date]],0)</f>
        <v>45199</v>
      </c>
      <c r="V6865" s="9" t="str">
        <f>"Q"&amp;INT((MONTH(SalesData[[#This Row],[Order Date]])+2)/3)&amp;"-"&amp;YEAR(SalesData[[#This Row],[Order Date]])</f>
        <v>Q3-2023</v>
      </c>
    </row>
    <row r="6866" spans="1:22" x14ac:dyDescent="0.35">
      <c r="A6866" t="s">
        <v>7007</v>
      </c>
      <c r="B6866" s="1">
        <v>45171</v>
      </c>
      <c r="C6866" t="s">
        <v>184</v>
      </c>
      <c r="D6866" t="s">
        <v>27</v>
      </c>
      <c r="E6866">
        <v>1412445680</v>
      </c>
      <c r="F6866" t="s">
        <v>107</v>
      </c>
      <c r="G6866" t="s">
        <v>15</v>
      </c>
      <c r="H6866" t="s">
        <v>11357</v>
      </c>
      <c r="I6866" t="s">
        <v>17</v>
      </c>
      <c r="J6866" t="s">
        <v>62</v>
      </c>
      <c r="K6866">
        <v>4379.88</v>
      </c>
      <c r="L6866">
        <v>979.69</v>
      </c>
      <c r="M6866" t="s">
        <v>62</v>
      </c>
      <c r="N6866">
        <v>0.22367964419116501</v>
      </c>
      <c r="O6866" t="s">
        <v>11351</v>
      </c>
      <c r="P6866" t="s">
        <v>11354</v>
      </c>
      <c r="R6866" t="s">
        <v>11353</v>
      </c>
      <c r="S6866">
        <f>IF(SalesData[[#This Row],[Return Status]]="Returned",1,0)</f>
        <v>0</v>
      </c>
      <c r="T6866">
        <v>2085.91</v>
      </c>
      <c r="U6866" s="2">
        <f>EOMONTH(SalesData[[#This Row],[Order Date]],0)</f>
        <v>45199</v>
      </c>
      <c r="V6866" s="9" t="str">
        <f>"Q"&amp;INT((MONTH(SalesData[[#This Row],[Order Date]])+2)/3)&amp;"-"&amp;YEAR(SalesData[[#This Row],[Order Date]])</f>
        <v>Q3-2023</v>
      </c>
    </row>
    <row r="6867" spans="1:22" x14ac:dyDescent="0.35">
      <c r="A6867" t="s">
        <v>7008</v>
      </c>
      <c r="B6867" s="1">
        <v>45181</v>
      </c>
      <c r="C6867" t="s">
        <v>205</v>
      </c>
      <c r="D6867" t="s">
        <v>46</v>
      </c>
      <c r="E6867">
        <v>4527362285</v>
      </c>
      <c r="F6867" t="s">
        <v>50</v>
      </c>
      <c r="G6867" t="s">
        <v>34</v>
      </c>
      <c r="H6867" t="s">
        <v>35</v>
      </c>
      <c r="I6867" t="s">
        <v>36</v>
      </c>
      <c r="J6867" t="s">
        <v>43</v>
      </c>
      <c r="K6867">
        <v>4356.5200000000004</v>
      </c>
      <c r="L6867">
        <v>759.15</v>
      </c>
      <c r="M6867" t="s">
        <v>43</v>
      </c>
      <c r="N6867">
        <v>0.17425605758724899</v>
      </c>
      <c r="O6867" t="s">
        <v>11351</v>
      </c>
      <c r="P6867" t="s">
        <v>11352</v>
      </c>
      <c r="R6867" t="s">
        <v>11353</v>
      </c>
      <c r="S6867">
        <f>IF(SalesData[[#This Row],[Return Status]]="Returned",1,0)</f>
        <v>0</v>
      </c>
      <c r="U6867" s="2">
        <f>EOMONTH(SalesData[[#This Row],[Order Date]],0)</f>
        <v>45199</v>
      </c>
      <c r="V6867" s="9" t="str">
        <f>"Q"&amp;INT((MONTH(SalesData[[#This Row],[Order Date]])+2)/3)&amp;"-"&amp;YEAR(SalesData[[#This Row],[Order Date]])</f>
        <v>Q3-2023</v>
      </c>
    </row>
    <row r="6868" spans="1:22" x14ac:dyDescent="0.35">
      <c r="A6868" t="s">
        <v>7009</v>
      </c>
      <c r="B6868" s="1">
        <v>45196</v>
      </c>
      <c r="C6868" t="s">
        <v>113</v>
      </c>
      <c r="D6868" t="s">
        <v>13</v>
      </c>
      <c r="E6868">
        <v>4845385224</v>
      </c>
      <c r="F6868" t="s">
        <v>53</v>
      </c>
      <c r="G6868" t="s">
        <v>54</v>
      </c>
      <c r="H6868" t="s">
        <v>55</v>
      </c>
      <c r="I6868" t="s">
        <v>31</v>
      </c>
      <c r="J6868" t="s">
        <v>65</v>
      </c>
      <c r="K6868">
        <v>1725.09</v>
      </c>
      <c r="L6868">
        <v>82.17</v>
      </c>
      <c r="M6868" t="s">
        <v>65</v>
      </c>
      <c r="N6868">
        <v>4.7632297445350698E-2</v>
      </c>
      <c r="O6868" t="s">
        <v>11351</v>
      </c>
      <c r="P6868" t="s">
        <v>11356</v>
      </c>
      <c r="R6868" t="s">
        <v>11353</v>
      </c>
      <c r="S6868">
        <f>IF(SalesData[[#This Row],[Return Status]]="Returned",1,0)</f>
        <v>0</v>
      </c>
      <c r="U6868" s="2">
        <f>EOMONTH(SalesData[[#This Row],[Order Date]],0)</f>
        <v>45199</v>
      </c>
      <c r="V6868" s="9" t="str">
        <f>"Q"&amp;INT((MONTH(SalesData[[#This Row],[Order Date]])+2)/3)&amp;"-"&amp;YEAR(SalesData[[#This Row],[Order Date]])</f>
        <v>Q3-2023</v>
      </c>
    </row>
    <row r="6869" spans="1:22" x14ac:dyDescent="0.35">
      <c r="A6869" t="s">
        <v>7010</v>
      </c>
      <c r="B6869" s="1">
        <v>45191</v>
      </c>
      <c r="C6869" t="s">
        <v>124</v>
      </c>
      <c r="D6869" t="s">
        <v>72</v>
      </c>
      <c r="E6869">
        <v>9841444241</v>
      </c>
      <c r="F6869" t="s">
        <v>83</v>
      </c>
      <c r="G6869" t="s">
        <v>84</v>
      </c>
      <c r="H6869" t="s">
        <v>85</v>
      </c>
      <c r="I6869" t="s">
        <v>31</v>
      </c>
      <c r="J6869" t="s">
        <v>62</v>
      </c>
      <c r="K6869">
        <v>2907.82</v>
      </c>
      <c r="L6869">
        <v>505.96</v>
      </c>
      <c r="M6869" t="s">
        <v>62</v>
      </c>
      <c r="N6869">
        <v>0.17399976614783599</v>
      </c>
      <c r="O6869" t="s">
        <v>11351</v>
      </c>
      <c r="P6869" t="s">
        <v>11352</v>
      </c>
      <c r="R6869" t="s">
        <v>11353</v>
      </c>
      <c r="S6869">
        <f>IF(SalesData[[#This Row],[Return Status]]="Returned",1,0)</f>
        <v>0</v>
      </c>
      <c r="T6869">
        <v>847.14</v>
      </c>
      <c r="U6869" s="2">
        <f>EOMONTH(SalesData[[#This Row],[Order Date]],0)</f>
        <v>45199</v>
      </c>
      <c r="V6869" s="9" t="str">
        <f>"Q"&amp;INT((MONTH(SalesData[[#This Row],[Order Date]])+2)/3)&amp;"-"&amp;YEAR(SalesData[[#This Row],[Order Date]])</f>
        <v>Q3-2023</v>
      </c>
    </row>
    <row r="6870" spans="1:22" x14ac:dyDescent="0.35">
      <c r="A6870" t="s">
        <v>7011</v>
      </c>
      <c r="B6870" s="1">
        <v>45181</v>
      </c>
      <c r="C6870" t="s">
        <v>162</v>
      </c>
      <c r="D6870" t="s">
        <v>145</v>
      </c>
      <c r="E6870">
        <v>9248198909</v>
      </c>
      <c r="F6870" t="s">
        <v>95</v>
      </c>
      <c r="G6870" t="s">
        <v>59</v>
      </c>
      <c r="H6870" t="s">
        <v>60</v>
      </c>
      <c r="I6870" t="s">
        <v>31</v>
      </c>
      <c r="J6870" t="s">
        <v>65</v>
      </c>
      <c r="K6870">
        <v>4093.65</v>
      </c>
      <c r="L6870">
        <v>140.97</v>
      </c>
      <c r="M6870" t="s">
        <v>65</v>
      </c>
      <c r="N6870">
        <v>3.4436261038437603E-2</v>
      </c>
      <c r="O6870" t="s">
        <v>11351</v>
      </c>
      <c r="P6870" t="s">
        <v>11356</v>
      </c>
      <c r="R6870" t="s">
        <v>11353</v>
      </c>
      <c r="S6870">
        <f>IF(SalesData[[#This Row],[Return Status]]="Returned",1,0)</f>
        <v>0</v>
      </c>
      <c r="T6870">
        <v>2183.56</v>
      </c>
      <c r="U6870" s="2">
        <f>EOMONTH(SalesData[[#This Row],[Order Date]],0)</f>
        <v>45199</v>
      </c>
      <c r="V6870" s="9" t="str">
        <f>"Q"&amp;INT((MONTH(SalesData[[#This Row],[Order Date]])+2)/3)&amp;"-"&amp;YEAR(SalesData[[#This Row],[Order Date]])</f>
        <v>Q3-2023</v>
      </c>
    </row>
    <row r="6871" spans="1:22" x14ac:dyDescent="0.35">
      <c r="A6871" t="s">
        <v>7012</v>
      </c>
      <c r="B6871" s="1">
        <v>45186</v>
      </c>
      <c r="C6871" t="s">
        <v>184</v>
      </c>
      <c r="D6871" t="s">
        <v>39</v>
      </c>
      <c r="E6871">
        <v>4157157966</v>
      </c>
      <c r="F6871" t="s">
        <v>127</v>
      </c>
      <c r="G6871" t="s">
        <v>29</v>
      </c>
      <c r="H6871" t="s">
        <v>30</v>
      </c>
      <c r="I6871" t="s">
        <v>31</v>
      </c>
      <c r="J6871" t="s">
        <v>65</v>
      </c>
      <c r="K6871">
        <v>299.89999999999998</v>
      </c>
      <c r="L6871">
        <v>87.45</v>
      </c>
      <c r="M6871" t="s">
        <v>65</v>
      </c>
      <c r="N6871">
        <v>0.29159719906635601</v>
      </c>
      <c r="O6871" t="s">
        <v>11361</v>
      </c>
      <c r="P6871" t="s">
        <v>11354</v>
      </c>
      <c r="R6871" t="s">
        <v>11353</v>
      </c>
      <c r="S6871">
        <f>IF(SalesData[[#This Row],[Return Status]]="Returned",1,0)</f>
        <v>0</v>
      </c>
      <c r="T6871">
        <v>2788.38</v>
      </c>
      <c r="U6871" s="2">
        <f>EOMONTH(SalesData[[#This Row],[Order Date]],0)</f>
        <v>45199</v>
      </c>
      <c r="V6871" s="9" t="str">
        <f>"Q"&amp;INT((MONTH(SalesData[[#This Row],[Order Date]])+2)/3)&amp;"-"&amp;YEAR(SalesData[[#This Row],[Order Date]])</f>
        <v>Q3-2023</v>
      </c>
    </row>
    <row r="6872" spans="1:22" x14ac:dyDescent="0.35">
      <c r="A6872" t="s">
        <v>7013</v>
      </c>
      <c r="B6872" s="1">
        <v>45170</v>
      </c>
      <c r="C6872" t="s">
        <v>111</v>
      </c>
      <c r="D6872" t="s">
        <v>13</v>
      </c>
      <c r="E6872">
        <v>5728296530</v>
      </c>
      <c r="F6872" t="s">
        <v>357</v>
      </c>
      <c r="G6872" t="s">
        <v>164</v>
      </c>
      <c r="H6872" t="s">
        <v>11357</v>
      </c>
      <c r="I6872" t="s">
        <v>36</v>
      </c>
      <c r="J6872" t="s">
        <v>62</v>
      </c>
      <c r="K6872">
        <v>716.95</v>
      </c>
      <c r="L6872">
        <v>186.74</v>
      </c>
      <c r="M6872" t="s">
        <v>62</v>
      </c>
      <c r="N6872">
        <v>0.26046446753608998</v>
      </c>
      <c r="O6872" t="s">
        <v>11355</v>
      </c>
      <c r="P6872" t="s">
        <v>11354</v>
      </c>
      <c r="R6872" t="s">
        <v>11353</v>
      </c>
      <c r="S6872">
        <f>IF(SalesData[[#This Row],[Return Status]]="Returned",1,0)</f>
        <v>0</v>
      </c>
      <c r="U6872" s="2">
        <f>EOMONTH(SalesData[[#This Row],[Order Date]],0)</f>
        <v>45199</v>
      </c>
      <c r="V6872" s="9" t="str">
        <f>"Q"&amp;INT((MONTH(SalesData[[#This Row],[Order Date]])+2)/3)&amp;"-"&amp;YEAR(SalesData[[#This Row],[Order Date]])</f>
        <v>Q3-2023</v>
      </c>
    </row>
    <row r="6873" spans="1:22" x14ac:dyDescent="0.35">
      <c r="A6873" t="s">
        <v>7014</v>
      </c>
      <c r="B6873" s="1">
        <v>45194</v>
      </c>
      <c r="C6873" t="s">
        <v>97</v>
      </c>
      <c r="D6873" t="s">
        <v>99</v>
      </c>
      <c r="E6873">
        <v>8708826192</v>
      </c>
      <c r="F6873" t="s">
        <v>22</v>
      </c>
      <c r="G6873" t="s">
        <v>11368</v>
      </c>
      <c r="H6873" t="s">
        <v>24</v>
      </c>
      <c r="I6873" t="s">
        <v>17</v>
      </c>
      <c r="J6873" t="s">
        <v>62</v>
      </c>
      <c r="K6873">
        <v>2967.04</v>
      </c>
      <c r="L6873">
        <v>148.06</v>
      </c>
      <c r="M6873" t="s">
        <v>62</v>
      </c>
      <c r="N6873">
        <v>4.9901585418464199E-2</v>
      </c>
      <c r="O6873" t="s">
        <v>11351</v>
      </c>
      <c r="P6873" t="s">
        <v>11356</v>
      </c>
      <c r="R6873" t="s">
        <v>11353</v>
      </c>
      <c r="S6873">
        <f>IF(SalesData[[#This Row],[Return Status]]="Returned",1,0)</f>
        <v>0</v>
      </c>
      <c r="U6873" s="2">
        <f>EOMONTH(SalesData[[#This Row],[Order Date]],0)</f>
        <v>45199</v>
      </c>
      <c r="V6873" s="9" t="str">
        <f>"Q"&amp;INT((MONTH(SalesData[[#This Row],[Order Date]])+2)/3)&amp;"-"&amp;YEAR(SalesData[[#This Row],[Order Date]])</f>
        <v>Q3-2023</v>
      </c>
    </row>
    <row r="6874" spans="1:22" x14ac:dyDescent="0.35">
      <c r="A6874" t="s">
        <v>7015</v>
      </c>
      <c r="B6874" s="1">
        <v>45175</v>
      </c>
      <c r="C6874" t="s">
        <v>325</v>
      </c>
      <c r="D6874" t="s">
        <v>39</v>
      </c>
      <c r="E6874">
        <v>2317296611</v>
      </c>
      <c r="F6874" t="s">
        <v>152</v>
      </c>
      <c r="G6874" t="s">
        <v>23</v>
      </c>
      <c r="H6874" t="s">
        <v>24</v>
      </c>
      <c r="I6874" t="s">
        <v>17</v>
      </c>
      <c r="J6874" t="s">
        <v>43</v>
      </c>
      <c r="K6874">
        <v>3367.74</v>
      </c>
      <c r="L6874">
        <v>563.84</v>
      </c>
      <c r="M6874" t="s">
        <v>43</v>
      </c>
      <c r="N6874">
        <v>0.167423851009876</v>
      </c>
      <c r="O6874" t="s">
        <v>11351</v>
      </c>
      <c r="P6874" t="s">
        <v>11352</v>
      </c>
      <c r="Q6874" t="s">
        <v>11365</v>
      </c>
      <c r="R6874" t="s">
        <v>11360</v>
      </c>
      <c r="S6874">
        <f>IF(SalesData[[#This Row],[Return Status]]="Returned",1,0)</f>
        <v>1</v>
      </c>
      <c r="T6874">
        <v>2821.33</v>
      </c>
      <c r="U6874" s="2">
        <f>EOMONTH(SalesData[[#This Row],[Order Date]],0)</f>
        <v>45199</v>
      </c>
      <c r="V6874" s="9" t="str">
        <f>"Q"&amp;INT((MONTH(SalesData[[#This Row],[Order Date]])+2)/3)&amp;"-"&amp;YEAR(SalesData[[#This Row],[Order Date]])</f>
        <v>Q3-2023</v>
      </c>
    </row>
    <row r="6875" spans="1:22" x14ac:dyDescent="0.35">
      <c r="A6875" t="s">
        <v>7016</v>
      </c>
      <c r="B6875" s="1">
        <v>45177</v>
      </c>
      <c r="C6875" t="s">
        <v>162</v>
      </c>
      <c r="D6875" t="s">
        <v>72</v>
      </c>
      <c r="E6875">
        <v>7506309926</v>
      </c>
      <c r="F6875" t="s">
        <v>116</v>
      </c>
      <c r="G6875" t="s">
        <v>74</v>
      </c>
      <c r="H6875" t="s">
        <v>75</v>
      </c>
      <c r="I6875" t="s">
        <v>36</v>
      </c>
      <c r="J6875" t="s">
        <v>42</v>
      </c>
      <c r="K6875">
        <v>3051.46</v>
      </c>
      <c r="L6875">
        <v>166.95</v>
      </c>
      <c r="M6875" t="s">
        <v>43</v>
      </c>
      <c r="N6875">
        <v>5.4711515143570602E-2</v>
      </c>
      <c r="O6875" t="s">
        <v>11351</v>
      </c>
      <c r="P6875" t="s">
        <v>11356</v>
      </c>
      <c r="R6875" t="s">
        <v>11353</v>
      </c>
      <c r="S6875">
        <f>IF(SalesData[[#This Row],[Return Status]]="Returned",1,0)</f>
        <v>0</v>
      </c>
      <c r="T6875">
        <v>2420.2800000000002</v>
      </c>
      <c r="U6875" s="2">
        <f>EOMONTH(SalesData[[#This Row],[Order Date]],0)</f>
        <v>45199</v>
      </c>
      <c r="V6875" s="9" t="str">
        <f>"Q"&amp;INT((MONTH(SalesData[[#This Row],[Order Date]])+2)/3)&amp;"-"&amp;YEAR(SalesData[[#This Row],[Order Date]])</f>
        <v>Q3-2023</v>
      </c>
    </row>
    <row r="6876" spans="1:22" x14ac:dyDescent="0.35">
      <c r="A6876" t="s">
        <v>7017</v>
      </c>
      <c r="B6876" s="1">
        <v>45192</v>
      </c>
      <c r="C6876" t="s">
        <v>87</v>
      </c>
      <c r="D6876" t="s">
        <v>13</v>
      </c>
      <c r="E6876">
        <v>6429256768</v>
      </c>
      <c r="F6876" t="s">
        <v>68</v>
      </c>
      <c r="G6876" t="s">
        <v>11358</v>
      </c>
      <c r="H6876" t="s">
        <v>41</v>
      </c>
      <c r="I6876" t="s">
        <v>31</v>
      </c>
      <c r="J6876" t="s">
        <v>19</v>
      </c>
      <c r="K6876">
        <v>4617.4799999999996</v>
      </c>
      <c r="L6876">
        <v>685.93</v>
      </c>
      <c r="M6876" t="s">
        <v>19</v>
      </c>
      <c r="N6876">
        <v>0.14855072463768099</v>
      </c>
      <c r="O6876" t="s">
        <v>11351</v>
      </c>
      <c r="P6876" t="s">
        <v>11352</v>
      </c>
      <c r="Q6876" t="s">
        <v>11369</v>
      </c>
      <c r="R6876" t="s">
        <v>11360</v>
      </c>
      <c r="S6876">
        <f>IF(SalesData[[#This Row],[Return Status]]="Returned",1,0)</f>
        <v>1</v>
      </c>
      <c r="U6876" s="2">
        <f>EOMONTH(SalesData[[#This Row],[Order Date]],0)</f>
        <v>45199</v>
      </c>
      <c r="V6876" s="9" t="str">
        <f>"Q"&amp;INT((MONTH(SalesData[[#This Row],[Order Date]])+2)/3)&amp;"-"&amp;YEAR(SalesData[[#This Row],[Order Date]])</f>
        <v>Q3-2023</v>
      </c>
    </row>
    <row r="6877" spans="1:22" x14ac:dyDescent="0.35">
      <c r="A6877" t="s">
        <v>7018</v>
      </c>
      <c r="B6877" s="1">
        <v>45181</v>
      </c>
      <c r="C6877" t="s">
        <v>77</v>
      </c>
      <c r="D6877" t="s">
        <v>145</v>
      </c>
      <c r="E6877">
        <v>8460594058</v>
      </c>
      <c r="F6877" t="s">
        <v>103</v>
      </c>
      <c r="G6877" t="s">
        <v>23</v>
      </c>
      <c r="H6877" t="s">
        <v>24</v>
      </c>
      <c r="I6877" t="s">
        <v>17</v>
      </c>
      <c r="J6877" t="s">
        <v>65</v>
      </c>
      <c r="K6877">
        <v>4646.04</v>
      </c>
      <c r="L6877">
        <v>1071.76</v>
      </c>
      <c r="M6877" t="s">
        <v>65</v>
      </c>
      <c r="N6877">
        <v>0.23068247367650699</v>
      </c>
      <c r="O6877" t="s">
        <v>11351</v>
      </c>
      <c r="P6877" t="s">
        <v>11354</v>
      </c>
      <c r="R6877" t="s">
        <v>11353</v>
      </c>
      <c r="S6877">
        <f>IF(SalesData[[#This Row],[Return Status]]="Returned",1,0)</f>
        <v>0</v>
      </c>
      <c r="T6877">
        <v>2821.33</v>
      </c>
      <c r="U6877" s="2">
        <f>EOMONTH(SalesData[[#This Row],[Order Date]],0)</f>
        <v>45199</v>
      </c>
      <c r="V6877" s="9" t="str">
        <f>"Q"&amp;INT((MONTH(SalesData[[#This Row],[Order Date]])+2)/3)&amp;"-"&amp;YEAR(SalesData[[#This Row],[Order Date]])</f>
        <v>Q3-2023</v>
      </c>
    </row>
    <row r="6878" spans="1:22" x14ac:dyDescent="0.35">
      <c r="A6878" t="s">
        <v>7019</v>
      </c>
      <c r="B6878" s="1">
        <v>45195</v>
      </c>
      <c r="C6878" t="s">
        <v>52</v>
      </c>
      <c r="D6878" t="s">
        <v>145</v>
      </c>
      <c r="E6878">
        <v>6152005483</v>
      </c>
      <c r="F6878" t="s">
        <v>14</v>
      </c>
      <c r="G6878" t="s">
        <v>15</v>
      </c>
      <c r="H6878" t="s">
        <v>16</v>
      </c>
      <c r="I6878" t="s">
        <v>17</v>
      </c>
      <c r="J6878" t="s">
        <v>19</v>
      </c>
      <c r="K6878">
        <v>2394.5700000000002</v>
      </c>
      <c r="L6878">
        <v>456.39</v>
      </c>
      <c r="M6878" t="s">
        <v>19</v>
      </c>
      <c r="N6878">
        <v>0.190593718287626</v>
      </c>
      <c r="O6878" t="s">
        <v>11351</v>
      </c>
      <c r="P6878" t="s">
        <v>11352</v>
      </c>
      <c r="R6878" t="s">
        <v>11353</v>
      </c>
      <c r="S6878">
        <f>IF(SalesData[[#This Row],[Return Status]]="Returned",1,0)</f>
        <v>0</v>
      </c>
      <c r="T6878">
        <v>2085.91</v>
      </c>
      <c r="U6878" s="2">
        <f>EOMONTH(SalesData[[#This Row],[Order Date]],0)</f>
        <v>45199</v>
      </c>
      <c r="V6878" s="9" t="str">
        <f>"Q"&amp;INT((MONTH(SalesData[[#This Row],[Order Date]])+2)/3)&amp;"-"&amp;YEAR(SalesData[[#This Row],[Order Date]])</f>
        <v>Q3-2023</v>
      </c>
    </row>
    <row r="6879" spans="1:22" x14ac:dyDescent="0.35">
      <c r="A6879" t="s">
        <v>7020</v>
      </c>
      <c r="B6879" s="1">
        <v>45176</v>
      </c>
      <c r="C6879" t="s">
        <v>106</v>
      </c>
      <c r="D6879" t="s">
        <v>13</v>
      </c>
      <c r="E6879">
        <v>6582730857</v>
      </c>
      <c r="F6879" t="s">
        <v>222</v>
      </c>
      <c r="G6879" t="s">
        <v>164</v>
      </c>
      <c r="H6879" t="s">
        <v>165</v>
      </c>
      <c r="I6879" t="s">
        <v>36</v>
      </c>
      <c r="J6879" t="s">
        <v>43</v>
      </c>
      <c r="K6879">
        <v>3250.75</v>
      </c>
      <c r="L6879">
        <v>906.16</v>
      </c>
      <c r="M6879" t="s">
        <v>43</v>
      </c>
      <c r="N6879">
        <v>0.27875413366146301</v>
      </c>
      <c r="O6879" t="s">
        <v>11351</v>
      </c>
      <c r="P6879" t="s">
        <v>11354</v>
      </c>
      <c r="Q6879" t="s">
        <v>11369</v>
      </c>
      <c r="R6879" t="s">
        <v>11360</v>
      </c>
      <c r="S6879">
        <f>IF(SalesData[[#This Row],[Return Status]]="Returned",1,0)</f>
        <v>1</v>
      </c>
      <c r="U6879" s="2">
        <f>EOMONTH(SalesData[[#This Row],[Order Date]],0)</f>
        <v>45199</v>
      </c>
      <c r="V6879" s="9" t="str">
        <f>"Q"&amp;INT((MONTH(SalesData[[#This Row],[Order Date]])+2)/3)&amp;"-"&amp;YEAR(SalesData[[#This Row],[Order Date]])</f>
        <v>Q3-2023</v>
      </c>
    </row>
    <row r="6880" spans="1:22" x14ac:dyDescent="0.35">
      <c r="A6880" t="s">
        <v>7021</v>
      </c>
      <c r="B6880" s="1">
        <v>45170</v>
      </c>
      <c r="C6880" t="s">
        <v>124</v>
      </c>
      <c r="D6880" t="s">
        <v>39</v>
      </c>
      <c r="E6880">
        <v>2324620538</v>
      </c>
      <c r="F6880" t="s">
        <v>28</v>
      </c>
      <c r="G6880" t="s">
        <v>29</v>
      </c>
      <c r="H6880" t="s">
        <v>30</v>
      </c>
      <c r="I6880" t="s">
        <v>31</v>
      </c>
      <c r="J6880" t="s">
        <v>19</v>
      </c>
      <c r="K6880">
        <v>4132.42</v>
      </c>
      <c r="L6880">
        <v>621.26</v>
      </c>
      <c r="M6880" t="s">
        <v>19</v>
      </c>
      <c r="N6880">
        <v>0.15033805857100699</v>
      </c>
      <c r="O6880" t="s">
        <v>11351</v>
      </c>
      <c r="P6880" t="s">
        <v>11352</v>
      </c>
      <c r="R6880" t="s">
        <v>11353</v>
      </c>
      <c r="S6880">
        <f>IF(SalesData[[#This Row],[Return Status]]="Returned",1,0)</f>
        <v>0</v>
      </c>
      <c r="T6880">
        <v>2788.38</v>
      </c>
      <c r="U6880" s="2">
        <f>EOMONTH(SalesData[[#This Row],[Order Date]],0)</f>
        <v>45199</v>
      </c>
      <c r="V6880" s="9" t="str">
        <f>"Q"&amp;INT((MONTH(SalesData[[#This Row],[Order Date]])+2)/3)&amp;"-"&amp;YEAR(SalesData[[#This Row],[Order Date]])</f>
        <v>Q3-2023</v>
      </c>
    </row>
    <row r="6881" spans="1:22" x14ac:dyDescent="0.35">
      <c r="A6881" t="s">
        <v>7022</v>
      </c>
      <c r="B6881" s="1">
        <v>45175</v>
      </c>
      <c r="C6881" t="s">
        <v>113</v>
      </c>
      <c r="D6881" t="s">
        <v>27</v>
      </c>
      <c r="E6881">
        <v>4172937086</v>
      </c>
      <c r="F6881" t="s">
        <v>357</v>
      </c>
      <c r="G6881" t="s">
        <v>164</v>
      </c>
      <c r="H6881" t="s">
        <v>165</v>
      </c>
      <c r="I6881" t="s">
        <v>36</v>
      </c>
      <c r="J6881" t="s">
        <v>62</v>
      </c>
      <c r="K6881">
        <v>439.54</v>
      </c>
      <c r="L6881">
        <v>124.24</v>
      </c>
      <c r="M6881" t="s">
        <v>62</v>
      </c>
      <c r="N6881">
        <v>0.28265914365018002</v>
      </c>
      <c r="O6881" t="s">
        <v>11361</v>
      </c>
      <c r="P6881" t="s">
        <v>11354</v>
      </c>
      <c r="R6881" t="s">
        <v>11353</v>
      </c>
      <c r="S6881">
        <f>IF(SalesData[[#This Row],[Return Status]]="Returned",1,0)</f>
        <v>0</v>
      </c>
      <c r="U6881" s="2">
        <f>EOMONTH(SalesData[[#This Row],[Order Date]],0)</f>
        <v>45199</v>
      </c>
      <c r="V6881" s="9" t="str">
        <f>"Q"&amp;INT((MONTH(SalesData[[#This Row],[Order Date]])+2)/3)&amp;"-"&amp;YEAR(SalesData[[#This Row],[Order Date]])</f>
        <v>Q3-2023</v>
      </c>
    </row>
    <row r="6882" spans="1:22" x14ac:dyDescent="0.35">
      <c r="A6882" t="s">
        <v>7023</v>
      </c>
      <c r="B6882" s="1">
        <v>45198</v>
      </c>
      <c r="C6882" t="s">
        <v>113</v>
      </c>
      <c r="D6882" t="s">
        <v>99</v>
      </c>
      <c r="E6882">
        <v>9982958203</v>
      </c>
      <c r="F6882" t="s">
        <v>129</v>
      </c>
      <c r="G6882" t="s">
        <v>54</v>
      </c>
      <c r="H6882" t="s">
        <v>55</v>
      </c>
      <c r="I6882" t="s">
        <v>31</v>
      </c>
      <c r="J6882" t="s">
        <v>18</v>
      </c>
      <c r="K6882">
        <v>2129.14</v>
      </c>
      <c r="L6882">
        <v>519.70000000000005</v>
      </c>
      <c r="M6882" t="s">
        <v>19</v>
      </c>
      <c r="N6882">
        <v>0.24408916276055101</v>
      </c>
      <c r="O6882" t="s">
        <v>11351</v>
      </c>
      <c r="P6882" t="s">
        <v>11354</v>
      </c>
      <c r="R6882" t="s">
        <v>11353</v>
      </c>
      <c r="S6882">
        <f>IF(SalesData[[#This Row],[Return Status]]="Returned",1,0)</f>
        <v>0</v>
      </c>
      <c r="U6882" s="2">
        <f>EOMONTH(SalesData[[#This Row],[Order Date]],0)</f>
        <v>45199</v>
      </c>
      <c r="V6882" s="9" t="str">
        <f>"Q"&amp;INT((MONTH(SalesData[[#This Row],[Order Date]])+2)/3)&amp;"-"&amp;YEAR(SalesData[[#This Row],[Order Date]])</f>
        <v>Q3-2023</v>
      </c>
    </row>
    <row r="6883" spans="1:22" x14ac:dyDescent="0.35">
      <c r="A6883" t="s">
        <v>7024</v>
      </c>
      <c r="B6883" s="1">
        <v>45171</v>
      </c>
      <c r="C6883" t="s">
        <v>205</v>
      </c>
      <c r="D6883" t="s">
        <v>13</v>
      </c>
      <c r="E6883">
        <v>9162484990</v>
      </c>
      <c r="F6883" t="s">
        <v>95</v>
      </c>
      <c r="G6883" t="s">
        <v>11378</v>
      </c>
      <c r="H6883" t="s">
        <v>60</v>
      </c>
      <c r="I6883" t="s">
        <v>31</v>
      </c>
      <c r="J6883" t="s">
        <v>62</v>
      </c>
      <c r="K6883">
        <v>3775.52</v>
      </c>
      <c r="L6883">
        <v>246.89</v>
      </c>
      <c r="M6883" t="s">
        <v>62</v>
      </c>
      <c r="N6883">
        <v>6.5392316819934695E-2</v>
      </c>
      <c r="O6883" t="s">
        <v>11351</v>
      </c>
      <c r="P6883" t="s">
        <v>11356</v>
      </c>
      <c r="R6883" t="s">
        <v>11353</v>
      </c>
      <c r="S6883">
        <f>IF(SalesData[[#This Row],[Return Status]]="Returned",1,0)</f>
        <v>0</v>
      </c>
      <c r="U6883" s="2">
        <f>EOMONTH(SalesData[[#This Row],[Order Date]],0)</f>
        <v>45199</v>
      </c>
      <c r="V6883" s="9" t="str">
        <f>"Q"&amp;INT((MONTH(SalesData[[#This Row],[Order Date]])+2)/3)&amp;"-"&amp;YEAR(SalesData[[#This Row],[Order Date]])</f>
        <v>Q3-2023</v>
      </c>
    </row>
    <row r="6884" spans="1:22" x14ac:dyDescent="0.35">
      <c r="A6884" t="s">
        <v>7025</v>
      </c>
      <c r="B6884" s="1">
        <v>45171</v>
      </c>
      <c r="C6884" t="s">
        <v>188</v>
      </c>
      <c r="D6884" t="s">
        <v>72</v>
      </c>
      <c r="E6884">
        <v>5606288466</v>
      </c>
      <c r="F6884" t="s">
        <v>163</v>
      </c>
      <c r="G6884" t="s">
        <v>164</v>
      </c>
      <c r="H6884" t="s">
        <v>11357</v>
      </c>
      <c r="I6884" t="s">
        <v>36</v>
      </c>
      <c r="J6884" t="s">
        <v>65</v>
      </c>
      <c r="K6884">
        <v>659.51</v>
      </c>
      <c r="L6884">
        <v>54.33</v>
      </c>
      <c r="M6884" t="s">
        <v>65</v>
      </c>
      <c r="N6884">
        <v>8.2379342238935005E-2</v>
      </c>
      <c r="O6884" t="s">
        <v>11355</v>
      </c>
      <c r="P6884" t="s">
        <v>11356</v>
      </c>
      <c r="R6884" t="s">
        <v>11353</v>
      </c>
      <c r="S6884">
        <f>IF(SalesData[[#This Row],[Return Status]]="Returned",1,0)</f>
        <v>0</v>
      </c>
      <c r="U6884" s="2">
        <f>EOMONTH(SalesData[[#This Row],[Order Date]],0)</f>
        <v>45199</v>
      </c>
      <c r="V6884" s="9" t="str">
        <f>"Q"&amp;INT((MONTH(SalesData[[#This Row],[Order Date]])+2)/3)&amp;"-"&amp;YEAR(SalesData[[#This Row],[Order Date]])</f>
        <v>Q3-2023</v>
      </c>
    </row>
    <row r="6885" spans="1:22" x14ac:dyDescent="0.35">
      <c r="A6885" t="s">
        <v>7026</v>
      </c>
      <c r="B6885" s="1">
        <v>45187</v>
      </c>
      <c r="C6885" t="s">
        <v>67</v>
      </c>
      <c r="D6885" t="s">
        <v>27</v>
      </c>
      <c r="E6885">
        <v>8966224318</v>
      </c>
      <c r="F6885" t="s">
        <v>129</v>
      </c>
      <c r="G6885" t="s">
        <v>54</v>
      </c>
      <c r="H6885" t="s">
        <v>55</v>
      </c>
      <c r="I6885" t="s">
        <v>31</v>
      </c>
      <c r="J6885" t="s">
        <v>18</v>
      </c>
      <c r="K6885">
        <v>4388.1400000000003</v>
      </c>
      <c r="L6885">
        <v>1037.49</v>
      </c>
      <c r="M6885" t="s">
        <v>19</v>
      </c>
      <c r="N6885">
        <v>0.236430469401614</v>
      </c>
      <c r="O6885" t="s">
        <v>11351</v>
      </c>
      <c r="P6885" t="s">
        <v>11354</v>
      </c>
      <c r="Q6885" t="s">
        <v>11365</v>
      </c>
      <c r="R6885" t="s">
        <v>11360</v>
      </c>
      <c r="S6885">
        <f>IF(SalesData[[#This Row],[Return Status]]="Returned",1,0)</f>
        <v>1</v>
      </c>
      <c r="U6885" s="2">
        <f>EOMONTH(SalesData[[#This Row],[Order Date]],0)</f>
        <v>45199</v>
      </c>
      <c r="V6885" s="9" t="str">
        <f>"Q"&amp;INT((MONTH(SalesData[[#This Row],[Order Date]])+2)/3)&amp;"-"&amp;YEAR(SalesData[[#This Row],[Order Date]])</f>
        <v>Q3-2023</v>
      </c>
    </row>
    <row r="6886" spans="1:22" x14ac:dyDescent="0.35">
      <c r="A6886" t="s">
        <v>7027</v>
      </c>
      <c r="B6886" s="1">
        <v>45196</v>
      </c>
      <c r="C6886" t="s">
        <v>106</v>
      </c>
      <c r="D6886" t="s">
        <v>99</v>
      </c>
      <c r="E6886">
        <v>4933310407</v>
      </c>
      <c r="F6886" t="s">
        <v>222</v>
      </c>
      <c r="G6886" t="s">
        <v>164</v>
      </c>
      <c r="H6886" t="s">
        <v>165</v>
      </c>
      <c r="I6886" t="s">
        <v>36</v>
      </c>
      <c r="J6886" t="s">
        <v>18</v>
      </c>
      <c r="K6886">
        <v>1879.37</v>
      </c>
      <c r="L6886">
        <v>120.29</v>
      </c>
      <c r="M6886" t="s">
        <v>19</v>
      </c>
      <c r="N6886">
        <v>6.4005491201838904E-2</v>
      </c>
      <c r="O6886" t="s">
        <v>11351</v>
      </c>
      <c r="P6886" t="s">
        <v>11356</v>
      </c>
      <c r="Q6886" t="s">
        <v>11369</v>
      </c>
      <c r="R6886" t="s">
        <v>11360</v>
      </c>
      <c r="S6886">
        <f>IF(SalesData[[#This Row],[Return Status]]="Returned",1,0)</f>
        <v>1</v>
      </c>
      <c r="U6886" s="2">
        <f>EOMONTH(SalesData[[#This Row],[Order Date]],0)</f>
        <v>45199</v>
      </c>
      <c r="V6886" s="9" t="str">
        <f>"Q"&amp;INT((MONTH(SalesData[[#This Row],[Order Date]])+2)/3)&amp;"-"&amp;YEAR(SalesData[[#This Row],[Order Date]])</f>
        <v>Q3-2023</v>
      </c>
    </row>
    <row r="6887" spans="1:22" x14ac:dyDescent="0.35">
      <c r="A6887" t="s">
        <v>7028</v>
      </c>
      <c r="B6887" s="1">
        <v>45188</v>
      </c>
      <c r="C6887" t="s">
        <v>45</v>
      </c>
      <c r="D6887" t="s">
        <v>99</v>
      </c>
      <c r="E6887">
        <v>3281905332</v>
      </c>
      <c r="F6887" t="s">
        <v>152</v>
      </c>
      <c r="G6887" t="s">
        <v>23</v>
      </c>
      <c r="H6887" t="s">
        <v>24</v>
      </c>
      <c r="I6887" t="s">
        <v>17</v>
      </c>
      <c r="J6887" t="s">
        <v>19</v>
      </c>
      <c r="K6887">
        <v>2051.6</v>
      </c>
      <c r="L6887">
        <v>208.94</v>
      </c>
      <c r="M6887" t="s">
        <v>19</v>
      </c>
      <c r="N6887">
        <v>0.10184246441801501</v>
      </c>
      <c r="O6887" t="s">
        <v>11351</v>
      </c>
      <c r="P6887" t="s">
        <v>11352</v>
      </c>
      <c r="R6887" t="s">
        <v>11353</v>
      </c>
      <c r="S6887">
        <f>IF(SalesData[[#This Row],[Return Status]]="Returned",1,0)</f>
        <v>0</v>
      </c>
      <c r="T6887">
        <v>2821.33</v>
      </c>
      <c r="U6887" s="2">
        <f>EOMONTH(SalesData[[#This Row],[Order Date]],0)</f>
        <v>45199</v>
      </c>
      <c r="V6887" s="9" t="str">
        <f>"Q"&amp;INT((MONTH(SalesData[[#This Row],[Order Date]])+2)/3)&amp;"-"&amp;YEAR(SalesData[[#This Row],[Order Date]])</f>
        <v>Q3-2023</v>
      </c>
    </row>
    <row r="6888" spans="1:22" x14ac:dyDescent="0.35">
      <c r="A6888" t="s">
        <v>7029</v>
      </c>
      <c r="B6888" s="1">
        <v>45185</v>
      </c>
      <c r="C6888" t="s">
        <v>71</v>
      </c>
      <c r="D6888" t="s">
        <v>39</v>
      </c>
      <c r="E6888">
        <v>8045006894</v>
      </c>
      <c r="F6888" t="s">
        <v>154</v>
      </c>
      <c r="G6888" t="s">
        <v>29</v>
      </c>
      <c r="H6888" t="s">
        <v>30</v>
      </c>
      <c r="I6888" t="s">
        <v>31</v>
      </c>
      <c r="J6888" t="s">
        <v>62</v>
      </c>
      <c r="K6888">
        <v>1581.44</v>
      </c>
      <c r="L6888">
        <v>288.87</v>
      </c>
      <c r="M6888" t="s">
        <v>62</v>
      </c>
      <c r="N6888">
        <v>0.18266263658437901</v>
      </c>
      <c r="O6888" t="s">
        <v>11351</v>
      </c>
      <c r="P6888" t="s">
        <v>11352</v>
      </c>
      <c r="R6888" t="s">
        <v>11353</v>
      </c>
      <c r="S6888">
        <f>IF(SalesData[[#This Row],[Return Status]]="Returned",1,0)</f>
        <v>0</v>
      </c>
      <c r="T6888">
        <v>2788.38</v>
      </c>
      <c r="U6888" s="2">
        <f>EOMONTH(SalesData[[#This Row],[Order Date]],0)</f>
        <v>45199</v>
      </c>
      <c r="V6888" s="9" t="str">
        <f>"Q"&amp;INT((MONTH(SalesData[[#This Row],[Order Date]])+2)/3)&amp;"-"&amp;YEAR(SalesData[[#This Row],[Order Date]])</f>
        <v>Q3-2023</v>
      </c>
    </row>
    <row r="6889" spans="1:22" x14ac:dyDescent="0.35">
      <c r="A6889" t="s">
        <v>7030</v>
      </c>
      <c r="B6889" s="1">
        <v>45182</v>
      </c>
      <c r="C6889" t="s">
        <v>106</v>
      </c>
      <c r="D6889" t="s">
        <v>39</v>
      </c>
      <c r="E6889">
        <v>408178242</v>
      </c>
      <c r="F6889" t="s">
        <v>140</v>
      </c>
      <c r="G6889" t="s">
        <v>141</v>
      </c>
      <c r="H6889" t="s">
        <v>121</v>
      </c>
      <c r="I6889" t="s">
        <v>17</v>
      </c>
      <c r="J6889" t="s">
        <v>43</v>
      </c>
      <c r="K6889">
        <v>2228</v>
      </c>
      <c r="L6889">
        <v>180.55</v>
      </c>
      <c r="M6889" t="s">
        <v>43</v>
      </c>
      <c r="N6889">
        <v>8.1036804308797103E-2</v>
      </c>
      <c r="O6889" t="s">
        <v>11351</v>
      </c>
      <c r="P6889" t="s">
        <v>11356</v>
      </c>
      <c r="R6889" t="s">
        <v>11353</v>
      </c>
      <c r="S6889">
        <f>IF(SalesData[[#This Row],[Return Status]]="Returned",1,0)</f>
        <v>0</v>
      </c>
      <c r="T6889">
        <v>2793.38</v>
      </c>
      <c r="U6889" s="2">
        <f>EOMONTH(SalesData[[#This Row],[Order Date]],0)</f>
        <v>45199</v>
      </c>
      <c r="V6889" s="9" t="str">
        <f>"Q"&amp;INT((MONTH(SalesData[[#This Row],[Order Date]])+2)/3)&amp;"-"&amp;YEAR(SalesData[[#This Row],[Order Date]])</f>
        <v>Q3-2023</v>
      </c>
    </row>
    <row r="6890" spans="1:22" x14ac:dyDescent="0.35">
      <c r="A6890" t="s">
        <v>7031</v>
      </c>
      <c r="B6890" s="1">
        <v>45192</v>
      </c>
      <c r="C6890" t="s">
        <v>144</v>
      </c>
      <c r="D6890" t="s">
        <v>13</v>
      </c>
      <c r="E6890">
        <v>5128635392</v>
      </c>
      <c r="F6890" t="s">
        <v>168</v>
      </c>
      <c r="G6890" t="s">
        <v>54</v>
      </c>
      <c r="H6890" t="s">
        <v>55</v>
      </c>
      <c r="I6890" t="s">
        <v>31</v>
      </c>
      <c r="J6890" t="s">
        <v>43</v>
      </c>
      <c r="K6890">
        <v>3298.4</v>
      </c>
      <c r="L6890">
        <v>639.16999999999996</v>
      </c>
      <c r="M6890" t="s">
        <v>43</v>
      </c>
      <c r="N6890">
        <v>0.193781833616299</v>
      </c>
      <c r="O6890" t="s">
        <v>11351</v>
      </c>
      <c r="P6890" t="s">
        <v>11352</v>
      </c>
      <c r="R6890" t="s">
        <v>11353</v>
      </c>
      <c r="S6890">
        <f>IF(SalesData[[#This Row],[Return Status]]="Returned",1,0)</f>
        <v>0</v>
      </c>
      <c r="U6890" s="2">
        <f>EOMONTH(SalesData[[#This Row],[Order Date]],0)</f>
        <v>45199</v>
      </c>
      <c r="V6890" s="9" t="str">
        <f>"Q"&amp;INT((MONTH(SalesData[[#This Row],[Order Date]])+2)/3)&amp;"-"&amp;YEAR(SalesData[[#This Row],[Order Date]])</f>
        <v>Q3-2023</v>
      </c>
    </row>
    <row r="6891" spans="1:22" x14ac:dyDescent="0.35">
      <c r="A6891" t="s">
        <v>7032</v>
      </c>
      <c r="B6891" s="1">
        <v>45198</v>
      </c>
      <c r="C6891" t="s">
        <v>94</v>
      </c>
      <c r="D6891" t="s">
        <v>46</v>
      </c>
      <c r="E6891">
        <v>9392507089</v>
      </c>
      <c r="F6891" t="s">
        <v>120</v>
      </c>
      <c r="G6891" t="s">
        <v>141</v>
      </c>
      <c r="H6891" t="s">
        <v>121</v>
      </c>
      <c r="I6891" t="s">
        <v>17</v>
      </c>
      <c r="J6891" t="s">
        <v>19</v>
      </c>
      <c r="K6891">
        <v>608.41</v>
      </c>
      <c r="L6891">
        <v>57.78</v>
      </c>
      <c r="M6891" t="s">
        <v>19</v>
      </c>
      <c r="N6891">
        <v>9.4968853240413598E-2</v>
      </c>
      <c r="O6891" t="s">
        <v>11355</v>
      </c>
      <c r="P6891" t="s">
        <v>11356</v>
      </c>
      <c r="R6891" t="s">
        <v>11353</v>
      </c>
      <c r="S6891">
        <f>IF(SalesData[[#This Row],[Return Status]]="Returned",1,0)</f>
        <v>0</v>
      </c>
      <c r="T6891">
        <v>2793.38</v>
      </c>
      <c r="U6891" s="2">
        <f>EOMONTH(SalesData[[#This Row],[Order Date]],0)</f>
        <v>45199</v>
      </c>
      <c r="V6891" s="9" t="str">
        <f>"Q"&amp;INT((MONTH(SalesData[[#This Row],[Order Date]])+2)/3)&amp;"-"&amp;YEAR(SalesData[[#This Row],[Order Date]])</f>
        <v>Q3-2023</v>
      </c>
    </row>
    <row r="6892" spans="1:22" x14ac:dyDescent="0.35">
      <c r="A6892" t="s">
        <v>7033</v>
      </c>
      <c r="B6892" s="1">
        <v>45194</v>
      </c>
      <c r="C6892" t="s">
        <v>49</v>
      </c>
      <c r="D6892" t="s">
        <v>80</v>
      </c>
      <c r="E6892">
        <v>2885741377</v>
      </c>
      <c r="F6892" t="s">
        <v>107</v>
      </c>
      <c r="G6892" t="s">
        <v>859</v>
      </c>
      <c r="H6892" t="s">
        <v>16</v>
      </c>
      <c r="I6892" t="s">
        <v>17</v>
      </c>
      <c r="J6892" t="s">
        <v>19</v>
      </c>
      <c r="K6892">
        <v>1366.23</v>
      </c>
      <c r="L6892">
        <v>115.58</v>
      </c>
      <c r="M6892" t="s">
        <v>19</v>
      </c>
      <c r="N6892">
        <v>8.4597761723867904E-2</v>
      </c>
      <c r="O6892" t="s">
        <v>11351</v>
      </c>
      <c r="P6892" t="s">
        <v>11356</v>
      </c>
      <c r="R6892" t="s">
        <v>11353</v>
      </c>
      <c r="S6892">
        <f>IF(SalesData[[#This Row],[Return Status]]="Returned",1,0)</f>
        <v>0</v>
      </c>
      <c r="U6892" s="2">
        <f>EOMONTH(SalesData[[#This Row],[Order Date]],0)</f>
        <v>45199</v>
      </c>
      <c r="V6892" s="9" t="str">
        <f>"Q"&amp;INT((MONTH(SalesData[[#This Row],[Order Date]])+2)/3)&amp;"-"&amp;YEAR(SalesData[[#This Row],[Order Date]])</f>
        <v>Q3-2023</v>
      </c>
    </row>
    <row r="6893" spans="1:22" x14ac:dyDescent="0.35">
      <c r="A6893" t="s">
        <v>7034</v>
      </c>
      <c r="B6893" s="1">
        <v>45174</v>
      </c>
      <c r="C6893" t="s">
        <v>113</v>
      </c>
      <c r="D6893" t="s">
        <v>13</v>
      </c>
      <c r="E6893">
        <v>351855549</v>
      </c>
      <c r="F6893" t="s">
        <v>159</v>
      </c>
      <c r="G6893" t="s">
        <v>84</v>
      </c>
      <c r="H6893" t="s">
        <v>85</v>
      </c>
      <c r="I6893" t="s">
        <v>31</v>
      </c>
      <c r="J6893" t="s">
        <v>65</v>
      </c>
      <c r="K6893">
        <v>913.25</v>
      </c>
      <c r="L6893">
        <v>231.94</v>
      </c>
      <c r="M6893" t="s">
        <v>65</v>
      </c>
      <c r="N6893">
        <v>0.25397207774432001</v>
      </c>
      <c r="O6893" t="s">
        <v>11355</v>
      </c>
      <c r="P6893" t="s">
        <v>11354</v>
      </c>
      <c r="R6893" t="s">
        <v>11353</v>
      </c>
      <c r="S6893">
        <f>IF(SalesData[[#This Row],[Return Status]]="Returned",1,0)</f>
        <v>0</v>
      </c>
      <c r="T6893">
        <v>847.14</v>
      </c>
      <c r="U6893" s="2">
        <f>EOMONTH(SalesData[[#This Row],[Order Date]],0)</f>
        <v>45199</v>
      </c>
      <c r="V6893" s="9" t="str">
        <f>"Q"&amp;INT((MONTH(SalesData[[#This Row],[Order Date]])+2)/3)&amp;"-"&amp;YEAR(SalesData[[#This Row],[Order Date]])</f>
        <v>Q3-2023</v>
      </c>
    </row>
    <row r="6894" spans="1:22" x14ac:dyDescent="0.35">
      <c r="A6894" t="s">
        <v>7035</v>
      </c>
      <c r="B6894" s="1">
        <v>45173</v>
      </c>
      <c r="C6894" t="s">
        <v>94</v>
      </c>
      <c r="D6894" t="s">
        <v>13</v>
      </c>
      <c r="E6894">
        <v>1992882822</v>
      </c>
      <c r="F6894" t="s">
        <v>78</v>
      </c>
      <c r="G6894" t="s">
        <v>15</v>
      </c>
      <c r="H6894" t="s">
        <v>16</v>
      </c>
      <c r="I6894" t="s">
        <v>17</v>
      </c>
      <c r="J6894" t="s">
        <v>42</v>
      </c>
      <c r="K6894">
        <v>1086.78</v>
      </c>
      <c r="L6894">
        <v>271.17</v>
      </c>
      <c r="M6894" t="s">
        <v>43</v>
      </c>
      <c r="N6894">
        <v>0.24951692154805899</v>
      </c>
      <c r="O6894" t="s">
        <v>11351</v>
      </c>
      <c r="P6894" t="s">
        <v>11354</v>
      </c>
      <c r="R6894" t="s">
        <v>11353</v>
      </c>
      <c r="S6894">
        <f>IF(SalesData[[#This Row],[Return Status]]="Returned",1,0)</f>
        <v>0</v>
      </c>
      <c r="T6894">
        <v>2085.91</v>
      </c>
      <c r="U6894" s="2">
        <f>EOMONTH(SalesData[[#This Row],[Order Date]],0)</f>
        <v>45199</v>
      </c>
      <c r="V6894" s="9" t="str">
        <f>"Q"&amp;INT((MONTH(SalesData[[#This Row],[Order Date]])+2)/3)&amp;"-"&amp;YEAR(SalesData[[#This Row],[Order Date]])</f>
        <v>Q3-2023</v>
      </c>
    </row>
    <row r="6895" spans="1:22" x14ac:dyDescent="0.35">
      <c r="A6895" t="s">
        <v>7036</v>
      </c>
      <c r="B6895" s="1">
        <v>45170</v>
      </c>
      <c r="C6895" t="s">
        <v>176</v>
      </c>
      <c r="D6895" t="s">
        <v>72</v>
      </c>
      <c r="E6895">
        <v>7440820251</v>
      </c>
      <c r="F6895" t="s">
        <v>103</v>
      </c>
      <c r="G6895" t="s">
        <v>23</v>
      </c>
      <c r="H6895" t="s">
        <v>24</v>
      </c>
      <c r="I6895" t="s">
        <v>17</v>
      </c>
      <c r="J6895" t="s">
        <v>65</v>
      </c>
      <c r="K6895">
        <v>2090.8200000000002</v>
      </c>
      <c r="L6895">
        <v>279.43</v>
      </c>
      <c r="M6895" t="s">
        <v>65</v>
      </c>
      <c r="N6895">
        <v>0.133646129269856</v>
      </c>
      <c r="O6895" t="s">
        <v>11351</v>
      </c>
      <c r="P6895" t="s">
        <v>11352</v>
      </c>
      <c r="R6895" t="s">
        <v>11353</v>
      </c>
      <c r="S6895">
        <f>IF(SalesData[[#This Row],[Return Status]]="Returned",1,0)</f>
        <v>0</v>
      </c>
      <c r="T6895">
        <v>2821.33</v>
      </c>
      <c r="U6895" s="2">
        <f>EOMONTH(SalesData[[#This Row],[Order Date]],0)</f>
        <v>45199</v>
      </c>
      <c r="V6895" s="9" t="str">
        <f>"Q"&amp;INT((MONTH(SalesData[[#This Row],[Order Date]])+2)/3)&amp;"-"&amp;YEAR(SalesData[[#This Row],[Order Date]])</f>
        <v>Q3-2023</v>
      </c>
    </row>
    <row r="6896" spans="1:22" x14ac:dyDescent="0.35">
      <c r="A6896" t="s">
        <v>7037</v>
      </c>
      <c r="B6896" s="1">
        <v>45181</v>
      </c>
      <c r="C6896" t="s">
        <v>52</v>
      </c>
      <c r="D6896" t="s">
        <v>99</v>
      </c>
      <c r="E6896">
        <v>7043930525</v>
      </c>
      <c r="F6896" t="s">
        <v>222</v>
      </c>
      <c r="G6896" t="s">
        <v>164</v>
      </c>
      <c r="H6896" t="s">
        <v>165</v>
      </c>
      <c r="I6896" t="s">
        <v>36</v>
      </c>
      <c r="J6896" t="s">
        <v>19</v>
      </c>
      <c r="K6896">
        <v>347.93</v>
      </c>
      <c r="L6896">
        <v>62.84</v>
      </c>
      <c r="M6896" t="s">
        <v>19</v>
      </c>
      <c r="N6896">
        <v>0.18061104245106799</v>
      </c>
      <c r="O6896" t="s">
        <v>11361</v>
      </c>
      <c r="P6896" t="s">
        <v>11352</v>
      </c>
      <c r="R6896" t="s">
        <v>11353</v>
      </c>
      <c r="S6896">
        <f>IF(SalesData[[#This Row],[Return Status]]="Returned",1,0)</f>
        <v>0</v>
      </c>
      <c r="U6896" s="2">
        <f>EOMONTH(SalesData[[#This Row],[Order Date]],0)</f>
        <v>45199</v>
      </c>
      <c r="V6896" s="9" t="str">
        <f>"Q"&amp;INT((MONTH(SalesData[[#This Row],[Order Date]])+2)/3)&amp;"-"&amp;YEAR(SalesData[[#This Row],[Order Date]])</f>
        <v>Q3-2023</v>
      </c>
    </row>
    <row r="6897" spans="1:22" x14ac:dyDescent="0.35">
      <c r="A6897" t="s">
        <v>7038</v>
      </c>
      <c r="B6897" s="1">
        <v>45183</v>
      </c>
      <c r="C6897" t="s">
        <v>92</v>
      </c>
      <c r="D6897" t="s">
        <v>39</v>
      </c>
      <c r="E6897">
        <v>8886006774</v>
      </c>
      <c r="F6897" t="s">
        <v>81</v>
      </c>
      <c r="G6897" t="s">
        <v>74</v>
      </c>
      <c r="H6897" t="s">
        <v>75</v>
      </c>
      <c r="I6897" t="s">
        <v>36</v>
      </c>
      <c r="J6897" t="s">
        <v>19</v>
      </c>
      <c r="K6897">
        <v>2567.61</v>
      </c>
      <c r="L6897">
        <v>741.37</v>
      </c>
      <c r="M6897" t="s">
        <v>19</v>
      </c>
      <c r="N6897">
        <v>0.28873933346575198</v>
      </c>
      <c r="O6897" t="s">
        <v>11351</v>
      </c>
      <c r="P6897" t="s">
        <v>11354</v>
      </c>
      <c r="R6897" t="s">
        <v>11353</v>
      </c>
      <c r="S6897">
        <f>IF(SalesData[[#This Row],[Return Status]]="Returned",1,0)</f>
        <v>0</v>
      </c>
      <c r="T6897">
        <v>2420.2800000000002</v>
      </c>
      <c r="U6897" s="2">
        <f>EOMONTH(SalesData[[#This Row],[Order Date]],0)</f>
        <v>45199</v>
      </c>
      <c r="V6897" s="9" t="str">
        <f>"Q"&amp;INT((MONTH(SalesData[[#This Row],[Order Date]])+2)/3)&amp;"-"&amp;YEAR(SalesData[[#This Row],[Order Date]])</f>
        <v>Q3-2023</v>
      </c>
    </row>
    <row r="6898" spans="1:22" x14ac:dyDescent="0.35">
      <c r="A6898" t="s">
        <v>7039</v>
      </c>
      <c r="B6898" s="1">
        <v>45193</v>
      </c>
      <c r="C6898" t="s">
        <v>67</v>
      </c>
      <c r="D6898" t="s">
        <v>27</v>
      </c>
      <c r="E6898">
        <v>5617010281</v>
      </c>
      <c r="F6898" t="s">
        <v>22</v>
      </c>
      <c r="G6898" t="s">
        <v>23</v>
      </c>
      <c r="H6898" t="s">
        <v>24</v>
      </c>
      <c r="I6898" t="s">
        <v>17</v>
      </c>
      <c r="J6898" t="s">
        <v>61</v>
      </c>
      <c r="K6898">
        <v>1332.9</v>
      </c>
      <c r="L6898">
        <v>307.89</v>
      </c>
      <c r="M6898" t="s">
        <v>62</v>
      </c>
      <c r="N6898">
        <v>0.23099257258608999</v>
      </c>
      <c r="O6898" t="s">
        <v>11351</v>
      </c>
      <c r="P6898" t="s">
        <v>11354</v>
      </c>
      <c r="R6898" t="s">
        <v>11353</v>
      </c>
      <c r="S6898">
        <f>IF(SalesData[[#This Row],[Return Status]]="Returned",1,0)</f>
        <v>0</v>
      </c>
      <c r="T6898">
        <v>2821.33</v>
      </c>
      <c r="U6898" s="2">
        <f>EOMONTH(SalesData[[#This Row],[Order Date]],0)</f>
        <v>45199</v>
      </c>
      <c r="V6898" s="9" t="str">
        <f>"Q"&amp;INT((MONTH(SalesData[[#This Row],[Order Date]])+2)/3)&amp;"-"&amp;YEAR(SalesData[[#This Row],[Order Date]])</f>
        <v>Q3-2023</v>
      </c>
    </row>
    <row r="6899" spans="1:22" x14ac:dyDescent="0.35">
      <c r="A6899" t="s">
        <v>7040</v>
      </c>
      <c r="B6899" s="1">
        <v>45177</v>
      </c>
      <c r="C6899" t="s">
        <v>49</v>
      </c>
      <c r="D6899" t="s">
        <v>13</v>
      </c>
      <c r="E6899">
        <v>8184778403</v>
      </c>
      <c r="F6899" t="s">
        <v>114</v>
      </c>
      <c r="G6899" t="s">
        <v>59</v>
      </c>
      <c r="H6899" t="s">
        <v>60</v>
      </c>
      <c r="I6899" t="s">
        <v>31</v>
      </c>
      <c r="J6899" t="s">
        <v>18</v>
      </c>
      <c r="K6899">
        <v>2441.23</v>
      </c>
      <c r="L6899">
        <v>562.76</v>
      </c>
      <c r="M6899" t="s">
        <v>19</v>
      </c>
      <c r="N6899">
        <v>0.230523137926373</v>
      </c>
      <c r="O6899" t="s">
        <v>11351</v>
      </c>
      <c r="P6899" t="s">
        <v>11354</v>
      </c>
      <c r="R6899" t="s">
        <v>11353</v>
      </c>
      <c r="S6899">
        <f>IF(SalesData[[#This Row],[Return Status]]="Returned",1,0)</f>
        <v>0</v>
      </c>
      <c r="T6899">
        <v>2183.56</v>
      </c>
      <c r="U6899" s="2">
        <f>EOMONTH(SalesData[[#This Row],[Order Date]],0)</f>
        <v>45199</v>
      </c>
      <c r="V6899" s="9" t="str">
        <f>"Q"&amp;INT((MONTH(SalesData[[#This Row],[Order Date]])+2)/3)&amp;"-"&amp;YEAR(SalesData[[#This Row],[Order Date]])</f>
        <v>Q3-2023</v>
      </c>
    </row>
    <row r="6900" spans="1:22" x14ac:dyDescent="0.35">
      <c r="A6900" t="s">
        <v>7041</v>
      </c>
      <c r="B6900" s="1">
        <v>45197</v>
      </c>
      <c r="C6900" t="s">
        <v>57</v>
      </c>
      <c r="D6900" t="s">
        <v>99</v>
      </c>
      <c r="E6900">
        <v>5986631649</v>
      </c>
      <c r="F6900" t="s">
        <v>312</v>
      </c>
      <c r="G6900" t="s">
        <v>11391</v>
      </c>
      <c r="H6900" t="s">
        <v>121</v>
      </c>
      <c r="I6900" t="s">
        <v>17</v>
      </c>
      <c r="J6900" t="s">
        <v>61</v>
      </c>
      <c r="K6900">
        <v>1695.06</v>
      </c>
      <c r="L6900">
        <v>421.07</v>
      </c>
      <c r="M6900" t="s">
        <v>62</v>
      </c>
      <c r="N6900">
        <v>0.24841008577867499</v>
      </c>
      <c r="O6900" t="s">
        <v>11351</v>
      </c>
      <c r="P6900" t="s">
        <v>11354</v>
      </c>
      <c r="R6900" t="s">
        <v>11353</v>
      </c>
      <c r="S6900">
        <f>IF(SalesData[[#This Row],[Return Status]]="Returned",1,0)</f>
        <v>0</v>
      </c>
      <c r="U6900" s="2">
        <f>EOMONTH(SalesData[[#This Row],[Order Date]],0)</f>
        <v>45199</v>
      </c>
      <c r="V6900" s="9" t="str">
        <f>"Q"&amp;INT((MONTH(SalesData[[#This Row],[Order Date]])+2)/3)&amp;"-"&amp;YEAR(SalesData[[#This Row],[Order Date]])</f>
        <v>Q3-2023</v>
      </c>
    </row>
    <row r="6901" spans="1:22" x14ac:dyDescent="0.35">
      <c r="A6901" t="s">
        <v>7042</v>
      </c>
      <c r="B6901" s="1">
        <v>45183</v>
      </c>
      <c r="C6901" t="s">
        <v>49</v>
      </c>
      <c r="D6901" t="s">
        <v>99</v>
      </c>
      <c r="E6901">
        <v>3379078340</v>
      </c>
      <c r="F6901" t="s">
        <v>140</v>
      </c>
      <c r="G6901" t="s">
        <v>141</v>
      </c>
      <c r="H6901" t="s">
        <v>121</v>
      </c>
      <c r="I6901" t="s">
        <v>17</v>
      </c>
      <c r="J6901" t="s">
        <v>43</v>
      </c>
      <c r="K6901">
        <v>4364.32</v>
      </c>
      <c r="L6901">
        <v>1255.57</v>
      </c>
      <c r="M6901" t="s">
        <v>43</v>
      </c>
      <c r="N6901">
        <v>0.287689720277157</v>
      </c>
      <c r="O6901" t="s">
        <v>11351</v>
      </c>
      <c r="P6901" t="s">
        <v>11354</v>
      </c>
      <c r="Q6901" t="s">
        <v>11364</v>
      </c>
      <c r="R6901" t="s">
        <v>11360</v>
      </c>
      <c r="S6901">
        <f>IF(SalesData[[#This Row],[Return Status]]="Returned",1,0)</f>
        <v>1</v>
      </c>
      <c r="T6901">
        <v>2793.38</v>
      </c>
      <c r="U6901" s="2">
        <f>EOMONTH(SalesData[[#This Row],[Order Date]],0)</f>
        <v>45199</v>
      </c>
      <c r="V6901" s="9" t="str">
        <f>"Q"&amp;INT((MONTH(SalesData[[#This Row],[Order Date]])+2)/3)&amp;"-"&amp;YEAR(SalesData[[#This Row],[Order Date]])</f>
        <v>Q3-2023</v>
      </c>
    </row>
    <row r="6902" spans="1:22" x14ac:dyDescent="0.35">
      <c r="A6902" t="s">
        <v>7043</v>
      </c>
      <c r="B6902" s="1">
        <v>45183</v>
      </c>
      <c r="C6902" t="s">
        <v>113</v>
      </c>
      <c r="D6902" t="s">
        <v>80</v>
      </c>
      <c r="E6902">
        <v>8198347200</v>
      </c>
      <c r="F6902" t="s">
        <v>152</v>
      </c>
      <c r="G6902" t="s">
        <v>23</v>
      </c>
      <c r="H6902" t="s">
        <v>24</v>
      </c>
      <c r="I6902" t="s">
        <v>17</v>
      </c>
      <c r="J6902" t="s">
        <v>62</v>
      </c>
      <c r="K6902">
        <v>2137.1799999999998</v>
      </c>
      <c r="L6902">
        <v>71.22</v>
      </c>
      <c r="M6902" t="s">
        <v>62</v>
      </c>
      <c r="N6902">
        <v>3.3324287144742101E-2</v>
      </c>
      <c r="O6902" t="s">
        <v>11351</v>
      </c>
      <c r="P6902" t="s">
        <v>11356</v>
      </c>
      <c r="R6902" t="s">
        <v>11353</v>
      </c>
      <c r="S6902">
        <f>IF(SalesData[[#This Row],[Return Status]]="Returned",1,0)</f>
        <v>0</v>
      </c>
      <c r="T6902">
        <v>2821.33</v>
      </c>
      <c r="U6902" s="2">
        <f>EOMONTH(SalesData[[#This Row],[Order Date]],0)</f>
        <v>45199</v>
      </c>
      <c r="V6902" s="9" t="str">
        <f>"Q"&amp;INT((MONTH(SalesData[[#This Row],[Order Date]])+2)/3)&amp;"-"&amp;YEAR(SalesData[[#This Row],[Order Date]])</f>
        <v>Q3-2023</v>
      </c>
    </row>
    <row r="6903" spans="1:22" x14ac:dyDescent="0.35">
      <c r="A6903" t="s">
        <v>7044</v>
      </c>
      <c r="B6903" s="1">
        <v>45181</v>
      </c>
      <c r="C6903" t="s">
        <v>325</v>
      </c>
      <c r="D6903" t="s">
        <v>99</v>
      </c>
      <c r="E6903">
        <v>1602138999</v>
      </c>
      <c r="F6903" t="s">
        <v>114</v>
      </c>
      <c r="G6903" t="s">
        <v>59</v>
      </c>
      <c r="H6903" t="s">
        <v>60</v>
      </c>
      <c r="I6903" t="s">
        <v>31</v>
      </c>
      <c r="J6903" t="s">
        <v>19</v>
      </c>
      <c r="K6903">
        <v>3091.33</v>
      </c>
      <c r="L6903">
        <v>574.38</v>
      </c>
      <c r="M6903" t="s">
        <v>19</v>
      </c>
      <c r="N6903">
        <v>0.18580352146163601</v>
      </c>
      <c r="O6903" t="s">
        <v>11351</v>
      </c>
      <c r="P6903" t="s">
        <v>11352</v>
      </c>
      <c r="R6903" t="s">
        <v>11353</v>
      </c>
      <c r="S6903">
        <f>IF(SalesData[[#This Row],[Return Status]]="Returned",1,0)</f>
        <v>0</v>
      </c>
      <c r="T6903">
        <v>2183.56</v>
      </c>
      <c r="U6903" s="2">
        <f>EOMONTH(SalesData[[#This Row],[Order Date]],0)</f>
        <v>45199</v>
      </c>
      <c r="V6903" s="9" t="str">
        <f>"Q"&amp;INT((MONTH(SalesData[[#This Row],[Order Date]])+2)/3)&amp;"-"&amp;YEAR(SalesData[[#This Row],[Order Date]])</f>
        <v>Q3-2023</v>
      </c>
    </row>
    <row r="6904" spans="1:22" x14ac:dyDescent="0.35">
      <c r="A6904" t="s">
        <v>7045</v>
      </c>
      <c r="B6904" s="1">
        <v>45197</v>
      </c>
      <c r="C6904" t="s">
        <v>194</v>
      </c>
      <c r="D6904" t="s">
        <v>13</v>
      </c>
      <c r="E6904">
        <v>6340327797</v>
      </c>
      <c r="F6904" t="s">
        <v>81</v>
      </c>
      <c r="G6904" t="s">
        <v>74</v>
      </c>
      <c r="H6904" t="s">
        <v>75</v>
      </c>
      <c r="I6904" t="s">
        <v>36</v>
      </c>
      <c r="J6904" t="s">
        <v>19</v>
      </c>
      <c r="K6904">
        <v>846.04</v>
      </c>
      <c r="L6904">
        <v>107.33</v>
      </c>
      <c r="M6904" t="s">
        <v>19</v>
      </c>
      <c r="N6904">
        <v>0.12686161410808</v>
      </c>
      <c r="O6904" t="s">
        <v>11355</v>
      </c>
      <c r="P6904" t="s">
        <v>11352</v>
      </c>
      <c r="R6904" t="s">
        <v>11353</v>
      </c>
      <c r="S6904">
        <f>IF(SalesData[[#This Row],[Return Status]]="Returned",1,0)</f>
        <v>0</v>
      </c>
      <c r="T6904">
        <v>2420.2800000000002</v>
      </c>
      <c r="U6904" s="2">
        <f>EOMONTH(SalesData[[#This Row],[Order Date]],0)</f>
        <v>45199</v>
      </c>
      <c r="V6904" s="9" t="str">
        <f>"Q"&amp;INT((MONTH(SalesData[[#This Row],[Order Date]])+2)/3)&amp;"-"&amp;YEAR(SalesData[[#This Row],[Order Date]])</f>
        <v>Q3-2023</v>
      </c>
    </row>
    <row r="6905" spans="1:22" x14ac:dyDescent="0.35">
      <c r="A6905" t="s">
        <v>7046</v>
      </c>
      <c r="B6905" s="1">
        <v>45174</v>
      </c>
      <c r="C6905" t="s">
        <v>12</v>
      </c>
      <c r="D6905" t="s">
        <v>99</v>
      </c>
      <c r="E6905">
        <v>4467278350</v>
      </c>
      <c r="F6905" t="s">
        <v>172</v>
      </c>
      <c r="G6905" t="s">
        <v>141</v>
      </c>
      <c r="H6905" t="s">
        <v>121</v>
      </c>
      <c r="I6905" t="s">
        <v>17</v>
      </c>
      <c r="J6905" t="s">
        <v>62</v>
      </c>
      <c r="K6905">
        <v>2682.4</v>
      </c>
      <c r="L6905">
        <v>219.34</v>
      </c>
      <c r="M6905" t="s">
        <v>62</v>
      </c>
      <c r="N6905">
        <v>8.1770056665672497E-2</v>
      </c>
      <c r="O6905" t="s">
        <v>11351</v>
      </c>
      <c r="P6905" t="s">
        <v>11356</v>
      </c>
      <c r="R6905" t="s">
        <v>11353</v>
      </c>
      <c r="S6905">
        <f>IF(SalesData[[#This Row],[Return Status]]="Returned",1,0)</f>
        <v>0</v>
      </c>
      <c r="T6905">
        <v>2793.38</v>
      </c>
      <c r="U6905" s="2">
        <f>EOMONTH(SalesData[[#This Row],[Order Date]],0)</f>
        <v>45199</v>
      </c>
      <c r="V6905" s="9" t="str">
        <f>"Q"&amp;INT((MONTH(SalesData[[#This Row],[Order Date]])+2)/3)&amp;"-"&amp;YEAR(SalesData[[#This Row],[Order Date]])</f>
        <v>Q3-2023</v>
      </c>
    </row>
    <row r="6906" spans="1:22" x14ac:dyDescent="0.35">
      <c r="A6906" t="s">
        <v>7047</v>
      </c>
      <c r="B6906" s="1">
        <v>45190</v>
      </c>
      <c r="C6906" t="s">
        <v>49</v>
      </c>
      <c r="D6906" t="s">
        <v>13</v>
      </c>
      <c r="E6906">
        <v>6265926873</v>
      </c>
      <c r="F6906" t="s">
        <v>206</v>
      </c>
      <c r="G6906" t="s">
        <v>89</v>
      </c>
      <c r="H6906" t="s">
        <v>90</v>
      </c>
      <c r="I6906" t="s">
        <v>31</v>
      </c>
      <c r="J6906" t="s">
        <v>18</v>
      </c>
      <c r="K6906">
        <v>1281.93</v>
      </c>
      <c r="L6906">
        <v>76.47</v>
      </c>
      <c r="M6906" t="s">
        <v>19</v>
      </c>
      <c r="N6906">
        <v>5.9652243102197501E-2</v>
      </c>
      <c r="O6906" t="s">
        <v>11351</v>
      </c>
      <c r="P6906" t="s">
        <v>11356</v>
      </c>
      <c r="R6906" t="s">
        <v>11353</v>
      </c>
      <c r="S6906">
        <f>IF(SalesData[[#This Row],[Return Status]]="Returned",1,0)</f>
        <v>0</v>
      </c>
      <c r="T6906">
        <v>207.68</v>
      </c>
      <c r="U6906" s="2">
        <f>EOMONTH(SalesData[[#This Row],[Order Date]],0)</f>
        <v>45199</v>
      </c>
      <c r="V6906" s="9" t="str">
        <f>"Q"&amp;INT((MONTH(SalesData[[#This Row],[Order Date]])+2)/3)&amp;"-"&amp;YEAR(SalesData[[#This Row],[Order Date]])</f>
        <v>Q3-2023</v>
      </c>
    </row>
    <row r="6907" spans="1:22" x14ac:dyDescent="0.35">
      <c r="A6907" t="s">
        <v>7048</v>
      </c>
      <c r="B6907" s="1">
        <v>45171</v>
      </c>
      <c r="C6907" t="s">
        <v>124</v>
      </c>
      <c r="D6907" t="s">
        <v>39</v>
      </c>
      <c r="E6907">
        <v>1587815539</v>
      </c>
      <c r="F6907" t="s">
        <v>109</v>
      </c>
      <c r="G6907" t="s">
        <v>59</v>
      </c>
      <c r="H6907" t="s">
        <v>11357</v>
      </c>
      <c r="I6907" t="s">
        <v>31</v>
      </c>
      <c r="J6907" t="s">
        <v>19</v>
      </c>
      <c r="K6907">
        <v>2934.4</v>
      </c>
      <c r="L6907">
        <v>597.54</v>
      </c>
      <c r="M6907" t="s">
        <v>19</v>
      </c>
      <c r="N6907">
        <v>0.203632769901854</v>
      </c>
      <c r="O6907" t="s">
        <v>11351</v>
      </c>
      <c r="P6907" t="s">
        <v>11354</v>
      </c>
      <c r="R6907" t="s">
        <v>11353</v>
      </c>
      <c r="S6907">
        <f>IF(SalesData[[#This Row],[Return Status]]="Returned",1,0)</f>
        <v>0</v>
      </c>
      <c r="T6907">
        <v>2183.56</v>
      </c>
      <c r="U6907" s="2">
        <f>EOMONTH(SalesData[[#This Row],[Order Date]],0)</f>
        <v>45199</v>
      </c>
      <c r="V6907" s="9" t="str">
        <f>"Q"&amp;INT((MONTH(SalesData[[#This Row],[Order Date]])+2)/3)&amp;"-"&amp;YEAR(SalesData[[#This Row],[Order Date]])</f>
        <v>Q3-2023</v>
      </c>
    </row>
    <row r="6908" spans="1:22" x14ac:dyDescent="0.35">
      <c r="A6908" t="s">
        <v>7049</v>
      </c>
      <c r="B6908" s="1">
        <v>45174</v>
      </c>
      <c r="C6908" t="s">
        <v>67</v>
      </c>
      <c r="D6908" t="s">
        <v>72</v>
      </c>
      <c r="E6908">
        <v>2574975890</v>
      </c>
      <c r="F6908" t="s">
        <v>185</v>
      </c>
      <c r="G6908" t="s">
        <v>164</v>
      </c>
      <c r="H6908" t="s">
        <v>11357</v>
      </c>
      <c r="I6908" t="s">
        <v>36</v>
      </c>
      <c r="J6908" t="s">
        <v>62</v>
      </c>
      <c r="K6908">
        <v>2827.78</v>
      </c>
      <c r="L6908">
        <v>172.53</v>
      </c>
      <c r="M6908" t="s">
        <v>62</v>
      </c>
      <c r="N6908">
        <v>6.1012525726895299E-2</v>
      </c>
      <c r="O6908" t="s">
        <v>11351</v>
      </c>
      <c r="P6908" t="s">
        <v>11356</v>
      </c>
      <c r="Q6908" t="s">
        <v>11376</v>
      </c>
      <c r="R6908" t="s">
        <v>11360</v>
      </c>
      <c r="S6908">
        <f>IF(SalesData[[#This Row],[Return Status]]="Returned",1,0)</f>
        <v>1</v>
      </c>
      <c r="U6908" s="2">
        <f>EOMONTH(SalesData[[#This Row],[Order Date]],0)</f>
        <v>45199</v>
      </c>
      <c r="V6908" s="9" t="str">
        <f>"Q"&amp;INT((MONTH(SalesData[[#This Row],[Order Date]])+2)/3)&amp;"-"&amp;YEAR(SalesData[[#This Row],[Order Date]])</f>
        <v>Q3-2023</v>
      </c>
    </row>
    <row r="6909" spans="1:22" x14ac:dyDescent="0.35">
      <c r="A6909" t="s">
        <v>7050</v>
      </c>
      <c r="B6909" s="1">
        <v>45177</v>
      </c>
      <c r="C6909" t="s">
        <v>52</v>
      </c>
      <c r="D6909" t="s">
        <v>13</v>
      </c>
      <c r="E6909">
        <v>7512857279</v>
      </c>
      <c r="F6909" t="s">
        <v>50</v>
      </c>
      <c r="G6909" t="s">
        <v>34</v>
      </c>
      <c r="H6909" t="s">
        <v>35</v>
      </c>
      <c r="I6909" t="s">
        <v>36</v>
      </c>
      <c r="J6909" t="s">
        <v>18</v>
      </c>
      <c r="K6909">
        <v>522.37</v>
      </c>
      <c r="L6909">
        <v>94.96</v>
      </c>
      <c r="M6909" t="s">
        <v>19</v>
      </c>
      <c r="N6909">
        <v>0.18178685605988101</v>
      </c>
      <c r="O6909" t="s">
        <v>11355</v>
      </c>
      <c r="P6909" t="s">
        <v>11352</v>
      </c>
      <c r="R6909" t="s">
        <v>11353</v>
      </c>
      <c r="S6909">
        <f>IF(SalesData[[#This Row],[Return Status]]="Returned",1,0)</f>
        <v>0</v>
      </c>
      <c r="U6909" s="2">
        <f>EOMONTH(SalesData[[#This Row],[Order Date]],0)</f>
        <v>45199</v>
      </c>
      <c r="V6909" s="9" t="str">
        <f>"Q"&amp;INT((MONTH(SalesData[[#This Row],[Order Date]])+2)/3)&amp;"-"&amp;YEAR(SalesData[[#This Row],[Order Date]])</f>
        <v>Q3-2023</v>
      </c>
    </row>
    <row r="6910" spans="1:22" x14ac:dyDescent="0.35">
      <c r="A6910" t="s">
        <v>7051</v>
      </c>
      <c r="B6910" s="1">
        <v>45195</v>
      </c>
      <c r="C6910" t="s">
        <v>92</v>
      </c>
      <c r="D6910" t="s">
        <v>72</v>
      </c>
      <c r="E6910">
        <v>4214520266</v>
      </c>
      <c r="F6910" t="s">
        <v>78</v>
      </c>
      <c r="G6910" t="s">
        <v>15</v>
      </c>
      <c r="H6910" t="s">
        <v>16</v>
      </c>
      <c r="I6910" t="s">
        <v>17</v>
      </c>
      <c r="J6910" t="s">
        <v>65</v>
      </c>
      <c r="K6910">
        <v>2564.5</v>
      </c>
      <c r="L6910">
        <v>501.47</v>
      </c>
      <c r="M6910" t="s">
        <v>65</v>
      </c>
      <c r="N6910">
        <v>0.19554299083641999</v>
      </c>
      <c r="O6910" t="s">
        <v>11351</v>
      </c>
      <c r="P6910" t="s">
        <v>11352</v>
      </c>
      <c r="R6910" t="s">
        <v>11353</v>
      </c>
      <c r="S6910">
        <f>IF(SalesData[[#This Row],[Return Status]]="Returned",1,0)</f>
        <v>0</v>
      </c>
      <c r="T6910">
        <v>2085.91</v>
      </c>
      <c r="U6910" s="2">
        <f>EOMONTH(SalesData[[#This Row],[Order Date]],0)</f>
        <v>45199</v>
      </c>
      <c r="V6910" s="9" t="str">
        <f>"Q"&amp;INT((MONTH(SalesData[[#This Row],[Order Date]])+2)/3)&amp;"-"&amp;YEAR(SalesData[[#This Row],[Order Date]])</f>
        <v>Q3-2023</v>
      </c>
    </row>
    <row r="6911" spans="1:22" x14ac:dyDescent="0.35">
      <c r="A6911" t="s">
        <v>7052</v>
      </c>
      <c r="B6911" s="1">
        <v>45179</v>
      </c>
      <c r="C6911" t="s">
        <v>87</v>
      </c>
      <c r="D6911" t="s">
        <v>99</v>
      </c>
      <c r="E6911">
        <v>491845448</v>
      </c>
      <c r="F6911" t="s">
        <v>95</v>
      </c>
      <c r="G6911" t="s">
        <v>59</v>
      </c>
      <c r="H6911" t="s">
        <v>60</v>
      </c>
      <c r="I6911" t="s">
        <v>31</v>
      </c>
      <c r="J6911" t="s">
        <v>62</v>
      </c>
      <c r="K6911">
        <v>3642.71</v>
      </c>
      <c r="L6911">
        <v>983.81</v>
      </c>
      <c r="M6911" t="s">
        <v>62</v>
      </c>
      <c r="N6911">
        <v>0.27007639916435799</v>
      </c>
      <c r="O6911" t="s">
        <v>11351</v>
      </c>
      <c r="P6911" t="s">
        <v>11354</v>
      </c>
      <c r="R6911" t="s">
        <v>11353</v>
      </c>
      <c r="S6911">
        <f>IF(SalesData[[#This Row],[Return Status]]="Returned",1,0)</f>
        <v>0</v>
      </c>
      <c r="T6911">
        <v>2183.56</v>
      </c>
      <c r="U6911" s="2">
        <f>EOMONTH(SalesData[[#This Row],[Order Date]],0)</f>
        <v>45199</v>
      </c>
      <c r="V6911" s="9" t="str">
        <f>"Q"&amp;INT((MONTH(SalesData[[#This Row],[Order Date]])+2)/3)&amp;"-"&amp;YEAR(SalesData[[#This Row],[Order Date]])</f>
        <v>Q3-2023</v>
      </c>
    </row>
    <row r="6912" spans="1:22" x14ac:dyDescent="0.35">
      <c r="A6912" t="s">
        <v>7053</v>
      </c>
      <c r="B6912" s="1">
        <v>45193</v>
      </c>
      <c r="C6912" t="s">
        <v>57</v>
      </c>
      <c r="D6912" t="s">
        <v>99</v>
      </c>
      <c r="E6912">
        <v>3923603248</v>
      </c>
      <c r="F6912" t="s">
        <v>58</v>
      </c>
      <c r="G6912" t="s">
        <v>59</v>
      </c>
      <c r="H6912" t="s">
        <v>60</v>
      </c>
      <c r="I6912" t="s">
        <v>31</v>
      </c>
      <c r="J6912" t="s">
        <v>19</v>
      </c>
      <c r="K6912">
        <v>1913.44</v>
      </c>
      <c r="L6912">
        <v>556.9</v>
      </c>
      <c r="M6912" t="s">
        <v>19</v>
      </c>
      <c r="N6912">
        <v>0.29104649218162099</v>
      </c>
      <c r="O6912" t="s">
        <v>11351</v>
      </c>
      <c r="P6912" t="s">
        <v>11354</v>
      </c>
      <c r="R6912" t="s">
        <v>11353</v>
      </c>
      <c r="S6912">
        <f>IF(SalesData[[#This Row],[Return Status]]="Returned",1,0)</f>
        <v>0</v>
      </c>
      <c r="T6912">
        <v>2183.56</v>
      </c>
      <c r="U6912" s="2">
        <f>EOMONTH(SalesData[[#This Row],[Order Date]],0)</f>
        <v>45199</v>
      </c>
      <c r="V6912" s="9" t="str">
        <f>"Q"&amp;INT((MONTH(SalesData[[#This Row],[Order Date]])+2)/3)&amp;"-"&amp;YEAR(SalesData[[#This Row],[Order Date]])</f>
        <v>Q3-2023</v>
      </c>
    </row>
    <row r="6913" spans="1:22" x14ac:dyDescent="0.35">
      <c r="A6913" t="s">
        <v>7054</v>
      </c>
      <c r="B6913" s="1">
        <v>45196</v>
      </c>
      <c r="C6913" t="s">
        <v>52</v>
      </c>
      <c r="D6913" t="s">
        <v>72</v>
      </c>
      <c r="E6913">
        <v>9875369975</v>
      </c>
      <c r="F6913" t="s">
        <v>73</v>
      </c>
      <c r="G6913" t="s">
        <v>74</v>
      </c>
      <c r="H6913" t="s">
        <v>75</v>
      </c>
      <c r="I6913" t="s">
        <v>36</v>
      </c>
      <c r="J6913" t="s">
        <v>65</v>
      </c>
      <c r="K6913">
        <v>352.21</v>
      </c>
      <c r="L6913">
        <v>54.65</v>
      </c>
      <c r="M6913" t="s">
        <v>65</v>
      </c>
      <c r="N6913">
        <v>0.15516311291559001</v>
      </c>
      <c r="O6913" t="s">
        <v>11361</v>
      </c>
      <c r="P6913" t="s">
        <v>11352</v>
      </c>
      <c r="Q6913" t="s">
        <v>11373</v>
      </c>
      <c r="R6913" t="s">
        <v>11360</v>
      </c>
      <c r="S6913">
        <f>IF(SalesData[[#This Row],[Return Status]]="Returned",1,0)</f>
        <v>1</v>
      </c>
      <c r="T6913">
        <v>2420.2800000000002</v>
      </c>
      <c r="U6913" s="2">
        <f>EOMONTH(SalesData[[#This Row],[Order Date]],0)</f>
        <v>45199</v>
      </c>
      <c r="V6913" s="9" t="str">
        <f>"Q"&amp;INT((MONTH(SalesData[[#This Row],[Order Date]])+2)/3)&amp;"-"&amp;YEAR(SalesData[[#This Row],[Order Date]])</f>
        <v>Q3-2023</v>
      </c>
    </row>
    <row r="6914" spans="1:22" x14ac:dyDescent="0.35">
      <c r="A6914" t="s">
        <v>7055</v>
      </c>
      <c r="B6914" s="1">
        <v>45171</v>
      </c>
      <c r="C6914" t="s">
        <v>87</v>
      </c>
      <c r="D6914" t="s">
        <v>27</v>
      </c>
      <c r="E6914">
        <v>6072811022</v>
      </c>
      <c r="F6914" t="s">
        <v>64</v>
      </c>
      <c r="G6914" t="s">
        <v>15</v>
      </c>
      <c r="H6914" t="s">
        <v>16</v>
      </c>
      <c r="I6914" t="s">
        <v>17</v>
      </c>
      <c r="J6914" t="s">
        <v>61</v>
      </c>
      <c r="K6914">
        <v>2088.7199999999998</v>
      </c>
      <c r="L6914">
        <v>92.11</v>
      </c>
      <c r="M6914" t="s">
        <v>62</v>
      </c>
      <c r="N6914">
        <v>4.4098778199088397E-2</v>
      </c>
      <c r="O6914" t="s">
        <v>11351</v>
      </c>
      <c r="P6914" t="s">
        <v>11356</v>
      </c>
      <c r="R6914" t="s">
        <v>11353</v>
      </c>
      <c r="S6914">
        <f>IF(SalesData[[#This Row],[Return Status]]="Returned",1,0)</f>
        <v>0</v>
      </c>
      <c r="T6914">
        <v>2085.91</v>
      </c>
      <c r="U6914" s="2">
        <f>EOMONTH(SalesData[[#This Row],[Order Date]],0)</f>
        <v>45199</v>
      </c>
      <c r="V6914" s="9" t="str">
        <f>"Q"&amp;INT((MONTH(SalesData[[#This Row],[Order Date]])+2)/3)&amp;"-"&amp;YEAR(SalesData[[#This Row],[Order Date]])</f>
        <v>Q3-2023</v>
      </c>
    </row>
    <row r="6915" spans="1:22" x14ac:dyDescent="0.35">
      <c r="A6915" t="s">
        <v>7056</v>
      </c>
      <c r="B6915" s="1">
        <v>45194</v>
      </c>
      <c r="C6915" t="s">
        <v>67</v>
      </c>
      <c r="D6915" t="s">
        <v>99</v>
      </c>
      <c r="E6915">
        <v>2347001644</v>
      </c>
      <c r="F6915" t="s">
        <v>100</v>
      </c>
      <c r="G6915" t="s">
        <v>34</v>
      </c>
      <c r="H6915" t="s">
        <v>11357</v>
      </c>
      <c r="I6915" t="s">
        <v>36</v>
      </c>
      <c r="J6915" t="s">
        <v>43</v>
      </c>
      <c r="K6915">
        <v>1510.31</v>
      </c>
      <c r="L6915">
        <v>253.82</v>
      </c>
      <c r="M6915" t="s">
        <v>43</v>
      </c>
      <c r="N6915">
        <v>0.16805821321450601</v>
      </c>
      <c r="O6915" t="s">
        <v>11351</v>
      </c>
      <c r="P6915" t="s">
        <v>11352</v>
      </c>
      <c r="R6915" t="s">
        <v>11353</v>
      </c>
      <c r="S6915">
        <f>IF(SalesData[[#This Row],[Return Status]]="Returned",1,0)</f>
        <v>0</v>
      </c>
      <c r="U6915" s="2">
        <f>EOMONTH(SalesData[[#This Row],[Order Date]],0)</f>
        <v>45199</v>
      </c>
      <c r="V6915" s="9" t="str">
        <f>"Q"&amp;INT((MONTH(SalesData[[#This Row],[Order Date]])+2)/3)&amp;"-"&amp;YEAR(SalesData[[#This Row],[Order Date]])</f>
        <v>Q3-2023</v>
      </c>
    </row>
    <row r="6916" spans="1:22" x14ac:dyDescent="0.35">
      <c r="A6916" t="s">
        <v>7057</v>
      </c>
      <c r="B6916" s="1">
        <v>45184</v>
      </c>
      <c r="C6916" t="s">
        <v>184</v>
      </c>
      <c r="D6916" t="s">
        <v>46</v>
      </c>
      <c r="E6916">
        <v>1466505713</v>
      </c>
      <c r="F6916" t="s">
        <v>140</v>
      </c>
      <c r="G6916" t="s">
        <v>141</v>
      </c>
      <c r="H6916" t="s">
        <v>121</v>
      </c>
      <c r="I6916" t="s">
        <v>17</v>
      </c>
      <c r="J6916" t="s">
        <v>42</v>
      </c>
      <c r="K6916">
        <v>569.5</v>
      </c>
      <c r="L6916">
        <v>119.38</v>
      </c>
      <c r="M6916" t="s">
        <v>43</v>
      </c>
      <c r="N6916">
        <v>0.20962247585601401</v>
      </c>
      <c r="O6916" t="s">
        <v>11355</v>
      </c>
      <c r="P6916" t="s">
        <v>11354</v>
      </c>
      <c r="R6916" t="s">
        <v>11353</v>
      </c>
      <c r="S6916">
        <f>IF(SalesData[[#This Row],[Return Status]]="Returned",1,0)</f>
        <v>0</v>
      </c>
      <c r="T6916">
        <v>2793.38</v>
      </c>
      <c r="U6916" s="2">
        <f>EOMONTH(SalesData[[#This Row],[Order Date]],0)</f>
        <v>45199</v>
      </c>
      <c r="V6916" s="9" t="str">
        <f>"Q"&amp;INT((MONTH(SalesData[[#This Row],[Order Date]])+2)/3)&amp;"-"&amp;YEAR(SalesData[[#This Row],[Order Date]])</f>
        <v>Q3-2023</v>
      </c>
    </row>
    <row r="6917" spans="1:22" x14ac:dyDescent="0.35">
      <c r="A6917" t="s">
        <v>7058</v>
      </c>
      <c r="B6917" s="1">
        <v>45175</v>
      </c>
      <c r="C6917" t="s">
        <v>87</v>
      </c>
      <c r="D6917" t="s">
        <v>46</v>
      </c>
      <c r="E6917">
        <v>6267095068</v>
      </c>
      <c r="F6917" t="s">
        <v>185</v>
      </c>
      <c r="G6917" t="s">
        <v>164</v>
      </c>
      <c r="H6917" t="s">
        <v>165</v>
      </c>
      <c r="I6917" t="s">
        <v>36</v>
      </c>
      <c r="J6917" t="s">
        <v>43</v>
      </c>
      <c r="K6917">
        <v>3572.97</v>
      </c>
      <c r="L6917">
        <v>386.2</v>
      </c>
      <c r="M6917" t="s">
        <v>43</v>
      </c>
      <c r="N6917">
        <v>0.108089348637128</v>
      </c>
      <c r="O6917" t="s">
        <v>11351</v>
      </c>
      <c r="P6917" t="s">
        <v>11352</v>
      </c>
      <c r="R6917" t="s">
        <v>11353</v>
      </c>
      <c r="S6917">
        <f>IF(SalesData[[#This Row],[Return Status]]="Returned",1,0)</f>
        <v>0</v>
      </c>
      <c r="U6917" s="2">
        <f>EOMONTH(SalesData[[#This Row],[Order Date]],0)</f>
        <v>45199</v>
      </c>
      <c r="V6917" s="9" t="str">
        <f>"Q"&amp;INT((MONTH(SalesData[[#This Row],[Order Date]])+2)/3)&amp;"-"&amp;YEAR(SalesData[[#This Row],[Order Date]])</f>
        <v>Q3-2023</v>
      </c>
    </row>
    <row r="6918" spans="1:22" x14ac:dyDescent="0.35">
      <c r="A6918" t="s">
        <v>7059</v>
      </c>
      <c r="B6918" s="1">
        <v>45176</v>
      </c>
      <c r="C6918" t="s">
        <v>113</v>
      </c>
      <c r="D6918" t="s">
        <v>72</v>
      </c>
      <c r="E6918">
        <v>4633098717</v>
      </c>
      <c r="F6918" t="s">
        <v>163</v>
      </c>
      <c r="G6918" t="s">
        <v>164</v>
      </c>
      <c r="H6918" t="s">
        <v>165</v>
      </c>
      <c r="I6918" t="s">
        <v>36</v>
      </c>
      <c r="J6918" t="s">
        <v>43</v>
      </c>
      <c r="K6918">
        <v>2881.56</v>
      </c>
      <c r="L6918">
        <v>751.9</v>
      </c>
      <c r="M6918" t="s">
        <v>43</v>
      </c>
      <c r="N6918">
        <v>0.26093504907064202</v>
      </c>
      <c r="O6918" t="s">
        <v>11351</v>
      </c>
      <c r="P6918" t="s">
        <v>11354</v>
      </c>
      <c r="R6918" t="s">
        <v>11353</v>
      </c>
      <c r="S6918">
        <f>IF(SalesData[[#This Row],[Return Status]]="Returned",1,0)</f>
        <v>0</v>
      </c>
      <c r="U6918" s="2">
        <f>EOMONTH(SalesData[[#This Row],[Order Date]],0)</f>
        <v>45199</v>
      </c>
      <c r="V6918" s="9" t="str">
        <f>"Q"&amp;INT((MONTH(SalesData[[#This Row],[Order Date]])+2)/3)&amp;"-"&amp;YEAR(SalesData[[#This Row],[Order Date]])</f>
        <v>Q3-2023</v>
      </c>
    </row>
    <row r="6919" spans="1:22" x14ac:dyDescent="0.35">
      <c r="A6919" t="s">
        <v>7060</v>
      </c>
      <c r="B6919" s="1">
        <v>45189</v>
      </c>
      <c r="C6919" t="s">
        <v>38</v>
      </c>
      <c r="D6919" t="s">
        <v>46</v>
      </c>
      <c r="E6919">
        <v>8632277180</v>
      </c>
      <c r="F6919" t="s">
        <v>137</v>
      </c>
      <c r="G6919" t="s">
        <v>34</v>
      </c>
      <c r="H6919" t="s">
        <v>35</v>
      </c>
      <c r="I6919" t="s">
        <v>36</v>
      </c>
      <c r="J6919" t="s">
        <v>65</v>
      </c>
      <c r="K6919">
        <v>2008.9</v>
      </c>
      <c r="L6919">
        <v>269.19</v>
      </c>
      <c r="M6919" t="s">
        <v>65</v>
      </c>
      <c r="N6919">
        <v>0.13399870575937101</v>
      </c>
      <c r="O6919" t="s">
        <v>11351</v>
      </c>
      <c r="P6919" t="s">
        <v>11352</v>
      </c>
      <c r="R6919" t="s">
        <v>11353</v>
      </c>
      <c r="S6919">
        <f>IF(SalesData[[#This Row],[Return Status]]="Returned",1,0)</f>
        <v>0</v>
      </c>
      <c r="U6919" s="2">
        <f>EOMONTH(SalesData[[#This Row],[Order Date]],0)</f>
        <v>45199</v>
      </c>
      <c r="V6919" s="9" t="str">
        <f>"Q"&amp;INT((MONTH(SalesData[[#This Row],[Order Date]])+2)/3)&amp;"-"&amp;YEAR(SalesData[[#This Row],[Order Date]])</f>
        <v>Q3-2023</v>
      </c>
    </row>
    <row r="6920" spans="1:22" x14ac:dyDescent="0.35">
      <c r="A6920" t="s">
        <v>7061</v>
      </c>
      <c r="B6920" s="1">
        <v>45172</v>
      </c>
      <c r="C6920" t="s">
        <v>124</v>
      </c>
      <c r="D6920" t="s">
        <v>72</v>
      </c>
      <c r="E6920">
        <v>2004094149</v>
      </c>
      <c r="F6920" t="s">
        <v>100</v>
      </c>
      <c r="G6920" t="s">
        <v>34</v>
      </c>
      <c r="H6920" t="s">
        <v>35</v>
      </c>
      <c r="I6920" t="s">
        <v>36</v>
      </c>
      <c r="J6920" t="s">
        <v>61</v>
      </c>
      <c r="K6920">
        <v>4041.64</v>
      </c>
      <c r="L6920">
        <v>671.68</v>
      </c>
      <c r="M6920" t="s">
        <v>62</v>
      </c>
      <c r="N6920">
        <v>0.16618996249047399</v>
      </c>
      <c r="O6920" t="s">
        <v>11351</v>
      </c>
      <c r="P6920" t="s">
        <v>11352</v>
      </c>
      <c r="R6920" t="s">
        <v>11353</v>
      </c>
      <c r="S6920">
        <f>IF(SalesData[[#This Row],[Return Status]]="Returned",1,0)</f>
        <v>0</v>
      </c>
      <c r="U6920" s="2">
        <f>EOMONTH(SalesData[[#This Row],[Order Date]],0)</f>
        <v>45199</v>
      </c>
      <c r="V6920" s="9" t="str">
        <f>"Q"&amp;INT((MONTH(SalesData[[#This Row],[Order Date]])+2)/3)&amp;"-"&amp;YEAR(SalesData[[#This Row],[Order Date]])</f>
        <v>Q3-2023</v>
      </c>
    </row>
    <row r="6921" spans="1:22" x14ac:dyDescent="0.35">
      <c r="A6921" t="s">
        <v>7062</v>
      </c>
      <c r="B6921" s="1">
        <v>45188</v>
      </c>
      <c r="C6921" t="s">
        <v>87</v>
      </c>
      <c r="D6921" t="s">
        <v>72</v>
      </c>
      <c r="E6921">
        <v>8222401464</v>
      </c>
      <c r="F6921" t="s">
        <v>238</v>
      </c>
      <c r="G6921" t="s">
        <v>74</v>
      </c>
      <c r="H6921" t="s">
        <v>75</v>
      </c>
      <c r="I6921" t="s">
        <v>36</v>
      </c>
      <c r="J6921" t="s">
        <v>42</v>
      </c>
      <c r="K6921">
        <v>4834.47</v>
      </c>
      <c r="L6921">
        <v>1188.3699999999999</v>
      </c>
      <c r="M6921" t="s">
        <v>43</v>
      </c>
      <c r="N6921">
        <v>0.245811847007014</v>
      </c>
      <c r="O6921" t="s">
        <v>11351</v>
      </c>
      <c r="P6921" t="s">
        <v>11354</v>
      </c>
      <c r="R6921" t="s">
        <v>11353</v>
      </c>
      <c r="S6921">
        <f>IF(SalesData[[#This Row],[Return Status]]="Returned",1,0)</f>
        <v>0</v>
      </c>
      <c r="T6921">
        <v>2420.2800000000002</v>
      </c>
      <c r="U6921" s="2">
        <f>EOMONTH(SalesData[[#This Row],[Order Date]],0)</f>
        <v>45199</v>
      </c>
      <c r="V6921" s="9" t="str">
        <f>"Q"&amp;INT((MONTH(SalesData[[#This Row],[Order Date]])+2)/3)&amp;"-"&amp;YEAR(SalesData[[#This Row],[Order Date]])</f>
        <v>Q3-2023</v>
      </c>
    </row>
    <row r="6922" spans="1:22" x14ac:dyDescent="0.35">
      <c r="A6922" t="s">
        <v>7063</v>
      </c>
      <c r="B6922" s="1">
        <v>45198</v>
      </c>
      <c r="C6922" t="s">
        <v>162</v>
      </c>
      <c r="D6922" t="s">
        <v>99</v>
      </c>
      <c r="E6922">
        <v>5504680750</v>
      </c>
      <c r="F6922" t="s">
        <v>168</v>
      </c>
      <c r="G6922" t="s">
        <v>54</v>
      </c>
      <c r="H6922" t="s">
        <v>55</v>
      </c>
      <c r="I6922" t="s">
        <v>31</v>
      </c>
      <c r="J6922" t="s">
        <v>18</v>
      </c>
      <c r="K6922">
        <v>3071.38</v>
      </c>
      <c r="L6922">
        <v>794.94</v>
      </c>
      <c r="M6922" t="s">
        <v>19</v>
      </c>
      <c r="N6922">
        <v>0.25882176741399598</v>
      </c>
      <c r="O6922" t="s">
        <v>11351</v>
      </c>
      <c r="P6922" t="s">
        <v>11354</v>
      </c>
      <c r="Q6922" t="s">
        <v>11372</v>
      </c>
      <c r="R6922" t="s">
        <v>11360</v>
      </c>
      <c r="S6922">
        <f>IF(SalesData[[#This Row],[Return Status]]="Returned",1,0)</f>
        <v>1</v>
      </c>
      <c r="U6922" s="2">
        <f>EOMONTH(SalesData[[#This Row],[Order Date]],0)</f>
        <v>45199</v>
      </c>
      <c r="V6922" s="9" t="str">
        <f>"Q"&amp;INT((MONTH(SalesData[[#This Row],[Order Date]])+2)/3)&amp;"-"&amp;YEAR(SalesData[[#This Row],[Order Date]])</f>
        <v>Q3-2023</v>
      </c>
    </row>
    <row r="6923" spans="1:22" x14ac:dyDescent="0.35">
      <c r="A6923" t="s">
        <v>7064</v>
      </c>
      <c r="B6923" s="1">
        <v>45188</v>
      </c>
      <c r="C6923" t="s">
        <v>49</v>
      </c>
      <c r="D6923" t="s">
        <v>80</v>
      </c>
      <c r="E6923">
        <v>9190692048</v>
      </c>
      <c r="F6923" t="s">
        <v>129</v>
      </c>
      <c r="G6923" t="s">
        <v>54</v>
      </c>
      <c r="H6923" t="s">
        <v>55</v>
      </c>
      <c r="I6923" t="s">
        <v>31</v>
      </c>
      <c r="J6923" t="s">
        <v>65</v>
      </c>
      <c r="K6923">
        <v>3130.97</v>
      </c>
      <c r="L6923">
        <v>538.65</v>
      </c>
      <c r="M6923" t="s">
        <v>65</v>
      </c>
      <c r="N6923">
        <v>0.17203933605240501</v>
      </c>
      <c r="O6923" t="s">
        <v>11351</v>
      </c>
      <c r="P6923" t="s">
        <v>11352</v>
      </c>
      <c r="R6923" t="s">
        <v>11353</v>
      </c>
      <c r="S6923">
        <f>IF(SalesData[[#This Row],[Return Status]]="Returned",1,0)</f>
        <v>0</v>
      </c>
      <c r="U6923" s="2">
        <f>EOMONTH(SalesData[[#This Row],[Order Date]],0)</f>
        <v>45199</v>
      </c>
      <c r="V6923" s="9" t="str">
        <f>"Q"&amp;INT((MONTH(SalesData[[#This Row],[Order Date]])+2)/3)&amp;"-"&amp;YEAR(SalesData[[#This Row],[Order Date]])</f>
        <v>Q3-2023</v>
      </c>
    </row>
    <row r="6924" spans="1:22" x14ac:dyDescent="0.35">
      <c r="A6924" t="s">
        <v>7065</v>
      </c>
      <c r="B6924" s="1">
        <v>45189</v>
      </c>
      <c r="C6924" t="s">
        <v>71</v>
      </c>
      <c r="D6924" t="s">
        <v>145</v>
      </c>
      <c r="E6924">
        <v>4370529543</v>
      </c>
      <c r="F6924" t="s">
        <v>83</v>
      </c>
      <c r="G6924" t="s">
        <v>84</v>
      </c>
      <c r="H6924" t="s">
        <v>85</v>
      </c>
      <c r="I6924" t="s">
        <v>31</v>
      </c>
      <c r="J6924" t="s">
        <v>65</v>
      </c>
      <c r="K6924">
        <v>2287.25</v>
      </c>
      <c r="L6924">
        <v>262.79000000000002</v>
      </c>
      <c r="M6924" t="s">
        <v>65</v>
      </c>
      <c r="N6924">
        <v>0.114893430976063</v>
      </c>
      <c r="O6924" t="s">
        <v>11351</v>
      </c>
      <c r="P6924" t="s">
        <v>11352</v>
      </c>
      <c r="R6924" t="s">
        <v>11353</v>
      </c>
      <c r="S6924">
        <f>IF(SalesData[[#This Row],[Return Status]]="Returned",1,0)</f>
        <v>0</v>
      </c>
      <c r="T6924">
        <v>847.14</v>
      </c>
      <c r="U6924" s="2">
        <f>EOMONTH(SalesData[[#This Row],[Order Date]],0)</f>
        <v>45199</v>
      </c>
      <c r="V6924" s="9" t="str">
        <f>"Q"&amp;INT((MONTH(SalesData[[#This Row],[Order Date]])+2)/3)&amp;"-"&amp;YEAR(SalesData[[#This Row],[Order Date]])</f>
        <v>Q3-2023</v>
      </c>
    </row>
    <row r="6925" spans="1:22" x14ac:dyDescent="0.35">
      <c r="A6925" t="s">
        <v>7066</v>
      </c>
      <c r="B6925" s="1">
        <v>45178</v>
      </c>
      <c r="C6925" t="s">
        <v>87</v>
      </c>
      <c r="D6925" t="s">
        <v>39</v>
      </c>
      <c r="E6925">
        <v>653512391</v>
      </c>
      <c r="F6925" t="s">
        <v>222</v>
      </c>
      <c r="G6925" t="s">
        <v>164</v>
      </c>
      <c r="H6925" t="s">
        <v>165</v>
      </c>
      <c r="I6925" t="s">
        <v>36</v>
      </c>
      <c r="J6925" t="s">
        <v>19</v>
      </c>
      <c r="K6925">
        <v>2670.46</v>
      </c>
      <c r="L6925">
        <v>308.97000000000003</v>
      </c>
      <c r="M6925" t="s">
        <v>19</v>
      </c>
      <c r="N6925">
        <v>0.115699167933614</v>
      </c>
      <c r="O6925" t="s">
        <v>11351</v>
      </c>
      <c r="P6925" t="s">
        <v>11352</v>
      </c>
      <c r="R6925" t="s">
        <v>11353</v>
      </c>
      <c r="S6925">
        <f>IF(SalesData[[#This Row],[Return Status]]="Returned",1,0)</f>
        <v>0</v>
      </c>
      <c r="U6925" s="2">
        <f>EOMONTH(SalesData[[#This Row],[Order Date]],0)</f>
        <v>45199</v>
      </c>
      <c r="V6925" s="9" t="str">
        <f>"Q"&amp;INT((MONTH(SalesData[[#This Row],[Order Date]])+2)/3)&amp;"-"&amp;YEAR(SalesData[[#This Row],[Order Date]])</f>
        <v>Q3-2023</v>
      </c>
    </row>
    <row r="6926" spans="1:22" x14ac:dyDescent="0.35">
      <c r="A6926" t="s">
        <v>7067</v>
      </c>
      <c r="B6926" s="1">
        <v>45185</v>
      </c>
      <c r="C6926" t="s">
        <v>144</v>
      </c>
      <c r="D6926" t="s">
        <v>72</v>
      </c>
      <c r="E6926">
        <v>9403538308</v>
      </c>
      <c r="F6926" t="s">
        <v>109</v>
      </c>
      <c r="G6926" t="s">
        <v>59</v>
      </c>
      <c r="H6926" t="s">
        <v>60</v>
      </c>
      <c r="I6926" t="s">
        <v>31</v>
      </c>
      <c r="J6926" t="s">
        <v>43</v>
      </c>
      <c r="K6926">
        <v>1804.68</v>
      </c>
      <c r="L6926">
        <v>292.48</v>
      </c>
      <c r="M6926" t="s">
        <v>43</v>
      </c>
      <c r="N6926">
        <v>0.162067513354168</v>
      </c>
      <c r="O6926" t="s">
        <v>11351</v>
      </c>
      <c r="P6926" t="s">
        <v>11352</v>
      </c>
      <c r="R6926" t="s">
        <v>11353</v>
      </c>
      <c r="S6926">
        <f>IF(SalesData[[#This Row],[Return Status]]="Returned",1,0)</f>
        <v>0</v>
      </c>
      <c r="T6926">
        <v>2183.56</v>
      </c>
      <c r="U6926" s="2">
        <f>EOMONTH(SalesData[[#This Row],[Order Date]],0)</f>
        <v>45199</v>
      </c>
      <c r="V6926" s="9" t="str">
        <f>"Q"&amp;INT((MONTH(SalesData[[#This Row],[Order Date]])+2)/3)&amp;"-"&amp;YEAR(SalesData[[#This Row],[Order Date]])</f>
        <v>Q3-2023</v>
      </c>
    </row>
    <row r="6927" spans="1:22" x14ac:dyDescent="0.35">
      <c r="A6927" t="s">
        <v>7068</v>
      </c>
      <c r="B6927" s="1">
        <v>45186</v>
      </c>
      <c r="C6927" t="s">
        <v>162</v>
      </c>
      <c r="D6927" t="s">
        <v>80</v>
      </c>
      <c r="E6927">
        <v>9584456947</v>
      </c>
      <c r="F6927" t="s">
        <v>47</v>
      </c>
      <c r="G6927" t="s">
        <v>23</v>
      </c>
      <c r="H6927" t="s">
        <v>24</v>
      </c>
      <c r="I6927" t="s">
        <v>17</v>
      </c>
      <c r="J6927" t="s">
        <v>62</v>
      </c>
      <c r="K6927">
        <v>1003.19</v>
      </c>
      <c r="L6927">
        <v>109.58</v>
      </c>
      <c r="M6927" t="s">
        <v>62</v>
      </c>
      <c r="N6927">
        <v>0.10923155135119</v>
      </c>
      <c r="O6927" t="s">
        <v>11351</v>
      </c>
      <c r="P6927" t="s">
        <v>11352</v>
      </c>
      <c r="R6927" t="s">
        <v>11353</v>
      </c>
      <c r="S6927">
        <f>IF(SalesData[[#This Row],[Return Status]]="Returned",1,0)</f>
        <v>0</v>
      </c>
      <c r="T6927">
        <v>2821.33</v>
      </c>
      <c r="U6927" s="2">
        <f>EOMONTH(SalesData[[#This Row],[Order Date]],0)</f>
        <v>45199</v>
      </c>
      <c r="V6927" s="9" t="str">
        <f>"Q"&amp;INT((MONTH(SalesData[[#This Row],[Order Date]])+2)/3)&amp;"-"&amp;YEAR(SalesData[[#This Row],[Order Date]])</f>
        <v>Q3-2023</v>
      </c>
    </row>
    <row r="6928" spans="1:22" x14ac:dyDescent="0.35">
      <c r="A6928" t="s">
        <v>7069</v>
      </c>
      <c r="B6928" s="1">
        <v>45182</v>
      </c>
      <c r="C6928" t="s">
        <v>176</v>
      </c>
      <c r="D6928" t="s">
        <v>13</v>
      </c>
      <c r="E6928">
        <v>5961384237</v>
      </c>
      <c r="F6928" t="s">
        <v>33</v>
      </c>
      <c r="G6928" t="s">
        <v>34</v>
      </c>
      <c r="H6928" t="s">
        <v>35</v>
      </c>
      <c r="I6928" t="s">
        <v>36</v>
      </c>
      <c r="J6928" t="s">
        <v>61</v>
      </c>
      <c r="K6928">
        <v>4988.12</v>
      </c>
      <c r="L6928">
        <v>1254.55</v>
      </c>
      <c r="M6928" t="s">
        <v>62</v>
      </c>
      <c r="N6928">
        <v>0.251507582014867</v>
      </c>
      <c r="O6928" t="s">
        <v>11351</v>
      </c>
      <c r="P6928" t="s">
        <v>11354</v>
      </c>
      <c r="R6928" t="s">
        <v>11353</v>
      </c>
      <c r="S6928">
        <f>IF(SalesData[[#This Row],[Return Status]]="Returned",1,0)</f>
        <v>0</v>
      </c>
      <c r="U6928" s="2">
        <f>EOMONTH(SalesData[[#This Row],[Order Date]],0)</f>
        <v>45199</v>
      </c>
      <c r="V6928" s="9" t="str">
        <f>"Q"&amp;INT((MONTH(SalesData[[#This Row],[Order Date]])+2)/3)&amp;"-"&amp;YEAR(SalesData[[#This Row],[Order Date]])</f>
        <v>Q3-2023</v>
      </c>
    </row>
    <row r="6929" spans="1:22" x14ac:dyDescent="0.35">
      <c r="A6929" t="s">
        <v>7070</v>
      </c>
      <c r="B6929" s="1">
        <v>45187</v>
      </c>
      <c r="C6929" t="s">
        <v>67</v>
      </c>
      <c r="D6929" t="s">
        <v>99</v>
      </c>
      <c r="E6929">
        <v>2962528589</v>
      </c>
      <c r="F6929" t="s">
        <v>109</v>
      </c>
      <c r="G6929" t="s">
        <v>59</v>
      </c>
      <c r="H6929" t="s">
        <v>11357</v>
      </c>
      <c r="I6929" t="s">
        <v>31</v>
      </c>
      <c r="J6929" t="s">
        <v>19</v>
      </c>
      <c r="K6929">
        <v>4158.88</v>
      </c>
      <c r="L6929">
        <v>436.82</v>
      </c>
      <c r="M6929" t="s">
        <v>19</v>
      </c>
      <c r="N6929">
        <v>0.105033085830801</v>
      </c>
      <c r="O6929" t="s">
        <v>11351</v>
      </c>
      <c r="P6929" t="s">
        <v>11352</v>
      </c>
      <c r="R6929" t="s">
        <v>11353</v>
      </c>
      <c r="S6929">
        <f>IF(SalesData[[#This Row],[Return Status]]="Returned",1,0)</f>
        <v>0</v>
      </c>
      <c r="T6929">
        <v>2183.56</v>
      </c>
      <c r="U6929" s="2">
        <f>EOMONTH(SalesData[[#This Row],[Order Date]],0)</f>
        <v>45199</v>
      </c>
      <c r="V6929" s="9" t="str">
        <f>"Q"&amp;INT((MONTH(SalesData[[#This Row],[Order Date]])+2)/3)&amp;"-"&amp;YEAR(SalesData[[#This Row],[Order Date]])</f>
        <v>Q3-2023</v>
      </c>
    </row>
    <row r="6930" spans="1:22" x14ac:dyDescent="0.35">
      <c r="A6930" t="s">
        <v>7071</v>
      </c>
      <c r="B6930" s="1">
        <v>45182</v>
      </c>
      <c r="C6930" t="s">
        <v>144</v>
      </c>
      <c r="D6930" t="s">
        <v>13</v>
      </c>
      <c r="E6930">
        <v>8422785006</v>
      </c>
      <c r="F6930" t="s">
        <v>40</v>
      </c>
      <c r="G6930" t="s">
        <v>69</v>
      </c>
      <c r="H6930" t="s">
        <v>41</v>
      </c>
      <c r="I6930" t="s">
        <v>31</v>
      </c>
      <c r="J6930" t="s">
        <v>19</v>
      </c>
      <c r="K6930">
        <v>1317.55</v>
      </c>
      <c r="L6930">
        <v>324.5</v>
      </c>
      <c r="M6930" t="s">
        <v>19</v>
      </c>
      <c r="N6930">
        <v>0.246290463360024</v>
      </c>
      <c r="O6930" t="s">
        <v>11351</v>
      </c>
      <c r="P6930" t="s">
        <v>11354</v>
      </c>
      <c r="R6930" t="s">
        <v>11353</v>
      </c>
      <c r="S6930">
        <f>IF(SalesData[[#This Row],[Return Status]]="Returned",1,0)</f>
        <v>0</v>
      </c>
      <c r="T6930">
        <v>2081.52</v>
      </c>
      <c r="U6930" s="2">
        <f>EOMONTH(SalesData[[#This Row],[Order Date]],0)</f>
        <v>45199</v>
      </c>
      <c r="V6930" s="9" t="str">
        <f>"Q"&amp;INT((MONTH(SalesData[[#This Row],[Order Date]])+2)/3)&amp;"-"&amp;YEAR(SalesData[[#This Row],[Order Date]])</f>
        <v>Q3-2023</v>
      </c>
    </row>
    <row r="6931" spans="1:22" x14ac:dyDescent="0.35">
      <c r="A6931" t="s">
        <v>7072</v>
      </c>
      <c r="B6931" s="1">
        <v>45197</v>
      </c>
      <c r="C6931" t="s">
        <v>49</v>
      </c>
      <c r="D6931" t="s">
        <v>46</v>
      </c>
      <c r="E6931">
        <v>8480023955</v>
      </c>
      <c r="F6931" t="s">
        <v>147</v>
      </c>
      <c r="G6931" t="s">
        <v>84</v>
      </c>
      <c r="H6931" t="s">
        <v>85</v>
      </c>
      <c r="I6931" t="s">
        <v>31</v>
      </c>
      <c r="J6931" t="s">
        <v>61</v>
      </c>
      <c r="K6931">
        <v>2936.53</v>
      </c>
      <c r="L6931">
        <v>509.2</v>
      </c>
      <c r="M6931" t="s">
        <v>62</v>
      </c>
      <c r="N6931">
        <v>0.17340194038542101</v>
      </c>
      <c r="O6931" t="s">
        <v>11351</v>
      </c>
      <c r="P6931" t="s">
        <v>11352</v>
      </c>
      <c r="R6931" t="s">
        <v>11353</v>
      </c>
      <c r="S6931">
        <f>IF(SalesData[[#This Row],[Return Status]]="Returned",1,0)</f>
        <v>0</v>
      </c>
      <c r="T6931">
        <v>847.14</v>
      </c>
      <c r="U6931" s="2">
        <f>EOMONTH(SalesData[[#This Row],[Order Date]],0)</f>
        <v>45199</v>
      </c>
      <c r="V6931" s="9" t="str">
        <f>"Q"&amp;INT((MONTH(SalesData[[#This Row],[Order Date]])+2)/3)&amp;"-"&amp;YEAR(SalesData[[#This Row],[Order Date]])</f>
        <v>Q3-2023</v>
      </c>
    </row>
    <row r="6932" spans="1:22" x14ac:dyDescent="0.35">
      <c r="A6932" t="s">
        <v>7073</v>
      </c>
      <c r="B6932" s="1">
        <v>45176</v>
      </c>
      <c r="C6932" t="s">
        <v>325</v>
      </c>
      <c r="D6932" t="s">
        <v>72</v>
      </c>
      <c r="E6932">
        <v>957644374</v>
      </c>
      <c r="F6932" t="s">
        <v>154</v>
      </c>
      <c r="G6932" t="s">
        <v>29</v>
      </c>
      <c r="H6932" t="s">
        <v>30</v>
      </c>
      <c r="I6932" t="s">
        <v>31</v>
      </c>
      <c r="J6932" t="s">
        <v>61</v>
      </c>
      <c r="K6932">
        <v>764.71</v>
      </c>
      <c r="L6932">
        <v>198.03</v>
      </c>
      <c r="M6932" t="s">
        <v>62</v>
      </c>
      <c r="N6932">
        <v>0.25896091328739002</v>
      </c>
      <c r="O6932" t="s">
        <v>11355</v>
      </c>
      <c r="P6932" t="s">
        <v>11354</v>
      </c>
      <c r="R6932" t="s">
        <v>11353</v>
      </c>
      <c r="S6932">
        <f>IF(SalesData[[#This Row],[Return Status]]="Returned",1,0)</f>
        <v>0</v>
      </c>
      <c r="T6932">
        <v>2788.38</v>
      </c>
      <c r="U6932" s="2">
        <f>EOMONTH(SalesData[[#This Row],[Order Date]],0)</f>
        <v>45199</v>
      </c>
      <c r="V6932" s="9" t="str">
        <f>"Q"&amp;INT((MONTH(SalesData[[#This Row],[Order Date]])+2)/3)&amp;"-"&amp;YEAR(SalesData[[#This Row],[Order Date]])</f>
        <v>Q3-2023</v>
      </c>
    </row>
    <row r="6933" spans="1:22" x14ac:dyDescent="0.35">
      <c r="A6933" t="s">
        <v>7074</v>
      </c>
      <c r="B6933" s="1">
        <v>45195</v>
      </c>
      <c r="C6933" t="s">
        <v>57</v>
      </c>
      <c r="D6933" t="s">
        <v>13</v>
      </c>
      <c r="E6933">
        <v>6789859040</v>
      </c>
      <c r="F6933" t="s">
        <v>58</v>
      </c>
      <c r="G6933" t="s">
        <v>59</v>
      </c>
      <c r="H6933" t="s">
        <v>60</v>
      </c>
      <c r="I6933" t="s">
        <v>31</v>
      </c>
      <c r="J6933" t="s">
        <v>18</v>
      </c>
      <c r="K6933">
        <v>151.52000000000001</v>
      </c>
      <c r="L6933">
        <v>39.6</v>
      </c>
      <c r="M6933" t="s">
        <v>19</v>
      </c>
      <c r="N6933">
        <v>0.26135163674762402</v>
      </c>
      <c r="O6933" t="s">
        <v>11361</v>
      </c>
      <c r="P6933" t="s">
        <v>11354</v>
      </c>
      <c r="R6933" t="s">
        <v>11353</v>
      </c>
      <c r="S6933">
        <f>IF(SalesData[[#This Row],[Return Status]]="Returned",1,0)</f>
        <v>0</v>
      </c>
      <c r="T6933">
        <v>2183.56</v>
      </c>
      <c r="U6933" s="2">
        <f>EOMONTH(SalesData[[#This Row],[Order Date]],0)</f>
        <v>45199</v>
      </c>
      <c r="V6933" s="9" t="str">
        <f>"Q"&amp;INT((MONTH(SalesData[[#This Row],[Order Date]])+2)/3)&amp;"-"&amp;YEAR(SalesData[[#This Row],[Order Date]])</f>
        <v>Q3-2023</v>
      </c>
    </row>
    <row r="6934" spans="1:22" x14ac:dyDescent="0.35">
      <c r="A6934" t="s">
        <v>7075</v>
      </c>
      <c r="B6934" s="1">
        <v>45195</v>
      </c>
      <c r="C6934" t="s">
        <v>12</v>
      </c>
      <c r="D6934" t="s">
        <v>80</v>
      </c>
      <c r="E6934">
        <v>5944867597</v>
      </c>
      <c r="F6934" t="s">
        <v>47</v>
      </c>
      <c r="G6934" t="s">
        <v>23</v>
      </c>
      <c r="H6934" t="s">
        <v>11357</v>
      </c>
      <c r="I6934" t="s">
        <v>17</v>
      </c>
      <c r="J6934" t="s">
        <v>62</v>
      </c>
      <c r="K6934">
        <v>1535.93</v>
      </c>
      <c r="L6934">
        <v>327.26</v>
      </c>
      <c r="M6934" t="s">
        <v>62</v>
      </c>
      <c r="N6934">
        <v>0.213069606036733</v>
      </c>
      <c r="O6934" t="s">
        <v>11351</v>
      </c>
      <c r="P6934" t="s">
        <v>11354</v>
      </c>
      <c r="R6934" t="s">
        <v>11353</v>
      </c>
      <c r="S6934">
        <f>IF(SalesData[[#This Row],[Return Status]]="Returned",1,0)</f>
        <v>0</v>
      </c>
      <c r="T6934">
        <v>2821.33</v>
      </c>
      <c r="U6934" s="2">
        <f>EOMONTH(SalesData[[#This Row],[Order Date]],0)</f>
        <v>45199</v>
      </c>
      <c r="V6934" s="9" t="str">
        <f>"Q"&amp;INT((MONTH(SalesData[[#This Row],[Order Date]])+2)/3)&amp;"-"&amp;YEAR(SalesData[[#This Row],[Order Date]])</f>
        <v>Q3-2023</v>
      </c>
    </row>
    <row r="6935" spans="1:22" x14ac:dyDescent="0.35">
      <c r="A6935" t="s">
        <v>7076</v>
      </c>
      <c r="B6935" s="1">
        <v>45192</v>
      </c>
      <c r="C6935" t="s">
        <v>184</v>
      </c>
      <c r="D6935" t="s">
        <v>27</v>
      </c>
      <c r="E6935">
        <v>9360551468</v>
      </c>
      <c r="F6935" t="s">
        <v>133</v>
      </c>
      <c r="G6935" t="s">
        <v>89</v>
      </c>
      <c r="H6935" t="s">
        <v>90</v>
      </c>
      <c r="I6935" t="s">
        <v>31</v>
      </c>
      <c r="J6935" t="s">
        <v>43</v>
      </c>
      <c r="K6935">
        <v>3590.59</v>
      </c>
      <c r="L6935">
        <v>133.97</v>
      </c>
      <c r="M6935" t="s">
        <v>43</v>
      </c>
      <c r="N6935">
        <v>3.7311416786656199E-2</v>
      </c>
      <c r="O6935" t="s">
        <v>11351</v>
      </c>
      <c r="P6935" t="s">
        <v>11356</v>
      </c>
      <c r="R6935" t="s">
        <v>11353</v>
      </c>
      <c r="S6935">
        <f>IF(SalesData[[#This Row],[Return Status]]="Returned",1,0)</f>
        <v>0</v>
      </c>
      <c r="T6935">
        <v>207.68</v>
      </c>
      <c r="U6935" s="2">
        <f>EOMONTH(SalesData[[#This Row],[Order Date]],0)</f>
        <v>45199</v>
      </c>
      <c r="V6935" s="9" t="str">
        <f>"Q"&amp;INT((MONTH(SalesData[[#This Row],[Order Date]])+2)/3)&amp;"-"&amp;YEAR(SalesData[[#This Row],[Order Date]])</f>
        <v>Q3-2023</v>
      </c>
    </row>
    <row r="6936" spans="1:22" x14ac:dyDescent="0.35">
      <c r="A6936" t="s">
        <v>7077</v>
      </c>
      <c r="B6936" s="1">
        <v>45179</v>
      </c>
      <c r="C6936" t="s">
        <v>92</v>
      </c>
      <c r="D6936" t="s">
        <v>27</v>
      </c>
      <c r="E6936">
        <v>5954949060</v>
      </c>
      <c r="F6936" t="s">
        <v>83</v>
      </c>
      <c r="G6936" t="s">
        <v>84</v>
      </c>
      <c r="H6936" t="s">
        <v>85</v>
      </c>
      <c r="I6936" t="s">
        <v>31</v>
      </c>
      <c r="J6936" t="s">
        <v>43</v>
      </c>
      <c r="K6936">
        <v>1210.9100000000001</v>
      </c>
      <c r="L6936">
        <v>175.28</v>
      </c>
      <c r="M6936" t="s">
        <v>43</v>
      </c>
      <c r="N6936">
        <v>0.14475064207909799</v>
      </c>
      <c r="O6936" t="s">
        <v>11351</v>
      </c>
      <c r="P6936" t="s">
        <v>11352</v>
      </c>
      <c r="R6936" t="s">
        <v>11353</v>
      </c>
      <c r="S6936">
        <f>IF(SalesData[[#This Row],[Return Status]]="Returned",1,0)</f>
        <v>0</v>
      </c>
      <c r="T6936">
        <v>847.14</v>
      </c>
      <c r="U6936" s="2">
        <f>EOMONTH(SalesData[[#This Row],[Order Date]],0)</f>
        <v>45199</v>
      </c>
      <c r="V6936" s="9" t="str">
        <f>"Q"&amp;INT((MONTH(SalesData[[#This Row],[Order Date]])+2)/3)&amp;"-"&amp;YEAR(SalesData[[#This Row],[Order Date]])</f>
        <v>Q3-2023</v>
      </c>
    </row>
    <row r="6937" spans="1:22" x14ac:dyDescent="0.35">
      <c r="A6937" t="s">
        <v>7078</v>
      </c>
      <c r="B6937" s="1">
        <v>45175</v>
      </c>
      <c r="C6937" t="s">
        <v>77</v>
      </c>
      <c r="D6937" t="s">
        <v>80</v>
      </c>
      <c r="E6937">
        <v>3510417120</v>
      </c>
      <c r="F6937" t="s">
        <v>47</v>
      </c>
      <c r="G6937" t="s">
        <v>23</v>
      </c>
      <c r="H6937" t="s">
        <v>24</v>
      </c>
      <c r="I6937" t="s">
        <v>17</v>
      </c>
      <c r="J6937" t="s">
        <v>65</v>
      </c>
      <c r="K6937">
        <v>2056.5500000000002</v>
      </c>
      <c r="L6937">
        <v>527.07000000000005</v>
      </c>
      <c r="M6937" t="s">
        <v>65</v>
      </c>
      <c r="N6937">
        <v>0.25628844423913799</v>
      </c>
      <c r="O6937" t="s">
        <v>11351</v>
      </c>
      <c r="P6937" t="s">
        <v>11354</v>
      </c>
      <c r="R6937" t="s">
        <v>11353</v>
      </c>
      <c r="S6937">
        <f>IF(SalesData[[#This Row],[Return Status]]="Returned",1,0)</f>
        <v>0</v>
      </c>
      <c r="T6937">
        <v>2821.33</v>
      </c>
      <c r="U6937" s="2">
        <f>EOMONTH(SalesData[[#This Row],[Order Date]],0)</f>
        <v>45199</v>
      </c>
      <c r="V6937" s="9" t="str">
        <f>"Q"&amp;INT((MONTH(SalesData[[#This Row],[Order Date]])+2)/3)&amp;"-"&amp;YEAR(SalesData[[#This Row],[Order Date]])</f>
        <v>Q3-2023</v>
      </c>
    </row>
    <row r="6938" spans="1:22" x14ac:dyDescent="0.35">
      <c r="A6938" t="s">
        <v>7079</v>
      </c>
      <c r="B6938" s="1">
        <v>45187</v>
      </c>
      <c r="C6938" t="s">
        <v>325</v>
      </c>
      <c r="D6938" t="s">
        <v>13</v>
      </c>
      <c r="E6938">
        <v>3852459329</v>
      </c>
      <c r="F6938" t="s">
        <v>58</v>
      </c>
      <c r="G6938" t="s">
        <v>59</v>
      </c>
      <c r="H6938" t="s">
        <v>60</v>
      </c>
      <c r="I6938" t="s">
        <v>31</v>
      </c>
      <c r="J6938" t="s">
        <v>43</v>
      </c>
      <c r="K6938">
        <v>4656.51</v>
      </c>
      <c r="L6938">
        <v>1278.51</v>
      </c>
      <c r="M6938" t="s">
        <v>43</v>
      </c>
      <c r="N6938">
        <v>0.27456399750027399</v>
      </c>
      <c r="O6938" t="s">
        <v>11351</v>
      </c>
      <c r="P6938" t="s">
        <v>11354</v>
      </c>
      <c r="R6938" t="s">
        <v>11353</v>
      </c>
      <c r="S6938">
        <f>IF(SalesData[[#This Row],[Return Status]]="Returned",1,0)</f>
        <v>0</v>
      </c>
      <c r="T6938">
        <v>2183.56</v>
      </c>
      <c r="U6938" s="2">
        <f>EOMONTH(SalesData[[#This Row],[Order Date]],0)</f>
        <v>45199</v>
      </c>
      <c r="V6938" s="9" t="str">
        <f>"Q"&amp;INT((MONTH(SalesData[[#This Row],[Order Date]])+2)/3)&amp;"-"&amp;YEAR(SalesData[[#This Row],[Order Date]])</f>
        <v>Q3-2023</v>
      </c>
    </row>
    <row r="6939" spans="1:22" x14ac:dyDescent="0.35">
      <c r="A6939" t="s">
        <v>7080</v>
      </c>
      <c r="B6939" s="1">
        <v>45187</v>
      </c>
      <c r="C6939" t="s">
        <v>12</v>
      </c>
      <c r="D6939" t="s">
        <v>46</v>
      </c>
      <c r="E6939">
        <v>3057076748</v>
      </c>
      <c r="F6939" t="s">
        <v>129</v>
      </c>
      <c r="G6939" t="s">
        <v>54</v>
      </c>
      <c r="H6939" t="s">
        <v>55</v>
      </c>
      <c r="I6939" t="s">
        <v>31</v>
      </c>
      <c r="J6939" t="s">
        <v>62</v>
      </c>
      <c r="K6939">
        <v>4865.34</v>
      </c>
      <c r="L6939">
        <v>1058.5899999999999</v>
      </c>
      <c r="M6939" t="s">
        <v>62</v>
      </c>
      <c r="N6939">
        <v>0.217577805456556</v>
      </c>
      <c r="O6939" t="s">
        <v>11351</v>
      </c>
      <c r="P6939" t="s">
        <v>11354</v>
      </c>
      <c r="R6939" t="s">
        <v>11353</v>
      </c>
      <c r="S6939">
        <f>IF(SalesData[[#This Row],[Return Status]]="Returned",1,0)</f>
        <v>0</v>
      </c>
      <c r="U6939" s="2">
        <f>EOMONTH(SalesData[[#This Row],[Order Date]],0)</f>
        <v>45199</v>
      </c>
      <c r="V6939" s="9" t="str">
        <f>"Q"&amp;INT((MONTH(SalesData[[#This Row],[Order Date]])+2)/3)&amp;"-"&amp;YEAR(SalesData[[#This Row],[Order Date]])</f>
        <v>Q3-2023</v>
      </c>
    </row>
    <row r="6940" spans="1:22" x14ac:dyDescent="0.35">
      <c r="A6940" t="s">
        <v>7081</v>
      </c>
      <c r="B6940" s="1">
        <v>45188</v>
      </c>
      <c r="C6940" t="s">
        <v>205</v>
      </c>
      <c r="D6940" t="s">
        <v>13</v>
      </c>
      <c r="E6940">
        <v>6792771280</v>
      </c>
      <c r="F6940" t="s">
        <v>206</v>
      </c>
      <c r="G6940" t="s">
        <v>89</v>
      </c>
      <c r="H6940" t="s">
        <v>11357</v>
      </c>
      <c r="I6940" t="s">
        <v>31</v>
      </c>
      <c r="J6940" t="s">
        <v>65</v>
      </c>
      <c r="K6940">
        <v>2661.08</v>
      </c>
      <c r="L6940">
        <v>722.77</v>
      </c>
      <c r="M6940" t="s">
        <v>65</v>
      </c>
      <c r="N6940">
        <v>0.27160776827453498</v>
      </c>
      <c r="O6940" t="s">
        <v>11351</v>
      </c>
      <c r="P6940" t="s">
        <v>11354</v>
      </c>
      <c r="R6940" t="s">
        <v>11353</v>
      </c>
      <c r="S6940">
        <f>IF(SalesData[[#This Row],[Return Status]]="Returned",1,0)</f>
        <v>0</v>
      </c>
      <c r="T6940">
        <v>207.68</v>
      </c>
      <c r="U6940" s="2">
        <f>EOMONTH(SalesData[[#This Row],[Order Date]],0)</f>
        <v>45199</v>
      </c>
      <c r="V6940" s="9" t="str">
        <f>"Q"&amp;INT((MONTH(SalesData[[#This Row],[Order Date]])+2)/3)&amp;"-"&amp;YEAR(SalesData[[#This Row],[Order Date]])</f>
        <v>Q3-2023</v>
      </c>
    </row>
    <row r="6941" spans="1:22" x14ac:dyDescent="0.35">
      <c r="A6941" t="s">
        <v>7082</v>
      </c>
      <c r="B6941" s="1">
        <v>45174</v>
      </c>
      <c r="C6941" t="s">
        <v>111</v>
      </c>
      <c r="D6941" t="s">
        <v>80</v>
      </c>
      <c r="E6941">
        <v>1421568441</v>
      </c>
      <c r="F6941" t="s">
        <v>137</v>
      </c>
      <c r="G6941" t="s">
        <v>34</v>
      </c>
      <c r="H6941" t="s">
        <v>35</v>
      </c>
      <c r="I6941" t="s">
        <v>36</v>
      </c>
      <c r="J6941" t="s">
        <v>62</v>
      </c>
      <c r="K6941">
        <v>1473.18</v>
      </c>
      <c r="L6941">
        <v>403.95</v>
      </c>
      <c r="M6941" t="s">
        <v>62</v>
      </c>
      <c r="N6941">
        <v>0.27420274508206699</v>
      </c>
      <c r="O6941" t="s">
        <v>11351</v>
      </c>
      <c r="P6941" t="s">
        <v>11354</v>
      </c>
      <c r="R6941" t="s">
        <v>11353</v>
      </c>
      <c r="S6941">
        <f>IF(SalesData[[#This Row],[Return Status]]="Returned",1,0)</f>
        <v>0</v>
      </c>
      <c r="U6941" s="2">
        <f>EOMONTH(SalesData[[#This Row],[Order Date]],0)</f>
        <v>45199</v>
      </c>
      <c r="V6941" s="9" t="str">
        <f>"Q"&amp;INT((MONTH(SalesData[[#This Row],[Order Date]])+2)/3)&amp;"-"&amp;YEAR(SalesData[[#This Row],[Order Date]])</f>
        <v>Q3-2023</v>
      </c>
    </row>
    <row r="6942" spans="1:22" x14ac:dyDescent="0.35">
      <c r="A6942" t="s">
        <v>7083</v>
      </c>
      <c r="B6942" s="1">
        <v>45197</v>
      </c>
      <c r="C6942" t="s">
        <v>94</v>
      </c>
      <c r="D6942" t="s">
        <v>39</v>
      </c>
      <c r="E6942">
        <v>8766726677</v>
      </c>
      <c r="F6942" t="s">
        <v>163</v>
      </c>
      <c r="G6942" t="s">
        <v>164</v>
      </c>
      <c r="H6942" t="s">
        <v>165</v>
      </c>
      <c r="I6942" t="s">
        <v>36</v>
      </c>
      <c r="J6942" t="s">
        <v>18</v>
      </c>
      <c r="K6942">
        <v>2293.15</v>
      </c>
      <c r="L6942">
        <v>214.74</v>
      </c>
      <c r="M6942" t="s">
        <v>19</v>
      </c>
      <c r="N6942">
        <v>9.3644113991670802E-2</v>
      </c>
      <c r="O6942" t="s">
        <v>11351</v>
      </c>
      <c r="P6942" t="s">
        <v>11356</v>
      </c>
      <c r="R6942" t="s">
        <v>11353</v>
      </c>
      <c r="S6942">
        <f>IF(SalesData[[#This Row],[Return Status]]="Returned",1,0)</f>
        <v>0</v>
      </c>
      <c r="U6942" s="2">
        <f>EOMONTH(SalesData[[#This Row],[Order Date]],0)</f>
        <v>45199</v>
      </c>
      <c r="V6942" s="9" t="str">
        <f>"Q"&amp;INT((MONTH(SalesData[[#This Row],[Order Date]])+2)/3)&amp;"-"&amp;YEAR(SalesData[[#This Row],[Order Date]])</f>
        <v>Q3-2023</v>
      </c>
    </row>
    <row r="6943" spans="1:22" x14ac:dyDescent="0.35">
      <c r="A6943" t="s">
        <v>7084</v>
      </c>
      <c r="B6943" s="1">
        <v>45170</v>
      </c>
      <c r="C6943" t="s">
        <v>38</v>
      </c>
      <c r="D6943" t="s">
        <v>27</v>
      </c>
      <c r="E6943">
        <v>486885867</v>
      </c>
      <c r="F6943" t="s">
        <v>181</v>
      </c>
      <c r="G6943" t="s">
        <v>505</v>
      </c>
      <c r="H6943" t="s">
        <v>55</v>
      </c>
      <c r="I6943" t="s">
        <v>31</v>
      </c>
      <c r="J6943" t="s">
        <v>19</v>
      </c>
      <c r="K6943">
        <v>2000.59</v>
      </c>
      <c r="L6943">
        <v>254.69</v>
      </c>
      <c r="M6943" t="s">
        <v>19</v>
      </c>
      <c r="N6943">
        <v>0.12730744430393001</v>
      </c>
      <c r="O6943" t="s">
        <v>11351</v>
      </c>
      <c r="P6943" t="s">
        <v>11352</v>
      </c>
      <c r="R6943" t="s">
        <v>11353</v>
      </c>
      <c r="S6943">
        <f>IF(SalesData[[#This Row],[Return Status]]="Returned",1,0)</f>
        <v>0</v>
      </c>
      <c r="T6943">
        <v>130.44</v>
      </c>
      <c r="U6943" s="2">
        <f>EOMONTH(SalesData[[#This Row],[Order Date]],0)</f>
        <v>45199</v>
      </c>
      <c r="V6943" s="9" t="str">
        <f>"Q"&amp;INT((MONTH(SalesData[[#This Row],[Order Date]])+2)/3)&amp;"-"&amp;YEAR(SalesData[[#This Row],[Order Date]])</f>
        <v>Q3-2023</v>
      </c>
    </row>
    <row r="6944" spans="1:22" x14ac:dyDescent="0.35">
      <c r="A6944" t="s">
        <v>7085</v>
      </c>
      <c r="B6944" s="1">
        <v>45179</v>
      </c>
      <c r="C6944" t="s">
        <v>149</v>
      </c>
      <c r="D6944" t="s">
        <v>145</v>
      </c>
      <c r="E6944">
        <v>1733615030</v>
      </c>
      <c r="F6944" t="s">
        <v>33</v>
      </c>
      <c r="G6944" t="s">
        <v>34</v>
      </c>
      <c r="H6944" t="s">
        <v>35</v>
      </c>
      <c r="I6944" t="s">
        <v>36</v>
      </c>
      <c r="J6944" t="s">
        <v>19</v>
      </c>
      <c r="K6944">
        <v>191.9</v>
      </c>
      <c r="L6944">
        <v>21.94</v>
      </c>
      <c r="M6944" t="s">
        <v>19</v>
      </c>
      <c r="N6944">
        <v>0.114330380406462</v>
      </c>
      <c r="O6944" t="s">
        <v>11361</v>
      </c>
      <c r="P6944" t="s">
        <v>11352</v>
      </c>
      <c r="R6944" t="s">
        <v>11353</v>
      </c>
      <c r="S6944">
        <f>IF(SalesData[[#This Row],[Return Status]]="Returned",1,0)</f>
        <v>0</v>
      </c>
      <c r="U6944" s="2">
        <f>EOMONTH(SalesData[[#This Row],[Order Date]],0)</f>
        <v>45199</v>
      </c>
      <c r="V6944" s="9" t="str">
        <f>"Q"&amp;INT((MONTH(SalesData[[#This Row],[Order Date]])+2)/3)&amp;"-"&amp;YEAR(SalesData[[#This Row],[Order Date]])</f>
        <v>Q3-2023</v>
      </c>
    </row>
    <row r="6945" spans="1:22" x14ac:dyDescent="0.35">
      <c r="A6945" t="s">
        <v>7086</v>
      </c>
      <c r="B6945" s="1">
        <v>45185</v>
      </c>
      <c r="C6945" t="s">
        <v>205</v>
      </c>
      <c r="D6945" t="s">
        <v>27</v>
      </c>
      <c r="E6945">
        <v>9524455805</v>
      </c>
      <c r="F6945" t="s">
        <v>222</v>
      </c>
      <c r="G6945" t="s">
        <v>164</v>
      </c>
      <c r="H6945" t="s">
        <v>11357</v>
      </c>
      <c r="I6945" t="s">
        <v>36</v>
      </c>
      <c r="J6945" t="s">
        <v>19</v>
      </c>
      <c r="K6945">
        <v>501.54</v>
      </c>
      <c r="L6945">
        <v>118.54</v>
      </c>
      <c r="M6945" t="s">
        <v>19</v>
      </c>
      <c r="N6945">
        <v>0.236352035729952</v>
      </c>
      <c r="O6945" t="s">
        <v>11355</v>
      </c>
      <c r="P6945" t="s">
        <v>11354</v>
      </c>
      <c r="R6945" t="s">
        <v>11353</v>
      </c>
      <c r="S6945">
        <f>IF(SalesData[[#This Row],[Return Status]]="Returned",1,0)</f>
        <v>0</v>
      </c>
      <c r="U6945" s="2">
        <f>EOMONTH(SalesData[[#This Row],[Order Date]],0)</f>
        <v>45199</v>
      </c>
      <c r="V6945" s="9" t="str">
        <f>"Q"&amp;INT((MONTH(SalesData[[#This Row],[Order Date]])+2)/3)&amp;"-"&amp;YEAR(SalesData[[#This Row],[Order Date]])</f>
        <v>Q3-2023</v>
      </c>
    </row>
    <row r="6946" spans="1:22" x14ac:dyDescent="0.35">
      <c r="A6946" t="s">
        <v>7087</v>
      </c>
      <c r="B6946" s="1">
        <v>45186</v>
      </c>
      <c r="C6946" t="s">
        <v>184</v>
      </c>
      <c r="D6946" t="s">
        <v>46</v>
      </c>
      <c r="E6946">
        <v>863802052</v>
      </c>
      <c r="F6946" t="s">
        <v>100</v>
      </c>
      <c r="G6946" t="s">
        <v>34</v>
      </c>
      <c r="H6946" t="s">
        <v>35</v>
      </c>
      <c r="I6946" t="s">
        <v>36</v>
      </c>
      <c r="J6946" t="s">
        <v>43</v>
      </c>
      <c r="K6946">
        <v>3832.76</v>
      </c>
      <c r="L6946">
        <v>751.49</v>
      </c>
      <c r="M6946" t="s">
        <v>43</v>
      </c>
      <c r="N6946">
        <v>0.19607019484653401</v>
      </c>
      <c r="O6946" t="s">
        <v>11351</v>
      </c>
      <c r="P6946" t="s">
        <v>11352</v>
      </c>
      <c r="R6946" t="s">
        <v>11353</v>
      </c>
      <c r="S6946">
        <f>IF(SalesData[[#This Row],[Return Status]]="Returned",1,0)</f>
        <v>0</v>
      </c>
      <c r="U6946" s="2">
        <f>EOMONTH(SalesData[[#This Row],[Order Date]],0)</f>
        <v>45199</v>
      </c>
      <c r="V6946" s="9" t="str">
        <f>"Q"&amp;INT((MONTH(SalesData[[#This Row],[Order Date]])+2)/3)&amp;"-"&amp;YEAR(SalesData[[#This Row],[Order Date]])</f>
        <v>Q3-2023</v>
      </c>
    </row>
    <row r="6947" spans="1:22" x14ac:dyDescent="0.35">
      <c r="A6947" t="s">
        <v>7088</v>
      </c>
      <c r="B6947" s="1">
        <v>45176</v>
      </c>
      <c r="C6947" t="s">
        <v>71</v>
      </c>
      <c r="D6947" t="s">
        <v>145</v>
      </c>
      <c r="E6947">
        <v>3813628504</v>
      </c>
      <c r="F6947" t="s">
        <v>68</v>
      </c>
      <c r="G6947" t="s">
        <v>69</v>
      </c>
      <c r="H6947" t="s">
        <v>41</v>
      </c>
      <c r="I6947" t="s">
        <v>31</v>
      </c>
      <c r="J6947" t="s">
        <v>42</v>
      </c>
      <c r="K6947">
        <v>1219.3900000000001</v>
      </c>
      <c r="L6947">
        <v>104.03</v>
      </c>
      <c r="M6947" t="s">
        <v>43</v>
      </c>
      <c r="N6947">
        <v>8.5313148377467396E-2</v>
      </c>
      <c r="O6947" t="s">
        <v>11351</v>
      </c>
      <c r="P6947" t="s">
        <v>11356</v>
      </c>
      <c r="R6947" t="s">
        <v>11353</v>
      </c>
      <c r="S6947">
        <f>IF(SalesData[[#This Row],[Return Status]]="Returned",1,0)</f>
        <v>0</v>
      </c>
      <c r="T6947">
        <v>2081.52</v>
      </c>
      <c r="U6947" s="2">
        <f>EOMONTH(SalesData[[#This Row],[Order Date]],0)</f>
        <v>45199</v>
      </c>
      <c r="V6947" s="9" t="str">
        <f>"Q"&amp;INT((MONTH(SalesData[[#This Row],[Order Date]])+2)/3)&amp;"-"&amp;YEAR(SalesData[[#This Row],[Order Date]])</f>
        <v>Q3-2023</v>
      </c>
    </row>
    <row r="6948" spans="1:22" x14ac:dyDescent="0.35">
      <c r="A6948" t="s">
        <v>7089</v>
      </c>
      <c r="B6948" s="1">
        <v>45170</v>
      </c>
      <c r="C6948" t="s">
        <v>124</v>
      </c>
      <c r="D6948" t="s">
        <v>39</v>
      </c>
      <c r="E6948">
        <v>5767627902</v>
      </c>
      <c r="F6948" t="s">
        <v>133</v>
      </c>
      <c r="G6948" t="s">
        <v>89</v>
      </c>
      <c r="H6948" t="s">
        <v>90</v>
      </c>
      <c r="I6948" t="s">
        <v>31</v>
      </c>
      <c r="J6948" t="s">
        <v>18</v>
      </c>
      <c r="K6948">
        <v>1894.81</v>
      </c>
      <c r="L6948">
        <v>149.02000000000001</v>
      </c>
      <c r="M6948" t="s">
        <v>19</v>
      </c>
      <c r="N6948">
        <v>7.8646407819253597E-2</v>
      </c>
      <c r="O6948" t="s">
        <v>11351</v>
      </c>
      <c r="P6948" t="s">
        <v>11356</v>
      </c>
      <c r="R6948" t="s">
        <v>11353</v>
      </c>
      <c r="S6948">
        <f>IF(SalesData[[#This Row],[Return Status]]="Returned",1,0)</f>
        <v>0</v>
      </c>
      <c r="T6948">
        <v>207.68</v>
      </c>
      <c r="U6948" s="2">
        <f>EOMONTH(SalesData[[#This Row],[Order Date]],0)</f>
        <v>45199</v>
      </c>
      <c r="V6948" s="9" t="str">
        <f>"Q"&amp;INT((MONTH(SalesData[[#This Row],[Order Date]])+2)/3)&amp;"-"&amp;YEAR(SalesData[[#This Row],[Order Date]])</f>
        <v>Q3-2023</v>
      </c>
    </row>
    <row r="6949" spans="1:22" x14ac:dyDescent="0.35">
      <c r="A6949" t="s">
        <v>7090</v>
      </c>
      <c r="B6949" s="1">
        <v>45184</v>
      </c>
      <c r="C6949" t="s">
        <v>188</v>
      </c>
      <c r="D6949" t="s">
        <v>99</v>
      </c>
      <c r="E6949">
        <v>2345038554</v>
      </c>
      <c r="F6949" t="s">
        <v>154</v>
      </c>
      <c r="G6949" t="s">
        <v>29</v>
      </c>
      <c r="H6949" t="s">
        <v>30</v>
      </c>
      <c r="I6949" t="s">
        <v>31</v>
      </c>
      <c r="J6949" t="s">
        <v>61</v>
      </c>
      <c r="K6949">
        <v>1544</v>
      </c>
      <c r="L6949">
        <v>434.45</v>
      </c>
      <c r="M6949" t="s">
        <v>62</v>
      </c>
      <c r="N6949">
        <v>0.28137953367875601</v>
      </c>
      <c r="O6949" t="s">
        <v>11351</v>
      </c>
      <c r="P6949" t="s">
        <v>11354</v>
      </c>
      <c r="R6949" t="s">
        <v>11353</v>
      </c>
      <c r="S6949">
        <f>IF(SalesData[[#This Row],[Return Status]]="Returned",1,0)</f>
        <v>0</v>
      </c>
      <c r="T6949">
        <v>2788.38</v>
      </c>
      <c r="U6949" s="2">
        <f>EOMONTH(SalesData[[#This Row],[Order Date]],0)</f>
        <v>45199</v>
      </c>
      <c r="V6949" s="9" t="str">
        <f>"Q"&amp;INT((MONTH(SalesData[[#This Row],[Order Date]])+2)/3)&amp;"-"&amp;YEAR(SalesData[[#This Row],[Order Date]])</f>
        <v>Q3-2023</v>
      </c>
    </row>
    <row r="6950" spans="1:22" x14ac:dyDescent="0.35">
      <c r="A6950" t="s">
        <v>7091</v>
      </c>
      <c r="B6950" s="1">
        <v>45190</v>
      </c>
      <c r="C6950" t="s">
        <v>124</v>
      </c>
      <c r="D6950" t="s">
        <v>13</v>
      </c>
      <c r="E6950">
        <v>5858468573</v>
      </c>
      <c r="F6950" t="s">
        <v>292</v>
      </c>
      <c r="G6950" t="s">
        <v>69</v>
      </c>
      <c r="H6950" t="s">
        <v>41</v>
      </c>
      <c r="I6950" t="s">
        <v>31</v>
      </c>
      <c r="J6950" t="s">
        <v>62</v>
      </c>
      <c r="K6950">
        <v>1502.18</v>
      </c>
      <c r="L6950">
        <v>65.540000000000006</v>
      </c>
      <c r="M6950" t="s">
        <v>62</v>
      </c>
      <c r="N6950">
        <v>4.3629924509712599E-2</v>
      </c>
      <c r="O6950" t="s">
        <v>11351</v>
      </c>
      <c r="P6950" t="s">
        <v>11356</v>
      </c>
      <c r="R6950" t="s">
        <v>11353</v>
      </c>
      <c r="S6950">
        <f>IF(SalesData[[#This Row],[Return Status]]="Returned",1,0)</f>
        <v>0</v>
      </c>
      <c r="T6950">
        <v>2081.52</v>
      </c>
      <c r="U6950" s="2">
        <f>EOMONTH(SalesData[[#This Row],[Order Date]],0)</f>
        <v>45199</v>
      </c>
      <c r="V6950" s="9" t="str">
        <f>"Q"&amp;INT((MONTH(SalesData[[#This Row],[Order Date]])+2)/3)&amp;"-"&amp;YEAR(SalesData[[#This Row],[Order Date]])</f>
        <v>Q3-2023</v>
      </c>
    </row>
    <row r="6951" spans="1:22" x14ac:dyDescent="0.35">
      <c r="A6951" t="s">
        <v>7092</v>
      </c>
      <c r="B6951" s="1">
        <v>45173</v>
      </c>
      <c r="C6951" t="s">
        <v>94</v>
      </c>
      <c r="D6951" t="s">
        <v>72</v>
      </c>
      <c r="E6951">
        <v>6094852356</v>
      </c>
      <c r="F6951" t="s">
        <v>238</v>
      </c>
      <c r="G6951" t="s">
        <v>74</v>
      </c>
      <c r="H6951" t="s">
        <v>75</v>
      </c>
      <c r="I6951" t="s">
        <v>36</v>
      </c>
      <c r="J6951" t="s">
        <v>62</v>
      </c>
      <c r="K6951">
        <v>4626.21</v>
      </c>
      <c r="L6951">
        <v>1094.93</v>
      </c>
      <c r="M6951" t="s">
        <v>62</v>
      </c>
      <c r="N6951">
        <v>0.236679701094416</v>
      </c>
      <c r="O6951" t="s">
        <v>11351</v>
      </c>
      <c r="P6951" t="s">
        <v>11354</v>
      </c>
      <c r="R6951" t="s">
        <v>11353</v>
      </c>
      <c r="S6951">
        <f>IF(SalesData[[#This Row],[Return Status]]="Returned",1,0)</f>
        <v>0</v>
      </c>
      <c r="T6951">
        <v>2420.2800000000002</v>
      </c>
      <c r="U6951" s="2">
        <f>EOMONTH(SalesData[[#This Row],[Order Date]],0)</f>
        <v>45199</v>
      </c>
      <c r="V6951" s="9" t="str">
        <f>"Q"&amp;INT((MONTH(SalesData[[#This Row],[Order Date]])+2)/3)&amp;"-"&amp;YEAR(SalesData[[#This Row],[Order Date]])</f>
        <v>Q3-2023</v>
      </c>
    </row>
    <row r="6952" spans="1:22" x14ac:dyDescent="0.35">
      <c r="A6952" t="s">
        <v>7093</v>
      </c>
      <c r="B6952" s="1">
        <v>45198</v>
      </c>
      <c r="C6952" t="s">
        <v>52</v>
      </c>
      <c r="D6952" t="s">
        <v>39</v>
      </c>
      <c r="E6952">
        <v>1585779892</v>
      </c>
      <c r="F6952" t="s">
        <v>222</v>
      </c>
      <c r="G6952" t="s">
        <v>164</v>
      </c>
      <c r="H6952" t="s">
        <v>165</v>
      </c>
      <c r="I6952" t="s">
        <v>36</v>
      </c>
      <c r="J6952" t="s">
        <v>18</v>
      </c>
      <c r="K6952">
        <v>4549.4399999999996</v>
      </c>
      <c r="L6952">
        <v>1044.3900000000001</v>
      </c>
      <c r="M6952" t="s">
        <v>19</v>
      </c>
      <c r="N6952">
        <v>0.22956451783076601</v>
      </c>
      <c r="O6952" t="s">
        <v>11351</v>
      </c>
      <c r="P6952" t="s">
        <v>11354</v>
      </c>
      <c r="R6952" t="s">
        <v>11353</v>
      </c>
      <c r="S6952">
        <f>IF(SalesData[[#This Row],[Return Status]]="Returned",1,0)</f>
        <v>0</v>
      </c>
      <c r="U6952" s="2">
        <f>EOMONTH(SalesData[[#This Row],[Order Date]],0)</f>
        <v>45199</v>
      </c>
      <c r="V6952" s="9" t="str">
        <f>"Q"&amp;INT((MONTH(SalesData[[#This Row],[Order Date]])+2)/3)&amp;"-"&amp;YEAR(SalesData[[#This Row],[Order Date]])</f>
        <v>Q3-2023</v>
      </c>
    </row>
    <row r="6953" spans="1:22" x14ac:dyDescent="0.35">
      <c r="A6953" t="s">
        <v>7094</v>
      </c>
      <c r="B6953" s="1">
        <v>45172</v>
      </c>
      <c r="C6953" t="s">
        <v>205</v>
      </c>
      <c r="D6953" t="s">
        <v>39</v>
      </c>
      <c r="E6953">
        <v>722530751</v>
      </c>
      <c r="F6953" t="s">
        <v>64</v>
      </c>
      <c r="G6953" t="s">
        <v>15</v>
      </c>
      <c r="H6953" t="s">
        <v>11357</v>
      </c>
      <c r="I6953" t="s">
        <v>17</v>
      </c>
      <c r="J6953" t="s">
        <v>43</v>
      </c>
      <c r="K6953">
        <v>3664.04</v>
      </c>
      <c r="L6953">
        <v>797.76</v>
      </c>
      <c r="M6953" t="s">
        <v>43</v>
      </c>
      <c r="N6953">
        <v>0.21772688071090901</v>
      </c>
      <c r="O6953" t="s">
        <v>11351</v>
      </c>
      <c r="P6953" t="s">
        <v>11354</v>
      </c>
      <c r="R6953" t="s">
        <v>11353</v>
      </c>
      <c r="S6953">
        <f>IF(SalesData[[#This Row],[Return Status]]="Returned",1,0)</f>
        <v>0</v>
      </c>
      <c r="T6953">
        <v>2085.91</v>
      </c>
      <c r="U6953" s="2">
        <f>EOMONTH(SalesData[[#This Row],[Order Date]],0)</f>
        <v>45199</v>
      </c>
      <c r="V6953" s="9" t="str">
        <f>"Q"&amp;INT((MONTH(SalesData[[#This Row],[Order Date]])+2)/3)&amp;"-"&amp;YEAR(SalesData[[#This Row],[Order Date]])</f>
        <v>Q3-2023</v>
      </c>
    </row>
    <row r="6954" spans="1:22" x14ac:dyDescent="0.35">
      <c r="A6954" t="s">
        <v>7095</v>
      </c>
      <c r="B6954" s="1">
        <v>45179</v>
      </c>
      <c r="C6954" t="s">
        <v>113</v>
      </c>
      <c r="D6954" t="s">
        <v>46</v>
      </c>
      <c r="E6954">
        <v>9041542455</v>
      </c>
      <c r="F6954" t="s">
        <v>109</v>
      </c>
      <c r="G6954" t="s">
        <v>280</v>
      </c>
      <c r="H6954" t="s">
        <v>60</v>
      </c>
      <c r="I6954" t="s">
        <v>31</v>
      </c>
      <c r="J6954" t="s">
        <v>62</v>
      </c>
      <c r="K6954">
        <v>2278.96</v>
      </c>
      <c r="L6954">
        <v>411.08</v>
      </c>
      <c r="M6954" t="s">
        <v>62</v>
      </c>
      <c r="N6954">
        <v>0.180380524449749</v>
      </c>
      <c r="O6954" t="s">
        <v>11351</v>
      </c>
      <c r="P6954" t="s">
        <v>11352</v>
      </c>
      <c r="R6954" t="s">
        <v>11353</v>
      </c>
      <c r="S6954">
        <f>IF(SalesData[[#This Row],[Return Status]]="Returned",1,0)</f>
        <v>0</v>
      </c>
      <c r="U6954" s="2">
        <f>EOMONTH(SalesData[[#This Row],[Order Date]],0)</f>
        <v>45199</v>
      </c>
      <c r="V6954" s="9" t="str">
        <f>"Q"&amp;INT((MONTH(SalesData[[#This Row],[Order Date]])+2)/3)&amp;"-"&amp;YEAR(SalesData[[#This Row],[Order Date]])</f>
        <v>Q3-2023</v>
      </c>
    </row>
    <row r="6955" spans="1:22" x14ac:dyDescent="0.35">
      <c r="A6955" t="s">
        <v>7096</v>
      </c>
      <c r="B6955" s="1">
        <v>45197</v>
      </c>
      <c r="C6955" t="s">
        <v>124</v>
      </c>
      <c r="D6955" t="s">
        <v>27</v>
      </c>
      <c r="E6955">
        <v>2209881957</v>
      </c>
      <c r="F6955" t="s">
        <v>95</v>
      </c>
      <c r="G6955" t="s">
        <v>59</v>
      </c>
      <c r="H6955" t="s">
        <v>60</v>
      </c>
      <c r="I6955" t="s">
        <v>31</v>
      </c>
      <c r="J6955" t="s">
        <v>65</v>
      </c>
      <c r="K6955">
        <v>2865.99</v>
      </c>
      <c r="L6955">
        <v>324.35000000000002</v>
      </c>
      <c r="M6955" t="s">
        <v>65</v>
      </c>
      <c r="N6955">
        <v>0.113172062707825</v>
      </c>
      <c r="O6955" t="s">
        <v>11351</v>
      </c>
      <c r="P6955" t="s">
        <v>11352</v>
      </c>
      <c r="R6955" t="s">
        <v>11353</v>
      </c>
      <c r="S6955">
        <f>IF(SalesData[[#This Row],[Return Status]]="Returned",1,0)</f>
        <v>0</v>
      </c>
      <c r="T6955">
        <v>2183.56</v>
      </c>
      <c r="U6955" s="2">
        <f>EOMONTH(SalesData[[#This Row],[Order Date]],0)</f>
        <v>45199</v>
      </c>
      <c r="V6955" s="9" t="str">
        <f>"Q"&amp;INT((MONTH(SalesData[[#This Row],[Order Date]])+2)/3)&amp;"-"&amp;YEAR(SalesData[[#This Row],[Order Date]])</f>
        <v>Q3-2023</v>
      </c>
    </row>
    <row r="6956" spans="1:22" x14ac:dyDescent="0.35">
      <c r="A6956" t="s">
        <v>7097</v>
      </c>
      <c r="B6956" s="1">
        <v>45197</v>
      </c>
      <c r="C6956" t="s">
        <v>132</v>
      </c>
      <c r="D6956" t="s">
        <v>39</v>
      </c>
      <c r="E6956">
        <v>3979666271</v>
      </c>
      <c r="F6956" t="s">
        <v>357</v>
      </c>
      <c r="G6956" t="s">
        <v>164</v>
      </c>
      <c r="H6956" t="s">
        <v>165</v>
      </c>
      <c r="I6956" t="s">
        <v>36</v>
      </c>
      <c r="J6956" t="s">
        <v>18</v>
      </c>
      <c r="K6956">
        <v>4108.34</v>
      </c>
      <c r="L6956">
        <v>1048.04</v>
      </c>
      <c r="M6956" t="s">
        <v>19</v>
      </c>
      <c r="N6956">
        <v>0.25510060024243397</v>
      </c>
      <c r="O6956" t="s">
        <v>11351</v>
      </c>
      <c r="P6956" t="s">
        <v>11354</v>
      </c>
      <c r="R6956" t="s">
        <v>11353</v>
      </c>
      <c r="S6956">
        <f>IF(SalesData[[#This Row],[Return Status]]="Returned",1,0)</f>
        <v>0</v>
      </c>
      <c r="U6956" s="2">
        <f>EOMONTH(SalesData[[#This Row],[Order Date]],0)</f>
        <v>45199</v>
      </c>
      <c r="V6956" s="9" t="str">
        <f>"Q"&amp;INT((MONTH(SalesData[[#This Row],[Order Date]])+2)/3)&amp;"-"&amp;YEAR(SalesData[[#This Row],[Order Date]])</f>
        <v>Q3-2023</v>
      </c>
    </row>
    <row r="6957" spans="1:22" x14ac:dyDescent="0.35">
      <c r="A6957" t="s">
        <v>7098</v>
      </c>
      <c r="B6957" s="1">
        <v>45197</v>
      </c>
      <c r="C6957" t="s">
        <v>149</v>
      </c>
      <c r="D6957" t="s">
        <v>99</v>
      </c>
      <c r="E6957">
        <v>7455728415</v>
      </c>
      <c r="F6957" t="s">
        <v>14</v>
      </c>
      <c r="G6957" t="s">
        <v>15</v>
      </c>
      <c r="H6957" t="s">
        <v>16</v>
      </c>
      <c r="I6957" t="s">
        <v>17</v>
      </c>
      <c r="J6957" t="s">
        <v>42</v>
      </c>
      <c r="K6957">
        <v>3213.5</v>
      </c>
      <c r="L6957">
        <v>407.4</v>
      </c>
      <c r="M6957" t="s">
        <v>43</v>
      </c>
      <c r="N6957">
        <v>0.12677765676054101</v>
      </c>
      <c r="O6957" t="s">
        <v>11351</v>
      </c>
      <c r="P6957" t="s">
        <v>11352</v>
      </c>
      <c r="R6957" t="s">
        <v>11353</v>
      </c>
      <c r="S6957">
        <f>IF(SalesData[[#This Row],[Return Status]]="Returned",1,0)</f>
        <v>0</v>
      </c>
      <c r="T6957">
        <v>2085.91</v>
      </c>
      <c r="U6957" s="2">
        <f>EOMONTH(SalesData[[#This Row],[Order Date]],0)</f>
        <v>45199</v>
      </c>
      <c r="V6957" s="9" t="str">
        <f>"Q"&amp;INT((MONTH(SalesData[[#This Row],[Order Date]])+2)/3)&amp;"-"&amp;YEAR(SalesData[[#This Row],[Order Date]])</f>
        <v>Q3-2023</v>
      </c>
    </row>
    <row r="6958" spans="1:22" x14ac:dyDescent="0.35">
      <c r="A6958" t="s">
        <v>7099</v>
      </c>
      <c r="B6958" s="1">
        <v>45176</v>
      </c>
      <c r="C6958" t="s">
        <v>21</v>
      </c>
      <c r="D6958" t="s">
        <v>27</v>
      </c>
      <c r="E6958">
        <v>5300825297</v>
      </c>
      <c r="F6958" t="s">
        <v>185</v>
      </c>
      <c r="G6958" t="s">
        <v>164</v>
      </c>
      <c r="H6958" t="s">
        <v>165</v>
      </c>
      <c r="I6958" t="s">
        <v>36</v>
      </c>
      <c r="J6958" t="s">
        <v>18</v>
      </c>
      <c r="K6958">
        <v>3880.21</v>
      </c>
      <c r="L6958">
        <v>918.66</v>
      </c>
      <c r="M6958" t="s">
        <v>19</v>
      </c>
      <c r="N6958">
        <v>0.23675522716554001</v>
      </c>
      <c r="O6958" t="s">
        <v>11351</v>
      </c>
      <c r="P6958" t="s">
        <v>11354</v>
      </c>
      <c r="R6958" t="s">
        <v>11353</v>
      </c>
      <c r="S6958">
        <f>IF(SalesData[[#This Row],[Return Status]]="Returned",1,0)</f>
        <v>0</v>
      </c>
      <c r="U6958" s="2">
        <f>EOMONTH(SalesData[[#This Row],[Order Date]],0)</f>
        <v>45199</v>
      </c>
      <c r="V6958" s="9" t="str">
        <f>"Q"&amp;INT((MONTH(SalesData[[#This Row],[Order Date]])+2)/3)&amp;"-"&amp;YEAR(SalesData[[#This Row],[Order Date]])</f>
        <v>Q3-2023</v>
      </c>
    </row>
    <row r="6959" spans="1:22" x14ac:dyDescent="0.35">
      <c r="A6959" t="s">
        <v>7100</v>
      </c>
      <c r="B6959" s="1">
        <v>45197</v>
      </c>
      <c r="C6959" t="s">
        <v>45</v>
      </c>
      <c r="D6959" t="s">
        <v>39</v>
      </c>
      <c r="E6959">
        <v>8114180606</v>
      </c>
      <c r="F6959" t="s">
        <v>154</v>
      </c>
      <c r="G6959" t="s">
        <v>29</v>
      </c>
      <c r="H6959" t="s">
        <v>30</v>
      </c>
      <c r="I6959" t="s">
        <v>31</v>
      </c>
      <c r="J6959" t="s">
        <v>19</v>
      </c>
      <c r="K6959">
        <v>3653.82</v>
      </c>
      <c r="L6959">
        <v>116.89</v>
      </c>
      <c r="M6959" t="s">
        <v>19</v>
      </c>
      <c r="N6959">
        <v>3.1991176357893898E-2</v>
      </c>
      <c r="O6959" t="s">
        <v>11351</v>
      </c>
      <c r="P6959" t="s">
        <v>11356</v>
      </c>
      <c r="R6959" t="s">
        <v>11353</v>
      </c>
      <c r="S6959">
        <f>IF(SalesData[[#This Row],[Return Status]]="Returned",1,0)</f>
        <v>0</v>
      </c>
      <c r="T6959">
        <v>2788.38</v>
      </c>
      <c r="U6959" s="2">
        <f>EOMONTH(SalesData[[#This Row],[Order Date]],0)</f>
        <v>45199</v>
      </c>
      <c r="V6959" s="9" t="str">
        <f>"Q"&amp;INT((MONTH(SalesData[[#This Row],[Order Date]])+2)/3)&amp;"-"&amp;YEAR(SalesData[[#This Row],[Order Date]])</f>
        <v>Q3-2023</v>
      </c>
    </row>
    <row r="6960" spans="1:22" x14ac:dyDescent="0.35">
      <c r="A6960" t="s">
        <v>7101</v>
      </c>
      <c r="B6960" s="1">
        <v>45183</v>
      </c>
      <c r="C6960" t="s">
        <v>52</v>
      </c>
      <c r="D6960" t="s">
        <v>145</v>
      </c>
      <c r="E6960">
        <v>4783568255</v>
      </c>
      <c r="F6960" t="s">
        <v>81</v>
      </c>
      <c r="G6960" t="s">
        <v>74</v>
      </c>
      <c r="H6960" t="s">
        <v>11357</v>
      </c>
      <c r="I6960" t="s">
        <v>36</v>
      </c>
      <c r="J6960" t="s">
        <v>19</v>
      </c>
      <c r="K6960">
        <v>2210.89</v>
      </c>
      <c r="L6960">
        <v>362.95</v>
      </c>
      <c r="M6960" t="s">
        <v>19</v>
      </c>
      <c r="N6960">
        <v>0.164164657671797</v>
      </c>
      <c r="O6960" t="s">
        <v>11351</v>
      </c>
      <c r="P6960" t="s">
        <v>11352</v>
      </c>
      <c r="R6960" t="s">
        <v>11353</v>
      </c>
      <c r="S6960">
        <f>IF(SalesData[[#This Row],[Return Status]]="Returned",1,0)</f>
        <v>0</v>
      </c>
      <c r="T6960">
        <v>2420.2800000000002</v>
      </c>
      <c r="U6960" s="2">
        <f>EOMONTH(SalesData[[#This Row],[Order Date]],0)</f>
        <v>45199</v>
      </c>
      <c r="V6960" s="9" t="str">
        <f>"Q"&amp;INT((MONTH(SalesData[[#This Row],[Order Date]])+2)/3)&amp;"-"&amp;YEAR(SalesData[[#This Row],[Order Date]])</f>
        <v>Q3-2023</v>
      </c>
    </row>
    <row r="6961" spans="1:22" x14ac:dyDescent="0.35">
      <c r="A6961" t="s">
        <v>7102</v>
      </c>
      <c r="B6961" s="1">
        <v>45187</v>
      </c>
      <c r="C6961" t="s">
        <v>77</v>
      </c>
      <c r="D6961" t="s">
        <v>99</v>
      </c>
      <c r="E6961">
        <v>5160910777</v>
      </c>
      <c r="F6961" t="s">
        <v>129</v>
      </c>
      <c r="G6961" t="s">
        <v>54</v>
      </c>
      <c r="H6961" t="s">
        <v>55</v>
      </c>
      <c r="I6961" t="s">
        <v>31</v>
      </c>
      <c r="J6961" t="s">
        <v>18</v>
      </c>
      <c r="K6961">
        <v>3543.84</v>
      </c>
      <c r="L6961">
        <v>1045.9000000000001</v>
      </c>
      <c r="M6961" t="s">
        <v>19</v>
      </c>
      <c r="N6961">
        <v>0.295131834394329</v>
      </c>
      <c r="O6961" t="s">
        <v>11351</v>
      </c>
      <c r="P6961" t="s">
        <v>11354</v>
      </c>
      <c r="R6961" t="s">
        <v>11353</v>
      </c>
      <c r="S6961">
        <f>IF(SalesData[[#This Row],[Return Status]]="Returned",1,0)</f>
        <v>0</v>
      </c>
      <c r="U6961" s="2">
        <f>EOMONTH(SalesData[[#This Row],[Order Date]],0)</f>
        <v>45199</v>
      </c>
      <c r="V6961" s="9" t="str">
        <f>"Q"&amp;INT((MONTH(SalesData[[#This Row],[Order Date]])+2)/3)&amp;"-"&amp;YEAR(SalesData[[#This Row],[Order Date]])</f>
        <v>Q3-2023</v>
      </c>
    </row>
    <row r="6962" spans="1:22" x14ac:dyDescent="0.35">
      <c r="A6962" t="s">
        <v>7103</v>
      </c>
      <c r="B6962" s="1">
        <v>45188</v>
      </c>
      <c r="C6962" t="s">
        <v>113</v>
      </c>
      <c r="D6962" t="s">
        <v>27</v>
      </c>
      <c r="E6962">
        <v>4395069460</v>
      </c>
      <c r="F6962" t="s">
        <v>73</v>
      </c>
      <c r="G6962" t="s">
        <v>74</v>
      </c>
      <c r="H6962" t="s">
        <v>11357</v>
      </c>
      <c r="I6962" t="s">
        <v>36</v>
      </c>
      <c r="J6962" t="s">
        <v>18</v>
      </c>
      <c r="K6962">
        <v>4881.83</v>
      </c>
      <c r="L6962">
        <v>770.04</v>
      </c>
      <c r="M6962" t="s">
        <v>19</v>
      </c>
      <c r="N6962">
        <v>0.15773593099309099</v>
      </c>
      <c r="O6962" t="s">
        <v>11351</v>
      </c>
      <c r="P6962" t="s">
        <v>11352</v>
      </c>
      <c r="R6962" t="s">
        <v>11353</v>
      </c>
      <c r="S6962">
        <f>IF(SalesData[[#This Row],[Return Status]]="Returned",1,0)</f>
        <v>0</v>
      </c>
      <c r="T6962">
        <v>2420.2800000000002</v>
      </c>
      <c r="U6962" s="2">
        <f>EOMONTH(SalesData[[#This Row],[Order Date]],0)</f>
        <v>45199</v>
      </c>
      <c r="V6962" s="9" t="str">
        <f>"Q"&amp;INT((MONTH(SalesData[[#This Row],[Order Date]])+2)/3)&amp;"-"&amp;YEAR(SalesData[[#This Row],[Order Date]])</f>
        <v>Q3-2023</v>
      </c>
    </row>
    <row r="6963" spans="1:22" x14ac:dyDescent="0.35">
      <c r="A6963" t="s">
        <v>7104</v>
      </c>
      <c r="B6963" s="1">
        <v>45171</v>
      </c>
      <c r="C6963" t="s">
        <v>97</v>
      </c>
      <c r="D6963" t="s">
        <v>99</v>
      </c>
      <c r="E6963">
        <v>5826074693</v>
      </c>
      <c r="F6963" t="s">
        <v>292</v>
      </c>
      <c r="G6963" t="s">
        <v>11358</v>
      </c>
      <c r="H6963" t="s">
        <v>41</v>
      </c>
      <c r="I6963" t="s">
        <v>31</v>
      </c>
      <c r="J6963" t="s">
        <v>62</v>
      </c>
      <c r="K6963">
        <v>2779.32</v>
      </c>
      <c r="L6963">
        <v>464.13</v>
      </c>
      <c r="M6963" t="s">
        <v>62</v>
      </c>
      <c r="N6963">
        <v>0.166994084884072</v>
      </c>
      <c r="O6963" t="s">
        <v>11351</v>
      </c>
      <c r="P6963" t="s">
        <v>11352</v>
      </c>
      <c r="Q6963" t="s">
        <v>11359</v>
      </c>
      <c r="R6963" t="s">
        <v>11360</v>
      </c>
      <c r="S6963">
        <f>IF(SalesData[[#This Row],[Return Status]]="Returned",1,0)</f>
        <v>1</v>
      </c>
      <c r="U6963" s="2">
        <f>EOMONTH(SalesData[[#This Row],[Order Date]],0)</f>
        <v>45199</v>
      </c>
      <c r="V6963" s="9" t="str">
        <f>"Q"&amp;INT((MONTH(SalesData[[#This Row],[Order Date]])+2)/3)&amp;"-"&amp;YEAR(SalesData[[#This Row],[Order Date]])</f>
        <v>Q3-2023</v>
      </c>
    </row>
    <row r="6964" spans="1:22" x14ac:dyDescent="0.35">
      <c r="A6964" t="s">
        <v>7105</v>
      </c>
      <c r="B6964" s="1">
        <v>45186</v>
      </c>
      <c r="C6964" t="s">
        <v>106</v>
      </c>
      <c r="D6964" t="s">
        <v>72</v>
      </c>
      <c r="E6964">
        <v>2197633464</v>
      </c>
      <c r="F6964" t="s">
        <v>107</v>
      </c>
      <c r="G6964" t="s">
        <v>11362</v>
      </c>
      <c r="H6964" t="s">
        <v>16</v>
      </c>
      <c r="I6964" t="s">
        <v>17</v>
      </c>
      <c r="J6964" t="s">
        <v>62</v>
      </c>
      <c r="K6964">
        <v>1613.25</v>
      </c>
      <c r="L6964">
        <v>223.08</v>
      </c>
      <c r="M6964" t="s">
        <v>62</v>
      </c>
      <c r="N6964">
        <v>0.13827986982798701</v>
      </c>
      <c r="O6964" t="s">
        <v>11351</v>
      </c>
      <c r="P6964" t="s">
        <v>11352</v>
      </c>
      <c r="R6964" t="s">
        <v>11353</v>
      </c>
      <c r="S6964">
        <f>IF(SalesData[[#This Row],[Return Status]]="Returned",1,0)</f>
        <v>0</v>
      </c>
      <c r="U6964" s="2">
        <f>EOMONTH(SalesData[[#This Row],[Order Date]],0)</f>
        <v>45199</v>
      </c>
      <c r="V6964" s="9" t="str">
        <f>"Q"&amp;INT((MONTH(SalesData[[#This Row],[Order Date]])+2)/3)&amp;"-"&amp;YEAR(SalesData[[#This Row],[Order Date]])</f>
        <v>Q3-2023</v>
      </c>
    </row>
    <row r="6965" spans="1:22" x14ac:dyDescent="0.35">
      <c r="A6965" t="s">
        <v>7106</v>
      </c>
      <c r="B6965" s="1">
        <v>45182</v>
      </c>
      <c r="C6965" t="s">
        <v>176</v>
      </c>
      <c r="D6965" t="s">
        <v>99</v>
      </c>
      <c r="E6965">
        <v>462790469</v>
      </c>
      <c r="F6965" t="s">
        <v>116</v>
      </c>
      <c r="G6965" t="s">
        <v>74</v>
      </c>
      <c r="H6965" t="s">
        <v>75</v>
      </c>
      <c r="I6965" t="s">
        <v>36</v>
      </c>
      <c r="J6965" t="s">
        <v>19</v>
      </c>
      <c r="K6965">
        <v>2133.87</v>
      </c>
      <c r="L6965">
        <v>112.25</v>
      </c>
      <c r="M6965" t="s">
        <v>19</v>
      </c>
      <c r="N6965">
        <v>5.2603954317741897E-2</v>
      </c>
      <c r="O6965" t="s">
        <v>11351</v>
      </c>
      <c r="P6965" t="s">
        <v>11356</v>
      </c>
      <c r="R6965" t="s">
        <v>11353</v>
      </c>
      <c r="S6965">
        <f>IF(SalesData[[#This Row],[Return Status]]="Returned",1,0)</f>
        <v>0</v>
      </c>
      <c r="T6965">
        <v>2420.2800000000002</v>
      </c>
      <c r="U6965" s="2">
        <f>EOMONTH(SalesData[[#This Row],[Order Date]],0)</f>
        <v>45199</v>
      </c>
      <c r="V6965" s="9" t="str">
        <f>"Q"&amp;INT((MONTH(SalesData[[#This Row],[Order Date]])+2)/3)&amp;"-"&amp;YEAR(SalesData[[#This Row],[Order Date]])</f>
        <v>Q3-2023</v>
      </c>
    </row>
    <row r="6966" spans="1:22" x14ac:dyDescent="0.35">
      <c r="A6966" t="s">
        <v>7107</v>
      </c>
      <c r="B6966" s="1">
        <v>45174</v>
      </c>
      <c r="C6966" t="s">
        <v>149</v>
      </c>
      <c r="D6966" t="s">
        <v>46</v>
      </c>
      <c r="E6966">
        <v>2458842256</v>
      </c>
      <c r="F6966" t="s">
        <v>185</v>
      </c>
      <c r="G6966" t="s">
        <v>164</v>
      </c>
      <c r="H6966" t="s">
        <v>165</v>
      </c>
      <c r="I6966" t="s">
        <v>36</v>
      </c>
      <c r="J6966" t="s">
        <v>65</v>
      </c>
      <c r="K6966">
        <v>1760.08</v>
      </c>
      <c r="L6966">
        <v>157.44999999999999</v>
      </c>
      <c r="M6966" t="s">
        <v>65</v>
      </c>
      <c r="N6966">
        <v>8.9456161083587102E-2</v>
      </c>
      <c r="O6966" t="s">
        <v>11351</v>
      </c>
      <c r="P6966" t="s">
        <v>11356</v>
      </c>
      <c r="Q6966" t="s">
        <v>11365</v>
      </c>
      <c r="R6966" t="s">
        <v>11360</v>
      </c>
      <c r="S6966">
        <f>IF(SalesData[[#This Row],[Return Status]]="Returned",1,0)</f>
        <v>1</v>
      </c>
      <c r="U6966" s="2">
        <f>EOMONTH(SalesData[[#This Row],[Order Date]],0)</f>
        <v>45199</v>
      </c>
      <c r="V6966" s="9" t="str">
        <f>"Q"&amp;INT((MONTH(SalesData[[#This Row],[Order Date]])+2)/3)&amp;"-"&amp;YEAR(SalesData[[#This Row],[Order Date]])</f>
        <v>Q3-2023</v>
      </c>
    </row>
    <row r="6967" spans="1:22" x14ac:dyDescent="0.35">
      <c r="A6967" t="s">
        <v>7108</v>
      </c>
      <c r="B6967" s="1">
        <v>45179</v>
      </c>
      <c r="C6967" t="s">
        <v>149</v>
      </c>
      <c r="D6967" t="s">
        <v>72</v>
      </c>
      <c r="E6967">
        <v>8198877841</v>
      </c>
      <c r="F6967" t="s">
        <v>185</v>
      </c>
      <c r="G6967" t="s">
        <v>164</v>
      </c>
      <c r="H6967" t="s">
        <v>165</v>
      </c>
      <c r="I6967" t="s">
        <v>36</v>
      </c>
      <c r="J6967" t="s">
        <v>18</v>
      </c>
      <c r="K6967">
        <v>1699</v>
      </c>
      <c r="L6967">
        <v>264.89999999999998</v>
      </c>
      <c r="M6967" t="s">
        <v>19</v>
      </c>
      <c r="N6967">
        <v>0.15591524426132999</v>
      </c>
      <c r="O6967" t="s">
        <v>11351</v>
      </c>
      <c r="P6967" t="s">
        <v>11352</v>
      </c>
      <c r="R6967" t="s">
        <v>11353</v>
      </c>
      <c r="S6967">
        <f>IF(SalesData[[#This Row],[Return Status]]="Returned",1,0)</f>
        <v>0</v>
      </c>
      <c r="U6967" s="2">
        <f>EOMONTH(SalesData[[#This Row],[Order Date]],0)</f>
        <v>45199</v>
      </c>
      <c r="V6967" s="9" t="str">
        <f>"Q"&amp;INT((MONTH(SalesData[[#This Row],[Order Date]])+2)/3)&amp;"-"&amp;YEAR(SalesData[[#This Row],[Order Date]])</f>
        <v>Q3-2023</v>
      </c>
    </row>
    <row r="6968" spans="1:22" x14ac:dyDescent="0.35">
      <c r="A6968" t="s">
        <v>7109</v>
      </c>
      <c r="B6968" s="1">
        <v>45188</v>
      </c>
      <c r="C6968" t="s">
        <v>97</v>
      </c>
      <c r="D6968" t="s">
        <v>27</v>
      </c>
      <c r="E6968">
        <v>1967649905</v>
      </c>
      <c r="F6968" t="s">
        <v>107</v>
      </c>
      <c r="G6968" t="s">
        <v>15</v>
      </c>
      <c r="H6968" t="s">
        <v>16</v>
      </c>
      <c r="I6968" t="s">
        <v>17</v>
      </c>
      <c r="J6968" t="s">
        <v>65</v>
      </c>
      <c r="K6968">
        <v>2028.98</v>
      </c>
      <c r="L6968">
        <v>542.35</v>
      </c>
      <c r="M6968" t="s">
        <v>65</v>
      </c>
      <c r="N6968">
        <v>0.26730179696202</v>
      </c>
      <c r="O6968" t="s">
        <v>11351</v>
      </c>
      <c r="P6968" t="s">
        <v>11354</v>
      </c>
      <c r="R6968" t="s">
        <v>11353</v>
      </c>
      <c r="S6968">
        <f>IF(SalesData[[#This Row],[Return Status]]="Returned",1,0)</f>
        <v>0</v>
      </c>
      <c r="T6968">
        <v>2085.91</v>
      </c>
      <c r="U6968" s="2">
        <f>EOMONTH(SalesData[[#This Row],[Order Date]],0)</f>
        <v>45199</v>
      </c>
      <c r="V6968" s="9" t="str">
        <f>"Q"&amp;INT((MONTH(SalesData[[#This Row],[Order Date]])+2)/3)&amp;"-"&amp;YEAR(SalesData[[#This Row],[Order Date]])</f>
        <v>Q3-2023</v>
      </c>
    </row>
    <row r="6969" spans="1:22" x14ac:dyDescent="0.35">
      <c r="A6969" t="s">
        <v>7110</v>
      </c>
      <c r="B6969" s="1">
        <v>45191</v>
      </c>
      <c r="C6969" t="s">
        <v>67</v>
      </c>
      <c r="D6969" t="s">
        <v>27</v>
      </c>
      <c r="E6969">
        <v>5996874850</v>
      </c>
      <c r="F6969" t="s">
        <v>50</v>
      </c>
      <c r="G6969" t="s">
        <v>34</v>
      </c>
      <c r="H6969" t="s">
        <v>35</v>
      </c>
      <c r="I6969" t="s">
        <v>36</v>
      </c>
      <c r="J6969" t="s">
        <v>61</v>
      </c>
      <c r="K6969">
        <v>168.1</v>
      </c>
      <c r="L6969">
        <v>39.28</v>
      </c>
      <c r="M6969" t="s">
        <v>62</v>
      </c>
      <c r="N6969">
        <v>0.233670434265318</v>
      </c>
      <c r="O6969" t="s">
        <v>11361</v>
      </c>
      <c r="P6969" t="s">
        <v>11354</v>
      </c>
      <c r="R6969" t="s">
        <v>11353</v>
      </c>
      <c r="S6969">
        <f>IF(SalesData[[#This Row],[Return Status]]="Returned",1,0)</f>
        <v>0</v>
      </c>
      <c r="U6969" s="2">
        <f>EOMONTH(SalesData[[#This Row],[Order Date]],0)</f>
        <v>45199</v>
      </c>
      <c r="V6969" s="9" t="str">
        <f>"Q"&amp;INT((MONTH(SalesData[[#This Row],[Order Date]])+2)/3)&amp;"-"&amp;YEAR(SalesData[[#This Row],[Order Date]])</f>
        <v>Q3-2023</v>
      </c>
    </row>
    <row r="6970" spans="1:22" x14ac:dyDescent="0.35">
      <c r="A6970" t="s">
        <v>7111</v>
      </c>
      <c r="B6970" s="1">
        <v>45190</v>
      </c>
      <c r="C6970" t="s">
        <v>12</v>
      </c>
      <c r="D6970" t="s">
        <v>145</v>
      </c>
      <c r="E6970">
        <v>5975039822</v>
      </c>
      <c r="F6970" t="s">
        <v>156</v>
      </c>
      <c r="G6970" t="s">
        <v>84</v>
      </c>
      <c r="H6970" t="s">
        <v>85</v>
      </c>
      <c r="I6970" t="s">
        <v>31</v>
      </c>
      <c r="J6970" t="s">
        <v>65</v>
      </c>
      <c r="K6970">
        <v>613.52</v>
      </c>
      <c r="L6970">
        <v>95.65</v>
      </c>
      <c r="M6970" t="s">
        <v>65</v>
      </c>
      <c r="N6970">
        <v>0.15590363802321</v>
      </c>
      <c r="O6970" t="s">
        <v>11355</v>
      </c>
      <c r="P6970" t="s">
        <v>11352</v>
      </c>
      <c r="R6970" t="s">
        <v>11353</v>
      </c>
      <c r="S6970">
        <f>IF(SalesData[[#This Row],[Return Status]]="Returned",1,0)</f>
        <v>0</v>
      </c>
      <c r="T6970">
        <v>847.14</v>
      </c>
      <c r="U6970" s="2">
        <f>EOMONTH(SalesData[[#This Row],[Order Date]],0)</f>
        <v>45199</v>
      </c>
      <c r="V6970" s="9" t="str">
        <f>"Q"&amp;INT((MONTH(SalesData[[#This Row],[Order Date]])+2)/3)&amp;"-"&amp;YEAR(SalesData[[#This Row],[Order Date]])</f>
        <v>Q3-2023</v>
      </c>
    </row>
    <row r="6971" spans="1:22" x14ac:dyDescent="0.35">
      <c r="A6971" t="s">
        <v>7112</v>
      </c>
      <c r="B6971" s="1">
        <v>45183</v>
      </c>
      <c r="C6971" t="s">
        <v>205</v>
      </c>
      <c r="D6971" t="s">
        <v>72</v>
      </c>
      <c r="E6971">
        <v>3429080091</v>
      </c>
      <c r="F6971" t="s">
        <v>114</v>
      </c>
      <c r="G6971" t="s">
        <v>59</v>
      </c>
      <c r="H6971" t="s">
        <v>60</v>
      </c>
      <c r="I6971" t="s">
        <v>31</v>
      </c>
      <c r="J6971" t="s">
        <v>19</v>
      </c>
      <c r="K6971">
        <v>1746.7</v>
      </c>
      <c r="L6971">
        <v>164.98</v>
      </c>
      <c r="M6971" t="s">
        <v>19</v>
      </c>
      <c r="N6971">
        <v>9.4452395946642204E-2</v>
      </c>
      <c r="O6971" t="s">
        <v>11351</v>
      </c>
      <c r="P6971" t="s">
        <v>11356</v>
      </c>
      <c r="R6971" t="s">
        <v>11353</v>
      </c>
      <c r="S6971">
        <f>IF(SalesData[[#This Row],[Return Status]]="Returned",1,0)</f>
        <v>0</v>
      </c>
      <c r="T6971">
        <v>2183.56</v>
      </c>
      <c r="U6971" s="2">
        <f>EOMONTH(SalesData[[#This Row],[Order Date]],0)</f>
        <v>45199</v>
      </c>
      <c r="V6971" s="9" t="str">
        <f>"Q"&amp;INT((MONTH(SalesData[[#This Row],[Order Date]])+2)/3)&amp;"-"&amp;YEAR(SalesData[[#This Row],[Order Date]])</f>
        <v>Q3-2023</v>
      </c>
    </row>
    <row r="6972" spans="1:22" x14ac:dyDescent="0.35">
      <c r="A6972" t="s">
        <v>7113</v>
      </c>
      <c r="B6972" s="1">
        <v>45186</v>
      </c>
      <c r="C6972" t="s">
        <v>92</v>
      </c>
      <c r="D6972" t="s">
        <v>99</v>
      </c>
      <c r="E6972">
        <v>4299861961</v>
      </c>
      <c r="F6972" t="s">
        <v>140</v>
      </c>
      <c r="G6972" t="s">
        <v>11391</v>
      </c>
      <c r="H6972" t="s">
        <v>121</v>
      </c>
      <c r="I6972" t="s">
        <v>17</v>
      </c>
      <c r="J6972" t="s">
        <v>62</v>
      </c>
      <c r="K6972">
        <v>242.79</v>
      </c>
      <c r="L6972">
        <v>10.47</v>
      </c>
      <c r="M6972" t="s">
        <v>62</v>
      </c>
      <c r="N6972">
        <v>4.3123687137031998E-2</v>
      </c>
      <c r="O6972" t="s">
        <v>11361</v>
      </c>
      <c r="P6972" t="s">
        <v>11356</v>
      </c>
      <c r="R6972" t="s">
        <v>11353</v>
      </c>
      <c r="S6972">
        <f>IF(SalesData[[#This Row],[Return Status]]="Returned",1,0)</f>
        <v>0</v>
      </c>
      <c r="U6972" s="2">
        <f>EOMONTH(SalesData[[#This Row],[Order Date]],0)</f>
        <v>45199</v>
      </c>
      <c r="V6972" s="9" t="str">
        <f>"Q"&amp;INT((MONTH(SalesData[[#This Row],[Order Date]])+2)/3)&amp;"-"&amp;YEAR(SalesData[[#This Row],[Order Date]])</f>
        <v>Q3-2023</v>
      </c>
    </row>
    <row r="6973" spans="1:22" x14ac:dyDescent="0.35">
      <c r="A6973" t="s">
        <v>7114</v>
      </c>
      <c r="B6973" s="1">
        <v>45189</v>
      </c>
      <c r="C6973" t="s">
        <v>132</v>
      </c>
      <c r="D6973" t="s">
        <v>99</v>
      </c>
      <c r="E6973">
        <v>6840520424</v>
      </c>
      <c r="F6973" t="s">
        <v>64</v>
      </c>
      <c r="G6973" t="s">
        <v>859</v>
      </c>
      <c r="H6973" t="s">
        <v>11357</v>
      </c>
      <c r="I6973" t="s">
        <v>17</v>
      </c>
      <c r="J6973" t="s">
        <v>43</v>
      </c>
      <c r="K6973">
        <v>1320.96</v>
      </c>
      <c r="L6973">
        <v>301.63</v>
      </c>
      <c r="M6973" t="s">
        <v>43</v>
      </c>
      <c r="N6973">
        <v>0.22834150920542601</v>
      </c>
      <c r="O6973" t="s">
        <v>11351</v>
      </c>
      <c r="P6973" t="s">
        <v>11354</v>
      </c>
      <c r="R6973" t="s">
        <v>11353</v>
      </c>
      <c r="S6973">
        <f>IF(SalesData[[#This Row],[Return Status]]="Returned",1,0)</f>
        <v>0</v>
      </c>
      <c r="U6973" s="2">
        <f>EOMONTH(SalesData[[#This Row],[Order Date]],0)</f>
        <v>45199</v>
      </c>
      <c r="V6973" s="9" t="str">
        <f>"Q"&amp;INT((MONTH(SalesData[[#This Row],[Order Date]])+2)/3)&amp;"-"&amp;YEAR(SalesData[[#This Row],[Order Date]])</f>
        <v>Q3-2023</v>
      </c>
    </row>
    <row r="6974" spans="1:22" x14ac:dyDescent="0.35">
      <c r="A6974" t="s">
        <v>7115</v>
      </c>
      <c r="B6974" s="1">
        <v>45183</v>
      </c>
      <c r="C6974" t="s">
        <v>184</v>
      </c>
      <c r="D6974" t="s">
        <v>13</v>
      </c>
      <c r="E6974">
        <v>8596463350</v>
      </c>
      <c r="F6974" t="s">
        <v>68</v>
      </c>
      <c r="G6974" t="s">
        <v>69</v>
      </c>
      <c r="H6974" t="s">
        <v>41</v>
      </c>
      <c r="I6974" t="s">
        <v>31</v>
      </c>
      <c r="J6974" t="s">
        <v>18</v>
      </c>
      <c r="K6974">
        <v>1981.53</v>
      </c>
      <c r="L6974">
        <v>123.49</v>
      </c>
      <c r="M6974" t="s">
        <v>19</v>
      </c>
      <c r="N6974">
        <v>6.2320530095431301E-2</v>
      </c>
      <c r="O6974" t="s">
        <v>11351</v>
      </c>
      <c r="P6974" t="s">
        <v>11356</v>
      </c>
      <c r="R6974" t="s">
        <v>11353</v>
      </c>
      <c r="S6974">
        <f>IF(SalesData[[#This Row],[Return Status]]="Returned",1,0)</f>
        <v>0</v>
      </c>
      <c r="T6974">
        <v>2081.52</v>
      </c>
      <c r="U6974" s="2">
        <f>EOMONTH(SalesData[[#This Row],[Order Date]],0)</f>
        <v>45199</v>
      </c>
      <c r="V6974" s="9" t="str">
        <f>"Q"&amp;INT((MONTH(SalesData[[#This Row],[Order Date]])+2)/3)&amp;"-"&amp;YEAR(SalesData[[#This Row],[Order Date]])</f>
        <v>Q3-2023</v>
      </c>
    </row>
    <row r="6975" spans="1:22" x14ac:dyDescent="0.35">
      <c r="A6975" t="s">
        <v>7116</v>
      </c>
      <c r="B6975" s="1">
        <v>45196</v>
      </c>
      <c r="C6975" t="s">
        <v>132</v>
      </c>
      <c r="D6975" t="s">
        <v>13</v>
      </c>
      <c r="E6975">
        <v>7998002125</v>
      </c>
      <c r="F6975" t="s">
        <v>206</v>
      </c>
      <c r="G6975" t="s">
        <v>89</v>
      </c>
      <c r="H6975" t="s">
        <v>90</v>
      </c>
      <c r="I6975" t="s">
        <v>31</v>
      </c>
      <c r="J6975" t="s">
        <v>18</v>
      </c>
      <c r="K6975">
        <v>665.98</v>
      </c>
      <c r="L6975">
        <v>89.39</v>
      </c>
      <c r="M6975" t="s">
        <v>19</v>
      </c>
      <c r="N6975">
        <v>0.134223249947446</v>
      </c>
      <c r="O6975" t="s">
        <v>11355</v>
      </c>
      <c r="P6975" t="s">
        <v>11352</v>
      </c>
      <c r="R6975" t="s">
        <v>11353</v>
      </c>
      <c r="S6975">
        <f>IF(SalesData[[#This Row],[Return Status]]="Returned",1,0)</f>
        <v>0</v>
      </c>
      <c r="T6975">
        <v>207.68</v>
      </c>
      <c r="U6975" s="2">
        <f>EOMONTH(SalesData[[#This Row],[Order Date]],0)</f>
        <v>45199</v>
      </c>
      <c r="V6975" s="9" t="str">
        <f>"Q"&amp;INT((MONTH(SalesData[[#This Row],[Order Date]])+2)/3)&amp;"-"&amp;YEAR(SalesData[[#This Row],[Order Date]])</f>
        <v>Q3-2023</v>
      </c>
    </row>
    <row r="6976" spans="1:22" x14ac:dyDescent="0.35">
      <c r="A6976" t="s">
        <v>7117</v>
      </c>
      <c r="B6976" s="1">
        <v>45171</v>
      </c>
      <c r="C6976" t="s">
        <v>194</v>
      </c>
      <c r="D6976" t="s">
        <v>39</v>
      </c>
      <c r="E6976">
        <v>9818999672</v>
      </c>
      <c r="F6976" t="s">
        <v>73</v>
      </c>
      <c r="G6976" t="s">
        <v>11374</v>
      </c>
      <c r="H6976" t="s">
        <v>75</v>
      </c>
      <c r="I6976" t="s">
        <v>36</v>
      </c>
      <c r="J6976" t="s">
        <v>62</v>
      </c>
      <c r="K6976">
        <v>118.72</v>
      </c>
      <c r="L6976">
        <v>19.170000000000002</v>
      </c>
      <c r="M6976" t="s">
        <v>62</v>
      </c>
      <c r="N6976">
        <v>0.16147237196765499</v>
      </c>
      <c r="O6976" t="s">
        <v>11361</v>
      </c>
      <c r="P6976" t="s">
        <v>11352</v>
      </c>
      <c r="R6976" t="s">
        <v>11353</v>
      </c>
      <c r="S6976">
        <f>IF(SalesData[[#This Row],[Return Status]]="Returned",1,0)</f>
        <v>0</v>
      </c>
      <c r="U6976" s="2">
        <f>EOMONTH(SalesData[[#This Row],[Order Date]],0)</f>
        <v>45199</v>
      </c>
      <c r="V6976" s="9" t="str">
        <f>"Q"&amp;INT((MONTH(SalesData[[#This Row],[Order Date]])+2)/3)&amp;"-"&amp;YEAR(SalesData[[#This Row],[Order Date]])</f>
        <v>Q3-2023</v>
      </c>
    </row>
    <row r="6977" spans="1:22" x14ac:dyDescent="0.35">
      <c r="A6977" t="s">
        <v>7118</v>
      </c>
      <c r="B6977" s="1">
        <v>45176</v>
      </c>
      <c r="C6977" t="s">
        <v>194</v>
      </c>
      <c r="D6977" t="s">
        <v>145</v>
      </c>
      <c r="E6977">
        <v>3754119041</v>
      </c>
      <c r="F6977" t="s">
        <v>88</v>
      </c>
      <c r="G6977" t="s">
        <v>89</v>
      </c>
      <c r="H6977" t="s">
        <v>90</v>
      </c>
      <c r="I6977" t="s">
        <v>31</v>
      </c>
      <c r="J6977" t="s">
        <v>18</v>
      </c>
      <c r="K6977">
        <v>372.97</v>
      </c>
      <c r="L6977">
        <v>105.12</v>
      </c>
      <c r="M6977" t="s">
        <v>19</v>
      </c>
      <c r="N6977">
        <v>0.28184572485722698</v>
      </c>
      <c r="O6977" t="s">
        <v>11361</v>
      </c>
      <c r="P6977" t="s">
        <v>11354</v>
      </c>
      <c r="R6977" t="s">
        <v>11353</v>
      </c>
      <c r="S6977">
        <f>IF(SalesData[[#This Row],[Return Status]]="Returned",1,0)</f>
        <v>0</v>
      </c>
      <c r="T6977">
        <v>207.68</v>
      </c>
      <c r="U6977" s="2">
        <f>EOMONTH(SalesData[[#This Row],[Order Date]],0)</f>
        <v>45199</v>
      </c>
      <c r="V6977" s="9" t="str">
        <f>"Q"&amp;INT((MONTH(SalesData[[#This Row],[Order Date]])+2)/3)&amp;"-"&amp;YEAR(SalesData[[#This Row],[Order Date]])</f>
        <v>Q3-2023</v>
      </c>
    </row>
    <row r="6978" spans="1:22" x14ac:dyDescent="0.35">
      <c r="A6978" t="s">
        <v>7119</v>
      </c>
      <c r="B6978" s="1">
        <v>45198</v>
      </c>
      <c r="C6978" t="s">
        <v>57</v>
      </c>
      <c r="D6978" t="s">
        <v>27</v>
      </c>
      <c r="E6978">
        <v>2000599006</v>
      </c>
      <c r="F6978" t="s">
        <v>292</v>
      </c>
      <c r="G6978" t="s">
        <v>69</v>
      </c>
      <c r="H6978" t="s">
        <v>41</v>
      </c>
      <c r="I6978" t="s">
        <v>31</v>
      </c>
      <c r="J6978" t="s">
        <v>61</v>
      </c>
      <c r="K6978">
        <v>1266.46</v>
      </c>
      <c r="L6978">
        <v>50.4</v>
      </c>
      <c r="M6978" t="s">
        <v>62</v>
      </c>
      <c r="N6978">
        <v>3.9795966710357997E-2</v>
      </c>
      <c r="O6978" t="s">
        <v>11351</v>
      </c>
      <c r="P6978" t="s">
        <v>11356</v>
      </c>
      <c r="R6978" t="s">
        <v>11353</v>
      </c>
      <c r="S6978">
        <f>IF(SalesData[[#This Row],[Return Status]]="Returned",1,0)</f>
        <v>0</v>
      </c>
      <c r="T6978">
        <v>2081.52</v>
      </c>
      <c r="U6978" s="2">
        <f>EOMONTH(SalesData[[#This Row],[Order Date]],0)</f>
        <v>45199</v>
      </c>
      <c r="V6978" s="9" t="str">
        <f>"Q"&amp;INT((MONTH(SalesData[[#This Row],[Order Date]])+2)/3)&amp;"-"&amp;YEAR(SalesData[[#This Row],[Order Date]])</f>
        <v>Q3-2023</v>
      </c>
    </row>
    <row r="6979" spans="1:22" x14ac:dyDescent="0.35">
      <c r="A6979" t="s">
        <v>7120</v>
      </c>
      <c r="B6979" s="1">
        <v>45183</v>
      </c>
      <c r="C6979" t="s">
        <v>52</v>
      </c>
      <c r="D6979" t="s">
        <v>46</v>
      </c>
      <c r="E6979">
        <v>9898294801</v>
      </c>
      <c r="F6979" t="s">
        <v>133</v>
      </c>
      <c r="G6979" t="s">
        <v>89</v>
      </c>
      <c r="H6979" t="s">
        <v>90</v>
      </c>
      <c r="I6979" t="s">
        <v>31</v>
      </c>
      <c r="J6979" t="s">
        <v>18</v>
      </c>
      <c r="K6979">
        <v>685.77</v>
      </c>
      <c r="L6979">
        <v>69.61</v>
      </c>
      <c r="M6979" t="s">
        <v>19</v>
      </c>
      <c r="N6979">
        <v>0.101506335943538</v>
      </c>
      <c r="O6979" t="s">
        <v>11355</v>
      </c>
      <c r="P6979" t="s">
        <v>11352</v>
      </c>
      <c r="R6979" t="s">
        <v>11353</v>
      </c>
      <c r="S6979">
        <f>IF(SalesData[[#This Row],[Return Status]]="Returned",1,0)</f>
        <v>0</v>
      </c>
      <c r="T6979">
        <v>207.68</v>
      </c>
      <c r="U6979" s="2">
        <f>EOMONTH(SalesData[[#This Row],[Order Date]],0)</f>
        <v>45199</v>
      </c>
      <c r="V6979" s="9" t="str">
        <f>"Q"&amp;INT((MONTH(SalesData[[#This Row],[Order Date]])+2)/3)&amp;"-"&amp;YEAR(SalesData[[#This Row],[Order Date]])</f>
        <v>Q3-2023</v>
      </c>
    </row>
    <row r="6980" spans="1:22" x14ac:dyDescent="0.35">
      <c r="A6980" t="s">
        <v>7121</v>
      </c>
      <c r="B6980" s="1">
        <v>45191</v>
      </c>
      <c r="C6980" t="s">
        <v>49</v>
      </c>
      <c r="D6980" t="s">
        <v>46</v>
      </c>
      <c r="E6980">
        <v>6685878449</v>
      </c>
      <c r="F6980" t="s">
        <v>154</v>
      </c>
      <c r="G6980" t="s">
        <v>11370</v>
      </c>
      <c r="H6980" t="s">
        <v>30</v>
      </c>
      <c r="I6980" t="s">
        <v>31</v>
      </c>
      <c r="J6980" t="s">
        <v>65</v>
      </c>
      <c r="K6980">
        <v>517.02</v>
      </c>
      <c r="L6980">
        <v>72.680000000000007</v>
      </c>
      <c r="M6980" t="s">
        <v>65</v>
      </c>
      <c r="N6980">
        <v>0.14057483269505999</v>
      </c>
      <c r="O6980" t="s">
        <v>11355</v>
      </c>
      <c r="P6980" t="s">
        <v>11352</v>
      </c>
      <c r="R6980" t="s">
        <v>11353</v>
      </c>
      <c r="S6980">
        <f>IF(SalesData[[#This Row],[Return Status]]="Returned",1,0)</f>
        <v>0</v>
      </c>
      <c r="U6980" s="2">
        <f>EOMONTH(SalesData[[#This Row],[Order Date]],0)</f>
        <v>45199</v>
      </c>
      <c r="V6980" s="9" t="str">
        <f>"Q"&amp;INT((MONTH(SalesData[[#This Row],[Order Date]])+2)/3)&amp;"-"&amp;YEAR(SalesData[[#This Row],[Order Date]])</f>
        <v>Q3-2023</v>
      </c>
    </row>
    <row r="6981" spans="1:22" x14ac:dyDescent="0.35">
      <c r="A6981" t="s">
        <v>7122</v>
      </c>
      <c r="B6981" s="1">
        <v>45180</v>
      </c>
      <c r="C6981" t="s">
        <v>188</v>
      </c>
      <c r="D6981" t="s">
        <v>39</v>
      </c>
      <c r="E6981">
        <v>776515165</v>
      </c>
      <c r="F6981" t="s">
        <v>168</v>
      </c>
      <c r="G6981" t="s">
        <v>54</v>
      </c>
      <c r="H6981" t="s">
        <v>55</v>
      </c>
      <c r="I6981" t="s">
        <v>31</v>
      </c>
      <c r="J6981" t="s">
        <v>18</v>
      </c>
      <c r="K6981">
        <v>1738.95</v>
      </c>
      <c r="L6981">
        <v>316.99</v>
      </c>
      <c r="M6981" t="s">
        <v>19</v>
      </c>
      <c r="N6981">
        <v>0.182288162396849</v>
      </c>
      <c r="O6981" t="s">
        <v>11351</v>
      </c>
      <c r="P6981" t="s">
        <v>11352</v>
      </c>
      <c r="R6981" t="s">
        <v>11353</v>
      </c>
      <c r="S6981">
        <f>IF(SalesData[[#This Row],[Return Status]]="Returned",1,0)</f>
        <v>0</v>
      </c>
      <c r="U6981" s="2">
        <f>EOMONTH(SalesData[[#This Row],[Order Date]],0)</f>
        <v>45199</v>
      </c>
      <c r="V6981" s="9" t="str">
        <f>"Q"&amp;INT((MONTH(SalesData[[#This Row],[Order Date]])+2)/3)&amp;"-"&amp;YEAR(SalesData[[#This Row],[Order Date]])</f>
        <v>Q3-2023</v>
      </c>
    </row>
    <row r="6982" spans="1:22" x14ac:dyDescent="0.35">
      <c r="A6982" t="s">
        <v>7123</v>
      </c>
      <c r="B6982" s="1">
        <v>45184</v>
      </c>
      <c r="C6982" t="s">
        <v>144</v>
      </c>
      <c r="D6982" t="s">
        <v>39</v>
      </c>
      <c r="E6982">
        <v>4519287572</v>
      </c>
      <c r="F6982" t="s">
        <v>147</v>
      </c>
      <c r="G6982" t="s">
        <v>11375</v>
      </c>
      <c r="H6982" t="s">
        <v>85</v>
      </c>
      <c r="I6982" t="s">
        <v>31</v>
      </c>
      <c r="J6982" t="s">
        <v>62</v>
      </c>
      <c r="K6982">
        <v>951.4</v>
      </c>
      <c r="L6982">
        <v>270.8</v>
      </c>
      <c r="M6982" t="s">
        <v>62</v>
      </c>
      <c r="N6982">
        <v>0.28463317216733203</v>
      </c>
      <c r="O6982" t="s">
        <v>11355</v>
      </c>
      <c r="P6982" t="s">
        <v>11354</v>
      </c>
      <c r="R6982" t="s">
        <v>11353</v>
      </c>
      <c r="S6982">
        <f>IF(SalesData[[#This Row],[Return Status]]="Returned",1,0)</f>
        <v>0</v>
      </c>
      <c r="U6982" s="2">
        <f>EOMONTH(SalesData[[#This Row],[Order Date]],0)</f>
        <v>45199</v>
      </c>
      <c r="V6982" s="9" t="str">
        <f>"Q"&amp;INT((MONTH(SalesData[[#This Row],[Order Date]])+2)/3)&amp;"-"&amp;YEAR(SalesData[[#This Row],[Order Date]])</f>
        <v>Q3-2023</v>
      </c>
    </row>
    <row r="6983" spans="1:22" x14ac:dyDescent="0.35">
      <c r="A6983" t="s">
        <v>7124</v>
      </c>
      <c r="B6983" s="1">
        <v>45183</v>
      </c>
      <c r="C6983" t="s">
        <v>94</v>
      </c>
      <c r="D6983" t="s">
        <v>46</v>
      </c>
      <c r="E6983">
        <v>1541970812</v>
      </c>
      <c r="F6983" t="s">
        <v>312</v>
      </c>
      <c r="G6983" t="s">
        <v>141</v>
      </c>
      <c r="H6983" t="s">
        <v>121</v>
      </c>
      <c r="I6983" t="s">
        <v>17</v>
      </c>
      <c r="J6983" t="s">
        <v>65</v>
      </c>
      <c r="K6983">
        <v>2377.4499999999998</v>
      </c>
      <c r="L6983">
        <v>174.92</v>
      </c>
      <c r="M6983" t="s">
        <v>65</v>
      </c>
      <c r="N6983">
        <v>7.3574628278197204E-2</v>
      </c>
      <c r="O6983" t="s">
        <v>11351</v>
      </c>
      <c r="P6983" t="s">
        <v>11356</v>
      </c>
      <c r="R6983" t="s">
        <v>11353</v>
      </c>
      <c r="S6983">
        <f>IF(SalesData[[#This Row],[Return Status]]="Returned",1,0)</f>
        <v>0</v>
      </c>
      <c r="T6983">
        <v>2793.38</v>
      </c>
      <c r="U6983" s="2">
        <f>EOMONTH(SalesData[[#This Row],[Order Date]],0)</f>
        <v>45199</v>
      </c>
      <c r="V6983" s="9" t="str">
        <f>"Q"&amp;INT((MONTH(SalesData[[#This Row],[Order Date]])+2)/3)&amp;"-"&amp;YEAR(SalesData[[#This Row],[Order Date]])</f>
        <v>Q3-2023</v>
      </c>
    </row>
    <row r="6984" spans="1:22" x14ac:dyDescent="0.35">
      <c r="A6984" t="s">
        <v>7125</v>
      </c>
      <c r="B6984" s="1">
        <v>45188</v>
      </c>
      <c r="C6984" t="s">
        <v>71</v>
      </c>
      <c r="D6984" t="s">
        <v>72</v>
      </c>
      <c r="E6984">
        <v>6090920096</v>
      </c>
      <c r="F6984" t="s">
        <v>22</v>
      </c>
      <c r="G6984" t="s">
        <v>23</v>
      </c>
      <c r="H6984" t="s">
        <v>24</v>
      </c>
      <c r="I6984" t="s">
        <v>17</v>
      </c>
      <c r="J6984" t="s">
        <v>18</v>
      </c>
      <c r="K6984">
        <v>912.09</v>
      </c>
      <c r="L6984">
        <v>195.2</v>
      </c>
      <c r="M6984" t="s">
        <v>19</v>
      </c>
      <c r="N6984">
        <v>0.21401396791983199</v>
      </c>
      <c r="O6984" t="s">
        <v>11355</v>
      </c>
      <c r="P6984" t="s">
        <v>11354</v>
      </c>
      <c r="R6984" t="s">
        <v>11353</v>
      </c>
      <c r="S6984">
        <f>IF(SalesData[[#This Row],[Return Status]]="Returned",1,0)</f>
        <v>0</v>
      </c>
      <c r="T6984">
        <v>2821.33</v>
      </c>
      <c r="U6984" s="2">
        <f>EOMONTH(SalesData[[#This Row],[Order Date]],0)</f>
        <v>45199</v>
      </c>
      <c r="V6984" s="9" t="str">
        <f>"Q"&amp;INT((MONTH(SalesData[[#This Row],[Order Date]])+2)/3)&amp;"-"&amp;YEAR(SalesData[[#This Row],[Order Date]])</f>
        <v>Q3-2023</v>
      </c>
    </row>
    <row r="6985" spans="1:22" x14ac:dyDescent="0.35">
      <c r="A6985" t="s">
        <v>7126</v>
      </c>
      <c r="B6985" s="1">
        <v>45188</v>
      </c>
      <c r="C6985" t="s">
        <v>71</v>
      </c>
      <c r="D6985" t="s">
        <v>39</v>
      </c>
      <c r="E6985">
        <v>2972114497</v>
      </c>
      <c r="F6985" t="s">
        <v>163</v>
      </c>
      <c r="G6985" t="s">
        <v>164</v>
      </c>
      <c r="H6985" t="s">
        <v>165</v>
      </c>
      <c r="I6985" t="s">
        <v>36</v>
      </c>
      <c r="J6985" t="s">
        <v>42</v>
      </c>
      <c r="K6985">
        <v>3233.93</v>
      </c>
      <c r="L6985">
        <v>369.32</v>
      </c>
      <c r="M6985" t="s">
        <v>43</v>
      </c>
      <c r="N6985">
        <v>0.11420160609537</v>
      </c>
      <c r="O6985" t="s">
        <v>11351</v>
      </c>
      <c r="P6985" t="s">
        <v>11352</v>
      </c>
      <c r="Q6985" t="s">
        <v>11372</v>
      </c>
      <c r="R6985" t="s">
        <v>11360</v>
      </c>
      <c r="S6985">
        <f>IF(SalesData[[#This Row],[Return Status]]="Returned",1,0)</f>
        <v>1</v>
      </c>
      <c r="U6985" s="2">
        <f>EOMONTH(SalesData[[#This Row],[Order Date]],0)</f>
        <v>45199</v>
      </c>
      <c r="V6985" s="9" t="str">
        <f>"Q"&amp;INT((MONTH(SalesData[[#This Row],[Order Date]])+2)/3)&amp;"-"&amp;YEAR(SalesData[[#This Row],[Order Date]])</f>
        <v>Q3-2023</v>
      </c>
    </row>
    <row r="6986" spans="1:22" x14ac:dyDescent="0.35">
      <c r="A6986" t="s">
        <v>7127</v>
      </c>
      <c r="B6986" s="1">
        <v>45172</v>
      </c>
      <c r="C6986" t="s">
        <v>176</v>
      </c>
      <c r="D6986" t="s">
        <v>46</v>
      </c>
      <c r="E6986">
        <v>7793293609</v>
      </c>
      <c r="F6986" t="s">
        <v>50</v>
      </c>
      <c r="G6986" t="s">
        <v>34</v>
      </c>
      <c r="H6986" t="s">
        <v>35</v>
      </c>
      <c r="I6986" t="s">
        <v>36</v>
      </c>
      <c r="J6986" t="s">
        <v>65</v>
      </c>
      <c r="K6986">
        <v>3302.96</v>
      </c>
      <c r="L6986">
        <v>336.42</v>
      </c>
      <c r="M6986" t="s">
        <v>65</v>
      </c>
      <c r="N6986">
        <v>0.10185409450916801</v>
      </c>
      <c r="O6986" t="s">
        <v>11351</v>
      </c>
      <c r="P6986" t="s">
        <v>11352</v>
      </c>
      <c r="R6986" t="s">
        <v>11353</v>
      </c>
      <c r="S6986">
        <f>IF(SalesData[[#This Row],[Return Status]]="Returned",1,0)</f>
        <v>0</v>
      </c>
      <c r="U6986" s="2">
        <f>EOMONTH(SalesData[[#This Row],[Order Date]],0)</f>
        <v>45199</v>
      </c>
      <c r="V6986" s="9" t="str">
        <f>"Q"&amp;INT((MONTH(SalesData[[#This Row],[Order Date]])+2)/3)&amp;"-"&amp;YEAR(SalesData[[#This Row],[Order Date]])</f>
        <v>Q3-2023</v>
      </c>
    </row>
    <row r="6987" spans="1:22" x14ac:dyDescent="0.35">
      <c r="A6987" t="s">
        <v>7128</v>
      </c>
      <c r="B6987" s="1">
        <v>45170</v>
      </c>
      <c r="C6987" t="s">
        <v>71</v>
      </c>
      <c r="D6987" t="s">
        <v>46</v>
      </c>
      <c r="E6987">
        <v>1566039648</v>
      </c>
      <c r="F6987" t="s">
        <v>159</v>
      </c>
      <c r="G6987" t="s">
        <v>84</v>
      </c>
      <c r="H6987" t="s">
        <v>85</v>
      </c>
      <c r="I6987" t="s">
        <v>31</v>
      </c>
      <c r="J6987" t="s">
        <v>62</v>
      </c>
      <c r="K6987">
        <v>3109.66</v>
      </c>
      <c r="L6987">
        <v>412.65</v>
      </c>
      <c r="M6987" t="s">
        <v>62</v>
      </c>
      <c r="N6987">
        <v>0.132699394789141</v>
      </c>
      <c r="O6987" t="s">
        <v>11351</v>
      </c>
      <c r="P6987" t="s">
        <v>11352</v>
      </c>
      <c r="R6987" t="s">
        <v>11353</v>
      </c>
      <c r="S6987">
        <f>IF(SalesData[[#This Row],[Return Status]]="Returned",1,0)</f>
        <v>0</v>
      </c>
      <c r="T6987">
        <v>847.14</v>
      </c>
      <c r="U6987" s="2">
        <f>EOMONTH(SalesData[[#This Row],[Order Date]],0)</f>
        <v>45199</v>
      </c>
      <c r="V6987" s="9" t="str">
        <f>"Q"&amp;INT((MONTH(SalesData[[#This Row],[Order Date]])+2)/3)&amp;"-"&amp;YEAR(SalesData[[#This Row],[Order Date]])</f>
        <v>Q3-2023</v>
      </c>
    </row>
    <row r="6988" spans="1:22" x14ac:dyDescent="0.35">
      <c r="A6988" t="s">
        <v>7129</v>
      </c>
      <c r="B6988" s="1">
        <v>45183</v>
      </c>
      <c r="C6988" t="s">
        <v>162</v>
      </c>
      <c r="D6988" t="s">
        <v>72</v>
      </c>
      <c r="E6988">
        <v>4712257895</v>
      </c>
      <c r="F6988" t="s">
        <v>83</v>
      </c>
      <c r="G6988" t="s">
        <v>84</v>
      </c>
      <c r="H6988" t="s">
        <v>85</v>
      </c>
      <c r="I6988" t="s">
        <v>31</v>
      </c>
      <c r="J6988" t="s">
        <v>61</v>
      </c>
      <c r="K6988">
        <v>2060.25</v>
      </c>
      <c r="L6988">
        <v>581.79999999999995</v>
      </c>
      <c r="M6988" t="s">
        <v>62</v>
      </c>
      <c r="N6988">
        <v>0.28239291348137402</v>
      </c>
      <c r="O6988" t="s">
        <v>11351</v>
      </c>
      <c r="P6988" t="s">
        <v>11354</v>
      </c>
      <c r="R6988" t="s">
        <v>11353</v>
      </c>
      <c r="S6988">
        <f>IF(SalesData[[#This Row],[Return Status]]="Returned",1,0)</f>
        <v>0</v>
      </c>
      <c r="T6988">
        <v>847.14</v>
      </c>
      <c r="U6988" s="2">
        <f>EOMONTH(SalesData[[#This Row],[Order Date]],0)</f>
        <v>45199</v>
      </c>
      <c r="V6988" s="9" t="str">
        <f>"Q"&amp;INT((MONTH(SalesData[[#This Row],[Order Date]])+2)/3)&amp;"-"&amp;YEAR(SalesData[[#This Row],[Order Date]])</f>
        <v>Q3-2023</v>
      </c>
    </row>
    <row r="6989" spans="1:22" x14ac:dyDescent="0.35">
      <c r="A6989" t="s">
        <v>7130</v>
      </c>
      <c r="B6989" s="1">
        <v>45196</v>
      </c>
      <c r="C6989" t="s">
        <v>21</v>
      </c>
      <c r="D6989" t="s">
        <v>46</v>
      </c>
      <c r="E6989">
        <v>7092142435</v>
      </c>
      <c r="F6989" t="s">
        <v>140</v>
      </c>
      <c r="G6989" t="s">
        <v>141</v>
      </c>
      <c r="H6989" t="s">
        <v>121</v>
      </c>
      <c r="I6989" t="s">
        <v>17</v>
      </c>
      <c r="J6989" t="s">
        <v>42</v>
      </c>
      <c r="K6989">
        <v>4834.46</v>
      </c>
      <c r="L6989">
        <v>508.28</v>
      </c>
      <c r="M6989" t="s">
        <v>43</v>
      </c>
      <c r="N6989">
        <v>0.105136871543047</v>
      </c>
      <c r="O6989" t="s">
        <v>11351</v>
      </c>
      <c r="P6989" t="s">
        <v>11352</v>
      </c>
      <c r="R6989" t="s">
        <v>11353</v>
      </c>
      <c r="S6989">
        <f>IF(SalesData[[#This Row],[Return Status]]="Returned",1,0)</f>
        <v>0</v>
      </c>
      <c r="T6989">
        <v>2793.38</v>
      </c>
      <c r="U6989" s="2">
        <f>EOMONTH(SalesData[[#This Row],[Order Date]],0)</f>
        <v>45199</v>
      </c>
      <c r="V6989" s="9" t="str">
        <f>"Q"&amp;INT((MONTH(SalesData[[#This Row],[Order Date]])+2)/3)&amp;"-"&amp;YEAR(SalesData[[#This Row],[Order Date]])</f>
        <v>Q3-2023</v>
      </c>
    </row>
    <row r="6990" spans="1:22" x14ac:dyDescent="0.35">
      <c r="A6990" t="s">
        <v>7131</v>
      </c>
      <c r="B6990" s="1">
        <v>45197</v>
      </c>
      <c r="C6990" t="s">
        <v>176</v>
      </c>
      <c r="D6990" t="s">
        <v>27</v>
      </c>
      <c r="E6990">
        <v>3662492556</v>
      </c>
      <c r="F6990" t="s">
        <v>137</v>
      </c>
      <c r="G6990" t="s">
        <v>34</v>
      </c>
      <c r="H6990" t="s">
        <v>35</v>
      </c>
      <c r="I6990" t="s">
        <v>36</v>
      </c>
      <c r="J6990" t="s">
        <v>62</v>
      </c>
      <c r="K6990">
        <v>4217.32</v>
      </c>
      <c r="L6990">
        <v>937.21</v>
      </c>
      <c r="M6990" t="s">
        <v>62</v>
      </c>
      <c r="N6990">
        <v>0.22222880881697399</v>
      </c>
      <c r="O6990" t="s">
        <v>11351</v>
      </c>
      <c r="P6990" t="s">
        <v>11354</v>
      </c>
      <c r="R6990" t="s">
        <v>11353</v>
      </c>
      <c r="S6990">
        <f>IF(SalesData[[#This Row],[Return Status]]="Returned",1,0)</f>
        <v>0</v>
      </c>
      <c r="U6990" s="2">
        <f>EOMONTH(SalesData[[#This Row],[Order Date]],0)</f>
        <v>45199</v>
      </c>
      <c r="V6990" s="9" t="str">
        <f>"Q"&amp;INT((MONTH(SalesData[[#This Row],[Order Date]])+2)/3)&amp;"-"&amp;YEAR(SalesData[[#This Row],[Order Date]])</f>
        <v>Q3-2023</v>
      </c>
    </row>
    <row r="6991" spans="1:22" x14ac:dyDescent="0.35">
      <c r="A6991" t="s">
        <v>7132</v>
      </c>
      <c r="B6991" s="1">
        <v>45190</v>
      </c>
      <c r="C6991" t="s">
        <v>139</v>
      </c>
      <c r="D6991" t="s">
        <v>99</v>
      </c>
      <c r="E6991">
        <v>4587554856</v>
      </c>
      <c r="F6991" t="s">
        <v>181</v>
      </c>
      <c r="G6991" t="s">
        <v>54</v>
      </c>
      <c r="H6991" t="s">
        <v>55</v>
      </c>
      <c r="I6991" t="s">
        <v>31</v>
      </c>
      <c r="J6991" t="s">
        <v>19</v>
      </c>
      <c r="K6991">
        <v>3698.13</v>
      </c>
      <c r="L6991">
        <v>398.5</v>
      </c>
      <c r="M6991" t="s">
        <v>19</v>
      </c>
      <c r="N6991">
        <v>0.107757163755736</v>
      </c>
      <c r="O6991" t="s">
        <v>11351</v>
      </c>
      <c r="P6991" t="s">
        <v>11352</v>
      </c>
      <c r="R6991" t="s">
        <v>11353</v>
      </c>
      <c r="S6991">
        <f>IF(SalesData[[#This Row],[Return Status]]="Returned",1,0)</f>
        <v>0</v>
      </c>
      <c r="U6991" s="2">
        <f>EOMONTH(SalesData[[#This Row],[Order Date]],0)</f>
        <v>45199</v>
      </c>
      <c r="V6991" s="9" t="str">
        <f>"Q"&amp;INT((MONTH(SalesData[[#This Row],[Order Date]])+2)/3)&amp;"-"&amp;YEAR(SalesData[[#This Row],[Order Date]])</f>
        <v>Q3-2023</v>
      </c>
    </row>
    <row r="6992" spans="1:22" x14ac:dyDescent="0.35">
      <c r="A6992" t="s">
        <v>7133</v>
      </c>
      <c r="B6992" s="1">
        <v>45189</v>
      </c>
      <c r="C6992" t="s">
        <v>188</v>
      </c>
      <c r="D6992" t="s">
        <v>39</v>
      </c>
      <c r="E6992">
        <v>8789088379</v>
      </c>
      <c r="F6992" t="s">
        <v>22</v>
      </c>
      <c r="G6992" t="s">
        <v>23</v>
      </c>
      <c r="H6992" t="s">
        <v>11357</v>
      </c>
      <c r="I6992" t="s">
        <v>17</v>
      </c>
      <c r="J6992" t="s">
        <v>43</v>
      </c>
      <c r="K6992">
        <v>3045.26</v>
      </c>
      <c r="L6992">
        <v>421.45</v>
      </c>
      <c r="M6992" t="s">
        <v>43</v>
      </c>
      <c r="N6992">
        <v>0.13839540794546301</v>
      </c>
      <c r="O6992" t="s">
        <v>11351</v>
      </c>
      <c r="P6992" t="s">
        <v>11352</v>
      </c>
      <c r="R6992" t="s">
        <v>11353</v>
      </c>
      <c r="S6992">
        <f>IF(SalesData[[#This Row],[Return Status]]="Returned",1,0)</f>
        <v>0</v>
      </c>
      <c r="T6992">
        <v>2821.33</v>
      </c>
      <c r="U6992" s="2">
        <f>EOMONTH(SalesData[[#This Row],[Order Date]],0)</f>
        <v>45199</v>
      </c>
      <c r="V6992" s="9" t="str">
        <f>"Q"&amp;INT((MONTH(SalesData[[#This Row],[Order Date]])+2)/3)&amp;"-"&amp;YEAR(SalesData[[#This Row],[Order Date]])</f>
        <v>Q3-2023</v>
      </c>
    </row>
    <row r="6993" spans="1:22" x14ac:dyDescent="0.35">
      <c r="A6993" t="s">
        <v>7134</v>
      </c>
      <c r="B6993" s="1">
        <v>45185</v>
      </c>
      <c r="C6993" t="s">
        <v>176</v>
      </c>
      <c r="D6993" t="s">
        <v>39</v>
      </c>
      <c r="E6993">
        <v>7451683517</v>
      </c>
      <c r="F6993" t="s">
        <v>58</v>
      </c>
      <c r="G6993" t="s">
        <v>59</v>
      </c>
      <c r="H6993" t="s">
        <v>60</v>
      </c>
      <c r="I6993" t="s">
        <v>31</v>
      </c>
      <c r="J6993" t="s">
        <v>19</v>
      </c>
      <c r="K6993">
        <v>84.55</v>
      </c>
      <c r="L6993">
        <v>24.72</v>
      </c>
      <c r="M6993" t="s">
        <v>19</v>
      </c>
      <c r="N6993">
        <v>0.29237137788291001</v>
      </c>
      <c r="O6993" t="s">
        <v>11361</v>
      </c>
      <c r="P6993" t="s">
        <v>11354</v>
      </c>
      <c r="R6993" t="s">
        <v>11353</v>
      </c>
      <c r="S6993">
        <f>IF(SalesData[[#This Row],[Return Status]]="Returned",1,0)</f>
        <v>0</v>
      </c>
      <c r="T6993">
        <v>2183.56</v>
      </c>
      <c r="U6993" s="2">
        <f>EOMONTH(SalesData[[#This Row],[Order Date]],0)</f>
        <v>45199</v>
      </c>
      <c r="V6993" s="9" t="str">
        <f>"Q"&amp;INT((MONTH(SalesData[[#This Row],[Order Date]])+2)/3)&amp;"-"&amp;YEAR(SalesData[[#This Row],[Order Date]])</f>
        <v>Q3-2023</v>
      </c>
    </row>
    <row r="6994" spans="1:22" x14ac:dyDescent="0.35">
      <c r="A6994" t="s">
        <v>7135</v>
      </c>
      <c r="B6994" s="1">
        <v>45173</v>
      </c>
      <c r="C6994" t="s">
        <v>45</v>
      </c>
      <c r="D6994" t="s">
        <v>46</v>
      </c>
      <c r="E6994">
        <v>2157361835</v>
      </c>
      <c r="F6994" t="s">
        <v>114</v>
      </c>
      <c r="G6994" t="s">
        <v>59</v>
      </c>
      <c r="H6994" t="s">
        <v>60</v>
      </c>
      <c r="I6994" t="s">
        <v>31</v>
      </c>
      <c r="J6994" t="s">
        <v>19</v>
      </c>
      <c r="K6994">
        <v>3881.79</v>
      </c>
      <c r="L6994">
        <v>758.42</v>
      </c>
      <c r="M6994" t="s">
        <v>19</v>
      </c>
      <c r="N6994">
        <v>0.195378936006327</v>
      </c>
      <c r="O6994" t="s">
        <v>11351</v>
      </c>
      <c r="P6994" t="s">
        <v>11352</v>
      </c>
      <c r="R6994" t="s">
        <v>11353</v>
      </c>
      <c r="S6994">
        <f>IF(SalesData[[#This Row],[Return Status]]="Returned",1,0)</f>
        <v>0</v>
      </c>
      <c r="T6994">
        <v>2183.56</v>
      </c>
      <c r="U6994" s="2">
        <f>EOMONTH(SalesData[[#This Row],[Order Date]],0)</f>
        <v>45199</v>
      </c>
      <c r="V6994" s="9" t="str">
        <f>"Q"&amp;INT((MONTH(SalesData[[#This Row],[Order Date]])+2)/3)&amp;"-"&amp;YEAR(SalesData[[#This Row],[Order Date]])</f>
        <v>Q3-2023</v>
      </c>
    </row>
    <row r="6995" spans="1:22" x14ac:dyDescent="0.35">
      <c r="A6995" t="s">
        <v>7136</v>
      </c>
      <c r="B6995" s="1">
        <v>45195</v>
      </c>
      <c r="C6995" t="s">
        <v>194</v>
      </c>
      <c r="D6995" t="s">
        <v>99</v>
      </c>
      <c r="E6995">
        <v>9121578014</v>
      </c>
      <c r="F6995" t="s">
        <v>109</v>
      </c>
      <c r="G6995" t="s">
        <v>59</v>
      </c>
      <c r="H6995" t="s">
        <v>60</v>
      </c>
      <c r="I6995" t="s">
        <v>31</v>
      </c>
      <c r="J6995" t="s">
        <v>19</v>
      </c>
      <c r="K6995">
        <v>3182.56</v>
      </c>
      <c r="L6995">
        <v>102.02</v>
      </c>
      <c r="M6995" t="s">
        <v>19</v>
      </c>
      <c r="N6995">
        <v>3.2055954954502003E-2</v>
      </c>
      <c r="O6995" t="s">
        <v>11351</v>
      </c>
      <c r="P6995" t="s">
        <v>11356</v>
      </c>
      <c r="R6995" t="s">
        <v>11353</v>
      </c>
      <c r="S6995">
        <f>IF(SalesData[[#This Row],[Return Status]]="Returned",1,0)</f>
        <v>0</v>
      </c>
      <c r="T6995">
        <v>2183.56</v>
      </c>
      <c r="U6995" s="2">
        <f>EOMONTH(SalesData[[#This Row],[Order Date]],0)</f>
        <v>45199</v>
      </c>
      <c r="V6995" s="9" t="str">
        <f>"Q"&amp;INT((MONTH(SalesData[[#This Row],[Order Date]])+2)/3)&amp;"-"&amp;YEAR(SalesData[[#This Row],[Order Date]])</f>
        <v>Q3-2023</v>
      </c>
    </row>
    <row r="6996" spans="1:22" x14ac:dyDescent="0.35">
      <c r="A6996" t="s">
        <v>7137</v>
      </c>
      <c r="B6996" s="1">
        <v>45179</v>
      </c>
      <c r="C6996" t="s">
        <v>144</v>
      </c>
      <c r="D6996" t="s">
        <v>99</v>
      </c>
      <c r="E6996">
        <v>8888220904</v>
      </c>
      <c r="F6996" t="s">
        <v>170</v>
      </c>
      <c r="G6996" t="s">
        <v>69</v>
      </c>
      <c r="H6996" t="s">
        <v>41</v>
      </c>
      <c r="I6996" t="s">
        <v>31</v>
      </c>
      <c r="J6996" t="s">
        <v>42</v>
      </c>
      <c r="K6996">
        <v>3669.31</v>
      </c>
      <c r="L6996">
        <v>281.47000000000003</v>
      </c>
      <c r="M6996" t="s">
        <v>43</v>
      </c>
      <c r="N6996">
        <v>7.6709245062423201E-2</v>
      </c>
      <c r="O6996" t="s">
        <v>11351</v>
      </c>
      <c r="P6996" t="s">
        <v>11356</v>
      </c>
      <c r="R6996" t="s">
        <v>11353</v>
      </c>
      <c r="S6996">
        <f>IF(SalesData[[#This Row],[Return Status]]="Returned",1,0)</f>
        <v>0</v>
      </c>
      <c r="T6996">
        <v>2081.52</v>
      </c>
      <c r="U6996" s="2">
        <f>EOMONTH(SalesData[[#This Row],[Order Date]],0)</f>
        <v>45199</v>
      </c>
      <c r="V6996" s="9" t="str">
        <f>"Q"&amp;INT((MONTH(SalesData[[#This Row],[Order Date]])+2)/3)&amp;"-"&amp;YEAR(SalesData[[#This Row],[Order Date]])</f>
        <v>Q3-2023</v>
      </c>
    </row>
    <row r="6997" spans="1:22" x14ac:dyDescent="0.35">
      <c r="A6997" t="s">
        <v>7138</v>
      </c>
      <c r="B6997" s="1">
        <v>45173</v>
      </c>
      <c r="C6997" t="s">
        <v>26</v>
      </c>
      <c r="D6997" t="s">
        <v>27</v>
      </c>
      <c r="E6997">
        <v>6287024998</v>
      </c>
      <c r="F6997" t="s">
        <v>172</v>
      </c>
      <c r="G6997" t="s">
        <v>141</v>
      </c>
      <c r="H6997" t="s">
        <v>121</v>
      </c>
      <c r="I6997" t="s">
        <v>17</v>
      </c>
      <c r="J6997" t="s">
        <v>19</v>
      </c>
      <c r="K6997">
        <v>86.56</v>
      </c>
      <c r="L6997">
        <v>13.27</v>
      </c>
      <c r="M6997" t="s">
        <v>19</v>
      </c>
      <c r="N6997">
        <v>0.15330406654343801</v>
      </c>
      <c r="O6997" t="s">
        <v>11361</v>
      </c>
      <c r="P6997" t="s">
        <v>11352</v>
      </c>
      <c r="R6997" t="s">
        <v>11353</v>
      </c>
      <c r="S6997">
        <f>IF(SalesData[[#This Row],[Return Status]]="Returned",1,0)</f>
        <v>0</v>
      </c>
      <c r="T6997">
        <v>2793.38</v>
      </c>
      <c r="U6997" s="2">
        <f>EOMONTH(SalesData[[#This Row],[Order Date]],0)</f>
        <v>45199</v>
      </c>
      <c r="V6997" s="9" t="str">
        <f>"Q"&amp;INT((MONTH(SalesData[[#This Row],[Order Date]])+2)/3)&amp;"-"&amp;YEAR(SalesData[[#This Row],[Order Date]])</f>
        <v>Q3-2023</v>
      </c>
    </row>
    <row r="6998" spans="1:22" x14ac:dyDescent="0.35">
      <c r="A6998" t="s">
        <v>7139</v>
      </c>
      <c r="B6998" s="1">
        <v>45193</v>
      </c>
      <c r="C6998" t="s">
        <v>49</v>
      </c>
      <c r="D6998" t="s">
        <v>46</v>
      </c>
      <c r="E6998">
        <v>4399901987</v>
      </c>
      <c r="F6998" t="s">
        <v>387</v>
      </c>
      <c r="G6998" t="s">
        <v>89</v>
      </c>
      <c r="H6998" t="s">
        <v>90</v>
      </c>
      <c r="I6998" t="s">
        <v>31</v>
      </c>
      <c r="J6998" t="s">
        <v>18</v>
      </c>
      <c r="K6998">
        <v>3579.6</v>
      </c>
      <c r="L6998">
        <v>832.72</v>
      </c>
      <c r="M6998" t="s">
        <v>19</v>
      </c>
      <c r="N6998">
        <v>0.232629344060789</v>
      </c>
      <c r="O6998" t="s">
        <v>11351</v>
      </c>
      <c r="P6998" t="s">
        <v>11354</v>
      </c>
      <c r="R6998" t="s">
        <v>11353</v>
      </c>
      <c r="S6998">
        <f>IF(SalesData[[#This Row],[Return Status]]="Returned",1,0)</f>
        <v>0</v>
      </c>
      <c r="T6998">
        <v>207.68</v>
      </c>
      <c r="U6998" s="2">
        <f>EOMONTH(SalesData[[#This Row],[Order Date]],0)</f>
        <v>45199</v>
      </c>
      <c r="V6998" s="9" t="str">
        <f>"Q"&amp;INT((MONTH(SalesData[[#This Row],[Order Date]])+2)/3)&amp;"-"&amp;YEAR(SalesData[[#This Row],[Order Date]])</f>
        <v>Q3-2023</v>
      </c>
    </row>
    <row r="6999" spans="1:22" x14ac:dyDescent="0.35">
      <c r="A6999" t="s">
        <v>7140</v>
      </c>
      <c r="B6999" s="1">
        <v>45179</v>
      </c>
      <c r="C6999" t="s">
        <v>67</v>
      </c>
      <c r="D6999" t="s">
        <v>46</v>
      </c>
      <c r="E6999">
        <v>2635891414</v>
      </c>
      <c r="F6999" t="s">
        <v>185</v>
      </c>
      <c r="G6999" t="s">
        <v>164</v>
      </c>
      <c r="H6999" t="s">
        <v>165</v>
      </c>
      <c r="I6999" t="s">
        <v>36</v>
      </c>
      <c r="J6999" t="s">
        <v>19</v>
      </c>
      <c r="K6999">
        <v>424.77</v>
      </c>
      <c r="L6999">
        <v>122.02</v>
      </c>
      <c r="M6999" t="s">
        <v>19</v>
      </c>
      <c r="N6999">
        <v>0.28726134143183402</v>
      </c>
      <c r="O6999" t="s">
        <v>11361</v>
      </c>
      <c r="P6999" t="s">
        <v>11354</v>
      </c>
      <c r="R6999" t="s">
        <v>11353</v>
      </c>
      <c r="S6999">
        <f>IF(SalesData[[#This Row],[Return Status]]="Returned",1,0)</f>
        <v>0</v>
      </c>
      <c r="U6999" s="2">
        <f>EOMONTH(SalesData[[#This Row],[Order Date]],0)</f>
        <v>45199</v>
      </c>
      <c r="V6999" s="9" t="str">
        <f>"Q"&amp;INT((MONTH(SalesData[[#This Row],[Order Date]])+2)/3)&amp;"-"&amp;YEAR(SalesData[[#This Row],[Order Date]])</f>
        <v>Q3-2023</v>
      </c>
    </row>
    <row r="7000" spans="1:22" x14ac:dyDescent="0.35">
      <c r="A7000" t="s">
        <v>7141</v>
      </c>
      <c r="B7000" s="1">
        <v>45185</v>
      </c>
      <c r="C7000" t="s">
        <v>176</v>
      </c>
      <c r="D7000" t="s">
        <v>46</v>
      </c>
      <c r="E7000">
        <v>1714949393</v>
      </c>
      <c r="F7000" t="s">
        <v>103</v>
      </c>
      <c r="G7000" t="s">
        <v>23</v>
      </c>
      <c r="H7000" t="s">
        <v>24</v>
      </c>
      <c r="I7000" t="s">
        <v>17</v>
      </c>
      <c r="J7000" t="s">
        <v>62</v>
      </c>
      <c r="K7000">
        <v>3765.08</v>
      </c>
      <c r="L7000">
        <v>658.87</v>
      </c>
      <c r="M7000" t="s">
        <v>62</v>
      </c>
      <c r="N7000">
        <v>0.17499495362648301</v>
      </c>
      <c r="O7000" t="s">
        <v>11351</v>
      </c>
      <c r="P7000" t="s">
        <v>11352</v>
      </c>
      <c r="Q7000" t="s">
        <v>11359</v>
      </c>
      <c r="R7000" t="s">
        <v>11360</v>
      </c>
      <c r="S7000">
        <f>IF(SalesData[[#This Row],[Return Status]]="Returned",1,0)</f>
        <v>1</v>
      </c>
      <c r="T7000">
        <v>2821.33</v>
      </c>
      <c r="U7000" s="2">
        <f>EOMONTH(SalesData[[#This Row],[Order Date]],0)</f>
        <v>45199</v>
      </c>
      <c r="V7000" s="9" t="str">
        <f>"Q"&amp;INT((MONTH(SalesData[[#This Row],[Order Date]])+2)/3)&amp;"-"&amp;YEAR(SalesData[[#This Row],[Order Date]])</f>
        <v>Q3-2023</v>
      </c>
    </row>
    <row r="7001" spans="1:22" x14ac:dyDescent="0.35">
      <c r="A7001" t="s">
        <v>7142</v>
      </c>
      <c r="B7001" s="1">
        <v>45175</v>
      </c>
      <c r="C7001" t="s">
        <v>194</v>
      </c>
      <c r="D7001" t="s">
        <v>13</v>
      </c>
      <c r="E7001">
        <v>5276889267</v>
      </c>
      <c r="F7001" t="s">
        <v>133</v>
      </c>
      <c r="G7001" t="s">
        <v>89</v>
      </c>
      <c r="H7001" t="s">
        <v>90</v>
      </c>
      <c r="I7001" t="s">
        <v>31</v>
      </c>
      <c r="J7001" t="s">
        <v>19</v>
      </c>
      <c r="K7001">
        <v>3577.55</v>
      </c>
      <c r="L7001">
        <v>936.18</v>
      </c>
      <c r="M7001" t="s">
        <v>19</v>
      </c>
      <c r="N7001">
        <v>0.26168187726237202</v>
      </c>
      <c r="O7001" t="s">
        <v>11351</v>
      </c>
      <c r="P7001" t="s">
        <v>11354</v>
      </c>
      <c r="R7001" t="s">
        <v>11353</v>
      </c>
      <c r="S7001">
        <f>IF(SalesData[[#This Row],[Return Status]]="Returned",1,0)</f>
        <v>0</v>
      </c>
      <c r="T7001">
        <v>207.68</v>
      </c>
      <c r="U7001" s="2">
        <f>EOMONTH(SalesData[[#This Row],[Order Date]],0)</f>
        <v>45199</v>
      </c>
      <c r="V7001" s="9" t="str">
        <f>"Q"&amp;INT((MONTH(SalesData[[#This Row],[Order Date]])+2)/3)&amp;"-"&amp;YEAR(SalesData[[#This Row],[Order Date]])</f>
        <v>Q3-2023</v>
      </c>
    </row>
    <row r="7002" spans="1:22" x14ac:dyDescent="0.35">
      <c r="A7002" t="s">
        <v>7143</v>
      </c>
      <c r="B7002" s="1">
        <v>45171</v>
      </c>
      <c r="C7002" t="s">
        <v>97</v>
      </c>
      <c r="D7002" t="s">
        <v>145</v>
      </c>
      <c r="E7002">
        <v>392481555</v>
      </c>
      <c r="F7002" t="s">
        <v>137</v>
      </c>
      <c r="G7002" t="s">
        <v>34</v>
      </c>
      <c r="H7002" t="s">
        <v>35</v>
      </c>
      <c r="I7002" t="s">
        <v>36</v>
      </c>
      <c r="J7002" t="s">
        <v>18</v>
      </c>
      <c r="K7002">
        <v>1076.83</v>
      </c>
      <c r="L7002">
        <v>64.02</v>
      </c>
      <c r="M7002" t="s">
        <v>19</v>
      </c>
      <c r="N7002">
        <v>5.9452281232877997E-2</v>
      </c>
      <c r="O7002" t="s">
        <v>11351</v>
      </c>
      <c r="P7002" t="s">
        <v>11356</v>
      </c>
      <c r="R7002" t="s">
        <v>11353</v>
      </c>
      <c r="S7002">
        <f>IF(SalesData[[#This Row],[Return Status]]="Returned",1,0)</f>
        <v>0</v>
      </c>
      <c r="U7002" s="2">
        <f>EOMONTH(SalesData[[#This Row],[Order Date]],0)</f>
        <v>45199</v>
      </c>
      <c r="V7002" s="9" t="str">
        <f>"Q"&amp;INT((MONTH(SalesData[[#This Row],[Order Date]])+2)/3)&amp;"-"&amp;YEAR(SalesData[[#This Row],[Order Date]])</f>
        <v>Q3-2023</v>
      </c>
    </row>
    <row r="7003" spans="1:22" x14ac:dyDescent="0.35">
      <c r="A7003" t="s">
        <v>7144</v>
      </c>
      <c r="B7003" s="1">
        <v>45182</v>
      </c>
      <c r="C7003" t="s">
        <v>176</v>
      </c>
      <c r="D7003" t="s">
        <v>145</v>
      </c>
      <c r="E7003">
        <v>7481588242</v>
      </c>
      <c r="F7003" t="s">
        <v>50</v>
      </c>
      <c r="G7003" t="s">
        <v>11382</v>
      </c>
      <c r="H7003" t="s">
        <v>35</v>
      </c>
      <c r="I7003" t="s">
        <v>36</v>
      </c>
      <c r="J7003" t="s">
        <v>19</v>
      </c>
      <c r="K7003">
        <v>1526.68</v>
      </c>
      <c r="L7003">
        <v>67.03</v>
      </c>
      <c r="M7003" t="s">
        <v>19</v>
      </c>
      <c r="N7003">
        <v>4.390573008096E-2</v>
      </c>
      <c r="O7003" t="s">
        <v>11351</v>
      </c>
      <c r="P7003" t="s">
        <v>11356</v>
      </c>
      <c r="R7003" t="s">
        <v>11353</v>
      </c>
      <c r="S7003">
        <f>IF(SalesData[[#This Row],[Return Status]]="Returned",1,0)</f>
        <v>0</v>
      </c>
      <c r="U7003" s="2">
        <f>EOMONTH(SalesData[[#This Row],[Order Date]],0)</f>
        <v>45199</v>
      </c>
      <c r="V7003" s="9" t="str">
        <f>"Q"&amp;INT((MONTH(SalesData[[#This Row],[Order Date]])+2)/3)&amp;"-"&amp;YEAR(SalesData[[#This Row],[Order Date]])</f>
        <v>Q3-2023</v>
      </c>
    </row>
    <row r="7004" spans="1:22" x14ac:dyDescent="0.35">
      <c r="A7004" t="s">
        <v>7145</v>
      </c>
      <c r="B7004" s="1">
        <v>45190</v>
      </c>
      <c r="C7004" t="s">
        <v>67</v>
      </c>
      <c r="D7004" t="s">
        <v>145</v>
      </c>
      <c r="E7004">
        <v>3870281938</v>
      </c>
      <c r="F7004" t="s">
        <v>156</v>
      </c>
      <c r="G7004" t="s">
        <v>84</v>
      </c>
      <c r="H7004" t="s">
        <v>85</v>
      </c>
      <c r="I7004" t="s">
        <v>31</v>
      </c>
      <c r="J7004" t="s">
        <v>42</v>
      </c>
      <c r="K7004">
        <v>3605.84</v>
      </c>
      <c r="L7004">
        <v>177.9</v>
      </c>
      <c r="M7004" t="s">
        <v>43</v>
      </c>
      <c r="N7004">
        <v>4.93366316863754E-2</v>
      </c>
      <c r="O7004" t="s">
        <v>11351</v>
      </c>
      <c r="P7004" t="s">
        <v>11356</v>
      </c>
      <c r="R7004" t="s">
        <v>11353</v>
      </c>
      <c r="S7004">
        <f>IF(SalesData[[#This Row],[Return Status]]="Returned",1,0)</f>
        <v>0</v>
      </c>
      <c r="T7004">
        <v>847.14</v>
      </c>
      <c r="U7004" s="2">
        <f>EOMONTH(SalesData[[#This Row],[Order Date]],0)</f>
        <v>45199</v>
      </c>
      <c r="V7004" s="9" t="str">
        <f>"Q"&amp;INT((MONTH(SalesData[[#This Row],[Order Date]])+2)/3)&amp;"-"&amp;YEAR(SalesData[[#This Row],[Order Date]])</f>
        <v>Q3-2023</v>
      </c>
    </row>
    <row r="7005" spans="1:22" x14ac:dyDescent="0.35">
      <c r="A7005" t="s">
        <v>7146</v>
      </c>
      <c r="B7005" s="1">
        <v>45174</v>
      </c>
      <c r="C7005" t="s">
        <v>26</v>
      </c>
      <c r="D7005" t="s">
        <v>145</v>
      </c>
      <c r="E7005">
        <v>1009877347</v>
      </c>
      <c r="F7005" t="s">
        <v>185</v>
      </c>
      <c r="G7005" t="s">
        <v>164</v>
      </c>
      <c r="H7005" t="s">
        <v>11357</v>
      </c>
      <c r="I7005" t="s">
        <v>36</v>
      </c>
      <c r="J7005" t="s">
        <v>61</v>
      </c>
      <c r="K7005">
        <v>1191.42</v>
      </c>
      <c r="L7005">
        <v>123.34</v>
      </c>
      <c r="M7005" t="s">
        <v>62</v>
      </c>
      <c r="N7005">
        <v>0.103523526548153</v>
      </c>
      <c r="O7005" t="s">
        <v>11351</v>
      </c>
      <c r="P7005" t="s">
        <v>11352</v>
      </c>
      <c r="R7005" t="s">
        <v>11353</v>
      </c>
      <c r="S7005">
        <f>IF(SalesData[[#This Row],[Return Status]]="Returned",1,0)</f>
        <v>0</v>
      </c>
      <c r="U7005" s="2">
        <f>EOMONTH(SalesData[[#This Row],[Order Date]],0)</f>
        <v>45199</v>
      </c>
      <c r="V7005" s="9" t="str">
        <f>"Q"&amp;INT((MONTH(SalesData[[#This Row],[Order Date]])+2)/3)&amp;"-"&amp;YEAR(SalesData[[#This Row],[Order Date]])</f>
        <v>Q3-2023</v>
      </c>
    </row>
    <row r="7006" spans="1:22" x14ac:dyDescent="0.35">
      <c r="A7006" t="s">
        <v>7147</v>
      </c>
      <c r="B7006" s="1">
        <v>45187</v>
      </c>
      <c r="C7006" t="s">
        <v>132</v>
      </c>
      <c r="D7006" t="s">
        <v>46</v>
      </c>
      <c r="E7006">
        <v>8404387810</v>
      </c>
      <c r="F7006" t="s">
        <v>83</v>
      </c>
      <c r="G7006" t="s">
        <v>84</v>
      </c>
      <c r="H7006" t="s">
        <v>85</v>
      </c>
      <c r="I7006" t="s">
        <v>31</v>
      </c>
      <c r="J7006" t="s">
        <v>61</v>
      </c>
      <c r="K7006">
        <v>1555.78</v>
      </c>
      <c r="L7006">
        <v>141.79</v>
      </c>
      <c r="M7006" t="s">
        <v>62</v>
      </c>
      <c r="N7006">
        <v>9.1137564437131197E-2</v>
      </c>
      <c r="O7006" t="s">
        <v>11351</v>
      </c>
      <c r="P7006" t="s">
        <v>11356</v>
      </c>
      <c r="R7006" t="s">
        <v>11353</v>
      </c>
      <c r="S7006">
        <f>IF(SalesData[[#This Row],[Return Status]]="Returned",1,0)</f>
        <v>0</v>
      </c>
      <c r="T7006">
        <v>847.14</v>
      </c>
      <c r="U7006" s="2">
        <f>EOMONTH(SalesData[[#This Row],[Order Date]],0)</f>
        <v>45199</v>
      </c>
      <c r="V7006" s="9" t="str">
        <f>"Q"&amp;INT((MONTH(SalesData[[#This Row],[Order Date]])+2)/3)&amp;"-"&amp;YEAR(SalesData[[#This Row],[Order Date]])</f>
        <v>Q3-2023</v>
      </c>
    </row>
    <row r="7007" spans="1:22" x14ac:dyDescent="0.35">
      <c r="A7007" t="s">
        <v>7148</v>
      </c>
      <c r="B7007" s="1">
        <v>45194</v>
      </c>
      <c r="C7007" t="s">
        <v>52</v>
      </c>
      <c r="D7007" t="s">
        <v>27</v>
      </c>
      <c r="E7007">
        <v>9357228311</v>
      </c>
      <c r="F7007" t="s">
        <v>53</v>
      </c>
      <c r="G7007" t="s">
        <v>54</v>
      </c>
      <c r="H7007" t="s">
        <v>55</v>
      </c>
      <c r="I7007" t="s">
        <v>31</v>
      </c>
      <c r="J7007" t="s">
        <v>18</v>
      </c>
      <c r="K7007">
        <v>916.39</v>
      </c>
      <c r="L7007">
        <v>57.3</v>
      </c>
      <c r="M7007" t="s">
        <v>19</v>
      </c>
      <c r="N7007">
        <v>6.2527962985191907E-2</v>
      </c>
      <c r="O7007" t="s">
        <v>11355</v>
      </c>
      <c r="P7007" t="s">
        <v>11356</v>
      </c>
      <c r="R7007" t="s">
        <v>11353</v>
      </c>
      <c r="S7007">
        <f>IF(SalesData[[#This Row],[Return Status]]="Returned",1,0)</f>
        <v>0</v>
      </c>
      <c r="U7007" s="2">
        <f>EOMONTH(SalesData[[#This Row],[Order Date]],0)</f>
        <v>45199</v>
      </c>
      <c r="V7007" s="9" t="str">
        <f>"Q"&amp;INT((MONTH(SalesData[[#This Row],[Order Date]])+2)/3)&amp;"-"&amp;YEAR(SalesData[[#This Row],[Order Date]])</f>
        <v>Q3-2023</v>
      </c>
    </row>
    <row r="7008" spans="1:22" x14ac:dyDescent="0.35">
      <c r="A7008" t="s">
        <v>7149</v>
      </c>
      <c r="B7008" s="1">
        <v>45190</v>
      </c>
      <c r="C7008" t="s">
        <v>113</v>
      </c>
      <c r="D7008" t="s">
        <v>72</v>
      </c>
      <c r="E7008">
        <v>9585961291</v>
      </c>
      <c r="F7008" t="s">
        <v>78</v>
      </c>
      <c r="G7008" t="s">
        <v>15</v>
      </c>
      <c r="H7008" t="s">
        <v>16</v>
      </c>
      <c r="I7008" t="s">
        <v>17</v>
      </c>
      <c r="J7008" t="s">
        <v>18</v>
      </c>
      <c r="K7008">
        <v>3337.8</v>
      </c>
      <c r="L7008">
        <v>202.32</v>
      </c>
      <c r="M7008" t="s">
        <v>19</v>
      </c>
      <c r="N7008">
        <v>6.0614776199892098E-2</v>
      </c>
      <c r="O7008" t="s">
        <v>11351</v>
      </c>
      <c r="P7008" t="s">
        <v>11356</v>
      </c>
      <c r="R7008" t="s">
        <v>11353</v>
      </c>
      <c r="S7008">
        <f>IF(SalesData[[#This Row],[Return Status]]="Returned",1,0)</f>
        <v>0</v>
      </c>
      <c r="T7008">
        <v>2085.91</v>
      </c>
      <c r="U7008" s="2">
        <f>EOMONTH(SalesData[[#This Row],[Order Date]],0)</f>
        <v>45199</v>
      </c>
      <c r="V7008" s="9" t="str">
        <f>"Q"&amp;INT((MONTH(SalesData[[#This Row],[Order Date]])+2)/3)&amp;"-"&amp;YEAR(SalesData[[#This Row],[Order Date]])</f>
        <v>Q3-2023</v>
      </c>
    </row>
    <row r="7009" spans="1:22" x14ac:dyDescent="0.35">
      <c r="A7009" t="s">
        <v>7150</v>
      </c>
      <c r="B7009" s="1">
        <v>45197</v>
      </c>
      <c r="C7009" t="s">
        <v>106</v>
      </c>
      <c r="D7009" t="s">
        <v>145</v>
      </c>
      <c r="E7009">
        <v>504077941</v>
      </c>
      <c r="F7009" t="s">
        <v>127</v>
      </c>
      <c r="G7009" t="s">
        <v>29</v>
      </c>
      <c r="H7009" t="s">
        <v>11357</v>
      </c>
      <c r="I7009" t="s">
        <v>31</v>
      </c>
      <c r="J7009" t="s">
        <v>19</v>
      </c>
      <c r="K7009">
        <v>2369.9</v>
      </c>
      <c r="L7009">
        <v>642.87</v>
      </c>
      <c r="M7009" t="s">
        <v>19</v>
      </c>
      <c r="N7009">
        <v>0.27126461032111099</v>
      </c>
      <c r="O7009" t="s">
        <v>11351</v>
      </c>
      <c r="P7009" t="s">
        <v>11354</v>
      </c>
      <c r="R7009" t="s">
        <v>11353</v>
      </c>
      <c r="S7009">
        <f>IF(SalesData[[#This Row],[Return Status]]="Returned",1,0)</f>
        <v>0</v>
      </c>
      <c r="T7009">
        <v>2788.38</v>
      </c>
      <c r="U7009" s="2">
        <f>EOMONTH(SalesData[[#This Row],[Order Date]],0)</f>
        <v>45199</v>
      </c>
      <c r="V7009" s="9" t="str">
        <f>"Q"&amp;INT((MONTH(SalesData[[#This Row],[Order Date]])+2)/3)&amp;"-"&amp;YEAR(SalesData[[#This Row],[Order Date]])</f>
        <v>Q3-2023</v>
      </c>
    </row>
    <row r="7010" spans="1:22" x14ac:dyDescent="0.35">
      <c r="A7010" t="s">
        <v>7151</v>
      </c>
      <c r="B7010" s="1">
        <v>45191</v>
      </c>
      <c r="C7010" t="s">
        <v>188</v>
      </c>
      <c r="D7010" t="s">
        <v>80</v>
      </c>
      <c r="E7010">
        <v>7659215033</v>
      </c>
      <c r="F7010" t="s">
        <v>292</v>
      </c>
      <c r="G7010" t="s">
        <v>69</v>
      </c>
      <c r="H7010" t="s">
        <v>41</v>
      </c>
      <c r="I7010" t="s">
        <v>31</v>
      </c>
      <c r="J7010" t="s">
        <v>43</v>
      </c>
      <c r="K7010">
        <v>2566.1799999999998</v>
      </c>
      <c r="L7010">
        <v>646.94000000000005</v>
      </c>
      <c r="M7010" t="s">
        <v>43</v>
      </c>
      <c r="N7010">
        <v>0.252102346678721</v>
      </c>
      <c r="O7010" t="s">
        <v>11351</v>
      </c>
      <c r="P7010" t="s">
        <v>11354</v>
      </c>
      <c r="R7010" t="s">
        <v>11353</v>
      </c>
      <c r="S7010">
        <f>IF(SalesData[[#This Row],[Return Status]]="Returned",1,0)</f>
        <v>0</v>
      </c>
      <c r="T7010">
        <v>2081.52</v>
      </c>
      <c r="U7010" s="2">
        <f>EOMONTH(SalesData[[#This Row],[Order Date]],0)</f>
        <v>45199</v>
      </c>
      <c r="V7010" s="9" t="str">
        <f>"Q"&amp;INT((MONTH(SalesData[[#This Row],[Order Date]])+2)/3)&amp;"-"&amp;YEAR(SalesData[[#This Row],[Order Date]])</f>
        <v>Q3-2023</v>
      </c>
    </row>
    <row r="7011" spans="1:22" x14ac:dyDescent="0.35">
      <c r="A7011" t="s">
        <v>7152</v>
      </c>
      <c r="B7011" s="1">
        <v>45178</v>
      </c>
      <c r="C7011" t="s">
        <v>45</v>
      </c>
      <c r="D7011" t="s">
        <v>27</v>
      </c>
      <c r="E7011">
        <v>8378993916</v>
      </c>
      <c r="F7011" t="s">
        <v>50</v>
      </c>
      <c r="G7011" t="s">
        <v>34</v>
      </c>
      <c r="H7011" t="s">
        <v>35</v>
      </c>
      <c r="I7011" t="s">
        <v>36</v>
      </c>
      <c r="J7011" t="s">
        <v>43</v>
      </c>
      <c r="K7011">
        <v>657.05</v>
      </c>
      <c r="L7011">
        <v>181.25</v>
      </c>
      <c r="M7011" t="s">
        <v>43</v>
      </c>
      <c r="N7011">
        <v>0.27585419678867701</v>
      </c>
      <c r="O7011" t="s">
        <v>11355</v>
      </c>
      <c r="P7011" t="s">
        <v>11354</v>
      </c>
      <c r="R7011" t="s">
        <v>11353</v>
      </c>
      <c r="S7011">
        <f>IF(SalesData[[#This Row],[Return Status]]="Returned",1,0)</f>
        <v>0</v>
      </c>
      <c r="U7011" s="2">
        <f>EOMONTH(SalesData[[#This Row],[Order Date]],0)</f>
        <v>45199</v>
      </c>
      <c r="V7011" s="9" t="str">
        <f>"Q"&amp;INT((MONTH(SalesData[[#This Row],[Order Date]])+2)/3)&amp;"-"&amp;YEAR(SalesData[[#This Row],[Order Date]])</f>
        <v>Q3-2023</v>
      </c>
    </row>
    <row r="7012" spans="1:22" x14ac:dyDescent="0.35">
      <c r="A7012" t="s">
        <v>7153</v>
      </c>
      <c r="B7012" s="1">
        <v>45181</v>
      </c>
      <c r="C7012" t="s">
        <v>57</v>
      </c>
      <c r="D7012" t="s">
        <v>39</v>
      </c>
      <c r="E7012">
        <v>4779560516</v>
      </c>
      <c r="F7012" t="s">
        <v>410</v>
      </c>
      <c r="G7012" t="s">
        <v>1013</v>
      </c>
      <c r="H7012" t="s">
        <v>30</v>
      </c>
      <c r="I7012" t="s">
        <v>31</v>
      </c>
      <c r="J7012" t="s">
        <v>43</v>
      </c>
      <c r="K7012">
        <v>1979.94</v>
      </c>
      <c r="L7012">
        <v>65.98</v>
      </c>
      <c r="M7012" t="s">
        <v>43</v>
      </c>
      <c r="N7012">
        <v>3.3324242148752001E-2</v>
      </c>
      <c r="O7012" t="s">
        <v>11351</v>
      </c>
      <c r="P7012" t="s">
        <v>11356</v>
      </c>
      <c r="R7012" t="s">
        <v>11353</v>
      </c>
      <c r="S7012">
        <f>IF(SalesData[[#This Row],[Return Status]]="Returned",1,0)</f>
        <v>0</v>
      </c>
      <c r="U7012" s="2">
        <f>EOMONTH(SalesData[[#This Row],[Order Date]],0)</f>
        <v>45199</v>
      </c>
      <c r="V7012" s="9" t="str">
        <f>"Q"&amp;INT((MONTH(SalesData[[#This Row],[Order Date]])+2)/3)&amp;"-"&amp;YEAR(SalesData[[#This Row],[Order Date]])</f>
        <v>Q3-2023</v>
      </c>
    </row>
    <row r="7013" spans="1:22" x14ac:dyDescent="0.35">
      <c r="A7013" t="s">
        <v>7154</v>
      </c>
      <c r="B7013" s="1">
        <v>45184</v>
      </c>
      <c r="C7013" t="s">
        <v>149</v>
      </c>
      <c r="D7013" t="s">
        <v>13</v>
      </c>
      <c r="E7013">
        <v>6244111942</v>
      </c>
      <c r="F7013" t="s">
        <v>78</v>
      </c>
      <c r="G7013" t="s">
        <v>15</v>
      </c>
      <c r="H7013" t="s">
        <v>16</v>
      </c>
      <c r="I7013" t="s">
        <v>17</v>
      </c>
      <c r="J7013" t="s">
        <v>19</v>
      </c>
      <c r="K7013">
        <v>2422.56</v>
      </c>
      <c r="L7013">
        <v>268.14</v>
      </c>
      <c r="M7013" t="s">
        <v>19</v>
      </c>
      <c r="N7013">
        <v>0.110684565088171</v>
      </c>
      <c r="O7013" t="s">
        <v>11351</v>
      </c>
      <c r="P7013" t="s">
        <v>11352</v>
      </c>
      <c r="R7013" t="s">
        <v>11353</v>
      </c>
      <c r="S7013">
        <f>IF(SalesData[[#This Row],[Return Status]]="Returned",1,0)</f>
        <v>0</v>
      </c>
      <c r="T7013">
        <v>2085.91</v>
      </c>
      <c r="U7013" s="2">
        <f>EOMONTH(SalesData[[#This Row],[Order Date]],0)</f>
        <v>45199</v>
      </c>
      <c r="V7013" s="9" t="str">
        <f>"Q"&amp;INT((MONTH(SalesData[[#This Row],[Order Date]])+2)/3)&amp;"-"&amp;YEAR(SalesData[[#This Row],[Order Date]])</f>
        <v>Q3-2023</v>
      </c>
    </row>
    <row r="7014" spans="1:22" x14ac:dyDescent="0.35">
      <c r="A7014" t="s">
        <v>7155</v>
      </c>
      <c r="B7014" s="1">
        <v>45172</v>
      </c>
      <c r="C7014" t="s">
        <v>194</v>
      </c>
      <c r="D7014" t="s">
        <v>46</v>
      </c>
      <c r="E7014">
        <v>1072219643</v>
      </c>
      <c r="F7014" t="s">
        <v>163</v>
      </c>
      <c r="G7014" t="s">
        <v>164</v>
      </c>
      <c r="H7014" t="s">
        <v>165</v>
      </c>
      <c r="I7014" t="s">
        <v>36</v>
      </c>
      <c r="J7014" t="s">
        <v>43</v>
      </c>
      <c r="K7014">
        <v>885.9</v>
      </c>
      <c r="L7014">
        <v>123.16</v>
      </c>
      <c r="M7014" t="s">
        <v>43</v>
      </c>
      <c r="N7014">
        <v>0.13902246303194499</v>
      </c>
      <c r="O7014" t="s">
        <v>11355</v>
      </c>
      <c r="P7014" t="s">
        <v>11352</v>
      </c>
      <c r="R7014" t="s">
        <v>11353</v>
      </c>
      <c r="S7014">
        <f>IF(SalesData[[#This Row],[Return Status]]="Returned",1,0)</f>
        <v>0</v>
      </c>
      <c r="U7014" s="2">
        <f>EOMONTH(SalesData[[#This Row],[Order Date]],0)</f>
        <v>45199</v>
      </c>
      <c r="V7014" s="9" t="str">
        <f>"Q"&amp;INT((MONTH(SalesData[[#This Row],[Order Date]])+2)/3)&amp;"-"&amp;YEAR(SalesData[[#This Row],[Order Date]])</f>
        <v>Q3-2023</v>
      </c>
    </row>
    <row r="7015" spans="1:22" x14ac:dyDescent="0.35">
      <c r="A7015" t="s">
        <v>7156</v>
      </c>
      <c r="B7015" s="1">
        <v>45190</v>
      </c>
      <c r="C7015" t="s">
        <v>77</v>
      </c>
      <c r="D7015" t="s">
        <v>13</v>
      </c>
      <c r="E7015">
        <v>2377070551</v>
      </c>
      <c r="F7015" t="s">
        <v>170</v>
      </c>
      <c r="G7015" t="s">
        <v>69</v>
      </c>
      <c r="H7015" t="s">
        <v>41</v>
      </c>
      <c r="I7015" t="s">
        <v>31</v>
      </c>
      <c r="J7015" t="s">
        <v>42</v>
      </c>
      <c r="K7015">
        <v>1019.73</v>
      </c>
      <c r="L7015">
        <v>35.770000000000003</v>
      </c>
      <c r="M7015" t="s">
        <v>43</v>
      </c>
      <c r="N7015">
        <v>3.5077912780834102E-2</v>
      </c>
      <c r="O7015" t="s">
        <v>11351</v>
      </c>
      <c r="P7015" t="s">
        <v>11356</v>
      </c>
      <c r="R7015" t="s">
        <v>11353</v>
      </c>
      <c r="S7015">
        <f>IF(SalesData[[#This Row],[Return Status]]="Returned",1,0)</f>
        <v>0</v>
      </c>
      <c r="T7015">
        <v>2081.52</v>
      </c>
      <c r="U7015" s="2">
        <f>EOMONTH(SalesData[[#This Row],[Order Date]],0)</f>
        <v>45199</v>
      </c>
      <c r="V7015" s="9" t="str">
        <f>"Q"&amp;INT((MONTH(SalesData[[#This Row],[Order Date]])+2)/3)&amp;"-"&amp;YEAR(SalesData[[#This Row],[Order Date]])</f>
        <v>Q3-2023</v>
      </c>
    </row>
    <row r="7016" spans="1:22" x14ac:dyDescent="0.35">
      <c r="A7016" t="s">
        <v>7157</v>
      </c>
      <c r="B7016" s="1">
        <v>45190</v>
      </c>
      <c r="C7016" t="s">
        <v>87</v>
      </c>
      <c r="D7016" t="s">
        <v>13</v>
      </c>
      <c r="E7016">
        <v>4699487327</v>
      </c>
      <c r="F7016" t="s">
        <v>22</v>
      </c>
      <c r="G7016" t="s">
        <v>23</v>
      </c>
      <c r="H7016" t="s">
        <v>24</v>
      </c>
      <c r="I7016" t="s">
        <v>17</v>
      </c>
      <c r="J7016" t="s">
        <v>18</v>
      </c>
      <c r="K7016">
        <v>382.28</v>
      </c>
      <c r="L7016">
        <v>110.4</v>
      </c>
      <c r="M7016" t="s">
        <v>19</v>
      </c>
      <c r="N7016">
        <v>0.288793554462698</v>
      </c>
      <c r="O7016" t="s">
        <v>11361</v>
      </c>
      <c r="P7016" t="s">
        <v>11354</v>
      </c>
      <c r="R7016" t="s">
        <v>11353</v>
      </c>
      <c r="S7016">
        <f>IF(SalesData[[#This Row],[Return Status]]="Returned",1,0)</f>
        <v>0</v>
      </c>
      <c r="T7016">
        <v>2821.33</v>
      </c>
      <c r="U7016" s="2">
        <f>EOMONTH(SalesData[[#This Row],[Order Date]],0)</f>
        <v>45199</v>
      </c>
      <c r="V7016" s="9" t="str">
        <f>"Q"&amp;INT((MONTH(SalesData[[#This Row],[Order Date]])+2)/3)&amp;"-"&amp;YEAR(SalesData[[#This Row],[Order Date]])</f>
        <v>Q3-2023</v>
      </c>
    </row>
    <row r="7017" spans="1:22" x14ac:dyDescent="0.35">
      <c r="A7017" t="s">
        <v>7158</v>
      </c>
      <c r="B7017" s="1">
        <v>45172</v>
      </c>
      <c r="C7017" t="s">
        <v>77</v>
      </c>
      <c r="D7017" t="s">
        <v>27</v>
      </c>
      <c r="E7017">
        <v>5151191465</v>
      </c>
      <c r="F7017" t="s">
        <v>156</v>
      </c>
      <c r="G7017" t="s">
        <v>84</v>
      </c>
      <c r="H7017" t="s">
        <v>85</v>
      </c>
      <c r="I7017" t="s">
        <v>31</v>
      </c>
      <c r="J7017" t="s">
        <v>62</v>
      </c>
      <c r="K7017">
        <v>3235.26</v>
      </c>
      <c r="L7017">
        <v>647.09</v>
      </c>
      <c r="M7017" t="s">
        <v>62</v>
      </c>
      <c r="N7017">
        <v>0.20001174557840801</v>
      </c>
      <c r="O7017" t="s">
        <v>11351</v>
      </c>
      <c r="P7017" t="s">
        <v>11354</v>
      </c>
      <c r="R7017" t="s">
        <v>11353</v>
      </c>
      <c r="S7017">
        <f>IF(SalesData[[#This Row],[Return Status]]="Returned",1,0)</f>
        <v>0</v>
      </c>
      <c r="T7017">
        <v>847.14</v>
      </c>
      <c r="U7017" s="2">
        <f>EOMONTH(SalesData[[#This Row],[Order Date]],0)</f>
        <v>45199</v>
      </c>
      <c r="V7017" s="9" t="str">
        <f>"Q"&amp;INT((MONTH(SalesData[[#This Row],[Order Date]])+2)/3)&amp;"-"&amp;YEAR(SalesData[[#This Row],[Order Date]])</f>
        <v>Q3-2023</v>
      </c>
    </row>
    <row r="7018" spans="1:22" x14ac:dyDescent="0.35">
      <c r="A7018" t="s">
        <v>7159</v>
      </c>
      <c r="B7018" s="1">
        <v>45183</v>
      </c>
      <c r="C7018" t="s">
        <v>124</v>
      </c>
      <c r="D7018" t="s">
        <v>72</v>
      </c>
      <c r="E7018">
        <v>5844385087</v>
      </c>
      <c r="F7018" t="s">
        <v>222</v>
      </c>
      <c r="G7018" t="s">
        <v>11381</v>
      </c>
      <c r="H7018" t="s">
        <v>165</v>
      </c>
      <c r="I7018" t="s">
        <v>36</v>
      </c>
      <c r="J7018" t="s">
        <v>65</v>
      </c>
      <c r="K7018">
        <v>3806.97</v>
      </c>
      <c r="L7018">
        <v>183.67</v>
      </c>
      <c r="M7018" t="s">
        <v>65</v>
      </c>
      <c r="N7018">
        <v>4.8245717723018597E-2</v>
      </c>
      <c r="O7018" t="s">
        <v>11351</v>
      </c>
      <c r="P7018" t="s">
        <v>11356</v>
      </c>
      <c r="R7018" t="s">
        <v>11353</v>
      </c>
      <c r="S7018">
        <f>IF(SalesData[[#This Row],[Return Status]]="Returned",1,0)</f>
        <v>0</v>
      </c>
      <c r="U7018" s="2">
        <f>EOMONTH(SalesData[[#This Row],[Order Date]],0)</f>
        <v>45199</v>
      </c>
      <c r="V7018" s="9" t="str">
        <f>"Q"&amp;INT((MONTH(SalesData[[#This Row],[Order Date]])+2)/3)&amp;"-"&amp;YEAR(SalesData[[#This Row],[Order Date]])</f>
        <v>Q3-2023</v>
      </c>
    </row>
    <row r="7019" spans="1:22" x14ac:dyDescent="0.35">
      <c r="A7019" t="s">
        <v>7160</v>
      </c>
      <c r="B7019" s="1">
        <v>45177</v>
      </c>
      <c r="C7019" t="s">
        <v>113</v>
      </c>
      <c r="D7019" t="s">
        <v>27</v>
      </c>
      <c r="E7019">
        <v>3570450281</v>
      </c>
      <c r="F7019" t="s">
        <v>50</v>
      </c>
      <c r="G7019" t="s">
        <v>34</v>
      </c>
      <c r="H7019" t="s">
        <v>35</v>
      </c>
      <c r="I7019" t="s">
        <v>36</v>
      </c>
      <c r="J7019" t="s">
        <v>18</v>
      </c>
      <c r="K7019">
        <v>3756.91</v>
      </c>
      <c r="L7019">
        <v>773.58</v>
      </c>
      <c r="M7019" t="s">
        <v>19</v>
      </c>
      <c r="N7019">
        <v>0.20590857912486599</v>
      </c>
      <c r="O7019" t="s">
        <v>11351</v>
      </c>
      <c r="P7019" t="s">
        <v>11354</v>
      </c>
      <c r="R7019" t="s">
        <v>11353</v>
      </c>
      <c r="S7019">
        <f>IF(SalesData[[#This Row],[Return Status]]="Returned",1,0)</f>
        <v>0</v>
      </c>
      <c r="U7019" s="2">
        <f>EOMONTH(SalesData[[#This Row],[Order Date]],0)</f>
        <v>45199</v>
      </c>
      <c r="V7019" s="9" t="str">
        <f>"Q"&amp;INT((MONTH(SalesData[[#This Row],[Order Date]])+2)/3)&amp;"-"&amp;YEAR(SalesData[[#This Row],[Order Date]])</f>
        <v>Q3-2023</v>
      </c>
    </row>
    <row r="7020" spans="1:22" x14ac:dyDescent="0.35">
      <c r="A7020" t="s">
        <v>7161</v>
      </c>
      <c r="B7020" s="1">
        <v>45180</v>
      </c>
      <c r="C7020" t="s">
        <v>113</v>
      </c>
      <c r="D7020" t="s">
        <v>39</v>
      </c>
      <c r="E7020">
        <v>8933090883</v>
      </c>
      <c r="F7020" t="s">
        <v>133</v>
      </c>
      <c r="G7020" t="s">
        <v>89</v>
      </c>
      <c r="H7020" t="s">
        <v>90</v>
      </c>
      <c r="I7020" t="s">
        <v>31</v>
      </c>
      <c r="J7020" t="s">
        <v>62</v>
      </c>
      <c r="K7020">
        <v>2894.92</v>
      </c>
      <c r="L7020">
        <v>550.13</v>
      </c>
      <c r="M7020" t="s">
        <v>62</v>
      </c>
      <c r="N7020">
        <v>0.19003288519199199</v>
      </c>
      <c r="O7020" t="s">
        <v>11351</v>
      </c>
      <c r="P7020" t="s">
        <v>11352</v>
      </c>
      <c r="R7020" t="s">
        <v>11353</v>
      </c>
      <c r="S7020">
        <f>IF(SalesData[[#This Row],[Return Status]]="Returned",1,0)</f>
        <v>0</v>
      </c>
      <c r="T7020">
        <v>207.68</v>
      </c>
      <c r="U7020" s="2">
        <f>EOMONTH(SalesData[[#This Row],[Order Date]],0)</f>
        <v>45199</v>
      </c>
      <c r="V7020" s="9" t="str">
        <f>"Q"&amp;INT((MONTH(SalesData[[#This Row],[Order Date]])+2)/3)&amp;"-"&amp;YEAR(SalesData[[#This Row],[Order Date]])</f>
        <v>Q3-2023</v>
      </c>
    </row>
    <row r="7021" spans="1:22" x14ac:dyDescent="0.35">
      <c r="A7021" t="s">
        <v>7162</v>
      </c>
      <c r="B7021" s="1">
        <v>45189</v>
      </c>
      <c r="C7021" t="s">
        <v>132</v>
      </c>
      <c r="D7021" t="s">
        <v>72</v>
      </c>
      <c r="E7021">
        <v>9924233800</v>
      </c>
      <c r="F7021" t="s">
        <v>120</v>
      </c>
      <c r="G7021" t="s">
        <v>141</v>
      </c>
      <c r="H7021" t="s">
        <v>121</v>
      </c>
      <c r="I7021" t="s">
        <v>17</v>
      </c>
      <c r="J7021" t="s">
        <v>62</v>
      </c>
      <c r="K7021">
        <v>4555.47</v>
      </c>
      <c r="L7021">
        <v>1118.6099999999999</v>
      </c>
      <c r="M7021" t="s">
        <v>62</v>
      </c>
      <c r="N7021">
        <v>0.24555314819327101</v>
      </c>
      <c r="O7021" t="s">
        <v>11351</v>
      </c>
      <c r="P7021" t="s">
        <v>11354</v>
      </c>
      <c r="Q7021" t="s">
        <v>11366</v>
      </c>
      <c r="R7021" t="s">
        <v>11360</v>
      </c>
      <c r="S7021">
        <f>IF(SalesData[[#This Row],[Return Status]]="Returned",1,0)</f>
        <v>1</v>
      </c>
      <c r="T7021">
        <v>2793.38</v>
      </c>
      <c r="U7021" s="2">
        <f>EOMONTH(SalesData[[#This Row],[Order Date]],0)</f>
        <v>45199</v>
      </c>
      <c r="V7021" s="9" t="str">
        <f>"Q"&amp;INT((MONTH(SalesData[[#This Row],[Order Date]])+2)/3)&amp;"-"&amp;YEAR(SalesData[[#This Row],[Order Date]])</f>
        <v>Q3-2023</v>
      </c>
    </row>
    <row r="7022" spans="1:22" x14ac:dyDescent="0.35">
      <c r="A7022" t="s">
        <v>7163</v>
      </c>
      <c r="B7022" s="1">
        <v>45178</v>
      </c>
      <c r="C7022" t="s">
        <v>162</v>
      </c>
      <c r="D7022" t="s">
        <v>72</v>
      </c>
      <c r="E7022">
        <v>8951247201</v>
      </c>
      <c r="F7022" t="s">
        <v>73</v>
      </c>
      <c r="G7022" t="s">
        <v>545</v>
      </c>
      <c r="H7022" t="s">
        <v>75</v>
      </c>
      <c r="I7022" t="s">
        <v>36</v>
      </c>
      <c r="J7022" t="s">
        <v>62</v>
      </c>
      <c r="K7022">
        <v>882.64</v>
      </c>
      <c r="L7022">
        <v>67.75</v>
      </c>
      <c r="M7022" t="s">
        <v>62</v>
      </c>
      <c r="N7022">
        <v>7.6758361279797002E-2</v>
      </c>
      <c r="O7022" t="s">
        <v>11355</v>
      </c>
      <c r="P7022" t="s">
        <v>11356</v>
      </c>
      <c r="R7022" t="s">
        <v>11353</v>
      </c>
      <c r="S7022">
        <f>IF(SalesData[[#This Row],[Return Status]]="Returned",1,0)</f>
        <v>0</v>
      </c>
      <c r="U7022" s="2">
        <f>EOMONTH(SalesData[[#This Row],[Order Date]],0)</f>
        <v>45199</v>
      </c>
      <c r="V7022" s="9" t="str">
        <f>"Q"&amp;INT((MONTH(SalesData[[#This Row],[Order Date]])+2)/3)&amp;"-"&amp;YEAR(SalesData[[#This Row],[Order Date]])</f>
        <v>Q3-2023</v>
      </c>
    </row>
    <row r="7023" spans="1:22" x14ac:dyDescent="0.35">
      <c r="A7023" t="s">
        <v>7164</v>
      </c>
      <c r="B7023" s="1">
        <v>45188</v>
      </c>
      <c r="C7023" t="s">
        <v>325</v>
      </c>
      <c r="D7023" t="s">
        <v>72</v>
      </c>
      <c r="E7023">
        <v>923491437</v>
      </c>
      <c r="F7023" t="s">
        <v>107</v>
      </c>
      <c r="G7023" t="s">
        <v>15</v>
      </c>
      <c r="H7023" t="s">
        <v>16</v>
      </c>
      <c r="I7023" t="s">
        <v>17</v>
      </c>
      <c r="J7023" t="s">
        <v>62</v>
      </c>
      <c r="K7023">
        <v>4619.25</v>
      </c>
      <c r="L7023">
        <v>1184.5999999999999</v>
      </c>
      <c r="M7023" t="s">
        <v>62</v>
      </c>
      <c r="N7023">
        <v>0.25644855766628799</v>
      </c>
      <c r="O7023" t="s">
        <v>11351</v>
      </c>
      <c r="P7023" t="s">
        <v>11354</v>
      </c>
      <c r="R7023" t="s">
        <v>11353</v>
      </c>
      <c r="S7023">
        <f>IF(SalesData[[#This Row],[Return Status]]="Returned",1,0)</f>
        <v>0</v>
      </c>
      <c r="T7023">
        <v>2085.91</v>
      </c>
      <c r="U7023" s="2">
        <f>EOMONTH(SalesData[[#This Row],[Order Date]],0)</f>
        <v>45199</v>
      </c>
      <c r="V7023" s="9" t="str">
        <f>"Q"&amp;INT((MONTH(SalesData[[#This Row],[Order Date]])+2)/3)&amp;"-"&amp;YEAR(SalesData[[#This Row],[Order Date]])</f>
        <v>Q3-2023</v>
      </c>
    </row>
    <row r="7024" spans="1:22" x14ac:dyDescent="0.35">
      <c r="A7024" t="s">
        <v>7165</v>
      </c>
      <c r="B7024" s="1">
        <v>45191</v>
      </c>
      <c r="C7024" t="s">
        <v>149</v>
      </c>
      <c r="D7024" t="s">
        <v>39</v>
      </c>
      <c r="E7024">
        <v>325966034</v>
      </c>
      <c r="F7024" t="s">
        <v>137</v>
      </c>
      <c r="G7024" t="s">
        <v>34</v>
      </c>
      <c r="H7024" t="s">
        <v>35</v>
      </c>
      <c r="I7024" t="s">
        <v>36</v>
      </c>
      <c r="J7024" t="s">
        <v>19</v>
      </c>
      <c r="K7024">
        <v>2395.77</v>
      </c>
      <c r="L7024">
        <v>308.88</v>
      </c>
      <c r="M7024" t="s">
        <v>19</v>
      </c>
      <c r="N7024">
        <v>0.12892723425036601</v>
      </c>
      <c r="O7024" t="s">
        <v>11351</v>
      </c>
      <c r="P7024" t="s">
        <v>11352</v>
      </c>
      <c r="R7024" t="s">
        <v>11353</v>
      </c>
      <c r="S7024">
        <f>IF(SalesData[[#This Row],[Return Status]]="Returned",1,0)</f>
        <v>0</v>
      </c>
      <c r="U7024" s="2">
        <f>EOMONTH(SalesData[[#This Row],[Order Date]],0)</f>
        <v>45199</v>
      </c>
      <c r="V7024" s="9" t="str">
        <f>"Q"&amp;INT((MONTH(SalesData[[#This Row],[Order Date]])+2)/3)&amp;"-"&amp;YEAR(SalesData[[#This Row],[Order Date]])</f>
        <v>Q3-2023</v>
      </c>
    </row>
    <row r="7025" spans="1:22" x14ac:dyDescent="0.35">
      <c r="A7025" t="s">
        <v>7166</v>
      </c>
      <c r="B7025" s="1">
        <v>45193</v>
      </c>
      <c r="C7025" t="s">
        <v>132</v>
      </c>
      <c r="D7025" t="s">
        <v>99</v>
      </c>
      <c r="E7025">
        <v>714290289</v>
      </c>
      <c r="F7025" t="s">
        <v>103</v>
      </c>
      <c r="G7025" t="s">
        <v>23</v>
      </c>
      <c r="H7025" t="s">
        <v>24</v>
      </c>
      <c r="I7025" t="s">
        <v>17</v>
      </c>
      <c r="J7025" t="s">
        <v>18</v>
      </c>
      <c r="K7025">
        <v>825.11</v>
      </c>
      <c r="L7025">
        <v>128.94999999999999</v>
      </c>
      <c r="M7025" t="s">
        <v>19</v>
      </c>
      <c r="N7025">
        <v>0.15628219267734</v>
      </c>
      <c r="O7025" t="s">
        <v>11355</v>
      </c>
      <c r="P7025" t="s">
        <v>11352</v>
      </c>
      <c r="Q7025" t="s">
        <v>11359</v>
      </c>
      <c r="R7025" t="s">
        <v>11360</v>
      </c>
      <c r="S7025">
        <f>IF(SalesData[[#This Row],[Return Status]]="Returned",1,0)</f>
        <v>1</v>
      </c>
      <c r="T7025">
        <v>2821.33</v>
      </c>
      <c r="U7025" s="2">
        <f>EOMONTH(SalesData[[#This Row],[Order Date]],0)</f>
        <v>45199</v>
      </c>
      <c r="V7025" s="9" t="str">
        <f>"Q"&amp;INT((MONTH(SalesData[[#This Row],[Order Date]])+2)/3)&amp;"-"&amp;YEAR(SalesData[[#This Row],[Order Date]])</f>
        <v>Q3-2023</v>
      </c>
    </row>
    <row r="7026" spans="1:22" x14ac:dyDescent="0.35">
      <c r="A7026" t="s">
        <v>7167</v>
      </c>
      <c r="B7026" s="1">
        <v>45180</v>
      </c>
      <c r="C7026" t="s">
        <v>94</v>
      </c>
      <c r="D7026" t="s">
        <v>99</v>
      </c>
      <c r="E7026">
        <v>9362048476</v>
      </c>
      <c r="F7026" t="s">
        <v>222</v>
      </c>
      <c r="G7026" t="s">
        <v>164</v>
      </c>
      <c r="H7026" t="s">
        <v>165</v>
      </c>
      <c r="I7026" t="s">
        <v>36</v>
      </c>
      <c r="J7026" t="s">
        <v>42</v>
      </c>
      <c r="K7026">
        <v>3967.03</v>
      </c>
      <c r="L7026">
        <v>648.05999999999995</v>
      </c>
      <c r="M7026" t="s">
        <v>43</v>
      </c>
      <c r="N7026">
        <v>0.16336150722328799</v>
      </c>
      <c r="O7026" t="s">
        <v>11351</v>
      </c>
      <c r="P7026" t="s">
        <v>11352</v>
      </c>
      <c r="R7026" t="s">
        <v>11353</v>
      </c>
      <c r="S7026">
        <f>IF(SalesData[[#This Row],[Return Status]]="Returned",1,0)</f>
        <v>0</v>
      </c>
      <c r="U7026" s="2">
        <f>EOMONTH(SalesData[[#This Row],[Order Date]],0)</f>
        <v>45199</v>
      </c>
      <c r="V7026" s="9" t="str">
        <f>"Q"&amp;INT((MONTH(SalesData[[#This Row],[Order Date]])+2)/3)&amp;"-"&amp;YEAR(SalesData[[#This Row],[Order Date]])</f>
        <v>Q3-2023</v>
      </c>
    </row>
    <row r="7027" spans="1:22" x14ac:dyDescent="0.35">
      <c r="A7027" t="s">
        <v>7168</v>
      </c>
      <c r="B7027" s="1">
        <v>45181</v>
      </c>
      <c r="C7027" t="s">
        <v>111</v>
      </c>
      <c r="D7027" t="s">
        <v>39</v>
      </c>
      <c r="E7027">
        <v>1926714038</v>
      </c>
      <c r="F7027" t="s">
        <v>107</v>
      </c>
      <c r="G7027" t="s">
        <v>15</v>
      </c>
      <c r="H7027" t="s">
        <v>16</v>
      </c>
      <c r="I7027" t="s">
        <v>17</v>
      </c>
      <c r="J7027" t="s">
        <v>19</v>
      </c>
      <c r="K7027">
        <v>2811.58</v>
      </c>
      <c r="L7027">
        <v>655.97</v>
      </c>
      <c r="M7027" t="s">
        <v>19</v>
      </c>
      <c r="N7027">
        <v>0.23331009610254699</v>
      </c>
      <c r="O7027" t="s">
        <v>11351</v>
      </c>
      <c r="P7027" t="s">
        <v>11354</v>
      </c>
      <c r="R7027" t="s">
        <v>11353</v>
      </c>
      <c r="S7027">
        <f>IF(SalesData[[#This Row],[Return Status]]="Returned",1,0)</f>
        <v>0</v>
      </c>
      <c r="T7027">
        <v>2085.91</v>
      </c>
      <c r="U7027" s="2">
        <f>EOMONTH(SalesData[[#This Row],[Order Date]],0)</f>
        <v>45199</v>
      </c>
      <c r="V7027" s="9" t="str">
        <f>"Q"&amp;INT((MONTH(SalesData[[#This Row],[Order Date]])+2)/3)&amp;"-"&amp;YEAR(SalesData[[#This Row],[Order Date]])</f>
        <v>Q3-2023</v>
      </c>
    </row>
    <row r="7028" spans="1:22" x14ac:dyDescent="0.35">
      <c r="A7028" t="s">
        <v>7169</v>
      </c>
      <c r="B7028" s="1">
        <v>45192</v>
      </c>
      <c r="C7028" t="s">
        <v>57</v>
      </c>
      <c r="D7028" t="s">
        <v>145</v>
      </c>
      <c r="E7028">
        <v>2880386908</v>
      </c>
      <c r="F7028" t="s">
        <v>172</v>
      </c>
      <c r="G7028" t="s">
        <v>141</v>
      </c>
      <c r="H7028" t="s">
        <v>11357</v>
      </c>
      <c r="I7028" t="s">
        <v>17</v>
      </c>
      <c r="J7028" t="s">
        <v>19</v>
      </c>
      <c r="K7028">
        <v>3305.71</v>
      </c>
      <c r="L7028">
        <v>450.78</v>
      </c>
      <c r="M7028" t="s">
        <v>19</v>
      </c>
      <c r="N7028">
        <v>0.13636404887301101</v>
      </c>
      <c r="O7028" t="s">
        <v>11351</v>
      </c>
      <c r="P7028" t="s">
        <v>11352</v>
      </c>
      <c r="R7028" t="s">
        <v>11353</v>
      </c>
      <c r="S7028">
        <f>IF(SalesData[[#This Row],[Return Status]]="Returned",1,0)</f>
        <v>0</v>
      </c>
      <c r="T7028">
        <v>2793.38</v>
      </c>
      <c r="U7028" s="2">
        <f>EOMONTH(SalesData[[#This Row],[Order Date]],0)</f>
        <v>45199</v>
      </c>
      <c r="V7028" s="9" t="str">
        <f>"Q"&amp;INT((MONTH(SalesData[[#This Row],[Order Date]])+2)/3)&amp;"-"&amp;YEAR(SalesData[[#This Row],[Order Date]])</f>
        <v>Q3-2023</v>
      </c>
    </row>
    <row r="7029" spans="1:22" x14ac:dyDescent="0.35">
      <c r="A7029" t="s">
        <v>7170</v>
      </c>
      <c r="B7029" s="1">
        <v>45180</v>
      </c>
      <c r="C7029" t="s">
        <v>113</v>
      </c>
      <c r="D7029" t="s">
        <v>145</v>
      </c>
      <c r="E7029">
        <v>6608324672</v>
      </c>
      <c r="F7029" t="s">
        <v>292</v>
      </c>
      <c r="G7029" t="s">
        <v>69</v>
      </c>
      <c r="H7029" t="s">
        <v>41</v>
      </c>
      <c r="I7029" t="s">
        <v>31</v>
      </c>
      <c r="J7029" t="s">
        <v>18</v>
      </c>
      <c r="K7029">
        <v>3271.11</v>
      </c>
      <c r="L7029">
        <v>289.76</v>
      </c>
      <c r="M7029" t="s">
        <v>19</v>
      </c>
      <c r="N7029">
        <v>8.8581551827972796E-2</v>
      </c>
      <c r="O7029" t="s">
        <v>11351</v>
      </c>
      <c r="P7029" t="s">
        <v>11356</v>
      </c>
      <c r="R7029" t="s">
        <v>11353</v>
      </c>
      <c r="S7029">
        <f>IF(SalesData[[#This Row],[Return Status]]="Returned",1,0)</f>
        <v>0</v>
      </c>
      <c r="T7029">
        <v>2081.52</v>
      </c>
      <c r="U7029" s="2">
        <f>EOMONTH(SalesData[[#This Row],[Order Date]],0)</f>
        <v>45199</v>
      </c>
      <c r="V7029" s="9" t="str">
        <f>"Q"&amp;INT((MONTH(SalesData[[#This Row],[Order Date]])+2)/3)&amp;"-"&amp;YEAR(SalesData[[#This Row],[Order Date]])</f>
        <v>Q3-2023</v>
      </c>
    </row>
    <row r="7030" spans="1:22" x14ac:dyDescent="0.35">
      <c r="A7030" t="s">
        <v>7171</v>
      </c>
      <c r="B7030" s="1">
        <v>45192</v>
      </c>
      <c r="C7030" t="s">
        <v>325</v>
      </c>
      <c r="D7030" t="s">
        <v>80</v>
      </c>
      <c r="E7030">
        <v>7498763687</v>
      </c>
      <c r="F7030" t="s">
        <v>357</v>
      </c>
      <c r="G7030" t="s">
        <v>164</v>
      </c>
      <c r="H7030" t="s">
        <v>165</v>
      </c>
      <c r="I7030" t="s">
        <v>36</v>
      </c>
      <c r="J7030" t="s">
        <v>65</v>
      </c>
      <c r="K7030">
        <v>2058.94</v>
      </c>
      <c r="L7030">
        <v>194.75</v>
      </c>
      <c r="M7030" t="s">
        <v>65</v>
      </c>
      <c r="N7030">
        <v>9.4587506192506804E-2</v>
      </c>
      <c r="O7030" t="s">
        <v>11351</v>
      </c>
      <c r="P7030" t="s">
        <v>11356</v>
      </c>
      <c r="R7030" t="s">
        <v>11353</v>
      </c>
      <c r="S7030">
        <f>IF(SalesData[[#This Row],[Return Status]]="Returned",1,0)</f>
        <v>0</v>
      </c>
      <c r="U7030" s="2">
        <f>EOMONTH(SalesData[[#This Row],[Order Date]],0)</f>
        <v>45199</v>
      </c>
      <c r="V7030" s="9" t="str">
        <f>"Q"&amp;INT((MONTH(SalesData[[#This Row],[Order Date]])+2)/3)&amp;"-"&amp;YEAR(SalesData[[#This Row],[Order Date]])</f>
        <v>Q3-2023</v>
      </c>
    </row>
    <row r="7031" spans="1:22" x14ac:dyDescent="0.35">
      <c r="A7031" t="s">
        <v>7172</v>
      </c>
      <c r="B7031" s="1">
        <v>45198</v>
      </c>
      <c r="C7031" t="s">
        <v>12</v>
      </c>
      <c r="D7031" t="s">
        <v>99</v>
      </c>
      <c r="E7031">
        <v>9792627508</v>
      </c>
      <c r="F7031" t="s">
        <v>100</v>
      </c>
      <c r="G7031" t="s">
        <v>34</v>
      </c>
      <c r="H7031" t="s">
        <v>35</v>
      </c>
      <c r="I7031" t="s">
        <v>36</v>
      </c>
      <c r="J7031" t="s">
        <v>43</v>
      </c>
      <c r="K7031">
        <v>3616.32</v>
      </c>
      <c r="L7031">
        <v>517.02</v>
      </c>
      <c r="M7031" t="s">
        <v>43</v>
      </c>
      <c r="N7031">
        <v>0.14296854260684899</v>
      </c>
      <c r="O7031" t="s">
        <v>11351</v>
      </c>
      <c r="P7031" t="s">
        <v>11352</v>
      </c>
      <c r="R7031" t="s">
        <v>11353</v>
      </c>
      <c r="S7031">
        <f>IF(SalesData[[#This Row],[Return Status]]="Returned",1,0)</f>
        <v>0</v>
      </c>
      <c r="U7031" s="2">
        <f>EOMONTH(SalesData[[#This Row],[Order Date]],0)</f>
        <v>45199</v>
      </c>
      <c r="V7031" s="9" t="str">
        <f>"Q"&amp;INT((MONTH(SalesData[[#This Row],[Order Date]])+2)/3)&amp;"-"&amp;YEAR(SalesData[[#This Row],[Order Date]])</f>
        <v>Q3-2023</v>
      </c>
    </row>
    <row r="7032" spans="1:22" x14ac:dyDescent="0.35">
      <c r="A7032" t="s">
        <v>7173</v>
      </c>
      <c r="B7032" s="1">
        <v>45189</v>
      </c>
      <c r="C7032" t="s">
        <v>139</v>
      </c>
      <c r="D7032" t="s">
        <v>72</v>
      </c>
      <c r="E7032">
        <v>4388732832</v>
      </c>
      <c r="F7032" t="s">
        <v>109</v>
      </c>
      <c r="G7032" t="s">
        <v>280</v>
      </c>
      <c r="H7032" t="s">
        <v>11357</v>
      </c>
      <c r="I7032" t="s">
        <v>31</v>
      </c>
      <c r="J7032" t="s">
        <v>62</v>
      </c>
      <c r="K7032">
        <v>4858.92</v>
      </c>
      <c r="L7032">
        <v>812.02</v>
      </c>
      <c r="M7032" t="s">
        <v>62</v>
      </c>
      <c r="N7032">
        <v>0.16711944218056701</v>
      </c>
      <c r="O7032" t="s">
        <v>11351</v>
      </c>
      <c r="P7032" t="s">
        <v>11352</v>
      </c>
      <c r="R7032" t="s">
        <v>11353</v>
      </c>
      <c r="S7032">
        <f>IF(SalesData[[#This Row],[Return Status]]="Returned",1,0)</f>
        <v>0</v>
      </c>
      <c r="U7032" s="2">
        <f>EOMONTH(SalesData[[#This Row],[Order Date]],0)</f>
        <v>45199</v>
      </c>
      <c r="V7032" s="9" t="str">
        <f>"Q"&amp;INT((MONTH(SalesData[[#This Row],[Order Date]])+2)/3)&amp;"-"&amp;YEAR(SalesData[[#This Row],[Order Date]])</f>
        <v>Q3-2023</v>
      </c>
    </row>
    <row r="7033" spans="1:22" x14ac:dyDescent="0.35">
      <c r="A7033" t="s">
        <v>7174</v>
      </c>
      <c r="B7033" s="1">
        <v>45178</v>
      </c>
      <c r="C7033" t="s">
        <v>188</v>
      </c>
      <c r="D7033" t="s">
        <v>46</v>
      </c>
      <c r="E7033">
        <v>8015938439</v>
      </c>
      <c r="F7033" t="s">
        <v>152</v>
      </c>
      <c r="G7033" t="s">
        <v>23</v>
      </c>
      <c r="H7033" t="s">
        <v>24</v>
      </c>
      <c r="I7033" t="s">
        <v>17</v>
      </c>
      <c r="J7033" t="s">
        <v>43</v>
      </c>
      <c r="K7033">
        <v>4723.21</v>
      </c>
      <c r="L7033">
        <v>782.82</v>
      </c>
      <c r="M7033" t="s">
        <v>43</v>
      </c>
      <c r="N7033">
        <v>0.16573897836429</v>
      </c>
      <c r="O7033" t="s">
        <v>11351</v>
      </c>
      <c r="P7033" t="s">
        <v>11352</v>
      </c>
      <c r="R7033" t="s">
        <v>11353</v>
      </c>
      <c r="S7033">
        <f>IF(SalesData[[#This Row],[Return Status]]="Returned",1,0)</f>
        <v>0</v>
      </c>
      <c r="T7033">
        <v>2821.33</v>
      </c>
      <c r="U7033" s="2">
        <f>EOMONTH(SalesData[[#This Row],[Order Date]],0)</f>
        <v>45199</v>
      </c>
      <c r="V7033" s="9" t="str">
        <f>"Q"&amp;INT((MONTH(SalesData[[#This Row],[Order Date]])+2)/3)&amp;"-"&amp;YEAR(SalesData[[#This Row],[Order Date]])</f>
        <v>Q3-2023</v>
      </c>
    </row>
    <row r="7034" spans="1:22" x14ac:dyDescent="0.35">
      <c r="A7034" t="s">
        <v>7175</v>
      </c>
      <c r="B7034" s="1">
        <v>45170</v>
      </c>
      <c r="C7034" t="s">
        <v>38</v>
      </c>
      <c r="D7034" t="s">
        <v>72</v>
      </c>
      <c r="E7034">
        <v>920681748</v>
      </c>
      <c r="F7034" t="s">
        <v>14</v>
      </c>
      <c r="G7034" t="s">
        <v>15</v>
      </c>
      <c r="H7034" t="s">
        <v>16</v>
      </c>
      <c r="I7034" t="s">
        <v>17</v>
      </c>
      <c r="J7034" t="s">
        <v>62</v>
      </c>
      <c r="K7034">
        <v>596.39</v>
      </c>
      <c r="L7034">
        <v>76.5</v>
      </c>
      <c r="M7034" t="s">
        <v>62</v>
      </c>
      <c r="N7034">
        <v>0.12827176847364999</v>
      </c>
      <c r="O7034" t="s">
        <v>11355</v>
      </c>
      <c r="P7034" t="s">
        <v>11352</v>
      </c>
      <c r="R7034" t="s">
        <v>11353</v>
      </c>
      <c r="S7034">
        <f>IF(SalesData[[#This Row],[Return Status]]="Returned",1,0)</f>
        <v>0</v>
      </c>
      <c r="T7034">
        <v>2085.91</v>
      </c>
      <c r="U7034" s="2">
        <f>EOMONTH(SalesData[[#This Row],[Order Date]],0)</f>
        <v>45199</v>
      </c>
      <c r="V7034" s="9" t="str">
        <f>"Q"&amp;INT((MONTH(SalesData[[#This Row],[Order Date]])+2)/3)&amp;"-"&amp;YEAR(SalesData[[#This Row],[Order Date]])</f>
        <v>Q3-2023</v>
      </c>
    </row>
    <row r="7035" spans="1:22" x14ac:dyDescent="0.35">
      <c r="A7035" t="s">
        <v>7176</v>
      </c>
      <c r="B7035" s="1">
        <v>45192</v>
      </c>
      <c r="C7035" t="s">
        <v>57</v>
      </c>
      <c r="D7035" t="s">
        <v>80</v>
      </c>
      <c r="E7035">
        <v>7756823739</v>
      </c>
      <c r="F7035" t="s">
        <v>28</v>
      </c>
      <c r="G7035" t="s">
        <v>29</v>
      </c>
      <c r="H7035" t="s">
        <v>30</v>
      </c>
      <c r="I7035" t="s">
        <v>31</v>
      </c>
      <c r="J7035" t="s">
        <v>19</v>
      </c>
      <c r="K7035">
        <v>1341.4</v>
      </c>
      <c r="L7035">
        <v>111.76</v>
      </c>
      <c r="M7035" t="s">
        <v>19</v>
      </c>
      <c r="N7035">
        <v>8.3315938571641601E-2</v>
      </c>
      <c r="O7035" t="s">
        <v>11351</v>
      </c>
      <c r="P7035" t="s">
        <v>11356</v>
      </c>
      <c r="R7035" t="s">
        <v>11353</v>
      </c>
      <c r="S7035">
        <f>IF(SalesData[[#This Row],[Return Status]]="Returned",1,0)</f>
        <v>0</v>
      </c>
      <c r="T7035">
        <v>2788.38</v>
      </c>
      <c r="U7035" s="2">
        <f>EOMONTH(SalesData[[#This Row],[Order Date]],0)</f>
        <v>45199</v>
      </c>
      <c r="V7035" s="9" t="str">
        <f>"Q"&amp;INT((MONTH(SalesData[[#This Row],[Order Date]])+2)/3)&amp;"-"&amp;YEAR(SalesData[[#This Row],[Order Date]])</f>
        <v>Q3-2023</v>
      </c>
    </row>
    <row r="7036" spans="1:22" x14ac:dyDescent="0.35">
      <c r="A7036" t="s">
        <v>7177</v>
      </c>
      <c r="B7036" s="1">
        <v>45198</v>
      </c>
      <c r="C7036" t="s">
        <v>111</v>
      </c>
      <c r="D7036" t="s">
        <v>145</v>
      </c>
      <c r="E7036">
        <v>9656889250</v>
      </c>
      <c r="F7036" t="s">
        <v>114</v>
      </c>
      <c r="G7036" t="s">
        <v>59</v>
      </c>
      <c r="H7036" t="s">
        <v>60</v>
      </c>
      <c r="I7036" t="s">
        <v>31</v>
      </c>
      <c r="J7036" t="s">
        <v>65</v>
      </c>
      <c r="K7036">
        <v>4457.7299999999996</v>
      </c>
      <c r="L7036">
        <v>542.23</v>
      </c>
      <c r="M7036" t="s">
        <v>65</v>
      </c>
      <c r="N7036">
        <v>0.121638143180498</v>
      </c>
      <c r="O7036" t="s">
        <v>11351</v>
      </c>
      <c r="P7036" t="s">
        <v>11352</v>
      </c>
      <c r="R7036" t="s">
        <v>11353</v>
      </c>
      <c r="S7036">
        <f>IF(SalesData[[#This Row],[Return Status]]="Returned",1,0)</f>
        <v>0</v>
      </c>
      <c r="T7036">
        <v>2183.56</v>
      </c>
      <c r="U7036" s="2">
        <f>EOMONTH(SalesData[[#This Row],[Order Date]],0)</f>
        <v>45199</v>
      </c>
      <c r="V7036" s="9" t="str">
        <f>"Q"&amp;INT((MONTH(SalesData[[#This Row],[Order Date]])+2)/3)&amp;"-"&amp;YEAR(SalesData[[#This Row],[Order Date]])</f>
        <v>Q3-2023</v>
      </c>
    </row>
    <row r="7037" spans="1:22" x14ac:dyDescent="0.35">
      <c r="A7037" t="s">
        <v>7178</v>
      </c>
      <c r="B7037" s="1">
        <v>45182</v>
      </c>
      <c r="C7037" t="s">
        <v>52</v>
      </c>
      <c r="D7037" t="s">
        <v>145</v>
      </c>
      <c r="E7037">
        <v>3531431360</v>
      </c>
      <c r="F7037" t="s">
        <v>50</v>
      </c>
      <c r="G7037" t="s">
        <v>34</v>
      </c>
      <c r="H7037" t="s">
        <v>35</v>
      </c>
      <c r="I7037" t="s">
        <v>36</v>
      </c>
      <c r="J7037" t="s">
        <v>65</v>
      </c>
      <c r="K7037">
        <v>3517.28</v>
      </c>
      <c r="L7037">
        <v>578.13</v>
      </c>
      <c r="M7037" t="s">
        <v>65</v>
      </c>
      <c r="N7037">
        <v>0.16436848928717601</v>
      </c>
      <c r="O7037" t="s">
        <v>11351</v>
      </c>
      <c r="P7037" t="s">
        <v>11352</v>
      </c>
      <c r="R7037" t="s">
        <v>11353</v>
      </c>
      <c r="S7037">
        <f>IF(SalesData[[#This Row],[Return Status]]="Returned",1,0)</f>
        <v>0</v>
      </c>
      <c r="U7037" s="2">
        <f>EOMONTH(SalesData[[#This Row],[Order Date]],0)</f>
        <v>45199</v>
      </c>
      <c r="V7037" s="9" t="str">
        <f>"Q"&amp;INT((MONTH(SalesData[[#This Row],[Order Date]])+2)/3)&amp;"-"&amp;YEAR(SalesData[[#This Row],[Order Date]])</f>
        <v>Q3-2023</v>
      </c>
    </row>
    <row r="7038" spans="1:22" x14ac:dyDescent="0.35">
      <c r="A7038" t="s">
        <v>7179</v>
      </c>
      <c r="B7038" s="1">
        <v>45173</v>
      </c>
      <c r="C7038" t="s">
        <v>92</v>
      </c>
      <c r="D7038" t="s">
        <v>27</v>
      </c>
      <c r="E7038">
        <v>8418882355</v>
      </c>
      <c r="F7038" t="s">
        <v>95</v>
      </c>
      <c r="G7038" t="s">
        <v>59</v>
      </c>
      <c r="H7038" t="s">
        <v>60</v>
      </c>
      <c r="I7038" t="s">
        <v>31</v>
      </c>
      <c r="J7038" t="s">
        <v>18</v>
      </c>
      <c r="K7038">
        <v>4003.29</v>
      </c>
      <c r="L7038">
        <v>1082.98</v>
      </c>
      <c r="M7038" t="s">
        <v>19</v>
      </c>
      <c r="N7038">
        <v>0.27052249524765898</v>
      </c>
      <c r="O7038" t="s">
        <v>11351</v>
      </c>
      <c r="P7038" t="s">
        <v>11354</v>
      </c>
      <c r="R7038" t="s">
        <v>11353</v>
      </c>
      <c r="S7038">
        <f>IF(SalesData[[#This Row],[Return Status]]="Returned",1,0)</f>
        <v>0</v>
      </c>
      <c r="T7038">
        <v>2183.56</v>
      </c>
      <c r="U7038" s="2">
        <f>EOMONTH(SalesData[[#This Row],[Order Date]],0)</f>
        <v>45199</v>
      </c>
      <c r="V7038" s="9" t="str">
        <f>"Q"&amp;INT((MONTH(SalesData[[#This Row],[Order Date]])+2)/3)&amp;"-"&amp;YEAR(SalesData[[#This Row],[Order Date]])</f>
        <v>Q3-2023</v>
      </c>
    </row>
    <row r="7039" spans="1:22" x14ac:dyDescent="0.35">
      <c r="A7039" t="s">
        <v>7180</v>
      </c>
      <c r="B7039" s="1">
        <v>45186</v>
      </c>
      <c r="C7039" t="s">
        <v>106</v>
      </c>
      <c r="D7039" t="s">
        <v>13</v>
      </c>
      <c r="E7039">
        <v>5064757357</v>
      </c>
      <c r="F7039" t="s">
        <v>53</v>
      </c>
      <c r="G7039" t="s">
        <v>11371</v>
      </c>
      <c r="H7039" t="s">
        <v>55</v>
      </c>
      <c r="I7039" t="s">
        <v>31</v>
      </c>
      <c r="J7039" t="s">
        <v>19</v>
      </c>
      <c r="K7039">
        <v>2551.34</v>
      </c>
      <c r="L7039">
        <v>612.99</v>
      </c>
      <c r="M7039" t="s">
        <v>19</v>
      </c>
      <c r="N7039">
        <v>0.240261979979148</v>
      </c>
      <c r="O7039" t="s">
        <v>11351</v>
      </c>
      <c r="P7039" t="s">
        <v>11354</v>
      </c>
      <c r="R7039" t="s">
        <v>11353</v>
      </c>
      <c r="S7039">
        <f>IF(SalesData[[#This Row],[Return Status]]="Returned",1,0)</f>
        <v>0</v>
      </c>
      <c r="U7039" s="2">
        <f>EOMONTH(SalesData[[#This Row],[Order Date]],0)</f>
        <v>45199</v>
      </c>
      <c r="V7039" s="9" t="str">
        <f>"Q"&amp;INT((MONTH(SalesData[[#This Row],[Order Date]])+2)/3)&amp;"-"&amp;YEAR(SalesData[[#This Row],[Order Date]])</f>
        <v>Q3-2023</v>
      </c>
    </row>
    <row r="7040" spans="1:22" x14ac:dyDescent="0.35">
      <c r="A7040" t="s">
        <v>7181</v>
      </c>
      <c r="B7040" s="1">
        <v>45177</v>
      </c>
      <c r="C7040" t="s">
        <v>176</v>
      </c>
      <c r="D7040" t="s">
        <v>39</v>
      </c>
      <c r="E7040">
        <v>3694904468</v>
      </c>
      <c r="F7040" t="s">
        <v>129</v>
      </c>
      <c r="G7040" t="s">
        <v>54</v>
      </c>
      <c r="H7040" t="s">
        <v>55</v>
      </c>
      <c r="I7040" t="s">
        <v>31</v>
      </c>
      <c r="J7040" t="s">
        <v>19</v>
      </c>
      <c r="K7040">
        <v>1872.83</v>
      </c>
      <c r="L7040">
        <v>397.83</v>
      </c>
      <c r="M7040" t="s">
        <v>19</v>
      </c>
      <c r="N7040">
        <v>0.21242184287949301</v>
      </c>
      <c r="O7040" t="s">
        <v>11351</v>
      </c>
      <c r="P7040" t="s">
        <v>11354</v>
      </c>
      <c r="R7040" t="s">
        <v>11353</v>
      </c>
      <c r="S7040">
        <f>IF(SalesData[[#This Row],[Return Status]]="Returned",1,0)</f>
        <v>0</v>
      </c>
      <c r="U7040" s="2">
        <f>EOMONTH(SalesData[[#This Row],[Order Date]],0)</f>
        <v>45199</v>
      </c>
      <c r="V7040" s="9" t="str">
        <f>"Q"&amp;INT((MONTH(SalesData[[#This Row],[Order Date]])+2)/3)&amp;"-"&amp;YEAR(SalesData[[#This Row],[Order Date]])</f>
        <v>Q3-2023</v>
      </c>
    </row>
    <row r="7041" spans="1:22" x14ac:dyDescent="0.35">
      <c r="A7041" t="s">
        <v>7182</v>
      </c>
      <c r="B7041" s="1">
        <v>45182</v>
      </c>
      <c r="C7041" t="s">
        <v>139</v>
      </c>
      <c r="D7041" t="s">
        <v>72</v>
      </c>
      <c r="E7041">
        <v>5230296188</v>
      </c>
      <c r="F7041" t="s">
        <v>58</v>
      </c>
      <c r="G7041" t="s">
        <v>59</v>
      </c>
      <c r="H7041" t="s">
        <v>60</v>
      </c>
      <c r="I7041" t="s">
        <v>31</v>
      </c>
      <c r="J7041" t="s">
        <v>19</v>
      </c>
      <c r="K7041">
        <v>4413.75</v>
      </c>
      <c r="L7041">
        <v>305.27999999999997</v>
      </c>
      <c r="M7041" t="s">
        <v>19</v>
      </c>
      <c r="N7041">
        <v>6.9165675446049305E-2</v>
      </c>
      <c r="O7041" t="s">
        <v>11351</v>
      </c>
      <c r="P7041" t="s">
        <v>11356</v>
      </c>
      <c r="R7041" t="s">
        <v>11353</v>
      </c>
      <c r="S7041">
        <f>IF(SalesData[[#This Row],[Return Status]]="Returned",1,0)</f>
        <v>0</v>
      </c>
      <c r="T7041">
        <v>2183.56</v>
      </c>
      <c r="U7041" s="2">
        <f>EOMONTH(SalesData[[#This Row],[Order Date]],0)</f>
        <v>45199</v>
      </c>
      <c r="V7041" s="9" t="str">
        <f>"Q"&amp;INT((MONTH(SalesData[[#This Row],[Order Date]])+2)/3)&amp;"-"&amp;YEAR(SalesData[[#This Row],[Order Date]])</f>
        <v>Q3-2023</v>
      </c>
    </row>
    <row r="7042" spans="1:22" x14ac:dyDescent="0.35">
      <c r="A7042" t="s">
        <v>7183</v>
      </c>
      <c r="B7042" s="1">
        <v>45179</v>
      </c>
      <c r="C7042" t="s">
        <v>92</v>
      </c>
      <c r="D7042" t="s">
        <v>46</v>
      </c>
      <c r="E7042">
        <v>555495731</v>
      </c>
      <c r="F7042" t="s">
        <v>127</v>
      </c>
      <c r="G7042" t="s">
        <v>11370</v>
      </c>
      <c r="H7042" t="s">
        <v>30</v>
      </c>
      <c r="I7042" t="s">
        <v>31</v>
      </c>
      <c r="J7042" t="s">
        <v>61</v>
      </c>
      <c r="K7042">
        <v>2586.77</v>
      </c>
      <c r="L7042">
        <v>154.05000000000001</v>
      </c>
      <c r="M7042" t="s">
        <v>62</v>
      </c>
      <c r="N7042">
        <v>5.9553033319545201E-2</v>
      </c>
      <c r="O7042" t="s">
        <v>11351</v>
      </c>
      <c r="P7042" t="s">
        <v>11356</v>
      </c>
      <c r="R7042" t="s">
        <v>11353</v>
      </c>
      <c r="S7042">
        <f>IF(SalesData[[#This Row],[Return Status]]="Returned",1,0)</f>
        <v>0</v>
      </c>
      <c r="U7042" s="2">
        <f>EOMONTH(SalesData[[#This Row],[Order Date]],0)</f>
        <v>45199</v>
      </c>
      <c r="V7042" s="9" t="str">
        <f>"Q"&amp;INT((MONTH(SalesData[[#This Row],[Order Date]])+2)/3)&amp;"-"&amp;YEAR(SalesData[[#This Row],[Order Date]])</f>
        <v>Q3-2023</v>
      </c>
    </row>
    <row r="7043" spans="1:22" x14ac:dyDescent="0.35">
      <c r="A7043" t="s">
        <v>7184</v>
      </c>
      <c r="B7043" s="1">
        <v>45171</v>
      </c>
      <c r="C7043" t="s">
        <v>188</v>
      </c>
      <c r="D7043" t="s">
        <v>39</v>
      </c>
      <c r="E7043">
        <v>2330021178</v>
      </c>
      <c r="F7043" t="s">
        <v>58</v>
      </c>
      <c r="G7043" t="s">
        <v>59</v>
      </c>
      <c r="H7043" t="s">
        <v>60</v>
      </c>
      <c r="I7043" t="s">
        <v>31</v>
      </c>
      <c r="J7043" t="s">
        <v>61</v>
      </c>
      <c r="K7043">
        <v>257.56</v>
      </c>
      <c r="L7043">
        <v>70.22</v>
      </c>
      <c r="M7043" t="s">
        <v>62</v>
      </c>
      <c r="N7043">
        <v>0.27263550240720602</v>
      </c>
      <c r="O7043" t="s">
        <v>11361</v>
      </c>
      <c r="P7043" t="s">
        <v>11354</v>
      </c>
      <c r="R7043" t="s">
        <v>11353</v>
      </c>
      <c r="S7043">
        <f>IF(SalesData[[#This Row],[Return Status]]="Returned",1,0)</f>
        <v>0</v>
      </c>
      <c r="T7043">
        <v>2183.56</v>
      </c>
      <c r="U7043" s="2">
        <f>EOMONTH(SalesData[[#This Row],[Order Date]],0)</f>
        <v>45199</v>
      </c>
      <c r="V7043" s="9" t="str">
        <f>"Q"&amp;INT((MONTH(SalesData[[#This Row],[Order Date]])+2)/3)&amp;"-"&amp;YEAR(SalesData[[#This Row],[Order Date]])</f>
        <v>Q3-2023</v>
      </c>
    </row>
    <row r="7044" spans="1:22" x14ac:dyDescent="0.35">
      <c r="A7044" t="s">
        <v>7185</v>
      </c>
      <c r="B7044" s="1">
        <v>45173</v>
      </c>
      <c r="C7044" t="s">
        <v>97</v>
      </c>
      <c r="D7044" t="s">
        <v>39</v>
      </c>
      <c r="E7044">
        <v>1421723307</v>
      </c>
      <c r="F7044" t="s">
        <v>292</v>
      </c>
      <c r="G7044" t="s">
        <v>69</v>
      </c>
      <c r="H7044" t="s">
        <v>41</v>
      </c>
      <c r="I7044" t="s">
        <v>31</v>
      </c>
      <c r="J7044" t="s">
        <v>65</v>
      </c>
      <c r="K7044">
        <v>139.41999999999999</v>
      </c>
      <c r="L7044">
        <v>10.54</v>
      </c>
      <c r="M7044" t="s">
        <v>65</v>
      </c>
      <c r="N7044">
        <v>7.5598909769043196E-2</v>
      </c>
      <c r="O7044" t="s">
        <v>11361</v>
      </c>
      <c r="P7044" t="s">
        <v>11356</v>
      </c>
      <c r="R7044" t="s">
        <v>11353</v>
      </c>
      <c r="S7044">
        <f>IF(SalesData[[#This Row],[Return Status]]="Returned",1,0)</f>
        <v>0</v>
      </c>
      <c r="T7044">
        <v>2081.52</v>
      </c>
      <c r="U7044" s="2">
        <f>EOMONTH(SalesData[[#This Row],[Order Date]],0)</f>
        <v>45199</v>
      </c>
      <c r="V7044" s="9" t="str">
        <f>"Q"&amp;INT((MONTH(SalesData[[#This Row],[Order Date]])+2)/3)&amp;"-"&amp;YEAR(SalesData[[#This Row],[Order Date]])</f>
        <v>Q3-2023</v>
      </c>
    </row>
    <row r="7045" spans="1:22" x14ac:dyDescent="0.35">
      <c r="A7045" t="s">
        <v>7186</v>
      </c>
      <c r="B7045" s="1">
        <v>45185</v>
      </c>
      <c r="C7045" t="s">
        <v>106</v>
      </c>
      <c r="D7045" t="s">
        <v>13</v>
      </c>
      <c r="E7045">
        <v>8070999183</v>
      </c>
      <c r="F7045" t="s">
        <v>156</v>
      </c>
      <c r="G7045" t="s">
        <v>84</v>
      </c>
      <c r="H7045" t="s">
        <v>85</v>
      </c>
      <c r="I7045" t="s">
        <v>31</v>
      </c>
      <c r="J7045" t="s">
        <v>18</v>
      </c>
      <c r="K7045">
        <v>1044.23</v>
      </c>
      <c r="L7045">
        <v>277.32</v>
      </c>
      <c r="M7045" t="s">
        <v>19</v>
      </c>
      <c r="N7045">
        <v>0.265573676297367</v>
      </c>
      <c r="O7045" t="s">
        <v>11351</v>
      </c>
      <c r="P7045" t="s">
        <v>11354</v>
      </c>
      <c r="R7045" t="s">
        <v>11353</v>
      </c>
      <c r="S7045">
        <f>IF(SalesData[[#This Row],[Return Status]]="Returned",1,0)</f>
        <v>0</v>
      </c>
      <c r="T7045">
        <v>847.14</v>
      </c>
      <c r="U7045" s="2">
        <f>EOMONTH(SalesData[[#This Row],[Order Date]],0)</f>
        <v>45199</v>
      </c>
      <c r="V7045" s="9" t="str">
        <f>"Q"&amp;INT((MONTH(SalesData[[#This Row],[Order Date]])+2)/3)&amp;"-"&amp;YEAR(SalesData[[#This Row],[Order Date]])</f>
        <v>Q3-2023</v>
      </c>
    </row>
    <row r="7046" spans="1:22" x14ac:dyDescent="0.35">
      <c r="A7046" t="s">
        <v>7187</v>
      </c>
      <c r="B7046" s="1">
        <v>45175</v>
      </c>
      <c r="C7046" t="s">
        <v>49</v>
      </c>
      <c r="D7046" t="s">
        <v>145</v>
      </c>
      <c r="E7046">
        <v>7022900906</v>
      </c>
      <c r="F7046" t="s">
        <v>47</v>
      </c>
      <c r="G7046" t="s">
        <v>23</v>
      </c>
      <c r="H7046" t="s">
        <v>24</v>
      </c>
      <c r="I7046" t="s">
        <v>17</v>
      </c>
      <c r="J7046" t="s">
        <v>18</v>
      </c>
      <c r="K7046">
        <v>4370.66</v>
      </c>
      <c r="L7046">
        <v>1002.99</v>
      </c>
      <c r="M7046" t="s">
        <v>19</v>
      </c>
      <c r="N7046">
        <v>0.229482503786613</v>
      </c>
      <c r="O7046" t="s">
        <v>11351</v>
      </c>
      <c r="P7046" t="s">
        <v>11354</v>
      </c>
      <c r="R7046" t="s">
        <v>11353</v>
      </c>
      <c r="S7046">
        <f>IF(SalesData[[#This Row],[Return Status]]="Returned",1,0)</f>
        <v>0</v>
      </c>
      <c r="T7046">
        <v>2821.33</v>
      </c>
      <c r="U7046" s="2">
        <f>EOMONTH(SalesData[[#This Row],[Order Date]],0)</f>
        <v>45199</v>
      </c>
      <c r="V7046" s="9" t="str">
        <f>"Q"&amp;INT((MONTH(SalesData[[#This Row],[Order Date]])+2)/3)&amp;"-"&amp;YEAR(SalesData[[#This Row],[Order Date]])</f>
        <v>Q3-2023</v>
      </c>
    </row>
    <row r="7047" spans="1:22" x14ac:dyDescent="0.35">
      <c r="A7047" t="s">
        <v>7188</v>
      </c>
      <c r="B7047" s="1">
        <v>45181</v>
      </c>
      <c r="C7047" t="s">
        <v>111</v>
      </c>
      <c r="D7047" t="s">
        <v>72</v>
      </c>
      <c r="E7047">
        <v>7746892996</v>
      </c>
      <c r="F7047" t="s">
        <v>22</v>
      </c>
      <c r="G7047" t="s">
        <v>23</v>
      </c>
      <c r="H7047" t="s">
        <v>24</v>
      </c>
      <c r="I7047" t="s">
        <v>17</v>
      </c>
      <c r="J7047" t="s">
        <v>62</v>
      </c>
      <c r="K7047">
        <v>59.4</v>
      </c>
      <c r="L7047">
        <v>5.62</v>
      </c>
      <c r="M7047" t="s">
        <v>62</v>
      </c>
      <c r="N7047">
        <v>9.4612794612794607E-2</v>
      </c>
      <c r="O7047" t="s">
        <v>11361</v>
      </c>
      <c r="P7047" t="s">
        <v>11356</v>
      </c>
      <c r="R7047" t="s">
        <v>11353</v>
      </c>
      <c r="S7047">
        <f>IF(SalesData[[#This Row],[Return Status]]="Returned",1,0)</f>
        <v>0</v>
      </c>
      <c r="T7047">
        <v>2821.33</v>
      </c>
      <c r="U7047" s="2">
        <f>EOMONTH(SalesData[[#This Row],[Order Date]],0)</f>
        <v>45199</v>
      </c>
      <c r="V7047" s="9" t="str">
        <f>"Q"&amp;INT((MONTH(SalesData[[#This Row],[Order Date]])+2)/3)&amp;"-"&amp;YEAR(SalesData[[#This Row],[Order Date]])</f>
        <v>Q3-2023</v>
      </c>
    </row>
    <row r="7048" spans="1:22" x14ac:dyDescent="0.35">
      <c r="A7048" t="s">
        <v>7189</v>
      </c>
      <c r="B7048" s="1">
        <v>45189</v>
      </c>
      <c r="C7048" t="s">
        <v>92</v>
      </c>
      <c r="D7048" t="s">
        <v>145</v>
      </c>
      <c r="E7048">
        <v>7103156925</v>
      </c>
      <c r="F7048" t="s">
        <v>81</v>
      </c>
      <c r="G7048" t="s">
        <v>74</v>
      </c>
      <c r="H7048" t="s">
        <v>75</v>
      </c>
      <c r="I7048" t="s">
        <v>36</v>
      </c>
      <c r="J7048" t="s">
        <v>18</v>
      </c>
      <c r="K7048">
        <v>3590.06</v>
      </c>
      <c r="L7048">
        <v>532.27</v>
      </c>
      <c r="M7048" t="s">
        <v>19</v>
      </c>
      <c r="N7048">
        <v>0.14826214603655599</v>
      </c>
      <c r="O7048" t="s">
        <v>11351</v>
      </c>
      <c r="P7048" t="s">
        <v>11352</v>
      </c>
      <c r="R7048" t="s">
        <v>11353</v>
      </c>
      <c r="S7048">
        <f>IF(SalesData[[#This Row],[Return Status]]="Returned",1,0)</f>
        <v>0</v>
      </c>
      <c r="T7048">
        <v>2420.2800000000002</v>
      </c>
      <c r="U7048" s="2">
        <f>EOMONTH(SalesData[[#This Row],[Order Date]],0)</f>
        <v>45199</v>
      </c>
      <c r="V7048" s="9" t="str">
        <f>"Q"&amp;INT((MONTH(SalesData[[#This Row],[Order Date]])+2)/3)&amp;"-"&amp;YEAR(SalesData[[#This Row],[Order Date]])</f>
        <v>Q3-2023</v>
      </c>
    </row>
    <row r="7049" spans="1:22" x14ac:dyDescent="0.35">
      <c r="A7049" t="s">
        <v>7190</v>
      </c>
      <c r="B7049" s="1">
        <v>45183</v>
      </c>
      <c r="C7049" t="s">
        <v>144</v>
      </c>
      <c r="D7049" t="s">
        <v>72</v>
      </c>
      <c r="E7049">
        <v>9309252798</v>
      </c>
      <c r="F7049" t="s">
        <v>159</v>
      </c>
      <c r="G7049" t="s">
        <v>84</v>
      </c>
      <c r="H7049" t="s">
        <v>85</v>
      </c>
      <c r="I7049" t="s">
        <v>31</v>
      </c>
      <c r="J7049" t="s">
        <v>19</v>
      </c>
      <c r="K7049">
        <v>1959.39</v>
      </c>
      <c r="L7049">
        <v>224.92</v>
      </c>
      <c r="M7049" t="s">
        <v>19</v>
      </c>
      <c r="N7049">
        <v>0.11479082775761799</v>
      </c>
      <c r="O7049" t="s">
        <v>11351</v>
      </c>
      <c r="P7049" t="s">
        <v>11352</v>
      </c>
      <c r="Q7049" t="s">
        <v>11364</v>
      </c>
      <c r="R7049" t="s">
        <v>11360</v>
      </c>
      <c r="S7049">
        <f>IF(SalesData[[#This Row],[Return Status]]="Returned",1,0)</f>
        <v>1</v>
      </c>
      <c r="T7049">
        <v>847.14</v>
      </c>
      <c r="U7049" s="2">
        <f>EOMONTH(SalesData[[#This Row],[Order Date]],0)</f>
        <v>45199</v>
      </c>
      <c r="V7049" s="9" t="str">
        <f>"Q"&amp;INT((MONTH(SalesData[[#This Row],[Order Date]])+2)/3)&amp;"-"&amp;YEAR(SalesData[[#This Row],[Order Date]])</f>
        <v>Q3-2023</v>
      </c>
    </row>
    <row r="7050" spans="1:22" x14ac:dyDescent="0.35">
      <c r="A7050" t="s">
        <v>7191</v>
      </c>
      <c r="B7050" s="1">
        <v>45170</v>
      </c>
      <c r="C7050" t="s">
        <v>132</v>
      </c>
      <c r="D7050" t="s">
        <v>27</v>
      </c>
      <c r="E7050">
        <v>4156468634</v>
      </c>
      <c r="F7050" t="s">
        <v>83</v>
      </c>
      <c r="G7050" t="s">
        <v>84</v>
      </c>
      <c r="H7050" t="s">
        <v>85</v>
      </c>
      <c r="I7050" t="s">
        <v>31</v>
      </c>
      <c r="J7050" t="s">
        <v>62</v>
      </c>
      <c r="K7050">
        <v>4042.12</v>
      </c>
      <c r="L7050">
        <v>568.96</v>
      </c>
      <c r="M7050" t="s">
        <v>62</v>
      </c>
      <c r="N7050">
        <v>0.14075782015378099</v>
      </c>
      <c r="O7050" t="s">
        <v>11351</v>
      </c>
      <c r="P7050" t="s">
        <v>11352</v>
      </c>
      <c r="R7050" t="s">
        <v>11353</v>
      </c>
      <c r="S7050">
        <f>IF(SalesData[[#This Row],[Return Status]]="Returned",1,0)</f>
        <v>0</v>
      </c>
      <c r="T7050">
        <v>847.14</v>
      </c>
      <c r="U7050" s="2">
        <f>EOMONTH(SalesData[[#This Row],[Order Date]],0)</f>
        <v>45199</v>
      </c>
      <c r="V7050" s="9" t="str">
        <f>"Q"&amp;INT((MONTH(SalesData[[#This Row],[Order Date]])+2)/3)&amp;"-"&amp;YEAR(SalesData[[#This Row],[Order Date]])</f>
        <v>Q3-2023</v>
      </c>
    </row>
    <row r="7051" spans="1:22" x14ac:dyDescent="0.35">
      <c r="A7051" t="s">
        <v>7192</v>
      </c>
      <c r="B7051" s="1">
        <v>45193</v>
      </c>
      <c r="C7051" t="s">
        <v>106</v>
      </c>
      <c r="D7051" t="s">
        <v>72</v>
      </c>
      <c r="E7051">
        <v>2919208823</v>
      </c>
      <c r="F7051" t="s">
        <v>163</v>
      </c>
      <c r="G7051" t="s">
        <v>164</v>
      </c>
      <c r="H7051" t="s">
        <v>165</v>
      </c>
      <c r="I7051" t="s">
        <v>36</v>
      </c>
      <c r="J7051" t="s">
        <v>18</v>
      </c>
      <c r="K7051">
        <v>4742.4399999999996</v>
      </c>
      <c r="L7051">
        <v>908.52</v>
      </c>
      <c r="M7051" t="s">
        <v>19</v>
      </c>
      <c r="N7051">
        <v>0.19157227081417999</v>
      </c>
      <c r="O7051" t="s">
        <v>11351</v>
      </c>
      <c r="P7051" t="s">
        <v>11352</v>
      </c>
      <c r="R7051" t="s">
        <v>11353</v>
      </c>
      <c r="S7051">
        <f>IF(SalesData[[#This Row],[Return Status]]="Returned",1,0)</f>
        <v>0</v>
      </c>
      <c r="U7051" s="2">
        <f>EOMONTH(SalesData[[#This Row],[Order Date]],0)</f>
        <v>45199</v>
      </c>
      <c r="V7051" s="9" t="str">
        <f>"Q"&amp;INT((MONTH(SalesData[[#This Row],[Order Date]])+2)/3)&amp;"-"&amp;YEAR(SalesData[[#This Row],[Order Date]])</f>
        <v>Q3-2023</v>
      </c>
    </row>
    <row r="7052" spans="1:22" x14ac:dyDescent="0.35">
      <c r="A7052" t="s">
        <v>7193</v>
      </c>
      <c r="B7052" s="1">
        <v>45182</v>
      </c>
      <c r="C7052" t="s">
        <v>77</v>
      </c>
      <c r="D7052" t="s">
        <v>27</v>
      </c>
      <c r="E7052">
        <v>8220143824</v>
      </c>
      <c r="F7052" t="s">
        <v>109</v>
      </c>
      <c r="G7052" t="s">
        <v>59</v>
      </c>
      <c r="H7052" t="s">
        <v>60</v>
      </c>
      <c r="I7052" t="s">
        <v>31</v>
      </c>
      <c r="J7052" t="s">
        <v>43</v>
      </c>
      <c r="K7052">
        <v>4927.6000000000004</v>
      </c>
      <c r="L7052">
        <v>841.21</v>
      </c>
      <c r="M7052" t="s">
        <v>43</v>
      </c>
      <c r="N7052">
        <v>0.17071393781962799</v>
      </c>
      <c r="O7052" t="s">
        <v>11351</v>
      </c>
      <c r="P7052" t="s">
        <v>11352</v>
      </c>
      <c r="R7052" t="s">
        <v>11353</v>
      </c>
      <c r="S7052">
        <f>IF(SalesData[[#This Row],[Return Status]]="Returned",1,0)</f>
        <v>0</v>
      </c>
      <c r="T7052">
        <v>2183.56</v>
      </c>
      <c r="U7052" s="2">
        <f>EOMONTH(SalesData[[#This Row],[Order Date]],0)</f>
        <v>45199</v>
      </c>
      <c r="V7052" s="9" t="str">
        <f>"Q"&amp;INT((MONTH(SalesData[[#This Row],[Order Date]])+2)/3)&amp;"-"&amp;YEAR(SalesData[[#This Row],[Order Date]])</f>
        <v>Q3-2023</v>
      </c>
    </row>
    <row r="7053" spans="1:22" x14ac:dyDescent="0.35">
      <c r="A7053" t="s">
        <v>7194</v>
      </c>
      <c r="B7053" s="1">
        <v>45180</v>
      </c>
      <c r="C7053" t="s">
        <v>77</v>
      </c>
      <c r="D7053" t="s">
        <v>145</v>
      </c>
      <c r="E7053">
        <v>6630886332</v>
      </c>
      <c r="F7053" t="s">
        <v>156</v>
      </c>
      <c r="G7053" t="s">
        <v>84</v>
      </c>
      <c r="H7053" t="s">
        <v>85</v>
      </c>
      <c r="I7053" t="s">
        <v>31</v>
      </c>
      <c r="J7053" t="s">
        <v>62</v>
      </c>
      <c r="K7053">
        <v>3575.18</v>
      </c>
      <c r="L7053">
        <v>914.78</v>
      </c>
      <c r="M7053" t="s">
        <v>62</v>
      </c>
      <c r="N7053">
        <v>0.25586963453588402</v>
      </c>
      <c r="O7053" t="s">
        <v>11351</v>
      </c>
      <c r="P7053" t="s">
        <v>11354</v>
      </c>
      <c r="R7053" t="s">
        <v>11353</v>
      </c>
      <c r="S7053">
        <f>IF(SalesData[[#This Row],[Return Status]]="Returned",1,0)</f>
        <v>0</v>
      </c>
      <c r="T7053">
        <v>847.14</v>
      </c>
      <c r="U7053" s="2">
        <f>EOMONTH(SalesData[[#This Row],[Order Date]],0)</f>
        <v>45199</v>
      </c>
      <c r="V7053" s="9" t="str">
        <f>"Q"&amp;INT((MONTH(SalesData[[#This Row],[Order Date]])+2)/3)&amp;"-"&amp;YEAR(SalesData[[#This Row],[Order Date]])</f>
        <v>Q3-2023</v>
      </c>
    </row>
    <row r="7054" spans="1:22" x14ac:dyDescent="0.35">
      <c r="A7054" t="s">
        <v>7195</v>
      </c>
      <c r="B7054" s="1">
        <v>45190</v>
      </c>
      <c r="C7054" t="s">
        <v>149</v>
      </c>
      <c r="D7054" t="s">
        <v>99</v>
      </c>
      <c r="E7054">
        <v>7861224649</v>
      </c>
      <c r="F7054" t="s">
        <v>88</v>
      </c>
      <c r="G7054" t="s">
        <v>89</v>
      </c>
      <c r="H7054" t="s">
        <v>90</v>
      </c>
      <c r="I7054" t="s">
        <v>31</v>
      </c>
      <c r="J7054" t="s">
        <v>43</v>
      </c>
      <c r="K7054">
        <v>1948.63</v>
      </c>
      <c r="L7054">
        <v>102.32</v>
      </c>
      <c r="M7054" t="s">
        <v>43</v>
      </c>
      <c r="N7054">
        <v>5.2508685589362801E-2</v>
      </c>
      <c r="O7054" t="s">
        <v>11351</v>
      </c>
      <c r="P7054" t="s">
        <v>11356</v>
      </c>
      <c r="R7054" t="s">
        <v>11353</v>
      </c>
      <c r="S7054">
        <f>IF(SalesData[[#This Row],[Return Status]]="Returned",1,0)</f>
        <v>0</v>
      </c>
      <c r="T7054">
        <v>207.68</v>
      </c>
      <c r="U7054" s="2">
        <f>EOMONTH(SalesData[[#This Row],[Order Date]],0)</f>
        <v>45199</v>
      </c>
      <c r="V7054" s="9" t="str">
        <f>"Q"&amp;INT((MONTH(SalesData[[#This Row],[Order Date]])+2)/3)&amp;"-"&amp;YEAR(SalesData[[#This Row],[Order Date]])</f>
        <v>Q3-2023</v>
      </c>
    </row>
    <row r="7055" spans="1:22" x14ac:dyDescent="0.35">
      <c r="A7055" t="s">
        <v>7196</v>
      </c>
      <c r="B7055" s="1">
        <v>45179</v>
      </c>
      <c r="C7055" t="s">
        <v>49</v>
      </c>
      <c r="D7055" t="s">
        <v>27</v>
      </c>
      <c r="E7055">
        <v>634481324</v>
      </c>
      <c r="F7055" t="s">
        <v>156</v>
      </c>
      <c r="G7055" t="s">
        <v>84</v>
      </c>
      <c r="H7055" t="s">
        <v>85</v>
      </c>
      <c r="I7055" t="s">
        <v>31</v>
      </c>
      <c r="J7055" t="s">
        <v>62</v>
      </c>
      <c r="K7055">
        <v>2304.7399999999998</v>
      </c>
      <c r="L7055">
        <v>439.09</v>
      </c>
      <c r="M7055" t="s">
        <v>62</v>
      </c>
      <c r="N7055">
        <v>0.19051606688823899</v>
      </c>
      <c r="O7055" t="s">
        <v>11351</v>
      </c>
      <c r="P7055" t="s">
        <v>11352</v>
      </c>
      <c r="R7055" t="s">
        <v>11353</v>
      </c>
      <c r="S7055">
        <f>IF(SalesData[[#This Row],[Return Status]]="Returned",1,0)</f>
        <v>0</v>
      </c>
      <c r="T7055">
        <v>847.14</v>
      </c>
      <c r="U7055" s="2">
        <f>EOMONTH(SalesData[[#This Row],[Order Date]],0)</f>
        <v>45199</v>
      </c>
      <c r="V7055" s="9" t="str">
        <f>"Q"&amp;INT((MONTH(SalesData[[#This Row],[Order Date]])+2)/3)&amp;"-"&amp;YEAR(SalesData[[#This Row],[Order Date]])</f>
        <v>Q3-2023</v>
      </c>
    </row>
    <row r="7056" spans="1:22" x14ac:dyDescent="0.35">
      <c r="A7056" t="s">
        <v>7197</v>
      </c>
      <c r="B7056" s="1">
        <v>45170</v>
      </c>
      <c r="C7056" t="s">
        <v>124</v>
      </c>
      <c r="D7056" t="s">
        <v>46</v>
      </c>
      <c r="E7056">
        <v>5991879823</v>
      </c>
      <c r="F7056" t="s">
        <v>50</v>
      </c>
      <c r="G7056" t="s">
        <v>11382</v>
      </c>
      <c r="H7056" t="s">
        <v>35</v>
      </c>
      <c r="I7056" t="s">
        <v>36</v>
      </c>
      <c r="J7056" t="s">
        <v>62</v>
      </c>
      <c r="K7056">
        <v>1958.68</v>
      </c>
      <c r="L7056">
        <v>527.29</v>
      </c>
      <c r="M7056" t="s">
        <v>62</v>
      </c>
      <c r="N7056">
        <v>0.26920681275144498</v>
      </c>
      <c r="O7056" t="s">
        <v>11351</v>
      </c>
      <c r="P7056" t="s">
        <v>11354</v>
      </c>
      <c r="Q7056" t="s">
        <v>11365</v>
      </c>
      <c r="R7056" t="s">
        <v>11360</v>
      </c>
      <c r="S7056">
        <f>IF(SalesData[[#This Row],[Return Status]]="Returned",1,0)</f>
        <v>1</v>
      </c>
      <c r="U7056" s="2">
        <f>EOMONTH(SalesData[[#This Row],[Order Date]],0)</f>
        <v>45199</v>
      </c>
      <c r="V7056" s="9" t="str">
        <f>"Q"&amp;INT((MONTH(SalesData[[#This Row],[Order Date]])+2)/3)&amp;"-"&amp;YEAR(SalesData[[#This Row],[Order Date]])</f>
        <v>Q3-2023</v>
      </c>
    </row>
    <row r="7057" spans="1:22" x14ac:dyDescent="0.35">
      <c r="A7057" t="s">
        <v>7198</v>
      </c>
      <c r="B7057" s="1">
        <v>45185</v>
      </c>
      <c r="C7057" t="s">
        <v>188</v>
      </c>
      <c r="D7057" t="s">
        <v>27</v>
      </c>
      <c r="E7057">
        <v>921156319</v>
      </c>
      <c r="F7057" t="s">
        <v>22</v>
      </c>
      <c r="G7057" t="s">
        <v>23</v>
      </c>
      <c r="H7057" t="s">
        <v>24</v>
      </c>
      <c r="I7057" t="s">
        <v>17</v>
      </c>
      <c r="J7057" t="s">
        <v>18</v>
      </c>
      <c r="K7057">
        <v>1603.51</v>
      </c>
      <c r="L7057">
        <v>197.06</v>
      </c>
      <c r="M7057" t="s">
        <v>19</v>
      </c>
      <c r="N7057">
        <v>0.12289290369252499</v>
      </c>
      <c r="O7057" t="s">
        <v>11351</v>
      </c>
      <c r="P7057" t="s">
        <v>11352</v>
      </c>
      <c r="R7057" t="s">
        <v>11353</v>
      </c>
      <c r="S7057">
        <f>IF(SalesData[[#This Row],[Return Status]]="Returned",1,0)</f>
        <v>0</v>
      </c>
      <c r="T7057">
        <v>2821.33</v>
      </c>
      <c r="U7057" s="2">
        <f>EOMONTH(SalesData[[#This Row],[Order Date]],0)</f>
        <v>45199</v>
      </c>
      <c r="V7057" s="9" t="str">
        <f>"Q"&amp;INT((MONTH(SalesData[[#This Row],[Order Date]])+2)/3)&amp;"-"&amp;YEAR(SalesData[[#This Row],[Order Date]])</f>
        <v>Q3-2023</v>
      </c>
    </row>
    <row r="7058" spans="1:22" x14ac:dyDescent="0.35">
      <c r="A7058" t="s">
        <v>7199</v>
      </c>
      <c r="B7058" s="1">
        <v>45181</v>
      </c>
      <c r="C7058" t="s">
        <v>184</v>
      </c>
      <c r="D7058" t="s">
        <v>39</v>
      </c>
      <c r="E7058">
        <v>1915117422</v>
      </c>
      <c r="F7058" t="s">
        <v>172</v>
      </c>
      <c r="G7058" t="s">
        <v>141</v>
      </c>
      <c r="H7058" t="s">
        <v>121</v>
      </c>
      <c r="I7058" t="s">
        <v>17</v>
      </c>
      <c r="J7058" t="s">
        <v>19</v>
      </c>
      <c r="K7058">
        <v>4228.46</v>
      </c>
      <c r="L7058">
        <v>798.68</v>
      </c>
      <c r="M7058" t="s">
        <v>19</v>
      </c>
      <c r="N7058">
        <v>0.18888200432308699</v>
      </c>
      <c r="O7058" t="s">
        <v>11351</v>
      </c>
      <c r="P7058" t="s">
        <v>11352</v>
      </c>
      <c r="R7058" t="s">
        <v>11353</v>
      </c>
      <c r="S7058">
        <f>IF(SalesData[[#This Row],[Return Status]]="Returned",1,0)</f>
        <v>0</v>
      </c>
      <c r="T7058">
        <v>2793.38</v>
      </c>
      <c r="U7058" s="2">
        <f>EOMONTH(SalesData[[#This Row],[Order Date]],0)</f>
        <v>45199</v>
      </c>
      <c r="V7058" s="9" t="str">
        <f>"Q"&amp;INT((MONTH(SalesData[[#This Row],[Order Date]])+2)/3)&amp;"-"&amp;YEAR(SalesData[[#This Row],[Order Date]])</f>
        <v>Q3-2023</v>
      </c>
    </row>
    <row r="7059" spans="1:22" x14ac:dyDescent="0.35">
      <c r="A7059" t="s">
        <v>7200</v>
      </c>
      <c r="B7059" s="1">
        <v>45188</v>
      </c>
      <c r="C7059" t="s">
        <v>87</v>
      </c>
      <c r="D7059" t="s">
        <v>13</v>
      </c>
      <c r="E7059">
        <v>6755128120</v>
      </c>
      <c r="F7059" t="s">
        <v>168</v>
      </c>
      <c r="G7059" t="s">
        <v>54</v>
      </c>
      <c r="H7059" t="s">
        <v>55</v>
      </c>
      <c r="I7059" t="s">
        <v>31</v>
      </c>
      <c r="J7059" t="s">
        <v>65</v>
      </c>
      <c r="K7059">
        <v>3284.27</v>
      </c>
      <c r="L7059">
        <v>939.49</v>
      </c>
      <c r="M7059" t="s">
        <v>65</v>
      </c>
      <c r="N7059">
        <v>0.28605748004883902</v>
      </c>
      <c r="O7059" t="s">
        <v>11351</v>
      </c>
      <c r="P7059" t="s">
        <v>11354</v>
      </c>
      <c r="R7059" t="s">
        <v>11353</v>
      </c>
      <c r="S7059">
        <f>IF(SalesData[[#This Row],[Return Status]]="Returned",1,0)</f>
        <v>0</v>
      </c>
      <c r="U7059" s="2">
        <f>EOMONTH(SalesData[[#This Row],[Order Date]],0)</f>
        <v>45199</v>
      </c>
      <c r="V7059" s="9" t="str">
        <f>"Q"&amp;INT((MONTH(SalesData[[#This Row],[Order Date]])+2)/3)&amp;"-"&amp;YEAR(SalesData[[#This Row],[Order Date]])</f>
        <v>Q3-2023</v>
      </c>
    </row>
    <row r="7060" spans="1:22" x14ac:dyDescent="0.35">
      <c r="A7060" t="s">
        <v>7201</v>
      </c>
      <c r="B7060" s="1">
        <v>45189</v>
      </c>
      <c r="C7060" t="s">
        <v>188</v>
      </c>
      <c r="D7060" t="s">
        <v>99</v>
      </c>
      <c r="E7060">
        <v>6176763451</v>
      </c>
      <c r="F7060" t="s">
        <v>410</v>
      </c>
      <c r="G7060" t="s">
        <v>29</v>
      </c>
      <c r="H7060" t="s">
        <v>30</v>
      </c>
      <c r="I7060" t="s">
        <v>31</v>
      </c>
      <c r="J7060" t="s">
        <v>18</v>
      </c>
      <c r="K7060">
        <v>4741</v>
      </c>
      <c r="L7060">
        <v>1151.74</v>
      </c>
      <c r="M7060" t="s">
        <v>19</v>
      </c>
      <c r="N7060">
        <v>0.24293187091330901</v>
      </c>
      <c r="O7060" t="s">
        <v>11351</v>
      </c>
      <c r="P7060" t="s">
        <v>11354</v>
      </c>
      <c r="R7060" t="s">
        <v>11353</v>
      </c>
      <c r="S7060">
        <f>IF(SalesData[[#This Row],[Return Status]]="Returned",1,0)</f>
        <v>0</v>
      </c>
      <c r="T7060">
        <v>2788.38</v>
      </c>
      <c r="U7060" s="2">
        <f>EOMONTH(SalesData[[#This Row],[Order Date]],0)</f>
        <v>45199</v>
      </c>
      <c r="V7060" s="9" t="str">
        <f>"Q"&amp;INT((MONTH(SalesData[[#This Row],[Order Date]])+2)/3)&amp;"-"&amp;YEAR(SalesData[[#This Row],[Order Date]])</f>
        <v>Q3-2023</v>
      </c>
    </row>
    <row r="7061" spans="1:22" x14ac:dyDescent="0.35">
      <c r="A7061" t="s">
        <v>7202</v>
      </c>
      <c r="B7061" s="1">
        <v>45192</v>
      </c>
      <c r="C7061" t="s">
        <v>94</v>
      </c>
      <c r="D7061" t="s">
        <v>99</v>
      </c>
      <c r="E7061">
        <v>3226212910</v>
      </c>
      <c r="F7061" t="s">
        <v>140</v>
      </c>
      <c r="G7061" t="s">
        <v>141</v>
      </c>
      <c r="H7061" t="s">
        <v>121</v>
      </c>
      <c r="I7061" t="s">
        <v>17</v>
      </c>
      <c r="J7061" t="s">
        <v>61</v>
      </c>
      <c r="K7061">
        <v>3502.42</v>
      </c>
      <c r="L7061">
        <v>1026.6600000000001</v>
      </c>
      <c r="M7061" t="s">
        <v>62</v>
      </c>
      <c r="N7061">
        <v>0.29312875097789498</v>
      </c>
      <c r="O7061" t="s">
        <v>11351</v>
      </c>
      <c r="P7061" t="s">
        <v>11354</v>
      </c>
      <c r="R7061" t="s">
        <v>11353</v>
      </c>
      <c r="S7061">
        <f>IF(SalesData[[#This Row],[Return Status]]="Returned",1,0)</f>
        <v>0</v>
      </c>
      <c r="T7061">
        <v>2793.38</v>
      </c>
      <c r="U7061" s="2">
        <f>EOMONTH(SalesData[[#This Row],[Order Date]],0)</f>
        <v>45199</v>
      </c>
      <c r="V7061" s="9" t="str">
        <f>"Q"&amp;INT((MONTH(SalesData[[#This Row],[Order Date]])+2)/3)&amp;"-"&amp;YEAR(SalesData[[#This Row],[Order Date]])</f>
        <v>Q3-2023</v>
      </c>
    </row>
    <row r="7062" spans="1:22" x14ac:dyDescent="0.35">
      <c r="A7062" t="s">
        <v>7203</v>
      </c>
      <c r="B7062" s="1">
        <v>45191</v>
      </c>
      <c r="C7062" t="s">
        <v>71</v>
      </c>
      <c r="D7062" t="s">
        <v>145</v>
      </c>
      <c r="E7062">
        <v>1947165522</v>
      </c>
      <c r="F7062" t="s">
        <v>181</v>
      </c>
      <c r="G7062" t="s">
        <v>11371</v>
      </c>
      <c r="H7062" t="s">
        <v>55</v>
      </c>
      <c r="I7062" t="s">
        <v>31</v>
      </c>
      <c r="J7062" t="s">
        <v>61</v>
      </c>
      <c r="K7062">
        <v>4158.3500000000004</v>
      </c>
      <c r="L7062">
        <v>373.13</v>
      </c>
      <c r="M7062" t="s">
        <v>62</v>
      </c>
      <c r="N7062">
        <v>8.9730301682157607E-2</v>
      </c>
      <c r="O7062" t="s">
        <v>11351</v>
      </c>
      <c r="P7062" t="s">
        <v>11356</v>
      </c>
      <c r="Q7062" t="s">
        <v>11372</v>
      </c>
      <c r="R7062" t="s">
        <v>11360</v>
      </c>
      <c r="S7062">
        <f>IF(SalesData[[#This Row],[Return Status]]="Returned",1,0)</f>
        <v>1</v>
      </c>
      <c r="U7062" s="2">
        <f>EOMONTH(SalesData[[#This Row],[Order Date]],0)</f>
        <v>45199</v>
      </c>
      <c r="V7062" s="9" t="str">
        <f>"Q"&amp;INT((MONTH(SalesData[[#This Row],[Order Date]])+2)/3)&amp;"-"&amp;YEAR(SalesData[[#This Row],[Order Date]])</f>
        <v>Q3-2023</v>
      </c>
    </row>
    <row r="7063" spans="1:22" x14ac:dyDescent="0.35">
      <c r="A7063" t="s">
        <v>7204</v>
      </c>
      <c r="B7063" s="1">
        <v>45185</v>
      </c>
      <c r="C7063" t="s">
        <v>92</v>
      </c>
      <c r="D7063" t="s">
        <v>145</v>
      </c>
      <c r="E7063">
        <v>1366384716</v>
      </c>
      <c r="F7063" t="s">
        <v>78</v>
      </c>
      <c r="G7063" t="s">
        <v>15</v>
      </c>
      <c r="H7063" t="s">
        <v>16</v>
      </c>
      <c r="I7063" t="s">
        <v>17</v>
      </c>
      <c r="J7063" t="s">
        <v>19</v>
      </c>
      <c r="K7063">
        <v>4847.5600000000004</v>
      </c>
      <c r="L7063">
        <v>589.09</v>
      </c>
      <c r="M7063" t="s">
        <v>19</v>
      </c>
      <c r="N7063">
        <v>0.121522993010917</v>
      </c>
      <c r="O7063" t="s">
        <v>11351</v>
      </c>
      <c r="P7063" t="s">
        <v>11352</v>
      </c>
      <c r="R7063" t="s">
        <v>11353</v>
      </c>
      <c r="S7063">
        <f>IF(SalesData[[#This Row],[Return Status]]="Returned",1,0)</f>
        <v>0</v>
      </c>
      <c r="T7063">
        <v>2085.91</v>
      </c>
      <c r="U7063" s="2">
        <f>EOMONTH(SalesData[[#This Row],[Order Date]],0)</f>
        <v>45199</v>
      </c>
      <c r="V7063" s="9" t="str">
        <f>"Q"&amp;INT((MONTH(SalesData[[#This Row],[Order Date]])+2)/3)&amp;"-"&amp;YEAR(SalesData[[#This Row],[Order Date]])</f>
        <v>Q3-2023</v>
      </c>
    </row>
    <row r="7064" spans="1:22" x14ac:dyDescent="0.35">
      <c r="A7064" t="s">
        <v>7205</v>
      </c>
      <c r="B7064" s="1">
        <v>45170</v>
      </c>
      <c r="C7064" t="s">
        <v>57</v>
      </c>
      <c r="D7064" t="s">
        <v>80</v>
      </c>
      <c r="E7064">
        <v>1434141693</v>
      </c>
      <c r="F7064" t="s">
        <v>170</v>
      </c>
      <c r="G7064" t="s">
        <v>11358</v>
      </c>
      <c r="H7064" t="s">
        <v>41</v>
      </c>
      <c r="I7064" t="s">
        <v>31</v>
      </c>
      <c r="J7064" t="s">
        <v>65</v>
      </c>
      <c r="K7064">
        <v>3551.59</v>
      </c>
      <c r="L7064">
        <v>703.73</v>
      </c>
      <c r="M7064" t="s">
        <v>65</v>
      </c>
      <c r="N7064">
        <v>0.198145056157946</v>
      </c>
      <c r="O7064" t="s">
        <v>11351</v>
      </c>
      <c r="P7064" t="s">
        <v>11352</v>
      </c>
      <c r="R7064" t="s">
        <v>11353</v>
      </c>
      <c r="S7064">
        <f>IF(SalesData[[#This Row],[Return Status]]="Returned",1,0)</f>
        <v>0</v>
      </c>
      <c r="U7064" s="2">
        <f>EOMONTH(SalesData[[#This Row],[Order Date]],0)</f>
        <v>45199</v>
      </c>
      <c r="V7064" s="9" t="str">
        <f>"Q"&amp;INT((MONTH(SalesData[[#This Row],[Order Date]])+2)/3)&amp;"-"&amp;YEAR(SalesData[[#This Row],[Order Date]])</f>
        <v>Q3-2023</v>
      </c>
    </row>
    <row r="7065" spans="1:22" x14ac:dyDescent="0.35">
      <c r="A7065" t="s">
        <v>7206</v>
      </c>
      <c r="B7065" s="1">
        <v>45178</v>
      </c>
      <c r="C7065" t="s">
        <v>325</v>
      </c>
      <c r="D7065" t="s">
        <v>99</v>
      </c>
      <c r="E7065">
        <v>4216767632</v>
      </c>
      <c r="F7065" t="s">
        <v>163</v>
      </c>
      <c r="G7065" t="s">
        <v>164</v>
      </c>
      <c r="H7065" t="s">
        <v>165</v>
      </c>
      <c r="I7065" t="s">
        <v>36</v>
      </c>
      <c r="J7065" t="s">
        <v>18</v>
      </c>
      <c r="K7065">
        <v>1668.18</v>
      </c>
      <c r="L7065">
        <v>277.85000000000002</v>
      </c>
      <c r="M7065" t="s">
        <v>19</v>
      </c>
      <c r="N7065">
        <v>0.16655876464170499</v>
      </c>
      <c r="O7065" t="s">
        <v>11351</v>
      </c>
      <c r="P7065" t="s">
        <v>11352</v>
      </c>
      <c r="R7065" t="s">
        <v>11353</v>
      </c>
      <c r="S7065">
        <f>IF(SalesData[[#This Row],[Return Status]]="Returned",1,0)</f>
        <v>0</v>
      </c>
      <c r="U7065" s="2">
        <f>EOMONTH(SalesData[[#This Row],[Order Date]],0)</f>
        <v>45199</v>
      </c>
      <c r="V7065" s="9" t="str">
        <f>"Q"&amp;INT((MONTH(SalesData[[#This Row],[Order Date]])+2)/3)&amp;"-"&amp;YEAR(SalesData[[#This Row],[Order Date]])</f>
        <v>Q3-2023</v>
      </c>
    </row>
    <row r="7066" spans="1:22" x14ac:dyDescent="0.35">
      <c r="A7066" t="s">
        <v>7207</v>
      </c>
      <c r="B7066" s="1">
        <v>45175</v>
      </c>
      <c r="C7066" t="s">
        <v>124</v>
      </c>
      <c r="D7066" t="s">
        <v>39</v>
      </c>
      <c r="E7066">
        <v>5930673248</v>
      </c>
      <c r="F7066" t="s">
        <v>133</v>
      </c>
      <c r="G7066" t="s">
        <v>89</v>
      </c>
      <c r="H7066" t="s">
        <v>11357</v>
      </c>
      <c r="I7066" t="s">
        <v>31</v>
      </c>
      <c r="J7066" t="s">
        <v>62</v>
      </c>
      <c r="K7066">
        <v>3371.35</v>
      </c>
      <c r="L7066">
        <v>279.43</v>
      </c>
      <c r="M7066" t="s">
        <v>62</v>
      </c>
      <c r="N7066">
        <v>8.2883711272932203E-2</v>
      </c>
      <c r="O7066" t="s">
        <v>11351</v>
      </c>
      <c r="P7066" t="s">
        <v>11356</v>
      </c>
      <c r="R7066" t="s">
        <v>11353</v>
      </c>
      <c r="S7066">
        <f>IF(SalesData[[#This Row],[Return Status]]="Returned",1,0)</f>
        <v>0</v>
      </c>
      <c r="T7066">
        <v>207.68</v>
      </c>
      <c r="U7066" s="2">
        <f>EOMONTH(SalesData[[#This Row],[Order Date]],0)</f>
        <v>45199</v>
      </c>
      <c r="V7066" s="9" t="str">
        <f>"Q"&amp;INT((MONTH(SalesData[[#This Row],[Order Date]])+2)/3)&amp;"-"&amp;YEAR(SalesData[[#This Row],[Order Date]])</f>
        <v>Q3-2023</v>
      </c>
    </row>
    <row r="7067" spans="1:22" x14ac:dyDescent="0.35">
      <c r="A7067" t="s">
        <v>7208</v>
      </c>
      <c r="B7067" s="1">
        <v>45170</v>
      </c>
      <c r="C7067" t="s">
        <v>194</v>
      </c>
      <c r="D7067" t="s">
        <v>27</v>
      </c>
      <c r="E7067">
        <v>7641253726</v>
      </c>
      <c r="F7067" t="s">
        <v>163</v>
      </c>
      <c r="G7067" t="s">
        <v>164</v>
      </c>
      <c r="H7067" t="s">
        <v>165</v>
      </c>
      <c r="I7067" t="s">
        <v>36</v>
      </c>
      <c r="J7067" t="s">
        <v>18</v>
      </c>
      <c r="K7067">
        <v>233.82</v>
      </c>
      <c r="L7067">
        <v>23</v>
      </c>
      <c r="M7067" t="s">
        <v>19</v>
      </c>
      <c r="N7067">
        <v>9.8366264648019799E-2</v>
      </c>
      <c r="O7067" t="s">
        <v>11361</v>
      </c>
      <c r="P7067" t="s">
        <v>11356</v>
      </c>
      <c r="Q7067" t="s">
        <v>11372</v>
      </c>
      <c r="R7067" t="s">
        <v>11360</v>
      </c>
      <c r="S7067">
        <f>IF(SalesData[[#This Row],[Return Status]]="Returned",1,0)</f>
        <v>1</v>
      </c>
      <c r="U7067" s="2">
        <f>EOMONTH(SalesData[[#This Row],[Order Date]],0)</f>
        <v>45199</v>
      </c>
      <c r="V7067" s="9" t="str">
        <f>"Q"&amp;INT((MONTH(SalesData[[#This Row],[Order Date]])+2)/3)&amp;"-"&amp;YEAR(SalesData[[#This Row],[Order Date]])</f>
        <v>Q3-2023</v>
      </c>
    </row>
    <row r="7068" spans="1:22" x14ac:dyDescent="0.35">
      <c r="A7068" t="s">
        <v>7209</v>
      </c>
      <c r="B7068" s="1">
        <v>45182</v>
      </c>
      <c r="C7068" t="s">
        <v>149</v>
      </c>
      <c r="D7068" t="s">
        <v>145</v>
      </c>
      <c r="E7068">
        <v>5843777730</v>
      </c>
      <c r="F7068" t="s">
        <v>137</v>
      </c>
      <c r="G7068" t="s">
        <v>34</v>
      </c>
      <c r="H7068" t="s">
        <v>35</v>
      </c>
      <c r="I7068" t="s">
        <v>36</v>
      </c>
      <c r="J7068" t="s">
        <v>65</v>
      </c>
      <c r="K7068">
        <v>341.74</v>
      </c>
      <c r="L7068">
        <v>36.18</v>
      </c>
      <c r="M7068" t="s">
        <v>65</v>
      </c>
      <c r="N7068">
        <v>0.10586995961842301</v>
      </c>
      <c r="O7068" t="s">
        <v>11361</v>
      </c>
      <c r="P7068" t="s">
        <v>11352</v>
      </c>
      <c r="R7068" t="s">
        <v>11353</v>
      </c>
      <c r="S7068">
        <f>IF(SalesData[[#This Row],[Return Status]]="Returned",1,0)</f>
        <v>0</v>
      </c>
      <c r="U7068" s="2">
        <f>EOMONTH(SalesData[[#This Row],[Order Date]],0)</f>
        <v>45199</v>
      </c>
      <c r="V7068" s="9" t="str">
        <f>"Q"&amp;INT((MONTH(SalesData[[#This Row],[Order Date]])+2)/3)&amp;"-"&amp;YEAR(SalesData[[#This Row],[Order Date]])</f>
        <v>Q3-2023</v>
      </c>
    </row>
    <row r="7069" spans="1:22" x14ac:dyDescent="0.35">
      <c r="A7069" t="s">
        <v>7210</v>
      </c>
      <c r="B7069" s="1">
        <v>45187</v>
      </c>
      <c r="C7069" t="s">
        <v>139</v>
      </c>
      <c r="D7069" t="s">
        <v>39</v>
      </c>
      <c r="E7069">
        <v>2118955792</v>
      </c>
      <c r="F7069" t="s">
        <v>222</v>
      </c>
      <c r="G7069" t="s">
        <v>11381</v>
      </c>
      <c r="H7069" t="s">
        <v>165</v>
      </c>
      <c r="I7069" t="s">
        <v>36</v>
      </c>
      <c r="J7069" t="s">
        <v>43</v>
      </c>
      <c r="K7069">
        <v>2320.0700000000002</v>
      </c>
      <c r="L7069">
        <v>302.57</v>
      </c>
      <c r="M7069" t="s">
        <v>43</v>
      </c>
      <c r="N7069">
        <v>0.13041416853801799</v>
      </c>
      <c r="O7069" t="s">
        <v>11351</v>
      </c>
      <c r="P7069" t="s">
        <v>11352</v>
      </c>
      <c r="R7069" t="s">
        <v>11353</v>
      </c>
      <c r="S7069">
        <f>IF(SalesData[[#This Row],[Return Status]]="Returned",1,0)</f>
        <v>0</v>
      </c>
      <c r="U7069" s="2">
        <f>EOMONTH(SalesData[[#This Row],[Order Date]],0)</f>
        <v>45199</v>
      </c>
      <c r="V7069" s="9" t="str">
        <f>"Q"&amp;INT((MONTH(SalesData[[#This Row],[Order Date]])+2)/3)&amp;"-"&amp;YEAR(SalesData[[#This Row],[Order Date]])</f>
        <v>Q3-2023</v>
      </c>
    </row>
    <row r="7070" spans="1:22" x14ac:dyDescent="0.35">
      <c r="A7070" t="s">
        <v>7211</v>
      </c>
      <c r="B7070" s="1">
        <v>45191</v>
      </c>
      <c r="C7070" t="s">
        <v>97</v>
      </c>
      <c r="D7070" t="s">
        <v>72</v>
      </c>
      <c r="E7070">
        <v>6549653842</v>
      </c>
      <c r="F7070" t="s">
        <v>120</v>
      </c>
      <c r="G7070" t="s">
        <v>141</v>
      </c>
      <c r="H7070" t="s">
        <v>121</v>
      </c>
      <c r="I7070" t="s">
        <v>17</v>
      </c>
      <c r="J7070" t="s">
        <v>62</v>
      </c>
      <c r="K7070">
        <v>2298.61</v>
      </c>
      <c r="L7070">
        <v>147.97999999999999</v>
      </c>
      <c r="M7070" t="s">
        <v>62</v>
      </c>
      <c r="N7070">
        <v>6.4378037161589005E-2</v>
      </c>
      <c r="O7070" t="s">
        <v>11351</v>
      </c>
      <c r="P7070" t="s">
        <v>11356</v>
      </c>
      <c r="Q7070" t="s">
        <v>11372</v>
      </c>
      <c r="R7070" t="s">
        <v>11360</v>
      </c>
      <c r="S7070">
        <f>IF(SalesData[[#This Row],[Return Status]]="Returned",1,0)</f>
        <v>1</v>
      </c>
      <c r="T7070">
        <v>2793.38</v>
      </c>
      <c r="U7070" s="2">
        <f>EOMONTH(SalesData[[#This Row],[Order Date]],0)</f>
        <v>45199</v>
      </c>
      <c r="V7070" s="9" t="str">
        <f>"Q"&amp;INT((MONTH(SalesData[[#This Row],[Order Date]])+2)/3)&amp;"-"&amp;YEAR(SalesData[[#This Row],[Order Date]])</f>
        <v>Q3-2023</v>
      </c>
    </row>
    <row r="7071" spans="1:22" x14ac:dyDescent="0.35">
      <c r="A7071" t="s">
        <v>7212</v>
      </c>
      <c r="B7071" s="1">
        <v>45178</v>
      </c>
      <c r="C7071" t="s">
        <v>94</v>
      </c>
      <c r="D7071" t="s">
        <v>145</v>
      </c>
      <c r="E7071">
        <v>1646059513</v>
      </c>
      <c r="F7071" t="s">
        <v>137</v>
      </c>
      <c r="G7071" t="s">
        <v>34</v>
      </c>
      <c r="H7071" t="s">
        <v>35</v>
      </c>
      <c r="I7071" t="s">
        <v>36</v>
      </c>
      <c r="J7071" t="s">
        <v>65</v>
      </c>
      <c r="K7071">
        <v>4952.62</v>
      </c>
      <c r="L7071">
        <v>1314.85</v>
      </c>
      <c r="M7071" t="s">
        <v>65</v>
      </c>
      <c r="N7071">
        <v>0.26548574289971799</v>
      </c>
      <c r="O7071" t="s">
        <v>11351</v>
      </c>
      <c r="P7071" t="s">
        <v>11354</v>
      </c>
      <c r="R7071" t="s">
        <v>11353</v>
      </c>
      <c r="S7071">
        <f>IF(SalesData[[#This Row],[Return Status]]="Returned",1,0)</f>
        <v>0</v>
      </c>
      <c r="U7071" s="2">
        <f>EOMONTH(SalesData[[#This Row],[Order Date]],0)</f>
        <v>45199</v>
      </c>
      <c r="V7071" s="9" t="str">
        <f>"Q"&amp;INT((MONTH(SalesData[[#This Row],[Order Date]])+2)/3)&amp;"-"&amp;YEAR(SalesData[[#This Row],[Order Date]])</f>
        <v>Q3-2023</v>
      </c>
    </row>
    <row r="7072" spans="1:22" x14ac:dyDescent="0.35">
      <c r="A7072" t="s">
        <v>7213</v>
      </c>
      <c r="B7072" s="1">
        <v>45194</v>
      </c>
      <c r="C7072" t="s">
        <v>106</v>
      </c>
      <c r="D7072" t="s">
        <v>46</v>
      </c>
      <c r="E7072">
        <v>5455278536</v>
      </c>
      <c r="F7072" t="s">
        <v>95</v>
      </c>
      <c r="G7072" t="s">
        <v>59</v>
      </c>
      <c r="H7072" t="s">
        <v>60</v>
      </c>
      <c r="I7072" t="s">
        <v>31</v>
      </c>
      <c r="J7072" t="s">
        <v>18</v>
      </c>
      <c r="K7072">
        <v>1249.3499999999999</v>
      </c>
      <c r="L7072">
        <v>272.2</v>
      </c>
      <c r="M7072" t="s">
        <v>19</v>
      </c>
      <c r="N7072">
        <v>0.21787329411293899</v>
      </c>
      <c r="O7072" t="s">
        <v>11351</v>
      </c>
      <c r="P7072" t="s">
        <v>11354</v>
      </c>
      <c r="R7072" t="s">
        <v>11353</v>
      </c>
      <c r="S7072">
        <f>IF(SalesData[[#This Row],[Return Status]]="Returned",1,0)</f>
        <v>0</v>
      </c>
      <c r="T7072">
        <v>2183.56</v>
      </c>
      <c r="U7072" s="2">
        <f>EOMONTH(SalesData[[#This Row],[Order Date]],0)</f>
        <v>45199</v>
      </c>
      <c r="V7072" s="9" t="str">
        <f>"Q"&amp;INT((MONTH(SalesData[[#This Row],[Order Date]])+2)/3)&amp;"-"&amp;YEAR(SalesData[[#This Row],[Order Date]])</f>
        <v>Q3-2023</v>
      </c>
    </row>
    <row r="7073" spans="1:22" x14ac:dyDescent="0.35">
      <c r="A7073" t="s">
        <v>7214</v>
      </c>
      <c r="B7073" s="1">
        <v>45184</v>
      </c>
      <c r="C7073" t="s">
        <v>52</v>
      </c>
      <c r="D7073" t="s">
        <v>27</v>
      </c>
      <c r="E7073">
        <v>3510719567</v>
      </c>
      <c r="F7073" t="s">
        <v>100</v>
      </c>
      <c r="G7073" t="s">
        <v>34</v>
      </c>
      <c r="H7073" t="s">
        <v>35</v>
      </c>
      <c r="I7073" t="s">
        <v>36</v>
      </c>
      <c r="J7073" t="s">
        <v>18</v>
      </c>
      <c r="K7073">
        <v>1852.53</v>
      </c>
      <c r="L7073">
        <v>515.38</v>
      </c>
      <c r="M7073" t="s">
        <v>19</v>
      </c>
      <c r="N7073">
        <v>0.278203321943504</v>
      </c>
      <c r="O7073" t="s">
        <v>11351</v>
      </c>
      <c r="P7073" t="s">
        <v>11354</v>
      </c>
      <c r="R7073" t="s">
        <v>11353</v>
      </c>
      <c r="S7073">
        <f>IF(SalesData[[#This Row],[Return Status]]="Returned",1,0)</f>
        <v>0</v>
      </c>
      <c r="U7073" s="2">
        <f>EOMONTH(SalesData[[#This Row],[Order Date]],0)</f>
        <v>45199</v>
      </c>
      <c r="V7073" s="9" t="str">
        <f>"Q"&amp;INT((MONTH(SalesData[[#This Row],[Order Date]])+2)/3)&amp;"-"&amp;YEAR(SalesData[[#This Row],[Order Date]])</f>
        <v>Q3-2023</v>
      </c>
    </row>
    <row r="7074" spans="1:22" x14ac:dyDescent="0.35">
      <c r="A7074" t="s">
        <v>7215</v>
      </c>
      <c r="B7074" s="1">
        <v>45194</v>
      </c>
      <c r="C7074" t="s">
        <v>52</v>
      </c>
      <c r="D7074" t="s">
        <v>72</v>
      </c>
      <c r="E7074">
        <v>4500845321</v>
      </c>
      <c r="F7074" t="s">
        <v>78</v>
      </c>
      <c r="G7074" t="s">
        <v>15</v>
      </c>
      <c r="H7074" t="s">
        <v>16</v>
      </c>
      <c r="I7074" t="s">
        <v>17</v>
      </c>
      <c r="J7074" t="s">
        <v>62</v>
      </c>
      <c r="K7074">
        <v>1086.6199999999999</v>
      </c>
      <c r="L7074">
        <v>246.61</v>
      </c>
      <c r="M7074" t="s">
        <v>62</v>
      </c>
      <c r="N7074">
        <v>0.226951464173308</v>
      </c>
      <c r="O7074" t="s">
        <v>11351</v>
      </c>
      <c r="P7074" t="s">
        <v>11354</v>
      </c>
      <c r="R7074" t="s">
        <v>11353</v>
      </c>
      <c r="S7074">
        <f>IF(SalesData[[#This Row],[Return Status]]="Returned",1,0)</f>
        <v>0</v>
      </c>
      <c r="T7074">
        <v>2085.91</v>
      </c>
      <c r="U7074" s="2">
        <f>EOMONTH(SalesData[[#This Row],[Order Date]],0)</f>
        <v>45199</v>
      </c>
      <c r="V7074" s="9" t="str">
        <f>"Q"&amp;INT((MONTH(SalesData[[#This Row],[Order Date]])+2)/3)&amp;"-"&amp;YEAR(SalesData[[#This Row],[Order Date]])</f>
        <v>Q3-2023</v>
      </c>
    </row>
    <row r="7075" spans="1:22" x14ac:dyDescent="0.35">
      <c r="A7075" t="s">
        <v>7216</v>
      </c>
      <c r="B7075" s="1">
        <v>45184</v>
      </c>
      <c r="C7075" t="s">
        <v>188</v>
      </c>
      <c r="D7075" t="s">
        <v>99</v>
      </c>
      <c r="E7075">
        <v>5238574635</v>
      </c>
      <c r="F7075" t="s">
        <v>156</v>
      </c>
      <c r="G7075" t="s">
        <v>84</v>
      </c>
      <c r="H7075" t="s">
        <v>85</v>
      </c>
      <c r="I7075" t="s">
        <v>31</v>
      </c>
      <c r="J7075" t="s">
        <v>19</v>
      </c>
      <c r="K7075">
        <v>3680.31</v>
      </c>
      <c r="L7075">
        <v>334.9</v>
      </c>
      <c r="M7075" t="s">
        <v>19</v>
      </c>
      <c r="N7075">
        <v>9.0997769209659005E-2</v>
      </c>
      <c r="O7075" t="s">
        <v>11351</v>
      </c>
      <c r="P7075" t="s">
        <v>11356</v>
      </c>
      <c r="R7075" t="s">
        <v>11353</v>
      </c>
      <c r="S7075">
        <f>IF(SalesData[[#This Row],[Return Status]]="Returned",1,0)</f>
        <v>0</v>
      </c>
      <c r="T7075">
        <v>847.14</v>
      </c>
      <c r="U7075" s="2">
        <f>EOMONTH(SalesData[[#This Row],[Order Date]],0)</f>
        <v>45199</v>
      </c>
      <c r="V7075" s="9" t="str">
        <f>"Q"&amp;INT((MONTH(SalesData[[#This Row],[Order Date]])+2)/3)&amp;"-"&amp;YEAR(SalesData[[#This Row],[Order Date]])</f>
        <v>Q3-2023</v>
      </c>
    </row>
    <row r="7076" spans="1:22" x14ac:dyDescent="0.35">
      <c r="A7076" t="s">
        <v>7217</v>
      </c>
      <c r="B7076" s="1">
        <v>45198</v>
      </c>
      <c r="C7076" t="s">
        <v>139</v>
      </c>
      <c r="D7076" t="s">
        <v>72</v>
      </c>
      <c r="E7076">
        <v>4939515473</v>
      </c>
      <c r="F7076" t="s">
        <v>83</v>
      </c>
      <c r="G7076" t="s">
        <v>84</v>
      </c>
      <c r="H7076" t="s">
        <v>11357</v>
      </c>
      <c r="I7076" t="s">
        <v>31</v>
      </c>
      <c r="J7076" t="s">
        <v>42</v>
      </c>
      <c r="K7076">
        <v>1677.07</v>
      </c>
      <c r="L7076">
        <v>244.86</v>
      </c>
      <c r="M7076" t="s">
        <v>43</v>
      </c>
      <c r="N7076">
        <v>0.14600463904309299</v>
      </c>
      <c r="O7076" t="s">
        <v>11351</v>
      </c>
      <c r="P7076" t="s">
        <v>11352</v>
      </c>
      <c r="R7076" t="s">
        <v>11353</v>
      </c>
      <c r="S7076">
        <f>IF(SalesData[[#This Row],[Return Status]]="Returned",1,0)</f>
        <v>0</v>
      </c>
      <c r="T7076">
        <v>847.14</v>
      </c>
      <c r="U7076" s="2">
        <f>EOMONTH(SalesData[[#This Row],[Order Date]],0)</f>
        <v>45199</v>
      </c>
      <c r="V7076" s="9" t="str">
        <f>"Q"&amp;INT((MONTH(SalesData[[#This Row],[Order Date]])+2)/3)&amp;"-"&amp;YEAR(SalesData[[#This Row],[Order Date]])</f>
        <v>Q3-2023</v>
      </c>
    </row>
    <row r="7077" spans="1:22" x14ac:dyDescent="0.35">
      <c r="A7077" t="s">
        <v>7218</v>
      </c>
      <c r="B7077" s="1">
        <v>45198</v>
      </c>
      <c r="C7077" t="s">
        <v>92</v>
      </c>
      <c r="D7077" t="s">
        <v>39</v>
      </c>
      <c r="E7077">
        <v>5149304480</v>
      </c>
      <c r="F7077" t="s">
        <v>387</v>
      </c>
      <c r="G7077" t="s">
        <v>89</v>
      </c>
      <c r="H7077" t="s">
        <v>90</v>
      </c>
      <c r="I7077" t="s">
        <v>31</v>
      </c>
      <c r="J7077" t="s">
        <v>19</v>
      </c>
      <c r="K7077">
        <v>568.21</v>
      </c>
      <c r="L7077">
        <v>133.54</v>
      </c>
      <c r="M7077" t="s">
        <v>19</v>
      </c>
      <c r="N7077">
        <v>0.23501874307034401</v>
      </c>
      <c r="O7077" t="s">
        <v>11355</v>
      </c>
      <c r="P7077" t="s">
        <v>11354</v>
      </c>
      <c r="R7077" t="s">
        <v>11353</v>
      </c>
      <c r="S7077">
        <f>IF(SalesData[[#This Row],[Return Status]]="Returned",1,0)</f>
        <v>0</v>
      </c>
      <c r="T7077">
        <v>207.68</v>
      </c>
      <c r="U7077" s="2">
        <f>EOMONTH(SalesData[[#This Row],[Order Date]],0)</f>
        <v>45199</v>
      </c>
      <c r="V7077" s="9" t="str">
        <f>"Q"&amp;INT((MONTH(SalesData[[#This Row],[Order Date]])+2)/3)&amp;"-"&amp;YEAR(SalesData[[#This Row],[Order Date]])</f>
        <v>Q3-2023</v>
      </c>
    </row>
    <row r="7078" spans="1:22" x14ac:dyDescent="0.35">
      <c r="A7078" t="s">
        <v>7219</v>
      </c>
      <c r="B7078" s="1">
        <v>45193</v>
      </c>
      <c r="C7078" t="s">
        <v>92</v>
      </c>
      <c r="D7078" t="s">
        <v>39</v>
      </c>
      <c r="E7078">
        <v>5067761918</v>
      </c>
      <c r="F7078" t="s">
        <v>292</v>
      </c>
      <c r="G7078" t="s">
        <v>69</v>
      </c>
      <c r="H7078" t="s">
        <v>41</v>
      </c>
      <c r="I7078" t="s">
        <v>31</v>
      </c>
      <c r="J7078" t="s">
        <v>65</v>
      </c>
      <c r="K7078">
        <v>97.49</v>
      </c>
      <c r="L7078">
        <v>20.21</v>
      </c>
      <c r="M7078" t="s">
        <v>65</v>
      </c>
      <c r="N7078">
        <v>0.20730331316032399</v>
      </c>
      <c r="O7078" t="s">
        <v>11361</v>
      </c>
      <c r="P7078" t="s">
        <v>11354</v>
      </c>
      <c r="R7078" t="s">
        <v>11353</v>
      </c>
      <c r="S7078">
        <f>IF(SalesData[[#This Row],[Return Status]]="Returned",1,0)</f>
        <v>0</v>
      </c>
      <c r="T7078">
        <v>2081.52</v>
      </c>
      <c r="U7078" s="2">
        <f>EOMONTH(SalesData[[#This Row],[Order Date]],0)</f>
        <v>45199</v>
      </c>
      <c r="V7078" s="9" t="str">
        <f>"Q"&amp;INT((MONTH(SalesData[[#This Row],[Order Date]])+2)/3)&amp;"-"&amp;YEAR(SalesData[[#This Row],[Order Date]])</f>
        <v>Q3-2023</v>
      </c>
    </row>
    <row r="7079" spans="1:22" x14ac:dyDescent="0.35">
      <c r="A7079" t="s">
        <v>7220</v>
      </c>
      <c r="B7079" s="1">
        <v>45191</v>
      </c>
      <c r="C7079" t="s">
        <v>71</v>
      </c>
      <c r="D7079" t="s">
        <v>99</v>
      </c>
      <c r="E7079">
        <v>5958259314</v>
      </c>
      <c r="F7079" t="s">
        <v>100</v>
      </c>
      <c r="G7079" t="s">
        <v>34</v>
      </c>
      <c r="H7079" t="s">
        <v>35</v>
      </c>
      <c r="I7079" t="s">
        <v>36</v>
      </c>
      <c r="J7079" t="s">
        <v>42</v>
      </c>
      <c r="K7079">
        <v>294.33999999999997</v>
      </c>
      <c r="L7079">
        <v>84.88</v>
      </c>
      <c r="M7079" t="s">
        <v>43</v>
      </c>
      <c r="N7079">
        <v>0.288373989264116</v>
      </c>
      <c r="O7079" t="s">
        <v>11361</v>
      </c>
      <c r="P7079" t="s">
        <v>11354</v>
      </c>
      <c r="R7079" t="s">
        <v>11353</v>
      </c>
      <c r="S7079">
        <f>IF(SalesData[[#This Row],[Return Status]]="Returned",1,0)</f>
        <v>0</v>
      </c>
      <c r="U7079" s="2">
        <f>EOMONTH(SalesData[[#This Row],[Order Date]],0)</f>
        <v>45199</v>
      </c>
      <c r="V7079" s="9" t="str">
        <f>"Q"&amp;INT((MONTH(SalesData[[#This Row],[Order Date]])+2)/3)&amp;"-"&amp;YEAR(SalesData[[#This Row],[Order Date]])</f>
        <v>Q3-2023</v>
      </c>
    </row>
    <row r="7080" spans="1:22" x14ac:dyDescent="0.35">
      <c r="A7080" t="s">
        <v>7221</v>
      </c>
      <c r="B7080" s="1">
        <v>45186</v>
      </c>
      <c r="C7080" t="s">
        <v>12</v>
      </c>
      <c r="D7080" t="s">
        <v>13</v>
      </c>
      <c r="E7080">
        <v>7610632088</v>
      </c>
      <c r="F7080" t="s">
        <v>172</v>
      </c>
      <c r="G7080" t="s">
        <v>141</v>
      </c>
      <c r="H7080" t="s">
        <v>121</v>
      </c>
      <c r="I7080" t="s">
        <v>17</v>
      </c>
      <c r="J7080" t="s">
        <v>19</v>
      </c>
      <c r="K7080">
        <v>2248.5700000000002</v>
      </c>
      <c r="L7080">
        <v>326.48</v>
      </c>
      <c r="M7080" t="s">
        <v>19</v>
      </c>
      <c r="N7080">
        <v>0.14519450139421899</v>
      </c>
      <c r="O7080" t="s">
        <v>11351</v>
      </c>
      <c r="P7080" t="s">
        <v>11352</v>
      </c>
      <c r="R7080" t="s">
        <v>11353</v>
      </c>
      <c r="S7080">
        <f>IF(SalesData[[#This Row],[Return Status]]="Returned",1,0)</f>
        <v>0</v>
      </c>
      <c r="T7080">
        <v>2793.38</v>
      </c>
      <c r="U7080" s="2">
        <f>EOMONTH(SalesData[[#This Row],[Order Date]],0)</f>
        <v>45199</v>
      </c>
      <c r="V7080" s="9" t="str">
        <f>"Q"&amp;INT((MONTH(SalesData[[#This Row],[Order Date]])+2)/3)&amp;"-"&amp;YEAR(SalesData[[#This Row],[Order Date]])</f>
        <v>Q3-2023</v>
      </c>
    </row>
    <row r="7081" spans="1:22" x14ac:dyDescent="0.35">
      <c r="A7081" t="s">
        <v>7222</v>
      </c>
      <c r="B7081" s="1">
        <v>45178</v>
      </c>
      <c r="C7081" t="s">
        <v>52</v>
      </c>
      <c r="D7081" t="s">
        <v>99</v>
      </c>
      <c r="E7081">
        <v>6441363561</v>
      </c>
      <c r="F7081" t="s">
        <v>83</v>
      </c>
      <c r="G7081" t="s">
        <v>84</v>
      </c>
      <c r="H7081" t="s">
        <v>85</v>
      </c>
      <c r="I7081" t="s">
        <v>31</v>
      </c>
      <c r="J7081" t="s">
        <v>42</v>
      </c>
      <c r="K7081">
        <v>1104.97</v>
      </c>
      <c r="L7081">
        <v>37.619999999999997</v>
      </c>
      <c r="M7081" t="s">
        <v>43</v>
      </c>
      <c r="N7081">
        <v>3.4046173199272403E-2</v>
      </c>
      <c r="O7081" t="s">
        <v>11351</v>
      </c>
      <c r="P7081" t="s">
        <v>11356</v>
      </c>
      <c r="R7081" t="s">
        <v>11353</v>
      </c>
      <c r="S7081">
        <f>IF(SalesData[[#This Row],[Return Status]]="Returned",1,0)</f>
        <v>0</v>
      </c>
      <c r="T7081">
        <v>847.14</v>
      </c>
      <c r="U7081" s="2">
        <f>EOMONTH(SalesData[[#This Row],[Order Date]],0)</f>
        <v>45199</v>
      </c>
      <c r="V7081" s="9" t="str">
        <f>"Q"&amp;INT((MONTH(SalesData[[#This Row],[Order Date]])+2)/3)&amp;"-"&amp;YEAR(SalesData[[#This Row],[Order Date]])</f>
        <v>Q3-2023</v>
      </c>
    </row>
    <row r="7082" spans="1:22" x14ac:dyDescent="0.35">
      <c r="A7082" t="s">
        <v>7223</v>
      </c>
      <c r="B7082" s="1">
        <v>45185</v>
      </c>
      <c r="C7082" t="s">
        <v>124</v>
      </c>
      <c r="D7082" t="s">
        <v>99</v>
      </c>
      <c r="E7082">
        <v>9998191107</v>
      </c>
      <c r="F7082" t="s">
        <v>103</v>
      </c>
      <c r="G7082" t="s">
        <v>23</v>
      </c>
      <c r="H7082" t="s">
        <v>24</v>
      </c>
      <c r="I7082" t="s">
        <v>17</v>
      </c>
      <c r="J7082" t="s">
        <v>19</v>
      </c>
      <c r="K7082">
        <v>2387.6799999999998</v>
      </c>
      <c r="L7082">
        <v>201.83</v>
      </c>
      <c r="M7082" t="s">
        <v>19</v>
      </c>
      <c r="N7082">
        <v>8.4529752730684193E-2</v>
      </c>
      <c r="O7082" t="s">
        <v>11351</v>
      </c>
      <c r="P7082" t="s">
        <v>11356</v>
      </c>
      <c r="R7082" t="s">
        <v>11353</v>
      </c>
      <c r="S7082">
        <f>IF(SalesData[[#This Row],[Return Status]]="Returned",1,0)</f>
        <v>0</v>
      </c>
      <c r="T7082">
        <v>2821.33</v>
      </c>
      <c r="U7082" s="2">
        <f>EOMONTH(SalesData[[#This Row],[Order Date]],0)</f>
        <v>45199</v>
      </c>
      <c r="V7082" s="9" t="str">
        <f>"Q"&amp;INT((MONTH(SalesData[[#This Row],[Order Date]])+2)/3)&amp;"-"&amp;YEAR(SalesData[[#This Row],[Order Date]])</f>
        <v>Q3-2023</v>
      </c>
    </row>
    <row r="7083" spans="1:22" x14ac:dyDescent="0.35">
      <c r="A7083" t="s">
        <v>7224</v>
      </c>
      <c r="B7083" s="1">
        <v>45189</v>
      </c>
      <c r="C7083" t="s">
        <v>71</v>
      </c>
      <c r="D7083" t="s">
        <v>145</v>
      </c>
      <c r="E7083">
        <v>8620041607</v>
      </c>
      <c r="F7083" t="s">
        <v>170</v>
      </c>
      <c r="G7083" t="s">
        <v>69</v>
      </c>
      <c r="H7083" t="s">
        <v>41</v>
      </c>
      <c r="I7083" t="s">
        <v>31</v>
      </c>
      <c r="J7083" t="s">
        <v>18</v>
      </c>
      <c r="K7083">
        <v>219.47</v>
      </c>
      <c r="L7083">
        <v>41.25</v>
      </c>
      <c r="M7083" t="s">
        <v>19</v>
      </c>
      <c r="N7083">
        <v>0.187952795370666</v>
      </c>
      <c r="O7083" t="s">
        <v>11361</v>
      </c>
      <c r="P7083" t="s">
        <v>11352</v>
      </c>
      <c r="R7083" t="s">
        <v>11353</v>
      </c>
      <c r="S7083">
        <f>IF(SalesData[[#This Row],[Return Status]]="Returned",1,0)</f>
        <v>0</v>
      </c>
      <c r="T7083">
        <v>2081.52</v>
      </c>
      <c r="U7083" s="2">
        <f>EOMONTH(SalesData[[#This Row],[Order Date]],0)</f>
        <v>45199</v>
      </c>
      <c r="V7083" s="9" t="str">
        <f>"Q"&amp;INT((MONTH(SalesData[[#This Row],[Order Date]])+2)/3)&amp;"-"&amp;YEAR(SalesData[[#This Row],[Order Date]])</f>
        <v>Q3-2023</v>
      </c>
    </row>
    <row r="7084" spans="1:22" x14ac:dyDescent="0.35">
      <c r="A7084" t="s">
        <v>7225</v>
      </c>
      <c r="B7084" s="1">
        <v>45192</v>
      </c>
      <c r="C7084" t="s">
        <v>77</v>
      </c>
      <c r="D7084" t="s">
        <v>13</v>
      </c>
      <c r="E7084">
        <v>2601573678</v>
      </c>
      <c r="F7084" t="s">
        <v>53</v>
      </c>
      <c r="G7084" t="s">
        <v>54</v>
      </c>
      <c r="H7084" t="s">
        <v>55</v>
      </c>
      <c r="I7084" t="s">
        <v>31</v>
      </c>
      <c r="J7084" t="s">
        <v>42</v>
      </c>
      <c r="K7084">
        <v>3889.34</v>
      </c>
      <c r="L7084">
        <v>681.76</v>
      </c>
      <c r="M7084" t="s">
        <v>43</v>
      </c>
      <c r="N7084">
        <v>0.17528938071755101</v>
      </c>
      <c r="O7084" t="s">
        <v>11351</v>
      </c>
      <c r="P7084" t="s">
        <v>11352</v>
      </c>
      <c r="R7084" t="s">
        <v>11353</v>
      </c>
      <c r="S7084">
        <f>IF(SalesData[[#This Row],[Return Status]]="Returned",1,0)</f>
        <v>0</v>
      </c>
      <c r="U7084" s="2">
        <f>EOMONTH(SalesData[[#This Row],[Order Date]],0)</f>
        <v>45199</v>
      </c>
      <c r="V7084" s="9" t="str">
        <f>"Q"&amp;INT((MONTH(SalesData[[#This Row],[Order Date]])+2)/3)&amp;"-"&amp;YEAR(SalesData[[#This Row],[Order Date]])</f>
        <v>Q3-2023</v>
      </c>
    </row>
    <row r="7085" spans="1:22" x14ac:dyDescent="0.35">
      <c r="A7085" t="s">
        <v>7226</v>
      </c>
      <c r="B7085" s="1">
        <v>45193</v>
      </c>
      <c r="C7085" t="s">
        <v>97</v>
      </c>
      <c r="D7085" t="s">
        <v>99</v>
      </c>
      <c r="E7085">
        <v>4493619203</v>
      </c>
      <c r="F7085" t="s">
        <v>127</v>
      </c>
      <c r="G7085" t="s">
        <v>29</v>
      </c>
      <c r="H7085" t="s">
        <v>30</v>
      </c>
      <c r="I7085" t="s">
        <v>31</v>
      </c>
      <c r="J7085" t="s">
        <v>62</v>
      </c>
      <c r="K7085">
        <v>3183.76</v>
      </c>
      <c r="L7085">
        <v>889.54</v>
      </c>
      <c r="M7085" t="s">
        <v>62</v>
      </c>
      <c r="N7085">
        <v>0.27939920094479498</v>
      </c>
      <c r="O7085" t="s">
        <v>11351</v>
      </c>
      <c r="P7085" t="s">
        <v>11354</v>
      </c>
      <c r="R7085" t="s">
        <v>11353</v>
      </c>
      <c r="S7085">
        <f>IF(SalesData[[#This Row],[Return Status]]="Returned",1,0)</f>
        <v>0</v>
      </c>
      <c r="T7085">
        <v>2788.38</v>
      </c>
      <c r="U7085" s="2">
        <f>EOMONTH(SalesData[[#This Row],[Order Date]],0)</f>
        <v>45199</v>
      </c>
      <c r="V7085" s="9" t="str">
        <f>"Q"&amp;INT((MONTH(SalesData[[#This Row],[Order Date]])+2)/3)&amp;"-"&amp;YEAR(SalesData[[#This Row],[Order Date]])</f>
        <v>Q3-2023</v>
      </c>
    </row>
    <row r="7086" spans="1:22" x14ac:dyDescent="0.35">
      <c r="A7086" t="s">
        <v>7227</v>
      </c>
      <c r="B7086" s="1">
        <v>45179</v>
      </c>
      <c r="C7086" t="s">
        <v>71</v>
      </c>
      <c r="D7086" t="s">
        <v>27</v>
      </c>
      <c r="E7086">
        <v>9945806551</v>
      </c>
      <c r="F7086" t="s">
        <v>116</v>
      </c>
      <c r="G7086" t="s">
        <v>11388</v>
      </c>
      <c r="H7086" t="s">
        <v>75</v>
      </c>
      <c r="I7086" t="s">
        <v>36</v>
      </c>
      <c r="J7086" t="s">
        <v>42</v>
      </c>
      <c r="K7086">
        <v>2303.7600000000002</v>
      </c>
      <c r="L7086">
        <v>690.84</v>
      </c>
      <c r="M7086" t="s">
        <v>43</v>
      </c>
      <c r="N7086">
        <v>0.29987498697781001</v>
      </c>
      <c r="O7086" t="s">
        <v>11351</v>
      </c>
      <c r="P7086" t="s">
        <v>11354</v>
      </c>
      <c r="R7086" t="s">
        <v>11353</v>
      </c>
      <c r="S7086">
        <f>IF(SalesData[[#This Row],[Return Status]]="Returned",1,0)</f>
        <v>0</v>
      </c>
      <c r="U7086" s="2">
        <f>EOMONTH(SalesData[[#This Row],[Order Date]],0)</f>
        <v>45199</v>
      </c>
      <c r="V7086" s="9" t="str">
        <f>"Q"&amp;INT((MONTH(SalesData[[#This Row],[Order Date]])+2)/3)&amp;"-"&amp;YEAR(SalesData[[#This Row],[Order Date]])</f>
        <v>Q3-2023</v>
      </c>
    </row>
    <row r="7087" spans="1:22" x14ac:dyDescent="0.35">
      <c r="A7087" t="s">
        <v>7228</v>
      </c>
      <c r="B7087" s="1">
        <v>45186</v>
      </c>
      <c r="C7087" t="s">
        <v>144</v>
      </c>
      <c r="D7087" t="s">
        <v>145</v>
      </c>
      <c r="E7087">
        <v>8801222171</v>
      </c>
      <c r="F7087" t="s">
        <v>387</v>
      </c>
      <c r="G7087" t="s">
        <v>89</v>
      </c>
      <c r="H7087" t="s">
        <v>11357</v>
      </c>
      <c r="I7087" t="s">
        <v>31</v>
      </c>
      <c r="J7087" t="s">
        <v>42</v>
      </c>
      <c r="K7087">
        <v>1622.23</v>
      </c>
      <c r="L7087">
        <v>258.76</v>
      </c>
      <c r="M7087" t="s">
        <v>43</v>
      </c>
      <c r="N7087">
        <v>0.15950882427276</v>
      </c>
      <c r="O7087" t="s">
        <v>11351</v>
      </c>
      <c r="P7087" t="s">
        <v>11352</v>
      </c>
      <c r="Q7087" t="s">
        <v>11373</v>
      </c>
      <c r="R7087" t="s">
        <v>11360</v>
      </c>
      <c r="S7087">
        <f>IF(SalesData[[#This Row],[Return Status]]="Returned",1,0)</f>
        <v>1</v>
      </c>
      <c r="T7087">
        <v>207.68</v>
      </c>
      <c r="U7087" s="2">
        <f>EOMONTH(SalesData[[#This Row],[Order Date]],0)</f>
        <v>45199</v>
      </c>
      <c r="V7087" s="9" t="str">
        <f>"Q"&amp;INT((MONTH(SalesData[[#This Row],[Order Date]])+2)/3)&amp;"-"&amp;YEAR(SalesData[[#This Row],[Order Date]])</f>
        <v>Q3-2023</v>
      </c>
    </row>
    <row r="7088" spans="1:22" x14ac:dyDescent="0.35">
      <c r="A7088" t="s">
        <v>7229</v>
      </c>
      <c r="B7088" s="1">
        <v>45183</v>
      </c>
      <c r="C7088" t="s">
        <v>132</v>
      </c>
      <c r="D7088" t="s">
        <v>72</v>
      </c>
      <c r="E7088">
        <v>2476554124</v>
      </c>
      <c r="F7088" t="s">
        <v>100</v>
      </c>
      <c r="G7088" t="s">
        <v>34</v>
      </c>
      <c r="H7088" t="s">
        <v>35</v>
      </c>
      <c r="I7088" t="s">
        <v>36</v>
      </c>
      <c r="J7088" t="s">
        <v>65</v>
      </c>
      <c r="K7088">
        <v>4459.63</v>
      </c>
      <c r="L7088">
        <v>694.29</v>
      </c>
      <c r="M7088" t="s">
        <v>65</v>
      </c>
      <c r="N7088">
        <v>0.155683319019739</v>
      </c>
      <c r="O7088" t="s">
        <v>11351</v>
      </c>
      <c r="P7088" t="s">
        <v>11352</v>
      </c>
      <c r="R7088" t="s">
        <v>11353</v>
      </c>
      <c r="S7088">
        <f>IF(SalesData[[#This Row],[Return Status]]="Returned",1,0)</f>
        <v>0</v>
      </c>
      <c r="U7088" s="2">
        <f>EOMONTH(SalesData[[#This Row],[Order Date]],0)</f>
        <v>45199</v>
      </c>
      <c r="V7088" s="9" t="str">
        <f>"Q"&amp;INT((MONTH(SalesData[[#This Row],[Order Date]])+2)/3)&amp;"-"&amp;YEAR(SalesData[[#This Row],[Order Date]])</f>
        <v>Q3-2023</v>
      </c>
    </row>
    <row r="7089" spans="1:22" x14ac:dyDescent="0.35">
      <c r="A7089" t="s">
        <v>7230</v>
      </c>
      <c r="B7089" s="1">
        <v>45172</v>
      </c>
      <c r="C7089" t="s">
        <v>124</v>
      </c>
      <c r="D7089" t="s">
        <v>27</v>
      </c>
      <c r="E7089">
        <v>9181448927</v>
      </c>
      <c r="F7089" t="s">
        <v>206</v>
      </c>
      <c r="G7089" t="s">
        <v>89</v>
      </c>
      <c r="H7089" t="s">
        <v>90</v>
      </c>
      <c r="I7089" t="s">
        <v>31</v>
      </c>
      <c r="J7089" t="s">
        <v>42</v>
      </c>
      <c r="K7089">
        <v>4201.24</v>
      </c>
      <c r="L7089">
        <v>561.77</v>
      </c>
      <c r="M7089" t="s">
        <v>43</v>
      </c>
      <c r="N7089">
        <v>0.133715284058992</v>
      </c>
      <c r="O7089" t="s">
        <v>11351</v>
      </c>
      <c r="P7089" t="s">
        <v>11352</v>
      </c>
      <c r="R7089" t="s">
        <v>11353</v>
      </c>
      <c r="S7089">
        <f>IF(SalesData[[#This Row],[Return Status]]="Returned",1,0)</f>
        <v>0</v>
      </c>
      <c r="T7089">
        <v>207.68</v>
      </c>
      <c r="U7089" s="2">
        <f>EOMONTH(SalesData[[#This Row],[Order Date]],0)</f>
        <v>45199</v>
      </c>
      <c r="V7089" s="9" t="str">
        <f>"Q"&amp;INT((MONTH(SalesData[[#This Row],[Order Date]])+2)/3)&amp;"-"&amp;YEAR(SalesData[[#This Row],[Order Date]])</f>
        <v>Q3-2023</v>
      </c>
    </row>
    <row r="7090" spans="1:22" x14ac:dyDescent="0.35">
      <c r="A7090" t="s">
        <v>7231</v>
      </c>
      <c r="B7090" s="1">
        <v>45190</v>
      </c>
      <c r="C7090" t="s">
        <v>124</v>
      </c>
      <c r="D7090" t="s">
        <v>99</v>
      </c>
      <c r="E7090">
        <v>8383358846</v>
      </c>
      <c r="F7090" t="s">
        <v>137</v>
      </c>
      <c r="G7090" t="s">
        <v>34</v>
      </c>
      <c r="H7090" t="s">
        <v>35</v>
      </c>
      <c r="I7090" t="s">
        <v>36</v>
      </c>
      <c r="J7090" t="s">
        <v>19</v>
      </c>
      <c r="K7090">
        <v>4782.42</v>
      </c>
      <c r="L7090">
        <v>506.39</v>
      </c>
      <c r="M7090" t="s">
        <v>19</v>
      </c>
      <c r="N7090">
        <v>0.105885723127622</v>
      </c>
      <c r="O7090" t="s">
        <v>11351</v>
      </c>
      <c r="P7090" t="s">
        <v>11352</v>
      </c>
      <c r="R7090" t="s">
        <v>11353</v>
      </c>
      <c r="S7090">
        <f>IF(SalesData[[#This Row],[Return Status]]="Returned",1,0)</f>
        <v>0</v>
      </c>
      <c r="U7090" s="2">
        <f>EOMONTH(SalesData[[#This Row],[Order Date]],0)</f>
        <v>45199</v>
      </c>
      <c r="V7090" s="9" t="str">
        <f>"Q"&amp;INT((MONTH(SalesData[[#This Row],[Order Date]])+2)/3)&amp;"-"&amp;YEAR(SalesData[[#This Row],[Order Date]])</f>
        <v>Q3-2023</v>
      </c>
    </row>
    <row r="7091" spans="1:22" x14ac:dyDescent="0.35">
      <c r="A7091" t="s">
        <v>7232</v>
      </c>
      <c r="B7091" s="1">
        <v>45172</v>
      </c>
      <c r="C7091" t="s">
        <v>106</v>
      </c>
      <c r="D7091" t="s">
        <v>80</v>
      </c>
      <c r="E7091">
        <v>720462217</v>
      </c>
      <c r="F7091" t="s">
        <v>170</v>
      </c>
      <c r="G7091" t="s">
        <v>11358</v>
      </c>
      <c r="H7091" t="s">
        <v>41</v>
      </c>
      <c r="I7091" t="s">
        <v>31</v>
      </c>
      <c r="J7091" t="s">
        <v>19</v>
      </c>
      <c r="K7091">
        <v>394.24</v>
      </c>
      <c r="L7091">
        <v>87.43</v>
      </c>
      <c r="M7091" t="s">
        <v>19</v>
      </c>
      <c r="N7091">
        <v>0.22176846590909099</v>
      </c>
      <c r="O7091" t="s">
        <v>11361</v>
      </c>
      <c r="P7091" t="s">
        <v>11354</v>
      </c>
      <c r="R7091" t="s">
        <v>11353</v>
      </c>
      <c r="S7091">
        <f>IF(SalesData[[#This Row],[Return Status]]="Returned",1,0)</f>
        <v>0</v>
      </c>
      <c r="U7091" s="2">
        <f>EOMONTH(SalesData[[#This Row],[Order Date]],0)</f>
        <v>45199</v>
      </c>
      <c r="V7091" s="9" t="str">
        <f>"Q"&amp;INT((MONTH(SalesData[[#This Row],[Order Date]])+2)/3)&amp;"-"&amp;YEAR(SalesData[[#This Row],[Order Date]])</f>
        <v>Q3-2023</v>
      </c>
    </row>
    <row r="7092" spans="1:22" x14ac:dyDescent="0.35">
      <c r="A7092" t="s">
        <v>7233</v>
      </c>
      <c r="B7092" s="1">
        <v>45186</v>
      </c>
      <c r="C7092" t="s">
        <v>149</v>
      </c>
      <c r="D7092" t="s">
        <v>46</v>
      </c>
      <c r="E7092">
        <v>9942403977</v>
      </c>
      <c r="F7092" t="s">
        <v>357</v>
      </c>
      <c r="G7092" t="s">
        <v>164</v>
      </c>
      <c r="H7092" t="s">
        <v>165</v>
      </c>
      <c r="I7092" t="s">
        <v>36</v>
      </c>
      <c r="J7092" t="s">
        <v>61</v>
      </c>
      <c r="K7092">
        <v>1674.68</v>
      </c>
      <c r="L7092">
        <v>163.75</v>
      </c>
      <c r="M7092" t="s">
        <v>62</v>
      </c>
      <c r="N7092">
        <v>9.7779874364057606E-2</v>
      </c>
      <c r="O7092" t="s">
        <v>11351</v>
      </c>
      <c r="P7092" t="s">
        <v>11356</v>
      </c>
      <c r="R7092" t="s">
        <v>11353</v>
      </c>
      <c r="S7092">
        <f>IF(SalesData[[#This Row],[Return Status]]="Returned",1,0)</f>
        <v>0</v>
      </c>
      <c r="U7092" s="2">
        <f>EOMONTH(SalesData[[#This Row],[Order Date]],0)</f>
        <v>45199</v>
      </c>
      <c r="V7092" s="9" t="str">
        <f>"Q"&amp;INT((MONTH(SalesData[[#This Row],[Order Date]])+2)/3)&amp;"-"&amp;YEAR(SalesData[[#This Row],[Order Date]])</f>
        <v>Q3-2023</v>
      </c>
    </row>
    <row r="7093" spans="1:22" x14ac:dyDescent="0.35">
      <c r="A7093" t="s">
        <v>7234</v>
      </c>
      <c r="B7093" s="1">
        <v>45194</v>
      </c>
      <c r="C7093" t="s">
        <v>149</v>
      </c>
      <c r="D7093" t="s">
        <v>39</v>
      </c>
      <c r="E7093">
        <v>4401351798</v>
      </c>
      <c r="F7093" t="s">
        <v>206</v>
      </c>
      <c r="G7093" t="s">
        <v>89</v>
      </c>
      <c r="H7093" t="s">
        <v>11357</v>
      </c>
      <c r="I7093" t="s">
        <v>31</v>
      </c>
      <c r="J7093" t="s">
        <v>19</v>
      </c>
      <c r="K7093">
        <v>1762.79</v>
      </c>
      <c r="L7093">
        <v>449.54</v>
      </c>
      <c r="M7093" t="s">
        <v>19</v>
      </c>
      <c r="N7093">
        <v>0.25501619591669999</v>
      </c>
      <c r="O7093" t="s">
        <v>11351</v>
      </c>
      <c r="P7093" t="s">
        <v>11354</v>
      </c>
      <c r="Q7093" t="s">
        <v>11359</v>
      </c>
      <c r="R7093" t="s">
        <v>11360</v>
      </c>
      <c r="S7093">
        <f>IF(SalesData[[#This Row],[Return Status]]="Returned",1,0)</f>
        <v>1</v>
      </c>
      <c r="T7093">
        <v>207.68</v>
      </c>
      <c r="U7093" s="2">
        <f>EOMONTH(SalesData[[#This Row],[Order Date]],0)</f>
        <v>45199</v>
      </c>
      <c r="V7093" s="9" t="str">
        <f>"Q"&amp;INT((MONTH(SalesData[[#This Row],[Order Date]])+2)/3)&amp;"-"&amp;YEAR(SalesData[[#This Row],[Order Date]])</f>
        <v>Q3-2023</v>
      </c>
    </row>
    <row r="7094" spans="1:22" x14ac:dyDescent="0.35">
      <c r="A7094" t="s">
        <v>7235</v>
      </c>
      <c r="B7094" s="1">
        <v>45191</v>
      </c>
      <c r="C7094" t="s">
        <v>67</v>
      </c>
      <c r="D7094" t="s">
        <v>72</v>
      </c>
      <c r="E7094">
        <v>6865221579</v>
      </c>
      <c r="F7094" t="s">
        <v>129</v>
      </c>
      <c r="G7094" t="s">
        <v>54</v>
      </c>
      <c r="H7094" t="s">
        <v>55</v>
      </c>
      <c r="I7094" t="s">
        <v>31</v>
      </c>
      <c r="J7094" t="s">
        <v>61</v>
      </c>
      <c r="K7094">
        <v>1057.03</v>
      </c>
      <c r="L7094">
        <v>57.09</v>
      </c>
      <c r="M7094" t="s">
        <v>62</v>
      </c>
      <c r="N7094">
        <v>5.4009819967266802E-2</v>
      </c>
      <c r="O7094" t="s">
        <v>11351</v>
      </c>
      <c r="P7094" t="s">
        <v>11356</v>
      </c>
      <c r="Q7094" t="s">
        <v>11376</v>
      </c>
      <c r="R7094" t="s">
        <v>11360</v>
      </c>
      <c r="S7094">
        <f>IF(SalesData[[#This Row],[Return Status]]="Returned",1,0)</f>
        <v>1</v>
      </c>
      <c r="U7094" s="2">
        <f>EOMONTH(SalesData[[#This Row],[Order Date]],0)</f>
        <v>45199</v>
      </c>
      <c r="V7094" s="9" t="str">
        <f>"Q"&amp;INT((MONTH(SalesData[[#This Row],[Order Date]])+2)/3)&amp;"-"&amp;YEAR(SalesData[[#This Row],[Order Date]])</f>
        <v>Q3-2023</v>
      </c>
    </row>
    <row r="7095" spans="1:22" x14ac:dyDescent="0.35">
      <c r="A7095" t="s">
        <v>7236</v>
      </c>
      <c r="B7095" s="1">
        <v>45175</v>
      </c>
      <c r="C7095" t="s">
        <v>188</v>
      </c>
      <c r="D7095" t="s">
        <v>13</v>
      </c>
      <c r="E7095">
        <v>1942111714</v>
      </c>
      <c r="F7095" t="s">
        <v>410</v>
      </c>
      <c r="G7095" t="s">
        <v>29</v>
      </c>
      <c r="H7095" t="s">
        <v>30</v>
      </c>
      <c r="I7095" t="s">
        <v>31</v>
      </c>
      <c r="J7095" t="s">
        <v>18</v>
      </c>
      <c r="K7095">
        <v>4162.33</v>
      </c>
      <c r="L7095">
        <v>797.76</v>
      </c>
      <c r="M7095" t="s">
        <v>19</v>
      </c>
      <c r="N7095">
        <v>0.19166188168645901</v>
      </c>
      <c r="O7095" t="s">
        <v>11351</v>
      </c>
      <c r="P7095" t="s">
        <v>11352</v>
      </c>
      <c r="R7095" t="s">
        <v>11353</v>
      </c>
      <c r="S7095">
        <f>IF(SalesData[[#This Row],[Return Status]]="Returned",1,0)</f>
        <v>0</v>
      </c>
      <c r="T7095">
        <v>2788.38</v>
      </c>
      <c r="U7095" s="2">
        <f>EOMONTH(SalesData[[#This Row],[Order Date]],0)</f>
        <v>45199</v>
      </c>
      <c r="V7095" s="9" t="str">
        <f>"Q"&amp;INT((MONTH(SalesData[[#This Row],[Order Date]])+2)/3)&amp;"-"&amp;YEAR(SalesData[[#This Row],[Order Date]])</f>
        <v>Q3-2023</v>
      </c>
    </row>
    <row r="7096" spans="1:22" x14ac:dyDescent="0.35">
      <c r="A7096" t="s">
        <v>7237</v>
      </c>
      <c r="B7096" s="1">
        <v>45175</v>
      </c>
      <c r="C7096" t="s">
        <v>67</v>
      </c>
      <c r="D7096" t="s">
        <v>27</v>
      </c>
      <c r="E7096">
        <v>2132213512</v>
      </c>
      <c r="F7096" t="s">
        <v>127</v>
      </c>
      <c r="G7096" t="s">
        <v>29</v>
      </c>
      <c r="H7096" t="s">
        <v>30</v>
      </c>
      <c r="I7096" t="s">
        <v>31</v>
      </c>
      <c r="J7096" t="s">
        <v>42</v>
      </c>
      <c r="K7096">
        <v>4498.79</v>
      </c>
      <c r="L7096">
        <v>222.32</v>
      </c>
      <c r="M7096" t="s">
        <v>43</v>
      </c>
      <c r="N7096">
        <v>4.94177323235803E-2</v>
      </c>
      <c r="O7096" t="s">
        <v>11351</v>
      </c>
      <c r="P7096" t="s">
        <v>11356</v>
      </c>
      <c r="R7096" t="s">
        <v>11353</v>
      </c>
      <c r="S7096">
        <f>IF(SalesData[[#This Row],[Return Status]]="Returned",1,0)</f>
        <v>0</v>
      </c>
      <c r="T7096">
        <v>2788.38</v>
      </c>
      <c r="U7096" s="2">
        <f>EOMONTH(SalesData[[#This Row],[Order Date]],0)</f>
        <v>45199</v>
      </c>
      <c r="V7096" s="9" t="str">
        <f>"Q"&amp;INT((MONTH(SalesData[[#This Row],[Order Date]])+2)/3)&amp;"-"&amp;YEAR(SalesData[[#This Row],[Order Date]])</f>
        <v>Q3-2023</v>
      </c>
    </row>
    <row r="7097" spans="1:22" x14ac:dyDescent="0.35">
      <c r="A7097" t="s">
        <v>7238</v>
      </c>
      <c r="B7097" s="1">
        <v>45180</v>
      </c>
      <c r="C7097" t="s">
        <v>57</v>
      </c>
      <c r="D7097" t="s">
        <v>13</v>
      </c>
      <c r="E7097">
        <v>2379660474</v>
      </c>
      <c r="F7097" t="s">
        <v>387</v>
      </c>
      <c r="G7097" t="s">
        <v>89</v>
      </c>
      <c r="H7097" t="s">
        <v>90</v>
      </c>
      <c r="I7097" t="s">
        <v>31</v>
      </c>
      <c r="J7097" t="s">
        <v>19</v>
      </c>
      <c r="K7097">
        <v>4728.8500000000004</v>
      </c>
      <c r="L7097">
        <v>704.63</v>
      </c>
      <c r="M7097" t="s">
        <v>19</v>
      </c>
      <c r="N7097">
        <v>0.149006629518805</v>
      </c>
      <c r="O7097" t="s">
        <v>11351</v>
      </c>
      <c r="P7097" t="s">
        <v>11352</v>
      </c>
      <c r="R7097" t="s">
        <v>11353</v>
      </c>
      <c r="S7097">
        <f>IF(SalesData[[#This Row],[Return Status]]="Returned",1,0)</f>
        <v>0</v>
      </c>
      <c r="T7097">
        <v>207.68</v>
      </c>
      <c r="U7097" s="2">
        <f>EOMONTH(SalesData[[#This Row],[Order Date]],0)</f>
        <v>45199</v>
      </c>
      <c r="V7097" s="9" t="str">
        <f>"Q"&amp;INT((MONTH(SalesData[[#This Row],[Order Date]])+2)/3)&amp;"-"&amp;YEAR(SalesData[[#This Row],[Order Date]])</f>
        <v>Q3-2023</v>
      </c>
    </row>
    <row r="7098" spans="1:22" x14ac:dyDescent="0.35">
      <c r="A7098" t="s">
        <v>7239</v>
      </c>
      <c r="B7098" s="1">
        <v>45192</v>
      </c>
      <c r="C7098" t="s">
        <v>71</v>
      </c>
      <c r="D7098" t="s">
        <v>145</v>
      </c>
      <c r="E7098">
        <v>4714155724</v>
      </c>
      <c r="F7098" t="s">
        <v>357</v>
      </c>
      <c r="G7098" t="s">
        <v>164</v>
      </c>
      <c r="H7098" t="s">
        <v>165</v>
      </c>
      <c r="I7098" t="s">
        <v>36</v>
      </c>
      <c r="J7098" t="s">
        <v>18</v>
      </c>
      <c r="K7098">
        <v>3332.83</v>
      </c>
      <c r="L7098">
        <v>736.62</v>
      </c>
      <c r="M7098" t="s">
        <v>19</v>
      </c>
      <c r="N7098">
        <v>0.221019373925463</v>
      </c>
      <c r="O7098" t="s">
        <v>11351</v>
      </c>
      <c r="P7098" t="s">
        <v>11354</v>
      </c>
      <c r="R7098" t="s">
        <v>11353</v>
      </c>
      <c r="S7098">
        <f>IF(SalesData[[#This Row],[Return Status]]="Returned",1,0)</f>
        <v>0</v>
      </c>
      <c r="U7098" s="2">
        <f>EOMONTH(SalesData[[#This Row],[Order Date]],0)</f>
        <v>45199</v>
      </c>
      <c r="V7098" s="9" t="str">
        <f>"Q"&amp;INT((MONTH(SalesData[[#This Row],[Order Date]])+2)/3)&amp;"-"&amp;YEAR(SalesData[[#This Row],[Order Date]])</f>
        <v>Q3-2023</v>
      </c>
    </row>
    <row r="7099" spans="1:22" x14ac:dyDescent="0.35">
      <c r="A7099" t="s">
        <v>7240</v>
      </c>
      <c r="B7099" s="1">
        <v>45189</v>
      </c>
      <c r="C7099" t="s">
        <v>132</v>
      </c>
      <c r="D7099" t="s">
        <v>99</v>
      </c>
      <c r="E7099">
        <v>5980894960</v>
      </c>
      <c r="F7099" t="s">
        <v>95</v>
      </c>
      <c r="G7099" t="s">
        <v>59</v>
      </c>
      <c r="H7099" t="s">
        <v>60</v>
      </c>
      <c r="I7099" t="s">
        <v>31</v>
      </c>
      <c r="J7099" t="s">
        <v>19</v>
      </c>
      <c r="K7099">
        <v>2557.4699999999998</v>
      </c>
      <c r="L7099">
        <v>201.72</v>
      </c>
      <c r="M7099" t="s">
        <v>19</v>
      </c>
      <c r="N7099">
        <v>7.8874825511149702E-2</v>
      </c>
      <c r="O7099" t="s">
        <v>11351</v>
      </c>
      <c r="P7099" t="s">
        <v>11356</v>
      </c>
      <c r="R7099" t="s">
        <v>11353</v>
      </c>
      <c r="S7099">
        <f>IF(SalesData[[#This Row],[Return Status]]="Returned",1,0)</f>
        <v>0</v>
      </c>
      <c r="T7099">
        <v>2183.56</v>
      </c>
      <c r="U7099" s="2">
        <f>EOMONTH(SalesData[[#This Row],[Order Date]],0)</f>
        <v>45199</v>
      </c>
      <c r="V7099" s="9" t="str">
        <f>"Q"&amp;INT((MONTH(SalesData[[#This Row],[Order Date]])+2)/3)&amp;"-"&amp;YEAR(SalesData[[#This Row],[Order Date]])</f>
        <v>Q3-2023</v>
      </c>
    </row>
    <row r="7100" spans="1:22" x14ac:dyDescent="0.35">
      <c r="A7100" t="s">
        <v>7241</v>
      </c>
      <c r="B7100" s="1">
        <v>45173</v>
      </c>
      <c r="C7100" t="s">
        <v>67</v>
      </c>
      <c r="D7100" t="s">
        <v>99</v>
      </c>
      <c r="E7100">
        <v>6300184033</v>
      </c>
      <c r="F7100" t="s">
        <v>33</v>
      </c>
      <c r="G7100" t="s">
        <v>11382</v>
      </c>
      <c r="H7100" t="s">
        <v>35</v>
      </c>
      <c r="I7100" t="s">
        <v>36</v>
      </c>
      <c r="J7100" t="s">
        <v>61</v>
      </c>
      <c r="K7100">
        <v>3827.61</v>
      </c>
      <c r="L7100">
        <v>340.43</v>
      </c>
      <c r="M7100" t="s">
        <v>62</v>
      </c>
      <c r="N7100">
        <v>8.8940618297057406E-2</v>
      </c>
      <c r="O7100" t="s">
        <v>11351</v>
      </c>
      <c r="P7100" t="s">
        <v>11356</v>
      </c>
      <c r="R7100" t="s">
        <v>11353</v>
      </c>
      <c r="S7100">
        <f>IF(SalesData[[#This Row],[Return Status]]="Returned",1,0)</f>
        <v>0</v>
      </c>
      <c r="U7100" s="2">
        <f>EOMONTH(SalesData[[#This Row],[Order Date]],0)</f>
        <v>45199</v>
      </c>
      <c r="V7100" s="9" t="str">
        <f>"Q"&amp;INT((MONTH(SalesData[[#This Row],[Order Date]])+2)/3)&amp;"-"&amp;YEAR(SalesData[[#This Row],[Order Date]])</f>
        <v>Q3-2023</v>
      </c>
    </row>
    <row r="7101" spans="1:22" x14ac:dyDescent="0.35">
      <c r="A7101" t="s">
        <v>7242</v>
      </c>
      <c r="B7101" s="1">
        <v>45170</v>
      </c>
      <c r="C7101" t="s">
        <v>194</v>
      </c>
      <c r="D7101" t="s">
        <v>39</v>
      </c>
      <c r="E7101">
        <v>7765810884</v>
      </c>
      <c r="F7101" t="s">
        <v>95</v>
      </c>
      <c r="G7101" t="s">
        <v>59</v>
      </c>
      <c r="H7101" t="s">
        <v>60</v>
      </c>
      <c r="I7101" t="s">
        <v>31</v>
      </c>
      <c r="J7101" t="s">
        <v>18</v>
      </c>
      <c r="K7101">
        <v>2797.99</v>
      </c>
      <c r="L7101">
        <v>648.29</v>
      </c>
      <c r="M7101" t="s">
        <v>19</v>
      </c>
      <c r="N7101">
        <v>0.23169846925828899</v>
      </c>
      <c r="O7101" t="s">
        <v>11351</v>
      </c>
      <c r="P7101" t="s">
        <v>11354</v>
      </c>
      <c r="R7101" t="s">
        <v>11353</v>
      </c>
      <c r="S7101">
        <f>IF(SalesData[[#This Row],[Return Status]]="Returned",1,0)</f>
        <v>0</v>
      </c>
      <c r="T7101">
        <v>2183.56</v>
      </c>
      <c r="U7101" s="2">
        <f>EOMONTH(SalesData[[#This Row],[Order Date]],0)</f>
        <v>45199</v>
      </c>
      <c r="V7101" s="9" t="str">
        <f>"Q"&amp;INT((MONTH(SalesData[[#This Row],[Order Date]])+2)/3)&amp;"-"&amp;YEAR(SalesData[[#This Row],[Order Date]])</f>
        <v>Q3-2023</v>
      </c>
    </row>
    <row r="7102" spans="1:22" x14ac:dyDescent="0.35">
      <c r="A7102" t="s">
        <v>7243</v>
      </c>
      <c r="B7102" s="1">
        <v>45171</v>
      </c>
      <c r="C7102" t="s">
        <v>71</v>
      </c>
      <c r="D7102" t="s">
        <v>46</v>
      </c>
      <c r="E7102">
        <v>5243574033</v>
      </c>
      <c r="F7102" t="s">
        <v>107</v>
      </c>
      <c r="G7102" t="s">
        <v>15</v>
      </c>
      <c r="H7102" t="s">
        <v>16</v>
      </c>
      <c r="I7102" t="s">
        <v>17</v>
      </c>
      <c r="J7102" t="s">
        <v>61</v>
      </c>
      <c r="K7102">
        <v>929.05</v>
      </c>
      <c r="L7102">
        <v>115.18</v>
      </c>
      <c r="M7102" t="s">
        <v>62</v>
      </c>
      <c r="N7102">
        <v>0.123976104623002</v>
      </c>
      <c r="O7102" t="s">
        <v>11355</v>
      </c>
      <c r="P7102" t="s">
        <v>11352</v>
      </c>
      <c r="R7102" t="s">
        <v>11353</v>
      </c>
      <c r="S7102">
        <f>IF(SalesData[[#This Row],[Return Status]]="Returned",1,0)</f>
        <v>0</v>
      </c>
      <c r="T7102">
        <v>2085.91</v>
      </c>
      <c r="U7102" s="2">
        <f>EOMONTH(SalesData[[#This Row],[Order Date]],0)</f>
        <v>45199</v>
      </c>
      <c r="V7102" s="9" t="str">
        <f>"Q"&amp;INT((MONTH(SalesData[[#This Row],[Order Date]])+2)/3)&amp;"-"&amp;YEAR(SalesData[[#This Row],[Order Date]])</f>
        <v>Q3-2023</v>
      </c>
    </row>
    <row r="7103" spans="1:22" x14ac:dyDescent="0.35">
      <c r="A7103" t="s">
        <v>7244</v>
      </c>
      <c r="B7103" s="1">
        <v>45177</v>
      </c>
      <c r="C7103" t="s">
        <v>124</v>
      </c>
      <c r="D7103" t="s">
        <v>72</v>
      </c>
      <c r="E7103">
        <v>67011864</v>
      </c>
      <c r="F7103" t="s">
        <v>129</v>
      </c>
      <c r="G7103" t="s">
        <v>54</v>
      </c>
      <c r="H7103" t="s">
        <v>11357</v>
      </c>
      <c r="I7103" t="s">
        <v>31</v>
      </c>
      <c r="J7103" t="s">
        <v>18</v>
      </c>
      <c r="K7103">
        <v>1096.3699999999999</v>
      </c>
      <c r="L7103">
        <v>39.450000000000003</v>
      </c>
      <c r="M7103" t="s">
        <v>19</v>
      </c>
      <c r="N7103">
        <v>3.5982378211735097E-2</v>
      </c>
      <c r="O7103" t="s">
        <v>11351</v>
      </c>
      <c r="P7103" t="s">
        <v>11356</v>
      </c>
      <c r="R7103" t="s">
        <v>11353</v>
      </c>
      <c r="S7103">
        <f>IF(SalesData[[#This Row],[Return Status]]="Returned",1,0)</f>
        <v>0</v>
      </c>
      <c r="U7103" s="2">
        <f>EOMONTH(SalesData[[#This Row],[Order Date]],0)</f>
        <v>45199</v>
      </c>
      <c r="V7103" s="9" t="str">
        <f>"Q"&amp;INT((MONTH(SalesData[[#This Row],[Order Date]])+2)/3)&amp;"-"&amp;YEAR(SalesData[[#This Row],[Order Date]])</f>
        <v>Q3-2023</v>
      </c>
    </row>
    <row r="7104" spans="1:22" x14ac:dyDescent="0.35">
      <c r="A7104" t="s">
        <v>7245</v>
      </c>
      <c r="B7104" s="1">
        <v>45192</v>
      </c>
      <c r="C7104" t="s">
        <v>325</v>
      </c>
      <c r="D7104" t="s">
        <v>80</v>
      </c>
      <c r="E7104">
        <v>8832694125</v>
      </c>
      <c r="F7104" t="s">
        <v>14</v>
      </c>
      <c r="G7104" t="s">
        <v>15</v>
      </c>
      <c r="H7104" t="s">
        <v>11357</v>
      </c>
      <c r="I7104" t="s">
        <v>17</v>
      </c>
      <c r="J7104" t="s">
        <v>19</v>
      </c>
      <c r="K7104">
        <v>2761.62</v>
      </c>
      <c r="L7104">
        <v>504.92</v>
      </c>
      <c r="M7104" t="s">
        <v>19</v>
      </c>
      <c r="N7104">
        <v>0.182834712958336</v>
      </c>
      <c r="O7104" t="s">
        <v>11351</v>
      </c>
      <c r="P7104" t="s">
        <v>11352</v>
      </c>
      <c r="R7104" t="s">
        <v>11353</v>
      </c>
      <c r="S7104">
        <f>IF(SalesData[[#This Row],[Return Status]]="Returned",1,0)</f>
        <v>0</v>
      </c>
      <c r="T7104">
        <v>2085.91</v>
      </c>
      <c r="U7104" s="2">
        <f>EOMONTH(SalesData[[#This Row],[Order Date]],0)</f>
        <v>45199</v>
      </c>
      <c r="V7104" s="9" t="str">
        <f>"Q"&amp;INT((MONTH(SalesData[[#This Row],[Order Date]])+2)/3)&amp;"-"&amp;YEAR(SalesData[[#This Row],[Order Date]])</f>
        <v>Q3-2023</v>
      </c>
    </row>
    <row r="7105" spans="1:22" x14ac:dyDescent="0.35">
      <c r="A7105" t="s">
        <v>7246</v>
      </c>
      <c r="B7105" s="1">
        <v>45181</v>
      </c>
      <c r="C7105" t="s">
        <v>149</v>
      </c>
      <c r="D7105" t="s">
        <v>99</v>
      </c>
      <c r="E7105">
        <v>2528123827</v>
      </c>
      <c r="F7105" t="s">
        <v>73</v>
      </c>
      <c r="G7105" t="s">
        <v>74</v>
      </c>
      <c r="H7105" t="s">
        <v>75</v>
      </c>
      <c r="I7105" t="s">
        <v>36</v>
      </c>
      <c r="J7105" t="s">
        <v>62</v>
      </c>
      <c r="K7105">
        <v>720.51</v>
      </c>
      <c r="L7105">
        <v>142.01</v>
      </c>
      <c r="M7105" t="s">
        <v>62</v>
      </c>
      <c r="N7105">
        <v>0.19709650108950599</v>
      </c>
      <c r="O7105" t="s">
        <v>11355</v>
      </c>
      <c r="P7105" t="s">
        <v>11352</v>
      </c>
      <c r="R7105" t="s">
        <v>11353</v>
      </c>
      <c r="S7105">
        <f>IF(SalesData[[#This Row],[Return Status]]="Returned",1,0)</f>
        <v>0</v>
      </c>
      <c r="T7105">
        <v>2420.2800000000002</v>
      </c>
      <c r="U7105" s="2">
        <f>EOMONTH(SalesData[[#This Row],[Order Date]],0)</f>
        <v>45199</v>
      </c>
      <c r="V7105" s="9" t="str">
        <f>"Q"&amp;INT((MONTH(SalesData[[#This Row],[Order Date]])+2)/3)&amp;"-"&amp;YEAR(SalesData[[#This Row],[Order Date]])</f>
        <v>Q3-2023</v>
      </c>
    </row>
    <row r="7106" spans="1:22" x14ac:dyDescent="0.35">
      <c r="A7106" t="s">
        <v>7247</v>
      </c>
      <c r="B7106" s="1">
        <v>45182</v>
      </c>
      <c r="C7106" t="s">
        <v>176</v>
      </c>
      <c r="D7106" t="s">
        <v>80</v>
      </c>
      <c r="E7106">
        <v>3782242517</v>
      </c>
      <c r="F7106" t="s">
        <v>47</v>
      </c>
      <c r="G7106" t="s">
        <v>23</v>
      </c>
      <c r="H7106" t="s">
        <v>11357</v>
      </c>
      <c r="I7106" t="s">
        <v>17</v>
      </c>
      <c r="J7106" t="s">
        <v>42</v>
      </c>
      <c r="K7106">
        <v>4779.7</v>
      </c>
      <c r="L7106">
        <v>935.96</v>
      </c>
      <c r="M7106" t="s">
        <v>43</v>
      </c>
      <c r="N7106">
        <v>0.19581982132769801</v>
      </c>
      <c r="O7106" t="s">
        <v>11351</v>
      </c>
      <c r="P7106" t="s">
        <v>11352</v>
      </c>
      <c r="R7106" t="s">
        <v>11353</v>
      </c>
      <c r="S7106">
        <f>IF(SalesData[[#This Row],[Return Status]]="Returned",1,0)</f>
        <v>0</v>
      </c>
      <c r="T7106">
        <v>2821.33</v>
      </c>
      <c r="U7106" s="2">
        <f>EOMONTH(SalesData[[#This Row],[Order Date]],0)</f>
        <v>45199</v>
      </c>
      <c r="V7106" s="9" t="str">
        <f>"Q"&amp;INT((MONTH(SalesData[[#This Row],[Order Date]])+2)/3)&amp;"-"&amp;YEAR(SalesData[[#This Row],[Order Date]])</f>
        <v>Q3-2023</v>
      </c>
    </row>
    <row r="7107" spans="1:22" x14ac:dyDescent="0.35">
      <c r="A7107" t="s">
        <v>7248</v>
      </c>
      <c r="B7107" s="1">
        <v>45196</v>
      </c>
      <c r="C7107" t="s">
        <v>106</v>
      </c>
      <c r="D7107" t="s">
        <v>72</v>
      </c>
      <c r="E7107">
        <v>232060037</v>
      </c>
      <c r="F7107" t="s">
        <v>114</v>
      </c>
      <c r="G7107" t="s">
        <v>59</v>
      </c>
      <c r="H7107" t="s">
        <v>60</v>
      </c>
      <c r="I7107" t="s">
        <v>31</v>
      </c>
      <c r="J7107" t="s">
        <v>62</v>
      </c>
      <c r="K7107">
        <v>1615.66</v>
      </c>
      <c r="L7107">
        <v>401.12</v>
      </c>
      <c r="M7107" t="s">
        <v>62</v>
      </c>
      <c r="N7107">
        <v>0.248270056818885</v>
      </c>
      <c r="O7107" t="s">
        <v>11351</v>
      </c>
      <c r="P7107" t="s">
        <v>11354</v>
      </c>
      <c r="R7107" t="s">
        <v>11353</v>
      </c>
      <c r="S7107">
        <f>IF(SalesData[[#This Row],[Return Status]]="Returned",1,0)</f>
        <v>0</v>
      </c>
      <c r="T7107">
        <v>2183.56</v>
      </c>
      <c r="U7107" s="2">
        <f>EOMONTH(SalesData[[#This Row],[Order Date]],0)</f>
        <v>45199</v>
      </c>
      <c r="V7107" s="9" t="str">
        <f>"Q"&amp;INT((MONTH(SalesData[[#This Row],[Order Date]])+2)/3)&amp;"-"&amp;YEAR(SalesData[[#This Row],[Order Date]])</f>
        <v>Q3-2023</v>
      </c>
    </row>
    <row r="7108" spans="1:22" x14ac:dyDescent="0.35">
      <c r="A7108" t="s">
        <v>7249</v>
      </c>
      <c r="B7108" s="1">
        <v>45194</v>
      </c>
      <c r="C7108" t="s">
        <v>26</v>
      </c>
      <c r="D7108" t="s">
        <v>46</v>
      </c>
      <c r="E7108">
        <v>1209319076</v>
      </c>
      <c r="F7108" t="s">
        <v>181</v>
      </c>
      <c r="G7108" t="s">
        <v>54</v>
      </c>
      <c r="H7108" t="s">
        <v>55</v>
      </c>
      <c r="I7108" t="s">
        <v>31</v>
      </c>
      <c r="J7108" t="s">
        <v>65</v>
      </c>
      <c r="K7108">
        <v>1010.65</v>
      </c>
      <c r="L7108">
        <v>139.94999999999999</v>
      </c>
      <c r="M7108" t="s">
        <v>65</v>
      </c>
      <c r="N7108">
        <v>0.13847523870776199</v>
      </c>
      <c r="O7108" t="s">
        <v>11351</v>
      </c>
      <c r="P7108" t="s">
        <v>11352</v>
      </c>
      <c r="R7108" t="s">
        <v>11353</v>
      </c>
      <c r="S7108">
        <f>IF(SalesData[[#This Row],[Return Status]]="Returned",1,0)</f>
        <v>0</v>
      </c>
      <c r="U7108" s="2">
        <f>EOMONTH(SalesData[[#This Row],[Order Date]],0)</f>
        <v>45199</v>
      </c>
      <c r="V7108" s="9" t="str">
        <f>"Q"&amp;INT((MONTH(SalesData[[#This Row],[Order Date]])+2)/3)&amp;"-"&amp;YEAR(SalesData[[#This Row],[Order Date]])</f>
        <v>Q3-2023</v>
      </c>
    </row>
    <row r="7109" spans="1:22" x14ac:dyDescent="0.35">
      <c r="A7109" t="s">
        <v>7250</v>
      </c>
      <c r="B7109" s="1">
        <v>45190</v>
      </c>
      <c r="C7109" t="s">
        <v>149</v>
      </c>
      <c r="D7109" t="s">
        <v>46</v>
      </c>
      <c r="E7109">
        <v>9035277961</v>
      </c>
      <c r="F7109" t="s">
        <v>88</v>
      </c>
      <c r="G7109" t="s">
        <v>89</v>
      </c>
      <c r="H7109" t="s">
        <v>11357</v>
      </c>
      <c r="I7109" t="s">
        <v>31</v>
      </c>
      <c r="J7109" t="s">
        <v>62</v>
      </c>
      <c r="K7109">
        <v>1941.72</v>
      </c>
      <c r="L7109">
        <v>578.54</v>
      </c>
      <c r="M7109" t="s">
        <v>62</v>
      </c>
      <c r="N7109">
        <v>0.29795233092309897</v>
      </c>
      <c r="O7109" t="s">
        <v>11351</v>
      </c>
      <c r="P7109" t="s">
        <v>11354</v>
      </c>
      <c r="R7109" t="s">
        <v>11353</v>
      </c>
      <c r="S7109">
        <f>IF(SalesData[[#This Row],[Return Status]]="Returned",1,0)</f>
        <v>0</v>
      </c>
      <c r="T7109">
        <v>207.68</v>
      </c>
      <c r="U7109" s="2">
        <f>EOMONTH(SalesData[[#This Row],[Order Date]],0)</f>
        <v>45199</v>
      </c>
      <c r="V7109" s="9" t="str">
        <f>"Q"&amp;INT((MONTH(SalesData[[#This Row],[Order Date]])+2)/3)&amp;"-"&amp;YEAR(SalesData[[#This Row],[Order Date]])</f>
        <v>Q3-2023</v>
      </c>
    </row>
    <row r="7110" spans="1:22" x14ac:dyDescent="0.35">
      <c r="A7110" t="s">
        <v>7251</v>
      </c>
      <c r="B7110" s="1">
        <v>45174</v>
      </c>
      <c r="C7110" t="s">
        <v>176</v>
      </c>
      <c r="D7110" t="s">
        <v>27</v>
      </c>
      <c r="E7110">
        <v>6849787588</v>
      </c>
      <c r="F7110" t="s">
        <v>58</v>
      </c>
      <c r="G7110" t="s">
        <v>59</v>
      </c>
      <c r="H7110" t="s">
        <v>60</v>
      </c>
      <c r="I7110" t="s">
        <v>31</v>
      </c>
      <c r="J7110" t="s">
        <v>62</v>
      </c>
      <c r="K7110">
        <v>2909.47</v>
      </c>
      <c r="L7110">
        <v>744.56</v>
      </c>
      <c r="M7110" t="s">
        <v>62</v>
      </c>
      <c r="N7110">
        <v>0.25590915183865098</v>
      </c>
      <c r="O7110" t="s">
        <v>11351</v>
      </c>
      <c r="P7110" t="s">
        <v>11354</v>
      </c>
      <c r="R7110" t="s">
        <v>11353</v>
      </c>
      <c r="S7110">
        <f>IF(SalesData[[#This Row],[Return Status]]="Returned",1,0)</f>
        <v>0</v>
      </c>
      <c r="T7110">
        <v>2183.56</v>
      </c>
      <c r="U7110" s="2">
        <f>EOMONTH(SalesData[[#This Row],[Order Date]],0)</f>
        <v>45199</v>
      </c>
      <c r="V7110" s="9" t="str">
        <f>"Q"&amp;INT((MONTH(SalesData[[#This Row],[Order Date]])+2)/3)&amp;"-"&amp;YEAR(SalesData[[#This Row],[Order Date]])</f>
        <v>Q3-2023</v>
      </c>
    </row>
    <row r="7111" spans="1:22" x14ac:dyDescent="0.35">
      <c r="A7111" t="s">
        <v>7252</v>
      </c>
      <c r="B7111" s="1">
        <v>45193</v>
      </c>
      <c r="C7111" t="s">
        <v>113</v>
      </c>
      <c r="D7111" t="s">
        <v>39</v>
      </c>
      <c r="E7111">
        <v>5242747758</v>
      </c>
      <c r="F7111" t="s">
        <v>78</v>
      </c>
      <c r="G7111" t="s">
        <v>15</v>
      </c>
      <c r="H7111" t="s">
        <v>16</v>
      </c>
      <c r="I7111" t="s">
        <v>17</v>
      </c>
      <c r="J7111" t="s">
        <v>42</v>
      </c>
      <c r="K7111">
        <v>1705.94</v>
      </c>
      <c r="L7111">
        <v>483.39</v>
      </c>
      <c r="M7111" t="s">
        <v>43</v>
      </c>
      <c r="N7111">
        <v>0.28335697621252798</v>
      </c>
      <c r="O7111" t="s">
        <v>11351</v>
      </c>
      <c r="P7111" t="s">
        <v>11354</v>
      </c>
      <c r="R7111" t="s">
        <v>11353</v>
      </c>
      <c r="S7111">
        <f>IF(SalesData[[#This Row],[Return Status]]="Returned",1,0)</f>
        <v>0</v>
      </c>
      <c r="T7111">
        <v>2085.91</v>
      </c>
      <c r="U7111" s="2">
        <f>EOMONTH(SalesData[[#This Row],[Order Date]],0)</f>
        <v>45199</v>
      </c>
      <c r="V7111" s="9" t="str">
        <f>"Q"&amp;INT((MONTH(SalesData[[#This Row],[Order Date]])+2)/3)&amp;"-"&amp;YEAR(SalesData[[#This Row],[Order Date]])</f>
        <v>Q3-2023</v>
      </c>
    </row>
    <row r="7112" spans="1:22" x14ac:dyDescent="0.35">
      <c r="A7112" t="s">
        <v>7253</v>
      </c>
      <c r="B7112" s="1">
        <v>45192</v>
      </c>
      <c r="C7112" t="s">
        <v>162</v>
      </c>
      <c r="D7112" t="s">
        <v>80</v>
      </c>
      <c r="E7112">
        <v>1078727486</v>
      </c>
      <c r="F7112" t="s">
        <v>22</v>
      </c>
      <c r="G7112" t="s">
        <v>23</v>
      </c>
      <c r="H7112" t="s">
        <v>24</v>
      </c>
      <c r="I7112" t="s">
        <v>17</v>
      </c>
      <c r="J7112" t="s">
        <v>61</v>
      </c>
      <c r="K7112">
        <v>1389.41</v>
      </c>
      <c r="L7112">
        <v>67.209999999999994</v>
      </c>
      <c r="M7112" t="s">
        <v>62</v>
      </c>
      <c r="N7112">
        <v>4.8373050431478097E-2</v>
      </c>
      <c r="O7112" t="s">
        <v>11351</v>
      </c>
      <c r="P7112" t="s">
        <v>11356</v>
      </c>
      <c r="Q7112" t="s">
        <v>11366</v>
      </c>
      <c r="R7112" t="s">
        <v>11360</v>
      </c>
      <c r="S7112">
        <f>IF(SalesData[[#This Row],[Return Status]]="Returned",1,0)</f>
        <v>1</v>
      </c>
      <c r="T7112">
        <v>2821.33</v>
      </c>
      <c r="U7112" s="2">
        <f>EOMONTH(SalesData[[#This Row],[Order Date]],0)</f>
        <v>45199</v>
      </c>
      <c r="V7112" s="9" t="str">
        <f>"Q"&amp;INT((MONTH(SalesData[[#This Row],[Order Date]])+2)/3)&amp;"-"&amp;YEAR(SalesData[[#This Row],[Order Date]])</f>
        <v>Q3-2023</v>
      </c>
    </row>
    <row r="7113" spans="1:22" x14ac:dyDescent="0.35">
      <c r="A7113" t="s">
        <v>7254</v>
      </c>
      <c r="B7113" s="1">
        <v>45170</v>
      </c>
      <c r="C7113" t="s">
        <v>106</v>
      </c>
      <c r="D7113" t="s">
        <v>145</v>
      </c>
      <c r="E7113">
        <v>6713970284</v>
      </c>
      <c r="F7113" t="s">
        <v>156</v>
      </c>
      <c r="G7113" t="s">
        <v>84</v>
      </c>
      <c r="H7113" t="s">
        <v>85</v>
      </c>
      <c r="I7113" t="s">
        <v>31</v>
      </c>
      <c r="J7113" t="s">
        <v>62</v>
      </c>
      <c r="K7113">
        <v>2435.69</v>
      </c>
      <c r="L7113">
        <v>630.74</v>
      </c>
      <c r="M7113" t="s">
        <v>62</v>
      </c>
      <c r="N7113">
        <v>0.25895742068982502</v>
      </c>
      <c r="O7113" t="s">
        <v>11351</v>
      </c>
      <c r="P7113" t="s">
        <v>11354</v>
      </c>
      <c r="R7113" t="s">
        <v>11353</v>
      </c>
      <c r="S7113">
        <f>IF(SalesData[[#This Row],[Return Status]]="Returned",1,0)</f>
        <v>0</v>
      </c>
      <c r="T7113">
        <v>847.14</v>
      </c>
      <c r="U7113" s="2">
        <f>EOMONTH(SalesData[[#This Row],[Order Date]],0)</f>
        <v>45199</v>
      </c>
      <c r="V7113" s="9" t="str">
        <f>"Q"&amp;INT((MONTH(SalesData[[#This Row],[Order Date]])+2)/3)&amp;"-"&amp;YEAR(SalesData[[#This Row],[Order Date]])</f>
        <v>Q3-2023</v>
      </c>
    </row>
    <row r="7114" spans="1:22" x14ac:dyDescent="0.35">
      <c r="A7114" t="s">
        <v>7255</v>
      </c>
      <c r="B7114" s="1">
        <v>45194</v>
      </c>
      <c r="C7114" t="s">
        <v>52</v>
      </c>
      <c r="D7114" t="s">
        <v>72</v>
      </c>
      <c r="E7114">
        <v>2544922488</v>
      </c>
      <c r="F7114" t="s">
        <v>64</v>
      </c>
      <c r="G7114" t="s">
        <v>15</v>
      </c>
      <c r="H7114" t="s">
        <v>16</v>
      </c>
      <c r="I7114" t="s">
        <v>17</v>
      </c>
      <c r="J7114" t="s">
        <v>62</v>
      </c>
      <c r="K7114">
        <v>2090.75</v>
      </c>
      <c r="L7114">
        <v>426.44</v>
      </c>
      <c r="M7114" t="s">
        <v>62</v>
      </c>
      <c r="N7114">
        <v>0.20396508429989199</v>
      </c>
      <c r="O7114" t="s">
        <v>11351</v>
      </c>
      <c r="P7114" t="s">
        <v>11354</v>
      </c>
      <c r="R7114" t="s">
        <v>11353</v>
      </c>
      <c r="S7114">
        <f>IF(SalesData[[#This Row],[Return Status]]="Returned",1,0)</f>
        <v>0</v>
      </c>
      <c r="T7114">
        <v>2085.91</v>
      </c>
      <c r="U7114" s="2">
        <f>EOMONTH(SalesData[[#This Row],[Order Date]],0)</f>
        <v>45199</v>
      </c>
      <c r="V7114" s="9" t="str">
        <f>"Q"&amp;INT((MONTH(SalesData[[#This Row],[Order Date]])+2)/3)&amp;"-"&amp;YEAR(SalesData[[#This Row],[Order Date]])</f>
        <v>Q3-2023</v>
      </c>
    </row>
    <row r="7115" spans="1:22" x14ac:dyDescent="0.35">
      <c r="A7115" t="s">
        <v>7256</v>
      </c>
      <c r="B7115" s="1">
        <v>45181</v>
      </c>
      <c r="C7115" t="s">
        <v>26</v>
      </c>
      <c r="D7115" t="s">
        <v>145</v>
      </c>
      <c r="E7115">
        <v>8865871101</v>
      </c>
      <c r="F7115" t="s">
        <v>140</v>
      </c>
      <c r="G7115" t="s">
        <v>141</v>
      </c>
      <c r="H7115" t="s">
        <v>11357</v>
      </c>
      <c r="I7115" t="s">
        <v>17</v>
      </c>
      <c r="J7115" t="s">
        <v>18</v>
      </c>
      <c r="K7115">
        <v>2877.65</v>
      </c>
      <c r="L7115">
        <v>435.87</v>
      </c>
      <c r="M7115" t="s">
        <v>19</v>
      </c>
      <c r="N7115">
        <v>0.15146734314457999</v>
      </c>
      <c r="O7115" t="s">
        <v>11351</v>
      </c>
      <c r="P7115" t="s">
        <v>11352</v>
      </c>
      <c r="Q7115" t="s">
        <v>11366</v>
      </c>
      <c r="R7115" t="s">
        <v>11360</v>
      </c>
      <c r="S7115">
        <f>IF(SalesData[[#This Row],[Return Status]]="Returned",1,0)</f>
        <v>1</v>
      </c>
      <c r="T7115">
        <v>2793.38</v>
      </c>
      <c r="U7115" s="2">
        <f>EOMONTH(SalesData[[#This Row],[Order Date]],0)</f>
        <v>45199</v>
      </c>
      <c r="V7115" s="9" t="str">
        <f>"Q"&amp;INT((MONTH(SalesData[[#This Row],[Order Date]])+2)/3)&amp;"-"&amp;YEAR(SalesData[[#This Row],[Order Date]])</f>
        <v>Q3-2023</v>
      </c>
    </row>
    <row r="7116" spans="1:22" x14ac:dyDescent="0.35">
      <c r="A7116" t="s">
        <v>7257</v>
      </c>
      <c r="B7116" s="1">
        <v>45186</v>
      </c>
      <c r="C7116" t="s">
        <v>325</v>
      </c>
      <c r="D7116" t="s">
        <v>46</v>
      </c>
      <c r="E7116">
        <v>5599583415</v>
      </c>
      <c r="F7116" t="s">
        <v>83</v>
      </c>
      <c r="G7116" t="s">
        <v>11377</v>
      </c>
      <c r="H7116" t="s">
        <v>85</v>
      </c>
      <c r="I7116" t="s">
        <v>31</v>
      </c>
      <c r="J7116" t="s">
        <v>18</v>
      </c>
      <c r="K7116">
        <v>2889.35</v>
      </c>
      <c r="L7116">
        <v>90.31</v>
      </c>
      <c r="M7116" t="s">
        <v>19</v>
      </c>
      <c r="N7116">
        <v>3.1256164881374698E-2</v>
      </c>
      <c r="O7116" t="s">
        <v>11351</v>
      </c>
      <c r="P7116" t="s">
        <v>11356</v>
      </c>
      <c r="R7116" t="s">
        <v>11353</v>
      </c>
      <c r="S7116">
        <f>IF(SalesData[[#This Row],[Return Status]]="Returned",1,0)</f>
        <v>0</v>
      </c>
      <c r="U7116" s="2">
        <f>EOMONTH(SalesData[[#This Row],[Order Date]],0)</f>
        <v>45199</v>
      </c>
      <c r="V7116" s="9" t="str">
        <f>"Q"&amp;INT((MONTH(SalesData[[#This Row],[Order Date]])+2)/3)&amp;"-"&amp;YEAR(SalesData[[#This Row],[Order Date]])</f>
        <v>Q3-2023</v>
      </c>
    </row>
    <row r="7117" spans="1:22" x14ac:dyDescent="0.35">
      <c r="A7117" t="s">
        <v>7258</v>
      </c>
      <c r="B7117" s="1">
        <v>45195</v>
      </c>
      <c r="C7117" t="s">
        <v>87</v>
      </c>
      <c r="D7117" t="s">
        <v>27</v>
      </c>
      <c r="E7117">
        <v>1122512742</v>
      </c>
      <c r="F7117" t="s">
        <v>129</v>
      </c>
      <c r="G7117" t="s">
        <v>54</v>
      </c>
      <c r="H7117" t="s">
        <v>11357</v>
      </c>
      <c r="I7117" t="s">
        <v>31</v>
      </c>
      <c r="J7117" t="s">
        <v>62</v>
      </c>
      <c r="K7117">
        <v>3479.7</v>
      </c>
      <c r="L7117">
        <v>972.99</v>
      </c>
      <c r="M7117" t="s">
        <v>62</v>
      </c>
      <c r="N7117">
        <v>0.27961893266660898</v>
      </c>
      <c r="O7117" t="s">
        <v>11351</v>
      </c>
      <c r="P7117" t="s">
        <v>11354</v>
      </c>
      <c r="R7117" t="s">
        <v>11353</v>
      </c>
      <c r="S7117">
        <f>IF(SalesData[[#This Row],[Return Status]]="Returned",1,0)</f>
        <v>0</v>
      </c>
      <c r="U7117" s="2">
        <f>EOMONTH(SalesData[[#This Row],[Order Date]],0)</f>
        <v>45199</v>
      </c>
      <c r="V7117" s="9" t="str">
        <f>"Q"&amp;INT((MONTH(SalesData[[#This Row],[Order Date]])+2)/3)&amp;"-"&amp;YEAR(SalesData[[#This Row],[Order Date]])</f>
        <v>Q3-2023</v>
      </c>
    </row>
    <row r="7118" spans="1:22" x14ac:dyDescent="0.35">
      <c r="A7118" t="s">
        <v>7259</v>
      </c>
      <c r="B7118" s="1">
        <v>45187</v>
      </c>
      <c r="C7118" t="s">
        <v>188</v>
      </c>
      <c r="D7118" t="s">
        <v>99</v>
      </c>
      <c r="E7118">
        <v>3893440262</v>
      </c>
      <c r="F7118" t="s">
        <v>170</v>
      </c>
      <c r="G7118" t="s">
        <v>69</v>
      </c>
      <c r="H7118" t="s">
        <v>41</v>
      </c>
      <c r="I7118" t="s">
        <v>31</v>
      </c>
      <c r="J7118" t="s">
        <v>65</v>
      </c>
      <c r="K7118">
        <v>1942.85</v>
      </c>
      <c r="L7118">
        <v>298.45999999999998</v>
      </c>
      <c r="M7118" t="s">
        <v>65</v>
      </c>
      <c r="N7118">
        <v>0.15361968242530299</v>
      </c>
      <c r="O7118" t="s">
        <v>11351</v>
      </c>
      <c r="P7118" t="s">
        <v>11352</v>
      </c>
      <c r="Q7118" t="s">
        <v>11364</v>
      </c>
      <c r="R7118" t="s">
        <v>11360</v>
      </c>
      <c r="S7118">
        <f>IF(SalesData[[#This Row],[Return Status]]="Returned",1,0)</f>
        <v>1</v>
      </c>
      <c r="T7118">
        <v>2081.52</v>
      </c>
      <c r="U7118" s="2">
        <f>EOMONTH(SalesData[[#This Row],[Order Date]],0)</f>
        <v>45199</v>
      </c>
      <c r="V7118" s="9" t="str">
        <f>"Q"&amp;INT((MONTH(SalesData[[#This Row],[Order Date]])+2)/3)&amp;"-"&amp;YEAR(SalesData[[#This Row],[Order Date]])</f>
        <v>Q3-2023</v>
      </c>
    </row>
    <row r="7119" spans="1:22" x14ac:dyDescent="0.35">
      <c r="A7119" t="s">
        <v>7260</v>
      </c>
      <c r="B7119" s="1">
        <v>45187</v>
      </c>
      <c r="C7119" t="s">
        <v>144</v>
      </c>
      <c r="D7119" t="s">
        <v>27</v>
      </c>
      <c r="E7119">
        <v>7349463517</v>
      </c>
      <c r="F7119" t="s">
        <v>114</v>
      </c>
      <c r="G7119" t="s">
        <v>11378</v>
      </c>
      <c r="H7119" t="s">
        <v>60</v>
      </c>
      <c r="I7119" t="s">
        <v>31</v>
      </c>
      <c r="J7119" t="s">
        <v>65</v>
      </c>
      <c r="K7119">
        <v>108.71</v>
      </c>
      <c r="L7119">
        <v>9.6199999999999992</v>
      </c>
      <c r="M7119" t="s">
        <v>65</v>
      </c>
      <c r="N7119">
        <v>8.8492319013890194E-2</v>
      </c>
      <c r="O7119" t="s">
        <v>11361</v>
      </c>
      <c r="P7119" t="s">
        <v>11356</v>
      </c>
      <c r="R7119" t="s">
        <v>11353</v>
      </c>
      <c r="S7119">
        <f>IF(SalesData[[#This Row],[Return Status]]="Returned",1,0)</f>
        <v>0</v>
      </c>
      <c r="U7119" s="2">
        <f>EOMONTH(SalesData[[#This Row],[Order Date]],0)</f>
        <v>45199</v>
      </c>
      <c r="V7119" s="9" t="str">
        <f>"Q"&amp;INT((MONTH(SalesData[[#This Row],[Order Date]])+2)/3)&amp;"-"&amp;YEAR(SalesData[[#This Row],[Order Date]])</f>
        <v>Q3-2023</v>
      </c>
    </row>
    <row r="7120" spans="1:22" x14ac:dyDescent="0.35">
      <c r="A7120" t="s">
        <v>7261</v>
      </c>
      <c r="B7120" s="1">
        <v>45187</v>
      </c>
      <c r="C7120" t="s">
        <v>176</v>
      </c>
      <c r="D7120" t="s">
        <v>39</v>
      </c>
      <c r="E7120">
        <v>5529411277</v>
      </c>
      <c r="F7120" t="s">
        <v>127</v>
      </c>
      <c r="G7120" t="s">
        <v>29</v>
      </c>
      <c r="H7120" t="s">
        <v>11357</v>
      </c>
      <c r="I7120" t="s">
        <v>31</v>
      </c>
      <c r="J7120" t="s">
        <v>18</v>
      </c>
      <c r="K7120">
        <v>2445.62</v>
      </c>
      <c r="L7120">
        <v>145.97</v>
      </c>
      <c r="M7120" t="s">
        <v>19</v>
      </c>
      <c r="N7120">
        <v>5.9686296317498201E-2</v>
      </c>
      <c r="O7120" t="s">
        <v>11351</v>
      </c>
      <c r="P7120" t="s">
        <v>11356</v>
      </c>
      <c r="Q7120" t="s">
        <v>11359</v>
      </c>
      <c r="R7120" t="s">
        <v>11360</v>
      </c>
      <c r="S7120">
        <f>IF(SalesData[[#This Row],[Return Status]]="Returned",1,0)</f>
        <v>1</v>
      </c>
      <c r="T7120">
        <v>2788.38</v>
      </c>
      <c r="U7120" s="2">
        <f>EOMONTH(SalesData[[#This Row],[Order Date]],0)</f>
        <v>45199</v>
      </c>
      <c r="V7120" s="9" t="str">
        <f>"Q"&amp;INT((MONTH(SalesData[[#This Row],[Order Date]])+2)/3)&amp;"-"&amp;YEAR(SalesData[[#This Row],[Order Date]])</f>
        <v>Q3-2023</v>
      </c>
    </row>
    <row r="7121" spans="1:22" x14ac:dyDescent="0.35">
      <c r="A7121" t="s">
        <v>7262</v>
      </c>
      <c r="B7121" s="1">
        <v>45183</v>
      </c>
      <c r="C7121" t="s">
        <v>139</v>
      </c>
      <c r="D7121" t="s">
        <v>72</v>
      </c>
      <c r="E7121">
        <v>2016916319</v>
      </c>
      <c r="F7121" t="s">
        <v>168</v>
      </c>
      <c r="G7121" t="s">
        <v>11371</v>
      </c>
      <c r="H7121" t="s">
        <v>55</v>
      </c>
      <c r="I7121" t="s">
        <v>31</v>
      </c>
      <c r="J7121" t="s">
        <v>61</v>
      </c>
      <c r="K7121">
        <v>713.69</v>
      </c>
      <c r="L7121">
        <v>93.32</v>
      </c>
      <c r="M7121" t="s">
        <v>62</v>
      </c>
      <c r="N7121">
        <v>0.130757051380852</v>
      </c>
      <c r="O7121" t="s">
        <v>11355</v>
      </c>
      <c r="P7121" t="s">
        <v>11352</v>
      </c>
      <c r="R7121" t="s">
        <v>11353</v>
      </c>
      <c r="S7121">
        <f>IF(SalesData[[#This Row],[Return Status]]="Returned",1,0)</f>
        <v>0</v>
      </c>
      <c r="U7121" s="2">
        <f>EOMONTH(SalesData[[#This Row],[Order Date]],0)</f>
        <v>45199</v>
      </c>
      <c r="V7121" s="9" t="str">
        <f>"Q"&amp;INT((MONTH(SalesData[[#This Row],[Order Date]])+2)/3)&amp;"-"&amp;YEAR(SalesData[[#This Row],[Order Date]])</f>
        <v>Q3-2023</v>
      </c>
    </row>
    <row r="7122" spans="1:22" x14ac:dyDescent="0.35">
      <c r="A7122" t="s">
        <v>7263</v>
      </c>
      <c r="B7122" s="1">
        <v>45194</v>
      </c>
      <c r="C7122" t="s">
        <v>176</v>
      </c>
      <c r="D7122" t="s">
        <v>72</v>
      </c>
      <c r="E7122">
        <v>8273310158</v>
      </c>
      <c r="F7122" t="s">
        <v>53</v>
      </c>
      <c r="G7122" t="s">
        <v>54</v>
      </c>
      <c r="H7122" t="s">
        <v>55</v>
      </c>
      <c r="I7122" t="s">
        <v>31</v>
      </c>
      <c r="J7122" t="s">
        <v>62</v>
      </c>
      <c r="K7122">
        <v>89.93</v>
      </c>
      <c r="L7122">
        <v>9.1300000000000008</v>
      </c>
      <c r="M7122" t="s">
        <v>62</v>
      </c>
      <c r="N7122">
        <v>0.10152340709440701</v>
      </c>
      <c r="O7122" t="s">
        <v>11361</v>
      </c>
      <c r="P7122" t="s">
        <v>11352</v>
      </c>
      <c r="R7122" t="s">
        <v>11353</v>
      </c>
      <c r="S7122">
        <f>IF(SalesData[[#This Row],[Return Status]]="Returned",1,0)</f>
        <v>0</v>
      </c>
      <c r="U7122" s="2">
        <f>EOMONTH(SalesData[[#This Row],[Order Date]],0)</f>
        <v>45199</v>
      </c>
      <c r="V7122" s="9" t="str">
        <f>"Q"&amp;INT((MONTH(SalesData[[#This Row],[Order Date]])+2)/3)&amp;"-"&amp;YEAR(SalesData[[#This Row],[Order Date]])</f>
        <v>Q3-2023</v>
      </c>
    </row>
    <row r="7123" spans="1:22" x14ac:dyDescent="0.35">
      <c r="A7123" t="s">
        <v>7264</v>
      </c>
      <c r="B7123" s="1">
        <v>45171</v>
      </c>
      <c r="C7123" t="s">
        <v>77</v>
      </c>
      <c r="D7123" t="s">
        <v>99</v>
      </c>
      <c r="E7123">
        <v>1140360046</v>
      </c>
      <c r="F7123" t="s">
        <v>312</v>
      </c>
      <c r="G7123" t="s">
        <v>141</v>
      </c>
      <c r="H7123" t="s">
        <v>121</v>
      </c>
      <c r="I7123" t="s">
        <v>17</v>
      </c>
      <c r="J7123" t="s">
        <v>61</v>
      </c>
      <c r="K7123">
        <v>1680.75</v>
      </c>
      <c r="L7123">
        <v>442.87</v>
      </c>
      <c r="M7123" t="s">
        <v>62</v>
      </c>
      <c r="N7123">
        <v>0.26349546333482099</v>
      </c>
      <c r="O7123" t="s">
        <v>11351</v>
      </c>
      <c r="P7123" t="s">
        <v>11354</v>
      </c>
      <c r="R7123" t="s">
        <v>11353</v>
      </c>
      <c r="S7123">
        <f>IF(SalesData[[#This Row],[Return Status]]="Returned",1,0)</f>
        <v>0</v>
      </c>
      <c r="T7123">
        <v>2793.38</v>
      </c>
      <c r="U7123" s="2">
        <f>EOMONTH(SalesData[[#This Row],[Order Date]],0)</f>
        <v>45199</v>
      </c>
      <c r="V7123" s="9" t="str">
        <f>"Q"&amp;INT((MONTH(SalesData[[#This Row],[Order Date]])+2)/3)&amp;"-"&amp;YEAR(SalesData[[#This Row],[Order Date]])</f>
        <v>Q3-2023</v>
      </c>
    </row>
    <row r="7124" spans="1:22" x14ac:dyDescent="0.35">
      <c r="A7124" t="s">
        <v>7265</v>
      </c>
      <c r="B7124" s="1">
        <v>45172</v>
      </c>
      <c r="C7124" t="s">
        <v>139</v>
      </c>
      <c r="D7124" t="s">
        <v>13</v>
      </c>
      <c r="E7124">
        <v>5393072950</v>
      </c>
      <c r="F7124" t="s">
        <v>170</v>
      </c>
      <c r="G7124" t="s">
        <v>69</v>
      </c>
      <c r="H7124" t="s">
        <v>41</v>
      </c>
      <c r="I7124" t="s">
        <v>31</v>
      </c>
      <c r="J7124" t="s">
        <v>65</v>
      </c>
      <c r="K7124">
        <v>3557.38</v>
      </c>
      <c r="L7124">
        <v>523.54999999999995</v>
      </c>
      <c r="M7124" t="s">
        <v>65</v>
      </c>
      <c r="N7124">
        <v>0.14717291939573501</v>
      </c>
      <c r="O7124" t="s">
        <v>11351</v>
      </c>
      <c r="P7124" t="s">
        <v>11352</v>
      </c>
      <c r="R7124" t="s">
        <v>11353</v>
      </c>
      <c r="S7124">
        <f>IF(SalesData[[#This Row],[Return Status]]="Returned",1,0)</f>
        <v>0</v>
      </c>
      <c r="T7124">
        <v>2081.52</v>
      </c>
      <c r="U7124" s="2">
        <f>EOMONTH(SalesData[[#This Row],[Order Date]],0)</f>
        <v>45199</v>
      </c>
      <c r="V7124" s="9" t="str">
        <f>"Q"&amp;INT((MONTH(SalesData[[#This Row],[Order Date]])+2)/3)&amp;"-"&amp;YEAR(SalesData[[#This Row],[Order Date]])</f>
        <v>Q3-2023</v>
      </c>
    </row>
    <row r="7125" spans="1:22" x14ac:dyDescent="0.35">
      <c r="A7125" t="s">
        <v>7266</v>
      </c>
      <c r="B7125" s="1">
        <v>45188</v>
      </c>
      <c r="C7125" t="s">
        <v>49</v>
      </c>
      <c r="D7125" t="s">
        <v>27</v>
      </c>
      <c r="E7125">
        <v>9157032711</v>
      </c>
      <c r="F7125" t="s">
        <v>107</v>
      </c>
      <c r="G7125" t="s">
        <v>15</v>
      </c>
      <c r="H7125" t="s">
        <v>16</v>
      </c>
      <c r="I7125" t="s">
        <v>17</v>
      </c>
      <c r="J7125" t="s">
        <v>62</v>
      </c>
      <c r="K7125">
        <v>520.96</v>
      </c>
      <c r="L7125">
        <v>113.01</v>
      </c>
      <c r="M7125" t="s">
        <v>62</v>
      </c>
      <c r="N7125">
        <v>0.21692644348894399</v>
      </c>
      <c r="O7125" t="s">
        <v>11355</v>
      </c>
      <c r="P7125" t="s">
        <v>11354</v>
      </c>
      <c r="R7125" t="s">
        <v>11353</v>
      </c>
      <c r="S7125">
        <f>IF(SalesData[[#This Row],[Return Status]]="Returned",1,0)</f>
        <v>0</v>
      </c>
      <c r="T7125">
        <v>2085.91</v>
      </c>
      <c r="U7125" s="2">
        <f>EOMONTH(SalesData[[#This Row],[Order Date]],0)</f>
        <v>45199</v>
      </c>
      <c r="V7125" s="9" t="str">
        <f>"Q"&amp;INT((MONTH(SalesData[[#This Row],[Order Date]])+2)/3)&amp;"-"&amp;YEAR(SalesData[[#This Row],[Order Date]])</f>
        <v>Q3-2023</v>
      </c>
    </row>
    <row r="7126" spans="1:22" x14ac:dyDescent="0.35">
      <c r="A7126" t="s">
        <v>7267</v>
      </c>
      <c r="B7126" s="1">
        <v>45191</v>
      </c>
      <c r="C7126" t="s">
        <v>124</v>
      </c>
      <c r="D7126" t="s">
        <v>145</v>
      </c>
      <c r="E7126">
        <v>1019454815</v>
      </c>
      <c r="F7126" t="s">
        <v>53</v>
      </c>
      <c r="G7126" t="s">
        <v>11371</v>
      </c>
      <c r="H7126" t="s">
        <v>55</v>
      </c>
      <c r="I7126" t="s">
        <v>31</v>
      </c>
      <c r="J7126" t="s">
        <v>19</v>
      </c>
      <c r="K7126">
        <v>314.77999999999997</v>
      </c>
      <c r="L7126">
        <v>24.43</v>
      </c>
      <c r="M7126" t="s">
        <v>19</v>
      </c>
      <c r="N7126">
        <v>7.76097591968994E-2</v>
      </c>
      <c r="O7126" t="s">
        <v>11361</v>
      </c>
      <c r="P7126" t="s">
        <v>11356</v>
      </c>
      <c r="R7126" t="s">
        <v>11353</v>
      </c>
      <c r="S7126">
        <f>IF(SalesData[[#This Row],[Return Status]]="Returned",1,0)</f>
        <v>0</v>
      </c>
      <c r="U7126" s="2">
        <f>EOMONTH(SalesData[[#This Row],[Order Date]],0)</f>
        <v>45199</v>
      </c>
      <c r="V7126" s="9" t="str">
        <f>"Q"&amp;INT((MONTH(SalesData[[#This Row],[Order Date]])+2)/3)&amp;"-"&amp;YEAR(SalesData[[#This Row],[Order Date]])</f>
        <v>Q3-2023</v>
      </c>
    </row>
    <row r="7127" spans="1:22" x14ac:dyDescent="0.35">
      <c r="A7127" t="s">
        <v>7268</v>
      </c>
      <c r="B7127" s="1">
        <v>45180</v>
      </c>
      <c r="C7127" t="s">
        <v>106</v>
      </c>
      <c r="D7127" t="s">
        <v>80</v>
      </c>
      <c r="E7127">
        <v>4380442946</v>
      </c>
      <c r="F7127" t="s">
        <v>159</v>
      </c>
      <c r="G7127" t="s">
        <v>11375</v>
      </c>
      <c r="H7127" t="s">
        <v>85</v>
      </c>
      <c r="I7127" t="s">
        <v>31</v>
      </c>
      <c r="J7127" t="s">
        <v>19</v>
      </c>
      <c r="K7127">
        <v>321.41000000000003</v>
      </c>
      <c r="L7127">
        <v>30.43</v>
      </c>
      <c r="M7127" t="s">
        <v>19</v>
      </c>
      <c r="N7127">
        <v>9.4676581313586999E-2</v>
      </c>
      <c r="O7127" t="s">
        <v>11361</v>
      </c>
      <c r="P7127" t="s">
        <v>11356</v>
      </c>
      <c r="R7127" t="s">
        <v>11353</v>
      </c>
      <c r="S7127">
        <f>IF(SalesData[[#This Row],[Return Status]]="Returned",1,0)</f>
        <v>0</v>
      </c>
      <c r="U7127" s="2">
        <f>EOMONTH(SalesData[[#This Row],[Order Date]],0)</f>
        <v>45199</v>
      </c>
      <c r="V7127" s="9" t="str">
        <f>"Q"&amp;INT((MONTH(SalesData[[#This Row],[Order Date]])+2)/3)&amp;"-"&amp;YEAR(SalesData[[#This Row],[Order Date]])</f>
        <v>Q3-2023</v>
      </c>
    </row>
    <row r="7128" spans="1:22" x14ac:dyDescent="0.35">
      <c r="A7128" t="s">
        <v>7269</v>
      </c>
      <c r="B7128" s="1">
        <v>45184</v>
      </c>
      <c r="C7128" t="s">
        <v>149</v>
      </c>
      <c r="D7128" t="s">
        <v>46</v>
      </c>
      <c r="E7128">
        <v>9718834544</v>
      </c>
      <c r="F7128" t="s">
        <v>116</v>
      </c>
      <c r="G7128" t="s">
        <v>74</v>
      </c>
      <c r="H7128" t="s">
        <v>75</v>
      </c>
      <c r="I7128" t="s">
        <v>36</v>
      </c>
      <c r="J7128" t="s">
        <v>65</v>
      </c>
      <c r="K7128">
        <v>4165.72</v>
      </c>
      <c r="L7128">
        <v>397.11</v>
      </c>
      <c r="M7128" t="s">
        <v>65</v>
      </c>
      <c r="N7128">
        <v>9.5328058534899104E-2</v>
      </c>
      <c r="O7128" t="s">
        <v>11351</v>
      </c>
      <c r="P7128" t="s">
        <v>11356</v>
      </c>
      <c r="R7128" t="s">
        <v>11353</v>
      </c>
      <c r="S7128">
        <f>IF(SalesData[[#This Row],[Return Status]]="Returned",1,0)</f>
        <v>0</v>
      </c>
      <c r="T7128">
        <v>2420.2800000000002</v>
      </c>
      <c r="U7128" s="2">
        <f>EOMONTH(SalesData[[#This Row],[Order Date]],0)</f>
        <v>45199</v>
      </c>
      <c r="V7128" s="9" t="str">
        <f>"Q"&amp;INT((MONTH(SalesData[[#This Row],[Order Date]])+2)/3)&amp;"-"&amp;YEAR(SalesData[[#This Row],[Order Date]])</f>
        <v>Q3-2023</v>
      </c>
    </row>
    <row r="7129" spans="1:22" x14ac:dyDescent="0.35">
      <c r="A7129" t="s">
        <v>7270</v>
      </c>
      <c r="B7129" s="1">
        <v>45185</v>
      </c>
      <c r="C7129" t="s">
        <v>92</v>
      </c>
      <c r="D7129" t="s">
        <v>72</v>
      </c>
      <c r="E7129">
        <v>1006985837</v>
      </c>
      <c r="F7129" t="s">
        <v>147</v>
      </c>
      <c r="G7129" t="s">
        <v>84</v>
      </c>
      <c r="H7129" t="s">
        <v>85</v>
      </c>
      <c r="I7129" t="s">
        <v>31</v>
      </c>
      <c r="J7129" t="s">
        <v>18</v>
      </c>
      <c r="K7129">
        <v>1033.78</v>
      </c>
      <c r="L7129">
        <v>77.680000000000007</v>
      </c>
      <c r="M7129" t="s">
        <v>19</v>
      </c>
      <c r="N7129">
        <v>7.5141712936988597E-2</v>
      </c>
      <c r="O7129" t="s">
        <v>11351</v>
      </c>
      <c r="P7129" t="s">
        <v>11356</v>
      </c>
      <c r="R7129" t="s">
        <v>11353</v>
      </c>
      <c r="S7129">
        <f>IF(SalesData[[#This Row],[Return Status]]="Returned",1,0)</f>
        <v>0</v>
      </c>
      <c r="T7129">
        <v>847.14</v>
      </c>
      <c r="U7129" s="2">
        <f>EOMONTH(SalesData[[#This Row],[Order Date]],0)</f>
        <v>45199</v>
      </c>
      <c r="V7129" s="9" t="str">
        <f>"Q"&amp;INT((MONTH(SalesData[[#This Row],[Order Date]])+2)/3)&amp;"-"&amp;YEAR(SalesData[[#This Row],[Order Date]])</f>
        <v>Q3-2023</v>
      </c>
    </row>
    <row r="7130" spans="1:22" x14ac:dyDescent="0.35">
      <c r="A7130" t="s">
        <v>7271</v>
      </c>
      <c r="B7130" s="1">
        <v>45185</v>
      </c>
      <c r="C7130" t="s">
        <v>149</v>
      </c>
      <c r="D7130" t="s">
        <v>99</v>
      </c>
      <c r="E7130">
        <v>6178036310</v>
      </c>
      <c r="F7130" t="s">
        <v>222</v>
      </c>
      <c r="G7130" t="s">
        <v>11381</v>
      </c>
      <c r="H7130" t="s">
        <v>165</v>
      </c>
      <c r="I7130" t="s">
        <v>36</v>
      </c>
      <c r="J7130" t="s">
        <v>61</v>
      </c>
      <c r="K7130">
        <v>3377.99</v>
      </c>
      <c r="L7130">
        <v>325.36</v>
      </c>
      <c r="M7130" t="s">
        <v>62</v>
      </c>
      <c r="N7130">
        <v>9.6317632675052306E-2</v>
      </c>
      <c r="O7130" t="s">
        <v>11351</v>
      </c>
      <c r="P7130" t="s">
        <v>11356</v>
      </c>
      <c r="R7130" t="s">
        <v>11353</v>
      </c>
      <c r="S7130">
        <f>IF(SalesData[[#This Row],[Return Status]]="Returned",1,0)</f>
        <v>0</v>
      </c>
      <c r="U7130" s="2">
        <f>EOMONTH(SalesData[[#This Row],[Order Date]],0)</f>
        <v>45199</v>
      </c>
      <c r="V7130" s="9" t="str">
        <f>"Q"&amp;INT((MONTH(SalesData[[#This Row],[Order Date]])+2)/3)&amp;"-"&amp;YEAR(SalesData[[#This Row],[Order Date]])</f>
        <v>Q3-2023</v>
      </c>
    </row>
    <row r="7131" spans="1:22" x14ac:dyDescent="0.35">
      <c r="A7131" t="s">
        <v>7272</v>
      </c>
      <c r="B7131" s="1">
        <v>45179</v>
      </c>
      <c r="C7131" t="s">
        <v>97</v>
      </c>
      <c r="D7131" t="s">
        <v>99</v>
      </c>
      <c r="E7131">
        <v>4358731794</v>
      </c>
      <c r="F7131" t="s">
        <v>163</v>
      </c>
      <c r="G7131" t="s">
        <v>164</v>
      </c>
      <c r="H7131" t="s">
        <v>165</v>
      </c>
      <c r="I7131" t="s">
        <v>36</v>
      </c>
      <c r="J7131" t="s">
        <v>61</v>
      </c>
      <c r="K7131">
        <v>1927.7</v>
      </c>
      <c r="L7131">
        <v>420.26</v>
      </c>
      <c r="M7131" t="s">
        <v>62</v>
      </c>
      <c r="N7131">
        <v>0.218011101312445</v>
      </c>
      <c r="O7131" t="s">
        <v>11351</v>
      </c>
      <c r="P7131" t="s">
        <v>11354</v>
      </c>
      <c r="R7131" t="s">
        <v>11353</v>
      </c>
      <c r="S7131">
        <f>IF(SalesData[[#This Row],[Return Status]]="Returned",1,0)</f>
        <v>0</v>
      </c>
      <c r="U7131" s="2">
        <f>EOMONTH(SalesData[[#This Row],[Order Date]],0)</f>
        <v>45199</v>
      </c>
      <c r="V7131" s="9" t="str">
        <f>"Q"&amp;INT((MONTH(SalesData[[#This Row],[Order Date]])+2)/3)&amp;"-"&amp;YEAR(SalesData[[#This Row],[Order Date]])</f>
        <v>Q3-2023</v>
      </c>
    </row>
    <row r="7132" spans="1:22" x14ac:dyDescent="0.35">
      <c r="A7132" t="s">
        <v>7273</v>
      </c>
      <c r="B7132" s="1">
        <v>45184</v>
      </c>
      <c r="C7132" t="s">
        <v>132</v>
      </c>
      <c r="D7132" t="s">
        <v>27</v>
      </c>
      <c r="E7132">
        <v>7687876975</v>
      </c>
      <c r="F7132" t="s">
        <v>312</v>
      </c>
      <c r="G7132" t="s">
        <v>141</v>
      </c>
      <c r="H7132" t="s">
        <v>121</v>
      </c>
      <c r="I7132" t="s">
        <v>17</v>
      </c>
      <c r="J7132" t="s">
        <v>19</v>
      </c>
      <c r="K7132">
        <v>1446.32</v>
      </c>
      <c r="L7132">
        <v>366.12</v>
      </c>
      <c r="M7132" t="s">
        <v>19</v>
      </c>
      <c r="N7132">
        <v>0.253139001050943</v>
      </c>
      <c r="O7132" t="s">
        <v>11351</v>
      </c>
      <c r="P7132" t="s">
        <v>11354</v>
      </c>
      <c r="R7132" t="s">
        <v>11353</v>
      </c>
      <c r="S7132">
        <f>IF(SalesData[[#This Row],[Return Status]]="Returned",1,0)</f>
        <v>0</v>
      </c>
      <c r="T7132">
        <v>2793.38</v>
      </c>
      <c r="U7132" s="2">
        <f>EOMONTH(SalesData[[#This Row],[Order Date]],0)</f>
        <v>45199</v>
      </c>
      <c r="V7132" s="9" t="str">
        <f>"Q"&amp;INT((MONTH(SalesData[[#This Row],[Order Date]])+2)/3)&amp;"-"&amp;YEAR(SalesData[[#This Row],[Order Date]])</f>
        <v>Q3-2023</v>
      </c>
    </row>
    <row r="7133" spans="1:22" x14ac:dyDescent="0.35">
      <c r="A7133" t="s">
        <v>7274</v>
      </c>
      <c r="B7133" s="1">
        <v>45187</v>
      </c>
      <c r="C7133" t="s">
        <v>12</v>
      </c>
      <c r="D7133" t="s">
        <v>80</v>
      </c>
      <c r="E7133">
        <v>2204179974</v>
      </c>
      <c r="F7133" t="s">
        <v>100</v>
      </c>
      <c r="G7133" t="s">
        <v>34</v>
      </c>
      <c r="H7133" t="s">
        <v>35</v>
      </c>
      <c r="I7133" t="s">
        <v>36</v>
      </c>
      <c r="J7133" t="s">
        <v>65</v>
      </c>
      <c r="K7133">
        <v>304.70999999999998</v>
      </c>
      <c r="L7133">
        <v>57.71</v>
      </c>
      <c r="M7133" t="s">
        <v>65</v>
      </c>
      <c r="N7133">
        <v>0.189393193528273</v>
      </c>
      <c r="O7133" t="s">
        <v>11361</v>
      </c>
      <c r="P7133" t="s">
        <v>11352</v>
      </c>
      <c r="R7133" t="s">
        <v>11353</v>
      </c>
      <c r="S7133">
        <f>IF(SalesData[[#This Row],[Return Status]]="Returned",1,0)</f>
        <v>0</v>
      </c>
      <c r="U7133" s="2">
        <f>EOMONTH(SalesData[[#This Row],[Order Date]],0)</f>
        <v>45199</v>
      </c>
      <c r="V7133" s="9" t="str">
        <f>"Q"&amp;INT((MONTH(SalesData[[#This Row],[Order Date]])+2)/3)&amp;"-"&amp;YEAR(SalesData[[#This Row],[Order Date]])</f>
        <v>Q3-2023</v>
      </c>
    </row>
    <row r="7134" spans="1:22" x14ac:dyDescent="0.35">
      <c r="A7134" t="s">
        <v>7275</v>
      </c>
      <c r="B7134" s="1">
        <v>45178</v>
      </c>
      <c r="C7134" t="s">
        <v>188</v>
      </c>
      <c r="D7134" t="s">
        <v>46</v>
      </c>
      <c r="E7134">
        <v>2016089031</v>
      </c>
      <c r="F7134" t="s">
        <v>40</v>
      </c>
      <c r="G7134" t="s">
        <v>69</v>
      </c>
      <c r="H7134" t="s">
        <v>41</v>
      </c>
      <c r="I7134" t="s">
        <v>31</v>
      </c>
      <c r="J7134" t="s">
        <v>18</v>
      </c>
      <c r="K7134">
        <v>390.24</v>
      </c>
      <c r="L7134">
        <v>93.58</v>
      </c>
      <c r="M7134" t="s">
        <v>19</v>
      </c>
      <c r="N7134">
        <v>0.23980114801148</v>
      </c>
      <c r="O7134" t="s">
        <v>11361</v>
      </c>
      <c r="P7134" t="s">
        <v>11354</v>
      </c>
      <c r="R7134" t="s">
        <v>11353</v>
      </c>
      <c r="S7134">
        <f>IF(SalesData[[#This Row],[Return Status]]="Returned",1,0)</f>
        <v>0</v>
      </c>
      <c r="T7134">
        <v>2081.52</v>
      </c>
      <c r="U7134" s="2">
        <f>EOMONTH(SalesData[[#This Row],[Order Date]],0)</f>
        <v>45199</v>
      </c>
      <c r="V7134" s="9" t="str">
        <f>"Q"&amp;INT((MONTH(SalesData[[#This Row],[Order Date]])+2)/3)&amp;"-"&amp;YEAR(SalesData[[#This Row],[Order Date]])</f>
        <v>Q3-2023</v>
      </c>
    </row>
    <row r="7135" spans="1:22" x14ac:dyDescent="0.35">
      <c r="A7135" t="s">
        <v>7276</v>
      </c>
      <c r="B7135" s="1">
        <v>45172</v>
      </c>
      <c r="C7135" t="s">
        <v>184</v>
      </c>
      <c r="D7135" t="s">
        <v>80</v>
      </c>
      <c r="E7135">
        <v>5323603262</v>
      </c>
      <c r="F7135" t="s">
        <v>168</v>
      </c>
      <c r="G7135" t="s">
        <v>54</v>
      </c>
      <c r="H7135" t="s">
        <v>55</v>
      </c>
      <c r="I7135" t="s">
        <v>31</v>
      </c>
      <c r="J7135" t="s">
        <v>19</v>
      </c>
      <c r="K7135">
        <v>3022.42</v>
      </c>
      <c r="L7135">
        <v>204.48</v>
      </c>
      <c r="M7135" t="s">
        <v>19</v>
      </c>
      <c r="N7135">
        <v>6.7654396146134596E-2</v>
      </c>
      <c r="O7135" t="s">
        <v>11351</v>
      </c>
      <c r="P7135" t="s">
        <v>11356</v>
      </c>
      <c r="R7135" t="s">
        <v>11353</v>
      </c>
      <c r="S7135">
        <f>IF(SalesData[[#This Row],[Return Status]]="Returned",1,0)</f>
        <v>0</v>
      </c>
      <c r="U7135" s="2">
        <f>EOMONTH(SalesData[[#This Row],[Order Date]],0)</f>
        <v>45199</v>
      </c>
      <c r="V7135" s="9" t="str">
        <f>"Q"&amp;INT((MONTH(SalesData[[#This Row],[Order Date]])+2)/3)&amp;"-"&amp;YEAR(SalesData[[#This Row],[Order Date]])</f>
        <v>Q3-2023</v>
      </c>
    </row>
    <row r="7136" spans="1:22" x14ac:dyDescent="0.35">
      <c r="A7136" t="s">
        <v>7277</v>
      </c>
      <c r="B7136" s="1">
        <v>45180</v>
      </c>
      <c r="C7136" t="s">
        <v>52</v>
      </c>
      <c r="D7136" t="s">
        <v>72</v>
      </c>
      <c r="E7136">
        <v>8561531578</v>
      </c>
      <c r="F7136" t="s">
        <v>78</v>
      </c>
      <c r="G7136" t="s">
        <v>15</v>
      </c>
      <c r="H7136" t="s">
        <v>16</v>
      </c>
      <c r="I7136" t="s">
        <v>17</v>
      </c>
      <c r="J7136" t="s">
        <v>65</v>
      </c>
      <c r="K7136">
        <v>281.62</v>
      </c>
      <c r="L7136">
        <v>62.09</v>
      </c>
      <c r="M7136" t="s">
        <v>65</v>
      </c>
      <c r="N7136">
        <v>0.220474398125133</v>
      </c>
      <c r="O7136" t="s">
        <v>11361</v>
      </c>
      <c r="P7136" t="s">
        <v>11354</v>
      </c>
      <c r="Q7136" t="s">
        <v>11364</v>
      </c>
      <c r="R7136" t="s">
        <v>11360</v>
      </c>
      <c r="S7136">
        <f>IF(SalesData[[#This Row],[Return Status]]="Returned",1,0)</f>
        <v>1</v>
      </c>
      <c r="T7136">
        <v>2085.91</v>
      </c>
      <c r="U7136" s="2">
        <f>EOMONTH(SalesData[[#This Row],[Order Date]],0)</f>
        <v>45199</v>
      </c>
      <c r="V7136" s="9" t="str">
        <f>"Q"&amp;INT((MONTH(SalesData[[#This Row],[Order Date]])+2)/3)&amp;"-"&amp;YEAR(SalesData[[#This Row],[Order Date]])</f>
        <v>Q3-2023</v>
      </c>
    </row>
    <row r="7137" spans="1:22" x14ac:dyDescent="0.35">
      <c r="A7137" t="s">
        <v>7278</v>
      </c>
      <c r="B7137" s="1">
        <v>45192</v>
      </c>
      <c r="C7137" t="s">
        <v>149</v>
      </c>
      <c r="D7137" t="s">
        <v>145</v>
      </c>
      <c r="E7137">
        <v>3754280416</v>
      </c>
      <c r="F7137" t="s">
        <v>40</v>
      </c>
      <c r="G7137" t="s">
        <v>11358</v>
      </c>
      <c r="H7137" t="s">
        <v>41</v>
      </c>
      <c r="I7137" t="s">
        <v>31</v>
      </c>
      <c r="J7137" t="s">
        <v>61</v>
      </c>
      <c r="K7137">
        <v>4174.83</v>
      </c>
      <c r="L7137">
        <v>541.82000000000005</v>
      </c>
      <c r="M7137" t="s">
        <v>62</v>
      </c>
      <c r="N7137">
        <v>0.129782530067093</v>
      </c>
      <c r="O7137" t="s">
        <v>11351</v>
      </c>
      <c r="P7137" t="s">
        <v>11352</v>
      </c>
      <c r="R7137" t="s">
        <v>11353</v>
      </c>
      <c r="S7137">
        <f>IF(SalesData[[#This Row],[Return Status]]="Returned",1,0)</f>
        <v>0</v>
      </c>
      <c r="U7137" s="2">
        <f>EOMONTH(SalesData[[#This Row],[Order Date]],0)</f>
        <v>45199</v>
      </c>
      <c r="V7137" s="9" t="str">
        <f>"Q"&amp;INT((MONTH(SalesData[[#This Row],[Order Date]])+2)/3)&amp;"-"&amp;YEAR(SalesData[[#This Row],[Order Date]])</f>
        <v>Q3-2023</v>
      </c>
    </row>
    <row r="7138" spans="1:22" x14ac:dyDescent="0.35">
      <c r="A7138" t="s">
        <v>7279</v>
      </c>
      <c r="B7138" s="1">
        <v>45183</v>
      </c>
      <c r="C7138" t="s">
        <v>124</v>
      </c>
      <c r="D7138" t="s">
        <v>13</v>
      </c>
      <c r="E7138">
        <v>3825880702</v>
      </c>
      <c r="F7138" t="s">
        <v>58</v>
      </c>
      <c r="G7138" t="s">
        <v>59</v>
      </c>
      <c r="H7138" t="s">
        <v>60</v>
      </c>
      <c r="I7138" t="s">
        <v>31</v>
      </c>
      <c r="J7138" t="s">
        <v>62</v>
      </c>
      <c r="K7138">
        <v>4828.09</v>
      </c>
      <c r="L7138">
        <v>596.21</v>
      </c>
      <c r="M7138" t="s">
        <v>62</v>
      </c>
      <c r="N7138">
        <v>0.123487756027746</v>
      </c>
      <c r="O7138" t="s">
        <v>11351</v>
      </c>
      <c r="P7138" t="s">
        <v>11352</v>
      </c>
      <c r="R7138" t="s">
        <v>11353</v>
      </c>
      <c r="S7138">
        <f>IF(SalesData[[#This Row],[Return Status]]="Returned",1,0)</f>
        <v>0</v>
      </c>
      <c r="T7138">
        <v>2183.56</v>
      </c>
      <c r="U7138" s="2">
        <f>EOMONTH(SalesData[[#This Row],[Order Date]],0)</f>
        <v>45199</v>
      </c>
      <c r="V7138" s="9" t="str">
        <f>"Q"&amp;INT((MONTH(SalesData[[#This Row],[Order Date]])+2)/3)&amp;"-"&amp;YEAR(SalesData[[#This Row],[Order Date]])</f>
        <v>Q3-2023</v>
      </c>
    </row>
    <row r="7139" spans="1:22" x14ac:dyDescent="0.35">
      <c r="A7139" t="s">
        <v>7280</v>
      </c>
      <c r="B7139" s="1">
        <v>45173</v>
      </c>
      <c r="C7139" t="s">
        <v>45</v>
      </c>
      <c r="D7139" t="s">
        <v>145</v>
      </c>
      <c r="E7139">
        <v>169398174</v>
      </c>
      <c r="F7139" t="s">
        <v>238</v>
      </c>
      <c r="G7139" t="s">
        <v>74</v>
      </c>
      <c r="H7139" t="s">
        <v>75</v>
      </c>
      <c r="I7139" t="s">
        <v>36</v>
      </c>
      <c r="J7139" t="s">
        <v>18</v>
      </c>
      <c r="K7139">
        <v>2588.21</v>
      </c>
      <c r="L7139">
        <v>509.56</v>
      </c>
      <c r="M7139" t="s">
        <v>19</v>
      </c>
      <c r="N7139">
        <v>0.19687737857438201</v>
      </c>
      <c r="O7139" t="s">
        <v>11351</v>
      </c>
      <c r="P7139" t="s">
        <v>11352</v>
      </c>
      <c r="R7139" t="s">
        <v>11353</v>
      </c>
      <c r="S7139">
        <f>IF(SalesData[[#This Row],[Return Status]]="Returned",1,0)</f>
        <v>0</v>
      </c>
      <c r="T7139">
        <v>2420.2800000000002</v>
      </c>
      <c r="U7139" s="2">
        <f>EOMONTH(SalesData[[#This Row],[Order Date]],0)</f>
        <v>45199</v>
      </c>
      <c r="V7139" s="9" t="str">
        <f>"Q"&amp;INT((MONTH(SalesData[[#This Row],[Order Date]])+2)/3)&amp;"-"&amp;YEAR(SalesData[[#This Row],[Order Date]])</f>
        <v>Q3-2023</v>
      </c>
    </row>
    <row r="7140" spans="1:22" x14ac:dyDescent="0.35">
      <c r="A7140" t="s">
        <v>7281</v>
      </c>
      <c r="B7140" s="1">
        <v>45174</v>
      </c>
      <c r="C7140" t="s">
        <v>38</v>
      </c>
      <c r="D7140" t="s">
        <v>39</v>
      </c>
      <c r="E7140">
        <v>358780538</v>
      </c>
      <c r="F7140" t="s">
        <v>172</v>
      </c>
      <c r="G7140" t="s">
        <v>141</v>
      </c>
      <c r="H7140" t="s">
        <v>121</v>
      </c>
      <c r="I7140" t="s">
        <v>17</v>
      </c>
      <c r="J7140" t="s">
        <v>43</v>
      </c>
      <c r="K7140">
        <v>4883.22</v>
      </c>
      <c r="L7140">
        <v>1363.98</v>
      </c>
      <c r="M7140" t="s">
        <v>43</v>
      </c>
      <c r="N7140">
        <v>0.279319793087348</v>
      </c>
      <c r="O7140" t="s">
        <v>11351</v>
      </c>
      <c r="P7140" t="s">
        <v>11354</v>
      </c>
      <c r="R7140" t="s">
        <v>11353</v>
      </c>
      <c r="S7140">
        <f>IF(SalesData[[#This Row],[Return Status]]="Returned",1,0)</f>
        <v>0</v>
      </c>
      <c r="T7140">
        <v>2793.38</v>
      </c>
      <c r="U7140" s="2">
        <f>EOMONTH(SalesData[[#This Row],[Order Date]],0)</f>
        <v>45199</v>
      </c>
      <c r="V7140" s="9" t="str">
        <f>"Q"&amp;INT((MONTH(SalesData[[#This Row],[Order Date]])+2)/3)&amp;"-"&amp;YEAR(SalesData[[#This Row],[Order Date]])</f>
        <v>Q3-2023</v>
      </c>
    </row>
    <row r="7141" spans="1:22" x14ac:dyDescent="0.35">
      <c r="A7141" t="s">
        <v>7282</v>
      </c>
      <c r="B7141" s="1">
        <v>45191</v>
      </c>
      <c r="C7141" t="s">
        <v>162</v>
      </c>
      <c r="D7141" t="s">
        <v>13</v>
      </c>
      <c r="E7141">
        <v>7980761278</v>
      </c>
      <c r="F7141" t="s">
        <v>159</v>
      </c>
      <c r="G7141" t="s">
        <v>251</v>
      </c>
      <c r="H7141" t="s">
        <v>85</v>
      </c>
      <c r="I7141" t="s">
        <v>31</v>
      </c>
      <c r="J7141" t="s">
        <v>62</v>
      </c>
      <c r="K7141">
        <v>4014.42</v>
      </c>
      <c r="L7141">
        <v>361.14</v>
      </c>
      <c r="M7141" t="s">
        <v>62</v>
      </c>
      <c r="N7141">
        <v>8.9960691706398394E-2</v>
      </c>
      <c r="O7141" t="s">
        <v>11351</v>
      </c>
      <c r="P7141" t="s">
        <v>11356</v>
      </c>
      <c r="R7141" t="s">
        <v>11353</v>
      </c>
      <c r="S7141">
        <f>IF(SalesData[[#This Row],[Return Status]]="Returned",1,0)</f>
        <v>0</v>
      </c>
      <c r="U7141" s="2">
        <f>EOMONTH(SalesData[[#This Row],[Order Date]],0)</f>
        <v>45199</v>
      </c>
      <c r="V7141" s="9" t="str">
        <f>"Q"&amp;INT((MONTH(SalesData[[#This Row],[Order Date]])+2)/3)&amp;"-"&amp;YEAR(SalesData[[#This Row],[Order Date]])</f>
        <v>Q3-2023</v>
      </c>
    </row>
    <row r="7142" spans="1:22" x14ac:dyDescent="0.35">
      <c r="A7142" t="s">
        <v>7283</v>
      </c>
      <c r="B7142" s="1">
        <v>45180</v>
      </c>
      <c r="C7142" t="s">
        <v>52</v>
      </c>
      <c r="D7142" t="s">
        <v>13</v>
      </c>
      <c r="E7142">
        <v>9103271826</v>
      </c>
      <c r="F7142" t="s">
        <v>114</v>
      </c>
      <c r="G7142" t="s">
        <v>59</v>
      </c>
      <c r="H7142" t="s">
        <v>60</v>
      </c>
      <c r="I7142" t="s">
        <v>31</v>
      </c>
      <c r="J7142" t="s">
        <v>62</v>
      </c>
      <c r="K7142">
        <v>4829.7</v>
      </c>
      <c r="L7142">
        <v>257.3</v>
      </c>
      <c r="M7142" t="s">
        <v>62</v>
      </c>
      <c r="N7142">
        <v>5.3274530509141403E-2</v>
      </c>
      <c r="O7142" t="s">
        <v>11351</v>
      </c>
      <c r="P7142" t="s">
        <v>11356</v>
      </c>
      <c r="R7142" t="s">
        <v>11353</v>
      </c>
      <c r="S7142">
        <f>IF(SalesData[[#This Row],[Return Status]]="Returned",1,0)</f>
        <v>0</v>
      </c>
      <c r="T7142">
        <v>2183.56</v>
      </c>
      <c r="U7142" s="2">
        <f>EOMONTH(SalesData[[#This Row],[Order Date]],0)</f>
        <v>45199</v>
      </c>
      <c r="V7142" s="9" t="str">
        <f>"Q"&amp;INT((MONTH(SalesData[[#This Row],[Order Date]])+2)/3)&amp;"-"&amp;YEAR(SalesData[[#This Row],[Order Date]])</f>
        <v>Q3-2023</v>
      </c>
    </row>
    <row r="7143" spans="1:22" x14ac:dyDescent="0.35">
      <c r="A7143" t="s">
        <v>7284</v>
      </c>
      <c r="B7143" s="1">
        <v>45197</v>
      </c>
      <c r="C7143" t="s">
        <v>162</v>
      </c>
      <c r="D7143" t="s">
        <v>46</v>
      </c>
      <c r="E7143">
        <v>6856604308</v>
      </c>
      <c r="F7143" t="s">
        <v>387</v>
      </c>
      <c r="G7143" t="s">
        <v>89</v>
      </c>
      <c r="H7143" t="s">
        <v>90</v>
      </c>
      <c r="I7143" t="s">
        <v>31</v>
      </c>
      <c r="J7143" t="s">
        <v>43</v>
      </c>
      <c r="K7143">
        <v>500.89</v>
      </c>
      <c r="L7143">
        <v>118.97</v>
      </c>
      <c r="M7143" t="s">
        <v>43</v>
      </c>
      <c r="N7143">
        <v>0.237517219349558</v>
      </c>
      <c r="O7143" t="s">
        <v>11355</v>
      </c>
      <c r="P7143" t="s">
        <v>11354</v>
      </c>
      <c r="R7143" t="s">
        <v>11353</v>
      </c>
      <c r="S7143">
        <f>IF(SalesData[[#This Row],[Return Status]]="Returned",1,0)</f>
        <v>0</v>
      </c>
      <c r="T7143">
        <v>207.68</v>
      </c>
      <c r="U7143" s="2">
        <f>EOMONTH(SalesData[[#This Row],[Order Date]],0)</f>
        <v>45199</v>
      </c>
      <c r="V7143" s="9" t="str">
        <f>"Q"&amp;INT((MONTH(SalesData[[#This Row],[Order Date]])+2)/3)&amp;"-"&amp;YEAR(SalesData[[#This Row],[Order Date]])</f>
        <v>Q3-2023</v>
      </c>
    </row>
    <row r="7144" spans="1:22" x14ac:dyDescent="0.35">
      <c r="A7144" t="s">
        <v>7285</v>
      </c>
      <c r="B7144" s="1">
        <v>45192</v>
      </c>
      <c r="C7144" t="s">
        <v>87</v>
      </c>
      <c r="D7144" t="s">
        <v>99</v>
      </c>
      <c r="E7144">
        <v>3372378026</v>
      </c>
      <c r="F7144" t="s">
        <v>95</v>
      </c>
      <c r="G7144" t="s">
        <v>59</v>
      </c>
      <c r="H7144" t="s">
        <v>60</v>
      </c>
      <c r="I7144" t="s">
        <v>31</v>
      </c>
      <c r="J7144" t="s">
        <v>42</v>
      </c>
      <c r="K7144">
        <v>1794.06</v>
      </c>
      <c r="L7144">
        <v>471.06</v>
      </c>
      <c r="M7144" t="s">
        <v>43</v>
      </c>
      <c r="N7144">
        <v>0.26256646934885097</v>
      </c>
      <c r="O7144" t="s">
        <v>11351</v>
      </c>
      <c r="P7144" t="s">
        <v>11354</v>
      </c>
      <c r="R7144" t="s">
        <v>11353</v>
      </c>
      <c r="S7144">
        <f>IF(SalesData[[#This Row],[Return Status]]="Returned",1,0)</f>
        <v>0</v>
      </c>
      <c r="T7144">
        <v>2183.56</v>
      </c>
      <c r="U7144" s="2">
        <f>EOMONTH(SalesData[[#This Row],[Order Date]],0)</f>
        <v>45199</v>
      </c>
      <c r="V7144" s="9" t="str">
        <f>"Q"&amp;INT((MONTH(SalesData[[#This Row],[Order Date]])+2)/3)&amp;"-"&amp;YEAR(SalesData[[#This Row],[Order Date]])</f>
        <v>Q3-2023</v>
      </c>
    </row>
    <row r="7145" spans="1:22" x14ac:dyDescent="0.35">
      <c r="A7145" t="s">
        <v>7286</v>
      </c>
      <c r="B7145" s="1">
        <v>45184</v>
      </c>
      <c r="C7145" t="s">
        <v>92</v>
      </c>
      <c r="D7145" t="s">
        <v>39</v>
      </c>
      <c r="E7145">
        <v>9426160152</v>
      </c>
      <c r="F7145" t="s">
        <v>120</v>
      </c>
      <c r="G7145" t="s">
        <v>141</v>
      </c>
      <c r="H7145" t="s">
        <v>121</v>
      </c>
      <c r="I7145" t="s">
        <v>17</v>
      </c>
      <c r="J7145" t="s">
        <v>42</v>
      </c>
      <c r="K7145">
        <v>4132.76</v>
      </c>
      <c r="L7145">
        <v>308.89999999999998</v>
      </c>
      <c r="M7145" t="s">
        <v>43</v>
      </c>
      <c r="N7145">
        <v>7.4744238716983297E-2</v>
      </c>
      <c r="O7145" t="s">
        <v>11351</v>
      </c>
      <c r="P7145" t="s">
        <v>11356</v>
      </c>
      <c r="R7145" t="s">
        <v>11353</v>
      </c>
      <c r="S7145">
        <f>IF(SalesData[[#This Row],[Return Status]]="Returned",1,0)</f>
        <v>0</v>
      </c>
      <c r="T7145">
        <v>2793.38</v>
      </c>
      <c r="U7145" s="2">
        <f>EOMONTH(SalesData[[#This Row],[Order Date]],0)</f>
        <v>45199</v>
      </c>
      <c r="V7145" s="9" t="str">
        <f>"Q"&amp;INT((MONTH(SalesData[[#This Row],[Order Date]])+2)/3)&amp;"-"&amp;YEAR(SalesData[[#This Row],[Order Date]])</f>
        <v>Q3-2023</v>
      </c>
    </row>
    <row r="7146" spans="1:22" x14ac:dyDescent="0.35">
      <c r="A7146" t="s">
        <v>7287</v>
      </c>
      <c r="B7146" s="1">
        <v>45179</v>
      </c>
      <c r="C7146" t="s">
        <v>205</v>
      </c>
      <c r="D7146" t="s">
        <v>39</v>
      </c>
      <c r="E7146">
        <v>425354565</v>
      </c>
      <c r="F7146" t="s">
        <v>170</v>
      </c>
      <c r="G7146" t="s">
        <v>69</v>
      </c>
      <c r="H7146" t="s">
        <v>11357</v>
      </c>
      <c r="I7146" t="s">
        <v>31</v>
      </c>
      <c r="J7146" t="s">
        <v>19</v>
      </c>
      <c r="K7146">
        <v>1420.25</v>
      </c>
      <c r="L7146">
        <v>226.42</v>
      </c>
      <c r="M7146" t="s">
        <v>19</v>
      </c>
      <c r="N7146">
        <v>0.15942263685970801</v>
      </c>
      <c r="O7146" t="s">
        <v>11351</v>
      </c>
      <c r="P7146" t="s">
        <v>11352</v>
      </c>
      <c r="R7146" t="s">
        <v>11353</v>
      </c>
      <c r="S7146">
        <f>IF(SalesData[[#This Row],[Return Status]]="Returned",1,0)</f>
        <v>0</v>
      </c>
      <c r="T7146">
        <v>2081.52</v>
      </c>
      <c r="U7146" s="2">
        <f>EOMONTH(SalesData[[#This Row],[Order Date]],0)</f>
        <v>45199</v>
      </c>
      <c r="V7146" s="9" t="str">
        <f>"Q"&amp;INT((MONTH(SalesData[[#This Row],[Order Date]])+2)/3)&amp;"-"&amp;YEAR(SalesData[[#This Row],[Order Date]])</f>
        <v>Q3-2023</v>
      </c>
    </row>
    <row r="7147" spans="1:22" x14ac:dyDescent="0.35">
      <c r="A7147" t="s">
        <v>7288</v>
      </c>
      <c r="B7147" s="1">
        <v>45186</v>
      </c>
      <c r="C7147" t="s">
        <v>94</v>
      </c>
      <c r="D7147" t="s">
        <v>72</v>
      </c>
      <c r="E7147">
        <v>264108614</v>
      </c>
      <c r="F7147" t="s">
        <v>129</v>
      </c>
      <c r="G7147" t="s">
        <v>54</v>
      </c>
      <c r="H7147" t="s">
        <v>11357</v>
      </c>
      <c r="I7147" t="s">
        <v>31</v>
      </c>
      <c r="J7147" t="s">
        <v>62</v>
      </c>
      <c r="K7147">
        <v>927.22</v>
      </c>
      <c r="L7147">
        <v>120</v>
      </c>
      <c r="M7147" t="s">
        <v>62</v>
      </c>
      <c r="N7147">
        <v>0.12941912383253201</v>
      </c>
      <c r="O7147" t="s">
        <v>11355</v>
      </c>
      <c r="P7147" t="s">
        <v>11352</v>
      </c>
      <c r="R7147" t="s">
        <v>11353</v>
      </c>
      <c r="S7147">
        <f>IF(SalesData[[#This Row],[Return Status]]="Returned",1,0)</f>
        <v>0</v>
      </c>
      <c r="U7147" s="2">
        <f>EOMONTH(SalesData[[#This Row],[Order Date]],0)</f>
        <v>45199</v>
      </c>
      <c r="V7147" s="9" t="str">
        <f>"Q"&amp;INT((MONTH(SalesData[[#This Row],[Order Date]])+2)/3)&amp;"-"&amp;YEAR(SalesData[[#This Row],[Order Date]])</f>
        <v>Q3-2023</v>
      </c>
    </row>
    <row r="7148" spans="1:22" x14ac:dyDescent="0.35">
      <c r="A7148" t="s">
        <v>7289</v>
      </c>
      <c r="B7148" s="1">
        <v>45174</v>
      </c>
      <c r="C7148" t="s">
        <v>132</v>
      </c>
      <c r="D7148" t="s">
        <v>145</v>
      </c>
      <c r="E7148">
        <v>6488137044</v>
      </c>
      <c r="F7148" t="s">
        <v>410</v>
      </c>
      <c r="G7148" t="s">
        <v>29</v>
      </c>
      <c r="H7148" t="s">
        <v>30</v>
      </c>
      <c r="I7148" t="s">
        <v>31</v>
      </c>
      <c r="J7148" t="s">
        <v>65</v>
      </c>
      <c r="K7148">
        <v>1679.3</v>
      </c>
      <c r="L7148">
        <v>328.02</v>
      </c>
      <c r="M7148" t="s">
        <v>65</v>
      </c>
      <c r="N7148">
        <v>0.195331388078366</v>
      </c>
      <c r="O7148" t="s">
        <v>11351</v>
      </c>
      <c r="P7148" t="s">
        <v>11352</v>
      </c>
      <c r="R7148" t="s">
        <v>11353</v>
      </c>
      <c r="S7148">
        <f>IF(SalesData[[#This Row],[Return Status]]="Returned",1,0)</f>
        <v>0</v>
      </c>
      <c r="T7148">
        <v>2788.38</v>
      </c>
      <c r="U7148" s="2">
        <f>EOMONTH(SalesData[[#This Row],[Order Date]],0)</f>
        <v>45199</v>
      </c>
      <c r="V7148" s="9" t="str">
        <f>"Q"&amp;INT((MONTH(SalesData[[#This Row],[Order Date]])+2)/3)&amp;"-"&amp;YEAR(SalesData[[#This Row],[Order Date]])</f>
        <v>Q3-2023</v>
      </c>
    </row>
    <row r="7149" spans="1:22" x14ac:dyDescent="0.35">
      <c r="A7149" t="s">
        <v>7290</v>
      </c>
      <c r="B7149" s="1">
        <v>45176</v>
      </c>
      <c r="C7149" t="s">
        <v>71</v>
      </c>
      <c r="D7149" t="s">
        <v>72</v>
      </c>
      <c r="E7149">
        <v>5444115477</v>
      </c>
      <c r="F7149" t="s">
        <v>50</v>
      </c>
      <c r="G7149" t="s">
        <v>34</v>
      </c>
      <c r="H7149" t="s">
        <v>35</v>
      </c>
      <c r="I7149" t="s">
        <v>36</v>
      </c>
      <c r="J7149" t="s">
        <v>18</v>
      </c>
      <c r="K7149">
        <v>1399.95</v>
      </c>
      <c r="L7149">
        <v>347.59</v>
      </c>
      <c r="M7149" t="s">
        <v>19</v>
      </c>
      <c r="N7149">
        <v>0.248287438837101</v>
      </c>
      <c r="O7149" t="s">
        <v>11351</v>
      </c>
      <c r="P7149" t="s">
        <v>11354</v>
      </c>
      <c r="R7149" t="s">
        <v>11353</v>
      </c>
      <c r="S7149">
        <f>IF(SalesData[[#This Row],[Return Status]]="Returned",1,0)</f>
        <v>0</v>
      </c>
      <c r="U7149" s="2">
        <f>EOMONTH(SalesData[[#This Row],[Order Date]],0)</f>
        <v>45199</v>
      </c>
      <c r="V7149" s="9" t="str">
        <f>"Q"&amp;INT((MONTH(SalesData[[#This Row],[Order Date]])+2)/3)&amp;"-"&amp;YEAR(SalesData[[#This Row],[Order Date]])</f>
        <v>Q3-2023</v>
      </c>
    </row>
    <row r="7150" spans="1:22" x14ac:dyDescent="0.35">
      <c r="A7150" t="s">
        <v>7291</v>
      </c>
      <c r="B7150" s="1">
        <v>45194</v>
      </c>
      <c r="C7150" t="s">
        <v>176</v>
      </c>
      <c r="D7150" t="s">
        <v>13</v>
      </c>
      <c r="E7150">
        <v>8379003544</v>
      </c>
      <c r="F7150" t="s">
        <v>78</v>
      </c>
      <c r="G7150" t="s">
        <v>15</v>
      </c>
      <c r="H7150" t="s">
        <v>16</v>
      </c>
      <c r="I7150" t="s">
        <v>17</v>
      </c>
      <c r="J7150" t="s">
        <v>19</v>
      </c>
      <c r="K7150">
        <v>3576.59</v>
      </c>
      <c r="L7150">
        <v>1020.22</v>
      </c>
      <c r="M7150" t="s">
        <v>19</v>
      </c>
      <c r="N7150">
        <v>0.28524935762835602</v>
      </c>
      <c r="O7150" t="s">
        <v>11351</v>
      </c>
      <c r="P7150" t="s">
        <v>11354</v>
      </c>
      <c r="R7150" t="s">
        <v>11353</v>
      </c>
      <c r="S7150">
        <f>IF(SalesData[[#This Row],[Return Status]]="Returned",1,0)</f>
        <v>0</v>
      </c>
      <c r="T7150">
        <v>2085.91</v>
      </c>
      <c r="U7150" s="2">
        <f>EOMONTH(SalesData[[#This Row],[Order Date]],0)</f>
        <v>45199</v>
      </c>
      <c r="V7150" s="9" t="str">
        <f>"Q"&amp;INT((MONTH(SalesData[[#This Row],[Order Date]])+2)/3)&amp;"-"&amp;YEAR(SalesData[[#This Row],[Order Date]])</f>
        <v>Q3-2023</v>
      </c>
    </row>
    <row r="7151" spans="1:22" x14ac:dyDescent="0.35">
      <c r="A7151" t="s">
        <v>7292</v>
      </c>
      <c r="B7151" s="1">
        <v>45171</v>
      </c>
      <c r="C7151" t="s">
        <v>67</v>
      </c>
      <c r="D7151" t="s">
        <v>72</v>
      </c>
      <c r="E7151">
        <v>27646881</v>
      </c>
      <c r="F7151" t="s">
        <v>78</v>
      </c>
      <c r="G7151" t="s">
        <v>15</v>
      </c>
      <c r="H7151" t="s">
        <v>16</v>
      </c>
      <c r="I7151" t="s">
        <v>17</v>
      </c>
      <c r="J7151" t="s">
        <v>19</v>
      </c>
      <c r="K7151">
        <v>4569.12</v>
      </c>
      <c r="L7151">
        <v>403.08</v>
      </c>
      <c r="M7151" t="s">
        <v>19</v>
      </c>
      <c r="N7151">
        <v>8.8218300241622E-2</v>
      </c>
      <c r="O7151" t="s">
        <v>11351</v>
      </c>
      <c r="P7151" t="s">
        <v>11356</v>
      </c>
      <c r="R7151" t="s">
        <v>11353</v>
      </c>
      <c r="S7151">
        <f>IF(SalesData[[#This Row],[Return Status]]="Returned",1,0)</f>
        <v>0</v>
      </c>
      <c r="T7151">
        <v>2085.91</v>
      </c>
      <c r="U7151" s="2">
        <f>EOMONTH(SalesData[[#This Row],[Order Date]],0)</f>
        <v>45199</v>
      </c>
      <c r="V7151" s="9" t="str">
        <f>"Q"&amp;INT((MONTH(SalesData[[#This Row],[Order Date]])+2)/3)&amp;"-"&amp;YEAR(SalesData[[#This Row],[Order Date]])</f>
        <v>Q3-2023</v>
      </c>
    </row>
    <row r="7152" spans="1:22" x14ac:dyDescent="0.35">
      <c r="A7152" t="s">
        <v>7293</v>
      </c>
      <c r="B7152" s="1">
        <v>45191</v>
      </c>
      <c r="C7152" t="s">
        <v>113</v>
      </c>
      <c r="D7152" t="s">
        <v>145</v>
      </c>
      <c r="E7152">
        <v>1797090301</v>
      </c>
      <c r="F7152" t="s">
        <v>81</v>
      </c>
      <c r="G7152" t="s">
        <v>74</v>
      </c>
      <c r="H7152" t="s">
        <v>75</v>
      </c>
      <c r="I7152" t="s">
        <v>36</v>
      </c>
      <c r="J7152" t="s">
        <v>43</v>
      </c>
      <c r="K7152">
        <v>2721.51</v>
      </c>
      <c r="L7152">
        <v>335.2</v>
      </c>
      <c r="M7152" t="s">
        <v>43</v>
      </c>
      <c r="N7152">
        <v>0.123166918365172</v>
      </c>
      <c r="O7152" t="s">
        <v>11351</v>
      </c>
      <c r="P7152" t="s">
        <v>11352</v>
      </c>
      <c r="R7152" t="s">
        <v>11353</v>
      </c>
      <c r="S7152">
        <f>IF(SalesData[[#This Row],[Return Status]]="Returned",1,0)</f>
        <v>0</v>
      </c>
      <c r="T7152">
        <v>2420.2800000000002</v>
      </c>
      <c r="U7152" s="2">
        <f>EOMONTH(SalesData[[#This Row],[Order Date]],0)</f>
        <v>45199</v>
      </c>
      <c r="V7152" s="9" t="str">
        <f>"Q"&amp;INT((MONTH(SalesData[[#This Row],[Order Date]])+2)/3)&amp;"-"&amp;YEAR(SalesData[[#This Row],[Order Date]])</f>
        <v>Q3-2023</v>
      </c>
    </row>
    <row r="7153" spans="1:22" x14ac:dyDescent="0.35">
      <c r="A7153" t="s">
        <v>7294</v>
      </c>
      <c r="B7153" s="1">
        <v>45194</v>
      </c>
      <c r="C7153" t="s">
        <v>325</v>
      </c>
      <c r="D7153" t="s">
        <v>39</v>
      </c>
      <c r="E7153">
        <v>6521272452</v>
      </c>
      <c r="F7153" t="s">
        <v>100</v>
      </c>
      <c r="G7153" t="s">
        <v>34</v>
      </c>
      <c r="H7153" t="s">
        <v>35</v>
      </c>
      <c r="I7153" t="s">
        <v>36</v>
      </c>
      <c r="J7153" t="s">
        <v>18</v>
      </c>
      <c r="K7153">
        <v>2067.83</v>
      </c>
      <c r="L7153">
        <v>517.34</v>
      </c>
      <c r="M7153" t="s">
        <v>19</v>
      </c>
      <c r="N7153">
        <v>0.25018497652128102</v>
      </c>
      <c r="O7153" t="s">
        <v>11351</v>
      </c>
      <c r="P7153" t="s">
        <v>11354</v>
      </c>
      <c r="R7153" t="s">
        <v>11353</v>
      </c>
      <c r="S7153">
        <f>IF(SalesData[[#This Row],[Return Status]]="Returned",1,0)</f>
        <v>0</v>
      </c>
      <c r="U7153" s="2">
        <f>EOMONTH(SalesData[[#This Row],[Order Date]],0)</f>
        <v>45199</v>
      </c>
      <c r="V7153" s="9" t="str">
        <f>"Q"&amp;INT((MONTH(SalesData[[#This Row],[Order Date]])+2)/3)&amp;"-"&amp;YEAR(SalesData[[#This Row],[Order Date]])</f>
        <v>Q3-2023</v>
      </c>
    </row>
    <row r="7154" spans="1:22" x14ac:dyDescent="0.35">
      <c r="A7154" t="s">
        <v>7295</v>
      </c>
      <c r="B7154" s="1">
        <v>45178</v>
      </c>
      <c r="C7154" t="s">
        <v>94</v>
      </c>
      <c r="D7154" t="s">
        <v>39</v>
      </c>
      <c r="E7154">
        <v>8985388914</v>
      </c>
      <c r="F7154" t="s">
        <v>410</v>
      </c>
      <c r="G7154" t="s">
        <v>29</v>
      </c>
      <c r="H7154" t="s">
        <v>30</v>
      </c>
      <c r="I7154" t="s">
        <v>31</v>
      </c>
      <c r="J7154" t="s">
        <v>61</v>
      </c>
      <c r="K7154">
        <v>3620.01</v>
      </c>
      <c r="L7154">
        <v>586.59</v>
      </c>
      <c r="M7154" t="s">
        <v>62</v>
      </c>
      <c r="N7154">
        <v>0.16204098883704701</v>
      </c>
      <c r="O7154" t="s">
        <v>11351</v>
      </c>
      <c r="P7154" t="s">
        <v>11352</v>
      </c>
      <c r="R7154" t="s">
        <v>11353</v>
      </c>
      <c r="S7154">
        <f>IF(SalesData[[#This Row],[Return Status]]="Returned",1,0)</f>
        <v>0</v>
      </c>
      <c r="T7154">
        <v>2788.38</v>
      </c>
      <c r="U7154" s="2">
        <f>EOMONTH(SalesData[[#This Row],[Order Date]],0)</f>
        <v>45199</v>
      </c>
      <c r="V7154" s="9" t="str">
        <f>"Q"&amp;INT((MONTH(SalesData[[#This Row],[Order Date]])+2)/3)&amp;"-"&amp;YEAR(SalesData[[#This Row],[Order Date]])</f>
        <v>Q3-2023</v>
      </c>
    </row>
    <row r="7155" spans="1:22" x14ac:dyDescent="0.35">
      <c r="A7155" t="s">
        <v>7296</v>
      </c>
      <c r="B7155" s="1">
        <v>45182</v>
      </c>
      <c r="C7155" t="s">
        <v>162</v>
      </c>
      <c r="D7155" t="s">
        <v>99</v>
      </c>
      <c r="E7155">
        <v>4478680440</v>
      </c>
      <c r="F7155" t="s">
        <v>73</v>
      </c>
      <c r="G7155" t="s">
        <v>74</v>
      </c>
      <c r="H7155" t="s">
        <v>75</v>
      </c>
      <c r="I7155" t="s">
        <v>36</v>
      </c>
      <c r="J7155" t="s">
        <v>19</v>
      </c>
      <c r="K7155">
        <v>668.34</v>
      </c>
      <c r="L7155">
        <v>173.76</v>
      </c>
      <c r="M7155" t="s">
        <v>19</v>
      </c>
      <c r="N7155">
        <v>0.25998743154681703</v>
      </c>
      <c r="O7155" t="s">
        <v>11355</v>
      </c>
      <c r="P7155" t="s">
        <v>11354</v>
      </c>
      <c r="R7155" t="s">
        <v>11353</v>
      </c>
      <c r="S7155">
        <f>IF(SalesData[[#This Row],[Return Status]]="Returned",1,0)</f>
        <v>0</v>
      </c>
      <c r="T7155">
        <v>2420.2800000000002</v>
      </c>
      <c r="U7155" s="2">
        <f>EOMONTH(SalesData[[#This Row],[Order Date]],0)</f>
        <v>45199</v>
      </c>
      <c r="V7155" s="9" t="str">
        <f>"Q"&amp;INT((MONTH(SalesData[[#This Row],[Order Date]])+2)/3)&amp;"-"&amp;YEAR(SalesData[[#This Row],[Order Date]])</f>
        <v>Q3-2023</v>
      </c>
    </row>
    <row r="7156" spans="1:22" x14ac:dyDescent="0.35">
      <c r="A7156" t="s">
        <v>7297</v>
      </c>
      <c r="B7156" s="1">
        <v>45192</v>
      </c>
      <c r="C7156" t="s">
        <v>124</v>
      </c>
      <c r="D7156" t="s">
        <v>72</v>
      </c>
      <c r="E7156">
        <v>4665984364</v>
      </c>
      <c r="F7156" t="s">
        <v>152</v>
      </c>
      <c r="G7156" t="s">
        <v>23</v>
      </c>
      <c r="H7156" t="s">
        <v>11357</v>
      </c>
      <c r="I7156" t="s">
        <v>17</v>
      </c>
      <c r="J7156" t="s">
        <v>62</v>
      </c>
      <c r="K7156">
        <v>4433.82</v>
      </c>
      <c r="L7156">
        <v>554.11</v>
      </c>
      <c r="M7156" t="s">
        <v>62</v>
      </c>
      <c r="N7156">
        <v>0.124973499149717</v>
      </c>
      <c r="O7156" t="s">
        <v>11351</v>
      </c>
      <c r="P7156" t="s">
        <v>11352</v>
      </c>
      <c r="R7156" t="s">
        <v>11353</v>
      </c>
      <c r="S7156">
        <f>IF(SalesData[[#This Row],[Return Status]]="Returned",1,0)</f>
        <v>0</v>
      </c>
      <c r="T7156">
        <v>2821.33</v>
      </c>
      <c r="U7156" s="2">
        <f>EOMONTH(SalesData[[#This Row],[Order Date]],0)</f>
        <v>45199</v>
      </c>
      <c r="V7156" s="9" t="str">
        <f>"Q"&amp;INT((MONTH(SalesData[[#This Row],[Order Date]])+2)/3)&amp;"-"&amp;YEAR(SalesData[[#This Row],[Order Date]])</f>
        <v>Q3-2023</v>
      </c>
    </row>
    <row r="7157" spans="1:22" x14ac:dyDescent="0.35">
      <c r="A7157" t="s">
        <v>7298</v>
      </c>
      <c r="B7157" s="1">
        <v>45188</v>
      </c>
      <c r="C7157" t="s">
        <v>176</v>
      </c>
      <c r="D7157" t="s">
        <v>39</v>
      </c>
      <c r="E7157">
        <v>910220327</v>
      </c>
      <c r="F7157" t="s">
        <v>64</v>
      </c>
      <c r="G7157" t="s">
        <v>11362</v>
      </c>
      <c r="H7157" t="s">
        <v>16</v>
      </c>
      <c r="I7157" t="s">
        <v>17</v>
      </c>
      <c r="J7157" t="s">
        <v>62</v>
      </c>
      <c r="K7157">
        <v>3668.64</v>
      </c>
      <c r="L7157">
        <v>397.12</v>
      </c>
      <c r="M7157" t="s">
        <v>62</v>
      </c>
      <c r="N7157">
        <v>0.108247197871691</v>
      </c>
      <c r="O7157" t="s">
        <v>11351</v>
      </c>
      <c r="P7157" t="s">
        <v>11352</v>
      </c>
      <c r="R7157" t="s">
        <v>11353</v>
      </c>
      <c r="S7157">
        <f>IF(SalesData[[#This Row],[Return Status]]="Returned",1,0)</f>
        <v>0</v>
      </c>
      <c r="U7157" s="2">
        <f>EOMONTH(SalesData[[#This Row],[Order Date]],0)</f>
        <v>45199</v>
      </c>
      <c r="V7157" s="9" t="str">
        <f>"Q"&amp;INT((MONTH(SalesData[[#This Row],[Order Date]])+2)/3)&amp;"-"&amp;YEAR(SalesData[[#This Row],[Order Date]])</f>
        <v>Q3-2023</v>
      </c>
    </row>
    <row r="7158" spans="1:22" x14ac:dyDescent="0.35">
      <c r="A7158" t="s">
        <v>7299</v>
      </c>
      <c r="B7158" s="1">
        <v>45197</v>
      </c>
      <c r="C7158" t="s">
        <v>12</v>
      </c>
      <c r="D7158" t="s">
        <v>27</v>
      </c>
      <c r="E7158">
        <v>4047746862</v>
      </c>
      <c r="F7158" t="s">
        <v>387</v>
      </c>
      <c r="G7158" t="s">
        <v>538</v>
      </c>
      <c r="H7158" t="s">
        <v>90</v>
      </c>
      <c r="I7158" t="s">
        <v>31</v>
      </c>
      <c r="J7158" t="s">
        <v>19</v>
      </c>
      <c r="K7158">
        <v>3953.99</v>
      </c>
      <c r="L7158">
        <v>1008.4</v>
      </c>
      <c r="M7158" t="s">
        <v>19</v>
      </c>
      <c r="N7158">
        <v>0.25503352309945099</v>
      </c>
      <c r="O7158" t="s">
        <v>11351</v>
      </c>
      <c r="P7158" t="s">
        <v>11354</v>
      </c>
      <c r="R7158" t="s">
        <v>11353</v>
      </c>
      <c r="S7158">
        <f>IF(SalesData[[#This Row],[Return Status]]="Returned",1,0)</f>
        <v>0</v>
      </c>
      <c r="U7158" s="2">
        <f>EOMONTH(SalesData[[#This Row],[Order Date]],0)</f>
        <v>45199</v>
      </c>
      <c r="V7158" s="9" t="str">
        <f>"Q"&amp;INT((MONTH(SalesData[[#This Row],[Order Date]])+2)/3)&amp;"-"&amp;YEAR(SalesData[[#This Row],[Order Date]])</f>
        <v>Q3-2023</v>
      </c>
    </row>
    <row r="7159" spans="1:22" x14ac:dyDescent="0.35">
      <c r="A7159" t="s">
        <v>7300</v>
      </c>
      <c r="B7159" s="1">
        <v>45195</v>
      </c>
      <c r="C7159" t="s">
        <v>106</v>
      </c>
      <c r="D7159" t="s">
        <v>46</v>
      </c>
      <c r="E7159">
        <v>9154087634</v>
      </c>
      <c r="F7159" t="s">
        <v>53</v>
      </c>
      <c r="G7159" t="s">
        <v>54</v>
      </c>
      <c r="H7159" t="s">
        <v>55</v>
      </c>
      <c r="I7159" t="s">
        <v>31</v>
      </c>
      <c r="J7159" t="s">
        <v>19</v>
      </c>
      <c r="K7159">
        <v>3628.43</v>
      </c>
      <c r="L7159">
        <v>341.28</v>
      </c>
      <c r="M7159" t="s">
        <v>19</v>
      </c>
      <c r="N7159">
        <v>9.4057209316426096E-2</v>
      </c>
      <c r="O7159" t="s">
        <v>11351</v>
      </c>
      <c r="P7159" t="s">
        <v>11356</v>
      </c>
      <c r="R7159" t="s">
        <v>11353</v>
      </c>
      <c r="S7159">
        <f>IF(SalesData[[#This Row],[Return Status]]="Returned",1,0)</f>
        <v>0</v>
      </c>
      <c r="U7159" s="2">
        <f>EOMONTH(SalesData[[#This Row],[Order Date]],0)</f>
        <v>45199</v>
      </c>
      <c r="V7159" s="9" t="str">
        <f>"Q"&amp;INT((MONTH(SalesData[[#This Row],[Order Date]])+2)/3)&amp;"-"&amp;YEAR(SalesData[[#This Row],[Order Date]])</f>
        <v>Q3-2023</v>
      </c>
    </row>
    <row r="7160" spans="1:22" x14ac:dyDescent="0.35">
      <c r="A7160" t="s">
        <v>7301</v>
      </c>
      <c r="B7160" s="1">
        <v>45178</v>
      </c>
      <c r="C7160" t="s">
        <v>139</v>
      </c>
      <c r="D7160" t="s">
        <v>46</v>
      </c>
      <c r="E7160">
        <v>2245319817</v>
      </c>
      <c r="F7160" t="s">
        <v>68</v>
      </c>
      <c r="G7160" t="s">
        <v>69</v>
      </c>
      <c r="H7160" t="s">
        <v>41</v>
      </c>
      <c r="I7160" t="s">
        <v>31</v>
      </c>
      <c r="J7160" t="s">
        <v>65</v>
      </c>
      <c r="K7160">
        <v>3752.52</v>
      </c>
      <c r="L7160">
        <v>918.91</v>
      </c>
      <c r="M7160" t="s">
        <v>65</v>
      </c>
      <c r="N7160">
        <v>0.24487810857770201</v>
      </c>
      <c r="O7160" t="s">
        <v>11351</v>
      </c>
      <c r="P7160" t="s">
        <v>11354</v>
      </c>
      <c r="R7160" t="s">
        <v>11353</v>
      </c>
      <c r="S7160">
        <f>IF(SalesData[[#This Row],[Return Status]]="Returned",1,0)</f>
        <v>0</v>
      </c>
      <c r="T7160">
        <v>2081.52</v>
      </c>
      <c r="U7160" s="2">
        <f>EOMONTH(SalesData[[#This Row],[Order Date]],0)</f>
        <v>45199</v>
      </c>
      <c r="V7160" s="9" t="str">
        <f>"Q"&amp;INT((MONTH(SalesData[[#This Row],[Order Date]])+2)/3)&amp;"-"&amp;YEAR(SalesData[[#This Row],[Order Date]])</f>
        <v>Q3-2023</v>
      </c>
    </row>
    <row r="7161" spans="1:22" x14ac:dyDescent="0.35">
      <c r="A7161" t="s">
        <v>7302</v>
      </c>
      <c r="B7161" s="1">
        <v>45190</v>
      </c>
      <c r="C7161" t="s">
        <v>205</v>
      </c>
      <c r="D7161" t="s">
        <v>145</v>
      </c>
      <c r="E7161">
        <v>1788430011</v>
      </c>
      <c r="F7161" t="s">
        <v>81</v>
      </c>
      <c r="G7161" t="s">
        <v>74</v>
      </c>
      <c r="H7161" t="s">
        <v>11357</v>
      </c>
      <c r="I7161" t="s">
        <v>36</v>
      </c>
      <c r="J7161" t="s">
        <v>19</v>
      </c>
      <c r="K7161">
        <v>222.21</v>
      </c>
      <c r="L7161">
        <v>11.56</v>
      </c>
      <c r="M7161" t="s">
        <v>19</v>
      </c>
      <c r="N7161">
        <v>5.2022861257369199E-2</v>
      </c>
      <c r="O7161" t="s">
        <v>11361</v>
      </c>
      <c r="P7161" t="s">
        <v>11356</v>
      </c>
      <c r="R7161" t="s">
        <v>11353</v>
      </c>
      <c r="S7161">
        <f>IF(SalesData[[#This Row],[Return Status]]="Returned",1,0)</f>
        <v>0</v>
      </c>
      <c r="T7161">
        <v>2420.2800000000002</v>
      </c>
      <c r="U7161" s="2">
        <f>EOMONTH(SalesData[[#This Row],[Order Date]],0)</f>
        <v>45199</v>
      </c>
      <c r="V7161" s="9" t="str">
        <f>"Q"&amp;INT((MONTH(SalesData[[#This Row],[Order Date]])+2)/3)&amp;"-"&amp;YEAR(SalesData[[#This Row],[Order Date]])</f>
        <v>Q3-2023</v>
      </c>
    </row>
    <row r="7162" spans="1:22" x14ac:dyDescent="0.35">
      <c r="A7162" t="s">
        <v>7303</v>
      </c>
      <c r="B7162" s="1">
        <v>45196</v>
      </c>
      <c r="C7162" t="s">
        <v>67</v>
      </c>
      <c r="D7162" t="s">
        <v>13</v>
      </c>
      <c r="E7162">
        <v>605636056</v>
      </c>
      <c r="F7162" t="s">
        <v>170</v>
      </c>
      <c r="G7162" t="s">
        <v>69</v>
      </c>
      <c r="H7162" t="s">
        <v>41</v>
      </c>
      <c r="I7162" t="s">
        <v>31</v>
      </c>
      <c r="J7162" t="s">
        <v>42</v>
      </c>
      <c r="K7162">
        <v>4609.4399999999996</v>
      </c>
      <c r="L7162">
        <v>1117.04</v>
      </c>
      <c r="M7162" t="s">
        <v>43</v>
      </c>
      <c r="N7162">
        <v>0.242337463986949</v>
      </c>
      <c r="O7162" t="s">
        <v>11351</v>
      </c>
      <c r="P7162" t="s">
        <v>11354</v>
      </c>
      <c r="R7162" t="s">
        <v>11353</v>
      </c>
      <c r="S7162">
        <f>IF(SalesData[[#This Row],[Return Status]]="Returned",1,0)</f>
        <v>0</v>
      </c>
      <c r="T7162">
        <v>2081.52</v>
      </c>
      <c r="U7162" s="2">
        <f>EOMONTH(SalesData[[#This Row],[Order Date]],0)</f>
        <v>45199</v>
      </c>
      <c r="V7162" s="9" t="str">
        <f>"Q"&amp;INT((MONTH(SalesData[[#This Row],[Order Date]])+2)/3)&amp;"-"&amp;YEAR(SalesData[[#This Row],[Order Date]])</f>
        <v>Q3-2023</v>
      </c>
    </row>
    <row r="7163" spans="1:22" x14ac:dyDescent="0.35">
      <c r="A7163" t="s">
        <v>7304</v>
      </c>
      <c r="B7163" s="1">
        <v>45175</v>
      </c>
      <c r="C7163" t="s">
        <v>92</v>
      </c>
      <c r="D7163" t="s">
        <v>80</v>
      </c>
      <c r="E7163">
        <v>3044810783</v>
      </c>
      <c r="F7163" t="s">
        <v>64</v>
      </c>
      <c r="G7163" t="s">
        <v>15</v>
      </c>
      <c r="H7163" t="s">
        <v>16</v>
      </c>
      <c r="I7163" t="s">
        <v>17</v>
      </c>
      <c r="J7163" t="s">
        <v>19</v>
      </c>
      <c r="K7163">
        <v>3311.96</v>
      </c>
      <c r="L7163">
        <v>164.91</v>
      </c>
      <c r="M7163" t="s">
        <v>19</v>
      </c>
      <c r="N7163">
        <v>4.9792268022560697E-2</v>
      </c>
      <c r="O7163" t="s">
        <v>11351</v>
      </c>
      <c r="P7163" t="s">
        <v>11356</v>
      </c>
      <c r="R7163" t="s">
        <v>11353</v>
      </c>
      <c r="S7163">
        <f>IF(SalesData[[#This Row],[Return Status]]="Returned",1,0)</f>
        <v>0</v>
      </c>
      <c r="T7163">
        <v>2085.91</v>
      </c>
      <c r="U7163" s="2">
        <f>EOMONTH(SalesData[[#This Row],[Order Date]],0)</f>
        <v>45199</v>
      </c>
      <c r="V7163" s="9" t="str">
        <f>"Q"&amp;INT((MONTH(SalesData[[#This Row],[Order Date]])+2)/3)&amp;"-"&amp;YEAR(SalesData[[#This Row],[Order Date]])</f>
        <v>Q3-2023</v>
      </c>
    </row>
    <row r="7164" spans="1:22" x14ac:dyDescent="0.35">
      <c r="A7164" t="s">
        <v>7305</v>
      </c>
      <c r="B7164" s="1">
        <v>45170</v>
      </c>
      <c r="C7164" t="s">
        <v>57</v>
      </c>
      <c r="D7164" t="s">
        <v>72</v>
      </c>
      <c r="E7164">
        <v>7804717143</v>
      </c>
      <c r="F7164" t="s">
        <v>22</v>
      </c>
      <c r="G7164" t="s">
        <v>23</v>
      </c>
      <c r="H7164" t="s">
        <v>24</v>
      </c>
      <c r="I7164" t="s">
        <v>17</v>
      </c>
      <c r="J7164" t="s">
        <v>18</v>
      </c>
      <c r="K7164">
        <v>3976.35</v>
      </c>
      <c r="L7164">
        <v>513.07000000000005</v>
      </c>
      <c r="M7164" t="s">
        <v>19</v>
      </c>
      <c r="N7164">
        <v>0.12903039219384599</v>
      </c>
      <c r="O7164" t="s">
        <v>11351</v>
      </c>
      <c r="P7164" t="s">
        <v>11352</v>
      </c>
      <c r="R7164" t="s">
        <v>11353</v>
      </c>
      <c r="S7164">
        <f>IF(SalesData[[#This Row],[Return Status]]="Returned",1,0)</f>
        <v>0</v>
      </c>
      <c r="T7164">
        <v>2821.33</v>
      </c>
      <c r="U7164" s="2">
        <f>EOMONTH(SalesData[[#This Row],[Order Date]],0)</f>
        <v>45199</v>
      </c>
      <c r="V7164" s="9" t="str">
        <f>"Q"&amp;INT((MONTH(SalesData[[#This Row],[Order Date]])+2)/3)&amp;"-"&amp;YEAR(SalesData[[#This Row],[Order Date]])</f>
        <v>Q3-2023</v>
      </c>
    </row>
    <row r="7165" spans="1:22" x14ac:dyDescent="0.35">
      <c r="A7165" t="s">
        <v>7306</v>
      </c>
      <c r="B7165" s="1">
        <v>45190</v>
      </c>
      <c r="C7165" t="s">
        <v>94</v>
      </c>
      <c r="D7165" t="s">
        <v>99</v>
      </c>
      <c r="E7165">
        <v>4259849803</v>
      </c>
      <c r="F7165" t="s">
        <v>156</v>
      </c>
      <c r="G7165" t="s">
        <v>84</v>
      </c>
      <c r="H7165" t="s">
        <v>85</v>
      </c>
      <c r="I7165" t="s">
        <v>31</v>
      </c>
      <c r="J7165" t="s">
        <v>18</v>
      </c>
      <c r="K7165">
        <v>912.34</v>
      </c>
      <c r="L7165">
        <v>220.52</v>
      </c>
      <c r="M7165" t="s">
        <v>19</v>
      </c>
      <c r="N7165">
        <v>0.24170813512506301</v>
      </c>
      <c r="O7165" t="s">
        <v>11355</v>
      </c>
      <c r="P7165" t="s">
        <v>11354</v>
      </c>
      <c r="R7165" t="s">
        <v>11353</v>
      </c>
      <c r="S7165">
        <f>IF(SalesData[[#This Row],[Return Status]]="Returned",1,0)</f>
        <v>0</v>
      </c>
      <c r="T7165">
        <v>847.14</v>
      </c>
      <c r="U7165" s="2">
        <f>EOMONTH(SalesData[[#This Row],[Order Date]],0)</f>
        <v>45199</v>
      </c>
      <c r="V7165" s="9" t="str">
        <f>"Q"&amp;INT((MONTH(SalesData[[#This Row],[Order Date]])+2)/3)&amp;"-"&amp;YEAR(SalesData[[#This Row],[Order Date]])</f>
        <v>Q3-2023</v>
      </c>
    </row>
    <row r="7166" spans="1:22" x14ac:dyDescent="0.35">
      <c r="A7166" t="s">
        <v>7307</v>
      </c>
      <c r="B7166" s="1">
        <v>45193</v>
      </c>
      <c r="C7166" t="s">
        <v>26</v>
      </c>
      <c r="D7166" t="s">
        <v>145</v>
      </c>
      <c r="E7166">
        <v>7607360557</v>
      </c>
      <c r="F7166" t="s">
        <v>156</v>
      </c>
      <c r="G7166" t="s">
        <v>11375</v>
      </c>
      <c r="H7166" t="s">
        <v>85</v>
      </c>
      <c r="I7166" t="s">
        <v>31</v>
      </c>
      <c r="J7166" t="s">
        <v>65</v>
      </c>
      <c r="K7166">
        <v>4914.1899999999996</v>
      </c>
      <c r="L7166">
        <v>751.19</v>
      </c>
      <c r="M7166" t="s">
        <v>65</v>
      </c>
      <c r="N7166">
        <v>0.152861407475087</v>
      </c>
      <c r="O7166" t="s">
        <v>11351</v>
      </c>
      <c r="P7166" t="s">
        <v>11352</v>
      </c>
      <c r="R7166" t="s">
        <v>11353</v>
      </c>
      <c r="S7166">
        <f>IF(SalesData[[#This Row],[Return Status]]="Returned",1,0)</f>
        <v>0</v>
      </c>
      <c r="U7166" s="2">
        <f>EOMONTH(SalesData[[#This Row],[Order Date]],0)</f>
        <v>45199</v>
      </c>
      <c r="V7166" s="9" t="str">
        <f>"Q"&amp;INT((MONTH(SalesData[[#This Row],[Order Date]])+2)/3)&amp;"-"&amp;YEAR(SalesData[[#This Row],[Order Date]])</f>
        <v>Q3-2023</v>
      </c>
    </row>
    <row r="7167" spans="1:22" x14ac:dyDescent="0.35">
      <c r="A7167" t="s">
        <v>7308</v>
      </c>
      <c r="B7167" s="1">
        <v>45188</v>
      </c>
      <c r="C7167" t="s">
        <v>132</v>
      </c>
      <c r="D7167" t="s">
        <v>27</v>
      </c>
      <c r="E7167">
        <v>5860604723</v>
      </c>
      <c r="F7167" t="s">
        <v>88</v>
      </c>
      <c r="G7167" t="s">
        <v>11379</v>
      </c>
      <c r="H7167" t="s">
        <v>11357</v>
      </c>
      <c r="I7167" t="s">
        <v>31</v>
      </c>
      <c r="J7167" t="s">
        <v>62</v>
      </c>
      <c r="K7167">
        <v>2710.81</v>
      </c>
      <c r="L7167">
        <v>516.70000000000005</v>
      </c>
      <c r="M7167" t="s">
        <v>62</v>
      </c>
      <c r="N7167">
        <v>0.19060723547574299</v>
      </c>
      <c r="O7167" t="s">
        <v>11351</v>
      </c>
      <c r="P7167" t="s">
        <v>11352</v>
      </c>
      <c r="R7167" t="s">
        <v>11353</v>
      </c>
      <c r="S7167">
        <f>IF(SalesData[[#This Row],[Return Status]]="Returned",1,0)</f>
        <v>0</v>
      </c>
      <c r="U7167" s="2">
        <f>EOMONTH(SalesData[[#This Row],[Order Date]],0)</f>
        <v>45199</v>
      </c>
      <c r="V7167" s="9" t="str">
        <f>"Q"&amp;INT((MONTH(SalesData[[#This Row],[Order Date]])+2)/3)&amp;"-"&amp;YEAR(SalesData[[#This Row],[Order Date]])</f>
        <v>Q3-2023</v>
      </c>
    </row>
    <row r="7168" spans="1:22" x14ac:dyDescent="0.35">
      <c r="A7168" t="s">
        <v>7309</v>
      </c>
      <c r="B7168" s="1">
        <v>45179</v>
      </c>
      <c r="C7168" t="s">
        <v>26</v>
      </c>
      <c r="D7168" t="s">
        <v>145</v>
      </c>
      <c r="E7168">
        <v>9915725755</v>
      </c>
      <c r="F7168" t="s">
        <v>81</v>
      </c>
      <c r="G7168" t="s">
        <v>74</v>
      </c>
      <c r="H7168" t="s">
        <v>75</v>
      </c>
      <c r="I7168" t="s">
        <v>36</v>
      </c>
      <c r="J7168" t="s">
        <v>19</v>
      </c>
      <c r="K7168">
        <v>1524.17</v>
      </c>
      <c r="L7168">
        <v>321.47000000000003</v>
      </c>
      <c r="M7168" t="s">
        <v>19</v>
      </c>
      <c r="N7168">
        <v>0.210914792969288</v>
      </c>
      <c r="O7168" t="s">
        <v>11351</v>
      </c>
      <c r="P7168" t="s">
        <v>11354</v>
      </c>
      <c r="R7168" t="s">
        <v>11353</v>
      </c>
      <c r="S7168">
        <f>IF(SalesData[[#This Row],[Return Status]]="Returned",1,0)</f>
        <v>0</v>
      </c>
      <c r="T7168">
        <v>2420.2800000000002</v>
      </c>
      <c r="U7168" s="2">
        <f>EOMONTH(SalesData[[#This Row],[Order Date]],0)</f>
        <v>45199</v>
      </c>
      <c r="V7168" s="9" t="str">
        <f>"Q"&amp;INT((MONTH(SalesData[[#This Row],[Order Date]])+2)/3)&amp;"-"&amp;YEAR(SalesData[[#This Row],[Order Date]])</f>
        <v>Q3-2023</v>
      </c>
    </row>
    <row r="7169" spans="1:22" x14ac:dyDescent="0.35">
      <c r="A7169" t="s">
        <v>7310</v>
      </c>
      <c r="B7169" s="1">
        <v>45195</v>
      </c>
      <c r="C7169" t="s">
        <v>71</v>
      </c>
      <c r="D7169" t="s">
        <v>145</v>
      </c>
      <c r="E7169">
        <v>2411642477</v>
      </c>
      <c r="F7169" t="s">
        <v>185</v>
      </c>
      <c r="G7169" t="s">
        <v>11381</v>
      </c>
      <c r="H7169" t="s">
        <v>165</v>
      </c>
      <c r="I7169" t="s">
        <v>36</v>
      </c>
      <c r="J7169" t="s">
        <v>18</v>
      </c>
      <c r="K7169">
        <v>2306.41</v>
      </c>
      <c r="L7169">
        <v>478.02</v>
      </c>
      <c r="M7169" t="s">
        <v>19</v>
      </c>
      <c r="N7169">
        <v>0.207257165898518</v>
      </c>
      <c r="O7169" t="s">
        <v>11351</v>
      </c>
      <c r="P7169" t="s">
        <v>11354</v>
      </c>
      <c r="R7169" t="s">
        <v>11353</v>
      </c>
      <c r="S7169">
        <f>IF(SalesData[[#This Row],[Return Status]]="Returned",1,0)</f>
        <v>0</v>
      </c>
      <c r="U7169" s="2">
        <f>EOMONTH(SalesData[[#This Row],[Order Date]],0)</f>
        <v>45199</v>
      </c>
      <c r="V7169" s="9" t="str">
        <f>"Q"&amp;INT((MONTH(SalesData[[#This Row],[Order Date]])+2)/3)&amp;"-"&amp;YEAR(SalesData[[#This Row],[Order Date]])</f>
        <v>Q3-2023</v>
      </c>
    </row>
    <row r="7170" spans="1:22" x14ac:dyDescent="0.35">
      <c r="A7170" t="s">
        <v>7311</v>
      </c>
      <c r="B7170" s="1">
        <v>45175</v>
      </c>
      <c r="C7170" t="s">
        <v>113</v>
      </c>
      <c r="D7170" t="s">
        <v>99</v>
      </c>
      <c r="E7170">
        <v>1601362525</v>
      </c>
      <c r="F7170" t="s">
        <v>357</v>
      </c>
      <c r="G7170" t="s">
        <v>11381</v>
      </c>
      <c r="H7170" t="s">
        <v>165</v>
      </c>
      <c r="I7170" t="s">
        <v>36</v>
      </c>
      <c r="J7170" t="s">
        <v>19</v>
      </c>
      <c r="K7170">
        <v>3372.2</v>
      </c>
      <c r="L7170">
        <v>444.05</v>
      </c>
      <c r="M7170" t="s">
        <v>19</v>
      </c>
      <c r="N7170">
        <v>0.13167961568115799</v>
      </c>
      <c r="O7170" t="s">
        <v>11351</v>
      </c>
      <c r="P7170" t="s">
        <v>11352</v>
      </c>
      <c r="R7170" t="s">
        <v>11353</v>
      </c>
      <c r="S7170">
        <f>IF(SalesData[[#This Row],[Return Status]]="Returned",1,0)</f>
        <v>0</v>
      </c>
      <c r="U7170" s="2">
        <f>EOMONTH(SalesData[[#This Row],[Order Date]],0)</f>
        <v>45199</v>
      </c>
      <c r="V7170" s="9" t="str">
        <f>"Q"&amp;INT((MONTH(SalesData[[#This Row],[Order Date]])+2)/3)&amp;"-"&amp;YEAR(SalesData[[#This Row],[Order Date]])</f>
        <v>Q3-2023</v>
      </c>
    </row>
    <row r="7171" spans="1:22" x14ac:dyDescent="0.35">
      <c r="A7171" t="s">
        <v>7312</v>
      </c>
      <c r="B7171" s="1">
        <v>45189</v>
      </c>
      <c r="C7171" t="s">
        <v>52</v>
      </c>
      <c r="D7171" t="s">
        <v>13</v>
      </c>
      <c r="E7171">
        <v>6203438890</v>
      </c>
      <c r="F7171" t="s">
        <v>185</v>
      </c>
      <c r="G7171" t="s">
        <v>164</v>
      </c>
      <c r="H7171" t="s">
        <v>165</v>
      </c>
      <c r="I7171" t="s">
        <v>36</v>
      </c>
      <c r="J7171" t="s">
        <v>42</v>
      </c>
      <c r="K7171">
        <v>747.45</v>
      </c>
      <c r="L7171">
        <v>137.81</v>
      </c>
      <c r="M7171" t="s">
        <v>43</v>
      </c>
      <c r="N7171">
        <v>0.18437353669141701</v>
      </c>
      <c r="O7171" t="s">
        <v>11355</v>
      </c>
      <c r="P7171" t="s">
        <v>11352</v>
      </c>
      <c r="R7171" t="s">
        <v>11353</v>
      </c>
      <c r="S7171">
        <f>IF(SalesData[[#This Row],[Return Status]]="Returned",1,0)</f>
        <v>0</v>
      </c>
      <c r="U7171" s="2">
        <f>EOMONTH(SalesData[[#This Row],[Order Date]],0)</f>
        <v>45199</v>
      </c>
      <c r="V7171" s="9" t="str">
        <f>"Q"&amp;INT((MONTH(SalesData[[#This Row],[Order Date]])+2)/3)&amp;"-"&amp;YEAR(SalesData[[#This Row],[Order Date]])</f>
        <v>Q3-2023</v>
      </c>
    </row>
    <row r="7172" spans="1:22" x14ac:dyDescent="0.35">
      <c r="A7172" t="s">
        <v>7313</v>
      </c>
      <c r="B7172" s="1">
        <v>45198</v>
      </c>
      <c r="C7172" t="s">
        <v>132</v>
      </c>
      <c r="D7172" t="s">
        <v>80</v>
      </c>
      <c r="E7172">
        <v>6114772373</v>
      </c>
      <c r="F7172" t="s">
        <v>73</v>
      </c>
      <c r="G7172" t="s">
        <v>74</v>
      </c>
      <c r="H7172" t="s">
        <v>75</v>
      </c>
      <c r="I7172" t="s">
        <v>36</v>
      </c>
      <c r="J7172" t="s">
        <v>18</v>
      </c>
      <c r="K7172">
        <v>4687.82</v>
      </c>
      <c r="L7172">
        <v>143.87</v>
      </c>
      <c r="M7172" t="s">
        <v>19</v>
      </c>
      <c r="N7172">
        <v>3.0690171550955499E-2</v>
      </c>
      <c r="O7172" t="s">
        <v>11351</v>
      </c>
      <c r="P7172" t="s">
        <v>11356</v>
      </c>
      <c r="R7172" t="s">
        <v>11353</v>
      </c>
      <c r="S7172">
        <f>IF(SalesData[[#This Row],[Return Status]]="Returned",1,0)</f>
        <v>0</v>
      </c>
      <c r="T7172">
        <v>2420.2800000000002</v>
      </c>
      <c r="U7172" s="2">
        <f>EOMONTH(SalesData[[#This Row],[Order Date]],0)</f>
        <v>45199</v>
      </c>
      <c r="V7172" s="9" t="str">
        <f>"Q"&amp;INT((MONTH(SalesData[[#This Row],[Order Date]])+2)/3)&amp;"-"&amp;YEAR(SalesData[[#This Row],[Order Date]])</f>
        <v>Q3-2023</v>
      </c>
    </row>
    <row r="7173" spans="1:22" x14ac:dyDescent="0.35">
      <c r="A7173" t="s">
        <v>7314</v>
      </c>
      <c r="B7173" s="1">
        <v>45197</v>
      </c>
      <c r="C7173" t="s">
        <v>71</v>
      </c>
      <c r="D7173" t="s">
        <v>27</v>
      </c>
      <c r="E7173">
        <v>6293530929</v>
      </c>
      <c r="F7173" t="s">
        <v>64</v>
      </c>
      <c r="G7173" t="s">
        <v>15</v>
      </c>
      <c r="H7173" t="s">
        <v>16</v>
      </c>
      <c r="I7173" t="s">
        <v>17</v>
      </c>
      <c r="J7173" t="s">
        <v>18</v>
      </c>
      <c r="K7173">
        <v>1573.13</v>
      </c>
      <c r="L7173">
        <v>51.47</v>
      </c>
      <c r="M7173" t="s">
        <v>19</v>
      </c>
      <c r="N7173">
        <v>3.27182114637697E-2</v>
      </c>
      <c r="O7173" t="s">
        <v>11351</v>
      </c>
      <c r="P7173" t="s">
        <v>11356</v>
      </c>
      <c r="Q7173" t="s">
        <v>11372</v>
      </c>
      <c r="R7173" t="s">
        <v>11360</v>
      </c>
      <c r="S7173">
        <f>IF(SalesData[[#This Row],[Return Status]]="Returned",1,0)</f>
        <v>1</v>
      </c>
      <c r="T7173">
        <v>2085.91</v>
      </c>
      <c r="U7173" s="2">
        <f>EOMONTH(SalesData[[#This Row],[Order Date]],0)</f>
        <v>45199</v>
      </c>
      <c r="V7173" s="9" t="str">
        <f>"Q"&amp;INT((MONTH(SalesData[[#This Row],[Order Date]])+2)/3)&amp;"-"&amp;YEAR(SalesData[[#This Row],[Order Date]])</f>
        <v>Q3-2023</v>
      </c>
    </row>
    <row r="7174" spans="1:22" x14ac:dyDescent="0.35">
      <c r="A7174" t="s">
        <v>7315</v>
      </c>
      <c r="B7174" s="1">
        <v>45195</v>
      </c>
      <c r="C7174" t="s">
        <v>26</v>
      </c>
      <c r="D7174" t="s">
        <v>99</v>
      </c>
      <c r="E7174">
        <v>7190682656</v>
      </c>
      <c r="F7174" t="s">
        <v>168</v>
      </c>
      <c r="G7174" t="s">
        <v>54</v>
      </c>
      <c r="H7174" t="s">
        <v>55</v>
      </c>
      <c r="I7174" t="s">
        <v>31</v>
      </c>
      <c r="J7174" t="s">
        <v>43</v>
      </c>
      <c r="K7174">
        <v>2359.29</v>
      </c>
      <c r="L7174">
        <v>510.09</v>
      </c>
      <c r="M7174" t="s">
        <v>43</v>
      </c>
      <c r="N7174">
        <v>0.21620487519550399</v>
      </c>
      <c r="O7174" t="s">
        <v>11351</v>
      </c>
      <c r="P7174" t="s">
        <v>11354</v>
      </c>
      <c r="Q7174" t="s">
        <v>11364</v>
      </c>
      <c r="R7174" t="s">
        <v>11360</v>
      </c>
      <c r="S7174">
        <f>IF(SalesData[[#This Row],[Return Status]]="Returned",1,0)</f>
        <v>1</v>
      </c>
      <c r="U7174" s="2">
        <f>EOMONTH(SalesData[[#This Row],[Order Date]],0)</f>
        <v>45199</v>
      </c>
      <c r="V7174" s="9" t="str">
        <f>"Q"&amp;INT((MONTH(SalesData[[#This Row],[Order Date]])+2)/3)&amp;"-"&amp;YEAR(SalesData[[#This Row],[Order Date]])</f>
        <v>Q3-2023</v>
      </c>
    </row>
    <row r="7175" spans="1:22" x14ac:dyDescent="0.35">
      <c r="A7175" t="s">
        <v>7316</v>
      </c>
      <c r="B7175" s="1">
        <v>45193</v>
      </c>
      <c r="C7175" t="s">
        <v>97</v>
      </c>
      <c r="D7175" t="s">
        <v>46</v>
      </c>
      <c r="E7175">
        <v>678961663</v>
      </c>
      <c r="F7175" t="s">
        <v>168</v>
      </c>
      <c r="G7175" t="s">
        <v>11371</v>
      </c>
      <c r="H7175" t="s">
        <v>55</v>
      </c>
      <c r="I7175" t="s">
        <v>31</v>
      </c>
      <c r="J7175" t="s">
        <v>65</v>
      </c>
      <c r="K7175">
        <v>4481.5600000000004</v>
      </c>
      <c r="L7175">
        <v>1286.8499999999999</v>
      </c>
      <c r="M7175" t="s">
        <v>65</v>
      </c>
      <c r="N7175">
        <v>0.28714331616669198</v>
      </c>
      <c r="O7175" t="s">
        <v>11351</v>
      </c>
      <c r="P7175" t="s">
        <v>11354</v>
      </c>
      <c r="R7175" t="s">
        <v>11353</v>
      </c>
      <c r="S7175">
        <f>IF(SalesData[[#This Row],[Return Status]]="Returned",1,0)</f>
        <v>0</v>
      </c>
      <c r="U7175" s="2">
        <f>EOMONTH(SalesData[[#This Row],[Order Date]],0)</f>
        <v>45199</v>
      </c>
      <c r="V7175" s="9" t="str">
        <f>"Q"&amp;INT((MONTH(SalesData[[#This Row],[Order Date]])+2)/3)&amp;"-"&amp;YEAR(SalesData[[#This Row],[Order Date]])</f>
        <v>Q3-2023</v>
      </c>
    </row>
    <row r="7176" spans="1:22" x14ac:dyDescent="0.35">
      <c r="A7176" t="s">
        <v>7317</v>
      </c>
      <c r="B7176" s="1">
        <v>45192</v>
      </c>
      <c r="C7176" t="s">
        <v>21</v>
      </c>
      <c r="D7176" t="s">
        <v>39</v>
      </c>
      <c r="E7176">
        <v>5782504598</v>
      </c>
      <c r="F7176" t="s">
        <v>81</v>
      </c>
      <c r="G7176" t="s">
        <v>74</v>
      </c>
      <c r="H7176" t="s">
        <v>75</v>
      </c>
      <c r="I7176" t="s">
        <v>36</v>
      </c>
      <c r="J7176" t="s">
        <v>19</v>
      </c>
      <c r="K7176">
        <v>715.11</v>
      </c>
      <c r="L7176">
        <v>201.51</v>
      </c>
      <c r="M7176" t="s">
        <v>19</v>
      </c>
      <c r="N7176">
        <v>0.28178881570667402</v>
      </c>
      <c r="O7176" t="s">
        <v>11355</v>
      </c>
      <c r="P7176" t="s">
        <v>11354</v>
      </c>
      <c r="R7176" t="s">
        <v>11353</v>
      </c>
      <c r="S7176">
        <f>IF(SalesData[[#This Row],[Return Status]]="Returned",1,0)</f>
        <v>0</v>
      </c>
      <c r="T7176">
        <v>2420.2800000000002</v>
      </c>
      <c r="U7176" s="2">
        <f>EOMONTH(SalesData[[#This Row],[Order Date]],0)</f>
        <v>45199</v>
      </c>
      <c r="V7176" s="9" t="str">
        <f>"Q"&amp;INT((MONTH(SalesData[[#This Row],[Order Date]])+2)/3)&amp;"-"&amp;YEAR(SalesData[[#This Row],[Order Date]])</f>
        <v>Q3-2023</v>
      </c>
    </row>
    <row r="7177" spans="1:22" x14ac:dyDescent="0.35">
      <c r="A7177" t="s">
        <v>7318</v>
      </c>
      <c r="B7177" s="1">
        <v>45181</v>
      </c>
      <c r="C7177" t="s">
        <v>67</v>
      </c>
      <c r="D7177" t="s">
        <v>13</v>
      </c>
      <c r="E7177">
        <v>6918664354</v>
      </c>
      <c r="F7177" t="s">
        <v>81</v>
      </c>
      <c r="G7177" t="s">
        <v>74</v>
      </c>
      <c r="H7177" t="s">
        <v>75</v>
      </c>
      <c r="I7177" t="s">
        <v>36</v>
      </c>
      <c r="J7177" t="s">
        <v>62</v>
      </c>
      <c r="K7177">
        <v>1586.43</v>
      </c>
      <c r="L7177">
        <v>374.73</v>
      </c>
      <c r="M7177" t="s">
        <v>62</v>
      </c>
      <c r="N7177">
        <v>0.236209602692839</v>
      </c>
      <c r="O7177" t="s">
        <v>11351</v>
      </c>
      <c r="P7177" t="s">
        <v>11354</v>
      </c>
      <c r="R7177" t="s">
        <v>11353</v>
      </c>
      <c r="S7177">
        <f>IF(SalesData[[#This Row],[Return Status]]="Returned",1,0)</f>
        <v>0</v>
      </c>
      <c r="T7177">
        <v>2420.2800000000002</v>
      </c>
      <c r="U7177" s="2">
        <f>EOMONTH(SalesData[[#This Row],[Order Date]],0)</f>
        <v>45199</v>
      </c>
      <c r="V7177" s="9" t="str">
        <f>"Q"&amp;INT((MONTH(SalesData[[#This Row],[Order Date]])+2)/3)&amp;"-"&amp;YEAR(SalesData[[#This Row],[Order Date]])</f>
        <v>Q3-2023</v>
      </c>
    </row>
    <row r="7178" spans="1:22" x14ac:dyDescent="0.35">
      <c r="A7178" t="s">
        <v>7319</v>
      </c>
      <c r="B7178" s="1">
        <v>45173</v>
      </c>
      <c r="C7178" t="s">
        <v>92</v>
      </c>
      <c r="D7178" t="s">
        <v>99</v>
      </c>
      <c r="E7178">
        <v>6603711346</v>
      </c>
      <c r="F7178" t="s">
        <v>73</v>
      </c>
      <c r="G7178" t="s">
        <v>74</v>
      </c>
      <c r="H7178" t="s">
        <v>75</v>
      </c>
      <c r="I7178" t="s">
        <v>36</v>
      </c>
      <c r="J7178" t="s">
        <v>18</v>
      </c>
      <c r="K7178">
        <v>2762.25</v>
      </c>
      <c r="L7178">
        <v>766.77</v>
      </c>
      <c r="M7178" t="s">
        <v>19</v>
      </c>
      <c r="N7178">
        <v>0.27758892207439601</v>
      </c>
      <c r="O7178" t="s">
        <v>11351</v>
      </c>
      <c r="P7178" t="s">
        <v>11354</v>
      </c>
      <c r="R7178" t="s">
        <v>11353</v>
      </c>
      <c r="S7178">
        <f>IF(SalesData[[#This Row],[Return Status]]="Returned",1,0)</f>
        <v>0</v>
      </c>
      <c r="T7178">
        <v>2420.2800000000002</v>
      </c>
      <c r="U7178" s="2">
        <f>EOMONTH(SalesData[[#This Row],[Order Date]],0)</f>
        <v>45199</v>
      </c>
      <c r="V7178" s="9" t="str">
        <f>"Q"&amp;INT((MONTH(SalesData[[#This Row],[Order Date]])+2)/3)&amp;"-"&amp;YEAR(SalesData[[#This Row],[Order Date]])</f>
        <v>Q3-2023</v>
      </c>
    </row>
    <row r="7179" spans="1:22" x14ac:dyDescent="0.35">
      <c r="A7179" t="s">
        <v>7320</v>
      </c>
      <c r="B7179" s="1">
        <v>45171</v>
      </c>
      <c r="C7179" t="s">
        <v>67</v>
      </c>
      <c r="D7179" t="s">
        <v>46</v>
      </c>
      <c r="E7179">
        <v>2159041066</v>
      </c>
      <c r="F7179" t="s">
        <v>40</v>
      </c>
      <c r="G7179" t="s">
        <v>69</v>
      </c>
      <c r="H7179" t="s">
        <v>41</v>
      </c>
      <c r="I7179" t="s">
        <v>31</v>
      </c>
      <c r="J7179" t="s">
        <v>19</v>
      </c>
      <c r="K7179">
        <v>954.58</v>
      </c>
      <c r="L7179">
        <v>129.79</v>
      </c>
      <c r="M7179" t="s">
        <v>19</v>
      </c>
      <c r="N7179">
        <v>0.13596555553227599</v>
      </c>
      <c r="O7179" t="s">
        <v>11355</v>
      </c>
      <c r="P7179" t="s">
        <v>11352</v>
      </c>
      <c r="R7179" t="s">
        <v>11353</v>
      </c>
      <c r="S7179">
        <f>IF(SalesData[[#This Row],[Return Status]]="Returned",1,0)</f>
        <v>0</v>
      </c>
      <c r="T7179">
        <v>2081.52</v>
      </c>
      <c r="U7179" s="2">
        <f>EOMONTH(SalesData[[#This Row],[Order Date]],0)</f>
        <v>45199</v>
      </c>
      <c r="V7179" s="9" t="str">
        <f>"Q"&amp;INT((MONTH(SalesData[[#This Row],[Order Date]])+2)/3)&amp;"-"&amp;YEAR(SalesData[[#This Row],[Order Date]])</f>
        <v>Q3-2023</v>
      </c>
    </row>
    <row r="7180" spans="1:22" x14ac:dyDescent="0.35">
      <c r="A7180" t="s">
        <v>7321</v>
      </c>
      <c r="B7180" s="1">
        <v>45185</v>
      </c>
      <c r="C7180" t="s">
        <v>132</v>
      </c>
      <c r="D7180" t="s">
        <v>72</v>
      </c>
      <c r="E7180">
        <v>1927006655</v>
      </c>
      <c r="F7180" t="s">
        <v>14</v>
      </c>
      <c r="G7180" t="s">
        <v>15</v>
      </c>
      <c r="H7180" t="s">
        <v>16</v>
      </c>
      <c r="I7180" t="s">
        <v>17</v>
      </c>
      <c r="J7180" t="s">
        <v>65</v>
      </c>
      <c r="K7180">
        <v>2867.86</v>
      </c>
      <c r="L7180">
        <v>746.12</v>
      </c>
      <c r="M7180" t="s">
        <v>65</v>
      </c>
      <c r="N7180">
        <v>0.26016611689552499</v>
      </c>
      <c r="O7180" t="s">
        <v>11351</v>
      </c>
      <c r="P7180" t="s">
        <v>11354</v>
      </c>
      <c r="R7180" t="s">
        <v>11353</v>
      </c>
      <c r="S7180">
        <f>IF(SalesData[[#This Row],[Return Status]]="Returned",1,0)</f>
        <v>0</v>
      </c>
      <c r="T7180">
        <v>2085.91</v>
      </c>
      <c r="U7180" s="2">
        <f>EOMONTH(SalesData[[#This Row],[Order Date]],0)</f>
        <v>45199</v>
      </c>
      <c r="V7180" s="9" t="str">
        <f>"Q"&amp;INT((MONTH(SalesData[[#This Row],[Order Date]])+2)/3)&amp;"-"&amp;YEAR(SalesData[[#This Row],[Order Date]])</f>
        <v>Q3-2023</v>
      </c>
    </row>
    <row r="7181" spans="1:22" x14ac:dyDescent="0.35">
      <c r="A7181" t="s">
        <v>7322</v>
      </c>
      <c r="B7181" s="1">
        <v>45198</v>
      </c>
      <c r="C7181" t="s">
        <v>111</v>
      </c>
      <c r="D7181" t="s">
        <v>27</v>
      </c>
      <c r="E7181">
        <v>9808807153</v>
      </c>
      <c r="F7181" t="s">
        <v>357</v>
      </c>
      <c r="G7181" t="s">
        <v>164</v>
      </c>
      <c r="H7181" t="s">
        <v>11357</v>
      </c>
      <c r="I7181" t="s">
        <v>36</v>
      </c>
      <c r="J7181" t="s">
        <v>65</v>
      </c>
      <c r="K7181">
        <v>2972.59</v>
      </c>
      <c r="L7181">
        <v>472.47</v>
      </c>
      <c r="M7181" t="s">
        <v>65</v>
      </c>
      <c r="N7181">
        <v>0.158942201918193</v>
      </c>
      <c r="O7181" t="s">
        <v>11351</v>
      </c>
      <c r="P7181" t="s">
        <v>11352</v>
      </c>
      <c r="R7181" t="s">
        <v>11353</v>
      </c>
      <c r="S7181">
        <f>IF(SalesData[[#This Row],[Return Status]]="Returned",1,0)</f>
        <v>0</v>
      </c>
      <c r="U7181" s="2">
        <f>EOMONTH(SalesData[[#This Row],[Order Date]],0)</f>
        <v>45199</v>
      </c>
      <c r="V7181" s="9" t="str">
        <f>"Q"&amp;INT((MONTH(SalesData[[#This Row],[Order Date]])+2)/3)&amp;"-"&amp;YEAR(SalesData[[#This Row],[Order Date]])</f>
        <v>Q3-2023</v>
      </c>
    </row>
    <row r="7182" spans="1:22" x14ac:dyDescent="0.35">
      <c r="A7182" t="s">
        <v>7323</v>
      </c>
      <c r="B7182" s="1">
        <v>45184</v>
      </c>
      <c r="C7182" t="s">
        <v>325</v>
      </c>
      <c r="D7182" t="s">
        <v>72</v>
      </c>
      <c r="E7182">
        <v>152970371</v>
      </c>
      <c r="F7182" t="s">
        <v>73</v>
      </c>
      <c r="G7182" t="s">
        <v>74</v>
      </c>
      <c r="H7182" t="s">
        <v>75</v>
      </c>
      <c r="I7182" t="s">
        <v>36</v>
      </c>
      <c r="J7182" t="s">
        <v>43</v>
      </c>
      <c r="K7182">
        <v>702.36</v>
      </c>
      <c r="L7182">
        <v>30.37</v>
      </c>
      <c r="M7182" t="s">
        <v>43</v>
      </c>
      <c r="N7182">
        <v>4.3239933937012399E-2</v>
      </c>
      <c r="O7182" t="s">
        <v>11355</v>
      </c>
      <c r="P7182" t="s">
        <v>11356</v>
      </c>
      <c r="R7182" t="s">
        <v>11353</v>
      </c>
      <c r="S7182">
        <f>IF(SalesData[[#This Row],[Return Status]]="Returned",1,0)</f>
        <v>0</v>
      </c>
      <c r="T7182">
        <v>2420.2800000000002</v>
      </c>
      <c r="U7182" s="2">
        <f>EOMONTH(SalesData[[#This Row],[Order Date]],0)</f>
        <v>45199</v>
      </c>
      <c r="V7182" s="9" t="str">
        <f>"Q"&amp;INT((MONTH(SalesData[[#This Row],[Order Date]])+2)/3)&amp;"-"&amp;YEAR(SalesData[[#This Row],[Order Date]])</f>
        <v>Q3-2023</v>
      </c>
    </row>
    <row r="7183" spans="1:22" x14ac:dyDescent="0.35">
      <c r="A7183" t="s">
        <v>7324</v>
      </c>
      <c r="B7183" s="1">
        <v>45185</v>
      </c>
      <c r="C7183" t="s">
        <v>194</v>
      </c>
      <c r="D7183" t="s">
        <v>27</v>
      </c>
      <c r="E7183">
        <v>834741167</v>
      </c>
      <c r="F7183" t="s">
        <v>14</v>
      </c>
      <c r="G7183" t="s">
        <v>15</v>
      </c>
      <c r="H7183" t="s">
        <v>16</v>
      </c>
      <c r="I7183" t="s">
        <v>17</v>
      </c>
      <c r="J7183" t="s">
        <v>18</v>
      </c>
      <c r="K7183">
        <v>4853.13</v>
      </c>
      <c r="L7183">
        <v>548.64</v>
      </c>
      <c r="M7183" t="s">
        <v>19</v>
      </c>
      <c r="N7183">
        <v>0.113048692287246</v>
      </c>
      <c r="O7183" t="s">
        <v>11351</v>
      </c>
      <c r="P7183" t="s">
        <v>11352</v>
      </c>
      <c r="R7183" t="s">
        <v>11353</v>
      </c>
      <c r="S7183">
        <f>IF(SalesData[[#This Row],[Return Status]]="Returned",1,0)</f>
        <v>0</v>
      </c>
      <c r="T7183">
        <v>2085.91</v>
      </c>
      <c r="U7183" s="2">
        <f>EOMONTH(SalesData[[#This Row],[Order Date]],0)</f>
        <v>45199</v>
      </c>
      <c r="V7183" s="9" t="str">
        <f>"Q"&amp;INT((MONTH(SalesData[[#This Row],[Order Date]])+2)/3)&amp;"-"&amp;YEAR(SalesData[[#This Row],[Order Date]])</f>
        <v>Q3-2023</v>
      </c>
    </row>
    <row r="7184" spans="1:22" x14ac:dyDescent="0.35">
      <c r="A7184" t="s">
        <v>7325</v>
      </c>
      <c r="B7184" s="1">
        <v>45191</v>
      </c>
      <c r="C7184" t="s">
        <v>38</v>
      </c>
      <c r="D7184" t="s">
        <v>99</v>
      </c>
      <c r="E7184">
        <v>3475332119</v>
      </c>
      <c r="F7184" t="s">
        <v>116</v>
      </c>
      <c r="G7184" t="s">
        <v>74</v>
      </c>
      <c r="H7184" t="s">
        <v>75</v>
      </c>
      <c r="I7184" t="s">
        <v>36</v>
      </c>
      <c r="J7184" t="s">
        <v>62</v>
      </c>
      <c r="K7184">
        <v>3209.77</v>
      </c>
      <c r="L7184">
        <v>951.49</v>
      </c>
      <c r="M7184" t="s">
        <v>62</v>
      </c>
      <c r="N7184">
        <v>0.29643557014988597</v>
      </c>
      <c r="O7184" t="s">
        <v>11351</v>
      </c>
      <c r="P7184" t="s">
        <v>11354</v>
      </c>
      <c r="R7184" t="s">
        <v>11353</v>
      </c>
      <c r="S7184">
        <f>IF(SalesData[[#This Row],[Return Status]]="Returned",1,0)</f>
        <v>0</v>
      </c>
      <c r="T7184">
        <v>2420.2800000000002</v>
      </c>
      <c r="U7184" s="2">
        <f>EOMONTH(SalesData[[#This Row],[Order Date]],0)</f>
        <v>45199</v>
      </c>
      <c r="V7184" s="9" t="str">
        <f>"Q"&amp;INT((MONTH(SalesData[[#This Row],[Order Date]])+2)/3)&amp;"-"&amp;YEAR(SalesData[[#This Row],[Order Date]])</f>
        <v>Q3-2023</v>
      </c>
    </row>
    <row r="7185" spans="1:22" x14ac:dyDescent="0.35">
      <c r="A7185" t="s">
        <v>7326</v>
      </c>
      <c r="B7185" s="1">
        <v>45170</v>
      </c>
      <c r="C7185" t="s">
        <v>77</v>
      </c>
      <c r="D7185" t="s">
        <v>99</v>
      </c>
      <c r="E7185">
        <v>4699216184</v>
      </c>
      <c r="F7185" t="s">
        <v>22</v>
      </c>
      <c r="G7185" t="s">
        <v>23</v>
      </c>
      <c r="H7185" t="s">
        <v>24</v>
      </c>
      <c r="I7185" t="s">
        <v>17</v>
      </c>
      <c r="J7185" t="s">
        <v>62</v>
      </c>
      <c r="K7185">
        <v>3779.63</v>
      </c>
      <c r="L7185">
        <v>1070.42</v>
      </c>
      <c r="M7185" t="s">
        <v>62</v>
      </c>
      <c r="N7185">
        <v>0.28320761556025298</v>
      </c>
      <c r="O7185" t="s">
        <v>11351</v>
      </c>
      <c r="P7185" t="s">
        <v>11354</v>
      </c>
      <c r="R7185" t="s">
        <v>11353</v>
      </c>
      <c r="S7185">
        <f>IF(SalesData[[#This Row],[Return Status]]="Returned",1,0)</f>
        <v>0</v>
      </c>
      <c r="T7185">
        <v>2821.33</v>
      </c>
      <c r="U7185" s="2">
        <f>EOMONTH(SalesData[[#This Row],[Order Date]],0)</f>
        <v>45199</v>
      </c>
      <c r="V7185" s="9" t="str">
        <f>"Q"&amp;INT((MONTH(SalesData[[#This Row],[Order Date]])+2)/3)&amp;"-"&amp;YEAR(SalesData[[#This Row],[Order Date]])</f>
        <v>Q3-2023</v>
      </c>
    </row>
    <row r="7186" spans="1:22" x14ac:dyDescent="0.35">
      <c r="A7186" t="s">
        <v>7327</v>
      </c>
      <c r="B7186" s="1">
        <v>45174</v>
      </c>
      <c r="C7186" t="s">
        <v>38</v>
      </c>
      <c r="D7186" t="s">
        <v>27</v>
      </c>
      <c r="E7186">
        <v>4187724908</v>
      </c>
      <c r="F7186" t="s">
        <v>81</v>
      </c>
      <c r="G7186" t="s">
        <v>74</v>
      </c>
      <c r="H7186" t="s">
        <v>11357</v>
      </c>
      <c r="I7186" t="s">
        <v>36</v>
      </c>
      <c r="J7186" t="s">
        <v>19</v>
      </c>
      <c r="K7186">
        <v>465.32</v>
      </c>
      <c r="L7186">
        <v>68.06</v>
      </c>
      <c r="M7186" t="s">
        <v>19</v>
      </c>
      <c r="N7186">
        <v>0.14626493595805001</v>
      </c>
      <c r="O7186" t="s">
        <v>11361</v>
      </c>
      <c r="P7186" t="s">
        <v>11352</v>
      </c>
      <c r="R7186" t="s">
        <v>11353</v>
      </c>
      <c r="S7186">
        <f>IF(SalesData[[#This Row],[Return Status]]="Returned",1,0)</f>
        <v>0</v>
      </c>
      <c r="T7186">
        <v>2420.2800000000002</v>
      </c>
      <c r="U7186" s="2">
        <f>EOMONTH(SalesData[[#This Row],[Order Date]],0)</f>
        <v>45199</v>
      </c>
      <c r="V7186" s="9" t="str">
        <f>"Q"&amp;INT((MONTH(SalesData[[#This Row],[Order Date]])+2)/3)&amp;"-"&amp;YEAR(SalesData[[#This Row],[Order Date]])</f>
        <v>Q3-2023</v>
      </c>
    </row>
    <row r="7187" spans="1:22" x14ac:dyDescent="0.35">
      <c r="A7187" t="s">
        <v>7328</v>
      </c>
      <c r="B7187" s="1">
        <v>45186</v>
      </c>
      <c r="C7187" t="s">
        <v>52</v>
      </c>
      <c r="D7187" t="s">
        <v>39</v>
      </c>
      <c r="E7187">
        <v>4682122618</v>
      </c>
      <c r="F7187" t="s">
        <v>107</v>
      </c>
      <c r="G7187" t="s">
        <v>15</v>
      </c>
      <c r="H7187" t="s">
        <v>16</v>
      </c>
      <c r="I7187" t="s">
        <v>17</v>
      </c>
      <c r="J7187" t="s">
        <v>62</v>
      </c>
      <c r="K7187">
        <v>3122.06</v>
      </c>
      <c r="L7187">
        <v>831.6</v>
      </c>
      <c r="M7187" t="s">
        <v>62</v>
      </c>
      <c r="N7187">
        <v>0.26636259392836797</v>
      </c>
      <c r="O7187" t="s">
        <v>11351</v>
      </c>
      <c r="P7187" t="s">
        <v>11354</v>
      </c>
      <c r="R7187" t="s">
        <v>11353</v>
      </c>
      <c r="S7187">
        <f>IF(SalesData[[#This Row],[Return Status]]="Returned",1,0)</f>
        <v>0</v>
      </c>
      <c r="T7187">
        <v>2085.91</v>
      </c>
      <c r="U7187" s="2">
        <f>EOMONTH(SalesData[[#This Row],[Order Date]],0)</f>
        <v>45199</v>
      </c>
      <c r="V7187" s="9" t="str">
        <f>"Q"&amp;INT((MONTH(SalesData[[#This Row],[Order Date]])+2)/3)&amp;"-"&amp;YEAR(SalesData[[#This Row],[Order Date]])</f>
        <v>Q3-2023</v>
      </c>
    </row>
    <row r="7188" spans="1:22" x14ac:dyDescent="0.35">
      <c r="A7188" t="s">
        <v>7329</v>
      </c>
      <c r="B7188" s="1">
        <v>45192</v>
      </c>
      <c r="C7188" t="s">
        <v>188</v>
      </c>
      <c r="D7188" t="s">
        <v>145</v>
      </c>
      <c r="E7188">
        <v>8933256384</v>
      </c>
      <c r="F7188" t="s">
        <v>50</v>
      </c>
      <c r="G7188" t="s">
        <v>34</v>
      </c>
      <c r="H7188" t="s">
        <v>35</v>
      </c>
      <c r="I7188" t="s">
        <v>36</v>
      </c>
      <c r="J7188" t="s">
        <v>19</v>
      </c>
      <c r="K7188">
        <v>1804.08</v>
      </c>
      <c r="L7188">
        <v>475.01</v>
      </c>
      <c r="M7188" t="s">
        <v>19</v>
      </c>
      <c r="N7188">
        <v>0.263297636468449</v>
      </c>
      <c r="O7188" t="s">
        <v>11351</v>
      </c>
      <c r="P7188" t="s">
        <v>11354</v>
      </c>
      <c r="R7188" t="s">
        <v>11353</v>
      </c>
      <c r="S7188">
        <f>IF(SalesData[[#This Row],[Return Status]]="Returned",1,0)</f>
        <v>0</v>
      </c>
      <c r="U7188" s="2">
        <f>EOMONTH(SalesData[[#This Row],[Order Date]],0)</f>
        <v>45199</v>
      </c>
      <c r="V7188" s="9" t="str">
        <f>"Q"&amp;INT((MONTH(SalesData[[#This Row],[Order Date]])+2)/3)&amp;"-"&amp;YEAR(SalesData[[#This Row],[Order Date]])</f>
        <v>Q3-2023</v>
      </c>
    </row>
    <row r="7189" spans="1:22" x14ac:dyDescent="0.35">
      <c r="A7189" t="s">
        <v>7330</v>
      </c>
      <c r="B7189" s="1">
        <v>45197</v>
      </c>
      <c r="C7189" t="s">
        <v>57</v>
      </c>
      <c r="D7189" t="s">
        <v>39</v>
      </c>
      <c r="E7189">
        <v>2354076896</v>
      </c>
      <c r="F7189" t="s">
        <v>73</v>
      </c>
      <c r="G7189" t="s">
        <v>74</v>
      </c>
      <c r="H7189" t="s">
        <v>75</v>
      </c>
      <c r="I7189" t="s">
        <v>36</v>
      </c>
      <c r="J7189" t="s">
        <v>19</v>
      </c>
      <c r="K7189">
        <v>1239.83</v>
      </c>
      <c r="L7189">
        <v>313.92</v>
      </c>
      <c r="M7189" t="s">
        <v>19</v>
      </c>
      <c r="N7189">
        <v>0.25319600267778702</v>
      </c>
      <c r="O7189" t="s">
        <v>11351</v>
      </c>
      <c r="P7189" t="s">
        <v>11354</v>
      </c>
      <c r="R7189" t="s">
        <v>11353</v>
      </c>
      <c r="S7189">
        <f>IF(SalesData[[#This Row],[Return Status]]="Returned",1,0)</f>
        <v>0</v>
      </c>
      <c r="T7189">
        <v>2420.2800000000002</v>
      </c>
      <c r="U7189" s="2">
        <f>EOMONTH(SalesData[[#This Row],[Order Date]],0)</f>
        <v>45199</v>
      </c>
      <c r="V7189" s="9" t="str">
        <f>"Q"&amp;INT((MONTH(SalesData[[#This Row],[Order Date]])+2)/3)&amp;"-"&amp;YEAR(SalesData[[#This Row],[Order Date]])</f>
        <v>Q3-2023</v>
      </c>
    </row>
    <row r="7190" spans="1:22" x14ac:dyDescent="0.35">
      <c r="A7190" t="s">
        <v>7331</v>
      </c>
      <c r="B7190" s="1">
        <v>45172</v>
      </c>
      <c r="C7190" t="s">
        <v>45</v>
      </c>
      <c r="D7190" t="s">
        <v>46</v>
      </c>
      <c r="E7190">
        <v>7369437234</v>
      </c>
      <c r="F7190" t="s">
        <v>238</v>
      </c>
      <c r="G7190" t="s">
        <v>74</v>
      </c>
      <c r="H7190" t="s">
        <v>75</v>
      </c>
      <c r="I7190" t="s">
        <v>36</v>
      </c>
      <c r="J7190" t="s">
        <v>62</v>
      </c>
      <c r="K7190">
        <v>184.57</v>
      </c>
      <c r="L7190">
        <v>31.74</v>
      </c>
      <c r="M7190" t="s">
        <v>62</v>
      </c>
      <c r="N7190">
        <v>0.171967275288508</v>
      </c>
      <c r="O7190" t="s">
        <v>11361</v>
      </c>
      <c r="P7190" t="s">
        <v>11352</v>
      </c>
      <c r="Q7190" t="s">
        <v>11376</v>
      </c>
      <c r="R7190" t="s">
        <v>11360</v>
      </c>
      <c r="S7190">
        <f>IF(SalesData[[#This Row],[Return Status]]="Returned",1,0)</f>
        <v>1</v>
      </c>
      <c r="T7190">
        <v>2420.2800000000002</v>
      </c>
      <c r="U7190" s="2">
        <f>EOMONTH(SalesData[[#This Row],[Order Date]],0)</f>
        <v>45199</v>
      </c>
      <c r="V7190" s="9" t="str">
        <f>"Q"&amp;INT((MONTH(SalesData[[#This Row],[Order Date]])+2)/3)&amp;"-"&amp;YEAR(SalesData[[#This Row],[Order Date]])</f>
        <v>Q3-2023</v>
      </c>
    </row>
    <row r="7191" spans="1:22" x14ac:dyDescent="0.35">
      <c r="A7191" t="s">
        <v>7332</v>
      </c>
      <c r="B7191" s="1">
        <v>45188</v>
      </c>
      <c r="C7191" t="s">
        <v>26</v>
      </c>
      <c r="D7191" t="s">
        <v>145</v>
      </c>
      <c r="E7191">
        <v>4485124049</v>
      </c>
      <c r="F7191" t="s">
        <v>152</v>
      </c>
      <c r="G7191" t="s">
        <v>23</v>
      </c>
      <c r="H7191" t="s">
        <v>24</v>
      </c>
      <c r="I7191" t="s">
        <v>17</v>
      </c>
      <c r="J7191" t="s">
        <v>19</v>
      </c>
      <c r="K7191">
        <v>4093.01</v>
      </c>
      <c r="L7191">
        <v>800.28</v>
      </c>
      <c r="M7191" t="s">
        <v>19</v>
      </c>
      <c r="N7191">
        <v>0.195523587775256</v>
      </c>
      <c r="O7191" t="s">
        <v>11351</v>
      </c>
      <c r="P7191" t="s">
        <v>11352</v>
      </c>
      <c r="Q7191" t="s">
        <v>11359</v>
      </c>
      <c r="R7191" t="s">
        <v>11360</v>
      </c>
      <c r="S7191">
        <f>IF(SalesData[[#This Row],[Return Status]]="Returned",1,0)</f>
        <v>1</v>
      </c>
      <c r="T7191">
        <v>2821.33</v>
      </c>
      <c r="U7191" s="2">
        <f>EOMONTH(SalesData[[#This Row],[Order Date]],0)</f>
        <v>45199</v>
      </c>
      <c r="V7191" s="9" t="str">
        <f>"Q"&amp;INT((MONTH(SalesData[[#This Row],[Order Date]])+2)/3)&amp;"-"&amp;YEAR(SalesData[[#This Row],[Order Date]])</f>
        <v>Q3-2023</v>
      </c>
    </row>
    <row r="7192" spans="1:22" x14ac:dyDescent="0.35">
      <c r="A7192" t="s">
        <v>7333</v>
      </c>
      <c r="B7192" s="1">
        <v>45172</v>
      </c>
      <c r="C7192" t="s">
        <v>176</v>
      </c>
      <c r="D7192" t="s">
        <v>99</v>
      </c>
      <c r="E7192">
        <v>9161888462</v>
      </c>
      <c r="F7192" t="s">
        <v>73</v>
      </c>
      <c r="G7192" t="s">
        <v>74</v>
      </c>
      <c r="H7192" t="s">
        <v>75</v>
      </c>
      <c r="I7192" t="s">
        <v>36</v>
      </c>
      <c r="J7192" t="s">
        <v>18</v>
      </c>
      <c r="K7192">
        <v>2900.6</v>
      </c>
      <c r="L7192">
        <v>442.62</v>
      </c>
      <c r="M7192" t="s">
        <v>19</v>
      </c>
      <c r="N7192">
        <v>0.152596014617665</v>
      </c>
      <c r="O7192" t="s">
        <v>11351</v>
      </c>
      <c r="P7192" t="s">
        <v>11352</v>
      </c>
      <c r="R7192" t="s">
        <v>11353</v>
      </c>
      <c r="S7192">
        <f>IF(SalesData[[#This Row],[Return Status]]="Returned",1,0)</f>
        <v>0</v>
      </c>
      <c r="T7192">
        <v>2420.2800000000002</v>
      </c>
      <c r="U7192" s="2">
        <f>EOMONTH(SalesData[[#This Row],[Order Date]],0)</f>
        <v>45199</v>
      </c>
      <c r="V7192" s="9" t="str">
        <f>"Q"&amp;INT((MONTH(SalesData[[#This Row],[Order Date]])+2)/3)&amp;"-"&amp;YEAR(SalesData[[#This Row],[Order Date]])</f>
        <v>Q3-2023</v>
      </c>
    </row>
    <row r="7193" spans="1:22" x14ac:dyDescent="0.35">
      <c r="A7193" t="s">
        <v>7334</v>
      </c>
      <c r="B7193" s="1">
        <v>45175</v>
      </c>
      <c r="C7193" t="s">
        <v>176</v>
      </c>
      <c r="D7193" t="s">
        <v>39</v>
      </c>
      <c r="E7193">
        <v>2009716685</v>
      </c>
      <c r="F7193" t="s">
        <v>120</v>
      </c>
      <c r="G7193" t="s">
        <v>141</v>
      </c>
      <c r="H7193" t="s">
        <v>121</v>
      </c>
      <c r="I7193" t="s">
        <v>17</v>
      </c>
      <c r="J7193" t="s">
        <v>65</v>
      </c>
      <c r="K7193">
        <v>4621.13</v>
      </c>
      <c r="L7193">
        <v>1108.19</v>
      </c>
      <c r="M7193" t="s">
        <v>65</v>
      </c>
      <c r="N7193">
        <v>0.239809310709718</v>
      </c>
      <c r="O7193" t="s">
        <v>11351</v>
      </c>
      <c r="P7193" t="s">
        <v>11354</v>
      </c>
      <c r="R7193" t="s">
        <v>11353</v>
      </c>
      <c r="S7193">
        <f>IF(SalesData[[#This Row],[Return Status]]="Returned",1,0)</f>
        <v>0</v>
      </c>
      <c r="T7193">
        <v>2793.38</v>
      </c>
      <c r="U7193" s="2">
        <f>EOMONTH(SalesData[[#This Row],[Order Date]],0)</f>
        <v>45199</v>
      </c>
      <c r="V7193" s="9" t="str">
        <f>"Q"&amp;INT((MONTH(SalesData[[#This Row],[Order Date]])+2)/3)&amp;"-"&amp;YEAR(SalesData[[#This Row],[Order Date]])</f>
        <v>Q3-2023</v>
      </c>
    </row>
    <row r="7194" spans="1:22" x14ac:dyDescent="0.35">
      <c r="A7194" t="s">
        <v>7335</v>
      </c>
      <c r="B7194" s="1">
        <v>45178</v>
      </c>
      <c r="C7194" t="s">
        <v>21</v>
      </c>
      <c r="D7194" t="s">
        <v>46</v>
      </c>
      <c r="E7194">
        <v>6321508476</v>
      </c>
      <c r="F7194" t="s">
        <v>410</v>
      </c>
      <c r="G7194" t="s">
        <v>29</v>
      </c>
      <c r="H7194" t="s">
        <v>30</v>
      </c>
      <c r="I7194" t="s">
        <v>31</v>
      </c>
      <c r="J7194" t="s">
        <v>18</v>
      </c>
      <c r="K7194">
        <v>4919.0200000000004</v>
      </c>
      <c r="L7194">
        <v>931.81</v>
      </c>
      <c r="M7194" t="s">
        <v>19</v>
      </c>
      <c r="N7194">
        <v>0.189430008416311</v>
      </c>
      <c r="O7194" t="s">
        <v>11351</v>
      </c>
      <c r="P7194" t="s">
        <v>11352</v>
      </c>
      <c r="R7194" t="s">
        <v>11353</v>
      </c>
      <c r="S7194">
        <f>IF(SalesData[[#This Row],[Return Status]]="Returned",1,0)</f>
        <v>0</v>
      </c>
      <c r="T7194">
        <v>2788.38</v>
      </c>
      <c r="U7194" s="2">
        <f>EOMONTH(SalesData[[#This Row],[Order Date]],0)</f>
        <v>45199</v>
      </c>
      <c r="V7194" s="9" t="str">
        <f>"Q"&amp;INT((MONTH(SalesData[[#This Row],[Order Date]])+2)/3)&amp;"-"&amp;YEAR(SalesData[[#This Row],[Order Date]])</f>
        <v>Q3-2023</v>
      </c>
    </row>
    <row r="7195" spans="1:22" x14ac:dyDescent="0.35">
      <c r="A7195" t="s">
        <v>7336</v>
      </c>
      <c r="B7195" s="1">
        <v>45188</v>
      </c>
      <c r="C7195" t="s">
        <v>57</v>
      </c>
      <c r="D7195" t="s">
        <v>46</v>
      </c>
      <c r="E7195">
        <v>8390796170</v>
      </c>
      <c r="F7195" t="s">
        <v>172</v>
      </c>
      <c r="G7195" t="s">
        <v>141</v>
      </c>
      <c r="H7195" t="s">
        <v>121</v>
      </c>
      <c r="I7195" t="s">
        <v>17</v>
      </c>
      <c r="J7195" t="s">
        <v>61</v>
      </c>
      <c r="K7195">
        <v>2091.5100000000002</v>
      </c>
      <c r="L7195">
        <v>514.54999999999995</v>
      </c>
      <c r="M7195" t="s">
        <v>62</v>
      </c>
      <c r="N7195">
        <v>0.24601842687818801</v>
      </c>
      <c r="O7195" t="s">
        <v>11351</v>
      </c>
      <c r="P7195" t="s">
        <v>11354</v>
      </c>
      <c r="R7195" t="s">
        <v>11353</v>
      </c>
      <c r="S7195">
        <f>IF(SalesData[[#This Row],[Return Status]]="Returned",1,0)</f>
        <v>0</v>
      </c>
      <c r="T7195">
        <v>2793.38</v>
      </c>
      <c r="U7195" s="2">
        <f>EOMONTH(SalesData[[#This Row],[Order Date]],0)</f>
        <v>45199</v>
      </c>
      <c r="V7195" s="9" t="str">
        <f>"Q"&amp;INT((MONTH(SalesData[[#This Row],[Order Date]])+2)/3)&amp;"-"&amp;YEAR(SalesData[[#This Row],[Order Date]])</f>
        <v>Q3-2023</v>
      </c>
    </row>
    <row r="7196" spans="1:22" x14ac:dyDescent="0.35">
      <c r="A7196" t="s">
        <v>7337</v>
      </c>
      <c r="B7196" s="1">
        <v>45183</v>
      </c>
      <c r="C7196" t="s">
        <v>77</v>
      </c>
      <c r="D7196" t="s">
        <v>39</v>
      </c>
      <c r="E7196">
        <v>8373220577</v>
      </c>
      <c r="F7196" t="s">
        <v>410</v>
      </c>
      <c r="G7196" t="s">
        <v>29</v>
      </c>
      <c r="H7196" t="s">
        <v>30</v>
      </c>
      <c r="I7196" t="s">
        <v>31</v>
      </c>
      <c r="J7196" t="s">
        <v>19</v>
      </c>
      <c r="K7196">
        <v>112.11</v>
      </c>
      <c r="L7196">
        <v>6.32</v>
      </c>
      <c r="M7196" t="s">
        <v>19</v>
      </c>
      <c r="N7196">
        <v>5.6373204888056402E-2</v>
      </c>
      <c r="O7196" t="s">
        <v>11361</v>
      </c>
      <c r="P7196" t="s">
        <v>11356</v>
      </c>
      <c r="R7196" t="s">
        <v>11353</v>
      </c>
      <c r="S7196">
        <f>IF(SalesData[[#This Row],[Return Status]]="Returned",1,0)</f>
        <v>0</v>
      </c>
      <c r="T7196">
        <v>2788.38</v>
      </c>
      <c r="U7196" s="2">
        <f>EOMONTH(SalesData[[#This Row],[Order Date]],0)</f>
        <v>45199</v>
      </c>
      <c r="V7196" s="9" t="str">
        <f>"Q"&amp;INT((MONTH(SalesData[[#This Row],[Order Date]])+2)/3)&amp;"-"&amp;YEAR(SalesData[[#This Row],[Order Date]])</f>
        <v>Q3-2023</v>
      </c>
    </row>
    <row r="7197" spans="1:22" x14ac:dyDescent="0.35">
      <c r="A7197" t="s">
        <v>7338</v>
      </c>
      <c r="B7197" s="1">
        <v>45195</v>
      </c>
      <c r="C7197" t="s">
        <v>21</v>
      </c>
      <c r="D7197" t="s">
        <v>39</v>
      </c>
      <c r="E7197">
        <v>1562845073</v>
      </c>
      <c r="F7197" t="s">
        <v>78</v>
      </c>
      <c r="G7197" t="s">
        <v>15</v>
      </c>
      <c r="H7197" t="s">
        <v>16</v>
      </c>
      <c r="I7197" t="s">
        <v>17</v>
      </c>
      <c r="J7197" t="s">
        <v>65</v>
      </c>
      <c r="K7197">
        <v>2797.72</v>
      </c>
      <c r="L7197">
        <v>319.19</v>
      </c>
      <c r="M7197" t="s">
        <v>65</v>
      </c>
      <c r="N7197">
        <v>0.114089329882905</v>
      </c>
      <c r="O7197" t="s">
        <v>11351</v>
      </c>
      <c r="P7197" t="s">
        <v>11352</v>
      </c>
      <c r="Q7197" t="s">
        <v>11365</v>
      </c>
      <c r="R7197" t="s">
        <v>11360</v>
      </c>
      <c r="S7197">
        <f>IF(SalesData[[#This Row],[Return Status]]="Returned",1,0)</f>
        <v>1</v>
      </c>
      <c r="T7197">
        <v>2085.91</v>
      </c>
      <c r="U7197" s="2">
        <f>EOMONTH(SalesData[[#This Row],[Order Date]],0)</f>
        <v>45199</v>
      </c>
      <c r="V7197" s="9" t="str">
        <f>"Q"&amp;INT((MONTH(SalesData[[#This Row],[Order Date]])+2)/3)&amp;"-"&amp;YEAR(SalesData[[#This Row],[Order Date]])</f>
        <v>Q3-2023</v>
      </c>
    </row>
    <row r="7198" spans="1:22" x14ac:dyDescent="0.35">
      <c r="A7198" t="s">
        <v>7339</v>
      </c>
      <c r="B7198" s="1">
        <v>45185</v>
      </c>
      <c r="C7198" t="s">
        <v>92</v>
      </c>
      <c r="D7198" t="s">
        <v>80</v>
      </c>
      <c r="E7198">
        <v>2297316992</v>
      </c>
      <c r="F7198" t="s">
        <v>120</v>
      </c>
      <c r="G7198" t="s">
        <v>141</v>
      </c>
      <c r="H7198" t="s">
        <v>121</v>
      </c>
      <c r="I7198" t="s">
        <v>17</v>
      </c>
      <c r="J7198" t="s">
        <v>61</v>
      </c>
      <c r="K7198">
        <v>472.57</v>
      </c>
      <c r="L7198">
        <v>122.08</v>
      </c>
      <c r="M7198" t="s">
        <v>62</v>
      </c>
      <c r="N7198">
        <v>0.258332098948304</v>
      </c>
      <c r="O7198" t="s">
        <v>11361</v>
      </c>
      <c r="P7198" t="s">
        <v>11354</v>
      </c>
      <c r="R7198" t="s">
        <v>11353</v>
      </c>
      <c r="S7198">
        <f>IF(SalesData[[#This Row],[Return Status]]="Returned",1,0)</f>
        <v>0</v>
      </c>
      <c r="T7198">
        <v>2793.38</v>
      </c>
      <c r="U7198" s="2">
        <f>EOMONTH(SalesData[[#This Row],[Order Date]],0)</f>
        <v>45199</v>
      </c>
      <c r="V7198" s="9" t="str">
        <f>"Q"&amp;INT((MONTH(SalesData[[#This Row],[Order Date]])+2)/3)&amp;"-"&amp;YEAR(SalesData[[#This Row],[Order Date]])</f>
        <v>Q3-2023</v>
      </c>
    </row>
    <row r="7199" spans="1:22" x14ac:dyDescent="0.35">
      <c r="A7199" t="s">
        <v>7340</v>
      </c>
      <c r="B7199" s="1">
        <v>45170</v>
      </c>
      <c r="C7199" t="s">
        <v>49</v>
      </c>
      <c r="D7199" t="s">
        <v>145</v>
      </c>
      <c r="E7199">
        <v>6189054546</v>
      </c>
      <c r="F7199" t="s">
        <v>64</v>
      </c>
      <c r="G7199" t="s">
        <v>15</v>
      </c>
      <c r="H7199" t="s">
        <v>16</v>
      </c>
      <c r="I7199" t="s">
        <v>17</v>
      </c>
      <c r="J7199" t="s">
        <v>19</v>
      </c>
      <c r="K7199">
        <v>2046.29</v>
      </c>
      <c r="L7199">
        <v>419.24</v>
      </c>
      <c r="M7199" t="s">
        <v>19</v>
      </c>
      <c r="N7199">
        <v>0.204878096457491</v>
      </c>
      <c r="O7199" t="s">
        <v>11351</v>
      </c>
      <c r="P7199" t="s">
        <v>11354</v>
      </c>
      <c r="R7199" t="s">
        <v>11353</v>
      </c>
      <c r="S7199">
        <f>IF(SalesData[[#This Row],[Return Status]]="Returned",1,0)</f>
        <v>0</v>
      </c>
      <c r="T7199">
        <v>2085.91</v>
      </c>
      <c r="U7199" s="2">
        <f>EOMONTH(SalesData[[#This Row],[Order Date]],0)</f>
        <v>45199</v>
      </c>
      <c r="V7199" s="9" t="str">
        <f>"Q"&amp;INT((MONTH(SalesData[[#This Row],[Order Date]])+2)/3)&amp;"-"&amp;YEAR(SalesData[[#This Row],[Order Date]])</f>
        <v>Q3-2023</v>
      </c>
    </row>
    <row r="7200" spans="1:22" x14ac:dyDescent="0.35">
      <c r="A7200" t="s">
        <v>7341</v>
      </c>
      <c r="B7200" s="1">
        <v>45173</v>
      </c>
      <c r="C7200" t="s">
        <v>38</v>
      </c>
      <c r="D7200" t="s">
        <v>27</v>
      </c>
      <c r="E7200">
        <v>2679500427</v>
      </c>
      <c r="F7200" t="s">
        <v>73</v>
      </c>
      <c r="G7200" t="s">
        <v>545</v>
      </c>
      <c r="H7200" t="s">
        <v>75</v>
      </c>
      <c r="I7200" t="s">
        <v>36</v>
      </c>
      <c r="J7200" t="s">
        <v>19</v>
      </c>
      <c r="K7200">
        <v>1715.8</v>
      </c>
      <c r="L7200">
        <v>473</v>
      </c>
      <c r="M7200" t="s">
        <v>19</v>
      </c>
      <c r="N7200">
        <v>0.275673155379415</v>
      </c>
      <c r="O7200" t="s">
        <v>11351</v>
      </c>
      <c r="P7200" t="s">
        <v>11354</v>
      </c>
      <c r="R7200" t="s">
        <v>11353</v>
      </c>
      <c r="S7200">
        <f>IF(SalesData[[#This Row],[Return Status]]="Returned",1,0)</f>
        <v>0</v>
      </c>
      <c r="U7200" s="2">
        <f>EOMONTH(SalesData[[#This Row],[Order Date]],0)</f>
        <v>45199</v>
      </c>
      <c r="V7200" s="9" t="str">
        <f>"Q"&amp;INT((MONTH(SalesData[[#This Row],[Order Date]])+2)/3)&amp;"-"&amp;YEAR(SalesData[[#This Row],[Order Date]])</f>
        <v>Q3-2023</v>
      </c>
    </row>
    <row r="7201" spans="1:22" x14ac:dyDescent="0.35">
      <c r="A7201" t="s">
        <v>7342</v>
      </c>
      <c r="B7201" s="1">
        <v>45185</v>
      </c>
      <c r="C7201" t="s">
        <v>26</v>
      </c>
      <c r="D7201" t="s">
        <v>46</v>
      </c>
      <c r="E7201">
        <v>219733915</v>
      </c>
      <c r="F7201" t="s">
        <v>206</v>
      </c>
      <c r="G7201" t="s">
        <v>11379</v>
      </c>
      <c r="H7201" t="s">
        <v>90</v>
      </c>
      <c r="I7201" t="s">
        <v>31</v>
      </c>
      <c r="J7201" t="s">
        <v>65</v>
      </c>
      <c r="K7201">
        <v>284.02999999999997</v>
      </c>
      <c r="L7201">
        <v>64.25</v>
      </c>
      <c r="M7201" t="s">
        <v>65</v>
      </c>
      <c r="N7201">
        <v>0.226208499102208</v>
      </c>
      <c r="O7201" t="s">
        <v>11361</v>
      </c>
      <c r="P7201" t="s">
        <v>11354</v>
      </c>
      <c r="Q7201" t="s">
        <v>11376</v>
      </c>
      <c r="R7201" t="s">
        <v>11360</v>
      </c>
      <c r="S7201">
        <f>IF(SalesData[[#This Row],[Return Status]]="Returned",1,0)</f>
        <v>1</v>
      </c>
      <c r="U7201" s="2">
        <f>EOMONTH(SalesData[[#This Row],[Order Date]],0)</f>
        <v>45199</v>
      </c>
      <c r="V7201" s="9" t="str">
        <f>"Q"&amp;INT((MONTH(SalesData[[#This Row],[Order Date]])+2)/3)&amp;"-"&amp;YEAR(SalesData[[#This Row],[Order Date]])</f>
        <v>Q3-2023</v>
      </c>
    </row>
    <row r="7202" spans="1:22" x14ac:dyDescent="0.35">
      <c r="A7202" t="s">
        <v>7343</v>
      </c>
      <c r="B7202" s="1">
        <v>45201</v>
      </c>
      <c r="C7202" t="s">
        <v>67</v>
      </c>
      <c r="D7202" t="s">
        <v>13</v>
      </c>
      <c r="E7202">
        <v>5937741496</v>
      </c>
      <c r="F7202" t="s">
        <v>147</v>
      </c>
      <c r="G7202" t="s">
        <v>84</v>
      </c>
      <c r="H7202" t="s">
        <v>85</v>
      </c>
      <c r="I7202" t="s">
        <v>31</v>
      </c>
      <c r="J7202" t="s">
        <v>19</v>
      </c>
      <c r="K7202">
        <v>1121.7</v>
      </c>
      <c r="L7202">
        <v>33.85</v>
      </c>
      <c r="M7202" t="s">
        <v>19</v>
      </c>
      <c r="N7202">
        <v>3.01774092894713E-2</v>
      </c>
      <c r="O7202" t="s">
        <v>11351</v>
      </c>
      <c r="P7202" t="s">
        <v>11356</v>
      </c>
      <c r="R7202" t="s">
        <v>11353</v>
      </c>
      <c r="S7202">
        <f>IF(SalesData[[#This Row],[Return Status]]="Returned",1,0)</f>
        <v>0</v>
      </c>
      <c r="T7202">
        <v>847.14</v>
      </c>
      <c r="U7202" s="2">
        <f>EOMONTH(SalesData[[#This Row],[Order Date]],0)</f>
        <v>45230</v>
      </c>
      <c r="V7202" s="9" t="str">
        <f>"Q"&amp;INT((MONTH(SalesData[[#This Row],[Order Date]])+2)/3)&amp;"-"&amp;YEAR(SalesData[[#This Row],[Order Date]])</f>
        <v>Q4-2023</v>
      </c>
    </row>
    <row r="7203" spans="1:22" x14ac:dyDescent="0.35">
      <c r="A7203" t="s">
        <v>7344</v>
      </c>
      <c r="B7203" s="1">
        <v>45202</v>
      </c>
      <c r="C7203" t="s">
        <v>92</v>
      </c>
      <c r="D7203" t="s">
        <v>145</v>
      </c>
      <c r="E7203">
        <v>3921284539</v>
      </c>
      <c r="F7203" t="s">
        <v>120</v>
      </c>
      <c r="G7203" t="s">
        <v>141</v>
      </c>
      <c r="H7203" t="s">
        <v>121</v>
      </c>
      <c r="I7203" t="s">
        <v>17</v>
      </c>
      <c r="J7203" t="s">
        <v>19</v>
      </c>
      <c r="K7203">
        <v>367.44</v>
      </c>
      <c r="L7203">
        <v>14.13</v>
      </c>
      <c r="M7203" t="s">
        <v>19</v>
      </c>
      <c r="N7203">
        <v>3.8455258001306301E-2</v>
      </c>
      <c r="O7203" t="s">
        <v>11361</v>
      </c>
      <c r="P7203" t="s">
        <v>11356</v>
      </c>
      <c r="R7203" t="s">
        <v>11353</v>
      </c>
      <c r="S7203">
        <f>IF(SalesData[[#This Row],[Return Status]]="Returned",1,0)</f>
        <v>0</v>
      </c>
      <c r="T7203">
        <v>2793.38</v>
      </c>
      <c r="U7203" s="2">
        <f>EOMONTH(SalesData[[#This Row],[Order Date]],0)</f>
        <v>45230</v>
      </c>
      <c r="V7203" s="9" t="str">
        <f>"Q"&amp;INT((MONTH(SalesData[[#This Row],[Order Date]])+2)/3)&amp;"-"&amp;YEAR(SalesData[[#This Row],[Order Date]])</f>
        <v>Q4-2023</v>
      </c>
    </row>
    <row r="7204" spans="1:22" x14ac:dyDescent="0.35">
      <c r="A7204" t="s">
        <v>7345</v>
      </c>
      <c r="B7204" s="1">
        <v>45202</v>
      </c>
      <c r="C7204" t="s">
        <v>12</v>
      </c>
      <c r="D7204" t="s">
        <v>27</v>
      </c>
      <c r="E7204">
        <v>7241087922</v>
      </c>
      <c r="F7204" t="s">
        <v>120</v>
      </c>
      <c r="G7204" t="s">
        <v>141</v>
      </c>
      <c r="H7204" t="s">
        <v>121</v>
      </c>
      <c r="I7204" t="s">
        <v>17</v>
      </c>
      <c r="J7204" t="s">
        <v>61</v>
      </c>
      <c r="K7204">
        <v>275.76</v>
      </c>
      <c r="L7204">
        <v>17.809999999999999</v>
      </c>
      <c r="M7204" t="s">
        <v>62</v>
      </c>
      <c r="N7204">
        <v>6.4585146504206603E-2</v>
      </c>
      <c r="O7204" t="s">
        <v>11361</v>
      </c>
      <c r="P7204" t="s">
        <v>11356</v>
      </c>
      <c r="R7204" t="s">
        <v>11353</v>
      </c>
      <c r="S7204">
        <f>IF(SalesData[[#This Row],[Return Status]]="Returned",1,0)</f>
        <v>0</v>
      </c>
      <c r="T7204">
        <v>2793.38</v>
      </c>
      <c r="U7204" s="2">
        <f>EOMONTH(SalesData[[#This Row],[Order Date]],0)</f>
        <v>45230</v>
      </c>
      <c r="V7204" s="9" t="str">
        <f>"Q"&amp;INT((MONTH(SalesData[[#This Row],[Order Date]])+2)/3)&amp;"-"&amp;YEAR(SalesData[[#This Row],[Order Date]])</f>
        <v>Q4-2023</v>
      </c>
    </row>
    <row r="7205" spans="1:22" x14ac:dyDescent="0.35">
      <c r="A7205" t="s">
        <v>7346</v>
      </c>
      <c r="B7205" s="1">
        <v>45205</v>
      </c>
      <c r="C7205" t="s">
        <v>97</v>
      </c>
      <c r="D7205" t="s">
        <v>99</v>
      </c>
      <c r="E7205">
        <v>5617559871</v>
      </c>
      <c r="F7205" t="s">
        <v>137</v>
      </c>
      <c r="G7205" t="s">
        <v>34</v>
      </c>
      <c r="H7205" t="s">
        <v>35</v>
      </c>
      <c r="I7205" t="s">
        <v>36</v>
      </c>
      <c r="J7205" t="s">
        <v>18</v>
      </c>
      <c r="K7205">
        <v>1475.42</v>
      </c>
      <c r="L7205">
        <v>231.08</v>
      </c>
      <c r="M7205" t="s">
        <v>19</v>
      </c>
      <c r="N7205">
        <v>0.15661980995242</v>
      </c>
      <c r="O7205" t="s">
        <v>11351</v>
      </c>
      <c r="P7205" t="s">
        <v>11352</v>
      </c>
      <c r="R7205" t="s">
        <v>11353</v>
      </c>
      <c r="S7205">
        <f>IF(SalesData[[#This Row],[Return Status]]="Returned",1,0)</f>
        <v>0</v>
      </c>
      <c r="U7205" s="2">
        <f>EOMONTH(SalesData[[#This Row],[Order Date]],0)</f>
        <v>45230</v>
      </c>
      <c r="V7205" s="9" t="str">
        <f>"Q"&amp;INT((MONTH(SalesData[[#This Row],[Order Date]])+2)/3)&amp;"-"&amp;YEAR(SalesData[[#This Row],[Order Date]])</f>
        <v>Q4-2023</v>
      </c>
    </row>
    <row r="7206" spans="1:22" x14ac:dyDescent="0.35">
      <c r="A7206" t="s">
        <v>7347</v>
      </c>
      <c r="B7206" s="1">
        <v>45201</v>
      </c>
      <c r="C7206" t="s">
        <v>97</v>
      </c>
      <c r="D7206" t="s">
        <v>27</v>
      </c>
      <c r="E7206">
        <v>8313015249</v>
      </c>
      <c r="F7206" t="s">
        <v>238</v>
      </c>
      <c r="G7206" t="s">
        <v>74</v>
      </c>
      <c r="H7206" t="s">
        <v>75</v>
      </c>
      <c r="I7206" t="s">
        <v>36</v>
      </c>
      <c r="J7206" t="s">
        <v>19</v>
      </c>
      <c r="K7206">
        <v>342.02</v>
      </c>
      <c r="L7206">
        <v>96.46</v>
      </c>
      <c r="M7206" t="s">
        <v>19</v>
      </c>
      <c r="N7206">
        <v>0.28203029062627899</v>
      </c>
      <c r="O7206" t="s">
        <v>11361</v>
      </c>
      <c r="P7206" t="s">
        <v>11354</v>
      </c>
      <c r="R7206" t="s">
        <v>11353</v>
      </c>
      <c r="S7206">
        <f>IF(SalesData[[#This Row],[Return Status]]="Returned",1,0)</f>
        <v>0</v>
      </c>
      <c r="T7206">
        <v>2420.2800000000002</v>
      </c>
      <c r="U7206" s="2">
        <f>EOMONTH(SalesData[[#This Row],[Order Date]],0)</f>
        <v>45230</v>
      </c>
      <c r="V7206" s="9" t="str">
        <f>"Q"&amp;INT((MONTH(SalesData[[#This Row],[Order Date]])+2)/3)&amp;"-"&amp;YEAR(SalesData[[#This Row],[Order Date]])</f>
        <v>Q4-2023</v>
      </c>
    </row>
    <row r="7207" spans="1:22" x14ac:dyDescent="0.35">
      <c r="A7207" t="s">
        <v>7348</v>
      </c>
      <c r="B7207" s="1">
        <v>45223</v>
      </c>
      <c r="C7207" t="s">
        <v>188</v>
      </c>
      <c r="D7207" t="s">
        <v>99</v>
      </c>
      <c r="E7207">
        <v>6311171204</v>
      </c>
      <c r="F7207" t="s">
        <v>156</v>
      </c>
      <c r="G7207" t="s">
        <v>84</v>
      </c>
      <c r="H7207" t="s">
        <v>85</v>
      </c>
      <c r="I7207" t="s">
        <v>31</v>
      </c>
      <c r="J7207" t="s">
        <v>18</v>
      </c>
      <c r="K7207">
        <v>324.3</v>
      </c>
      <c r="L7207">
        <v>69.61</v>
      </c>
      <c r="M7207" t="s">
        <v>19</v>
      </c>
      <c r="N7207">
        <v>0.21464693185322201</v>
      </c>
      <c r="O7207" t="s">
        <v>11361</v>
      </c>
      <c r="P7207" t="s">
        <v>11354</v>
      </c>
      <c r="R7207" t="s">
        <v>11353</v>
      </c>
      <c r="S7207">
        <f>IF(SalesData[[#This Row],[Return Status]]="Returned",1,0)</f>
        <v>0</v>
      </c>
      <c r="T7207">
        <v>847.14</v>
      </c>
      <c r="U7207" s="2">
        <f>EOMONTH(SalesData[[#This Row],[Order Date]],0)</f>
        <v>45230</v>
      </c>
      <c r="V7207" s="9" t="str">
        <f>"Q"&amp;INT((MONTH(SalesData[[#This Row],[Order Date]])+2)/3)&amp;"-"&amp;YEAR(SalesData[[#This Row],[Order Date]])</f>
        <v>Q4-2023</v>
      </c>
    </row>
    <row r="7208" spans="1:22" x14ac:dyDescent="0.35">
      <c r="A7208" t="s">
        <v>7349</v>
      </c>
      <c r="B7208" s="1">
        <v>45227</v>
      </c>
      <c r="C7208" t="s">
        <v>12</v>
      </c>
      <c r="D7208" t="s">
        <v>145</v>
      </c>
      <c r="E7208">
        <v>7556318806</v>
      </c>
      <c r="F7208" t="s">
        <v>292</v>
      </c>
      <c r="G7208" t="s">
        <v>69</v>
      </c>
      <c r="H7208" t="s">
        <v>41</v>
      </c>
      <c r="I7208" t="s">
        <v>31</v>
      </c>
      <c r="J7208" t="s">
        <v>62</v>
      </c>
      <c r="K7208">
        <v>1185.1199999999999</v>
      </c>
      <c r="L7208">
        <v>84.51</v>
      </c>
      <c r="M7208" t="s">
        <v>62</v>
      </c>
      <c r="N7208">
        <v>7.1309234507897903E-2</v>
      </c>
      <c r="O7208" t="s">
        <v>11351</v>
      </c>
      <c r="P7208" t="s">
        <v>11356</v>
      </c>
      <c r="R7208" t="s">
        <v>11353</v>
      </c>
      <c r="S7208">
        <f>IF(SalesData[[#This Row],[Return Status]]="Returned",1,0)</f>
        <v>0</v>
      </c>
      <c r="T7208">
        <v>2081.52</v>
      </c>
      <c r="U7208" s="2">
        <f>EOMONTH(SalesData[[#This Row],[Order Date]],0)</f>
        <v>45230</v>
      </c>
      <c r="V7208" s="9" t="str">
        <f>"Q"&amp;INT((MONTH(SalesData[[#This Row],[Order Date]])+2)/3)&amp;"-"&amp;YEAR(SalesData[[#This Row],[Order Date]])</f>
        <v>Q4-2023</v>
      </c>
    </row>
    <row r="7209" spans="1:22" x14ac:dyDescent="0.35">
      <c r="A7209" t="s">
        <v>7350</v>
      </c>
      <c r="B7209" s="1">
        <v>45201</v>
      </c>
      <c r="C7209" t="s">
        <v>97</v>
      </c>
      <c r="D7209" t="s">
        <v>80</v>
      </c>
      <c r="E7209">
        <v>2307095886</v>
      </c>
      <c r="F7209" t="s">
        <v>154</v>
      </c>
      <c r="G7209" t="s">
        <v>1013</v>
      </c>
      <c r="H7209" t="s">
        <v>30</v>
      </c>
      <c r="I7209" t="s">
        <v>31</v>
      </c>
      <c r="J7209" t="s">
        <v>62</v>
      </c>
      <c r="K7209">
        <v>3453.89</v>
      </c>
      <c r="L7209">
        <v>234.74</v>
      </c>
      <c r="M7209" t="s">
        <v>62</v>
      </c>
      <c r="N7209">
        <v>6.7963947896429802E-2</v>
      </c>
      <c r="O7209" t="s">
        <v>11351</v>
      </c>
      <c r="P7209" t="s">
        <v>11356</v>
      </c>
      <c r="R7209" t="s">
        <v>11353</v>
      </c>
      <c r="S7209">
        <f>IF(SalesData[[#This Row],[Return Status]]="Returned",1,0)</f>
        <v>0</v>
      </c>
      <c r="U7209" s="2">
        <f>EOMONTH(SalesData[[#This Row],[Order Date]],0)</f>
        <v>45230</v>
      </c>
      <c r="V7209" s="9" t="str">
        <f>"Q"&amp;INT((MONTH(SalesData[[#This Row],[Order Date]])+2)/3)&amp;"-"&amp;YEAR(SalesData[[#This Row],[Order Date]])</f>
        <v>Q4-2023</v>
      </c>
    </row>
    <row r="7210" spans="1:22" x14ac:dyDescent="0.35">
      <c r="A7210" t="s">
        <v>7351</v>
      </c>
      <c r="B7210" s="1">
        <v>45222</v>
      </c>
      <c r="C7210" t="s">
        <v>162</v>
      </c>
      <c r="D7210" t="s">
        <v>13</v>
      </c>
      <c r="E7210">
        <v>1070227945</v>
      </c>
      <c r="F7210" t="s">
        <v>22</v>
      </c>
      <c r="G7210" t="s">
        <v>11368</v>
      </c>
      <c r="H7210" t="s">
        <v>24</v>
      </c>
      <c r="I7210" t="s">
        <v>17</v>
      </c>
      <c r="J7210" t="s">
        <v>19</v>
      </c>
      <c r="K7210">
        <v>3206.37</v>
      </c>
      <c r="L7210">
        <v>115.98</v>
      </c>
      <c r="M7210" t="s">
        <v>19</v>
      </c>
      <c r="N7210">
        <v>3.6171745618877399E-2</v>
      </c>
      <c r="O7210" t="s">
        <v>11351</v>
      </c>
      <c r="P7210" t="s">
        <v>11356</v>
      </c>
      <c r="R7210" t="s">
        <v>11353</v>
      </c>
      <c r="S7210">
        <f>IF(SalesData[[#This Row],[Return Status]]="Returned",1,0)</f>
        <v>0</v>
      </c>
      <c r="U7210" s="2">
        <f>EOMONTH(SalesData[[#This Row],[Order Date]],0)</f>
        <v>45230</v>
      </c>
      <c r="V7210" s="9" t="str">
        <f>"Q"&amp;INT((MONTH(SalesData[[#This Row],[Order Date]])+2)/3)&amp;"-"&amp;YEAR(SalesData[[#This Row],[Order Date]])</f>
        <v>Q4-2023</v>
      </c>
    </row>
    <row r="7211" spans="1:22" x14ac:dyDescent="0.35">
      <c r="A7211" t="s">
        <v>7352</v>
      </c>
      <c r="B7211" s="1">
        <v>45208</v>
      </c>
      <c r="C7211" t="s">
        <v>87</v>
      </c>
      <c r="D7211" t="s">
        <v>46</v>
      </c>
      <c r="E7211">
        <v>2284387286</v>
      </c>
      <c r="F7211" t="s">
        <v>83</v>
      </c>
      <c r="G7211" t="s">
        <v>84</v>
      </c>
      <c r="H7211" t="s">
        <v>85</v>
      </c>
      <c r="I7211" t="s">
        <v>31</v>
      </c>
      <c r="J7211" t="s">
        <v>65</v>
      </c>
      <c r="K7211">
        <v>1125.1500000000001</v>
      </c>
      <c r="L7211">
        <v>46.41</v>
      </c>
      <c r="M7211" t="s">
        <v>65</v>
      </c>
      <c r="N7211">
        <v>4.1247833622183698E-2</v>
      </c>
      <c r="O7211" t="s">
        <v>11351</v>
      </c>
      <c r="P7211" t="s">
        <v>11356</v>
      </c>
      <c r="R7211" t="s">
        <v>11353</v>
      </c>
      <c r="S7211">
        <f>IF(SalesData[[#This Row],[Return Status]]="Returned",1,0)</f>
        <v>0</v>
      </c>
      <c r="T7211">
        <v>847.14</v>
      </c>
      <c r="U7211" s="2">
        <f>EOMONTH(SalesData[[#This Row],[Order Date]],0)</f>
        <v>45230</v>
      </c>
      <c r="V7211" s="9" t="str">
        <f>"Q"&amp;INT((MONTH(SalesData[[#This Row],[Order Date]])+2)/3)&amp;"-"&amp;YEAR(SalesData[[#This Row],[Order Date]])</f>
        <v>Q4-2023</v>
      </c>
    </row>
    <row r="7212" spans="1:22" x14ac:dyDescent="0.35">
      <c r="A7212" t="s">
        <v>7353</v>
      </c>
      <c r="B7212" s="1">
        <v>45228</v>
      </c>
      <c r="C7212" t="s">
        <v>94</v>
      </c>
      <c r="D7212" t="s">
        <v>80</v>
      </c>
      <c r="E7212">
        <v>2213571126</v>
      </c>
      <c r="F7212" t="s">
        <v>181</v>
      </c>
      <c r="G7212" t="s">
        <v>54</v>
      </c>
      <c r="H7212" t="s">
        <v>55</v>
      </c>
      <c r="I7212" t="s">
        <v>31</v>
      </c>
      <c r="J7212" t="s">
        <v>19</v>
      </c>
      <c r="K7212">
        <v>2630.34</v>
      </c>
      <c r="L7212">
        <v>682.19</v>
      </c>
      <c r="M7212" t="s">
        <v>19</v>
      </c>
      <c r="N7212">
        <v>0.25935430400632598</v>
      </c>
      <c r="O7212" t="s">
        <v>11351</v>
      </c>
      <c r="P7212" t="s">
        <v>11354</v>
      </c>
      <c r="R7212" t="s">
        <v>11353</v>
      </c>
      <c r="S7212">
        <f>IF(SalesData[[#This Row],[Return Status]]="Returned",1,0)</f>
        <v>0</v>
      </c>
      <c r="U7212" s="2">
        <f>EOMONTH(SalesData[[#This Row],[Order Date]],0)</f>
        <v>45230</v>
      </c>
      <c r="V7212" s="9" t="str">
        <f>"Q"&amp;INT((MONTH(SalesData[[#This Row],[Order Date]])+2)/3)&amp;"-"&amp;YEAR(SalesData[[#This Row],[Order Date]])</f>
        <v>Q4-2023</v>
      </c>
    </row>
    <row r="7213" spans="1:22" x14ac:dyDescent="0.35">
      <c r="A7213" t="s">
        <v>7354</v>
      </c>
      <c r="B7213" s="1">
        <v>45209</v>
      </c>
      <c r="C7213" t="s">
        <v>124</v>
      </c>
      <c r="D7213" t="s">
        <v>13</v>
      </c>
      <c r="E7213">
        <v>5578236580</v>
      </c>
      <c r="F7213" t="s">
        <v>53</v>
      </c>
      <c r="G7213" t="s">
        <v>54</v>
      </c>
      <c r="H7213" t="s">
        <v>55</v>
      </c>
      <c r="I7213" t="s">
        <v>31</v>
      </c>
      <c r="J7213" t="s">
        <v>19</v>
      </c>
      <c r="K7213">
        <v>585.03</v>
      </c>
      <c r="L7213">
        <v>84.14</v>
      </c>
      <c r="M7213" t="s">
        <v>19</v>
      </c>
      <c r="N7213">
        <v>0.143821684358067</v>
      </c>
      <c r="O7213" t="s">
        <v>11355</v>
      </c>
      <c r="P7213" t="s">
        <v>11352</v>
      </c>
      <c r="R7213" t="s">
        <v>11353</v>
      </c>
      <c r="S7213">
        <f>IF(SalesData[[#This Row],[Return Status]]="Returned",1,0)</f>
        <v>0</v>
      </c>
      <c r="U7213" s="2">
        <f>EOMONTH(SalesData[[#This Row],[Order Date]],0)</f>
        <v>45230</v>
      </c>
      <c r="V7213" s="9" t="str">
        <f>"Q"&amp;INT((MONTH(SalesData[[#This Row],[Order Date]])+2)/3)&amp;"-"&amp;YEAR(SalesData[[#This Row],[Order Date]])</f>
        <v>Q4-2023</v>
      </c>
    </row>
    <row r="7214" spans="1:22" x14ac:dyDescent="0.35">
      <c r="A7214" t="s">
        <v>7355</v>
      </c>
      <c r="B7214" s="1">
        <v>45217</v>
      </c>
      <c r="C7214" t="s">
        <v>45</v>
      </c>
      <c r="D7214" t="s">
        <v>99</v>
      </c>
      <c r="E7214">
        <v>5032927040</v>
      </c>
      <c r="F7214" t="s">
        <v>78</v>
      </c>
      <c r="G7214" t="s">
        <v>15</v>
      </c>
      <c r="H7214" t="s">
        <v>16</v>
      </c>
      <c r="I7214" t="s">
        <v>17</v>
      </c>
      <c r="J7214" t="s">
        <v>18</v>
      </c>
      <c r="K7214">
        <v>2351.9</v>
      </c>
      <c r="L7214">
        <v>170.5</v>
      </c>
      <c r="M7214" t="s">
        <v>19</v>
      </c>
      <c r="N7214">
        <v>7.2494578851141606E-2</v>
      </c>
      <c r="O7214" t="s">
        <v>11351</v>
      </c>
      <c r="P7214" t="s">
        <v>11356</v>
      </c>
      <c r="R7214" t="s">
        <v>11353</v>
      </c>
      <c r="S7214">
        <f>IF(SalesData[[#This Row],[Return Status]]="Returned",1,0)</f>
        <v>0</v>
      </c>
      <c r="T7214">
        <v>2085.91</v>
      </c>
      <c r="U7214" s="2">
        <f>EOMONTH(SalesData[[#This Row],[Order Date]],0)</f>
        <v>45230</v>
      </c>
      <c r="V7214" s="9" t="str">
        <f>"Q"&amp;INT((MONTH(SalesData[[#This Row],[Order Date]])+2)/3)&amp;"-"&amp;YEAR(SalesData[[#This Row],[Order Date]])</f>
        <v>Q4-2023</v>
      </c>
    </row>
    <row r="7215" spans="1:22" x14ac:dyDescent="0.35">
      <c r="A7215" t="s">
        <v>7356</v>
      </c>
      <c r="B7215" s="1">
        <v>45224</v>
      </c>
      <c r="C7215" t="s">
        <v>176</v>
      </c>
      <c r="D7215" t="s">
        <v>72</v>
      </c>
      <c r="E7215">
        <v>8891835579</v>
      </c>
      <c r="F7215" t="s">
        <v>83</v>
      </c>
      <c r="G7215" t="s">
        <v>251</v>
      </c>
      <c r="H7215" t="s">
        <v>85</v>
      </c>
      <c r="I7215" t="s">
        <v>31</v>
      </c>
      <c r="J7215" t="s">
        <v>19</v>
      </c>
      <c r="K7215">
        <v>3042.79</v>
      </c>
      <c r="L7215">
        <v>736.9</v>
      </c>
      <c r="M7215" t="s">
        <v>19</v>
      </c>
      <c r="N7215">
        <v>0.24217905277722099</v>
      </c>
      <c r="O7215" t="s">
        <v>11351</v>
      </c>
      <c r="P7215" t="s">
        <v>11354</v>
      </c>
      <c r="Q7215" t="s">
        <v>11364</v>
      </c>
      <c r="R7215" t="s">
        <v>11360</v>
      </c>
      <c r="S7215">
        <f>IF(SalesData[[#This Row],[Return Status]]="Returned",1,0)</f>
        <v>1</v>
      </c>
      <c r="U7215" s="2">
        <f>EOMONTH(SalesData[[#This Row],[Order Date]],0)</f>
        <v>45230</v>
      </c>
      <c r="V7215" s="9" t="str">
        <f>"Q"&amp;INT((MONTH(SalesData[[#This Row],[Order Date]])+2)/3)&amp;"-"&amp;YEAR(SalesData[[#This Row],[Order Date]])</f>
        <v>Q4-2023</v>
      </c>
    </row>
    <row r="7216" spans="1:22" x14ac:dyDescent="0.35">
      <c r="A7216" t="s">
        <v>7357</v>
      </c>
      <c r="B7216" s="1">
        <v>45200</v>
      </c>
      <c r="C7216" t="s">
        <v>97</v>
      </c>
      <c r="D7216" t="s">
        <v>46</v>
      </c>
      <c r="E7216">
        <v>8985532412</v>
      </c>
      <c r="F7216" t="s">
        <v>120</v>
      </c>
      <c r="G7216" t="s">
        <v>11367</v>
      </c>
      <c r="H7216" t="s">
        <v>121</v>
      </c>
      <c r="I7216" t="s">
        <v>17</v>
      </c>
      <c r="J7216" t="s">
        <v>61</v>
      </c>
      <c r="K7216">
        <v>1049.6400000000001</v>
      </c>
      <c r="L7216">
        <v>112.39</v>
      </c>
      <c r="M7216" t="s">
        <v>62</v>
      </c>
      <c r="N7216">
        <v>0.10707480660035799</v>
      </c>
      <c r="O7216" t="s">
        <v>11351</v>
      </c>
      <c r="P7216" t="s">
        <v>11352</v>
      </c>
      <c r="R7216" t="s">
        <v>11353</v>
      </c>
      <c r="S7216">
        <f>IF(SalesData[[#This Row],[Return Status]]="Returned",1,0)</f>
        <v>0</v>
      </c>
      <c r="U7216" s="2">
        <f>EOMONTH(SalesData[[#This Row],[Order Date]],0)</f>
        <v>45230</v>
      </c>
      <c r="V7216" s="9" t="str">
        <f>"Q"&amp;INT((MONTH(SalesData[[#This Row],[Order Date]])+2)/3)&amp;"-"&amp;YEAR(SalesData[[#This Row],[Order Date]])</f>
        <v>Q4-2023</v>
      </c>
    </row>
    <row r="7217" spans="1:22" x14ac:dyDescent="0.35">
      <c r="A7217" t="s">
        <v>7358</v>
      </c>
      <c r="B7217" s="1">
        <v>45200</v>
      </c>
      <c r="C7217" t="s">
        <v>38</v>
      </c>
      <c r="D7217" t="s">
        <v>145</v>
      </c>
      <c r="E7217">
        <v>7387419230</v>
      </c>
      <c r="F7217" t="s">
        <v>78</v>
      </c>
      <c r="G7217" t="s">
        <v>11362</v>
      </c>
      <c r="H7217" t="s">
        <v>16</v>
      </c>
      <c r="I7217" t="s">
        <v>17</v>
      </c>
      <c r="J7217" t="s">
        <v>61</v>
      </c>
      <c r="K7217">
        <v>1166.3399999999999</v>
      </c>
      <c r="L7217">
        <v>257.10000000000002</v>
      </c>
      <c r="M7217" t="s">
        <v>62</v>
      </c>
      <c r="N7217">
        <v>0.22043314985338799</v>
      </c>
      <c r="O7217" t="s">
        <v>11351</v>
      </c>
      <c r="P7217" t="s">
        <v>11354</v>
      </c>
      <c r="R7217" t="s">
        <v>11353</v>
      </c>
      <c r="S7217">
        <f>IF(SalesData[[#This Row],[Return Status]]="Returned",1,0)</f>
        <v>0</v>
      </c>
      <c r="U7217" s="2">
        <f>EOMONTH(SalesData[[#This Row],[Order Date]],0)</f>
        <v>45230</v>
      </c>
      <c r="V7217" s="9" t="str">
        <f>"Q"&amp;INT((MONTH(SalesData[[#This Row],[Order Date]])+2)/3)&amp;"-"&amp;YEAR(SalesData[[#This Row],[Order Date]])</f>
        <v>Q4-2023</v>
      </c>
    </row>
    <row r="7218" spans="1:22" x14ac:dyDescent="0.35">
      <c r="A7218" t="s">
        <v>7359</v>
      </c>
      <c r="B7218" s="1">
        <v>45219</v>
      </c>
      <c r="C7218" t="s">
        <v>87</v>
      </c>
      <c r="D7218" t="s">
        <v>72</v>
      </c>
      <c r="E7218">
        <v>4402314654</v>
      </c>
      <c r="F7218" t="s">
        <v>129</v>
      </c>
      <c r="G7218" t="s">
        <v>11371</v>
      </c>
      <c r="H7218" t="s">
        <v>55</v>
      </c>
      <c r="I7218" t="s">
        <v>31</v>
      </c>
      <c r="J7218" t="s">
        <v>62</v>
      </c>
      <c r="K7218">
        <v>2226.9299999999998</v>
      </c>
      <c r="L7218">
        <v>545.01</v>
      </c>
      <c r="M7218" t="s">
        <v>62</v>
      </c>
      <c r="N7218">
        <v>0.24473602672737799</v>
      </c>
      <c r="O7218" t="s">
        <v>11351</v>
      </c>
      <c r="P7218" t="s">
        <v>11354</v>
      </c>
      <c r="R7218" t="s">
        <v>11353</v>
      </c>
      <c r="S7218">
        <f>IF(SalesData[[#This Row],[Return Status]]="Returned",1,0)</f>
        <v>0</v>
      </c>
      <c r="U7218" s="2">
        <f>EOMONTH(SalesData[[#This Row],[Order Date]],0)</f>
        <v>45230</v>
      </c>
      <c r="V7218" s="9" t="str">
        <f>"Q"&amp;INT((MONTH(SalesData[[#This Row],[Order Date]])+2)/3)&amp;"-"&amp;YEAR(SalesData[[#This Row],[Order Date]])</f>
        <v>Q4-2023</v>
      </c>
    </row>
    <row r="7219" spans="1:22" x14ac:dyDescent="0.35">
      <c r="A7219" t="s">
        <v>7360</v>
      </c>
      <c r="B7219" s="1">
        <v>45207</v>
      </c>
      <c r="C7219" t="s">
        <v>92</v>
      </c>
      <c r="D7219" t="s">
        <v>13</v>
      </c>
      <c r="E7219">
        <v>6152496069</v>
      </c>
      <c r="F7219" t="s">
        <v>83</v>
      </c>
      <c r="G7219" t="s">
        <v>84</v>
      </c>
      <c r="H7219" t="s">
        <v>85</v>
      </c>
      <c r="I7219" t="s">
        <v>31</v>
      </c>
      <c r="J7219" t="s">
        <v>61</v>
      </c>
      <c r="K7219">
        <v>2402.64</v>
      </c>
      <c r="L7219">
        <v>637.99</v>
      </c>
      <c r="M7219" t="s">
        <v>62</v>
      </c>
      <c r="N7219">
        <v>0.26553707588319497</v>
      </c>
      <c r="O7219" t="s">
        <v>11351</v>
      </c>
      <c r="P7219" t="s">
        <v>11354</v>
      </c>
      <c r="R7219" t="s">
        <v>11353</v>
      </c>
      <c r="S7219">
        <f>IF(SalesData[[#This Row],[Return Status]]="Returned",1,0)</f>
        <v>0</v>
      </c>
      <c r="T7219">
        <v>847.14</v>
      </c>
      <c r="U7219" s="2">
        <f>EOMONTH(SalesData[[#This Row],[Order Date]],0)</f>
        <v>45230</v>
      </c>
      <c r="V7219" s="9" t="str">
        <f>"Q"&amp;INT((MONTH(SalesData[[#This Row],[Order Date]])+2)/3)&amp;"-"&amp;YEAR(SalesData[[#This Row],[Order Date]])</f>
        <v>Q4-2023</v>
      </c>
    </row>
    <row r="7220" spans="1:22" x14ac:dyDescent="0.35">
      <c r="A7220" t="s">
        <v>7361</v>
      </c>
      <c r="B7220" s="1">
        <v>45203</v>
      </c>
      <c r="C7220" t="s">
        <v>111</v>
      </c>
      <c r="D7220" t="s">
        <v>99</v>
      </c>
      <c r="E7220">
        <v>7612784210</v>
      </c>
      <c r="F7220" t="s">
        <v>185</v>
      </c>
      <c r="G7220" t="s">
        <v>164</v>
      </c>
      <c r="H7220" t="s">
        <v>165</v>
      </c>
      <c r="I7220" t="s">
        <v>36</v>
      </c>
      <c r="J7220" t="s">
        <v>19</v>
      </c>
      <c r="K7220">
        <v>4794.01</v>
      </c>
      <c r="L7220">
        <v>1019.09</v>
      </c>
      <c r="M7220" t="s">
        <v>19</v>
      </c>
      <c r="N7220">
        <v>0.21257569341741001</v>
      </c>
      <c r="O7220" t="s">
        <v>11351</v>
      </c>
      <c r="P7220" t="s">
        <v>11354</v>
      </c>
      <c r="R7220" t="s">
        <v>11353</v>
      </c>
      <c r="S7220">
        <f>IF(SalesData[[#This Row],[Return Status]]="Returned",1,0)</f>
        <v>0</v>
      </c>
      <c r="U7220" s="2">
        <f>EOMONTH(SalesData[[#This Row],[Order Date]],0)</f>
        <v>45230</v>
      </c>
      <c r="V7220" s="9" t="str">
        <f>"Q"&amp;INT((MONTH(SalesData[[#This Row],[Order Date]])+2)/3)&amp;"-"&amp;YEAR(SalesData[[#This Row],[Order Date]])</f>
        <v>Q4-2023</v>
      </c>
    </row>
    <row r="7221" spans="1:22" x14ac:dyDescent="0.35">
      <c r="A7221" t="s">
        <v>7362</v>
      </c>
      <c r="B7221" s="1">
        <v>45203</v>
      </c>
      <c r="C7221" t="s">
        <v>205</v>
      </c>
      <c r="D7221" t="s">
        <v>72</v>
      </c>
      <c r="E7221">
        <v>2181295331</v>
      </c>
      <c r="F7221" t="s">
        <v>120</v>
      </c>
      <c r="G7221" t="s">
        <v>141</v>
      </c>
      <c r="H7221" t="s">
        <v>121</v>
      </c>
      <c r="I7221" t="s">
        <v>17</v>
      </c>
      <c r="J7221" t="s">
        <v>61</v>
      </c>
      <c r="K7221">
        <v>2111.19</v>
      </c>
      <c r="L7221">
        <v>455.54</v>
      </c>
      <c r="M7221" t="s">
        <v>62</v>
      </c>
      <c r="N7221">
        <v>0.215774042127899</v>
      </c>
      <c r="O7221" t="s">
        <v>11351</v>
      </c>
      <c r="P7221" t="s">
        <v>11354</v>
      </c>
      <c r="R7221" t="s">
        <v>11353</v>
      </c>
      <c r="S7221">
        <f>IF(SalesData[[#This Row],[Return Status]]="Returned",1,0)</f>
        <v>0</v>
      </c>
      <c r="T7221">
        <v>2793.38</v>
      </c>
      <c r="U7221" s="2">
        <f>EOMONTH(SalesData[[#This Row],[Order Date]],0)</f>
        <v>45230</v>
      </c>
      <c r="V7221" s="9" t="str">
        <f>"Q"&amp;INT((MONTH(SalesData[[#This Row],[Order Date]])+2)/3)&amp;"-"&amp;YEAR(SalesData[[#This Row],[Order Date]])</f>
        <v>Q4-2023</v>
      </c>
    </row>
    <row r="7222" spans="1:22" x14ac:dyDescent="0.35">
      <c r="A7222" t="s">
        <v>7363</v>
      </c>
      <c r="B7222" s="1">
        <v>45204</v>
      </c>
      <c r="C7222" t="s">
        <v>87</v>
      </c>
      <c r="D7222" t="s">
        <v>27</v>
      </c>
      <c r="E7222">
        <v>264890356</v>
      </c>
      <c r="F7222" t="s">
        <v>22</v>
      </c>
      <c r="G7222" t="s">
        <v>11368</v>
      </c>
      <c r="H7222" t="s">
        <v>24</v>
      </c>
      <c r="I7222" t="s">
        <v>17</v>
      </c>
      <c r="J7222" t="s">
        <v>61</v>
      </c>
      <c r="K7222">
        <v>601.27</v>
      </c>
      <c r="L7222">
        <v>50.94</v>
      </c>
      <c r="M7222" t="s">
        <v>62</v>
      </c>
      <c r="N7222">
        <v>8.4720674572155596E-2</v>
      </c>
      <c r="O7222" t="s">
        <v>11355</v>
      </c>
      <c r="P7222" t="s">
        <v>11356</v>
      </c>
      <c r="R7222" t="s">
        <v>11353</v>
      </c>
      <c r="S7222">
        <f>IF(SalesData[[#This Row],[Return Status]]="Returned",1,0)</f>
        <v>0</v>
      </c>
      <c r="U7222" s="2">
        <f>EOMONTH(SalesData[[#This Row],[Order Date]],0)</f>
        <v>45230</v>
      </c>
      <c r="V7222" s="9" t="str">
        <f>"Q"&amp;INT((MONTH(SalesData[[#This Row],[Order Date]])+2)/3)&amp;"-"&amp;YEAR(SalesData[[#This Row],[Order Date]])</f>
        <v>Q4-2023</v>
      </c>
    </row>
    <row r="7223" spans="1:22" x14ac:dyDescent="0.35">
      <c r="A7223" t="s">
        <v>7364</v>
      </c>
      <c r="B7223" s="1">
        <v>45203</v>
      </c>
      <c r="C7223" t="s">
        <v>205</v>
      </c>
      <c r="D7223" t="s">
        <v>80</v>
      </c>
      <c r="E7223">
        <v>7921839795</v>
      </c>
      <c r="F7223" t="s">
        <v>387</v>
      </c>
      <c r="G7223" t="s">
        <v>89</v>
      </c>
      <c r="H7223" t="s">
        <v>90</v>
      </c>
      <c r="I7223" t="s">
        <v>31</v>
      </c>
      <c r="J7223" t="s">
        <v>65</v>
      </c>
      <c r="K7223">
        <v>2254.71</v>
      </c>
      <c r="L7223">
        <v>140.63999999999999</v>
      </c>
      <c r="M7223" t="s">
        <v>65</v>
      </c>
      <c r="N7223">
        <v>6.2376092712588302E-2</v>
      </c>
      <c r="O7223" t="s">
        <v>11351</v>
      </c>
      <c r="P7223" t="s">
        <v>11356</v>
      </c>
      <c r="R7223" t="s">
        <v>11353</v>
      </c>
      <c r="S7223">
        <f>IF(SalesData[[#This Row],[Return Status]]="Returned",1,0)</f>
        <v>0</v>
      </c>
      <c r="T7223">
        <v>207.68</v>
      </c>
      <c r="U7223" s="2">
        <f>EOMONTH(SalesData[[#This Row],[Order Date]],0)</f>
        <v>45230</v>
      </c>
      <c r="V7223" s="9" t="str">
        <f>"Q"&amp;INT((MONTH(SalesData[[#This Row],[Order Date]])+2)/3)&amp;"-"&amp;YEAR(SalesData[[#This Row],[Order Date]])</f>
        <v>Q4-2023</v>
      </c>
    </row>
    <row r="7224" spans="1:22" x14ac:dyDescent="0.35">
      <c r="A7224" t="s">
        <v>7365</v>
      </c>
      <c r="B7224" s="1">
        <v>45200</v>
      </c>
      <c r="C7224" t="s">
        <v>113</v>
      </c>
      <c r="D7224" t="s">
        <v>99</v>
      </c>
      <c r="E7224">
        <v>2209339090</v>
      </c>
      <c r="F7224" t="s">
        <v>238</v>
      </c>
      <c r="G7224" t="s">
        <v>545</v>
      </c>
      <c r="H7224" t="s">
        <v>11357</v>
      </c>
      <c r="I7224" t="s">
        <v>36</v>
      </c>
      <c r="J7224" t="s">
        <v>43</v>
      </c>
      <c r="K7224">
        <v>3801.09</v>
      </c>
      <c r="L7224">
        <v>421.64</v>
      </c>
      <c r="M7224" t="s">
        <v>43</v>
      </c>
      <c r="N7224">
        <v>0.11092607646754001</v>
      </c>
      <c r="O7224" t="s">
        <v>11351</v>
      </c>
      <c r="P7224" t="s">
        <v>11352</v>
      </c>
      <c r="Q7224" t="s">
        <v>11364</v>
      </c>
      <c r="R7224" t="s">
        <v>11360</v>
      </c>
      <c r="S7224">
        <f>IF(SalesData[[#This Row],[Return Status]]="Returned",1,0)</f>
        <v>1</v>
      </c>
      <c r="U7224" s="2">
        <f>EOMONTH(SalesData[[#This Row],[Order Date]],0)</f>
        <v>45230</v>
      </c>
      <c r="V7224" s="9" t="str">
        <f>"Q"&amp;INT((MONTH(SalesData[[#This Row],[Order Date]])+2)/3)&amp;"-"&amp;YEAR(SalesData[[#This Row],[Order Date]])</f>
        <v>Q4-2023</v>
      </c>
    </row>
    <row r="7225" spans="1:22" x14ac:dyDescent="0.35">
      <c r="A7225" t="s">
        <v>7366</v>
      </c>
      <c r="B7225" s="1">
        <v>45229</v>
      </c>
      <c r="C7225" t="s">
        <v>139</v>
      </c>
      <c r="D7225" t="s">
        <v>99</v>
      </c>
      <c r="E7225">
        <v>3105622109</v>
      </c>
      <c r="F7225" t="s">
        <v>206</v>
      </c>
      <c r="G7225" t="s">
        <v>538</v>
      </c>
      <c r="H7225" t="s">
        <v>90</v>
      </c>
      <c r="I7225" t="s">
        <v>31</v>
      </c>
      <c r="J7225" t="s">
        <v>62</v>
      </c>
      <c r="K7225">
        <v>4578.7</v>
      </c>
      <c r="L7225">
        <v>740.39</v>
      </c>
      <c r="M7225" t="s">
        <v>62</v>
      </c>
      <c r="N7225">
        <v>0.16170310350099401</v>
      </c>
      <c r="O7225" t="s">
        <v>11351</v>
      </c>
      <c r="P7225" t="s">
        <v>11352</v>
      </c>
      <c r="R7225" t="s">
        <v>11353</v>
      </c>
      <c r="S7225">
        <f>IF(SalesData[[#This Row],[Return Status]]="Returned",1,0)</f>
        <v>0</v>
      </c>
      <c r="U7225" s="2">
        <f>EOMONTH(SalesData[[#This Row],[Order Date]],0)</f>
        <v>45230</v>
      </c>
      <c r="V7225" s="9" t="str">
        <f>"Q"&amp;INT((MONTH(SalesData[[#This Row],[Order Date]])+2)/3)&amp;"-"&amp;YEAR(SalesData[[#This Row],[Order Date]])</f>
        <v>Q4-2023</v>
      </c>
    </row>
    <row r="7226" spans="1:22" x14ac:dyDescent="0.35">
      <c r="A7226" t="s">
        <v>7367</v>
      </c>
      <c r="B7226" s="1">
        <v>45214</v>
      </c>
      <c r="C7226" t="s">
        <v>106</v>
      </c>
      <c r="D7226" t="s">
        <v>145</v>
      </c>
      <c r="E7226">
        <v>4695592365</v>
      </c>
      <c r="F7226" t="s">
        <v>47</v>
      </c>
      <c r="G7226" t="s">
        <v>23</v>
      </c>
      <c r="H7226" t="s">
        <v>24</v>
      </c>
      <c r="I7226" t="s">
        <v>17</v>
      </c>
      <c r="J7226" t="s">
        <v>65</v>
      </c>
      <c r="K7226">
        <v>1044.02</v>
      </c>
      <c r="L7226">
        <v>51.61</v>
      </c>
      <c r="M7226" t="s">
        <v>65</v>
      </c>
      <c r="N7226">
        <v>4.9433918890442699E-2</v>
      </c>
      <c r="O7226" t="s">
        <v>11351</v>
      </c>
      <c r="P7226" t="s">
        <v>11356</v>
      </c>
      <c r="R7226" t="s">
        <v>11353</v>
      </c>
      <c r="S7226">
        <f>IF(SalesData[[#This Row],[Return Status]]="Returned",1,0)</f>
        <v>0</v>
      </c>
      <c r="T7226">
        <v>2821.33</v>
      </c>
      <c r="U7226" s="2">
        <f>EOMONTH(SalesData[[#This Row],[Order Date]],0)</f>
        <v>45230</v>
      </c>
      <c r="V7226" s="9" t="str">
        <f>"Q"&amp;INT((MONTH(SalesData[[#This Row],[Order Date]])+2)/3)&amp;"-"&amp;YEAR(SalesData[[#This Row],[Order Date]])</f>
        <v>Q4-2023</v>
      </c>
    </row>
    <row r="7227" spans="1:22" x14ac:dyDescent="0.35">
      <c r="A7227" t="s">
        <v>7368</v>
      </c>
      <c r="B7227" s="1">
        <v>45225</v>
      </c>
      <c r="C7227" t="s">
        <v>132</v>
      </c>
      <c r="D7227" t="s">
        <v>80</v>
      </c>
      <c r="E7227">
        <v>5084817539</v>
      </c>
      <c r="F7227" t="s">
        <v>129</v>
      </c>
      <c r="G7227" t="s">
        <v>54</v>
      </c>
      <c r="H7227" t="s">
        <v>55</v>
      </c>
      <c r="I7227" t="s">
        <v>31</v>
      </c>
      <c r="J7227" t="s">
        <v>61</v>
      </c>
      <c r="K7227">
        <v>1763.94</v>
      </c>
      <c r="L7227">
        <v>260.22000000000003</v>
      </c>
      <c r="M7227" t="s">
        <v>62</v>
      </c>
      <c r="N7227">
        <v>0.14752202455865801</v>
      </c>
      <c r="O7227" t="s">
        <v>11351</v>
      </c>
      <c r="P7227" t="s">
        <v>11352</v>
      </c>
      <c r="R7227" t="s">
        <v>11353</v>
      </c>
      <c r="S7227">
        <f>IF(SalesData[[#This Row],[Return Status]]="Returned",1,0)</f>
        <v>0</v>
      </c>
      <c r="U7227" s="2">
        <f>EOMONTH(SalesData[[#This Row],[Order Date]],0)</f>
        <v>45230</v>
      </c>
      <c r="V7227" s="9" t="str">
        <f>"Q"&amp;INT((MONTH(SalesData[[#This Row],[Order Date]])+2)/3)&amp;"-"&amp;YEAR(SalesData[[#This Row],[Order Date]])</f>
        <v>Q4-2023</v>
      </c>
    </row>
    <row r="7228" spans="1:22" x14ac:dyDescent="0.35">
      <c r="A7228" t="s">
        <v>7369</v>
      </c>
      <c r="B7228" s="1">
        <v>45228</v>
      </c>
      <c r="C7228" t="s">
        <v>87</v>
      </c>
      <c r="D7228" t="s">
        <v>80</v>
      </c>
      <c r="E7228">
        <v>1963993561</v>
      </c>
      <c r="F7228" t="s">
        <v>156</v>
      </c>
      <c r="G7228" t="s">
        <v>84</v>
      </c>
      <c r="H7228" t="s">
        <v>11357</v>
      </c>
      <c r="I7228" t="s">
        <v>31</v>
      </c>
      <c r="J7228" t="s">
        <v>19</v>
      </c>
      <c r="K7228">
        <v>1650.1</v>
      </c>
      <c r="L7228">
        <v>69.47</v>
      </c>
      <c r="M7228" t="s">
        <v>19</v>
      </c>
      <c r="N7228">
        <v>4.2100478758863101E-2</v>
      </c>
      <c r="O7228" t="s">
        <v>11351</v>
      </c>
      <c r="P7228" t="s">
        <v>11356</v>
      </c>
      <c r="R7228" t="s">
        <v>11353</v>
      </c>
      <c r="S7228">
        <f>IF(SalesData[[#This Row],[Return Status]]="Returned",1,0)</f>
        <v>0</v>
      </c>
      <c r="T7228">
        <v>847.14</v>
      </c>
      <c r="U7228" s="2">
        <f>EOMONTH(SalesData[[#This Row],[Order Date]],0)</f>
        <v>45230</v>
      </c>
      <c r="V7228" s="9" t="str">
        <f>"Q"&amp;INT((MONTH(SalesData[[#This Row],[Order Date]])+2)/3)&amp;"-"&amp;YEAR(SalesData[[#This Row],[Order Date]])</f>
        <v>Q4-2023</v>
      </c>
    </row>
    <row r="7229" spans="1:22" x14ac:dyDescent="0.35">
      <c r="A7229" t="s">
        <v>7370</v>
      </c>
      <c r="B7229" s="1">
        <v>45200</v>
      </c>
      <c r="C7229" t="s">
        <v>111</v>
      </c>
      <c r="D7229" t="s">
        <v>145</v>
      </c>
      <c r="E7229">
        <v>3155579463</v>
      </c>
      <c r="F7229" t="s">
        <v>120</v>
      </c>
      <c r="G7229" t="s">
        <v>141</v>
      </c>
      <c r="H7229" t="s">
        <v>121</v>
      </c>
      <c r="I7229" t="s">
        <v>17</v>
      </c>
      <c r="J7229" t="s">
        <v>65</v>
      </c>
      <c r="K7229">
        <v>48.81</v>
      </c>
      <c r="L7229">
        <v>13.87</v>
      </c>
      <c r="M7229" t="s">
        <v>65</v>
      </c>
      <c r="N7229">
        <v>0.28416308133579199</v>
      </c>
      <c r="O7229" t="s">
        <v>11361</v>
      </c>
      <c r="P7229" t="s">
        <v>11354</v>
      </c>
      <c r="R7229" t="s">
        <v>11353</v>
      </c>
      <c r="S7229">
        <f>IF(SalesData[[#This Row],[Return Status]]="Returned",1,0)</f>
        <v>0</v>
      </c>
      <c r="T7229">
        <v>2793.38</v>
      </c>
      <c r="U7229" s="2">
        <f>EOMONTH(SalesData[[#This Row],[Order Date]],0)</f>
        <v>45230</v>
      </c>
      <c r="V7229" s="9" t="str">
        <f>"Q"&amp;INT((MONTH(SalesData[[#This Row],[Order Date]])+2)/3)&amp;"-"&amp;YEAR(SalesData[[#This Row],[Order Date]])</f>
        <v>Q4-2023</v>
      </c>
    </row>
    <row r="7230" spans="1:22" x14ac:dyDescent="0.35">
      <c r="A7230" t="s">
        <v>7371</v>
      </c>
      <c r="B7230" s="1">
        <v>45217</v>
      </c>
      <c r="C7230" t="s">
        <v>87</v>
      </c>
      <c r="D7230" t="s">
        <v>72</v>
      </c>
      <c r="E7230">
        <v>6470923039</v>
      </c>
      <c r="F7230" t="s">
        <v>170</v>
      </c>
      <c r="G7230" t="s">
        <v>69</v>
      </c>
      <c r="H7230" t="s">
        <v>41</v>
      </c>
      <c r="I7230" t="s">
        <v>31</v>
      </c>
      <c r="J7230" t="s">
        <v>62</v>
      </c>
      <c r="K7230">
        <v>2434.34</v>
      </c>
      <c r="L7230">
        <v>427.21</v>
      </c>
      <c r="M7230" t="s">
        <v>62</v>
      </c>
      <c r="N7230">
        <v>0.175493152148015</v>
      </c>
      <c r="O7230" t="s">
        <v>11351</v>
      </c>
      <c r="P7230" t="s">
        <v>11352</v>
      </c>
      <c r="R7230" t="s">
        <v>11353</v>
      </c>
      <c r="S7230">
        <f>IF(SalesData[[#This Row],[Return Status]]="Returned",1,0)</f>
        <v>0</v>
      </c>
      <c r="T7230">
        <v>2081.52</v>
      </c>
      <c r="U7230" s="2">
        <f>EOMONTH(SalesData[[#This Row],[Order Date]],0)</f>
        <v>45230</v>
      </c>
      <c r="V7230" s="9" t="str">
        <f>"Q"&amp;INT((MONTH(SalesData[[#This Row],[Order Date]])+2)/3)&amp;"-"&amp;YEAR(SalesData[[#This Row],[Order Date]])</f>
        <v>Q4-2023</v>
      </c>
    </row>
    <row r="7231" spans="1:22" x14ac:dyDescent="0.35">
      <c r="A7231" t="s">
        <v>7372</v>
      </c>
      <c r="B7231" s="1">
        <v>45224</v>
      </c>
      <c r="C7231" t="s">
        <v>144</v>
      </c>
      <c r="D7231" t="s">
        <v>72</v>
      </c>
      <c r="E7231">
        <v>6865571356</v>
      </c>
      <c r="F7231" t="s">
        <v>83</v>
      </c>
      <c r="G7231" t="s">
        <v>84</v>
      </c>
      <c r="H7231" t="s">
        <v>85</v>
      </c>
      <c r="I7231" t="s">
        <v>31</v>
      </c>
      <c r="J7231" t="s">
        <v>62</v>
      </c>
      <c r="K7231">
        <v>774.9</v>
      </c>
      <c r="L7231">
        <v>173</v>
      </c>
      <c r="M7231" t="s">
        <v>62</v>
      </c>
      <c r="N7231">
        <v>0.223254613498516</v>
      </c>
      <c r="O7231" t="s">
        <v>11355</v>
      </c>
      <c r="P7231" t="s">
        <v>11354</v>
      </c>
      <c r="R7231" t="s">
        <v>11353</v>
      </c>
      <c r="S7231">
        <f>IF(SalesData[[#This Row],[Return Status]]="Returned",1,0)</f>
        <v>0</v>
      </c>
      <c r="T7231">
        <v>847.14</v>
      </c>
      <c r="U7231" s="2">
        <f>EOMONTH(SalesData[[#This Row],[Order Date]],0)</f>
        <v>45230</v>
      </c>
      <c r="V7231" s="9" t="str">
        <f>"Q"&amp;INT((MONTH(SalesData[[#This Row],[Order Date]])+2)/3)&amp;"-"&amp;YEAR(SalesData[[#This Row],[Order Date]])</f>
        <v>Q4-2023</v>
      </c>
    </row>
    <row r="7232" spans="1:22" x14ac:dyDescent="0.35">
      <c r="A7232" t="s">
        <v>7373</v>
      </c>
      <c r="B7232" s="1">
        <v>45211</v>
      </c>
      <c r="C7232" t="s">
        <v>162</v>
      </c>
      <c r="D7232" t="s">
        <v>145</v>
      </c>
      <c r="E7232">
        <v>2999366557</v>
      </c>
      <c r="F7232" t="s">
        <v>387</v>
      </c>
      <c r="G7232" t="s">
        <v>89</v>
      </c>
      <c r="H7232" t="s">
        <v>11357</v>
      </c>
      <c r="I7232" t="s">
        <v>31</v>
      </c>
      <c r="J7232" t="s">
        <v>62</v>
      </c>
      <c r="K7232">
        <v>4631.47</v>
      </c>
      <c r="L7232">
        <v>471.57</v>
      </c>
      <c r="M7232" t="s">
        <v>62</v>
      </c>
      <c r="N7232">
        <v>0.10181864505221901</v>
      </c>
      <c r="O7232" t="s">
        <v>11351</v>
      </c>
      <c r="P7232" t="s">
        <v>11352</v>
      </c>
      <c r="R7232" t="s">
        <v>11353</v>
      </c>
      <c r="S7232">
        <f>IF(SalesData[[#This Row],[Return Status]]="Returned",1,0)</f>
        <v>0</v>
      </c>
      <c r="T7232">
        <v>207.68</v>
      </c>
      <c r="U7232" s="2">
        <f>EOMONTH(SalesData[[#This Row],[Order Date]],0)</f>
        <v>45230</v>
      </c>
      <c r="V7232" s="9" t="str">
        <f>"Q"&amp;INT((MONTH(SalesData[[#This Row],[Order Date]])+2)/3)&amp;"-"&amp;YEAR(SalesData[[#This Row],[Order Date]])</f>
        <v>Q4-2023</v>
      </c>
    </row>
    <row r="7233" spans="1:22" x14ac:dyDescent="0.35">
      <c r="A7233" t="s">
        <v>7374</v>
      </c>
      <c r="B7233" s="1">
        <v>45214</v>
      </c>
      <c r="C7233" t="s">
        <v>124</v>
      </c>
      <c r="D7233" t="s">
        <v>13</v>
      </c>
      <c r="E7233">
        <v>4502839933</v>
      </c>
      <c r="F7233" t="s">
        <v>163</v>
      </c>
      <c r="G7233" t="s">
        <v>164</v>
      </c>
      <c r="H7233" t="s">
        <v>165</v>
      </c>
      <c r="I7233" t="s">
        <v>36</v>
      </c>
      <c r="J7233" t="s">
        <v>19</v>
      </c>
      <c r="K7233">
        <v>2021.93</v>
      </c>
      <c r="L7233">
        <v>474.67</v>
      </c>
      <c r="M7233" t="s">
        <v>19</v>
      </c>
      <c r="N7233">
        <v>0.23476084730925401</v>
      </c>
      <c r="O7233" t="s">
        <v>11351</v>
      </c>
      <c r="P7233" t="s">
        <v>11354</v>
      </c>
      <c r="R7233" t="s">
        <v>11353</v>
      </c>
      <c r="S7233">
        <f>IF(SalesData[[#This Row],[Return Status]]="Returned",1,0)</f>
        <v>0</v>
      </c>
      <c r="U7233" s="2">
        <f>EOMONTH(SalesData[[#This Row],[Order Date]],0)</f>
        <v>45230</v>
      </c>
      <c r="V7233" s="9" t="str">
        <f>"Q"&amp;INT((MONTH(SalesData[[#This Row],[Order Date]])+2)/3)&amp;"-"&amp;YEAR(SalesData[[#This Row],[Order Date]])</f>
        <v>Q4-2023</v>
      </c>
    </row>
    <row r="7234" spans="1:22" x14ac:dyDescent="0.35">
      <c r="A7234" t="s">
        <v>7375</v>
      </c>
      <c r="B7234" s="1">
        <v>45215</v>
      </c>
      <c r="C7234" t="s">
        <v>52</v>
      </c>
      <c r="D7234" t="s">
        <v>99</v>
      </c>
      <c r="E7234">
        <v>4972656890</v>
      </c>
      <c r="F7234" t="s">
        <v>78</v>
      </c>
      <c r="G7234" t="s">
        <v>15</v>
      </c>
      <c r="H7234" t="s">
        <v>11357</v>
      </c>
      <c r="I7234" t="s">
        <v>17</v>
      </c>
      <c r="J7234" t="s">
        <v>62</v>
      </c>
      <c r="K7234">
        <v>4950.74</v>
      </c>
      <c r="L7234">
        <v>1366.18</v>
      </c>
      <c r="M7234" t="s">
        <v>62</v>
      </c>
      <c r="N7234">
        <v>0.27595470576115899</v>
      </c>
      <c r="O7234" t="s">
        <v>11351</v>
      </c>
      <c r="P7234" t="s">
        <v>11354</v>
      </c>
      <c r="R7234" t="s">
        <v>11353</v>
      </c>
      <c r="S7234">
        <f>IF(SalesData[[#This Row],[Return Status]]="Returned",1,0)</f>
        <v>0</v>
      </c>
      <c r="T7234">
        <v>2085.91</v>
      </c>
      <c r="U7234" s="2">
        <f>EOMONTH(SalesData[[#This Row],[Order Date]],0)</f>
        <v>45230</v>
      </c>
      <c r="V7234" s="9" t="str">
        <f>"Q"&amp;INT((MONTH(SalesData[[#This Row],[Order Date]])+2)/3)&amp;"-"&amp;YEAR(SalesData[[#This Row],[Order Date]])</f>
        <v>Q4-2023</v>
      </c>
    </row>
    <row r="7235" spans="1:22" x14ac:dyDescent="0.35">
      <c r="A7235" t="s">
        <v>7376</v>
      </c>
      <c r="B7235" s="1">
        <v>45216</v>
      </c>
      <c r="C7235" t="s">
        <v>188</v>
      </c>
      <c r="D7235" t="s">
        <v>46</v>
      </c>
      <c r="E7235">
        <v>675534637</v>
      </c>
      <c r="F7235" t="s">
        <v>116</v>
      </c>
      <c r="G7235" t="s">
        <v>74</v>
      </c>
      <c r="H7235" t="s">
        <v>75</v>
      </c>
      <c r="I7235" t="s">
        <v>36</v>
      </c>
      <c r="J7235" t="s">
        <v>62</v>
      </c>
      <c r="K7235">
        <v>3412.49</v>
      </c>
      <c r="L7235">
        <v>298.67</v>
      </c>
      <c r="M7235" t="s">
        <v>62</v>
      </c>
      <c r="N7235">
        <v>8.7522600798830202E-2</v>
      </c>
      <c r="O7235" t="s">
        <v>11351</v>
      </c>
      <c r="P7235" t="s">
        <v>11356</v>
      </c>
      <c r="R7235" t="s">
        <v>11353</v>
      </c>
      <c r="S7235">
        <f>IF(SalesData[[#This Row],[Return Status]]="Returned",1,0)</f>
        <v>0</v>
      </c>
      <c r="T7235">
        <v>2420.2800000000002</v>
      </c>
      <c r="U7235" s="2">
        <f>EOMONTH(SalesData[[#This Row],[Order Date]],0)</f>
        <v>45230</v>
      </c>
      <c r="V7235" s="9" t="str">
        <f>"Q"&amp;INT((MONTH(SalesData[[#This Row],[Order Date]])+2)/3)&amp;"-"&amp;YEAR(SalesData[[#This Row],[Order Date]])</f>
        <v>Q4-2023</v>
      </c>
    </row>
    <row r="7236" spans="1:22" x14ac:dyDescent="0.35">
      <c r="A7236" t="s">
        <v>7377</v>
      </c>
      <c r="B7236" s="1">
        <v>45215</v>
      </c>
      <c r="C7236" t="s">
        <v>77</v>
      </c>
      <c r="D7236" t="s">
        <v>27</v>
      </c>
      <c r="E7236">
        <v>5803709498</v>
      </c>
      <c r="F7236" t="s">
        <v>172</v>
      </c>
      <c r="G7236" t="s">
        <v>141</v>
      </c>
      <c r="H7236" t="s">
        <v>121</v>
      </c>
      <c r="I7236" t="s">
        <v>17</v>
      </c>
      <c r="J7236" t="s">
        <v>19</v>
      </c>
      <c r="K7236">
        <v>4904.43</v>
      </c>
      <c r="L7236">
        <v>1099.6400000000001</v>
      </c>
      <c r="M7236" t="s">
        <v>19</v>
      </c>
      <c r="N7236">
        <v>0.224213619115779</v>
      </c>
      <c r="O7236" t="s">
        <v>11351</v>
      </c>
      <c r="P7236" t="s">
        <v>11354</v>
      </c>
      <c r="Q7236" t="s">
        <v>11363</v>
      </c>
      <c r="R7236" t="s">
        <v>11360</v>
      </c>
      <c r="S7236">
        <f>IF(SalesData[[#This Row],[Return Status]]="Returned",1,0)</f>
        <v>1</v>
      </c>
      <c r="T7236">
        <v>2793.38</v>
      </c>
      <c r="U7236" s="2">
        <f>EOMONTH(SalesData[[#This Row],[Order Date]],0)</f>
        <v>45230</v>
      </c>
      <c r="V7236" s="9" t="str">
        <f>"Q"&amp;INT((MONTH(SalesData[[#This Row],[Order Date]])+2)/3)&amp;"-"&amp;YEAR(SalesData[[#This Row],[Order Date]])</f>
        <v>Q4-2023</v>
      </c>
    </row>
    <row r="7237" spans="1:22" x14ac:dyDescent="0.35">
      <c r="A7237" t="s">
        <v>7378</v>
      </c>
      <c r="B7237" s="1">
        <v>45205</v>
      </c>
      <c r="C7237" t="s">
        <v>149</v>
      </c>
      <c r="D7237" t="s">
        <v>39</v>
      </c>
      <c r="E7237">
        <v>8129837699</v>
      </c>
      <c r="F7237" t="s">
        <v>120</v>
      </c>
      <c r="G7237" t="s">
        <v>141</v>
      </c>
      <c r="H7237" t="s">
        <v>121</v>
      </c>
      <c r="I7237" t="s">
        <v>17</v>
      </c>
      <c r="J7237" t="s">
        <v>43</v>
      </c>
      <c r="K7237">
        <v>3159.83</v>
      </c>
      <c r="L7237">
        <v>442.91</v>
      </c>
      <c r="M7237" t="s">
        <v>43</v>
      </c>
      <c r="N7237">
        <v>0.14016893313880799</v>
      </c>
      <c r="O7237" t="s">
        <v>11351</v>
      </c>
      <c r="P7237" t="s">
        <v>11352</v>
      </c>
      <c r="R7237" t="s">
        <v>11353</v>
      </c>
      <c r="S7237">
        <f>IF(SalesData[[#This Row],[Return Status]]="Returned",1,0)</f>
        <v>0</v>
      </c>
      <c r="T7237">
        <v>2793.38</v>
      </c>
      <c r="U7237" s="2">
        <f>EOMONTH(SalesData[[#This Row],[Order Date]],0)</f>
        <v>45230</v>
      </c>
      <c r="V7237" s="9" t="str">
        <f>"Q"&amp;INT((MONTH(SalesData[[#This Row],[Order Date]])+2)/3)&amp;"-"&amp;YEAR(SalesData[[#This Row],[Order Date]])</f>
        <v>Q4-2023</v>
      </c>
    </row>
    <row r="7238" spans="1:22" x14ac:dyDescent="0.35">
      <c r="A7238" t="s">
        <v>7379</v>
      </c>
      <c r="B7238" s="1">
        <v>45217</v>
      </c>
      <c r="C7238" t="s">
        <v>132</v>
      </c>
      <c r="D7238" t="s">
        <v>46</v>
      </c>
      <c r="E7238">
        <v>9766240980</v>
      </c>
      <c r="F7238" t="s">
        <v>172</v>
      </c>
      <c r="G7238" t="s">
        <v>141</v>
      </c>
      <c r="H7238" t="s">
        <v>121</v>
      </c>
      <c r="I7238" t="s">
        <v>17</v>
      </c>
      <c r="J7238" t="s">
        <v>62</v>
      </c>
      <c r="K7238">
        <v>2082.9499999999998</v>
      </c>
      <c r="L7238">
        <v>226.24</v>
      </c>
      <c r="M7238" t="s">
        <v>62</v>
      </c>
      <c r="N7238">
        <v>0.10861518519407599</v>
      </c>
      <c r="O7238" t="s">
        <v>11351</v>
      </c>
      <c r="P7238" t="s">
        <v>11352</v>
      </c>
      <c r="R7238" t="s">
        <v>11353</v>
      </c>
      <c r="S7238">
        <f>IF(SalesData[[#This Row],[Return Status]]="Returned",1,0)</f>
        <v>0</v>
      </c>
      <c r="T7238">
        <v>2793.38</v>
      </c>
      <c r="U7238" s="2">
        <f>EOMONTH(SalesData[[#This Row],[Order Date]],0)</f>
        <v>45230</v>
      </c>
      <c r="V7238" s="9" t="str">
        <f>"Q"&amp;INT((MONTH(SalesData[[#This Row],[Order Date]])+2)/3)&amp;"-"&amp;YEAR(SalesData[[#This Row],[Order Date]])</f>
        <v>Q4-2023</v>
      </c>
    </row>
    <row r="7239" spans="1:22" x14ac:dyDescent="0.35">
      <c r="A7239" t="s">
        <v>7380</v>
      </c>
      <c r="B7239" s="1">
        <v>45209</v>
      </c>
      <c r="C7239" t="s">
        <v>87</v>
      </c>
      <c r="D7239" t="s">
        <v>80</v>
      </c>
      <c r="E7239">
        <v>304564753</v>
      </c>
      <c r="F7239" t="s">
        <v>73</v>
      </c>
      <c r="G7239" t="s">
        <v>11374</v>
      </c>
      <c r="H7239" t="s">
        <v>75</v>
      </c>
      <c r="I7239" t="s">
        <v>36</v>
      </c>
      <c r="J7239" t="s">
        <v>65</v>
      </c>
      <c r="K7239">
        <v>1131.22</v>
      </c>
      <c r="L7239">
        <v>146.47</v>
      </c>
      <c r="M7239" t="s">
        <v>65</v>
      </c>
      <c r="N7239">
        <v>0.12947967680910899</v>
      </c>
      <c r="O7239" t="s">
        <v>11351</v>
      </c>
      <c r="P7239" t="s">
        <v>11352</v>
      </c>
      <c r="R7239" t="s">
        <v>11353</v>
      </c>
      <c r="S7239">
        <f>IF(SalesData[[#This Row],[Return Status]]="Returned",1,0)</f>
        <v>0</v>
      </c>
      <c r="U7239" s="2">
        <f>EOMONTH(SalesData[[#This Row],[Order Date]],0)</f>
        <v>45230</v>
      </c>
      <c r="V7239" s="9" t="str">
        <f>"Q"&amp;INT((MONTH(SalesData[[#This Row],[Order Date]])+2)/3)&amp;"-"&amp;YEAR(SalesData[[#This Row],[Order Date]])</f>
        <v>Q4-2023</v>
      </c>
    </row>
    <row r="7240" spans="1:22" x14ac:dyDescent="0.35">
      <c r="A7240" t="s">
        <v>7381</v>
      </c>
      <c r="B7240" s="1">
        <v>45210</v>
      </c>
      <c r="C7240" t="s">
        <v>132</v>
      </c>
      <c r="D7240" t="s">
        <v>72</v>
      </c>
      <c r="E7240">
        <v>8952738741</v>
      </c>
      <c r="F7240" t="s">
        <v>109</v>
      </c>
      <c r="G7240" t="s">
        <v>59</v>
      </c>
      <c r="H7240" t="s">
        <v>60</v>
      </c>
      <c r="I7240" t="s">
        <v>31</v>
      </c>
      <c r="J7240" t="s">
        <v>61</v>
      </c>
      <c r="K7240">
        <v>457.85</v>
      </c>
      <c r="L7240">
        <v>26.63</v>
      </c>
      <c r="M7240" t="s">
        <v>62</v>
      </c>
      <c r="N7240">
        <v>5.8163153871355198E-2</v>
      </c>
      <c r="O7240" t="s">
        <v>11361</v>
      </c>
      <c r="P7240" t="s">
        <v>11356</v>
      </c>
      <c r="Q7240" t="s">
        <v>11363</v>
      </c>
      <c r="R7240" t="s">
        <v>11360</v>
      </c>
      <c r="S7240">
        <f>IF(SalesData[[#This Row],[Return Status]]="Returned",1,0)</f>
        <v>1</v>
      </c>
      <c r="T7240">
        <v>2183.56</v>
      </c>
      <c r="U7240" s="2">
        <f>EOMONTH(SalesData[[#This Row],[Order Date]],0)</f>
        <v>45230</v>
      </c>
      <c r="V7240" s="9" t="str">
        <f>"Q"&amp;INT((MONTH(SalesData[[#This Row],[Order Date]])+2)/3)&amp;"-"&amp;YEAR(SalesData[[#This Row],[Order Date]])</f>
        <v>Q4-2023</v>
      </c>
    </row>
    <row r="7241" spans="1:22" x14ac:dyDescent="0.35">
      <c r="A7241" t="s">
        <v>7382</v>
      </c>
      <c r="B7241" s="1">
        <v>45202</v>
      </c>
      <c r="C7241" t="s">
        <v>94</v>
      </c>
      <c r="D7241" t="s">
        <v>80</v>
      </c>
      <c r="E7241">
        <v>492967661</v>
      </c>
      <c r="F7241" t="s">
        <v>14</v>
      </c>
      <c r="G7241" t="s">
        <v>15</v>
      </c>
      <c r="H7241" t="s">
        <v>16</v>
      </c>
      <c r="I7241" t="s">
        <v>17</v>
      </c>
      <c r="J7241" t="s">
        <v>65</v>
      </c>
      <c r="K7241">
        <v>439.92</v>
      </c>
      <c r="L7241">
        <v>126.56</v>
      </c>
      <c r="M7241" t="s">
        <v>65</v>
      </c>
      <c r="N7241">
        <v>0.28768867066739401</v>
      </c>
      <c r="O7241" t="s">
        <v>11361</v>
      </c>
      <c r="P7241" t="s">
        <v>11354</v>
      </c>
      <c r="R7241" t="s">
        <v>11353</v>
      </c>
      <c r="S7241">
        <f>IF(SalesData[[#This Row],[Return Status]]="Returned",1,0)</f>
        <v>0</v>
      </c>
      <c r="T7241">
        <v>2085.91</v>
      </c>
      <c r="U7241" s="2">
        <f>EOMONTH(SalesData[[#This Row],[Order Date]],0)</f>
        <v>45230</v>
      </c>
      <c r="V7241" s="9" t="str">
        <f>"Q"&amp;INT((MONTH(SalesData[[#This Row],[Order Date]])+2)/3)&amp;"-"&amp;YEAR(SalesData[[#This Row],[Order Date]])</f>
        <v>Q4-2023</v>
      </c>
    </row>
    <row r="7242" spans="1:22" x14ac:dyDescent="0.35">
      <c r="A7242" t="s">
        <v>7383</v>
      </c>
      <c r="B7242" s="1">
        <v>45205</v>
      </c>
      <c r="C7242" t="s">
        <v>132</v>
      </c>
      <c r="D7242" t="s">
        <v>80</v>
      </c>
      <c r="E7242">
        <v>8595578850</v>
      </c>
      <c r="F7242" t="s">
        <v>206</v>
      </c>
      <c r="G7242" t="s">
        <v>89</v>
      </c>
      <c r="H7242" t="s">
        <v>90</v>
      </c>
      <c r="I7242" t="s">
        <v>31</v>
      </c>
      <c r="J7242" t="s">
        <v>43</v>
      </c>
      <c r="K7242">
        <v>3076.55</v>
      </c>
      <c r="L7242">
        <v>866.87</v>
      </c>
      <c r="M7242" t="s">
        <v>43</v>
      </c>
      <c r="N7242">
        <v>0.28176691423835099</v>
      </c>
      <c r="O7242" t="s">
        <v>11351</v>
      </c>
      <c r="P7242" t="s">
        <v>11354</v>
      </c>
      <c r="R7242" t="s">
        <v>11353</v>
      </c>
      <c r="S7242">
        <f>IF(SalesData[[#This Row],[Return Status]]="Returned",1,0)</f>
        <v>0</v>
      </c>
      <c r="T7242">
        <v>207.68</v>
      </c>
      <c r="U7242" s="2">
        <f>EOMONTH(SalesData[[#This Row],[Order Date]],0)</f>
        <v>45230</v>
      </c>
      <c r="V7242" s="9" t="str">
        <f>"Q"&amp;INT((MONTH(SalesData[[#This Row],[Order Date]])+2)/3)&amp;"-"&amp;YEAR(SalesData[[#This Row],[Order Date]])</f>
        <v>Q4-2023</v>
      </c>
    </row>
    <row r="7243" spans="1:22" x14ac:dyDescent="0.35">
      <c r="A7243" t="s">
        <v>7384</v>
      </c>
      <c r="B7243" s="1">
        <v>45227</v>
      </c>
      <c r="C7243" t="s">
        <v>87</v>
      </c>
      <c r="D7243" t="s">
        <v>27</v>
      </c>
      <c r="E7243">
        <v>2541810484</v>
      </c>
      <c r="F7243" t="s">
        <v>154</v>
      </c>
      <c r="G7243" t="s">
        <v>29</v>
      </c>
      <c r="H7243" t="s">
        <v>30</v>
      </c>
      <c r="I7243" t="s">
        <v>31</v>
      </c>
      <c r="J7243" t="s">
        <v>65</v>
      </c>
      <c r="K7243">
        <v>154.49</v>
      </c>
      <c r="L7243">
        <v>30.13</v>
      </c>
      <c r="M7243" t="s">
        <v>65</v>
      </c>
      <c r="N7243">
        <v>0.19502880445336301</v>
      </c>
      <c r="O7243" t="s">
        <v>11361</v>
      </c>
      <c r="P7243" t="s">
        <v>11352</v>
      </c>
      <c r="R7243" t="s">
        <v>11353</v>
      </c>
      <c r="S7243">
        <f>IF(SalesData[[#This Row],[Return Status]]="Returned",1,0)</f>
        <v>0</v>
      </c>
      <c r="T7243">
        <v>2788.38</v>
      </c>
      <c r="U7243" s="2">
        <f>EOMONTH(SalesData[[#This Row],[Order Date]],0)</f>
        <v>45230</v>
      </c>
      <c r="V7243" s="9" t="str">
        <f>"Q"&amp;INT((MONTH(SalesData[[#This Row],[Order Date]])+2)/3)&amp;"-"&amp;YEAR(SalesData[[#This Row],[Order Date]])</f>
        <v>Q4-2023</v>
      </c>
    </row>
    <row r="7244" spans="1:22" x14ac:dyDescent="0.35">
      <c r="A7244" t="s">
        <v>7385</v>
      </c>
      <c r="B7244" s="1">
        <v>45218</v>
      </c>
      <c r="C7244" t="s">
        <v>45</v>
      </c>
      <c r="D7244" t="s">
        <v>145</v>
      </c>
      <c r="E7244">
        <v>9928414534</v>
      </c>
      <c r="F7244" t="s">
        <v>292</v>
      </c>
      <c r="G7244" t="s">
        <v>69</v>
      </c>
      <c r="H7244" t="s">
        <v>41</v>
      </c>
      <c r="I7244" t="s">
        <v>31</v>
      </c>
      <c r="J7244" t="s">
        <v>65</v>
      </c>
      <c r="K7244">
        <v>2067.17</v>
      </c>
      <c r="L7244">
        <v>340</v>
      </c>
      <c r="M7244" t="s">
        <v>65</v>
      </c>
      <c r="N7244">
        <v>0.16447607115041299</v>
      </c>
      <c r="O7244" t="s">
        <v>11351</v>
      </c>
      <c r="P7244" t="s">
        <v>11352</v>
      </c>
      <c r="R7244" t="s">
        <v>11353</v>
      </c>
      <c r="S7244">
        <f>IF(SalesData[[#This Row],[Return Status]]="Returned",1,0)</f>
        <v>0</v>
      </c>
      <c r="T7244">
        <v>2081.52</v>
      </c>
      <c r="U7244" s="2">
        <f>EOMONTH(SalesData[[#This Row],[Order Date]],0)</f>
        <v>45230</v>
      </c>
      <c r="V7244" s="9" t="str">
        <f>"Q"&amp;INT((MONTH(SalesData[[#This Row],[Order Date]])+2)/3)&amp;"-"&amp;YEAR(SalesData[[#This Row],[Order Date]])</f>
        <v>Q4-2023</v>
      </c>
    </row>
    <row r="7245" spans="1:22" x14ac:dyDescent="0.35">
      <c r="A7245" t="s">
        <v>7386</v>
      </c>
      <c r="B7245" s="1">
        <v>45223</v>
      </c>
      <c r="C7245" t="s">
        <v>188</v>
      </c>
      <c r="D7245" t="s">
        <v>46</v>
      </c>
      <c r="E7245">
        <v>991981280</v>
      </c>
      <c r="F7245" t="s">
        <v>81</v>
      </c>
      <c r="G7245" t="s">
        <v>74</v>
      </c>
      <c r="H7245" t="s">
        <v>75</v>
      </c>
      <c r="I7245" t="s">
        <v>36</v>
      </c>
      <c r="J7245" t="s">
        <v>19</v>
      </c>
      <c r="K7245">
        <v>3310.08</v>
      </c>
      <c r="L7245">
        <v>456.32</v>
      </c>
      <c r="M7245" t="s">
        <v>19</v>
      </c>
      <c r="N7245">
        <v>0.137857695282289</v>
      </c>
      <c r="O7245" t="s">
        <v>11351</v>
      </c>
      <c r="P7245" t="s">
        <v>11352</v>
      </c>
      <c r="R7245" t="s">
        <v>11353</v>
      </c>
      <c r="S7245">
        <f>IF(SalesData[[#This Row],[Return Status]]="Returned",1,0)</f>
        <v>0</v>
      </c>
      <c r="T7245">
        <v>2420.2800000000002</v>
      </c>
      <c r="U7245" s="2">
        <f>EOMONTH(SalesData[[#This Row],[Order Date]],0)</f>
        <v>45230</v>
      </c>
      <c r="V7245" s="9" t="str">
        <f>"Q"&amp;INT((MONTH(SalesData[[#This Row],[Order Date]])+2)/3)&amp;"-"&amp;YEAR(SalesData[[#This Row],[Order Date]])</f>
        <v>Q4-2023</v>
      </c>
    </row>
    <row r="7246" spans="1:22" x14ac:dyDescent="0.35">
      <c r="A7246" t="s">
        <v>7387</v>
      </c>
      <c r="B7246" s="1">
        <v>45211</v>
      </c>
      <c r="C7246" t="s">
        <v>94</v>
      </c>
      <c r="D7246" t="s">
        <v>99</v>
      </c>
      <c r="E7246">
        <v>7943514101</v>
      </c>
      <c r="F7246" t="s">
        <v>159</v>
      </c>
      <c r="G7246" t="s">
        <v>11375</v>
      </c>
      <c r="H7246" t="s">
        <v>85</v>
      </c>
      <c r="I7246" t="s">
        <v>31</v>
      </c>
      <c r="J7246" t="s">
        <v>43</v>
      </c>
      <c r="K7246">
        <v>4117.87</v>
      </c>
      <c r="L7246">
        <v>884.12</v>
      </c>
      <c r="M7246" t="s">
        <v>43</v>
      </c>
      <c r="N7246">
        <v>0.21470323249641199</v>
      </c>
      <c r="O7246" t="s">
        <v>11351</v>
      </c>
      <c r="P7246" t="s">
        <v>11354</v>
      </c>
      <c r="R7246" t="s">
        <v>11353</v>
      </c>
      <c r="S7246">
        <f>IF(SalesData[[#This Row],[Return Status]]="Returned",1,0)</f>
        <v>0</v>
      </c>
      <c r="U7246" s="2">
        <f>EOMONTH(SalesData[[#This Row],[Order Date]],0)</f>
        <v>45230</v>
      </c>
      <c r="V7246" s="9" t="str">
        <f>"Q"&amp;INT((MONTH(SalesData[[#This Row],[Order Date]])+2)/3)&amp;"-"&amp;YEAR(SalesData[[#This Row],[Order Date]])</f>
        <v>Q4-2023</v>
      </c>
    </row>
    <row r="7247" spans="1:22" x14ac:dyDescent="0.35">
      <c r="A7247" t="s">
        <v>7388</v>
      </c>
      <c r="B7247" s="1">
        <v>45224</v>
      </c>
      <c r="C7247" t="s">
        <v>149</v>
      </c>
      <c r="D7247" t="s">
        <v>13</v>
      </c>
      <c r="E7247">
        <v>7544028000</v>
      </c>
      <c r="F7247" t="s">
        <v>133</v>
      </c>
      <c r="G7247" t="s">
        <v>89</v>
      </c>
      <c r="H7247" t="s">
        <v>90</v>
      </c>
      <c r="I7247" t="s">
        <v>31</v>
      </c>
      <c r="J7247" t="s">
        <v>61</v>
      </c>
      <c r="K7247">
        <v>1530.94</v>
      </c>
      <c r="L7247">
        <v>389.02</v>
      </c>
      <c r="M7247" t="s">
        <v>62</v>
      </c>
      <c r="N7247">
        <v>0.254105320913948</v>
      </c>
      <c r="O7247" t="s">
        <v>11351</v>
      </c>
      <c r="P7247" t="s">
        <v>11354</v>
      </c>
      <c r="R7247" t="s">
        <v>11353</v>
      </c>
      <c r="S7247">
        <f>IF(SalesData[[#This Row],[Return Status]]="Returned",1,0)</f>
        <v>0</v>
      </c>
      <c r="T7247">
        <v>207.68</v>
      </c>
      <c r="U7247" s="2">
        <f>EOMONTH(SalesData[[#This Row],[Order Date]],0)</f>
        <v>45230</v>
      </c>
      <c r="V7247" s="9" t="str">
        <f>"Q"&amp;INT((MONTH(SalesData[[#This Row],[Order Date]])+2)/3)&amp;"-"&amp;YEAR(SalesData[[#This Row],[Order Date]])</f>
        <v>Q4-2023</v>
      </c>
    </row>
    <row r="7248" spans="1:22" x14ac:dyDescent="0.35">
      <c r="A7248" t="s">
        <v>7389</v>
      </c>
      <c r="B7248" s="1">
        <v>45227</v>
      </c>
      <c r="C7248" t="s">
        <v>124</v>
      </c>
      <c r="D7248" t="s">
        <v>27</v>
      </c>
      <c r="E7248">
        <v>1236022463</v>
      </c>
      <c r="F7248" t="s">
        <v>22</v>
      </c>
      <c r="G7248" t="s">
        <v>23</v>
      </c>
      <c r="H7248" t="s">
        <v>11357</v>
      </c>
      <c r="I7248" t="s">
        <v>17</v>
      </c>
      <c r="J7248" t="s">
        <v>43</v>
      </c>
      <c r="K7248">
        <v>4832.04</v>
      </c>
      <c r="L7248">
        <v>1035.82</v>
      </c>
      <c r="M7248" t="s">
        <v>43</v>
      </c>
      <c r="N7248">
        <v>0.21436494731003899</v>
      </c>
      <c r="O7248" t="s">
        <v>11351</v>
      </c>
      <c r="P7248" t="s">
        <v>11354</v>
      </c>
      <c r="Q7248" t="s">
        <v>11359</v>
      </c>
      <c r="R7248" t="s">
        <v>11360</v>
      </c>
      <c r="S7248">
        <f>IF(SalesData[[#This Row],[Return Status]]="Returned",1,0)</f>
        <v>1</v>
      </c>
      <c r="T7248">
        <v>2821.33</v>
      </c>
      <c r="U7248" s="2">
        <f>EOMONTH(SalesData[[#This Row],[Order Date]],0)</f>
        <v>45230</v>
      </c>
      <c r="V7248" s="9" t="str">
        <f>"Q"&amp;INT((MONTH(SalesData[[#This Row],[Order Date]])+2)/3)&amp;"-"&amp;YEAR(SalesData[[#This Row],[Order Date]])</f>
        <v>Q4-2023</v>
      </c>
    </row>
    <row r="7249" spans="1:22" x14ac:dyDescent="0.35">
      <c r="A7249" t="s">
        <v>7390</v>
      </c>
      <c r="B7249" s="1">
        <v>45221</v>
      </c>
      <c r="C7249" t="s">
        <v>184</v>
      </c>
      <c r="D7249" t="s">
        <v>72</v>
      </c>
      <c r="E7249">
        <v>7906954877</v>
      </c>
      <c r="F7249" t="s">
        <v>156</v>
      </c>
      <c r="G7249" t="s">
        <v>84</v>
      </c>
      <c r="H7249" t="s">
        <v>85</v>
      </c>
      <c r="I7249" t="s">
        <v>31</v>
      </c>
      <c r="J7249" t="s">
        <v>18</v>
      </c>
      <c r="K7249">
        <v>812.95</v>
      </c>
      <c r="L7249">
        <v>118.25</v>
      </c>
      <c r="M7249" t="s">
        <v>19</v>
      </c>
      <c r="N7249">
        <v>0.14545790023986699</v>
      </c>
      <c r="O7249" t="s">
        <v>11355</v>
      </c>
      <c r="P7249" t="s">
        <v>11352</v>
      </c>
      <c r="Q7249" t="s">
        <v>11372</v>
      </c>
      <c r="R7249" t="s">
        <v>11360</v>
      </c>
      <c r="S7249">
        <f>IF(SalesData[[#This Row],[Return Status]]="Returned",1,0)</f>
        <v>1</v>
      </c>
      <c r="T7249">
        <v>847.14</v>
      </c>
      <c r="U7249" s="2">
        <f>EOMONTH(SalesData[[#This Row],[Order Date]],0)</f>
        <v>45230</v>
      </c>
      <c r="V7249" s="9" t="str">
        <f>"Q"&amp;INT((MONTH(SalesData[[#This Row],[Order Date]])+2)/3)&amp;"-"&amp;YEAR(SalesData[[#This Row],[Order Date]])</f>
        <v>Q4-2023</v>
      </c>
    </row>
    <row r="7250" spans="1:22" x14ac:dyDescent="0.35">
      <c r="A7250" t="s">
        <v>7391</v>
      </c>
      <c r="B7250" s="1">
        <v>45205</v>
      </c>
      <c r="C7250" t="s">
        <v>132</v>
      </c>
      <c r="D7250" t="s">
        <v>27</v>
      </c>
      <c r="E7250">
        <v>4139172178</v>
      </c>
      <c r="F7250" t="s">
        <v>222</v>
      </c>
      <c r="G7250" t="s">
        <v>164</v>
      </c>
      <c r="H7250" t="s">
        <v>165</v>
      </c>
      <c r="I7250" t="s">
        <v>36</v>
      </c>
      <c r="J7250" t="s">
        <v>65</v>
      </c>
      <c r="K7250">
        <v>4698.1899999999996</v>
      </c>
      <c r="L7250">
        <v>1084.1500000000001</v>
      </c>
      <c r="M7250" t="s">
        <v>65</v>
      </c>
      <c r="N7250">
        <v>0.23075907956042599</v>
      </c>
      <c r="O7250" t="s">
        <v>11351</v>
      </c>
      <c r="P7250" t="s">
        <v>11354</v>
      </c>
      <c r="R7250" t="s">
        <v>11353</v>
      </c>
      <c r="S7250">
        <f>IF(SalesData[[#This Row],[Return Status]]="Returned",1,0)</f>
        <v>0</v>
      </c>
      <c r="U7250" s="2">
        <f>EOMONTH(SalesData[[#This Row],[Order Date]],0)</f>
        <v>45230</v>
      </c>
      <c r="V7250" s="9" t="str">
        <f>"Q"&amp;INT((MONTH(SalesData[[#This Row],[Order Date]])+2)/3)&amp;"-"&amp;YEAR(SalesData[[#This Row],[Order Date]])</f>
        <v>Q4-2023</v>
      </c>
    </row>
    <row r="7251" spans="1:22" x14ac:dyDescent="0.35">
      <c r="A7251" t="s">
        <v>7392</v>
      </c>
      <c r="B7251" s="1">
        <v>45217</v>
      </c>
      <c r="C7251" t="s">
        <v>45</v>
      </c>
      <c r="D7251" t="s">
        <v>72</v>
      </c>
      <c r="E7251">
        <v>504216108</v>
      </c>
      <c r="F7251" t="s">
        <v>88</v>
      </c>
      <c r="G7251" t="s">
        <v>89</v>
      </c>
      <c r="H7251" t="s">
        <v>90</v>
      </c>
      <c r="I7251" t="s">
        <v>31</v>
      </c>
      <c r="J7251" t="s">
        <v>65</v>
      </c>
      <c r="K7251">
        <v>4144.04</v>
      </c>
      <c r="L7251">
        <v>1165.25</v>
      </c>
      <c r="M7251" t="s">
        <v>65</v>
      </c>
      <c r="N7251">
        <v>0.28118695765484902</v>
      </c>
      <c r="O7251" t="s">
        <v>11351</v>
      </c>
      <c r="P7251" t="s">
        <v>11354</v>
      </c>
      <c r="R7251" t="s">
        <v>11353</v>
      </c>
      <c r="S7251">
        <f>IF(SalesData[[#This Row],[Return Status]]="Returned",1,0)</f>
        <v>0</v>
      </c>
      <c r="T7251">
        <v>207.68</v>
      </c>
      <c r="U7251" s="2">
        <f>EOMONTH(SalesData[[#This Row],[Order Date]],0)</f>
        <v>45230</v>
      </c>
      <c r="V7251" s="9" t="str">
        <f>"Q"&amp;INT((MONTH(SalesData[[#This Row],[Order Date]])+2)/3)&amp;"-"&amp;YEAR(SalesData[[#This Row],[Order Date]])</f>
        <v>Q4-2023</v>
      </c>
    </row>
    <row r="7252" spans="1:22" x14ac:dyDescent="0.35">
      <c r="A7252" t="s">
        <v>7393</v>
      </c>
      <c r="B7252" s="1">
        <v>45207</v>
      </c>
      <c r="C7252" t="s">
        <v>87</v>
      </c>
      <c r="D7252" t="s">
        <v>80</v>
      </c>
      <c r="E7252">
        <v>463055474</v>
      </c>
      <c r="F7252" t="s">
        <v>73</v>
      </c>
      <c r="G7252" t="s">
        <v>11374</v>
      </c>
      <c r="H7252" t="s">
        <v>75</v>
      </c>
      <c r="I7252" t="s">
        <v>36</v>
      </c>
      <c r="J7252" t="s">
        <v>65</v>
      </c>
      <c r="K7252">
        <v>3588.74</v>
      </c>
      <c r="L7252">
        <v>292.89</v>
      </c>
      <c r="M7252" t="s">
        <v>65</v>
      </c>
      <c r="N7252">
        <v>8.1613602545740294E-2</v>
      </c>
      <c r="O7252" t="s">
        <v>11351</v>
      </c>
      <c r="P7252" t="s">
        <v>11356</v>
      </c>
      <c r="R7252" t="s">
        <v>11353</v>
      </c>
      <c r="S7252">
        <f>IF(SalesData[[#This Row],[Return Status]]="Returned",1,0)</f>
        <v>0</v>
      </c>
      <c r="U7252" s="2">
        <f>EOMONTH(SalesData[[#This Row],[Order Date]],0)</f>
        <v>45230</v>
      </c>
      <c r="V7252" s="9" t="str">
        <f>"Q"&amp;INT((MONTH(SalesData[[#This Row],[Order Date]])+2)/3)&amp;"-"&amp;YEAR(SalesData[[#This Row],[Order Date]])</f>
        <v>Q4-2023</v>
      </c>
    </row>
    <row r="7253" spans="1:22" x14ac:dyDescent="0.35">
      <c r="A7253" t="s">
        <v>7394</v>
      </c>
      <c r="B7253" s="1">
        <v>45210</v>
      </c>
      <c r="C7253" t="s">
        <v>149</v>
      </c>
      <c r="D7253" t="s">
        <v>72</v>
      </c>
      <c r="E7253">
        <v>230608775</v>
      </c>
      <c r="F7253" t="s">
        <v>116</v>
      </c>
      <c r="G7253" t="s">
        <v>74</v>
      </c>
      <c r="H7253" t="s">
        <v>75</v>
      </c>
      <c r="I7253" t="s">
        <v>36</v>
      </c>
      <c r="J7253" t="s">
        <v>18</v>
      </c>
      <c r="K7253">
        <v>4685.2700000000004</v>
      </c>
      <c r="L7253">
        <v>452.24</v>
      </c>
      <c r="M7253" t="s">
        <v>19</v>
      </c>
      <c r="N7253">
        <v>9.6523786249245E-2</v>
      </c>
      <c r="O7253" t="s">
        <v>11351</v>
      </c>
      <c r="P7253" t="s">
        <v>11356</v>
      </c>
      <c r="R7253" t="s">
        <v>11353</v>
      </c>
      <c r="S7253">
        <f>IF(SalesData[[#This Row],[Return Status]]="Returned",1,0)</f>
        <v>0</v>
      </c>
      <c r="T7253">
        <v>2420.2800000000002</v>
      </c>
      <c r="U7253" s="2">
        <f>EOMONTH(SalesData[[#This Row],[Order Date]],0)</f>
        <v>45230</v>
      </c>
      <c r="V7253" s="9" t="str">
        <f>"Q"&amp;INT((MONTH(SalesData[[#This Row],[Order Date]])+2)/3)&amp;"-"&amp;YEAR(SalesData[[#This Row],[Order Date]])</f>
        <v>Q4-2023</v>
      </c>
    </row>
    <row r="7254" spans="1:22" x14ac:dyDescent="0.35">
      <c r="A7254" t="s">
        <v>7395</v>
      </c>
      <c r="B7254" s="1">
        <v>45212</v>
      </c>
      <c r="C7254" t="s">
        <v>94</v>
      </c>
      <c r="D7254" t="s">
        <v>39</v>
      </c>
      <c r="E7254">
        <v>380305496</v>
      </c>
      <c r="F7254" t="s">
        <v>206</v>
      </c>
      <c r="G7254" t="s">
        <v>11379</v>
      </c>
      <c r="H7254" t="s">
        <v>90</v>
      </c>
      <c r="I7254" t="s">
        <v>31</v>
      </c>
      <c r="J7254" t="s">
        <v>62</v>
      </c>
      <c r="K7254">
        <v>349.75</v>
      </c>
      <c r="L7254">
        <v>12.87</v>
      </c>
      <c r="M7254" t="s">
        <v>62</v>
      </c>
      <c r="N7254">
        <v>3.6797712651894202E-2</v>
      </c>
      <c r="O7254" t="s">
        <v>11361</v>
      </c>
      <c r="P7254" t="s">
        <v>11356</v>
      </c>
      <c r="Q7254" t="s">
        <v>11376</v>
      </c>
      <c r="R7254" t="s">
        <v>11360</v>
      </c>
      <c r="S7254">
        <f>IF(SalesData[[#This Row],[Return Status]]="Returned",1,0)</f>
        <v>1</v>
      </c>
      <c r="U7254" s="2">
        <f>EOMONTH(SalesData[[#This Row],[Order Date]],0)</f>
        <v>45230</v>
      </c>
      <c r="V7254" s="9" t="str">
        <f>"Q"&amp;INT((MONTH(SalesData[[#This Row],[Order Date]])+2)/3)&amp;"-"&amp;YEAR(SalesData[[#This Row],[Order Date]])</f>
        <v>Q4-2023</v>
      </c>
    </row>
    <row r="7255" spans="1:22" x14ac:dyDescent="0.35">
      <c r="A7255" t="s">
        <v>7396</v>
      </c>
      <c r="B7255" s="1">
        <v>45207</v>
      </c>
      <c r="C7255" t="s">
        <v>67</v>
      </c>
      <c r="D7255" t="s">
        <v>72</v>
      </c>
      <c r="E7255">
        <v>6417791078</v>
      </c>
      <c r="F7255" t="s">
        <v>357</v>
      </c>
      <c r="G7255" t="s">
        <v>164</v>
      </c>
      <c r="H7255" t="s">
        <v>11357</v>
      </c>
      <c r="I7255" t="s">
        <v>36</v>
      </c>
      <c r="J7255" t="s">
        <v>61</v>
      </c>
      <c r="K7255">
        <v>4069.86</v>
      </c>
      <c r="L7255">
        <v>788.17</v>
      </c>
      <c r="M7255" t="s">
        <v>62</v>
      </c>
      <c r="N7255">
        <v>0.19366022418461601</v>
      </c>
      <c r="O7255" t="s">
        <v>11351</v>
      </c>
      <c r="P7255" t="s">
        <v>11352</v>
      </c>
      <c r="R7255" t="s">
        <v>11353</v>
      </c>
      <c r="S7255">
        <f>IF(SalesData[[#This Row],[Return Status]]="Returned",1,0)</f>
        <v>0</v>
      </c>
      <c r="U7255" s="2">
        <f>EOMONTH(SalesData[[#This Row],[Order Date]],0)</f>
        <v>45230</v>
      </c>
      <c r="V7255" s="9" t="str">
        <f>"Q"&amp;INT((MONTH(SalesData[[#This Row],[Order Date]])+2)/3)&amp;"-"&amp;YEAR(SalesData[[#This Row],[Order Date]])</f>
        <v>Q4-2023</v>
      </c>
    </row>
    <row r="7256" spans="1:22" x14ac:dyDescent="0.35">
      <c r="A7256" t="s">
        <v>7397</v>
      </c>
      <c r="B7256" s="1">
        <v>45220</v>
      </c>
      <c r="C7256" t="s">
        <v>113</v>
      </c>
      <c r="D7256" t="s">
        <v>72</v>
      </c>
      <c r="E7256">
        <v>4862888179</v>
      </c>
      <c r="F7256" t="s">
        <v>156</v>
      </c>
      <c r="G7256" t="s">
        <v>84</v>
      </c>
      <c r="H7256" t="s">
        <v>85</v>
      </c>
      <c r="I7256" t="s">
        <v>31</v>
      </c>
      <c r="J7256" t="s">
        <v>42</v>
      </c>
      <c r="K7256">
        <v>4993.03</v>
      </c>
      <c r="L7256">
        <v>1281.5</v>
      </c>
      <c r="M7256" t="s">
        <v>43</v>
      </c>
      <c r="N7256">
        <v>0.25665778094663999</v>
      </c>
      <c r="O7256" t="s">
        <v>11351</v>
      </c>
      <c r="P7256" t="s">
        <v>11354</v>
      </c>
      <c r="R7256" t="s">
        <v>11353</v>
      </c>
      <c r="S7256">
        <f>IF(SalesData[[#This Row],[Return Status]]="Returned",1,0)</f>
        <v>0</v>
      </c>
      <c r="T7256">
        <v>847.14</v>
      </c>
      <c r="U7256" s="2">
        <f>EOMONTH(SalesData[[#This Row],[Order Date]],0)</f>
        <v>45230</v>
      </c>
      <c r="V7256" s="9" t="str">
        <f>"Q"&amp;INT((MONTH(SalesData[[#This Row],[Order Date]])+2)/3)&amp;"-"&amp;YEAR(SalesData[[#This Row],[Order Date]])</f>
        <v>Q4-2023</v>
      </c>
    </row>
    <row r="7257" spans="1:22" x14ac:dyDescent="0.35">
      <c r="A7257" t="s">
        <v>7398</v>
      </c>
      <c r="B7257" s="1">
        <v>45215</v>
      </c>
      <c r="C7257" t="s">
        <v>111</v>
      </c>
      <c r="D7257" t="s">
        <v>145</v>
      </c>
      <c r="E7257">
        <v>7496441509</v>
      </c>
      <c r="F7257" t="s">
        <v>127</v>
      </c>
      <c r="G7257" t="s">
        <v>29</v>
      </c>
      <c r="H7257" t="s">
        <v>30</v>
      </c>
      <c r="I7257" t="s">
        <v>31</v>
      </c>
      <c r="J7257" t="s">
        <v>19</v>
      </c>
      <c r="K7257">
        <v>970</v>
      </c>
      <c r="L7257">
        <v>58.46</v>
      </c>
      <c r="M7257" t="s">
        <v>19</v>
      </c>
      <c r="N7257">
        <v>6.02680412371134E-2</v>
      </c>
      <c r="O7257" t="s">
        <v>11355</v>
      </c>
      <c r="P7257" t="s">
        <v>11356</v>
      </c>
      <c r="R7257" t="s">
        <v>11353</v>
      </c>
      <c r="S7257">
        <f>IF(SalesData[[#This Row],[Return Status]]="Returned",1,0)</f>
        <v>0</v>
      </c>
      <c r="T7257">
        <v>2788.38</v>
      </c>
      <c r="U7257" s="2">
        <f>EOMONTH(SalesData[[#This Row],[Order Date]],0)</f>
        <v>45230</v>
      </c>
      <c r="V7257" s="9" t="str">
        <f>"Q"&amp;INT((MONTH(SalesData[[#This Row],[Order Date]])+2)/3)&amp;"-"&amp;YEAR(SalesData[[#This Row],[Order Date]])</f>
        <v>Q4-2023</v>
      </c>
    </row>
    <row r="7258" spans="1:22" x14ac:dyDescent="0.35">
      <c r="A7258" t="s">
        <v>7399</v>
      </c>
      <c r="B7258" s="1">
        <v>45229</v>
      </c>
      <c r="C7258" t="s">
        <v>139</v>
      </c>
      <c r="D7258" t="s">
        <v>99</v>
      </c>
      <c r="E7258">
        <v>8548235261</v>
      </c>
      <c r="F7258" t="s">
        <v>357</v>
      </c>
      <c r="G7258" t="s">
        <v>164</v>
      </c>
      <c r="H7258" t="s">
        <v>165</v>
      </c>
      <c r="I7258" t="s">
        <v>36</v>
      </c>
      <c r="J7258" t="s">
        <v>18</v>
      </c>
      <c r="K7258">
        <v>926.88</v>
      </c>
      <c r="L7258">
        <v>170.82</v>
      </c>
      <c r="M7258" t="s">
        <v>19</v>
      </c>
      <c r="N7258">
        <v>0.18429570170895901</v>
      </c>
      <c r="O7258" t="s">
        <v>11355</v>
      </c>
      <c r="P7258" t="s">
        <v>11352</v>
      </c>
      <c r="R7258" t="s">
        <v>11353</v>
      </c>
      <c r="S7258">
        <f>IF(SalesData[[#This Row],[Return Status]]="Returned",1,0)</f>
        <v>0</v>
      </c>
      <c r="U7258" s="2">
        <f>EOMONTH(SalesData[[#This Row],[Order Date]],0)</f>
        <v>45230</v>
      </c>
      <c r="V7258" s="9" t="str">
        <f>"Q"&amp;INT((MONTH(SalesData[[#This Row],[Order Date]])+2)/3)&amp;"-"&amp;YEAR(SalesData[[#This Row],[Order Date]])</f>
        <v>Q4-2023</v>
      </c>
    </row>
    <row r="7259" spans="1:22" x14ac:dyDescent="0.35">
      <c r="A7259" t="s">
        <v>7400</v>
      </c>
      <c r="B7259" s="1">
        <v>45216</v>
      </c>
      <c r="C7259" t="s">
        <v>113</v>
      </c>
      <c r="D7259" t="s">
        <v>99</v>
      </c>
      <c r="E7259">
        <v>876950066</v>
      </c>
      <c r="F7259" t="s">
        <v>40</v>
      </c>
      <c r="G7259" t="s">
        <v>457</v>
      </c>
      <c r="H7259" t="s">
        <v>41</v>
      </c>
      <c r="I7259" t="s">
        <v>31</v>
      </c>
      <c r="J7259" t="s">
        <v>65</v>
      </c>
      <c r="K7259">
        <v>4353.6000000000004</v>
      </c>
      <c r="L7259">
        <v>679.67</v>
      </c>
      <c r="M7259" t="s">
        <v>65</v>
      </c>
      <c r="N7259">
        <v>0.15611677692025</v>
      </c>
      <c r="O7259" t="s">
        <v>11351</v>
      </c>
      <c r="P7259" t="s">
        <v>11352</v>
      </c>
      <c r="R7259" t="s">
        <v>11353</v>
      </c>
      <c r="S7259">
        <f>IF(SalesData[[#This Row],[Return Status]]="Returned",1,0)</f>
        <v>0</v>
      </c>
      <c r="U7259" s="2">
        <f>EOMONTH(SalesData[[#This Row],[Order Date]],0)</f>
        <v>45230</v>
      </c>
      <c r="V7259" s="9" t="str">
        <f>"Q"&amp;INT((MONTH(SalesData[[#This Row],[Order Date]])+2)/3)&amp;"-"&amp;YEAR(SalesData[[#This Row],[Order Date]])</f>
        <v>Q4-2023</v>
      </c>
    </row>
    <row r="7260" spans="1:22" x14ac:dyDescent="0.35">
      <c r="A7260" t="s">
        <v>7401</v>
      </c>
      <c r="B7260" s="1">
        <v>45217</v>
      </c>
      <c r="C7260" t="s">
        <v>188</v>
      </c>
      <c r="D7260" t="s">
        <v>27</v>
      </c>
      <c r="E7260">
        <v>170981386</v>
      </c>
      <c r="F7260" t="s">
        <v>88</v>
      </c>
      <c r="G7260" t="s">
        <v>89</v>
      </c>
      <c r="H7260" t="s">
        <v>90</v>
      </c>
      <c r="I7260" t="s">
        <v>31</v>
      </c>
      <c r="J7260" t="s">
        <v>18</v>
      </c>
      <c r="K7260">
        <v>2765.14</v>
      </c>
      <c r="L7260">
        <v>665.54</v>
      </c>
      <c r="M7260" t="s">
        <v>19</v>
      </c>
      <c r="N7260">
        <v>0.240689440679315</v>
      </c>
      <c r="O7260" t="s">
        <v>11351</v>
      </c>
      <c r="P7260" t="s">
        <v>11354</v>
      </c>
      <c r="R7260" t="s">
        <v>11353</v>
      </c>
      <c r="S7260">
        <f>IF(SalesData[[#This Row],[Return Status]]="Returned",1,0)</f>
        <v>0</v>
      </c>
      <c r="T7260">
        <v>207.68</v>
      </c>
      <c r="U7260" s="2">
        <f>EOMONTH(SalesData[[#This Row],[Order Date]],0)</f>
        <v>45230</v>
      </c>
      <c r="V7260" s="9" t="str">
        <f>"Q"&amp;INT((MONTH(SalesData[[#This Row],[Order Date]])+2)/3)&amp;"-"&amp;YEAR(SalesData[[#This Row],[Order Date]])</f>
        <v>Q4-2023</v>
      </c>
    </row>
    <row r="7261" spans="1:22" x14ac:dyDescent="0.35">
      <c r="A7261" t="s">
        <v>7402</v>
      </c>
      <c r="B7261" s="1">
        <v>45211</v>
      </c>
      <c r="C7261" t="s">
        <v>52</v>
      </c>
      <c r="D7261" t="s">
        <v>145</v>
      </c>
      <c r="E7261">
        <v>9922387243</v>
      </c>
      <c r="F7261" t="s">
        <v>156</v>
      </c>
      <c r="G7261" t="s">
        <v>84</v>
      </c>
      <c r="H7261" t="s">
        <v>85</v>
      </c>
      <c r="I7261" t="s">
        <v>31</v>
      </c>
      <c r="J7261" t="s">
        <v>19</v>
      </c>
      <c r="K7261">
        <v>789.2</v>
      </c>
      <c r="L7261">
        <v>145.82</v>
      </c>
      <c r="M7261" t="s">
        <v>19</v>
      </c>
      <c r="N7261">
        <v>0.18476938672073001</v>
      </c>
      <c r="O7261" t="s">
        <v>11355</v>
      </c>
      <c r="P7261" t="s">
        <v>11352</v>
      </c>
      <c r="R7261" t="s">
        <v>11353</v>
      </c>
      <c r="S7261">
        <f>IF(SalesData[[#This Row],[Return Status]]="Returned",1,0)</f>
        <v>0</v>
      </c>
      <c r="T7261">
        <v>847.14</v>
      </c>
      <c r="U7261" s="2">
        <f>EOMONTH(SalesData[[#This Row],[Order Date]],0)</f>
        <v>45230</v>
      </c>
      <c r="V7261" s="9" t="str">
        <f>"Q"&amp;INT((MONTH(SalesData[[#This Row],[Order Date]])+2)/3)&amp;"-"&amp;YEAR(SalesData[[#This Row],[Order Date]])</f>
        <v>Q4-2023</v>
      </c>
    </row>
    <row r="7262" spans="1:22" x14ac:dyDescent="0.35">
      <c r="A7262" t="s">
        <v>7403</v>
      </c>
      <c r="B7262" s="1">
        <v>45225</v>
      </c>
      <c r="C7262" t="s">
        <v>87</v>
      </c>
      <c r="D7262" t="s">
        <v>80</v>
      </c>
      <c r="E7262">
        <v>4002931912</v>
      </c>
      <c r="F7262" t="s">
        <v>172</v>
      </c>
      <c r="G7262" t="s">
        <v>11367</v>
      </c>
      <c r="H7262" t="s">
        <v>121</v>
      </c>
      <c r="I7262" t="s">
        <v>17</v>
      </c>
      <c r="J7262" t="s">
        <v>19</v>
      </c>
      <c r="K7262">
        <v>391.35</v>
      </c>
      <c r="L7262">
        <v>28.07</v>
      </c>
      <c r="M7262" t="s">
        <v>19</v>
      </c>
      <c r="N7262">
        <v>7.1726076402197497E-2</v>
      </c>
      <c r="O7262" t="s">
        <v>11361</v>
      </c>
      <c r="P7262" t="s">
        <v>11356</v>
      </c>
      <c r="R7262" t="s">
        <v>11353</v>
      </c>
      <c r="S7262">
        <f>IF(SalesData[[#This Row],[Return Status]]="Returned",1,0)</f>
        <v>0</v>
      </c>
      <c r="U7262" s="2">
        <f>EOMONTH(SalesData[[#This Row],[Order Date]],0)</f>
        <v>45230</v>
      </c>
      <c r="V7262" s="9" t="str">
        <f>"Q"&amp;INT((MONTH(SalesData[[#This Row],[Order Date]])+2)/3)&amp;"-"&amp;YEAR(SalesData[[#This Row],[Order Date]])</f>
        <v>Q4-2023</v>
      </c>
    </row>
    <row r="7263" spans="1:22" x14ac:dyDescent="0.35">
      <c r="A7263" t="s">
        <v>7404</v>
      </c>
      <c r="B7263" s="1">
        <v>45223</v>
      </c>
      <c r="C7263" t="s">
        <v>111</v>
      </c>
      <c r="D7263" t="s">
        <v>80</v>
      </c>
      <c r="E7263">
        <v>951195852</v>
      </c>
      <c r="F7263" t="s">
        <v>156</v>
      </c>
      <c r="G7263" t="s">
        <v>84</v>
      </c>
      <c r="H7263" t="s">
        <v>85</v>
      </c>
      <c r="I7263" t="s">
        <v>31</v>
      </c>
      <c r="J7263" t="s">
        <v>42</v>
      </c>
      <c r="K7263">
        <v>2774.89</v>
      </c>
      <c r="L7263">
        <v>247.48</v>
      </c>
      <c r="M7263" t="s">
        <v>43</v>
      </c>
      <c r="N7263">
        <v>8.9185517263747405E-2</v>
      </c>
      <c r="O7263" t="s">
        <v>11351</v>
      </c>
      <c r="P7263" t="s">
        <v>11356</v>
      </c>
      <c r="Q7263" t="s">
        <v>11366</v>
      </c>
      <c r="R7263" t="s">
        <v>11360</v>
      </c>
      <c r="S7263">
        <f>IF(SalesData[[#This Row],[Return Status]]="Returned",1,0)</f>
        <v>1</v>
      </c>
      <c r="T7263">
        <v>847.14</v>
      </c>
      <c r="U7263" s="2">
        <f>EOMONTH(SalesData[[#This Row],[Order Date]],0)</f>
        <v>45230</v>
      </c>
      <c r="V7263" s="9" t="str">
        <f>"Q"&amp;INT((MONTH(SalesData[[#This Row],[Order Date]])+2)/3)&amp;"-"&amp;YEAR(SalesData[[#This Row],[Order Date]])</f>
        <v>Q4-2023</v>
      </c>
    </row>
    <row r="7264" spans="1:22" x14ac:dyDescent="0.35">
      <c r="A7264" t="s">
        <v>7405</v>
      </c>
      <c r="B7264" s="1">
        <v>45212</v>
      </c>
      <c r="C7264" t="s">
        <v>184</v>
      </c>
      <c r="D7264" t="s">
        <v>27</v>
      </c>
      <c r="E7264">
        <v>5733282114</v>
      </c>
      <c r="F7264" t="s">
        <v>140</v>
      </c>
      <c r="G7264" t="s">
        <v>141</v>
      </c>
      <c r="H7264" t="s">
        <v>121</v>
      </c>
      <c r="I7264" t="s">
        <v>17</v>
      </c>
      <c r="J7264" t="s">
        <v>62</v>
      </c>
      <c r="K7264">
        <v>537.59</v>
      </c>
      <c r="L7264">
        <v>35.119999999999997</v>
      </c>
      <c r="M7264" t="s">
        <v>62</v>
      </c>
      <c r="N7264">
        <v>6.5328596142041298E-2</v>
      </c>
      <c r="O7264" t="s">
        <v>11355</v>
      </c>
      <c r="P7264" t="s">
        <v>11356</v>
      </c>
      <c r="R7264" t="s">
        <v>11353</v>
      </c>
      <c r="S7264">
        <f>IF(SalesData[[#This Row],[Return Status]]="Returned",1,0)</f>
        <v>0</v>
      </c>
      <c r="T7264">
        <v>2793.38</v>
      </c>
      <c r="U7264" s="2">
        <f>EOMONTH(SalesData[[#This Row],[Order Date]],0)</f>
        <v>45230</v>
      </c>
      <c r="V7264" s="9" t="str">
        <f>"Q"&amp;INT((MONTH(SalesData[[#This Row],[Order Date]])+2)/3)&amp;"-"&amp;YEAR(SalesData[[#This Row],[Order Date]])</f>
        <v>Q4-2023</v>
      </c>
    </row>
    <row r="7265" spans="1:22" x14ac:dyDescent="0.35">
      <c r="A7265" t="s">
        <v>7406</v>
      </c>
      <c r="B7265" s="1">
        <v>45219</v>
      </c>
      <c r="C7265" t="s">
        <v>139</v>
      </c>
      <c r="D7265" t="s">
        <v>46</v>
      </c>
      <c r="E7265">
        <v>9388670479</v>
      </c>
      <c r="F7265" t="s">
        <v>140</v>
      </c>
      <c r="G7265" t="s">
        <v>141</v>
      </c>
      <c r="H7265" t="s">
        <v>121</v>
      </c>
      <c r="I7265" t="s">
        <v>17</v>
      </c>
      <c r="J7265" t="s">
        <v>65</v>
      </c>
      <c r="K7265">
        <v>863.24</v>
      </c>
      <c r="L7265">
        <v>141.31</v>
      </c>
      <c r="M7265" t="s">
        <v>65</v>
      </c>
      <c r="N7265">
        <v>0.163697233677772</v>
      </c>
      <c r="O7265" t="s">
        <v>11355</v>
      </c>
      <c r="P7265" t="s">
        <v>11352</v>
      </c>
      <c r="R7265" t="s">
        <v>11353</v>
      </c>
      <c r="S7265">
        <f>IF(SalesData[[#This Row],[Return Status]]="Returned",1,0)</f>
        <v>0</v>
      </c>
      <c r="T7265">
        <v>2793.38</v>
      </c>
      <c r="U7265" s="2">
        <f>EOMONTH(SalesData[[#This Row],[Order Date]],0)</f>
        <v>45230</v>
      </c>
      <c r="V7265" s="9" t="str">
        <f>"Q"&amp;INT((MONTH(SalesData[[#This Row],[Order Date]])+2)/3)&amp;"-"&amp;YEAR(SalesData[[#This Row],[Order Date]])</f>
        <v>Q4-2023</v>
      </c>
    </row>
    <row r="7266" spans="1:22" x14ac:dyDescent="0.35">
      <c r="A7266" t="s">
        <v>7407</v>
      </c>
      <c r="B7266" s="1">
        <v>45225</v>
      </c>
      <c r="C7266" t="s">
        <v>194</v>
      </c>
      <c r="D7266" t="s">
        <v>99</v>
      </c>
      <c r="E7266">
        <v>8251247047</v>
      </c>
      <c r="F7266" t="s">
        <v>168</v>
      </c>
      <c r="G7266" t="s">
        <v>54</v>
      </c>
      <c r="H7266" t="s">
        <v>55</v>
      </c>
      <c r="I7266" t="s">
        <v>31</v>
      </c>
      <c r="J7266" t="s">
        <v>19</v>
      </c>
      <c r="K7266">
        <v>2666.7</v>
      </c>
      <c r="L7266">
        <v>370.03</v>
      </c>
      <c r="M7266" t="s">
        <v>19</v>
      </c>
      <c r="N7266">
        <v>0.138759515506056</v>
      </c>
      <c r="O7266" t="s">
        <v>11351</v>
      </c>
      <c r="P7266" t="s">
        <v>11352</v>
      </c>
      <c r="R7266" t="s">
        <v>11353</v>
      </c>
      <c r="S7266">
        <f>IF(SalesData[[#This Row],[Return Status]]="Returned",1,0)</f>
        <v>0</v>
      </c>
      <c r="U7266" s="2">
        <f>EOMONTH(SalesData[[#This Row],[Order Date]],0)</f>
        <v>45230</v>
      </c>
      <c r="V7266" s="9" t="str">
        <f>"Q"&amp;INT((MONTH(SalesData[[#This Row],[Order Date]])+2)/3)&amp;"-"&amp;YEAR(SalesData[[#This Row],[Order Date]])</f>
        <v>Q4-2023</v>
      </c>
    </row>
    <row r="7267" spans="1:22" x14ac:dyDescent="0.35">
      <c r="A7267" t="s">
        <v>7408</v>
      </c>
      <c r="B7267" s="1">
        <v>45227</v>
      </c>
      <c r="C7267" t="s">
        <v>57</v>
      </c>
      <c r="D7267" t="s">
        <v>99</v>
      </c>
      <c r="E7267">
        <v>5632744844</v>
      </c>
      <c r="F7267" t="s">
        <v>152</v>
      </c>
      <c r="G7267" t="s">
        <v>23</v>
      </c>
      <c r="H7267" t="s">
        <v>24</v>
      </c>
      <c r="I7267" t="s">
        <v>17</v>
      </c>
      <c r="J7267" t="s">
        <v>43</v>
      </c>
      <c r="K7267">
        <v>2820.16</v>
      </c>
      <c r="L7267">
        <v>524.97</v>
      </c>
      <c r="M7267" t="s">
        <v>43</v>
      </c>
      <c r="N7267">
        <v>0.186149012821968</v>
      </c>
      <c r="O7267" t="s">
        <v>11351</v>
      </c>
      <c r="P7267" t="s">
        <v>11352</v>
      </c>
      <c r="R7267" t="s">
        <v>11353</v>
      </c>
      <c r="S7267">
        <f>IF(SalesData[[#This Row],[Return Status]]="Returned",1,0)</f>
        <v>0</v>
      </c>
      <c r="T7267">
        <v>2821.33</v>
      </c>
      <c r="U7267" s="2">
        <f>EOMONTH(SalesData[[#This Row],[Order Date]],0)</f>
        <v>45230</v>
      </c>
      <c r="V7267" s="9" t="str">
        <f>"Q"&amp;INT((MONTH(SalesData[[#This Row],[Order Date]])+2)/3)&amp;"-"&amp;YEAR(SalesData[[#This Row],[Order Date]])</f>
        <v>Q4-2023</v>
      </c>
    </row>
    <row r="7268" spans="1:22" x14ac:dyDescent="0.35">
      <c r="A7268" t="s">
        <v>7409</v>
      </c>
      <c r="B7268" s="1">
        <v>45201</v>
      </c>
      <c r="C7268" t="s">
        <v>176</v>
      </c>
      <c r="D7268" t="s">
        <v>27</v>
      </c>
      <c r="E7268">
        <v>211054925</v>
      </c>
      <c r="F7268" t="s">
        <v>40</v>
      </c>
      <c r="G7268" t="s">
        <v>69</v>
      </c>
      <c r="H7268" t="s">
        <v>41</v>
      </c>
      <c r="I7268" t="s">
        <v>31</v>
      </c>
      <c r="J7268" t="s">
        <v>42</v>
      </c>
      <c r="K7268">
        <v>1359.11</v>
      </c>
      <c r="L7268">
        <v>305.10000000000002</v>
      </c>
      <c r="M7268" t="s">
        <v>43</v>
      </c>
      <c r="N7268">
        <v>0.22448514101139699</v>
      </c>
      <c r="O7268" t="s">
        <v>11351</v>
      </c>
      <c r="P7268" t="s">
        <v>11354</v>
      </c>
      <c r="R7268" t="s">
        <v>11353</v>
      </c>
      <c r="S7268">
        <f>IF(SalesData[[#This Row],[Return Status]]="Returned",1,0)</f>
        <v>0</v>
      </c>
      <c r="T7268">
        <v>2081.52</v>
      </c>
      <c r="U7268" s="2">
        <f>EOMONTH(SalesData[[#This Row],[Order Date]],0)</f>
        <v>45230</v>
      </c>
      <c r="V7268" s="9" t="str">
        <f>"Q"&amp;INT((MONTH(SalesData[[#This Row],[Order Date]])+2)/3)&amp;"-"&amp;YEAR(SalesData[[#This Row],[Order Date]])</f>
        <v>Q4-2023</v>
      </c>
    </row>
    <row r="7269" spans="1:22" x14ac:dyDescent="0.35">
      <c r="A7269" t="s">
        <v>7410</v>
      </c>
      <c r="B7269" s="1">
        <v>45214</v>
      </c>
      <c r="C7269" t="s">
        <v>149</v>
      </c>
      <c r="D7269" t="s">
        <v>13</v>
      </c>
      <c r="E7269">
        <v>6798814443</v>
      </c>
      <c r="F7269" t="s">
        <v>53</v>
      </c>
      <c r="G7269" t="s">
        <v>54</v>
      </c>
      <c r="H7269" t="s">
        <v>55</v>
      </c>
      <c r="I7269" t="s">
        <v>31</v>
      </c>
      <c r="J7269" t="s">
        <v>19</v>
      </c>
      <c r="K7269">
        <v>2999.05</v>
      </c>
      <c r="L7269">
        <v>476.69</v>
      </c>
      <c r="M7269" t="s">
        <v>19</v>
      </c>
      <c r="N7269">
        <v>0.158946999883296</v>
      </c>
      <c r="O7269" t="s">
        <v>11351</v>
      </c>
      <c r="P7269" t="s">
        <v>11352</v>
      </c>
      <c r="R7269" t="s">
        <v>11353</v>
      </c>
      <c r="S7269">
        <f>IF(SalesData[[#This Row],[Return Status]]="Returned",1,0)</f>
        <v>0</v>
      </c>
      <c r="U7269" s="2">
        <f>EOMONTH(SalesData[[#This Row],[Order Date]],0)</f>
        <v>45230</v>
      </c>
      <c r="V7269" s="9" t="str">
        <f>"Q"&amp;INT((MONTH(SalesData[[#This Row],[Order Date]])+2)/3)&amp;"-"&amp;YEAR(SalesData[[#This Row],[Order Date]])</f>
        <v>Q4-2023</v>
      </c>
    </row>
    <row r="7270" spans="1:22" x14ac:dyDescent="0.35">
      <c r="A7270" t="s">
        <v>7411</v>
      </c>
      <c r="B7270" s="1">
        <v>45206</v>
      </c>
      <c r="C7270" t="s">
        <v>106</v>
      </c>
      <c r="D7270" t="s">
        <v>27</v>
      </c>
      <c r="E7270">
        <v>9481937901</v>
      </c>
      <c r="F7270" t="s">
        <v>222</v>
      </c>
      <c r="G7270" t="s">
        <v>164</v>
      </c>
      <c r="H7270" t="s">
        <v>165</v>
      </c>
      <c r="I7270" t="s">
        <v>36</v>
      </c>
      <c r="J7270" t="s">
        <v>42</v>
      </c>
      <c r="K7270">
        <v>583.29</v>
      </c>
      <c r="L7270">
        <v>143.54</v>
      </c>
      <c r="M7270" t="s">
        <v>43</v>
      </c>
      <c r="N7270">
        <v>0.246086852166161</v>
      </c>
      <c r="O7270" t="s">
        <v>11355</v>
      </c>
      <c r="P7270" t="s">
        <v>11354</v>
      </c>
      <c r="R7270" t="s">
        <v>11353</v>
      </c>
      <c r="S7270">
        <f>IF(SalesData[[#This Row],[Return Status]]="Returned",1,0)</f>
        <v>0</v>
      </c>
      <c r="U7270" s="2">
        <f>EOMONTH(SalesData[[#This Row],[Order Date]],0)</f>
        <v>45230</v>
      </c>
      <c r="V7270" s="9" t="str">
        <f>"Q"&amp;INT((MONTH(SalesData[[#This Row],[Order Date]])+2)/3)&amp;"-"&amp;YEAR(SalesData[[#This Row],[Order Date]])</f>
        <v>Q4-2023</v>
      </c>
    </row>
    <row r="7271" spans="1:22" x14ac:dyDescent="0.35">
      <c r="A7271" t="s">
        <v>7412</v>
      </c>
      <c r="B7271" s="1">
        <v>45208</v>
      </c>
      <c r="C7271" t="s">
        <v>38</v>
      </c>
      <c r="D7271" t="s">
        <v>46</v>
      </c>
      <c r="E7271">
        <v>4100911129</v>
      </c>
      <c r="F7271" t="s">
        <v>154</v>
      </c>
      <c r="G7271" t="s">
        <v>29</v>
      </c>
      <c r="H7271" t="s">
        <v>30</v>
      </c>
      <c r="I7271" t="s">
        <v>31</v>
      </c>
      <c r="J7271" t="s">
        <v>62</v>
      </c>
      <c r="K7271">
        <v>4262.83</v>
      </c>
      <c r="L7271">
        <v>722.78</v>
      </c>
      <c r="M7271" t="s">
        <v>62</v>
      </c>
      <c r="N7271">
        <v>0.16955402866171099</v>
      </c>
      <c r="O7271" t="s">
        <v>11351</v>
      </c>
      <c r="P7271" t="s">
        <v>11352</v>
      </c>
      <c r="R7271" t="s">
        <v>11353</v>
      </c>
      <c r="S7271">
        <f>IF(SalesData[[#This Row],[Return Status]]="Returned",1,0)</f>
        <v>0</v>
      </c>
      <c r="T7271">
        <v>2788.38</v>
      </c>
      <c r="U7271" s="2">
        <f>EOMONTH(SalesData[[#This Row],[Order Date]],0)</f>
        <v>45230</v>
      </c>
      <c r="V7271" s="9" t="str">
        <f>"Q"&amp;INT((MONTH(SalesData[[#This Row],[Order Date]])+2)/3)&amp;"-"&amp;YEAR(SalesData[[#This Row],[Order Date]])</f>
        <v>Q4-2023</v>
      </c>
    </row>
    <row r="7272" spans="1:22" x14ac:dyDescent="0.35">
      <c r="A7272" t="s">
        <v>7413</v>
      </c>
      <c r="B7272" s="1">
        <v>45213</v>
      </c>
      <c r="C7272" t="s">
        <v>194</v>
      </c>
      <c r="D7272" t="s">
        <v>99</v>
      </c>
      <c r="E7272">
        <v>4513292806</v>
      </c>
      <c r="F7272" t="s">
        <v>47</v>
      </c>
      <c r="G7272" t="s">
        <v>23</v>
      </c>
      <c r="H7272" t="s">
        <v>24</v>
      </c>
      <c r="I7272" t="s">
        <v>17</v>
      </c>
      <c r="J7272" t="s">
        <v>19</v>
      </c>
      <c r="K7272">
        <v>166.79</v>
      </c>
      <c r="L7272">
        <v>44.12</v>
      </c>
      <c r="M7272" t="s">
        <v>19</v>
      </c>
      <c r="N7272">
        <v>0.26452425205348001</v>
      </c>
      <c r="O7272" t="s">
        <v>11361</v>
      </c>
      <c r="P7272" t="s">
        <v>11354</v>
      </c>
      <c r="R7272" t="s">
        <v>11353</v>
      </c>
      <c r="S7272">
        <f>IF(SalesData[[#This Row],[Return Status]]="Returned",1,0)</f>
        <v>0</v>
      </c>
      <c r="T7272">
        <v>2821.33</v>
      </c>
      <c r="U7272" s="2">
        <f>EOMONTH(SalesData[[#This Row],[Order Date]],0)</f>
        <v>45230</v>
      </c>
      <c r="V7272" s="9" t="str">
        <f>"Q"&amp;INT((MONTH(SalesData[[#This Row],[Order Date]])+2)/3)&amp;"-"&amp;YEAR(SalesData[[#This Row],[Order Date]])</f>
        <v>Q4-2023</v>
      </c>
    </row>
    <row r="7273" spans="1:22" x14ac:dyDescent="0.35">
      <c r="A7273" t="s">
        <v>7414</v>
      </c>
      <c r="B7273" s="1">
        <v>45210</v>
      </c>
      <c r="C7273" t="s">
        <v>176</v>
      </c>
      <c r="D7273" t="s">
        <v>27</v>
      </c>
      <c r="E7273">
        <v>2588988727</v>
      </c>
      <c r="F7273" t="s">
        <v>410</v>
      </c>
      <c r="G7273" t="s">
        <v>29</v>
      </c>
      <c r="H7273" t="s">
        <v>30</v>
      </c>
      <c r="I7273" t="s">
        <v>31</v>
      </c>
      <c r="J7273" t="s">
        <v>19</v>
      </c>
      <c r="K7273">
        <v>390.8</v>
      </c>
      <c r="L7273">
        <v>91.18</v>
      </c>
      <c r="M7273" t="s">
        <v>19</v>
      </c>
      <c r="N7273">
        <v>0.23331627430911001</v>
      </c>
      <c r="O7273" t="s">
        <v>11361</v>
      </c>
      <c r="P7273" t="s">
        <v>11354</v>
      </c>
      <c r="R7273" t="s">
        <v>11353</v>
      </c>
      <c r="S7273">
        <f>IF(SalesData[[#This Row],[Return Status]]="Returned",1,0)</f>
        <v>0</v>
      </c>
      <c r="T7273">
        <v>2788.38</v>
      </c>
      <c r="U7273" s="2">
        <f>EOMONTH(SalesData[[#This Row],[Order Date]],0)</f>
        <v>45230</v>
      </c>
      <c r="V7273" s="9" t="str">
        <f>"Q"&amp;INT((MONTH(SalesData[[#This Row],[Order Date]])+2)/3)&amp;"-"&amp;YEAR(SalesData[[#This Row],[Order Date]])</f>
        <v>Q4-2023</v>
      </c>
    </row>
    <row r="7274" spans="1:22" x14ac:dyDescent="0.35">
      <c r="A7274" t="s">
        <v>7415</v>
      </c>
      <c r="B7274" s="1">
        <v>45229</v>
      </c>
      <c r="C7274" t="s">
        <v>176</v>
      </c>
      <c r="D7274" t="s">
        <v>80</v>
      </c>
      <c r="E7274">
        <v>9147874793</v>
      </c>
      <c r="F7274" t="s">
        <v>58</v>
      </c>
      <c r="G7274" t="s">
        <v>59</v>
      </c>
      <c r="H7274" t="s">
        <v>60</v>
      </c>
      <c r="I7274" t="s">
        <v>31</v>
      </c>
      <c r="J7274" t="s">
        <v>18</v>
      </c>
      <c r="K7274">
        <v>4423.41</v>
      </c>
      <c r="L7274">
        <v>295.49</v>
      </c>
      <c r="M7274" t="s">
        <v>19</v>
      </c>
      <c r="N7274">
        <v>6.6801404346420498E-2</v>
      </c>
      <c r="O7274" t="s">
        <v>11351</v>
      </c>
      <c r="P7274" t="s">
        <v>11356</v>
      </c>
      <c r="R7274" t="s">
        <v>11353</v>
      </c>
      <c r="S7274">
        <f>IF(SalesData[[#This Row],[Return Status]]="Returned",1,0)</f>
        <v>0</v>
      </c>
      <c r="T7274">
        <v>2183.56</v>
      </c>
      <c r="U7274" s="2">
        <f>EOMONTH(SalesData[[#This Row],[Order Date]],0)</f>
        <v>45230</v>
      </c>
      <c r="V7274" s="9" t="str">
        <f>"Q"&amp;INT((MONTH(SalesData[[#This Row],[Order Date]])+2)/3)&amp;"-"&amp;YEAR(SalesData[[#This Row],[Order Date]])</f>
        <v>Q4-2023</v>
      </c>
    </row>
    <row r="7275" spans="1:22" x14ac:dyDescent="0.35">
      <c r="A7275" t="s">
        <v>7416</v>
      </c>
      <c r="B7275" s="1">
        <v>45200</v>
      </c>
      <c r="C7275" t="s">
        <v>49</v>
      </c>
      <c r="D7275" t="s">
        <v>72</v>
      </c>
      <c r="E7275">
        <v>1878754275</v>
      </c>
      <c r="F7275" t="s">
        <v>292</v>
      </c>
      <c r="G7275" t="s">
        <v>69</v>
      </c>
      <c r="H7275" t="s">
        <v>41</v>
      </c>
      <c r="I7275" t="s">
        <v>31</v>
      </c>
      <c r="J7275" t="s">
        <v>19</v>
      </c>
      <c r="K7275">
        <v>2103.88</v>
      </c>
      <c r="L7275">
        <v>519.95000000000005</v>
      </c>
      <c r="M7275" t="s">
        <v>19</v>
      </c>
      <c r="N7275">
        <v>0.24713862007338799</v>
      </c>
      <c r="O7275" t="s">
        <v>11351</v>
      </c>
      <c r="P7275" t="s">
        <v>11354</v>
      </c>
      <c r="R7275" t="s">
        <v>11353</v>
      </c>
      <c r="S7275">
        <f>IF(SalesData[[#This Row],[Return Status]]="Returned",1,0)</f>
        <v>0</v>
      </c>
      <c r="T7275">
        <v>2081.52</v>
      </c>
      <c r="U7275" s="2">
        <f>EOMONTH(SalesData[[#This Row],[Order Date]],0)</f>
        <v>45230</v>
      </c>
      <c r="V7275" s="9" t="str">
        <f>"Q"&amp;INT((MONTH(SalesData[[#This Row],[Order Date]])+2)/3)&amp;"-"&amp;YEAR(SalesData[[#This Row],[Order Date]])</f>
        <v>Q4-2023</v>
      </c>
    </row>
    <row r="7276" spans="1:22" x14ac:dyDescent="0.35">
      <c r="A7276" t="s">
        <v>7417</v>
      </c>
      <c r="B7276" s="1">
        <v>45202</v>
      </c>
      <c r="C7276" t="s">
        <v>188</v>
      </c>
      <c r="D7276" t="s">
        <v>46</v>
      </c>
      <c r="E7276">
        <v>4371031868</v>
      </c>
      <c r="F7276" t="s">
        <v>107</v>
      </c>
      <c r="G7276" t="s">
        <v>15</v>
      </c>
      <c r="H7276" t="s">
        <v>16</v>
      </c>
      <c r="I7276" t="s">
        <v>17</v>
      </c>
      <c r="J7276" t="s">
        <v>19</v>
      </c>
      <c r="K7276">
        <v>4752.6400000000003</v>
      </c>
      <c r="L7276">
        <v>216.09</v>
      </c>
      <c r="M7276" t="s">
        <v>19</v>
      </c>
      <c r="N7276">
        <v>4.5467361298141697E-2</v>
      </c>
      <c r="O7276" t="s">
        <v>11351</v>
      </c>
      <c r="P7276" t="s">
        <v>11356</v>
      </c>
      <c r="R7276" t="s">
        <v>11353</v>
      </c>
      <c r="S7276">
        <f>IF(SalesData[[#This Row],[Return Status]]="Returned",1,0)</f>
        <v>0</v>
      </c>
      <c r="T7276">
        <v>2085.91</v>
      </c>
      <c r="U7276" s="2">
        <f>EOMONTH(SalesData[[#This Row],[Order Date]],0)</f>
        <v>45230</v>
      </c>
      <c r="V7276" s="9" t="str">
        <f>"Q"&amp;INT((MONTH(SalesData[[#This Row],[Order Date]])+2)/3)&amp;"-"&amp;YEAR(SalesData[[#This Row],[Order Date]])</f>
        <v>Q4-2023</v>
      </c>
    </row>
    <row r="7277" spans="1:22" x14ac:dyDescent="0.35">
      <c r="A7277" t="s">
        <v>7418</v>
      </c>
      <c r="B7277" s="1">
        <v>45209</v>
      </c>
      <c r="C7277" t="s">
        <v>67</v>
      </c>
      <c r="D7277" t="s">
        <v>27</v>
      </c>
      <c r="E7277">
        <v>618367838</v>
      </c>
      <c r="F7277" t="s">
        <v>206</v>
      </c>
      <c r="G7277" t="s">
        <v>89</v>
      </c>
      <c r="H7277" t="s">
        <v>90</v>
      </c>
      <c r="I7277" t="s">
        <v>31</v>
      </c>
      <c r="J7277" t="s">
        <v>19</v>
      </c>
      <c r="K7277">
        <v>2482.1999999999998</v>
      </c>
      <c r="L7277">
        <v>469.3</v>
      </c>
      <c r="M7277" t="s">
        <v>19</v>
      </c>
      <c r="N7277">
        <v>0.189066150995085</v>
      </c>
      <c r="O7277" t="s">
        <v>11351</v>
      </c>
      <c r="P7277" t="s">
        <v>11352</v>
      </c>
      <c r="R7277" t="s">
        <v>11353</v>
      </c>
      <c r="S7277">
        <f>IF(SalesData[[#This Row],[Return Status]]="Returned",1,0)</f>
        <v>0</v>
      </c>
      <c r="T7277">
        <v>207.68</v>
      </c>
      <c r="U7277" s="2">
        <f>EOMONTH(SalesData[[#This Row],[Order Date]],0)</f>
        <v>45230</v>
      </c>
      <c r="V7277" s="9" t="str">
        <f>"Q"&amp;INT((MONTH(SalesData[[#This Row],[Order Date]])+2)/3)&amp;"-"&amp;YEAR(SalesData[[#This Row],[Order Date]])</f>
        <v>Q4-2023</v>
      </c>
    </row>
    <row r="7278" spans="1:22" x14ac:dyDescent="0.35">
      <c r="A7278" t="s">
        <v>7419</v>
      </c>
      <c r="B7278" s="1">
        <v>45201</v>
      </c>
      <c r="C7278" t="s">
        <v>97</v>
      </c>
      <c r="D7278" t="s">
        <v>145</v>
      </c>
      <c r="E7278">
        <v>8755396918</v>
      </c>
      <c r="F7278" t="s">
        <v>33</v>
      </c>
      <c r="G7278" t="s">
        <v>34</v>
      </c>
      <c r="H7278" t="s">
        <v>35</v>
      </c>
      <c r="I7278" t="s">
        <v>36</v>
      </c>
      <c r="J7278" t="s">
        <v>65</v>
      </c>
      <c r="K7278">
        <v>2742.64</v>
      </c>
      <c r="L7278">
        <v>780.46</v>
      </c>
      <c r="M7278" t="s">
        <v>65</v>
      </c>
      <c r="N7278">
        <v>0.28456523641455</v>
      </c>
      <c r="O7278" t="s">
        <v>11351</v>
      </c>
      <c r="P7278" t="s">
        <v>11354</v>
      </c>
      <c r="R7278" t="s">
        <v>11353</v>
      </c>
      <c r="S7278">
        <f>IF(SalesData[[#This Row],[Return Status]]="Returned",1,0)</f>
        <v>0</v>
      </c>
      <c r="U7278" s="2">
        <f>EOMONTH(SalesData[[#This Row],[Order Date]],0)</f>
        <v>45230</v>
      </c>
      <c r="V7278" s="9" t="str">
        <f>"Q"&amp;INT((MONTH(SalesData[[#This Row],[Order Date]])+2)/3)&amp;"-"&amp;YEAR(SalesData[[#This Row],[Order Date]])</f>
        <v>Q4-2023</v>
      </c>
    </row>
    <row r="7279" spans="1:22" x14ac:dyDescent="0.35">
      <c r="A7279" t="s">
        <v>7420</v>
      </c>
      <c r="B7279" s="1">
        <v>45204</v>
      </c>
      <c r="C7279" t="s">
        <v>94</v>
      </c>
      <c r="D7279" t="s">
        <v>80</v>
      </c>
      <c r="E7279">
        <v>4688296413</v>
      </c>
      <c r="F7279" t="s">
        <v>95</v>
      </c>
      <c r="G7279" t="s">
        <v>59</v>
      </c>
      <c r="H7279" t="s">
        <v>11357</v>
      </c>
      <c r="I7279" t="s">
        <v>31</v>
      </c>
      <c r="J7279" t="s">
        <v>18</v>
      </c>
      <c r="K7279">
        <v>756.19</v>
      </c>
      <c r="L7279">
        <v>207.18</v>
      </c>
      <c r="M7279" t="s">
        <v>19</v>
      </c>
      <c r="N7279">
        <v>0.27397876195136101</v>
      </c>
      <c r="O7279" t="s">
        <v>11355</v>
      </c>
      <c r="P7279" t="s">
        <v>11354</v>
      </c>
      <c r="R7279" t="s">
        <v>11353</v>
      </c>
      <c r="S7279">
        <f>IF(SalesData[[#This Row],[Return Status]]="Returned",1,0)</f>
        <v>0</v>
      </c>
      <c r="T7279">
        <v>2183.56</v>
      </c>
      <c r="U7279" s="2">
        <f>EOMONTH(SalesData[[#This Row],[Order Date]],0)</f>
        <v>45230</v>
      </c>
      <c r="V7279" s="9" t="str">
        <f>"Q"&amp;INT((MONTH(SalesData[[#This Row],[Order Date]])+2)/3)&amp;"-"&amp;YEAR(SalesData[[#This Row],[Order Date]])</f>
        <v>Q4-2023</v>
      </c>
    </row>
    <row r="7280" spans="1:22" x14ac:dyDescent="0.35">
      <c r="A7280" t="s">
        <v>7421</v>
      </c>
      <c r="B7280" s="1">
        <v>45220</v>
      </c>
      <c r="C7280" t="s">
        <v>149</v>
      </c>
      <c r="D7280" t="s">
        <v>39</v>
      </c>
      <c r="E7280">
        <v>9269482625</v>
      </c>
      <c r="F7280" t="s">
        <v>147</v>
      </c>
      <c r="G7280" t="s">
        <v>84</v>
      </c>
      <c r="H7280" t="s">
        <v>85</v>
      </c>
      <c r="I7280" t="s">
        <v>31</v>
      </c>
      <c r="J7280" t="s">
        <v>65</v>
      </c>
      <c r="K7280">
        <v>3472.1</v>
      </c>
      <c r="L7280">
        <v>147.16999999999999</v>
      </c>
      <c r="M7280" t="s">
        <v>65</v>
      </c>
      <c r="N7280">
        <v>4.2386452003110503E-2</v>
      </c>
      <c r="O7280" t="s">
        <v>11351</v>
      </c>
      <c r="P7280" t="s">
        <v>11356</v>
      </c>
      <c r="R7280" t="s">
        <v>11353</v>
      </c>
      <c r="S7280">
        <f>IF(SalesData[[#This Row],[Return Status]]="Returned",1,0)</f>
        <v>0</v>
      </c>
      <c r="T7280">
        <v>847.14</v>
      </c>
      <c r="U7280" s="2">
        <f>EOMONTH(SalesData[[#This Row],[Order Date]],0)</f>
        <v>45230</v>
      </c>
      <c r="V7280" s="9" t="str">
        <f>"Q"&amp;INT((MONTH(SalesData[[#This Row],[Order Date]])+2)/3)&amp;"-"&amp;YEAR(SalesData[[#This Row],[Order Date]])</f>
        <v>Q4-2023</v>
      </c>
    </row>
    <row r="7281" spans="1:22" x14ac:dyDescent="0.35">
      <c r="A7281" t="s">
        <v>7422</v>
      </c>
      <c r="B7281" s="1">
        <v>45209</v>
      </c>
      <c r="C7281" t="s">
        <v>87</v>
      </c>
      <c r="D7281" t="s">
        <v>72</v>
      </c>
      <c r="E7281">
        <v>8794008837</v>
      </c>
      <c r="F7281" t="s">
        <v>50</v>
      </c>
      <c r="G7281" t="s">
        <v>34</v>
      </c>
      <c r="H7281" t="s">
        <v>35</v>
      </c>
      <c r="I7281" t="s">
        <v>36</v>
      </c>
      <c r="J7281" t="s">
        <v>18</v>
      </c>
      <c r="K7281">
        <v>4002.02</v>
      </c>
      <c r="L7281">
        <v>621.16999999999996</v>
      </c>
      <c r="M7281" t="s">
        <v>19</v>
      </c>
      <c r="N7281">
        <v>0.15521411687098</v>
      </c>
      <c r="O7281" t="s">
        <v>11351</v>
      </c>
      <c r="P7281" t="s">
        <v>11352</v>
      </c>
      <c r="R7281" t="s">
        <v>11353</v>
      </c>
      <c r="S7281">
        <f>IF(SalesData[[#This Row],[Return Status]]="Returned",1,0)</f>
        <v>0</v>
      </c>
      <c r="U7281" s="2">
        <f>EOMONTH(SalesData[[#This Row],[Order Date]],0)</f>
        <v>45230</v>
      </c>
      <c r="V7281" s="9" t="str">
        <f>"Q"&amp;INT((MONTH(SalesData[[#This Row],[Order Date]])+2)/3)&amp;"-"&amp;YEAR(SalesData[[#This Row],[Order Date]])</f>
        <v>Q4-2023</v>
      </c>
    </row>
    <row r="7282" spans="1:22" x14ac:dyDescent="0.35">
      <c r="A7282" t="s">
        <v>7423</v>
      </c>
      <c r="B7282" s="1">
        <v>45214</v>
      </c>
      <c r="C7282" t="s">
        <v>111</v>
      </c>
      <c r="D7282" t="s">
        <v>72</v>
      </c>
      <c r="E7282">
        <v>3881258734</v>
      </c>
      <c r="F7282" t="s">
        <v>292</v>
      </c>
      <c r="G7282" t="s">
        <v>69</v>
      </c>
      <c r="H7282" t="s">
        <v>41</v>
      </c>
      <c r="I7282" t="s">
        <v>31</v>
      </c>
      <c r="J7282" t="s">
        <v>19</v>
      </c>
      <c r="K7282">
        <v>4825.49</v>
      </c>
      <c r="L7282">
        <v>237.74</v>
      </c>
      <c r="M7282" t="s">
        <v>19</v>
      </c>
      <c r="N7282">
        <v>4.9267535524889702E-2</v>
      </c>
      <c r="O7282" t="s">
        <v>11351</v>
      </c>
      <c r="P7282" t="s">
        <v>11356</v>
      </c>
      <c r="R7282" t="s">
        <v>11353</v>
      </c>
      <c r="S7282">
        <f>IF(SalesData[[#This Row],[Return Status]]="Returned",1,0)</f>
        <v>0</v>
      </c>
      <c r="T7282">
        <v>2081.52</v>
      </c>
      <c r="U7282" s="2">
        <f>EOMONTH(SalesData[[#This Row],[Order Date]],0)</f>
        <v>45230</v>
      </c>
      <c r="V7282" s="9" t="str">
        <f>"Q"&amp;INT((MONTH(SalesData[[#This Row],[Order Date]])+2)/3)&amp;"-"&amp;YEAR(SalesData[[#This Row],[Order Date]])</f>
        <v>Q4-2023</v>
      </c>
    </row>
    <row r="7283" spans="1:22" x14ac:dyDescent="0.35">
      <c r="A7283" t="s">
        <v>7424</v>
      </c>
      <c r="B7283" s="1">
        <v>45204</v>
      </c>
      <c r="C7283" t="s">
        <v>149</v>
      </c>
      <c r="D7283" t="s">
        <v>72</v>
      </c>
      <c r="E7283">
        <v>1884578293</v>
      </c>
      <c r="F7283" t="s">
        <v>81</v>
      </c>
      <c r="G7283" t="s">
        <v>74</v>
      </c>
      <c r="H7283" t="s">
        <v>75</v>
      </c>
      <c r="I7283" t="s">
        <v>36</v>
      </c>
      <c r="J7283" t="s">
        <v>65</v>
      </c>
      <c r="K7283">
        <v>4223.1400000000003</v>
      </c>
      <c r="L7283">
        <v>142.28</v>
      </c>
      <c r="M7283" t="s">
        <v>65</v>
      </c>
      <c r="N7283">
        <v>3.3690571470517197E-2</v>
      </c>
      <c r="O7283" t="s">
        <v>11351</v>
      </c>
      <c r="P7283" t="s">
        <v>11356</v>
      </c>
      <c r="Q7283" t="s">
        <v>11366</v>
      </c>
      <c r="R7283" t="s">
        <v>11360</v>
      </c>
      <c r="S7283">
        <f>IF(SalesData[[#This Row],[Return Status]]="Returned",1,0)</f>
        <v>1</v>
      </c>
      <c r="T7283">
        <v>2420.2800000000002</v>
      </c>
      <c r="U7283" s="2">
        <f>EOMONTH(SalesData[[#This Row],[Order Date]],0)</f>
        <v>45230</v>
      </c>
      <c r="V7283" s="9" t="str">
        <f>"Q"&amp;INT((MONTH(SalesData[[#This Row],[Order Date]])+2)/3)&amp;"-"&amp;YEAR(SalesData[[#This Row],[Order Date]])</f>
        <v>Q4-2023</v>
      </c>
    </row>
    <row r="7284" spans="1:22" x14ac:dyDescent="0.35">
      <c r="A7284" t="s">
        <v>7425</v>
      </c>
      <c r="B7284" s="1">
        <v>45221</v>
      </c>
      <c r="C7284" t="s">
        <v>77</v>
      </c>
      <c r="D7284" t="s">
        <v>72</v>
      </c>
      <c r="E7284">
        <v>8005938363</v>
      </c>
      <c r="F7284" t="s">
        <v>387</v>
      </c>
      <c r="G7284" t="s">
        <v>89</v>
      </c>
      <c r="H7284" t="s">
        <v>90</v>
      </c>
      <c r="I7284" t="s">
        <v>31</v>
      </c>
      <c r="J7284" t="s">
        <v>19</v>
      </c>
      <c r="K7284">
        <v>3759.32</v>
      </c>
      <c r="L7284">
        <v>1011.02</v>
      </c>
      <c r="M7284" t="s">
        <v>19</v>
      </c>
      <c r="N7284">
        <v>0.26893693540321101</v>
      </c>
      <c r="O7284" t="s">
        <v>11351</v>
      </c>
      <c r="P7284" t="s">
        <v>11354</v>
      </c>
      <c r="Q7284" t="s">
        <v>11369</v>
      </c>
      <c r="R7284" t="s">
        <v>11360</v>
      </c>
      <c r="S7284">
        <f>IF(SalesData[[#This Row],[Return Status]]="Returned",1,0)</f>
        <v>1</v>
      </c>
      <c r="T7284">
        <v>207.68</v>
      </c>
      <c r="U7284" s="2">
        <f>EOMONTH(SalesData[[#This Row],[Order Date]],0)</f>
        <v>45230</v>
      </c>
      <c r="V7284" s="9" t="str">
        <f>"Q"&amp;INT((MONTH(SalesData[[#This Row],[Order Date]])+2)/3)&amp;"-"&amp;YEAR(SalesData[[#This Row],[Order Date]])</f>
        <v>Q4-2023</v>
      </c>
    </row>
    <row r="7285" spans="1:22" x14ac:dyDescent="0.35">
      <c r="A7285" t="s">
        <v>7426</v>
      </c>
      <c r="B7285" s="1">
        <v>45219</v>
      </c>
      <c r="C7285" t="s">
        <v>144</v>
      </c>
      <c r="D7285" t="s">
        <v>39</v>
      </c>
      <c r="E7285">
        <v>1635857687</v>
      </c>
      <c r="F7285" t="s">
        <v>58</v>
      </c>
      <c r="G7285" t="s">
        <v>59</v>
      </c>
      <c r="H7285" t="s">
        <v>60</v>
      </c>
      <c r="I7285" t="s">
        <v>31</v>
      </c>
      <c r="J7285" t="s">
        <v>19</v>
      </c>
      <c r="K7285">
        <v>2450.7199999999998</v>
      </c>
      <c r="L7285">
        <v>267.26</v>
      </c>
      <c r="M7285" t="s">
        <v>19</v>
      </c>
      <c r="N7285">
        <v>0.10905366586146099</v>
      </c>
      <c r="O7285" t="s">
        <v>11351</v>
      </c>
      <c r="P7285" t="s">
        <v>11352</v>
      </c>
      <c r="R7285" t="s">
        <v>11353</v>
      </c>
      <c r="S7285">
        <f>IF(SalesData[[#This Row],[Return Status]]="Returned",1,0)</f>
        <v>0</v>
      </c>
      <c r="T7285">
        <v>2183.56</v>
      </c>
      <c r="U7285" s="2">
        <f>EOMONTH(SalesData[[#This Row],[Order Date]],0)</f>
        <v>45230</v>
      </c>
      <c r="V7285" s="9" t="str">
        <f>"Q"&amp;INT((MONTH(SalesData[[#This Row],[Order Date]])+2)/3)&amp;"-"&amp;YEAR(SalesData[[#This Row],[Order Date]])</f>
        <v>Q4-2023</v>
      </c>
    </row>
    <row r="7286" spans="1:22" x14ac:dyDescent="0.35">
      <c r="A7286" t="s">
        <v>7427</v>
      </c>
      <c r="B7286" s="1">
        <v>45211</v>
      </c>
      <c r="C7286" t="s">
        <v>113</v>
      </c>
      <c r="D7286" t="s">
        <v>39</v>
      </c>
      <c r="E7286">
        <v>3329401409</v>
      </c>
      <c r="F7286" t="s">
        <v>53</v>
      </c>
      <c r="G7286" t="s">
        <v>54</v>
      </c>
      <c r="H7286" t="s">
        <v>55</v>
      </c>
      <c r="I7286" t="s">
        <v>31</v>
      </c>
      <c r="J7286" t="s">
        <v>62</v>
      </c>
      <c r="K7286">
        <v>1085.49</v>
      </c>
      <c r="L7286">
        <v>39.33</v>
      </c>
      <c r="M7286" t="s">
        <v>62</v>
      </c>
      <c r="N7286">
        <v>3.62324848685847E-2</v>
      </c>
      <c r="O7286" t="s">
        <v>11351</v>
      </c>
      <c r="P7286" t="s">
        <v>11356</v>
      </c>
      <c r="Q7286" t="s">
        <v>11372</v>
      </c>
      <c r="R7286" t="s">
        <v>11360</v>
      </c>
      <c r="S7286">
        <f>IF(SalesData[[#This Row],[Return Status]]="Returned",1,0)</f>
        <v>1</v>
      </c>
      <c r="U7286" s="2">
        <f>EOMONTH(SalesData[[#This Row],[Order Date]],0)</f>
        <v>45230</v>
      </c>
      <c r="V7286" s="9" t="str">
        <f>"Q"&amp;INT((MONTH(SalesData[[#This Row],[Order Date]])+2)/3)&amp;"-"&amp;YEAR(SalesData[[#This Row],[Order Date]])</f>
        <v>Q4-2023</v>
      </c>
    </row>
    <row r="7287" spans="1:22" x14ac:dyDescent="0.35">
      <c r="A7287" t="s">
        <v>7428</v>
      </c>
      <c r="B7287" s="1">
        <v>45203</v>
      </c>
      <c r="C7287" t="s">
        <v>67</v>
      </c>
      <c r="D7287" t="s">
        <v>80</v>
      </c>
      <c r="E7287">
        <v>7203533932</v>
      </c>
      <c r="F7287" t="s">
        <v>107</v>
      </c>
      <c r="G7287" t="s">
        <v>859</v>
      </c>
      <c r="H7287" t="s">
        <v>16</v>
      </c>
      <c r="I7287" t="s">
        <v>17</v>
      </c>
      <c r="J7287" t="s">
        <v>19</v>
      </c>
      <c r="K7287">
        <v>2262.9699999999998</v>
      </c>
      <c r="L7287">
        <v>333.11</v>
      </c>
      <c r="M7287" t="s">
        <v>19</v>
      </c>
      <c r="N7287">
        <v>0.14720036058807701</v>
      </c>
      <c r="O7287" t="s">
        <v>11351</v>
      </c>
      <c r="P7287" t="s">
        <v>11352</v>
      </c>
      <c r="R7287" t="s">
        <v>11353</v>
      </c>
      <c r="S7287">
        <f>IF(SalesData[[#This Row],[Return Status]]="Returned",1,0)</f>
        <v>0</v>
      </c>
      <c r="U7287" s="2">
        <f>EOMONTH(SalesData[[#This Row],[Order Date]],0)</f>
        <v>45230</v>
      </c>
      <c r="V7287" s="9" t="str">
        <f>"Q"&amp;INT((MONTH(SalesData[[#This Row],[Order Date]])+2)/3)&amp;"-"&amp;YEAR(SalesData[[#This Row],[Order Date]])</f>
        <v>Q4-2023</v>
      </c>
    </row>
    <row r="7288" spans="1:22" x14ac:dyDescent="0.35">
      <c r="A7288" t="s">
        <v>7429</v>
      </c>
      <c r="B7288" s="1">
        <v>45200</v>
      </c>
      <c r="C7288" t="s">
        <v>111</v>
      </c>
      <c r="D7288" t="s">
        <v>80</v>
      </c>
      <c r="E7288">
        <v>6421188330</v>
      </c>
      <c r="F7288" t="s">
        <v>81</v>
      </c>
      <c r="G7288" t="s">
        <v>74</v>
      </c>
      <c r="H7288" t="s">
        <v>75</v>
      </c>
      <c r="I7288" t="s">
        <v>36</v>
      </c>
      <c r="J7288" t="s">
        <v>43</v>
      </c>
      <c r="K7288">
        <v>2339.98</v>
      </c>
      <c r="L7288">
        <v>486.49</v>
      </c>
      <c r="M7288" t="s">
        <v>43</v>
      </c>
      <c r="N7288">
        <v>0.207903486354584</v>
      </c>
      <c r="O7288" t="s">
        <v>11351</v>
      </c>
      <c r="P7288" t="s">
        <v>11354</v>
      </c>
      <c r="R7288" t="s">
        <v>11353</v>
      </c>
      <c r="S7288">
        <f>IF(SalesData[[#This Row],[Return Status]]="Returned",1,0)</f>
        <v>0</v>
      </c>
      <c r="T7288">
        <v>2420.2800000000002</v>
      </c>
      <c r="U7288" s="2">
        <f>EOMONTH(SalesData[[#This Row],[Order Date]],0)</f>
        <v>45230</v>
      </c>
      <c r="V7288" s="9" t="str">
        <f>"Q"&amp;INT((MONTH(SalesData[[#This Row],[Order Date]])+2)/3)&amp;"-"&amp;YEAR(SalesData[[#This Row],[Order Date]])</f>
        <v>Q4-2023</v>
      </c>
    </row>
    <row r="7289" spans="1:22" x14ac:dyDescent="0.35">
      <c r="A7289" t="s">
        <v>7430</v>
      </c>
      <c r="B7289" s="1">
        <v>45207</v>
      </c>
      <c r="C7289" t="s">
        <v>188</v>
      </c>
      <c r="D7289" t="s">
        <v>27</v>
      </c>
      <c r="E7289">
        <v>7338525592</v>
      </c>
      <c r="F7289" t="s">
        <v>28</v>
      </c>
      <c r="G7289" t="s">
        <v>29</v>
      </c>
      <c r="H7289" t="s">
        <v>30</v>
      </c>
      <c r="I7289" t="s">
        <v>31</v>
      </c>
      <c r="J7289" t="s">
        <v>19</v>
      </c>
      <c r="K7289">
        <v>715.77</v>
      </c>
      <c r="L7289">
        <v>139.21</v>
      </c>
      <c r="M7289" t="s">
        <v>19</v>
      </c>
      <c r="N7289">
        <v>0.19448985009151001</v>
      </c>
      <c r="O7289" t="s">
        <v>11355</v>
      </c>
      <c r="P7289" t="s">
        <v>11352</v>
      </c>
      <c r="R7289" t="s">
        <v>11353</v>
      </c>
      <c r="S7289">
        <f>IF(SalesData[[#This Row],[Return Status]]="Returned",1,0)</f>
        <v>0</v>
      </c>
      <c r="T7289">
        <v>2788.38</v>
      </c>
      <c r="U7289" s="2">
        <f>EOMONTH(SalesData[[#This Row],[Order Date]],0)</f>
        <v>45230</v>
      </c>
      <c r="V7289" s="9" t="str">
        <f>"Q"&amp;INT((MONTH(SalesData[[#This Row],[Order Date]])+2)/3)&amp;"-"&amp;YEAR(SalesData[[#This Row],[Order Date]])</f>
        <v>Q4-2023</v>
      </c>
    </row>
    <row r="7290" spans="1:22" x14ac:dyDescent="0.35">
      <c r="A7290" t="s">
        <v>7431</v>
      </c>
      <c r="B7290" s="1">
        <v>45209</v>
      </c>
      <c r="C7290" t="s">
        <v>149</v>
      </c>
      <c r="D7290" t="s">
        <v>39</v>
      </c>
      <c r="E7290">
        <v>5397133256</v>
      </c>
      <c r="F7290" t="s">
        <v>159</v>
      </c>
      <c r="G7290" t="s">
        <v>84</v>
      </c>
      <c r="H7290" t="s">
        <v>85</v>
      </c>
      <c r="I7290" t="s">
        <v>31</v>
      </c>
      <c r="J7290" t="s">
        <v>18</v>
      </c>
      <c r="K7290">
        <v>1689.46</v>
      </c>
      <c r="L7290">
        <v>398.03</v>
      </c>
      <c r="M7290" t="s">
        <v>19</v>
      </c>
      <c r="N7290">
        <v>0.235595989251003</v>
      </c>
      <c r="O7290" t="s">
        <v>11351</v>
      </c>
      <c r="P7290" t="s">
        <v>11354</v>
      </c>
      <c r="R7290" t="s">
        <v>11353</v>
      </c>
      <c r="S7290">
        <f>IF(SalesData[[#This Row],[Return Status]]="Returned",1,0)</f>
        <v>0</v>
      </c>
      <c r="T7290">
        <v>847.14</v>
      </c>
      <c r="U7290" s="2">
        <f>EOMONTH(SalesData[[#This Row],[Order Date]],0)</f>
        <v>45230</v>
      </c>
      <c r="V7290" s="9" t="str">
        <f>"Q"&amp;INT((MONTH(SalesData[[#This Row],[Order Date]])+2)/3)&amp;"-"&amp;YEAR(SalesData[[#This Row],[Order Date]])</f>
        <v>Q4-2023</v>
      </c>
    </row>
    <row r="7291" spans="1:22" x14ac:dyDescent="0.35">
      <c r="A7291" t="s">
        <v>7432</v>
      </c>
      <c r="B7291" s="1">
        <v>45203</v>
      </c>
      <c r="C7291" t="s">
        <v>45</v>
      </c>
      <c r="D7291" t="s">
        <v>145</v>
      </c>
      <c r="E7291">
        <v>7180375919</v>
      </c>
      <c r="F7291" t="s">
        <v>58</v>
      </c>
      <c r="G7291" t="s">
        <v>59</v>
      </c>
      <c r="H7291" t="s">
        <v>60</v>
      </c>
      <c r="I7291" t="s">
        <v>31</v>
      </c>
      <c r="J7291" t="s">
        <v>65</v>
      </c>
      <c r="K7291">
        <v>1372.87</v>
      </c>
      <c r="L7291">
        <v>281.37</v>
      </c>
      <c r="M7291" t="s">
        <v>65</v>
      </c>
      <c r="N7291">
        <v>0.20495021378571901</v>
      </c>
      <c r="O7291" t="s">
        <v>11351</v>
      </c>
      <c r="P7291" t="s">
        <v>11354</v>
      </c>
      <c r="R7291" t="s">
        <v>11353</v>
      </c>
      <c r="S7291">
        <f>IF(SalesData[[#This Row],[Return Status]]="Returned",1,0)</f>
        <v>0</v>
      </c>
      <c r="T7291">
        <v>2183.56</v>
      </c>
      <c r="U7291" s="2">
        <f>EOMONTH(SalesData[[#This Row],[Order Date]],0)</f>
        <v>45230</v>
      </c>
      <c r="V7291" s="9" t="str">
        <f>"Q"&amp;INT((MONTH(SalesData[[#This Row],[Order Date]])+2)/3)&amp;"-"&amp;YEAR(SalesData[[#This Row],[Order Date]])</f>
        <v>Q4-2023</v>
      </c>
    </row>
    <row r="7292" spans="1:22" x14ac:dyDescent="0.35">
      <c r="A7292" t="s">
        <v>7433</v>
      </c>
      <c r="B7292" s="1">
        <v>45227</v>
      </c>
      <c r="C7292" t="s">
        <v>52</v>
      </c>
      <c r="D7292" t="s">
        <v>46</v>
      </c>
      <c r="E7292">
        <v>1639513106</v>
      </c>
      <c r="F7292" t="s">
        <v>140</v>
      </c>
      <c r="G7292" t="s">
        <v>236</v>
      </c>
      <c r="H7292" t="s">
        <v>121</v>
      </c>
      <c r="I7292" t="s">
        <v>17</v>
      </c>
      <c r="J7292" t="s">
        <v>43</v>
      </c>
      <c r="K7292">
        <v>2594.4499999999998</v>
      </c>
      <c r="L7292">
        <v>544.66</v>
      </c>
      <c r="M7292" t="s">
        <v>43</v>
      </c>
      <c r="N7292">
        <v>0.209932741043381</v>
      </c>
      <c r="O7292" t="s">
        <v>11351</v>
      </c>
      <c r="P7292" t="s">
        <v>11354</v>
      </c>
      <c r="R7292" t="s">
        <v>11353</v>
      </c>
      <c r="S7292">
        <f>IF(SalesData[[#This Row],[Return Status]]="Returned",1,0)</f>
        <v>0</v>
      </c>
      <c r="U7292" s="2">
        <f>EOMONTH(SalesData[[#This Row],[Order Date]],0)</f>
        <v>45230</v>
      </c>
      <c r="V7292" s="9" t="str">
        <f>"Q"&amp;INT((MONTH(SalesData[[#This Row],[Order Date]])+2)/3)&amp;"-"&amp;YEAR(SalesData[[#This Row],[Order Date]])</f>
        <v>Q4-2023</v>
      </c>
    </row>
    <row r="7293" spans="1:22" x14ac:dyDescent="0.35">
      <c r="A7293" t="s">
        <v>7434</v>
      </c>
      <c r="B7293" s="1">
        <v>45228</v>
      </c>
      <c r="C7293" t="s">
        <v>21</v>
      </c>
      <c r="D7293" t="s">
        <v>46</v>
      </c>
      <c r="E7293">
        <v>1523991186</v>
      </c>
      <c r="F7293" t="s">
        <v>107</v>
      </c>
      <c r="G7293" t="s">
        <v>15</v>
      </c>
      <c r="H7293" t="s">
        <v>16</v>
      </c>
      <c r="I7293" t="s">
        <v>17</v>
      </c>
      <c r="J7293" t="s">
        <v>61</v>
      </c>
      <c r="K7293">
        <v>2385.59</v>
      </c>
      <c r="L7293">
        <v>99.47</v>
      </c>
      <c r="M7293" t="s">
        <v>62</v>
      </c>
      <c r="N7293">
        <v>4.1696184172468898E-2</v>
      </c>
      <c r="O7293" t="s">
        <v>11351</v>
      </c>
      <c r="P7293" t="s">
        <v>11356</v>
      </c>
      <c r="R7293" t="s">
        <v>11353</v>
      </c>
      <c r="S7293">
        <f>IF(SalesData[[#This Row],[Return Status]]="Returned",1,0)</f>
        <v>0</v>
      </c>
      <c r="T7293">
        <v>2085.91</v>
      </c>
      <c r="U7293" s="2">
        <f>EOMONTH(SalesData[[#This Row],[Order Date]],0)</f>
        <v>45230</v>
      </c>
      <c r="V7293" s="9" t="str">
        <f>"Q"&amp;INT((MONTH(SalesData[[#This Row],[Order Date]])+2)/3)&amp;"-"&amp;YEAR(SalesData[[#This Row],[Order Date]])</f>
        <v>Q4-2023</v>
      </c>
    </row>
    <row r="7294" spans="1:22" x14ac:dyDescent="0.35">
      <c r="A7294" t="s">
        <v>7435</v>
      </c>
      <c r="B7294" s="1">
        <v>45203</v>
      </c>
      <c r="C7294" t="s">
        <v>325</v>
      </c>
      <c r="D7294" t="s">
        <v>145</v>
      </c>
      <c r="E7294">
        <v>9828336670</v>
      </c>
      <c r="F7294" t="s">
        <v>238</v>
      </c>
      <c r="G7294" t="s">
        <v>74</v>
      </c>
      <c r="H7294" t="s">
        <v>75</v>
      </c>
      <c r="I7294" t="s">
        <v>36</v>
      </c>
      <c r="J7294" t="s">
        <v>18</v>
      </c>
      <c r="K7294">
        <v>3682.91</v>
      </c>
      <c r="L7294">
        <v>235.3</v>
      </c>
      <c r="M7294" t="s">
        <v>19</v>
      </c>
      <c r="N7294">
        <v>6.3889695919802605E-2</v>
      </c>
      <c r="O7294" t="s">
        <v>11351</v>
      </c>
      <c r="P7294" t="s">
        <v>11356</v>
      </c>
      <c r="R7294" t="s">
        <v>11353</v>
      </c>
      <c r="S7294">
        <f>IF(SalesData[[#This Row],[Return Status]]="Returned",1,0)</f>
        <v>0</v>
      </c>
      <c r="T7294">
        <v>2420.2800000000002</v>
      </c>
      <c r="U7294" s="2">
        <f>EOMONTH(SalesData[[#This Row],[Order Date]],0)</f>
        <v>45230</v>
      </c>
      <c r="V7294" s="9" t="str">
        <f>"Q"&amp;INT((MONTH(SalesData[[#This Row],[Order Date]])+2)/3)&amp;"-"&amp;YEAR(SalesData[[#This Row],[Order Date]])</f>
        <v>Q4-2023</v>
      </c>
    </row>
    <row r="7295" spans="1:22" x14ac:dyDescent="0.35">
      <c r="A7295" t="s">
        <v>7436</v>
      </c>
      <c r="B7295" s="1">
        <v>45215</v>
      </c>
      <c r="C7295" t="s">
        <v>52</v>
      </c>
      <c r="D7295" t="s">
        <v>27</v>
      </c>
      <c r="E7295">
        <v>3874977886</v>
      </c>
      <c r="F7295" t="s">
        <v>14</v>
      </c>
      <c r="G7295" t="s">
        <v>15</v>
      </c>
      <c r="H7295" t="s">
        <v>16</v>
      </c>
      <c r="I7295" t="s">
        <v>17</v>
      </c>
      <c r="J7295" t="s">
        <v>61</v>
      </c>
      <c r="K7295">
        <v>3206.37</v>
      </c>
      <c r="L7295">
        <v>183.62</v>
      </c>
      <c r="M7295" t="s">
        <v>62</v>
      </c>
      <c r="N7295">
        <v>5.7267252375739597E-2</v>
      </c>
      <c r="O7295" t="s">
        <v>11351</v>
      </c>
      <c r="P7295" t="s">
        <v>11356</v>
      </c>
      <c r="R7295" t="s">
        <v>11353</v>
      </c>
      <c r="S7295">
        <f>IF(SalesData[[#This Row],[Return Status]]="Returned",1,0)</f>
        <v>0</v>
      </c>
      <c r="T7295">
        <v>2085.91</v>
      </c>
      <c r="U7295" s="2">
        <f>EOMONTH(SalesData[[#This Row],[Order Date]],0)</f>
        <v>45230</v>
      </c>
      <c r="V7295" s="9" t="str">
        <f>"Q"&amp;INT((MONTH(SalesData[[#This Row],[Order Date]])+2)/3)&amp;"-"&amp;YEAR(SalesData[[#This Row],[Order Date]])</f>
        <v>Q4-2023</v>
      </c>
    </row>
    <row r="7296" spans="1:22" x14ac:dyDescent="0.35">
      <c r="A7296" t="s">
        <v>7437</v>
      </c>
      <c r="B7296" s="1">
        <v>45208</v>
      </c>
      <c r="C7296" t="s">
        <v>176</v>
      </c>
      <c r="D7296" t="s">
        <v>80</v>
      </c>
      <c r="E7296">
        <v>5210218972</v>
      </c>
      <c r="F7296" t="s">
        <v>53</v>
      </c>
      <c r="G7296" t="s">
        <v>54</v>
      </c>
      <c r="H7296" t="s">
        <v>55</v>
      </c>
      <c r="I7296" t="s">
        <v>31</v>
      </c>
      <c r="J7296" t="s">
        <v>19</v>
      </c>
      <c r="K7296">
        <v>3852.57</v>
      </c>
      <c r="L7296">
        <v>1068.46</v>
      </c>
      <c r="M7296" t="s">
        <v>19</v>
      </c>
      <c r="N7296">
        <v>0.27733694650583901</v>
      </c>
      <c r="O7296" t="s">
        <v>11351</v>
      </c>
      <c r="P7296" t="s">
        <v>11354</v>
      </c>
      <c r="R7296" t="s">
        <v>11353</v>
      </c>
      <c r="S7296">
        <f>IF(SalesData[[#This Row],[Return Status]]="Returned",1,0)</f>
        <v>0</v>
      </c>
      <c r="U7296" s="2">
        <f>EOMONTH(SalesData[[#This Row],[Order Date]],0)</f>
        <v>45230</v>
      </c>
      <c r="V7296" s="9" t="str">
        <f>"Q"&amp;INT((MONTH(SalesData[[#This Row],[Order Date]])+2)/3)&amp;"-"&amp;YEAR(SalesData[[#This Row],[Order Date]])</f>
        <v>Q4-2023</v>
      </c>
    </row>
    <row r="7297" spans="1:22" x14ac:dyDescent="0.35">
      <c r="A7297" t="s">
        <v>7438</v>
      </c>
      <c r="B7297" s="1">
        <v>45219</v>
      </c>
      <c r="C7297" t="s">
        <v>77</v>
      </c>
      <c r="D7297" t="s">
        <v>145</v>
      </c>
      <c r="E7297">
        <v>6307853</v>
      </c>
      <c r="F7297" t="s">
        <v>81</v>
      </c>
      <c r="G7297" t="s">
        <v>74</v>
      </c>
      <c r="H7297" t="s">
        <v>75</v>
      </c>
      <c r="I7297" t="s">
        <v>36</v>
      </c>
      <c r="J7297" t="s">
        <v>62</v>
      </c>
      <c r="K7297">
        <v>635.58000000000004</v>
      </c>
      <c r="L7297">
        <v>30.25</v>
      </c>
      <c r="M7297" t="s">
        <v>62</v>
      </c>
      <c r="N7297">
        <v>4.7594323295257902E-2</v>
      </c>
      <c r="O7297" t="s">
        <v>11355</v>
      </c>
      <c r="P7297" t="s">
        <v>11356</v>
      </c>
      <c r="R7297" t="s">
        <v>11353</v>
      </c>
      <c r="S7297">
        <f>IF(SalesData[[#This Row],[Return Status]]="Returned",1,0)</f>
        <v>0</v>
      </c>
      <c r="T7297">
        <v>2420.2800000000002</v>
      </c>
      <c r="U7297" s="2">
        <f>EOMONTH(SalesData[[#This Row],[Order Date]],0)</f>
        <v>45230</v>
      </c>
      <c r="V7297" s="9" t="str">
        <f>"Q"&amp;INT((MONTH(SalesData[[#This Row],[Order Date]])+2)/3)&amp;"-"&amp;YEAR(SalesData[[#This Row],[Order Date]])</f>
        <v>Q4-2023</v>
      </c>
    </row>
    <row r="7298" spans="1:22" x14ac:dyDescent="0.35">
      <c r="A7298" t="s">
        <v>7439</v>
      </c>
      <c r="B7298" s="1">
        <v>45208</v>
      </c>
      <c r="C7298" t="s">
        <v>124</v>
      </c>
      <c r="D7298" t="s">
        <v>99</v>
      </c>
      <c r="E7298">
        <v>7129730207</v>
      </c>
      <c r="F7298" t="s">
        <v>170</v>
      </c>
      <c r="G7298" t="s">
        <v>457</v>
      </c>
      <c r="H7298" t="s">
        <v>41</v>
      </c>
      <c r="I7298" t="s">
        <v>31</v>
      </c>
      <c r="J7298" t="s">
        <v>43</v>
      </c>
      <c r="K7298">
        <v>4590.75</v>
      </c>
      <c r="L7298">
        <v>547.03</v>
      </c>
      <c r="M7298" t="s">
        <v>43</v>
      </c>
      <c r="N7298">
        <v>0.119159178783423</v>
      </c>
      <c r="O7298" t="s">
        <v>11351</v>
      </c>
      <c r="P7298" t="s">
        <v>11352</v>
      </c>
      <c r="R7298" t="s">
        <v>11353</v>
      </c>
      <c r="S7298">
        <f>IF(SalesData[[#This Row],[Return Status]]="Returned",1,0)</f>
        <v>0</v>
      </c>
      <c r="U7298" s="2">
        <f>EOMONTH(SalesData[[#This Row],[Order Date]],0)</f>
        <v>45230</v>
      </c>
      <c r="V7298" s="9" t="str">
        <f>"Q"&amp;INT((MONTH(SalesData[[#This Row],[Order Date]])+2)/3)&amp;"-"&amp;YEAR(SalesData[[#This Row],[Order Date]])</f>
        <v>Q4-2023</v>
      </c>
    </row>
    <row r="7299" spans="1:22" x14ac:dyDescent="0.35">
      <c r="A7299" t="s">
        <v>7440</v>
      </c>
      <c r="B7299" s="1">
        <v>45204</v>
      </c>
      <c r="C7299" t="s">
        <v>67</v>
      </c>
      <c r="D7299" t="s">
        <v>80</v>
      </c>
      <c r="E7299">
        <v>801665044</v>
      </c>
      <c r="F7299" t="s">
        <v>95</v>
      </c>
      <c r="G7299" t="s">
        <v>59</v>
      </c>
      <c r="H7299" t="s">
        <v>60</v>
      </c>
      <c r="I7299" t="s">
        <v>31</v>
      </c>
      <c r="J7299" t="s">
        <v>61</v>
      </c>
      <c r="K7299">
        <v>2202.9699999999998</v>
      </c>
      <c r="L7299">
        <v>299.67</v>
      </c>
      <c r="M7299" t="s">
        <v>62</v>
      </c>
      <c r="N7299">
        <v>0.13602999586921299</v>
      </c>
      <c r="O7299" t="s">
        <v>11351</v>
      </c>
      <c r="P7299" t="s">
        <v>11352</v>
      </c>
      <c r="R7299" t="s">
        <v>11353</v>
      </c>
      <c r="S7299">
        <f>IF(SalesData[[#This Row],[Return Status]]="Returned",1,0)</f>
        <v>0</v>
      </c>
      <c r="T7299">
        <v>2183.56</v>
      </c>
      <c r="U7299" s="2">
        <f>EOMONTH(SalesData[[#This Row],[Order Date]],0)</f>
        <v>45230</v>
      </c>
      <c r="V7299" s="9" t="str">
        <f>"Q"&amp;INT((MONTH(SalesData[[#This Row],[Order Date]])+2)/3)&amp;"-"&amp;YEAR(SalesData[[#This Row],[Order Date]])</f>
        <v>Q4-2023</v>
      </c>
    </row>
    <row r="7300" spans="1:22" x14ac:dyDescent="0.35">
      <c r="A7300" t="s">
        <v>7441</v>
      </c>
      <c r="B7300" s="1">
        <v>45201</v>
      </c>
      <c r="C7300" t="s">
        <v>67</v>
      </c>
      <c r="D7300" t="s">
        <v>46</v>
      </c>
      <c r="E7300">
        <v>3465485939</v>
      </c>
      <c r="F7300" t="s">
        <v>68</v>
      </c>
      <c r="G7300" t="s">
        <v>69</v>
      </c>
      <c r="H7300" t="s">
        <v>41</v>
      </c>
      <c r="I7300" t="s">
        <v>31</v>
      </c>
      <c r="J7300" t="s">
        <v>19</v>
      </c>
      <c r="K7300">
        <v>4324.55</v>
      </c>
      <c r="L7300">
        <v>1115.3599999999999</v>
      </c>
      <c r="M7300" t="s">
        <v>19</v>
      </c>
      <c r="N7300">
        <v>0.25791354013712398</v>
      </c>
      <c r="O7300" t="s">
        <v>11351</v>
      </c>
      <c r="P7300" t="s">
        <v>11354</v>
      </c>
      <c r="R7300" t="s">
        <v>11353</v>
      </c>
      <c r="S7300">
        <f>IF(SalesData[[#This Row],[Return Status]]="Returned",1,0)</f>
        <v>0</v>
      </c>
      <c r="T7300">
        <v>2081.52</v>
      </c>
      <c r="U7300" s="2">
        <f>EOMONTH(SalesData[[#This Row],[Order Date]],0)</f>
        <v>45230</v>
      </c>
      <c r="V7300" s="9" t="str">
        <f>"Q"&amp;INT((MONTH(SalesData[[#This Row],[Order Date]])+2)/3)&amp;"-"&amp;YEAR(SalesData[[#This Row],[Order Date]])</f>
        <v>Q4-2023</v>
      </c>
    </row>
    <row r="7301" spans="1:22" x14ac:dyDescent="0.35">
      <c r="A7301" t="s">
        <v>7442</v>
      </c>
      <c r="B7301" s="1">
        <v>45222</v>
      </c>
      <c r="C7301" t="s">
        <v>149</v>
      </c>
      <c r="D7301" t="s">
        <v>46</v>
      </c>
      <c r="E7301">
        <v>9073005859</v>
      </c>
      <c r="F7301" t="s">
        <v>78</v>
      </c>
      <c r="G7301" t="s">
        <v>15</v>
      </c>
      <c r="H7301" t="s">
        <v>16</v>
      </c>
      <c r="I7301" t="s">
        <v>17</v>
      </c>
      <c r="J7301" t="s">
        <v>65</v>
      </c>
      <c r="K7301">
        <v>4336.24</v>
      </c>
      <c r="L7301">
        <v>697.57</v>
      </c>
      <c r="M7301" t="s">
        <v>65</v>
      </c>
      <c r="N7301">
        <v>0.16086978580521399</v>
      </c>
      <c r="O7301" t="s">
        <v>11351</v>
      </c>
      <c r="P7301" t="s">
        <v>11352</v>
      </c>
      <c r="Q7301" t="s">
        <v>11364</v>
      </c>
      <c r="R7301" t="s">
        <v>11360</v>
      </c>
      <c r="S7301">
        <f>IF(SalesData[[#This Row],[Return Status]]="Returned",1,0)</f>
        <v>1</v>
      </c>
      <c r="T7301">
        <v>2085.91</v>
      </c>
      <c r="U7301" s="2">
        <f>EOMONTH(SalesData[[#This Row],[Order Date]],0)</f>
        <v>45230</v>
      </c>
      <c r="V7301" s="9" t="str">
        <f>"Q"&amp;INT((MONTH(SalesData[[#This Row],[Order Date]])+2)/3)&amp;"-"&amp;YEAR(SalesData[[#This Row],[Order Date]])</f>
        <v>Q4-2023</v>
      </c>
    </row>
    <row r="7302" spans="1:22" x14ac:dyDescent="0.35">
      <c r="A7302" t="s">
        <v>7443</v>
      </c>
      <c r="B7302" s="1">
        <v>45202</v>
      </c>
      <c r="C7302" t="s">
        <v>71</v>
      </c>
      <c r="D7302" t="s">
        <v>13</v>
      </c>
      <c r="E7302">
        <v>9090884480</v>
      </c>
      <c r="F7302" t="s">
        <v>73</v>
      </c>
      <c r="G7302" t="s">
        <v>74</v>
      </c>
      <c r="H7302" t="s">
        <v>75</v>
      </c>
      <c r="I7302" t="s">
        <v>36</v>
      </c>
      <c r="J7302" t="s">
        <v>43</v>
      </c>
      <c r="K7302">
        <v>1348.34</v>
      </c>
      <c r="L7302">
        <v>108.89</v>
      </c>
      <c r="M7302" t="s">
        <v>43</v>
      </c>
      <c r="N7302">
        <v>8.0758562380408502E-2</v>
      </c>
      <c r="O7302" t="s">
        <v>11351</v>
      </c>
      <c r="P7302" t="s">
        <v>11356</v>
      </c>
      <c r="R7302" t="s">
        <v>11353</v>
      </c>
      <c r="S7302">
        <f>IF(SalesData[[#This Row],[Return Status]]="Returned",1,0)</f>
        <v>0</v>
      </c>
      <c r="T7302">
        <v>2420.2800000000002</v>
      </c>
      <c r="U7302" s="2">
        <f>EOMONTH(SalesData[[#This Row],[Order Date]],0)</f>
        <v>45230</v>
      </c>
      <c r="V7302" s="9" t="str">
        <f>"Q"&amp;INT((MONTH(SalesData[[#This Row],[Order Date]])+2)/3)&amp;"-"&amp;YEAR(SalesData[[#This Row],[Order Date]])</f>
        <v>Q4-2023</v>
      </c>
    </row>
    <row r="7303" spans="1:22" x14ac:dyDescent="0.35">
      <c r="A7303" t="s">
        <v>7444</v>
      </c>
      <c r="B7303" s="1">
        <v>45217</v>
      </c>
      <c r="C7303" t="s">
        <v>45</v>
      </c>
      <c r="D7303" t="s">
        <v>39</v>
      </c>
      <c r="E7303">
        <v>9661329152</v>
      </c>
      <c r="F7303" t="s">
        <v>81</v>
      </c>
      <c r="G7303" t="s">
        <v>74</v>
      </c>
      <c r="H7303" t="s">
        <v>75</v>
      </c>
      <c r="I7303" t="s">
        <v>36</v>
      </c>
      <c r="J7303" t="s">
        <v>19</v>
      </c>
      <c r="K7303">
        <v>4099.3100000000004</v>
      </c>
      <c r="L7303">
        <v>1112.1199999999999</v>
      </c>
      <c r="M7303" t="s">
        <v>19</v>
      </c>
      <c r="N7303">
        <v>0.27129443735653103</v>
      </c>
      <c r="O7303" t="s">
        <v>11351</v>
      </c>
      <c r="P7303" t="s">
        <v>11354</v>
      </c>
      <c r="R7303" t="s">
        <v>11353</v>
      </c>
      <c r="S7303">
        <f>IF(SalesData[[#This Row],[Return Status]]="Returned",1,0)</f>
        <v>0</v>
      </c>
      <c r="T7303">
        <v>2420.2800000000002</v>
      </c>
      <c r="U7303" s="2">
        <f>EOMONTH(SalesData[[#This Row],[Order Date]],0)</f>
        <v>45230</v>
      </c>
      <c r="V7303" s="9" t="str">
        <f>"Q"&amp;INT((MONTH(SalesData[[#This Row],[Order Date]])+2)/3)&amp;"-"&amp;YEAR(SalesData[[#This Row],[Order Date]])</f>
        <v>Q4-2023</v>
      </c>
    </row>
    <row r="7304" spans="1:22" x14ac:dyDescent="0.35">
      <c r="A7304" t="s">
        <v>7445</v>
      </c>
      <c r="B7304" s="1">
        <v>45214</v>
      </c>
      <c r="C7304" t="s">
        <v>52</v>
      </c>
      <c r="D7304" t="s">
        <v>99</v>
      </c>
      <c r="E7304">
        <v>3267089553</v>
      </c>
      <c r="F7304" t="s">
        <v>107</v>
      </c>
      <c r="G7304" t="s">
        <v>15</v>
      </c>
      <c r="H7304" t="s">
        <v>16</v>
      </c>
      <c r="I7304" t="s">
        <v>17</v>
      </c>
      <c r="J7304" t="s">
        <v>65</v>
      </c>
      <c r="K7304">
        <v>1406.46</v>
      </c>
      <c r="L7304">
        <v>223.84</v>
      </c>
      <c r="M7304" t="s">
        <v>65</v>
      </c>
      <c r="N7304">
        <v>0.159151344510331</v>
      </c>
      <c r="O7304" t="s">
        <v>11351</v>
      </c>
      <c r="P7304" t="s">
        <v>11352</v>
      </c>
      <c r="R7304" t="s">
        <v>11353</v>
      </c>
      <c r="S7304">
        <f>IF(SalesData[[#This Row],[Return Status]]="Returned",1,0)</f>
        <v>0</v>
      </c>
      <c r="T7304">
        <v>2085.91</v>
      </c>
      <c r="U7304" s="2">
        <f>EOMONTH(SalesData[[#This Row],[Order Date]],0)</f>
        <v>45230</v>
      </c>
      <c r="V7304" s="9" t="str">
        <f>"Q"&amp;INT((MONTH(SalesData[[#This Row],[Order Date]])+2)/3)&amp;"-"&amp;YEAR(SalesData[[#This Row],[Order Date]])</f>
        <v>Q4-2023</v>
      </c>
    </row>
    <row r="7305" spans="1:22" x14ac:dyDescent="0.35">
      <c r="A7305" t="s">
        <v>7446</v>
      </c>
      <c r="B7305" s="1">
        <v>45205</v>
      </c>
      <c r="C7305" t="s">
        <v>87</v>
      </c>
      <c r="D7305" t="s">
        <v>46</v>
      </c>
      <c r="E7305">
        <v>3152685349</v>
      </c>
      <c r="F7305" t="s">
        <v>53</v>
      </c>
      <c r="G7305" t="s">
        <v>54</v>
      </c>
      <c r="H7305" t="s">
        <v>55</v>
      </c>
      <c r="I7305" t="s">
        <v>31</v>
      </c>
      <c r="J7305" t="s">
        <v>19</v>
      </c>
      <c r="K7305">
        <v>1459.62</v>
      </c>
      <c r="L7305">
        <v>145.66</v>
      </c>
      <c r="M7305" t="s">
        <v>19</v>
      </c>
      <c r="N7305">
        <v>9.9793096833422398E-2</v>
      </c>
      <c r="O7305" t="s">
        <v>11351</v>
      </c>
      <c r="P7305" t="s">
        <v>11356</v>
      </c>
      <c r="Q7305" t="s">
        <v>11366</v>
      </c>
      <c r="R7305" t="s">
        <v>11360</v>
      </c>
      <c r="S7305">
        <f>IF(SalesData[[#This Row],[Return Status]]="Returned",1,0)</f>
        <v>1</v>
      </c>
      <c r="U7305" s="2">
        <f>EOMONTH(SalesData[[#This Row],[Order Date]],0)</f>
        <v>45230</v>
      </c>
      <c r="V7305" s="9" t="str">
        <f>"Q"&amp;INT((MONTH(SalesData[[#This Row],[Order Date]])+2)/3)&amp;"-"&amp;YEAR(SalesData[[#This Row],[Order Date]])</f>
        <v>Q4-2023</v>
      </c>
    </row>
    <row r="7306" spans="1:22" x14ac:dyDescent="0.35">
      <c r="A7306" t="s">
        <v>7447</v>
      </c>
      <c r="B7306" s="1">
        <v>45203</v>
      </c>
      <c r="C7306" t="s">
        <v>176</v>
      </c>
      <c r="D7306" t="s">
        <v>46</v>
      </c>
      <c r="E7306">
        <v>6430175276</v>
      </c>
      <c r="F7306" t="s">
        <v>206</v>
      </c>
      <c r="G7306" t="s">
        <v>89</v>
      </c>
      <c r="H7306" t="s">
        <v>90</v>
      </c>
      <c r="I7306" t="s">
        <v>31</v>
      </c>
      <c r="J7306" t="s">
        <v>19</v>
      </c>
      <c r="K7306">
        <v>2298.92</v>
      </c>
      <c r="L7306">
        <v>411.81</v>
      </c>
      <c r="M7306" t="s">
        <v>19</v>
      </c>
      <c r="N7306">
        <v>0.17913194021540599</v>
      </c>
      <c r="O7306" t="s">
        <v>11351</v>
      </c>
      <c r="P7306" t="s">
        <v>11352</v>
      </c>
      <c r="R7306" t="s">
        <v>11353</v>
      </c>
      <c r="S7306">
        <f>IF(SalesData[[#This Row],[Return Status]]="Returned",1,0)</f>
        <v>0</v>
      </c>
      <c r="T7306">
        <v>207.68</v>
      </c>
      <c r="U7306" s="2">
        <f>EOMONTH(SalesData[[#This Row],[Order Date]],0)</f>
        <v>45230</v>
      </c>
      <c r="V7306" s="9" t="str">
        <f>"Q"&amp;INT((MONTH(SalesData[[#This Row],[Order Date]])+2)/3)&amp;"-"&amp;YEAR(SalesData[[#This Row],[Order Date]])</f>
        <v>Q4-2023</v>
      </c>
    </row>
    <row r="7307" spans="1:22" x14ac:dyDescent="0.35">
      <c r="A7307" t="s">
        <v>7448</v>
      </c>
      <c r="B7307" s="1">
        <v>45205</v>
      </c>
      <c r="C7307" t="s">
        <v>124</v>
      </c>
      <c r="D7307" t="s">
        <v>72</v>
      </c>
      <c r="E7307">
        <v>3374857071</v>
      </c>
      <c r="F7307" t="s">
        <v>58</v>
      </c>
      <c r="G7307" t="s">
        <v>59</v>
      </c>
      <c r="H7307" t="s">
        <v>60</v>
      </c>
      <c r="I7307" t="s">
        <v>31</v>
      </c>
      <c r="J7307" t="s">
        <v>65</v>
      </c>
      <c r="K7307">
        <v>578.92999999999995</v>
      </c>
      <c r="L7307">
        <v>82.42</v>
      </c>
      <c r="M7307" t="s">
        <v>65</v>
      </c>
      <c r="N7307">
        <v>0.142366089164493</v>
      </c>
      <c r="O7307" t="s">
        <v>11355</v>
      </c>
      <c r="P7307" t="s">
        <v>11352</v>
      </c>
      <c r="R7307" t="s">
        <v>11353</v>
      </c>
      <c r="S7307">
        <f>IF(SalesData[[#This Row],[Return Status]]="Returned",1,0)</f>
        <v>0</v>
      </c>
      <c r="T7307">
        <v>2183.56</v>
      </c>
      <c r="U7307" s="2">
        <f>EOMONTH(SalesData[[#This Row],[Order Date]],0)</f>
        <v>45230</v>
      </c>
      <c r="V7307" s="9" t="str">
        <f>"Q"&amp;INT((MONTH(SalesData[[#This Row],[Order Date]])+2)/3)&amp;"-"&amp;YEAR(SalesData[[#This Row],[Order Date]])</f>
        <v>Q4-2023</v>
      </c>
    </row>
    <row r="7308" spans="1:22" x14ac:dyDescent="0.35">
      <c r="A7308" t="s">
        <v>7449</v>
      </c>
      <c r="B7308" s="1">
        <v>45217</v>
      </c>
      <c r="C7308" t="s">
        <v>21</v>
      </c>
      <c r="D7308" t="s">
        <v>80</v>
      </c>
      <c r="E7308">
        <v>8962771205</v>
      </c>
      <c r="F7308" t="s">
        <v>152</v>
      </c>
      <c r="G7308" t="s">
        <v>23</v>
      </c>
      <c r="H7308" t="s">
        <v>24</v>
      </c>
      <c r="I7308" t="s">
        <v>17</v>
      </c>
      <c r="J7308" t="s">
        <v>19</v>
      </c>
      <c r="K7308">
        <v>294.7</v>
      </c>
      <c r="L7308">
        <v>31.3</v>
      </c>
      <c r="M7308" t="s">
        <v>19</v>
      </c>
      <c r="N7308">
        <v>0.106209704784527</v>
      </c>
      <c r="O7308" t="s">
        <v>11361</v>
      </c>
      <c r="P7308" t="s">
        <v>11352</v>
      </c>
      <c r="R7308" t="s">
        <v>11353</v>
      </c>
      <c r="S7308">
        <f>IF(SalesData[[#This Row],[Return Status]]="Returned",1,0)</f>
        <v>0</v>
      </c>
      <c r="T7308">
        <v>2821.33</v>
      </c>
      <c r="U7308" s="2">
        <f>EOMONTH(SalesData[[#This Row],[Order Date]],0)</f>
        <v>45230</v>
      </c>
      <c r="V7308" s="9" t="str">
        <f>"Q"&amp;INT((MONTH(SalesData[[#This Row],[Order Date]])+2)/3)&amp;"-"&amp;YEAR(SalesData[[#This Row],[Order Date]])</f>
        <v>Q4-2023</v>
      </c>
    </row>
    <row r="7309" spans="1:22" x14ac:dyDescent="0.35">
      <c r="A7309" t="s">
        <v>7450</v>
      </c>
      <c r="B7309" s="1">
        <v>45213</v>
      </c>
      <c r="C7309" t="s">
        <v>194</v>
      </c>
      <c r="D7309" t="s">
        <v>13</v>
      </c>
      <c r="E7309">
        <v>1253883600</v>
      </c>
      <c r="F7309" t="s">
        <v>50</v>
      </c>
      <c r="G7309" t="s">
        <v>34</v>
      </c>
      <c r="H7309" t="s">
        <v>35</v>
      </c>
      <c r="I7309" t="s">
        <v>36</v>
      </c>
      <c r="J7309" t="s">
        <v>19</v>
      </c>
      <c r="K7309">
        <v>1443.56</v>
      </c>
      <c r="L7309">
        <v>51.73</v>
      </c>
      <c r="M7309" t="s">
        <v>19</v>
      </c>
      <c r="N7309">
        <v>3.5835018980852902E-2</v>
      </c>
      <c r="O7309" t="s">
        <v>11351</v>
      </c>
      <c r="P7309" t="s">
        <v>11356</v>
      </c>
      <c r="R7309" t="s">
        <v>11353</v>
      </c>
      <c r="S7309">
        <f>IF(SalesData[[#This Row],[Return Status]]="Returned",1,0)</f>
        <v>0</v>
      </c>
      <c r="U7309" s="2">
        <f>EOMONTH(SalesData[[#This Row],[Order Date]],0)</f>
        <v>45230</v>
      </c>
      <c r="V7309" s="9" t="str">
        <f>"Q"&amp;INT((MONTH(SalesData[[#This Row],[Order Date]])+2)/3)&amp;"-"&amp;YEAR(SalesData[[#This Row],[Order Date]])</f>
        <v>Q4-2023</v>
      </c>
    </row>
    <row r="7310" spans="1:22" x14ac:dyDescent="0.35">
      <c r="A7310" t="s">
        <v>7451</v>
      </c>
      <c r="B7310" s="1">
        <v>45226</v>
      </c>
      <c r="C7310" t="s">
        <v>144</v>
      </c>
      <c r="D7310" t="s">
        <v>80</v>
      </c>
      <c r="E7310">
        <v>9937155585</v>
      </c>
      <c r="F7310" t="s">
        <v>58</v>
      </c>
      <c r="G7310" t="s">
        <v>59</v>
      </c>
      <c r="H7310" t="s">
        <v>60</v>
      </c>
      <c r="I7310" t="s">
        <v>31</v>
      </c>
      <c r="J7310" t="s">
        <v>42</v>
      </c>
      <c r="K7310">
        <v>143.46</v>
      </c>
      <c r="L7310">
        <v>4.8</v>
      </c>
      <c r="M7310" t="s">
        <v>43</v>
      </c>
      <c r="N7310">
        <v>3.3458803847762397E-2</v>
      </c>
      <c r="O7310" t="s">
        <v>11361</v>
      </c>
      <c r="P7310" t="s">
        <v>11356</v>
      </c>
      <c r="R7310" t="s">
        <v>11353</v>
      </c>
      <c r="S7310">
        <f>IF(SalesData[[#This Row],[Return Status]]="Returned",1,0)</f>
        <v>0</v>
      </c>
      <c r="T7310">
        <v>2183.56</v>
      </c>
      <c r="U7310" s="2">
        <f>EOMONTH(SalesData[[#This Row],[Order Date]],0)</f>
        <v>45230</v>
      </c>
      <c r="V7310" s="9" t="str">
        <f>"Q"&amp;INT((MONTH(SalesData[[#This Row],[Order Date]])+2)/3)&amp;"-"&amp;YEAR(SalesData[[#This Row],[Order Date]])</f>
        <v>Q4-2023</v>
      </c>
    </row>
    <row r="7311" spans="1:22" x14ac:dyDescent="0.35">
      <c r="A7311" t="s">
        <v>7452</v>
      </c>
      <c r="B7311" s="1">
        <v>45201</v>
      </c>
      <c r="C7311" t="s">
        <v>12</v>
      </c>
      <c r="D7311" t="s">
        <v>27</v>
      </c>
      <c r="E7311">
        <v>6378804798</v>
      </c>
      <c r="F7311" t="s">
        <v>168</v>
      </c>
      <c r="G7311" t="s">
        <v>54</v>
      </c>
      <c r="H7311" t="s">
        <v>55</v>
      </c>
      <c r="I7311" t="s">
        <v>31</v>
      </c>
      <c r="J7311" t="s">
        <v>65</v>
      </c>
      <c r="K7311">
        <v>3606.09</v>
      </c>
      <c r="L7311">
        <v>1016.93</v>
      </c>
      <c r="M7311" t="s">
        <v>65</v>
      </c>
      <c r="N7311">
        <v>0.28200349963533899</v>
      </c>
      <c r="O7311" t="s">
        <v>11351</v>
      </c>
      <c r="P7311" t="s">
        <v>11354</v>
      </c>
      <c r="Q7311" t="s">
        <v>11366</v>
      </c>
      <c r="R7311" t="s">
        <v>11360</v>
      </c>
      <c r="S7311">
        <f>IF(SalesData[[#This Row],[Return Status]]="Returned",1,0)</f>
        <v>1</v>
      </c>
      <c r="U7311" s="2">
        <f>EOMONTH(SalesData[[#This Row],[Order Date]],0)</f>
        <v>45230</v>
      </c>
      <c r="V7311" s="9" t="str">
        <f>"Q"&amp;INT((MONTH(SalesData[[#This Row],[Order Date]])+2)/3)&amp;"-"&amp;YEAR(SalesData[[#This Row],[Order Date]])</f>
        <v>Q4-2023</v>
      </c>
    </row>
    <row r="7312" spans="1:22" x14ac:dyDescent="0.35">
      <c r="A7312" t="s">
        <v>7453</v>
      </c>
      <c r="B7312" s="1">
        <v>45225</v>
      </c>
      <c r="C7312" t="s">
        <v>92</v>
      </c>
      <c r="D7312" t="s">
        <v>13</v>
      </c>
      <c r="E7312">
        <v>7348207282</v>
      </c>
      <c r="F7312" t="s">
        <v>168</v>
      </c>
      <c r="G7312" t="s">
        <v>54</v>
      </c>
      <c r="H7312" t="s">
        <v>55</v>
      </c>
      <c r="I7312" t="s">
        <v>31</v>
      </c>
      <c r="J7312" t="s">
        <v>62</v>
      </c>
      <c r="K7312">
        <v>2366.3200000000002</v>
      </c>
      <c r="L7312">
        <v>694.98</v>
      </c>
      <c r="M7312" t="s">
        <v>62</v>
      </c>
      <c r="N7312">
        <v>0.293696541465229</v>
      </c>
      <c r="O7312" t="s">
        <v>11351</v>
      </c>
      <c r="P7312" t="s">
        <v>11354</v>
      </c>
      <c r="R7312" t="s">
        <v>11353</v>
      </c>
      <c r="S7312">
        <f>IF(SalesData[[#This Row],[Return Status]]="Returned",1,0)</f>
        <v>0</v>
      </c>
      <c r="U7312" s="2">
        <f>EOMONTH(SalesData[[#This Row],[Order Date]],0)</f>
        <v>45230</v>
      </c>
      <c r="V7312" s="9" t="str">
        <f>"Q"&amp;INT((MONTH(SalesData[[#This Row],[Order Date]])+2)/3)&amp;"-"&amp;YEAR(SalesData[[#This Row],[Order Date]])</f>
        <v>Q4-2023</v>
      </c>
    </row>
    <row r="7313" spans="1:22" x14ac:dyDescent="0.35">
      <c r="A7313" t="s">
        <v>7454</v>
      </c>
      <c r="B7313" s="1">
        <v>45207</v>
      </c>
      <c r="C7313" t="s">
        <v>87</v>
      </c>
      <c r="D7313" t="s">
        <v>80</v>
      </c>
      <c r="E7313">
        <v>3202556027</v>
      </c>
      <c r="F7313" t="s">
        <v>185</v>
      </c>
      <c r="G7313" t="s">
        <v>164</v>
      </c>
      <c r="H7313" t="s">
        <v>165</v>
      </c>
      <c r="I7313" t="s">
        <v>36</v>
      </c>
      <c r="J7313" t="s">
        <v>65</v>
      </c>
      <c r="K7313">
        <v>4714.8500000000004</v>
      </c>
      <c r="L7313">
        <v>1039.6500000000001</v>
      </c>
      <c r="M7313" t="s">
        <v>65</v>
      </c>
      <c r="N7313">
        <v>0.22050542435072201</v>
      </c>
      <c r="O7313" t="s">
        <v>11351</v>
      </c>
      <c r="P7313" t="s">
        <v>11354</v>
      </c>
      <c r="R7313" t="s">
        <v>11353</v>
      </c>
      <c r="S7313">
        <f>IF(SalesData[[#This Row],[Return Status]]="Returned",1,0)</f>
        <v>0</v>
      </c>
      <c r="U7313" s="2">
        <f>EOMONTH(SalesData[[#This Row],[Order Date]],0)</f>
        <v>45230</v>
      </c>
      <c r="V7313" s="9" t="str">
        <f>"Q"&amp;INT((MONTH(SalesData[[#This Row],[Order Date]])+2)/3)&amp;"-"&amp;YEAR(SalesData[[#This Row],[Order Date]])</f>
        <v>Q4-2023</v>
      </c>
    </row>
    <row r="7314" spans="1:22" x14ac:dyDescent="0.35">
      <c r="A7314" t="s">
        <v>7455</v>
      </c>
      <c r="B7314" s="1">
        <v>45227</v>
      </c>
      <c r="C7314" t="s">
        <v>21</v>
      </c>
      <c r="D7314" t="s">
        <v>80</v>
      </c>
      <c r="E7314">
        <v>6695789943</v>
      </c>
      <c r="F7314" t="s">
        <v>172</v>
      </c>
      <c r="G7314" t="s">
        <v>141</v>
      </c>
      <c r="H7314" t="s">
        <v>121</v>
      </c>
      <c r="I7314" t="s">
        <v>17</v>
      </c>
      <c r="J7314" t="s">
        <v>18</v>
      </c>
      <c r="K7314">
        <v>2578.85</v>
      </c>
      <c r="L7314">
        <v>526.69000000000005</v>
      </c>
      <c r="M7314" t="s">
        <v>19</v>
      </c>
      <c r="N7314">
        <v>0.20423444558621101</v>
      </c>
      <c r="O7314" t="s">
        <v>11351</v>
      </c>
      <c r="P7314" t="s">
        <v>11354</v>
      </c>
      <c r="R7314" t="s">
        <v>11353</v>
      </c>
      <c r="S7314">
        <f>IF(SalesData[[#This Row],[Return Status]]="Returned",1,0)</f>
        <v>0</v>
      </c>
      <c r="T7314">
        <v>2793.38</v>
      </c>
      <c r="U7314" s="2">
        <f>EOMONTH(SalesData[[#This Row],[Order Date]],0)</f>
        <v>45230</v>
      </c>
      <c r="V7314" s="9" t="str">
        <f>"Q"&amp;INT((MONTH(SalesData[[#This Row],[Order Date]])+2)/3)&amp;"-"&amp;YEAR(SalesData[[#This Row],[Order Date]])</f>
        <v>Q4-2023</v>
      </c>
    </row>
    <row r="7315" spans="1:22" x14ac:dyDescent="0.35">
      <c r="A7315" t="s">
        <v>7456</v>
      </c>
      <c r="B7315" s="1">
        <v>45225</v>
      </c>
      <c r="C7315" t="s">
        <v>205</v>
      </c>
      <c r="D7315" t="s">
        <v>46</v>
      </c>
      <c r="E7315">
        <v>426038900</v>
      </c>
      <c r="F7315" t="s">
        <v>137</v>
      </c>
      <c r="G7315" t="s">
        <v>11382</v>
      </c>
      <c r="H7315" t="s">
        <v>35</v>
      </c>
      <c r="I7315" t="s">
        <v>36</v>
      </c>
      <c r="J7315" t="s">
        <v>18</v>
      </c>
      <c r="K7315">
        <v>4150.6400000000003</v>
      </c>
      <c r="L7315">
        <v>740.72</v>
      </c>
      <c r="M7315" t="s">
        <v>19</v>
      </c>
      <c r="N7315">
        <v>0.17845922556521401</v>
      </c>
      <c r="O7315" t="s">
        <v>11351</v>
      </c>
      <c r="P7315" t="s">
        <v>11352</v>
      </c>
      <c r="R7315" t="s">
        <v>11353</v>
      </c>
      <c r="S7315">
        <f>IF(SalesData[[#This Row],[Return Status]]="Returned",1,0)</f>
        <v>0</v>
      </c>
      <c r="U7315" s="2">
        <f>EOMONTH(SalesData[[#This Row],[Order Date]],0)</f>
        <v>45230</v>
      </c>
      <c r="V7315" s="9" t="str">
        <f>"Q"&amp;INT((MONTH(SalesData[[#This Row],[Order Date]])+2)/3)&amp;"-"&amp;YEAR(SalesData[[#This Row],[Order Date]])</f>
        <v>Q4-2023</v>
      </c>
    </row>
    <row r="7316" spans="1:22" x14ac:dyDescent="0.35">
      <c r="A7316" t="s">
        <v>7457</v>
      </c>
      <c r="B7316" s="1">
        <v>45204</v>
      </c>
      <c r="C7316" t="s">
        <v>71</v>
      </c>
      <c r="D7316" t="s">
        <v>13</v>
      </c>
      <c r="E7316">
        <v>5526278652</v>
      </c>
      <c r="F7316" t="s">
        <v>40</v>
      </c>
      <c r="G7316" t="s">
        <v>69</v>
      </c>
      <c r="H7316" t="s">
        <v>41</v>
      </c>
      <c r="I7316" t="s">
        <v>31</v>
      </c>
      <c r="J7316" t="s">
        <v>19</v>
      </c>
      <c r="K7316">
        <v>3871.87</v>
      </c>
      <c r="L7316">
        <v>918.43</v>
      </c>
      <c r="M7316" t="s">
        <v>19</v>
      </c>
      <c r="N7316">
        <v>0.237205794616038</v>
      </c>
      <c r="O7316" t="s">
        <v>11351</v>
      </c>
      <c r="P7316" t="s">
        <v>11354</v>
      </c>
      <c r="R7316" t="s">
        <v>11353</v>
      </c>
      <c r="S7316">
        <f>IF(SalesData[[#This Row],[Return Status]]="Returned",1,0)</f>
        <v>0</v>
      </c>
      <c r="T7316">
        <v>2081.52</v>
      </c>
      <c r="U7316" s="2">
        <f>EOMONTH(SalesData[[#This Row],[Order Date]],0)</f>
        <v>45230</v>
      </c>
      <c r="V7316" s="9" t="str">
        <f>"Q"&amp;INT((MONTH(SalesData[[#This Row],[Order Date]])+2)/3)&amp;"-"&amp;YEAR(SalesData[[#This Row],[Order Date]])</f>
        <v>Q4-2023</v>
      </c>
    </row>
    <row r="7317" spans="1:22" x14ac:dyDescent="0.35">
      <c r="A7317" t="s">
        <v>7458</v>
      </c>
      <c r="B7317" s="1">
        <v>45226</v>
      </c>
      <c r="C7317" t="s">
        <v>38</v>
      </c>
      <c r="D7317" t="s">
        <v>72</v>
      </c>
      <c r="E7317">
        <v>951546891</v>
      </c>
      <c r="F7317" t="s">
        <v>172</v>
      </c>
      <c r="G7317" t="s">
        <v>141</v>
      </c>
      <c r="H7317" t="s">
        <v>121</v>
      </c>
      <c r="I7317" t="s">
        <v>17</v>
      </c>
      <c r="J7317" t="s">
        <v>19</v>
      </c>
      <c r="K7317">
        <v>2131.71</v>
      </c>
      <c r="L7317">
        <v>470.51</v>
      </c>
      <c r="M7317" t="s">
        <v>19</v>
      </c>
      <c r="N7317">
        <v>0.220719516256902</v>
      </c>
      <c r="O7317" t="s">
        <v>11351</v>
      </c>
      <c r="P7317" t="s">
        <v>11354</v>
      </c>
      <c r="Q7317" t="s">
        <v>11366</v>
      </c>
      <c r="R7317" t="s">
        <v>11360</v>
      </c>
      <c r="S7317">
        <f>IF(SalesData[[#This Row],[Return Status]]="Returned",1,0)</f>
        <v>1</v>
      </c>
      <c r="T7317">
        <v>2793.38</v>
      </c>
      <c r="U7317" s="2">
        <f>EOMONTH(SalesData[[#This Row],[Order Date]],0)</f>
        <v>45230</v>
      </c>
      <c r="V7317" s="9" t="str">
        <f>"Q"&amp;INT((MONTH(SalesData[[#This Row],[Order Date]])+2)/3)&amp;"-"&amp;YEAR(SalesData[[#This Row],[Order Date]])</f>
        <v>Q4-2023</v>
      </c>
    </row>
    <row r="7318" spans="1:22" x14ac:dyDescent="0.35">
      <c r="A7318" t="s">
        <v>7459</v>
      </c>
      <c r="B7318" s="1">
        <v>45220</v>
      </c>
      <c r="C7318" t="s">
        <v>21</v>
      </c>
      <c r="D7318" t="s">
        <v>13</v>
      </c>
      <c r="E7318">
        <v>9581129580</v>
      </c>
      <c r="F7318" t="s">
        <v>410</v>
      </c>
      <c r="G7318" t="s">
        <v>29</v>
      </c>
      <c r="H7318" t="s">
        <v>30</v>
      </c>
      <c r="I7318" t="s">
        <v>31</v>
      </c>
      <c r="J7318" t="s">
        <v>65</v>
      </c>
      <c r="K7318">
        <v>46</v>
      </c>
      <c r="L7318">
        <v>7.53</v>
      </c>
      <c r="M7318" t="s">
        <v>65</v>
      </c>
      <c r="N7318">
        <v>0.16369565217391299</v>
      </c>
      <c r="O7318" t="s">
        <v>11361</v>
      </c>
      <c r="P7318" t="s">
        <v>11352</v>
      </c>
      <c r="R7318" t="s">
        <v>11353</v>
      </c>
      <c r="S7318">
        <f>IF(SalesData[[#This Row],[Return Status]]="Returned",1,0)</f>
        <v>0</v>
      </c>
      <c r="T7318">
        <v>2788.38</v>
      </c>
      <c r="U7318" s="2">
        <f>EOMONTH(SalesData[[#This Row],[Order Date]],0)</f>
        <v>45230</v>
      </c>
      <c r="V7318" s="9" t="str">
        <f>"Q"&amp;INT((MONTH(SalesData[[#This Row],[Order Date]])+2)/3)&amp;"-"&amp;YEAR(SalesData[[#This Row],[Order Date]])</f>
        <v>Q4-2023</v>
      </c>
    </row>
    <row r="7319" spans="1:22" x14ac:dyDescent="0.35">
      <c r="A7319" t="s">
        <v>7460</v>
      </c>
      <c r="B7319" s="1">
        <v>45224</v>
      </c>
      <c r="C7319" t="s">
        <v>113</v>
      </c>
      <c r="D7319" t="s">
        <v>145</v>
      </c>
      <c r="E7319">
        <v>8696533276</v>
      </c>
      <c r="F7319" t="s">
        <v>120</v>
      </c>
      <c r="G7319" t="s">
        <v>141</v>
      </c>
      <c r="H7319" t="s">
        <v>11357</v>
      </c>
      <c r="I7319" t="s">
        <v>17</v>
      </c>
      <c r="J7319" t="s">
        <v>61</v>
      </c>
      <c r="K7319">
        <v>1737.49</v>
      </c>
      <c r="L7319">
        <v>478.23</v>
      </c>
      <c r="M7319" t="s">
        <v>62</v>
      </c>
      <c r="N7319">
        <v>0.27524187189566601</v>
      </c>
      <c r="O7319" t="s">
        <v>11351</v>
      </c>
      <c r="P7319" t="s">
        <v>11354</v>
      </c>
      <c r="R7319" t="s">
        <v>11353</v>
      </c>
      <c r="S7319">
        <f>IF(SalesData[[#This Row],[Return Status]]="Returned",1,0)</f>
        <v>0</v>
      </c>
      <c r="T7319">
        <v>2793.38</v>
      </c>
      <c r="U7319" s="2">
        <f>EOMONTH(SalesData[[#This Row],[Order Date]],0)</f>
        <v>45230</v>
      </c>
      <c r="V7319" s="9" t="str">
        <f>"Q"&amp;INT((MONTH(SalesData[[#This Row],[Order Date]])+2)/3)&amp;"-"&amp;YEAR(SalesData[[#This Row],[Order Date]])</f>
        <v>Q4-2023</v>
      </c>
    </row>
    <row r="7320" spans="1:22" x14ac:dyDescent="0.35">
      <c r="A7320" t="s">
        <v>7461</v>
      </c>
      <c r="B7320" s="1">
        <v>45219</v>
      </c>
      <c r="C7320" t="s">
        <v>97</v>
      </c>
      <c r="D7320" t="s">
        <v>145</v>
      </c>
      <c r="E7320">
        <v>5292871534</v>
      </c>
      <c r="F7320" t="s">
        <v>28</v>
      </c>
      <c r="G7320" t="s">
        <v>29</v>
      </c>
      <c r="H7320" t="s">
        <v>30</v>
      </c>
      <c r="I7320" t="s">
        <v>31</v>
      </c>
      <c r="J7320" t="s">
        <v>61</v>
      </c>
      <c r="K7320">
        <v>2269.1</v>
      </c>
      <c r="L7320">
        <v>129.02000000000001</v>
      </c>
      <c r="M7320" t="s">
        <v>62</v>
      </c>
      <c r="N7320">
        <v>5.6859547838349997E-2</v>
      </c>
      <c r="O7320" t="s">
        <v>11351</v>
      </c>
      <c r="P7320" t="s">
        <v>11356</v>
      </c>
      <c r="R7320" t="s">
        <v>11353</v>
      </c>
      <c r="S7320">
        <f>IF(SalesData[[#This Row],[Return Status]]="Returned",1,0)</f>
        <v>0</v>
      </c>
      <c r="T7320">
        <v>2788.38</v>
      </c>
      <c r="U7320" s="2">
        <f>EOMONTH(SalesData[[#This Row],[Order Date]],0)</f>
        <v>45230</v>
      </c>
      <c r="V7320" s="9" t="str">
        <f>"Q"&amp;INT((MONTH(SalesData[[#This Row],[Order Date]])+2)/3)&amp;"-"&amp;YEAR(SalesData[[#This Row],[Order Date]])</f>
        <v>Q4-2023</v>
      </c>
    </row>
    <row r="7321" spans="1:22" x14ac:dyDescent="0.35">
      <c r="A7321" t="s">
        <v>7462</v>
      </c>
      <c r="B7321" s="1">
        <v>45201</v>
      </c>
      <c r="C7321" t="s">
        <v>194</v>
      </c>
      <c r="D7321" t="s">
        <v>99</v>
      </c>
      <c r="E7321">
        <v>4921753361</v>
      </c>
      <c r="F7321" t="s">
        <v>58</v>
      </c>
      <c r="G7321" t="s">
        <v>59</v>
      </c>
      <c r="H7321" t="s">
        <v>60</v>
      </c>
      <c r="I7321" t="s">
        <v>31</v>
      </c>
      <c r="J7321" t="s">
        <v>18</v>
      </c>
      <c r="K7321">
        <v>4473.3100000000004</v>
      </c>
      <c r="L7321">
        <v>234.46</v>
      </c>
      <c r="M7321" t="s">
        <v>19</v>
      </c>
      <c r="N7321">
        <v>5.24130900831822E-2</v>
      </c>
      <c r="O7321" t="s">
        <v>11351</v>
      </c>
      <c r="P7321" t="s">
        <v>11356</v>
      </c>
      <c r="R7321" t="s">
        <v>11353</v>
      </c>
      <c r="S7321">
        <f>IF(SalesData[[#This Row],[Return Status]]="Returned",1,0)</f>
        <v>0</v>
      </c>
      <c r="T7321">
        <v>2183.56</v>
      </c>
      <c r="U7321" s="2">
        <f>EOMONTH(SalesData[[#This Row],[Order Date]],0)</f>
        <v>45230</v>
      </c>
      <c r="V7321" s="9" t="str">
        <f>"Q"&amp;INT((MONTH(SalesData[[#This Row],[Order Date]])+2)/3)&amp;"-"&amp;YEAR(SalesData[[#This Row],[Order Date]])</f>
        <v>Q4-2023</v>
      </c>
    </row>
    <row r="7322" spans="1:22" x14ac:dyDescent="0.35">
      <c r="A7322" t="s">
        <v>7463</v>
      </c>
      <c r="B7322" s="1">
        <v>45208</v>
      </c>
      <c r="C7322" t="s">
        <v>67</v>
      </c>
      <c r="D7322" t="s">
        <v>80</v>
      </c>
      <c r="E7322">
        <v>5993706330</v>
      </c>
      <c r="F7322" t="s">
        <v>14</v>
      </c>
      <c r="G7322" t="s">
        <v>15</v>
      </c>
      <c r="H7322" t="s">
        <v>16</v>
      </c>
      <c r="I7322" t="s">
        <v>17</v>
      </c>
      <c r="J7322" t="s">
        <v>62</v>
      </c>
      <c r="K7322">
        <v>1350.75</v>
      </c>
      <c r="L7322">
        <v>388.76</v>
      </c>
      <c r="M7322" t="s">
        <v>62</v>
      </c>
      <c r="N7322">
        <v>0.28781047566166901</v>
      </c>
      <c r="O7322" t="s">
        <v>11351</v>
      </c>
      <c r="P7322" t="s">
        <v>11354</v>
      </c>
      <c r="R7322" t="s">
        <v>11353</v>
      </c>
      <c r="S7322">
        <f>IF(SalesData[[#This Row],[Return Status]]="Returned",1,0)</f>
        <v>0</v>
      </c>
      <c r="T7322">
        <v>2085.91</v>
      </c>
      <c r="U7322" s="2">
        <f>EOMONTH(SalesData[[#This Row],[Order Date]],0)</f>
        <v>45230</v>
      </c>
      <c r="V7322" s="9" t="str">
        <f>"Q"&amp;INT((MONTH(SalesData[[#This Row],[Order Date]])+2)/3)&amp;"-"&amp;YEAR(SalesData[[#This Row],[Order Date]])</f>
        <v>Q4-2023</v>
      </c>
    </row>
    <row r="7323" spans="1:22" x14ac:dyDescent="0.35">
      <c r="A7323" t="s">
        <v>7464</v>
      </c>
      <c r="B7323" s="1">
        <v>45206</v>
      </c>
      <c r="C7323" t="s">
        <v>45</v>
      </c>
      <c r="D7323" t="s">
        <v>145</v>
      </c>
      <c r="E7323">
        <v>2782489713</v>
      </c>
      <c r="F7323" t="s">
        <v>170</v>
      </c>
      <c r="G7323" t="s">
        <v>69</v>
      </c>
      <c r="H7323" t="s">
        <v>41</v>
      </c>
      <c r="I7323" t="s">
        <v>31</v>
      </c>
      <c r="J7323" t="s">
        <v>61</v>
      </c>
      <c r="K7323">
        <v>2214.3000000000002</v>
      </c>
      <c r="L7323">
        <v>624.88</v>
      </c>
      <c r="M7323" t="s">
        <v>62</v>
      </c>
      <c r="N7323">
        <v>0.28220205030935303</v>
      </c>
      <c r="O7323" t="s">
        <v>11351</v>
      </c>
      <c r="P7323" t="s">
        <v>11354</v>
      </c>
      <c r="R7323" t="s">
        <v>11353</v>
      </c>
      <c r="S7323">
        <f>IF(SalesData[[#This Row],[Return Status]]="Returned",1,0)</f>
        <v>0</v>
      </c>
      <c r="T7323">
        <v>2081.52</v>
      </c>
      <c r="U7323" s="2">
        <f>EOMONTH(SalesData[[#This Row],[Order Date]],0)</f>
        <v>45230</v>
      </c>
      <c r="V7323" s="9" t="str">
        <f>"Q"&amp;INT((MONTH(SalesData[[#This Row],[Order Date]])+2)/3)&amp;"-"&amp;YEAR(SalesData[[#This Row],[Order Date]])</f>
        <v>Q4-2023</v>
      </c>
    </row>
    <row r="7324" spans="1:22" x14ac:dyDescent="0.35">
      <c r="A7324" t="s">
        <v>7465</v>
      </c>
      <c r="B7324" s="1">
        <v>45217</v>
      </c>
      <c r="C7324" t="s">
        <v>38</v>
      </c>
      <c r="D7324" t="s">
        <v>27</v>
      </c>
      <c r="E7324">
        <v>4889593452</v>
      </c>
      <c r="F7324" t="s">
        <v>68</v>
      </c>
      <c r="G7324" t="s">
        <v>69</v>
      </c>
      <c r="H7324" t="s">
        <v>41</v>
      </c>
      <c r="I7324" t="s">
        <v>31</v>
      </c>
      <c r="J7324" t="s">
        <v>62</v>
      </c>
      <c r="K7324">
        <v>1402.18</v>
      </c>
      <c r="L7324">
        <v>193.75</v>
      </c>
      <c r="M7324" t="s">
        <v>62</v>
      </c>
      <c r="N7324">
        <v>0.138177694732488</v>
      </c>
      <c r="O7324" t="s">
        <v>11351</v>
      </c>
      <c r="P7324" t="s">
        <v>11352</v>
      </c>
      <c r="R7324" t="s">
        <v>11353</v>
      </c>
      <c r="S7324">
        <f>IF(SalesData[[#This Row],[Return Status]]="Returned",1,0)</f>
        <v>0</v>
      </c>
      <c r="T7324">
        <v>2081.52</v>
      </c>
      <c r="U7324" s="2">
        <f>EOMONTH(SalesData[[#This Row],[Order Date]],0)</f>
        <v>45230</v>
      </c>
      <c r="V7324" s="9" t="str">
        <f>"Q"&amp;INT((MONTH(SalesData[[#This Row],[Order Date]])+2)/3)&amp;"-"&amp;YEAR(SalesData[[#This Row],[Order Date]])</f>
        <v>Q4-2023</v>
      </c>
    </row>
    <row r="7325" spans="1:22" x14ac:dyDescent="0.35">
      <c r="A7325" t="s">
        <v>7466</v>
      </c>
      <c r="B7325" s="1">
        <v>45214</v>
      </c>
      <c r="C7325" t="s">
        <v>325</v>
      </c>
      <c r="D7325" t="s">
        <v>27</v>
      </c>
      <c r="E7325">
        <v>7427231968</v>
      </c>
      <c r="F7325" t="s">
        <v>109</v>
      </c>
      <c r="G7325" t="s">
        <v>59</v>
      </c>
      <c r="H7325" t="s">
        <v>60</v>
      </c>
      <c r="I7325" t="s">
        <v>31</v>
      </c>
      <c r="J7325" t="s">
        <v>61</v>
      </c>
      <c r="K7325">
        <v>3729.9</v>
      </c>
      <c r="L7325">
        <v>890.28</v>
      </c>
      <c r="M7325" t="s">
        <v>62</v>
      </c>
      <c r="N7325">
        <v>0.23868736427250101</v>
      </c>
      <c r="O7325" t="s">
        <v>11351</v>
      </c>
      <c r="P7325" t="s">
        <v>11354</v>
      </c>
      <c r="R7325" t="s">
        <v>11353</v>
      </c>
      <c r="S7325">
        <f>IF(SalesData[[#This Row],[Return Status]]="Returned",1,0)</f>
        <v>0</v>
      </c>
      <c r="T7325">
        <v>2183.56</v>
      </c>
      <c r="U7325" s="2">
        <f>EOMONTH(SalesData[[#This Row],[Order Date]],0)</f>
        <v>45230</v>
      </c>
      <c r="V7325" s="9" t="str">
        <f>"Q"&amp;INT((MONTH(SalesData[[#This Row],[Order Date]])+2)/3)&amp;"-"&amp;YEAR(SalesData[[#This Row],[Order Date]])</f>
        <v>Q4-2023</v>
      </c>
    </row>
    <row r="7326" spans="1:22" x14ac:dyDescent="0.35">
      <c r="A7326" t="s">
        <v>7467</v>
      </c>
      <c r="B7326" s="1">
        <v>45215</v>
      </c>
      <c r="C7326" t="s">
        <v>325</v>
      </c>
      <c r="D7326" t="s">
        <v>72</v>
      </c>
      <c r="E7326">
        <v>9749112480</v>
      </c>
      <c r="F7326" t="s">
        <v>53</v>
      </c>
      <c r="G7326" t="s">
        <v>54</v>
      </c>
      <c r="H7326" t="s">
        <v>55</v>
      </c>
      <c r="I7326" t="s">
        <v>31</v>
      </c>
      <c r="J7326" t="s">
        <v>42</v>
      </c>
      <c r="K7326">
        <v>1850.9</v>
      </c>
      <c r="L7326">
        <v>338.35</v>
      </c>
      <c r="M7326" t="s">
        <v>43</v>
      </c>
      <c r="N7326">
        <v>0.18280296072181099</v>
      </c>
      <c r="O7326" t="s">
        <v>11351</v>
      </c>
      <c r="P7326" t="s">
        <v>11352</v>
      </c>
      <c r="R7326" t="s">
        <v>11353</v>
      </c>
      <c r="S7326">
        <f>IF(SalesData[[#This Row],[Return Status]]="Returned",1,0)</f>
        <v>0</v>
      </c>
      <c r="U7326" s="2">
        <f>EOMONTH(SalesData[[#This Row],[Order Date]],0)</f>
        <v>45230</v>
      </c>
      <c r="V7326" s="9" t="str">
        <f>"Q"&amp;INT((MONTH(SalesData[[#This Row],[Order Date]])+2)/3)&amp;"-"&amp;YEAR(SalesData[[#This Row],[Order Date]])</f>
        <v>Q4-2023</v>
      </c>
    </row>
    <row r="7327" spans="1:22" x14ac:dyDescent="0.35">
      <c r="A7327" t="s">
        <v>7468</v>
      </c>
      <c r="B7327" s="1">
        <v>45204</v>
      </c>
      <c r="C7327" t="s">
        <v>92</v>
      </c>
      <c r="D7327" t="s">
        <v>27</v>
      </c>
      <c r="E7327">
        <v>6895179176</v>
      </c>
      <c r="F7327" t="s">
        <v>410</v>
      </c>
      <c r="G7327" t="s">
        <v>29</v>
      </c>
      <c r="H7327" t="s">
        <v>30</v>
      </c>
      <c r="I7327" t="s">
        <v>31</v>
      </c>
      <c r="J7327" t="s">
        <v>19</v>
      </c>
      <c r="K7327">
        <v>3231.17</v>
      </c>
      <c r="L7327">
        <v>649.70000000000005</v>
      </c>
      <c r="M7327" t="s">
        <v>19</v>
      </c>
      <c r="N7327">
        <v>0.201072676460849</v>
      </c>
      <c r="O7327" t="s">
        <v>11351</v>
      </c>
      <c r="P7327" t="s">
        <v>11354</v>
      </c>
      <c r="R7327" t="s">
        <v>11353</v>
      </c>
      <c r="S7327">
        <f>IF(SalesData[[#This Row],[Return Status]]="Returned",1,0)</f>
        <v>0</v>
      </c>
      <c r="T7327">
        <v>2788.38</v>
      </c>
      <c r="U7327" s="2">
        <f>EOMONTH(SalesData[[#This Row],[Order Date]],0)</f>
        <v>45230</v>
      </c>
      <c r="V7327" s="9" t="str">
        <f>"Q"&amp;INT((MONTH(SalesData[[#This Row],[Order Date]])+2)/3)&amp;"-"&amp;YEAR(SalesData[[#This Row],[Order Date]])</f>
        <v>Q4-2023</v>
      </c>
    </row>
    <row r="7328" spans="1:22" x14ac:dyDescent="0.35">
      <c r="A7328" t="s">
        <v>7469</v>
      </c>
      <c r="B7328" s="1">
        <v>45201</v>
      </c>
      <c r="C7328" t="s">
        <v>97</v>
      </c>
      <c r="D7328" t="s">
        <v>46</v>
      </c>
      <c r="E7328">
        <v>4374207725</v>
      </c>
      <c r="F7328" t="s">
        <v>64</v>
      </c>
      <c r="G7328" t="s">
        <v>15</v>
      </c>
      <c r="H7328" t="s">
        <v>16</v>
      </c>
      <c r="I7328" t="s">
        <v>17</v>
      </c>
      <c r="J7328" t="s">
        <v>65</v>
      </c>
      <c r="K7328">
        <v>2792.24</v>
      </c>
      <c r="L7328">
        <v>607.28</v>
      </c>
      <c r="M7328" t="s">
        <v>65</v>
      </c>
      <c r="N7328">
        <v>0.217488468039997</v>
      </c>
      <c r="O7328" t="s">
        <v>11351</v>
      </c>
      <c r="P7328" t="s">
        <v>11354</v>
      </c>
      <c r="R7328" t="s">
        <v>11353</v>
      </c>
      <c r="S7328">
        <f>IF(SalesData[[#This Row],[Return Status]]="Returned",1,0)</f>
        <v>0</v>
      </c>
      <c r="T7328">
        <v>2085.91</v>
      </c>
      <c r="U7328" s="2">
        <f>EOMONTH(SalesData[[#This Row],[Order Date]],0)</f>
        <v>45230</v>
      </c>
      <c r="V7328" s="9" t="str">
        <f>"Q"&amp;INT((MONTH(SalesData[[#This Row],[Order Date]])+2)/3)&amp;"-"&amp;YEAR(SalesData[[#This Row],[Order Date]])</f>
        <v>Q4-2023</v>
      </c>
    </row>
    <row r="7329" spans="1:22" x14ac:dyDescent="0.35">
      <c r="A7329" t="s">
        <v>7470</v>
      </c>
      <c r="B7329" s="1">
        <v>45208</v>
      </c>
      <c r="C7329" t="s">
        <v>97</v>
      </c>
      <c r="D7329" t="s">
        <v>46</v>
      </c>
      <c r="E7329">
        <v>134205003</v>
      </c>
      <c r="F7329" t="s">
        <v>64</v>
      </c>
      <c r="G7329" t="s">
        <v>15</v>
      </c>
      <c r="H7329" t="s">
        <v>16</v>
      </c>
      <c r="I7329" t="s">
        <v>17</v>
      </c>
      <c r="J7329" t="s">
        <v>43</v>
      </c>
      <c r="K7329">
        <v>1993.76</v>
      </c>
      <c r="L7329">
        <v>440.49</v>
      </c>
      <c r="M7329" t="s">
        <v>43</v>
      </c>
      <c r="N7329">
        <v>0.22093431506299699</v>
      </c>
      <c r="O7329" t="s">
        <v>11351</v>
      </c>
      <c r="P7329" t="s">
        <v>11354</v>
      </c>
      <c r="R7329" t="s">
        <v>11353</v>
      </c>
      <c r="S7329">
        <f>IF(SalesData[[#This Row],[Return Status]]="Returned",1,0)</f>
        <v>0</v>
      </c>
      <c r="T7329">
        <v>2085.91</v>
      </c>
      <c r="U7329" s="2">
        <f>EOMONTH(SalesData[[#This Row],[Order Date]],0)</f>
        <v>45230</v>
      </c>
      <c r="V7329" s="9" t="str">
        <f>"Q"&amp;INT((MONTH(SalesData[[#This Row],[Order Date]])+2)/3)&amp;"-"&amp;YEAR(SalesData[[#This Row],[Order Date]])</f>
        <v>Q4-2023</v>
      </c>
    </row>
    <row r="7330" spans="1:22" x14ac:dyDescent="0.35">
      <c r="A7330" t="s">
        <v>7471</v>
      </c>
      <c r="B7330" s="1">
        <v>45208</v>
      </c>
      <c r="C7330" t="s">
        <v>325</v>
      </c>
      <c r="D7330" t="s">
        <v>72</v>
      </c>
      <c r="E7330">
        <v>8406764677</v>
      </c>
      <c r="F7330" t="s">
        <v>127</v>
      </c>
      <c r="G7330" t="s">
        <v>29</v>
      </c>
      <c r="H7330" t="s">
        <v>30</v>
      </c>
      <c r="I7330" t="s">
        <v>31</v>
      </c>
      <c r="J7330" t="s">
        <v>18</v>
      </c>
      <c r="K7330">
        <v>3225.29</v>
      </c>
      <c r="L7330">
        <v>475.62</v>
      </c>
      <c r="M7330" t="s">
        <v>19</v>
      </c>
      <c r="N7330">
        <v>0.14746580927606501</v>
      </c>
      <c r="O7330" t="s">
        <v>11351</v>
      </c>
      <c r="P7330" t="s">
        <v>11352</v>
      </c>
      <c r="R7330" t="s">
        <v>11353</v>
      </c>
      <c r="S7330">
        <f>IF(SalesData[[#This Row],[Return Status]]="Returned",1,0)</f>
        <v>0</v>
      </c>
      <c r="T7330">
        <v>2788.38</v>
      </c>
      <c r="U7330" s="2">
        <f>EOMONTH(SalesData[[#This Row],[Order Date]],0)</f>
        <v>45230</v>
      </c>
      <c r="V7330" s="9" t="str">
        <f>"Q"&amp;INT((MONTH(SalesData[[#This Row],[Order Date]])+2)/3)&amp;"-"&amp;YEAR(SalesData[[#This Row],[Order Date]])</f>
        <v>Q4-2023</v>
      </c>
    </row>
    <row r="7331" spans="1:22" x14ac:dyDescent="0.35">
      <c r="A7331" t="s">
        <v>7472</v>
      </c>
      <c r="B7331" s="1">
        <v>45228</v>
      </c>
      <c r="C7331" t="s">
        <v>26</v>
      </c>
      <c r="D7331" t="s">
        <v>27</v>
      </c>
      <c r="E7331">
        <v>767087300</v>
      </c>
      <c r="F7331" t="s">
        <v>50</v>
      </c>
      <c r="G7331" t="s">
        <v>34</v>
      </c>
      <c r="H7331" t="s">
        <v>35</v>
      </c>
      <c r="I7331" t="s">
        <v>36</v>
      </c>
      <c r="J7331" t="s">
        <v>19</v>
      </c>
      <c r="K7331">
        <v>538.96</v>
      </c>
      <c r="L7331">
        <v>98.52</v>
      </c>
      <c r="M7331" t="s">
        <v>19</v>
      </c>
      <c r="N7331">
        <v>0.18279649695710301</v>
      </c>
      <c r="O7331" t="s">
        <v>11355</v>
      </c>
      <c r="P7331" t="s">
        <v>11352</v>
      </c>
      <c r="R7331" t="s">
        <v>11353</v>
      </c>
      <c r="S7331">
        <f>IF(SalesData[[#This Row],[Return Status]]="Returned",1,0)</f>
        <v>0</v>
      </c>
      <c r="U7331" s="2">
        <f>EOMONTH(SalesData[[#This Row],[Order Date]],0)</f>
        <v>45230</v>
      </c>
      <c r="V7331" s="9" t="str">
        <f>"Q"&amp;INT((MONTH(SalesData[[#This Row],[Order Date]])+2)/3)&amp;"-"&amp;YEAR(SalesData[[#This Row],[Order Date]])</f>
        <v>Q4-2023</v>
      </c>
    </row>
    <row r="7332" spans="1:22" x14ac:dyDescent="0.35">
      <c r="A7332" t="s">
        <v>7473</v>
      </c>
      <c r="B7332" s="1">
        <v>45220</v>
      </c>
      <c r="C7332" t="s">
        <v>77</v>
      </c>
      <c r="D7332" t="s">
        <v>46</v>
      </c>
      <c r="E7332">
        <v>4093825085</v>
      </c>
      <c r="F7332" t="s">
        <v>154</v>
      </c>
      <c r="G7332" t="s">
        <v>29</v>
      </c>
      <c r="H7332" t="s">
        <v>30</v>
      </c>
      <c r="I7332" t="s">
        <v>31</v>
      </c>
      <c r="J7332" t="s">
        <v>42</v>
      </c>
      <c r="K7332">
        <v>545.08000000000004</v>
      </c>
      <c r="L7332">
        <v>142.91999999999999</v>
      </c>
      <c r="M7332" t="s">
        <v>43</v>
      </c>
      <c r="N7332">
        <v>0.262200044030234</v>
      </c>
      <c r="O7332" t="s">
        <v>11355</v>
      </c>
      <c r="P7332" t="s">
        <v>11354</v>
      </c>
      <c r="R7332" t="s">
        <v>11353</v>
      </c>
      <c r="S7332">
        <f>IF(SalesData[[#This Row],[Return Status]]="Returned",1,0)</f>
        <v>0</v>
      </c>
      <c r="T7332">
        <v>2788.38</v>
      </c>
      <c r="U7332" s="2">
        <f>EOMONTH(SalesData[[#This Row],[Order Date]],0)</f>
        <v>45230</v>
      </c>
      <c r="V7332" s="9" t="str">
        <f>"Q"&amp;INT((MONTH(SalesData[[#This Row],[Order Date]])+2)/3)&amp;"-"&amp;YEAR(SalesData[[#This Row],[Order Date]])</f>
        <v>Q4-2023</v>
      </c>
    </row>
    <row r="7333" spans="1:22" x14ac:dyDescent="0.35">
      <c r="A7333" t="s">
        <v>7474</v>
      </c>
      <c r="B7333" s="1">
        <v>45222</v>
      </c>
      <c r="C7333" t="s">
        <v>49</v>
      </c>
      <c r="D7333" t="s">
        <v>27</v>
      </c>
      <c r="E7333">
        <v>5101843536</v>
      </c>
      <c r="F7333" t="s">
        <v>28</v>
      </c>
      <c r="G7333" t="s">
        <v>29</v>
      </c>
      <c r="H7333" t="s">
        <v>30</v>
      </c>
      <c r="I7333" t="s">
        <v>31</v>
      </c>
      <c r="J7333" t="s">
        <v>65</v>
      </c>
      <c r="K7333">
        <v>1736.49</v>
      </c>
      <c r="L7333">
        <v>470.45</v>
      </c>
      <c r="M7333" t="s">
        <v>65</v>
      </c>
      <c r="N7333">
        <v>0.27092007440296201</v>
      </c>
      <c r="O7333" t="s">
        <v>11351</v>
      </c>
      <c r="P7333" t="s">
        <v>11354</v>
      </c>
      <c r="R7333" t="s">
        <v>11353</v>
      </c>
      <c r="S7333">
        <f>IF(SalesData[[#This Row],[Return Status]]="Returned",1,0)</f>
        <v>0</v>
      </c>
      <c r="T7333">
        <v>2788.38</v>
      </c>
      <c r="U7333" s="2">
        <f>EOMONTH(SalesData[[#This Row],[Order Date]],0)</f>
        <v>45230</v>
      </c>
      <c r="V7333" s="9" t="str">
        <f>"Q"&amp;INT((MONTH(SalesData[[#This Row],[Order Date]])+2)/3)&amp;"-"&amp;YEAR(SalesData[[#This Row],[Order Date]])</f>
        <v>Q4-2023</v>
      </c>
    </row>
    <row r="7334" spans="1:22" x14ac:dyDescent="0.35">
      <c r="A7334" t="s">
        <v>7475</v>
      </c>
      <c r="B7334" s="1">
        <v>45213</v>
      </c>
      <c r="C7334" t="s">
        <v>132</v>
      </c>
      <c r="D7334" t="s">
        <v>145</v>
      </c>
      <c r="E7334">
        <v>2324889837</v>
      </c>
      <c r="F7334" t="s">
        <v>78</v>
      </c>
      <c r="G7334" t="s">
        <v>15</v>
      </c>
      <c r="H7334" t="s">
        <v>16</v>
      </c>
      <c r="I7334" t="s">
        <v>17</v>
      </c>
      <c r="J7334" t="s">
        <v>42</v>
      </c>
      <c r="K7334">
        <v>3090.34</v>
      </c>
      <c r="L7334">
        <v>855.3</v>
      </c>
      <c r="M7334" t="s">
        <v>43</v>
      </c>
      <c r="N7334">
        <v>0.27676566332507102</v>
      </c>
      <c r="O7334" t="s">
        <v>11351</v>
      </c>
      <c r="P7334" t="s">
        <v>11354</v>
      </c>
      <c r="R7334" t="s">
        <v>11353</v>
      </c>
      <c r="S7334">
        <f>IF(SalesData[[#This Row],[Return Status]]="Returned",1,0)</f>
        <v>0</v>
      </c>
      <c r="T7334">
        <v>2085.91</v>
      </c>
      <c r="U7334" s="2">
        <f>EOMONTH(SalesData[[#This Row],[Order Date]],0)</f>
        <v>45230</v>
      </c>
      <c r="V7334" s="9" t="str">
        <f>"Q"&amp;INT((MONTH(SalesData[[#This Row],[Order Date]])+2)/3)&amp;"-"&amp;YEAR(SalesData[[#This Row],[Order Date]])</f>
        <v>Q4-2023</v>
      </c>
    </row>
    <row r="7335" spans="1:22" x14ac:dyDescent="0.35">
      <c r="A7335" t="s">
        <v>7476</v>
      </c>
      <c r="B7335" s="1">
        <v>45229</v>
      </c>
      <c r="C7335" t="s">
        <v>71</v>
      </c>
      <c r="D7335" t="s">
        <v>46</v>
      </c>
      <c r="E7335">
        <v>9297816497</v>
      </c>
      <c r="F7335" t="s">
        <v>14</v>
      </c>
      <c r="G7335" t="s">
        <v>15</v>
      </c>
      <c r="H7335" t="s">
        <v>16</v>
      </c>
      <c r="I7335" t="s">
        <v>17</v>
      </c>
      <c r="J7335" t="s">
        <v>43</v>
      </c>
      <c r="K7335">
        <v>4168.9399999999996</v>
      </c>
      <c r="L7335">
        <v>245.23</v>
      </c>
      <c r="M7335" t="s">
        <v>43</v>
      </c>
      <c r="N7335">
        <v>5.8823106113304602E-2</v>
      </c>
      <c r="O7335" t="s">
        <v>11351</v>
      </c>
      <c r="P7335" t="s">
        <v>11356</v>
      </c>
      <c r="Q7335" t="s">
        <v>11369</v>
      </c>
      <c r="R7335" t="s">
        <v>11360</v>
      </c>
      <c r="S7335">
        <f>IF(SalesData[[#This Row],[Return Status]]="Returned",1,0)</f>
        <v>1</v>
      </c>
      <c r="T7335">
        <v>2085.91</v>
      </c>
      <c r="U7335" s="2">
        <f>EOMONTH(SalesData[[#This Row],[Order Date]],0)</f>
        <v>45230</v>
      </c>
      <c r="V7335" s="9" t="str">
        <f>"Q"&amp;INT((MONTH(SalesData[[#This Row],[Order Date]])+2)/3)&amp;"-"&amp;YEAR(SalesData[[#This Row],[Order Date]])</f>
        <v>Q4-2023</v>
      </c>
    </row>
    <row r="7336" spans="1:22" x14ac:dyDescent="0.35">
      <c r="A7336" t="s">
        <v>7477</v>
      </c>
      <c r="B7336" s="1">
        <v>45214</v>
      </c>
      <c r="C7336" t="s">
        <v>111</v>
      </c>
      <c r="D7336" t="s">
        <v>72</v>
      </c>
      <c r="E7336">
        <v>529258276</v>
      </c>
      <c r="F7336" t="s">
        <v>28</v>
      </c>
      <c r="G7336" t="s">
        <v>29</v>
      </c>
      <c r="H7336" t="s">
        <v>11357</v>
      </c>
      <c r="I7336" t="s">
        <v>31</v>
      </c>
      <c r="J7336" t="s">
        <v>65</v>
      </c>
      <c r="K7336">
        <v>4562.05</v>
      </c>
      <c r="L7336">
        <v>1331.09</v>
      </c>
      <c r="M7336" t="s">
        <v>65</v>
      </c>
      <c r="N7336">
        <v>0.29177453118663799</v>
      </c>
      <c r="O7336" t="s">
        <v>11351</v>
      </c>
      <c r="P7336" t="s">
        <v>11354</v>
      </c>
      <c r="R7336" t="s">
        <v>11353</v>
      </c>
      <c r="S7336">
        <f>IF(SalesData[[#This Row],[Return Status]]="Returned",1,0)</f>
        <v>0</v>
      </c>
      <c r="T7336">
        <v>2788.38</v>
      </c>
      <c r="U7336" s="2">
        <f>EOMONTH(SalesData[[#This Row],[Order Date]],0)</f>
        <v>45230</v>
      </c>
      <c r="V7336" s="9" t="str">
        <f>"Q"&amp;INT((MONTH(SalesData[[#This Row],[Order Date]])+2)/3)&amp;"-"&amp;YEAR(SalesData[[#This Row],[Order Date]])</f>
        <v>Q4-2023</v>
      </c>
    </row>
    <row r="7337" spans="1:22" x14ac:dyDescent="0.35">
      <c r="A7337" t="s">
        <v>7478</v>
      </c>
      <c r="B7337" s="1">
        <v>45222</v>
      </c>
      <c r="C7337" t="s">
        <v>52</v>
      </c>
      <c r="D7337" t="s">
        <v>27</v>
      </c>
      <c r="E7337">
        <v>4902977935</v>
      </c>
      <c r="F7337" t="s">
        <v>53</v>
      </c>
      <c r="G7337" t="s">
        <v>54</v>
      </c>
      <c r="H7337" t="s">
        <v>55</v>
      </c>
      <c r="I7337" t="s">
        <v>31</v>
      </c>
      <c r="J7337" t="s">
        <v>62</v>
      </c>
      <c r="K7337">
        <v>1084.2</v>
      </c>
      <c r="L7337">
        <v>75.25</v>
      </c>
      <c r="M7337" t="s">
        <v>62</v>
      </c>
      <c r="N7337">
        <v>6.9406013650618006E-2</v>
      </c>
      <c r="O7337" t="s">
        <v>11351</v>
      </c>
      <c r="P7337" t="s">
        <v>11356</v>
      </c>
      <c r="R7337" t="s">
        <v>11353</v>
      </c>
      <c r="S7337">
        <f>IF(SalesData[[#This Row],[Return Status]]="Returned",1,0)</f>
        <v>0</v>
      </c>
      <c r="U7337" s="2">
        <f>EOMONTH(SalesData[[#This Row],[Order Date]],0)</f>
        <v>45230</v>
      </c>
      <c r="V7337" s="9" t="str">
        <f>"Q"&amp;INT((MONTH(SalesData[[#This Row],[Order Date]])+2)/3)&amp;"-"&amp;YEAR(SalesData[[#This Row],[Order Date]])</f>
        <v>Q4-2023</v>
      </c>
    </row>
    <row r="7338" spans="1:22" x14ac:dyDescent="0.35">
      <c r="A7338" t="s">
        <v>7479</v>
      </c>
      <c r="B7338" s="1">
        <v>45210</v>
      </c>
      <c r="C7338" t="s">
        <v>139</v>
      </c>
      <c r="D7338" t="s">
        <v>39</v>
      </c>
      <c r="E7338">
        <v>7227320061</v>
      </c>
      <c r="F7338" t="s">
        <v>206</v>
      </c>
      <c r="G7338" t="s">
        <v>11379</v>
      </c>
      <c r="H7338" t="s">
        <v>90</v>
      </c>
      <c r="I7338" t="s">
        <v>31</v>
      </c>
      <c r="J7338" t="s">
        <v>18</v>
      </c>
      <c r="K7338">
        <v>3479</v>
      </c>
      <c r="L7338">
        <v>790.46</v>
      </c>
      <c r="M7338" t="s">
        <v>19</v>
      </c>
      <c r="N7338">
        <v>0.22720896809428001</v>
      </c>
      <c r="O7338" t="s">
        <v>11351</v>
      </c>
      <c r="P7338" t="s">
        <v>11354</v>
      </c>
      <c r="R7338" t="s">
        <v>11353</v>
      </c>
      <c r="S7338">
        <f>IF(SalesData[[#This Row],[Return Status]]="Returned",1,0)</f>
        <v>0</v>
      </c>
      <c r="U7338" s="2">
        <f>EOMONTH(SalesData[[#This Row],[Order Date]],0)</f>
        <v>45230</v>
      </c>
      <c r="V7338" s="9" t="str">
        <f>"Q"&amp;INT((MONTH(SalesData[[#This Row],[Order Date]])+2)/3)&amp;"-"&amp;YEAR(SalesData[[#This Row],[Order Date]])</f>
        <v>Q4-2023</v>
      </c>
    </row>
    <row r="7339" spans="1:22" x14ac:dyDescent="0.35">
      <c r="A7339" t="s">
        <v>7480</v>
      </c>
      <c r="B7339" s="1">
        <v>45228</v>
      </c>
      <c r="C7339" t="s">
        <v>176</v>
      </c>
      <c r="D7339" t="s">
        <v>46</v>
      </c>
      <c r="E7339">
        <v>7843473762</v>
      </c>
      <c r="F7339" t="s">
        <v>137</v>
      </c>
      <c r="G7339" t="s">
        <v>34</v>
      </c>
      <c r="H7339" t="s">
        <v>35</v>
      </c>
      <c r="I7339" t="s">
        <v>36</v>
      </c>
      <c r="J7339" t="s">
        <v>43</v>
      </c>
      <c r="K7339">
        <v>3027.67</v>
      </c>
      <c r="L7339">
        <v>476.56</v>
      </c>
      <c r="M7339" t="s">
        <v>43</v>
      </c>
      <c r="N7339">
        <v>0.15740156622088899</v>
      </c>
      <c r="O7339" t="s">
        <v>11351</v>
      </c>
      <c r="P7339" t="s">
        <v>11352</v>
      </c>
      <c r="Q7339" t="s">
        <v>11376</v>
      </c>
      <c r="R7339" t="s">
        <v>11360</v>
      </c>
      <c r="S7339">
        <f>IF(SalesData[[#This Row],[Return Status]]="Returned",1,0)</f>
        <v>1</v>
      </c>
      <c r="U7339" s="2">
        <f>EOMONTH(SalesData[[#This Row],[Order Date]],0)</f>
        <v>45230</v>
      </c>
      <c r="V7339" s="9" t="str">
        <f>"Q"&amp;INT((MONTH(SalesData[[#This Row],[Order Date]])+2)/3)&amp;"-"&amp;YEAR(SalesData[[#This Row],[Order Date]])</f>
        <v>Q4-2023</v>
      </c>
    </row>
    <row r="7340" spans="1:22" x14ac:dyDescent="0.35">
      <c r="A7340" t="s">
        <v>7481</v>
      </c>
      <c r="B7340" s="1">
        <v>45211</v>
      </c>
      <c r="C7340" t="s">
        <v>106</v>
      </c>
      <c r="D7340" t="s">
        <v>27</v>
      </c>
      <c r="E7340">
        <v>1748413509</v>
      </c>
      <c r="F7340" t="s">
        <v>140</v>
      </c>
      <c r="G7340" t="s">
        <v>141</v>
      </c>
      <c r="H7340" t="s">
        <v>121</v>
      </c>
      <c r="I7340" t="s">
        <v>17</v>
      </c>
      <c r="J7340" t="s">
        <v>19</v>
      </c>
      <c r="K7340">
        <v>2946.29</v>
      </c>
      <c r="L7340">
        <v>869.43</v>
      </c>
      <c r="M7340" t="s">
        <v>19</v>
      </c>
      <c r="N7340">
        <v>0.29509315104758899</v>
      </c>
      <c r="O7340" t="s">
        <v>11351</v>
      </c>
      <c r="P7340" t="s">
        <v>11354</v>
      </c>
      <c r="R7340" t="s">
        <v>11353</v>
      </c>
      <c r="S7340">
        <f>IF(SalesData[[#This Row],[Return Status]]="Returned",1,0)</f>
        <v>0</v>
      </c>
      <c r="T7340">
        <v>2793.38</v>
      </c>
      <c r="U7340" s="2">
        <f>EOMONTH(SalesData[[#This Row],[Order Date]],0)</f>
        <v>45230</v>
      </c>
      <c r="V7340" s="9" t="str">
        <f>"Q"&amp;INT((MONTH(SalesData[[#This Row],[Order Date]])+2)/3)&amp;"-"&amp;YEAR(SalesData[[#This Row],[Order Date]])</f>
        <v>Q4-2023</v>
      </c>
    </row>
    <row r="7341" spans="1:22" x14ac:dyDescent="0.35">
      <c r="A7341" t="s">
        <v>7482</v>
      </c>
      <c r="B7341" s="1">
        <v>45217</v>
      </c>
      <c r="C7341" t="s">
        <v>176</v>
      </c>
      <c r="D7341" t="s">
        <v>72</v>
      </c>
      <c r="E7341">
        <v>9500007549</v>
      </c>
      <c r="F7341" t="s">
        <v>163</v>
      </c>
      <c r="G7341" t="s">
        <v>164</v>
      </c>
      <c r="H7341" t="s">
        <v>11357</v>
      </c>
      <c r="I7341" t="s">
        <v>36</v>
      </c>
      <c r="J7341" t="s">
        <v>42</v>
      </c>
      <c r="K7341">
        <v>3813.12</v>
      </c>
      <c r="L7341">
        <v>218.21</v>
      </c>
      <c r="M7341" t="s">
        <v>43</v>
      </c>
      <c r="N7341">
        <v>5.7226103558241002E-2</v>
      </c>
      <c r="O7341" t="s">
        <v>11351</v>
      </c>
      <c r="P7341" t="s">
        <v>11356</v>
      </c>
      <c r="R7341" t="s">
        <v>11353</v>
      </c>
      <c r="S7341">
        <f>IF(SalesData[[#This Row],[Return Status]]="Returned",1,0)</f>
        <v>0</v>
      </c>
      <c r="U7341" s="2">
        <f>EOMONTH(SalesData[[#This Row],[Order Date]],0)</f>
        <v>45230</v>
      </c>
      <c r="V7341" s="9" t="str">
        <f>"Q"&amp;INT((MONTH(SalesData[[#This Row],[Order Date]])+2)/3)&amp;"-"&amp;YEAR(SalesData[[#This Row],[Order Date]])</f>
        <v>Q4-2023</v>
      </c>
    </row>
    <row r="7342" spans="1:22" x14ac:dyDescent="0.35">
      <c r="A7342" t="s">
        <v>7483</v>
      </c>
      <c r="B7342" s="1">
        <v>45203</v>
      </c>
      <c r="C7342" t="s">
        <v>124</v>
      </c>
      <c r="D7342" t="s">
        <v>46</v>
      </c>
      <c r="E7342">
        <v>8098778771</v>
      </c>
      <c r="F7342" t="s">
        <v>170</v>
      </c>
      <c r="G7342" t="s">
        <v>69</v>
      </c>
      <c r="H7342" t="s">
        <v>41</v>
      </c>
      <c r="I7342" t="s">
        <v>31</v>
      </c>
      <c r="J7342" t="s">
        <v>19</v>
      </c>
      <c r="K7342">
        <v>3826.53</v>
      </c>
      <c r="L7342">
        <v>335.73</v>
      </c>
      <c r="M7342" t="s">
        <v>19</v>
      </c>
      <c r="N7342">
        <v>8.7737454037992602E-2</v>
      </c>
      <c r="O7342" t="s">
        <v>11351</v>
      </c>
      <c r="P7342" t="s">
        <v>11356</v>
      </c>
      <c r="R7342" t="s">
        <v>11353</v>
      </c>
      <c r="S7342">
        <f>IF(SalesData[[#This Row],[Return Status]]="Returned",1,0)</f>
        <v>0</v>
      </c>
      <c r="T7342">
        <v>2081.52</v>
      </c>
      <c r="U7342" s="2">
        <f>EOMONTH(SalesData[[#This Row],[Order Date]],0)</f>
        <v>45230</v>
      </c>
      <c r="V7342" s="9" t="str">
        <f>"Q"&amp;INT((MONTH(SalesData[[#This Row],[Order Date]])+2)/3)&amp;"-"&amp;YEAR(SalesData[[#This Row],[Order Date]])</f>
        <v>Q4-2023</v>
      </c>
    </row>
    <row r="7343" spans="1:22" x14ac:dyDescent="0.35">
      <c r="A7343" t="s">
        <v>7484</v>
      </c>
      <c r="B7343" s="1">
        <v>45210</v>
      </c>
      <c r="C7343" t="s">
        <v>67</v>
      </c>
      <c r="D7343" t="s">
        <v>46</v>
      </c>
      <c r="E7343">
        <v>8096132541</v>
      </c>
      <c r="F7343" t="s">
        <v>109</v>
      </c>
      <c r="G7343" t="s">
        <v>59</v>
      </c>
      <c r="H7343" t="s">
        <v>60</v>
      </c>
      <c r="I7343" t="s">
        <v>31</v>
      </c>
      <c r="J7343" t="s">
        <v>18</v>
      </c>
      <c r="K7343">
        <v>2965.87</v>
      </c>
      <c r="L7343">
        <v>170.93</v>
      </c>
      <c r="M7343" t="s">
        <v>19</v>
      </c>
      <c r="N7343">
        <v>5.7632330479758E-2</v>
      </c>
      <c r="O7343" t="s">
        <v>11351</v>
      </c>
      <c r="P7343" t="s">
        <v>11356</v>
      </c>
      <c r="Q7343" t="s">
        <v>11376</v>
      </c>
      <c r="R7343" t="s">
        <v>11360</v>
      </c>
      <c r="S7343">
        <f>IF(SalesData[[#This Row],[Return Status]]="Returned",1,0)</f>
        <v>1</v>
      </c>
      <c r="T7343">
        <v>2183.56</v>
      </c>
      <c r="U7343" s="2">
        <f>EOMONTH(SalesData[[#This Row],[Order Date]],0)</f>
        <v>45230</v>
      </c>
      <c r="V7343" s="9" t="str">
        <f>"Q"&amp;INT((MONTH(SalesData[[#This Row],[Order Date]])+2)/3)&amp;"-"&amp;YEAR(SalesData[[#This Row],[Order Date]])</f>
        <v>Q4-2023</v>
      </c>
    </row>
    <row r="7344" spans="1:22" x14ac:dyDescent="0.35">
      <c r="A7344" t="s">
        <v>7485</v>
      </c>
      <c r="B7344" s="1">
        <v>45211</v>
      </c>
      <c r="C7344" t="s">
        <v>124</v>
      </c>
      <c r="D7344" t="s">
        <v>145</v>
      </c>
      <c r="E7344">
        <v>8585471710</v>
      </c>
      <c r="F7344" t="s">
        <v>133</v>
      </c>
      <c r="G7344" t="s">
        <v>11379</v>
      </c>
      <c r="H7344" t="s">
        <v>90</v>
      </c>
      <c r="I7344" t="s">
        <v>31</v>
      </c>
      <c r="J7344" t="s">
        <v>19</v>
      </c>
      <c r="K7344">
        <v>1125.28</v>
      </c>
      <c r="L7344">
        <v>152.52000000000001</v>
      </c>
      <c r="M7344" t="s">
        <v>19</v>
      </c>
      <c r="N7344">
        <v>0.13553959903313001</v>
      </c>
      <c r="O7344" t="s">
        <v>11351</v>
      </c>
      <c r="P7344" t="s">
        <v>11352</v>
      </c>
      <c r="R7344" t="s">
        <v>11353</v>
      </c>
      <c r="S7344">
        <f>IF(SalesData[[#This Row],[Return Status]]="Returned",1,0)</f>
        <v>0</v>
      </c>
      <c r="U7344" s="2">
        <f>EOMONTH(SalesData[[#This Row],[Order Date]],0)</f>
        <v>45230</v>
      </c>
      <c r="V7344" s="9" t="str">
        <f>"Q"&amp;INT((MONTH(SalesData[[#This Row],[Order Date]])+2)/3)&amp;"-"&amp;YEAR(SalesData[[#This Row],[Order Date]])</f>
        <v>Q4-2023</v>
      </c>
    </row>
    <row r="7345" spans="1:22" x14ac:dyDescent="0.35">
      <c r="A7345" t="s">
        <v>7486</v>
      </c>
      <c r="B7345" s="1">
        <v>45206</v>
      </c>
      <c r="C7345" t="s">
        <v>71</v>
      </c>
      <c r="D7345" t="s">
        <v>13</v>
      </c>
      <c r="E7345">
        <v>398795770</v>
      </c>
      <c r="F7345" t="s">
        <v>238</v>
      </c>
      <c r="G7345" t="s">
        <v>74</v>
      </c>
      <c r="H7345" t="s">
        <v>75</v>
      </c>
      <c r="I7345" t="s">
        <v>36</v>
      </c>
      <c r="J7345" t="s">
        <v>19</v>
      </c>
      <c r="K7345">
        <v>4006.17</v>
      </c>
      <c r="L7345">
        <v>965.72</v>
      </c>
      <c r="M7345" t="s">
        <v>19</v>
      </c>
      <c r="N7345">
        <v>0.24105816777620501</v>
      </c>
      <c r="O7345" t="s">
        <v>11351</v>
      </c>
      <c r="P7345" t="s">
        <v>11354</v>
      </c>
      <c r="R7345" t="s">
        <v>11353</v>
      </c>
      <c r="S7345">
        <f>IF(SalesData[[#This Row],[Return Status]]="Returned",1,0)</f>
        <v>0</v>
      </c>
      <c r="T7345">
        <v>2420.2800000000002</v>
      </c>
      <c r="U7345" s="2">
        <f>EOMONTH(SalesData[[#This Row],[Order Date]],0)</f>
        <v>45230</v>
      </c>
      <c r="V7345" s="9" t="str">
        <f>"Q"&amp;INT((MONTH(SalesData[[#This Row],[Order Date]])+2)/3)&amp;"-"&amp;YEAR(SalesData[[#This Row],[Order Date]])</f>
        <v>Q4-2023</v>
      </c>
    </row>
    <row r="7346" spans="1:22" x14ac:dyDescent="0.35">
      <c r="A7346" t="s">
        <v>7487</v>
      </c>
      <c r="B7346" s="1">
        <v>45207</v>
      </c>
      <c r="C7346" t="s">
        <v>57</v>
      </c>
      <c r="D7346" t="s">
        <v>13</v>
      </c>
      <c r="E7346">
        <v>5295317132</v>
      </c>
      <c r="F7346" t="s">
        <v>181</v>
      </c>
      <c r="G7346" t="s">
        <v>54</v>
      </c>
      <c r="H7346" t="s">
        <v>55</v>
      </c>
      <c r="I7346" t="s">
        <v>31</v>
      </c>
      <c r="J7346" t="s">
        <v>19</v>
      </c>
      <c r="K7346">
        <v>4358.03</v>
      </c>
      <c r="L7346">
        <v>349.57</v>
      </c>
      <c r="M7346" t="s">
        <v>19</v>
      </c>
      <c r="N7346">
        <v>8.0212848465935294E-2</v>
      </c>
      <c r="O7346" t="s">
        <v>11351</v>
      </c>
      <c r="P7346" t="s">
        <v>11356</v>
      </c>
      <c r="R7346" t="s">
        <v>11353</v>
      </c>
      <c r="S7346">
        <f>IF(SalesData[[#This Row],[Return Status]]="Returned",1,0)</f>
        <v>0</v>
      </c>
      <c r="U7346" s="2">
        <f>EOMONTH(SalesData[[#This Row],[Order Date]],0)</f>
        <v>45230</v>
      </c>
      <c r="V7346" s="9" t="str">
        <f>"Q"&amp;INT((MONTH(SalesData[[#This Row],[Order Date]])+2)/3)&amp;"-"&amp;YEAR(SalesData[[#This Row],[Order Date]])</f>
        <v>Q4-2023</v>
      </c>
    </row>
    <row r="7347" spans="1:22" x14ac:dyDescent="0.35">
      <c r="A7347" t="s">
        <v>7488</v>
      </c>
      <c r="B7347" s="1">
        <v>45228</v>
      </c>
      <c r="C7347" t="s">
        <v>52</v>
      </c>
      <c r="D7347" t="s">
        <v>80</v>
      </c>
      <c r="E7347">
        <v>5729882457</v>
      </c>
      <c r="F7347" t="s">
        <v>120</v>
      </c>
      <c r="G7347" t="s">
        <v>141</v>
      </c>
      <c r="H7347" t="s">
        <v>11357</v>
      </c>
      <c r="I7347" t="s">
        <v>17</v>
      </c>
      <c r="J7347" t="s">
        <v>61</v>
      </c>
      <c r="K7347">
        <v>1668.87</v>
      </c>
      <c r="L7347">
        <v>403.08</v>
      </c>
      <c r="M7347" t="s">
        <v>62</v>
      </c>
      <c r="N7347">
        <v>0.24152869905984301</v>
      </c>
      <c r="O7347" t="s">
        <v>11351</v>
      </c>
      <c r="P7347" t="s">
        <v>11354</v>
      </c>
      <c r="R7347" t="s">
        <v>11353</v>
      </c>
      <c r="S7347">
        <f>IF(SalesData[[#This Row],[Return Status]]="Returned",1,0)</f>
        <v>0</v>
      </c>
      <c r="T7347">
        <v>2793.38</v>
      </c>
      <c r="U7347" s="2">
        <f>EOMONTH(SalesData[[#This Row],[Order Date]],0)</f>
        <v>45230</v>
      </c>
      <c r="V7347" s="9" t="str">
        <f>"Q"&amp;INT((MONTH(SalesData[[#This Row],[Order Date]])+2)/3)&amp;"-"&amp;YEAR(SalesData[[#This Row],[Order Date]])</f>
        <v>Q4-2023</v>
      </c>
    </row>
    <row r="7348" spans="1:22" x14ac:dyDescent="0.35">
      <c r="A7348" t="s">
        <v>7489</v>
      </c>
      <c r="B7348" s="1">
        <v>45219</v>
      </c>
      <c r="C7348" t="s">
        <v>94</v>
      </c>
      <c r="D7348" t="s">
        <v>72</v>
      </c>
      <c r="E7348">
        <v>9963018918</v>
      </c>
      <c r="F7348" t="s">
        <v>168</v>
      </c>
      <c r="G7348" t="s">
        <v>54</v>
      </c>
      <c r="H7348" t="s">
        <v>55</v>
      </c>
      <c r="I7348" t="s">
        <v>31</v>
      </c>
      <c r="J7348" t="s">
        <v>61</v>
      </c>
      <c r="K7348">
        <v>1069.18</v>
      </c>
      <c r="L7348">
        <v>85.5</v>
      </c>
      <c r="M7348" t="s">
        <v>62</v>
      </c>
      <c r="N7348">
        <v>7.9967825810434198E-2</v>
      </c>
      <c r="O7348" t="s">
        <v>11351</v>
      </c>
      <c r="P7348" t="s">
        <v>11356</v>
      </c>
      <c r="R7348" t="s">
        <v>11353</v>
      </c>
      <c r="S7348">
        <f>IF(SalesData[[#This Row],[Return Status]]="Returned",1,0)</f>
        <v>0</v>
      </c>
      <c r="U7348" s="2">
        <f>EOMONTH(SalesData[[#This Row],[Order Date]],0)</f>
        <v>45230</v>
      </c>
      <c r="V7348" s="9" t="str">
        <f>"Q"&amp;INT((MONTH(SalesData[[#This Row],[Order Date]])+2)/3)&amp;"-"&amp;YEAR(SalesData[[#This Row],[Order Date]])</f>
        <v>Q4-2023</v>
      </c>
    </row>
    <row r="7349" spans="1:22" x14ac:dyDescent="0.35">
      <c r="A7349" t="s">
        <v>7490</v>
      </c>
      <c r="B7349" s="1">
        <v>45227</v>
      </c>
      <c r="C7349" t="s">
        <v>113</v>
      </c>
      <c r="D7349" t="s">
        <v>145</v>
      </c>
      <c r="E7349">
        <v>5295125401</v>
      </c>
      <c r="F7349" t="s">
        <v>170</v>
      </c>
      <c r="G7349" t="s">
        <v>69</v>
      </c>
      <c r="H7349" t="s">
        <v>41</v>
      </c>
      <c r="I7349" t="s">
        <v>31</v>
      </c>
      <c r="J7349" t="s">
        <v>19</v>
      </c>
      <c r="K7349">
        <v>2066.64</v>
      </c>
      <c r="L7349">
        <v>97.64</v>
      </c>
      <c r="M7349" t="s">
        <v>19</v>
      </c>
      <c r="N7349">
        <v>4.7245770913173099E-2</v>
      </c>
      <c r="O7349" t="s">
        <v>11351</v>
      </c>
      <c r="P7349" t="s">
        <v>11356</v>
      </c>
      <c r="Q7349" t="s">
        <v>11363</v>
      </c>
      <c r="R7349" t="s">
        <v>11360</v>
      </c>
      <c r="S7349">
        <f>IF(SalesData[[#This Row],[Return Status]]="Returned",1,0)</f>
        <v>1</v>
      </c>
      <c r="T7349">
        <v>2081.52</v>
      </c>
      <c r="U7349" s="2">
        <f>EOMONTH(SalesData[[#This Row],[Order Date]],0)</f>
        <v>45230</v>
      </c>
      <c r="V7349" s="9" t="str">
        <f>"Q"&amp;INT((MONTH(SalesData[[#This Row],[Order Date]])+2)/3)&amp;"-"&amp;YEAR(SalesData[[#This Row],[Order Date]])</f>
        <v>Q4-2023</v>
      </c>
    </row>
    <row r="7350" spans="1:22" x14ac:dyDescent="0.35">
      <c r="A7350" t="s">
        <v>7491</v>
      </c>
      <c r="B7350" s="1">
        <v>45204</v>
      </c>
      <c r="C7350" t="s">
        <v>12</v>
      </c>
      <c r="D7350" t="s">
        <v>27</v>
      </c>
      <c r="E7350">
        <v>9900998563</v>
      </c>
      <c r="F7350" t="s">
        <v>88</v>
      </c>
      <c r="G7350" t="s">
        <v>11379</v>
      </c>
      <c r="H7350" t="s">
        <v>90</v>
      </c>
      <c r="I7350" t="s">
        <v>31</v>
      </c>
      <c r="J7350" t="s">
        <v>19</v>
      </c>
      <c r="K7350">
        <v>2901.92</v>
      </c>
      <c r="L7350">
        <v>251.95</v>
      </c>
      <c r="M7350" t="s">
        <v>19</v>
      </c>
      <c r="N7350">
        <v>8.6821828306776205E-2</v>
      </c>
      <c r="O7350" t="s">
        <v>11351</v>
      </c>
      <c r="P7350" t="s">
        <v>11356</v>
      </c>
      <c r="Q7350" t="s">
        <v>11372</v>
      </c>
      <c r="R7350" t="s">
        <v>11360</v>
      </c>
      <c r="S7350">
        <f>IF(SalesData[[#This Row],[Return Status]]="Returned",1,0)</f>
        <v>1</v>
      </c>
      <c r="U7350" s="2">
        <f>EOMONTH(SalesData[[#This Row],[Order Date]],0)</f>
        <v>45230</v>
      </c>
      <c r="V7350" s="9" t="str">
        <f>"Q"&amp;INT((MONTH(SalesData[[#This Row],[Order Date]])+2)/3)&amp;"-"&amp;YEAR(SalesData[[#This Row],[Order Date]])</f>
        <v>Q4-2023</v>
      </c>
    </row>
    <row r="7351" spans="1:22" x14ac:dyDescent="0.35">
      <c r="A7351" t="s">
        <v>7492</v>
      </c>
      <c r="B7351" s="1">
        <v>45202</v>
      </c>
      <c r="C7351" t="s">
        <v>52</v>
      </c>
      <c r="D7351" t="s">
        <v>145</v>
      </c>
      <c r="E7351">
        <v>9996413403</v>
      </c>
      <c r="F7351" t="s">
        <v>156</v>
      </c>
      <c r="G7351" t="s">
        <v>84</v>
      </c>
      <c r="H7351" t="s">
        <v>85</v>
      </c>
      <c r="I7351" t="s">
        <v>31</v>
      </c>
      <c r="J7351" t="s">
        <v>18</v>
      </c>
      <c r="K7351">
        <v>2317.64</v>
      </c>
      <c r="L7351">
        <v>247.21</v>
      </c>
      <c r="M7351" t="s">
        <v>19</v>
      </c>
      <c r="N7351">
        <v>0.10666453806458299</v>
      </c>
      <c r="O7351" t="s">
        <v>11351</v>
      </c>
      <c r="P7351" t="s">
        <v>11352</v>
      </c>
      <c r="R7351" t="s">
        <v>11353</v>
      </c>
      <c r="S7351">
        <f>IF(SalesData[[#This Row],[Return Status]]="Returned",1,0)</f>
        <v>0</v>
      </c>
      <c r="T7351">
        <v>847.14</v>
      </c>
      <c r="U7351" s="2">
        <f>EOMONTH(SalesData[[#This Row],[Order Date]],0)</f>
        <v>45230</v>
      </c>
      <c r="V7351" s="9" t="str">
        <f>"Q"&amp;INT((MONTH(SalesData[[#This Row],[Order Date]])+2)/3)&amp;"-"&amp;YEAR(SalesData[[#This Row],[Order Date]])</f>
        <v>Q4-2023</v>
      </c>
    </row>
    <row r="7352" spans="1:22" x14ac:dyDescent="0.35">
      <c r="A7352" t="s">
        <v>7493</v>
      </c>
      <c r="B7352" s="1">
        <v>45205</v>
      </c>
      <c r="C7352" t="s">
        <v>92</v>
      </c>
      <c r="D7352" t="s">
        <v>13</v>
      </c>
      <c r="E7352">
        <v>8791419478</v>
      </c>
      <c r="F7352" t="s">
        <v>81</v>
      </c>
      <c r="G7352" t="s">
        <v>74</v>
      </c>
      <c r="H7352" t="s">
        <v>75</v>
      </c>
      <c r="I7352" t="s">
        <v>36</v>
      </c>
      <c r="J7352" t="s">
        <v>42</v>
      </c>
      <c r="K7352">
        <v>2570.85</v>
      </c>
      <c r="L7352">
        <v>394.87</v>
      </c>
      <c r="M7352" t="s">
        <v>43</v>
      </c>
      <c r="N7352">
        <v>0.153595114456308</v>
      </c>
      <c r="O7352" t="s">
        <v>11351</v>
      </c>
      <c r="P7352" t="s">
        <v>11352</v>
      </c>
      <c r="R7352" t="s">
        <v>11353</v>
      </c>
      <c r="S7352">
        <f>IF(SalesData[[#This Row],[Return Status]]="Returned",1,0)</f>
        <v>0</v>
      </c>
      <c r="T7352">
        <v>2420.2800000000002</v>
      </c>
      <c r="U7352" s="2">
        <f>EOMONTH(SalesData[[#This Row],[Order Date]],0)</f>
        <v>45230</v>
      </c>
      <c r="V7352" s="9" t="str">
        <f>"Q"&amp;INT((MONTH(SalesData[[#This Row],[Order Date]])+2)/3)&amp;"-"&amp;YEAR(SalesData[[#This Row],[Order Date]])</f>
        <v>Q4-2023</v>
      </c>
    </row>
    <row r="7353" spans="1:22" x14ac:dyDescent="0.35">
      <c r="A7353" t="s">
        <v>7494</v>
      </c>
      <c r="B7353" s="1">
        <v>45206</v>
      </c>
      <c r="C7353" t="s">
        <v>77</v>
      </c>
      <c r="D7353" t="s">
        <v>99</v>
      </c>
      <c r="E7353">
        <v>2741046305</v>
      </c>
      <c r="F7353" t="s">
        <v>81</v>
      </c>
      <c r="G7353" t="s">
        <v>74</v>
      </c>
      <c r="H7353" t="s">
        <v>75</v>
      </c>
      <c r="I7353" t="s">
        <v>36</v>
      </c>
      <c r="J7353" t="s">
        <v>19</v>
      </c>
      <c r="K7353">
        <v>1032.2</v>
      </c>
      <c r="L7353">
        <v>131.85</v>
      </c>
      <c r="M7353" t="s">
        <v>19</v>
      </c>
      <c r="N7353">
        <v>0.12773687269908901</v>
      </c>
      <c r="O7353" t="s">
        <v>11351</v>
      </c>
      <c r="P7353" t="s">
        <v>11352</v>
      </c>
      <c r="R7353" t="s">
        <v>11353</v>
      </c>
      <c r="S7353">
        <f>IF(SalesData[[#This Row],[Return Status]]="Returned",1,0)</f>
        <v>0</v>
      </c>
      <c r="T7353">
        <v>2420.2800000000002</v>
      </c>
      <c r="U7353" s="2">
        <f>EOMONTH(SalesData[[#This Row],[Order Date]],0)</f>
        <v>45230</v>
      </c>
      <c r="V7353" s="9" t="str">
        <f>"Q"&amp;INT((MONTH(SalesData[[#This Row],[Order Date]])+2)/3)&amp;"-"&amp;YEAR(SalesData[[#This Row],[Order Date]])</f>
        <v>Q4-2023</v>
      </c>
    </row>
    <row r="7354" spans="1:22" x14ac:dyDescent="0.35">
      <c r="A7354" t="s">
        <v>7495</v>
      </c>
      <c r="B7354" s="1">
        <v>45216</v>
      </c>
      <c r="C7354" t="s">
        <v>149</v>
      </c>
      <c r="D7354" t="s">
        <v>39</v>
      </c>
      <c r="E7354">
        <v>3131303695</v>
      </c>
      <c r="F7354" t="s">
        <v>40</v>
      </c>
      <c r="G7354" t="s">
        <v>69</v>
      </c>
      <c r="H7354" t="s">
        <v>41</v>
      </c>
      <c r="I7354" t="s">
        <v>31</v>
      </c>
      <c r="J7354" t="s">
        <v>18</v>
      </c>
      <c r="K7354">
        <v>1298.3399999999999</v>
      </c>
      <c r="L7354">
        <v>377.86</v>
      </c>
      <c r="M7354" t="s">
        <v>19</v>
      </c>
      <c r="N7354">
        <v>0.291033165426622</v>
      </c>
      <c r="O7354" t="s">
        <v>11351</v>
      </c>
      <c r="P7354" t="s">
        <v>11354</v>
      </c>
      <c r="R7354" t="s">
        <v>11353</v>
      </c>
      <c r="S7354">
        <f>IF(SalesData[[#This Row],[Return Status]]="Returned",1,0)</f>
        <v>0</v>
      </c>
      <c r="T7354">
        <v>2081.52</v>
      </c>
      <c r="U7354" s="2">
        <f>EOMONTH(SalesData[[#This Row],[Order Date]],0)</f>
        <v>45230</v>
      </c>
      <c r="V7354" s="9" t="str">
        <f>"Q"&amp;INT((MONTH(SalesData[[#This Row],[Order Date]])+2)/3)&amp;"-"&amp;YEAR(SalesData[[#This Row],[Order Date]])</f>
        <v>Q4-2023</v>
      </c>
    </row>
    <row r="7355" spans="1:22" x14ac:dyDescent="0.35">
      <c r="A7355" t="s">
        <v>7496</v>
      </c>
      <c r="B7355" s="1">
        <v>45216</v>
      </c>
      <c r="C7355" t="s">
        <v>67</v>
      </c>
      <c r="D7355" t="s">
        <v>46</v>
      </c>
      <c r="E7355">
        <v>2429397303</v>
      </c>
      <c r="F7355" t="s">
        <v>129</v>
      </c>
      <c r="G7355" t="s">
        <v>54</v>
      </c>
      <c r="H7355" t="s">
        <v>55</v>
      </c>
      <c r="I7355" t="s">
        <v>31</v>
      </c>
      <c r="J7355" t="s">
        <v>18</v>
      </c>
      <c r="K7355">
        <v>1002.96</v>
      </c>
      <c r="L7355">
        <v>274.31</v>
      </c>
      <c r="M7355" t="s">
        <v>19</v>
      </c>
      <c r="N7355">
        <v>0.27350043870144403</v>
      </c>
      <c r="O7355" t="s">
        <v>11351</v>
      </c>
      <c r="P7355" t="s">
        <v>11354</v>
      </c>
      <c r="R7355" t="s">
        <v>11353</v>
      </c>
      <c r="S7355">
        <f>IF(SalesData[[#This Row],[Return Status]]="Returned",1,0)</f>
        <v>0</v>
      </c>
      <c r="U7355" s="2">
        <f>EOMONTH(SalesData[[#This Row],[Order Date]],0)</f>
        <v>45230</v>
      </c>
      <c r="V7355" s="9" t="str">
        <f>"Q"&amp;INT((MONTH(SalesData[[#This Row],[Order Date]])+2)/3)&amp;"-"&amp;YEAR(SalesData[[#This Row],[Order Date]])</f>
        <v>Q4-2023</v>
      </c>
    </row>
    <row r="7356" spans="1:22" x14ac:dyDescent="0.35">
      <c r="A7356" t="s">
        <v>7497</v>
      </c>
      <c r="B7356" s="1">
        <v>45228</v>
      </c>
      <c r="C7356" t="s">
        <v>149</v>
      </c>
      <c r="D7356" t="s">
        <v>99</v>
      </c>
      <c r="E7356">
        <v>978561869</v>
      </c>
      <c r="F7356" t="s">
        <v>357</v>
      </c>
      <c r="G7356" t="s">
        <v>164</v>
      </c>
      <c r="H7356" t="s">
        <v>11357</v>
      </c>
      <c r="I7356" t="s">
        <v>36</v>
      </c>
      <c r="J7356" t="s">
        <v>65</v>
      </c>
      <c r="K7356">
        <v>3222.65</v>
      </c>
      <c r="L7356">
        <v>716.99</v>
      </c>
      <c r="M7356" t="s">
        <v>65</v>
      </c>
      <c r="N7356">
        <v>0.22248460118225699</v>
      </c>
      <c r="O7356" t="s">
        <v>11351</v>
      </c>
      <c r="P7356" t="s">
        <v>11354</v>
      </c>
      <c r="R7356" t="s">
        <v>11353</v>
      </c>
      <c r="S7356">
        <f>IF(SalesData[[#This Row],[Return Status]]="Returned",1,0)</f>
        <v>0</v>
      </c>
      <c r="U7356" s="2">
        <f>EOMONTH(SalesData[[#This Row],[Order Date]],0)</f>
        <v>45230</v>
      </c>
      <c r="V7356" s="9" t="str">
        <f>"Q"&amp;INT((MONTH(SalesData[[#This Row],[Order Date]])+2)/3)&amp;"-"&amp;YEAR(SalesData[[#This Row],[Order Date]])</f>
        <v>Q4-2023</v>
      </c>
    </row>
    <row r="7357" spans="1:22" x14ac:dyDescent="0.35">
      <c r="A7357" t="s">
        <v>7498</v>
      </c>
      <c r="B7357" s="1">
        <v>45215</v>
      </c>
      <c r="C7357" t="s">
        <v>205</v>
      </c>
      <c r="D7357" t="s">
        <v>46</v>
      </c>
      <c r="E7357">
        <v>5010500867</v>
      </c>
      <c r="F7357" t="s">
        <v>159</v>
      </c>
      <c r="G7357" t="s">
        <v>84</v>
      </c>
      <c r="H7357" t="s">
        <v>85</v>
      </c>
      <c r="I7357" t="s">
        <v>31</v>
      </c>
      <c r="J7357" t="s">
        <v>18</v>
      </c>
      <c r="K7357">
        <v>4332.6499999999996</v>
      </c>
      <c r="L7357">
        <v>907.32</v>
      </c>
      <c r="M7357" t="s">
        <v>19</v>
      </c>
      <c r="N7357">
        <v>0.20941456152700999</v>
      </c>
      <c r="O7357" t="s">
        <v>11351</v>
      </c>
      <c r="P7357" t="s">
        <v>11354</v>
      </c>
      <c r="R7357" t="s">
        <v>11353</v>
      </c>
      <c r="S7357">
        <f>IF(SalesData[[#This Row],[Return Status]]="Returned",1,0)</f>
        <v>0</v>
      </c>
      <c r="T7357">
        <v>847.14</v>
      </c>
      <c r="U7357" s="2">
        <f>EOMONTH(SalesData[[#This Row],[Order Date]],0)</f>
        <v>45230</v>
      </c>
      <c r="V7357" s="9" t="str">
        <f>"Q"&amp;INT((MONTH(SalesData[[#This Row],[Order Date]])+2)/3)&amp;"-"&amp;YEAR(SalesData[[#This Row],[Order Date]])</f>
        <v>Q4-2023</v>
      </c>
    </row>
    <row r="7358" spans="1:22" x14ac:dyDescent="0.35">
      <c r="A7358" t="s">
        <v>7499</v>
      </c>
      <c r="B7358" s="1">
        <v>45220</v>
      </c>
      <c r="C7358" t="s">
        <v>184</v>
      </c>
      <c r="D7358" t="s">
        <v>39</v>
      </c>
      <c r="E7358">
        <v>895288594</v>
      </c>
      <c r="F7358" t="s">
        <v>40</v>
      </c>
      <c r="G7358" t="s">
        <v>11358</v>
      </c>
      <c r="H7358" t="s">
        <v>41</v>
      </c>
      <c r="I7358" t="s">
        <v>31</v>
      </c>
      <c r="J7358" t="s">
        <v>65</v>
      </c>
      <c r="K7358">
        <v>4051.28</v>
      </c>
      <c r="L7358">
        <v>485.71</v>
      </c>
      <c r="M7358" t="s">
        <v>65</v>
      </c>
      <c r="N7358">
        <v>0.119890503742027</v>
      </c>
      <c r="O7358" t="s">
        <v>11351</v>
      </c>
      <c r="P7358" t="s">
        <v>11352</v>
      </c>
      <c r="R7358" t="s">
        <v>11353</v>
      </c>
      <c r="S7358">
        <f>IF(SalesData[[#This Row],[Return Status]]="Returned",1,0)</f>
        <v>0</v>
      </c>
      <c r="U7358" s="2">
        <f>EOMONTH(SalesData[[#This Row],[Order Date]],0)</f>
        <v>45230</v>
      </c>
      <c r="V7358" s="9" t="str">
        <f>"Q"&amp;INT((MONTH(SalesData[[#This Row],[Order Date]])+2)/3)&amp;"-"&amp;YEAR(SalesData[[#This Row],[Order Date]])</f>
        <v>Q4-2023</v>
      </c>
    </row>
    <row r="7359" spans="1:22" x14ac:dyDescent="0.35">
      <c r="A7359" t="s">
        <v>7500</v>
      </c>
      <c r="B7359" s="1">
        <v>45224</v>
      </c>
      <c r="C7359" t="s">
        <v>52</v>
      </c>
      <c r="D7359" t="s">
        <v>72</v>
      </c>
      <c r="E7359">
        <v>6409606634</v>
      </c>
      <c r="F7359" t="s">
        <v>116</v>
      </c>
      <c r="G7359" t="s">
        <v>74</v>
      </c>
      <c r="H7359" t="s">
        <v>75</v>
      </c>
      <c r="I7359" t="s">
        <v>36</v>
      </c>
      <c r="J7359" t="s">
        <v>65</v>
      </c>
      <c r="K7359">
        <v>1775.87</v>
      </c>
      <c r="L7359">
        <v>230.06</v>
      </c>
      <c r="M7359" t="s">
        <v>65</v>
      </c>
      <c r="N7359">
        <v>0.129547770951703</v>
      </c>
      <c r="O7359" t="s">
        <v>11351</v>
      </c>
      <c r="P7359" t="s">
        <v>11352</v>
      </c>
      <c r="R7359" t="s">
        <v>11353</v>
      </c>
      <c r="S7359">
        <f>IF(SalesData[[#This Row],[Return Status]]="Returned",1,0)</f>
        <v>0</v>
      </c>
      <c r="T7359">
        <v>2420.2800000000002</v>
      </c>
      <c r="U7359" s="2">
        <f>EOMONTH(SalesData[[#This Row],[Order Date]],0)</f>
        <v>45230</v>
      </c>
      <c r="V7359" s="9" t="str">
        <f>"Q"&amp;INT((MONTH(SalesData[[#This Row],[Order Date]])+2)/3)&amp;"-"&amp;YEAR(SalesData[[#This Row],[Order Date]])</f>
        <v>Q4-2023</v>
      </c>
    </row>
    <row r="7360" spans="1:22" x14ac:dyDescent="0.35">
      <c r="A7360" t="s">
        <v>7501</v>
      </c>
      <c r="B7360" s="1">
        <v>45227</v>
      </c>
      <c r="C7360" t="s">
        <v>106</v>
      </c>
      <c r="D7360" t="s">
        <v>145</v>
      </c>
      <c r="E7360">
        <v>5490723898</v>
      </c>
      <c r="F7360" t="s">
        <v>53</v>
      </c>
      <c r="G7360" t="s">
        <v>54</v>
      </c>
      <c r="H7360" t="s">
        <v>55</v>
      </c>
      <c r="I7360" t="s">
        <v>31</v>
      </c>
      <c r="J7360" t="s">
        <v>18</v>
      </c>
      <c r="K7360">
        <v>3289.46</v>
      </c>
      <c r="L7360">
        <v>644.66999999999996</v>
      </c>
      <c r="M7360" t="s">
        <v>19</v>
      </c>
      <c r="N7360">
        <v>0.19598049527886</v>
      </c>
      <c r="O7360" t="s">
        <v>11351</v>
      </c>
      <c r="P7360" t="s">
        <v>11352</v>
      </c>
      <c r="R7360" t="s">
        <v>11353</v>
      </c>
      <c r="S7360">
        <f>IF(SalesData[[#This Row],[Return Status]]="Returned",1,0)</f>
        <v>0</v>
      </c>
      <c r="U7360" s="2">
        <f>EOMONTH(SalesData[[#This Row],[Order Date]],0)</f>
        <v>45230</v>
      </c>
      <c r="V7360" s="9" t="str">
        <f>"Q"&amp;INT((MONTH(SalesData[[#This Row],[Order Date]])+2)/3)&amp;"-"&amp;YEAR(SalesData[[#This Row],[Order Date]])</f>
        <v>Q4-2023</v>
      </c>
    </row>
    <row r="7361" spans="1:22" x14ac:dyDescent="0.35">
      <c r="A7361" t="s">
        <v>7502</v>
      </c>
      <c r="B7361" s="1">
        <v>45222</v>
      </c>
      <c r="C7361" t="s">
        <v>87</v>
      </c>
      <c r="D7361" t="s">
        <v>39</v>
      </c>
      <c r="E7361">
        <v>4214811493</v>
      </c>
      <c r="F7361" t="s">
        <v>68</v>
      </c>
      <c r="G7361" t="s">
        <v>11358</v>
      </c>
      <c r="H7361" t="s">
        <v>41</v>
      </c>
      <c r="I7361" t="s">
        <v>31</v>
      </c>
      <c r="J7361" t="s">
        <v>42</v>
      </c>
      <c r="K7361">
        <v>2616.0300000000002</v>
      </c>
      <c r="L7361">
        <v>582.22</v>
      </c>
      <c r="M7361" t="s">
        <v>43</v>
      </c>
      <c r="N7361">
        <v>0.222558609801875</v>
      </c>
      <c r="O7361" t="s">
        <v>11351</v>
      </c>
      <c r="P7361" t="s">
        <v>11354</v>
      </c>
      <c r="R7361" t="s">
        <v>11353</v>
      </c>
      <c r="S7361">
        <f>IF(SalesData[[#This Row],[Return Status]]="Returned",1,0)</f>
        <v>0</v>
      </c>
      <c r="U7361" s="2">
        <f>EOMONTH(SalesData[[#This Row],[Order Date]],0)</f>
        <v>45230</v>
      </c>
      <c r="V7361" s="9" t="str">
        <f>"Q"&amp;INT((MONTH(SalesData[[#This Row],[Order Date]])+2)/3)&amp;"-"&amp;YEAR(SalesData[[#This Row],[Order Date]])</f>
        <v>Q4-2023</v>
      </c>
    </row>
    <row r="7362" spans="1:22" x14ac:dyDescent="0.35">
      <c r="A7362" t="s">
        <v>7503</v>
      </c>
      <c r="B7362" s="1">
        <v>45205</v>
      </c>
      <c r="C7362" t="s">
        <v>188</v>
      </c>
      <c r="D7362" t="s">
        <v>13</v>
      </c>
      <c r="E7362">
        <v>9996312100</v>
      </c>
      <c r="F7362" t="s">
        <v>33</v>
      </c>
      <c r="G7362" t="s">
        <v>34</v>
      </c>
      <c r="H7362" t="s">
        <v>35</v>
      </c>
      <c r="I7362" t="s">
        <v>36</v>
      </c>
      <c r="J7362" t="s">
        <v>19</v>
      </c>
      <c r="K7362">
        <v>2151.17</v>
      </c>
      <c r="L7362">
        <v>552.53</v>
      </c>
      <c r="M7362" t="s">
        <v>19</v>
      </c>
      <c r="N7362">
        <v>0.25685092298609602</v>
      </c>
      <c r="O7362" t="s">
        <v>11351</v>
      </c>
      <c r="P7362" t="s">
        <v>11354</v>
      </c>
      <c r="R7362" t="s">
        <v>11353</v>
      </c>
      <c r="S7362">
        <f>IF(SalesData[[#This Row],[Return Status]]="Returned",1,0)</f>
        <v>0</v>
      </c>
      <c r="U7362" s="2">
        <f>EOMONTH(SalesData[[#This Row],[Order Date]],0)</f>
        <v>45230</v>
      </c>
      <c r="V7362" s="9" t="str">
        <f>"Q"&amp;INT((MONTH(SalesData[[#This Row],[Order Date]])+2)/3)&amp;"-"&amp;YEAR(SalesData[[#This Row],[Order Date]])</f>
        <v>Q4-2023</v>
      </c>
    </row>
    <row r="7363" spans="1:22" x14ac:dyDescent="0.35">
      <c r="A7363" t="s">
        <v>7504</v>
      </c>
      <c r="B7363" s="1">
        <v>45220</v>
      </c>
      <c r="C7363" t="s">
        <v>67</v>
      </c>
      <c r="D7363" t="s">
        <v>46</v>
      </c>
      <c r="E7363">
        <v>9621585702</v>
      </c>
      <c r="F7363" t="s">
        <v>68</v>
      </c>
      <c r="G7363" t="s">
        <v>457</v>
      </c>
      <c r="H7363" t="s">
        <v>41</v>
      </c>
      <c r="I7363" t="s">
        <v>31</v>
      </c>
      <c r="J7363" t="s">
        <v>19</v>
      </c>
      <c r="K7363">
        <v>770.28</v>
      </c>
      <c r="L7363">
        <v>32.94</v>
      </c>
      <c r="M7363" t="s">
        <v>19</v>
      </c>
      <c r="N7363">
        <v>4.2763670353637602E-2</v>
      </c>
      <c r="O7363" t="s">
        <v>11355</v>
      </c>
      <c r="P7363" t="s">
        <v>11356</v>
      </c>
      <c r="R7363" t="s">
        <v>11353</v>
      </c>
      <c r="S7363">
        <f>IF(SalesData[[#This Row],[Return Status]]="Returned",1,0)</f>
        <v>0</v>
      </c>
      <c r="U7363" s="2">
        <f>EOMONTH(SalesData[[#This Row],[Order Date]],0)</f>
        <v>45230</v>
      </c>
      <c r="V7363" s="9" t="str">
        <f>"Q"&amp;INT((MONTH(SalesData[[#This Row],[Order Date]])+2)/3)&amp;"-"&amp;YEAR(SalesData[[#This Row],[Order Date]])</f>
        <v>Q4-2023</v>
      </c>
    </row>
    <row r="7364" spans="1:22" x14ac:dyDescent="0.35">
      <c r="A7364" t="s">
        <v>7505</v>
      </c>
      <c r="B7364" s="1">
        <v>45221</v>
      </c>
      <c r="C7364" t="s">
        <v>113</v>
      </c>
      <c r="D7364" t="s">
        <v>145</v>
      </c>
      <c r="E7364">
        <v>7763768895</v>
      </c>
      <c r="F7364" t="s">
        <v>103</v>
      </c>
      <c r="G7364" t="s">
        <v>23</v>
      </c>
      <c r="H7364" t="s">
        <v>24</v>
      </c>
      <c r="I7364" t="s">
        <v>17</v>
      </c>
      <c r="J7364" t="s">
        <v>62</v>
      </c>
      <c r="K7364">
        <v>182.79</v>
      </c>
      <c r="L7364">
        <v>39.36</v>
      </c>
      <c r="M7364" t="s">
        <v>62</v>
      </c>
      <c r="N7364">
        <v>0.21532906614147401</v>
      </c>
      <c r="O7364" t="s">
        <v>11361</v>
      </c>
      <c r="P7364" t="s">
        <v>11354</v>
      </c>
      <c r="R7364" t="s">
        <v>11353</v>
      </c>
      <c r="S7364">
        <f>IF(SalesData[[#This Row],[Return Status]]="Returned",1,0)</f>
        <v>0</v>
      </c>
      <c r="T7364">
        <v>2821.33</v>
      </c>
      <c r="U7364" s="2">
        <f>EOMONTH(SalesData[[#This Row],[Order Date]],0)</f>
        <v>45230</v>
      </c>
      <c r="V7364" s="9" t="str">
        <f>"Q"&amp;INT((MONTH(SalesData[[#This Row],[Order Date]])+2)/3)&amp;"-"&amp;YEAR(SalesData[[#This Row],[Order Date]])</f>
        <v>Q4-2023</v>
      </c>
    </row>
    <row r="7365" spans="1:22" x14ac:dyDescent="0.35">
      <c r="A7365" t="s">
        <v>7506</v>
      </c>
      <c r="B7365" s="1">
        <v>45229</v>
      </c>
      <c r="C7365" t="s">
        <v>124</v>
      </c>
      <c r="D7365" t="s">
        <v>99</v>
      </c>
      <c r="E7365">
        <v>1408255559</v>
      </c>
      <c r="F7365" t="s">
        <v>95</v>
      </c>
      <c r="G7365" t="s">
        <v>59</v>
      </c>
      <c r="H7365" t="s">
        <v>60</v>
      </c>
      <c r="I7365" t="s">
        <v>31</v>
      </c>
      <c r="J7365" t="s">
        <v>61</v>
      </c>
      <c r="K7365">
        <v>3556.56</v>
      </c>
      <c r="L7365">
        <v>318.52</v>
      </c>
      <c r="M7365" t="s">
        <v>62</v>
      </c>
      <c r="N7365">
        <v>8.9558449737949006E-2</v>
      </c>
      <c r="O7365" t="s">
        <v>11351</v>
      </c>
      <c r="P7365" t="s">
        <v>11356</v>
      </c>
      <c r="R7365" t="s">
        <v>11353</v>
      </c>
      <c r="S7365">
        <f>IF(SalesData[[#This Row],[Return Status]]="Returned",1,0)</f>
        <v>0</v>
      </c>
      <c r="T7365">
        <v>2183.56</v>
      </c>
      <c r="U7365" s="2">
        <f>EOMONTH(SalesData[[#This Row],[Order Date]],0)</f>
        <v>45230</v>
      </c>
      <c r="V7365" s="9" t="str">
        <f>"Q"&amp;INT((MONTH(SalesData[[#This Row],[Order Date]])+2)/3)&amp;"-"&amp;YEAR(SalesData[[#This Row],[Order Date]])</f>
        <v>Q4-2023</v>
      </c>
    </row>
    <row r="7366" spans="1:22" x14ac:dyDescent="0.35">
      <c r="A7366" t="s">
        <v>7507</v>
      </c>
      <c r="B7366" s="1">
        <v>45202</v>
      </c>
      <c r="C7366" t="s">
        <v>106</v>
      </c>
      <c r="D7366" t="s">
        <v>72</v>
      </c>
      <c r="E7366">
        <v>3581255811</v>
      </c>
      <c r="F7366" t="s">
        <v>147</v>
      </c>
      <c r="G7366" t="s">
        <v>84</v>
      </c>
      <c r="H7366" t="s">
        <v>85</v>
      </c>
      <c r="I7366" t="s">
        <v>31</v>
      </c>
      <c r="J7366" t="s">
        <v>19</v>
      </c>
      <c r="K7366">
        <v>3199.49</v>
      </c>
      <c r="L7366">
        <v>864.4</v>
      </c>
      <c r="M7366" t="s">
        <v>19</v>
      </c>
      <c r="N7366">
        <v>0.27016805803424898</v>
      </c>
      <c r="O7366" t="s">
        <v>11351</v>
      </c>
      <c r="P7366" t="s">
        <v>11354</v>
      </c>
      <c r="R7366" t="s">
        <v>11353</v>
      </c>
      <c r="S7366">
        <f>IF(SalesData[[#This Row],[Return Status]]="Returned",1,0)</f>
        <v>0</v>
      </c>
      <c r="T7366">
        <v>847.14</v>
      </c>
      <c r="U7366" s="2">
        <f>EOMONTH(SalesData[[#This Row],[Order Date]],0)</f>
        <v>45230</v>
      </c>
      <c r="V7366" s="9" t="str">
        <f>"Q"&amp;INT((MONTH(SalesData[[#This Row],[Order Date]])+2)/3)&amp;"-"&amp;YEAR(SalesData[[#This Row],[Order Date]])</f>
        <v>Q4-2023</v>
      </c>
    </row>
    <row r="7367" spans="1:22" x14ac:dyDescent="0.35">
      <c r="A7367" t="s">
        <v>7508</v>
      </c>
      <c r="B7367" s="1">
        <v>45204</v>
      </c>
      <c r="C7367" t="s">
        <v>139</v>
      </c>
      <c r="D7367" t="s">
        <v>99</v>
      </c>
      <c r="E7367">
        <v>4964627257</v>
      </c>
      <c r="F7367" t="s">
        <v>53</v>
      </c>
      <c r="G7367" t="s">
        <v>54</v>
      </c>
      <c r="H7367" t="s">
        <v>11357</v>
      </c>
      <c r="I7367" t="s">
        <v>31</v>
      </c>
      <c r="J7367" t="s">
        <v>65</v>
      </c>
      <c r="K7367">
        <v>4070.46</v>
      </c>
      <c r="L7367">
        <v>995.01</v>
      </c>
      <c r="M7367" t="s">
        <v>65</v>
      </c>
      <c r="N7367">
        <v>0.244446573605932</v>
      </c>
      <c r="O7367" t="s">
        <v>11351</v>
      </c>
      <c r="P7367" t="s">
        <v>11354</v>
      </c>
      <c r="R7367" t="s">
        <v>11353</v>
      </c>
      <c r="S7367">
        <f>IF(SalesData[[#This Row],[Return Status]]="Returned",1,0)</f>
        <v>0</v>
      </c>
      <c r="U7367" s="2">
        <f>EOMONTH(SalesData[[#This Row],[Order Date]],0)</f>
        <v>45230</v>
      </c>
      <c r="V7367" s="9" t="str">
        <f>"Q"&amp;INT((MONTH(SalesData[[#This Row],[Order Date]])+2)/3)&amp;"-"&amp;YEAR(SalesData[[#This Row],[Order Date]])</f>
        <v>Q4-2023</v>
      </c>
    </row>
    <row r="7368" spans="1:22" x14ac:dyDescent="0.35">
      <c r="A7368" t="s">
        <v>7509</v>
      </c>
      <c r="B7368" s="1">
        <v>45226</v>
      </c>
      <c r="C7368" t="s">
        <v>92</v>
      </c>
      <c r="D7368" t="s">
        <v>27</v>
      </c>
      <c r="E7368">
        <v>2289572135</v>
      </c>
      <c r="F7368" t="s">
        <v>170</v>
      </c>
      <c r="G7368" t="s">
        <v>69</v>
      </c>
      <c r="H7368" t="s">
        <v>41</v>
      </c>
      <c r="I7368" t="s">
        <v>31</v>
      </c>
      <c r="J7368" t="s">
        <v>19</v>
      </c>
      <c r="K7368">
        <v>355.94</v>
      </c>
      <c r="L7368">
        <v>60.62</v>
      </c>
      <c r="M7368" t="s">
        <v>19</v>
      </c>
      <c r="N7368">
        <v>0.17030960274203499</v>
      </c>
      <c r="O7368" t="s">
        <v>11361</v>
      </c>
      <c r="P7368" t="s">
        <v>11352</v>
      </c>
      <c r="R7368" t="s">
        <v>11353</v>
      </c>
      <c r="S7368">
        <f>IF(SalesData[[#This Row],[Return Status]]="Returned",1,0)</f>
        <v>0</v>
      </c>
      <c r="T7368">
        <v>2081.52</v>
      </c>
      <c r="U7368" s="2">
        <f>EOMONTH(SalesData[[#This Row],[Order Date]],0)</f>
        <v>45230</v>
      </c>
      <c r="V7368" s="9" t="str">
        <f>"Q"&amp;INT((MONTH(SalesData[[#This Row],[Order Date]])+2)/3)&amp;"-"&amp;YEAR(SalesData[[#This Row],[Order Date]])</f>
        <v>Q4-2023</v>
      </c>
    </row>
    <row r="7369" spans="1:22" x14ac:dyDescent="0.35">
      <c r="A7369" t="s">
        <v>7510</v>
      </c>
      <c r="B7369" s="1">
        <v>45222</v>
      </c>
      <c r="C7369" t="s">
        <v>57</v>
      </c>
      <c r="D7369" t="s">
        <v>80</v>
      </c>
      <c r="E7369">
        <v>8260969663</v>
      </c>
      <c r="F7369" t="s">
        <v>387</v>
      </c>
      <c r="G7369" t="s">
        <v>89</v>
      </c>
      <c r="H7369" t="s">
        <v>90</v>
      </c>
      <c r="I7369" t="s">
        <v>31</v>
      </c>
      <c r="J7369" t="s">
        <v>42</v>
      </c>
      <c r="K7369">
        <v>3901.46</v>
      </c>
      <c r="L7369">
        <v>390.93</v>
      </c>
      <c r="M7369" t="s">
        <v>43</v>
      </c>
      <c r="N7369">
        <v>0.10020095041343501</v>
      </c>
      <c r="O7369" t="s">
        <v>11351</v>
      </c>
      <c r="P7369" t="s">
        <v>11352</v>
      </c>
      <c r="R7369" t="s">
        <v>11353</v>
      </c>
      <c r="S7369">
        <f>IF(SalesData[[#This Row],[Return Status]]="Returned",1,0)</f>
        <v>0</v>
      </c>
      <c r="T7369">
        <v>207.68</v>
      </c>
      <c r="U7369" s="2">
        <f>EOMONTH(SalesData[[#This Row],[Order Date]],0)</f>
        <v>45230</v>
      </c>
      <c r="V7369" s="9" t="str">
        <f>"Q"&amp;INT((MONTH(SalesData[[#This Row],[Order Date]])+2)/3)&amp;"-"&amp;YEAR(SalesData[[#This Row],[Order Date]])</f>
        <v>Q4-2023</v>
      </c>
    </row>
    <row r="7370" spans="1:22" x14ac:dyDescent="0.35">
      <c r="A7370" t="s">
        <v>7511</v>
      </c>
      <c r="B7370" s="1">
        <v>45202</v>
      </c>
      <c r="C7370" t="s">
        <v>77</v>
      </c>
      <c r="D7370" t="s">
        <v>46</v>
      </c>
      <c r="E7370">
        <v>8744721467</v>
      </c>
      <c r="F7370" t="s">
        <v>95</v>
      </c>
      <c r="G7370" t="s">
        <v>59</v>
      </c>
      <c r="H7370" t="s">
        <v>11357</v>
      </c>
      <c r="I7370" t="s">
        <v>31</v>
      </c>
      <c r="J7370" t="s">
        <v>65</v>
      </c>
      <c r="K7370">
        <v>2759.76</v>
      </c>
      <c r="L7370">
        <v>224.64</v>
      </c>
      <c r="M7370" t="s">
        <v>65</v>
      </c>
      <c r="N7370">
        <v>8.1398382468040695E-2</v>
      </c>
      <c r="O7370" t="s">
        <v>11351</v>
      </c>
      <c r="P7370" t="s">
        <v>11356</v>
      </c>
      <c r="R7370" t="s">
        <v>11353</v>
      </c>
      <c r="S7370">
        <f>IF(SalesData[[#This Row],[Return Status]]="Returned",1,0)</f>
        <v>0</v>
      </c>
      <c r="T7370">
        <v>2183.56</v>
      </c>
      <c r="U7370" s="2">
        <f>EOMONTH(SalesData[[#This Row],[Order Date]],0)</f>
        <v>45230</v>
      </c>
      <c r="V7370" s="9" t="str">
        <f>"Q"&amp;INT((MONTH(SalesData[[#This Row],[Order Date]])+2)/3)&amp;"-"&amp;YEAR(SalesData[[#This Row],[Order Date]])</f>
        <v>Q4-2023</v>
      </c>
    </row>
    <row r="7371" spans="1:22" x14ac:dyDescent="0.35">
      <c r="A7371" t="s">
        <v>7512</v>
      </c>
      <c r="B7371" s="1">
        <v>45208</v>
      </c>
      <c r="C7371" t="s">
        <v>194</v>
      </c>
      <c r="D7371" t="s">
        <v>27</v>
      </c>
      <c r="E7371">
        <v>6025370645</v>
      </c>
      <c r="F7371" t="s">
        <v>140</v>
      </c>
      <c r="G7371" t="s">
        <v>141</v>
      </c>
      <c r="H7371" t="s">
        <v>11357</v>
      </c>
      <c r="I7371" t="s">
        <v>17</v>
      </c>
      <c r="J7371" t="s">
        <v>65</v>
      </c>
      <c r="K7371">
        <v>331.79</v>
      </c>
      <c r="L7371">
        <v>47.22</v>
      </c>
      <c r="M7371" t="s">
        <v>65</v>
      </c>
      <c r="N7371">
        <v>0.142318936676814</v>
      </c>
      <c r="O7371" t="s">
        <v>11361</v>
      </c>
      <c r="P7371" t="s">
        <v>11352</v>
      </c>
      <c r="R7371" t="s">
        <v>11353</v>
      </c>
      <c r="S7371">
        <f>IF(SalesData[[#This Row],[Return Status]]="Returned",1,0)</f>
        <v>0</v>
      </c>
      <c r="T7371">
        <v>2793.38</v>
      </c>
      <c r="U7371" s="2">
        <f>EOMONTH(SalesData[[#This Row],[Order Date]],0)</f>
        <v>45230</v>
      </c>
      <c r="V7371" s="9" t="str">
        <f>"Q"&amp;INT((MONTH(SalesData[[#This Row],[Order Date]])+2)/3)&amp;"-"&amp;YEAR(SalesData[[#This Row],[Order Date]])</f>
        <v>Q4-2023</v>
      </c>
    </row>
    <row r="7372" spans="1:22" x14ac:dyDescent="0.35">
      <c r="A7372" t="s">
        <v>7513</v>
      </c>
      <c r="B7372" s="1">
        <v>45206</v>
      </c>
      <c r="C7372" t="s">
        <v>113</v>
      </c>
      <c r="D7372" t="s">
        <v>72</v>
      </c>
      <c r="E7372">
        <v>8787099312</v>
      </c>
      <c r="F7372" t="s">
        <v>78</v>
      </c>
      <c r="G7372" t="s">
        <v>15</v>
      </c>
      <c r="H7372" t="s">
        <v>16</v>
      </c>
      <c r="I7372" t="s">
        <v>17</v>
      </c>
      <c r="J7372" t="s">
        <v>65</v>
      </c>
      <c r="K7372">
        <v>3384.44</v>
      </c>
      <c r="L7372">
        <v>133.27000000000001</v>
      </c>
      <c r="M7372" t="s">
        <v>65</v>
      </c>
      <c r="N7372">
        <v>3.9377267731146103E-2</v>
      </c>
      <c r="O7372" t="s">
        <v>11351</v>
      </c>
      <c r="P7372" t="s">
        <v>11356</v>
      </c>
      <c r="R7372" t="s">
        <v>11353</v>
      </c>
      <c r="S7372">
        <f>IF(SalesData[[#This Row],[Return Status]]="Returned",1,0)</f>
        <v>0</v>
      </c>
      <c r="T7372">
        <v>2085.91</v>
      </c>
      <c r="U7372" s="2">
        <f>EOMONTH(SalesData[[#This Row],[Order Date]],0)</f>
        <v>45230</v>
      </c>
      <c r="V7372" s="9" t="str">
        <f>"Q"&amp;INT((MONTH(SalesData[[#This Row],[Order Date]])+2)/3)&amp;"-"&amp;YEAR(SalesData[[#This Row],[Order Date]])</f>
        <v>Q4-2023</v>
      </c>
    </row>
    <row r="7373" spans="1:22" x14ac:dyDescent="0.35">
      <c r="A7373" t="s">
        <v>7514</v>
      </c>
      <c r="B7373" s="1">
        <v>45213</v>
      </c>
      <c r="C7373" t="s">
        <v>124</v>
      </c>
      <c r="D7373" t="s">
        <v>46</v>
      </c>
      <c r="E7373">
        <v>3286832455</v>
      </c>
      <c r="F7373" t="s">
        <v>168</v>
      </c>
      <c r="G7373" t="s">
        <v>505</v>
      </c>
      <c r="H7373" t="s">
        <v>55</v>
      </c>
      <c r="I7373" t="s">
        <v>31</v>
      </c>
      <c r="J7373" t="s">
        <v>19</v>
      </c>
      <c r="K7373">
        <v>4343.04</v>
      </c>
      <c r="L7373">
        <v>667.95</v>
      </c>
      <c r="M7373" t="s">
        <v>19</v>
      </c>
      <c r="N7373">
        <v>0.15379780061892101</v>
      </c>
      <c r="O7373" t="s">
        <v>11351</v>
      </c>
      <c r="P7373" t="s">
        <v>11352</v>
      </c>
      <c r="R7373" t="s">
        <v>11353</v>
      </c>
      <c r="S7373">
        <f>IF(SalesData[[#This Row],[Return Status]]="Returned",1,0)</f>
        <v>0</v>
      </c>
      <c r="T7373">
        <v>130.44</v>
      </c>
      <c r="U7373" s="2">
        <f>EOMONTH(SalesData[[#This Row],[Order Date]],0)</f>
        <v>45230</v>
      </c>
      <c r="V7373" s="9" t="str">
        <f>"Q"&amp;INT((MONTH(SalesData[[#This Row],[Order Date]])+2)/3)&amp;"-"&amp;YEAR(SalesData[[#This Row],[Order Date]])</f>
        <v>Q4-2023</v>
      </c>
    </row>
    <row r="7374" spans="1:22" x14ac:dyDescent="0.35">
      <c r="A7374" t="s">
        <v>7515</v>
      </c>
      <c r="B7374" s="1">
        <v>45225</v>
      </c>
      <c r="C7374" t="s">
        <v>87</v>
      </c>
      <c r="D7374" t="s">
        <v>72</v>
      </c>
      <c r="E7374">
        <v>9124354526</v>
      </c>
      <c r="F7374" t="s">
        <v>137</v>
      </c>
      <c r="G7374" t="s">
        <v>34</v>
      </c>
      <c r="H7374" t="s">
        <v>35</v>
      </c>
      <c r="I7374" t="s">
        <v>36</v>
      </c>
      <c r="J7374" t="s">
        <v>19</v>
      </c>
      <c r="K7374">
        <v>1166.3699999999999</v>
      </c>
      <c r="L7374">
        <v>225.73</v>
      </c>
      <c r="M7374" t="s">
        <v>19</v>
      </c>
      <c r="N7374">
        <v>0.19353206958340799</v>
      </c>
      <c r="O7374" t="s">
        <v>11351</v>
      </c>
      <c r="P7374" t="s">
        <v>11352</v>
      </c>
      <c r="R7374" t="s">
        <v>11353</v>
      </c>
      <c r="S7374">
        <f>IF(SalesData[[#This Row],[Return Status]]="Returned",1,0)</f>
        <v>0</v>
      </c>
      <c r="U7374" s="2">
        <f>EOMONTH(SalesData[[#This Row],[Order Date]],0)</f>
        <v>45230</v>
      </c>
      <c r="V7374" s="9" t="str">
        <f>"Q"&amp;INT((MONTH(SalesData[[#This Row],[Order Date]])+2)/3)&amp;"-"&amp;YEAR(SalesData[[#This Row],[Order Date]])</f>
        <v>Q4-2023</v>
      </c>
    </row>
    <row r="7375" spans="1:22" x14ac:dyDescent="0.35">
      <c r="A7375" t="s">
        <v>7516</v>
      </c>
      <c r="B7375" s="1">
        <v>45220</v>
      </c>
      <c r="C7375" t="s">
        <v>188</v>
      </c>
      <c r="D7375" t="s">
        <v>27</v>
      </c>
      <c r="E7375">
        <v>2766540577</v>
      </c>
      <c r="F7375" t="s">
        <v>88</v>
      </c>
      <c r="G7375" t="s">
        <v>538</v>
      </c>
      <c r="H7375" t="s">
        <v>90</v>
      </c>
      <c r="I7375" t="s">
        <v>31</v>
      </c>
      <c r="J7375" t="s">
        <v>19</v>
      </c>
      <c r="K7375">
        <v>1990.38</v>
      </c>
      <c r="L7375">
        <v>373.51</v>
      </c>
      <c r="M7375" t="s">
        <v>19</v>
      </c>
      <c r="N7375">
        <v>0.187657633215768</v>
      </c>
      <c r="O7375" t="s">
        <v>11351</v>
      </c>
      <c r="P7375" t="s">
        <v>11352</v>
      </c>
      <c r="R7375" t="s">
        <v>11353</v>
      </c>
      <c r="S7375">
        <f>IF(SalesData[[#This Row],[Return Status]]="Returned",1,0)</f>
        <v>0</v>
      </c>
      <c r="U7375" s="2">
        <f>EOMONTH(SalesData[[#This Row],[Order Date]],0)</f>
        <v>45230</v>
      </c>
      <c r="V7375" s="9" t="str">
        <f>"Q"&amp;INT((MONTH(SalesData[[#This Row],[Order Date]])+2)/3)&amp;"-"&amp;YEAR(SalesData[[#This Row],[Order Date]])</f>
        <v>Q4-2023</v>
      </c>
    </row>
    <row r="7376" spans="1:22" x14ac:dyDescent="0.35">
      <c r="A7376" t="s">
        <v>7517</v>
      </c>
      <c r="B7376" s="1">
        <v>45210</v>
      </c>
      <c r="C7376" t="s">
        <v>124</v>
      </c>
      <c r="D7376" t="s">
        <v>27</v>
      </c>
      <c r="E7376">
        <v>496798231</v>
      </c>
      <c r="F7376" t="s">
        <v>81</v>
      </c>
      <c r="G7376" t="s">
        <v>545</v>
      </c>
      <c r="H7376" t="s">
        <v>75</v>
      </c>
      <c r="I7376" t="s">
        <v>36</v>
      </c>
      <c r="J7376" t="s">
        <v>62</v>
      </c>
      <c r="K7376">
        <v>1557.09</v>
      </c>
      <c r="L7376">
        <v>410.9</v>
      </c>
      <c r="M7376" t="s">
        <v>62</v>
      </c>
      <c r="N7376">
        <v>0.26388969166843301</v>
      </c>
      <c r="O7376" t="s">
        <v>11351</v>
      </c>
      <c r="P7376" t="s">
        <v>11354</v>
      </c>
      <c r="R7376" t="s">
        <v>11353</v>
      </c>
      <c r="S7376">
        <f>IF(SalesData[[#This Row],[Return Status]]="Returned",1,0)</f>
        <v>0</v>
      </c>
      <c r="U7376" s="2">
        <f>EOMONTH(SalesData[[#This Row],[Order Date]],0)</f>
        <v>45230</v>
      </c>
      <c r="V7376" s="9" t="str">
        <f>"Q"&amp;INT((MONTH(SalesData[[#This Row],[Order Date]])+2)/3)&amp;"-"&amp;YEAR(SalesData[[#This Row],[Order Date]])</f>
        <v>Q4-2023</v>
      </c>
    </row>
    <row r="7377" spans="1:22" x14ac:dyDescent="0.35">
      <c r="A7377" t="s">
        <v>7518</v>
      </c>
      <c r="B7377" s="1">
        <v>45225</v>
      </c>
      <c r="C7377" t="s">
        <v>205</v>
      </c>
      <c r="D7377" t="s">
        <v>99</v>
      </c>
      <c r="E7377">
        <v>3838876092</v>
      </c>
      <c r="F7377" t="s">
        <v>81</v>
      </c>
      <c r="G7377" t="s">
        <v>74</v>
      </c>
      <c r="H7377" t="s">
        <v>11357</v>
      </c>
      <c r="I7377" t="s">
        <v>36</v>
      </c>
      <c r="J7377" t="s">
        <v>61</v>
      </c>
      <c r="K7377">
        <v>4571.63</v>
      </c>
      <c r="L7377">
        <v>479.85</v>
      </c>
      <c r="M7377" t="s">
        <v>62</v>
      </c>
      <c r="N7377">
        <v>0.104962562587086</v>
      </c>
      <c r="O7377" t="s">
        <v>11351</v>
      </c>
      <c r="P7377" t="s">
        <v>11352</v>
      </c>
      <c r="Q7377" t="s">
        <v>11376</v>
      </c>
      <c r="R7377" t="s">
        <v>11360</v>
      </c>
      <c r="S7377">
        <f>IF(SalesData[[#This Row],[Return Status]]="Returned",1,0)</f>
        <v>1</v>
      </c>
      <c r="T7377">
        <v>2420.2800000000002</v>
      </c>
      <c r="U7377" s="2">
        <f>EOMONTH(SalesData[[#This Row],[Order Date]],0)</f>
        <v>45230</v>
      </c>
      <c r="V7377" s="9" t="str">
        <f>"Q"&amp;INT((MONTH(SalesData[[#This Row],[Order Date]])+2)/3)&amp;"-"&amp;YEAR(SalesData[[#This Row],[Order Date]])</f>
        <v>Q4-2023</v>
      </c>
    </row>
    <row r="7378" spans="1:22" x14ac:dyDescent="0.35">
      <c r="A7378" t="s">
        <v>7519</v>
      </c>
      <c r="B7378" s="1">
        <v>45229</v>
      </c>
      <c r="C7378" t="s">
        <v>12</v>
      </c>
      <c r="D7378" t="s">
        <v>46</v>
      </c>
      <c r="E7378">
        <v>8389353492</v>
      </c>
      <c r="F7378" t="s">
        <v>95</v>
      </c>
      <c r="G7378" t="s">
        <v>59</v>
      </c>
      <c r="H7378" t="s">
        <v>60</v>
      </c>
      <c r="I7378" t="s">
        <v>31</v>
      </c>
      <c r="J7378" t="s">
        <v>65</v>
      </c>
      <c r="K7378">
        <v>1626.36</v>
      </c>
      <c r="L7378">
        <v>403.25</v>
      </c>
      <c r="M7378" t="s">
        <v>65</v>
      </c>
      <c r="N7378">
        <v>0.24794633414496201</v>
      </c>
      <c r="O7378" t="s">
        <v>11351</v>
      </c>
      <c r="P7378" t="s">
        <v>11354</v>
      </c>
      <c r="R7378" t="s">
        <v>11353</v>
      </c>
      <c r="S7378">
        <f>IF(SalesData[[#This Row],[Return Status]]="Returned",1,0)</f>
        <v>0</v>
      </c>
      <c r="T7378">
        <v>2183.56</v>
      </c>
      <c r="U7378" s="2">
        <f>EOMONTH(SalesData[[#This Row],[Order Date]],0)</f>
        <v>45230</v>
      </c>
      <c r="V7378" s="9" t="str">
        <f>"Q"&amp;INT((MONTH(SalesData[[#This Row],[Order Date]])+2)/3)&amp;"-"&amp;YEAR(SalesData[[#This Row],[Order Date]])</f>
        <v>Q4-2023</v>
      </c>
    </row>
    <row r="7379" spans="1:22" x14ac:dyDescent="0.35">
      <c r="A7379" t="s">
        <v>7520</v>
      </c>
      <c r="B7379" s="1">
        <v>45227</v>
      </c>
      <c r="C7379" t="s">
        <v>162</v>
      </c>
      <c r="D7379" t="s">
        <v>39</v>
      </c>
      <c r="E7379">
        <v>6386100753</v>
      </c>
      <c r="F7379" t="s">
        <v>387</v>
      </c>
      <c r="G7379" t="s">
        <v>89</v>
      </c>
      <c r="H7379" t="s">
        <v>90</v>
      </c>
      <c r="I7379" t="s">
        <v>31</v>
      </c>
      <c r="J7379" t="s">
        <v>61</v>
      </c>
      <c r="K7379">
        <v>2962.06</v>
      </c>
      <c r="L7379">
        <v>845.02</v>
      </c>
      <c r="M7379" t="s">
        <v>62</v>
      </c>
      <c r="N7379">
        <v>0.28528118944248299</v>
      </c>
      <c r="O7379" t="s">
        <v>11351</v>
      </c>
      <c r="P7379" t="s">
        <v>11354</v>
      </c>
      <c r="R7379" t="s">
        <v>11353</v>
      </c>
      <c r="S7379">
        <f>IF(SalesData[[#This Row],[Return Status]]="Returned",1,0)</f>
        <v>0</v>
      </c>
      <c r="T7379">
        <v>207.68</v>
      </c>
      <c r="U7379" s="2">
        <f>EOMONTH(SalesData[[#This Row],[Order Date]],0)</f>
        <v>45230</v>
      </c>
      <c r="V7379" s="9" t="str">
        <f>"Q"&amp;INT((MONTH(SalesData[[#This Row],[Order Date]])+2)/3)&amp;"-"&amp;YEAR(SalesData[[#This Row],[Order Date]])</f>
        <v>Q4-2023</v>
      </c>
    </row>
    <row r="7380" spans="1:22" x14ac:dyDescent="0.35">
      <c r="A7380" t="s">
        <v>7521</v>
      </c>
      <c r="B7380" s="1">
        <v>45209</v>
      </c>
      <c r="C7380" t="s">
        <v>188</v>
      </c>
      <c r="D7380" t="s">
        <v>13</v>
      </c>
      <c r="E7380">
        <v>8779336372</v>
      </c>
      <c r="F7380" t="s">
        <v>83</v>
      </c>
      <c r="G7380" t="s">
        <v>84</v>
      </c>
      <c r="H7380" t="s">
        <v>85</v>
      </c>
      <c r="I7380" t="s">
        <v>31</v>
      </c>
      <c r="J7380" t="s">
        <v>42</v>
      </c>
      <c r="K7380">
        <v>3937.4</v>
      </c>
      <c r="L7380">
        <v>923.59</v>
      </c>
      <c r="M7380" t="s">
        <v>43</v>
      </c>
      <c r="N7380">
        <v>0.23456849697770099</v>
      </c>
      <c r="O7380" t="s">
        <v>11351</v>
      </c>
      <c r="P7380" t="s">
        <v>11354</v>
      </c>
      <c r="R7380" t="s">
        <v>11353</v>
      </c>
      <c r="S7380">
        <f>IF(SalesData[[#This Row],[Return Status]]="Returned",1,0)</f>
        <v>0</v>
      </c>
      <c r="T7380">
        <v>847.14</v>
      </c>
      <c r="U7380" s="2">
        <f>EOMONTH(SalesData[[#This Row],[Order Date]],0)</f>
        <v>45230</v>
      </c>
      <c r="V7380" s="9" t="str">
        <f>"Q"&amp;INT((MONTH(SalesData[[#This Row],[Order Date]])+2)/3)&amp;"-"&amp;YEAR(SalesData[[#This Row],[Order Date]])</f>
        <v>Q4-2023</v>
      </c>
    </row>
    <row r="7381" spans="1:22" x14ac:dyDescent="0.35">
      <c r="A7381" t="s">
        <v>7522</v>
      </c>
      <c r="B7381" s="1">
        <v>45218</v>
      </c>
      <c r="C7381" t="s">
        <v>26</v>
      </c>
      <c r="D7381" t="s">
        <v>39</v>
      </c>
      <c r="E7381">
        <v>1710496381</v>
      </c>
      <c r="F7381" t="s">
        <v>168</v>
      </c>
      <c r="G7381" t="s">
        <v>54</v>
      </c>
      <c r="H7381" t="s">
        <v>55</v>
      </c>
      <c r="I7381" t="s">
        <v>31</v>
      </c>
      <c r="J7381" t="s">
        <v>18</v>
      </c>
      <c r="K7381">
        <v>732.94</v>
      </c>
      <c r="L7381">
        <v>166.64</v>
      </c>
      <c r="M7381" t="s">
        <v>19</v>
      </c>
      <c r="N7381">
        <v>0.227358310366469</v>
      </c>
      <c r="O7381" t="s">
        <v>11355</v>
      </c>
      <c r="P7381" t="s">
        <v>11354</v>
      </c>
      <c r="R7381" t="s">
        <v>11353</v>
      </c>
      <c r="S7381">
        <f>IF(SalesData[[#This Row],[Return Status]]="Returned",1,0)</f>
        <v>0</v>
      </c>
      <c r="U7381" s="2">
        <f>EOMONTH(SalesData[[#This Row],[Order Date]],0)</f>
        <v>45230</v>
      </c>
      <c r="V7381" s="9" t="str">
        <f>"Q"&amp;INT((MONTH(SalesData[[#This Row],[Order Date]])+2)/3)&amp;"-"&amp;YEAR(SalesData[[#This Row],[Order Date]])</f>
        <v>Q4-2023</v>
      </c>
    </row>
    <row r="7382" spans="1:22" x14ac:dyDescent="0.35">
      <c r="A7382" t="s">
        <v>7523</v>
      </c>
      <c r="B7382" s="1">
        <v>45219</v>
      </c>
      <c r="C7382" t="s">
        <v>132</v>
      </c>
      <c r="D7382" t="s">
        <v>72</v>
      </c>
      <c r="E7382">
        <v>1208037574</v>
      </c>
      <c r="F7382" t="s">
        <v>222</v>
      </c>
      <c r="G7382" t="s">
        <v>11381</v>
      </c>
      <c r="H7382" t="s">
        <v>165</v>
      </c>
      <c r="I7382" t="s">
        <v>36</v>
      </c>
      <c r="J7382" t="s">
        <v>65</v>
      </c>
      <c r="K7382">
        <v>1128.6500000000001</v>
      </c>
      <c r="L7382">
        <v>115.67</v>
      </c>
      <c r="M7382" t="s">
        <v>65</v>
      </c>
      <c r="N7382">
        <v>0.102485270012847</v>
      </c>
      <c r="O7382" t="s">
        <v>11351</v>
      </c>
      <c r="P7382" t="s">
        <v>11352</v>
      </c>
      <c r="R7382" t="s">
        <v>11353</v>
      </c>
      <c r="S7382">
        <f>IF(SalesData[[#This Row],[Return Status]]="Returned",1,0)</f>
        <v>0</v>
      </c>
      <c r="U7382" s="2">
        <f>EOMONTH(SalesData[[#This Row],[Order Date]],0)</f>
        <v>45230</v>
      </c>
      <c r="V7382" s="9" t="str">
        <f>"Q"&amp;INT((MONTH(SalesData[[#This Row],[Order Date]])+2)/3)&amp;"-"&amp;YEAR(SalesData[[#This Row],[Order Date]])</f>
        <v>Q4-2023</v>
      </c>
    </row>
    <row r="7383" spans="1:22" x14ac:dyDescent="0.35">
      <c r="A7383" t="s">
        <v>7524</v>
      </c>
      <c r="B7383" s="1">
        <v>45206</v>
      </c>
      <c r="C7383" t="s">
        <v>188</v>
      </c>
      <c r="D7383" t="s">
        <v>13</v>
      </c>
      <c r="E7383">
        <v>9361503366</v>
      </c>
      <c r="F7383" t="s">
        <v>28</v>
      </c>
      <c r="G7383" t="s">
        <v>29</v>
      </c>
      <c r="H7383" t="s">
        <v>11357</v>
      </c>
      <c r="I7383" t="s">
        <v>31</v>
      </c>
      <c r="J7383" t="s">
        <v>43</v>
      </c>
      <c r="K7383">
        <v>153.81</v>
      </c>
      <c r="L7383">
        <v>10.73</v>
      </c>
      <c r="M7383" t="s">
        <v>43</v>
      </c>
      <c r="N7383">
        <v>6.9761393927572996E-2</v>
      </c>
      <c r="O7383" t="s">
        <v>11361</v>
      </c>
      <c r="P7383" t="s">
        <v>11356</v>
      </c>
      <c r="R7383" t="s">
        <v>11353</v>
      </c>
      <c r="S7383">
        <f>IF(SalesData[[#This Row],[Return Status]]="Returned",1,0)</f>
        <v>0</v>
      </c>
      <c r="T7383">
        <v>2788.38</v>
      </c>
      <c r="U7383" s="2">
        <f>EOMONTH(SalesData[[#This Row],[Order Date]],0)</f>
        <v>45230</v>
      </c>
      <c r="V7383" s="9" t="str">
        <f>"Q"&amp;INT((MONTH(SalesData[[#This Row],[Order Date]])+2)/3)&amp;"-"&amp;YEAR(SalesData[[#This Row],[Order Date]])</f>
        <v>Q4-2023</v>
      </c>
    </row>
    <row r="7384" spans="1:22" x14ac:dyDescent="0.35">
      <c r="A7384" t="s">
        <v>7525</v>
      </c>
      <c r="B7384" s="1">
        <v>45216</v>
      </c>
      <c r="C7384" t="s">
        <v>106</v>
      </c>
      <c r="D7384" t="s">
        <v>13</v>
      </c>
      <c r="E7384">
        <v>408641406</v>
      </c>
      <c r="F7384" t="s">
        <v>78</v>
      </c>
      <c r="G7384" t="s">
        <v>15</v>
      </c>
      <c r="H7384" t="s">
        <v>11357</v>
      </c>
      <c r="I7384" t="s">
        <v>17</v>
      </c>
      <c r="J7384" t="s">
        <v>18</v>
      </c>
      <c r="K7384">
        <v>1866.33</v>
      </c>
      <c r="L7384">
        <v>210.66</v>
      </c>
      <c r="M7384" t="s">
        <v>19</v>
      </c>
      <c r="N7384">
        <v>0.112873929047918</v>
      </c>
      <c r="O7384" t="s">
        <v>11351</v>
      </c>
      <c r="P7384" t="s">
        <v>11352</v>
      </c>
      <c r="R7384" t="s">
        <v>11353</v>
      </c>
      <c r="S7384">
        <f>IF(SalesData[[#This Row],[Return Status]]="Returned",1,0)</f>
        <v>0</v>
      </c>
      <c r="T7384">
        <v>2085.91</v>
      </c>
      <c r="U7384" s="2">
        <f>EOMONTH(SalesData[[#This Row],[Order Date]],0)</f>
        <v>45230</v>
      </c>
      <c r="V7384" s="9" t="str">
        <f>"Q"&amp;INT((MONTH(SalesData[[#This Row],[Order Date]])+2)/3)&amp;"-"&amp;YEAR(SalesData[[#This Row],[Order Date]])</f>
        <v>Q4-2023</v>
      </c>
    </row>
    <row r="7385" spans="1:22" x14ac:dyDescent="0.35">
      <c r="A7385" t="s">
        <v>7526</v>
      </c>
      <c r="B7385" s="1">
        <v>45229</v>
      </c>
      <c r="C7385" t="s">
        <v>77</v>
      </c>
      <c r="D7385" t="s">
        <v>72</v>
      </c>
      <c r="E7385">
        <v>3622695884</v>
      </c>
      <c r="F7385" t="s">
        <v>68</v>
      </c>
      <c r="G7385" t="s">
        <v>69</v>
      </c>
      <c r="H7385" t="s">
        <v>41</v>
      </c>
      <c r="I7385" t="s">
        <v>31</v>
      </c>
      <c r="J7385" t="s">
        <v>62</v>
      </c>
      <c r="K7385">
        <v>1596.47</v>
      </c>
      <c r="L7385">
        <v>272.2</v>
      </c>
      <c r="M7385" t="s">
        <v>62</v>
      </c>
      <c r="N7385">
        <v>0.17050116820234601</v>
      </c>
      <c r="O7385" t="s">
        <v>11351</v>
      </c>
      <c r="P7385" t="s">
        <v>11352</v>
      </c>
      <c r="R7385" t="s">
        <v>11353</v>
      </c>
      <c r="S7385">
        <f>IF(SalesData[[#This Row],[Return Status]]="Returned",1,0)</f>
        <v>0</v>
      </c>
      <c r="T7385">
        <v>2081.52</v>
      </c>
      <c r="U7385" s="2">
        <f>EOMONTH(SalesData[[#This Row],[Order Date]],0)</f>
        <v>45230</v>
      </c>
      <c r="V7385" s="9" t="str">
        <f>"Q"&amp;INT((MONTH(SalesData[[#This Row],[Order Date]])+2)/3)&amp;"-"&amp;YEAR(SalesData[[#This Row],[Order Date]])</f>
        <v>Q4-2023</v>
      </c>
    </row>
    <row r="7386" spans="1:22" x14ac:dyDescent="0.35">
      <c r="A7386" t="s">
        <v>7527</v>
      </c>
      <c r="B7386" s="1">
        <v>45207</v>
      </c>
      <c r="C7386" t="s">
        <v>176</v>
      </c>
      <c r="D7386" t="s">
        <v>13</v>
      </c>
      <c r="E7386">
        <v>5211488268</v>
      </c>
      <c r="F7386" t="s">
        <v>64</v>
      </c>
      <c r="G7386" t="s">
        <v>15</v>
      </c>
      <c r="H7386" t="s">
        <v>16</v>
      </c>
      <c r="I7386" t="s">
        <v>17</v>
      </c>
      <c r="J7386" t="s">
        <v>62</v>
      </c>
      <c r="K7386">
        <v>2591.7199999999998</v>
      </c>
      <c r="L7386">
        <v>432.65</v>
      </c>
      <c r="M7386" t="s">
        <v>62</v>
      </c>
      <c r="N7386">
        <v>0.166935471424382</v>
      </c>
      <c r="O7386" t="s">
        <v>11351</v>
      </c>
      <c r="P7386" t="s">
        <v>11352</v>
      </c>
      <c r="R7386" t="s">
        <v>11353</v>
      </c>
      <c r="S7386">
        <f>IF(SalesData[[#This Row],[Return Status]]="Returned",1,0)</f>
        <v>0</v>
      </c>
      <c r="T7386">
        <v>2085.91</v>
      </c>
      <c r="U7386" s="2">
        <f>EOMONTH(SalesData[[#This Row],[Order Date]],0)</f>
        <v>45230</v>
      </c>
      <c r="V7386" s="9" t="str">
        <f>"Q"&amp;INT((MONTH(SalesData[[#This Row],[Order Date]])+2)/3)&amp;"-"&amp;YEAR(SalesData[[#This Row],[Order Date]])</f>
        <v>Q4-2023</v>
      </c>
    </row>
    <row r="7387" spans="1:22" x14ac:dyDescent="0.35">
      <c r="A7387" t="s">
        <v>7528</v>
      </c>
      <c r="B7387" s="1">
        <v>45201</v>
      </c>
      <c r="C7387" t="s">
        <v>49</v>
      </c>
      <c r="D7387" t="s">
        <v>27</v>
      </c>
      <c r="E7387">
        <v>2734724965</v>
      </c>
      <c r="F7387" t="s">
        <v>137</v>
      </c>
      <c r="G7387" t="s">
        <v>34</v>
      </c>
      <c r="H7387" t="s">
        <v>11357</v>
      </c>
      <c r="I7387" t="s">
        <v>36</v>
      </c>
      <c r="J7387" t="s">
        <v>19</v>
      </c>
      <c r="K7387">
        <v>1541.42</v>
      </c>
      <c r="L7387">
        <v>443.3</v>
      </c>
      <c r="M7387" t="s">
        <v>19</v>
      </c>
      <c r="N7387">
        <v>0.28759196065965198</v>
      </c>
      <c r="O7387" t="s">
        <v>11351</v>
      </c>
      <c r="P7387" t="s">
        <v>11354</v>
      </c>
      <c r="R7387" t="s">
        <v>11353</v>
      </c>
      <c r="S7387">
        <f>IF(SalesData[[#This Row],[Return Status]]="Returned",1,0)</f>
        <v>0</v>
      </c>
      <c r="U7387" s="2">
        <f>EOMONTH(SalesData[[#This Row],[Order Date]],0)</f>
        <v>45230</v>
      </c>
      <c r="V7387" s="9" t="str">
        <f>"Q"&amp;INT((MONTH(SalesData[[#This Row],[Order Date]])+2)/3)&amp;"-"&amp;YEAR(SalesData[[#This Row],[Order Date]])</f>
        <v>Q4-2023</v>
      </c>
    </row>
    <row r="7388" spans="1:22" x14ac:dyDescent="0.35">
      <c r="A7388" t="s">
        <v>7529</v>
      </c>
      <c r="B7388" s="1">
        <v>45209</v>
      </c>
      <c r="C7388" t="s">
        <v>124</v>
      </c>
      <c r="D7388" t="s">
        <v>39</v>
      </c>
      <c r="E7388">
        <v>9126920381</v>
      </c>
      <c r="F7388" t="s">
        <v>133</v>
      </c>
      <c r="G7388" t="s">
        <v>538</v>
      </c>
      <c r="H7388" t="s">
        <v>11357</v>
      </c>
      <c r="I7388" t="s">
        <v>31</v>
      </c>
      <c r="J7388" t="s">
        <v>19</v>
      </c>
      <c r="K7388">
        <v>2312.17</v>
      </c>
      <c r="L7388">
        <v>524.82000000000005</v>
      </c>
      <c r="M7388" t="s">
        <v>19</v>
      </c>
      <c r="N7388">
        <v>0.22698158007413</v>
      </c>
      <c r="O7388" t="s">
        <v>11351</v>
      </c>
      <c r="P7388" t="s">
        <v>11354</v>
      </c>
      <c r="R7388" t="s">
        <v>11353</v>
      </c>
      <c r="S7388">
        <f>IF(SalesData[[#This Row],[Return Status]]="Returned",1,0)</f>
        <v>0</v>
      </c>
      <c r="U7388" s="2">
        <f>EOMONTH(SalesData[[#This Row],[Order Date]],0)</f>
        <v>45230</v>
      </c>
      <c r="V7388" s="9" t="str">
        <f>"Q"&amp;INT((MONTH(SalesData[[#This Row],[Order Date]])+2)/3)&amp;"-"&amp;YEAR(SalesData[[#This Row],[Order Date]])</f>
        <v>Q4-2023</v>
      </c>
    </row>
    <row r="7389" spans="1:22" x14ac:dyDescent="0.35">
      <c r="A7389" t="s">
        <v>7530</v>
      </c>
      <c r="B7389" s="1">
        <v>45229</v>
      </c>
      <c r="C7389" t="s">
        <v>113</v>
      </c>
      <c r="D7389" t="s">
        <v>13</v>
      </c>
      <c r="E7389">
        <v>9912352796</v>
      </c>
      <c r="F7389" t="s">
        <v>129</v>
      </c>
      <c r="G7389" t="s">
        <v>54</v>
      </c>
      <c r="H7389" t="s">
        <v>11357</v>
      </c>
      <c r="I7389" t="s">
        <v>31</v>
      </c>
      <c r="J7389" t="s">
        <v>65</v>
      </c>
      <c r="K7389">
        <v>4043.33</v>
      </c>
      <c r="L7389">
        <v>1013.57</v>
      </c>
      <c r="M7389" t="s">
        <v>65</v>
      </c>
      <c r="N7389">
        <v>0.250677040953867</v>
      </c>
      <c r="O7389" t="s">
        <v>11351</v>
      </c>
      <c r="P7389" t="s">
        <v>11354</v>
      </c>
      <c r="R7389" t="s">
        <v>11353</v>
      </c>
      <c r="S7389">
        <f>IF(SalesData[[#This Row],[Return Status]]="Returned",1,0)</f>
        <v>0</v>
      </c>
      <c r="U7389" s="2">
        <f>EOMONTH(SalesData[[#This Row],[Order Date]],0)</f>
        <v>45230</v>
      </c>
      <c r="V7389" s="9" t="str">
        <f>"Q"&amp;INT((MONTH(SalesData[[#This Row],[Order Date]])+2)/3)&amp;"-"&amp;YEAR(SalesData[[#This Row],[Order Date]])</f>
        <v>Q4-2023</v>
      </c>
    </row>
    <row r="7390" spans="1:22" x14ac:dyDescent="0.35">
      <c r="A7390" t="s">
        <v>7531</v>
      </c>
      <c r="B7390" s="1">
        <v>45211</v>
      </c>
      <c r="C7390" t="s">
        <v>57</v>
      </c>
      <c r="D7390" t="s">
        <v>46</v>
      </c>
      <c r="E7390">
        <v>4503109029</v>
      </c>
      <c r="F7390" t="s">
        <v>53</v>
      </c>
      <c r="G7390" t="s">
        <v>54</v>
      </c>
      <c r="H7390" t="s">
        <v>11357</v>
      </c>
      <c r="I7390" t="s">
        <v>31</v>
      </c>
      <c r="J7390" t="s">
        <v>19</v>
      </c>
      <c r="K7390">
        <v>2170.4699999999998</v>
      </c>
      <c r="L7390">
        <v>115.53</v>
      </c>
      <c r="M7390" t="s">
        <v>19</v>
      </c>
      <c r="N7390">
        <v>5.3228102669007203E-2</v>
      </c>
      <c r="O7390" t="s">
        <v>11351</v>
      </c>
      <c r="P7390" t="s">
        <v>11356</v>
      </c>
      <c r="R7390" t="s">
        <v>11353</v>
      </c>
      <c r="S7390">
        <f>IF(SalesData[[#This Row],[Return Status]]="Returned",1,0)</f>
        <v>0</v>
      </c>
      <c r="U7390" s="2">
        <f>EOMONTH(SalesData[[#This Row],[Order Date]],0)</f>
        <v>45230</v>
      </c>
      <c r="V7390" s="9" t="str">
        <f>"Q"&amp;INT((MONTH(SalesData[[#This Row],[Order Date]])+2)/3)&amp;"-"&amp;YEAR(SalesData[[#This Row],[Order Date]])</f>
        <v>Q4-2023</v>
      </c>
    </row>
    <row r="7391" spans="1:22" x14ac:dyDescent="0.35">
      <c r="A7391" t="s">
        <v>7532</v>
      </c>
      <c r="B7391" s="1">
        <v>45208</v>
      </c>
      <c r="C7391" t="s">
        <v>111</v>
      </c>
      <c r="D7391" t="s">
        <v>99</v>
      </c>
      <c r="E7391">
        <v>1569120803</v>
      </c>
      <c r="F7391" t="s">
        <v>78</v>
      </c>
      <c r="G7391" t="s">
        <v>15</v>
      </c>
      <c r="H7391" t="s">
        <v>16</v>
      </c>
      <c r="I7391" t="s">
        <v>17</v>
      </c>
      <c r="J7391" t="s">
        <v>43</v>
      </c>
      <c r="K7391">
        <v>4198.93</v>
      </c>
      <c r="L7391">
        <v>177.48</v>
      </c>
      <c r="M7391" t="s">
        <v>43</v>
      </c>
      <c r="N7391">
        <v>4.22679111106877E-2</v>
      </c>
      <c r="O7391" t="s">
        <v>11351</v>
      </c>
      <c r="P7391" t="s">
        <v>11356</v>
      </c>
      <c r="R7391" t="s">
        <v>11353</v>
      </c>
      <c r="S7391">
        <f>IF(SalesData[[#This Row],[Return Status]]="Returned",1,0)</f>
        <v>0</v>
      </c>
      <c r="T7391">
        <v>2085.91</v>
      </c>
      <c r="U7391" s="2">
        <f>EOMONTH(SalesData[[#This Row],[Order Date]],0)</f>
        <v>45230</v>
      </c>
      <c r="V7391" s="9" t="str">
        <f>"Q"&amp;INT((MONTH(SalesData[[#This Row],[Order Date]])+2)/3)&amp;"-"&amp;YEAR(SalesData[[#This Row],[Order Date]])</f>
        <v>Q4-2023</v>
      </c>
    </row>
    <row r="7392" spans="1:22" x14ac:dyDescent="0.35">
      <c r="A7392" t="s">
        <v>7533</v>
      </c>
      <c r="B7392" s="1">
        <v>45211</v>
      </c>
      <c r="C7392" t="s">
        <v>97</v>
      </c>
      <c r="D7392" t="s">
        <v>39</v>
      </c>
      <c r="E7392">
        <v>1510462032</v>
      </c>
      <c r="F7392" t="s">
        <v>14</v>
      </c>
      <c r="G7392" t="s">
        <v>15</v>
      </c>
      <c r="H7392" t="s">
        <v>16</v>
      </c>
      <c r="I7392" t="s">
        <v>17</v>
      </c>
      <c r="J7392" t="s">
        <v>61</v>
      </c>
      <c r="K7392">
        <v>2158.6799999999998</v>
      </c>
      <c r="L7392">
        <v>376.08</v>
      </c>
      <c r="M7392" t="s">
        <v>62</v>
      </c>
      <c r="N7392">
        <v>0.17421757740841601</v>
      </c>
      <c r="O7392" t="s">
        <v>11351</v>
      </c>
      <c r="P7392" t="s">
        <v>11352</v>
      </c>
      <c r="R7392" t="s">
        <v>11353</v>
      </c>
      <c r="S7392">
        <f>IF(SalesData[[#This Row],[Return Status]]="Returned",1,0)</f>
        <v>0</v>
      </c>
      <c r="T7392">
        <v>2085.91</v>
      </c>
      <c r="U7392" s="2">
        <f>EOMONTH(SalesData[[#This Row],[Order Date]],0)</f>
        <v>45230</v>
      </c>
      <c r="V7392" s="9" t="str">
        <f>"Q"&amp;INT((MONTH(SalesData[[#This Row],[Order Date]])+2)/3)&amp;"-"&amp;YEAR(SalesData[[#This Row],[Order Date]])</f>
        <v>Q4-2023</v>
      </c>
    </row>
    <row r="7393" spans="1:22" x14ac:dyDescent="0.35">
      <c r="A7393" t="s">
        <v>7534</v>
      </c>
      <c r="B7393" s="1">
        <v>45226</v>
      </c>
      <c r="C7393" t="s">
        <v>132</v>
      </c>
      <c r="D7393" t="s">
        <v>99</v>
      </c>
      <c r="E7393">
        <v>7787850787</v>
      </c>
      <c r="F7393" t="s">
        <v>114</v>
      </c>
      <c r="G7393" t="s">
        <v>59</v>
      </c>
      <c r="H7393" t="s">
        <v>60</v>
      </c>
      <c r="I7393" t="s">
        <v>31</v>
      </c>
      <c r="J7393" t="s">
        <v>19</v>
      </c>
      <c r="K7393">
        <v>4638.76</v>
      </c>
      <c r="L7393">
        <v>297.04000000000002</v>
      </c>
      <c r="M7393" t="s">
        <v>19</v>
      </c>
      <c r="N7393">
        <v>6.4034354008398797E-2</v>
      </c>
      <c r="O7393" t="s">
        <v>11351</v>
      </c>
      <c r="P7393" t="s">
        <v>11356</v>
      </c>
      <c r="R7393" t="s">
        <v>11353</v>
      </c>
      <c r="S7393">
        <f>IF(SalesData[[#This Row],[Return Status]]="Returned",1,0)</f>
        <v>0</v>
      </c>
      <c r="T7393">
        <v>2183.56</v>
      </c>
      <c r="U7393" s="2">
        <f>EOMONTH(SalesData[[#This Row],[Order Date]],0)</f>
        <v>45230</v>
      </c>
      <c r="V7393" s="9" t="str">
        <f>"Q"&amp;INT((MONTH(SalesData[[#This Row],[Order Date]])+2)/3)&amp;"-"&amp;YEAR(SalesData[[#This Row],[Order Date]])</f>
        <v>Q4-2023</v>
      </c>
    </row>
    <row r="7394" spans="1:22" x14ac:dyDescent="0.35">
      <c r="A7394" t="s">
        <v>7535</v>
      </c>
      <c r="B7394" s="1">
        <v>45225</v>
      </c>
      <c r="C7394" t="s">
        <v>87</v>
      </c>
      <c r="D7394" t="s">
        <v>39</v>
      </c>
      <c r="E7394">
        <v>8928500388</v>
      </c>
      <c r="F7394" t="s">
        <v>154</v>
      </c>
      <c r="G7394" t="s">
        <v>29</v>
      </c>
      <c r="H7394" t="s">
        <v>30</v>
      </c>
      <c r="I7394" t="s">
        <v>31</v>
      </c>
      <c r="J7394" t="s">
        <v>19</v>
      </c>
      <c r="K7394">
        <v>2713.33</v>
      </c>
      <c r="L7394">
        <v>765.33</v>
      </c>
      <c r="M7394" t="s">
        <v>19</v>
      </c>
      <c r="N7394">
        <v>0.28206300007739599</v>
      </c>
      <c r="O7394" t="s">
        <v>11351</v>
      </c>
      <c r="P7394" t="s">
        <v>11354</v>
      </c>
      <c r="R7394" t="s">
        <v>11353</v>
      </c>
      <c r="S7394">
        <f>IF(SalesData[[#This Row],[Return Status]]="Returned",1,0)</f>
        <v>0</v>
      </c>
      <c r="T7394">
        <v>2788.38</v>
      </c>
      <c r="U7394" s="2">
        <f>EOMONTH(SalesData[[#This Row],[Order Date]],0)</f>
        <v>45230</v>
      </c>
      <c r="V7394" s="9" t="str">
        <f>"Q"&amp;INT((MONTH(SalesData[[#This Row],[Order Date]])+2)/3)&amp;"-"&amp;YEAR(SalesData[[#This Row],[Order Date]])</f>
        <v>Q4-2023</v>
      </c>
    </row>
    <row r="7395" spans="1:22" x14ac:dyDescent="0.35">
      <c r="A7395" t="s">
        <v>7536</v>
      </c>
      <c r="B7395" s="1">
        <v>45201</v>
      </c>
      <c r="C7395" t="s">
        <v>139</v>
      </c>
      <c r="D7395" t="s">
        <v>80</v>
      </c>
      <c r="E7395">
        <v>6388887815</v>
      </c>
      <c r="F7395" t="s">
        <v>64</v>
      </c>
      <c r="G7395" t="s">
        <v>15</v>
      </c>
      <c r="H7395" t="s">
        <v>16</v>
      </c>
      <c r="I7395" t="s">
        <v>17</v>
      </c>
      <c r="J7395" t="s">
        <v>18</v>
      </c>
      <c r="K7395">
        <v>3803.98</v>
      </c>
      <c r="L7395">
        <v>737.09</v>
      </c>
      <c r="M7395" t="s">
        <v>19</v>
      </c>
      <c r="N7395">
        <v>0.19376810603630901</v>
      </c>
      <c r="O7395" t="s">
        <v>11351</v>
      </c>
      <c r="P7395" t="s">
        <v>11352</v>
      </c>
      <c r="R7395" t="s">
        <v>11353</v>
      </c>
      <c r="S7395">
        <f>IF(SalesData[[#This Row],[Return Status]]="Returned",1,0)</f>
        <v>0</v>
      </c>
      <c r="T7395">
        <v>2085.91</v>
      </c>
      <c r="U7395" s="2">
        <f>EOMONTH(SalesData[[#This Row],[Order Date]],0)</f>
        <v>45230</v>
      </c>
      <c r="V7395" s="9" t="str">
        <f>"Q"&amp;INT((MONTH(SalesData[[#This Row],[Order Date]])+2)/3)&amp;"-"&amp;YEAR(SalesData[[#This Row],[Order Date]])</f>
        <v>Q4-2023</v>
      </c>
    </row>
    <row r="7396" spans="1:22" x14ac:dyDescent="0.35">
      <c r="A7396" t="s">
        <v>7537</v>
      </c>
      <c r="B7396" s="1">
        <v>45209</v>
      </c>
      <c r="C7396" t="s">
        <v>77</v>
      </c>
      <c r="D7396" t="s">
        <v>27</v>
      </c>
      <c r="E7396">
        <v>6958889366</v>
      </c>
      <c r="F7396" t="s">
        <v>387</v>
      </c>
      <c r="G7396" t="s">
        <v>89</v>
      </c>
      <c r="H7396" t="s">
        <v>11357</v>
      </c>
      <c r="I7396" t="s">
        <v>31</v>
      </c>
      <c r="J7396" t="s">
        <v>19</v>
      </c>
      <c r="K7396">
        <v>3534.5</v>
      </c>
      <c r="L7396">
        <v>585.24</v>
      </c>
      <c r="M7396" t="s">
        <v>19</v>
      </c>
      <c r="N7396">
        <v>0.165579289857123</v>
      </c>
      <c r="O7396" t="s">
        <v>11351</v>
      </c>
      <c r="P7396" t="s">
        <v>11352</v>
      </c>
      <c r="R7396" t="s">
        <v>11353</v>
      </c>
      <c r="S7396">
        <f>IF(SalesData[[#This Row],[Return Status]]="Returned",1,0)</f>
        <v>0</v>
      </c>
      <c r="T7396">
        <v>207.68</v>
      </c>
      <c r="U7396" s="2">
        <f>EOMONTH(SalesData[[#This Row],[Order Date]],0)</f>
        <v>45230</v>
      </c>
      <c r="V7396" s="9" t="str">
        <f>"Q"&amp;INT((MONTH(SalesData[[#This Row],[Order Date]])+2)/3)&amp;"-"&amp;YEAR(SalesData[[#This Row],[Order Date]])</f>
        <v>Q4-2023</v>
      </c>
    </row>
    <row r="7397" spans="1:22" x14ac:dyDescent="0.35">
      <c r="A7397" t="s">
        <v>7538</v>
      </c>
      <c r="B7397" s="1">
        <v>45225</v>
      </c>
      <c r="C7397" t="s">
        <v>12</v>
      </c>
      <c r="D7397" t="s">
        <v>13</v>
      </c>
      <c r="E7397">
        <v>2907616883</v>
      </c>
      <c r="F7397" t="s">
        <v>100</v>
      </c>
      <c r="G7397" t="s">
        <v>34</v>
      </c>
      <c r="H7397" t="s">
        <v>11357</v>
      </c>
      <c r="I7397" t="s">
        <v>36</v>
      </c>
      <c r="J7397" t="s">
        <v>43</v>
      </c>
      <c r="K7397">
        <v>212</v>
      </c>
      <c r="L7397">
        <v>60.32</v>
      </c>
      <c r="M7397" t="s">
        <v>43</v>
      </c>
      <c r="N7397">
        <v>0.28452830188679201</v>
      </c>
      <c r="O7397" t="s">
        <v>11361</v>
      </c>
      <c r="P7397" t="s">
        <v>11354</v>
      </c>
      <c r="R7397" t="s">
        <v>11353</v>
      </c>
      <c r="S7397">
        <f>IF(SalesData[[#This Row],[Return Status]]="Returned",1,0)</f>
        <v>0</v>
      </c>
      <c r="U7397" s="2">
        <f>EOMONTH(SalesData[[#This Row],[Order Date]],0)</f>
        <v>45230</v>
      </c>
      <c r="V7397" s="9" t="str">
        <f>"Q"&amp;INT((MONTH(SalesData[[#This Row],[Order Date]])+2)/3)&amp;"-"&amp;YEAR(SalesData[[#This Row],[Order Date]])</f>
        <v>Q4-2023</v>
      </c>
    </row>
    <row r="7398" spans="1:22" x14ac:dyDescent="0.35">
      <c r="A7398" t="s">
        <v>7539</v>
      </c>
      <c r="B7398" s="1">
        <v>45201</v>
      </c>
      <c r="C7398" t="s">
        <v>87</v>
      </c>
      <c r="D7398" t="s">
        <v>46</v>
      </c>
      <c r="E7398">
        <v>9476083088</v>
      </c>
      <c r="F7398" t="s">
        <v>154</v>
      </c>
      <c r="G7398" t="s">
        <v>29</v>
      </c>
      <c r="H7398" t="s">
        <v>30</v>
      </c>
      <c r="I7398" t="s">
        <v>31</v>
      </c>
      <c r="J7398" t="s">
        <v>19</v>
      </c>
      <c r="K7398">
        <v>2056.88</v>
      </c>
      <c r="L7398">
        <v>312.36</v>
      </c>
      <c r="M7398" t="s">
        <v>19</v>
      </c>
      <c r="N7398">
        <v>0.151861071136867</v>
      </c>
      <c r="O7398" t="s">
        <v>11351</v>
      </c>
      <c r="P7398" t="s">
        <v>11352</v>
      </c>
      <c r="R7398" t="s">
        <v>11353</v>
      </c>
      <c r="S7398">
        <f>IF(SalesData[[#This Row],[Return Status]]="Returned",1,0)</f>
        <v>0</v>
      </c>
      <c r="T7398">
        <v>2788.38</v>
      </c>
      <c r="U7398" s="2">
        <f>EOMONTH(SalesData[[#This Row],[Order Date]],0)</f>
        <v>45230</v>
      </c>
      <c r="V7398" s="9" t="str">
        <f>"Q"&amp;INT((MONTH(SalesData[[#This Row],[Order Date]])+2)/3)&amp;"-"&amp;YEAR(SalesData[[#This Row],[Order Date]])</f>
        <v>Q4-2023</v>
      </c>
    </row>
    <row r="7399" spans="1:22" x14ac:dyDescent="0.35">
      <c r="A7399" t="s">
        <v>7540</v>
      </c>
      <c r="B7399" s="1">
        <v>45209</v>
      </c>
      <c r="C7399" t="s">
        <v>144</v>
      </c>
      <c r="D7399" t="s">
        <v>39</v>
      </c>
      <c r="E7399">
        <v>3298668477</v>
      </c>
      <c r="F7399" t="s">
        <v>107</v>
      </c>
      <c r="G7399" t="s">
        <v>15</v>
      </c>
      <c r="H7399" t="s">
        <v>16</v>
      </c>
      <c r="I7399" t="s">
        <v>17</v>
      </c>
      <c r="J7399" t="s">
        <v>65</v>
      </c>
      <c r="K7399">
        <v>3939.17</v>
      </c>
      <c r="L7399">
        <v>570.95000000000005</v>
      </c>
      <c r="M7399" t="s">
        <v>65</v>
      </c>
      <c r="N7399">
        <v>0.14494170091669101</v>
      </c>
      <c r="O7399" t="s">
        <v>11351</v>
      </c>
      <c r="P7399" t="s">
        <v>11352</v>
      </c>
      <c r="R7399" t="s">
        <v>11353</v>
      </c>
      <c r="S7399">
        <f>IF(SalesData[[#This Row],[Return Status]]="Returned",1,0)</f>
        <v>0</v>
      </c>
      <c r="T7399">
        <v>2085.91</v>
      </c>
      <c r="U7399" s="2">
        <f>EOMONTH(SalesData[[#This Row],[Order Date]],0)</f>
        <v>45230</v>
      </c>
      <c r="V7399" s="9" t="str">
        <f>"Q"&amp;INT((MONTH(SalesData[[#This Row],[Order Date]])+2)/3)&amp;"-"&amp;YEAR(SalesData[[#This Row],[Order Date]])</f>
        <v>Q4-2023</v>
      </c>
    </row>
    <row r="7400" spans="1:22" x14ac:dyDescent="0.35">
      <c r="A7400" t="s">
        <v>7541</v>
      </c>
      <c r="B7400" s="1">
        <v>45209</v>
      </c>
      <c r="C7400" t="s">
        <v>205</v>
      </c>
      <c r="D7400" t="s">
        <v>80</v>
      </c>
      <c r="E7400">
        <v>6937261747</v>
      </c>
      <c r="F7400" t="s">
        <v>137</v>
      </c>
      <c r="G7400" t="s">
        <v>34</v>
      </c>
      <c r="H7400" t="s">
        <v>35</v>
      </c>
      <c r="I7400" t="s">
        <v>36</v>
      </c>
      <c r="J7400" t="s">
        <v>65</v>
      </c>
      <c r="K7400">
        <v>2352.64</v>
      </c>
      <c r="L7400">
        <v>356.52</v>
      </c>
      <c r="M7400" t="s">
        <v>65</v>
      </c>
      <c r="N7400">
        <v>0.151540397170838</v>
      </c>
      <c r="O7400" t="s">
        <v>11351</v>
      </c>
      <c r="P7400" t="s">
        <v>11352</v>
      </c>
      <c r="R7400" t="s">
        <v>11353</v>
      </c>
      <c r="S7400">
        <f>IF(SalesData[[#This Row],[Return Status]]="Returned",1,0)</f>
        <v>0</v>
      </c>
      <c r="U7400" s="2">
        <f>EOMONTH(SalesData[[#This Row],[Order Date]],0)</f>
        <v>45230</v>
      </c>
      <c r="V7400" s="9" t="str">
        <f>"Q"&amp;INT((MONTH(SalesData[[#This Row],[Order Date]])+2)/3)&amp;"-"&amp;YEAR(SalesData[[#This Row],[Order Date]])</f>
        <v>Q4-2023</v>
      </c>
    </row>
    <row r="7401" spans="1:22" x14ac:dyDescent="0.35">
      <c r="A7401" t="s">
        <v>7542</v>
      </c>
      <c r="B7401" s="1">
        <v>45204</v>
      </c>
      <c r="C7401" t="s">
        <v>92</v>
      </c>
      <c r="D7401" t="s">
        <v>46</v>
      </c>
      <c r="E7401">
        <v>1732267637</v>
      </c>
      <c r="F7401" t="s">
        <v>163</v>
      </c>
      <c r="G7401" t="s">
        <v>164</v>
      </c>
      <c r="H7401" t="s">
        <v>165</v>
      </c>
      <c r="I7401" t="s">
        <v>36</v>
      </c>
      <c r="J7401" t="s">
        <v>19</v>
      </c>
      <c r="K7401">
        <v>298.57</v>
      </c>
      <c r="L7401">
        <v>31.58</v>
      </c>
      <c r="M7401" t="s">
        <v>19</v>
      </c>
      <c r="N7401">
        <v>0.105770841008809</v>
      </c>
      <c r="O7401" t="s">
        <v>11361</v>
      </c>
      <c r="P7401" t="s">
        <v>11352</v>
      </c>
      <c r="R7401" t="s">
        <v>11353</v>
      </c>
      <c r="S7401">
        <f>IF(SalesData[[#This Row],[Return Status]]="Returned",1,0)</f>
        <v>0</v>
      </c>
      <c r="U7401" s="2">
        <f>EOMONTH(SalesData[[#This Row],[Order Date]],0)</f>
        <v>45230</v>
      </c>
      <c r="V7401" s="9" t="str">
        <f>"Q"&amp;INT((MONTH(SalesData[[#This Row],[Order Date]])+2)/3)&amp;"-"&amp;YEAR(SalesData[[#This Row],[Order Date]])</f>
        <v>Q4-2023</v>
      </c>
    </row>
    <row r="7402" spans="1:22" x14ac:dyDescent="0.35">
      <c r="A7402" t="s">
        <v>7543</v>
      </c>
      <c r="B7402" s="1">
        <v>45210</v>
      </c>
      <c r="C7402" t="s">
        <v>188</v>
      </c>
      <c r="D7402" t="s">
        <v>46</v>
      </c>
      <c r="E7402">
        <v>7362961656</v>
      </c>
      <c r="F7402" t="s">
        <v>88</v>
      </c>
      <c r="G7402" t="s">
        <v>89</v>
      </c>
      <c r="H7402" t="s">
        <v>90</v>
      </c>
      <c r="I7402" t="s">
        <v>31</v>
      </c>
      <c r="J7402" t="s">
        <v>65</v>
      </c>
      <c r="K7402">
        <v>1554.59</v>
      </c>
      <c r="L7402">
        <v>299.07</v>
      </c>
      <c r="M7402" t="s">
        <v>65</v>
      </c>
      <c r="N7402">
        <v>0.192378697920352</v>
      </c>
      <c r="O7402" t="s">
        <v>11351</v>
      </c>
      <c r="P7402" t="s">
        <v>11352</v>
      </c>
      <c r="R7402" t="s">
        <v>11353</v>
      </c>
      <c r="S7402">
        <f>IF(SalesData[[#This Row],[Return Status]]="Returned",1,0)</f>
        <v>0</v>
      </c>
      <c r="T7402">
        <v>207.68</v>
      </c>
      <c r="U7402" s="2">
        <f>EOMONTH(SalesData[[#This Row],[Order Date]],0)</f>
        <v>45230</v>
      </c>
      <c r="V7402" s="9" t="str">
        <f>"Q"&amp;INT((MONTH(SalesData[[#This Row],[Order Date]])+2)/3)&amp;"-"&amp;YEAR(SalesData[[#This Row],[Order Date]])</f>
        <v>Q4-2023</v>
      </c>
    </row>
    <row r="7403" spans="1:22" x14ac:dyDescent="0.35">
      <c r="A7403" t="s">
        <v>7544</v>
      </c>
      <c r="B7403" s="1">
        <v>45226</v>
      </c>
      <c r="C7403" t="s">
        <v>111</v>
      </c>
      <c r="D7403" t="s">
        <v>72</v>
      </c>
      <c r="E7403">
        <v>1084448419</v>
      </c>
      <c r="F7403" t="s">
        <v>120</v>
      </c>
      <c r="G7403" t="s">
        <v>141</v>
      </c>
      <c r="H7403" t="s">
        <v>121</v>
      </c>
      <c r="I7403" t="s">
        <v>17</v>
      </c>
      <c r="J7403" t="s">
        <v>19</v>
      </c>
      <c r="K7403">
        <v>2728.15</v>
      </c>
      <c r="L7403">
        <v>565.70000000000005</v>
      </c>
      <c r="M7403" t="s">
        <v>19</v>
      </c>
      <c r="N7403">
        <v>0.207356633616187</v>
      </c>
      <c r="O7403" t="s">
        <v>11351</v>
      </c>
      <c r="P7403" t="s">
        <v>11354</v>
      </c>
      <c r="R7403" t="s">
        <v>11353</v>
      </c>
      <c r="S7403">
        <f>IF(SalesData[[#This Row],[Return Status]]="Returned",1,0)</f>
        <v>0</v>
      </c>
      <c r="T7403">
        <v>2793.38</v>
      </c>
      <c r="U7403" s="2">
        <f>EOMONTH(SalesData[[#This Row],[Order Date]],0)</f>
        <v>45230</v>
      </c>
      <c r="V7403" s="9" t="str">
        <f>"Q"&amp;INT((MONTH(SalesData[[#This Row],[Order Date]])+2)/3)&amp;"-"&amp;YEAR(SalesData[[#This Row],[Order Date]])</f>
        <v>Q4-2023</v>
      </c>
    </row>
    <row r="7404" spans="1:22" x14ac:dyDescent="0.35">
      <c r="A7404" t="s">
        <v>7545</v>
      </c>
      <c r="B7404" s="1">
        <v>45208</v>
      </c>
      <c r="C7404" t="s">
        <v>12</v>
      </c>
      <c r="D7404" t="s">
        <v>46</v>
      </c>
      <c r="E7404">
        <v>894662440</v>
      </c>
      <c r="F7404" t="s">
        <v>120</v>
      </c>
      <c r="G7404" t="s">
        <v>141</v>
      </c>
      <c r="H7404" t="s">
        <v>121</v>
      </c>
      <c r="I7404" t="s">
        <v>17</v>
      </c>
      <c r="J7404" t="s">
        <v>62</v>
      </c>
      <c r="K7404">
        <v>3199.64</v>
      </c>
      <c r="L7404">
        <v>768.66</v>
      </c>
      <c r="M7404" t="s">
        <v>62</v>
      </c>
      <c r="N7404">
        <v>0.24023327624357699</v>
      </c>
      <c r="O7404" t="s">
        <v>11351</v>
      </c>
      <c r="P7404" t="s">
        <v>11354</v>
      </c>
      <c r="R7404" t="s">
        <v>11353</v>
      </c>
      <c r="S7404">
        <f>IF(SalesData[[#This Row],[Return Status]]="Returned",1,0)</f>
        <v>0</v>
      </c>
      <c r="T7404">
        <v>2793.38</v>
      </c>
      <c r="U7404" s="2">
        <f>EOMONTH(SalesData[[#This Row],[Order Date]],0)</f>
        <v>45230</v>
      </c>
      <c r="V7404" s="9" t="str">
        <f>"Q"&amp;INT((MONTH(SalesData[[#This Row],[Order Date]])+2)/3)&amp;"-"&amp;YEAR(SalesData[[#This Row],[Order Date]])</f>
        <v>Q4-2023</v>
      </c>
    </row>
    <row r="7405" spans="1:22" x14ac:dyDescent="0.35">
      <c r="A7405" t="s">
        <v>7546</v>
      </c>
      <c r="B7405" s="1">
        <v>45205</v>
      </c>
      <c r="C7405" t="s">
        <v>132</v>
      </c>
      <c r="D7405" t="s">
        <v>13</v>
      </c>
      <c r="E7405">
        <v>7516063152</v>
      </c>
      <c r="F7405" t="s">
        <v>159</v>
      </c>
      <c r="G7405" t="s">
        <v>84</v>
      </c>
      <c r="H7405" t="s">
        <v>85</v>
      </c>
      <c r="I7405" t="s">
        <v>31</v>
      </c>
      <c r="J7405" t="s">
        <v>19</v>
      </c>
      <c r="K7405">
        <v>1515.42</v>
      </c>
      <c r="L7405">
        <v>131.02000000000001</v>
      </c>
      <c r="M7405" t="s">
        <v>19</v>
      </c>
      <c r="N7405">
        <v>8.6457879663723605E-2</v>
      </c>
      <c r="O7405" t="s">
        <v>11351</v>
      </c>
      <c r="P7405" t="s">
        <v>11356</v>
      </c>
      <c r="Q7405" t="s">
        <v>11373</v>
      </c>
      <c r="R7405" t="s">
        <v>11360</v>
      </c>
      <c r="S7405">
        <f>IF(SalesData[[#This Row],[Return Status]]="Returned",1,0)</f>
        <v>1</v>
      </c>
      <c r="T7405">
        <v>847.14</v>
      </c>
      <c r="U7405" s="2">
        <f>EOMONTH(SalesData[[#This Row],[Order Date]],0)</f>
        <v>45230</v>
      </c>
      <c r="V7405" s="9" t="str">
        <f>"Q"&amp;INT((MONTH(SalesData[[#This Row],[Order Date]])+2)/3)&amp;"-"&amp;YEAR(SalesData[[#This Row],[Order Date]])</f>
        <v>Q4-2023</v>
      </c>
    </row>
    <row r="7406" spans="1:22" x14ac:dyDescent="0.35">
      <c r="A7406" t="s">
        <v>7547</v>
      </c>
      <c r="B7406" s="1">
        <v>45218</v>
      </c>
      <c r="C7406" t="s">
        <v>67</v>
      </c>
      <c r="D7406" t="s">
        <v>27</v>
      </c>
      <c r="E7406">
        <v>7090982547</v>
      </c>
      <c r="F7406" t="s">
        <v>50</v>
      </c>
      <c r="G7406" t="s">
        <v>34</v>
      </c>
      <c r="H7406" t="s">
        <v>35</v>
      </c>
      <c r="I7406" t="s">
        <v>36</v>
      </c>
      <c r="J7406" t="s">
        <v>61</v>
      </c>
      <c r="K7406">
        <v>1452.88</v>
      </c>
      <c r="L7406">
        <v>161.41</v>
      </c>
      <c r="M7406" t="s">
        <v>62</v>
      </c>
      <c r="N7406">
        <v>0.11109658058477</v>
      </c>
      <c r="O7406" t="s">
        <v>11351</v>
      </c>
      <c r="P7406" t="s">
        <v>11352</v>
      </c>
      <c r="R7406" t="s">
        <v>11353</v>
      </c>
      <c r="S7406">
        <f>IF(SalesData[[#This Row],[Return Status]]="Returned",1,0)</f>
        <v>0</v>
      </c>
      <c r="U7406" s="2">
        <f>EOMONTH(SalesData[[#This Row],[Order Date]],0)</f>
        <v>45230</v>
      </c>
      <c r="V7406" s="9" t="str">
        <f>"Q"&amp;INT((MONTH(SalesData[[#This Row],[Order Date]])+2)/3)&amp;"-"&amp;YEAR(SalesData[[#This Row],[Order Date]])</f>
        <v>Q4-2023</v>
      </c>
    </row>
    <row r="7407" spans="1:22" x14ac:dyDescent="0.35">
      <c r="A7407" t="s">
        <v>7548</v>
      </c>
      <c r="B7407" s="1">
        <v>45225</v>
      </c>
      <c r="C7407" t="s">
        <v>106</v>
      </c>
      <c r="D7407" t="s">
        <v>27</v>
      </c>
      <c r="E7407">
        <v>2845434825</v>
      </c>
      <c r="F7407" t="s">
        <v>222</v>
      </c>
      <c r="G7407" t="s">
        <v>164</v>
      </c>
      <c r="H7407" t="s">
        <v>165</v>
      </c>
      <c r="I7407" t="s">
        <v>36</v>
      </c>
      <c r="J7407" t="s">
        <v>61</v>
      </c>
      <c r="K7407">
        <v>963.54</v>
      </c>
      <c r="L7407">
        <v>45.33</v>
      </c>
      <c r="M7407" t="s">
        <v>62</v>
      </c>
      <c r="N7407">
        <v>4.7045270564792303E-2</v>
      </c>
      <c r="O7407" t="s">
        <v>11355</v>
      </c>
      <c r="P7407" t="s">
        <v>11356</v>
      </c>
      <c r="R7407" t="s">
        <v>11353</v>
      </c>
      <c r="S7407">
        <f>IF(SalesData[[#This Row],[Return Status]]="Returned",1,0)</f>
        <v>0</v>
      </c>
      <c r="U7407" s="2">
        <f>EOMONTH(SalesData[[#This Row],[Order Date]],0)</f>
        <v>45230</v>
      </c>
      <c r="V7407" s="9" t="str">
        <f>"Q"&amp;INT((MONTH(SalesData[[#This Row],[Order Date]])+2)/3)&amp;"-"&amp;YEAR(SalesData[[#This Row],[Order Date]])</f>
        <v>Q4-2023</v>
      </c>
    </row>
    <row r="7408" spans="1:22" x14ac:dyDescent="0.35">
      <c r="A7408" t="s">
        <v>7549</v>
      </c>
      <c r="B7408" s="1">
        <v>45216</v>
      </c>
      <c r="C7408" t="s">
        <v>12</v>
      </c>
      <c r="D7408" t="s">
        <v>27</v>
      </c>
      <c r="E7408">
        <v>5099940479</v>
      </c>
      <c r="F7408" t="s">
        <v>73</v>
      </c>
      <c r="G7408" t="s">
        <v>74</v>
      </c>
      <c r="H7408" t="s">
        <v>75</v>
      </c>
      <c r="I7408" t="s">
        <v>36</v>
      </c>
      <c r="J7408" t="s">
        <v>18</v>
      </c>
      <c r="K7408">
        <v>3220.92</v>
      </c>
      <c r="L7408">
        <v>812.02</v>
      </c>
      <c r="M7408" t="s">
        <v>19</v>
      </c>
      <c r="N7408">
        <v>0.25210809333979101</v>
      </c>
      <c r="O7408" t="s">
        <v>11351</v>
      </c>
      <c r="P7408" t="s">
        <v>11354</v>
      </c>
      <c r="R7408" t="s">
        <v>11353</v>
      </c>
      <c r="S7408">
        <f>IF(SalesData[[#This Row],[Return Status]]="Returned",1,0)</f>
        <v>0</v>
      </c>
      <c r="T7408">
        <v>2420.2800000000002</v>
      </c>
      <c r="U7408" s="2">
        <f>EOMONTH(SalesData[[#This Row],[Order Date]],0)</f>
        <v>45230</v>
      </c>
      <c r="V7408" s="9" t="str">
        <f>"Q"&amp;INT((MONTH(SalesData[[#This Row],[Order Date]])+2)/3)&amp;"-"&amp;YEAR(SalesData[[#This Row],[Order Date]])</f>
        <v>Q4-2023</v>
      </c>
    </row>
    <row r="7409" spans="1:22" x14ac:dyDescent="0.35">
      <c r="A7409" t="s">
        <v>7550</v>
      </c>
      <c r="B7409" s="1">
        <v>45227</v>
      </c>
      <c r="C7409" t="s">
        <v>92</v>
      </c>
      <c r="D7409" t="s">
        <v>27</v>
      </c>
      <c r="E7409">
        <v>7859038580</v>
      </c>
      <c r="F7409" t="s">
        <v>107</v>
      </c>
      <c r="G7409" t="s">
        <v>15</v>
      </c>
      <c r="H7409" t="s">
        <v>16</v>
      </c>
      <c r="I7409" t="s">
        <v>17</v>
      </c>
      <c r="J7409" t="s">
        <v>65</v>
      </c>
      <c r="K7409">
        <v>4843.62</v>
      </c>
      <c r="L7409">
        <v>1225.6300000000001</v>
      </c>
      <c r="M7409" t="s">
        <v>65</v>
      </c>
      <c r="N7409">
        <v>0.25304008159186703</v>
      </c>
      <c r="O7409" t="s">
        <v>11351</v>
      </c>
      <c r="P7409" t="s">
        <v>11354</v>
      </c>
      <c r="R7409" t="s">
        <v>11353</v>
      </c>
      <c r="S7409">
        <f>IF(SalesData[[#This Row],[Return Status]]="Returned",1,0)</f>
        <v>0</v>
      </c>
      <c r="T7409">
        <v>2085.91</v>
      </c>
      <c r="U7409" s="2">
        <f>EOMONTH(SalesData[[#This Row],[Order Date]],0)</f>
        <v>45230</v>
      </c>
      <c r="V7409" s="9" t="str">
        <f>"Q"&amp;INT((MONTH(SalesData[[#This Row],[Order Date]])+2)/3)&amp;"-"&amp;YEAR(SalesData[[#This Row],[Order Date]])</f>
        <v>Q4-2023</v>
      </c>
    </row>
    <row r="7410" spans="1:22" x14ac:dyDescent="0.35">
      <c r="A7410" t="s">
        <v>7551</v>
      </c>
      <c r="B7410" s="1">
        <v>45212</v>
      </c>
      <c r="C7410" t="s">
        <v>149</v>
      </c>
      <c r="D7410" t="s">
        <v>145</v>
      </c>
      <c r="E7410">
        <v>8544588863</v>
      </c>
      <c r="F7410" t="s">
        <v>147</v>
      </c>
      <c r="G7410" t="s">
        <v>84</v>
      </c>
      <c r="H7410" t="s">
        <v>11357</v>
      </c>
      <c r="I7410" t="s">
        <v>31</v>
      </c>
      <c r="J7410" t="s">
        <v>19</v>
      </c>
      <c r="K7410">
        <v>2523.65</v>
      </c>
      <c r="L7410">
        <v>690.8</v>
      </c>
      <c r="M7410" t="s">
        <v>19</v>
      </c>
      <c r="N7410">
        <v>0.27373050938125298</v>
      </c>
      <c r="O7410" t="s">
        <v>11351</v>
      </c>
      <c r="P7410" t="s">
        <v>11354</v>
      </c>
      <c r="R7410" t="s">
        <v>11353</v>
      </c>
      <c r="S7410">
        <f>IF(SalesData[[#This Row],[Return Status]]="Returned",1,0)</f>
        <v>0</v>
      </c>
      <c r="T7410">
        <v>847.14</v>
      </c>
      <c r="U7410" s="2">
        <f>EOMONTH(SalesData[[#This Row],[Order Date]],0)</f>
        <v>45230</v>
      </c>
      <c r="V7410" s="9" t="str">
        <f>"Q"&amp;INT((MONTH(SalesData[[#This Row],[Order Date]])+2)/3)&amp;"-"&amp;YEAR(SalesData[[#This Row],[Order Date]])</f>
        <v>Q4-2023</v>
      </c>
    </row>
    <row r="7411" spans="1:22" x14ac:dyDescent="0.35">
      <c r="A7411" t="s">
        <v>7552</v>
      </c>
      <c r="B7411" s="1">
        <v>45223</v>
      </c>
      <c r="C7411" t="s">
        <v>87</v>
      </c>
      <c r="D7411" t="s">
        <v>27</v>
      </c>
      <c r="E7411">
        <v>1531155529</v>
      </c>
      <c r="F7411" t="s">
        <v>238</v>
      </c>
      <c r="G7411" t="s">
        <v>74</v>
      </c>
      <c r="H7411" t="s">
        <v>75</v>
      </c>
      <c r="I7411" t="s">
        <v>36</v>
      </c>
      <c r="J7411" t="s">
        <v>19</v>
      </c>
      <c r="K7411">
        <v>3911.89</v>
      </c>
      <c r="L7411">
        <v>577.27</v>
      </c>
      <c r="M7411" t="s">
        <v>19</v>
      </c>
      <c r="N7411">
        <v>0.14756805533897899</v>
      </c>
      <c r="O7411" t="s">
        <v>11351</v>
      </c>
      <c r="P7411" t="s">
        <v>11352</v>
      </c>
      <c r="R7411" t="s">
        <v>11353</v>
      </c>
      <c r="S7411">
        <f>IF(SalesData[[#This Row],[Return Status]]="Returned",1,0)</f>
        <v>0</v>
      </c>
      <c r="T7411">
        <v>2420.2800000000002</v>
      </c>
      <c r="U7411" s="2">
        <f>EOMONTH(SalesData[[#This Row],[Order Date]],0)</f>
        <v>45230</v>
      </c>
      <c r="V7411" s="9" t="str">
        <f>"Q"&amp;INT((MONTH(SalesData[[#This Row],[Order Date]])+2)/3)&amp;"-"&amp;YEAR(SalesData[[#This Row],[Order Date]])</f>
        <v>Q4-2023</v>
      </c>
    </row>
    <row r="7412" spans="1:22" x14ac:dyDescent="0.35">
      <c r="A7412" t="s">
        <v>7553</v>
      </c>
      <c r="B7412" s="1">
        <v>45213</v>
      </c>
      <c r="C7412" t="s">
        <v>325</v>
      </c>
      <c r="D7412" t="s">
        <v>39</v>
      </c>
      <c r="E7412">
        <v>9862582822</v>
      </c>
      <c r="F7412" t="s">
        <v>152</v>
      </c>
      <c r="G7412" t="s">
        <v>11368</v>
      </c>
      <c r="H7412" t="s">
        <v>24</v>
      </c>
      <c r="I7412" t="s">
        <v>17</v>
      </c>
      <c r="J7412" t="s">
        <v>62</v>
      </c>
      <c r="K7412">
        <v>2661.6</v>
      </c>
      <c r="L7412">
        <v>767.2</v>
      </c>
      <c r="M7412" t="s">
        <v>62</v>
      </c>
      <c r="N7412">
        <v>0.28824767057409101</v>
      </c>
      <c r="O7412" t="s">
        <v>11351</v>
      </c>
      <c r="P7412" t="s">
        <v>11354</v>
      </c>
      <c r="R7412" t="s">
        <v>11353</v>
      </c>
      <c r="S7412">
        <f>IF(SalesData[[#This Row],[Return Status]]="Returned",1,0)</f>
        <v>0</v>
      </c>
      <c r="U7412" s="2">
        <f>EOMONTH(SalesData[[#This Row],[Order Date]],0)</f>
        <v>45230</v>
      </c>
      <c r="V7412" s="9" t="str">
        <f>"Q"&amp;INT((MONTH(SalesData[[#This Row],[Order Date]])+2)/3)&amp;"-"&amp;YEAR(SalesData[[#This Row],[Order Date]])</f>
        <v>Q4-2023</v>
      </c>
    </row>
    <row r="7413" spans="1:22" x14ac:dyDescent="0.35">
      <c r="A7413" t="s">
        <v>7554</v>
      </c>
      <c r="B7413" s="1">
        <v>45203</v>
      </c>
      <c r="C7413" t="s">
        <v>132</v>
      </c>
      <c r="D7413" t="s">
        <v>46</v>
      </c>
      <c r="E7413">
        <v>9396647353</v>
      </c>
      <c r="F7413" t="s">
        <v>181</v>
      </c>
      <c r="G7413" t="s">
        <v>54</v>
      </c>
      <c r="H7413" t="s">
        <v>55</v>
      </c>
      <c r="I7413" t="s">
        <v>31</v>
      </c>
      <c r="J7413" t="s">
        <v>18</v>
      </c>
      <c r="K7413">
        <v>1657.67</v>
      </c>
      <c r="L7413">
        <v>215.52</v>
      </c>
      <c r="M7413" t="s">
        <v>19</v>
      </c>
      <c r="N7413">
        <v>0.13001381457105499</v>
      </c>
      <c r="O7413" t="s">
        <v>11351</v>
      </c>
      <c r="P7413" t="s">
        <v>11352</v>
      </c>
      <c r="R7413" t="s">
        <v>11353</v>
      </c>
      <c r="S7413">
        <f>IF(SalesData[[#This Row],[Return Status]]="Returned",1,0)</f>
        <v>0</v>
      </c>
      <c r="U7413" s="2">
        <f>EOMONTH(SalesData[[#This Row],[Order Date]],0)</f>
        <v>45230</v>
      </c>
      <c r="V7413" s="9" t="str">
        <f>"Q"&amp;INT((MONTH(SalesData[[#This Row],[Order Date]])+2)/3)&amp;"-"&amp;YEAR(SalesData[[#This Row],[Order Date]])</f>
        <v>Q4-2023</v>
      </c>
    </row>
    <row r="7414" spans="1:22" x14ac:dyDescent="0.35">
      <c r="A7414" t="s">
        <v>7555</v>
      </c>
      <c r="B7414" s="1">
        <v>45210</v>
      </c>
      <c r="C7414" t="s">
        <v>87</v>
      </c>
      <c r="D7414" t="s">
        <v>46</v>
      </c>
      <c r="E7414">
        <v>657222186</v>
      </c>
      <c r="F7414" t="s">
        <v>159</v>
      </c>
      <c r="G7414" t="s">
        <v>84</v>
      </c>
      <c r="H7414" t="s">
        <v>85</v>
      </c>
      <c r="I7414" t="s">
        <v>31</v>
      </c>
      <c r="J7414" t="s">
        <v>19</v>
      </c>
      <c r="K7414">
        <v>1700.33</v>
      </c>
      <c r="L7414">
        <v>232.26</v>
      </c>
      <c r="M7414" t="s">
        <v>19</v>
      </c>
      <c r="N7414">
        <v>0.136597013520905</v>
      </c>
      <c r="O7414" t="s">
        <v>11351</v>
      </c>
      <c r="P7414" t="s">
        <v>11352</v>
      </c>
      <c r="Q7414" t="s">
        <v>11369</v>
      </c>
      <c r="R7414" t="s">
        <v>11360</v>
      </c>
      <c r="S7414">
        <f>IF(SalesData[[#This Row],[Return Status]]="Returned",1,0)</f>
        <v>1</v>
      </c>
      <c r="T7414">
        <v>847.14</v>
      </c>
      <c r="U7414" s="2">
        <f>EOMONTH(SalesData[[#This Row],[Order Date]],0)</f>
        <v>45230</v>
      </c>
      <c r="V7414" s="9" t="str">
        <f>"Q"&amp;INT((MONTH(SalesData[[#This Row],[Order Date]])+2)/3)&amp;"-"&amp;YEAR(SalesData[[#This Row],[Order Date]])</f>
        <v>Q4-2023</v>
      </c>
    </row>
    <row r="7415" spans="1:22" x14ac:dyDescent="0.35">
      <c r="A7415" t="s">
        <v>7556</v>
      </c>
      <c r="B7415" s="1">
        <v>45203</v>
      </c>
      <c r="C7415" t="s">
        <v>188</v>
      </c>
      <c r="D7415" t="s">
        <v>39</v>
      </c>
      <c r="E7415">
        <v>5588466920</v>
      </c>
      <c r="F7415" t="s">
        <v>137</v>
      </c>
      <c r="G7415" t="s">
        <v>34</v>
      </c>
      <c r="H7415" t="s">
        <v>35</v>
      </c>
      <c r="I7415" t="s">
        <v>36</v>
      </c>
      <c r="J7415" t="s">
        <v>18</v>
      </c>
      <c r="K7415">
        <v>4598.4799999999996</v>
      </c>
      <c r="L7415">
        <v>1288.4000000000001</v>
      </c>
      <c r="M7415" t="s">
        <v>19</v>
      </c>
      <c r="N7415">
        <v>0.28017953758633302</v>
      </c>
      <c r="O7415" t="s">
        <v>11351</v>
      </c>
      <c r="P7415" t="s">
        <v>11354</v>
      </c>
      <c r="R7415" t="s">
        <v>11353</v>
      </c>
      <c r="S7415">
        <f>IF(SalesData[[#This Row],[Return Status]]="Returned",1,0)</f>
        <v>0</v>
      </c>
      <c r="U7415" s="2">
        <f>EOMONTH(SalesData[[#This Row],[Order Date]],0)</f>
        <v>45230</v>
      </c>
      <c r="V7415" s="9" t="str">
        <f>"Q"&amp;INT((MONTH(SalesData[[#This Row],[Order Date]])+2)/3)&amp;"-"&amp;YEAR(SalesData[[#This Row],[Order Date]])</f>
        <v>Q4-2023</v>
      </c>
    </row>
    <row r="7416" spans="1:22" x14ac:dyDescent="0.35">
      <c r="A7416" t="s">
        <v>7557</v>
      </c>
      <c r="B7416" s="1">
        <v>45217</v>
      </c>
      <c r="C7416" t="s">
        <v>132</v>
      </c>
      <c r="D7416" t="s">
        <v>13</v>
      </c>
      <c r="E7416">
        <v>3738093480</v>
      </c>
      <c r="F7416" t="s">
        <v>14</v>
      </c>
      <c r="G7416" t="s">
        <v>15</v>
      </c>
      <c r="H7416" t="s">
        <v>16</v>
      </c>
      <c r="I7416" t="s">
        <v>17</v>
      </c>
      <c r="J7416" t="s">
        <v>19</v>
      </c>
      <c r="K7416">
        <v>4359.34</v>
      </c>
      <c r="L7416">
        <v>223.39</v>
      </c>
      <c r="M7416" t="s">
        <v>19</v>
      </c>
      <c r="N7416">
        <v>5.12439956507178E-2</v>
      </c>
      <c r="O7416" t="s">
        <v>11351</v>
      </c>
      <c r="P7416" t="s">
        <v>11356</v>
      </c>
      <c r="R7416" t="s">
        <v>11353</v>
      </c>
      <c r="S7416">
        <f>IF(SalesData[[#This Row],[Return Status]]="Returned",1,0)</f>
        <v>0</v>
      </c>
      <c r="T7416">
        <v>2085.91</v>
      </c>
      <c r="U7416" s="2">
        <f>EOMONTH(SalesData[[#This Row],[Order Date]],0)</f>
        <v>45230</v>
      </c>
      <c r="V7416" s="9" t="str">
        <f>"Q"&amp;INT((MONTH(SalesData[[#This Row],[Order Date]])+2)/3)&amp;"-"&amp;YEAR(SalesData[[#This Row],[Order Date]])</f>
        <v>Q4-2023</v>
      </c>
    </row>
    <row r="7417" spans="1:22" x14ac:dyDescent="0.35">
      <c r="A7417" t="s">
        <v>7558</v>
      </c>
      <c r="B7417" s="1">
        <v>45200</v>
      </c>
      <c r="C7417" t="s">
        <v>111</v>
      </c>
      <c r="D7417" t="s">
        <v>72</v>
      </c>
      <c r="E7417">
        <v>4317043047</v>
      </c>
      <c r="F7417" t="s">
        <v>156</v>
      </c>
      <c r="G7417" t="s">
        <v>84</v>
      </c>
      <c r="H7417" t="s">
        <v>85</v>
      </c>
      <c r="I7417" t="s">
        <v>31</v>
      </c>
      <c r="J7417" t="s">
        <v>62</v>
      </c>
      <c r="K7417">
        <v>4194.13</v>
      </c>
      <c r="L7417">
        <v>305.88</v>
      </c>
      <c r="M7417" t="s">
        <v>62</v>
      </c>
      <c r="N7417">
        <v>7.2930500485201902E-2</v>
      </c>
      <c r="O7417" t="s">
        <v>11351</v>
      </c>
      <c r="P7417" t="s">
        <v>11356</v>
      </c>
      <c r="R7417" t="s">
        <v>11353</v>
      </c>
      <c r="S7417">
        <f>IF(SalesData[[#This Row],[Return Status]]="Returned",1,0)</f>
        <v>0</v>
      </c>
      <c r="T7417">
        <v>847.14</v>
      </c>
      <c r="U7417" s="2">
        <f>EOMONTH(SalesData[[#This Row],[Order Date]],0)</f>
        <v>45230</v>
      </c>
      <c r="V7417" s="9" t="str">
        <f>"Q"&amp;INT((MONTH(SalesData[[#This Row],[Order Date]])+2)/3)&amp;"-"&amp;YEAR(SalesData[[#This Row],[Order Date]])</f>
        <v>Q4-2023</v>
      </c>
    </row>
    <row r="7418" spans="1:22" x14ac:dyDescent="0.35">
      <c r="A7418" t="s">
        <v>7559</v>
      </c>
      <c r="B7418" s="1">
        <v>45221</v>
      </c>
      <c r="C7418" t="s">
        <v>162</v>
      </c>
      <c r="D7418" t="s">
        <v>145</v>
      </c>
      <c r="E7418">
        <v>8896925766</v>
      </c>
      <c r="F7418" t="s">
        <v>88</v>
      </c>
      <c r="G7418" t="s">
        <v>89</v>
      </c>
      <c r="H7418" t="s">
        <v>90</v>
      </c>
      <c r="I7418" t="s">
        <v>31</v>
      </c>
      <c r="J7418" t="s">
        <v>43</v>
      </c>
      <c r="K7418">
        <v>1214.5899999999999</v>
      </c>
      <c r="L7418">
        <v>286.86</v>
      </c>
      <c r="M7418" t="s">
        <v>43</v>
      </c>
      <c r="N7418">
        <v>0.236178463514437</v>
      </c>
      <c r="O7418" t="s">
        <v>11351</v>
      </c>
      <c r="P7418" t="s">
        <v>11354</v>
      </c>
      <c r="R7418" t="s">
        <v>11353</v>
      </c>
      <c r="S7418">
        <f>IF(SalesData[[#This Row],[Return Status]]="Returned",1,0)</f>
        <v>0</v>
      </c>
      <c r="T7418">
        <v>207.68</v>
      </c>
      <c r="U7418" s="2">
        <f>EOMONTH(SalesData[[#This Row],[Order Date]],0)</f>
        <v>45230</v>
      </c>
      <c r="V7418" s="9" t="str">
        <f>"Q"&amp;INT((MONTH(SalesData[[#This Row],[Order Date]])+2)/3)&amp;"-"&amp;YEAR(SalesData[[#This Row],[Order Date]])</f>
        <v>Q4-2023</v>
      </c>
    </row>
    <row r="7419" spans="1:22" x14ac:dyDescent="0.35">
      <c r="A7419" t="s">
        <v>7560</v>
      </c>
      <c r="B7419" s="1">
        <v>45208</v>
      </c>
      <c r="C7419" t="s">
        <v>188</v>
      </c>
      <c r="D7419" t="s">
        <v>46</v>
      </c>
      <c r="E7419">
        <v>6002025427</v>
      </c>
      <c r="F7419" t="s">
        <v>156</v>
      </c>
      <c r="G7419" t="s">
        <v>84</v>
      </c>
      <c r="H7419" t="s">
        <v>85</v>
      </c>
      <c r="I7419" t="s">
        <v>31</v>
      </c>
      <c r="J7419" t="s">
        <v>42</v>
      </c>
      <c r="K7419">
        <v>2409.9499999999998</v>
      </c>
      <c r="L7419">
        <v>593.75</v>
      </c>
      <c r="M7419" t="s">
        <v>43</v>
      </c>
      <c r="N7419">
        <v>0.24637440610801101</v>
      </c>
      <c r="O7419" t="s">
        <v>11351</v>
      </c>
      <c r="P7419" t="s">
        <v>11354</v>
      </c>
      <c r="R7419" t="s">
        <v>11353</v>
      </c>
      <c r="S7419">
        <f>IF(SalesData[[#This Row],[Return Status]]="Returned",1,0)</f>
        <v>0</v>
      </c>
      <c r="T7419">
        <v>847.14</v>
      </c>
      <c r="U7419" s="2">
        <f>EOMONTH(SalesData[[#This Row],[Order Date]],0)</f>
        <v>45230</v>
      </c>
      <c r="V7419" s="9" t="str">
        <f>"Q"&amp;INT((MONTH(SalesData[[#This Row],[Order Date]])+2)/3)&amp;"-"&amp;YEAR(SalesData[[#This Row],[Order Date]])</f>
        <v>Q4-2023</v>
      </c>
    </row>
    <row r="7420" spans="1:22" x14ac:dyDescent="0.35">
      <c r="A7420" t="s">
        <v>7561</v>
      </c>
      <c r="B7420" s="1">
        <v>45229</v>
      </c>
      <c r="C7420" t="s">
        <v>52</v>
      </c>
      <c r="D7420" t="s">
        <v>72</v>
      </c>
      <c r="E7420">
        <v>2751343098</v>
      </c>
      <c r="F7420" t="s">
        <v>73</v>
      </c>
      <c r="G7420" t="s">
        <v>74</v>
      </c>
      <c r="H7420" t="s">
        <v>75</v>
      </c>
      <c r="I7420" t="s">
        <v>36</v>
      </c>
      <c r="J7420" t="s">
        <v>18</v>
      </c>
      <c r="K7420">
        <v>2577.17</v>
      </c>
      <c r="L7420">
        <v>656.56</v>
      </c>
      <c r="M7420" t="s">
        <v>19</v>
      </c>
      <c r="N7420">
        <v>0.25476006627424702</v>
      </c>
      <c r="O7420" t="s">
        <v>11351</v>
      </c>
      <c r="P7420" t="s">
        <v>11354</v>
      </c>
      <c r="R7420" t="s">
        <v>11353</v>
      </c>
      <c r="S7420">
        <f>IF(SalesData[[#This Row],[Return Status]]="Returned",1,0)</f>
        <v>0</v>
      </c>
      <c r="T7420">
        <v>2420.2800000000002</v>
      </c>
      <c r="U7420" s="2">
        <f>EOMONTH(SalesData[[#This Row],[Order Date]],0)</f>
        <v>45230</v>
      </c>
      <c r="V7420" s="9" t="str">
        <f>"Q"&amp;INT((MONTH(SalesData[[#This Row],[Order Date]])+2)/3)&amp;"-"&amp;YEAR(SalesData[[#This Row],[Order Date]])</f>
        <v>Q4-2023</v>
      </c>
    </row>
    <row r="7421" spans="1:22" x14ac:dyDescent="0.35">
      <c r="A7421" t="s">
        <v>7562</v>
      </c>
      <c r="B7421" s="1">
        <v>45223</v>
      </c>
      <c r="C7421" t="s">
        <v>106</v>
      </c>
      <c r="D7421" t="s">
        <v>99</v>
      </c>
      <c r="E7421">
        <v>3248850031</v>
      </c>
      <c r="F7421" t="s">
        <v>312</v>
      </c>
      <c r="G7421" t="s">
        <v>141</v>
      </c>
      <c r="H7421" t="s">
        <v>121</v>
      </c>
      <c r="I7421" t="s">
        <v>17</v>
      </c>
      <c r="J7421" t="s">
        <v>19</v>
      </c>
      <c r="K7421">
        <v>1379.06</v>
      </c>
      <c r="L7421">
        <v>174.44</v>
      </c>
      <c r="M7421" t="s">
        <v>19</v>
      </c>
      <c r="N7421">
        <v>0.12649195829043</v>
      </c>
      <c r="O7421" t="s">
        <v>11351</v>
      </c>
      <c r="P7421" t="s">
        <v>11352</v>
      </c>
      <c r="R7421" t="s">
        <v>11353</v>
      </c>
      <c r="S7421">
        <f>IF(SalesData[[#This Row],[Return Status]]="Returned",1,0)</f>
        <v>0</v>
      </c>
      <c r="T7421">
        <v>2793.38</v>
      </c>
      <c r="U7421" s="2">
        <f>EOMONTH(SalesData[[#This Row],[Order Date]],0)</f>
        <v>45230</v>
      </c>
      <c r="V7421" s="9" t="str">
        <f>"Q"&amp;INT((MONTH(SalesData[[#This Row],[Order Date]])+2)/3)&amp;"-"&amp;YEAR(SalesData[[#This Row],[Order Date]])</f>
        <v>Q4-2023</v>
      </c>
    </row>
    <row r="7422" spans="1:22" x14ac:dyDescent="0.35">
      <c r="A7422" t="s">
        <v>7563</v>
      </c>
      <c r="B7422" s="1">
        <v>45205</v>
      </c>
      <c r="C7422" t="s">
        <v>149</v>
      </c>
      <c r="D7422" t="s">
        <v>72</v>
      </c>
      <c r="E7422">
        <v>4104543483</v>
      </c>
      <c r="F7422" t="s">
        <v>172</v>
      </c>
      <c r="G7422" t="s">
        <v>141</v>
      </c>
      <c r="H7422" t="s">
        <v>121</v>
      </c>
      <c r="I7422" t="s">
        <v>17</v>
      </c>
      <c r="J7422" t="s">
        <v>42</v>
      </c>
      <c r="K7422">
        <v>3149.9</v>
      </c>
      <c r="L7422">
        <v>114.79</v>
      </c>
      <c r="M7422" t="s">
        <v>43</v>
      </c>
      <c r="N7422">
        <v>3.6442426743706201E-2</v>
      </c>
      <c r="O7422" t="s">
        <v>11351</v>
      </c>
      <c r="P7422" t="s">
        <v>11356</v>
      </c>
      <c r="R7422" t="s">
        <v>11353</v>
      </c>
      <c r="S7422">
        <f>IF(SalesData[[#This Row],[Return Status]]="Returned",1,0)</f>
        <v>0</v>
      </c>
      <c r="T7422">
        <v>2793.38</v>
      </c>
      <c r="U7422" s="2">
        <f>EOMONTH(SalesData[[#This Row],[Order Date]],0)</f>
        <v>45230</v>
      </c>
      <c r="V7422" s="9" t="str">
        <f>"Q"&amp;INT((MONTH(SalesData[[#This Row],[Order Date]])+2)/3)&amp;"-"&amp;YEAR(SalesData[[#This Row],[Order Date]])</f>
        <v>Q4-2023</v>
      </c>
    </row>
    <row r="7423" spans="1:22" x14ac:dyDescent="0.35">
      <c r="A7423" t="s">
        <v>7564</v>
      </c>
      <c r="B7423" s="1">
        <v>45205</v>
      </c>
      <c r="C7423" t="s">
        <v>97</v>
      </c>
      <c r="D7423" t="s">
        <v>39</v>
      </c>
      <c r="E7423">
        <v>5380956039</v>
      </c>
      <c r="F7423" t="s">
        <v>133</v>
      </c>
      <c r="G7423" t="s">
        <v>89</v>
      </c>
      <c r="H7423" t="s">
        <v>11357</v>
      </c>
      <c r="I7423" t="s">
        <v>31</v>
      </c>
      <c r="J7423" t="s">
        <v>18</v>
      </c>
      <c r="K7423">
        <v>1105.77</v>
      </c>
      <c r="L7423">
        <v>151.66</v>
      </c>
      <c r="M7423" t="s">
        <v>19</v>
      </c>
      <c r="N7423">
        <v>0.13715329589335901</v>
      </c>
      <c r="O7423" t="s">
        <v>11351</v>
      </c>
      <c r="P7423" t="s">
        <v>11352</v>
      </c>
      <c r="R7423" t="s">
        <v>11353</v>
      </c>
      <c r="S7423">
        <f>IF(SalesData[[#This Row],[Return Status]]="Returned",1,0)</f>
        <v>0</v>
      </c>
      <c r="T7423">
        <v>207.68</v>
      </c>
      <c r="U7423" s="2">
        <f>EOMONTH(SalesData[[#This Row],[Order Date]],0)</f>
        <v>45230</v>
      </c>
      <c r="V7423" s="9" t="str">
        <f>"Q"&amp;INT((MONTH(SalesData[[#This Row],[Order Date]])+2)/3)&amp;"-"&amp;YEAR(SalesData[[#This Row],[Order Date]])</f>
        <v>Q4-2023</v>
      </c>
    </row>
    <row r="7424" spans="1:22" x14ac:dyDescent="0.35">
      <c r="A7424" t="s">
        <v>7565</v>
      </c>
      <c r="B7424" s="1">
        <v>45223</v>
      </c>
      <c r="C7424" t="s">
        <v>71</v>
      </c>
      <c r="D7424" t="s">
        <v>145</v>
      </c>
      <c r="E7424">
        <v>7472248727</v>
      </c>
      <c r="F7424" t="s">
        <v>14</v>
      </c>
      <c r="G7424" t="s">
        <v>15</v>
      </c>
      <c r="H7424" t="s">
        <v>16</v>
      </c>
      <c r="I7424" t="s">
        <v>17</v>
      </c>
      <c r="J7424" t="s">
        <v>62</v>
      </c>
      <c r="K7424">
        <v>1159.4100000000001</v>
      </c>
      <c r="L7424">
        <v>110.71</v>
      </c>
      <c r="M7424" t="s">
        <v>62</v>
      </c>
      <c r="N7424">
        <v>9.5488222457974295E-2</v>
      </c>
      <c r="O7424" t="s">
        <v>11351</v>
      </c>
      <c r="P7424" t="s">
        <v>11356</v>
      </c>
      <c r="Q7424" t="s">
        <v>11373</v>
      </c>
      <c r="R7424" t="s">
        <v>11360</v>
      </c>
      <c r="S7424">
        <f>IF(SalesData[[#This Row],[Return Status]]="Returned",1,0)</f>
        <v>1</v>
      </c>
      <c r="T7424">
        <v>2085.91</v>
      </c>
      <c r="U7424" s="2">
        <f>EOMONTH(SalesData[[#This Row],[Order Date]],0)</f>
        <v>45230</v>
      </c>
      <c r="V7424" s="9" t="str">
        <f>"Q"&amp;INT((MONTH(SalesData[[#This Row],[Order Date]])+2)/3)&amp;"-"&amp;YEAR(SalesData[[#This Row],[Order Date]])</f>
        <v>Q4-2023</v>
      </c>
    </row>
    <row r="7425" spans="1:22" x14ac:dyDescent="0.35">
      <c r="A7425" t="s">
        <v>7566</v>
      </c>
      <c r="B7425" s="1">
        <v>45216</v>
      </c>
      <c r="C7425" t="s">
        <v>38</v>
      </c>
      <c r="D7425" t="s">
        <v>27</v>
      </c>
      <c r="E7425">
        <v>4127634851</v>
      </c>
      <c r="F7425" t="s">
        <v>116</v>
      </c>
      <c r="G7425" t="s">
        <v>74</v>
      </c>
      <c r="H7425" t="s">
        <v>75</v>
      </c>
      <c r="I7425" t="s">
        <v>36</v>
      </c>
      <c r="J7425" t="s">
        <v>18</v>
      </c>
      <c r="K7425">
        <v>3599.64</v>
      </c>
      <c r="L7425">
        <v>966.31</v>
      </c>
      <c r="M7425" t="s">
        <v>19</v>
      </c>
      <c r="N7425">
        <v>0.268446289073352</v>
      </c>
      <c r="O7425" t="s">
        <v>11351</v>
      </c>
      <c r="P7425" t="s">
        <v>11354</v>
      </c>
      <c r="R7425" t="s">
        <v>11353</v>
      </c>
      <c r="S7425">
        <f>IF(SalesData[[#This Row],[Return Status]]="Returned",1,0)</f>
        <v>0</v>
      </c>
      <c r="T7425">
        <v>2420.2800000000002</v>
      </c>
      <c r="U7425" s="2">
        <f>EOMONTH(SalesData[[#This Row],[Order Date]],0)</f>
        <v>45230</v>
      </c>
      <c r="V7425" s="9" t="str">
        <f>"Q"&amp;INT((MONTH(SalesData[[#This Row],[Order Date]])+2)/3)&amp;"-"&amp;YEAR(SalesData[[#This Row],[Order Date]])</f>
        <v>Q4-2023</v>
      </c>
    </row>
    <row r="7426" spans="1:22" x14ac:dyDescent="0.35">
      <c r="A7426" t="s">
        <v>7567</v>
      </c>
      <c r="B7426" s="1">
        <v>45227</v>
      </c>
      <c r="C7426" t="s">
        <v>205</v>
      </c>
      <c r="D7426" t="s">
        <v>46</v>
      </c>
      <c r="E7426">
        <v>1242464240</v>
      </c>
      <c r="F7426" t="s">
        <v>129</v>
      </c>
      <c r="G7426" t="s">
        <v>54</v>
      </c>
      <c r="H7426" t="s">
        <v>55</v>
      </c>
      <c r="I7426" t="s">
        <v>31</v>
      </c>
      <c r="J7426" t="s">
        <v>62</v>
      </c>
      <c r="K7426">
        <v>3131.56</v>
      </c>
      <c r="L7426">
        <v>672.39</v>
      </c>
      <c r="M7426" t="s">
        <v>62</v>
      </c>
      <c r="N7426">
        <v>0.21471407221959701</v>
      </c>
      <c r="O7426" t="s">
        <v>11351</v>
      </c>
      <c r="P7426" t="s">
        <v>11354</v>
      </c>
      <c r="R7426" t="s">
        <v>11353</v>
      </c>
      <c r="S7426">
        <f>IF(SalesData[[#This Row],[Return Status]]="Returned",1,0)</f>
        <v>0</v>
      </c>
      <c r="U7426" s="2">
        <f>EOMONTH(SalesData[[#This Row],[Order Date]],0)</f>
        <v>45230</v>
      </c>
      <c r="V7426" s="9" t="str">
        <f>"Q"&amp;INT((MONTH(SalesData[[#This Row],[Order Date]])+2)/3)&amp;"-"&amp;YEAR(SalesData[[#This Row],[Order Date]])</f>
        <v>Q4-2023</v>
      </c>
    </row>
    <row r="7427" spans="1:22" x14ac:dyDescent="0.35">
      <c r="A7427" t="s">
        <v>7568</v>
      </c>
      <c r="B7427" s="1">
        <v>45222</v>
      </c>
      <c r="C7427" t="s">
        <v>97</v>
      </c>
      <c r="D7427" t="s">
        <v>80</v>
      </c>
      <c r="E7427">
        <v>1279044094</v>
      </c>
      <c r="F7427" t="s">
        <v>109</v>
      </c>
      <c r="G7427" t="s">
        <v>11378</v>
      </c>
      <c r="H7427" t="s">
        <v>60</v>
      </c>
      <c r="I7427" t="s">
        <v>31</v>
      </c>
      <c r="J7427" t="s">
        <v>42</v>
      </c>
      <c r="K7427">
        <v>4717.24</v>
      </c>
      <c r="L7427">
        <v>340.65</v>
      </c>
      <c r="M7427" t="s">
        <v>43</v>
      </c>
      <c r="N7427">
        <v>7.2213836904630693E-2</v>
      </c>
      <c r="O7427" t="s">
        <v>11351</v>
      </c>
      <c r="P7427" t="s">
        <v>11356</v>
      </c>
      <c r="R7427" t="s">
        <v>11353</v>
      </c>
      <c r="S7427">
        <f>IF(SalesData[[#This Row],[Return Status]]="Returned",1,0)</f>
        <v>0</v>
      </c>
      <c r="U7427" s="2">
        <f>EOMONTH(SalesData[[#This Row],[Order Date]],0)</f>
        <v>45230</v>
      </c>
      <c r="V7427" s="9" t="str">
        <f>"Q"&amp;INT((MONTH(SalesData[[#This Row],[Order Date]])+2)/3)&amp;"-"&amp;YEAR(SalesData[[#This Row],[Order Date]])</f>
        <v>Q4-2023</v>
      </c>
    </row>
    <row r="7428" spans="1:22" x14ac:dyDescent="0.35">
      <c r="A7428" t="s">
        <v>7569</v>
      </c>
      <c r="B7428" s="1">
        <v>45226</v>
      </c>
      <c r="C7428" t="s">
        <v>132</v>
      </c>
      <c r="D7428" t="s">
        <v>99</v>
      </c>
      <c r="E7428">
        <v>5475575775</v>
      </c>
      <c r="F7428" t="s">
        <v>28</v>
      </c>
      <c r="G7428" t="s">
        <v>29</v>
      </c>
      <c r="H7428" t="s">
        <v>11357</v>
      </c>
      <c r="I7428" t="s">
        <v>31</v>
      </c>
      <c r="J7428" t="s">
        <v>65</v>
      </c>
      <c r="K7428">
        <v>66.16</v>
      </c>
      <c r="L7428">
        <v>12.49</v>
      </c>
      <c r="M7428" t="s">
        <v>65</v>
      </c>
      <c r="N7428">
        <v>0.18878476420798099</v>
      </c>
      <c r="O7428" t="s">
        <v>11361</v>
      </c>
      <c r="P7428" t="s">
        <v>11352</v>
      </c>
      <c r="R7428" t="s">
        <v>11353</v>
      </c>
      <c r="S7428">
        <f>IF(SalesData[[#This Row],[Return Status]]="Returned",1,0)</f>
        <v>0</v>
      </c>
      <c r="T7428">
        <v>2788.38</v>
      </c>
      <c r="U7428" s="2">
        <f>EOMONTH(SalesData[[#This Row],[Order Date]],0)</f>
        <v>45230</v>
      </c>
      <c r="V7428" s="9" t="str">
        <f>"Q"&amp;INT((MONTH(SalesData[[#This Row],[Order Date]])+2)/3)&amp;"-"&amp;YEAR(SalesData[[#This Row],[Order Date]])</f>
        <v>Q4-2023</v>
      </c>
    </row>
    <row r="7429" spans="1:22" x14ac:dyDescent="0.35">
      <c r="A7429" t="s">
        <v>7570</v>
      </c>
      <c r="B7429" s="1">
        <v>45213</v>
      </c>
      <c r="C7429" t="s">
        <v>176</v>
      </c>
      <c r="D7429" t="s">
        <v>13</v>
      </c>
      <c r="E7429">
        <v>4982162482</v>
      </c>
      <c r="F7429" t="s">
        <v>159</v>
      </c>
      <c r="G7429" t="s">
        <v>251</v>
      </c>
      <c r="H7429" t="s">
        <v>85</v>
      </c>
      <c r="I7429" t="s">
        <v>31</v>
      </c>
      <c r="J7429" t="s">
        <v>61</v>
      </c>
      <c r="K7429">
        <v>2269.2399999999998</v>
      </c>
      <c r="L7429">
        <v>359.15</v>
      </c>
      <c r="M7429" t="s">
        <v>62</v>
      </c>
      <c r="N7429">
        <v>0.15826884771994201</v>
      </c>
      <c r="O7429" t="s">
        <v>11351</v>
      </c>
      <c r="P7429" t="s">
        <v>11352</v>
      </c>
      <c r="R7429" t="s">
        <v>11353</v>
      </c>
      <c r="S7429">
        <f>IF(SalesData[[#This Row],[Return Status]]="Returned",1,0)</f>
        <v>0</v>
      </c>
      <c r="U7429" s="2">
        <f>EOMONTH(SalesData[[#This Row],[Order Date]],0)</f>
        <v>45230</v>
      </c>
      <c r="V7429" s="9" t="str">
        <f>"Q"&amp;INT((MONTH(SalesData[[#This Row],[Order Date]])+2)/3)&amp;"-"&amp;YEAR(SalesData[[#This Row],[Order Date]])</f>
        <v>Q4-2023</v>
      </c>
    </row>
    <row r="7430" spans="1:22" x14ac:dyDescent="0.35">
      <c r="A7430" t="s">
        <v>7571</v>
      </c>
      <c r="B7430" s="1">
        <v>45200</v>
      </c>
      <c r="C7430" t="s">
        <v>49</v>
      </c>
      <c r="D7430" t="s">
        <v>145</v>
      </c>
      <c r="E7430">
        <v>4193709993</v>
      </c>
      <c r="F7430" t="s">
        <v>206</v>
      </c>
      <c r="G7430" t="s">
        <v>89</v>
      </c>
      <c r="H7430" t="s">
        <v>11357</v>
      </c>
      <c r="I7430" t="s">
        <v>31</v>
      </c>
      <c r="J7430" t="s">
        <v>18</v>
      </c>
      <c r="K7430">
        <v>3339.13</v>
      </c>
      <c r="L7430">
        <v>463.81</v>
      </c>
      <c r="M7430" t="s">
        <v>19</v>
      </c>
      <c r="N7430">
        <v>0.138901450377793</v>
      </c>
      <c r="O7430" t="s">
        <v>11351</v>
      </c>
      <c r="P7430" t="s">
        <v>11352</v>
      </c>
      <c r="R7430" t="s">
        <v>11353</v>
      </c>
      <c r="S7430">
        <f>IF(SalesData[[#This Row],[Return Status]]="Returned",1,0)</f>
        <v>0</v>
      </c>
      <c r="T7430">
        <v>207.68</v>
      </c>
      <c r="U7430" s="2">
        <f>EOMONTH(SalesData[[#This Row],[Order Date]],0)</f>
        <v>45230</v>
      </c>
      <c r="V7430" s="9" t="str">
        <f>"Q"&amp;INT((MONTH(SalesData[[#This Row],[Order Date]])+2)/3)&amp;"-"&amp;YEAR(SalesData[[#This Row],[Order Date]])</f>
        <v>Q4-2023</v>
      </c>
    </row>
    <row r="7431" spans="1:22" x14ac:dyDescent="0.35">
      <c r="A7431" t="s">
        <v>7572</v>
      </c>
      <c r="B7431" s="1">
        <v>45205</v>
      </c>
      <c r="C7431" t="s">
        <v>205</v>
      </c>
      <c r="D7431" t="s">
        <v>80</v>
      </c>
      <c r="E7431">
        <v>7255971315</v>
      </c>
      <c r="F7431" t="s">
        <v>120</v>
      </c>
      <c r="G7431" t="s">
        <v>236</v>
      </c>
      <c r="H7431" t="s">
        <v>121</v>
      </c>
      <c r="I7431" t="s">
        <v>17</v>
      </c>
      <c r="J7431" t="s">
        <v>18</v>
      </c>
      <c r="K7431">
        <v>1368.32</v>
      </c>
      <c r="L7431">
        <v>224.29</v>
      </c>
      <c r="M7431" t="s">
        <v>19</v>
      </c>
      <c r="N7431">
        <v>0.16391633536014999</v>
      </c>
      <c r="O7431" t="s">
        <v>11351</v>
      </c>
      <c r="P7431" t="s">
        <v>11352</v>
      </c>
      <c r="R7431" t="s">
        <v>11353</v>
      </c>
      <c r="S7431">
        <f>IF(SalesData[[#This Row],[Return Status]]="Returned",1,0)</f>
        <v>0</v>
      </c>
      <c r="U7431" s="2">
        <f>EOMONTH(SalesData[[#This Row],[Order Date]],0)</f>
        <v>45230</v>
      </c>
      <c r="V7431" s="9" t="str">
        <f>"Q"&amp;INT((MONTH(SalesData[[#This Row],[Order Date]])+2)/3)&amp;"-"&amp;YEAR(SalesData[[#This Row],[Order Date]])</f>
        <v>Q4-2023</v>
      </c>
    </row>
    <row r="7432" spans="1:22" x14ac:dyDescent="0.35">
      <c r="A7432" t="s">
        <v>7573</v>
      </c>
      <c r="B7432" s="1">
        <v>45218</v>
      </c>
      <c r="C7432" t="s">
        <v>111</v>
      </c>
      <c r="D7432" t="s">
        <v>145</v>
      </c>
      <c r="E7432">
        <v>5671349675</v>
      </c>
      <c r="F7432" t="s">
        <v>28</v>
      </c>
      <c r="G7432" t="s">
        <v>29</v>
      </c>
      <c r="H7432" t="s">
        <v>30</v>
      </c>
      <c r="I7432" t="s">
        <v>31</v>
      </c>
      <c r="J7432" t="s">
        <v>62</v>
      </c>
      <c r="K7432">
        <v>3860.07</v>
      </c>
      <c r="L7432">
        <v>1151.72</v>
      </c>
      <c r="M7432" t="s">
        <v>62</v>
      </c>
      <c r="N7432">
        <v>0.29836764618258199</v>
      </c>
      <c r="O7432" t="s">
        <v>11351</v>
      </c>
      <c r="P7432" t="s">
        <v>11354</v>
      </c>
      <c r="R7432" t="s">
        <v>11353</v>
      </c>
      <c r="S7432">
        <f>IF(SalesData[[#This Row],[Return Status]]="Returned",1,0)</f>
        <v>0</v>
      </c>
      <c r="T7432">
        <v>2788.38</v>
      </c>
      <c r="U7432" s="2">
        <f>EOMONTH(SalesData[[#This Row],[Order Date]],0)</f>
        <v>45230</v>
      </c>
      <c r="V7432" s="9" t="str">
        <f>"Q"&amp;INT((MONTH(SalesData[[#This Row],[Order Date]])+2)/3)&amp;"-"&amp;YEAR(SalesData[[#This Row],[Order Date]])</f>
        <v>Q4-2023</v>
      </c>
    </row>
    <row r="7433" spans="1:22" x14ac:dyDescent="0.35">
      <c r="A7433" t="s">
        <v>7574</v>
      </c>
      <c r="B7433" s="1">
        <v>45226</v>
      </c>
      <c r="C7433" t="s">
        <v>52</v>
      </c>
      <c r="D7433" t="s">
        <v>72</v>
      </c>
      <c r="E7433">
        <v>5709194392</v>
      </c>
      <c r="F7433" t="s">
        <v>100</v>
      </c>
      <c r="G7433" t="s">
        <v>34</v>
      </c>
      <c r="H7433" t="s">
        <v>35</v>
      </c>
      <c r="I7433" t="s">
        <v>36</v>
      </c>
      <c r="J7433" t="s">
        <v>62</v>
      </c>
      <c r="K7433">
        <v>1792.92</v>
      </c>
      <c r="L7433">
        <v>103.81</v>
      </c>
      <c r="M7433" t="s">
        <v>62</v>
      </c>
      <c r="N7433">
        <v>5.78999620730428E-2</v>
      </c>
      <c r="O7433" t="s">
        <v>11351</v>
      </c>
      <c r="P7433" t="s">
        <v>11356</v>
      </c>
      <c r="R7433" t="s">
        <v>11353</v>
      </c>
      <c r="S7433">
        <f>IF(SalesData[[#This Row],[Return Status]]="Returned",1,0)</f>
        <v>0</v>
      </c>
      <c r="U7433" s="2">
        <f>EOMONTH(SalesData[[#This Row],[Order Date]],0)</f>
        <v>45230</v>
      </c>
      <c r="V7433" s="9" t="str">
        <f>"Q"&amp;INT((MONTH(SalesData[[#This Row],[Order Date]])+2)/3)&amp;"-"&amp;YEAR(SalesData[[#This Row],[Order Date]])</f>
        <v>Q4-2023</v>
      </c>
    </row>
    <row r="7434" spans="1:22" x14ac:dyDescent="0.35">
      <c r="A7434" t="s">
        <v>7575</v>
      </c>
      <c r="B7434" s="1">
        <v>45226</v>
      </c>
      <c r="C7434" t="s">
        <v>92</v>
      </c>
      <c r="D7434" t="s">
        <v>46</v>
      </c>
      <c r="E7434">
        <v>7189789274</v>
      </c>
      <c r="F7434" t="s">
        <v>120</v>
      </c>
      <c r="G7434" t="s">
        <v>141</v>
      </c>
      <c r="H7434" t="s">
        <v>121</v>
      </c>
      <c r="I7434" t="s">
        <v>17</v>
      </c>
      <c r="J7434" t="s">
        <v>18</v>
      </c>
      <c r="K7434">
        <v>2708.68</v>
      </c>
      <c r="L7434">
        <v>738.04</v>
      </c>
      <c r="M7434" t="s">
        <v>19</v>
      </c>
      <c r="N7434">
        <v>0.27247220048141502</v>
      </c>
      <c r="O7434" t="s">
        <v>11351</v>
      </c>
      <c r="P7434" t="s">
        <v>11354</v>
      </c>
      <c r="R7434" t="s">
        <v>11353</v>
      </c>
      <c r="S7434">
        <f>IF(SalesData[[#This Row],[Return Status]]="Returned",1,0)</f>
        <v>0</v>
      </c>
      <c r="T7434">
        <v>2793.38</v>
      </c>
      <c r="U7434" s="2">
        <f>EOMONTH(SalesData[[#This Row],[Order Date]],0)</f>
        <v>45230</v>
      </c>
      <c r="V7434" s="9" t="str">
        <f>"Q"&amp;INT((MONTH(SalesData[[#This Row],[Order Date]])+2)/3)&amp;"-"&amp;YEAR(SalesData[[#This Row],[Order Date]])</f>
        <v>Q4-2023</v>
      </c>
    </row>
    <row r="7435" spans="1:22" x14ac:dyDescent="0.35">
      <c r="A7435" t="s">
        <v>7576</v>
      </c>
      <c r="B7435" s="1">
        <v>45208</v>
      </c>
      <c r="C7435" t="s">
        <v>97</v>
      </c>
      <c r="D7435" t="s">
        <v>13</v>
      </c>
      <c r="E7435">
        <v>5346602614</v>
      </c>
      <c r="F7435" t="s">
        <v>114</v>
      </c>
      <c r="G7435" t="s">
        <v>59</v>
      </c>
      <c r="H7435" t="s">
        <v>11357</v>
      </c>
      <c r="I7435" t="s">
        <v>31</v>
      </c>
      <c r="J7435" t="s">
        <v>65</v>
      </c>
      <c r="K7435">
        <v>4962.93</v>
      </c>
      <c r="L7435">
        <v>662.07</v>
      </c>
      <c r="M7435" t="s">
        <v>65</v>
      </c>
      <c r="N7435">
        <v>0.133403050214289</v>
      </c>
      <c r="O7435" t="s">
        <v>11351</v>
      </c>
      <c r="P7435" t="s">
        <v>11352</v>
      </c>
      <c r="R7435" t="s">
        <v>11353</v>
      </c>
      <c r="S7435">
        <f>IF(SalesData[[#This Row],[Return Status]]="Returned",1,0)</f>
        <v>0</v>
      </c>
      <c r="T7435">
        <v>2183.56</v>
      </c>
      <c r="U7435" s="2">
        <f>EOMONTH(SalesData[[#This Row],[Order Date]],0)</f>
        <v>45230</v>
      </c>
      <c r="V7435" s="9" t="str">
        <f>"Q"&amp;INT((MONTH(SalesData[[#This Row],[Order Date]])+2)/3)&amp;"-"&amp;YEAR(SalesData[[#This Row],[Order Date]])</f>
        <v>Q4-2023</v>
      </c>
    </row>
    <row r="7436" spans="1:22" x14ac:dyDescent="0.35">
      <c r="A7436" t="s">
        <v>7577</v>
      </c>
      <c r="B7436" s="1">
        <v>45221</v>
      </c>
      <c r="C7436" t="s">
        <v>52</v>
      </c>
      <c r="D7436" t="s">
        <v>39</v>
      </c>
      <c r="E7436">
        <v>9802868118</v>
      </c>
      <c r="F7436" t="s">
        <v>140</v>
      </c>
      <c r="G7436" t="s">
        <v>141</v>
      </c>
      <c r="H7436" t="s">
        <v>121</v>
      </c>
      <c r="I7436" t="s">
        <v>17</v>
      </c>
      <c r="J7436" t="s">
        <v>62</v>
      </c>
      <c r="K7436">
        <v>1184.3900000000001</v>
      </c>
      <c r="L7436">
        <v>309.39999999999998</v>
      </c>
      <c r="M7436" t="s">
        <v>62</v>
      </c>
      <c r="N7436">
        <v>0.26123152002296501</v>
      </c>
      <c r="O7436" t="s">
        <v>11351</v>
      </c>
      <c r="P7436" t="s">
        <v>11354</v>
      </c>
      <c r="R7436" t="s">
        <v>11353</v>
      </c>
      <c r="S7436">
        <f>IF(SalesData[[#This Row],[Return Status]]="Returned",1,0)</f>
        <v>0</v>
      </c>
      <c r="T7436">
        <v>2793.38</v>
      </c>
      <c r="U7436" s="2">
        <f>EOMONTH(SalesData[[#This Row],[Order Date]],0)</f>
        <v>45230</v>
      </c>
      <c r="V7436" s="9" t="str">
        <f>"Q"&amp;INT((MONTH(SalesData[[#This Row],[Order Date]])+2)/3)&amp;"-"&amp;YEAR(SalesData[[#This Row],[Order Date]])</f>
        <v>Q4-2023</v>
      </c>
    </row>
    <row r="7437" spans="1:22" x14ac:dyDescent="0.35">
      <c r="A7437" t="s">
        <v>7578</v>
      </c>
      <c r="B7437" s="1">
        <v>45204</v>
      </c>
      <c r="C7437" t="s">
        <v>52</v>
      </c>
      <c r="D7437" t="s">
        <v>80</v>
      </c>
      <c r="E7437">
        <v>3420072823</v>
      </c>
      <c r="F7437" t="s">
        <v>152</v>
      </c>
      <c r="G7437" t="s">
        <v>23</v>
      </c>
      <c r="H7437" t="s">
        <v>24</v>
      </c>
      <c r="I7437" t="s">
        <v>17</v>
      </c>
      <c r="J7437" t="s">
        <v>61</v>
      </c>
      <c r="K7437">
        <v>4700.16</v>
      </c>
      <c r="L7437">
        <v>964.16</v>
      </c>
      <c r="M7437" t="s">
        <v>62</v>
      </c>
      <c r="N7437">
        <v>0.205133442265795</v>
      </c>
      <c r="O7437" t="s">
        <v>11351</v>
      </c>
      <c r="P7437" t="s">
        <v>11354</v>
      </c>
      <c r="R7437" t="s">
        <v>11353</v>
      </c>
      <c r="S7437">
        <f>IF(SalesData[[#This Row],[Return Status]]="Returned",1,0)</f>
        <v>0</v>
      </c>
      <c r="T7437">
        <v>2821.33</v>
      </c>
      <c r="U7437" s="2">
        <f>EOMONTH(SalesData[[#This Row],[Order Date]],0)</f>
        <v>45230</v>
      </c>
      <c r="V7437" s="9" t="str">
        <f>"Q"&amp;INT((MONTH(SalesData[[#This Row],[Order Date]])+2)/3)&amp;"-"&amp;YEAR(SalesData[[#This Row],[Order Date]])</f>
        <v>Q4-2023</v>
      </c>
    </row>
    <row r="7438" spans="1:22" x14ac:dyDescent="0.35">
      <c r="A7438" t="s">
        <v>7579</v>
      </c>
      <c r="B7438" s="1">
        <v>45208</v>
      </c>
      <c r="C7438" t="s">
        <v>21</v>
      </c>
      <c r="D7438" t="s">
        <v>13</v>
      </c>
      <c r="E7438">
        <v>6567317720</v>
      </c>
      <c r="F7438" t="s">
        <v>81</v>
      </c>
      <c r="G7438" t="s">
        <v>74</v>
      </c>
      <c r="H7438" t="s">
        <v>75</v>
      </c>
      <c r="I7438" t="s">
        <v>36</v>
      </c>
      <c r="J7438" t="s">
        <v>18</v>
      </c>
      <c r="K7438">
        <v>4527.28</v>
      </c>
      <c r="L7438">
        <v>1351.82</v>
      </c>
      <c r="M7438" t="s">
        <v>19</v>
      </c>
      <c r="N7438">
        <v>0.29859429944690802</v>
      </c>
      <c r="O7438" t="s">
        <v>11351</v>
      </c>
      <c r="P7438" t="s">
        <v>11354</v>
      </c>
      <c r="R7438" t="s">
        <v>11353</v>
      </c>
      <c r="S7438">
        <f>IF(SalesData[[#This Row],[Return Status]]="Returned",1,0)</f>
        <v>0</v>
      </c>
      <c r="T7438">
        <v>2420.2800000000002</v>
      </c>
      <c r="U7438" s="2">
        <f>EOMONTH(SalesData[[#This Row],[Order Date]],0)</f>
        <v>45230</v>
      </c>
      <c r="V7438" s="9" t="str">
        <f>"Q"&amp;INT((MONTH(SalesData[[#This Row],[Order Date]])+2)/3)&amp;"-"&amp;YEAR(SalesData[[#This Row],[Order Date]])</f>
        <v>Q4-2023</v>
      </c>
    </row>
    <row r="7439" spans="1:22" x14ac:dyDescent="0.35">
      <c r="A7439" t="s">
        <v>7580</v>
      </c>
      <c r="B7439" s="1">
        <v>45225</v>
      </c>
      <c r="C7439" t="s">
        <v>325</v>
      </c>
      <c r="D7439" t="s">
        <v>72</v>
      </c>
      <c r="E7439">
        <v>3917740277</v>
      </c>
      <c r="F7439" t="s">
        <v>127</v>
      </c>
      <c r="G7439" t="s">
        <v>29</v>
      </c>
      <c r="H7439" t="s">
        <v>30</v>
      </c>
      <c r="I7439" t="s">
        <v>31</v>
      </c>
      <c r="J7439" t="s">
        <v>42</v>
      </c>
      <c r="K7439">
        <v>4177.41</v>
      </c>
      <c r="L7439">
        <v>576.46</v>
      </c>
      <c r="M7439" t="s">
        <v>43</v>
      </c>
      <c r="N7439">
        <v>0.13799459473692999</v>
      </c>
      <c r="O7439" t="s">
        <v>11351</v>
      </c>
      <c r="P7439" t="s">
        <v>11352</v>
      </c>
      <c r="R7439" t="s">
        <v>11353</v>
      </c>
      <c r="S7439">
        <f>IF(SalesData[[#This Row],[Return Status]]="Returned",1,0)</f>
        <v>0</v>
      </c>
      <c r="T7439">
        <v>2788.38</v>
      </c>
      <c r="U7439" s="2">
        <f>EOMONTH(SalesData[[#This Row],[Order Date]],0)</f>
        <v>45230</v>
      </c>
      <c r="V7439" s="9" t="str">
        <f>"Q"&amp;INT((MONTH(SalesData[[#This Row],[Order Date]])+2)/3)&amp;"-"&amp;YEAR(SalesData[[#This Row],[Order Date]])</f>
        <v>Q4-2023</v>
      </c>
    </row>
    <row r="7440" spans="1:22" x14ac:dyDescent="0.35">
      <c r="A7440" t="s">
        <v>7581</v>
      </c>
      <c r="B7440" s="1">
        <v>45229</v>
      </c>
      <c r="C7440" t="s">
        <v>124</v>
      </c>
      <c r="D7440" t="s">
        <v>39</v>
      </c>
      <c r="E7440">
        <v>331504518</v>
      </c>
      <c r="F7440" t="s">
        <v>140</v>
      </c>
      <c r="G7440" t="s">
        <v>141</v>
      </c>
      <c r="H7440" t="s">
        <v>121</v>
      </c>
      <c r="I7440" t="s">
        <v>17</v>
      </c>
      <c r="J7440" t="s">
        <v>19</v>
      </c>
      <c r="K7440">
        <v>2530.4</v>
      </c>
      <c r="L7440">
        <v>258.27</v>
      </c>
      <c r="M7440" t="s">
        <v>19</v>
      </c>
      <c r="N7440">
        <v>0.10206686689851401</v>
      </c>
      <c r="O7440" t="s">
        <v>11351</v>
      </c>
      <c r="P7440" t="s">
        <v>11352</v>
      </c>
      <c r="R7440" t="s">
        <v>11353</v>
      </c>
      <c r="S7440">
        <f>IF(SalesData[[#This Row],[Return Status]]="Returned",1,0)</f>
        <v>0</v>
      </c>
      <c r="T7440">
        <v>2793.38</v>
      </c>
      <c r="U7440" s="2">
        <f>EOMONTH(SalesData[[#This Row],[Order Date]],0)</f>
        <v>45230</v>
      </c>
      <c r="V7440" s="9" t="str">
        <f>"Q"&amp;INT((MONTH(SalesData[[#This Row],[Order Date]])+2)/3)&amp;"-"&amp;YEAR(SalesData[[#This Row],[Order Date]])</f>
        <v>Q4-2023</v>
      </c>
    </row>
    <row r="7441" spans="1:22" x14ac:dyDescent="0.35">
      <c r="A7441" t="s">
        <v>7582</v>
      </c>
      <c r="B7441" s="1">
        <v>45214</v>
      </c>
      <c r="C7441" t="s">
        <v>92</v>
      </c>
      <c r="D7441" t="s">
        <v>27</v>
      </c>
      <c r="E7441">
        <v>2222608949</v>
      </c>
      <c r="F7441" t="s">
        <v>133</v>
      </c>
      <c r="G7441" t="s">
        <v>89</v>
      </c>
      <c r="H7441" t="s">
        <v>90</v>
      </c>
      <c r="I7441" t="s">
        <v>31</v>
      </c>
      <c r="J7441" t="s">
        <v>65</v>
      </c>
      <c r="K7441">
        <v>998.04</v>
      </c>
      <c r="L7441">
        <v>154.52000000000001</v>
      </c>
      <c r="M7441" t="s">
        <v>65</v>
      </c>
      <c r="N7441">
        <v>0.15482345396978101</v>
      </c>
      <c r="O7441" t="s">
        <v>11355</v>
      </c>
      <c r="P7441" t="s">
        <v>11352</v>
      </c>
      <c r="R7441" t="s">
        <v>11353</v>
      </c>
      <c r="S7441">
        <f>IF(SalesData[[#This Row],[Return Status]]="Returned",1,0)</f>
        <v>0</v>
      </c>
      <c r="T7441">
        <v>207.68</v>
      </c>
      <c r="U7441" s="2">
        <f>EOMONTH(SalesData[[#This Row],[Order Date]],0)</f>
        <v>45230</v>
      </c>
      <c r="V7441" s="9" t="str">
        <f>"Q"&amp;INT((MONTH(SalesData[[#This Row],[Order Date]])+2)/3)&amp;"-"&amp;YEAR(SalesData[[#This Row],[Order Date]])</f>
        <v>Q4-2023</v>
      </c>
    </row>
    <row r="7442" spans="1:22" x14ac:dyDescent="0.35">
      <c r="A7442" t="s">
        <v>7583</v>
      </c>
      <c r="B7442" s="1">
        <v>45215</v>
      </c>
      <c r="C7442" t="s">
        <v>325</v>
      </c>
      <c r="D7442" t="s">
        <v>13</v>
      </c>
      <c r="E7442">
        <v>1578010284</v>
      </c>
      <c r="F7442" t="s">
        <v>312</v>
      </c>
      <c r="G7442" t="s">
        <v>141</v>
      </c>
      <c r="H7442" t="s">
        <v>121</v>
      </c>
      <c r="I7442" t="s">
        <v>17</v>
      </c>
      <c r="J7442" t="s">
        <v>19</v>
      </c>
      <c r="K7442">
        <v>4520.8</v>
      </c>
      <c r="L7442">
        <v>966.36</v>
      </c>
      <c r="M7442" t="s">
        <v>19</v>
      </c>
      <c r="N7442">
        <v>0.213758626791718</v>
      </c>
      <c r="O7442" t="s">
        <v>11351</v>
      </c>
      <c r="P7442" t="s">
        <v>11354</v>
      </c>
      <c r="R7442" t="s">
        <v>11353</v>
      </c>
      <c r="S7442">
        <f>IF(SalesData[[#This Row],[Return Status]]="Returned",1,0)</f>
        <v>0</v>
      </c>
      <c r="T7442">
        <v>2793.38</v>
      </c>
      <c r="U7442" s="2">
        <f>EOMONTH(SalesData[[#This Row],[Order Date]],0)</f>
        <v>45230</v>
      </c>
      <c r="V7442" s="9" t="str">
        <f>"Q"&amp;INT((MONTH(SalesData[[#This Row],[Order Date]])+2)/3)&amp;"-"&amp;YEAR(SalesData[[#This Row],[Order Date]])</f>
        <v>Q4-2023</v>
      </c>
    </row>
    <row r="7443" spans="1:22" x14ac:dyDescent="0.35">
      <c r="A7443" t="s">
        <v>7584</v>
      </c>
      <c r="B7443" s="1">
        <v>45206</v>
      </c>
      <c r="C7443" t="s">
        <v>111</v>
      </c>
      <c r="D7443" t="s">
        <v>46</v>
      </c>
      <c r="E7443">
        <v>62081581</v>
      </c>
      <c r="F7443" t="s">
        <v>312</v>
      </c>
      <c r="G7443" t="s">
        <v>141</v>
      </c>
      <c r="H7443" t="s">
        <v>121</v>
      </c>
      <c r="I7443" t="s">
        <v>17</v>
      </c>
      <c r="J7443" t="s">
        <v>18</v>
      </c>
      <c r="K7443">
        <v>4588.87</v>
      </c>
      <c r="L7443">
        <v>1178.43</v>
      </c>
      <c r="M7443" t="s">
        <v>19</v>
      </c>
      <c r="N7443">
        <v>0.25680178344559801</v>
      </c>
      <c r="O7443" t="s">
        <v>11351</v>
      </c>
      <c r="P7443" t="s">
        <v>11354</v>
      </c>
      <c r="R7443" t="s">
        <v>11353</v>
      </c>
      <c r="S7443">
        <f>IF(SalesData[[#This Row],[Return Status]]="Returned",1,0)</f>
        <v>0</v>
      </c>
      <c r="T7443">
        <v>2793.38</v>
      </c>
      <c r="U7443" s="2">
        <f>EOMONTH(SalesData[[#This Row],[Order Date]],0)</f>
        <v>45230</v>
      </c>
      <c r="V7443" s="9" t="str">
        <f>"Q"&amp;INT((MONTH(SalesData[[#This Row],[Order Date]])+2)/3)&amp;"-"&amp;YEAR(SalesData[[#This Row],[Order Date]])</f>
        <v>Q4-2023</v>
      </c>
    </row>
    <row r="7444" spans="1:22" x14ac:dyDescent="0.35">
      <c r="A7444" t="s">
        <v>7585</v>
      </c>
      <c r="B7444" s="1">
        <v>45225</v>
      </c>
      <c r="C7444" t="s">
        <v>111</v>
      </c>
      <c r="D7444" t="s">
        <v>13</v>
      </c>
      <c r="E7444">
        <v>444893202</v>
      </c>
      <c r="F7444" t="s">
        <v>53</v>
      </c>
      <c r="G7444" t="s">
        <v>54</v>
      </c>
      <c r="H7444" t="s">
        <v>55</v>
      </c>
      <c r="I7444" t="s">
        <v>31</v>
      </c>
      <c r="J7444" t="s">
        <v>42</v>
      </c>
      <c r="K7444">
        <v>3459.69</v>
      </c>
      <c r="L7444">
        <v>622.29</v>
      </c>
      <c r="M7444" t="s">
        <v>43</v>
      </c>
      <c r="N7444">
        <v>0.17986871656131001</v>
      </c>
      <c r="O7444" t="s">
        <v>11351</v>
      </c>
      <c r="P7444" t="s">
        <v>11352</v>
      </c>
      <c r="R7444" t="s">
        <v>11353</v>
      </c>
      <c r="S7444">
        <f>IF(SalesData[[#This Row],[Return Status]]="Returned",1,0)</f>
        <v>0</v>
      </c>
      <c r="U7444" s="2">
        <f>EOMONTH(SalesData[[#This Row],[Order Date]],0)</f>
        <v>45230</v>
      </c>
      <c r="V7444" s="9" t="str">
        <f>"Q"&amp;INT((MONTH(SalesData[[#This Row],[Order Date]])+2)/3)&amp;"-"&amp;YEAR(SalesData[[#This Row],[Order Date]])</f>
        <v>Q4-2023</v>
      </c>
    </row>
    <row r="7445" spans="1:22" x14ac:dyDescent="0.35">
      <c r="A7445" t="s">
        <v>7586</v>
      </c>
      <c r="B7445" s="1">
        <v>45222</v>
      </c>
      <c r="C7445" t="s">
        <v>184</v>
      </c>
      <c r="D7445" t="s">
        <v>39</v>
      </c>
      <c r="E7445">
        <v>8624634957</v>
      </c>
      <c r="F7445" t="s">
        <v>100</v>
      </c>
      <c r="G7445" t="s">
        <v>34</v>
      </c>
      <c r="H7445" t="s">
        <v>35</v>
      </c>
      <c r="I7445" t="s">
        <v>36</v>
      </c>
      <c r="J7445" t="s">
        <v>61</v>
      </c>
      <c r="K7445">
        <v>1746.26</v>
      </c>
      <c r="L7445">
        <v>209.51</v>
      </c>
      <c r="M7445" t="s">
        <v>62</v>
      </c>
      <c r="N7445">
        <v>0.11997640672064901</v>
      </c>
      <c r="O7445" t="s">
        <v>11351</v>
      </c>
      <c r="P7445" t="s">
        <v>11352</v>
      </c>
      <c r="Q7445" t="s">
        <v>11363</v>
      </c>
      <c r="R7445" t="s">
        <v>11360</v>
      </c>
      <c r="S7445">
        <f>IF(SalesData[[#This Row],[Return Status]]="Returned",1,0)</f>
        <v>1</v>
      </c>
      <c r="U7445" s="2">
        <f>EOMONTH(SalesData[[#This Row],[Order Date]],0)</f>
        <v>45230</v>
      </c>
      <c r="V7445" s="9" t="str">
        <f>"Q"&amp;INT((MONTH(SalesData[[#This Row],[Order Date]])+2)/3)&amp;"-"&amp;YEAR(SalesData[[#This Row],[Order Date]])</f>
        <v>Q4-2023</v>
      </c>
    </row>
    <row r="7446" spans="1:22" x14ac:dyDescent="0.35">
      <c r="A7446" t="s">
        <v>7587</v>
      </c>
      <c r="B7446" s="1">
        <v>45202</v>
      </c>
      <c r="C7446" t="s">
        <v>49</v>
      </c>
      <c r="D7446" t="s">
        <v>13</v>
      </c>
      <c r="E7446">
        <v>7168307549</v>
      </c>
      <c r="F7446" t="s">
        <v>159</v>
      </c>
      <c r="G7446" t="s">
        <v>84</v>
      </c>
      <c r="H7446" t="s">
        <v>11357</v>
      </c>
      <c r="I7446" t="s">
        <v>31</v>
      </c>
      <c r="J7446" t="s">
        <v>65</v>
      </c>
      <c r="K7446">
        <v>3504.39</v>
      </c>
      <c r="L7446">
        <v>873.8</v>
      </c>
      <c r="M7446" t="s">
        <v>65</v>
      </c>
      <c r="N7446">
        <v>0.24934439374612999</v>
      </c>
      <c r="O7446" t="s">
        <v>11351</v>
      </c>
      <c r="P7446" t="s">
        <v>11354</v>
      </c>
      <c r="Q7446" t="s">
        <v>11373</v>
      </c>
      <c r="R7446" t="s">
        <v>11360</v>
      </c>
      <c r="S7446">
        <f>IF(SalesData[[#This Row],[Return Status]]="Returned",1,0)</f>
        <v>1</v>
      </c>
      <c r="T7446">
        <v>847.14</v>
      </c>
      <c r="U7446" s="2">
        <f>EOMONTH(SalesData[[#This Row],[Order Date]],0)</f>
        <v>45230</v>
      </c>
      <c r="V7446" s="9" t="str">
        <f>"Q"&amp;INT((MONTH(SalesData[[#This Row],[Order Date]])+2)/3)&amp;"-"&amp;YEAR(SalesData[[#This Row],[Order Date]])</f>
        <v>Q4-2023</v>
      </c>
    </row>
    <row r="7447" spans="1:22" x14ac:dyDescent="0.35">
      <c r="A7447" t="s">
        <v>7588</v>
      </c>
      <c r="B7447" s="1">
        <v>45210</v>
      </c>
      <c r="C7447" t="s">
        <v>205</v>
      </c>
      <c r="D7447" t="s">
        <v>72</v>
      </c>
      <c r="E7447">
        <v>1632250928</v>
      </c>
      <c r="F7447" t="s">
        <v>53</v>
      </c>
      <c r="G7447" t="s">
        <v>54</v>
      </c>
      <c r="H7447" t="s">
        <v>55</v>
      </c>
      <c r="I7447" t="s">
        <v>31</v>
      </c>
      <c r="J7447" t="s">
        <v>62</v>
      </c>
      <c r="K7447">
        <v>1607.89</v>
      </c>
      <c r="L7447">
        <v>430</v>
      </c>
      <c r="M7447" t="s">
        <v>62</v>
      </c>
      <c r="N7447">
        <v>0.26743122974830402</v>
      </c>
      <c r="O7447" t="s">
        <v>11351</v>
      </c>
      <c r="P7447" t="s">
        <v>11354</v>
      </c>
      <c r="R7447" t="s">
        <v>11353</v>
      </c>
      <c r="S7447">
        <f>IF(SalesData[[#This Row],[Return Status]]="Returned",1,0)</f>
        <v>0</v>
      </c>
      <c r="U7447" s="2">
        <f>EOMONTH(SalesData[[#This Row],[Order Date]],0)</f>
        <v>45230</v>
      </c>
      <c r="V7447" s="9" t="str">
        <f>"Q"&amp;INT((MONTH(SalesData[[#This Row],[Order Date]])+2)/3)&amp;"-"&amp;YEAR(SalesData[[#This Row],[Order Date]])</f>
        <v>Q4-2023</v>
      </c>
    </row>
    <row r="7448" spans="1:22" x14ac:dyDescent="0.35">
      <c r="A7448" t="s">
        <v>7589</v>
      </c>
      <c r="B7448" s="1">
        <v>45219</v>
      </c>
      <c r="C7448" t="s">
        <v>97</v>
      </c>
      <c r="D7448" t="s">
        <v>99</v>
      </c>
      <c r="E7448">
        <v>2630931667</v>
      </c>
      <c r="F7448" t="s">
        <v>129</v>
      </c>
      <c r="G7448" t="s">
        <v>54</v>
      </c>
      <c r="H7448" t="s">
        <v>55</v>
      </c>
      <c r="I7448" t="s">
        <v>31</v>
      </c>
      <c r="J7448" t="s">
        <v>62</v>
      </c>
      <c r="K7448">
        <v>866.93</v>
      </c>
      <c r="L7448">
        <v>141.46</v>
      </c>
      <c r="M7448" t="s">
        <v>62</v>
      </c>
      <c r="N7448">
        <v>0.16317349728351799</v>
      </c>
      <c r="O7448" t="s">
        <v>11355</v>
      </c>
      <c r="P7448" t="s">
        <v>11352</v>
      </c>
      <c r="R7448" t="s">
        <v>11353</v>
      </c>
      <c r="S7448">
        <f>IF(SalesData[[#This Row],[Return Status]]="Returned",1,0)</f>
        <v>0</v>
      </c>
      <c r="U7448" s="2">
        <f>EOMONTH(SalesData[[#This Row],[Order Date]],0)</f>
        <v>45230</v>
      </c>
      <c r="V7448" s="9" t="str">
        <f>"Q"&amp;INT((MONTH(SalesData[[#This Row],[Order Date]])+2)/3)&amp;"-"&amp;YEAR(SalesData[[#This Row],[Order Date]])</f>
        <v>Q4-2023</v>
      </c>
    </row>
    <row r="7449" spans="1:22" x14ac:dyDescent="0.35">
      <c r="A7449" t="s">
        <v>7590</v>
      </c>
      <c r="B7449" s="1">
        <v>45227</v>
      </c>
      <c r="C7449" t="s">
        <v>49</v>
      </c>
      <c r="D7449" t="s">
        <v>46</v>
      </c>
      <c r="E7449">
        <v>9330429155</v>
      </c>
      <c r="F7449" t="s">
        <v>410</v>
      </c>
      <c r="G7449" t="s">
        <v>29</v>
      </c>
      <c r="H7449" t="s">
        <v>30</v>
      </c>
      <c r="I7449" t="s">
        <v>31</v>
      </c>
      <c r="J7449" t="s">
        <v>65</v>
      </c>
      <c r="K7449">
        <v>4530.29</v>
      </c>
      <c r="L7449">
        <v>994.35</v>
      </c>
      <c r="M7449" t="s">
        <v>65</v>
      </c>
      <c r="N7449">
        <v>0.219489260069444</v>
      </c>
      <c r="O7449" t="s">
        <v>11351</v>
      </c>
      <c r="P7449" t="s">
        <v>11354</v>
      </c>
      <c r="R7449" t="s">
        <v>11353</v>
      </c>
      <c r="S7449">
        <f>IF(SalesData[[#This Row],[Return Status]]="Returned",1,0)</f>
        <v>0</v>
      </c>
      <c r="T7449">
        <v>2788.38</v>
      </c>
      <c r="U7449" s="2">
        <f>EOMONTH(SalesData[[#This Row],[Order Date]],0)</f>
        <v>45230</v>
      </c>
      <c r="V7449" s="9" t="str">
        <f>"Q"&amp;INT((MONTH(SalesData[[#This Row],[Order Date]])+2)/3)&amp;"-"&amp;YEAR(SalesData[[#This Row],[Order Date]])</f>
        <v>Q4-2023</v>
      </c>
    </row>
    <row r="7450" spans="1:22" x14ac:dyDescent="0.35">
      <c r="A7450" t="s">
        <v>7591</v>
      </c>
      <c r="B7450" s="1">
        <v>45214</v>
      </c>
      <c r="C7450" t="s">
        <v>21</v>
      </c>
      <c r="D7450" t="s">
        <v>145</v>
      </c>
      <c r="E7450">
        <v>2774773770</v>
      </c>
      <c r="F7450" t="s">
        <v>73</v>
      </c>
      <c r="G7450" t="s">
        <v>74</v>
      </c>
      <c r="H7450" t="s">
        <v>75</v>
      </c>
      <c r="I7450" t="s">
        <v>36</v>
      </c>
      <c r="J7450" t="s">
        <v>19</v>
      </c>
      <c r="K7450">
        <v>4370.9799999999996</v>
      </c>
      <c r="L7450">
        <v>886.58</v>
      </c>
      <c r="M7450" t="s">
        <v>19</v>
      </c>
      <c r="N7450">
        <v>0.202833231906804</v>
      </c>
      <c r="O7450" t="s">
        <v>11351</v>
      </c>
      <c r="P7450" t="s">
        <v>11354</v>
      </c>
      <c r="Q7450" t="s">
        <v>11359</v>
      </c>
      <c r="R7450" t="s">
        <v>11360</v>
      </c>
      <c r="S7450">
        <f>IF(SalesData[[#This Row],[Return Status]]="Returned",1,0)</f>
        <v>1</v>
      </c>
      <c r="T7450">
        <v>2420.2800000000002</v>
      </c>
      <c r="U7450" s="2">
        <f>EOMONTH(SalesData[[#This Row],[Order Date]],0)</f>
        <v>45230</v>
      </c>
      <c r="V7450" s="9" t="str">
        <f>"Q"&amp;INT((MONTH(SalesData[[#This Row],[Order Date]])+2)/3)&amp;"-"&amp;YEAR(SalesData[[#This Row],[Order Date]])</f>
        <v>Q4-2023</v>
      </c>
    </row>
    <row r="7451" spans="1:22" x14ac:dyDescent="0.35">
      <c r="A7451" t="s">
        <v>7592</v>
      </c>
      <c r="B7451" s="1">
        <v>45223</v>
      </c>
      <c r="C7451" t="s">
        <v>162</v>
      </c>
      <c r="D7451" t="s">
        <v>145</v>
      </c>
      <c r="E7451">
        <v>6167160482</v>
      </c>
      <c r="F7451" t="s">
        <v>33</v>
      </c>
      <c r="G7451" t="s">
        <v>34</v>
      </c>
      <c r="H7451" t="s">
        <v>35</v>
      </c>
      <c r="I7451" t="s">
        <v>36</v>
      </c>
      <c r="J7451" t="s">
        <v>19</v>
      </c>
      <c r="K7451">
        <v>4522.41</v>
      </c>
      <c r="L7451">
        <v>1051.76</v>
      </c>
      <c r="M7451" t="s">
        <v>19</v>
      </c>
      <c r="N7451">
        <v>0.23256626444749601</v>
      </c>
      <c r="O7451" t="s">
        <v>11351</v>
      </c>
      <c r="P7451" t="s">
        <v>11354</v>
      </c>
      <c r="R7451" t="s">
        <v>11353</v>
      </c>
      <c r="S7451">
        <f>IF(SalesData[[#This Row],[Return Status]]="Returned",1,0)</f>
        <v>0</v>
      </c>
      <c r="U7451" s="2">
        <f>EOMONTH(SalesData[[#This Row],[Order Date]],0)</f>
        <v>45230</v>
      </c>
      <c r="V7451" s="9" t="str">
        <f>"Q"&amp;INT((MONTH(SalesData[[#This Row],[Order Date]])+2)/3)&amp;"-"&amp;YEAR(SalesData[[#This Row],[Order Date]])</f>
        <v>Q4-2023</v>
      </c>
    </row>
    <row r="7452" spans="1:22" x14ac:dyDescent="0.35">
      <c r="A7452" t="s">
        <v>7593</v>
      </c>
      <c r="B7452" s="1">
        <v>45200</v>
      </c>
      <c r="C7452" t="s">
        <v>139</v>
      </c>
      <c r="D7452" t="s">
        <v>13</v>
      </c>
      <c r="E7452">
        <v>3174349415</v>
      </c>
      <c r="F7452" t="s">
        <v>238</v>
      </c>
      <c r="G7452" t="s">
        <v>74</v>
      </c>
      <c r="H7452" t="s">
        <v>11357</v>
      </c>
      <c r="I7452" t="s">
        <v>36</v>
      </c>
      <c r="J7452" t="s">
        <v>43</v>
      </c>
      <c r="K7452">
        <v>2347.33</v>
      </c>
      <c r="L7452">
        <v>383.33</v>
      </c>
      <c r="M7452" t="s">
        <v>43</v>
      </c>
      <c r="N7452">
        <v>0.16330469086153199</v>
      </c>
      <c r="O7452" t="s">
        <v>11351</v>
      </c>
      <c r="P7452" t="s">
        <v>11352</v>
      </c>
      <c r="R7452" t="s">
        <v>11353</v>
      </c>
      <c r="S7452">
        <f>IF(SalesData[[#This Row],[Return Status]]="Returned",1,0)</f>
        <v>0</v>
      </c>
      <c r="T7452">
        <v>2420.2800000000002</v>
      </c>
      <c r="U7452" s="2">
        <f>EOMONTH(SalesData[[#This Row],[Order Date]],0)</f>
        <v>45230</v>
      </c>
      <c r="V7452" s="9" t="str">
        <f>"Q"&amp;INT((MONTH(SalesData[[#This Row],[Order Date]])+2)/3)&amp;"-"&amp;YEAR(SalesData[[#This Row],[Order Date]])</f>
        <v>Q4-2023</v>
      </c>
    </row>
    <row r="7453" spans="1:22" x14ac:dyDescent="0.35">
      <c r="A7453" t="s">
        <v>7594</v>
      </c>
      <c r="B7453" s="1">
        <v>45206</v>
      </c>
      <c r="C7453" t="s">
        <v>45</v>
      </c>
      <c r="D7453" t="s">
        <v>27</v>
      </c>
      <c r="E7453">
        <v>5616183647</v>
      </c>
      <c r="F7453" t="s">
        <v>159</v>
      </c>
      <c r="G7453" t="s">
        <v>84</v>
      </c>
      <c r="H7453" t="s">
        <v>85</v>
      </c>
      <c r="I7453" t="s">
        <v>31</v>
      </c>
      <c r="J7453" t="s">
        <v>62</v>
      </c>
      <c r="K7453">
        <v>3165.36</v>
      </c>
      <c r="L7453">
        <v>312.60000000000002</v>
      </c>
      <c r="M7453" t="s">
        <v>62</v>
      </c>
      <c r="N7453">
        <v>9.8756539540526198E-2</v>
      </c>
      <c r="O7453" t="s">
        <v>11351</v>
      </c>
      <c r="P7453" t="s">
        <v>11356</v>
      </c>
      <c r="R7453" t="s">
        <v>11353</v>
      </c>
      <c r="S7453">
        <f>IF(SalesData[[#This Row],[Return Status]]="Returned",1,0)</f>
        <v>0</v>
      </c>
      <c r="T7453">
        <v>847.14</v>
      </c>
      <c r="U7453" s="2">
        <f>EOMONTH(SalesData[[#This Row],[Order Date]],0)</f>
        <v>45230</v>
      </c>
      <c r="V7453" s="9" t="str">
        <f>"Q"&amp;INT((MONTH(SalesData[[#This Row],[Order Date]])+2)/3)&amp;"-"&amp;YEAR(SalesData[[#This Row],[Order Date]])</f>
        <v>Q4-2023</v>
      </c>
    </row>
    <row r="7454" spans="1:22" x14ac:dyDescent="0.35">
      <c r="A7454" t="s">
        <v>7595</v>
      </c>
      <c r="B7454" s="1">
        <v>45203</v>
      </c>
      <c r="C7454" t="s">
        <v>176</v>
      </c>
      <c r="D7454" t="s">
        <v>80</v>
      </c>
      <c r="E7454">
        <v>7571695361</v>
      </c>
      <c r="F7454" t="s">
        <v>410</v>
      </c>
      <c r="G7454" t="s">
        <v>1013</v>
      </c>
      <c r="H7454" t="s">
        <v>30</v>
      </c>
      <c r="I7454" t="s">
        <v>31</v>
      </c>
      <c r="J7454" t="s">
        <v>43</v>
      </c>
      <c r="K7454">
        <v>1518.52</v>
      </c>
      <c r="L7454">
        <v>188.28</v>
      </c>
      <c r="M7454" t="s">
        <v>43</v>
      </c>
      <c r="N7454">
        <v>0.123989147327661</v>
      </c>
      <c r="O7454" t="s">
        <v>11351</v>
      </c>
      <c r="P7454" t="s">
        <v>11352</v>
      </c>
      <c r="R7454" t="s">
        <v>11353</v>
      </c>
      <c r="S7454">
        <f>IF(SalesData[[#This Row],[Return Status]]="Returned",1,0)</f>
        <v>0</v>
      </c>
      <c r="U7454" s="2">
        <f>EOMONTH(SalesData[[#This Row],[Order Date]],0)</f>
        <v>45230</v>
      </c>
      <c r="V7454" s="9" t="str">
        <f>"Q"&amp;INT((MONTH(SalesData[[#This Row],[Order Date]])+2)/3)&amp;"-"&amp;YEAR(SalesData[[#This Row],[Order Date]])</f>
        <v>Q4-2023</v>
      </c>
    </row>
    <row r="7455" spans="1:22" x14ac:dyDescent="0.35">
      <c r="A7455" t="s">
        <v>7596</v>
      </c>
      <c r="B7455" s="1">
        <v>45210</v>
      </c>
      <c r="C7455" t="s">
        <v>188</v>
      </c>
      <c r="D7455" t="s">
        <v>99</v>
      </c>
      <c r="E7455">
        <v>2609050238</v>
      </c>
      <c r="F7455" t="s">
        <v>152</v>
      </c>
      <c r="G7455" t="s">
        <v>23</v>
      </c>
      <c r="H7455" t="s">
        <v>11357</v>
      </c>
      <c r="I7455" t="s">
        <v>17</v>
      </c>
      <c r="J7455" t="s">
        <v>19</v>
      </c>
      <c r="K7455">
        <v>4552.22</v>
      </c>
      <c r="L7455">
        <v>449.85</v>
      </c>
      <c r="M7455" t="s">
        <v>19</v>
      </c>
      <c r="N7455">
        <v>9.8819916436376096E-2</v>
      </c>
      <c r="O7455" t="s">
        <v>11351</v>
      </c>
      <c r="P7455" t="s">
        <v>11356</v>
      </c>
      <c r="R7455" t="s">
        <v>11353</v>
      </c>
      <c r="S7455">
        <f>IF(SalesData[[#This Row],[Return Status]]="Returned",1,0)</f>
        <v>0</v>
      </c>
      <c r="T7455">
        <v>2821.33</v>
      </c>
      <c r="U7455" s="2">
        <f>EOMONTH(SalesData[[#This Row],[Order Date]],0)</f>
        <v>45230</v>
      </c>
      <c r="V7455" s="9" t="str">
        <f>"Q"&amp;INT((MONTH(SalesData[[#This Row],[Order Date]])+2)/3)&amp;"-"&amp;YEAR(SalesData[[#This Row],[Order Date]])</f>
        <v>Q4-2023</v>
      </c>
    </row>
    <row r="7456" spans="1:22" x14ac:dyDescent="0.35">
      <c r="A7456" t="s">
        <v>7597</v>
      </c>
      <c r="B7456" s="1">
        <v>45227</v>
      </c>
      <c r="C7456" t="s">
        <v>77</v>
      </c>
      <c r="D7456" t="s">
        <v>145</v>
      </c>
      <c r="E7456">
        <v>6988411847</v>
      </c>
      <c r="F7456" t="s">
        <v>163</v>
      </c>
      <c r="G7456" t="s">
        <v>266</v>
      </c>
      <c r="H7456" t="s">
        <v>165</v>
      </c>
      <c r="I7456" t="s">
        <v>36</v>
      </c>
      <c r="J7456" t="s">
        <v>18</v>
      </c>
      <c r="K7456">
        <v>2958.95</v>
      </c>
      <c r="L7456">
        <v>520.17999999999995</v>
      </c>
      <c r="M7456" t="s">
        <v>19</v>
      </c>
      <c r="N7456">
        <v>0.17579884756417</v>
      </c>
      <c r="O7456" t="s">
        <v>11351</v>
      </c>
      <c r="P7456" t="s">
        <v>11352</v>
      </c>
      <c r="R7456" t="s">
        <v>11353</v>
      </c>
      <c r="S7456">
        <f>IF(SalesData[[#This Row],[Return Status]]="Returned",1,0)</f>
        <v>0</v>
      </c>
      <c r="U7456" s="2">
        <f>EOMONTH(SalesData[[#This Row],[Order Date]],0)</f>
        <v>45230</v>
      </c>
      <c r="V7456" s="9" t="str">
        <f>"Q"&amp;INT((MONTH(SalesData[[#This Row],[Order Date]])+2)/3)&amp;"-"&amp;YEAR(SalesData[[#This Row],[Order Date]])</f>
        <v>Q4-2023</v>
      </c>
    </row>
    <row r="7457" spans="1:22" x14ac:dyDescent="0.35">
      <c r="A7457" t="s">
        <v>7598</v>
      </c>
      <c r="B7457" s="1">
        <v>45226</v>
      </c>
      <c r="C7457" t="s">
        <v>188</v>
      </c>
      <c r="D7457" t="s">
        <v>39</v>
      </c>
      <c r="E7457">
        <v>5456804239</v>
      </c>
      <c r="F7457" t="s">
        <v>109</v>
      </c>
      <c r="G7457" t="s">
        <v>59</v>
      </c>
      <c r="H7457" t="s">
        <v>60</v>
      </c>
      <c r="I7457" t="s">
        <v>31</v>
      </c>
      <c r="J7457" t="s">
        <v>19</v>
      </c>
      <c r="K7457">
        <v>4096.41</v>
      </c>
      <c r="L7457">
        <v>652.16</v>
      </c>
      <c r="M7457" t="s">
        <v>19</v>
      </c>
      <c r="N7457">
        <v>0.159202814171433</v>
      </c>
      <c r="O7457" t="s">
        <v>11351</v>
      </c>
      <c r="P7457" t="s">
        <v>11352</v>
      </c>
      <c r="R7457" t="s">
        <v>11353</v>
      </c>
      <c r="S7457">
        <f>IF(SalesData[[#This Row],[Return Status]]="Returned",1,0)</f>
        <v>0</v>
      </c>
      <c r="T7457">
        <v>2183.56</v>
      </c>
      <c r="U7457" s="2">
        <f>EOMONTH(SalesData[[#This Row],[Order Date]],0)</f>
        <v>45230</v>
      </c>
      <c r="V7457" s="9" t="str">
        <f>"Q"&amp;INT((MONTH(SalesData[[#This Row],[Order Date]])+2)/3)&amp;"-"&amp;YEAR(SalesData[[#This Row],[Order Date]])</f>
        <v>Q4-2023</v>
      </c>
    </row>
    <row r="7458" spans="1:22" x14ac:dyDescent="0.35">
      <c r="A7458" t="s">
        <v>7599</v>
      </c>
      <c r="B7458" s="1">
        <v>45220</v>
      </c>
      <c r="C7458" t="s">
        <v>132</v>
      </c>
      <c r="D7458" t="s">
        <v>13</v>
      </c>
      <c r="E7458">
        <v>1080179048</v>
      </c>
      <c r="F7458" t="s">
        <v>163</v>
      </c>
      <c r="G7458" t="s">
        <v>164</v>
      </c>
      <c r="H7458" t="s">
        <v>165</v>
      </c>
      <c r="I7458" t="s">
        <v>36</v>
      </c>
      <c r="J7458" t="s">
        <v>62</v>
      </c>
      <c r="K7458">
        <v>1046.23</v>
      </c>
      <c r="L7458">
        <v>66.78</v>
      </c>
      <c r="M7458" t="s">
        <v>62</v>
      </c>
      <c r="N7458">
        <v>6.3829177140781707E-2</v>
      </c>
      <c r="O7458" t="s">
        <v>11351</v>
      </c>
      <c r="P7458" t="s">
        <v>11356</v>
      </c>
      <c r="R7458" t="s">
        <v>11353</v>
      </c>
      <c r="S7458">
        <f>IF(SalesData[[#This Row],[Return Status]]="Returned",1,0)</f>
        <v>0</v>
      </c>
      <c r="U7458" s="2">
        <f>EOMONTH(SalesData[[#This Row],[Order Date]],0)</f>
        <v>45230</v>
      </c>
      <c r="V7458" s="9" t="str">
        <f>"Q"&amp;INT((MONTH(SalesData[[#This Row],[Order Date]])+2)/3)&amp;"-"&amp;YEAR(SalesData[[#This Row],[Order Date]])</f>
        <v>Q4-2023</v>
      </c>
    </row>
    <row r="7459" spans="1:22" x14ac:dyDescent="0.35">
      <c r="A7459" t="s">
        <v>7600</v>
      </c>
      <c r="B7459" s="1">
        <v>45216</v>
      </c>
      <c r="C7459" t="s">
        <v>124</v>
      </c>
      <c r="D7459" t="s">
        <v>145</v>
      </c>
      <c r="E7459">
        <v>9207453308</v>
      </c>
      <c r="F7459" t="s">
        <v>107</v>
      </c>
      <c r="G7459" t="s">
        <v>15</v>
      </c>
      <c r="H7459" t="s">
        <v>16</v>
      </c>
      <c r="I7459" t="s">
        <v>17</v>
      </c>
      <c r="J7459" t="s">
        <v>62</v>
      </c>
      <c r="K7459">
        <v>3038.03</v>
      </c>
      <c r="L7459">
        <v>345.22</v>
      </c>
      <c r="M7459" t="s">
        <v>62</v>
      </c>
      <c r="N7459">
        <v>0.1136328476019</v>
      </c>
      <c r="O7459" t="s">
        <v>11351</v>
      </c>
      <c r="P7459" t="s">
        <v>11352</v>
      </c>
      <c r="Q7459" t="s">
        <v>11369</v>
      </c>
      <c r="R7459" t="s">
        <v>11360</v>
      </c>
      <c r="S7459">
        <f>IF(SalesData[[#This Row],[Return Status]]="Returned",1,0)</f>
        <v>1</v>
      </c>
      <c r="T7459">
        <v>2085.91</v>
      </c>
      <c r="U7459" s="2">
        <f>EOMONTH(SalesData[[#This Row],[Order Date]],0)</f>
        <v>45230</v>
      </c>
      <c r="V7459" s="9" t="str">
        <f>"Q"&amp;INT((MONTH(SalesData[[#This Row],[Order Date]])+2)/3)&amp;"-"&amp;YEAR(SalesData[[#This Row],[Order Date]])</f>
        <v>Q4-2023</v>
      </c>
    </row>
    <row r="7460" spans="1:22" x14ac:dyDescent="0.35">
      <c r="A7460" t="s">
        <v>7601</v>
      </c>
      <c r="B7460" s="1">
        <v>45225</v>
      </c>
      <c r="C7460" t="s">
        <v>132</v>
      </c>
      <c r="D7460" t="s">
        <v>46</v>
      </c>
      <c r="E7460">
        <v>1265878312</v>
      </c>
      <c r="F7460" t="s">
        <v>147</v>
      </c>
      <c r="G7460" t="s">
        <v>11375</v>
      </c>
      <c r="H7460" t="s">
        <v>85</v>
      </c>
      <c r="I7460" t="s">
        <v>31</v>
      </c>
      <c r="J7460" t="s">
        <v>62</v>
      </c>
      <c r="K7460">
        <v>2500.0100000000002</v>
      </c>
      <c r="L7460">
        <v>168.24</v>
      </c>
      <c r="M7460" t="s">
        <v>62</v>
      </c>
      <c r="N7460">
        <v>6.7295730817076696E-2</v>
      </c>
      <c r="O7460" t="s">
        <v>11351</v>
      </c>
      <c r="P7460" t="s">
        <v>11356</v>
      </c>
      <c r="R7460" t="s">
        <v>11353</v>
      </c>
      <c r="S7460">
        <f>IF(SalesData[[#This Row],[Return Status]]="Returned",1,0)</f>
        <v>0</v>
      </c>
      <c r="U7460" s="2">
        <f>EOMONTH(SalesData[[#This Row],[Order Date]],0)</f>
        <v>45230</v>
      </c>
      <c r="V7460" s="9" t="str">
        <f>"Q"&amp;INT((MONTH(SalesData[[#This Row],[Order Date]])+2)/3)&amp;"-"&amp;YEAR(SalesData[[#This Row],[Order Date]])</f>
        <v>Q4-2023</v>
      </c>
    </row>
    <row r="7461" spans="1:22" x14ac:dyDescent="0.35">
      <c r="A7461" t="s">
        <v>7602</v>
      </c>
      <c r="B7461" s="1">
        <v>45210</v>
      </c>
      <c r="C7461" t="s">
        <v>45</v>
      </c>
      <c r="D7461" t="s">
        <v>13</v>
      </c>
      <c r="E7461">
        <v>7442749270</v>
      </c>
      <c r="F7461" t="s">
        <v>116</v>
      </c>
      <c r="G7461" t="s">
        <v>545</v>
      </c>
      <c r="H7461" t="s">
        <v>75</v>
      </c>
      <c r="I7461" t="s">
        <v>36</v>
      </c>
      <c r="J7461" t="s">
        <v>42</v>
      </c>
      <c r="K7461">
        <v>2828.51</v>
      </c>
      <c r="L7461">
        <v>178.87</v>
      </c>
      <c r="M7461" t="s">
        <v>43</v>
      </c>
      <c r="N7461">
        <v>6.3238242042630205E-2</v>
      </c>
      <c r="O7461" t="s">
        <v>11351</v>
      </c>
      <c r="P7461" t="s">
        <v>11356</v>
      </c>
      <c r="R7461" t="s">
        <v>11353</v>
      </c>
      <c r="S7461">
        <f>IF(SalesData[[#This Row],[Return Status]]="Returned",1,0)</f>
        <v>0</v>
      </c>
      <c r="U7461" s="2">
        <f>EOMONTH(SalesData[[#This Row],[Order Date]],0)</f>
        <v>45230</v>
      </c>
      <c r="V7461" s="9" t="str">
        <f>"Q"&amp;INT((MONTH(SalesData[[#This Row],[Order Date]])+2)/3)&amp;"-"&amp;YEAR(SalesData[[#This Row],[Order Date]])</f>
        <v>Q4-2023</v>
      </c>
    </row>
    <row r="7462" spans="1:22" x14ac:dyDescent="0.35">
      <c r="A7462" t="s">
        <v>7603</v>
      </c>
      <c r="B7462" s="1">
        <v>45211</v>
      </c>
      <c r="C7462" t="s">
        <v>106</v>
      </c>
      <c r="D7462" t="s">
        <v>99</v>
      </c>
      <c r="E7462">
        <v>2351525761</v>
      </c>
      <c r="F7462" t="s">
        <v>172</v>
      </c>
      <c r="G7462" t="s">
        <v>141</v>
      </c>
      <c r="H7462" t="s">
        <v>121</v>
      </c>
      <c r="I7462" t="s">
        <v>17</v>
      </c>
      <c r="J7462" t="s">
        <v>62</v>
      </c>
      <c r="K7462">
        <v>4838.55</v>
      </c>
      <c r="L7462">
        <v>793.99</v>
      </c>
      <c r="M7462" t="s">
        <v>62</v>
      </c>
      <c r="N7462">
        <v>0.164096681857168</v>
      </c>
      <c r="O7462" t="s">
        <v>11351</v>
      </c>
      <c r="P7462" t="s">
        <v>11352</v>
      </c>
      <c r="R7462" t="s">
        <v>11353</v>
      </c>
      <c r="S7462">
        <f>IF(SalesData[[#This Row],[Return Status]]="Returned",1,0)</f>
        <v>0</v>
      </c>
      <c r="T7462">
        <v>2793.38</v>
      </c>
      <c r="U7462" s="2">
        <f>EOMONTH(SalesData[[#This Row],[Order Date]],0)</f>
        <v>45230</v>
      </c>
      <c r="V7462" s="9" t="str">
        <f>"Q"&amp;INT((MONTH(SalesData[[#This Row],[Order Date]])+2)/3)&amp;"-"&amp;YEAR(SalesData[[#This Row],[Order Date]])</f>
        <v>Q4-2023</v>
      </c>
    </row>
    <row r="7463" spans="1:22" x14ac:dyDescent="0.35">
      <c r="A7463" t="s">
        <v>7604</v>
      </c>
      <c r="B7463" s="1">
        <v>45203</v>
      </c>
      <c r="C7463" t="s">
        <v>45</v>
      </c>
      <c r="D7463" t="s">
        <v>145</v>
      </c>
      <c r="E7463">
        <v>9998963298</v>
      </c>
      <c r="F7463" t="s">
        <v>185</v>
      </c>
      <c r="G7463" t="s">
        <v>164</v>
      </c>
      <c r="H7463" t="s">
        <v>165</v>
      </c>
      <c r="I7463" t="s">
        <v>36</v>
      </c>
      <c r="J7463" t="s">
        <v>65</v>
      </c>
      <c r="K7463">
        <v>4973.6000000000004</v>
      </c>
      <c r="L7463">
        <v>611.17999999999995</v>
      </c>
      <c r="M7463" t="s">
        <v>65</v>
      </c>
      <c r="N7463">
        <v>0.12288483191249799</v>
      </c>
      <c r="O7463" t="s">
        <v>11351</v>
      </c>
      <c r="P7463" t="s">
        <v>11352</v>
      </c>
      <c r="R7463" t="s">
        <v>11353</v>
      </c>
      <c r="S7463">
        <f>IF(SalesData[[#This Row],[Return Status]]="Returned",1,0)</f>
        <v>0</v>
      </c>
      <c r="U7463" s="2">
        <f>EOMONTH(SalesData[[#This Row],[Order Date]],0)</f>
        <v>45230</v>
      </c>
      <c r="V7463" s="9" t="str">
        <f>"Q"&amp;INT((MONTH(SalesData[[#This Row],[Order Date]])+2)/3)&amp;"-"&amp;YEAR(SalesData[[#This Row],[Order Date]])</f>
        <v>Q4-2023</v>
      </c>
    </row>
    <row r="7464" spans="1:22" x14ac:dyDescent="0.35">
      <c r="A7464" t="s">
        <v>7605</v>
      </c>
      <c r="B7464" s="1">
        <v>45211</v>
      </c>
      <c r="C7464" t="s">
        <v>325</v>
      </c>
      <c r="D7464" t="s">
        <v>13</v>
      </c>
      <c r="E7464">
        <v>5213653149</v>
      </c>
      <c r="F7464" t="s">
        <v>47</v>
      </c>
      <c r="G7464" t="s">
        <v>23</v>
      </c>
      <c r="H7464" t="s">
        <v>24</v>
      </c>
      <c r="I7464" t="s">
        <v>17</v>
      </c>
      <c r="J7464" t="s">
        <v>62</v>
      </c>
      <c r="K7464">
        <v>3343.88</v>
      </c>
      <c r="L7464">
        <v>893.6</v>
      </c>
      <c r="M7464" t="s">
        <v>62</v>
      </c>
      <c r="N7464">
        <v>0.26723447013648799</v>
      </c>
      <c r="O7464" t="s">
        <v>11351</v>
      </c>
      <c r="P7464" t="s">
        <v>11354</v>
      </c>
      <c r="R7464" t="s">
        <v>11353</v>
      </c>
      <c r="S7464">
        <f>IF(SalesData[[#This Row],[Return Status]]="Returned",1,0)</f>
        <v>0</v>
      </c>
      <c r="T7464">
        <v>2821.33</v>
      </c>
      <c r="U7464" s="2">
        <f>EOMONTH(SalesData[[#This Row],[Order Date]],0)</f>
        <v>45230</v>
      </c>
      <c r="V7464" s="9" t="str">
        <f>"Q"&amp;INT((MONTH(SalesData[[#This Row],[Order Date]])+2)/3)&amp;"-"&amp;YEAR(SalesData[[#This Row],[Order Date]])</f>
        <v>Q4-2023</v>
      </c>
    </row>
    <row r="7465" spans="1:22" x14ac:dyDescent="0.35">
      <c r="A7465" t="s">
        <v>7606</v>
      </c>
      <c r="B7465" s="1">
        <v>45212</v>
      </c>
      <c r="C7465" t="s">
        <v>92</v>
      </c>
      <c r="D7465" t="s">
        <v>13</v>
      </c>
      <c r="E7465">
        <v>8452453724</v>
      </c>
      <c r="F7465" t="s">
        <v>83</v>
      </c>
      <c r="G7465" t="s">
        <v>84</v>
      </c>
      <c r="H7465" t="s">
        <v>85</v>
      </c>
      <c r="I7465" t="s">
        <v>31</v>
      </c>
      <c r="J7465" t="s">
        <v>61</v>
      </c>
      <c r="K7465">
        <v>1693.72</v>
      </c>
      <c r="L7465">
        <v>503.87</v>
      </c>
      <c r="M7465" t="s">
        <v>62</v>
      </c>
      <c r="N7465">
        <v>0.297493092128569</v>
      </c>
      <c r="O7465" t="s">
        <v>11351</v>
      </c>
      <c r="P7465" t="s">
        <v>11354</v>
      </c>
      <c r="R7465" t="s">
        <v>11353</v>
      </c>
      <c r="S7465">
        <f>IF(SalesData[[#This Row],[Return Status]]="Returned",1,0)</f>
        <v>0</v>
      </c>
      <c r="T7465">
        <v>847.14</v>
      </c>
      <c r="U7465" s="2">
        <f>EOMONTH(SalesData[[#This Row],[Order Date]],0)</f>
        <v>45230</v>
      </c>
      <c r="V7465" s="9" t="str">
        <f>"Q"&amp;INT((MONTH(SalesData[[#This Row],[Order Date]])+2)/3)&amp;"-"&amp;YEAR(SalesData[[#This Row],[Order Date]])</f>
        <v>Q4-2023</v>
      </c>
    </row>
    <row r="7466" spans="1:22" x14ac:dyDescent="0.35">
      <c r="A7466" t="s">
        <v>7607</v>
      </c>
      <c r="B7466" s="1">
        <v>45204</v>
      </c>
      <c r="C7466" t="s">
        <v>97</v>
      </c>
      <c r="D7466" t="s">
        <v>80</v>
      </c>
      <c r="E7466">
        <v>7565736492</v>
      </c>
      <c r="F7466" t="s">
        <v>103</v>
      </c>
      <c r="G7466" t="s">
        <v>23</v>
      </c>
      <c r="H7466" t="s">
        <v>24</v>
      </c>
      <c r="I7466" t="s">
        <v>17</v>
      </c>
      <c r="J7466" t="s">
        <v>62</v>
      </c>
      <c r="K7466">
        <v>2634.02</v>
      </c>
      <c r="L7466">
        <v>538.70000000000005</v>
      </c>
      <c r="M7466" t="s">
        <v>62</v>
      </c>
      <c r="N7466">
        <v>0.20451629068875701</v>
      </c>
      <c r="O7466" t="s">
        <v>11351</v>
      </c>
      <c r="P7466" t="s">
        <v>11354</v>
      </c>
      <c r="R7466" t="s">
        <v>11353</v>
      </c>
      <c r="S7466">
        <f>IF(SalesData[[#This Row],[Return Status]]="Returned",1,0)</f>
        <v>0</v>
      </c>
      <c r="T7466">
        <v>2821.33</v>
      </c>
      <c r="U7466" s="2">
        <f>EOMONTH(SalesData[[#This Row],[Order Date]],0)</f>
        <v>45230</v>
      </c>
      <c r="V7466" s="9" t="str">
        <f>"Q"&amp;INT((MONTH(SalesData[[#This Row],[Order Date]])+2)/3)&amp;"-"&amp;YEAR(SalesData[[#This Row],[Order Date]])</f>
        <v>Q4-2023</v>
      </c>
    </row>
    <row r="7467" spans="1:22" x14ac:dyDescent="0.35">
      <c r="A7467" t="s">
        <v>7608</v>
      </c>
      <c r="B7467" s="1">
        <v>45214</v>
      </c>
      <c r="C7467" t="s">
        <v>162</v>
      </c>
      <c r="D7467" t="s">
        <v>13</v>
      </c>
      <c r="E7467">
        <v>2668661912</v>
      </c>
      <c r="F7467" t="s">
        <v>129</v>
      </c>
      <c r="G7467" t="s">
        <v>54</v>
      </c>
      <c r="H7467" t="s">
        <v>55</v>
      </c>
      <c r="I7467" t="s">
        <v>31</v>
      </c>
      <c r="J7467" t="s">
        <v>61</v>
      </c>
      <c r="K7467">
        <v>2173.34</v>
      </c>
      <c r="L7467">
        <v>426.05</v>
      </c>
      <c r="M7467" t="s">
        <v>62</v>
      </c>
      <c r="N7467">
        <v>0.19603467474026201</v>
      </c>
      <c r="O7467" t="s">
        <v>11351</v>
      </c>
      <c r="P7467" t="s">
        <v>11352</v>
      </c>
      <c r="R7467" t="s">
        <v>11353</v>
      </c>
      <c r="S7467">
        <f>IF(SalesData[[#This Row],[Return Status]]="Returned",1,0)</f>
        <v>0</v>
      </c>
      <c r="U7467" s="2">
        <f>EOMONTH(SalesData[[#This Row],[Order Date]],0)</f>
        <v>45230</v>
      </c>
      <c r="V7467" s="9" t="str">
        <f>"Q"&amp;INT((MONTH(SalesData[[#This Row],[Order Date]])+2)/3)&amp;"-"&amp;YEAR(SalesData[[#This Row],[Order Date]])</f>
        <v>Q4-2023</v>
      </c>
    </row>
    <row r="7468" spans="1:22" x14ac:dyDescent="0.35">
      <c r="A7468" t="s">
        <v>7609</v>
      </c>
      <c r="B7468" s="1">
        <v>45218</v>
      </c>
      <c r="C7468" t="s">
        <v>49</v>
      </c>
      <c r="D7468" t="s">
        <v>39</v>
      </c>
      <c r="E7468">
        <v>1036743810</v>
      </c>
      <c r="F7468" t="s">
        <v>140</v>
      </c>
      <c r="G7468" t="s">
        <v>141</v>
      </c>
      <c r="H7468" t="s">
        <v>121</v>
      </c>
      <c r="I7468" t="s">
        <v>17</v>
      </c>
      <c r="J7468" t="s">
        <v>18</v>
      </c>
      <c r="K7468">
        <v>143.62</v>
      </c>
      <c r="L7468">
        <v>19.7</v>
      </c>
      <c r="M7468" t="s">
        <v>19</v>
      </c>
      <c r="N7468">
        <v>0.13716752541428801</v>
      </c>
      <c r="O7468" t="s">
        <v>11361</v>
      </c>
      <c r="P7468" t="s">
        <v>11352</v>
      </c>
      <c r="Q7468" t="s">
        <v>11376</v>
      </c>
      <c r="R7468" t="s">
        <v>11360</v>
      </c>
      <c r="S7468">
        <f>IF(SalesData[[#This Row],[Return Status]]="Returned",1,0)</f>
        <v>1</v>
      </c>
      <c r="T7468">
        <v>2793.38</v>
      </c>
      <c r="U7468" s="2">
        <f>EOMONTH(SalesData[[#This Row],[Order Date]],0)</f>
        <v>45230</v>
      </c>
      <c r="V7468" s="9" t="str">
        <f>"Q"&amp;INT((MONTH(SalesData[[#This Row],[Order Date]])+2)/3)&amp;"-"&amp;YEAR(SalesData[[#This Row],[Order Date]])</f>
        <v>Q4-2023</v>
      </c>
    </row>
    <row r="7469" spans="1:22" x14ac:dyDescent="0.35">
      <c r="A7469" t="s">
        <v>7610</v>
      </c>
      <c r="B7469" s="1">
        <v>45212</v>
      </c>
      <c r="C7469" t="s">
        <v>184</v>
      </c>
      <c r="D7469" t="s">
        <v>72</v>
      </c>
      <c r="E7469">
        <v>886419839</v>
      </c>
      <c r="F7469" t="s">
        <v>170</v>
      </c>
      <c r="G7469" t="s">
        <v>69</v>
      </c>
      <c r="H7469" t="s">
        <v>11357</v>
      </c>
      <c r="I7469" t="s">
        <v>31</v>
      </c>
      <c r="J7469" t="s">
        <v>65</v>
      </c>
      <c r="K7469">
        <v>3564.3</v>
      </c>
      <c r="L7469">
        <v>632.28</v>
      </c>
      <c r="M7469" t="s">
        <v>65</v>
      </c>
      <c r="N7469">
        <v>0.17739247538086</v>
      </c>
      <c r="O7469" t="s">
        <v>11351</v>
      </c>
      <c r="P7469" t="s">
        <v>11352</v>
      </c>
      <c r="Q7469" t="s">
        <v>11363</v>
      </c>
      <c r="R7469" t="s">
        <v>11360</v>
      </c>
      <c r="S7469">
        <f>IF(SalesData[[#This Row],[Return Status]]="Returned",1,0)</f>
        <v>1</v>
      </c>
      <c r="T7469">
        <v>2081.52</v>
      </c>
      <c r="U7469" s="2">
        <f>EOMONTH(SalesData[[#This Row],[Order Date]],0)</f>
        <v>45230</v>
      </c>
      <c r="V7469" s="9" t="str">
        <f>"Q"&amp;INT((MONTH(SalesData[[#This Row],[Order Date]])+2)/3)&amp;"-"&amp;YEAR(SalesData[[#This Row],[Order Date]])</f>
        <v>Q4-2023</v>
      </c>
    </row>
    <row r="7470" spans="1:22" x14ac:dyDescent="0.35">
      <c r="A7470" t="s">
        <v>7611</v>
      </c>
      <c r="B7470" s="1">
        <v>45226</v>
      </c>
      <c r="C7470" t="s">
        <v>106</v>
      </c>
      <c r="D7470" t="s">
        <v>72</v>
      </c>
      <c r="E7470">
        <v>9260448859</v>
      </c>
      <c r="F7470" t="s">
        <v>78</v>
      </c>
      <c r="G7470" t="s">
        <v>11362</v>
      </c>
      <c r="H7470" t="s">
        <v>16</v>
      </c>
      <c r="I7470" t="s">
        <v>17</v>
      </c>
      <c r="J7470" t="s">
        <v>18</v>
      </c>
      <c r="K7470">
        <v>3653.64</v>
      </c>
      <c r="L7470">
        <v>242.5</v>
      </c>
      <c r="M7470" t="s">
        <v>19</v>
      </c>
      <c r="N7470">
        <v>6.63721658400937E-2</v>
      </c>
      <c r="O7470" t="s">
        <v>11351</v>
      </c>
      <c r="P7470" t="s">
        <v>11356</v>
      </c>
      <c r="R7470" t="s">
        <v>11353</v>
      </c>
      <c r="S7470">
        <f>IF(SalesData[[#This Row],[Return Status]]="Returned",1,0)</f>
        <v>0</v>
      </c>
      <c r="U7470" s="2">
        <f>EOMONTH(SalesData[[#This Row],[Order Date]],0)</f>
        <v>45230</v>
      </c>
      <c r="V7470" s="9" t="str">
        <f>"Q"&amp;INT((MONTH(SalesData[[#This Row],[Order Date]])+2)/3)&amp;"-"&amp;YEAR(SalesData[[#This Row],[Order Date]])</f>
        <v>Q4-2023</v>
      </c>
    </row>
    <row r="7471" spans="1:22" x14ac:dyDescent="0.35">
      <c r="A7471" t="s">
        <v>7612</v>
      </c>
      <c r="B7471" s="1">
        <v>45213</v>
      </c>
      <c r="C7471" t="s">
        <v>139</v>
      </c>
      <c r="D7471" t="s">
        <v>72</v>
      </c>
      <c r="E7471">
        <v>2329713372</v>
      </c>
      <c r="F7471" t="s">
        <v>81</v>
      </c>
      <c r="G7471" t="s">
        <v>74</v>
      </c>
      <c r="H7471" t="s">
        <v>11357</v>
      </c>
      <c r="I7471" t="s">
        <v>36</v>
      </c>
      <c r="J7471" t="s">
        <v>19</v>
      </c>
      <c r="K7471">
        <v>3662.97</v>
      </c>
      <c r="L7471">
        <v>951.29</v>
      </c>
      <c r="M7471" t="s">
        <v>19</v>
      </c>
      <c r="N7471">
        <v>0.25970455668487602</v>
      </c>
      <c r="O7471" t="s">
        <v>11351</v>
      </c>
      <c r="P7471" t="s">
        <v>11354</v>
      </c>
      <c r="R7471" t="s">
        <v>11353</v>
      </c>
      <c r="S7471">
        <f>IF(SalesData[[#This Row],[Return Status]]="Returned",1,0)</f>
        <v>0</v>
      </c>
      <c r="T7471">
        <v>2420.2800000000002</v>
      </c>
      <c r="U7471" s="2">
        <f>EOMONTH(SalesData[[#This Row],[Order Date]],0)</f>
        <v>45230</v>
      </c>
      <c r="V7471" s="9" t="str">
        <f>"Q"&amp;INT((MONTH(SalesData[[#This Row],[Order Date]])+2)/3)&amp;"-"&amp;YEAR(SalesData[[#This Row],[Order Date]])</f>
        <v>Q4-2023</v>
      </c>
    </row>
    <row r="7472" spans="1:22" x14ac:dyDescent="0.35">
      <c r="A7472" t="s">
        <v>7613</v>
      </c>
      <c r="B7472" s="1">
        <v>45216</v>
      </c>
      <c r="C7472" t="s">
        <v>106</v>
      </c>
      <c r="D7472" t="s">
        <v>145</v>
      </c>
      <c r="E7472">
        <v>2661092012</v>
      </c>
      <c r="F7472" t="s">
        <v>109</v>
      </c>
      <c r="G7472" t="s">
        <v>59</v>
      </c>
      <c r="H7472" t="s">
        <v>60</v>
      </c>
      <c r="I7472" t="s">
        <v>31</v>
      </c>
      <c r="J7472" t="s">
        <v>19</v>
      </c>
      <c r="K7472">
        <v>2232.7199999999998</v>
      </c>
      <c r="L7472">
        <v>102.38</v>
      </c>
      <c r="M7472" t="s">
        <v>19</v>
      </c>
      <c r="N7472">
        <v>4.5854383890501303E-2</v>
      </c>
      <c r="O7472" t="s">
        <v>11351</v>
      </c>
      <c r="P7472" t="s">
        <v>11356</v>
      </c>
      <c r="R7472" t="s">
        <v>11353</v>
      </c>
      <c r="S7472">
        <f>IF(SalesData[[#This Row],[Return Status]]="Returned",1,0)</f>
        <v>0</v>
      </c>
      <c r="T7472">
        <v>2183.56</v>
      </c>
      <c r="U7472" s="2">
        <f>EOMONTH(SalesData[[#This Row],[Order Date]],0)</f>
        <v>45230</v>
      </c>
      <c r="V7472" s="9" t="str">
        <f>"Q"&amp;INT((MONTH(SalesData[[#This Row],[Order Date]])+2)/3)&amp;"-"&amp;YEAR(SalesData[[#This Row],[Order Date]])</f>
        <v>Q4-2023</v>
      </c>
    </row>
    <row r="7473" spans="1:22" x14ac:dyDescent="0.35">
      <c r="A7473" t="s">
        <v>7614</v>
      </c>
      <c r="B7473" s="1">
        <v>45211</v>
      </c>
      <c r="C7473" t="s">
        <v>94</v>
      </c>
      <c r="D7473" t="s">
        <v>46</v>
      </c>
      <c r="E7473">
        <v>4631134763</v>
      </c>
      <c r="F7473" t="s">
        <v>47</v>
      </c>
      <c r="G7473" t="s">
        <v>23</v>
      </c>
      <c r="H7473" t="s">
        <v>24</v>
      </c>
      <c r="I7473" t="s">
        <v>17</v>
      </c>
      <c r="J7473" t="s">
        <v>42</v>
      </c>
      <c r="K7473">
        <v>3026.32</v>
      </c>
      <c r="L7473">
        <v>322.94</v>
      </c>
      <c r="M7473" t="s">
        <v>43</v>
      </c>
      <c r="N7473">
        <v>0.106710460228925</v>
      </c>
      <c r="O7473" t="s">
        <v>11351</v>
      </c>
      <c r="P7473" t="s">
        <v>11352</v>
      </c>
      <c r="R7473" t="s">
        <v>11353</v>
      </c>
      <c r="S7473">
        <f>IF(SalesData[[#This Row],[Return Status]]="Returned",1,0)</f>
        <v>0</v>
      </c>
      <c r="T7473">
        <v>2821.33</v>
      </c>
      <c r="U7473" s="2">
        <f>EOMONTH(SalesData[[#This Row],[Order Date]],0)</f>
        <v>45230</v>
      </c>
      <c r="V7473" s="9" t="str">
        <f>"Q"&amp;INT((MONTH(SalesData[[#This Row],[Order Date]])+2)/3)&amp;"-"&amp;YEAR(SalesData[[#This Row],[Order Date]])</f>
        <v>Q4-2023</v>
      </c>
    </row>
    <row r="7474" spans="1:22" x14ac:dyDescent="0.35">
      <c r="A7474" t="s">
        <v>7615</v>
      </c>
      <c r="B7474" s="1">
        <v>45226</v>
      </c>
      <c r="C7474" t="s">
        <v>87</v>
      </c>
      <c r="D7474" t="s">
        <v>27</v>
      </c>
      <c r="E7474">
        <v>4640843534</v>
      </c>
      <c r="F7474" t="s">
        <v>33</v>
      </c>
      <c r="G7474" t="s">
        <v>34</v>
      </c>
      <c r="H7474" t="s">
        <v>35</v>
      </c>
      <c r="I7474" t="s">
        <v>36</v>
      </c>
      <c r="J7474" t="s">
        <v>62</v>
      </c>
      <c r="K7474">
        <v>2575.21</v>
      </c>
      <c r="L7474">
        <v>165.64</v>
      </c>
      <c r="M7474" t="s">
        <v>62</v>
      </c>
      <c r="N7474">
        <v>6.4320967998726303E-2</v>
      </c>
      <c r="O7474" t="s">
        <v>11351</v>
      </c>
      <c r="P7474" t="s">
        <v>11356</v>
      </c>
      <c r="R7474" t="s">
        <v>11353</v>
      </c>
      <c r="S7474">
        <f>IF(SalesData[[#This Row],[Return Status]]="Returned",1,0)</f>
        <v>0</v>
      </c>
      <c r="U7474" s="2">
        <f>EOMONTH(SalesData[[#This Row],[Order Date]],0)</f>
        <v>45230</v>
      </c>
      <c r="V7474" s="9" t="str">
        <f>"Q"&amp;INT((MONTH(SalesData[[#This Row],[Order Date]])+2)/3)&amp;"-"&amp;YEAR(SalesData[[#This Row],[Order Date]])</f>
        <v>Q4-2023</v>
      </c>
    </row>
    <row r="7475" spans="1:22" x14ac:dyDescent="0.35">
      <c r="A7475" t="s">
        <v>7616</v>
      </c>
      <c r="B7475" s="1">
        <v>45213</v>
      </c>
      <c r="C7475" t="s">
        <v>176</v>
      </c>
      <c r="D7475" t="s">
        <v>39</v>
      </c>
      <c r="E7475">
        <v>2655884962</v>
      </c>
      <c r="F7475" t="s">
        <v>312</v>
      </c>
      <c r="G7475" t="s">
        <v>236</v>
      </c>
      <c r="H7475" t="s">
        <v>121</v>
      </c>
      <c r="I7475" t="s">
        <v>17</v>
      </c>
      <c r="J7475" t="s">
        <v>18</v>
      </c>
      <c r="K7475">
        <v>3148.81</v>
      </c>
      <c r="L7475">
        <v>173.57</v>
      </c>
      <c r="M7475" t="s">
        <v>19</v>
      </c>
      <c r="N7475">
        <v>5.51224113236429E-2</v>
      </c>
      <c r="O7475" t="s">
        <v>11351</v>
      </c>
      <c r="P7475" t="s">
        <v>11356</v>
      </c>
      <c r="R7475" t="s">
        <v>11353</v>
      </c>
      <c r="S7475">
        <f>IF(SalesData[[#This Row],[Return Status]]="Returned",1,0)</f>
        <v>0</v>
      </c>
      <c r="U7475" s="2">
        <f>EOMONTH(SalesData[[#This Row],[Order Date]],0)</f>
        <v>45230</v>
      </c>
      <c r="V7475" s="9" t="str">
        <f>"Q"&amp;INT((MONTH(SalesData[[#This Row],[Order Date]])+2)/3)&amp;"-"&amp;YEAR(SalesData[[#This Row],[Order Date]])</f>
        <v>Q4-2023</v>
      </c>
    </row>
    <row r="7476" spans="1:22" x14ac:dyDescent="0.35">
      <c r="A7476" t="s">
        <v>7617</v>
      </c>
      <c r="B7476" s="1">
        <v>45205</v>
      </c>
      <c r="C7476" t="s">
        <v>139</v>
      </c>
      <c r="D7476" t="s">
        <v>39</v>
      </c>
      <c r="E7476">
        <v>9935381071</v>
      </c>
      <c r="F7476" t="s">
        <v>222</v>
      </c>
      <c r="G7476" t="s">
        <v>164</v>
      </c>
      <c r="H7476" t="s">
        <v>165</v>
      </c>
      <c r="I7476" t="s">
        <v>36</v>
      </c>
      <c r="J7476" t="s">
        <v>62</v>
      </c>
      <c r="K7476">
        <v>1754.38</v>
      </c>
      <c r="L7476">
        <v>475.46</v>
      </c>
      <c r="M7476" t="s">
        <v>62</v>
      </c>
      <c r="N7476">
        <v>0.27101312144461298</v>
      </c>
      <c r="O7476" t="s">
        <v>11351</v>
      </c>
      <c r="P7476" t="s">
        <v>11354</v>
      </c>
      <c r="R7476" t="s">
        <v>11353</v>
      </c>
      <c r="S7476">
        <f>IF(SalesData[[#This Row],[Return Status]]="Returned",1,0)</f>
        <v>0</v>
      </c>
      <c r="U7476" s="2">
        <f>EOMONTH(SalesData[[#This Row],[Order Date]],0)</f>
        <v>45230</v>
      </c>
      <c r="V7476" s="9" t="str">
        <f>"Q"&amp;INT((MONTH(SalesData[[#This Row],[Order Date]])+2)/3)&amp;"-"&amp;YEAR(SalesData[[#This Row],[Order Date]])</f>
        <v>Q4-2023</v>
      </c>
    </row>
    <row r="7477" spans="1:22" x14ac:dyDescent="0.35">
      <c r="A7477" t="s">
        <v>7618</v>
      </c>
      <c r="B7477" s="1">
        <v>45227</v>
      </c>
      <c r="C7477" t="s">
        <v>149</v>
      </c>
      <c r="D7477" t="s">
        <v>46</v>
      </c>
      <c r="E7477">
        <v>3692149854</v>
      </c>
      <c r="F7477" t="s">
        <v>156</v>
      </c>
      <c r="G7477" t="s">
        <v>84</v>
      </c>
      <c r="H7477" t="s">
        <v>85</v>
      </c>
      <c r="I7477" t="s">
        <v>31</v>
      </c>
      <c r="J7477" t="s">
        <v>65</v>
      </c>
      <c r="K7477">
        <v>4631.6099999999997</v>
      </c>
      <c r="L7477">
        <v>1029.6600000000001</v>
      </c>
      <c r="M7477" t="s">
        <v>65</v>
      </c>
      <c r="N7477">
        <v>0.22231146404813901</v>
      </c>
      <c r="O7477" t="s">
        <v>11351</v>
      </c>
      <c r="P7477" t="s">
        <v>11354</v>
      </c>
      <c r="R7477" t="s">
        <v>11353</v>
      </c>
      <c r="S7477">
        <f>IF(SalesData[[#This Row],[Return Status]]="Returned",1,0)</f>
        <v>0</v>
      </c>
      <c r="T7477">
        <v>847.14</v>
      </c>
      <c r="U7477" s="2">
        <f>EOMONTH(SalesData[[#This Row],[Order Date]],0)</f>
        <v>45230</v>
      </c>
      <c r="V7477" s="9" t="str">
        <f>"Q"&amp;INT((MONTH(SalesData[[#This Row],[Order Date]])+2)/3)&amp;"-"&amp;YEAR(SalesData[[#This Row],[Order Date]])</f>
        <v>Q4-2023</v>
      </c>
    </row>
    <row r="7478" spans="1:22" x14ac:dyDescent="0.35">
      <c r="A7478" t="s">
        <v>7619</v>
      </c>
      <c r="B7478" s="1">
        <v>45221</v>
      </c>
      <c r="C7478" t="s">
        <v>325</v>
      </c>
      <c r="D7478" t="s">
        <v>72</v>
      </c>
      <c r="E7478">
        <v>7935558400</v>
      </c>
      <c r="F7478" t="s">
        <v>114</v>
      </c>
      <c r="G7478" t="s">
        <v>59</v>
      </c>
      <c r="H7478" t="s">
        <v>60</v>
      </c>
      <c r="I7478" t="s">
        <v>31</v>
      </c>
      <c r="J7478" t="s">
        <v>61</v>
      </c>
      <c r="K7478">
        <v>4849.1499999999996</v>
      </c>
      <c r="L7478">
        <v>432.94</v>
      </c>
      <c r="M7478" t="s">
        <v>62</v>
      </c>
      <c r="N7478">
        <v>8.9281626676840295E-2</v>
      </c>
      <c r="O7478" t="s">
        <v>11351</v>
      </c>
      <c r="P7478" t="s">
        <v>11356</v>
      </c>
      <c r="R7478" t="s">
        <v>11353</v>
      </c>
      <c r="S7478">
        <f>IF(SalesData[[#This Row],[Return Status]]="Returned",1,0)</f>
        <v>0</v>
      </c>
      <c r="T7478">
        <v>2183.56</v>
      </c>
      <c r="U7478" s="2">
        <f>EOMONTH(SalesData[[#This Row],[Order Date]],0)</f>
        <v>45230</v>
      </c>
      <c r="V7478" s="9" t="str">
        <f>"Q"&amp;INT((MONTH(SalesData[[#This Row],[Order Date]])+2)/3)&amp;"-"&amp;YEAR(SalesData[[#This Row],[Order Date]])</f>
        <v>Q4-2023</v>
      </c>
    </row>
    <row r="7479" spans="1:22" x14ac:dyDescent="0.35">
      <c r="A7479" t="s">
        <v>7620</v>
      </c>
      <c r="B7479" s="1">
        <v>45229</v>
      </c>
      <c r="C7479" t="s">
        <v>92</v>
      </c>
      <c r="D7479" t="s">
        <v>145</v>
      </c>
      <c r="E7479">
        <v>2815104234</v>
      </c>
      <c r="F7479" t="s">
        <v>95</v>
      </c>
      <c r="G7479" t="s">
        <v>59</v>
      </c>
      <c r="H7479" t="s">
        <v>60</v>
      </c>
      <c r="I7479" t="s">
        <v>31</v>
      </c>
      <c r="J7479" t="s">
        <v>19</v>
      </c>
      <c r="K7479">
        <v>739.3</v>
      </c>
      <c r="L7479">
        <v>182.91</v>
      </c>
      <c r="M7479" t="s">
        <v>19</v>
      </c>
      <c r="N7479">
        <v>0.24740971188962499</v>
      </c>
      <c r="O7479" t="s">
        <v>11355</v>
      </c>
      <c r="P7479" t="s">
        <v>11354</v>
      </c>
      <c r="R7479" t="s">
        <v>11353</v>
      </c>
      <c r="S7479">
        <f>IF(SalesData[[#This Row],[Return Status]]="Returned",1,0)</f>
        <v>0</v>
      </c>
      <c r="T7479">
        <v>2183.56</v>
      </c>
      <c r="U7479" s="2">
        <f>EOMONTH(SalesData[[#This Row],[Order Date]],0)</f>
        <v>45230</v>
      </c>
      <c r="V7479" s="9" t="str">
        <f>"Q"&amp;INT((MONTH(SalesData[[#This Row],[Order Date]])+2)/3)&amp;"-"&amp;YEAR(SalesData[[#This Row],[Order Date]])</f>
        <v>Q4-2023</v>
      </c>
    </row>
    <row r="7480" spans="1:22" x14ac:dyDescent="0.35">
      <c r="A7480" t="s">
        <v>7621</v>
      </c>
      <c r="B7480" s="1">
        <v>45209</v>
      </c>
      <c r="C7480" t="s">
        <v>162</v>
      </c>
      <c r="D7480" t="s">
        <v>46</v>
      </c>
      <c r="E7480">
        <v>1296685509</v>
      </c>
      <c r="F7480" t="s">
        <v>14</v>
      </c>
      <c r="G7480" t="s">
        <v>15</v>
      </c>
      <c r="H7480" t="s">
        <v>11357</v>
      </c>
      <c r="I7480" t="s">
        <v>17</v>
      </c>
      <c r="J7480" t="s">
        <v>65</v>
      </c>
      <c r="K7480">
        <v>1614.74</v>
      </c>
      <c r="L7480">
        <v>199.3</v>
      </c>
      <c r="M7480" t="s">
        <v>65</v>
      </c>
      <c r="N7480">
        <v>0.123425443105392</v>
      </c>
      <c r="O7480" t="s">
        <v>11351</v>
      </c>
      <c r="P7480" t="s">
        <v>11352</v>
      </c>
      <c r="R7480" t="s">
        <v>11353</v>
      </c>
      <c r="S7480">
        <f>IF(SalesData[[#This Row],[Return Status]]="Returned",1,0)</f>
        <v>0</v>
      </c>
      <c r="T7480">
        <v>2085.91</v>
      </c>
      <c r="U7480" s="2">
        <f>EOMONTH(SalesData[[#This Row],[Order Date]],0)</f>
        <v>45230</v>
      </c>
      <c r="V7480" s="9" t="str">
        <f>"Q"&amp;INT((MONTH(SalesData[[#This Row],[Order Date]])+2)/3)&amp;"-"&amp;YEAR(SalesData[[#This Row],[Order Date]])</f>
        <v>Q4-2023</v>
      </c>
    </row>
    <row r="7481" spans="1:22" x14ac:dyDescent="0.35">
      <c r="A7481" t="s">
        <v>7622</v>
      </c>
      <c r="B7481" s="1">
        <v>45225</v>
      </c>
      <c r="C7481" t="s">
        <v>77</v>
      </c>
      <c r="D7481" t="s">
        <v>46</v>
      </c>
      <c r="E7481">
        <v>8464156684</v>
      </c>
      <c r="F7481" t="s">
        <v>410</v>
      </c>
      <c r="G7481" t="s">
        <v>29</v>
      </c>
      <c r="H7481" t="s">
        <v>30</v>
      </c>
      <c r="I7481" t="s">
        <v>31</v>
      </c>
      <c r="J7481" t="s">
        <v>19</v>
      </c>
      <c r="K7481">
        <v>1870.14</v>
      </c>
      <c r="L7481">
        <v>311.08999999999997</v>
      </c>
      <c r="M7481" t="s">
        <v>19</v>
      </c>
      <c r="N7481">
        <v>0.16634583507117101</v>
      </c>
      <c r="O7481" t="s">
        <v>11351</v>
      </c>
      <c r="P7481" t="s">
        <v>11352</v>
      </c>
      <c r="R7481" t="s">
        <v>11353</v>
      </c>
      <c r="S7481">
        <f>IF(SalesData[[#This Row],[Return Status]]="Returned",1,0)</f>
        <v>0</v>
      </c>
      <c r="T7481">
        <v>2788.38</v>
      </c>
      <c r="U7481" s="2">
        <f>EOMONTH(SalesData[[#This Row],[Order Date]],0)</f>
        <v>45230</v>
      </c>
      <c r="V7481" s="9" t="str">
        <f>"Q"&amp;INT((MONTH(SalesData[[#This Row],[Order Date]])+2)/3)&amp;"-"&amp;YEAR(SalesData[[#This Row],[Order Date]])</f>
        <v>Q4-2023</v>
      </c>
    </row>
    <row r="7482" spans="1:22" x14ac:dyDescent="0.35">
      <c r="A7482" t="s">
        <v>7623</v>
      </c>
      <c r="B7482" s="1">
        <v>45206</v>
      </c>
      <c r="C7482" t="s">
        <v>176</v>
      </c>
      <c r="D7482" t="s">
        <v>80</v>
      </c>
      <c r="E7482">
        <v>5630209429</v>
      </c>
      <c r="F7482" t="s">
        <v>120</v>
      </c>
      <c r="G7482" t="s">
        <v>141</v>
      </c>
      <c r="H7482" t="s">
        <v>121</v>
      </c>
      <c r="I7482" t="s">
        <v>17</v>
      </c>
      <c r="J7482" t="s">
        <v>42</v>
      </c>
      <c r="K7482">
        <v>987.5</v>
      </c>
      <c r="L7482">
        <v>41.96</v>
      </c>
      <c r="M7482" t="s">
        <v>43</v>
      </c>
      <c r="N7482">
        <v>4.24911392405063E-2</v>
      </c>
      <c r="O7482" t="s">
        <v>11355</v>
      </c>
      <c r="P7482" t="s">
        <v>11356</v>
      </c>
      <c r="R7482" t="s">
        <v>11353</v>
      </c>
      <c r="S7482">
        <f>IF(SalesData[[#This Row],[Return Status]]="Returned",1,0)</f>
        <v>0</v>
      </c>
      <c r="T7482">
        <v>2793.38</v>
      </c>
      <c r="U7482" s="2">
        <f>EOMONTH(SalesData[[#This Row],[Order Date]],0)</f>
        <v>45230</v>
      </c>
      <c r="V7482" s="9" t="str">
        <f>"Q"&amp;INT((MONTH(SalesData[[#This Row],[Order Date]])+2)/3)&amp;"-"&amp;YEAR(SalesData[[#This Row],[Order Date]])</f>
        <v>Q4-2023</v>
      </c>
    </row>
    <row r="7483" spans="1:22" x14ac:dyDescent="0.35">
      <c r="A7483" t="s">
        <v>7624</v>
      </c>
      <c r="B7483" s="1">
        <v>45215</v>
      </c>
      <c r="C7483" t="s">
        <v>111</v>
      </c>
      <c r="D7483" t="s">
        <v>39</v>
      </c>
      <c r="E7483">
        <v>9493640893</v>
      </c>
      <c r="F7483" t="s">
        <v>114</v>
      </c>
      <c r="G7483" t="s">
        <v>59</v>
      </c>
      <c r="H7483" t="s">
        <v>11357</v>
      </c>
      <c r="I7483" t="s">
        <v>31</v>
      </c>
      <c r="J7483" t="s">
        <v>19</v>
      </c>
      <c r="K7483">
        <v>730.83</v>
      </c>
      <c r="L7483">
        <v>30.33</v>
      </c>
      <c r="M7483" t="s">
        <v>19</v>
      </c>
      <c r="N7483">
        <v>4.1500759410533203E-2</v>
      </c>
      <c r="O7483" t="s">
        <v>11355</v>
      </c>
      <c r="P7483" t="s">
        <v>11356</v>
      </c>
      <c r="R7483" t="s">
        <v>11353</v>
      </c>
      <c r="S7483">
        <f>IF(SalesData[[#This Row],[Return Status]]="Returned",1,0)</f>
        <v>0</v>
      </c>
      <c r="T7483">
        <v>2183.56</v>
      </c>
      <c r="U7483" s="2">
        <f>EOMONTH(SalesData[[#This Row],[Order Date]],0)</f>
        <v>45230</v>
      </c>
      <c r="V7483" s="9" t="str">
        <f>"Q"&amp;INT((MONTH(SalesData[[#This Row],[Order Date]])+2)/3)&amp;"-"&amp;YEAR(SalesData[[#This Row],[Order Date]])</f>
        <v>Q4-2023</v>
      </c>
    </row>
    <row r="7484" spans="1:22" x14ac:dyDescent="0.35">
      <c r="A7484" t="s">
        <v>7625</v>
      </c>
      <c r="B7484" s="1">
        <v>45203</v>
      </c>
      <c r="C7484" t="s">
        <v>162</v>
      </c>
      <c r="D7484" t="s">
        <v>13</v>
      </c>
      <c r="E7484">
        <v>1421095231</v>
      </c>
      <c r="F7484" t="s">
        <v>88</v>
      </c>
      <c r="G7484" t="s">
        <v>89</v>
      </c>
      <c r="H7484" t="s">
        <v>11357</v>
      </c>
      <c r="I7484" t="s">
        <v>31</v>
      </c>
      <c r="J7484" t="s">
        <v>65</v>
      </c>
      <c r="K7484">
        <v>1893.81</v>
      </c>
      <c r="L7484">
        <v>101.64</v>
      </c>
      <c r="M7484" t="s">
        <v>65</v>
      </c>
      <c r="N7484">
        <v>5.3669586706163799E-2</v>
      </c>
      <c r="O7484" t="s">
        <v>11351</v>
      </c>
      <c r="P7484" t="s">
        <v>11356</v>
      </c>
      <c r="R7484" t="s">
        <v>11353</v>
      </c>
      <c r="S7484">
        <f>IF(SalesData[[#This Row],[Return Status]]="Returned",1,0)</f>
        <v>0</v>
      </c>
      <c r="T7484">
        <v>207.68</v>
      </c>
      <c r="U7484" s="2">
        <f>EOMONTH(SalesData[[#This Row],[Order Date]],0)</f>
        <v>45230</v>
      </c>
      <c r="V7484" s="9" t="str">
        <f>"Q"&amp;INT((MONTH(SalesData[[#This Row],[Order Date]])+2)/3)&amp;"-"&amp;YEAR(SalesData[[#This Row],[Order Date]])</f>
        <v>Q4-2023</v>
      </c>
    </row>
    <row r="7485" spans="1:22" x14ac:dyDescent="0.35">
      <c r="A7485" t="s">
        <v>7626</v>
      </c>
      <c r="B7485" s="1">
        <v>45222</v>
      </c>
      <c r="C7485" t="s">
        <v>12</v>
      </c>
      <c r="D7485" t="s">
        <v>72</v>
      </c>
      <c r="E7485">
        <v>5088519275</v>
      </c>
      <c r="F7485" t="s">
        <v>156</v>
      </c>
      <c r="G7485" t="s">
        <v>84</v>
      </c>
      <c r="H7485" t="s">
        <v>85</v>
      </c>
      <c r="I7485" t="s">
        <v>31</v>
      </c>
      <c r="J7485" t="s">
        <v>65</v>
      </c>
      <c r="K7485">
        <v>841.47</v>
      </c>
      <c r="L7485">
        <v>238.3</v>
      </c>
      <c r="M7485" t="s">
        <v>65</v>
      </c>
      <c r="N7485">
        <v>0.283194885141479</v>
      </c>
      <c r="O7485" t="s">
        <v>11355</v>
      </c>
      <c r="P7485" t="s">
        <v>11354</v>
      </c>
      <c r="R7485" t="s">
        <v>11353</v>
      </c>
      <c r="S7485">
        <f>IF(SalesData[[#This Row],[Return Status]]="Returned",1,0)</f>
        <v>0</v>
      </c>
      <c r="T7485">
        <v>847.14</v>
      </c>
      <c r="U7485" s="2">
        <f>EOMONTH(SalesData[[#This Row],[Order Date]],0)</f>
        <v>45230</v>
      </c>
      <c r="V7485" s="9" t="str">
        <f>"Q"&amp;INT((MONTH(SalesData[[#This Row],[Order Date]])+2)/3)&amp;"-"&amp;YEAR(SalesData[[#This Row],[Order Date]])</f>
        <v>Q4-2023</v>
      </c>
    </row>
    <row r="7486" spans="1:22" x14ac:dyDescent="0.35">
      <c r="A7486" t="s">
        <v>7627</v>
      </c>
      <c r="B7486" s="1">
        <v>45205</v>
      </c>
      <c r="C7486" t="s">
        <v>45</v>
      </c>
      <c r="D7486" t="s">
        <v>27</v>
      </c>
      <c r="E7486">
        <v>3529611751</v>
      </c>
      <c r="F7486" t="s">
        <v>163</v>
      </c>
      <c r="G7486" t="s">
        <v>266</v>
      </c>
      <c r="H7486" t="s">
        <v>165</v>
      </c>
      <c r="I7486" t="s">
        <v>36</v>
      </c>
      <c r="J7486" t="s">
        <v>65</v>
      </c>
      <c r="K7486">
        <v>3331.25</v>
      </c>
      <c r="L7486">
        <v>511.77</v>
      </c>
      <c r="M7486" t="s">
        <v>65</v>
      </c>
      <c r="N7486">
        <v>0.153627016885553</v>
      </c>
      <c r="O7486" t="s">
        <v>11351</v>
      </c>
      <c r="P7486" t="s">
        <v>11352</v>
      </c>
      <c r="R7486" t="s">
        <v>11353</v>
      </c>
      <c r="S7486">
        <f>IF(SalesData[[#This Row],[Return Status]]="Returned",1,0)</f>
        <v>0</v>
      </c>
      <c r="U7486" s="2">
        <f>EOMONTH(SalesData[[#This Row],[Order Date]],0)</f>
        <v>45230</v>
      </c>
      <c r="V7486" s="9" t="str">
        <f>"Q"&amp;INT((MONTH(SalesData[[#This Row],[Order Date]])+2)/3)&amp;"-"&amp;YEAR(SalesData[[#This Row],[Order Date]])</f>
        <v>Q4-2023</v>
      </c>
    </row>
    <row r="7487" spans="1:22" x14ac:dyDescent="0.35">
      <c r="A7487" t="s">
        <v>7628</v>
      </c>
      <c r="B7487" s="1">
        <v>45210</v>
      </c>
      <c r="C7487" t="s">
        <v>139</v>
      </c>
      <c r="D7487" t="s">
        <v>46</v>
      </c>
      <c r="E7487">
        <v>3222095209</v>
      </c>
      <c r="F7487" t="s">
        <v>170</v>
      </c>
      <c r="G7487" t="s">
        <v>69</v>
      </c>
      <c r="H7487" t="s">
        <v>11357</v>
      </c>
      <c r="I7487" t="s">
        <v>31</v>
      </c>
      <c r="J7487" t="s">
        <v>19</v>
      </c>
      <c r="K7487">
        <v>3784.01</v>
      </c>
      <c r="L7487">
        <v>619.47</v>
      </c>
      <c r="M7487" t="s">
        <v>19</v>
      </c>
      <c r="N7487">
        <v>0.16370728407165899</v>
      </c>
      <c r="O7487" t="s">
        <v>11351</v>
      </c>
      <c r="P7487" t="s">
        <v>11352</v>
      </c>
      <c r="R7487" t="s">
        <v>11353</v>
      </c>
      <c r="S7487">
        <f>IF(SalesData[[#This Row],[Return Status]]="Returned",1,0)</f>
        <v>0</v>
      </c>
      <c r="T7487">
        <v>2081.52</v>
      </c>
      <c r="U7487" s="2">
        <f>EOMONTH(SalesData[[#This Row],[Order Date]],0)</f>
        <v>45230</v>
      </c>
      <c r="V7487" s="9" t="str">
        <f>"Q"&amp;INT((MONTH(SalesData[[#This Row],[Order Date]])+2)/3)&amp;"-"&amp;YEAR(SalesData[[#This Row],[Order Date]])</f>
        <v>Q4-2023</v>
      </c>
    </row>
    <row r="7488" spans="1:22" x14ac:dyDescent="0.35">
      <c r="A7488" t="s">
        <v>7629</v>
      </c>
      <c r="B7488" s="1">
        <v>45212</v>
      </c>
      <c r="C7488" t="s">
        <v>94</v>
      </c>
      <c r="D7488" t="s">
        <v>27</v>
      </c>
      <c r="E7488">
        <v>5428452370</v>
      </c>
      <c r="F7488" t="s">
        <v>100</v>
      </c>
      <c r="G7488" t="s">
        <v>101</v>
      </c>
      <c r="H7488" t="s">
        <v>35</v>
      </c>
      <c r="I7488" t="s">
        <v>36</v>
      </c>
      <c r="J7488" t="s">
        <v>65</v>
      </c>
      <c r="K7488">
        <v>210.59</v>
      </c>
      <c r="L7488">
        <v>23.75</v>
      </c>
      <c r="M7488" t="s">
        <v>65</v>
      </c>
      <c r="N7488">
        <v>0.112778384538677</v>
      </c>
      <c r="O7488" t="s">
        <v>11361</v>
      </c>
      <c r="P7488" t="s">
        <v>11352</v>
      </c>
      <c r="R7488" t="s">
        <v>11353</v>
      </c>
      <c r="S7488">
        <f>IF(SalesData[[#This Row],[Return Status]]="Returned",1,0)</f>
        <v>0</v>
      </c>
      <c r="T7488">
        <v>1385.87</v>
      </c>
      <c r="U7488" s="2">
        <f>EOMONTH(SalesData[[#This Row],[Order Date]],0)</f>
        <v>45230</v>
      </c>
      <c r="V7488" s="9" t="str">
        <f>"Q"&amp;INT((MONTH(SalesData[[#This Row],[Order Date]])+2)/3)&amp;"-"&amp;YEAR(SalesData[[#This Row],[Order Date]])</f>
        <v>Q4-2023</v>
      </c>
    </row>
    <row r="7489" spans="1:22" x14ac:dyDescent="0.35">
      <c r="A7489" t="s">
        <v>7630</v>
      </c>
      <c r="B7489" s="1">
        <v>45216</v>
      </c>
      <c r="C7489" t="s">
        <v>67</v>
      </c>
      <c r="D7489" t="s">
        <v>27</v>
      </c>
      <c r="E7489">
        <v>8283824492</v>
      </c>
      <c r="F7489" t="s">
        <v>129</v>
      </c>
      <c r="G7489" t="s">
        <v>54</v>
      </c>
      <c r="H7489" t="s">
        <v>55</v>
      </c>
      <c r="I7489" t="s">
        <v>31</v>
      </c>
      <c r="J7489" t="s">
        <v>18</v>
      </c>
      <c r="K7489">
        <v>1977.31</v>
      </c>
      <c r="L7489">
        <v>279.01</v>
      </c>
      <c r="M7489" t="s">
        <v>19</v>
      </c>
      <c r="N7489">
        <v>0.14110584582083699</v>
      </c>
      <c r="O7489" t="s">
        <v>11351</v>
      </c>
      <c r="P7489" t="s">
        <v>11352</v>
      </c>
      <c r="R7489" t="s">
        <v>11353</v>
      </c>
      <c r="S7489">
        <f>IF(SalesData[[#This Row],[Return Status]]="Returned",1,0)</f>
        <v>0</v>
      </c>
      <c r="U7489" s="2">
        <f>EOMONTH(SalesData[[#This Row],[Order Date]],0)</f>
        <v>45230</v>
      </c>
      <c r="V7489" s="9" t="str">
        <f>"Q"&amp;INT((MONTH(SalesData[[#This Row],[Order Date]])+2)/3)&amp;"-"&amp;YEAR(SalesData[[#This Row],[Order Date]])</f>
        <v>Q4-2023</v>
      </c>
    </row>
    <row r="7490" spans="1:22" x14ac:dyDescent="0.35">
      <c r="A7490" t="s">
        <v>7631</v>
      </c>
      <c r="B7490" s="1">
        <v>45224</v>
      </c>
      <c r="C7490" t="s">
        <v>205</v>
      </c>
      <c r="D7490" t="s">
        <v>39</v>
      </c>
      <c r="E7490">
        <v>4626509008</v>
      </c>
      <c r="F7490" t="s">
        <v>114</v>
      </c>
      <c r="G7490" t="s">
        <v>59</v>
      </c>
      <c r="H7490" t="s">
        <v>11357</v>
      </c>
      <c r="I7490" t="s">
        <v>31</v>
      </c>
      <c r="J7490" t="s">
        <v>65</v>
      </c>
      <c r="K7490">
        <v>4711.8100000000004</v>
      </c>
      <c r="L7490">
        <v>1250.3900000000001</v>
      </c>
      <c r="M7490" t="s">
        <v>65</v>
      </c>
      <c r="N7490">
        <v>0.26537360377434599</v>
      </c>
      <c r="O7490" t="s">
        <v>11351</v>
      </c>
      <c r="P7490" t="s">
        <v>11354</v>
      </c>
      <c r="Q7490" t="s">
        <v>11365</v>
      </c>
      <c r="R7490" t="s">
        <v>11360</v>
      </c>
      <c r="S7490">
        <f>IF(SalesData[[#This Row],[Return Status]]="Returned",1,0)</f>
        <v>1</v>
      </c>
      <c r="T7490">
        <v>2183.56</v>
      </c>
      <c r="U7490" s="2">
        <f>EOMONTH(SalesData[[#This Row],[Order Date]],0)</f>
        <v>45230</v>
      </c>
      <c r="V7490" s="9" t="str">
        <f>"Q"&amp;INT((MONTH(SalesData[[#This Row],[Order Date]])+2)/3)&amp;"-"&amp;YEAR(SalesData[[#This Row],[Order Date]])</f>
        <v>Q4-2023</v>
      </c>
    </row>
    <row r="7491" spans="1:22" x14ac:dyDescent="0.35">
      <c r="A7491" t="s">
        <v>7632</v>
      </c>
      <c r="B7491" s="1">
        <v>45209</v>
      </c>
      <c r="C7491" t="s">
        <v>139</v>
      </c>
      <c r="D7491" t="s">
        <v>27</v>
      </c>
      <c r="E7491">
        <v>7405336287</v>
      </c>
      <c r="F7491" t="s">
        <v>116</v>
      </c>
      <c r="G7491" t="s">
        <v>74</v>
      </c>
      <c r="H7491" t="s">
        <v>75</v>
      </c>
      <c r="I7491" t="s">
        <v>36</v>
      </c>
      <c r="J7491" t="s">
        <v>62</v>
      </c>
      <c r="K7491">
        <v>4397.29</v>
      </c>
      <c r="L7491">
        <v>572.75</v>
      </c>
      <c r="M7491" t="s">
        <v>62</v>
      </c>
      <c r="N7491">
        <v>0.130250677121591</v>
      </c>
      <c r="O7491" t="s">
        <v>11351</v>
      </c>
      <c r="P7491" t="s">
        <v>11352</v>
      </c>
      <c r="R7491" t="s">
        <v>11353</v>
      </c>
      <c r="S7491">
        <f>IF(SalesData[[#This Row],[Return Status]]="Returned",1,0)</f>
        <v>0</v>
      </c>
      <c r="T7491">
        <v>2420.2800000000002</v>
      </c>
      <c r="U7491" s="2">
        <f>EOMONTH(SalesData[[#This Row],[Order Date]],0)</f>
        <v>45230</v>
      </c>
      <c r="V7491" s="9" t="str">
        <f>"Q"&amp;INT((MONTH(SalesData[[#This Row],[Order Date]])+2)/3)&amp;"-"&amp;YEAR(SalesData[[#This Row],[Order Date]])</f>
        <v>Q4-2023</v>
      </c>
    </row>
    <row r="7492" spans="1:22" x14ac:dyDescent="0.35">
      <c r="A7492" t="s">
        <v>7633</v>
      </c>
      <c r="B7492" s="1">
        <v>45218</v>
      </c>
      <c r="C7492" t="s">
        <v>12</v>
      </c>
      <c r="D7492" t="s">
        <v>39</v>
      </c>
      <c r="E7492">
        <v>5384073116</v>
      </c>
      <c r="F7492" t="s">
        <v>114</v>
      </c>
      <c r="G7492" t="s">
        <v>59</v>
      </c>
      <c r="H7492" t="s">
        <v>60</v>
      </c>
      <c r="I7492" t="s">
        <v>31</v>
      </c>
      <c r="J7492" t="s">
        <v>43</v>
      </c>
      <c r="K7492">
        <v>1503.77</v>
      </c>
      <c r="L7492">
        <v>111.28</v>
      </c>
      <c r="M7492" t="s">
        <v>43</v>
      </c>
      <c r="N7492">
        <v>7.4000678295218003E-2</v>
      </c>
      <c r="O7492" t="s">
        <v>11351</v>
      </c>
      <c r="P7492" t="s">
        <v>11356</v>
      </c>
      <c r="R7492" t="s">
        <v>11353</v>
      </c>
      <c r="S7492">
        <f>IF(SalesData[[#This Row],[Return Status]]="Returned",1,0)</f>
        <v>0</v>
      </c>
      <c r="T7492">
        <v>2183.56</v>
      </c>
      <c r="U7492" s="2">
        <f>EOMONTH(SalesData[[#This Row],[Order Date]],0)</f>
        <v>45230</v>
      </c>
      <c r="V7492" s="9" t="str">
        <f>"Q"&amp;INT((MONTH(SalesData[[#This Row],[Order Date]])+2)/3)&amp;"-"&amp;YEAR(SalesData[[#This Row],[Order Date]])</f>
        <v>Q4-2023</v>
      </c>
    </row>
    <row r="7493" spans="1:22" x14ac:dyDescent="0.35">
      <c r="A7493" t="s">
        <v>7634</v>
      </c>
      <c r="B7493" s="1">
        <v>45219</v>
      </c>
      <c r="C7493" t="s">
        <v>52</v>
      </c>
      <c r="D7493" t="s">
        <v>39</v>
      </c>
      <c r="E7493">
        <v>8052200967</v>
      </c>
      <c r="F7493" t="s">
        <v>14</v>
      </c>
      <c r="G7493" t="s">
        <v>15</v>
      </c>
      <c r="H7493" t="s">
        <v>16</v>
      </c>
      <c r="I7493" t="s">
        <v>17</v>
      </c>
      <c r="J7493" t="s">
        <v>19</v>
      </c>
      <c r="K7493">
        <v>3960.2</v>
      </c>
      <c r="L7493">
        <v>350.29</v>
      </c>
      <c r="M7493" t="s">
        <v>19</v>
      </c>
      <c r="N7493">
        <v>8.8452603403868499E-2</v>
      </c>
      <c r="O7493" t="s">
        <v>11351</v>
      </c>
      <c r="P7493" t="s">
        <v>11356</v>
      </c>
      <c r="R7493" t="s">
        <v>11353</v>
      </c>
      <c r="S7493">
        <f>IF(SalesData[[#This Row],[Return Status]]="Returned",1,0)</f>
        <v>0</v>
      </c>
      <c r="T7493">
        <v>2085.91</v>
      </c>
      <c r="U7493" s="2">
        <f>EOMONTH(SalesData[[#This Row],[Order Date]],0)</f>
        <v>45230</v>
      </c>
      <c r="V7493" s="9" t="str">
        <f>"Q"&amp;INT((MONTH(SalesData[[#This Row],[Order Date]])+2)/3)&amp;"-"&amp;YEAR(SalesData[[#This Row],[Order Date]])</f>
        <v>Q4-2023</v>
      </c>
    </row>
    <row r="7494" spans="1:22" x14ac:dyDescent="0.35">
      <c r="A7494" t="s">
        <v>7635</v>
      </c>
      <c r="B7494" s="1">
        <v>45215</v>
      </c>
      <c r="C7494" t="s">
        <v>57</v>
      </c>
      <c r="D7494" t="s">
        <v>13</v>
      </c>
      <c r="E7494">
        <v>5493451484</v>
      </c>
      <c r="F7494" t="s">
        <v>137</v>
      </c>
      <c r="G7494" t="s">
        <v>34</v>
      </c>
      <c r="H7494" t="s">
        <v>35</v>
      </c>
      <c r="I7494" t="s">
        <v>36</v>
      </c>
      <c r="J7494" t="s">
        <v>61</v>
      </c>
      <c r="K7494">
        <v>1595.43</v>
      </c>
      <c r="L7494">
        <v>114.68</v>
      </c>
      <c r="M7494" t="s">
        <v>62</v>
      </c>
      <c r="N7494">
        <v>7.1880308130096604E-2</v>
      </c>
      <c r="O7494" t="s">
        <v>11351</v>
      </c>
      <c r="P7494" t="s">
        <v>11356</v>
      </c>
      <c r="R7494" t="s">
        <v>11353</v>
      </c>
      <c r="S7494">
        <f>IF(SalesData[[#This Row],[Return Status]]="Returned",1,0)</f>
        <v>0</v>
      </c>
      <c r="U7494" s="2">
        <f>EOMONTH(SalesData[[#This Row],[Order Date]],0)</f>
        <v>45230</v>
      </c>
      <c r="V7494" s="9" t="str">
        <f>"Q"&amp;INT((MONTH(SalesData[[#This Row],[Order Date]])+2)/3)&amp;"-"&amp;YEAR(SalesData[[#This Row],[Order Date]])</f>
        <v>Q4-2023</v>
      </c>
    </row>
    <row r="7495" spans="1:22" x14ac:dyDescent="0.35">
      <c r="A7495" t="s">
        <v>7636</v>
      </c>
      <c r="B7495" s="1">
        <v>45219</v>
      </c>
      <c r="C7495" t="s">
        <v>132</v>
      </c>
      <c r="D7495" t="s">
        <v>39</v>
      </c>
      <c r="E7495">
        <v>6842859311</v>
      </c>
      <c r="F7495" t="s">
        <v>292</v>
      </c>
      <c r="G7495" t="s">
        <v>69</v>
      </c>
      <c r="H7495" t="s">
        <v>41</v>
      </c>
      <c r="I7495" t="s">
        <v>31</v>
      </c>
      <c r="J7495" t="s">
        <v>19</v>
      </c>
      <c r="K7495">
        <v>3980.08</v>
      </c>
      <c r="L7495">
        <v>308.85000000000002</v>
      </c>
      <c r="M7495" t="s">
        <v>19</v>
      </c>
      <c r="N7495">
        <v>7.7598942734819404E-2</v>
      </c>
      <c r="O7495" t="s">
        <v>11351</v>
      </c>
      <c r="P7495" t="s">
        <v>11356</v>
      </c>
      <c r="R7495" t="s">
        <v>11353</v>
      </c>
      <c r="S7495">
        <f>IF(SalesData[[#This Row],[Return Status]]="Returned",1,0)</f>
        <v>0</v>
      </c>
      <c r="T7495">
        <v>2081.52</v>
      </c>
      <c r="U7495" s="2">
        <f>EOMONTH(SalesData[[#This Row],[Order Date]],0)</f>
        <v>45230</v>
      </c>
      <c r="V7495" s="9" t="str">
        <f>"Q"&amp;INT((MONTH(SalesData[[#This Row],[Order Date]])+2)/3)&amp;"-"&amp;YEAR(SalesData[[#This Row],[Order Date]])</f>
        <v>Q4-2023</v>
      </c>
    </row>
    <row r="7496" spans="1:22" x14ac:dyDescent="0.35">
      <c r="A7496" t="s">
        <v>7637</v>
      </c>
      <c r="B7496" s="1">
        <v>45220</v>
      </c>
      <c r="C7496" t="s">
        <v>77</v>
      </c>
      <c r="D7496" t="s">
        <v>27</v>
      </c>
      <c r="E7496">
        <v>4598545151</v>
      </c>
      <c r="F7496" t="s">
        <v>172</v>
      </c>
      <c r="G7496" t="s">
        <v>141</v>
      </c>
      <c r="H7496" t="s">
        <v>121</v>
      </c>
      <c r="I7496" t="s">
        <v>17</v>
      </c>
      <c r="J7496" t="s">
        <v>18</v>
      </c>
      <c r="K7496">
        <v>1326.99</v>
      </c>
      <c r="L7496">
        <v>244.06</v>
      </c>
      <c r="M7496" t="s">
        <v>19</v>
      </c>
      <c r="N7496">
        <v>0.18391999939713199</v>
      </c>
      <c r="O7496" t="s">
        <v>11351</v>
      </c>
      <c r="P7496" t="s">
        <v>11352</v>
      </c>
      <c r="R7496" t="s">
        <v>11353</v>
      </c>
      <c r="S7496">
        <f>IF(SalesData[[#This Row],[Return Status]]="Returned",1,0)</f>
        <v>0</v>
      </c>
      <c r="T7496">
        <v>2793.38</v>
      </c>
      <c r="U7496" s="2">
        <f>EOMONTH(SalesData[[#This Row],[Order Date]],0)</f>
        <v>45230</v>
      </c>
      <c r="V7496" s="9" t="str">
        <f>"Q"&amp;INT((MONTH(SalesData[[#This Row],[Order Date]])+2)/3)&amp;"-"&amp;YEAR(SalesData[[#This Row],[Order Date]])</f>
        <v>Q4-2023</v>
      </c>
    </row>
    <row r="7497" spans="1:22" x14ac:dyDescent="0.35">
      <c r="A7497" t="s">
        <v>7638</v>
      </c>
      <c r="B7497" s="1">
        <v>45205</v>
      </c>
      <c r="C7497" t="s">
        <v>97</v>
      </c>
      <c r="D7497" t="s">
        <v>72</v>
      </c>
      <c r="E7497">
        <v>6786135296</v>
      </c>
      <c r="F7497" t="s">
        <v>107</v>
      </c>
      <c r="G7497" t="s">
        <v>15</v>
      </c>
      <c r="H7497" t="s">
        <v>16</v>
      </c>
      <c r="I7497" t="s">
        <v>17</v>
      </c>
      <c r="J7497" t="s">
        <v>43</v>
      </c>
      <c r="K7497">
        <v>3799.54</v>
      </c>
      <c r="L7497">
        <v>1004.77</v>
      </c>
      <c r="M7497" t="s">
        <v>43</v>
      </c>
      <c r="N7497">
        <v>0.26444516967843501</v>
      </c>
      <c r="O7497" t="s">
        <v>11351</v>
      </c>
      <c r="P7497" t="s">
        <v>11354</v>
      </c>
      <c r="R7497" t="s">
        <v>11353</v>
      </c>
      <c r="S7497">
        <f>IF(SalesData[[#This Row],[Return Status]]="Returned",1,0)</f>
        <v>0</v>
      </c>
      <c r="T7497">
        <v>2085.91</v>
      </c>
      <c r="U7497" s="2">
        <f>EOMONTH(SalesData[[#This Row],[Order Date]],0)</f>
        <v>45230</v>
      </c>
      <c r="V7497" s="9" t="str">
        <f>"Q"&amp;INT((MONTH(SalesData[[#This Row],[Order Date]])+2)/3)&amp;"-"&amp;YEAR(SalesData[[#This Row],[Order Date]])</f>
        <v>Q4-2023</v>
      </c>
    </row>
    <row r="7498" spans="1:22" x14ac:dyDescent="0.35">
      <c r="A7498" t="s">
        <v>7639</v>
      </c>
      <c r="B7498" s="1">
        <v>45221</v>
      </c>
      <c r="C7498" t="s">
        <v>49</v>
      </c>
      <c r="D7498" t="s">
        <v>46</v>
      </c>
      <c r="E7498">
        <v>9151271084</v>
      </c>
      <c r="F7498" t="s">
        <v>129</v>
      </c>
      <c r="G7498" t="s">
        <v>54</v>
      </c>
      <c r="H7498" t="s">
        <v>55</v>
      </c>
      <c r="I7498" t="s">
        <v>31</v>
      </c>
      <c r="J7498" t="s">
        <v>19</v>
      </c>
      <c r="K7498">
        <v>3265.96</v>
      </c>
      <c r="L7498">
        <v>352.39</v>
      </c>
      <c r="M7498" t="s">
        <v>19</v>
      </c>
      <c r="N7498">
        <v>0.10789783095935</v>
      </c>
      <c r="O7498" t="s">
        <v>11351</v>
      </c>
      <c r="P7498" t="s">
        <v>11352</v>
      </c>
      <c r="Q7498" t="s">
        <v>11366</v>
      </c>
      <c r="R7498" t="s">
        <v>11360</v>
      </c>
      <c r="S7498">
        <f>IF(SalesData[[#This Row],[Return Status]]="Returned",1,0)</f>
        <v>1</v>
      </c>
      <c r="U7498" s="2">
        <f>EOMONTH(SalesData[[#This Row],[Order Date]],0)</f>
        <v>45230</v>
      </c>
      <c r="V7498" s="9" t="str">
        <f>"Q"&amp;INT((MONTH(SalesData[[#This Row],[Order Date]])+2)/3)&amp;"-"&amp;YEAR(SalesData[[#This Row],[Order Date]])</f>
        <v>Q4-2023</v>
      </c>
    </row>
    <row r="7499" spans="1:22" x14ac:dyDescent="0.35">
      <c r="A7499" t="s">
        <v>7640</v>
      </c>
      <c r="B7499" s="1">
        <v>45200</v>
      </c>
      <c r="C7499" t="s">
        <v>38</v>
      </c>
      <c r="D7499" t="s">
        <v>99</v>
      </c>
      <c r="E7499">
        <v>3331584984</v>
      </c>
      <c r="F7499" t="s">
        <v>154</v>
      </c>
      <c r="G7499" t="s">
        <v>29</v>
      </c>
      <c r="H7499" t="s">
        <v>30</v>
      </c>
      <c r="I7499" t="s">
        <v>31</v>
      </c>
      <c r="J7499" t="s">
        <v>61</v>
      </c>
      <c r="K7499">
        <v>73.05</v>
      </c>
      <c r="L7499">
        <v>12.92</v>
      </c>
      <c r="M7499" t="s">
        <v>62</v>
      </c>
      <c r="N7499">
        <v>0.17686516084873399</v>
      </c>
      <c r="O7499" t="s">
        <v>11361</v>
      </c>
      <c r="P7499" t="s">
        <v>11352</v>
      </c>
      <c r="R7499" t="s">
        <v>11353</v>
      </c>
      <c r="S7499">
        <f>IF(SalesData[[#This Row],[Return Status]]="Returned",1,0)</f>
        <v>0</v>
      </c>
      <c r="T7499">
        <v>2788.38</v>
      </c>
      <c r="U7499" s="2">
        <f>EOMONTH(SalesData[[#This Row],[Order Date]],0)</f>
        <v>45230</v>
      </c>
      <c r="V7499" s="9" t="str">
        <f>"Q"&amp;INT((MONTH(SalesData[[#This Row],[Order Date]])+2)/3)&amp;"-"&amp;YEAR(SalesData[[#This Row],[Order Date]])</f>
        <v>Q4-2023</v>
      </c>
    </row>
    <row r="7500" spans="1:22" x14ac:dyDescent="0.35">
      <c r="A7500" t="s">
        <v>7641</v>
      </c>
      <c r="B7500" s="1">
        <v>45203</v>
      </c>
      <c r="C7500" t="s">
        <v>52</v>
      </c>
      <c r="D7500" t="s">
        <v>80</v>
      </c>
      <c r="E7500">
        <v>6113632880</v>
      </c>
      <c r="F7500" t="s">
        <v>83</v>
      </c>
      <c r="G7500" t="s">
        <v>84</v>
      </c>
      <c r="H7500" t="s">
        <v>85</v>
      </c>
      <c r="I7500" t="s">
        <v>31</v>
      </c>
      <c r="J7500" t="s">
        <v>18</v>
      </c>
      <c r="K7500">
        <v>3769.36</v>
      </c>
      <c r="L7500">
        <v>806.48</v>
      </c>
      <c r="M7500" t="s">
        <v>19</v>
      </c>
      <c r="N7500">
        <v>0.21395674597279099</v>
      </c>
      <c r="O7500" t="s">
        <v>11351</v>
      </c>
      <c r="P7500" t="s">
        <v>11354</v>
      </c>
      <c r="R7500" t="s">
        <v>11353</v>
      </c>
      <c r="S7500">
        <f>IF(SalesData[[#This Row],[Return Status]]="Returned",1,0)</f>
        <v>0</v>
      </c>
      <c r="T7500">
        <v>847.14</v>
      </c>
      <c r="U7500" s="2">
        <f>EOMONTH(SalesData[[#This Row],[Order Date]],0)</f>
        <v>45230</v>
      </c>
      <c r="V7500" s="9" t="str">
        <f>"Q"&amp;INT((MONTH(SalesData[[#This Row],[Order Date]])+2)/3)&amp;"-"&amp;YEAR(SalesData[[#This Row],[Order Date]])</f>
        <v>Q4-2023</v>
      </c>
    </row>
    <row r="7501" spans="1:22" x14ac:dyDescent="0.35">
      <c r="A7501" t="s">
        <v>7642</v>
      </c>
      <c r="B7501" s="1">
        <v>45210</v>
      </c>
      <c r="C7501" t="s">
        <v>87</v>
      </c>
      <c r="D7501" t="s">
        <v>145</v>
      </c>
      <c r="E7501">
        <v>5086456632</v>
      </c>
      <c r="F7501" t="s">
        <v>206</v>
      </c>
      <c r="G7501" t="s">
        <v>89</v>
      </c>
      <c r="H7501" t="s">
        <v>90</v>
      </c>
      <c r="I7501" t="s">
        <v>31</v>
      </c>
      <c r="J7501" t="s">
        <v>18</v>
      </c>
      <c r="K7501">
        <v>4206.0200000000004</v>
      </c>
      <c r="L7501">
        <v>1082.1300000000001</v>
      </c>
      <c r="M7501" t="s">
        <v>19</v>
      </c>
      <c r="N7501">
        <v>0.257281230236661</v>
      </c>
      <c r="O7501" t="s">
        <v>11351</v>
      </c>
      <c r="P7501" t="s">
        <v>11354</v>
      </c>
      <c r="R7501" t="s">
        <v>11353</v>
      </c>
      <c r="S7501">
        <f>IF(SalesData[[#This Row],[Return Status]]="Returned",1,0)</f>
        <v>0</v>
      </c>
      <c r="T7501">
        <v>207.68</v>
      </c>
      <c r="U7501" s="2">
        <f>EOMONTH(SalesData[[#This Row],[Order Date]],0)</f>
        <v>45230</v>
      </c>
      <c r="V7501" s="9" t="str">
        <f>"Q"&amp;INT((MONTH(SalesData[[#This Row],[Order Date]])+2)/3)&amp;"-"&amp;YEAR(SalesData[[#This Row],[Order Date]])</f>
        <v>Q4-2023</v>
      </c>
    </row>
    <row r="7502" spans="1:22" x14ac:dyDescent="0.35">
      <c r="A7502" t="s">
        <v>7643</v>
      </c>
      <c r="B7502" s="1">
        <v>45204</v>
      </c>
      <c r="C7502" t="s">
        <v>87</v>
      </c>
      <c r="D7502" t="s">
        <v>46</v>
      </c>
      <c r="E7502">
        <v>7767747912</v>
      </c>
      <c r="F7502" t="s">
        <v>88</v>
      </c>
      <c r="G7502" t="s">
        <v>11379</v>
      </c>
      <c r="H7502" t="s">
        <v>11357</v>
      </c>
      <c r="I7502" t="s">
        <v>31</v>
      </c>
      <c r="J7502" t="s">
        <v>19</v>
      </c>
      <c r="K7502">
        <v>3023.35</v>
      </c>
      <c r="L7502">
        <v>473.42</v>
      </c>
      <c r="M7502" t="s">
        <v>19</v>
      </c>
      <c r="N7502">
        <v>0.15658789091570599</v>
      </c>
      <c r="O7502" t="s">
        <v>11351</v>
      </c>
      <c r="P7502" t="s">
        <v>11352</v>
      </c>
      <c r="R7502" t="s">
        <v>11353</v>
      </c>
      <c r="S7502">
        <f>IF(SalesData[[#This Row],[Return Status]]="Returned",1,0)</f>
        <v>0</v>
      </c>
      <c r="U7502" s="2">
        <f>EOMONTH(SalesData[[#This Row],[Order Date]],0)</f>
        <v>45230</v>
      </c>
      <c r="V7502" s="9" t="str">
        <f>"Q"&amp;INT((MONTH(SalesData[[#This Row],[Order Date]])+2)/3)&amp;"-"&amp;YEAR(SalesData[[#This Row],[Order Date]])</f>
        <v>Q4-2023</v>
      </c>
    </row>
    <row r="7503" spans="1:22" x14ac:dyDescent="0.35">
      <c r="A7503" t="s">
        <v>7644</v>
      </c>
      <c r="B7503" s="1">
        <v>45226</v>
      </c>
      <c r="C7503" t="s">
        <v>325</v>
      </c>
      <c r="D7503" t="s">
        <v>80</v>
      </c>
      <c r="E7503">
        <v>5696245580</v>
      </c>
      <c r="F7503" t="s">
        <v>357</v>
      </c>
      <c r="G7503" t="s">
        <v>164</v>
      </c>
      <c r="H7503" t="s">
        <v>165</v>
      </c>
      <c r="I7503" t="s">
        <v>36</v>
      </c>
      <c r="J7503" t="s">
        <v>19</v>
      </c>
      <c r="K7503">
        <v>3580.44</v>
      </c>
      <c r="L7503">
        <v>138.75</v>
      </c>
      <c r="M7503" t="s">
        <v>19</v>
      </c>
      <c r="N7503">
        <v>3.8752220397493001E-2</v>
      </c>
      <c r="O7503" t="s">
        <v>11351</v>
      </c>
      <c r="P7503" t="s">
        <v>11356</v>
      </c>
      <c r="Q7503" t="s">
        <v>11363</v>
      </c>
      <c r="R7503" t="s">
        <v>11360</v>
      </c>
      <c r="S7503">
        <f>IF(SalesData[[#This Row],[Return Status]]="Returned",1,0)</f>
        <v>1</v>
      </c>
      <c r="U7503" s="2">
        <f>EOMONTH(SalesData[[#This Row],[Order Date]],0)</f>
        <v>45230</v>
      </c>
      <c r="V7503" s="9" t="str">
        <f>"Q"&amp;INT((MONTH(SalesData[[#This Row],[Order Date]])+2)/3)&amp;"-"&amp;YEAR(SalesData[[#This Row],[Order Date]])</f>
        <v>Q4-2023</v>
      </c>
    </row>
    <row r="7504" spans="1:22" x14ac:dyDescent="0.35">
      <c r="A7504" t="s">
        <v>7645</v>
      </c>
      <c r="B7504" s="1">
        <v>45223</v>
      </c>
      <c r="C7504" t="s">
        <v>57</v>
      </c>
      <c r="D7504" t="s">
        <v>13</v>
      </c>
      <c r="E7504">
        <v>5039046207</v>
      </c>
      <c r="F7504" t="s">
        <v>100</v>
      </c>
      <c r="G7504" t="s">
        <v>34</v>
      </c>
      <c r="H7504" t="s">
        <v>11357</v>
      </c>
      <c r="I7504" t="s">
        <v>36</v>
      </c>
      <c r="J7504" t="s">
        <v>65</v>
      </c>
      <c r="K7504">
        <v>2341.5300000000002</v>
      </c>
      <c r="L7504">
        <v>484.21</v>
      </c>
      <c r="M7504" t="s">
        <v>65</v>
      </c>
      <c r="N7504">
        <v>0.206792140181847</v>
      </c>
      <c r="O7504" t="s">
        <v>11351</v>
      </c>
      <c r="P7504" t="s">
        <v>11354</v>
      </c>
      <c r="Q7504" t="s">
        <v>11366</v>
      </c>
      <c r="R7504" t="s">
        <v>11360</v>
      </c>
      <c r="S7504">
        <f>IF(SalesData[[#This Row],[Return Status]]="Returned",1,0)</f>
        <v>1</v>
      </c>
      <c r="U7504" s="2">
        <f>EOMONTH(SalesData[[#This Row],[Order Date]],0)</f>
        <v>45230</v>
      </c>
      <c r="V7504" s="9" t="str">
        <f>"Q"&amp;INT((MONTH(SalesData[[#This Row],[Order Date]])+2)/3)&amp;"-"&amp;YEAR(SalesData[[#This Row],[Order Date]])</f>
        <v>Q4-2023</v>
      </c>
    </row>
    <row r="7505" spans="1:22" x14ac:dyDescent="0.35">
      <c r="A7505" t="s">
        <v>7646</v>
      </c>
      <c r="B7505" s="1">
        <v>45203</v>
      </c>
      <c r="C7505" t="s">
        <v>26</v>
      </c>
      <c r="D7505" t="s">
        <v>145</v>
      </c>
      <c r="E7505">
        <v>7942439617</v>
      </c>
      <c r="F7505" t="s">
        <v>28</v>
      </c>
      <c r="G7505" t="s">
        <v>29</v>
      </c>
      <c r="H7505" t="s">
        <v>30</v>
      </c>
      <c r="I7505" t="s">
        <v>31</v>
      </c>
      <c r="J7505" t="s">
        <v>18</v>
      </c>
      <c r="K7505">
        <v>205.74</v>
      </c>
      <c r="L7505">
        <v>43.53</v>
      </c>
      <c r="M7505" t="s">
        <v>19</v>
      </c>
      <c r="N7505">
        <v>0.21157771945173501</v>
      </c>
      <c r="O7505" t="s">
        <v>11361</v>
      </c>
      <c r="P7505" t="s">
        <v>11354</v>
      </c>
      <c r="R7505" t="s">
        <v>11353</v>
      </c>
      <c r="S7505">
        <f>IF(SalesData[[#This Row],[Return Status]]="Returned",1,0)</f>
        <v>0</v>
      </c>
      <c r="T7505">
        <v>2788.38</v>
      </c>
      <c r="U7505" s="2">
        <f>EOMONTH(SalesData[[#This Row],[Order Date]],0)</f>
        <v>45230</v>
      </c>
      <c r="V7505" s="9" t="str">
        <f>"Q"&amp;INT((MONTH(SalesData[[#This Row],[Order Date]])+2)/3)&amp;"-"&amp;YEAR(SalesData[[#This Row],[Order Date]])</f>
        <v>Q4-2023</v>
      </c>
    </row>
    <row r="7506" spans="1:22" x14ac:dyDescent="0.35">
      <c r="A7506" t="s">
        <v>7647</v>
      </c>
      <c r="B7506" s="1">
        <v>45216</v>
      </c>
      <c r="C7506" t="s">
        <v>194</v>
      </c>
      <c r="D7506" t="s">
        <v>145</v>
      </c>
      <c r="E7506">
        <v>6259528281</v>
      </c>
      <c r="F7506" t="s">
        <v>83</v>
      </c>
      <c r="G7506" t="s">
        <v>11375</v>
      </c>
      <c r="H7506" t="s">
        <v>85</v>
      </c>
      <c r="I7506" t="s">
        <v>31</v>
      </c>
      <c r="J7506" t="s">
        <v>65</v>
      </c>
      <c r="K7506">
        <v>4526.91</v>
      </c>
      <c r="L7506">
        <v>1274.56</v>
      </c>
      <c r="M7506" t="s">
        <v>65</v>
      </c>
      <c r="N7506">
        <v>0.281551875341016</v>
      </c>
      <c r="O7506" t="s">
        <v>11351</v>
      </c>
      <c r="P7506" t="s">
        <v>11354</v>
      </c>
      <c r="R7506" t="s">
        <v>11353</v>
      </c>
      <c r="S7506">
        <f>IF(SalesData[[#This Row],[Return Status]]="Returned",1,0)</f>
        <v>0</v>
      </c>
      <c r="U7506" s="2">
        <f>EOMONTH(SalesData[[#This Row],[Order Date]],0)</f>
        <v>45230</v>
      </c>
      <c r="V7506" s="9" t="str">
        <f>"Q"&amp;INT((MONTH(SalesData[[#This Row],[Order Date]])+2)/3)&amp;"-"&amp;YEAR(SalesData[[#This Row],[Order Date]])</f>
        <v>Q4-2023</v>
      </c>
    </row>
    <row r="7507" spans="1:22" x14ac:dyDescent="0.35">
      <c r="A7507" t="s">
        <v>7648</v>
      </c>
      <c r="B7507" s="1">
        <v>45209</v>
      </c>
      <c r="C7507" t="s">
        <v>194</v>
      </c>
      <c r="D7507" t="s">
        <v>39</v>
      </c>
      <c r="E7507">
        <v>2167120184</v>
      </c>
      <c r="F7507" t="s">
        <v>100</v>
      </c>
      <c r="G7507" t="s">
        <v>34</v>
      </c>
      <c r="H7507" t="s">
        <v>35</v>
      </c>
      <c r="I7507" t="s">
        <v>36</v>
      </c>
      <c r="J7507" t="s">
        <v>65</v>
      </c>
      <c r="K7507">
        <v>3616.55</v>
      </c>
      <c r="L7507">
        <v>636.88</v>
      </c>
      <c r="M7507" t="s">
        <v>65</v>
      </c>
      <c r="N7507">
        <v>0.17610153322918201</v>
      </c>
      <c r="O7507" t="s">
        <v>11351</v>
      </c>
      <c r="P7507" t="s">
        <v>11352</v>
      </c>
      <c r="R7507" t="s">
        <v>11353</v>
      </c>
      <c r="S7507">
        <f>IF(SalesData[[#This Row],[Return Status]]="Returned",1,0)</f>
        <v>0</v>
      </c>
      <c r="U7507" s="2">
        <f>EOMONTH(SalesData[[#This Row],[Order Date]],0)</f>
        <v>45230</v>
      </c>
      <c r="V7507" s="9" t="str">
        <f>"Q"&amp;INT((MONTH(SalesData[[#This Row],[Order Date]])+2)/3)&amp;"-"&amp;YEAR(SalesData[[#This Row],[Order Date]])</f>
        <v>Q4-2023</v>
      </c>
    </row>
    <row r="7508" spans="1:22" x14ac:dyDescent="0.35">
      <c r="A7508" t="s">
        <v>7649</v>
      </c>
      <c r="B7508" s="1">
        <v>45205</v>
      </c>
      <c r="C7508" t="s">
        <v>205</v>
      </c>
      <c r="D7508" t="s">
        <v>46</v>
      </c>
      <c r="E7508">
        <v>6044723970</v>
      </c>
      <c r="F7508" t="s">
        <v>14</v>
      </c>
      <c r="G7508" t="s">
        <v>15</v>
      </c>
      <c r="H7508" t="s">
        <v>11357</v>
      </c>
      <c r="I7508" t="s">
        <v>17</v>
      </c>
      <c r="J7508" t="s">
        <v>61</v>
      </c>
      <c r="K7508">
        <v>4414.29</v>
      </c>
      <c r="L7508">
        <v>341.43</v>
      </c>
      <c r="M7508" t="s">
        <v>62</v>
      </c>
      <c r="N7508">
        <v>7.7346526848032199E-2</v>
      </c>
      <c r="O7508" t="s">
        <v>11351</v>
      </c>
      <c r="P7508" t="s">
        <v>11356</v>
      </c>
      <c r="R7508" t="s">
        <v>11353</v>
      </c>
      <c r="S7508">
        <f>IF(SalesData[[#This Row],[Return Status]]="Returned",1,0)</f>
        <v>0</v>
      </c>
      <c r="T7508">
        <v>2085.91</v>
      </c>
      <c r="U7508" s="2">
        <f>EOMONTH(SalesData[[#This Row],[Order Date]],0)</f>
        <v>45230</v>
      </c>
      <c r="V7508" s="9" t="str">
        <f>"Q"&amp;INT((MONTH(SalesData[[#This Row],[Order Date]])+2)/3)&amp;"-"&amp;YEAR(SalesData[[#This Row],[Order Date]])</f>
        <v>Q4-2023</v>
      </c>
    </row>
    <row r="7509" spans="1:22" x14ac:dyDescent="0.35">
      <c r="A7509" t="s">
        <v>7650</v>
      </c>
      <c r="B7509" s="1">
        <v>45212</v>
      </c>
      <c r="C7509" t="s">
        <v>67</v>
      </c>
      <c r="D7509" t="s">
        <v>46</v>
      </c>
      <c r="E7509">
        <v>8674918397</v>
      </c>
      <c r="F7509" t="s">
        <v>222</v>
      </c>
      <c r="G7509" t="s">
        <v>11386</v>
      </c>
      <c r="H7509" t="s">
        <v>165</v>
      </c>
      <c r="I7509" t="s">
        <v>36</v>
      </c>
      <c r="J7509" t="s">
        <v>18</v>
      </c>
      <c r="K7509">
        <v>2495.5</v>
      </c>
      <c r="L7509">
        <v>107.73</v>
      </c>
      <c r="M7509" t="s">
        <v>19</v>
      </c>
      <c r="N7509">
        <v>4.31697054698457E-2</v>
      </c>
      <c r="O7509" t="s">
        <v>11351</v>
      </c>
      <c r="P7509" t="s">
        <v>11356</v>
      </c>
      <c r="R7509" t="s">
        <v>11353</v>
      </c>
      <c r="S7509">
        <f>IF(SalesData[[#This Row],[Return Status]]="Returned",1,0)</f>
        <v>0</v>
      </c>
      <c r="U7509" s="2">
        <f>EOMONTH(SalesData[[#This Row],[Order Date]],0)</f>
        <v>45230</v>
      </c>
      <c r="V7509" s="9" t="str">
        <f>"Q"&amp;INT((MONTH(SalesData[[#This Row],[Order Date]])+2)/3)&amp;"-"&amp;YEAR(SalesData[[#This Row],[Order Date]])</f>
        <v>Q4-2023</v>
      </c>
    </row>
    <row r="7510" spans="1:22" x14ac:dyDescent="0.35">
      <c r="A7510" t="s">
        <v>7651</v>
      </c>
      <c r="B7510" s="1">
        <v>45201</v>
      </c>
      <c r="C7510" t="s">
        <v>113</v>
      </c>
      <c r="D7510" t="s">
        <v>13</v>
      </c>
      <c r="E7510">
        <v>826187516</v>
      </c>
      <c r="F7510" t="s">
        <v>140</v>
      </c>
      <c r="G7510" t="s">
        <v>141</v>
      </c>
      <c r="H7510" t="s">
        <v>121</v>
      </c>
      <c r="I7510" t="s">
        <v>17</v>
      </c>
      <c r="J7510" t="s">
        <v>18</v>
      </c>
      <c r="K7510">
        <v>3398.14</v>
      </c>
      <c r="L7510">
        <v>527.67999999999995</v>
      </c>
      <c r="M7510" t="s">
        <v>19</v>
      </c>
      <c r="N7510">
        <v>0.15528495000206</v>
      </c>
      <c r="O7510" t="s">
        <v>11351</v>
      </c>
      <c r="P7510" t="s">
        <v>11352</v>
      </c>
      <c r="R7510" t="s">
        <v>11353</v>
      </c>
      <c r="S7510">
        <f>IF(SalesData[[#This Row],[Return Status]]="Returned",1,0)</f>
        <v>0</v>
      </c>
      <c r="T7510">
        <v>2793.38</v>
      </c>
      <c r="U7510" s="2">
        <f>EOMONTH(SalesData[[#This Row],[Order Date]],0)</f>
        <v>45230</v>
      </c>
      <c r="V7510" s="9" t="str">
        <f>"Q"&amp;INT((MONTH(SalesData[[#This Row],[Order Date]])+2)/3)&amp;"-"&amp;YEAR(SalesData[[#This Row],[Order Date]])</f>
        <v>Q4-2023</v>
      </c>
    </row>
    <row r="7511" spans="1:22" x14ac:dyDescent="0.35">
      <c r="A7511" t="s">
        <v>7652</v>
      </c>
      <c r="B7511" s="1">
        <v>45226</v>
      </c>
      <c r="C7511" t="s">
        <v>132</v>
      </c>
      <c r="D7511" t="s">
        <v>13</v>
      </c>
      <c r="E7511">
        <v>4560695874</v>
      </c>
      <c r="F7511" t="s">
        <v>81</v>
      </c>
      <c r="G7511" t="s">
        <v>545</v>
      </c>
      <c r="H7511" t="s">
        <v>75</v>
      </c>
      <c r="I7511" t="s">
        <v>36</v>
      </c>
      <c r="J7511" t="s">
        <v>65</v>
      </c>
      <c r="K7511">
        <v>3340</v>
      </c>
      <c r="L7511">
        <v>260.08</v>
      </c>
      <c r="M7511" t="s">
        <v>65</v>
      </c>
      <c r="N7511">
        <v>7.7868263473053895E-2</v>
      </c>
      <c r="O7511" t="s">
        <v>11351</v>
      </c>
      <c r="P7511" t="s">
        <v>11356</v>
      </c>
      <c r="R7511" t="s">
        <v>11353</v>
      </c>
      <c r="S7511">
        <f>IF(SalesData[[#This Row],[Return Status]]="Returned",1,0)</f>
        <v>0</v>
      </c>
      <c r="U7511" s="2">
        <f>EOMONTH(SalesData[[#This Row],[Order Date]],0)</f>
        <v>45230</v>
      </c>
      <c r="V7511" s="9" t="str">
        <f>"Q"&amp;INT((MONTH(SalesData[[#This Row],[Order Date]])+2)/3)&amp;"-"&amp;YEAR(SalesData[[#This Row],[Order Date]])</f>
        <v>Q4-2023</v>
      </c>
    </row>
    <row r="7512" spans="1:22" x14ac:dyDescent="0.35">
      <c r="A7512" t="s">
        <v>7653</v>
      </c>
      <c r="B7512" s="1">
        <v>45222</v>
      </c>
      <c r="C7512" t="s">
        <v>87</v>
      </c>
      <c r="D7512" t="s">
        <v>72</v>
      </c>
      <c r="E7512">
        <v>9890689162</v>
      </c>
      <c r="F7512" t="s">
        <v>64</v>
      </c>
      <c r="G7512" t="s">
        <v>15</v>
      </c>
      <c r="H7512" t="s">
        <v>16</v>
      </c>
      <c r="I7512" t="s">
        <v>17</v>
      </c>
      <c r="J7512" t="s">
        <v>18</v>
      </c>
      <c r="K7512">
        <v>595.92999999999995</v>
      </c>
      <c r="L7512">
        <v>153.19</v>
      </c>
      <c r="M7512" t="s">
        <v>19</v>
      </c>
      <c r="N7512">
        <v>0.25706039299917799</v>
      </c>
      <c r="O7512" t="s">
        <v>11355</v>
      </c>
      <c r="P7512" t="s">
        <v>11354</v>
      </c>
      <c r="Q7512" t="s">
        <v>11365</v>
      </c>
      <c r="R7512" t="s">
        <v>11360</v>
      </c>
      <c r="S7512">
        <f>IF(SalesData[[#This Row],[Return Status]]="Returned",1,0)</f>
        <v>1</v>
      </c>
      <c r="T7512">
        <v>2085.91</v>
      </c>
      <c r="U7512" s="2">
        <f>EOMONTH(SalesData[[#This Row],[Order Date]],0)</f>
        <v>45230</v>
      </c>
      <c r="V7512" s="9" t="str">
        <f>"Q"&amp;INT((MONTH(SalesData[[#This Row],[Order Date]])+2)/3)&amp;"-"&amp;YEAR(SalesData[[#This Row],[Order Date]])</f>
        <v>Q4-2023</v>
      </c>
    </row>
    <row r="7513" spans="1:22" x14ac:dyDescent="0.35">
      <c r="A7513" t="s">
        <v>7654</v>
      </c>
      <c r="B7513" s="1">
        <v>45202</v>
      </c>
      <c r="C7513" t="s">
        <v>106</v>
      </c>
      <c r="D7513" t="s">
        <v>99</v>
      </c>
      <c r="E7513">
        <v>4399978401</v>
      </c>
      <c r="F7513" t="s">
        <v>116</v>
      </c>
      <c r="G7513" t="s">
        <v>11374</v>
      </c>
      <c r="H7513" t="s">
        <v>75</v>
      </c>
      <c r="I7513" t="s">
        <v>36</v>
      </c>
      <c r="J7513" t="s">
        <v>62</v>
      </c>
      <c r="K7513">
        <v>4761.1400000000003</v>
      </c>
      <c r="L7513">
        <v>666.49</v>
      </c>
      <c r="M7513" t="s">
        <v>62</v>
      </c>
      <c r="N7513">
        <v>0.13998538165229299</v>
      </c>
      <c r="O7513" t="s">
        <v>11351</v>
      </c>
      <c r="P7513" t="s">
        <v>11352</v>
      </c>
      <c r="R7513" t="s">
        <v>11353</v>
      </c>
      <c r="S7513">
        <f>IF(SalesData[[#This Row],[Return Status]]="Returned",1,0)</f>
        <v>0</v>
      </c>
      <c r="U7513" s="2">
        <f>EOMONTH(SalesData[[#This Row],[Order Date]],0)</f>
        <v>45230</v>
      </c>
      <c r="V7513" s="9" t="str">
        <f>"Q"&amp;INT((MONTH(SalesData[[#This Row],[Order Date]])+2)/3)&amp;"-"&amp;YEAR(SalesData[[#This Row],[Order Date]])</f>
        <v>Q4-2023</v>
      </c>
    </row>
    <row r="7514" spans="1:22" x14ac:dyDescent="0.35">
      <c r="A7514" t="s">
        <v>7655</v>
      </c>
      <c r="B7514" s="1">
        <v>45220</v>
      </c>
      <c r="C7514" t="s">
        <v>188</v>
      </c>
      <c r="D7514" t="s">
        <v>39</v>
      </c>
      <c r="E7514">
        <v>1766152676</v>
      </c>
      <c r="F7514" t="s">
        <v>109</v>
      </c>
      <c r="G7514" t="s">
        <v>59</v>
      </c>
      <c r="H7514" t="s">
        <v>60</v>
      </c>
      <c r="I7514" t="s">
        <v>31</v>
      </c>
      <c r="J7514" t="s">
        <v>65</v>
      </c>
      <c r="K7514">
        <v>479.06</v>
      </c>
      <c r="L7514">
        <v>34.56</v>
      </c>
      <c r="M7514" t="s">
        <v>65</v>
      </c>
      <c r="N7514">
        <v>7.2141276666805795E-2</v>
      </c>
      <c r="O7514" t="s">
        <v>11361</v>
      </c>
      <c r="P7514" t="s">
        <v>11356</v>
      </c>
      <c r="R7514" t="s">
        <v>11353</v>
      </c>
      <c r="S7514">
        <f>IF(SalesData[[#This Row],[Return Status]]="Returned",1,0)</f>
        <v>0</v>
      </c>
      <c r="T7514">
        <v>2183.56</v>
      </c>
      <c r="U7514" s="2">
        <f>EOMONTH(SalesData[[#This Row],[Order Date]],0)</f>
        <v>45230</v>
      </c>
      <c r="V7514" s="9" t="str">
        <f>"Q"&amp;INT((MONTH(SalesData[[#This Row],[Order Date]])+2)/3)&amp;"-"&amp;YEAR(SalesData[[#This Row],[Order Date]])</f>
        <v>Q4-2023</v>
      </c>
    </row>
    <row r="7515" spans="1:22" x14ac:dyDescent="0.35">
      <c r="A7515" t="s">
        <v>7656</v>
      </c>
      <c r="B7515" s="1">
        <v>45200</v>
      </c>
      <c r="C7515" t="s">
        <v>77</v>
      </c>
      <c r="D7515" t="s">
        <v>80</v>
      </c>
      <c r="E7515">
        <v>4051136392</v>
      </c>
      <c r="F7515" t="s">
        <v>170</v>
      </c>
      <c r="G7515" t="s">
        <v>69</v>
      </c>
      <c r="H7515" t="s">
        <v>41</v>
      </c>
      <c r="I7515" t="s">
        <v>31</v>
      </c>
      <c r="J7515" t="s">
        <v>42</v>
      </c>
      <c r="K7515">
        <v>4473.6000000000004</v>
      </c>
      <c r="L7515">
        <v>738.27</v>
      </c>
      <c r="M7515" t="s">
        <v>43</v>
      </c>
      <c r="N7515">
        <v>0.16502816523605199</v>
      </c>
      <c r="O7515" t="s">
        <v>11351</v>
      </c>
      <c r="P7515" t="s">
        <v>11352</v>
      </c>
      <c r="R7515" t="s">
        <v>11353</v>
      </c>
      <c r="S7515">
        <f>IF(SalesData[[#This Row],[Return Status]]="Returned",1,0)</f>
        <v>0</v>
      </c>
      <c r="T7515">
        <v>2081.52</v>
      </c>
      <c r="U7515" s="2">
        <f>EOMONTH(SalesData[[#This Row],[Order Date]],0)</f>
        <v>45230</v>
      </c>
      <c r="V7515" s="9" t="str">
        <f>"Q"&amp;INT((MONTH(SalesData[[#This Row],[Order Date]])+2)/3)&amp;"-"&amp;YEAR(SalesData[[#This Row],[Order Date]])</f>
        <v>Q4-2023</v>
      </c>
    </row>
    <row r="7516" spans="1:22" x14ac:dyDescent="0.35">
      <c r="A7516" t="s">
        <v>7657</v>
      </c>
      <c r="B7516" s="1">
        <v>45219</v>
      </c>
      <c r="C7516" t="s">
        <v>144</v>
      </c>
      <c r="D7516" t="s">
        <v>13</v>
      </c>
      <c r="E7516">
        <v>2646614843</v>
      </c>
      <c r="F7516" t="s">
        <v>181</v>
      </c>
      <c r="G7516" t="s">
        <v>11371</v>
      </c>
      <c r="H7516" t="s">
        <v>55</v>
      </c>
      <c r="I7516" t="s">
        <v>31</v>
      </c>
      <c r="J7516" t="s">
        <v>65</v>
      </c>
      <c r="K7516">
        <v>2054.02</v>
      </c>
      <c r="L7516">
        <v>166.61</v>
      </c>
      <c r="M7516" t="s">
        <v>65</v>
      </c>
      <c r="N7516">
        <v>8.1114107944421199E-2</v>
      </c>
      <c r="O7516" t="s">
        <v>11351</v>
      </c>
      <c r="P7516" t="s">
        <v>11356</v>
      </c>
      <c r="R7516" t="s">
        <v>11353</v>
      </c>
      <c r="S7516">
        <f>IF(SalesData[[#This Row],[Return Status]]="Returned",1,0)</f>
        <v>0</v>
      </c>
      <c r="U7516" s="2">
        <f>EOMONTH(SalesData[[#This Row],[Order Date]],0)</f>
        <v>45230</v>
      </c>
      <c r="V7516" s="9" t="str">
        <f>"Q"&amp;INT((MONTH(SalesData[[#This Row],[Order Date]])+2)/3)&amp;"-"&amp;YEAR(SalesData[[#This Row],[Order Date]])</f>
        <v>Q4-2023</v>
      </c>
    </row>
    <row r="7517" spans="1:22" x14ac:dyDescent="0.35">
      <c r="A7517" t="s">
        <v>7658</v>
      </c>
      <c r="B7517" s="1">
        <v>45219</v>
      </c>
      <c r="C7517" t="s">
        <v>49</v>
      </c>
      <c r="D7517" t="s">
        <v>80</v>
      </c>
      <c r="E7517">
        <v>8004101681</v>
      </c>
      <c r="F7517" t="s">
        <v>68</v>
      </c>
      <c r="G7517" t="s">
        <v>11358</v>
      </c>
      <c r="H7517" t="s">
        <v>41</v>
      </c>
      <c r="I7517" t="s">
        <v>31</v>
      </c>
      <c r="J7517" t="s">
        <v>42</v>
      </c>
      <c r="K7517">
        <v>1974.01</v>
      </c>
      <c r="L7517">
        <v>511.77</v>
      </c>
      <c r="M7517" t="s">
        <v>43</v>
      </c>
      <c r="N7517">
        <v>0.259254005805442</v>
      </c>
      <c r="O7517" t="s">
        <v>11351</v>
      </c>
      <c r="P7517" t="s">
        <v>11354</v>
      </c>
      <c r="R7517" t="s">
        <v>11353</v>
      </c>
      <c r="S7517">
        <f>IF(SalesData[[#This Row],[Return Status]]="Returned",1,0)</f>
        <v>0</v>
      </c>
      <c r="U7517" s="2">
        <f>EOMONTH(SalesData[[#This Row],[Order Date]],0)</f>
        <v>45230</v>
      </c>
      <c r="V7517" s="9" t="str">
        <f>"Q"&amp;INT((MONTH(SalesData[[#This Row],[Order Date]])+2)/3)&amp;"-"&amp;YEAR(SalesData[[#This Row],[Order Date]])</f>
        <v>Q4-2023</v>
      </c>
    </row>
    <row r="7518" spans="1:22" x14ac:dyDescent="0.35">
      <c r="A7518" t="s">
        <v>7659</v>
      </c>
      <c r="B7518" s="1">
        <v>45228</v>
      </c>
      <c r="C7518" t="s">
        <v>71</v>
      </c>
      <c r="D7518" t="s">
        <v>13</v>
      </c>
      <c r="E7518">
        <v>1845238333</v>
      </c>
      <c r="F7518" t="s">
        <v>116</v>
      </c>
      <c r="G7518" t="s">
        <v>74</v>
      </c>
      <c r="H7518" t="s">
        <v>75</v>
      </c>
      <c r="I7518" t="s">
        <v>36</v>
      </c>
      <c r="J7518" t="s">
        <v>19</v>
      </c>
      <c r="K7518">
        <v>1982.69</v>
      </c>
      <c r="L7518">
        <v>316.17</v>
      </c>
      <c r="M7518" t="s">
        <v>19</v>
      </c>
      <c r="N7518">
        <v>0.15946517105548499</v>
      </c>
      <c r="O7518" t="s">
        <v>11351</v>
      </c>
      <c r="P7518" t="s">
        <v>11352</v>
      </c>
      <c r="R7518" t="s">
        <v>11353</v>
      </c>
      <c r="S7518">
        <f>IF(SalesData[[#This Row],[Return Status]]="Returned",1,0)</f>
        <v>0</v>
      </c>
      <c r="T7518">
        <v>2420.2800000000002</v>
      </c>
      <c r="U7518" s="2">
        <f>EOMONTH(SalesData[[#This Row],[Order Date]],0)</f>
        <v>45230</v>
      </c>
      <c r="V7518" s="9" t="str">
        <f>"Q"&amp;INT((MONTH(SalesData[[#This Row],[Order Date]])+2)/3)&amp;"-"&amp;YEAR(SalesData[[#This Row],[Order Date]])</f>
        <v>Q4-2023</v>
      </c>
    </row>
    <row r="7519" spans="1:22" x14ac:dyDescent="0.35">
      <c r="A7519" t="s">
        <v>7660</v>
      </c>
      <c r="B7519" s="1">
        <v>45225</v>
      </c>
      <c r="C7519" t="s">
        <v>124</v>
      </c>
      <c r="D7519" t="s">
        <v>72</v>
      </c>
      <c r="E7519">
        <v>2975837338</v>
      </c>
      <c r="F7519" t="s">
        <v>95</v>
      </c>
      <c r="G7519" t="s">
        <v>59</v>
      </c>
      <c r="H7519" t="s">
        <v>60</v>
      </c>
      <c r="I7519" t="s">
        <v>31</v>
      </c>
      <c r="J7519" t="s">
        <v>42</v>
      </c>
      <c r="K7519">
        <v>2885.48</v>
      </c>
      <c r="L7519">
        <v>702.64</v>
      </c>
      <c r="M7519" t="s">
        <v>43</v>
      </c>
      <c r="N7519">
        <v>0.243508878938686</v>
      </c>
      <c r="O7519" t="s">
        <v>11351</v>
      </c>
      <c r="P7519" t="s">
        <v>11354</v>
      </c>
      <c r="R7519" t="s">
        <v>11353</v>
      </c>
      <c r="S7519">
        <f>IF(SalesData[[#This Row],[Return Status]]="Returned",1,0)</f>
        <v>0</v>
      </c>
      <c r="T7519">
        <v>2183.56</v>
      </c>
      <c r="U7519" s="2">
        <f>EOMONTH(SalesData[[#This Row],[Order Date]],0)</f>
        <v>45230</v>
      </c>
      <c r="V7519" s="9" t="str">
        <f>"Q"&amp;INT((MONTH(SalesData[[#This Row],[Order Date]])+2)/3)&amp;"-"&amp;YEAR(SalesData[[#This Row],[Order Date]])</f>
        <v>Q4-2023</v>
      </c>
    </row>
    <row r="7520" spans="1:22" x14ac:dyDescent="0.35">
      <c r="A7520" t="s">
        <v>7661</v>
      </c>
      <c r="B7520" s="1">
        <v>45217</v>
      </c>
      <c r="C7520" t="s">
        <v>92</v>
      </c>
      <c r="D7520" t="s">
        <v>46</v>
      </c>
      <c r="E7520">
        <v>5665959959</v>
      </c>
      <c r="F7520" t="s">
        <v>78</v>
      </c>
      <c r="G7520" t="s">
        <v>15</v>
      </c>
      <c r="H7520" t="s">
        <v>11357</v>
      </c>
      <c r="I7520" t="s">
        <v>17</v>
      </c>
      <c r="J7520" t="s">
        <v>18</v>
      </c>
      <c r="K7520">
        <v>3328.76</v>
      </c>
      <c r="L7520">
        <v>358.23</v>
      </c>
      <c r="M7520" t="s">
        <v>19</v>
      </c>
      <c r="N7520">
        <v>0.10761665004385999</v>
      </c>
      <c r="O7520" t="s">
        <v>11351</v>
      </c>
      <c r="P7520" t="s">
        <v>11352</v>
      </c>
      <c r="R7520" t="s">
        <v>11353</v>
      </c>
      <c r="S7520">
        <f>IF(SalesData[[#This Row],[Return Status]]="Returned",1,0)</f>
        <v>0</v>
      </c>
      <c r="T7520">
        <v>2085.91</v>
      </c>
      <c r="U7520" s="2">
        <f>EOMONTH(SalesData[[#This Row],[Order Date]],0)</f>
        <v>45230</v>
      </c>
      <c r="V7520" s="9" t="str">
        <f>"Q"&amp;INT((MONTH(SalesData[[#This Row],[Order Date]])+2)/3)&amp;"-"&amp;YEAR(SalesData[[#This Row],[Order Date]])</f>
        <v>Q4-2023</v>
      </c>
    </row>
    <row r="7521" spans="1:22" x14ac:dyDescent="0.35">
      <c r="A7521" t="s">
        <v>7662</v>
      </c>
      <c r="B7521" s="1">
        <v>45229</v>
      </c>
      <c r="C7521" t="s">
        <v>162</v>
      </c>
      <c r="D7521" t="s">
        <v>13</v>
      </c>
      <c r="E7521">
        <v>2917680061</v>
      </c>
      <c r="F7521" t="s">
        <v>109</v>
      </c>
      <c r="G7521" t="s">
        <v>59</v>
      </c>
      <c r="H7521" t="s">
        <v>60</v>
      </c>
      <c r="I7521" t="s">
        <v>31</v>
      </c>
      <c r="J7521" t="s">
        <v>62</v>
      </c>
      <c r="K7521">
        <v>2342.14</v>
      </c>
      <c r="L7521">
        <v>652.5</v>
      </c>
      <c r="M7521" t="s">
        <v>62</v>
      </c>
      <c r="N7521">
        <v>0.27859137370097398</v>
      </c>
      <c r="O7521" t="s">
        <v>11351</v>
      </c>
      <c r="P7521" t="s">
        <v>11354</v>
      </c>
      <c r="R7521" t="s">
        <v>11353</v>
      </c>
      <c r="S7521">
        <f>IF(SalesData[[#This Row],[Return Status]]="Returned",1,0)</f>
        <v>0</v>
      </c>
      <c r="T7521">
        <v>2183.56</v>
      </c>
      <c r="U7521" s="2">
        <f>EOMONTH(SalesData[[#This Row],[Order Date]],0)</f>
        <v>45230</v>
      </c>
      <c r="V7521" s="9" t="str">
        <f>"Q"&amp;INT((MONTH(SalesData[[#This Row],[Order Date]])+2)/3)&amp;"-"&amp;YEAR(SalesData[[#This Row],[Order Date]])</f>
        <v>Q4-2023</v>
      </c>
    </row>
    <row r="7522" spans="1:22" x14ac:dyDescent="0.35">
      <c r="A7522" t="s">
        <v>7663</v>
      </c>
      <c r="B7522" s="1">
        <v>45222</v>
      </c>
      <c r="C7522" t="s">
        <v>38</v>
      </c>
      <c r="D7522" t="s">
        <v>145</v>
      </c>
      <c r="E7522">
        <v>2152393636</v>
      </c>
      <c r="F7522" t="s">
        <v>103</v>
      </c>
      <c r="G7522" t="s">
        <v>23</v>
      </c>
      <c r="H7522" t="s">
        <v>24</v>
      </c>
      <c r="I7522" t="s">
        <v>17</v>
      </c>
      <c r="J7522" t="s">
        <v>43</v>
      </c>
      <c r="K7522">
        <v>3366.79</v>
      </c>
      <c r="L7522">
        <v>677.89</v>
      </c>
      <c r="M7522" t="s">
        <v>43</v>
      </c>
      <c r="N7522">
        <v>0.20134608930167899</v>
      </c>
      <c r="O7522" t="s">
        <v>11351</v>
      </c>
      <c r="P7522" t="s">
        <v>11354</v>
      </c>
      <c r="R7522" t="s">
        <v>11353</v>
      </c>
      <c r="S7522">
        <f>IF(SalesData[[#This Row],[Return Status]]="Returned",1,0)</f>
        <v>0</v>
      </c>
      <c r="T7522">
        <v>2821.33</v>
      </c>
      <c r="U7522" s="2">
        <f>EOMONTH(SalesData[[#This Row],[Order Date]],0)</f>
        <v>45230</v>
      </c>
      <c r="V7522" s="9" t="str">
        <f>"Q"&amp;INT((MONTH(SalesData[[#This Row],[Order Date]])+2)/3)&amp;"-"&amp;YEAR(SalesData[[#This Row],[Order Date]])</f>
        <v>Q4-2023</v>
      </c>
    </row>
    <row r="7523" spans="1:22" x14ac:dyDescent="0.35">
      <c r="A7523" t="s">
        <v>7664</v>
      </c>
      <c r="B7523" s="1">
        <v>45210</v>
      </c>
      <c r="C7523" t="s">
        <v>184</v>
      </c>
      <c r="D7523" t="s">
        <v>80</v>
      </c>
      <c r="E7523">
        <v>385401556</v>
      </c>
      <c r="F7523" t="s">
        <v>312</v>
      </c>
      <c r="G7523" t="s">
        <v>141</v>
      </c>
      <c r="H7523" t="s">
        <v>11357</v>
      </c>
      <c r="I7523" t="s">
        <v>17</v>
      </c>
      <c r="J7523" t="s">
        <v>19</v>
      </c>
      <c r="K7523">
        <v>251.32</v>
      </c>
      <c r="L7523">
        <v>42.07</v>
      </c>
      <c r="M7523" t="s">
        <v>19</v>
      </c>
      <c r="N7523">
        <v>0.16739614833678201</v>
      </c>
      <c r="O7523" t="s">
        <v>11361</v>
      </c>
      <c r="P7523" t="s">
        <v>11352</v>
      </c>
      <c r="R7523" t="s">
        <v>11353</v>
      </c>
      <c r="S7523">
        <f>IF(SalesData[[#This Row],[Return Status]]="Returned",1,0)</f>
        <v>0</v>
      </c>
      <c r="T7523">
        <v>2793.38</v>
      </c>
      <c r="U7523" s="2">
        <f>EOMONTH(SalesData[[#This Row],[Order Date]],0)</f>
        <v>45230</v>
      </c>
      <c r="V7523" s="9" t="str">
        <f>"Q"&amp;INT((MONTH(SalesData[[#This Row],[Order Date]])+2)/3)&amp;"-"&amp;YEAR(SalesData[[#This Row],[Order Date]])</f>
        <v>Q4-2023</v>
      </c>
    </row>
    <row r="7524" spans="1:22" x14ac:dyDescent="0.35">
      <c r="A7524" t="s">
        <v>7665</v>
      </c>
      <c r="B7524" s="1">
        <v>45223</v>
      </c>
      <c r="C7524" t="s">
        <v>45</v>
      </c>
      <c r="D7524" t="s">
        <v>72</v>
      </c>
      <c r="E7524">
        <v>3803383050</v>
      </c>
      <c r="F7524" t="s">
        <v>22</v>
      </c>
      <c r="G7524" t="s">
        <v>23</v>
      </c>
      <c r="H7524" t="s">
        <v>24</v>
      </c>
      <c r="I7524" t="s">
        <v>17</v>
      </c>
      <c r="J7524" t="s">
        <v>19</v>
      </c>
      <c r="K7524">
        <v>1515.73</v>
      </c>
      <c r="L7524">
        <v>332.76</v>
      </c>
      <c r="M7524" t="s">
        <v>19</v>
      </c>
      <c r="N7524">
        <v>0.219537780475414</v>
      </c>
      <c r="O7524" t="s">
        <v>11351</v>
      </c>
      <c r="P7524" t="s">
        <v>11354</v>
      </c>
      <c r="R7524" t="s">
        <v>11353</v>
      </c>
      <c r="S7524">
        <f>IF(SalesData[[#This Row],[Return Status]]="Returned",1,0)</f>
        <v>0</v>
      </c>
      <c r="T7524">
        <v>2821.33</v>
      </c>
      <c r="U7524" s="2">
        <f>EOMONTH(SalesData[[#This Row],[Order Date]],0)</f>
        <v>45230</v>
      </c>
      <c r="V7524" s="9" t="str">
        <f>"Q"&amp;INT((MONTH(SalesData[[#This Row],[Order Date]])+2)/3)&amp;"-"&amp;YEAR(SalesData[[#This Row],[Order Date]])</f>
        <v>Q4-2023</v>
      </c>
    </row>
    <row r="7525" spans="1:22" x14ac:dyDescent="0.35">
      <c r="A7525" t="s">
        <v>7666</v>
      </c>
      <c r="B7525" s="1">
        <v>45220</v>
      </c>
      <c r="C7525" t="s">
        <v>111</v>
      </c>
      <c r="D7525" t="s">
        <v>145</v>
      </c>
      <c r="E7525">
        <v>1349222189</v>
      </c>
      <c r="F7525" t="s">
        <v>73</v>
      </c>
      <c r="G7525" t="s">
        <v>74</v>
      </c>
      <c r="H7525" t="s">
        <v>75</v>
      </c>
      <c r="I7525" t="s">
        <v>36</v>
      </c>
      <c r="J7525" t="s">
        <v>18</v>
      </c>
      <c r="K7525">
        <v>4893.91</v>
      </c>
      <c r="L7525">
        <v>774.46</v>
      </c>
      <c r="M7525" t="s">
        <v>19</v>
      </c>
      <c r="N7525">
        <v>0.158249743047992</v>
      </c>
      <c r="O7525" t="s">
        <v>11351</v>
      </c>
      <c r="P7525" t="s">
        <v>11352</v>
      </c>
      <c r="R7525" t="s">
        <v>11353</v>
      </c>
      <c r="S7525">
        <f>IF(SalesData[[#This Row],[Return Status]]="Returned",1,0)</f>
        <v>0</v>
      </c>
      <c r="T7525">
        <v>2420.2800000000002</v>
      </c>
      <c r="U7525" s="2">
        <f>EOMONTH(SalesData[[#This Row],[Order Date]],0)</f>
        <v>45230</v>
      </c>
      <c r="V7525" s="9" t="str">
        <f>"Q"&amp;INT((MONTH(SalesData[[#This Row],[Order Date]])+2)/3)&amp;"-"&amp;YEAR(SalesData[[#This Row],[Order Date]])</f>
        <v>Q4-2023</v>
      </c>
    </row>
    <row r="7526" spans="1:22" x14ac:dyDescent="0.35">
      <c r="A7526" t="s">
        <v>7667</v>
      </c>
      <c r="B7526" s="1">
        <v>45221</v>
      </c>
      <c r="C7526" t="s">
        <v>38</v>
      </c>
      <c r="D7526" t="s">
        <v>27</v>
      </c>
      <c r="E7526">
        <v>4772108761</v>
      </c>
      <c r="F7526" t="s">
        <v>53</v>
      </c>
      <c r="G7526" t="s">
        <v>54</v>
      </c>
      <c r="H7526" t="s">
        <v>55</v>
      </c>
      <c r="I7526" t="s">
        <v>31</v>
      </c>
      <c r="J7526" t="s">
        <v>62</v>
      </c>
      <c r="K7526">
        <v>4275.54</v>
      </c>
      <c r="L7526">
        <v>1121.55</v>
      </c>
      <c r="M7526" t="s">
        <v>62</v>
      </c>
      <c r="N7526">
        <v>0.262317742320268</v>
      </c>
      <c r="O7526" t="s">
        <v>11351</v>
      </c>
      <c r="P7526" t="s">
        <v>11354</v>
      </c>
      <c r="R7526" t="s">
        <v>11353</v>
      </c>
      <c r="S7526">
        <f>IF(SalesData[[#This Row],[Return Status]]="Returned",1,0)</f>
        <v>0</v>
      </c>
      <c r="U7526" s="2">
        <f>EOMONTH(SalesData[[#This Row],[Order Date]],0)</f>
        <v>45230</v>
      </c>
      <c r="V7526" s="9" t="str">
        <f>"Q"&amp;INT((MONTH(SalesData[[#This Row],[Order Date]])+2)/3)&amp;"-"&amp;YEAR(SalesData[[#This Row],[Order Date]])</f>
        <v>Q4-2023</v>
      </c>
    </row>
    <row r="7527" spans="1:22" x14ac:dyDescent="0.35">
      <c r="A7527" t="s">
        <v>7668</v>
      </c>
      <c r="B7527" s="1">
        <v>45221</v>
      </c>
      <c r="C7527" t="s">
        <v>188</v>
      </c>
      <c r="D7527" t="s">
        <v>13</v>
      </c>
      <c r="E7527">
        <v>4164229500</v>
      </c>
      <c r="F7527" t="s">
        <v>83</v>
      </c>
      <c r="G7527" t="s">
        <v>84</v>
      </c>
      <c r="H7527" t="s">
        <v>85</v>
      </c>
      <c r="I7527" t="s">
        <v>31</v>
      </c>
      <c r="J7527" t="s">
        <v>43</v>
      </c>
      <c r="K7527">
        <v>4774.2299999999996</v>
      </c>
      <c r="L7527">
        <v>587.96</v>
      </c>
      <c r="M7527" t="s">
        <v>43</v>
      </c>
      <c r="N7527">
        <v>0.12315284349518101</v>
      </c>
      <c r="O7527" t="s">
        <v>11351</v>
      </c>
      <c r="P7527" t="s">
        <v>11352</v>
      </c>
      <c r="R7527" t="s">
        <v>11353</v>
      </c>
      <c r="S7527">
        <f>IF(SalesData[[#This Row],[Return Status]]="Returned",1,0)</f>
        <v>0</v>
      </c>
      <c r="T7527">
        <v>847.14</v>
      </c>
      <c r="U7527" s="2">
        <f>EOMONTH(SalesData[[#This Row],[Order Date]],0)</f>
        <v>45230</v>
      </c>
      <c r="V7527" s="9" t="str">
        <f>"Q"&amp;INT((MONTH(SalesData[[#This Row],[Order Date]])+2)/3)&amp;"-"&amp;YEAR(SalesData[[#This Row],[Order Date]])</f>
        <v>Q4-2023</v>
      </c>
    </row>
    <row r="7528" spans="1:22" x14ac:dyDescent="0.35">
      <c r="A7528" t="s">
        <v>7669</v>
      </c>
      <c r="B7528" s="1">
        <v>45220</v>
      </c>
      <c r="C7528" t="s">
        <v>97</v>
      </c>
      <c r="D7528" t="s">
        <v>27</v>
      </c>
      <c r="E7528">
        <v>1336079225</v>
      </c>
      <c r="F7528" t="s">
        <v>127</v>
      </c>
      <c r="G7528" t="s">
        <v>29</v>
      </c>
      <c r="H7528" t="s">
        <v>30</v>
      </c>
      <c r="I7528" t="s">
        <v>31</v>
      </c>
      <c r="J7528" t="s">
        <v>19</v>
      </c>
      <c r="K7528">
        <v>3616.77</v>
      </c>
      <c r="L7528">
        <v>466.01</v>
      </c>
      <c r="M7528" t="s">
        <v>19</v>
      </c>
      <c r="N7528">
        <v>0.12884700990110001</v>
      </c>
      <c r="O7528" t="s">
        <v>11351</v>
      </c>
      <c r="P7528" t="s">
        <v>11352</v>
      </c>
      <c r="R7528" t="s">
        <v>11353</v>
      </c>
      <c r="S7528">
        <f>IF(SalesData[[#This Row],[Return Status]]="Returned",1,0)</f>
        <v>0</v>
      </c>
      <c r="T7528">
        <v>2788.38</v>
      </c>
      <c r="U7528" s="2">
        <f>EOMONTH(SalesData[[#This Row],[Order Date]],0)</f>
        <v>45230</v>
      </c>
      <c r="V7528" s="9" t="str">
        <f>"Q"&amp;INT((MONTH(SalesData[[#This Row],[Order Date]])+2)/3)&amp;"-"&amp;YEAR(SalesData[[#This Row],[Order Date]])</f>
        <v>Q4-2023</v>
      </c>
    </row>
    <row r="7529" spans="1:22" x14ac:dyDescent="0.35">
      <c r="A7529" t="s">
        <v>7670</v>
      </c>
      <c r="B7529" s="1">
        <v>45229</v>
      </c>
      <c r="C7529" t="s">
        <v>45</v>
      </c>
      <c r="D7529" t="s">
        <v>13</v>
      </c>
      <c r="E7529">
        <v>858531173</v>
      </c>
      <c r="F7529" t="s">
        <v>357</v>
      </c>
      <c r="G7529" t="s">
        <v>164</v>
      </c>
      <c r="H7529" t="s">
        <v>165</v>
      </c>
      <c r="I7529" t="s">
        <v>36</v>
      </c>
      <c r="J7529" t="s">
        <v>18</v>
      </c>
      <c r="K7529">
        <v>1674.89</v>
      </c>
      <c r="L7529">
        <v>409.76</v>
      </c>
      <c r="M7529" t="s">
        <v>19</v>
      </c>
      <c r="N7529">
        <v>0.244648902315973</v>
      </c>
      <c r="O7529" t="s">
        <v>11351</v>
      </c>
      <c r="P7529" t="s">
        <v>11354</v>
      </c>
      <c r="R7529" t="s">
        <v>11353</v>
      </c>
      <c r="S7529">
        <f>IF(SalesData[[#This Row],[Return Status]]="Returned",1,0)</f>
        <v>0</v>
      </c>
      <c r="U7529" s="2">
        <f>EOMONTH(SalesData[[#This Row],[Order Date]],0)</f>
        <v>45230</v>
      </c>
      <c r="V7529" s="9" t="str">
        <f>"Q"&amp;INT((MONTH(SalesData[[#This Row],[Order Date]])+2)/3)&amp;"-"&amp;YEAR(SalesData[[#This Row],[Order Date]])</f>
        <v>Q4-2023</v>
      </c>
    </row>
    <row r="7530" spans="1:22" x14ac:dyDescent="0.35">
      <c r="A7530" t="s">
        <v>7671</v>
      </c>
      <c r="B7530" s="1">
        <v>45220</v>
      </c>
      <c r="C7530" t="s">
        <v>67</v>
      </c>
      <c r="D7530" t="s">
        <v>46</v>
      </c>
      <c r="E7530">
        <v>3545656999</v>
      </c>
      <c r="F7530" t="s">
        <v>116</v>
      </c>
      <c r="G7530" t="s">
        <v>74</v>
      </c>
      <c r="H7530" t="s">
        <v>75</v>
      </c>
      <c r="I7530" t="s">
        <v>36</v>
      </c>
      <c r="J7530" t="s">
        <v>42</v>
      </c>
      <c r="K7530">
        <v>3128.28</v>
      </c>
      <c r="L7530">
        <v>460.32</v>
      </c>
      <c r="M7530" t="s">
        <v>43</v>
      </c>
      <c r="N7530">
        <v>0.147147953507998</v>
      </c>
      <c r="O7530" t="s">
        <v>11351</v>
      </c>
      <c r="P7530" t="s">
        <v>11352</v>
      </c>
      <c r="Q7530" t="s">
        <v>11373</v>
      </c>
      <c r="R7530" t="s">
        <v>11360</v>
      </c>
      <c r="S7530">
        <f>IF(SalesData[[#This Row],[Return Status]]="Returned",1,0)</f>
        <v>1</v>
      </c>
      <c r="T7530">
        <v>2420.2800000000002</v>
      </c>
      <c r="U7530" s="2">
        <f>EOMONTH(SalesData[[#This Row],[Order Date]],0)</f>
        <v>45230</v>
      </c>
      <c r="V7530" s="9" t="str">
        <f>"Q"&amp;INT((MONTH(SalesData[[#This Row],[Order Date]])+2)/3)&amp;"-"&amp;YEAR(SalesData[[#This Row],[Order Date]])</f>
        <v>Q4-2023</v>
      </c>
    </row>
    <row r="7531" spans="1:22" x14ac:dyDescent="0.35">
      <c r="A7531" t="s">
        <v>7672</v>
      </c>
      <c r="B7531" s="1">
        <v>45203</v>
      </c>
      <c r="C7531" t="s">
        <v>205</v>
      </c>
      <c r="D7531" t="s">
        <v>80</v>
      </c>
      <c r="E7531">
        <v>9231819568</v>
      </c>
      <c r="F7531" t="s">
        <v>159</v>
      </c>
      <c r="G7531" t="s">
        <v>84</v>
      </c>
      <c r="H7531" t="s">
        <v>85</v>
      </c>
      <c r="I7531" t="s">
        <v>31</v>
      </c>
      <c r="J7531" t="s">
        <v>65</v>
      </c>
      <c r="K7531">
        <v>3861.78</v>
      </c>
      <c r="L7531">
        <v>557.49</v>
      </c>
      <c r="M7531" t="s">
        <v>65</v>
      </c>
      <c r="N7531">
        <v>0.14436089057377699</v>
      </c>
      <c r="O7531" t="s">
        <v>11351</v>
      </c>
      <c r="P7531" t="s">
        <v>11352</v>
      </c>
      <c r="R7531" t="s">
        <v>11353</v>
      </c>
      <c r="S7531">
        <f>IF(SalesData[[#This Row],[Return Status]]="Returned",1,0)</f>
        <v>0</v>
      </c>
      <c r="T7531">
        <v>847.14</v>
      </c>
      <c r="U7531" s="2">
        <f>EOMONTH(SalesData[[#This Row],[Order Date]],0)</f>
        <v>45230</v>
      </c>
      <c r="V7531" s="9" t="str">
        <f>"Q"&amp;INT((MONTH(SalesData[[#This Row],[Order Date]])+2)/3)&amp;"-"&amp;YEAR(SalesData[[#This Row],[Order Date]])</f>
        <v>Q4-2023</v>
      </c>
    </row>
    <row r="7532" spans="1:22" x14ac:dyDescent="0.35">
      <c r="A7532" t="s">
        <v>7673</v>
      </c>
      <c r="B7532" s="1">
        <v>45227</v>
      </c>
      <c r="C7532" t="s">
        <v>57</v>
      </c>
      <c r="D7532" t="s">
        <v>80</v>
      </c>
      <c r="E7532">
        <v>8409221006</v>
      </c>
      <c r="F7532" t="s">
        <v>116</v>
      </c>
      <c r="G7532" t="s">
        <v>545</v>
      </c>
      <c r="H7532" t="s">
        <v>11357</v>
      </c>
      <c r="I7532" t="s">
        <v>36</v>
      </c>
      <c r="J7532" t="s">
        <v>62</v>
      </c>
      <c r="K7532">
        <v>4563.38</v>
      </c>
      <c r="L7532">
        <v>544.23</v>
      </c>
      <c r="M7532" t="s">
        <v>62</v>
      </c>
      <c r="N7532">
        <v>0.119260285139524</v>
      </c>
      <c r="O7532" t="s">
        <v>11351</v>
      </c>
      <c r="P7532" t="s">
        <v>11352</v>
      </c>
      <c r="R7532" t="s">
        <v>11353</v>
      </c>
      <c r="S7532">
        <f>IF(SalesData[[#This Row],[Return Status]]="Returned",1,0)</f>
        <v>0</v>
      </c>
      <c r="U7532" s="2">
        <f>EOMONTH(SalesData[[#This Row],[Order Date]],0)</f>
        <v>45230</v>
      </c>
      <c r="V7532" s="9" t="str">
        <f>"Q"&amp;INT((MONTH(SalesData[[#This Row],[Order Date]])+2)/3)&amp;"-"&amp;YEAR(SalesData[[#This Row],[Order Date]])</f>
        <v>Q4-2023</v>
      </c>
    </row>
    <row r="7533" spans="1:22" x14ac:dyDescent="0.35">
      <c r="A7533" t="s">
        <v>7674</v>
      </c>
      <c r="B7533" s="1">
        <v>45202</v>
      </c>
      <c r="C7533" t="s">
        <v>94</v>
      </c>
      <c r="D7533" t="s">
        <v>80</v>
      </c>
      <c r="E7533">
        <v>13289833</v>
      </c>
      <c r="F7533" t="s">
        <v>114</v>
      </c>
      <c r="G7533" t="s">
        <v>59</v>
      </c>
      <c r="H7533" t="s">
        <v>60</v>
      </c>
      <c r="I7533" t="s">
        <v>31</v>
      </c>
      <c r="J7533" t="s">
        <v>65</v>
      </c>
      <c r="K7533">
        <v>2593.59</v>
      </c>
      <c r="L7533">
        <v>339.49</v>
      </c>
      <c r="M7533" t="s">
        <v>65</v>
      </c>
      <c r="N7533">
        <v>0.130895785378568</v>
      </c>
      <c r="O7533" t="s">
        <v>11351</v>
      </c>
      <c r="P7533" t="s">
        <v>11352</v>
      </c>
      <c r="R7533" t="s">
        <v>11353</v>
      </c>
      <c r="S7533">
        <f>IF(SalesData[[#This Row],[Return Status]]="Returned",1,0)</f>
        <v>0</v>
      </c>
      <c r="T7533">
        <v>2183.56</v>
      </c>
      <c r="U7533" s="2">
        <f>EOMONTH(SalesData[[#This Row],[Order Date]],0)</f>
        <v>45230</v>
      </c>
      <c r="V7533" s="9" t="str">
        <f>"Q"&amp;INT((MONTH(SalesData[[#This Row],[Order Date]])+2)/3)&amp;"-"&amp;YEAR(SalesData[[#This Row],[Order Date]])</f>
        <v>Q4-2023</v>
      </c>
    </row>
    <row r="7534" spans="1:22" x14ac:dyDescent="0.35">
      <c r="A7534" t="s">
        <v>7675</v>
      </c>
      <c r="B7534" s="1">
        <v>45222</v>
      </c>
      <c r="C7534" t="s">
        <v>162</v>
      </c>
      <c r="D7534" t="s">
        <v>80</v>
      </c>
      <c r="E7534">
        <v>6103647218</v>
      </c>
      <c r="F7534" t="s">
        <v>127</v>
      </c>
      <c r="G7534" t="s">
        <v>29</v>
      </c>
      <c r="H7534" t="s">
        <v>30</v>
      </c>
      <c r="I7534" t="s">
        <v>31</v>
      </c>
      <c r="J7534" t="s">
        <v>62</v>
      </c>
      <c r="K7534">
        <v>2026.99</v>
      </c>
      <c r="L7534">
        <v>247.21</v>
      </c>
      <c r="M7534" t="s">
        <v>62</v>
      </c>
      <c r="N7534">
        <v>0.12195916112067599</v>
      </c>
      <c r="O7534" t="s">
        <v>11351</v>
      </c>
      <c r="P7534" t="s">
        <v>11352</v>
      </c>
      <c r="R7534" t="s">
        <v>11353</v>
      </c>
      <c r="S7534">
        <f>IF(SalesData[[#This Row],[Return Status]]="Returned",1,0)</f>
        <v>0</v>
      </c>
      <c r="T7534">
        <v>2788.38</v>
      </c>
      <c r="U7534" s="2">
        <f>EOMONTH(SalesData[[#This Row],[Order Date]],0)</f>
        <v>45230</v>
      </c>
      <c r="V7534" s="9" t="str">
        <f>"Q"&amp;INT((MONTH(SalesData[[#This Row],[Order Date]])+2)/3)&amp;"-"&amp;YEAR(SalesData[[#This Row],[Order Date]])</f>
        <v>Q4-2023</v>
      </c>
    </row>
    <row r="7535" spans="1:22" x14ac:dyDescent="0.35">
      <c r="A7535" t="s">
        <v>7676</v>
      </c>
      <c r="B7535" s="1">
        <v>45228</v>
      </c>
      <c r="C7535" t="s">
        <v>57</v>
      </c>
      <c r="D7535" t="s">
        <v>13</v>
      </c>
      <c r="E7535">
        <v>3401655562</v>
      </c>
      <c r="F7535" t="s">
        <v>33</v>
      </c>
      <c r="G7535" t="s">
        <v>34</v>
      </c>
      <c r="H7535" t="s">
        <v>35</v>
      </c>
      <c r="I7535" t="s">
        <v>36</v>
      </c>
      <c r="J7535" t="s">
        <v>43</v>
      </c>
      <c r="K7535">
        <v>1913.73</v>
      </c>
      <c r="L7535">
        <v>217.86</v>
      </c>
      <c r="M7535" t="s">
        <v>43</v>
      </c>
      <c r="N7535">
        <v>0.11384051041683001</v>
      </c>
      <c r="O7535" t="s">
        <v>11351</v>
      </c>
      <c r="P7535" t="s">
        <v>11352</v>
      </c>
      <c r="R7535" t="s">
        <v>11353</v>
      </c>
      <c r="S7535">
        <f>IF(SalesData[[#This Row],[Return Status]]="Returned",1,0)</f>
        <v>0</v>
      </c>
      <c r="U7535" s="2">
        <f>EOMONTH(SalesData[[#This Row],[Order Date]],0)</f>
        <v>45230</v>
      </c>
      <c r="V7535" s="9" t="str">
        <f>"Q"&amp;INT((MONTH(SalesData[[#This Row],[Order Date]])+2)/3)&amp;"-"&amp;YEAR(SalesData[[#This Row],[Order Date]])</f>
        <v>Q4-2023</v>
      </c>
    </row>
    <row r="7536" spans="1:22" x14ac:dyDescent="0.35">
      <c r="A7536" t="s">
        <v>7677</v>
      </c>
      <c r="B7536" s="1">
        <v>45216</v>
      </c>
      <c r="C7536" t="s">
        <v>49</v>
      </c>
      <c r="D7536" t="s">
        <v>13</v>
      </c>
      <c r="E7536">
        <v>8740453409</v>
      </c>
      <c r="F7536" t="s">
        <v>95</v>
      </c>
      <c r="G7536" t="s">
        <v>280</v>
      </c>
      <c r="H7536" t="s">
        <v>60</v>
      </c>
      <c r="I7536" t="s">
        <v>31</v>
      </c>
      <c r="J7536" t="s">
        <v>42</v>
      </c>
      <c r="K7536">
        <v>3613.21</v>
      </c>
      <c r="L7536">
        <v>774.14</v>
      </c>
      <c r="M7536" t="s">
        <v>43</v>
      </c>
      <c r="N7536">
        <v>0.21425270050730499</v>
      </c>
      <c r="O7536" t="s">
        <v>11351</v>
      </c>
      <c r="P7536" t="s">
        <v>11354</v>
      </c>
      <c r="R7536" t="s">
        <v>11353</v>
      </c>
      <c r="S7536">
        <f>IF(SalesData[[#This Row],[Return Status]]="Returned",1,0)</f>
        <v>0</v>
      </c>
      <c r="U7536" s="2">
        <f>EOMONTH(SalesData[[#This Row],[Order Date]],0)</f>
        <v>45230</v>
      </c>
      <c r="V7536" s="9" t="str">
        <f>"Q"&amp;INT((MONTH(SalesData[[#This Row],[Order Date]])+2)/3)&amp;"-"&amp;YEAR(SalesData[[#This Row],[Order Date]])</f>
        <v>Q4-2023</v>
      </c>
    </row>
    <row r="7537" spans="1:22" x14ac:dyDescent="0.35">
      <c r="A7537" t="s">
        <v>7678</v>
      </c>
      <c r="B7537" s="1">
        <v>45207</v>
      </c>
      <c r="C7537" t="s">
        <v>77</v>
      </c>
      <c r="D7537" t="s">
        <v>72</v>
      </c>
      <c r="E7537">
        <v>8516805424</v>
      </c>
      <c r="F7537" t="s">
        <v>137</v>
      </c>
      <c r="G7537" t="s">
        <v>34</v>
      </c>
      <c r="H7537" t="s">
        <v>35</v>
      </c>
      <c r="I7537" t="s">
        <v>36</v>
      </c>
      <c r="J7537" t="s">
        <v>62</v>
      </c>
      <c r="K7537">
        <v>3928.61</v>
      </c>
      <c r="L7537">
        <v>1070.78</v>
      </c>
      <c r="M7537" t="s">
        <v>62</v>
      </c>
      <c r="N7537">
        <v>0.27255950577939803</v>
      </c>
      <c r="O7537" t="s">
        <v>11351</v>
      </c>
      <c r="P7537" t="s">
        <v>11354</v>
      </c>
      <c r="R7537" t="s">
        <v>11353</v>
      </c>
      <c r="S7537">
        <f>IF(SalesData[[#This Row],[Return Status]]="Returned",1,0)</f>
        <v>0</v>
      </c>
      <c r="U7537" s="2">
        <f>EOMONTH(SalesData[[#This Row],[Order Date]],0)</f>
        <v>45230</v>
      </c>
      <c r="V7537" s="9" t="str">
        <f>"Q"&amp;INT((MONTH(SalesData[[#This Row],[Order Date]])+2)/3)&amp;"-"&amp;YEAR(SalesData[[#This Row],[Order Date]])</f>
        <v>Q4-2023</v>
      </c>
    </row>
    <row r="7538" spans="1:22" x14ac:dyDescent="0.35">
      <c r="A7538" t="s">
        <v>7679</v>
      </c>
      <c r="B7538" s="1">
        <v>45212</v>
      </c>
      <c r="C7538" t="s">
        <v>162</v>
      </c>
      <c r="D7538" t="s">
        <v>72</v>
      </c>
      <c r="E7538">
        <v>8160144604</v>
      </c>
      <c r="F7538" t="s">
        <v>28</v>
      </c>
      <c r="G7538" t="s">
        <v>29</v>
      </c>
      <c r="H7538" t="s">
        <v>30</v>
      </c>
      <c r="I7538" t="s">
        <v>31</v>
      </c>
      <c r="J7538" t="s">
        <v>18</v>
      </c>
      <c r="K7538">
        <v>4719.3900000000003</v>
      </c>
      <c r="L7538">
        <v>170.91</v>
      </c>
      <c r="M7538" t="s">
        <v>19</v>
      </c>
      <c r="N7538">
        <v>3.6214426016921701E-2</v>
      </c>
      <c r="O7538" t="s">
        <v>11351</v>
      </c>
      <c r="P7538" t="s">
        <v>11356</v>
      </c>
      <c r="R7538" t="s">
        <v>11353</v>
      </c>
      <c r="S7538">
        <f>IF(SalesData[[#This Row],[Return Status]]="Returned",1,0)</f>
        <v>0</v>
      </c>
      <c r="T7538">
        <v>2788.38</v>
      </c>
      <c r="U7538" s="2">
        <f>EOMONTH(SalesData[[#This Row],[Order Date]],0)</f>
        <v>45230</v>
      </c>
      <c r="V7538" s="9" t="str">
        <f>"Q"&amp;INT((MONTH(SalesData[[#This Row],[Order Date]])+2)/3)&amp;"-"&amp;YEAR(SalesData[[#This Row],[Order Date]])</f>
        <v>Q4-2023</v>
      </c>
    </row>
    <row r="7539" spans="1:22" x14ac:dyDescent="0.35">
      <c r="A7539" t="s">
        <v>7680</v>
      </c>
      <c r="B7539" s="1">
        <v>45224</v>
      </c>
      <c r="C7539" t="s">
        <v>67</v>
      </c>
      <c r="D7539" t="s">
        <v>13</v>
      </c>
      <c r="E7539">
        <v>3096116877</v>
      </c>
      <c r="F7539" t="s">
        <v>206</v>
      </c>
      <c r="G7539" t="s">
        <v>89</v>
      </c>
      <c r="H7539" t="s">
        <v>90</v>
      </c>
      <c r="I7539" t="s">
        <v>31</v>
      </c>
      <c r="J7539" t="s">
        <v>62</v>
      </c>
      <c r="K7539">
        <v>3159.91</v>
      </c>
      <c r="L7539">
        <v>793.99</v>
      </c>
      <c r="M7539" t="s">
        <v>62</v>
      </c>
      <c r="N7539">
        <v>0.25126981464662002</v>
      </c>
      <c r="O7539" t="s">
        <v>11351</v>
      </c>
      <c r="P7539" t="s">
        <v>11354</v>
      </c>
      <c r="R7539" t="s">
        <v>11353</v>
      </c>
      <c r="S7539">
        <f>IF(SalesData[[#This Row],[Return Status]]="Returned",1,0)</f>
        <v>0</v>
      </c>
      <c r="T7539">
        <v>207.68</v>
      </c>
      <c r="U7539" s="2">
        <f>EOMONTH(SalesData[[#This Row],[Order Date]],0)</f>
        <v>45230</v>
      </c>
      <c r="V7539" s="9" t="str">
        <f>"Q"&amp;INT((MONTH(SalesData[[#This Row],[Order Date]])+2)/3)&amp;"-"&amp;YEAR(SalesData[[#This Row],[Order Date]])</f>
        <v>Q4-2023</v>
      </c>
    </row>
    <row r="7540" spans="1:22" x14ac:dyDescent="0.35">
      <c r="A7540" t="s">
        <v>7681</v>
      </c>
      <c r="B7540" s="1">
        <v>45215</v>
      </c>
      <c r="C7540" t="s">
        <v>113</v>
      </c>
      <c r="D7540" t="s">
        <v>80</v>
      </c>
      <c r="E7540">
        <v>2421322171</v>
      </c>
      <c r="F7540" t="s">
        <v>357</v>
      </c>
      <c r="G7540" t="s">
        <v>164</v>
      </c>
      <c r="H7540" t="s">
        <v>11357</v>
      </c>
      <c r="I7540" t="s">
        <v>36</v>
      </c>
      <c r="J7540" t="s">
        <v>19</v>
      </c>
      <c r="K7540">
        <v>4760.62</v>
      </c>
      <c r="L7540">
        <v>1230.76</v>
      </c>
      <c r="M7540" t="s">
        <v>19</v>
      </c>
      <c r="N7540">
        <v>0.25852935121895898</v>
      </c>
      <c r="O7540" t="s">
        <v>11351</v>
      </c>
      <c r="P7540" t="s">
        <v>11354</v>
      </c>
      <c r="R7540" t="s">
        <v>11353</v>
      </c>
      <c r="S7540">
        <f>IF(SalesData[[#This Row],[Return Status]]="Returned",1,0)</f>
        <v>0</v>
      </c>
      <c r="U7540" s="2">
        <f>EOMONTH(SalesData[[#This Row],[Order Date]],0)</f>
        <v>45230</v>
      </c>
      <c r="V7540" s="9" t="str">
        <f>"Q"&amp;INT((MONTH(SalesData[[#This Row],[Order Date]])+2)/3)&amp;"-"&amp;YEAR(SalesData[[#This Row],[Order Date]])</f>
        <v>Q4-2023</v>
      </c>
    </row>
    <row r="7541" spans="1:22" x14ac:dyDescent="0.35">
      <c r="A7541" t="s">
        <v>7682</v>
      </c>
      <c r="B7541" s="1">
        <v>45223</v>
      </c>
      <c r="C7541" t="s">
        <v>38</v>
      </c>
      <c r="D7541" t="s">
        <v>27</v>
      </c>
      <c r="E7541">
        <v>2854196480</v>
      </c>
      <c r="F7541" t="s">
        <v>109</v>
      </c>
      <c r="G7541" t="s">
        <v>59</v>
      </c>
      <c r="H7541" t="s">
        <v>60</v>
      </c>
      <c r="I7541" t="s">
        <v>31</v>
      </c>
      <c r="J7541" t="s">
        <v>19</v>
      </c>
      <c r="K7541">
        <v>981.05</v>
      </c>
      <c r="L7541">
        <v>267</v>
      </c>
      <c r="M7541" t="s">
        <v>19</v>
      </c>
      <c r="N7541">
        <v>0.27215738239641202</v>
      </c>
      <c r="O7541" t="s">
        <v>11355</v>
      </c>
      <c r="P7541" t="s">
        <v>11354</v>
      </c>
      <c r="R7541" t="s">
        <v>11353</v>
      </c>
      <c r="S7541">
        <f>IF(SalesData[[#This Row],[Return Status]]="Returned",1,0)</f>
        <v>0</v>
      </c>
      <c r="T7541">
        <v>2183.56</v>
      </c>
      <c r="U7541" s="2">
        <f>EOMONTH(SalesData[[#This Row],[Order Date]],0)</f>
        <v>45230</v>
      </c>
      <c r="V7541" s="9" t="str">
        <f>"Q"&amp;INT((MONTH(SalesData[[#This Row],[Order Date]])+2)/3)&amp;"-"&amp;YEAR(SalesData[[#This Row],[Order Date]])</f>
        <v>Q4-2023</v>
      </c>
    </row>
    <row r="7542" spans="1:22" x14ac:dyDescent="0.35">
      <c r="A7542" t="s">
        <v>7683</v>
      </c>
      <c r="B7542" s="1">
        <v>45225</v>
      </c>
      <c r="C7542" t="s">
        <v>97</v>
      </c>
      <c r="D7542" t="s">
        <v>80</v>
      </c>
      <c r="E7542">
        <v>6368485035</v>
      </c>
      <c r="F7542" t="s">
        <v>152</v>
      </c>
      <c r="G7542" t="s">
        <v>23</v>
      </c>
      <c r="H7542" t="s">
        <v>24</v>
      </c>
      <c r="I7542" t="s">
        <v>17</v>
      </c>
      <c r="J7542" t="s">
        <v>62</v>
      </c>
      <c r="K7542">
        <v>4804.96</v>
      </c>
      <c r="L7542">
        <v>1432.16</v>
      </c>
      <c r="M7542" t="s">
        <v>62</v>
      </c>
      <c r="N7542">
        <v>0.29805867270487202</v>
      </c>
      <c r="O7542" t="s">
        <v>11351</v>
      </c>
      <c r="P7542" t="s">
        <v>11354</v>
      </c>
      <c r="R7542" t="s">
        <v>11353</v>
      </c>
      <c r="S7542">
        <f>IF(SalesData[[#This Row],[Return Status]]="Returned",1,0)</f>
        <v>0</v>
      </c>
      <c r="T7542">
        <v>2821.33</v>
      </c>
      <c r="U7542" s="2">
        <f>EOMONTH(SalesData[[#This Row],[Order Date]],0)</f>
        <v>45230</v>
      </c>
      <c r="V7542" s="9" t="str">
        <f>"Q"&amp;INT((MONTH(SalesData[[#This Row],[Order Date]])+2)/3)&amp;"-"&amp;YEAR(SalesData[[#This Row],[Order Date]])</f>
        <v>Q4-2023</v>
      </c>
    </row>
    <row r="7543" spans="1:22" x14ac:dyDescent="0.35">
      <c r="A7543" t="s">
        <v>7684</v>
      </c>
      <c r="B7543" s="1">
        <v>45208</v>
      </c>
      <c r="C7543" t="s">
        <v>139</v>
      </c>
      <c r="D7543" t="s">
        <v>27</v>
      </c>
      <c r="E7543">
        <v>2005652910</v>
      </c>
      <c r="F7543" t="s">
        <v>140</v>
      </c>
      <c r="G7543" t="s">
        <v>141</v>
      </c>
      <c r="H7543" t="s">
        <v>121</v>
      </c>
      <c r="I7543" t="s">
        <v>17</v>
      </c>
      <c r="J7543" t="s">
        <v>19</v>
      </c>
      <c r="K7543">
        <v>4209.05</v>
      </c>
      <c r="L7543">
        <v>1137.01</v>
      </c>
      <c r="M7543" t="s">
        <v>19</v>
      </c>
      <c r="N7543">
        <v>0.27013459094094899</v>
      </c>
      <c r="O7543" t="s">
        <v>11351</v>
      </c>
      <c r="P7543" t="s">
        <v>11354</v>
      </c>
      <c r="R7543" t="s">
        <v>11353</v>
      </c>
      <c r="S7543">
        <f>IF(SalesData[[#This Row],[Return Status]]="Returned",1,0)</f>
        <v>0</v>
      </c>
      <c r="T7543">
        <v>2793.38</v>
      </c>
      <c r="U7543" s="2">
        <f>EOMONTH(SalesData[[#This Row],[Order Date]],0)</f>
        <v>45230</v>
      </c>
      <c r="V7543" s="9" t="str">
        <f>"Q"&amp;INT((MONTH(SalesData[[#This Row],[Order Date]])+2)/3)&amp;"-"&amp;YEAR(SalesData[[#This Row],[Order Date]])</f>
        <v>Q4-2023</v>
      </c>
    </row>
    <row r="7544" spans="1:22" x14ac:dyDescent="0.35">
      <c r="A7544" t="s">
        <v>7685</v>
      </c>
      <c r="B7544" s="1">
        <v>45216</v>
      </c>
      <c r="C7544" t="s">
        <v>188</v>
      </c>
      <c r="D7544" t="s">
        <v>27</v>
      </c>
      <c r="E7544">
        <v>3118917440</v>
      </c>
      <c r="F7544" t="s">
        <v>53</v>
      </c>
      <c r="G7544" t="s">
        <v>54</v>
      </c>
      <c r="H7544" t="s">
        <v>11357</v>
      </c>
      <c r="I7544" t="s">
        <v>31</v>
      </c>
      <c r="J7544" t="s">
        <v>43</v>
      </c>
      <c r="K7544">
        <v>4265.71</v>
      </c>
      <c r="L7544">
        <v>623.35</v>
      </c>
      <c r="M7544" t="s">
        <v>43</v>
      </c>
      <c r="N7544">
        <v>0.14613042143043001</v>
      </c>
      <c r="O7544" t="s">
        <v>11351</v>
      </c>
      <c r="P7544" t="s">
        <v>11352</v>
      </c>
      <c r="R7544" t="s">
        <v>11353</v>
      </c>
      <c r="S7544">
        <f>IF(SalesData[[#This Row],[Return Status]]="Returned",1,0)</f>
        <v>0</v>
      </c>
      <c r="U7544" s="2">
        <f>EOMONTH(SalesData[[#This Row],[Order Date]],0)</f>
        <v>45230</v>
      </c>
      <c r="V7544" s="9" t="str">
        <f>"Q"&amp;INT((MONTH(SalesData[[#This Row],[Order Date]])+2)/3)&amp;"-"&amp;YEAR(SalesData[[#This Row],[Order Date]])</f>
        <v>Q4-2023</v>
      </c>
    </row>
    <row r="7545" spans="1:22" x14ac:dyDescent="0.35">
      <c r="A7545" t="s">
        <v>7686</v>
      </c>
      <c r="B7545" s="1">
        <v>45222</v>
      </c>
      <c r="C7545" t="s">
        <v>21</v>
      </c>
      <c r="D7545" t="s">
        <v>72</v>
      </c>
      <c r="E7545">
        <v>2759272885</v>
      </c>
      <c r="F7545" t="s">
        <v>159</v>
      </c>
      <c r="G7545" t="s">
        <v>84</v>
      </c>
      <c r="H7545" t="s">
        <v>85</v>
      </c>
      <c r="I7545" t="s">
        <v>31</v>
      </c>
      <c r="J7545" t="s">
        <v>19</v>
      </c>
      <c r="K7545">
        <v>1530.4</v>
      </c>
      <c r="L7545">
        <v>403.51</v>
      </c>
      <c r="M7545" t="s">
        <v>19</v>
      </c>
      <c r="N7545">
        <v>0.26366309461578702</v>
      </c>
      <c r="O7545" t="s">
        <v>11351</v>
      </c>
      <c r="P7545" t="s">
        <v>11354</v>
      </c>
      <c r="R7545" t="s">
        <v>11353</v>
      </c>
      <c r="S7545">
        <f>IF(SalesData[[#This Row],[Return Status]]="Returned",1,0)</f>
        <v>0</v>
      </c>
      <c r="T7545">
        <v>847.14</v>
      </c>
      <c r="U7545" s="2">
        <f>EOMONTH(SalesData[[#This Row],[Order Date]],0)</f>
        <v>45230</v>
      </c>
      <c r="V7545" s="9" t="str">
        <f>"Q"&amp;INT((MONTH(SalesData[[#This Row],[Order Date]])+2)/3)&amp;"-"&amp;YEAR(SalesData[[#This Row],[Order Date]])</f>
        <v>Q4-2023</v>
      </c>
    </row>
    <row r="7546" spans="1:22" x14ac:dyDescent="0.35">
      <c r="A7546" t="s">
        <v>7687</v>
      </c>
      <c r="B7546" s="1">
        <v>45218</v>
      </c>
      <c r="C7546" t="s">
        <v>176</v>
      </c>
      <c r="D7546" t="s">
        <v>39</v>
      </c>
      <c r="E7546">
        <v>7090475622</v>
      </c>
      <c r="F7546" t="s">
        <v>120</v>
      </c>
      <c r="G7546" t="s">
        <v>141</v>
      </c>
      <c r="H7546" t="s">
        <v>121</v>
      </c>
      <c r="I7546" t="s">
        <v>17</v>
      </c>
      <c r="J7546" t="s">
        <v>19</v>
      </c>
      <c r="K7546">
        <v>333.86</v>
      </c>
      <c r="L7546">
        <v>18.38</v>
      </c>
      <c r="M7546" t="s">
        <v>19</v>
      </c>
      <c r="N7546">
        <v>5.5053016234349703E-2</v>
      </c>
      <c r="O7546" t="s">
        <v>11361</v>
      </c>
      <c r="P7546" t="s">
        <v>11356</v>
      </c>
      <c r="R7546" t="s">
        <v>11353</v>
      </c>
      <c r="S7546">
        <f>IF(SalesData[[#This Row],[Return Status]]="Returned",1,0)</f>
        <v>0</v>
      </c>
      <c r="T7546">
        <v>2793.38</v>
      </c>
      <c r="U7546" s="2">
        <f>EOMONTH(SalesData[[#This Row],[Order Date]],0)</f>
        <v>45230</v>
      </c>
      <c r="V7546" s="9" t="str">
        <f>"Q"&amp;INT((MONTH(SalesData[[#This Row],[Order Date]])+2)/3)&amp;"-"&amp;YEAR(SalesData[[#This Row],[Order Date]])</f>
        <v>Q4-2023</v>
      </c>
    </row>
    <row r="7547" spans="1:22" x14ac:dyDescent="0.35">
      <c r="A7547" t="s">
        <v>7688</v>
      </c>
      <c r="B7547" s="1">
        <v>45204</v>
      </c>
      <c r="C7547" t="s">
        <v>144</v>
      </c>
      <c r="D7547" t="s">
        <v>99</v>
      </c>
      <c r="E7547">
        <v>8626273867</v>
      </c>
      <c r="F7547" t="s">
        <v>181</v>
      </c>
      <c r="G7547" t="s">
        <v>54</v>
      </c>
      <c r="H7547" t="s">
        <v>11357</v>
      </c>
      <c r="I7547" t="s">
        <v>31</v>
      </c>
      <c r="J7547" t="s">
        <v>61</v>
      </c>
      <c r="K7547">
        <v>1970.56</v>
      </c>
      <c r="L7547">
        <v>326.60000000000002</v>
      </c>
      <c r="M7547" t="s">
        <v>62</v>
      </c>
      <c r="N7547">
        <v>0.16573968821045801</v>
      </c>
      <c r="O7547" t="s">
        <v>11351</v>
      </c>
      <c r="P7547" t="s">
        <v>11352</v>
      </c>
      <c r="R7547" t="s">
        <v>11353</v>
      </c>
      <c r="S7547">
        <f>IF(SalesData[[#This Row],[Return Status]]="Returned",1,0)</f>
        <v>0</v>
      </c>
      <c r="U7547" s="2">
        <f>EOMONTH(SalesData[[#This Row],[Order Date]],0)</f>
        <v>45230</v>
      </c>
      <c r="V7547" s="9" t="str">
        <f>"Q"&amp;INT((MONTH(SalesData[[#This Row],[Order Date]])+2)/3)&amp;"-"&amp;YEAR(SalesData[[#This Row],[Order Date]])</f>
        <v>Q4-2023</v>
      </c>
    </row>
    <row r="7548" spans="1:22" x14ac:dyDescent="0.35">
      <c r="A7548" t="s">
        <v>7689</v>
      </c>
      <c r="B7548" s="1">
        <v>45217</v>
      </c>
      <c r="C7548" t="s">
        <v>139</v>
      </c>
      <c r="D7548" t="s">
        <v>99</v>
      </c>
      <c r="E7548">
        <v>7950527487</v>
      </c>
      <c r="F7548" t="s">
        <v>185</v>
      </c>
      <c r="G7548" t="s">
        <v>11381</v>
      </c>
      <c r="H7548" t="s">
        <v>165</v>
      </c>
      <c r="I7548" t="s">
        <v>36</v>
      </c>
      <c r="J7548" t="s">
        <v>65</v>
      </c>
      <c r="K7548">
        <v>2171.0300000000002</v>
      </c>
      <c r="L7548">
        <v>377.72</v>
      </c>
      <c r="M7548" t="s">
        <v>65</v>
      </c>
      <c r="N7548">
        <v>0.17398193484198701</v>
      </c>
      <c r="O7548" t="s">
        <v>11351</v>
      </c>
      <c r="P7548" t="s">
        <v>11352</v>
      </c>
      <c r="R7548" t="s">
        <v>11353</v>
      </c>
      <c r="S7548">
        <f>IF(SalesData[[#This Row],[Return Status]]="Returned",1,0)</f>
        <v>0</v>
      </c>
      <c r="U7548" s="2">
        <f>EOMONTH(SalesData[[#This Row],[Order Date]],0)</f>
        <v>45230</v>
      </c>
      <c r="V7548" s="9" t="str">
        <f>"Q"&amp;INT((MONTH(SalesData[[#This Row],[Order Date]])+2)/3)&amp;"-"&amp;YEAR(SalesData[[#This Row],[Order Date]])</f>
        <v>Q4-2023</v>
      </c>
    </row>
    <row r="7549" spans="1:22" x14ac:dyDescent="0.35">
      <c r="A7549" t="s">
        <v>7690</v>
      </c>
      <c r="B7549" s="1">
        <v>45207</v>
      </c>
      <c r="C7549" t="s">
        <v>38</v>
      </c>
      <c r="D7549" t="s">
        <v>145</v>
      </c>
      <c r="E7549">
        <v>6474093014</v>
      </c>
      <c r="F7549" t="s">
        <v>152</v>
      </c>
      <c r="G7549" t="s">
        <v>23</v>
      </c>
      <c r="H7549" t="s">
        <v>24</v>
      </c>
      <c r="I7549" t="s">
        <v>17</v>
      </c>
      <c r="J7549" t="s">
        <v>18</v>
      </c>
      <c r="K7549">
        <v>664.79</v>
      </c>
      <c r="L7549">
        <v>173.83</v>
      </c>
      <c r="M7549" t="s">
        <v>19</v>
      </c>
      <c r="N7549">
        <v>0.261481069209826</v>
      </c>
      <c r="O7549" t="s">
        <v>11355</v>
      </c>
      <c r="P7549" t="s">
        <v>11354</v>
      </c>
      <c r="R7549" t="s">
        <v>11353</v>
      </c>
      <c r="S7549">
        <f>IF(SalesData[[#This Row],[Return Status]]="Returned",1,0)</f>
        <v>0</v>
      </c>
      <c r="T7549">
        <v>2821.33</v>
      </c>
      <c r="U7549" s="2">
        <f>EOMONTH(SalesData[[#This Row],[Order Date]],0)</f>
        <v>45230</v>
      </c>
      <c r="V7549" s="9" t="str">
        <f>"Q"&amp;INT((MONTH(SalesData[[#This Row],[Order Date]])+2)/3)&amp;"-"&amp;YEAR(SalesData[[#This Row],[Order Date]])</f>
        <v>Q4-2023</v>
      </c>
    </row>
    <row r="7550" spans="1:22" x14ac:dyDescent="0.35">
      <c r="A7550" t="s">
        <v>7691</v>
      </c>
      <c r="B7550" s="1">
        <v>45207</v>
      </c>
      <c r="C7550" t="s">
        <v>106</v>
      </c>
      <c r="D7550" t="s">
        <v>27</v>
      </c>
      <c r="E7550">
        <v>605201404</v>
      </c>
      <c r="F7550" t="s">
        <v>14</v>
      </c>
      <c r="G7550" t="s">
        <v>15</v>
      </c>
      <c r="H7550" t="s">
        <v>11357</v>
      </c>
      <c r="I7550" t="s">
        <v>17</v>
      </c>
      <c r="J7550" t="s">
        <v>19</v>
      </c>
      <c r="K7550">
        <v>4794.9399999999996</v>
      </c>
      <c r="L7550">
        <v>953.48</v>
      </c>
      <c r="M7550" t="s">
        <v>19</v>
      </c>
      <c r="N7550">
        <v>0.19885128906722499</v>
      </c>
      <c r="O7550" t="s">
        <v>11351</v>
      </c>
      <c r="P7550" t="s">
        <v>11352</v>
      </c>
      <c r="R7550" t="s">
        <v>11353</v>
      </c>
      <c r="S7550">
        <f>IF(SalesData[[#This Row],[Return Status]]="Returned",1,0)</f>
        <v>0</v>
      </c>
      <c r="T7550">
        <v>2085.91</v>
      </c>
      <c r="U7550" s="2">
        <f>EOMONTH(SalesData[[#This Row],[Order Date]],0)</f>
        <v>45230</v>
      </c>
      <c r="V7550" s="9" t="str">
        <f>"Q"&amp;INT((MONTH(SalesData[[#This Row],[Order Date]])+2)/3)&amp;"-"&amp;YEAR(SalesData[[#This Row],[Order Date]])</f>
        <v>Q4-2023</v>
      </c>
    </row>
    <row r="7551" spans="1:22" x14ac:dyDescent="0.35">
      <c r="A7551" t="s">
        <v>7692</v>
      </c>
      <c r="B7551" s="1">
        <v>45211</v>
      </c>
      <c r="C7551" t="s">
        <v>113</v>
      </c>
      <c r="D7551" t="s">
        <v>72</v>
      </c>
      <c r="E7551">
        <v>553888396</v>
      </c>
      <c r="F7551" t="s">
        <v>14</v>
      </c>
      <c r="G7551" t="s">
        <v>15</v>
      </c>
      <c r="H7551" t="s">
        <v>16</v>
      </c>
      <c r="I7551" t="s">
        <v>17</v>
      </c>
      <c r="J7551" t="s">
        <v>19</v>
      </c>
      <c r="K7551">
        <v>1343.05</v>
      </c>
      <c r="L7551">
        <v>389</v>
      </c>
      <c r="M7551" t="s">
        <v>19</v>
      </c>
      <c r="N7551">
        <v>0.28963925393693501</v>
      </c>
      <c r="O7551" t="s">
        <v>11351</v>
      </c>
      <c r="P7551" t="s">
        <v>11354</v>
      </c>
      <c r="R7551" t="s">
        <v>11353</v>
      </c>
      <c r="S7551">
        <f>IF(SalesData[[#This Row],[Return Status]]="Returned",1,0)</f>
        <v>0</v>
      </c>
      <c r="T7551">
        <v>2085.91</v>
      </c>
      <c r="U7551" s="2">
        <f>EOMONTH(SalesData[[#This Row],[Order Date]],0)</f>
        <v>45230</v>
      </c>
      <c r="V7551" s="9" t="str">
        <f>"Q"&amp;INT((MONTH(SalesData[[#This Row],[Order Date]])+2)/3)&amp;"-"&amp;YEAR(SalesData[[#This Row],[Order Date]])</f>
        <v>Q4-2023</v>
      </c>
    </row>
    <row r="7552" spans="1:22" x14ac:dyDescent="0.35">
      <c r="A7552" t="s">
        <v>7693</v>
      </c>
      <c r="B7552" s="1">
        <v>45200</v>
      </c>
      <c r="C7552" t="s">
        <v>113</v>
      </c>
      <c r="D7552" t="s">
        <v>99</v>
      </c>
      <c r="E7552">
        <v>6678542954</v>
      </c>
      <c r="F7552" t="s">
        <v>410</v>
      </c>
      <c r="G7552" t="s">
        <v>29</v>
      </c>
      <c r="H7552" t="s">
        <v>11357</v>
      </c>
      <c r="I7552" t="s">
        <v>31</v>
      </c>
      <c r="J7552" t="s">
        <v>18</v>
      </c>
      <c r="K7552">
        <v>1380.38</v>
      </c>
      <c r="L7552">
        <v>198.88</v>
      </c>
      <c r="M7552" t="s">
        <v>19</v>
      </c>
      <c r="N7552">
        <v>0.144076268853504</v>
      </c>
      <c r="O7552" t="s">
        <v>11351</v>
      </c>
      <c r="P7552" t="s">
        <v>11352</v>
      </c>
      <c r="R7552" t="s">
        <v>11353</v>
      </c>
      <c r="S7552">
        <f>IF(SalesData[[#This Row],[Return Status]]="Returned",1,0)</f>
        <v>0</v>
      </c>
      <c r="T7552">
        <v>2788.38</v>
      </c>
      <c r="U7552" s="2">
        <f>EOMONTH(SalesData[[#This Row],[Order Date]],0)</f>
        <v>45230</v>
      </c>
      <c r="V7552" s="9" t="str">
        <f>"Q"&amp;INT((MONTH(SalesData[[#This Row],[Order Date]])+2)/3)&amp;"-"&amp;YEAR(SalesData[[#This Row],[Order Date]])</f>
        <v>Q4-2023</v>
      </c>
    </row>
    <row r="7553" spans="1:22" x14ac:dyDescent="0.35">
      <c r="A7553" t="s">
        <v>7694</v>
      </c>
      <c r="B7553" s="1">
        <v>45200</v>
      </c>
      <c r="C7553" t="s">
        <v>97</v>
      </c>
      <c r="D7553" t="s">
        <v>80</v>
      </c>
      <c r="E7553">
        <v>7469626599</v>
      </c>
      <c r="F7553" t="s">
        <v>50</v>
      </c>
      <c r="G7553" t="s">
        <v>34</v>
      </c>
      <c r="H7553" t="s">
        <v>35</v>
      </c>
      <c r="I7553" t="s">
        <v>36</v>
      </c>
      <c r="J7553" t="s">
        <v>62</v>
      </c>
      <c r="K7553">
        <v>68.42</v>
      </c>
      <c r="L7553">
        <v>19.59</v>
      </c>
      <c r="M7553" t="s">
        <v>62</v>
      </c>
      <c r="N7553">
        <v>0.28631978953522402</v>
      </c>
      <c r="O7553" t="s">
        <v>11361</v>
      </c>
      <c r="P7553" t="s">
        <v>11354</v>
      </c>
      <c r="R7553" t="s">
        <v>11353</v>
      </c>
      <c r="S7553">
        <f>IF(SalesData[[#This Row],[Return Status]]="Returned",1,0)</f>
        <v>0</v>
      </c>
      <c r="U7553" s="2">
        <f>EOMONTH(SalesData[[#This Row],[Order Date]],0)</f>
        <v>45230</v>
      </c>
      <c r="V7553" s="9" t="str">
        <f>"Q"&amp;INT((MONTH(SalesData[[#This Row],[Order Date]])+2)/3)&amp;"-"&amp;YEAR(SalesData[[#This Row],[Order Date]])</f>
        <v>Q4-2023</v>
      </c>
    </row>
    <row r="7554" spans="1:22" x14ac:dyDescent="0.35">
      <c r="A7554" t="s">
        <v>7695</v>
      </c>
      <c r="B7554" s="1">
        <v>45211</v>
      </c>
      <c r="C7554" t="s">
        <v>49</v>
      </c>
      <c r="D7554" t="s">
        <v>46</v>
      </c>
      <c r="E7554">
        <v>4004663871</v>
      </c>
      <c r="F7554" t="s">
        <v>88</v>
      </c>
      <c r="G7554" t="s">
        <v>89</v>
      </c>
      <c r="H7554" t="s">
        <v>90</v>
      </c>
      <c r="I7554" t="s">
        <v>31</v>
      </c>
      <c r="J7554" t="s">
        <v>65</v>
      </c>
      <c r="K7554">
        <v>670.33</v>
      </c>
      <c r="L7554">
        <v>168.02</v>
      </c>
      <c r="M7554" t="s">
        <v>65</v>
      </c>
      <c r="N7554">
        <v>0.25065266361344402</v>
      </c>
      <c r="O7554" t="s">
        <v>11355</v>
      </c>
      <c r="P7554" t="s">
        <v>11354</v>
      </c>
      <c r="R7554" t="s">
        <v>11353</v>
      </c>
      <c r="S7554">
        <f>IF(SalesData[[#This Row],[Return Status]]="Returned",1,0)</f>
        <v>0</v>
      </c>
      <c r="T7554">
        <v>207.68</v>
      </c>
      <c r="U7554" s="2">
        <f>EOMONTH(SalesData[[#This Row],[Order Date]],0)</f>
        <v>45230</v>
      </c>
      <c r="V7554" s="9" t="str">
        <f>"Q"&amp;INT((MONTH(SalesData[[#This Row],[Order Date]])+2)/3)&amp;"-"&amp;YEAR(SalesData[[#This Row],[Order Date]])</f>
        <v>Q4-2023</v>
      </c>
    </row>
    <row r="7555" spans="1:22" x14ac:dyDescent="0.35">
      <c r="A7555" t="s">
        <v>7696</v>
      </c>
      <c r="B7555" s="1">
        <v>45205</v>
      </c>
      <c r="C7555" t="s">
        <v>94</v>
      </c>
      <c r="D7555" t="s">
        <v>99</v>
      </c>
      <c r="E7555">
        <v>8975185951</v>
      </c>
      <c r="F7555" t="s">
        <v>147</v>
      </c>
      <c r="G7555" t="s">
        <v>11375</v>
      </c>
      <c r="H7555" t="s">
        <v>11357</v>
      </c>
      <c r="I7555" t="s">
        <v>31</v>
      </c>
      <c r="J7555" t="s">
        <v>19</v>
      </c>
      <c r="K7555">
        <v>1410.54</v>
      </c>
      <c r="L7555">
        <v>332.81</v>
      </c>
      <c r="M7555" t="s">
        <v>19</v>
      </c>
      <c r="N7555">
        <v>0.23594509904008401</v>
      </c>
      <c r="O7555" t="s">
        <v>11351</v>
      </c>
      <c r="P7555" t="s">
        <v>11354</v>
      </c>
      <c r="Q7555" t="s">
        <v>11366</v>
      </c>
      <c r="R7555" t="s">
        <v>11360</v>
      </c>
      <c r="S7555">
        <f>IF(SalesData[[#This Row],[Return Status]]="Returned",1,0)</f>
        <v>1</v>
      </c>
      <c r="U7555" s="2">
        <f>EOMONTH(SalesData[[#This Row],[Order Date]],0)</f>
        <v>45230</v>
      </c>
      <c r="V7555" s="9" t="str">
        <f>"Q"&amp;INT((MONTH(SalesData[[#This Row],[Order Date]])+2)/3)&amp;"-"&amp;YEAR(SalesData[[#This Row],[Order Date]])</f>
        <v>Q4-2023</v>
      </c>
    </row>
    <row r="7556" spans="1:22" x14ac:dyDescent="0.35">
      <c r="A7556" t="s">
        <v>7697</v>
      </c>
      <c r="B7556" s="1">
        <v>45221</v>
      </c>
      <c r="C7556" t="s">
        <v>97</v>
      </c>
      <c r="D7556" t="s">
        <v>80</v>
      </c>
      <c r="E7556">
        <v>5931528029</v>
      </c>
      <c r="F7556" t="s">
        <v>133</v>
      </c>
      <c r="G7556" t="s">
        <v>89</v>
      </c>
      <c r="H7556" t="s">
        <v>11357</v>
      </c>
      <c r="I7556" t="s">
        <v>31</v>
      </c>
      <c r="J7556" t="s">
        <v>18</v>
      </c>
      <c r="K7556">
        <v>2550.58</v>
      </c>
      <c r="L7556">
        <v>534.55999999999995</v>
      </c>
      <c r="M7556" t="s">
        <v>19</v>
      </c>
      <c r="N7556">
        <v>0.20958370253040501</v>
      </c>
      <c r="O7556" t="s">
        <v>11351</v>
      </c>
      <c r="P7556" t="s">
        <v>11354</v>
      </c>
      <c r="R7556" t="s">
        <v>11353</v>
      </c>
      <c r="S7556">
        <f>IF(SalesData[[#This Row],[Return Status]]="Returned",1,0)</f>
        <v>0</v>
      </c>
      <c r="T7556">
        <v>207.68</v>
      </c>
      <c r="U7556" s="2">
        <f>EOMONTH(SalesData[[#This Row],[Order Date]],0)</f>
        <v>45230</v>
      </c>
      <c r="V7556" s="9" t="str">
        <f>"Q"&amp;INT((MONTH(SalesData[[#This Row],[Order Date]])+2)/3)&amp;"-"&amp;YEAR(SalesData[[#This Row],[Order Date]])</f>
        <v>Q4-2023</v>
      </c>
    </row>
    <row r="7557" spans="1:22" x14ac:dyDescent="0.35">
      <c r="A7557" t="s">
        <v>7698</v>
      </c>
      <c r="B7557" s="1">
        <v>45201</v>
      </c>
      <c r="C7557" t="s">
        <v>92</v>
      </c>
      <c r="D7557" t="s">
        <v>72</v>
      </c>
      <c r="E7557">
        <v>5275590575</v>
      </c>
      <c r="F7557" t="s">
        <v>172</v>
      </c>
      <c r="G7557" t="s">
        <v>141</v>
      </c>
      <c r="H7557" t="s">
        <v>121</v>
      </c>
      <c r="I7557" t="s">
        <v>17</v>
      </c>
      <c r="J7557" t="s">
        <v>65</v>
      </c>
      <c r="K7557">
        <v>3979.31</v>
      </c>
      <c r="L7557">
        <v>632.1</v>
      </c>
      <c r="M7557" t="s">
        <v>65</v>
      </c>
      <c r="N7557">
        <v>0.15884663421548001</v>
      </c>
      <c r="O7557" t="s">
        <v>11351</v>
      </c>
      <c r="P7557" t="s">
        <v>11352</v>
      </c>
      <c r="R7557" t="s">
        <v>11353</v>
      </c>
      <c r="S7557">
        <f>IF(SalesData[[#This Row],[Return Status]]="Returned",1,0)</f>
        <v>0</v>
      </c>
      <c r="T7557">
        <v>2793.38</v>
      </c>
      <c r="U7557" s="2">
        <f>EOMONTH(SalesData[[#This Row],[Order Date]],0)</f>
        <v>45230</v>
      </c>
      <c r="V7557" s="9" t="str">
        <f>"Q"&amp;INT((MONTH(SalesData[[#This Row],[Order Date]])+2)/3)&amp;"-"&amp;YEAR(SalesData[[#This Row],[Order Date]])</f>
        <v>Q4-2023</v>
      </c>
    </row>
    <row r="7558" spans="1:22" x14ac:dyDescent="0.35">
      <c r="A7558" t="s">
        <v>7699</v>
      </c>
      <c r="B7558" s="1">
        <v>45204</v>
      </c>
      <c r="C7558" t="s">
        <v>139</v>
      </c>
      <c r="D7558" t="s">
        <v>39</v>
      </c>
      <c r="E7558">
        <v>2806060443</v>
      </c>
      <c r="F7558" t="s">
        <v>95</v>
      </c>
      <c r="G7558" t="s">
        <v>59</v>
      </c>
      <c r="H7558" t="s">
        <v>60</v>
      </c>
      <c r="I7558" t="s">
        <v>31</v>
      </c>
      <c r="J7558" t="s">
        <v>62</v>
      </c>
      <c r="K7558">
        <v>2872.52</v>
      </c>
      <c r="L7558">
        <v>681.49</v>
      </c>
      <c r="M7558" t="s">
        <v>62</v>
      </c>
      <c r="N7558">
        <v>0.23724464929748099</v>
      </c>
      <c r="O7558" t="s">
        <v>11351</v>
      </c>
      <c r="P7558" t="s">
        <v>11354</v>
      </c>
      <c r="R7558" t="s">
        <v>11353</v>
      </c>
      <c r="S7558">
        <f>IF(SalesData[[#This Row],[Return Status]]="Returned",1,0)</f>
        <v>0</v>
      </c>
      <c r="T7558">
        <v>2183.56</v>
      </c>
      <c r="U7558" s="2">
        <f>EOMONTH(SalesData[[#This Row],[Order Date]],0)</f>
        <v>45230</v>
      </c>
      <c r="V7558" s="9" t="str">
        <f>"Q"&amp;INT((MONTH(SalesData[[#This Row],[Order Date]])+2)/3)&amp;"-"&amp;YEAR(SalesData[[#This Row],[Order Date]])</f>
        <v>Q4-2023</v>
      </c>
    </row>
    <row r="7559" spans="1:22" x14ac:dyDescent="0.35">
      <c r="A7559" t="s">
        <v>7700</v>
      </c>
      <c r="B7559" s="1">
        <v>45228</v>
      </c>
      <c r="C7559" t="s">
        <v>94</v>
      </c>
      <c r="D7559" t="s">
        <v>46</v>
      </c>
      <c r="E7559">
        <v>8609104960</v>
      </c>
      <c r="F7559" t="s">
        <v>140</v>
      </c>
      <c r="G7559" t="s">
        <v>141</v>
      </c>
      <c r="H7559" t="s">
        <v>121</v>
      </c>
      <c r="I7559" t="s">
        <v>17</v>
      </c>
      <c r="J7559" t="s">
        <v>19</v>
      </c>
      <c r="K7559">
        <v>3472.38</v>
      </c>
      <c r="L7559">
        <v>156.78</v>
      </c>
      <c r="M7559" t="s">
        <v>19</v>
      </c>
      <c r="N7559">
        <v>4.5150588357265001E-2</v>
      </c>
      <c r="O7559" t="s">
        <v>11351</v>
      </c>
      <c r="P7559" t="s">
        <v>11356</v>
      </c>
      <c r="R7559" t="s">
        <v>11353</v>
      </c>
      <c r="S7559">
        <f>IF(SalesData[[#This Row],[Return Status]]="Returned",1,0)</f>
        <v>0</v>
      </c>
      <c r="T7559">
        <v>2793.38</v>
      </c>
      <c r="U7559" s="2">
        <f>EOMONTH(SalesData[[#This Row],[Order Date]],0)</f>
        <v>45230</v>
      </c>
      <c r="V7559" s="9" t="str">
        <f>"Q"&amp;INT((MONTH(SalesData[[#This Row],[Order Date]])+2)/3)&amp;"-"&amp;YEAR(SalesData[[#This Row],[Order Date]])</f>
        <v>Q4-2023</v>
      </c>
    </row>
    <row r="7560" spans="1:22" x14ac:dyDescent="0.35">
      <c r="A7560" t="s">
        <v>7701</v>
      </c>
      <c r="B7560" s="1">
        <v>45220</v>
      </c>
      <c r="C7560" t="s">
        <v>45</v>
      </c>
      <c r="D7560" t="s">
        <v>80</v>
      </c>
      <c r="E7560">
        <v>8658379832</v>
      </c>
      <c r="F7560" t="s">
        <v>107</v>
      </c>
      <c r="G7560" t="s">
        <v>15</v>
      </c>
      <c r="H7560" t="s">
        <v>16</v>
      </c>
      <c r="I7560" t="s">
        <v>17</v>
      </c>
      <c r="J7560" t="s">
        <v>62</v>
      </c>
      <c r="K7560">
        <v>514.53</v>
      </c>
      <c r="L7560">
        <v>116.01</v>
      </c>
      <c r="M7560" t="s">
        <v>62</v>
      </c>
      <c r="N7560">
        <v>0.22546790274619599</v>
      </c>
      <c r="O7560" t="s">
        <v>11355</v>
      </c>
      <c r="P7560" t="s">
        <v>11354</v>
      </c>
      <c r="R7560" t="s">
        <v>11353</v>
      </c>
      <c r="S7560">
        <f>IF(SalesData[[#This Row],[Return Status]]="Returned",1,0)</f>
        <v>0</v>
      </c>
      <c r="T7560">
        <v>2085.91</v>
      </c>
      <c r="U7560" s="2">
        <f>EOMONTH(SalesData[[#This Row],[Order Date]],0)</f>
        <v>45230</v>
      </c>
      <c r="V7560" s="9" t="str">
        <f>"Q"&amp;INT((MONTH(SalesData[[#This Row],[Order Date]])+2)/3)&amp;"-"&amp;YEAR(SalesData[[#This Row],[Order Date]])</f>
        <v>Q4-2023</v>
      </c>
    </row>
    <row r="7561" spans="1:22" x14ac:dyDescent="0.35">
      <c r="A7561" t="s">
        <v>7702</v>
      </c>
      <c r="B7561" s="1">
        <v>45224</v>
      </c>
      <c r="C7561" t="s">
        <v>52</v>
      </c>
      <c r="D7561" t="s">
        <v>39</v>
      </c>
      <c r="E7561">
        <v>8036776750</v>
      </c>
      <c r="F7561" t="s">
        <v>140</v>
      </c>
      <c r="G7561" t="s">
        <v>141</v>
      </c>
      <c r="H7561" t="s">
        <v>121</v>
      </c>
      <c r="I7561" t="s">
        <v>17</v>
      </c>
      <c r="J7561" t="s">
        <v>43</v>
      </c>
      <c r="K7561">
        <v>3446.34</v>
      </c>
      <c r="L7561">
        <v>616.38</v>
      </c>
      <c r="M7561" t="s">
        <v>43</v>
      </c>
      <c r="N7561">
        <v>0.17885060673061901</v>
      </c>
      <c r="O7561" t="s">
        <v>11351</v>
      </c>
      <c r="P7561" t="s">
        <v>11352</v>
      </c>
      <c r="R7561" t="s">
        <v>11353</v>
      </c>
      <c r="S7561">
        <f>IF(SalesData[[#This Row],[Return Status]]="Returned",1,0)</f>
        <v>0</v>
      </c>
      <c r="T7561">
        <v>2793.38</v>
      </c>
      <c r="U7561" s="2">
        <f>EOMONTH(SalesData[[#This Row],[Order Date]],0)</f>
        <v>45230</v>
      </c>
      <c r="V7561" s="9" t="str">
        <f>"Q"&amp;INT((MONTH(SalesData[[#This Row],[Order Date]])+2)/3)&amp;"-"&amp;YEAR(SalesData[[#This Row],[Order Date]])</f>
        <v>Q4-2023</v>
      </c>
    </row>
    <row r="7562" spans="1:22" x14ac:dyDescent="0.35">
      <c r="A7562" t="s">
        <v>7703</v>
      </c>
      <c r="B7562" s="1">
        <v>45211</v>
      </c>
      <c r="C7562" t="s">
        <v>67</v>
      </c>
      <c r="D7562" t="s">
        <v>13</v>
      </c>
      <c r="E7562">
        <v>9714338742</v>
      </c>
      <c r="F7562" t="s">
        <v>95</v>
      </c>
      <c r="G7562" t="s">
        <v>59</v>
      </c>
      <c r="H7562" t="s">
        <v>11357</v>
      </c>
      <c r="I7562" t="s">
        <v>31</v>
      </c>
      <c r="J7562" t="s">
        <v>19</v>
      </c>
      <c r="K7562">
        <v>4878.2700000000004</v>
      </c>
      <c r="L7562">
        <v>1238.6400000000001</v>
      </c>
      <c r="M7562" t="s">
        <v>19</v>
      </c>
      <c r="N7562">
        <v>0.253909685195776</v>
      </c>
      <c r="O7562" t="s">
        <v>11351</v>
      </c>
      <c r="P7562" t="s">
        <v>11354</v>
      </c>
      <c r="R7562" t="s">
        <v>11353</v>
      </c>
      <c r="S7562">
        <f>IF(SalesData[[#This Row],[Return Status]]="Returned",1,0)</f>
        <v>0</v>
      </c>
      <c r="T7562">
        <v>2183.56</v>
      </c>
      <c r="U7562" s="2">
        <f>EOMONTH(SalesData[[#This Row],[Order Date]],0)</f>
        <v>45230</v>
      </c>
      <c r="V7562" s="9" t="str">
        <f>"Q"&amp;INT((MONTH(SalesData[[#This Row],[Order Date]])+2)/3)&amp;"-"&amp;YEAR(SalesData[[#This Row],[Order Date]])</f>
        <v>Q4-2023</v>
      </c>
    </row>
    <row r="7563" spans="1:22" x14ac:dyDescent="0.35">
      <c r="A7563" t="s">
        <v>7704</v>
      </c>
      <c r="B7563" s="1">
        <v>45211</v>
      </c>
      <c r="C7563" t="s">
        <v>106</v>
      </c>
      <c r="D7563" t="s">
        <v>39</v>
      </c>
      <c r="E7563">
        <v>4345254536</v>
      </c>
      <c r="F7563" t="s">
        <v>40</v>
      </c>
      <c r="G7563" t="s">
        <v>69</v>
      </c>
      <c r="H7563" t="s">
        <v>11357</v>
      </c>
      <c r="I7563" t="s">
        <v>31</v>
      </c>
      <c r="J7563" t="s">
        <v>18</v>
      </c>
      <c r="K7563">
        <v>3741.8</v>
      </c>
      <c r="L7563">
        <v>428.5</v>
      </c>
      <c r="M7563" t="s">
        <v>19</v>
      </c>
      <c r="N7563">
        <v>0.114517077342456</v>
      </c>
      <c r="O7563" t="s">
        <v>11351</v>
      </c>
      <c r="P7563" t="s">
        <v>11352</v>
      </c>
      <c r="R7563" t="s">
        <v>11353</v>
      </c>
      <c r="S7563">
        <f>IF(SalesData[[#This Row],[Return Status]]="Returned",1,0)</f>
        <v>0</v>
      </c>
      <c r="T7563">
        <v>2081.52</v>
      </c>
      <c r="U7563" s="2">
        <f>EOMONTH(SalesData[[#This Row],[Order Date]],0)</f>
        <v>45230</v>
      </c>
      <c r="V7563" s="9" t="str">
        <f>"Q"&amp;INT((MONTH(SalesData[[#This Row],[Order Date]])+2)/3)&amp;"-"&amp;YEAR(SalesData[[#This Row],[Order Date]])</f>
        <v>Q4-2023</v>
      </c>
    </row>
    <row r="7564" spans="1:22" x14ac:dyDescent="0.35">
      <c r="A7564" t="s">
        <v>7705</v>
      </c>
      <c r="B7564" s="1">
        <v>45206</v>
      </c>
      <c r="C7564" t="s">
        <v>132</v>
      </c>
      <c r="D7564" t="s">
        <v>145</v>
      </c>
      <c r="E7564">
        <v>633923815</v>
      </c>
      <c r="F7564" t="s">
        <v>58</v>
      </c>
      <c r="G7564" t="s">
        <v>59</v>
      </c>
      <c r="H7564" t="s">
        <v>60</v>
      </c>
      <c r="I7564" t="s">
        <v>31</v>
      </c>
      <c r="J7564" t="s">
        <v>62</v>
      </c>
      <c r="K7564">
        <v>1885.87</v>
      </c>
      <c r="L7564">
        <v>197.34</v>
      </c>
      <c r="M7564" t="s">
        <v>62</v>
      </c>
      <c r="N7564">
        <v>0.104641359160494</v>
      </c>
      <c r="O7564" t="s">
        <v>11351</v>
      </c>
      <c r="P7564" t="s">
        <v>11352</v>
      </c>
      <c r="Q7564" t="s">
        <v>11372</v>
      </c>
      <c r="R7564" t="s">
        <v>11360</v>
      </c>
      <c r="S7564">
        <f>IF(SalesData[[#This Row],[Return Status]]="Returned",1,0)</f>
        <v>1</v>
      </c>
      <c r="T7564">
        <v>2183.56</v>
      </c>
      <c r="U7564" s="2">
        <f>EOMONTH(SalesData[[#This Row],[Order Date]],0)</f>
        <v>45230</v>
      </c>
      <c r="V7564" s="9" t="str">
        <f>"Q"&amp;INT((MONTH(SalesData[[#This Row],[Order Date]])+2)/3)&amp;"-"&amp;YEAR(SalesData[[#This Row],[Order Date]])</f>
        <v>Q4-2023</v>
      </c>
    </row>
    <row r="7565" spans="1:22" x14ac:dyDescent="0.35">
      <c r="A7565" t="s">
        <v>7706</v>
      </c>
      <c r="B7565" s="1">
        <v>45227</v>
      </c>
      <c r="C7565" t="s">
        <v>94</v>
      </c>
      <c r="D7565" t="s">
        <v>13</v>
      </c>
      <c r="E7565">
        <v>4840596200</v>
      </c>
      <c r="F7565" t="s">
        <v>147</v>
      </c>
      <c r="G7565" t="s">
        <v>84</v>
      </c>
      <c r="H7565" t="s">
        <v>85</v>
      </c>
      <c r="I7565" t="s">
        <v>31</v>
      </c>
      <c r="J7565" t="s">
        <v>18</v>
      </c>
      <c r="K7565">
        <v>4454.29</v>
      </c>
      <c r="L7565">
        <v>181.36</v>
      </c>
      <c r="M7565" t="s">
        <v>19</v>
      </c>
      <c r="N7565">
        <v>4.0715804314492302E-2</v>
      </c>
      <c r="O7565" t="s">
        <v>11351</v>
      </c>
      <c r="P7565" t="s">
        <v>11356</v>
      </c>
      <c r="Q7565" t="s">
        <v>11366</v>
      </c>
      <c r="R7565" t="s">
        <v>11360</v>
      </c>
      <c r="S7565">
        <f>IF(SalesData[[#This Row],[Return Status]]="Returned",1,0)</f>
        <v>1</v>
      </c>
      <c r="T7565">
        <v>847.14</v>
      </c>
      <c r="U7565" s="2">
        <f>EOMONTH(SalesData[[#This Row],[Order Date]],0)</f>
        <v>45230</v>
      </c>
      <c r="V7565" s="9" t="str">
        <f>"Q"&amp;INT((MONTH(SalesData[[#This Row],[Order Date]])+2)/3)&amp;"-"&amp;YEAR(SalesData[[#This Row],[Order Date]])</f>
        <v>Q4-2023</v>
      </c>
    </row>
    <row r="7566" spans="1:22" x14ac:dyDescent="0.35">
      <c r="A7566" t="s">
        <v>7707</v>
      </c>
      <c r="B7566" s="1">
        <v>45202</v>
      </c>
      <c r="C7566" t="s">
        <v>92</v>
      </c>
      <c r="D7566" t="s">
        <v>145</v>
      </c>
      <c r="E7566">
        <v>3165881385</v>
      </c>
      <c r="F7566" t="s">
        <v>152</v>
      </c>
      <c r="G7566" t="s">
        <v>23</v>
      </c>
      <c r="H7566" t="s">
        <v>11357</v>
      </c>
      <c r="I7566" t="s">
        <v>17</v>
      </c>
      <c r="J7566" t="s">
        <v>62</v>
      </c>
      <c r="K7566">
        <v>2129.16</v>
      </c>
      <c r="L7566">
        <v>249.93</v>
      </c>
      <c r="M7566" t="s">
        <v>62</v>
      </c>
      <c r="N7566">
        <v>0.117384320577129</v>
      </c>
      <c r="O7566" t="s">
        <v>11351</v>
      </c>
      <c r="P7566" t="s">
        <v>11352</v>
      </c>
      <c r="R7566" t="s">
        <v>11353</v>
      </c>
      <c r="S7566">
        <f>IF(SalesData[[#This Row],[Return Status]]="Returned",1,0)</f>
        <v>0</v>
      </c>
      <c r="T7566">
        <v>2821.33</v>
      </c>
      <c r="U7566" s="2">
        <f>EOMONTH(SalesData[[#This Row],[Order Date]],0)</f>
        <v>45230</v>
      </c>
      <c r="V7566" s="9" t="str">
        <f>"Q"&amp;INT((MONTH(SalesData[[#This Row],[Order Date]])+2)/3)&amp;"-"&amp;YEAR(SalesData[[#This Row],[Order Date]])</f>
        <v>Q4-2023</v>
      </c>
    </row>
    <row r="7567" spans="1:22" x14ac:dyDescent="0.35">
      <c r="A7567" t="s">
        <v>7708</v>
      </c>
      <c r="B7567" s="1">
        <v>45211</v>
      </c>
      <c r="C7567" t="s">
        <v>176</v>
      </c>
      <c r="D7567" t="s">
        <v>13</v>
      </c>
      <c r="E7567">
        <v>9381576638</v>
      </c>
      <c r="F7567" t="s">
        <v>68</v>
      </c>
      <c r="G7567" t="s">
        <v>69</v>
      </c>
      <c r="H7567" t="s">
        <v>41</v>
      </c>
      <c r="I7567" t="s">
        <v>31</v>
      </c>
      <c r="J7567" t="s">
        <v>61</v>
      </c>
      <c r="K7567">
        <v>895.82</v>
      </c>
      <c r="L7567">
        <v>258.54000000000002</v>
      </c>
      <c r="M7567" t="s">
        <v>62</v>
      </c>
      <c r="N7567">
        <v>0.28860708624500497</v>
      </c>
      <c r="O7567" t="s">
        <v>11355</v>
      </c>
      <c r="P7567" t="s">
        <v>11354</v>
      </c>
      <c r="R7567" t="s">
        <v>11353</v>
      </c>
      <c r="S7567">
        <f>IF(SalesData[[#This Row],[Return Status]]="Returned",1,0)</f>
        <v>0</v>
      </c>
      <c r="T7567">
        <v>2081.52</v>
      </c>
      <c r="U7567" s="2">
        <f>EOMONTH(SalesData[[#This Row],[Order Date]],0)</f>
        <v>45230</v>
      </c>
      <c r="V7567" s="9" t="str">
        <f>"Q"&amp;INT((MONTH(SalesData[[#This Row],[Order Date]])+2)/3)&amp;"-"&amp;YEAR(SalesData[[#This Row],[Order Date]])</f>
        <v>Q4-2023</v>
      </c>
    </row>
    <row r="7568" spans="1:22" x14ac:dyDescent="0.35">
      <c r="A7568" t="s">
        <v>7709</v>
      </c>
      <c r="B7568" s="1">
        <v>45228</v>
      </c>
      <c r="C7568" t="s">
        <v>205</v>
      </c>
      <c r="D7568" t="s">
        <v>46</v>
      </c>
      <c r="E7568">
        <v>5070994616</v>
      </c>
      <c r="F7568" t="s">
        <v>50</v>
      </c>
      <c r="G7568" t="s">
        <v>34</v>
      </c>
      <c r="H7568" t="s">
        <v>35</v>
      </c>
      <c r="I7568" t="s">
        <v>36</v>
      </c>
      <c r="J7568" t="s">
        <v>18</v>
      </c>
      <c r="K7568">
        <v>3280.86</v>
      </c>
      <c r="L7568">
        <v>306.27999999999997</v>
      </c>
      <c r="M7568" t="s">
        <v>19</v>
      </c>
      <c r="N7568">
        <v>9.3353571929311194E-2</v>
      </c>
      <c r="O7568" t="s">
        <v>11351</v>
      </c>
      <c r="P7568" t="s">
        <v>11356</v>
      </c>
      <c r="Q7568" t="s">
        <v>11369</v>
      </c>
      <c r="R7568" t="s">
        <v>11360</v>
      </c>
      <c r="S7568">
        <f>IF(SalesData[[#This Row],[Return Status]]="Returned",1,0)</f>
        <v>1</v>
      </c>
      <c r="U7568" s="2">
        <f>EOMONTH(SalesData[[#This Row],[Order Date]],0)</f>
        <v>45230</v>
      </c>
      <c r="V7568" s="9" t="str">
        <f>"Q"&amp;INT((MONTH(SalesData[[#This Row],[Order Date]])+2)/3)&amp;"-"&amp;YEAR(SalesData[[#This Row],[Order Date]])</f>
        <v>Q4-2023</v>
      </c>
    </row>
    <row r="7569" spans="1:22" x14ac:dyDescent="0.35">
      <c r="A7569" t="s">
        <v>7710</v>
      </c>
      <c r="B7569" s="1">
        <v>45212</v>
      </c>
      <c r="C7569" t="s">
        <v>149</v>
      </c>
      <c r="D7569" t="s">
        <v>27</v>
      </c>
      <c r="E7569">
        <v>396681151</v>
      </c>
      <c r="F7569" t="s">
        <v>40</v>
      </c>
      <c r="G7569" t="s">
        <v>69</v>
      </c>
      <c r="H7569" t="s">
        <v>11357</v>
      </c>
      <c r="I7569" t="s">
        <v>31</v>
      </c>
      <c r="J7569" t="s">
        <v>65</v>
      </c>
      <c r="K7569">
        <v>2080.46</v>
      </c>
      <c r="L7569">
        <v>80.739999999999995</v>
      </c>
      <c r="M7569" t="s">
        <v>65</v>
      </c>
      <c r="N7569">
        <v>3.8808724993510998E-2</v>
      </c>
      <c r="O7569" t="s">
        <v>11351</v>
      </c>
      <c r="P7569" t="s">
        <v>11356</v>
      </c>
      <c r="R7569" t="s">
        <v>11353</v>
      </c>
      <c r="S7569">
        <f>IF(SalesData[[#This Row],[Return Status]]="Returned",1,0)</f>
        <v>0</v>
      </c>
      <c r="T7569">
        <v>2081.52</v>
      </c>
      <c r="U7569" s="2">
        <f>EOMONTH(SalesData[[#This Row],[Order Date]],0)</f>
        <v>45230</v>
      </c>
      <c r="V7569" s="9" t="str">
        <f>"Q"&amp;INT((MONTH(SalesData[[#This Row],[Order Date]])+2)/3)&amp;"-"&amp;YEAR(SalesData[[#This Row],[Order Date]])</f>
        <v>Q4-2023</v>
      </c>
    </row>
    <row r="7570" spans="1:22" x14ac:dyDescent="0.35">
      <c r="A7570" t="s">
        <v>7711</v>
      </c>
      <c r="B7570" s="1">
        <v>45200</v>
      </c>
      <c r="C7570" t="s">
        <v>194</v>
      </c>
      <c r="D7570" t="s">
        <v>145</v>
      </c>
      <c r="E7570">
        <v>4940109809</v>
      </c>
      <c r="F7570" t="s">
        <v>88</v>
      </c>
      <c r="G7570" t="s">
        <v>11379</v>
      </c>
      <c r="H7570" t="s">
        <v>90</v>
      </c>
      <c r="I7570" t="s">
        <v>31</v>
      </c>
      <c r="J7570" t="s">
        <v>61</v>
      </c>
      <c r="K7570">
        <v>3811.73</v>
      </c>
      <c r="L7570">
        <v>626.09</v>
      </c>
      <c r="M7570" t="s">
        <v>62</v>
      </c>
      <c r="N7570">
        <v>0.164253501690833</v>
      </c>
      <c r="O7570" t="s">
        <v>11351</v>
      </c>
      <c r="P7570" t="s">
        <v>11352</v>
      </c>
      <c r="R7570" t="s">
        <v>11353</v>
      </c>
      <c r="S7570">
        <f>IF(SalesData[[#This Row],[Return Status]]="Returned",1,0)</f>
        <v>0</v>
      </c>
      <c r="U7570" s="2">
        <f>EOMONTH(SalesData[[#This Row],[Order Date]],0)</f>
        <v>45230</v>
      </c>
      <c r="V7570" s="9" t="str">
        <f>"Q"&amp;INT((MONTH(SalesData[[#This Row],[Order Date]])+2)/3)&amp;"-"&amp;YEAR(SalesData[[#This Row],[Order Date]])</f>
        <v>Q4-2023</v>
      </c>
    </row>
    <row r="7571" spans="1:22" x14ac:dyDescent="0.35">
      <c r="A7571" t="s">
        <v>7712</v>
      </c>
      <c r="B7571" s="1">
        <v>45204</v>
      </c>
      <c r="C7571" t="s">
        <v>176</v>
      </c>
      <c r="D7571" t="s">
        <v>99</v>
      </c>
      <c r="E7571">
        <v>1296696434</v>
      </c>
      <c r="F7571" t="s">
        <v>103</v>
      </c>
      <c r="G7571" t="s">
        <v>23</v>
      </c>
      <c r="H7571" t="s">
        <v>11357</v>
      </c>
      <c r="I7571" t="s">
        <v>17</v>
      </c>
      <c r="J7571" t="s">
        <v>18</v>
      </c>
      <c r="K7571">
        <v>4260.79</v>
      </c>
      <c r="L7571">
        <v>429.84</v>
      </c>
      <c r="M7571" t="s">
        <v>19</v>
      </c>
      <c r="N7571">
        <v>0.10088270015654401</v>
      </c>
      <c r="O7571" t="s">
        <v>11351</v>
      </c>
      <c r="P7571" t="s">
        <v>11352</v>
      </c>
      <c r="R7571" t="s">
        <v>11353</v>
      </c>
      <c r="S7571">
        <f>IF(SalesData[[#This Row],[Return Status]]="Returned",1,0)</f>
        <v>0</v>
      </c>
      <c r="T7571">
        <v>2821.33</v>
      </c>
      <c r="U7571" s="2">
        <f>EOMONTH(SalesData[[#This Row],[Order Date]],0)</f>
        <v>45230</v>
      </c>
      <c r="V7571" s="9" t="str">
        <f>"Q"&amp;INT((MONTH(SalesData[[#This Row],[Order Date]])+2)/3)&amp;"-"&amp;YEAR(SalesData[[#This Row],[Order Date]])</f>
        <v>Q4-2023</v>
      </c>
    </row>
    <row r="7572" spans="1:22" x14ac:dyDescent="0.35">
      <c r="A7572" t="s">
        <v>7713</v>
      </c>
      <c r="B7572" s="1">
        <v>45217</v>
      </c>
      <c r="C7572" t="s">
        <v>113</v>
      </c>
      <c r="D7572" t="s">
        <v>80</v>
      </c>
      <c r="E7572">
        <v>1957014541</v>
      </c>
      <c r="F7572" t="s">
        <v>156</v>
      </c>
      <c r="G7572" t="s">
        <v>84</v>
      </c>
      <c r="H7572" t="s">
        <v>11357</v>
      </c>
      <c r="I7572" t="s">
        <v>31</v>
      </c>
      <c r="J7572" t="s">
        <v>62</v>
      </c>
      <c r="K7572">
        <v>2531.42</v>
      </c>
      <c r="L7572">
        <v>723.24</v>
      </c>
      <c r="M7572" t="s">
        <v>62</v>
      </c>
      <c r="N7572">
        <v>0.28570525633833999</v>
      </c>
      <c r="O7572" t="s">
        <v>11351</v>
      </c>
      <c r="P7572" t="s">
        <v>11354</v>
      </c>
      <c r="R7572" t="s">
        <v>11353</v>
      </c>
      <c r="S7572">
        <f>IF(SalesData[[#This Row],[Return Status]]="Returned",1,0)</f>
        <v>0</v>
      </c>
      <c r="T7572">
        <v>847.14</v>
      </c>
      <c r="U7572" s="2">
        <f>EOMONTH(SalesData[[#This Row],[Order Date]],0)</f>
        <v>45230</v>
      </c>
      <c r="V7572" s="9" t="str">
        <f>"Q"&amp;INT((MONTH(SalesData[[#This Row],[Order Date]])+2)/3)&amp;"-"&amp;YEAR(SalesData[[#This Row],[Order Date]])</f>
        <v>Q4-2023</v>
      </c>
    </row>
    <row r="7573" spans="1:22" x14ac:dyDescent="0.35">
      <c r="A7573" t="s">
        <v>7714</v>
      </c>
      <c r="B7573" s="1">
        <v>45223</v>
      </c>
      <c r="C7573" t="s">
        <v>111</v>
      </c>
      <c r="D7573" t="s">
        <v>13</v>
      </c>
      <c r="E7573">
        <v>9236806915</v>
      </c>
      <c r="F7573" t="s">
        <v>156</v>
      </c>
      <c r="G7573" t="s">
        <v>84</v>
      </c>
      <c r="H7573" t="s">
        <v>85</v>
      </c>
      <c r="I7573" t="s">
        <v>31</v>
      </c>
      <c r="J7573" t="s">
        <v>18</v>
      </c>
      <c r="K7573">
        <v>1689.04</v>
      </c>
      <c r="L7573">
        <v>152.59</v>
      </c>
      <c r="M7573" t="s">
        <v>19</v>
      </c>
      <c r="N7573">
        <v>9.0341258939989594E-2</v>
      </c>
      <c r="O7573" t="s">
        <v>11351</v>
      </c>
      <c r="P7573" t="s">
        <v>11356</v>
      </c>
      <c r="R7573" t="s">
        <v>11353</v>
      </c>
      <c r="S7573">
        <f>IF(SalesData[[#This Row],[Return Status]]="Returned",1,0)</f>
        <v>0</v>
      </c>
      <c r="T7573">
        <v>847.14</v>
      </c>
      <c r="U7573" s="2">
        <f>EOMONTH(SalesData[[#This Row],[Order Date]],0)</f>
        <v>45230</v>
      </c>
      <c r="V7573" s="9" t="str">
        <f>"Q"&amp;INT((MONTH(SalesData[[#This Row],[Order Date]])+2)/3)&amp;"-"&amp;YEAR(SalesData[[#This Row],[Order Date]])</f>
        <v>Q4-2023</v>
      </c>
    </row>
    <row r="7574" spans="1:22" x14ac:dyDescent="0.35">
      <c r="A7574" t="s">
        <v>7715</v>
      </c>
      <c r="B7574" s="1">
        <v>45202</v>
      </c>
      <c r="C7574" t="s">
        <v>149</v>
      </c>
      <c r="D7574" t="s">
        <v>72</v>
      </c>
      <c r="E7574">
        <v>1787012107</v>
      </c>
      <c r="F7574" t="s">
        <v>14</v>
      </c>
      <c r="G7574" t="s">
        <v>15</v>
      </c>
      <c r="H7574" t="s">
        <v>16</v>
      </c>
      <c r="I7574" t="s">
        <v>17</v>
      </c>
      <c r="J7574" t="s">
        <v>43</v>
      </c>
      <c r="K7574">
        <v>4925.25</v>
      </c>
      <c r="L7574">
        <v>944.99</v>
      </c>
      <c r="M7574" t="s">
        <v>43</v>
      </c>
      <c r="N7574">
        <v>0.19186640272067401</v>
      </c>
      <c r="O7574" t="s">
        <v>11351</v>
      </c>
      <c r="P7574" t="s">
        <v>11352</v>
      </c>
      <c r="R7574" t="s">
        <v>11353</v>
      </c>
      <c r="S7574">
        <f>IF(SalesData[[#This Row],[Return Status]]="Returned",1,0)</f>
        <v>0</v>
      </c>
      <c r="T7574">
        <v>2085.91</v>
      </c>
      <c r="U7574" s="2">
        <f>EOMONTH(SalesData[[#This Row],[Order Date]],0)</f>
        <v>45230</v>
      </c>
      <c r="V7574" s="9" t="str">
        <f>"Q"&amp;INT((MONTH(SalesData[[#This Row],[Order Date]])+2)/3)&amp;"-"&amp;YEAR(SalesData[[#This Row],[Order Date]])</f>
        <v>Q4-2023</v>
      </c>
    </row>
    <row r="7575" spans="1:22" x14ac:dyDescent="0.35">
      <c r="A7575" t="s">
        <v>7716</v>
      </c>
      <c r="B7575" s="1">
        <v>45214</v>
      </c>
      <c r="C7575" t="s">
        <v>57</v>
      </c>
      <c r="D7575" t="s">
        <v>99</v>
      </c>
      <c r="E7575">
        <v>8257625987</v>
      </c>
      <c r="F7575" t="s">
        <v>137</v>
      </c>
      <c r="G7575" t="s">
        <v>34</v>
      </c>
      <c r="H7575" t="s">
        <v>35</v>
      </c>
      <c r="I7575" t="s">
        <v>36</v>
      </c>
      <c r="J7575" t="s">
        <v>61</v>
      </c>
      <c r="K7575">
        <v>4726.8999999999996</v>
      </c>
      <c r="L7575">
        <v>650.38</v>
      </c>
      <c r="M7575" t="s">
        <v>62</v>
      </c>
      <c r="N7575">
        <v>0.137591233154922</v>
      </c>
      <c r="O7575" t="s">
        <v>11351</v>
      </c>
      <c r="P7575" t="s">
        <v>11352</v>
      </c>
      <c r="R7575" t="s">
        <v>11353</v>
      </c>
      <c r="S7575">
        <f>IF(SalesData[[#This Row],[Return Status]]="Returned",1,0)</f>
        <v>0</v>
      </c>
      <c r="U7575" s="2">
        <f>EOMONTH(SalesData[[#This Row],[Order Date]],0)</f>
        <v>45230</v>
      </c>
      <c r="V7575" s="9" t="str">
        <f>"Q"&amp;INT((MONTH(SalesData[[#This Row],[Order Date]])+2)/3)&amp;"-"&amp;YEAR(SalesData[[#This Row],[Order Date]])</f>
        <v>Q4-2023</v>
      </c>
    </row>
    <row r="7576" spans="1:22" x14ac:dyDescent="0.35">
      <c r="A7576" t="s">
        <v>7717</v>
      </c>
      <c r="B7576" s="1">
        <v>45212</v>
      </c>
      <c r="C7576" t="s">
        <v>144</v>
      </c>
      <c r="D7576" t="s">
        <v>46</v>
      </c>
      <c r="E7576">
        <v>7183016574</v>
      </c>
      <c r="F7576" t="s">
        <v>222</v>
      </c>
      <c r="G7576" t="s">
        <v>164</v>
      </c>
      <c r="H7576" t="s">
        <v>165</v>
      </c>
      <c r="I7576" t="s">
        <v>36</v>
      </c>
      <c r="J7576" t="s">
        <v>18</v>
      </c>
      <c r="K7576">
        <v>953.19</v>
      </c>
      <c r="L7576">
        <v>242.87</v>
      </c>
      <c r="M7576" t="s">
        <v>19</v>
      </c>
      <c r="N7576">
        <v>0.25479704990610502</v>
      </c>
      <c r="O7576" t="s">
        <v>11355</v>
      </c>
      <c r="P7576" t="s">
        <v>11354</v>
      </c>
      <c r="R7576" t="s">
        <v>11353</v>
      </c>
      <c r="S7576">
        <f>IF(SalesData[[#This Row],[Return Status]]="Returned",1,0)</f>
        <v>0</v>
      </c>
      <c r="U7576" s="2">
        <f>EOMONTH(SalesData[[#This Row],[Order Date]],0)</f>
        <v>45230</v>
      </c>
      <c r="V7576" s="9" t="str">
        <f>"Q"&amp;INT((MONTH(SalesData[[#This Row],[Order Date]])+2)/3)&amp;"-"&amp;YEAR(SalesData[[#This Row],[Order Date]])</f>
        <v>Q4-2023</v>
      </c>
    </row>
    <row r="7577" spans="1:22" x14ac:dyDescent="0.35">
      <c r="A7577" t="s">
        <v>7718</v>
      </c>
      <c r="B7577" s="1">
        <v>45217</v>
      </c>
      <c r="C7577" t="s">
        <v>92</v>
      </c>
      <c r="D7577" t="s">
        <v>46</v>
      </c>
      <c r="E7577">
        <v>4566127142</v>
      </c>
      <c r="F7577" t="s">
        <v>64</v>
      </c>
      <c r="G7577" t="s">
        <v>15</v>
      </c>
      <c r="H7577" t="s">
        <v>16</v>
      </c>
      <c r="I7577" t="s">
        <v>17</v>
      </c>
      <c r="J7577" t="s">
        <v>43</v>
      </c>
      <c r="K7577">
        <v>872.08</v>
      </c>
      <c r="L7577">
        <v>113.94</v>
      </c>
      <c r="M7577" t="s">
        <v>43</v>
      </c>
      <c r="N7577">
        <v>0.130653151087056</v>
      </c>
      <c r="O7577" t="s">
        <v>11355</v>
      </c>
      <c r="P7577" t="s">
        <v>11352</v>
      </c>
      <c r="R7577" t="s">
        <v>11353</v>
      </c>
      <c r="S7577">
        <f>IF(SalesData[[#This Row],[Return Status]]="Returned",1,0)</f>
        <v>0</v>
      </c>
      <c r="T7577">
        <v>2085.91</v>
      </c>
      <c r="U7577" s="2">
        <f>EOMONTH(SalesData[[#This Row],[Order Date]],0)</f>
        <v>45230</v>
      </c>
      <c r="V7577" s="9" t="str">
        <f>"Q"&amp;INT((MONTH(SalesData[[#This Row],[Order Date]])+2)/3)&amp;"-"&amp;YEAR(SalesData[[#This Row],[Order Date]])</f>
        <v>Q4-2023</v>
      </c>
    </row>
    <row r="7578" spans="1:22" x14ac:dyDescent="0.35">
      <c r="A7578" t="s">
        <v>7719</v>
      </c>
      <c r="B7578" s="1">
        <v>45211</v>
      </c>
      <c r="C7578" t="s">
        <v>87</v>
      </c>
      <c r="D7578" t="s">
        <v>13</v>
      </c>
      <c r="E7578">
        <v>5254926838</v>
      </c>
      <c r="F7578" t="s">
        <v>140</v>
      </c>
      <c r="G7578" t="s">
        <v>141</v>
      </c>
      <c r="H7578" t="s">
        <v>121</v>
      </c>
      <c r="I7578" t="s">
        <v>17</v>
      </c>
      <c r="J7578" t="s">
        <v>42</v>
      </c>
      <c r="K7578">
        <v>758.94</v>
      </c>
      <c r="L7578">
        <v>197.93</v>
      </c>
      <c r="M7578" t="s">
        <v>43</v>
      </c>
      <c r="N7578">
        <v>0.26079795504255898</v>
      </c>
      <c r="O7578" t="s">
        <v>11355</v>
      </c>
      <c r="P7578" t="s">
        <v>11354</v>
      </c>
      <c r="R7578" t="s">
        <v>11353</v>
      </c>
      <c r="S7578">
        <f>IF(SalesData[[#This Row],[Return Status]]="Returned",1,0)</f>
        <v>0</v>
      </c>
      <c r="T7578">
        <v>2793.38</v>
      </c>
      <c r="U7578" s="2">
        <f>EOMONTH(SalesData[[#This Row],[Order Date]],0)</f>
        <v>45230</v>
      </c>
      <c r="V7578" s="9" t="str">
        <f>"Q"&amp;INT((MONTH(SalesData[[#This Row],[Order Date]])+2)/3)&amp;"-"&amp;YEAR(SalesData[[#This Row],[Order Date]])</f>
        <v>Q4-2023</v>
      </c>
    </row>
    <row r="7579" spans="1:22" x14ac:dyDescent="0.35">
      <c r="A7579" t="s">
        <v>7720</v>
      </c>
      <c r="B7579" s="1">
        <v>45207</v>
      </c>
      <c r="C7579" t="s">
        <v>71</v>
      </c>
      <c r="D7579" t="s">
        <v>13</v>
      </c>
      <c r="E7579">
        <v>5143727017</v>
      </c>
      <c r="F7579" t="s">
        <v>22</v>
      </c>
      <c r="G7579" t="s">
        <v>23</v>
      </c>
      <c r="H7579" t="s">
        <v>24</v>
      </c>
      <c r="I7579" t="s">
        <v>17</v>
      </c>
      <c r="J7579" t="s">
        <v>19</v>
      </c>
      <c r="K7579">
        <v>36.53</v>
      </c>
      <c r="L7579">
        <v>8.7100000000000009</v>
      </c>
      <c r="M7579" t="s">
        <v>19</v>
      </c>
      <c r="N7579">
        <v>0.23843416370106801</v>
      </c>
      <c r="O7579" t="s">
        <v>11361</v>
      </c>
      <c r="P7579" t="s">
        <v>11354</v>
      </c>
      <c r="R7579" t="s">
        <v>11353</v>
      </c>
      <c r="S7579">
        <f>IF(SalesData[[#This Row],[Return Status]]="Returned",1,0)</f>
        <v>0</v>
      </c>
      <c r="T7579">
        <v>2821.33</v>
      </c>
      <c r="U7579" s="2">
        <f>EOMONTH(SalesData[[#This Row],[Order Date]],0)</f>
        <v>45230</v>
      </c>
      <c r="V7579" s="9" t="str">
        <f>"Q"&amp;INT((MONTH(SalesData[[#This Row],[Order Date]])+2)/3)&amp;"-"&amp;YEAR(SalesData[[#This Row],[Order Date]])</f>
        <v>Q4-2023</v>
      </c>
    </row>
    <row r="7580" spans="1:22" x14ac:dyDescent="0.35">
      <c r="A7580" t="s">
        <v>7721</v>
      </c>
      <c r="B7580" s="1">
        <v>45203</v>
      </c>
      <c r="C7580" t="s">
        <v>57</v>
      </c>
      <c r="D7580" t="s">
        <v>13</v>
      </c>
      <c r="E7580">
        <v>8744508388</v>
      </c>
      <c r="F7580" t="s">
        <v>103</v>
      </c>
      <c r="G7580" t="s">
        <v>23</v>
      </c>
      <c r="H7580" t="s">
        <v>24</v>
      </c>
      <c r="I7580" t="s">
        <v>17</v>
      </c>
      <c r="J7580" t="s">
        <v>19</v>
      </c>
      <c r="K7580">
        <v>1910.3</v>
      </c>
      <c r="L7580">
        <v>66.38</v>
      </c>
      <c r="M7580" t="s">
        <v>19</v>
      </c>
      <c r="N7580">
        <v>3.4748468826885801E-2</v>
      </c>
      <c r="O7580" t="s">
        <v>11351</v>
      </c>
      <c r="P7580" t="s">
        <v>11356</v>
      </c>
      <c r="Q7580" t="s">
        <v>11373</v>
      </c>
      <c r="R7580" t="s">
        <v>11360</v>
      </c>
      <c r="S7580">
        <f>IF(SalesData[[#This Row],[Return Status]]="Returned",1,0)</f>
        <v>1</v>
      </c>
      <c r="T7580">
        <v>2821.33</v>
      </c>
      <c r="U7580" s="2">
        <f>EOMONTH(SalesData[[#This Row],[Order Date]],0)</f>
        <v>45230</v>
      </c>
      <c r="V7580" s="9" t="str">
        <f>"Q"&amp;INT((MONTH(SalesData[[#This Row],[Order Date]])+2)/3)&amp;"-"&amp;YEAR(SalesData[[#This Row],[Order Date]])</f>
        <v>Q4-2023</v>
      </c>
    </row>
    <row r="7581" spans="1:22" x14ac:dyDescent="0.35">
      <c r="A7581" t="s">
        <v>7722</v>
      </c>
      <c r="B7581" s="1">
        <v>45213</v>
      </c>
      <c r="C7581" t="s">
        <v>52</v>
      </c>
      <c r="D7581" t="s">
        <v>27</v>
      </c>
      <c r="E7581">
        <v>8149086566</v>
      </c>
      <c r="F7581" t="s">
        <v>73</v>
      </c>
      <c r="G7581" t="s">
        <v>74</v>
      </c>
      <c r="H7581" t="s">
        <v>75</v>
      </c>
      <c r="I7581" t="s">
        <v>36</v>
      </c>
      <c r="J7581" t="s">
        <v>18</v>
      </c>
      <c r="K7581">
        <v>3112.94</v>
      </c>
      <c r="L7581">
        <v>670</v>
      </c>
      <c r="M7581" t="s">
        <v>19</v>
      </c>
      <c r="N7581">
        <v>0.215230618000989</v>
      </c>
      <c r="O7581" t="s">
        <v>11351</v>
      </c>
      <c r="P7581" t="s">
        <v>11354</v>
      </c>
      <c r="R7581" t="s">
        <v>11353</v>
      </c>
      <c r="S7581">
        <f>IF(SalesData[[#This Row],[Return Status]]="Returned",1,0)</f>
        <v>0</v>
      </c>
      <c r="T7581">
        <v>2420.2800000000002</v>
      </c>
      <c r="U7581" s="2">
        <f>EOMONTH(SalesData[[#This Row],[Order Date]],0)</f>
        <v>45230</v>
      </c>
      <c r="V7581" s="9" t="str">
        <f>"Q"&amp;INT((MONTH(SalesData[[#This Row],[Order Date]])+2)/3)&amp;"-"&amp;YEAR(SalesData[[#This Row],[Order Date]])</f>
        <v>Q4-2023</v>
      </c>
    </row>
    <row r="7582" spans="1:22" x14ac:dyDescent="0.35">
      <c r="A7582" t="s">
        <v>7723</v>
      </c>
      <c r="B7582" s="1">
        <v>45207</v>
      </c>
      <c r="C7582" t="s">
        <v>87</v>
      </c>
      <c r="D7582" t="s">
        <v>99</v>
      </c>
      <c r="E7582">
        <v>7323882121</v>
      </c>
      <c r="F7582" t="s">
        <v>68</v>
      </c>
      <c r="G7582" t="s">
        <v>69</v>
      </c>
      <c r="H7582" t="s">
        <v>41</v>
      </c>
      <c r="I7582" t="s">
        <v>31</v>
      </c>
      <c r="J7582" t="s">
        <v>19</v>
      </c>
      <c r="K7582">
        <v>162.34</v>
      </c>
      <c r="L7582">
        <v>23.09</v>
      </c>
      <c r="M7582" t="s">
        <v>19</v>
      </c>
      <c r="N7582">
        <v>0.14223235185413299</v>
      </c>
      <c r="O7582" t="s">
        <v>11361</v>
      </c>
      <c r="P7582" t="s">
        <v>11352</v>
      </c>
      <c r="R7582" t="s">
        <v>11353</v>
      </c>
      <c r="S7582">
        <f>IF(SalesData[[#This Row],[Return Status]]="Returned",1,0)</f>
        <v>0</v>
      </c>
      <c r="T7582">
        <v>2081.52</v>
      </c>
      <c r="U7582" s="2">
        <f>EOMONTH(SalesData[[#This Row],[Order Date]],0)</f>
        <v>45230</v>
      </c>
      <c r="V7582" s="9" t="str">
        <f>"Q"&amp;INT((MONTH(SalesData[[#This Row],[Order Date]])+2)/3)&amp;"-"&amp;YEAR(SalesData[[#This Row],[Order Date]])</f>
        <v>Q4-2023</v>
      </c>
    </row>
    <row r="7583" spans="1:22" x14ac:dyDescent="0.35">
      <c r="A7583" t="s">
        <v>7724</v>
      </c>
      <c r="B7583" s="1">
        <v>45212</v>
      </c>
      <c r="C7583" t="s">
        <v>92</v>
      </c>
      <c r="D7583" t="s">
        <v>99</v>
      </c>
      <c r="E7583">
        <v>2869805803</v>
      </c>
      <c r="F7583" t="s">
        <v>410</v>
      </c>
      <c r="G7583" t="s">
        <v>29</v>
      </c>
      <c r="H7583" t="s">
        <v>30</v>
      </c>
      <c r="I7583" t="s">
        <v>31</v>
      </c>
      <c r="J7583" t="s">
        <v>18</v>
      </c>
      <c r="K7583">
        <v>3055.86</v>
      </c>
      <c r="L7583">
        <v>437.54</v>
      </c>
      <c r="M7583" t="s">
        <v>19</v>
      </c>
      <c r="N7583">
        <v>0.14318064309228801</v>
      </c>
      <c r="O7583" t="s">
        <v>11351</v>
      </c>
      <c r="P7583" t="s">
        <v>11352</v>
      </c>
      <c r="R7583" t="s">
        <v>11353</v>
      </c>
      <c r="S7583">
        <f>IF(SalesData[[#This Row],[Return Status]]="Returned",1,0)</f>
        <v>0</v>
      </c>
      <c r="T7583">
        <v>2788.38</v>
      </c>
      <c r="U7583" s="2">
        <f>EOMONTH(SalesData[[#This Row],[Order Date]],0)</f>
        <v>45230</v>
      </c>
      <c r="V7583" s="9" t="str">
        <f>"Q"&amp;INT((MONTH(SalesData[[#This Row],[Order Date]])+2)/3)&amp;"-"&amp;YEAR(SalesData[[#This Row],[Order Date]])</f>
        <v>Q4-2023</v>
      </c>
    </row>
    <row r="7584" spans="1:22" x14ac:dyDescent="0.35">
      <c r="A7584" t="s">
        <v>7725</v>
      </c>
      <c r="B7584" s="1">
        <v>45205</v>
      </c>
      <c r="C7584" t="s">
        <v>97</v>
      </c>
      <c r="D7584" t="s">
        <v>72</v>
      </c>
      <c r="E7584">
        <v>4290885988</v>
      </c>
      <c r="F7584" t="s">
        <v>206</v>
      </c>
      <c r="G7584" t="s">
        <v>89</v>
      </c>
      <c r="H7584" t="s">
        <v>90</v>
      </c>
      <c r="I7584" t="s">
        <v>31</v>
      </c>
      <c r="J7584" t="s">
        <v>62</v>
      </c>
      <c r="K7584">
        <v>257.56</v>
      </c>
      <c r="L7584">
        <v>29.23</v>
      </c>
      <c r="M7584" t="s">
        <v>62</v>
      </c>
      <c r="N7584">
        <v>0.11348811927317901</v>
      </c>
      <c r="O7584" t="s">
        <v>11361</v>
      </c>
      <c r="P7584" t="s">
        <v>11352</v>
      </c>
      <c r="R7584" t="s">
        <v>11353</v>
      </c>
      <c r="S7584">
        <f>IF(SalesData[[#This Row],[Return Status]]="Returned",1,0)</f>
        <v>0</v>
      </c>
      <c r="T7584">
        <v>207.68</v>
      </c>
      <c r="U7584" s="2">
        <f>EOMONTH(SalesData[[#This Row],[Order Date]],0)</f>
        <v>45230</v>
      </c>
      <c r="V7584" s="9" t="str">
        <f>"Q"&amp;INT((MONTH(SalesData[[#This Row],[Order Date]])+2)/3)&amp;"-"&amp;YEAR(SalesData[[#This Row],[Order Date]])</f>
        <v>Q4-2023</v>
      </c>
    </row>
    <row r="7585" spans="1:22" x14ac:dyDescent="0.35">
      <c r="A7585" t="s">
        <v>7726</v>
      </c>
      <c r="B7585" s="1">
        <v>45223</v>
      </c>
      <c r="C7585" t="s">
        <v>106</v>
      </c>
      <c r="D7585" t="s">
        <v>13</v>
      </c>
      <c r="E7585">
        <v>5432077413</v>
      </c>
      <c r="F7585" t="s">
        <v>116</v>
      </c>
      <c r="G7585" t="s">
        <v>11374</v>
      </c>
      <c r="H7585" t="s">
        <v>11357</v>
      </c>
      <c r="I7585" t="s">
        <v>36</v>
      </c>
      <c r="J7585" t="s">
        <v>43</v>
      </c>
      <c r="K7585">
        <v>547.55999999999995</v>
      </c>
      <c r="L7585">
        <v>122.4</v>
      </c>
      <c r="M7585" t="s">
        <v>43</v>
      </c>
      <c r="N7585">
        <v>0.22353714661407001</v>
      </c>
      <c r="O7585" t="s">
        <v>11355</v>
      </c>
      <c r="P7585" t="s">
        <v>11354</v>
      </c>
      <c r="R7585" t="s">
        <v>11353</v>
      </c>
      <c r="S7585">
        <f>IF(SalesData[[#This Row],[Return Status]]="Returned",1,0)</f>
        <v>0</v>
      </c>
      <c r="U7585" s="2">
        <f>EOMONTH(SalesData[[#This Row],[Order Date]],0)</f>
        <v>45230</v>
      </c>
      <c r="V7585" s="9" t="str">
        <f>"Q"&amp;INT((MONTH(SalesData[[#This Row],[Order Date]])+2)/3)&amp;"-"&amp;YEAR(SalesData[[#This Row],[Order Date]])</f>
        <v>Q4-2023</v>
      </c>
    </row>
    <row r="7586" spans="1:22" x14ac:dyDescent="0.35">
      <c r="A7586" t="s">
        <v>7727</v>
      </c>
      <c r="B7586" s="1">
        <v>45213</v>
      </c>
      <c r="C7586" t="s">
        <v>57</v>
      </c>
      <c r="D7586" t="s">
        <v>145</v>
      </c>
      <c r="E7586">
        <v>9028934804</v>
      </c>
      <c r="F7586" t="s">
        <v>387</v>
      </c>
      <c r="G7586" t="s">
        <v>89</v>
      </c>
      <c r="H7586" t="s">
        <v>90</v>
      </c>
      <c r="I7586" t="s">
        <v>31</v>
      </c>
      <c r="J7586" t="s">
        <v>19</v>
      </c>
      <c r="K7586">
        <v>290.8</v>
      </c>
      <c r="L7586">
        <v>63.07</v>
      </c>
      <c r="M7586" t="s">
        <v>19</v>
      </c>
      <c r="N7586">
        <v>0.216884456671252</v>
      </c>
      <c r="O7586" t="s">
        <v>11361</v>
      </c>
      <c r="P7586" t="s">
        <v>11354</v>
      </c>
      <c r="Q7586" t="s">
        <v>11373</v>
      </c>
      <c r="R7586" t="s">
        <v>11360</v>
      </c>
      <c r="S7586">
        <f>IF(SalesData[[#This Row],[Return Status]]="Returned",1,0)</f>
        <v>1</v>
      </c>
      <c r="T7586">
        <v>207.68</v>
      </c>
      <c r="U7586" s="2">
        <f>EOMONTH(SalesData[[#This Row],[Order Date]],0)</f>
        <v>45230</v>
      </c>
      <c r="V7586" s="9" t="str">
        <f>"Q"&amp;INT((MONTH(SalesData[[#This Row],[Order Date]])+2)/3)&amp;"-"&amp;YEAR(SalesData[[#This Row],[Order Date]])</f>
        <v>Q4-2023</v>
      </c>
    </row>
    <row r="7587" spans="1:22" x14ac:dyDescent="0.35">
      <c r="A7587" t="s">
        <v>7728</v>
      </c>
      <c r="B7587" s="1">
        <v>45208</v>
      </c>
      <c r="C7587" t="s">
        <v>188</v>
      </c>
      <c r="D7587" t="s">
        <v>27</v>
      </c>
      <c r="E7587">
        <v>1212668538</v>
      </c>
      <c r="F7587" t="s">
        <v>47</v>
      </c>
      <c r="G7587" t="s">
        <v>23</v>
      </c>
      <c r="H7587" t="s">
        <v>11357</v>
      </c>
      <c r="I7587" t="s">
        <v>17</v>
      </c>
      <c r="J7587" t="s">
        <v>19</v>
      </c>
      <c r="K7587">
        <v>1185.74</v>
      </c>
      <c r="L7587">
        <v>88.78</v>
      </c>
      <c r="M7587" t="s">
        <v>19</v>
      </c>
      <c r="N7587">
        <v>7.4873075041746104E-2</v>
      </c>
      <c r="O7587" t="s">
        <v>11351</v>
      </c>
      <c r="P7587" t="s">
        <v>11356</v>
      </c>
      <c r="R7587" t="s">
        <v>11353</v>
      </c>
      <c r="S7587">
        <f>IF(SalesData[[#This Row],[Return Status]]="Returned",1,0)</f>
        <v>0</v>
      </c>
      <c r="T7587">
        <v>2821.33</v>
      </c>
      <c r="U7587" s="2">
        <f>EOMONTH(SalesData[[#This Row],[Order Date]],0)</f>
        <v>45230</v>
      </c>
      <c r="V7587" s="9" t="str">
        <f>"Q"&amp;INT((MONTH(SalesData[[#This Row],[Order Date]])+2)/3)&amp;"-"&amp;YEAR(SalesData[[#This Row],[Order Date]])</f>
        <v>Q4-2023</v>
      </c>
    </row>
    <row r="7588" spans="1:22" x14ac:dyDescent="0.35">
      <c r="A7588" t="s">
        <v>7729</v>
      </c>
      <c r="B7588" s="1">
        <v>45208</v>
      </c>
      <c r="C7588" t="s">
        <v>188</v>
      </c>
      <c r="D7588" t="s">
        <v>80</v>
      </c>
      <c r="E7588">
        <v>7824694289</v>
      </c>
      <c r="F7588" t="s">
        <v>120</v>
      </c>
      <c r="G7588" t="s">
        <v>141</v>
      </c>
      <c r="H7588" t="s">
        <v>121</v>
      </c>
      <c r="I7588" t="s">
        <v>17</v>
      </c>
      <c r="J7588" t="s">
        <v>65</v>
      </c>
      <c r="K7588">
        <v>3681.19</v>
      </c>
      <c r="L7588">
        <v>719.22</v>
      </c>
      <c r="M7588" t="s">
        <v>65</v>
      </c>
      <c r="N7588">
        <v>0.195377038403342</v>
      </c>
      <c r="O7588" t="s">
        <v>11351</v>
      </c>
      <c r="P7588" t="s">
        <v>11352</v>
      </c>
      <c r="R7588" t="s">
        <v>11353</v>
      </c>
      <c r="S7588">
        <f>IF(SalesData[[#This Row],[Return Status]]="Returned",1,0)</f>
        <v>0</v>
      </c>
      <c r="T7588">
        <v>2793.38</v>
      </c>
      <c r="U7588" s="2">
        <f>EOMONTH(SalesData[[#This Row],[Order Date]],0)</f>
        <v>45230</v>
      </c>
      <c r="V7588" s="9" t="str">
        <f>"Q"&amp;INT((MONTH(SalesData[[#This Row],[Order Date]])+2)/3)&amp;"-"&amp;YEAR(SalesData[[#This Row],[Order Date]])</f>
        <v>Q4-2023</v>
      </c>
    </row>
    <row r="7589" spans="1:22" x14ac:dyDescent="0.35">
      <c r="A7589" t="s">
        <v>7730</v>
      </c>
      <c r="B7589" s="1">
        <v>45227</v>
      </c>
      <c r="C7589" t="s">
        <v>144</v>
      </c>
      <c r="D7589" t="s">
        <v>13</v>
      </c>
      <c r="E7589">
        <v>8922025455</v>
      </c>
      <c r="F7589" t="s">
        <v>68</v>
      </c>
      <c r="G7589" t="s">
        <v>11387</v>
      </c>
      <c r="H7589" t="s">
        <v>11357</v>
      </c>
      <c r="I7589" t="s">
        <v>31</v>
      </c>
      <c r="J7589" t="s">
        <v>42</v>
      </c>
      <c r="K7589">
        <v>4640.5</v>
      </c>
      <c r="L7589">
        <v>417.42</v>
      </c>
      <c r="M7589" t="s">
        <v>43</v>
      </c>
      <c r="N7589">
        <v>8.9951513845490799E-2</v>
      </c>
      <c r="O7589" t="s">
        <v>11351</v>
      </c>
      <c r="P7589" t="s">
        <v>11356</v>
      </c>
      <c r="R7589" t="s">
        <v>11353</v>
      </c>
      <c r="S7589">
        <f>IF(SalesData[[#This Row],[Return Status]]="Returned",1,0)</f>
        <v>0</v>
      </c>
      <c r="U7589" s="2">
        <f>EOMONTH(SalesData[[#This Row],[Order Date]],0)</f>
        <v>45230</v>
      </c>
      <c r="V7589" s="9" t="str">
        <f>"Q"&amp;INT((MONTH(SalesData[[#This Row],[Order Date]])+2)/3)&amp;"-"&amp;YEAR(SalesData[[#This Row],[Order Date]])</f>
        <v>Q4-2023</v>
      </c>
    </row>
    <row r="7590" spans="1:22" x14ac:dyDescent="0.35">
      <c r="A7590" t="s">
        <v>7731</v>
      </c>
      <c r="B7590" s="1">
        <v>45210</v>
      </c>
      <c r="C7590" t="s">
        <v>111</v>
      </c>
      <c r="D7590" t="s">
        <v>145</v>
      </c>
      <c r="E7590">
        <v>6573675979</v>
      </c>
      <c r="F7590" t="s">
        <v>206</v>
      </c>
      <c r="G7590" t="s">
        <v>89</v>
      </c>
      <c r="H7590" t="s">
        <v>90</v>
      </c>
      <c r="I7590" t="s">
        <v>31</v>
      </c>
      <c r="J7590" t="s">
        <v>61</v>
      </c>
      <c r="K7590">
        <v>4298.8999999999996</v>
      </c>
      <c r="L7590">
        <v>307.68</v>
      </c>
      <c r="M7590" t="s">
        <v>62</v>
      </c>
      <c r="N7590">
        <v>7.1571797436553605E-2</v>
      </c>
      <c r="O7590" t="s">
        <v>11351</v>
      </c>
      <c r="P7590" t="s">
        <v>11356</v>
      </c>
      <c r="Q7590" t="s">
        <v>11365</v>
      </c>
      <c r="R7590" t="s">
        <v>11360</v>
      </c>
      <c r="S7590">
        <f>IF(SalesData[[#This Row],[Return Status]]="Returned",1,0)</f>
        <v>1</v>
      </c>
      <c r="T7590">
        <v>207.68</v>
      </c>
      <c r="U7590" s="2">
        <f>EOMONTH(SalesData[[#This Row],[Order Date]],0)</f>
        <v>45230</v>
      </c>
      <c r="V7590" s="9" t="str">
        <f>"Q"&amp;INT((MONTH(SalesData[[#This Row],[Order Date]])+2)/3)&amp;"-"&amp;YEAR(SalesData[[#This Row],[Order Date]])</f>
        <v>Q4-2023</v>
      </c>
    </row>
    <row r="7591" spans="1:22" x14ac:dyDescent="0.35">
      <c r="A7591" t="s">
        <v>7732</v>
      </c>
      <c r="B7591" s="1">
        <v>45205</v>
      </c>
      <c r="C7591" t="s">
        <v>21</v>
      </c>
      <c r="D7591" t="s">
        <v>39</v>
      </c>
      <c r="E7591">
        <v>6652570966</v>
      </c>
      <c r="F7591" t="s">
        <v>40</v>
      </c>
      <c r="G7591" t="s">
        <v>69</v>
      </c>
      <c r="H7591" t="s">
        <v>41</v>
      </c>
      <c r="I7591" t="s">
        <v>31</v>
      </c>
      <c r="J7591" t="s">
        <v>62</v>
      </c>
      <c r="K7591">
        <v>4790.6099999999997</v>
      </c>
      <c r="L7591">
        <v>1116.55</v>
      </c>
      <c r="M7591" t="s">
        <v>62</v>
      </c>
      <c r="N7591">
        <v>0.23307052755285901</v>
      </c>
      <c r="O7591" t="s">
        <v>11351</v>
      </c>
      <c r="P7591" t="s">
        <v>11354</v>
      </c>
      <c r="Q7591" t="s">
        <v>11359</v>
      </c>
      <c r="R7591" t="s">
        <v>11360</v>
      </c>
      <c r="S7591">
        <f>IF(SalesData[[#This Row],[Return Status]]="Returned",1,0)</f>
        <v>1</v>
      </c>
      <c r="T7591">
        <v>2081.52</v>
      </c>
      <c r="U7591" s="2">
        <f>EOMONTH(SalesData[[#This Row],[Order Date]],0)</f>
        <v>45230</v>
      </c>
      <c r="V7591" s="9" t="str">
        <f>"Q"&amp;INT((MONTH(SalesData[[#This Row],[Order Date]])+2)/3)&amp;"-"&amp;YEAR(SalesData[[#This Row],[Order Date]])</f>
        <v>Q4-2023</v>
      </c>
    </row>
    <row r="7592" spans="1:22" x14ac:dyDescent="0.35">
      <c r="A7592" t="s">
        <v>7733</v>
      </c>
      <c r="B7592" s="1">
        <v>45221</v>
      </c>
      <c r="C7592" t="s">
        <v>144</v>
      </c>
      <c r="D7592" t="s">
        <v>13</v>
      </c>
      <c r="E7592">
        <v>8381717173</v>
      </c>
      <c r="F7592" t="s">
        <v>292</v>
      </c>
      <c r="G7592" t="s">
        <v>69</v>
      </c>
      <c r="H7592" t="s">
        <v>41</v>
      </c>
      <c r="I7592" t="s">
        <v>31</v>
      </c>
      <c r="J7592" t="s">
        <v>19</v>
      </c>
      <c r="K7592">
        <v>4321.0600000000004</v>
      </c>
      <c r="L7592">
        <v>995.98</v>
      </c>
      <c r="M7592" t="s">
        <v>19</v>
      </c>
      <c r="N7592">
        <v>0.230494369437129</v>
      </c>
      <c r="O7592" t="s">
        <v>11351</v>
      </c>
      <c r="P7592" t="s">
        <v>11354</v>
      </c>
      <c r="R7592" t="s">
        <v>11353</v>
      </c>
      <c r="S7592">
        <f>IF(SalesData[[#This Row],[Return Status]]="Returned",1,0)</f>
        <v>0</v>
      </c>
      <c r="T7592">
        <v>2081.52</v>
      </c>
      <c r="U7592" s="2">
        <f>EOMONTH(SalesData[[#This Row],[Order Date]],0)</f>
        <v>45230</v>
      </c>
      <c r="V7592" s="9" t="str">
        <f>"Q"&amp;INT((MONTH(SalesData[[#This Row],[Order Date]])+2)/3)&amp;"-"&amp;YEAR(SalesData[[#This Row],[Order Date]])</f>
        <v>Q4-2023</v>
      </c>
    </row>
    <row r="7593" spans="1:22" x14ac:dyDescent="0.35">
      <c r="A7593" t="s">
        <v>7734</v>
      </c>
      <c r="B7593" s="1">
        <v>45213</v>
      </c>
      <c r="C7593" t="s">
        <v>12</v>
      </c>
      <c r="D7593" t="s">
        <v>145</v>
      </c>
      <c r="E7593">
        <v>4451211313</v>
      </c>
      <c r="F7593" t="s">
        <v>292</v>
      </c>
      <c r="G7593" t="s">
        <v>69</v>
      </c>
      <c r="H7593" t="s">
        <v>11357</v>
      </c>
      <c r="I7593" t="s">
        <v>31</v>
      </c>
      <c r="J7593" t="s">
        <v>62</v>
      </c>
      <c r="K7593">
        <v>2803.79</v>
      </c>
      <c r="L7593">
        <v>135.63</v>
      </c>
      <c r="M7593" t="s">
        <v>62</v>
      </c>
      <c r="N7593">
        <v>4.8373808309466797E-2</v>
      </c>
      <c r="O7593" t="s">
        <v>11351</v>
      </c>
      <c r="P7593" t="s">
        <v>11356</v>
      </c>
      <c r="R7593" t="s">
        <v>11353</v>
      </c>
      <c r="S7593">
        <f>IF(SalesData[[#This Row],[Return Status]]="Returned",1,0)</f>
        <v>0</v>
      </c>
      <c r="T7593">
        <v>2081.52</v>
      </c>
      <c r="U7593" s="2">
        <f>EOMONTH(SalesData[[#This Row],[Order Date]],0)</f>
        <v>45230</v>
      </c>
      <c r="V7593" s="9" t="str">
        <f>"Q"&amp;INT((MONTH(SalesData[[#This Row],[Order Date]])+2)/3)&amp;"-"&amp;YEAR(SalesData[[#This Row],[Order Date]])</f>
        <v>Q4-2023</v>
      </c>
    </row>
    <row r="7594" spans="1:22" x14ac:dyDescent="0.35">
      <c r="A7594" t="s">
        <v>7735</v>
      </c>
      <c r="B7594" s="1">
        <v>45213</v>
      </c>
      <c r="C7594" t="s">
        <v>106</v>
      </c>
      <c r="D7594" t="s">
        <v>39</v>
      </c>
      <c r="E7594">
        <v>6317640248</v>
      </c>
      <c r="F7594" t="s">
        <v>292</v>
      </c>
      <c r="G7594" t="s">
        <v>69</v>
      </c>
      <c r="H7594" t="s">
        <v>11357</v>
      </c>
      <c r="I7594" t="s">
        <v>31</v>
      </c>
      <c r="J7594" t="s">
        <v>42</v>
      </c>
      <c r="K7594">
        <v>4006.51</v>
      </c>
      <c r="L7594">
        <v>1055.45</v>
      </c>
      <c r="M7594" t="s">
        <v>43</v>
      </c>
      <c r="N7594">
        <v>0.26343376155307202</v>
      </c>
      <c r="O7594" t="s">
        <v>11351</v>
      </c>
      <c r="P7594" t="s">
        <v>11354</v>
      </c>
      <c r="R7594" t="s">
        <v>11353</v>
      </c>
      <c r="S7594">
        <f>IF(SalesData[[#This Row],[Return Status]]="Returned",1,0)</f>
        <v>0</v>
      </c>
      <c r="T7594">
        <v>2081.52</v>
      </c>
      <c r="U7594" s="2">
        <f>EOMONTH(SalesData[[#This Row],[Order Date]],0)</f>
        <v>45230</v>
      </c>
      <c r="V7594" s="9" t="str">
        <f>"Q"&amp;INT((MONTH(SalesData[[#This Row],[Order Date]])+2)/3)&amp;"-"&amp;YEAR(SalesData[[#This Row],[Order Date]])</f>
        <v>Q4-2023</v>
      </c>
    </row>
    <row r="7595" spans="1:22" x14ac:dyDescent="0.35">
      <c r="A7595" t="s">
        <v>7736</v>
      </c>
      <c r="B7595" s="1">
        <v>45225</v>
      </c>
      <c r="C7595" t="s">
        <v>111</v>
      </c>
      <c r="D7595" t="s">
        <v>99</v>
      </c>
      <c r="E7595">
        <v>5182434497</v>
      </c>
      <c r="F7595" t="s">
        <v>28</v>
      </c>
      <c r="G7595" t="s">
        <v>29</v>
      </c>
      <c r="H7595" t="s">
        <v>30</v>
      </c>
      <c r="I7595" t="s">
        <v>31</v>
      </c>
      <c r="J7595" t="s">
        <v>65</v>
      </c>
      <c r="K7595">
        <v>584.39</v>
      </c>
      <c r="L7595">
        <v>57.22</v>
      </c>
      <c r="M7595" t="s">
        <v>65</v>
      </c>
      <c r="N7595">
        <v>9.7914064237923301E-2</v>
      </c>
      <c r="O7595" t="s">
        <v>11355</v>
      </c>
      <c r="P7595" t="s">
        <v>11356</v>
      </c>
      <c r="R7595" t="s">
        <v>11353</v>
      </c>
      <c r="S7595">
        <f>IF(SalesData[[#This Row],[Return Status]]="Returned",1,0)</f>
        <v>0</v>
      </c>
      <c r="T7595">
        <v>2788.38</v>
      </c>
      <c r="U7595" s="2">
        <f>EOMONTH(SalesData[[#This Row],[Order Date]],0)</f>
        <v>45230</v>
      </c>
      <c r="V7595" s="9" t="str">
        <f>"Q"&amp;INT((MONTH(SalesData[[#This Row],[Order Date]])+2)/3)&amp;"-"&amp;YEAR(SalesData[[#This Row],[Order Date]])</f>
        <v>Q4-2023</v>
      </c>
    </row>
    <row r="7596" spans="1:22" x14ac:dyDescent="0.35">
      <c r="A7596" t="s">
        <v>7737</v>
      </c>
      <c r="B7596" s="1">
        <v>45209</v>
      </c>
      <c r="C7596" t="s">
        <v>52</v>
      </c>
      <c r="D7596" t="s">
        <v>80</v>
      </c>
      <c r="E7596">
        <v>3257410227</v>
      </c>
      <c r="F7596" t="s">
        <v>222</v>
      </c>
      <c r="G7596" t="s">
        <v>164</v>
      </c>
      <c r="H7596" t="s">
        <v>165</v>
      </c>
      <c r="I7596" t="s">
        <v>36</v>
      </c>
      <c r="J7596" t="s">
        <v>19</v>
      </c>
      <c r="K7596">
        <v>1766.87</v>
      </c>
      <c r="L7596">
        <v>296.39</v>
      </c>
      <c r="M7596" t="s">
        <v>19</v>
      </c>
      <c r="N7596">
        <v>0.16774861761193499</v>
      </c>
      <c r="O7596" t="s">
        <v>11351</v>
      </c>
      <c r="P7596" t="s">
        <v>11352</v>
      </c>
      <c r="R7596" t="s">
        <v>11353</v>
      </c>
      <c r="S7596">
        <f>IF(SalesData[[#This Row],[Return Status]]="Returned",1,0)</f>
        <v>0</v>
      </c>
      <c r="U7596" s="2">
        <f>EOMONTH(SalesData[[#This Row],[Order Date]],0)</f>
        <v>45230</v>
      </c>
      <c r="V7596" s="9" t="str">
        <f>"Q"&amp;INT((MONTH(SalesData[[#This Row],[Order Date]])+2)/3)&amp;"-"&amp;YEAR(SalesData[[#This Row],[Order Date]])</f>
        <v>Q4-2023</v>
      </c>
    </row>
    <row r="7597" spans="1:22" x14ac:dyDescent="0.35">
      <c r="A7597" t="s">
        <v>7738</v>
      </c>
      <c r="B7597" s="1">
        <v>45228</v>
      </c>
      <c r="C7597" t="s">
        <v>52</v>
      </c>
      <c r="D7597" t="s">
        <v>13</v>
      </c>
      <c r="E7597">
        <v>2771050520</v>
      </c>
      <c r="F7597" t="s">
        <v>357</v>
      </c>
      <c r="G7597" t="s">
        <v>164</v>
      </c>
      <c r="H7597" t="s">
        <v>165</v>
      </c>
      <c r="I7597" t="s">
        <v>36</v>
      </c>
      <c r="J7597" t="s">
        <v>43</v>
      </c>
      <c r="K7597">
        <v>3078.01</v>
      </c>
      <c r="L7597">
        <v>179.89</v>
      </c>
      <c r="M7597" t="s">
        <v>43</v>
      </c>
      <c r="N7597">
        <v>5.8443604796605597E-2</v>
      </c>
      <c r="O7597" t="s">
        <v>11351</v>
      </c>
      <c r="P7597" t="s">
        <v>11356</v>
      </c>
      <c r="R7597" t="s">
        <v>11353</v>
      </c>
      <c r="S7597">
        <f>IF(SalesData[[#This Row],[Return Status]]="Returned",1,0)</f>
        <v>0</v>
      </c>
      <c r="U7597" s="2">
        <f>EOMONTH(SalesData[[#This Row],[Order Date]],0)</f>
        <v>45230</v>
      </c>
      <c r="V7597" s="9" t="str">
        <f>"Q"&amp;INT((MONTH(SalesData[[#This Row],[Order Date]])+2)/3)&amp;"-"&amp;YEAR(SalesData[[#This Row],[Order Date]])</f>
        <v>Q4-2023</v>
      </c>
    </row>
    <row r="7598" spans="1:22" x14ac:dyDescent="0.35">
      <c r="A7598" t="s">
        <v>7739</v>
      </c>
      <c r="B7598" s="1">
        <v>45224</v>
      </c>
      <c r="C7598" t="s">
        <v>162</v>
      </c>
      <c r="D7598" t="s">
        <v>99</v>
      </c>
      <c r="E7598">
        <v>9737561894</v>
      </c>
      <c r="F7598" t="s">
        <v>103</v>
      </c>
      <c r="G7598" t="s">
        <v>23</v>
      </c>
      <c r="H7598" t="s">
        <v>24</v>
      </c>
      <c r="I7598" t="s">
        <v>17</v>
      </c>
      <c r="J7598" t="s">
        <v>19</v>
      </c>
      <c r="K7598">
        <v>2708.83</v>
      </c>
      <c r="L7598">
        <v>525.59</v>
      </c>
      <c r="M7598" t="s">
        <v>19</v>
      </c>
      <c r="N7598">
        <v>0.19402841817315999</v>
      </c>
      <c r="O7598" t="s">
        <v>11351</v>
      </c>
      <c r="P7598" t="s">
        <v>11352</v>
      </c>
      <c r="R7598" t="s">
        <v>11353</v>
      </c>
      <c r="S7598">
        <f>IF(SalesData[[#This Row],[Return Status]]="Returned",1,0)</f>
        <v>0</v>
      </c>
      <c r="T7598">
        <v>2821.33</v>
      </c>
      <c r="U7598" s="2">
        <f>EOMONTH(SalesData[[#This Row],[Order Date]],0)</f>
        <v>45230</v>
      </c>
      <c r="V7598" s="9" t="str">
        <f>"Q"&amp;INT((MONTH(SalesData[[#This Row],[Order Date]])+2)/3)&amp;"-"&amp;YEAR(SalesData[[#This Row],[Order Date]])</f>
        <v>Q4-2023</v>
      </c>
    </row>
    <row r="7599" spans="1:22" x14ac:dyDescent="0.35">
      <c r="A7599" t="s">
        <v>7740</v>
      </c>
      <c r="B7599" s="1">
        <v>45217</v>
      </c>
      <c r="C7599" t="s">
        <v>26</v>
      </c>
      <c r="D7599" t="s">
        <v>72</v>
      </c>
      <c r="E7599">
        <v>1175422624</v>
      </c>
      <c r="F7599" t="s">
        <v>172</v>
      </c>
      <c r="G7599" t="s">
        <v>141</v>
      </c>
      <c r="H7599" t="s">
        <v>121</v>
      </c>
      <c r="I7599" t="s">
        <v>17</v>
      </c>
      <c r="J7599" t="s">
        <v>19</v>
      </c>
      <c r="K7599">
        <v>2081.9699999999998</v>
      </c>
      <c r="L7599">
        <v>478.36</v>
      </c>
      <c r="M7599" t="s">
        <v>19</v>
      </c>
      <c r="N7599">
        <v>0.22976315700994701</v>
      </c>
      <c r="O7599" t="s">
        <v>11351</v>
      </c>
      <c r="P7599" t="s">
        <v>11354</v>
      </c>
      <c r="R7599" t="s">
        <v>11353</v>
      </c>
      <c r="S7599">
        <f>IF(SalesData[[#This Row],[Return Status]]="Returned",1,0)</f>
        <v>0</v>
      </c>
      <c r="T7599">
        <v>2793.38</v>
      </c>
      <c r="U7599" s="2">
        <f>EOMONTH(SalesData[[#This Row],[Order Date]],0)</f>
        <v>45230</v>
      </c>
      <c r="V7599" s="9" t="str">
        <f>"Q"&amp;INT((MONTH(SalesData[[#This Row],[Order Date]])+2)/3)&amp;"-"&amp;YEAR(SalesData[[#This Row],[Order Date]])</f>
        <v>Q4-2023</v>
      </c>
    </row>
    <row r="7600" spans="1:22" x14ac:dyDescent="0.35">
      <c r="A7600" t="s">
        <v>7741</v>
      </c>
      <c r="B7600" s="1">
        <v>45205</v>
      </c>
      <c r="C7600" t="s">
        <v>149</v>
      </c>
      <c r="D7600" t="s">
        <v>80</v>
      </c>
      <c r="E7600">
        <v>314678441</v>
      </c>
      <c r="F7600" t="s">
        <v>222</v>
      </c>
      <c r="G7600" t="s">
        <v>164</v>
      </c>
      <c r="H7600" t="s">
        <v>165</v>
      </c>
      <c r="I7600" t="s">
        <v>36</v>
      </c>
      <c r="J7600" t="s">
        <v>62</v>
      </c>
      <c r="K7600">
        <v>2922.95</v>
      </c>
      <c r="L7600">
        <v>542.46</v>
      </c>
      <c r="M7600" t="s">
        <v>62</v>
      </c>
      <c r="N7600">
        <v>0.185586479412922</v>
      </c>
      <c r="O7600" t="s">
        <v>11351</v>
      </c>
      <c r="P7600" t="s">
        <v>11352</v>
      </c>
      <c r="R7600" t="s">
        <v>11353</v>
      </c>
      <c r="S7600">
        <f>IF(SalesData[[#This Row],[Return Status]]="Returned",1,0)</f>
        <v>0</v>
      </c>
      <c r="U7600" s="2">
        <f>EOMONTH(SalesData[[#This Row],[Order Date]],0)</f>
        <v>45230</v>
      </c>
      <c r="V7600" s="9" t="str">
        <f>"Q"&amp;INT((MONTH(SalesData[[#This Row],[Order Date]])+2)/3)&amp;"-"&amp;YEAR(SalesData[[#This Row],[Order Date]])</f>
        <v>Q4-2023</v>
      </c>
    </row>
    <row r="7601" spans="1:22" x14ac:dyDescent="0.35">
      <c r="A7601" t="s">
        <v>7742</v>
      </c>
      <c r="B7601" s="1">
        <v>45201</v>
      </c>
      <c r="C7601" t="s">
        <v>149</v>
      </c>
      <c r="D7601" t="s">
        <v>72</v>
      </c>
      <c r="E7601">
        <v>3385124297</v>
      </c>
      <c r="F7601" t="s">
        <v>387</v>
      </c>
      <c r="G7601" t="s">
        <v>89</v>
      </c>
      <c r="H7601" t="s">
        <v>90</v>
      </c>
      <c r="I7601" t="s">
        <v>31</v>
      </c>
      <c r="J7601" t="s">
        <v>62</v>
      </c>
      <c r="K7601">
        <v>2779.28</v>
      </c>
      <c r="L7601">
        <v>431.83</v>
      </c>
      <c r="M7601" t="s">
        <v>62</v>
      </c>
      <c r="N7601">
        <v>0.15537477332258701</v>
      </c>
      <c r="O7601" t="s">
        <v>11351</v>
      </c>
      <c r="P7601" t="s">
        <v>11352</v>
      </c>
      <c r="R7601" t="s">
        <v>11353</v>
      </c>
      <c r="S7601">
        <f>IF(SalesData[[#This Row],[Return Status]]="Returned",1,0)</f>
        <v>0</v>
      </c>
      <c r="T7601">
        <v>207.68</v>
      </c>
      <c r="U7601" s="2">
        <f>EOMONTH(SalesData[[#This Row],[Order Date]],0)</f>
        <v>45230</v>
      </c>
      <c r="V7601" s="9" t="str">
        <f>"Q"&amp;INT((MONTH(SalesData[[#This Row],[Order Date]])+2)/3)&amp;"-"&amp;YEAR(SalesData[[#This Row],[Order Date]])</f>
        <v>Q4-2023</v>
      </c>
    </row>
    <row r="7602" spans="1:22" x14ac:dyDescent="0.35">
      <c r="A7602" t="s">
        <v>7743</v>
      </c>
      <c r="B7602" s="1">
        <v>45210</v>
      </c>
      <c r="C7602" t="s">
        <v>21</v>
      </c>
      <c r="D7602" t="s">
        <v>27</v>
      </c>
      <c r="E7602">
        <v>5951666933</v>
      </c>
      <c r="F7602" t="s">
        <v>40</v>
      </c>
      <c r="G7602" t="s">
        <v>69</v>
      </c>
      <c r="H7602" t="s">
        <v>41</v>
      </c>
      <c r="I7602" t="s">
        <v>31</v>
      </c>
      <c r="J7602" t="s">
        <v>18</v>
      </c>
      <c r="K7602">
        <v>333.56</v>
      </c>
      <c r="L7602">
        <v>28.82</v>
      </c>
      <c r="M7602" t="s">
        <v>19</v>
      </c>
      <c r="N7602">
        <v>8.64012471519367E-2</v>
      </c>
      <c r="O7602" t="s">
        <v>11361</v>
      </c>
      <c r="P7602" t="s">
        <v>11356</v>
      </c>
      <c r="R7602" t="s">
        <v>11353</v>
      </c>
      <c r="S7602">
        <f>IF(SalesData[[#This Row],[Return Status]]="Returned",1,0)</f>
        <v>0</v>
      </c>
      <c r="T7602">
        <v>2081.52</v>
      </c>
      <c r="U7602" s="2">
        <f>EOMONTH(SalesData[[#This Row],[Order Date]],0)</f>
        <v>45230</v>
      </c>
      <c r="V7602" s="9" t="str">
        <f>"Q"&amp;INT((MONTH(SalesData[[#This Row],[Order Date]])+2)/3)&amp;"-"&amp;YEAR(SalesData[[#This Row],[Order Date]])</f>
        <v>Q4-2023</v>
      </c>
    </row>
    <row r="7603" spans="1:22" x14ac:dyDescent="0.35">
      <c r="A7603" t="s">
        <v>7744</v>
      </c>
      <c r="B7603" s="1">
        <v>45210</v>
      </c>
      <c r="C7603" t="s">
        <v>325</v>
      </c>
      <c r="D7603" t="s">
        <v>46</v>
      </c>
      <c r="E7603">
        <v>3240577364</v>
      </c>
      <c r="F7603" t="s">
        <v>387</v>
      </c>
      <c r="G7603" t="s">
        <v>11379</v>
      </c>
      <c r="H7603" t="s">
        <v>90</v>
      </c>
      <c r="I7603" t="s">
        <v>31</v>
      </c>
      <c r="J7603" t="s">
        <v>19</v>
      </c>
      <c r="K7603">
        <v>4710.9399999999996</v>
      </c>
      <c r="L7603">
        <v>886.5</v>
      </c>
      <c r="M7603" t="s">
        <v>19</v>
      </c>
      <c r="N7603">
        <v>0.18817900461479001</v>
      </c>
      <c r="O7603" t="s">
        <v>11351</v>
      </c>
      <c r="P7603" t="s">
        <v>11352</v>
      </c>
      <c r="Q7603" t="s">
        <v>11364</v>
      </c>
      <c r="R7603" t="s">
        <v>11360</v>
      </c>
      <c r="S7603">
        <f>IF(SalesData[[#This Row],[Return Status]]="Returned",1,0)</f>
        <v>1</v>
      </c>
      <c r="U7603" s="2">
        <f>EOMONTH(SalesData[[#This Row],[Order Date]],0)</f>
        <v>45230</v>
      </c>
      <c r="V7603" s="9" t="str">
        <f>"Q"&amp;INT((MONTH(SalesData[[#This Row],[Order Date]])+2)/3)&amp;"-"&amp;YEAR(SalesData[[#This Row],[Order Date]])</f>
        <v>Q4-2023</v>
      </c>
    </row>
    <row r="7604" spans="1:22" x14ac:dyDescent="0.35">
      <c r="A7604" t="s">
        <v>7745</v>
      </c>
      <c r="B7604" s="1">
        <v>45219</v>
      </c>
      <c r="C7604" t="s">
        <v>132</v>
      </c>
      <c r="D7604" t="s">
        <v>39</v>
      </c>
      <c r="E7604">
        <v>934631494</v>
      </c>
      <c r="F7604" t="s">
        <v>68</v>
      </c>
      <c r="G7604" t="s">
        <v>69</v>
      </c>
      <c r="H7604" t="s">
        <v>41</v>
      </c>
      <c r="I7604" t="s">
        <v>31</v>
      </c>
      <c r="J7604" t="s">
        <v>43</v>
      </c>
      <c r="K7604">
        <v>1701.08</v>
      </c>
      <c r="L7604">
        <v>97.21</v>
      </c>
      <c r="M7604" t="s">
        <v>43</v>
      </c>
      <c r="N7604">
        <v>5.7146048392785802E-2</v>
      </c>
      <c r="O7604" t="s">
        <v>11351</v>
      </c>
      <c r="P7604" t="s">
        <v>11356</v>
      </c>
      <c r="Q7604" t="s">
        <v>11365</v>
      </c>
      <c r="R7604" t="s">
        <v>11360</v>
      </c>
      <c r="S7604">
        <f>IF(SalesData[[#This Row],[Return Status]]="Returned",1,0)</f>
        <v>1</v>
      </c>
      <c r="T7604">
        <v>2081.52</v>
      </c>
      <c r="U7604" s="2">
        <f>EOMONTH(SalesData[[#This Row],[Order Date]],0)</f>
        <v>45230</v>
      </c>
      <c r="V7604" s="9" t="str">
        <f>"Q"&amp;INT((MONTH(SalesData[[#This Row],[Order Date]])+2)/3)&amp;"-"&amp;YEAR(SalesData[[#This Row],[Order Date]])</f>
        <v>Q4-2023</v>
      </c>
    </row>
    <row r="7605" spans="1:22" x14ac:dyDescent="0.35">
      <c r="A7605" t="s">
        <v>7746</v>
      </c>
      <c r="B7605" s="1">
        <v>45211</v>
      </c>
      <c r="C7605" t="s">
        <v>45</v>
      </c>
      <c r="D7605" t="s">
        <v>72</v>
      </c>
      <c r="E7605">
        <v>5580692850</v>
      </c>
      <c r="F7605" t="s">
        <v>50</v>
      </c>
      <c r="G7605" t="s">
        <v>34</v>
      </c>
      <c r="H7605" t="s">
        <v>35</v>
      </c>
      <c r="I7605" t="s">
        <v>36</v>
      </c>
      <c r="J7605" t="s">
        <v>61</v>
      </c>
      <c r="K7605">
        <v>4767.9399999999996</v>
      </c>
      <c r="L7605">
        <v>1426.09</v>
      </c>
      <c r="M7605" t="s">
        <v>62</v>
      </c>
      <c r="N7605">
        <v>0.29909982088700798</v>
      </c>
      <c r="O7605" t="s">
        <v>11351</v>
      </c>
      <c r="P7605" t="s">
        <v>11354</v>
      </c>
      <c r="Q7605" t="s">
        <v>11363</v>
      </c>
      <c r="R7605" t="s">
        <v>11360</v>
      </c>
      <c r="S7605">
        <f>IF(SalesData[[#This Row],[Return Status]]="Returned",1,0)</f>
        <v>1</v>
      </c>
      <c r="U7605" s="2">
        <f>EOMONTH(SalesData[[#This Row],[Order Date]],0)</f>
        <v>45230</v>
      </c>
      <c r="V7605" s="9" t="str">
        <f>"Q"&amp;INT((MONTH(SalesData[[#This Row],[Order Date]])+2)/3)&amp;"-"&amp;YEAR(SalesData[[#This Row],[Order Date]])</f>
        <v>Q4-2023</v>
      </c>
    </row>
    <row r="7606" spans="1:22" x14ac:dyDescent="0.35">
      <c r="A7606" t="s">
        <v>7747</v>
      </c>
      <c r="B7606" s="1">
        <v>45229</v>
      </c>
      <c r="C7606" t="s">
        <v>97</v>
      </c>
      <c r="D7606" t="s">
        <v>13</v>
      </c>
      <c r="E7606">
        <v>1780949070</v>
      </c>
      <c r="F7606" t="s">
        <v>81</v>
      </c>
      <c r="G7606" t="s">
        <v>74</v>
      </c>
      <c r="H7606" t="s">
        <v>75</v>
      </c>
      <c r="I7606" t="s">
        <v>36</v>
      </c>
      <c r="J7606" t="s">
        <v>62</v>
      </c>
      <c r="K7606">
        <v>4457.12</v>
      </c>
      <c r="L7606">
        <v>1307.54</v>
      </c>
      <c r="M7606" t="s">
        <v>62</v>
      </c>
      <c r="N7606">
        <v>0.29335983774275798</v>
      </c>
      <c r="O7606" t="s">
        <v>11351</v>
      </c>
      <c r="P7606" t="s">
        <v>11354</v>
      </c>
      <c r="R7606" t="s">
        <v>11353</v>
      </c>
      <c r="S7606">
        <f>IF(SalesData[[#This Row],[Return Status]]="Returned",1,0)</f>
        <v>0</v>
      </c>
      <c r="T7606">
        <v>2420.2800000000002</v>
      </c>
      <c r="U7606" s="2">
        <f>EOMONTH(SalesData[[#This Row],[Order Date]],0)</f>
        <v>45230</v>
      </c>
      <c r="V7606" s="9" t="str">
        <f>"Q"&amp;INT((MONTH(SalesData[[#This Row],[Order Date]])+2)/3)&amp;"-"&amp;YEAR(SalesData[[#This Row],[Order Date]])</f>
        <v>Q4-2023</v>
      </c>
    </row>
    <row r="7607" spans="1:22" x14ac:dyDescent="0.35">
      <c r="A7607" t="s">
        <v>7748</v>
      </c>
      <c r="B7607" s="1">
        <v>45209</v>
      </c>
      <c r="C7607" t="s">
        <v>188</v>
      </c>
      <c r="D7607" t="s">
        <v>27</v>
      </c>
      <c r="E7607">
        <v>4752651187</v>
      </c>
      <c r="F7607" t="s">
        <v>47</v>
      </c>
      <c r="G7607" t="s">
        <v>212</v>
      </c>
      <c r="H7607" t="s">
        <v>24</v>
      </c>
      <c r="I7607" t="s">
        <v>17</v>
      </c>
      <c r="J7607" t="s">
        <v>42</v>
      </c>
      <c r="K7607">
        <v>1865.04</v>
      </c>
      <c r="L7607">
        <v>495.69</v>
      </c>
      <c r="M7607" t="s">
        <v>43</v>
      </c>
      <c r="N7607">
        <v>0.26577982241667703</v>
      </c>
      <c r="O7607" t="s">
        <v>11351</v>
      </c>
      <c r="P7607" t="s">
        <v>11354</v>
      </c>
      <c r="R7607" t="s">
        <v>11353</v>
      </c>
      <c r="S7607">
        <f>IF(SalesData[[#This Row],[Return Status]]="Returned",1,0)</f>
        <v>0</v>
      </c>
      <c r="U7607" s="2">
        <f>EOMONTH(SalesData[[#This Row],[Order Date]],0)</f>
        <v>45230</v>
      </c>
      <c r="V7607" s="9" t="str">
        <f>"Q"&amp;INT((MONTH(SalesData[[#This Row],[Order Date]])+2)/3)&amp;"-"&amp;YEAR(SalesData[[#This Row],[Order Date]])</f>
        <v>Q4-2023</v>
      </c>
    </row>
    <row r="7608" spans="1:22" x14ac:dyDescent="0.35">
      <c r="A7608" t="s">
        <v>7749</v>
      </c>
      <c r="B7608" s="1">
        <v>45222</v>
      </c>
      <c r="C7608" t="s">
        <v>57</v>
      </c>
      <c r="D7608" t="s">
        <v>13</v>
      </c>
      <c r="E7608">
        <v>2671410968</v>
      </c>
      <c r="F7608" t="s">
        <v>357</v>
      </c>
      <c r="G7608" t="s">
        <v>164</v>
      </c>
      <c r="H7608" t="s">
        <v>165</v>
      </c>
      <c r="I7608" t="s">
        <v>36</v>
      </c>
      <c r="J7608" t="s">
        <v>65</v>
      </c>
      <c r="K7608">
        <v>3441.91</v>
      </c>
      <c r="L7608">
        <v>772.36</v>
      </c>
      <c r="M7608" t="s">
        <v>65</v>
      </c>
      <c r="N7608">
        <v>0.22439866237060199</v>
      </c>
      <c r="O7608" t="s">
        <v>11351</v>
      </c>
      <c r="P7608" t="s">
        <v>11354</v>
      </c>
      <c r="Q7608" t="s">
        <v>11369</v>
      </c>
      <c r="R7608" t="s">
        <v>11360</v>
      </c>
      <c r="S7608">
        <f>IF(SalesData[[#This Row],[Return Status]]="Returned",1,0)</f>
        <v>1</v>
      </c>
      <c r="U7608" s="2">
        <f>EOMONTH(SalesData[[#This Row],[Order Date]],0)</f>
        <v>45230</v>
      </c>
      <c r="V7608" s="9" t="str">
        <f>"Q"&amp;INT((MONTH(SalesData[[#This Row],[Order Date]])+2)/3)&amp;"-"&amp;YEAR(SalesData[[#This Row],[Order Date]])</f>
        <v>Q4-2023</v>
      </c>
    </row>
    <row r="7609" spans="1:22" x14ac:dyDescent="0.35">
      <c r="A7609" t="s">
        <v>7750</v>
      </c>
      <c r="B7609" s="1">
        <v>45229</v>
      </c>
      <c r="C7609" t="s">
        <v>113</v>
      </c>
      <c r="D7609" t="s">
        <v>80</v>
      </c>
      <c r="E7609">
        <v>4879348585</v>
      </c>
      <c r="F7609" t="s">
        <v>64</v>
      </c>
      <c r="G7609" t="s">
        <v>15</v>
      </c>
      <c r="H7609" t="s">
        <v>16</v>
      </c>
      <c r="I7609" t="s">
        <v>17</v>
      </c>
      <c r="J7609" t="s">
        <v>62</v>
      </c>
      <c r="K7609">
        <v>2443.4699999999998</v>
      </c>
      <c r="L7609">
        <v>571.32000000000005</v>
      </c>
      <c r="M7609" t="s">
        <v>62</v>
      </c>
      <c r="N7609">
        <v>0.23381502535328899</v>
      </c>
      <c r="O7609" t="s">
        <v>11351</v>
      </c>
      <c r="P7609" t="s">
        <v>11354</v>
      </c>
      <c r="R7609" t="s">
        <v>11353</v>
      </c>
      <c r="S7609">
        <f>IF(SalesData[[#This Row],[Return Status]]="Returned",1,0)</f>
        <v>0</v>
      </c>
      <c r="T7609">
        <v>2085.91</v>
      </c>
      <c r="U7609" s="2">
        <f>EOMONTH(SalesData[[#This Row],[Order Date]],0)</f>
        <v>45230</v>
      </c>
      <c r="V7609" s="9" t="str">
        <f>"Q"&amp;INT((MONTH(SalesData[[#This Row],[Order Date]])+2)/3)&amp;"-"&amp;YEAR(SalesData[[#This Row],[Order Date]])</f>
        <v>Q4-2023</v>
      </c>
    </row>
    <row r="7610" spans="1:22" x14ac:dyDescent="0.35">
      <c r="A7610" t="s">
        <v>7751</v>
      </c>
      <c r="B7610" s="1">
        <v>45225</v>
      </c>
      <c r="C7610" t="s">
        <v>184</v>
      </c>
      <c r="D7610" t="s">
        <v>80</v>
      </c>
      <c r="E7610">
        <v>5415167445</v>
      </c>
      <c r="F7610" t="s">
        <v>137</v>
      </c>
      <c r="G7610" t="s">
        <v>34</v>
      </c>
      <c r="H7610" t="s">
        <v>35</v>
      </c>
      <c r="I7610" t="s">
        <v>36</v>
      </c>
      <c r="J7610" t="s">
        <v>19</v>
      </c>
      <c r="K7610">
        <v>2708.2</v>
      </c>
      <c r="L7610">
        <v>732.67</v>
      </c>
      <c r="M7610" t="s">
        <v>19</v>
      </c>
      <c r="N7610">
        <v>0.27053762646776502</v>
      </c>
      <c r="O7610" t="s">
        <v>11351</v>
      </c>
      <c r="P7610" t="s">
        <v>11354</v>
      </c>
      <c r="R7610" t="s">
        <v>11353</v>
      </c>
      <c r="S7610">
        <f>IF(SalesData[[#This Row],[Return Status]]="Returned",1,0)</f>
        <v>0</v>
      </c>
      <c r="U7610" s="2">
        <f>EOMONTH(SalesData[[#This Row],[Order Date]],0)</f>
        <v>45230</v>
      </c>
      <c r="V7610" s="9" t="str">
        <f>"Q"&amp;INT((MONTH(SalesData[[#This Row],[Order Date]])+2)/3)&amp;"-"&amp;YEAR(SalesData[[#This Row],[Order Date]])</f>
        <v>Q4-2023</v>
      </c>
    </row>
    <row r="7611" spans="1:22" x14ac:dyDescent="0.35">
      <c r="A7611" t="s">
        <v>7752</v>
      </c>
      <c r="B7611" s="1">
        <v>45219</v>
      </c>
      <c r="C7611" t="s">
        <v>52</v>
      </c>
      <c r="D7611" t="s">
        <v>46</v>
      </c>
      <c r="E7611">
        <v>4766294552</v>
      </c>
      <c r="F7611" t="s">
        <v>107</v>
      </c>
      <c r="G7611" t="s">
        <v>859</v>
      </c>
      <c r="H7611" t="s">
        <v>16</v>
      </c>
      <c r="I7611" t="s">
        <v>17</v>
      </c>
      <c r="J7611" t="s">
        <v>19</v>
      </c>
      <c r="K7611">
        <v>1312.04</v>
      </c>
      <c r="L7611">
        <v>140.11000000000001</v>
      </c>
      <c r="M7611" t="s">
        <v>19</v>
      </c>
      <c r="N7611">
        <v>0.10678790280784101</v>
      </c>
      <c r="O7611" t="s">
        <v>11351</v>
      </c>
      <c r="P7611" t="s">
        <v>11352</v>
      </c>
      <c r="R7611" t="s">
        <v>11353</v>
      </c>
      <c r="S7611">
        <f>IF(SalesData[[#This Row],[Return Status]]="Returned",1,0)</f>
        <v>0</v>
      </c>
      <c r="U7611" s="2">
        <f>EOMONTH(SalesData[[#This Row],[Order Date]],0)</f>
        <v>45230</v>
      </c>
      <c r="V7611" s="9" t="str">
        <f>"Q"&amp;INT((MONTH(SalesData[[#This Row],[Order Date]])+2)/3)&amp;"-"&amp;YEAR(SalesData[[#This Row],[Order Date]])</f>
        <v>Q4-2023</v>
      </c>
    </row>
    <row r="7612" spans="1:22" x14ac:dyDescent="0.35">
      <c r="A7612" t="s">
        <v>7753</v>
      </c>
      <c r="B7612" s="1">
        <v>45223</v>
      </c>
      <c r="C7612" t="s">
        <v>38</v>
      </c>
      <c r="D7612" t="s">
        <v>13</v>
      </c>
      <c r="E7612">
        <v>4301415748</v>
      </c>
      <c r="F7612" t="s">
        <v>95</v>
      </c>
      <c r="G7612" t="s">
        <v>59</v>
      </c>
      <c r="H7612" t="s">
        <v>11357</v>
      </c>
      <c r="I7612" t="s">
        <v>31</v>
      </c>
      <c r="J7612" t="s">
        <v>61</v>
      </c>
      <c r="K7612">
        <v>2626.93</v>
      </c>
      <c r="L7612">
        <v>523.82000000000005</v>
      </c>
      <c r="M7612" t="s">
        <v>62</v>
      </c>
      <c r="N7612">
        <v>0.199403866871215</v>
      </c>
      <c r="O7612" t="s">
        <v>11351</v>
      </c>
      <c r="P7612" t="s">
        <v>11352</v>
      </c>
      <c r="R7612" t="s">
        <v>11353</v>
      </c>
      <c r="S7612">
        <f>IF(SalesData[[#This Row],[Return Status]]="Returned",1,0)</f>
        <v>0</v>
      </c>
      <c r="T7612">
        <v>2183.56</v>
      </c>
      <c r="U7612" s="2">
        <f>EOMONTH(SalesData[[#This Row],[Order Date]],0)</f>
        <v>45230</v>
      </c>
      <c r="V7612" s="9" t="str">
        <f>"Q"&amp;INT((MONTH(SalesData[[#This Row],[Order Date]])+2)/3)&amp;"-"&amp;YEAR(SalesData[[#This Row],[Order Date]])</f>
        <v>Q4-2023</v>
      </c>
    </row>
    <row r="7613" spans="1:22" x14ac:dyDescent="0.35">
      <c r="A7613" t="s">
        <v>7754</v>
      </c>
      <c r="B7613" s="1">
        <v>45224</v>
      </c>
      <c r="C7613" t="s">
        <v>325</v>
      </c>
      <c r="D7613" t="s">
        <v>99</v>
      </c>
      <c r="E7613">
        <v>5894290953</v>
      </c>
      <c r="F7613" t="s">
        <v>163</v>
      </c>
      <c r="G7613" t="s">
        <v>164</v>
      </c>
      <c r="H7613" t="s">
        <v>165</v>
      </c>
      <c r="I7613" t="s">
        <v>36</v>
      </c>
      <c r="J7613" t="s">
        <v>65</v>
      </c>
      <c r="K7613">
        <v>1302.7</v>
      </c>
      <c r="L7613">
        <v>103.68</v>
      </c>
      <c r="M7613" t="s">
        <v>65</v>
      </c>
      <c r="N7613">
        <v>7.9588546864205106E-2</v>
      </c>
      <c r="O7613" t="s">
        <v>11351</v>
      </c>
      <c r="P7613" t="s">
        <v>11356</v>
      </c>
      <c r="R7613" t="s">
        <v>11353</v>
      </c>
      <c r="S7613">
        <f>IF(SalesData[[#This Row],[Return Status]]="Returned",1,0)</f>
        <v>0</v>
      </c>
      <c r="U7613" s="2">
        <f>EOMONTH(SalesData[[#This Row],[Order Date]],0)</f>
        <v>45230</v>
      </c>
      <c r="V7613" s="9" t="str">
        <f>"Q"&amp;INT((MONTH(SalesData[[#This Row],[Order Date]])+2)/3)&amp;"-"&amp;YEAR(SalesData[[#This Row],[Order Date]])</f>
        <v>Q4-2023</v>
      </c>
    </row>
    <row r="7614" spans="1:22" x14ac:dyDescent="0.35">
      <c r="A7614" t="s">
        <v>7755</v>
      </c>
      <c r="B7614" s="1">
        <v>45211</v>
      </c>
      <c r="C7614" t="s">
        <v>94</v>
      </c>
      <c r="D7614" t="s">
        <v>99</v>
      </c>
      <c r="E7614">
        <v>9631521380</v>
      </c>
      <c r="F7614" t="s">
        <v>100</v>
      </c>
      <c r="G7614" t="s">
        <v>34</v>
      </c>
      <c r="H7614" t="s">
        <v>35</v>
      </c>
      <c r="I7614" t="s">
        <v>36</v>
      </c>
      <c r="J7614" t="s">
        <v>62</v>
      </c>
      <c r="K7614">
        <v>1559.48</v>
      </c>
      <c r="L7614">
        <v>420</v>
      </c>
      <c r="M7614" t="s">
        <v>62</v>
      </c>
      <c r="N7614">
        <v>0.26932054274501799</v>
      </c>
      <c r="O7614" t="s">
        <v>11351</v>
      </c>
      <c r="P7614" t="s">
        <v>11354</v>
      </c>
      <c r="R7614" t="s">
        <v>11353</v>
      </c>
      <c r="S7614">
        <f>IF(SalesData[[#This Row],[Return Status]]="Returned",1,0)</f>
        <v>0</v>
      </c>
      <c r="U7614" s="2">
        <f>EOMONTH(SalesData[[#This Row],[Order Date]],0)</f>
        <v>45230</v>
      </c>
      <c r="V7614" s="9" t="str">
        <f>"Q"&amp;INT((MONTH(SalesData[[#This Row],[Order Date]])+2)/3)&amp;"-"&amp;YEAR(SalesData[[#This Row],[Order Date]])</f>
        <v>Q4-2023</v>
      </c>
    </row>
    <row r="7615" spans="1:22" x14ac:dyDescent="0.35">
      <c r="A7615" t="s">
        <v>7756</v>
      </c>
      <c r="B7615" s="1">
        <v>45226</v>
      </c>
      <c r="C7615" t="s">
        <v>52</v>
      </c>
      <c r="D7615" t="s">
        <v>13</v>
      </c>
      <c r="E7615">
        <v>4331269573</v>
      </c>
      <c r="F7615" t="s">
        <v>387</v>
      </c>
      <c r="G7615" t="s">
        <v>89</v>
      </c>
      <c r="H7615" t="s">
        <v>90</v>
      </c>
      <c r="I7615" t="s">
        <v>31</v>
      </c>
      <c r="J7615" t="s">
        <v>43</v>
      </c>
      <c r="K7615">
        <v>4722.87</v>
      </c>
      <c r="L7615">
        <v>174.85</v>
      </c>
      <c r="M7615" t="s">
        <v>43</v>
      </c>
      <c r="N7615">
        <v>3.7021980278940603E-2</v>
      </c>
      <c r="O7615" t="s">
        <v>11351</v>
      </c>
      <c r="P7615" t="s">
        <v>11356</v>
      </c>
      <c r="R7615" t="s">
        <v>11353</v>
      </c>
      <c r="S7615">
        <f>IF(SalesData[[#This Row],[Return Status]]="Returned",1,0)</f>
        <v>0</v>
      </c>
      <c r="T7615">
        <v>207.68</v>
      </c>
      <c r="U7615" s="2">
        <f>EOMONTH(SalesData[[#This Row],[Order Date]],0)</f>
        <v>45230</v>
      </c>
      <c r="V7615" s="9" t="str">
        <f>"Q"&amp;INT((MONTH(SalesData[[#This Row],[Order Date]])+2)/3)&amp;"-"&amp;YEAR(SalesData[[#This Row],[Order Date]])</f>
        <v>Q4-2023</v>
      </c>
    </row>
    <row r="7616" spans="1:22" x14ac:dyDescent="0.35">
      <c r="A7616" t="s">
        <v>7757</v>
      </c>
      <c r="B7616" s="1">
        <v>45208</v>
      </c>
      <c r="C7616" t="s">
        <v>325</v>
      </c>
      <c r="D7616" t="s">
        <v>99</v>
      </c>
      <c r="E7616">
        <v>6870039228</v>
      </c>
      <c r="F7616" t="s">
        <v>64</v>
      </c>
      <c r="G7616" t="s">
        <v>15</v>
      </c>
      <c r="H7616" t="s">
        <v>16</v>
      </c>
      <c r="I7616" t="s">
        <v>17</v>
      </c>
      <c r="J7616" t="s">
        <v>65</v>
      </c>
      <c r="K7616">
        <v>3104.47</v>
      </c>
      <c r="L7616">
        <v>243.2</v>
      </c>
      <c r="M7616" t="s">
        <v>65</v>
      </c>
      <c r="N7616">
        <v>7.8338653618814202E-2</v>
      </c>
      <c r="O7616" t="s">
        <v>11351</v>
      </c>
      <c r="P7616" t="s">
        <v>11356</v>
      </c>
      <c r="R7616" t="s">
        <v>11353</v>
      </c>
      <c r="S7616">
        <f>IF(SalesData[[#This Row],[Return Status]]="Returned",1,0)</f>
        <v>0</v>
      </c>
      <c r="T7616">
        <v>2085.91</v>
      </c>
      <c r="U7616" s="2">
        <f>EOMONTH(SalesData[[#This Row],[Order Date]],0)</f>
        <v>45230</v>
      </c>
      <c r="V7616" s="9" t="str">
        <f>"Q"&amp;INT((MONTH(SalesData[[#This Row],[Order Date]])+2)/3)&amp;"-"&amp;YEAR(SalesData[[#This Row],[Order Date]])</f>
        <v>Q4-2023</v>
      </c>
    </row>
    <row r="7617" spans="1:22" x14ac:dyDescent="0.35">
      <c r="A7617" t="s">
        <v>7758</v>
      </c>
      <c r="B7617" s="1">
        <v>45210</v>
      </c>
      <c r="C7617" t="s">
        <v>194</v>
      </c>
      <c r="D7617" t="s">
        <v>99</v>
      </c>
      <c r="E7617">
        <v>8460822068</v>
      </c>
      <c r="F7617" t="s">
        <v>58</v>
      </c>
      <c r="G7617" t="s">
        <v>59</v>
      </c>
      <c r="H7617" t="s">
        <v>60</v>
      </c>
      <c r="I7617" t="s">
        <v>31</v>
      </c>
      <c r="J7617" t="s">
        <v>62</v>
      </c>
      <c r="K7617">
        <v>1103.02</v>
      </c>
      <c r="L7617">
        <v>140.6</v>
      </c>
      <c r="M7617" t="s">
        <v>62</v>
      </c>
      <c r="N7617">
        <v>0.127468223604286</v>
      </c>
      <c r="O7617" t="s">
        <v>11351</v>
      </c>
      <c r="P7617" t="s">
        <v>11352</v>
      </c>
      <c r="Q7617" t="s">
        <v>11364</v>
      </c>
      <c r="R7617" t="s">
        <v>11360</v>
      </c>
      <c r="S7617">
        <f>IF(SalesData[[#This Row],[Return Status]]="Returned",1,0)</f>
        <v>1</v>
      </c>
      <c r="T7617">
        <v>2183.56</v>
      </c>
      <c r="U7617" s="2">
        <f>EOMONTH(SalesData[[#This Row],[Order Date]],0)</f>
        <v>45230</v>
      </c>
      <c r="V7617" s="9" t="str">
        <f>"Q"&amp;INT((MONTH(SalesData[[#This Row],[Order Date]])+2)/3)&amp;"-"&amp;YEAR(SalesData[[#This Row],[Order Date]])</f>
        <v>Q4-2023</v>
      </c>
    </row>
    <row r="7618" spans="1:22" x14ac:dyDescent="0.35">
      <c r="A7618" t="s">
        <v>7759</v>
      </c>
      <c r="B7618" s="1">
        <v>45217</v>
      </c>
      <c r="C7618" t="s">
        <v>144</v>
      </c>
      <c r="D7618" t="s">
        <v>72</v>
      </c>
      <c r="E7618">
        <v>6128785567</v>
      </c>
      <c r="F7618" t="s">
        <v>181</v>
      </c>
      <c r="G7618" t="s">
        <v>11371</v>
      </c>
      <c r="H7618" t="s">
        <v>55</v>
      </c>
      <c r="I7618" t="s">
        <v>31</v>
      </c>
      <c r="J7618" t="s">
        <v>19</v>
      </c>
      <c r="K7618">
        <v>1931.88</v>
      </c>
      <c r="L7618">
        <v>315.02999999999997</v>
      </c>
      <c r="M7618" t="s">
        <v>19</v>
      </c>
      <c r="N7618">
        <v>0.163069134728865</v>
      </c>
      <c r="O7618" t="s">
        <v>11351</v>
      </c>
      <c r="P7618" t="s">
        <v>11352</v>
      </c>
      <c r="R7618" t="s">
        <v>11353</v>
      </c>
      <c r="S7618">
        <f>IF(SalesData[[#This Row],[Return Status]]="Returned",1,0)</f>
        <v>0</v>
      </c>
      <c r="U7618" s="2">
        <f>EOMONTH(SalesData[[#This Row],[Order Date]],0)</f>
        <v>45230</v>
      </c>
      <c r="V7618" s="9" t="str">
        <f>"Q"&amp;INT((MONTH(SalesData[[#This Row],[Order Date]])+2)/3)&amp;"-"&amp;YEAR(SalesData[[#This Row],[Order Date]])</f>
        <v>Q4-2023</v>
      </c>
    </row>
    <row r="7619" spans="1:22" x14ac:dyDescent="0.35">
      <c r="A7619" t="s">
        <v>7760</v>
      </c>
      <c r="B7619" s="1">
        <v>45222</v>
      </c>
      <c r="C7619" t="s">
        <v>77</v>
      </c>
      <c r="D7619" t="s">
        <v>145</v>
      </c>
      <c r="E7619">
        <v>3083593058</v>
      </c>
      <c r="F7619" t="s">
        <v>109</v>
      </c>
      <c r="G7619" t="s">
        <v>59</v>
      </c>
      <c r="H7619" t="s">
        <v>60</v>
      </c>
      <c r="I7619" t="s">
        <v>31</v>
      </c>
      <c r="J7619" t="s">
        <v>43</v>
      </c>
      <c r="K7619">
        <v>556.42999999999995</v>
      </c>
      <c r="L7619">
        <v>111.48</v>
      </c>
      <c r="M7619" t="s">
        <v>43</v>
      </c>
      <c r="N7619">
        <v>0.20034865122297499</v>
      </c>
      <c r="O7619" t="s">
        <v>11355</v>
      </c>
      <c r="P7619" t="s">
        <v>11354</v>
      </c>
      <c r="R7619" t="s">
        <v>11353</v>
      </c>
      <c r="S7619">
        <f>IF(SalesData[[#This Row],[Return Status]]="Returned",1,0)</f>
        <v>0</v>
      </c>
      <c r="T7619">
        <v>2183.56</v>
      </c>
      <c r="U7619" s="2">
        <f>EOMONTH(SalesData[[#This Row],[Order Date]],0)</f>
        <v>45230</v>
      </c>
      <c r="V7619" s="9" t="str">
        <f>"Q"&amp;INT((MONTH(SalesData[[#This Row],[Order Date]])+2)/3)&amp;"-"&amp;YEAR(SalesData[[#This Row],[Order Date]])</f>
        <v>Q4-2023</v>
      </c>
    </row>
    <row r="7620" spans="1:22" x14ac:dyDescent="0.35">
      <c r="A7620" t="s">
        <v>7761</v>
      </c>
      <c r="B7620" s="1">
        <v>45207</v>
      </c>
      <c r="C7620" t="s">
        <v>139</v>
      </c>
      <c r="D7620" t="s">
        <v>27</v>
      </c>
      <c r="E7620">
        <v>3998616463</v>
      </c>
      <c r="F7620" t="s">
        <v>68</v>
      </c>
      <c r="G7620" t="s">
        <v>69</v>
      </c>
      <c r="H7620" t="s">
        <v>41</v>
      </c>
      <c r="I7620" t="s">
        <v>31</v>
      </c>
      <c r="J7620" t="s">
        <v>62</v>
      </c>
      <c r="K7620">
        <v>1026.07</v>
      </c>
      <c r="L7620">
        <v>101.33</v>
      </c>
      <c r="M7620" t="s">
        <v>62</v>
      </c>
      <c r="N7620">
        <v>9.8755445534905006E-2</v>
      </c>
      <c r="O7620" t="s">
        <v>11351</v>
      </c>
      <c r="P7620" t="s">
        <v>11356</v>
      </c>
      <c r="R7620" t="s">
        <v>11353</v>
      </c>
      <c r="S7620">
        <f>IF(SalesData[[#This Row],[Return Status]]="Returned",1,0)</f>
        <v>0</v>
      </c>
      <c r="T7620">
        <v>2081.52</v>
      </c>
      <c r="U7620" s="2">
        <f>EOMONTH(SalesData[[#This Row],[Order Date]],0)</f>
        <v>45230</v>
      </c>
      <c r="V7620" s="9" t="str">
        <f>"Q"&amp;INT((MONTH(SalesData[[#This Row],[Order Date]])+2)/3)&amp;"-"&amp;YEAR(SalesData[[#This Row],[Order Date]])</f>
        <v>Q4-2023</v>
      </c>
    </row>
    <row r="7621" spans="1:22" x14ac:dyDescent="0.35">
      <c r="A7621" t="s">
        <v>7762</v>
      </c>
      <c r="B7621" s="1">
        <v>45205</v>
      </c>
      <c r="C7621" t="s">
        <v>106</v>
      </c>
      <c r="D7621" t="s">
        <v>39</v>
      </c>
      <c r="E7621">
        <v>1094900031</v>
      </c>
      <c r="F7621" t="s">
        <v>33</v>
      </c>
      <c r="G7621" t="s">
        <v>34</v>
      </c>
      <c r="H7621" t="s">
        <v>35</v>
      </c>
      <c r="I7621" t="s">
        <v>36</v>
      </c>
      <c r="J7621" t="s">
        <v>65</v>
      </c>
      <c r="K7621">
        <v>1341.41</v>
      </c>
      <c r="L7621">
        <v>263.06</v>
      </c>
      <c r="M7621" t="s">
        <v>65</v>
      </c>
      <c r="N7621">
        <v>0.19610708135469401</v>
      </c>
      <c r="O7621" t="s">
        <v>11351</v>
      </c>
      <c r="P7621" t="s">
        <v>11352</v>
      </c>
      <c r="R7621" t="s">
        <v>11353</v>
      </c>
      <c r="S7621">
        <f>IF(SalesData[[#This Row],[Return Status]]="Returned",1,0)</f>
        <v>0</v>
      </c>
      <c r="U7621" s="2">
        <f>EOMONTH(SalesData[[#This Row],[Order Date]],0)</f>
        <v>45230</v>
      </c>
      <c r="V7621" s="9" t="str">
        <f>"Q"&amp;INT((MONTH(SalesData[[#This Row],[Order Date]])+2)/3)&amp;"-"&amp;YEAR(SalesData[[#This Row],[Order Date]])</f>
        <v>Q4-2023</v>
      </c>
    </row>
    <row r="7622" spans="1:22" x14ac:dyDescent="0.35">
      <c r="A7622" t="s">
        <v>7763</v>
      </c>
      <c r="B7622" s="1">
        <v>45224</v>
      </c>
      <c r="C7622" t="s">
        <v>162</v>
      </c>
      <c r="D7622" t="s">
        <v>145</v>
      </c>
      <c r="E7622">
        <v>2849011777</v>
      </c>
      <c r="F7622" t="s">
        <v>33</v>
      </c>
      <c r="G7622" t="s">
        <v>34</v>
      </c>
      <c r="H7622" t="s">
        <v>35</v>
      </c>
      <c r="I7622" t="s">
        <v>36</v>
      </c>
      <c r="J7622" t="s">
        <v>19</v>
      </c>
      <c r="K7622">
        <v>4119.0200000000004</v>
      </c>
      <c r="L7622">
        <v>732.46</v>
      </c>
      <c r="M7622" t="s">
        <v>19</v>
      </c>
      <c r="N7622">
        <v>0.17782385130443601</v>
      </c>
      <c r="O7622" t="s">
        <v>11351</v>
      </c>
      <c r="P7622" t="s">
        <v>11352</v>
      </c>
      <c r="Q7622" t="s">
        <v>11372</v>
      </c>
      <c r="R7622" t="s">
        <v>11360</v>
      </c>
      <c r="S7622">
        <f>IF(SalesData[[#This Row],[Return Status]]="Returned",1,0)</f>
        <v>1</v>
      </c>
      <c r="U7622" s="2">
        <f>EOMONTH(SalesData[[#This Row],[Order Date]],0)</f>
        <v>45230</v>
      </c>
      <c r="V7622" s="9" t="str">
        <f>"Q"&amp;INT((MONTH(SalesData[[#This Row],[Order Date]])+2)/3)&amp;"-"&amp;YEAR(SalesData[[#This Row],[Order Date]])</f>
        <v>Q4-2023</v>
      </c>
    </row>
    <row r="7623" spans="1:22" x14ac:dyDescent="0.35">
      <c r="A7623" t="s">
        <v>7764</v>
      </c>
      <c r="B7623" s="1">
        <v>45227</v>
      </c>
      <c r="C7623" t="s">
        <v>49</v>
      </c>
      <c r="D7623" t="s">
        <v>72</v>
      </c>
      <c r="E7623">
        <v>352327692</v>
      </c>
      <c r="F7623" t="s">
        <v>103</v>
      </c>
      <c r="G7623" t="s">
        <v>23</v>
      </c>
      <c r="H7623" t="s">
        <v>24</v>
      </c>
      <c r="I7623" t="s">
        <v>17</v>
      </c>
      <c r="J7623" t="s">
        <v>19</v>
      </c>
      <c r="K7623">
        <v>2648.59</v>
      </c>
      <c r="L7623">
        <v>336.28</v>
      </c>
      <c r="M7623" t="s">
        <v>19</v>
      </c>
      <c r="N7623">
        <v>0.12696566852551699</v>
      </c>
      <c r="O7623" t="s">
        <v>11351</v>
      </c>
      <c r="P7623" t="s">
        <v>11352</v>
      </c>
      <c r="R7623" t="s">
        <v>11353</v>
      </c>
      <c r="S7623">
        <f>IF(SalesData[[#This Row],[Return Status]]="Returned",1,0)</f>
        <v>0</v>
      </c>
      <c r="T7623">
        <v>2821.33</v>
      </c>
      <c r="U7623" s="2">
        <f>EOMONTH(SalesData[[#This Row],[Order Date]],0)</f>
        <v>45230</v>
      </c>
      <c r="V7623" s="9" t="str">
        <f>"Q"&amp;INT((MONTH(SalesData[[#This Row],[Order Date]])+2)/3)&amp;"-"&amp;YEAR(SalesData[[#This Row],[Order Date]])</f>
        <v>Q4-2023</v>
      </c>
    </row>
    <row r="7624" spans="1:22" x14ac:dyDescent="0.35">
      <c r="A7624" t="s">
        <v>7765</v>
      </c>
      <c r="B7624" s="1">
        <v>45228</v>
      </c>
      <c r="C7624" t="s">
        <v>111</v>
      </c>
      <c r="D7624" t="s">
        <v>80</v>
      </c>
      <c r="E7624">
        <v>4306847885</v>
      </c>
      <c r="F7624" t="s">
        <v>292</v>
      </c>
      <c r="G7624" t="s">
        <v>69</v>
      </c>
      <c r="H7624" t="s">
        <v>41</v>
      </c>
      <c r="I7624" t="s">
        <v>31</v>
      </c>
      <c r="J7624" t="s">
        <v>65</v>
      </c>
      <c r="K7624">
        <v>4199.57</v>
      </c>
      <c r="L7624">
        <v>926.2</v>
      </c>
      <c r="M7624" t="s">
        <v>65</v>
      </c>
      <c r="N7624">
        <v>0.22054638927318801</v>
      </c>
      <c r="O7624" t="s">
        <v>11351</v>
      </c>
      <c r="P7624" t="s">
        <v>11354</v>
      </c>
      <c r="R7624" t="s">
        <v>11353</v>
      </c>
      <c r="S7624">
        <f>IF(SalesData[[#This Row],[Return Status]]="Returned",1,0)</f>
        <v>0</v>
      </c>
      <c r="T7624">
        <v>2081.52</v>
      </c>
      <c r="U7624" s="2">
        <f>EOMONTH(SalesData[[#This Row],[Order Date]],0)</f>
        <v>45230</v>
      </c>
      <c r="V7624" s="9" t="str">
        <f>"Q"&amp;INT((MONTH(SalesData[[#This Row],[Order Date]])+2)/3)&amp;"-"&amp;YEAR(SalesData[[#This Row],[Order Date]])</f>
        <v>Q4-2023</v>
      </c>
    </row>
    <row r="7625" spans="1:22" x14ac:dyDescent="0.35">
      <c r="A7625" t="s">
        <v>7766</v>
      </c>
      <c r="B7625" s="1">
        <v>45229</v>
      </c>
      <c r="C7625" t="s">
        <v>71</v>
      </c>
      <c r="D7625" t="s">
        <v>99</v>
      </c>
      <c r="E7625">
        <v>4213206962</v>
      </c>
      <c r="F7625" t="s">
        <v>53</v>
      </c>
      <c r="G7625" t="s">
        <v>11371</v>
      </c>
      <c r="H7625" t="s">
        <v>55</v>
      </c>
      <c r="I7625" t="s">
        <v>31</v>
      </c>
      <c r="J7625" t="s">
        <v>18</v>
      </c>
      <c r="K7625">
        <v>153.6</v>
      </c>
      <c r="L7625">
        <v>26.58</v>
      </c>
      <c r="M7625" t="s">
        <v>19</v>
      </c>
      <c r="N7625">
        <v>0.17304687499999999</v>
      </c>
      <c r="O7625" t="s">
        <v>11361</v>
      </c>
      <c r="P7625" t="s">
        <v>11352</v>
      </c>
      <c r="R7625" t="s">
        <v>11353</v>
      </c>
      <c r="S7625">
        <f>IF(SalesData[[#This Row],[Return Status]]="Returned",1,0)</f>
        <v>0</v>
      </c>
      <c r="U7625" s="2">
        <f>EOMONTH(SalesData[[#This Row],[Order Date]],0)</f>
        <v>45230</v>
      </c>
      <c r="V7625" s="9" t="str">
        <f>"Q"&amp;INT((MONTH(SalesData[[#This Row],[Order Date]])+2)/3)&amp;"-"&amp;YEAR(SalesData[[#This Row],[Order Date]])</f>
        <v>Q4-2023</v>
      </c>
    </row>
    <row r="7626" spans="1:22" x14ac:dyDescent="0.35">
      <c r="A7626" t="s">
        <v>7767</v>
      </c>
      <c r="B7626" s="1">
        <v>45207</v>
      </c>
      <c r="C7626" t="s">
        <v>67</v>
      </c>
      <c r="D7626" t="s">
        <v>80</v>
      </c>
      <c r="E7626">
        <v>3387615624</v>
      </c>
      <c r="F7626" t="s">
        <v>58</v>
      </c>
      <c r="G7626" t="s">
        <v>11378</v>
      </c>
      <c r="H7626" t="s">
        <v>11357</v>
      </c>
      <c r="I7626" t="s">
        <v>31</v>
      </c>
      <c r="J7626" t="s">
        <v>61</v>
      </c>
      <c r="K7626">
        <v>1249.71</v>
      </c>
      <c r="L7626">
        <v>142.57</v>
      </c>
      <c r="M7626" t="s">
        <v>62</v>
      </c>
      <c r="N7626">
        <v>0.11408246713237501</v>
      </c>
      <c r="O7626" t="s">
        <v>11351</v>
      </c>
      <c r="P7626" t="s">
        <v>11352</v>
      </c>
      <c r="R7626" t="s">
        <v>11353</v>
      </c>
      <c r="S7626">
        <f>IF(SalesData[[#This Row],[Return Status]]="Returned",1,0)</f>
        <v>0</v>
      </c>
      <c r="U7626" s="2">
        <f>EOMONTH(SalesData[[#This Row],[Order Date]],0)</f>
        <v>45230</v>
      </c>
      <c r="V7626" s="9" t="str">
        <f>"Q"&amp;INT((MONTH(SalesData[[#This Row],[Order Date]])+2)/3)&amp;"-"&amp;YEAR(SalesData[[#This Row],[Order Date]])</f>
        <v>Q4-2023</v>
      </c>
    </row>
    <row r="7627" spans="1:22" x14ac:dyDescent="0.35">
      <c r="A7627" t="s">
        <v>7768</v>
      </c>
      <c r="B7627" s="1">
        <v>45210</v>
      </c>
      <c r="C7627" t="s">
        <v>111</v>
      </c>
      <c r="D7627" t="s">
        <v>80</v>
      </c>
      <c r="E7627">
        <v>3564505736</v>
      </c>
      <c r="F7627" t="s">
        <v>156</v>
      </c>
      <c r="G7627" t="s">
        <v>84</v>
      </c>
      <c r="H7627" t="s">
        <v>85</v>
      </c>
      <c r="I7627" t="s">
        <v>31</v>
      </c>
      <c r="J7627" t="s">
        <v>42</v>
      </c>
      <c r="K7627">
        <v>3645.73</v>
      </c>
      <c r="L7627">
        <v>486.37</v>
      </c>
      <c r="M7627" t="s">
        <v>43</v>
      </c>
      <c r="N7627">
        <v>0.13340812402454399</v>
      </c>
      <c r="O7627" t="s">
        <v>11351</v>
      </c>
      <c r="P7627" t="s">
        <v>11352</v>
      </c>
      <c r="R7627" t="s">
        <v>11353</v>
      </c>
      <c r="S7627">
        <f>IF(SalesData[[#This Row],[Return Status]]="Returned",1,0)</f>
        <v>0</v>
      </c>
      <c r="T7627">
        <v>847.14</v>
      </c>
      <c r="U7627" s="2">
        <f>EOMONTH(SalesData[[#This Row],[Order Date]],0)</f>
        <v>45230</v>
      </c>
      <c r="V7627" s="9" t="str">
        <f>"Q"&amp;INT((MONTH(SalesData[[#This Row],[Order Date]])+2)/3)&amp;"-"&amp;YEAR(SalesData[[#This Row],[Order Date]])</f>
        <v>Q4-2023</v>
      </c>
    </row>
    <row r="7628" spans="1:22" x14ac:dyDescent="0.35">
      <c r="A7628" t="s">
        <v>7769</v>
      </c>
      <c r="B7628" s="1">
        <v>45205</v>
      </c>
      <c r="C7628" t="s">
        <v>113</v>
      </c>
      <c r="D7628" t="s">
        <v>27</v>
      </c>
      <c r="E7628">
        <v>4195792032</v>
      </c>
      <c r="F7628" t="s">
        <v>14</v>
      </c>
      <c r="G7628" t="s">
        <v>11362</v>
      </c>
      <c r="H7628" t="s">
        <v>16</v>
      </c>
      <c r="I7628" t="s">
        <v>17</v>
      </c>
      <c r="J7628" t="s">
        <v>19</v>
      </c>
      <c r="K7628">
        <v>4872.05</v>
      </c>
      <c r="L7628">
        <v>739.57</v>
      </c>
      <c r="M7628" t="s">
        <v>19</v>
      </c>
      <c r="N7628">
        <v>0.15179852423517801</v>
      </c>
      <c r="O7628" t="s">
        <v>11351</v>
      </c>
      <c r="P7628" t="s">
        <v>11352</v>
      </c>
      <c r="R7628" t="s">
        <v>11353</v>
      </c>
      <c r="S7628">
        <f>IF(SalesData[[#This Row],[Return Status]]="Returned",1,0)</f>
        <v>0</v>
      </c>
      <c r="U7628" s="2">
        <f>EOMONTH(SalesData[[#This Row],[Order Date]],0)</f>
        <v>45230</v>
      </c>
      <c r="V7628" s="9" t="str">
        <f>"Q"&amp;INT((MONTH(SalesData[[#This Row],[Order Date]])+2)/3)&amp;"-"&amp;YEAR(SalesData[[#This Row],[Order Date]])</f>
        <v>Q4-2023</v>
      </c>
    </row>
    <row r="7629" spans="1:22" x14ac:dyDescent="0.35">
      <c r="A7629" t="s">
        <v>7770</v>
      </c>
      <c r="B7629" s="1">
        <v>45220</v>
      </c>
      <c r="C7629" t="s">
        <v>97</v>
      </c>
      <c r="D7629" t="s">
        <v>72</v>
      </c>
      <c r="E7629">
        <v>202936653</v>
      </c>
      <c r="F7629" t="s">
        <v>28</v>
      </c>
      <c r="G7629" t="s">
        <v>29</v>
      </c>
      <c r="H7629" t="s">
        <v>30</v>
      </c>
      <c r="I7629" t="s">
        <v>31</v>
      </c>
      <c r="J7629" t="s">
        <v>42</v>
      </c>
      <c r="K7629">
        <v>2190.8000000000002</v>
      </c>
      <c r="L7629">
        <v>427.65</v>
      </c>
      <c r="M7629" t="s">
        <v>43</v>
      </c>
      <c r="N7629">
        <v>0.19520266569289799</v>
      </c>
      <c r="O7629" t="s">
        <v>11351</v>
      </c>
      <c r="P7629" t="s">
        <v>11352</v>
      </c>
      <c r="R7629" t="s">
        <v>11353</v>
      </c>
      <c r="S7629">
        <f>IF(SalesData[[#This Row],[Return Status]]="Returned",1,0)</f>
        <v>0</v>
      </c>
      <c r="T7629">
        <v>2788.38</v>
      </c>
      <c r="U7629" s="2">
        <f>EOMONTH(SalesData[[#This Row],[Order Date]],0)</f>
        <v>45230</v>
      </c>
      <c r="V7629" s="9" t="str">
        <f>"Q"&amp;INT((MONTH(SalesData[[#This Row],[Order Date]])+2)/3)&amp;"-"&amp;YEAR(SalesData[[#This Row],[Order Date]])</f>
        <v>Q4-2023</v>
      </c>
    </row>
    <row r="7630" spans="1:22" x14ac:dyDescent="0.35">
      <c r="A7630" t="s">
        <v>7771</v>
      </c>
      <c r="B7630" s="1">
        <v>45209</v>
      </c>
      <c r="C7630" t="s">
        <v>57</v>
      </c>
      <c r="D7630" t="s">
        <v>99</v>
      </c>
      <c r="E7630">
        <v>3531609432</v>
      </c>
      <c r="F7630" t="s">
        <v>170</v>
      </c>
      <c r="G7630" t="s">
        <v>69</v>
      </c>
      <c r="H7630" t="s">
        <v>41</v>
      </c>
      <c r="I7630" t="s">
        <v>31</v>
      </c>
      <c r="J7630" t="s">
        <v>18</v>
      </c>
      <c r="K7630">
        <v>4593.3999999999996</v>
      </c>
      <c r="L7630">
        <v>1347.36</v>
      </c>
      <c r="M7630" t="s">
        <v>19</v>
      </c>
      <c r="N7630">
        <v>0.29332520572996001</v>
      </c>
      <c r="O7630" t="s">
        <v>11351</v>
      </c>
      <c r="P7630" t="s">
        <v>11354</v>
      </c>
      <c r="R7630" t="s">
        <v>11353</v>
      </c>
      <c r="S7630">
        <f>IF(SalesData[[#This Row],[Return Status]]="Returned",1,0)</f>
        <v>0</v>
      </c>
      <c r="T7630">
        <v>2081.52</v>
      </c>
      <c r="U7630" s="2">
        <f>EOMONTH(SalesData[[#This Row],[Order Date]],0)</f>
        <v>45230</v>
      </c>
      <c r="V7630" s="9" t="str">
        <f>"Q"&amp;INT((MONTH(SalesData[[#This Row],[Order Date]])+2)/3)&amp;"-"&amp;YEAR(SalesData[[#This Row],[Order Date]])</f>
        <v>Q4-2023</v>
      </c>
    </row>
    <row r="7631" spans="1:22" x14ac:dyDescent="0.35">
      <c r="A7631" t="s">
        <v>7772</v>
      </c>
      <c r="B7631" s="1">
        <v>45206</v>
      </c>
      <c r="C7631" t="s">
        <v>38</v>
      </c>
      <c r="D7631" t="s">
        <v>27</v>
      </c>
      <c r="E7631">
        <v>8750128482</v>
      </c>
      <c r="F7631" t="s">
        <v>387</v>
      </c>
      <c r="G7631" t="s">
        <v>89</v>
      </c>
      <c r="H7631" t="s">
        <v>90</v>
      </c>
      <c r="I7631" t="s">
        <v>31</v>
      </c>
      <c r="J7631" t="s">
        <v>19</v>
      </c>
      <c r="K7631">
        <v>3776.51</v>
      </c>
      <c r="L7631">
        <v>568.64</v>
      </c>
      <c r="M7631" t="s">
        <v>19</v>
      </c>
      <c r="N7631">
        <v>0.15057288342941</v>
      </c>
      <c r="O7631" t="s">
        <v>11351</v>
      </c>
      <c r="P7631" t="s">
        <v>11352</v>
      </c>
      <c r="R7631" t="s">
        <v>11353</v>
      </c>
      <c r="S7631">
        <f>IF(SalesData[[#This Row],[Return Status]]="Returned",1,0)</f>
        <v>0</v>
      </c>
      <c r="T7631">
        <v>207.68</v>
      </c>
      <c r="U7631" s="2">
        <f>EOMONTH(SalesData[[#This Row],[Order Date]],0)</f>
        <v>45230</v>
      </c>
      <c r="V7631" s="9" t="str">
        <f>"Q"&amp;INT((MONTH(SalesData[[#This Row],[Order Date]])+2)/3)&amp;"-"&amp;YEAR(SalesData[[#This Row],[Order Date]])</f>
        <v>Q4-2023</v>
      </c>
    </row>
    <row r="7632" spans="1:22" x14ac:dyDescent="0.35">
      <c r="A7632" t="s">
        <v>7773</v>
      </c>
      <c r="B7632" s="1">
        <v>45200</v>
      </c>
      <c r="C7632" t="s">
        <v>205</v>
      </c>
      <c r="D7632" t="s">
        <v>46</v>
      </c>
      <c r="E7632">
        <v>7368354311</v>
      </c>
      <c r="F7632" t="s">
        <v>292</v>
      </c>
      <c r="G7632" t="s">
        <v>69</v>
      </c>
      <c r="H7632" t="s">
        <v>41</v>
      </c>
      <c r="I7632" t="s">
        <v>31</v>
      </c>
      <c r="J7632" t="s">
        <v>19</v>
      </c>
      <c r="K7632">
        <v>1580.83</v>
      </c>
      <c r="L7632">
        <v>355.07</v>
      </c>
      <c r="M7632" t="s">
        <v>19</v>
      </c>
      <c r="N7632">
        <v>0.22460985684735199</v>
      </c>
      <c r="O7632" t="s">
        <v>11351</v>
      </c>
      <c r="P7632" t="s">
        <v>11354</v>
      </c>
      <c r="R7632" t="s">
        <v>11353</v>
      </c>
      <c r="S7632">
        <f>IF(SalesData[[#This Row],[Return Status]]="Returned",1,0)</f>
        <v>0</v>
      </c>
      <c r="T7632">
        <v>2081.52</v>
      </c>
      <c r="U7632" s="2">
        <f>EOMONTH(SalesData[[#This Row],[Order Date]],0)</f>
        <v>45230</v>
      </c>
      <c r="V7632" s="9" t="str">
        <f>"Q"&amp;INT((MONTH(SalesData[[#This Row],[Order Date]])+2)/3)&amp;"-"&amp;YEAR(SalesData[[#This Row],[Order Date]])</f>
        <v>Q4-2023</v>
      </c>
    </row>
    <row r="7633" spans="1:22" x14ac:dyDescent="0.35">
      <c r="A7633" t="s">
        <v>7774</v>
      </c>
      <c r="B7633" s="1">
        <v>45222</v>
      </c>
      <c r="C7633" t="s">
        <v>52</v>
      </c>
      <c r="D7633" t="s">
        <v>99</v>
      </c>
      <c r="E7633">
        <v>7472707683</v>
      </c>
      <c r="F7633" t="s">
        <v>238</v>
      </c>
      <c r="G7633" t="s">
        <v>74</v>
      </c>
      <c r="H7633" t="s">
        <v>75</v>
      </c>
      <c r="I7633" t="s">
        <v>36</v>
      </c>
      <c r="J7633" t="s">
        <v>19</v>
      </c>
      <c r="K7633">
        <v>3833.4</v>
      </c>
      <c r="L7633">
        <v>558.47</v>
      </c>
      <c r="M7633" t="s">
        <v>19</v>
      </c>
      <c r="N7633">
        <v>0.14568529242969699</v>
      </c>
      <c r="O7633" t="s">
        <v>11351</v>
      </c>
      <c r="P7633" t="s">
        <v>11352</v>
      </c>
      <c r="R7633" t="s">
        <v>11353</v>
      </c>
      <c r="S7633">
        <f>IF(SalesData[[#This Row],[Return Status]]="Returned",1,0)</f>
        <v>0</v>
      </c>
      <c r="T7633">
        <v>2420.2800000000002</v>
      </c>
      <c r="U7633" s="2">
        <f>EOMONTH(SalesData[[#This Row],[Order Date]],0)</f>
        <v>45230</v>
      </c>
      <c r="V7633" s="9" t="str">
        <f>"Q"&amp;INT((MONTH(SalesData[[#This Row],[Order Date]])+2)/3)&amp;"-"&amp;YEAR(SalesData[[#This Row],[Order Date]])</f>
        <v>Q4-2023</v>
      </c>
    </row>
    <row r="7634" spans="1:22" x14ac:dyDescent="0.35">
      <c r="A7634" t="s">
        <v>7775</v>
      </c>
      <c r="B7634" s="1">
        <v>45220</v>
      </c>
      <c r="C7634" t="s">
        <v>184</v>
      </c>
      <c r="D7634" t="s">
        <v>99</v>
      </c>
      <c r="E7634">
        <v>5023105499</v>
      </c>
      <c r="F7634" t="s">
        <v>64</v>
      </c>
      <c r="G7634" t="s">
        <v>15</v>
      </c>
      <c r="H7634" t="s">
        <v>16</v>
      </c>
      <c r="I7634" t="s">
        <v>17</v>
      </c>
      <c r="J7634" t="s">
        <v>62</v>
      </c>
      <c r="K7634">
        <v>3929.94</v>
      </c>
      <c r="L7634">
        <v>196.75</v>
      </c>
      <c r="M7634" t="s">
        <v>62</v>
      </c>
      <c r="N7634">
        <v>5.0064377573194499E-2</v>
      </c>
      <c r="O7634" t="s">
        <v>11351</v>
      </c>
      <c r="P7634" t="s">
        <v>11356</v>
      </c>
      <c r="Q7634" t="s">
        <v>11365</v>
      </c>
      <c r="R7634" t="s">
        <v>11360</v>
      </c>
      <c r="S7634">
        <f>IF(SalesData[[#This Row],[Return Status]]="Returned",1,0)</f>
        <v>1</v>
      </c>
      <c r="T7634">
        <v>2085.91</v>
      </c>
      <c r="U7634" s="2">
        <f>EOMONTH(SalesData[[#This Row],[Order Date]],0)</f>
        <v>45230</v>
      </c>
      <c r="V7634" s="9" t="str">
        <f>"Q"&amp;INT((MONTH(SalesData[[#This Row],[Order Date]])+2)/3)&amp;"-"&amp;YEAR(SalesData[[#This Row],[Order Date]])</f>
        <v>Q4-2023</v>
      </c>
    </row>
    <row r="7635" spans="1:22" x14ac:dyDescent="0.35">
      <c r="A7635" t="s">
        <v>7776</v>
      </c>
      <c r="B7635" s="1">
        <v>45201</v>
      </c>
      <c r="C7635" t="s">
        <v>149</v>
      </c>
      <c r="D7635" t="s">
        <v>145</v>
      </c>
      <c r="E7635">
        <v>5786845618</v>
      </c>
      <c r="F7635" t="s">
        <v>78</v>
      </c>
      <c r="G7635" t="s">
        <v>15</v>
      </c>
      <c r="H7635" t="s">
        <v>11357</v>
      </c>
      <c r="I7635" t="s">
        <v>17</v>
      </c>
      <c r="J7635" t="s">
        <v>19</v>
      </c>
      <c r="K7635">
        <v>1905.26</v>
      </c>
      <c r="L7635">
        <v>71.41</v>
      </c>
      <c r="M7635" t="s">
        <v>19</v>
      </c>
      <c r="N7635">
        <v>3.7480448862622397E-2</v>
      </c>
      <c r="O7635" t="s">
        <v>11351</v>
      </c>
      <c r="P7635" t="s">
        <v>11356</v>
      </c>
      <c r="R7635" t="s">
        <v>11353</v>
      </c>
      <c r="S7635">
        <f>IF(SalesData[[#This Row],[Return Status]]="Returned",1,0)</f>
        <v>0</v>
      </c>
      <c r="T7635">
        <v>2085.91</v>
      </c>
      <c r="U7635" s="2">
        <f>EOMONTH(SalesData[[#This Row],[Order Date]],0)</f>
        <v>45230</v>
      </c>
      <c r="V7635" s="9" t="str">
        <f>"Q"&amp;INT((MONTH(SalesData[[#This Row],[Order Date]])+2)/3)&amp;"-"&amp;YEAR(SalesData[[#This Row],[Order Date]])</f>
        <v>Q4-2023</v>
      </c>
    </row>
    <row r="7636" spans="1:22" x14ac:dyDescent="0.35">
      <c r="A7636" t="s">
        <v>7777</v>
      </c>
      <c r="B7636" s="1">
        <v>45229</v>
      </c>
      <c r="C7636" t="s">
        <v>26</v>
      </c>
      <c r="D7636" t="s">
        <v>46</v>
      </c>
      <c r="E7636">
        <v>3084753696</v>
      </c>
      <c r="F7636" t="s">
        <v>95</v>
      </c>
      <c r="G7636" t="s">
        <v>59</v>
      </c>
      <c r="H7636" t="s">
        <v>60</v>
      </c>
      <c r="I7636" t="s">
        <v>31</v>
      </c>
      <c r="J7636" t="s">
        <v>18</v>
      </c>
      <c r="K7636">
        <v>1220.94</v>
      </c>
      <c r="L7636">
        <v>89</v>
      </c>
      <c r="M7636" t="s">
        <v>19</v>
      </c>
      <c r="N7636">
        <v>7.2894654937998599E-2</v>
      </c>
      <c r="O7636" t="s">
        <v>11351</v>
      </c>
      <c r="P7636" t="s">
        <v>11356</v>
      </c>
      <c r="Q7636" t="s">
        <v>11369</v>
      </c>
      <c r="R7636" t="s">
        <v>11360</v>
      </c>
      <c r="S7636">
        <f>IF(SalesData[[#This Row],[Return Status]]="Returned",1,0)</f>
        <v>1</v>
      </c>
      <c r="T7636">
        <v>2183.56</v>
      </c>
      <c r="U7636" s="2">
        <f>EOMONTH(SalesData[[#This Row],[Order Date]],0)</f>
        <v>45230</v>
      </c>
      <c r="V7636" s="9" t="str">
        <f>"Q"&amp;INT((MONTH(SalesData[[#This Row],[Order Date]])+2)/3)&amp;"-"&amp;YEAR(SalesData[[#This Row],[Order Date]])</f>
        <v>Q4-2023</v>
      </c>
    </row>
    <row r="7637" spans="1:22" x14ac:dyDescent="0.35">
      <c r="A7637" t="s">
        <v>7778</v>
      </c>
      <c r="B7637" s="1">
        <v>45214</v>
      </c>
      <c r="C7637" t="s">
        <v>184</v>
      </c>
      <c r="D7637" t="s">
        <v>13</v>
      </c>
      <c r="E7637">
        <v>6041560120</v>
      </c>
      <c r="F7637" t="s">
        <v>88</v>
      </c>
      <c r="G7637" t="s">
        <v>89</v>
      </c>
      <c r="H7637" t="s">
        <v>90</v>
      </c>
      <c r="I7637" t="s">
        <v>31</v>
      </c>
      <c r="J7637" t="s">
        <v>61</v>
      </c>
      <c r="K7637">
        <v>596.33000000000004</v>
      </c>
      <c r="L7637">
        <v>96.48</v>
      </c>
      <c r="M7637" t="s">
        <v>62</v>
      </c>
      <c r="N7637">
        <v>0.16178961313366799</v>
      </c>
      <c r="O7637" t="s">
        <v>11355</v>
      </c>
      <c r="P7637" t="s">
        <v>11352</v>
      </c>
      <c r="R7637" t="s">
        <v>11353</v>
      </c>
      <c r="S7637">
        <f>IF(SalesData[[#This Row],[Return Status]]="Returned",1,0)</f>
        <v>0</v>
      </c>
      <c r="T7637">
        <v>207.68</v>
      </c>
      <c r="U7637" s="2">
        <f>EOMONTH(SalesData[[#This Row],[Order Date]],0)</f>
        <v>45230</v>
      </c>
      <c r="V7637" s="9" t="str">
        <f>"Q"&amp;INT((MONTH(SalesData[[#This Row],[Order Date]])+2)/3)&amp;"-"&amp;YEAR(SalesData[[#This Row],[Order Date]])</f>
        <v>Q4-2023</v>
      </c>
    </row>
    <row r="7638" spans="1:22" x14ac:dyDescent="0.35">
      <c r="A7638" t="s">
        <v>7779</v>
      </c>
      <c r="B7638" s="1">
        <v>45226</v>
      </c>
      <c r="C7638" t="s">
        <v>57</v>
      </c>
      <c r="D7638" t="s">
        <v>27</v>
      </c>
      <c r="E7638">
        <v>9931905824</v>
      </c>
      <c r="F7638" t="s">
        <v>168</v>
      </c>
      <c r="G7638" t="s">
        <v>54</v>
      </c>
      <c r="H7638" t="s">
        <v>55</v>
      </c>
      <c r="I7638" t="s">
        <v>31</v>
      </c>
      <c r="J7638" t="s">
        <v>19</v>
      </c>
      <c r="K7638">
        <v>3126.91</v>
      </c>
      <c r="L7638">
        <v>726.02</v>
      </c>
      <c r="M7638" t="s">
        <v>19</v>
      </c>
      <c r="N7638">
        <v>0.232184488840421</v>
      </c>
      <c r="O7638" t="s">
        <v>11351</v>
      </c>
      <c r="P7638" t="s">
        <v>11354</v>
      </c>
      <c r="R7638" t="s">
        <v>11353</v>
      </c>
      <c r="S7638">
        <f>IF(SalesData[[#This Row],[Return Status]]="Returned",1,0)</f>
        <v>0</v>
      </c>
      <c r="U7638" s="2">
        <f>EOMONTH(SalesData[[#This Row],[Order Date]],0)</f>
        <v>45230</v>
      </c>
      <c r="V7638" s="9" t="str">
        <f>"Q"&amp;INT((MONTH(SalesData[[#This Row],[Order Date]])+2)/3)&amp;"-"&amp;YEAR(SalesData[[#This Row],[Order Date]])</f>
        <v>Q4-2023</v>
      </c>
    </row>
    <row r="7639" spans="1:22" x14ac:dyDescent="0.35">
      <c r="A7639" t="s">
        <v>7780</v>
      </c>
      <c r="B7639" s="1">
        <v>45229</v>
      </c>
      <c r="C7639" t="s">
        <v>38</v>
      </c>
      <c r="D7639" t="s">
        <v>80</v>
      </c>
      <c r="E7639">
        <v>1625470440</v>
      </c>
      <c r="F7639" t="s">
        <v>22</v>
      </c>
      <c r="G7639" t="s">
        <v>23</v>
      </c>
      <c r="H7639" t="s">
        <v>24</v>
      </c>
      <c r="I7639" t="s">
        <v>17</v>
      </c>
      <c r="J7639" t="s">
        <v>18</v>
      </c>
      <c r="K7639">
        <v>4510.26</v>
      </c>
      <c r="L7639">
        <v>413.33</v>
      </c>
      <c r="M7639" t="s">
        <v>19</v>
      </c>
      <c r="N7639">
        <v>9.1642166970418604E-2</v>
      </c>
      <c r="O7639" t="s">
        <v>11351</v>
      </c>
      <c r="P7639" t="s">
        <v>11356</v>
      </c>
      <c r="Q7639" t="s">
        <v>11373</v>
      </c>
      <c r="R7639" t="s">
        <v>11360</v>
      </c>
      <c r="S7639">
        <f>IF(SalesData[[#This Row],[Return Status]]="Returned",1,0)</f>
        <v>1</v>
      </c>
      <c r="T7639">
        <v>2821.33</v>
      </c>
      <c r="U7639" s="2">
        <f>EOMONTH(SalesData[[#This Row],[Order Date]],0)</f>
        <v>45230</v>
      </c>
      <c r="V7639" s="9" t="str">
        <f>"Q"&amp;INT((MONTH(SalesData[[#This Row],[Order Date]])+2)/3)&amp;"-"&amp;YEAR(SalesData[[#This Row],[Order Date]])</f>
        <v>Q4-2023</v>
      </c>
    </row>
    <row r="7640" spans="1:22" x14ac:dyDescent="0.35">
      <c r="A7640" t="s">
        <v>7781</v>
      </c>
      <c r="B7640" s="1">
        <v>45220</v>
      </c>
      <c r="C7640" t="s">
        <v>71</v>
      </c>
      <c r="D7640" t="s">
        <v>145</v>
      </c>
      <c r="E7640">
        <v>1240144754</v>
      </c>
      <c r="F7640" t="s">
        <v>109</v>
      </c>
      <c r="G7640" t="s">
        <v>59</v>
      </c>
      <c r="H7640" t="s">
        <v>60</v>
      </c>
      <c r="I7640" t="s">
        <v>31</v>
      </c>
      <c r="J7640" t="s">
        <v>19</v>
      </c>
      <c r="K7640">
        <v>323.33999999999997</v>
      </c>
      <c r="L7640">
        <v>58.95</v>
      </c>
      <c r="M7640" t="s">
        <v>19</v>
      </c>
      <c r="N7640">
        <v>0.182315828539618</v>
      </c>
      <c r="O7640" t="s">
        <v>11361</v>
      </c>
      <c r="P7640" t="s">
        <v>11352</v>
      </c>
      <c r="R7640" t="s">
        <v>11353</v>
      </c>
      <c r="S7640">
        <f>IF(SalesData[[#This Row],[Return Status]]="Returned",1,0)</f>
        <v>0</v>
      </c>
      <c r="T7640">
        <v>2183.56</v>
      </c>
      <c r="U7640" s="2">
        <f>EOMONTH(SalesData[[#This Row],[Order Date]],0)</f>
        <v>45230</v>
      </c>
      <c r="V7640" s="9" t="str">
        <f>"Q"&amp;INT((MONTH(SalesData[[#This Row],[Order Date]])+2)/3)&amp;"-"&amp;YEAR(SalesData[[#This Row],[Order Date]])</f>
        <v>Q4-2023</v>
      </c>
    </row>
    <row r="7641" spans="1:22" x14ac:dyDescent="0.35">
      <c r="A7641" t="s">
        <v>7782</v>
      </c>
      <c r="B7641" s="1">
        <v>45227</v>
      </c>
      <c r="C7641" t="s">
        <v>94</v>
      </c>
      <c r="D7641" t="s">
        <v>13</v>
      </c>
      <c r="E7641">
        <v>3146147078</v>
      </c>
      <c r="F7641" t="s">
        <v>129</v>
      </c>
      <c r="G7641" t="s">
        <v>11371</v>
      </c>
      <c r="H7641" t="s">
        <v>55</v>
      </c>
      <c r="I7641" t="s">
        <v>31</v>
      </c>
      <c r="J7641" t="s">
        <v>65</v>
      </c>
      <c r="K7641">
        <v>2573.62</v>
      </c>
      <c r="L7641">
        <v>339.41</v>
      </c>
      <c r="M7641" t="s">
        <v>65</v>
      </c>
      <c r="N7641">
        <v>0.131880386381828</v>
      </c>
      <c r="O7641" t="s">
        <v>11351</v>
      </c>
      <c r="P7641" t="s">
        <v>11352</v>
      </c>
      <c r="R7641" t="s">
        <v>11353</v>
      </c>
      <c r="S7641">
        <f>IF(SalesData[[#This Row],[Return Status]]="Returned",1,0)</f>
        <v>0</v>
      </c>
      <c r="U7641" s="2">
        <f>EOMONTH(SalesData[[#This Row],[Order Date]],0)</f>
        <v>45230</v>
      </c>
      <c r="V7641" s="9" t="str">
        <f>"Q"&amp;INT((MONTH(SalesData[[#This Row],[Order Date]])+2)/3)&amp;"-"&amp;YEAR(SalesData[[#This Row],[Order Date]])</f>
        <v>Q4-2023</v>
      </c>
    </row>
    <row r="7642" spans="1:22" x14ac:dyDescent="0.35">
      <c r="A7642" t="s">
        <v>7783</v>
      </c>
      <c r="B7642" s="1">
        <v>45202</v>
      </c>
      <c r="C7642" t="s">
        <v>92</v>
      </c>
      <c r="D7642" t="s">
        <v>27</v>
      </c>
      <c r="E7642">
        <v>3127439246</v>
      </c>
      <c r="F7642" t="s">
        <v>22</v>
      </c>
      <c r="G7642" t="s">
        <v>23</v>
      </c>
      <c r="H7642" t="s">
        <v>24</v>
      </c>
      <c r="I7642" t="s">
        <v>17</v>
      </c>
      <c r="J7642" t="s">
        <v>18</v>
      </c>
      <c r="K7642">
        <v>1312.45</v>
      </c>
      <c r="L7642">
        <v>91.47</v>
      </c>
      <c r="M7642" t="s">
        <v>19</v>
      </c>
      <c r="N7642">
        <v>6.9694083584136493E-2</v>
      </c>
      <c r="O7642" t="s">
        <v>11351</v>
      </c>
      <c r="P7642" t="s">
        <v>11356</v>
      </c>
      <c r="R7642" t="s">
        <v>11353</v>
      </c>
      <c r="S7642">
        <f>IF(SalesData[[#This Row],[Return Status]]="Returned",1,0)</f>
        <v>0</v>
      </c>
      <c r="T7642">
        <v>2821.33</v>
      </c>
      <c r="U7642" s="2">
        <f>EOMONTH(SalesData[[#This Row],[Order Date]],0)</f>
        <v>45230</v>
      </c>
      <c r="V7642" s="9" t="str">
        <f>"Q"&amp;INT((MONTH(SalesData[[#This Row],[Order Date]])+2)/3)&amp;"-"&amp;YEAR(SalesData[[#This Row],[Order Date]])</f>
        <v>Q4-2023</v>
      </c>
    </row>
    <row r="7643" spans="1:22" x14ac:dyDescent="0.35">
      <c r="A7643" t="s">
        <v>7784</v>
      </c>
      <c r="B7643" s="1">
        <v>45207</v>
      </c>
      <c r="C7643" t="s">
        <v>57</v>
      </c>
      <c r="D7643" t="s">
        <v>27</v>
      </c>
      <c r="E7643">
        <v>209066285</v>
      </c>
      <c r="F7643" t="s">
        <v>410</v>
      </c>
      <c r="G7643" t="s">
        <v>29</v>
      </c>
      <c r="H7643" t="s">
        <v>30</v>
      </c>
      <c r="I7643" t="s">
        <v>31</v>
      </c>
      <c r="J7643" t="s">
        <v>43</v>
      </c>
      <c r="K7643">
        <v>4738.8</v>
      </c>
      <c r="L7643">
        <v>1246.8</v>
      </c>
      <c r="M7643" t="s">
        <v>43</v>
      </c>
      <c r="N7643">
        <v>0.26310458343884502</v>
      </c>
      <c r="O7643" t="s">
        <v>11351</v>
      </c>
      <c r="P7643" t="s">
        <v>11354</v>
      </c>
      <c r="R7643" t="s">
        <v>11353</v>
      </c>
      <c r="S7643">
        <f>IF(SalesData[[#This Row],[Return Status]]="Returned",1,0)</f>
        <v>0</v>
      </c>
      <c r="T7643">
        <v>2788.38</v>
      </c>
      <c r="U7643" s="2">
        <f>EOMONTH(SalesData[[#This Row],[Order Date]],0)</f>
        <v>45230</v>
      </c>
      <c r="V7643" s="9" t="str">
        <f>"Q"&amp;INT((MONTH(SalesData[[#This Row],[Order Date]])+2)/3)&amp;"-"&amp;YEAR(SalesData[[#This Row],[Order Date]])</f>
        <v>Q4-2023</v>
      </c>
    </row>
    <row r="7644" spans="1:22" x14ac:dyDescent="0.35">
      <c r="A7644" t="s">
        <v>7785</v>
      </c>
      <c r="B7644" s="1">
        <v>45213</v>
      </c>
      <c r="C7644" t="s">
        <v>26</v>
      </c>
      <c r="D7644" t="s">
        <v>99</v>
      </c>
      <c r="E7644">
        <v>3029567494</v>
      </c>
      <c r="F7644" t="s">
        <v>33</v>
      </c>
      <c r="G7644" t="s">
        <v>34</v>
      </c>
      <c r="H7644" t="s">
        <v>35</v>
      </c>
      <c r="I7644" t="s">
        <v>36</v>
      </c>
      <c r="J7644" t="s">
        <v>19</v>
      </c>
      <c r="K7644">
        <v>4732.29</v>
      </c>
      <c r="L7644">
        <v>1157.3</v>
      </c>
      <c r="M7644" t="s">
        <v>19</v>
      </c>
      <c r="N7644">
        <v>0.244553905191778</v>
      </c>
      <c r="O7644" t="s">
        <v>11351</v>
      </c>
      <c r="P7644" t="s">
        <v>11354</v>
      </c>
      <c r="R7644" t="s">
        <v>11353</v>
      </c>
      <c r="S7644">
        <f>IF(SalesData[[#This Row],[Return Status]]="Returned",1,0)</f>
        <v>0</v>
      </c>
      <c r="U7644" s="2">
        <f>EOMONTH(SalesData[[#This Row],[Order Date]],0)</f>
        <v>45230</v>
      </c>
      <c r="V7644" s="9" t="str">
        <f>"Q"&amp;INT((MONTH(SalesData[[#This Row],[Order Date]])+2)/3)&amp;"-"&amp;YEAR(SalesData[[#This Row],[Order Date]])</f>
        <v>Q4-2023</v>
      </c>
    </row>
    <row r="7645" spans="1:22" x14ac:dyDescent="0.35">
      <c r="A7645" t="s">
        <v>7786</v>
      </c>
      <c r="B7645" s="1">
        <v>45212</v>
      </c>
      <c r="C7645" t="s">
        <v>124</v>
      </c>
      <c r="D7645" t="s">
        <v>39</v>
      </c>
      <c r="E7645">
        <v>8912447425</v>
      </c>
      <c r="F7645" t="s">
        <v>58</v>
      </c>
      <c r="G7645" t="s">
        <v>59</v>
      </c>
      <c r="H7645" t="s">
        <v>60</v>
      </c>
      <c r="I7645" t="s">
        <v>31</v>
      </c>
      <c r="J7645" t="s">
        <v>42</v>
      </c>
      <c r="K7645">
        <v>1892.11</v>
      </c>
      <c r="L7645">
        <v>110.41</v>
      </c>
      <c r="M7645" t="s">
        <v>43</v>
      </c>
      <c r="N7645">
        <v>5.8352844179249602E-2</v>
      </c>
      <c r="O7645" t="s">
        <v>11351</v>
      </c>
      <c r="P7645" t="s">
        <v>11356</v>
      </c>
      <c r="R7645" t="s">
        <v>11353</v>
      </c>
      <c r="S7645">
        <f>IF(SalesData[[#This Row],[Return Status]]="Returned",1,0)</f>
        <v>0</v>
      </c>
      <c r="T7645">
        <v>2183.56</v>
      </c>
      <c r="U7645" s="2">
        <f>EOMONTH(SalesData[[#This Row],[Order Date]],0)</f>
        <v>45230</v>
      </c>
      <c r="V7645" s="9" t="str">
        <f>"Q"&amp;INT((MONTH(SalesData[[#This Row],[Order Date]])+2)/3)&amp;"-"&amp;YEAR(SalesData[[#This Row],[Order Date]])</f>
        <v>Q4-2023</v>
      </c>
    </row>
    <row r="7646" spans="1:22" x14ac:dyDescent="0.35">
      <c r="A7646" t="s">
        <v>7787</v>
      </c>
      <c r="B7646" s="1">
        <v>45202</v>
      </c>
      <c r="C7646" t="s">
        <v>188</v>
      </c>
      <c r="D7646" t="s">
        <v>99</v>
      </c>
      <c r="E7646">
        <v>3295429206</v>
      </c>
      <c r="F7646" t="s">
        <v>222</v>
      </c>
      <c r="G7646" t="s">
        <v>164</v>
      </c>
      <c r="H7646" t="s">
        <v>165</v>
      </c>
      <c r="I7646" t="s">
        <v>36</v>
      </c>
      <c r="J7646" t="s">
        <v>18</v>
      </c>
      <c r="K7646">
        <v>1527.16</v>
      </c>
      <c r="L7646">
        <v>322.27999999999997</v>
      </c>
      <c r="M7646" t="s">
        <v>19</v>
      </c>
      <c r="N7646">
        <v>0.21103224285602001</v>
      </c>
      <c r="O7646" t="s">
        <v>11351</v>
      </c>
      <c r="P7646" t="s">
        <v>11354</v>
      </c>
      <c r="R7646" t="s">
        <v>11353</v>
      </c>
      <c r="S7646">
        <f>IF(SalesData[[#This Row],[Return Status]]="Returned",1,0)</f>
        <v>0</v>
      </c>
      <c r="U7646" s="2">
        <f>EOMONTH(SalesData[[#This Row],[Order Date]],0)</f>
        <v>45230</v>
      </c>
      <c r="V7646" s="9" t="str">
        <f>"Q"&amp;INT((MONTH(SalesData[[#This Row],[Order Date]])+2)/3)&amp;"-"&amp;YEAR(SalesData[[#This Row],[Order Date]])</f>
        <v>Q4-2023</v>
      </c>
    </row>
    <row r="7647" spans="1:22" x14ac:dyDescent="0.35">
      <c r="A7647" t="s">
        <v>7788</v>
      </c>
      <c r="B7647" s="1">
        <v>45229</v>
      </c>
      <c r="C7647" t="s">
        <v>77</v>
      </c>
      <c r="D7647" t="s">
        <v>27</v>
      </c>
      <c r="E7647">
        <v>4281362728</v>
      </c>
      <c r="F7647" t="s">
        <v>28</v>
      </c>
      <c r="G7647" t="s">
        <v>29</v>
      </c>
      <c r="H7647" t="s">
        <v>30</v>
      </c>
      <c r="I7647" t="s">
        <v>31</v>
      </c>
      <c r="J7647" t="s">
        <v>19</v>
      </c>
      <c r="K7647">
        <v>59.49</v>
      </c>
      <c r="L7647">
        <v>8.75</v>
      </c>
      <c r="M7647" t="s">
        <v>19</v>
      </c>
      <c r="N7647">
        <v>0.14708354345268099</v>
      </c>
      <c r="O7647" t="s">
        <v>11361</v>
      </c>
      <c r="P7647" t="s">
        <v>11352</v>
      </c>
      <c r="Q7647" t="s">
        <v>11366</v>
      </c>
      <c r="R7647" t="s">
        <v>11360</v>
      </c>
      <c r="S7647">
        <f>IF(SalesData[[#This Row],[Return Status]]="Returned",1,0)</f>
        <v>1</v>
      </c>
      <c r="T7647">
        <v>2788.38</v>
      </c>
      <c r="U7647" s="2">
        <f>EOMONTH(SalesData[[#This Row],[Order Date]],0)</f>
        <v>45230</v>
      </c>
      <c r="V7647" s="9" t="str">
        <f>"Q"&amp;INT((MONTH(SalesData[[#This Row],[Order Date]])+2)/3)&amp;"-"&amp;YEAR(SalesData[[#This Row],[Order Date]])</f>
        <v>Q4-2023</v>
      </c>
    </row>
    <row r="7648" spans="1:22" x14ac:dyDescent="0.35">
      <c r="A7648" t="s">
        <v>7789</v>
      </c>
      <c r="B7648" s="1">
        <v>45219</v>
      </c>
      <c r="C7648" t="s">
        <v>38</v>
      </c>
      <c r="D7648" t="s">
        <v>145</v>
      </c>
      <c r="E7648">
        <v>8245829179</v>
      </c>
      <c r="F7648" t="s">
        <v>172</v>
      </c>
      <c r="G7648" t="s">
        <v>141</v>
      </c>
      <c r="H7648" t="s">
        <v>121</v>
      </c>
      <c r="I7648" t="s">
        <v>17</v>
      </c>
      <c r="J7648" t="s">
        <v>42</v>
      </c>
      <c r="K7648">
        <v>3230.22</v>
      </c>
      <c r="L7648">
        <v>187.05</v>
      </c>
      <c r="M7648" t="s">
        <v>43</v>
      </c>
      <c r="N7648">
        <v>5.7906272637777E-2</v>
      </c>
      <c r="O7648" t="s">
        <v>11351</v>
      </c>
      <c r="P7648" t="s">
        <v>11356</v>
      </c>
      <c r="R7648" t="s">
        <v>11353</v>
      </c>
      <c r="S7648">
        <f>IF(SalesData[[#This Row],[Return Status]]="Returned",1,0)</f>
        <v>0</v>
      </c>
      <c r="T7648">
        <v>2793.38</v>
      </c>
      <c r="U7648" s="2">
        <f>EOMONTH(SalesData[[#This Row],[Order Date]],0)</f>
        <v>45230</v>
      </c>
      <c r="V7648" s="9" t="str">
        <f>"Q"&amp;INT((MONTH(SalesData[[#This Row],[Order Date]])+2)/3)&amp;"-"&amp;YEAR(SalesData[[#This Row],[Order Date]])</f>
        <v>Q4-2023</v>
      </c>
    </row>
    <row r="7649" spans="1:22" x14ac:dyDescent="0.35">
      <c r="A7649" t="s">
        <v>7790</v>
      </c>
      <c r="B7649" s="1">
        <v>45213</v>
      </c>
      <c r="C7649" t="s">
        <v>144</v>
      </c>
      <c r="D7649" t="s">
        <v>80</v>
      </c>
      <c r="E7649">
        <v>7833983648</v>
      </c>
      <c r="F7649" t="s">
        <v>68</v>
      </c>
      <c r="G7649" t="s">
        <v>69</v>
      </c>
      <c r="H7649" t="s">
        <v>41</v>
      </c>
      <c r="I7649" t="s">
        <v>31</v>
      </c>
      <c r="J7649" t="s">
        <v>61</v>
      </c>
      <c r="K7649">
        <v>3749.33</v>
      </c>
      <c r="L7649">
        <v>205.34</v>
      </c>
      <c r="M7649" t="s">
        <v>62</v>
      </c>
      <c r="N7649">
        <v>5.4767118391819303E-2</v>
      </c>
      <c r="O7649" t="s">
        <v>11351</v>
      </c>
      <c r="P7649" t="s">
        <v>11356</v>
      </c>
      <c r="R7649" t="s">
        <v>11353</v>
      </c>
      <c r="S7649">
        <f>IF(SalesData[[#This Row],[Return Status]]="Returned",1,0)</f>
        <v>0</v>
      </c>
      <c r="T7649">
        <v>2081.52</v>
      </c>
      <c r="U7649" s="2">
        <f>EOMONTH(SalesData[[#This Row],[Order Date]],0)</f>
        <v>45230</v>
      </c>
      <c r="V7649" s="9" t="str">
        <f>"Q"&amp;INT((MONTH(SalesData[[#This Row],[Order Date]])+2)/3)&amp;"-"&amp;YEAR(SalesData[[#This Row],[Order Date]])</f>
        <v>Q4-2023</v>
      </c>
    </row>
    <row r="7650" spans="1:22" x14ac:dyDescent="0.35">
      <c r="A7650" t="s">
        <v>7791</v>
      </c>
      <c r="B7650" s="1">
        <v>45215</v>
      </c>
      <c r="C7650" t="s">
        <v>139</v>
      </c>
      <c r="D7650" t="s">
        <v>27</v>
      </c>
      <c r="E7650">
        <v>9102926209</v>
      </c>
      <c r="F7650" t="s">
        <v>103</v>
      </c>
      <c r="G7650" t="s">
        <v>23</v>
      </c>
      <c r="H7650" t="s">
        <v>24</v>
      </c>
      <c r="I7650" t="s">
        <v>17</v>
      </c>
      <c r="J7650" t="s">
        <v>62</v>
      </c>
      <c r="K7650">
        <v>379.11</v>
      </c>
      <c r="L7650">
        <v>54.31</v>
      </c>
      <c r="M7650" t="s">
        <v>62</v>
      </c>
      <c r="N7650">
        <v>0.143256574608953</v>
      </c>
      <c r="O7650" t="s">
        <v>11361</v>
      </c>
      <c r="P7650" t="s">
        <v>11352</v>
      </c>
      <c r="R7650" t="s">
        <v>11353</v>
      </c>
      <c r="S7650">
        <f>IF(SalesData[[#This Row],[Return Status]]="Returned",1,0)</f>
        <v>0</v>
      </c>
      <c r="T7650">
        <v>2821.33</v>
      </c>
      <c r="U7650" s="2">
        <f>EOMONTH(SalesData[[#This Row],[Order Date]],0)</f>
        <v>45230</v>
      </c>
      <c r="V7650" s="9" t="str">
        <f>"Q"&amp;INT((MONTH(SalesData[[#This Row],[Order Date]])+2)/3)&amp;"-"&amp;YEAR(SalesData[[#This Row],[Order Date]])</f>
        <v>Q4-2023</v>
      </c>
    </row>
    <row r="7651" spans="1:22" x14ac:dyDescent="0.35">
      <c r="A7651" t="s">
        <v>7792</v>
      </c>
      <c r="B7651" s="1">
        <v>45207</v>
      </c>
      <c r="C7651" t="s">
        <v>57</v>
      </c>
      <c r="D7651" t="s">
        <v>39</v>
      </c>
      <c r="E7651">
        <v>8713989916</v>
      </c>
      <c r="F7651" t="s">
        <v>120</v>
      </c>
      <c r="G7651" t="s">
        <v>236</v>
      </c>
      <c r="H7651" t="s">
        <v>121</v>
      </c>
      <c r="I7651" t="s">
        <v>17</v>
      </c>
      <c r="J7651" t="s">
        <v>19</v>
      </c>
      <c r="K7651">
        <v>3682.23</v>
      </c>
      <c r="L7651">
        <v>880.63</v>
      </c>
      <c r="M7651" t="s">
        <v>19</v>
      </c>
      <c r="N7651">
        <v>0.23915670666960001</v>
      </c>
      <c r="O7651" t="s">
        <v>11351</v>
      </c>
      <c r="P7651" t="s">
        <v>11354</v>
      </c>
      <c r="R7651" t="s">
        <v>11353</v>
      </c>
      <c r="S7651">
        <f>IF(SalesData[[#This Row],[Return Status]]="Returned",1,0)</f>
        <v>0</v>
      </c>
      <c r="U7651" s="2">
        <f>EOMONTH(SalesData[[#This Row],[Order Date]],0)</f>
        <v>45230</v>
      </c>
      <c r="V7651" s="9" t="str">
        <f>"Q"&amp;INT((MONTH(SalesData[[#This Row],[Order Date]])+2)/3)&amp;"-"&amp;YEAR(SalesData[[#This Row],[Order Date]])</f>
        <v>Q4-2023</v>
      </c>
    </row>
    <row r="7652" spans="1:22" x14ac:dyDescent="0.35">
      <c r="A7652" t="s">
        <v>7793</v>
      </c>
      <c r="B7652" s="1">
        <v>45214</v>
      </c>
      <c r="C7652" t="s">
        <v>184</v>
      </c>
      <c r="D7652" t="s">
        <v>72</v>
      </c>
      <c r="E7652">
        <v>705561711</v>
      </c>
      <c r="F7652" t="s">
        <v>22</v>
      </c>
      <c r="G7652" t="s">
        <v>23</v>
      </c>
      <c r="H7652" t="s">
        <v>24</v>
      </c>
      <c r="I7652" t="s">
        <v>17</v>
      </c>
      <c r="J7652" t="s">
        <v>19</v>
      </c>
      <c r="K7652">
        <v>1189.21</v>
      </c>
      <c r="L7652">
        <v>173.17</v>
      </c>
      <c r="M7652" t="s">
        <v>19</v>
      </c>
      <c r="N7652">
        <v>0.14561767896334499</v>
      </c>
      <c r="O7652" t="s">
        <v>11351</v>
      </c>
      <c r="P7652" t="s">
        <v>11352</v>
      </c>
      <c r="R7652" t="s">
        <v>11353</v>
      </c>
      <c r="S7652">
        <f>IF(SalesData[[#This Row],[Return Status]]="Returned",1,0)</f>
        <v>0</v>
      </c>
      <c r="T7652">
        <v>2821.33</v>
      </c>
      <c r="U7652" s="2">
        <f>EOMONTH(SalesData[[#This Row],[Order Date]],0)</f>
        <v>45230</v>
      </c>
      <c r="V7652" s="9" t="str">
        <f>"Q"&amp;INT((MONTH(SalesData[[#This Row],[Order Date]])+2)/3)&amp;"-"&amp;YEAR(SalesData[[#This Row],[Order Date]])</f>
        <v>Q4-2023</v>
      </c>
    </row>
    <row r="7653" spans="1:22" x14ac:dyDescent="0.35">
      <c r="A7653" t="s">
        <v>7794</v>
      </c>
      <c r="B7653" s="1">
        <v>45201</v>
      </c>
      <c r="C7653" t="s">
        <v>132</v>
      </c>
      <c r="D7653" t="s">
        <v>72</v>
      </c>
      <c r="E7653">
        <v>1232700728</v>
      </c>
      <c r="F7653" t="s">
        <v>170</v>
      </c>
      <c r="G7653" t="s">
        <v>69</v>
      </c>
      <c r="H7653" t="s">
        <v>41</v>
      </c>
      <c r="I7653" t="s">
        <v>31</v>
      </c>
      <c r="J7653" t="s">
        <v>42</v>
      </c>
      <c r="K7653">
        <v>2106.08</v>
      </c>
      <c r="L7653">
        <v>354.1</v>
      </c>
      <c r="M7653" t="s">
        <v>43</v>
      </c>
      <c r="N7653">
        <v>0.16813226468130399</v>
      </c>
      <c r="O7653" t="s">
        <v>11351</v>
      </c>
      <c r="P7653" t="s">
        <v>11352</v>
      </c>
      <c r="R7653" t="s">
        <v>11353</v>
      </c>
      <c r="S7653">
        <f>IF(SalesData[[#This Row],[Return Status]]="Returned",1,0)</f>
        <v>0</v>
      </c>
      <c r="T7653">
        <v>2081.52</v>
      </c>
      <c r="U7653" s="2">
        <f>EOMONTH(SalesData[[#This Row],[Order Date]],0)</f>
        <v>45230</v>
      </c>
      <c r="V7653" s="9" t="str">
        <f>"Q"&amp;INT((MONTH(SalesData[[#This Row],[Order Date]])+2)/3)&amp;"-"&amp;YEAR(SalesData[[#This Row],[Order Date]])</f>
        <v>Q4-2023</v>
      </c>
    </row>
    <row r="7654" spans="1:22" x14ac:dyDescent="0.35">
      <c r="A7654" t="s">
        <v>7795</v>
      </c>
      <c r="B7654" s="1">
        <v>45227</v>
      </c>
      <c r="C7654" t="s">
        <v>38</v>
      </c>
      <c r="D7654" t="s">
        <v>46</v>
      </c>
      <c r="E7654">
        <v>2514920667</v>
      </c>
      <c r="F7654" t="s">
        <v>50</v>
      </c>
      <c r="G7654" t="s">
        <v>34</v>
      </c>
      <c r="H7654" t="s">
        <v>35</v>
      </c>
      <c r="I7654" t="s">
        <v>36</v>
      </c>
      <c r="J7654" t="s">
        <v>62</v>
      </c>
      <c r="K7654">
        <v>858.11</v>
      </c>
      <c r="L7654">
        <v>99.01</v>
      </c>
      <c r="M7654" t="s">
        <v>62</v>
      </c>
      <c r="N7654">
        <v>0.115381477899104</v>
      </c>
      <c r="O7654" t="s">
        <v>11355</v>
      </c>
      <c r="P7654" t="s">
        <v>11352</v>
      </c>
      <c r="R7654" t="s">
        <v>11353</v>
      </c>
      <c r="S7654">
        <f>IF(SalesData[[#This Row],[Return Status]]="Returned",1,0)</f>
        <v>0</v>
      </c>
      <c r="U7654" s="2">
        <f>EOMONTH(SalesData[[#This Row],[Order Date]],0)</f>
        <v>45230</v>
      </c>
      <c r="V7654" s="9" t="str">
        <f>"Q"&amp;INT((MONTH(SalesData[[#This Row],[Order Date]])+2)/3)&amp;"-"&amp;YEAR(SalesData[[#This Row],[Order Date]])</f>
        <v>Q4-2023</v>
      </c>
    </row>
    <row r="7655" spans="1:22" x14ac:dyDescent="0.35">
      <c r="A7655" t="s">
        <v>7796</v>
      </c>
      <c r="B7655" s="1">
        <v>45213</v>
      </c>
      <c r="C7655" t="s">
        <v>106</v>
      </c>
      <c r="D7655" t="s">
        <v>13</v>
      </c>
      <c r="E7655">
        <v>4560604577</v>
      </c>
      <c r="F7655" t="s">
        <v>50</v>
      </c>
      <c r="G7655" t="s">
        <v>34</v>
      </c>
      <c r="H7655" t="s">
        <v>35</v>
      </c>
      <c r="I7655" t="s">
        <v>36</v>
      </c>
      <c r="J7655" t="s">
        <v>19</v>
      </c>
      <c r="K7655">
        <v>3940.48</v>
      </c>
      <c r="L7655">
        <v>607.85</v>
      </c>
      <c r="M7655" t="s">
        <v>19</v>
      </c>
      <c r="N7655">
        <v>0.15425785691083299</v>
      </c>
      <c r="O7655" t="s">
        <v>11351</v>
      </c>
      <c r="P7655" t="s">
        <v>11352</v>
      </c>
      <c r="R7655" t="s">
        <v>11353</v>
      </c>
      <c r="S7655">
        <f>IF(SalesData[[#This Row],[Return Status]]="Returned",1,0)</f>
        <v>0</v>
      </c>
      <c r="U7655" s="2">
        <f>EOMONTH(SalesData[[#This Row],[Order Date]],0)</f>
        <v>45230</v>
      </c>
      <c r="V7655" s="9" t="str">
        <f>"Q"&amp;INT((MONTH(SalesData[[#This Row],[Order Date]])+2)/3)&amp;"-"&amp;YEAR(SalesData[[#This Row],[Order Date]])</f>
        <v>Q4-2023</v>
      </c>
    </row>
    <row r="7656" spans="1:22" x14ac:dyDescent="0.35">
      <c r="A7656" t="s">
        <v>7797</v>
      </c>
      <c r="B7656" s="1">
        <v>45200</v>
      </c>
      <c r="C7656" t="s">
        <v>124</v>
      </c>
      <c r="D7656" t="s">
        <v>145</v>
      </c>
      <c r="E7656">
        <v>5375100218</v>
      </c>
      <c r="F7656" t="s">
        <v>133</v>
      </c>
      <c r="G7656" t="s">
        <v>89</v>
      </c>
      <c r="H7656" t="s">
        <v>90</v>
      </c>
      <c r="I7656" t="s">
        <v>31</v>
      </c>
      <c r="J7656" t="s">
        <v>18</v>
      </c>
      <c r="K7656">
        <v>4257.49</v>
      </c>
      <c r="L7656">
        <v>1131.78</v>
      </c>
      <c r="M7656" t="s">
        <v>19</v>
      </c>
      <c r="N7656">
        <v>0.26583268545551503</v>
      </c>
      <c r="O7656" t="s">
        <v>11351</v>
      </c>
      <c r="P7656" t="s">
        <v>11354</v>
      </c>
      <c r="R7656" t="s">
        <v>11353</v>
      </c>
      <c r="S7656">
        <f>IF(SalesData[[#This Row],[Return Status]]="Returned",1,0)</f>
        <v>0</v>
      </c>
      <c r="T7656">
        <v>207.68</v>
      </c>
      <c r="U7656" s="2">
        <f>EOMONTH(SalesData[[#This Row],[Order Date]],0)</f>
        <v>45230</v>
      </c>
      <c r="V7656" s="9" t="str">
        <f>"Q"&amp;INT((MONTH(SalesData[[#This Row],[Order Date]])+2)/3)&amp;"-"&amp;YEAR(SalesData[[#This Row],[Order Date]])</f>
        <v>Q4-2023</v>
      </c>
    </row>
    <row r="7657" spans="1:22" x14ac:dyDescent="0.35">
      <c r="A7657" t="s">
        <v>7798</v>
      </c>
      <c r="B7657" s="1">
        <v>45222</v>
      </c>
      <c r="C7657" t="s">
        <v>162</v>
      </c>
      <c r="D7657" t="s">
        <v>39</v>
      </c>
      <c r="E7657">
        <v>5411493805</v>
      </c>
      <c r="F7657" t="s">
        <v>103</v>
      </c>
      <c r="G7657" t="s">
        <v>212</v>
      </c>
      <c r="H7657" t="s">
        <v>24</v>
      </c>
      <c r="I7657" t="s">
        <v>17</v>
      </c>
      <c r="J7657" t="s">
        <v>19</v>
      </c>
      <c r="K7657">
        <v>3055.41</v>
      </c>
      <c r="L7657">
        <v>181.53</v>
      </c>
      <c r="M7657" t="s">
        <v>19</v>
      </c>
      <c r="N7657">
        <v>5.9412648384341203E-2</v>
      </c>
      <c r="O7657" t="s">
        <v>11351</v>
      </c>
      <c r="P7657" t="s">
        <v>11356</v>
      </c>
      <c r="R7657" t="s">
        <v>11353</v>
      </c>
      <c r="S7657">
        <f>IF(SalesData[[#This Row],[Return Status]]="Returned",1,0)</f>
        <v>0</v>
      </c>
      <c r="U7657" s="2">
        <f>EOMONTH(SalesData[[#This Row],[Order Date]],0)</f>
        <v>45230</v>
      </c>
      <c r="V7657" s="9" t="str">
        <f>"Q"&amp;INT((MONTH(SalesData[[#This Row],[Order Date]])+2)/3)&amp;"-"&amp;YEAR(SalesData[[#This Row],[Order Date]])</f>
        <v>Q4-2023</v>
      </c>
    </row>
    <row r="7658" spans="1:22" x14ac:dyDescent="0.35">
      <c r="A7658" t="s">
        <v>7799</v>
      </c>
      <c r="B7658" s="1">
        <v>45222</v>
      </c>
      <c r="C7658" t="s">
        <v>162</v>
      </c>
      <c r="D7658" t="s">
        <v>39</v>
      </c>
      <c r="E7658">
        <v>4086732370</v>
      </c>
      <c r="F7658" t="s">
        <v>40</v>
      </c>
      <c r="G7658" t="s">
        <v>11358</v>
      </c>
      <c r="H7658" t="s">
        <v>41</v>
      </c>
      <c r="I7658" t="s">
        <v>31</v>
      </c>
      <c r="J7658" t="s">
        <v>18</v>
      </c>
      <c r="K7658">
        <v>1465.42</v>
      </c>
      <c r="L7658">
        <v>62.02</v>
      </c>
      <c r="M7658" t="s">
        <v>19</v>
      </c>
      <c r="N7658">
        <v>4.2322337623343503E-2</v>
      </c>
      <c r="O7658" t="s">
        <v>11351</v>
      </c>
      <c r="P7658" t="s">
        <v>11356</v>
      </c>
      <c r="R7658" t="s">
        <v>11353</v>
      </c>
      <c r="S7658">
        <f>IF(SalesData[[#This Row],[Return Status]]="Returned",1,0)</f>
        <v>0</v>
      </c>
      <c r="U7658" s="2">
        <f>EOMONTH(SalesData[[#This Row],[Order Date]],0)</f>
        <v>45230</v>
      </c>
      <c r="V7658" s="9" t="str">
        <f>"Q"&amp;INT((MONTH(SalesData[[#This Row],[Order Date]])+2)/3)&amp;"-"&amp;YEAR(SalesData[[#This Row],[Order Date]])</f>
        <v>Q4-2023</v>
      </c>
    </row>
    <row r="7659" spans="1:22" x14ac:dyDescent="0.35">
      <c r="A7659" t="s">
        <v>7800</v>
      </c>
      <c r="B7659" s="1">
        <v>45214</v>
      </c>
      <c r="C7659" t="s">
        <v>184</v>
      </c>
      <c r="D7659" t="s">
        <v>145</v>
      </c>
      <c r="E7659">
        <v>7283333250</v>
      </c>
      <c r="F7659" t="s">
        <v>238</v>
      </c>
      <c r="G7659" t="s">
        <v>74</v>
      </c>
      <c r="H7659" t="s">
        <v>75</v>
      </c>
      <c r="I7659" t="s">
        <v>36</v>
      </c>
      <c r="J7659" t="s">
        <v>19</v>
      </c>
      <c r="K7659">
        <v>4235.17</v>
      </c>
      <c r="L7659">
        <v>497.28</v>
      </c>
      <c r="M7659" t="s">
        <v>19</v>
      </c>
      <c r="N7659">
        <v>0.117416774297136</v>
      </c>
      <c r="O7659" t="s">
        <v>11351</v>
      </c>
      <c r="P7659" t="s">
        <v>11352</v>
      </c>
      <c r="R7659" t="s">
        <v>11353</v>
      </c>
      <c r="S7659">
        <f>IF(SalesData[[#This Row],[Return Status]]="Returned",1,0)</f>
        <v>0</v>
      </c>
      <c r="T7659">
        <v>2420.2800000000002</v>
      </c>
      <c r="U7659" s="2">
        <f>EOMONTH(SalesData[[#This Row],[Order Date]],0)</f>
        <v>45230</v>
      </c>
      <c r="V7659" s="9" t="str">
        <f>"Q"&amp;INT((MONTH(SalesData[[#This Row],[Order Date]])+2)/3)&amp;"-"&amp;YEAR(SalesData[[#This Row],[Order Date]])</f>
        <v>Q4-2023</v>
      </c>
    </row>
    <row r="7660" spans="1:22" x14ac:dyDescent="0.35">
      <c r="A7660" t="s">
        <v>7801</v>
      </c>
      <c r="B7660" s="1">
        <v>45219</v>
      </c>
      <c r="C7660" t="s">
        <v>176</v>
      </c>
      <c r="D7660" t="s">
        <v>99</v>
      </c>
      <c r="E7660">
        <v>1637855098</v>
      </c>
      <c r="F7660" t="s">
        <v>22</v>
      </c>
      <c r="G7660" t="s">
        <v>23</v>
      </c>
      <c r="H7660" t="s">
        <v>24</v>
      </c>
      <c r="I7660" t="s">
        <v>17</v>
      </c>
      <c r="J7660" t="s">
        <v>43</v>
      </c>
      <c r="K7660">
        <v>612.22</v>
      </c>
      <c r="L7660">
        <v>100.44</v>
      </c>
      <c r="M7660" t="s">
        <v>43</v>
      </c>
      <c r="N7660">
        <v>0.16405867171931701</v>
      </c>
      <c r="O7660" t="s">
        <v>11355</v>
      </c>
      <c r="P7660" t="s">
        <v>11352</v>
      </c>
      <c r="R7660" t="s">
        <v>11353</v>
      </c>
      <c r="S7660">
        <f>IF(SalesData[[#This Row],[Return Status]]="Returned",1,0)</f>
        <v>0</v>
      </c>
      <c r="T7660">
        <v>2821.33</v>
      </c>
      <c r="U7660" s="2">
        <f>EOMONTH(SalesData[[#This Row],[Order Date]],0)</f>
        <v>45230</v>
      </c>
      <c r="V7660" s="9" t="str">
        <f>"Q"&amp;INT((MONTH(SalesData[[#This Row],[Order Date]])+2)/3)&amp;"-"&amp;YEAR(SalesData[[#This Row],[Order Date]])</f>
        <v>Q4-2023</v>
      </c>
    </row>
    <row r="7661" spans="1:22" x14ac:dyDescent="0.35">
      <c r="A7661" t="s">
        <v>7802</v>
      </c>
      <c r="B7661" s="1">
        <v>45225</v>
      </c>
      <c r="C7661" t="s">
        <v>113</v>
      </c>
      <c r="D7661" t="s">
        <v>27</v>
      </c>
      <c r="E7661">
        <v>1854656120</v>
      </c>
      <c r="F7661" t="s">
        <v>103</v>
      </c>
      <c r="G7661" t="s">
        <v>23</v>
      </c>
      <c r="H7661" t="s">
        <v>11357</v>
      </c>
      <c r="I7661" t="s">
        <v>17</v>
      </c>
      <c r="J7661" t="s">
        <v>62</v>
      </c>
      <c r="K7661">
        <v>240.44</v>
      </c>
      <c r="L7661">
        <v>38.119999999999997</v>
      </c>
      <c r="M7661" t="s">
        <v>62</v>
      </c>
      <c r="N7661">
        <v>0.15854267176842499</v>
      </c>
      <c r="O7661" t="s">
        <v>11361</v>
      </c>
      <c r="P7661" t="s">
        <v>11352</v>
      </c>
      <c r="R7661" t="s">
        <v>11353</v>
      </c>
      <c r="S7661">
        <f>IF(SalesData[[#This Row],[Return Status]]="Returned",1,0)</f>
        <v>0</v>
      </c>
      <c r="T7661">
        <v>2821.33</v>
      </c>
      <c r="U7661" s="2">
        <f>EOMONTH(SalesData[[#This Row],[Order Date]],0)</f>
        <v>45230</v>
      </c>
      <c r="V7661" s="9" t="str">
        <f>"Q"&amp;INT((MONTH(SalesData[[#This Row],[Order Date]])+2)/3)&amp;"-"&amp;YEAR(SalesData[[#This Row],[Order Date]])</f>
        <v>Q4-2023</v>
      </c>
    </row>
    <row r="7662" spans="1:22" x14ac:dyDescent="0.35">
      <c r="A7662" t="s">
        <v>7803</v>
      </c>
      <c r="B7662" s="1">
        <v>45215</v>
      </c>
      <c r="C7662" t="s">
        <v>139</v>
      </c>
      <c r="D7662" t="s">
        <v>27</v>
      </c>
      <c r="E7662">
        <v>7597561519</v>
      </c>
      <c r="F7662" t="s">
        <v>137</v>
      </c>
      <c r="G7662" t="s">
        <v>34</v>
      </c>
      <c r="H7662" t="s">
        <v>35</v>
      </c>
      <c r="I7662" t="s">
        <v>36</v>
      </c>
      <c r="J7662" t="s">
        <v>62</v>
      </c>
      <c r="K7662">
        <v>4774.9399999999996</v>
      </c>
      <c r="L7662">
        <v>466.6</v>
      </c>
      <c r="M7662" t="s">
        <v>62</v>
      </c>
      <c r="N7662">
        <v>9.7718505363418195E-2</v>
      </c>
      <c r="O7662" t="s">
        <v>11351</v>
      </c>
      <c r="P7662" t="s">
        <v>11356</v>
      </c>
      <c r="R7662" t="s">
        <v>11353</v>
      </c>
      <c r="S7662">
        <f>IF(SalesData[[#This Row],[Return Status]]="Returned",1,0)</f>
        <v>0</v>
      </c>
      <c r="U7662" s="2">
        <f>EOMONTH(SalesData[[#This Row],[Order Date]],0)</f>
        <v>45230</v>
      </c>
      <c r="V7662" s="9" t="str">
        <f>"Q"&amp;INT((MONTH(SalesData[[#This Row],[Order Date]])+2)/3)&amp;"-"&amp;YEAR(SalesData[[#This Row],[Order Date]])</f>
        <v>Q4-2023</v>
      </c>
    </row>
    <row r="7663" spans="1:22" x14ac:dyDescent="0.35">
      <c r="A7663" t="s">
        <v>7804</v>
      </c>
      <c r="B7663" s="1">
        <v>45225</v>
      </c>
      <c r="C7663" t="s">
        <v>52</v>
      </c>
      <c r="D7663" t="s">
        <v>27</v>
      </c>
      <c r="E7663">
        <v>438727531</v>
      </c>
      <c r="F7663" t="s">
        <v>81</v>
      </c>
      <c r="G7663" t="s">
        <v>74</v>
      </c>
      <c r="H7663" t="s">
        <v>75</v>
      </c>
      <c r="I7663" t="s">
        <v>36</v>
      </c>
      <c r="J7663" t="s">
        <v>18</v>
      </c>
      <c r="K7663">
        <v>2653.81</v>
      </c>
      <c r="L7663">
        <v>724.62</v>
      </c>
      <c r="M7663" t="s">
        <v>19</v>
      </c>
      <c r="N7663">
        <v>0.27304893718841999</v>
      </c>
      <c r="O7663" t="s">
        <v>11351</v>
      </c>
      <c r="P7663" t="s">
        <v>11354</v>
      </c>
      <c r="R7663" t="s">
        <v>11353</v>
      </c>
      <c r="S7663">
        <f>IF(SalesData[[#This Row],[Return Status]]="Returned",1,0)</f>
        <v>0</v>
      </c>
      <c r="T7663">
        <v>2420.2800000000002</v>
      </c>
      <c r="U7663" s="2">
        <f>EOMONTH(SalesData[[#This Row],[Order Date]],0)</f>
        <v>45230</v>
      </c>
      <c r="V7663" s="9" t="str">
        <f>"Q"&amp;INT((MONTH(SalesData[[#This Row],[Order Date]])+2)/3)&amp;"-"&amp;YEAR(SalesData[[#This Row],[Order Date]])</f>
        <v>Q4-2023</v>
      </c>
    </row>
    <row r="7664" spans="1:22" x14ac:dyDescent="0.35">
      <c r="A7664" t="s">
        <v>7805</v>
      </c>
      <c r="B7664" s="1">
        <v>45204</v>
      </c>
      <c r="C7664" t="s">
        <v>139</v>
      </c>
      <c r="D7664" t="s">
        <v>46</v>
      </c>
      <c r="E7664">
        <v>6419992798</v>
      </c>
      <c r="F7664" t="s">
        <v>114</v>
      </c>
      <c r="G7664" t="s">
        <v>59</v>
      </c>
      <c r="H7664" t="s">
        <v>60</v>
      </c>
      <c r="I7664" t="s">
        <v>31</v>
      </c>
      <c r="J7664" t="s">
        <v>65</v>
      </c>
      <c r="K7664">
        <v>1679.69</v>
      </c>
      <c r="L7664">
        <v>204.93</v>
      </c>
      <c r="M7664" t="s">
        <v>65</v>
      </c>
      <c r="N7664">
        <v>0.12200465562097799</v>
      </c>
      <c r="O7664" t="s">
        <v>11351</v>
      </c>
      <c r="P7664" t="s">
        <v>11352</v>
      </c>
      <c r="R7664" t="s">
        <v>11353</v>
      </c>
      <c r="S7664">
        <f>IF(SalesData[[#This Row],[Return Status]]="Returned",1,0)</f>
        <v>0</v>
      </c>
      <c r="T7664">
        <v>2183.56</v>
      </c>
      <c r="U7664" s="2">
        <f>EOMONTH(SalesData[[#This Row],[Order Date]],0)</f>
        <v>45230</v>
      </c>
      <c r="V7664" s="9" t="str">
        <f>"Q"&amp;INT((MONTH(SalesData[[#This Row],[Order Date]])+2)/3)&amp;"-"&amp;YEAR(SalesData[[#This Row],[Order Date]])</f>
        <v>Q4-2023</v>
      </c>
    </row>
    <row r="7665" spans="1:22" x14ac:dyDescent="0.35">
      <c r="A7665" t="s">
        <v>7806</v>
      </c>
      <c r="B7665" s="1">
        <v>45207</v>
      </c>
      <c r="C7665" t="s">
        <v>149</v>
      </c>
      <c r="D7665" t="s">
        <v>13</v>
      </c>
      <c r="E7665">
        <v>950959762</v>
      </c>
      <c r="F7665" t="s">
        <v>170</v>
      </c>
      <c r="G7665" t="s">
        <v>69</v>
      </c>
      <c r="H7665" t="s">
        <v>41</v>
      </c>
      <c r="I7665" t="s">
        <v>31</v>
      </c>
      <c r="J7665" t="s">
        <v>43</v>
      </c>
      <c r="K7665">
        <v>4698.8900000000003</v>
      </c>
      <c r="L7665">
        <v>1250.18</v>
      </c>
      <c r="M7665" t="s">
        <v>43</v>
      </c>
      <c r="N7665">
        <v>0.26605857979224901</v>
      </c>
      <c r="O7665" t="s">
        <v>11351</v>
      </c>
      <c r="P7665" t="s">
        <v>11354</v>
      </c>
      <c r="R7665" t="s">
        <v>11353</v>
      </c>
      <c r="S7665">
        <f>IF(SalesData[[#This Row],[Return Status]]="Returned",1,0)</f>
        <v>0</v>
      </c>
      <c r="T7665">
        <v>2081.52</v>
      </c>
      <c r="U7665" s="2">
        <f>EOMONTH(SalesData[[#This Row],[Order Date]],0)</f>
        <v>45230</v>
      </c>
      <c r="V7665" s="9" t="str">
        <f>"Q"&amp;INT((MONTH(SalesData[[#This Row],[Order Date]])+2)/3)&amp;"-"&amp;YEAR(SalesData[[#This Row],[Order Date]])</f>
        <v>Q4-2023</v>
      </c>
    </row>
    <row r="7666" spans="1:22" x14ac:dyDescent="0.35">
      <c r="A7666" t="s">
        <v>7807</v>
      </c>
      <c r="B7666" s="1">
        <v>45200</v>
      </c>
      <c r="C7666" t="s">
        <v>188</v>
      </c>
      <c r="D7666" t="s">
        <v>145</v>
      </c>
      <c r="E7666">
        <v>9924878907</v>
      </c>
      <c r="F7666" t="s">
        <v>58</v>
      </c>
      <c r="G7666" t="s">
        <v>59</v>
      </c>
      <c r="H7666" t="s">
        <v>60</v>
      </c>
      <c r="I7666" t="s">
        <v>31</v>
      </c>
      <c r="J7666" t="s">
        <v>19</v>
      </c>
      <c r="K7666">
        <v>1859.61</v>
      </c>
      <c r="L7666">
        <v>189.83</v>
      </c>
      <c r="M7666" t="s">
        <v>19</v>
      </c>
      <c r="N7666">
        <v>0.10208054376993</v>
      </c>
      <c r="O7666" t="s">
        <v>11351</v>
      </c>
      <c r="P7666" t="s">
        <v>11352</v>
      </c>
      <c r="R7666" t="s">
        <v>11353</v>
      </c>
      <c r="S7666">
        <f>IF(SalesData[[#This Row],[Return Status]]="Returned",1,0)</f>
        <v>0</v>
      </c>
      <c r="T7666">
        <v>2183.56</v>
      </c>
      <c r="U7666" s="2">
        <f>EOMONTH(SalesData[[#This Row],[Order Date]],0)</f>
        <v>45230</v>
      </c>
      <c r="V7666" s="9" t="str">
        <f>"Q"&amp;INT((MONTH(SalesData[[#This Row],[Order Date]])+2)/3)&amp;"-"&amp;YEAR(SalesData[[#This Row],[Order Date]])</f>
        <v>Q4-2023</v>
      </c>
    </row>
    <row r="7667" spans="1:22" x14ac:dyDescent="0.35">
      <c r="A7667" t="s">
        <v>7808</v>
      </c>
      <c r="B7667" s="1">
        <v>45225</v>
      </c>
      <c r="C7667" t="s">
        <v>325</v>
      </c>
      <c r="D7667" t="s">
        <v>27</v>
      </c>
      <c r="E7667">
        <v>4843216158</v>
      </c>
      <c r="F7667" t="s">
        <v>64</v>
      </c>
      <c r="G7667" t="s">
        <v>15</v>
      </c>
      <c r="H7667" t="s">
        <v>16</v>
      </c>
      <c r="I7667" t="s">
        <v>17</v>
      </c>
      <c r="J7667" t="s">
        <v>18</v>
      </c>
      <c r="K7667">
        <v>4150.6899999999996</v>
      </c>
      <c r="L7667">
        <v>345.36</v>
      </c>
      <c r="M7667" t="s">
        <v>19</v>
      </c>
      <c r="N7667">
        <v>8.3205442950449196E-2</v>
      </c>
      <c r="O7667" t="s">
        <v>11351</v>
      </c>
      <c r="P7667" t="s">
        <v>11356</v>
      </c>
      <c r="R7667" t="s">
        <v>11353</v>
      </c>
      <c r="S7667">
        <f>IF(SalesData[[#This Row],[Return Status]]="Returned",1,0)</f>
        <v>0</v>
      </c>
      <c r="T7667">
        <v>2085.91</v>
      </c>
      <c r="U7667" s="2">
        <f>EOMONTH(SalesData[[#This Row],[Order Date]],0)</f>
        <v>45230</v>
      </c>
      <c r="V7667" s="9" t="str">
        <f>"Q"&amp;INT((MONTH(SalesData[[#This Row],[Order Date]])+2)/3)&amp;"-"&amp;YEAR(SalesData[[#This Row],[Order Date]])</f>
        <v>Q4-2023</v>
      </c>
    </row>
    <row r="7668" spans="1:22" x14ac:dyDescent="0.35">
      <c r="A7668" t="s">
        <v>7809</v>
      </c>
      <c r="B7668" s="1">
        <v>45204</v>
      </c>
      <c r="C7668" t="s">
        <v>92</v>
      </c>
      <c r="D7668" t="s">
        <v>80</v>
      </c>
      <c r="E7668">
        <v>6214883856</v>
      </c>
      <c r="F7668" t="s">
        <v>168</v>
      </c>
      <c r="G7668" t="s">
        <v>54</v>
      </c>
      <c r="H7668" t="s">
        <v>55</v>
      </c>
      <c r="I7668" t="s">
        <v>31</v>
      </c>
      <c r="J7668" t="s">
        <v>18</v>
      </c>
      <c r="K7668">
        <v>2010.32</v>
      </c>
      <c r="L7668">
        <v>391.58</v>
      </c>
      <c r="M7668" t="s">
        <v>19</v>
      </c>
      <c r="N7668">
        <v>0.194784909865096</v>
      </c>
      <c r="O7668" t="s">
        <v>11351</v>
      </c>
      <c r="P7668" t="s">
        <v>11352</v>
      </c>
      <c r="R7668" t="s">
        <v>11353</v>
      </c>
      <c r="S7668">
        <f>IF(SalesData[[#This Row],[Return Status]]="Returned",1,0)</f>
        <v>0</v>
      </c>
      <c r="U7668" s="2">
        <f>EOMONTH(SalesData[[#This Row],[Order Date]],0)</f>
        <v>45230</v>
      </c>
      <c r="V7668" s="9" t="str">
        <f>"Q"&amp;INT((MONTH(SalesData[[#This Row],[Order Date]])+2)/3)&amp;"-"&amp;YEAR(SalesData[[#This Row],[Order Date]])</f>
        <v>Q4-2023</v>
      </c>
    </row>
    <row r="7669" spans="1:22" x14ac:dyDescent="0.35">
      <c r="A7669" t="s">
        <v>7810</v>
      </c>
      <c r="B7669" s="1">
        <v>45203</v>
      </c>
      <c r="C7669" t="s">
        <v>188</v>
      </c>
      <c r="D7669" t="s">
        <v>39</v>
      </c>
      <c r="E7669">
        <v>8160913294</v>
      </c>
      <c r="F7669" t="s">
        <v>50</v>
      </c>
      <c r="G7669" t="s">
        <v>34</v>
      </c>
      <c r="H7669" t="s">
        <v>35</v>
      </c>
      <c r="I7669" t="s">
        <v>36</v>
      </c>
      <c r="J7669" t="s">
        <v>42</v>
      </c>
      <c r="K7669">
        <v>178.6</v>
      </c>
      <c r="L7669">
        <v>5.69</v>
      </c>
      <c r="M7669" t="s">
        <v>43</v>
      </c>
      <c r="N7669">
        <v>3.1858902575587898E-2</v>
      </c>
      <c r="O7669" t="s">
        <v>11361</v>
      </c>
      <c r="P7669" t="s">
        <v>11356</v>
      </c>
      <c r="R7669" t="s">
        <v>11353</v>
      </c>
      <c r="S7669">
        <f>IF(SalesData[[#This Row],[Return Status]]="Returned",1,0)</f>
        <v>0</v>
      </c>
      <c r="U7669" s="2">
        <f>EOMONTH(SalesData[[#This Row],[Order Date]],0)</f>
        <v>45230</v>
      </c>
      <c r="V7669" s="9" t="str">
        <f>"Q"&amp;INT((MONTH(SalesData[[#This Row],[Order Date]])+2)/3)&amp;"-"&amp;YEAR(SalesData[[#This Row],[Order Date]])</f>
        <v>Q4-2023</v>
      </c>
    </row>
    <row r="7670" spans="1:22" x14ac:dyDescent="0.35">
      <c r="A7670" t="s">
        <v>7811</v>
      </c>
      <c r="B7670" s="1">
        <v>45205</v>
      </c>
      <c r="C7670" t="s">
        <v>162</v>
      </c>
      <c r="D7670" t="s">
        <v>80</v>
      </c>
      <c r="E7670">
        <v>6624268942</v>
      </c>
      <c r="F7670" t="s">
        <v>114</v>
      </c>
      <c r="G7670" t="s">
        <v>59</v>
      </c>
      <c r="H7670" t="s">
        <v>60</v>
      </c>
      <c r="I7670" t="s">
        <v>31</v>
      </c>
      <c r="J7670" t="s">
        <v>62</v>
      </c>
      <c r="K7670">
        <v>1116.93</v>
      </c>
      <c r="L7670">
        <v>268.32</v>
      </c>
      <c r="M7670" t="s">
        <v>62</v>
      </c>
      <c r="N7670">
        <v>0.24022991593027301</v>
      </c>
      <c r="O7670" t="s">
        <v>11351</v>
      </c>
      <c r="P7670" t="s">
        <v>11354</v>
      </c>
      <c r="R7670" t="s">
        <v>11353</v>
      </c>
      <c r="S7670">
        <f>IF(SalesData[[#This Row],[Return Status]]="Returned",1,0)</f>
        <v>0</v>
      </c>
      <c r="T7670">
        <v>2183.56</v>
      </c>
      <c r="U7670" s="2">
        <f>EOMONTH(SalesData[[#This Row],[Order Date]],0)</f>
        <v>45230</v>
      </c>
      <c r="V7670" s="9" t="str">
        <f>"Q"&amp;INT((MONTH(SalesData[[#This Row],[Order Date]])+2)/3)&amp;"-"&amp;YEAR(SalesData[[#This Row],[Order Date]])</f>
        <v>Q4-2023</v>
      </c>
    </row>
    <row r="7671" spans="1:22" x14ac:dyDescent="0.35">
      <c r="A7671" t="s">
        <v>7812</v>
      </c>
      <c r="B7671" s="1">
        <v>45221</v>
      </c>
      <c r="C7671" t="s">
        <v>144</v>
      </c>
      <c r="D7671" t="s">
        <v>13</v>
      </c>
      <c r="E7671">
        <v>1102002101</v>
      </c>
      <c r="F7671" t="s">
        <v>357</v>
      </c>
      <c r="G7671" t="s">
        <v>164</v>
      </c>
      <c r="H7671" t="s">
        <v>11357</v>
      </c>
      <c r="I7671" t="s">
        <v>36</v>
      </c>
      <c r="J7671" t="s">
        <v>42</v>
      </c>
      <c r="K7671">
        <v>1018.35</v>
      </c>
      <c r="L7671">
        <v>195.26</v>
      </c>
      <c r="M7671" t="s">
        <v>43</v>
      </c>
      <c r="N7671">
        <v>0.19174154269160901</v>
      </c>
      <c r="O7671" t="s">
        <v>11351</v>
      </c>
      <c r="P7671" t="s">
        <v>11352</v>
      </c>
      <c r="R7671" t="s">
        <v>11353</v>
      </c>
      <c r="S7671">
        <f>IF(SalesData[[#This Row],[Return Status]]="Returned",1,0)</f>
        <v>0</v>
      </c>
      <c r="U7671" s="2">
        <f>EOMONTH(SalesData[[#This Row],[Order Date]],0)</f>
        <v>45230</v>
      </c>
      <c r="V7671" s="9" t="str">
        <f>"Q"&amp;INT((MONTH(SalesData[[#This Row],[Order Date]])+2)/3)&amp;"-"&amp;YEAR(SalesData[[#This Row],[Order Date]])</f>
        <v>Q4-2023</v>
      </c>
    </row>
    <row r="7672" spans="1:22" x14ac:dyDescent="0.35">
      <c r="A7672" t="s">
        <v>7813</v>
      </c>
      <c r="B7672" s="1">
        <v>45205</v>
      </c>
      <c r="C7672" t="s">
        <v>52</v>
      </c>
      <c r="D7672" t="s">
        <v>145</v>
      </c>
      <c r="E7672">
        <v>8666098824</v>
      </c>
      <c r="F7672" t="s">
        <v>410</v>
      </c>
      <c r="G7672" t="s">
        <v>29</v>
      </c>
      <c r="H7672" t="s">
        <v>30</v>
      </c>
      <c r="I7672" t="s">
        <v>31</v>
      </c>
      <c r="J7672" t="s">
        <v>42</v>
      </c>
      <c r="K7672">
        <v>1707.74</v>
      </c>
      <c r="L7672">
        <v>353</v>
      </c>
      <c r="M7672" t="s">
        <v>43</v>
      </c>
      <c r="N7672">
        <v>0.206705938843149</v>
      </c>
      <c r="O7672" t="s">
        <v>11351</v>
      </c>
      <c r="P7672" t="s">
        <v>11354</v>
      </c>
      <c r="R7672" t="s">
        <v>11353</v>
      </c>
      <c r="S7672">
        <f>IF(SalesData[[#This Row],[Return Status]]="Returned",1,0)</f>
        <v>0</v>
      </c>
      <c r="T7672">
        <v>2788.38</v>
      </c>
      <c r="U7672" s="2">
        <f>EOMONTH(SalesData[[#This Row],[Order Date]],0)</f>
        <v>45230</v>
      </c>
      <c r="V7672" s="9" t="str">
        <f>"Q"&amp;INT((MONTH(SalesData[[#This Row],[Order Date]])+2)/3)&amp;"-"&amp;YEAR(SalesData[[#This Row],[Order Date]])</f>
        <v>Q4-2023</v>
      </c>
    </row>
    <row r="7673" spans="1:22" x14ac:dyDescent="0.35">
      <c r="A7673" t="s">
        <v>7814</v>
      </c>
      <c r="B7673" s="1">
        <v>45206</v>
      </c>
      <c r="C7673" t="s">
        <v>45</v>
      </c>
      <c r="D7673" t="s">
        <v>80</v>
      </c>
      <c r="E7673">
        <v>6359480741</v>
      </c>
      <c r="F7673" t="s">
        <v>170</v>
      </c>
      <c r="G7673" t="s">
        <v>69</v>
      </c>
      <c r="H7673" t="s">
        <v>41</v>
      </c>
      <c r="I7673" t="s">
        <v>31</v>
      </c>
      <c r="J7673" t="s">
        <v>62</v>
      </c>
      <c r="K7673">
        <v>2683.86</v>
      </c>
      <c r="L7673">
        <v>741.01</v>
      </c>
      <c r="M7673" t="s">
        <v>62</v>
      </c>
      <c r="N7673">
        <v>0.27609860424910398</v>
      </c>
      <c r="O7673" t="s">
        <v>11351</v>
      </c>
      <c r="P7673" t="s">
        <v>11354</v>
      </c>
      <c r="R7673" t="s">
        <v>11353</v>
      </c>
      <c r="S7673">
        <f>IF(SalesData[[#This Row],[Return Status]]="Returned",1,0)</f>
        <v>0</v>
      </c>
      <c r="T7673">
        <v>2081.52</v>
      </c>
      <c r="U7673" s="2">
        <f>EOMONTH(SalesData[[#This Row],[Order Date]],0)</f>
        <v>45230</v>
      </c>
      <c r="V7673" s="9" t="str">
        <f>"Q"&amp;INT((MONTH(SalesData[[#This Row],[Order Date]])+2)/3)&amp;"-"&amp;YEAR(SalesData[[#This Row],[Order Date]])</f>
        <v>Q4-2023</v>
      </c>
    </row>
    <row r="7674" spans="1:22" x14ac:dyDescent="0.35">
      <c r="A7674" t="s">
        <v>7815</v>
      </c>
      <c r="B7674" s="1">
        <v>45208</v>
      </c>
      <c r="C7674" t="s">
        <v>77</v>
      </c>
      <c r="D7674" t="s">
        <v>13</v>
      </c>
      <c r="E7674">
        <v>1778750666</v>
      </c>
      <c r="F7674" t="s">
        <v>88</v>
      </c>
      <c r="G7674" t="s">
        <v>89</v>
      </c>
      <c r="H7674" t="s">
        <v>90</v>
      </c>
      <c r="I7674" t="s">
        <v>31</v>
      </c>
      <c r="J7674" t="s">
        <v>62</v>
      </c>
      <c r="K7674">
        <v>4877.9799999999996</v>
      </c>
      <c r="L7674">
        <v>193.02</v>
      </c>
      <c r="M7674" t="s">
        <v>62</v>
      </c>
      <c r="N7674">
        <v>3.9569657932176802E-2</v>
      </c>
      <c r="O7674" t="s">
        <v>11351</v>
      </c>
      <c r="P7674" t="s">
        <v>11356</v>
      </c>
      <c r="R7674" t="s">
        <v>11353</v>
      </c>
      <c r="S7674">
        <f>IF(SalesData[[#This Row],[Return Status]]="Returned",1,0)</f>
        <v>0</v>
      </c>
      <c r="T7674">
        <v>207.68</v>
      </c>
      <c r="U7674" s="2">
        <f>EOMONTH(SalesData[[#This Row],[Order Date]],0)</f>
        <v>45230</v>
      </c>
      <c r="V7674" s="9" t="str">
        <f>"Q"&amp;INT((MONTH(SalesData[[#This Row],[Order Date]])+2)/3)&amp;"-"&amp;YEAR(SalesData[[#This Row],[Order Date]])</f>
        <v>Q4-2023</v>
      </c>
    </row>
    <row r="7675" spans="1:22" x14ac:dyDescent="0.35">
      <c r="A7675" t="s">
        <v>7816</v>
      </c>
      <c r="B7675" s="1">
        <v>45228</v>
      </c>
      <c r="C7675" t="s">
        <v>132</v>
      </c>
      <c r="D7675" t="s">
        <v>39</v>
      </c>
      <c r="E7675">
        <v>4752202903</v>
      </c>
      <c r="F7675" t="s">
        <v>81</v>
      </c>
      <c r="G7675" t="s">
        <v>74</v>
      </c>
      <c r="H7675" t="s">
        <v>75</v>
      </c>
      <c r="I7675" t="s">
        <v>36</v>
      </c>
      <c r="J7675" t="s">
        <v>18</v>
      </c>
      <c r="K7675">
        <v>3618.35</v>
      </c>
      <c r="L7675">
        <v>1074.04</v>
      </c>
      <c r="M7675" t="s">
        <v>19</v>
      </c>
      <c r="N7675">
        <v>0.296831428689872</v>
      </c>
      <c r="O7675" t="s">
        <v>11351</v>
      </c>
      <c r="P7675" t="s">
        <v>11354</v>
      </c>
      <c r="R7675" t="s">
        <v>11353</v>
      </c>
      <c r="S7675">
        <f>IF(SalesData[[#This Row],[Return Status]]="Returned",1,0)</f>
        <v>0</v>
      </c>
      <c r="T7675">
        <v>2420.2800000000002</v>
      </c>
      <c r="U7675" s="2">
        <f>EOMONTH(SalesData[[#This Row],[Order Date]],0)</f>
        <v>45230</v>
      </c>
      <c r="V7675" s="9" t="str">
        <f>"Q"&amp;INT((MONTH(SalesData[[#This Row],[Order Date]])+2)/3)&amp;"-"&amp;YEAR(SalesData[[#This Row],[Order Date]])</f>
        <v>Q4-2023</v>
      </c>
    </row>
    <row r="7676" spans="1:22" x14ac:dyDescent="0.35">
      <c r="A7676" t="s">
        <v>7817</v>
      </c>
      <c r="B7676" s="1">
        <v>45209</v>
      </c>
      <c r="C7676" t="s">
        <v>144</v>
      </c>
      <c r="D7676" t="s">
        <v>39</v>
      </c>
      <c r="E7676">
        <v>7262693298</v>
      </c>
      <c r="F7676" t="s">
        <v>170</v>
      </c>
      <c r="G7676" t="s">
        <v>69</v>
      </c>
      <c r="H7676" t="s">
        <v>41</v>
      </c>
      <c r="I7676" t="s">
        <v>31</v>
      </c>
      <c r="J7676" t="s">
        <v>62</v>
      </c>
      <c r="K7676">
        <v>1440.07</v>
      </c>
      <c r="L7676">
        <v>248.52</v>
      </c>
      <c r="M7676" t="s">
        <v>62</v>
      </c>
      <c r="N7676">
        <v>0.172574944273542</v>
      </c>
      <c r="O7676" t="s">
        <v>11351</v>
      </c>
      <c r="P7676" t="s">
        <v>11352</v>
      </c>
      <c r="R7676" t="s">
        <v>11353</v>
      </c>
      <c r="S7676">
        <f>IF(SalesData[[#This Row],[Return Status]]="Returned",1,0)</f>
        <v>0</v>
      </c>
      <c r="T7676">
        <v>2081.52</v>
      </c>
      <c r="U7676" s="2">
        <f>EOMONTH(SalesData[[#This Row],[Order Date]],0)</f>
        <v>45230</v>
      </c>
      <c r="V7676" s="9" t="str">
        <f>"Q"&amp;INT((MONTH(SalesData[[#This Row],[Order Date]])+2)/3)&amp;"-"&amp;YEAR(SalesData[[#This Row],[Order Date]])</f>
        <v>Q4-2023</v>
      </c>
    </row>
    <row r="7677" spans="1:22" x14ac:dyDescent="0.35">
      <c r="A7677" t="s">
        <v>7818</v>
      </c>
      <c r="B7677" s="1">
        <v>45204</v>
      </c>
      <c r="C7677" t="s">
        <v>113</v>
      </c>
      <c r="D7677" t="s">
        <v>39</v>
      </c>
      <c r="E7677">
        <v>1294671513</v>
      </c>
      <c r="F7677" t="s">
        <v>103</v>
      </c>
      <c r="G7677" t="s">
        <v>23</v>
      </c>
      <c r="H7677" t="s">
        <v>24</v>
      </c>
      <c r="I7677" t="s">
        <v>17</v>
      </c>
      <c r="J7677" t="s">
        <v>61</v>
      </c>
      <c r="K7677">
        <v>1301.8499999999999</v>
      </c>
      <c r="L7677">
        <v>198.58</v>
      </c>
      <c r="M7677" t="s">
        <v>62</v>
      </c>
      <c r="N7677">
        <v>0.152536774590007</v>
      </c>
      <c r="O7677" t="s">
        <v>11351</v>
      </c>
      <c r="P7677" t="s">
        <v>11352</v>
      </c>
      <c r="R7677" t="s">
        <v>11353</v>
      </c>
      <c r="S7677">
        <f>IF(SalesData[[#This Row],[Return Status]]="Returned",1,0)</f>
        <v>0</v>
      </c>
      <c r="T7677">
        <v>2821.33</v>
      </c>
      <c r="U7677" s="2">
        <f>EOMONTH(SalesData[[#This Row],[Order Date]],0)</f>
        <v>45230</v>
      </c>
      <c r="V7677" s="9" t="str">
        <f>"Q"&amp;INT((MONTH(SalesData[[#This Row],[Order Date]])+2)/3)&amp;"-"&amp;YEAR(SalesData[[#This Row],[Order Date]])</f>
        <v>Q4-2023</v>
      </c>
    </row>
    <row r="7678" spans="1:22" x14ac:dyDescent="0.35">
      <c r="A7678" t="s">
        <v>7819</v>
      </c>
      <c r="B7678" s="1">
        <v>45218</v>
      </c>
      <c r="C7678" t="s">
        <v>92</v>
      </c>
      <c r="D7678" t="s">
        <v>27</v>
      </c>
      <c r="E7678">
        <v>2392376897</v>
      </c>
      <c r="F7678" t="s">
        <v>58</v>
      </c>
      <c r="G7678" t="s">
        <v>59</v>
      </c>
      <c r="H7678" t="s">
        <v>60</v>
      </c>
      <c r="I7678" t="s">
        <v>31</v>
      </c>
      <c r="J7678" t="s">
        <v>19</v>
      </c>
      <c r="K7678">
        <v>2389.41</v>
      </c>
      <c r="L7678">
        <v>482.38</v>
      </c>
      <c r="M7678" t="s">
        <v>19</v>
      </c>
      <c r="N7678">
        <v>0.20188247307912799</v>
      </c>
      <c r="O7678" t="s">
        <v>11351</v>
      </c>
      <c r="P7678" t="s">
        <v>11354</v>
      </c>
      <c r="R7678" t="s">
        <v>11353</v>
      </c>
      <c r="S7678">
        <f>IF(SalesData[[#This Row],[Return Status]]="Returned",1,0)</f>
        <v>0</v>
      </c>
      <c r="T7678">
        <v>2183.56</v>
      </c>
      <c r="U7678" s="2">
        <f>EOMONTH(SalesData[[#This Row],[Order Date]],0)</f>
        <v>45230</v>
      </c>
      <c r="V7678" s="9" t="str">
        <f>"Q"&amp;INT((MONTH(SalesData[[#This Row],[Order Date]])+2)/3)&amp;"-"&amp;YEAR(SalesData[[#This Row],[Order Date]])</f>
        <v>Q4-2023</v>
      </c>
    </row>
    <row r="7679" spans="1:22" x14ac:dyDescent="0.35">
      <c r="A7679" t="s">
        <v>7820</v>
      </c>
      <c r="B7679" s="1">
        <v>45201</v>
      </c>
      <c r="C7679" t="s">
        <v>67</v>
      </c>
      <c r="D7679" t="s">
        <v>72</v>
      </c>
      <c r="E7679">
        <v>668887026</v>
      </c>
      <c r="F7679" t="s">
        <v>100</v>
      </c>
      <c r="G7679" t="s">
        <v>34</v>
      </c>
      <c r="H7679" t="s">
        <v>35</v>
      </c>
      <c r="I7679" t="s">
        <v>36</v>
      </c>
      <c r="J7679" t="s">
        <v>19</v>
      </c>
      <c r="K7679">
        <v>2293.89</v>
      </c>
      <c r="L7679">
        <v>157.99</v>
      </c>
      <c r="M7679" t="s">
        <v>19</v>
      </c>
      <c r="N7679">
        <v>6.8874270344262398E-2</v>
      </c>
      <c r="O7679" t="s">
        <v>11351</v>
      </c>
      <c r="P7679" t="s">
        <v>11356</v>
      </c>
      <c r="R7679" t="s">
        <v>11353</v>
      </c>
      <c r="S7679">
        <f>IF(SalesData[[#This Row],[Return Status]]="Returned",1,0)</f>
        <v>0</v>
      </c>
      <c r="U7679" s="2">
        <f>EOMONTH(SalesData[[#This Row],[Order Date]],0)</f>
        <v>45230</v>
      </c>
      <c r="V7679" s="9" t="str">
        <f>"Q"&amp;INT((MONTH(SalesData[[#This Row],[Order Date]])+2)/3)&amp;"-"&amp;YEAR(SalesData[[#This Row],[Order Date]])</f>
        <v>Q4-2023</v>
      </c>
    </row>
    <row r="7680" spans="1:22" x14ac:dyDescent="0.35">
      <c r="A7680" t="s">
        <v>7821</v>
      </c>
      <c r="B7680" s="1">
        <v>45206</v>
      </c>
      <c r="C7680" t="s">
        <v>149</v>
      </c>
      <c r="D7680" t="s">
        <v>72</v>
      </c>
      <c r="E7680">
        <v>2379048685</v>
      </c>
      <c r="F7680" t="s">
        <v>181</v>
      </c>
      <c r="G7680" t="s">
        <v>54</v>
      </c>
      <c r="H7680" t="s">
        <v>55</v>
      </c>
      <c r="I7680" t="s">
        <v>31</v>
      </c>
      <c r="J7680" t="s">
        <v>18</v>
      </c>
      <c r="K7680">
        <v>2768.31</v>
      </c>
      <c r="L7680">
        <v>318.42</v>
      </c>
      <c r="M7680" t="s">
        <v>19</v>
      </c>
      <c r="N7680">
        <v>0.11502324522903901</v>
      </c>
      <c r="O7680" t="s">
        <v>11351</v>
      </c>
      <c r="P7680" t="s">
        <v>11352</v>
      </c>
      <c r="R7680" t="s">
        <v>11353</v>
      </c>
      <c r="S7680">
        <f>IF(SalesData[[#This Row],[Return Status]]="Returned",1,0)</f>
        <v>0</v>
      </c>
      <c r="U7680" s="2">
        <f>EOMONTH(SalesData[[#This Row],[Order Date]],0)</f>
        <v>45230</v>
      </c>
      <c r="V7680" s="9" t="str">
        <f>"Q"&amp;INT((MONTH(SalesData[[#This Row],[Order Date]])+2)/3)&amp;"-"&amp;YEAR(SalesData[[#This Row],[Order Date]])</f>
        <v>Q4-2023</v>
      </c>
    </row>
    <row r="7681" spans="1:22" x14ac:dyDescent="0.35">
      <c r="A7681" t="s">
        <v>7822</v>
      </c>
      <c r="B7681" s="1">
        <v>45217</v>
      </c>
      <c r="C7681" t="s">
        <v>106</v>
      </c>
      <c r="D7681" t="s">
        <v>80</v>
      </c>
      <c r="E7681">
        <v>1123114807</v>
      </c>
      <c r="F7681" t="s">
        <v>107</v>
      </c>
      <c r="G7681" t="s">
        <v>15</v>
      </c>
      <c r="H7681" t="s">
        <v>16</v>
      </c>
      <c r="I7681" t="s">
        <v>17</v>
      </c>
      <c r="J7681" t="s">
        <v>62</v>
      </c>
      <c r="K7681">
        <v>3545.17</v>
      </c>
      <c r="L7681">
        <v>177.23</v>
      </c>
      <c r="M7681" t="s">
        <v>62</v>
      </c>
      <c r="N7681">
        <v>4.9991960893271702E-2</v>
      </c>
      <c r="O7681" t="s">
        <v>11351</v>
      </c>
      <c r="P7681" t="s">
        <v>11356</v>
      </c>
      <c r="R7681" t="s">
        <v>11353</v>
      </c>
      <c r="S7681">
        <f>IF(SalesData[[#This Row],[Return Status]]="Returned",1,0)</f>
        <v>0</v>
      </c>
      <c r="T7681">
        <v>2085.91</v>
      </c>
      <c r="U7681" s="2">
        <f>EOMONTH(SalesData[[#This Row],[Order Date]],0)</f>
        <v>45230</v>
      </c>
      <c r="V7681" s="9" t="str">
        <f>"Q"&amp;INT((MONTH(SalesData[[#This Row],[Order Date]])+2)/3)&amp;"-"&amp;YEAR(SalesData[[#This Row],[Order Date]])</f>
        <v>Q4-2023</v>
      </c>
    </row>
    <row r="7682" spans="1:22" x14ac:dyDescent="0.35">
      <c r="A7682" t="s">
        <v>7823</v>
      </c>
      <c r="B7682" s="1">
        <v>45220</v>
      </c>
      <c r="C7682" t="s">
        <v>97</v>
      </c>
      <c r="D7682" t="s">
        <v>80</v>
      </c>
      <c r="E7682">
        <v>8612790710</v>
      </c>
      <c r="F7682" t="s">
        <v>40</v>
      </c>
      <c r="G7682" t="s">
        <v>69</v>
      </c>
      <c r="H7682" t="s">
        <v>41</v>
      </c>
      <c r="I7682" t="s">
        <v>31</v>
      </c>
      <c r="J7682" t="s">
        <v>42</v>
      </c>
      <c r="K7682">
        <v>3950.29</v>
      </c>
      <c r="L7682">
        <v>682.7</v>
      </c>
      <c r="M7682" t="s">
        <v>43</v>
      </c>
      <c r="N7682">
        <v>0.17282275478509199</v>
      </c>
      <c r="O7682" t="s">
        <v>11351</v>
      </c>
      <c r="P7682" t="s">
        <v>11352</v>
      </c>
      <c r="R7682" t="s">
        <v>11353</v>
      </c>
      <c r="S7682">
        <f>IF(SalesData[[#This Row],[Return Status]]="Returned",1,0)</f>
        <v>0</v>
      </c>
      <c r="T7682">
        <v>2081.52</v>
      </c>
      <c r="U7682" s="2">
        <f>EOMONTH(SalesData[[#This Row],[Order Date]],0)</f>
        <v>45230</v>
      </c>
      <c r="V7682" s="9" t="str">
        <f>"Q"&amp;INT((MONTH(SalesData[[#This Row],[Order Date]])+2)/3)&amp;"-"&amp;YEAR(SalesData[[#This Row],[Order Date]])</f>
        <v>Q4-2023</v>
      </c>
    </row>
    <row r="7683" spans="1:22" x14ac:dyDescent="0.35">
      <c r="A7683" t="s">
        <v>7824</v>
      </c>
      <c r="B7683" s="1">
        <v>45221</v>
      </c>
      <c r="C7683" t="s">
        <v>45</v>
      </c>
      <c r="D7683" t="s">
        <v>27</v>
      </c>
      <c r="E7683">
        <v>5376868072</v>
      </c>
      <c r="F7683" t="s">
        <v>387</v>
      </c>
      <c r="G7683" t="s">
        <v>89</v>
      </c>
      <c r="H7683" t="s">
        <v>90</v>
      </c>
      <c r="I7683" t="s">
        <v>31</v>
      </c>
      <c r="J7683" t="s">
        <v>18</v>
      </c>
      <c r="K7683">
        <v>3609.79</v>
      </c>
      <c r="L7683">
        <v>429.26</v>
      </c>
      <c r="M7683" t="s">
        <v>19</v>
      </c>
      <c r="N7683">
        <v>0.118915504780056</v>
      </c>
      <c r="O7683" t="s">
        <v>11351</v>
      </c>
      <c r="P7683" t="s">
        <v>11352</v>
      </c>
      <c r="R7683" t="s">
        <v>11353</v>
      </c>
      <c r="S7683">
        <f>IF(SalesData[[#This Row],[Return Status]]="Returned",1,0)</f>
        <v>0</v>
      </c>
      <c r="T7683">
        <v>207.68</v>
      </c>
      <c r="U7683" s="2">
        <f>EOMONTH(SalesData[[#This Row],[Order Date]],0)</f>
        <v>45230</v>
      </c>
      <c r="V7683" s="9" t="str">
        <f>"Q"&amp;INT((MONTH(SalesData[[#This Row],[Order Date]])+2)/3)&amp;"-"&amp;YEAR(SalesData[[#This Row],[Order Date]])</f>
        <v>Q4-2023</v>
      </c>
    </row>
    <row r="7684" spans="1:22" x14ac:dyDescent="0.35">
      <c r="A7684" t="s">
        <v>7825</v>
      </c>
      <c r="B7684" s="1">
        <v>45226</v>
      </c>
      <c r="C7684" t="s">
        <v>94</v>
      </c>
      <c r="D7684" t="s">
        <v>99</v>
      </c>
      <c r="E7684">
        <v>5655506671</v>
      </c>
      <c r="F7684" t="s">
        <v>292</v>
      </c>
      <c r="G7684" t="s">
        <v>69</v>
      </c>
      <c r="H7684" t="s">
        <v>41</v>
      </c>
      <c r="I7684" t="s">
        <v>31</v>
      </c>
      <c r="J7684" t="s">
        <v>19</v>
      </c>
      <c r="K7684">
        <v>1985.74</v>
      </c>
      <c r="L7684">
        <v>172.22</v>
      </c>
      <c r="M7684" t="s">
        <v>19</v>
      </c>
      <c r="N7684">
        <v>8.6728373301640696E-2</v>
      </c>
      <c r="O7684" t="s">
        <v>11351</v>
      </c>
      <c r="P7684" t="s">
        <v>11356</v>
      </c>
      <c r="Q7684" t="s">
        <v>11373</v>
      </c>
      <c r="R7684" t="s">
        <v>11360</v>
      </c>
      <c r="S7684">
        <f>IF(SalesData[[#This Row],[Return Status]]="Returned",1,0)</f>
        <v>1</v>
      </c>
      <c r="T7684">
        <v>2081.52</v>
      </c>
      <c r="U7684" s="2">
        <f>EOMONTH(SalesData[[#This Row],[Order Date]],0)</f>
        <v>45230</v>
      </c>
      <c r="V7684" s="9" t="str">
        <f>"Q"&amp;INT((MONTH(SalesData[[#This Row],[Order Date]])+2)/3)&amp;"-"&amp;YEAR(SalesData[[#This Row],[Order Date]])</f>
        <v>Q4-2023</v>
      </c>
    </row>
    <row r="7685" spans="1:22" x14ac:dyDescent="0.35">
      <c r="A7685" t="s">
        <v>7826</v>
      </c>
      <c r="B7685" s="1">
        <v>45228</v>
      </c>
      <c r="C7685" t="s">
        <v>325</v>
      </c>
      <c r="D7685" t="s">
        <v>39</v>
      </c>
      <c r="E7685">
        <v>9837870582</v>
      </c>
      <c r="F7685" t="s">
        <v>107</v>
      </c>
      <c r="G7685" t="s">
        <v>15</v>
      </c>
      <c r="H7685" t="s">
        <v>11357</v>
      </c>
      <c r="I7685" t="s">
        <v>17</v>
      </c>
      <c r="J7685" t="s">
        <v>19</v>
      </c>
      <c r="K7685">
        <v>2517.46</v>
      </c>
      <c r="L7685">
        <v>181.03</v>
      </c>
      <c r="M7685" t="s">
        <v>19</v>
      </c>
      <c r="N7685">
        <v>7.1909782081939697E-2</v>
      </c>
      <c r="O7685" t="s">
        <v>11351</v>
      </c>
      <c r="P7685" t="s">
        <v>11356</v>
      </c>
      <c r="R7685" t="s">
        <v>11353</v>
      </c>
      <c r="S7685">
        <f>IF(SalesData[[#This Row],[Return Status]]="Returned",1,0)</f>
        <v>0</v>
      </c>
      <c r="T7685">
        <v>2085.91</v>
      </c>
      <c r="U7685" s="2">
        <f>EOMONTH(SalesData[[#This Row],[Order Date]],0)</f>
        <v>45230</v>
      </c>
      <c r="V7685" s="9" t="str">
        <f>"Q"&amp;INT((MONTH(SalesData[[#This Row],[Order Date]])+2)/3)&amp;"-"&amp;YEAR(SalesData[[#This Row],[Order Date]])</f>
        <v>Q4-2023</v>
      </c>
    </row>
    <row r="7686" spans="1:22" x14ac:dyDescent="0.35">
      <c r="A7686" t="s">
        <v>7827</v>
      </c>
      <c r="B7686" s="1">
        <v>45229</v>
      </c>
      <c r="C7686" t="s">
        <v>194</v>
      </c>
      <c r="D7686" t="s">
        <v>145</v>
      </c>
      <c r="E7686">
        <v>1663646063</v>
      </c>
      <c r="F7686" t="s">
        <v>95</v>
      </c>
      <c r="G7686" t="s">
        <v>280</v>
      </c>
      <c r="H7686" t="s">
        <v>60</v>
      </c>
      <c r="I7686" t="s">
        <v>31</v>
      </c>
      <c r="J7686" t="s">
        <v>18</v>
      </c>
      <c r="K7686">
        <v>1255.5899999999999</v>
      </c>
      <c r="L7686">
        <v>336.74</v>
      </c>
      <c r="M7686" t="s">
        <v>19</v>
      </c>
      <c r="N7686">
        <v>0.26819264250272801</v>
      </c>
      <c r="O7686" t="s">
        <v>11351</v>
      </c>
      <c r="P7686" t="s">
        <v>11354</v>
      </c>
      <c r="R7686" t="s">
        <v>11353</v>
      </c>
      <c r="S7686">
        <f>IF(SalesData[[#This Row],[Return Status]]="Returned",1,0)</f>
        <v>0</v>
      </c>
      <c r="U7686" s="2">
        <f>EOMONTH(SalesData[[#This Row],[Order Date]],0)</f>
        <v>45230</v>
      </c>
      <c r="V7686" s="9" t="str">
        <f>"Q"&amp;INT((MONTH(SalesData[[#This Row],[Order Date]])+2)/3)&amp;"-"&amp;YEAR(SalesData[[#This Row],[Order Date]])</f>
        <v>Q4-2023</v>
      </c>
    </row>
    <row r="7687" spans="1:22" x14ac:dyDescent="0.35">
      <c r="A7687" t="s">
        <v>7828</v>
      </c>
      <c r="B7687" s="1">
        <v>45213</v>
      </c>
      <c r="C7687" t="s">
        <v>106</v>
      </c>
      <c r="D7687" t="s">
        <v>27</v>
      </c>
      <c r="E7687">
        <v>2885644565</v>
      </c>
      <c r="F7687" t="s">
        <v>50</v>
      </c>
      <c r="G7687" t="s">
        <v>34</v>
      </c>
      <c r="H7687" t="s">
        <v>35</v>
      </c>
      <c r="I7687" t="s">
        <v>36</v>
      </c>
      <c r="J7687" t="s">
        <v>19</v>
      </c>
      <c r="K7687">
        <v>3339.45</v>
      </c>
      <c r="L7687">
        <v>359.03</v>
      </c>
      <c r="M7687" t="s">
        <v>19</v>
      </c>
      <c r="N7687">
        <v>0.107511716001138</v>
      </c>
      <c r="O7687" t="s">
        <v>11351</v>
      </c>
      <c r="P7687" t="s">
        <v>11352</v>
      </c>
      <c r="R7687" t="s">
        <v>11353</v>
      </c>
      <c r="S7687">
        <f>IF(SalesData[[#This Row],[Return Status]]="Returned",1,0)</f>
        <v>0</v>
      </c>
      <c r="U7687" s="2">
        <f>EOMONTH(SalesData[[#This Row],[Order Date]],0)</f>
        <v>45230</v>
      </c>
      <c r="V7687" s="9" t="str">
        <f>"Q"&amp;INT((MONTH(SalesData[[#This Row],[Order Date]])+2)/3)&amp;"-"&amp;YEAR(SalesData[[#This Row],[Order Date]])</f>
        <v>Q4-2023</v>
      </c>
    </row>
    <row r="7688" spans="1:22" x14ac:dyDescent="0.35">
      <c r="A7688" t="s">
        <v>7829</v>
      </c>
      <c r="B7688" s="1">
        <v>45216</v>
      </c>
      <c r="C7688" t="s">
        <v>132</v>
      </c>
      <c r="D7688" t="s">
        <v>72</v>
      </c>
      <c r="E7688">
        <v>4196600596</v>
      </c>
      <c r="F7688" t="s">
        <v>156</v>
      </c>
      <c r="G7688" t="s">
        <v>84</v>
      </c>
      <c r="H7688" t="s">
        <v>85</v>
      </c>
      <c r="I7688" t="s">
        <v>31</v>
      </c>
      <c r="J7688" t="s">
        <v>18</v>
      </c>
      <c r="K7688">
        <v>4956.7299999999996</v>
      </c>
      <c r="L7688">
        <v>684.66</v>
      </c>
      <c r="M7688" t="s">
        <v>19</v>
      </c>
      <c r="N7688">
        <v>0.13812735412257701</v>
      </c>
      <c r="O7688" t="s">
        <v>11351</v>
      </c>
      <c r="P7688" t="s">
        <v>11352</v>
      </c>
      <c r="R7688" t="s">
        <v>11353</v>
      </c>
      <c r="S7688">
        <f>IF(SalesData[[#This Row],[Return Status]]="Returned",1,0)</f>
        <v>0</v>
      </c>
      <c r="T7688">
        <v>847.14</v>
      </c>
      <c r="U7688" s="2">
        <f>EOMONTH(SalesData[[#This Row],[Order Date]],0)</f>
        <v>45230</v>
      </c>
      <c r="V7688" s="9" t="str">
        <f>"Q"&amp;INT((MONTH(SalesData[[#This Row],[Order Date]])+2)/3)&amp;"-"&amp;YEAR(SalesData[[#This Row],[Order Date]])</f>
        <v>Q4-2023</v>
      </c>
    </row>
    <row r="7689" spans="1:22" x14ac:dyDescent="0.35">
      <c r="A7689" t="s">
        <v>7830</v>
      </c>
      <c r="B7689" s="1">
        <v>45203</v>
      </c>
      <c r="C7689" t="s">
        <v>132</v>
      </c>
      <c r="D7689" t="s">
        <v>145</v>
      </c>
      <c r="E7689">
        <v>1133167818</v>
      </c>
      <c r="F7689" t="s">
        <v>116</v>
      </c>
      <c r="G7689" t="s">
        <v>74</v>
      </c>
      <c r="H7689" t="s">
        <v>75</v>
      </c>
      <c r="I7689" t="s">
        <v>36</v>
      </c>
      <c r="J7689" t="s">
        <v>65</v>
      </c>
      <c r="K7689">
        <v>2643.41</v>
      </c>
      <c r="L7689">
        <v>434.42</v>
      </c>
      <c r="M7689" t="s">
        <v>65</v>
      </c>
      <c r="N7689">
        <v>0.16434075682546401</v>
      </c>
      <c r="O7689" t="s">
        <v>11351</v>
      </c>
      <c r="P7689" t="s">
        <v>11352</v>
      </c>
      <c r="R7689" t="s">
        <v>11353</v>
      </c>
      <c r="S7689">
        <f>IF(SalesData[[#This Row],[Return Status]]="Returned",1,0)</f>
        <v>0</v>
      </c>
      <c r="T7689">
        <v>2420.2800000000002</v>
      </c>
      <c r="U7689" s="2">
        <f>EOMONTH(SalesData[[#This Row],[Order Date]],0)</f>
        <v>45230</v>
      </c>
      <c r="V7689" s="9" t="str">
        <f>"Q"&amp;INT((MONTH(SalesData[[#This Row],[Order Date]])+2)/3)&amp;"-"&amp;YEAR(SalesData[[#This Row],[Order Date]])</f>
        <v>Q4-2023</v>
      </c>
    </row>
    <row r="7690" spans="1:22" x14ac:dyDescent="0.35">
      <c r="A7690" t="s">
        <v>7831</v>
      </c>
      <c r="B7690" s="1">
        <v>45228</v>
      </c>
      <c r="C7690" t="s">
        <v>92</v>
      </c>
      <c r="D7690" t="s">
        <v>72</v>
      </c>
      <c r="E7690">
        <v>3097430338</v>
      </c>
      <c r="F7690" t="s">
        <v>181</v>
      </c>
      <c r="G7690" t="s">
        <v>54</v>
      </c>
      <c r="H7690" t="s">
        <v>55</v>
      </c>
      <c r="I7690" t="s">
        <v>31</v>
      </c>
      <c r="J7690" t="s">
        <v>61</v>
      </c>
      <c r="K7690">
        <v>4769.92</v>
      </c>
      <c r="L7690">
        <v>723.21</v>
      </c>
      <c r="M7690" t="s">
        <v>62</v>
      </c>
      <c r="N7690">
        <v>0.151618895075808</v>
      </c>
      <c r="O7690" t="s">
        <v>11351</v>
      </c>
      <c r="P7690" t="s">
        <v>11352</v>
      </c>
      <c r="R7690" t="s">
        <v>11353</v>
      </c>
      <c r="S7690">
        <f>IF(SalesData[[#This Row],[Return Status]]="Returned",1,0)</f>
        <v>0</v>
      </c>
      <c r="U7690" s="2">
        <f>EOMONTH(SalesData[[#This Row],[Order Date]],0)</f>
        <v>45230</v>
      </c>
      <c r="V7690" s="9" t="str">
        <f>"Q"&amp;INT((MONTH(SalesData[[#This Row],[Order Date]])+2)/3)&amp;"-"&amp;YEAR(SalesData[[#This Row],[Order Date]])</f>
        <v>Q4-2023</v>
      </c>
    </row>
    <row r="7691" spans="1:22" x14ac:dyDescent="0.35">
      <c r="A7691" t="s">
        <v>7832</v>
      </c>
      <c r="B7691" s="1">
        <v>45215</v>
      </c>
      <c r="C7691" t="s">
        <v>97</v>
      </c>
      <c r="D7691" t="s">
        <v>72</v>
      </c>
      <c r="E7691">
        <v>7364798506</v>
      </c>
      <c r="F7691" t="s">
        <v>88</v>
      </c>
      <c r="G7691" t="s">
        <v>89</v>
      </c>
      <c r="H7691" t="s">
        <v>11357</v>
      </c>
      <c r="I7691" t="s">
        <v>31</v>
      </c>
      <c r="J7691" t="s">
        <v>61</v>
      </c>
      <c r="K7691">
        <v>1792.07</v>
      </c>
      <c r="L7691">
        <v>192.37</v>
      </c>
      <c r="M7691" t="s">
        <v>62</v>
      </c>
      <c r="N7691">
        <v>0.107345137187721</v>
      </c>
      <c r="O7691" t="s">
        <v>11351</v>
      </c>
      <c r="P7691" t="s">
        <v>11352</v>
      </c>
      <c r="Q7691" t="s">
        <v>11364</v>
      </c>
      <c r="R7691" t="s">
        <v>11360</v>
      </c>
      <c r="S7691">
        <f>IF(SalesData[[#This Row],[Return Status]]="Returned",1,0)</f>
        <v>1</v>
      </c>
      <c r="T7691">
        <v>207.68</v>
      </c>
      <c r="U7691" s="2">
        <f>EOMONTH(SalesData[[#This Row],[Order Date]],0)</f>
        <v>45230</v>
      </c>
      <c r="V7691" s="9" t="str">
        <f>"Q"&amp;INT((MONTH(SalesData[[#This Row],[Order Date]])+2)/3)&amp;"-"&amp;YEAR(SalesData[[#This Row],[Order Date]])</f>
        <v>Q4-2023</v>
      </c>
    </row>
    <row r="7692" spans="1:22" x14ac:dyDescent="0.35">
      <c r="A7692" t="s">
        <v>7833</v>
      </c>
      <c r="B7692" s="1">
        <v>45212</v>
      </c>
      <c r="C7692" t="s">
        <v>12</v>
      </c>
      <c r="D7692" t="s">
        <v>72</v>
      </c>
      <c r="E7692">
        <v>8432313346</v>
      </c>
      <c r="F7692" t="s">
        <v>140</v>
      </c>
      <c r="G7692" t="s">
        <v>141</v>
      </c>
      <c r="H7692" t="s">
        <v>121</v>
      </c>
      <c r="I7692" t="s">
        <v>17</v>
      </c>
      <c r="J7692" t="s">
        <v>18</v>
      </c>
      <c r="K7692">
        <v>4418.6899999999996</v>
      </c>
      <c r="L7692">
        <v>196.11</v>
      </c>
      <c r="M7692" t="s">
        <v>19</v>
      </c>
      <c r="N7692">
        <v>4.4381932201625403E-2</v>
      </c>
      <c r="O7692" t="s">
        <v>11351</v>
      </c>
      <c r="P7692" t="s">
        <v>11356</v>
      </c>
      <c r="R7692" t="s">
        <v>11353</v>
      </c>
      <c r="S7692">
        <f>IF(SalesData[[#This Row],[Return Status]]="Returned",1,0)</f>
        <v>0</v>
      </c>
      <c r="T7692">
        <v>2793.38</v>
      </c>
      <c r="U7692" s="2">
        <f>EOMONTH(SalesData[[#This Row],[Order Date]],0)</f>
        <v>45230</v>
      </c>
      <c r="V7692" s="9" t="str">
        <f>"Q"&amp;INT((MONTH(SalesData[[#This Row],[Order Date]])+2)/3)&amp;"-"&amp;YEAR(SalesData[[#This Row],[Order Date]])</f>
        <v>Q4-2023</v>
      </c>
    </row>
    <row r="7693" spans="1:22" x14ac:dyDescent="0.35">
      <c r="A7693" t="s">
        <v>7834</v>
      </c>
      <c r="B7693" s="1">
        <v>45210</v>
      </c>
      <c r="C7693" t="s">
        <v>139</v>
      </c>
      <c r="D7693" t="s">
        <v>39</v>
      </c>
      <c r="E7693">
        <v>7337425418</v>
      </c>
      <c r="F7693" t="s">
        <v>154</v>
      </c>
      <c r="G7693" t="s">
        <v>29</v>
      </c>
      <c r="H7693" t="s">
        <v>30</v>
      </c>
      <c r="I7693" t="s">
        <v>31</v>
      </c>
      <c r="J7693" t="s">
        <v>62</v>
      </c>
      <c r="K7693">
        <v>2970.68</v>
      </c>
      <c r="L7693">
        <v>828.37</v>
      </c>
      <c r="M7693" t="s">
        <v>62</v>
      </c>
      <c r="N7693">
        <v>0.27884861378539599</v>
      </c>
      <c r="O7693" t="s">
        <v>11351</v>
      </c>
      <c r="P7693" t="s">
        <v>11354</v>
      </c>
      <c r="R7693" t="s">
        <v>11353</v>
      </c>
      <c r="S7693">
        <f>IF(SalesData[[#This Row],[Return Status]]="Returned",1,0)</f>
        <v>0</v>
      </c>
      <c r="T7693">
        <v>2788.38</v>
      </c>
      <c r="U7693" s="2">
        <f>EOMONTH(SalesData[[#This Row],[Order Date]],0)</f>
        <v>45230</v>
      </c>
      <c r="V7693" s="9" t="str">
        <f>"Q"&amp;INT((MONTH(SalesData[[#This Row],[Order Date]])+2)/3)&amp;"-"&amp;YEAR(SalesData[[#This Row],[Order Date]])</f>
        <v>Q4-2023</v>
      </c>
    </row>
    <row r="7694" spans="1:22" x14ac:dyDescent="0.35">
      <c r="A7694" t="s">
        <v>7835</v>
      </c>
      <c r="B7694" s="1">
        <v>45222</v>
      </c>
      <c r="C7694" t="s">
        <v>325</v>
      </c>
      <c r="D7694" t="s">
        <v>39</v>
      </c>
      <c r="E7694">
        <v>9330066653</v>
      </c>
      <c r="F7694" t="s">
        <v>64</v>
      </c>
      <c r="G7694" t="s">
        <v>15</v>
      </c>
      <c r="H7694" t="s">
        <v>16</v>
      </c>
      <c r="I7694" t="s">
        <v>17</v>
      </c>
      <c r="J7694" t="s">
        <v>65</v>
      </c>
      <c r="K7694">
        <v>4757.8599999999997</v>
      </c>
      <c r="L7694">
        <v>699.21</v>
      </c>
      <c r="M7694" t="s">
        <v>65</v>
      </c>
      <c r="N7694">
        <v>0.14695892691251999</v>
      </c>
      <c r="O7694" t="s">
        <v>11351</v>
      </c>
      <c r="P7694" t="s">
        <v>11352</v>
      </c>
      <c r="Q7694" t="s">
        <v>11366</v>
      </c>
      <c r="R7694" t="s">
        <v>11360</v>
      </c>
      <c r="S7694">
        <f>IF(SalesData[[#This Row],[Return Status]]="Returned",1,0)</f>
        <v>1</v>
      </c>
      <c r="T7694">
        <v>2085.91</v>
      </c>
      <c r="U7694" s="2">
        <f>EOMONTH(SalesData[[#This Row],[Order Date]],0)</f>
        <v>45230</v>
      </c>
      <c r="V7694" s="9" t="str">
        <f>"Q"&amp;INT((MONTH(SalesData[[#This Row],[Order Date]])+2)/3)&amp;"-"&amp;YEAR(SalesData[[#This Row],[Order Date]])</f>
        <v>Q4-2023</v>
      </c>
    </row>
    <row r="7695" spans="1:22" x14ac:dyDescent="0.35">
      <c r="A7695" t="s">
        <v>7836</v>
      </c>
      <c r="B7695" s="1">
        <v>45219</v>
      </c>
      <c r="C7695" t="s">
        <v>67</v>
      </c>
      <c r="D7695" t="s">
        <v>46</v>
      </c>
      <c r="E7695">
        <v>9365934241</v>
      </c>
      <c r="F7695" t="s">
        <v>137</v>
      </c>
      <c r="G7695" t="s">
        <v>34</v>
      </c>
      <c r="H7695" t="s">
        <v>35</v>
      </c>
      <c r="I7695" t="s">
        <v>36</v>
      </c>
      <c r="J7695" t="s">
        <v>19</v>
      </c>
      <c r="K7695">
        <v>722.96</v>
      </c>
      <c r="L7695">
        <v>37.840000000000003</v>
      </c>
      <c r="M7695" t="s">
        <v>19</v>
      </c>
      <c r="N7695">
        <v>5.2340378444174003E-2</v>
      </c>
      <c r="O7695" t="s">
        <v>11355</v>
      </c>
      <c r="P7695" t="s">
        <v>11356</v>
      </c>
      <c r="R7695" t="s">
        <v>11353</v>
      </c>
      <c r="S7695">
        <f>IF(SalesData[[#This Row],[Return Status]]="Returned",1,0)</f>
        <v>0</v>
      </c>
      <c r="U7695" s="2">
        <f>EOMONTH(SalesData[[#This Row],[Order Date]],0)</f>
        <v>45230</v>
      </c>
      <c r="V7695" s="9" t="str">
        <f>"Q"&amp;INT((MONTH(SalesData[[#This Row],[Order Date]])+2)/3)&amp;"-"&amp;YEAR(SalesData[[#This Row],[Order Date]])</f>
        <v>Q4-2023</v>
      </c>
    </row>
    <row r="7696" spans="1:22" x14ac:dyDescent="0.35">
      <c r="A7696" t="s">
        <v>7837</v>
      </c>
      <c r="B7696" s="1">
        <v>45224</v>
      </c>
      <c r="C7696" t="s">
        <v>132</v>
      </c>
      <c r="D7696" t="s">
        <v>39</v>
      </c>
      <c r="E7696">
        <v>4591506334</v>
      </c>
      <c r="F7696" t="s">
        <v>53</v>
      </c>
      <c r="G7696" t="s">
        <v>54</v>
      </c>
      <c r="H7696" t="s">
        <v>55</v>
      </c>
      <c r="I7696" t="s">
        <v>31</v>
      </c>
      <c r="J7696" t="s">
        <v>18</v>
      </c>
      <c r="K7696">
        <v>2452.9499999999998</v>
      </c>
      <c r="L7696">
        <v>417.11</v>
      </c>
      <c r="M7696" t="s">
        <v>19</v>
      </c>
      <c r="N7696">
        <v>0.17004423245479899</v>
      </c>
      <c r="O7696" t="s">
        <v>11351</v>
      </c>
      <c r="P7696" t="s">
        <v>11352</v>
      </c>
      <c r="R7696" t="s">
        <v>11353</v>
      </c>
      <c r="S7696">
        <f>IF(SalesData[[#This Row],[Return Status]]="Returned",1,0)</f>
        <v>0</v>
      </c>
      <c r="U7696" s="2">
        <f>EOMONTH(SalesData[[#This Row],[Order Date]],0)</f>
        <v>45230</v>
      </c>
      <c r="V7696" s="9" t="str">
        <f>"Q"&amp;INT((MONTH(SalesData[[#This Row],[Order Date]])+2)/3)&amp;"-"&amp;YEAR(SalesData[[#This Row],[Order Date]])</f>
        <v>Q4-2023</v>
      </c>
    </row>
    <row r="7697" spans="1:22" x14ac:dyDescent="0.35">
      <c r="A7697" t="s">
        <v>7838</v>
      </c>
      <c r="B7697" s="1">
        <v>45228</v>
      </c>
      <c r="C7697" t="s">
        <v>188</v>
      </c>
      <c r="D7697" t="s">
        <v>46</v>
      </c>
      <c r="E7697">
        <v>4845939729</v>
      </c>
      <c r="F7697" t="s">
        <v>170</v>
      </c>
      <c r="G7697" t="s">
        <v>69</v>
      </c>
      <c r="H7697" t="s">
        <v>41</v>
      </c>
      <c r="I7697" t="s">
        <v>31</v>
      </c>
      <c r="J7697" t="s">
        <v>65</v>
      </c>
      <c r="K7697">
        <v>2693.45</v>
      </c>
      <c r="L7697">
        <v>85.93</v>
      </c>
      <c r="M7697" t="s">
        <v>65</v>
      </c>
      <c r="N7697">
        <v>3.1903321019510301E-2</v>
      </c>
      <c r="O7697" t="s">
        <v>11351</v>
      </c>
      <c r="P7697" t="s">
        <v>11356</v>
      </c>
      <c r="R7697" t="s">
        <v>11353</v>
      </c>
      <c r="S7697">
        <f>IF(SalesData[[#This Row],[Return Status]]="Returned",1,0)</f>
        <v>0</v>
      </c>
      <c r="T7697">
        <v>2081.52</v>
      </c>
      <c r="U7697" s="2">
        <f>EOMONTH(SalesData[[#This Row],[Order Date]],0)</f>
        <v>45230</v>
      </c>
      <c r="V7697" s="9" t="str">
        <f>"Q"&amp;INT((MONTH(SalesData[[#This Row],[Order Date]])+2)/3)&amp;"-"&amp;YEAR(SalesData[[#This Row],[Order Date]])</f>
        <v>Q4-2023</v>
      </c>
    </row>
    <row r="7698" spans="1:22" x14ac:dyDescent="0.35">
      <c r="A7698" t="s">
        <v>7839</v>
      </c>
      <c r="B7698" s="1">
        <v>45213</v>
      </c>
      <c r="C7698" t="s">
        <v>144</v>
      </c>
      <c r="D7698" t="s">
        <v>46</v>
      </c>
      <c r="E7698">
        <v>9653805589</v>
      </c>
      <c r="F7698" t="s">
        <v>140</v>
      </c>
      <c r="G7698" t="s">
        <v>141</v>
      </c>
      <c r="H7698" t="s">
        <v>121</v>
      </c>
      <c r="I7698" t="s">
        <v>17</v>
      </c>
      <c r="J7698" t="s">
        <v>43</v>
      </c>
      <c r="K7698">
        <v>4861.92</v>
      </c>
      <c r="L7698">
        <v>602.80999999999995</v>
      </c>
      <c r="M7698" t="s">
        <v>43</v>
      </c>
      <c r="N7698">
        <v>0.123985997301478</v>
      </c>
      <c r="O7698" t="s">
        <v>11351</v>
      </c>
      <c r="P7698" t="s">
        <v>11352</v>
      </c>
      <c r="R7698" t="s">
        <v>11353</v>
      </c>
      <c r="S7698">
        <f>IF(SalesData[[#This Row],[Return Status]]="Returned",1,0)</f>
        <v>0</v>
      </c>
      <c r="T7698">
        <v>2793.38</v>
      </c>
      <c r="U7698" s="2">
        <f>EOMONTH(SalesData[[#This Row],[Order Date]],0)</f>
        <v>45230</v>
      </c>
      <c r="V7698" s="9" t="str">
        <f>"Q"&amp;INT((MONTH(SalesData[[#This Row],[Order Date]])+2)/3)&amp;"-"&amp;YEAR(SalesData[[#This Row],[Order Date]])</f>
        <v>Q4-2023</v>
      </c>
    </row>
    <row r="7699" spans="1:22" x14ac:dyDescent="0.35">
      <c r="A7699" t="s">
        <v>7840</v>
      </c>
      <c r="B7699" s="1">
        <v>45207</v>
      </c>
      <c r="C7699" t="s">
        <v>132</v>
      </c>
      <c r="D7699" t="s">
        <v>145</v>
      </c>
      <c r="E7699">
        <v>8031610086</v>
      </c>
      <c r="F7699" t="s">
        <v>152</v>
      </c>
      <c r="G7699" t="s">
        <v>23</v>
      </c>
      <c r="H7699" t="s">
        <v>24</v>
      </c>
      <c r="I7699" t="s">
        <v>17</v>
      </c>
      <c r="J7699" t="s">
        <v>19</v>
      </c>
      <c r="K7699">
        <v>1600.01</v>
      </c>
      <c r="L7699">
        <v>52.78</v>
      </c>
      <c r="M7699" t="s">
        <v>19</v>
      </c>
      <c r="N7699">
        <v>3.2987293829413601E-2</v>
      </c>
      <c r="O7699" t="s">
        <v>11351</v>
      </c>
      <c r="P7699" t="s">
        <v>11356</v>
      </c>
      <c r="R7699" t="s">
        <v>11353</v>
      </c>
      <c r="S7699">
        <f>IF(SalesData[[#This Row],[Return Status]]="Returned",1,0)</f>
        <v>0</v>
      </c>
      <c r="T7699">
        <v>2821.33</v>
      </c>
      <c r="U7699" s="2">
        <f>EOMONTH(SalesData[[#This Row],[Order Date]],0)</f>
        <v>45230</v>
      </c>
      <c r="V7699" s="9" t="str">
        <f>"Q"&amp;INT((MONTH(SalesData[[#This Row],[Order Date]])+2)/3)&amp;"-"&amp;YEAR(SalesData[[#This Row],[Order Date]])</f>
        <v>Q4-2023</v>
      </c>
    </row>
    <row r="7700" spans="1:22" x14ac:dyDescent="0.35">
      <c r="A7700" t="s">
        <v>7841</v>
      </c>
      <c r="B7700" s="1">
        <v>45212</v>
      </c>
      <c r="C7700" t="s">
        <v>77</v>
      </c>
      <c r="D7700" t="s">
        <v>39</v>
      </c>
      <c r="E7700">
        <v>620602046</v>
      </c>
      <c r="F7700" t="s">
        <v>81</v>
      </c>
      <c r="G7700" t="s">
        <v>74</v>
      </c>
      <c r="H7700" t="s">
        <v>75</v>
      </c>
      <c r="I7700" t="s">
        <v>36</v>
      </c>
      <c r="J7700" t="s">
        <v>42</v>
      </c>
      <c r="K7700">
        <v>187.96</v>
      </c>
      <c r="L7700">
        <v>36.89</v>
      </c>
      <c r="M7700" t="s">
        <v>43</v>
      </c>
      <c r="N7700">
        <v>0.196265162800596</v>
      </c>
      <c r="O7700" t="s">
        <v>11361</v>
      </c>
      <c r="P7700" t="s">
        <v>11352</v>
      </c>
      <c r="Q7700" t="s">
        <v>11376</v>
      </c>
      <c r="R7700" t="s">
        <v>11360</v>
      </c>
      <c r="S7700">
        <f>IF(SalesData[[#This Row],[Return Status]]="Returned",1,0)</f>
        <v>1</v>
      </c>
      <c r="T7700">
        <v>2420.2800000000002</v>
      </c>
      <c r="U7700" s="2">
        <f>EOMONTH(SalesData[[#This Row],[Order Date]],0)</f>
        <v>45230</v>
      </c>
      <c r="V7700" s="9" t="str">
        <f>"Q"&amp;INT((MONTH(SalesData[[#This Row],[Order Date]])+2)/3)&amp;"-"&amp;YEAR(SalesData[[#This Row],[Order Date]])</f>
        <v>Q4-2023</v>
      </c>
    </row>
    <row r="7701" spans="1:22" x14ac:dyDescent="0.35">
      <c r="A7701" t="s">
        <v>7842</v>
      </c>
      <c r="B7701" s="1">
        <v>45225</v>
      </c>
      <c r="C7701" t="s">
        <v>21</v>
      </c>
      <c r="D7701" t="s">
        <v>80</v>
      </c>
      <c r="E7701">
        <v>8065126794</v>
      </c>
      <c r="F7701" t="s">
        <v>78</v>
      </c>
      <c r="G7701" t="s">
        <v>15</v>
      </c>
      <c r="H7701" t="s">
        <v>16</v>
      </c>
      <c r="I7701" t="s">
        <v>17</v>
      </c>
      <c r="J7701" t="s">
        <v>19</v>
      </c>
      <c r="K7701">
        <v>3564.15</v>
      </c>
      <c r="L7701">
        <v>457.82</v>
      </c>
      <c r="M7701" t="s">
        <v>19</v>
      </c>
      <c r="N7701">
        <v>0.12845138392043001</v>
      </c>
      <c r="O7701" t="s">
        <v>11351</v>
      </c>
      <c r="P7701" t="s">
        <v>11352</v>
      </c>
      <c r="Q7701" t="s">
        <v>11369</v>
      </c>
      <c r="R7701" t="s">
        <v>11360</v>
      </c>
      <c r="S7701">
        <f>IF(SalesData[[#This Row],[Return Status]]="Returned",1,0)</f>
        <v>1</v>
      </c>
      <c r="T7701">
        <v>2085.91</v>
      </c>
      <c r="U7701" s="2">
        <f>EOMONTH(SalesData[[#This Row],[Order Date]],0)</f>
        <v>45230</v>
      </c>
      <c r="V7701" s="9" t="str">
        <f>"Q"&amp;INT((MONTH(SalesData[[#This Row],[Order Date]])+2)/3)&amp;"-"&amp;YEAR(SalesData[[#This Row],[Order Date]])</f>
        <v>Q4-2023</v>
      </c>
    </row>
    <row r="7702" spans="1:22" x14ac:dyDescent="0.35">
      <c r="A7702" t="s">
        <v>7843</v>
      </c>
      <c r="B7702" s="1">
        <v>45219</v>
      </c>
      <c r="C7702" t="s">
        <v>77</v>
      </c>
      <c r="D7702" t="s">
        <v>39</v>
      </c>
      <c r="E7702">
        <v>5516999198</v>
      </c>
      <c r="F7702" t="s">
        <v>53</v>
      </c>
      <c r="G7702" t="s">
        <v>54</v>
      </c>
      <c r="H7702" t="s">
        <v>55</v>
      </c>
      <c r="I7702" t="s">
        <v>31</v>
      </c>
      <c r="J7702" t="s">
        <v>42</v>
      </c>
      <c r="K7702">
        <v>3216.04</v>
      </c>
      <c r="L7702">
        <v>331.91</v>
      </c>
      <c r="M7702" t="s">
        <v>43</v>
      </c>
      <c r="N7702">
        <v>0.10320456213231199</v>
      </c>
      <c r="O7702" t="s">
        <v>11351</v>
      </c>
      <c r="P7702" t="s">
        <v>11352</v>
      </c>
      <c r="R7702" t="s">
        <v>11353</v>
      </c>
      <c r="S7702">
        <f>IF(SalesData[[#This Row],[Return Status]]="Returned",1,0)</f>
        <v>0</v>
      </c>
      <c r="U7702" s="2">
        <f>EOMONTH(SalesData[[#This Row],[Order Date]],0)</f>
        <v>45230</v>
      </c>
      <c r="V7702" s="9" t="str">
        <f>"Q"&amp;INT((MONTH(SalesData[[#This Row],[Order Date]])+2)/3)&amp;"-"&amp;YEAR(SalesData[[#This Row],[Order Date]])</f>
        <v>Q4-2023</v>
      </c>
    </row>
    <row r="7703" spans="1:22" x14ac:dyDescent="0.35">
      <c r="A7703" t="s">
        <v>7844</v>
      </c>
      <c r="B7703" s="1">
        <v>45223</v>
      </c>
      <c r="C7703" t="s">
        <v>67</v>
      </c>
      <c r="D7703" t="s">
        <v>27</v>
      </c>
      <c r="E7703">
        <v>4528458840</v>
      </c>
      <c r="F7703" t="s">
        <v>114</v>
      </c>
      <c r="G7703" t="s">
        <v>59</v>
      </c>
      <c r="H7703" t="s">
        <v>60</v>
      </c>
      <c r="I7703" t="s">
        <v>31</v>
      </c>
      <c r="J7703" t="s">
        <v>19</v>
      </c>
      <c r="K7703">
        <v>3695.31</v>
      </c>
      <c r="L7703">
        <v>776.61</v>
      </c>
      <c r="M7703" t="s">
        <v>19</v>
      </c>
      <c r="N7703">
        <v>0.21016098784675699</v>
      </c>
      <c r="O7703" t="s">
        <v>11351</v>
      </c>
      <c r="P7703" t="s">
        <v>11354</v>
      </c>
      <c r="R7703" t="s">
        <v>11353</v>
      </c>
      <c r="S7703">
        <f>IF(SalesData[[#This Row],[Return Status]]="Returned",1,0)</f>
        <v>0</v>
      </c>
      <c r="T7703">
        <v>2183.56</v>
      </c>
      <c r="U7703" s="2">
        <f>EOMONTH(SalesData[[#This Row],[Order Date]],0)</f>
        <v>45230</v>
      </c>
      <c r="V7703" s="9" t="str">
        <f>"Q"&amp;INT((MONTH(SalesData[[#This Row],[Order Date]])+2)/3)&amp;"-"&amp;YEAR(SalesData[[#This Row],[Order Date]])</f>
        <v>Q4-2023</v>
      </c>
    </row>
    <row r="7704" spans="1:22" x14ac:dyDescent="0.35">
      <c r="A7704" t="s">
        <v>7845</v>
      </c>
      <c r="B7704" s="1">
        <v>45229</v>
      </c>
      <c r="C7704" t="s">
        <v>149</v>
      </c>
      <c r="D7704" t="s">
        <v>27</v>
      </c>
      <c r="E7704">
        <v>5748660523</v>
      </c>
      <c r="F7704" t="s">
        <v>78</v>
      </c>
      <c r="G7704" t="s">
        <v>15</v>
      </c>
      <c r="H7704" t="s">
        <v>16</v>
      </c>
      <c r="I7704" t="s">
        <v>17</v>
      </c>
      <c r="J7704" t="s">
        <v>65</v>
      </c>
      <c r="K7704">
        <v>4045.66</v>
      </c>
      <c r="L7704">
        <v>764.12</v>
      </c>
      <c r="M7704" t="s">
        <v>65</v>
      </c>
      <c r="N7704">
        <v>0.18887400325286899</v>
      </c>
      <c r="O7704" t="s">
        <v>11351</v>
      </c>
      <c r="P7704" t="s">
        <v>11352</v>
      </c>
      <c r="R7704" t="s">
        <v>11353</v>
      </c>
      <c r="S7704">
        <f>IF(SalesData[[#This Row],[Return Status]]="Returned",1,0)</f>
        <v>0</v>
      </c>
      <c r="T7704">
        <v>2085.91</v>
      </c>
      <c r="U7704" s="2">
        <f>EOMONTH(SalesData[[#This Row],[Order Date]],0)</f>
        <v>45230</v>
      </c>
      <c r="V7704" s="9" t="str">
        <f>"Q"&amp;INT((MONTH(SalesData[[#This Row],[Order Date]])+2)/3)&amp;"-"&amp;YEAR(SalesData[[#This Row],[Order Date]])</f>
        <v>Q4-2023</v>
      </c>
    </row>
    <row r="7705" spans="1:22" x14ac:dyDescent="0.35">
      <c r="A7705" t="s">
        <v>7846</v>
      </c>
      <c r="B7705" s="1">
        <v>45210</v>
      </c>
      <c r="C7705" t="s">
        <v>45</v>
      </c>
      <c r="D7705" t="s">
        <v>72</v>
      </c>
      <c r="E7705">
        <v>7201047808</v>
      </c>
      <c r="F7705" t="s">
        <v>410</v>
      </c>
      <c r="G7705" t="s">
        <v>1013</v>
      </c>
      <c r="H7705" t="s">
        <v>30</v>
      </c>
      <c r="I7705" t="s">
        <v>31</v>
      </c>
      <c r="J7705" t="s">
        <v>65</v>
      </c>
      <c r="K7705">
        <v>2830.11</v>
      </c>
      <c r="L7705">
        <v>220.27</v>
      </c>
      <c r="M7705" t="s">
        <v>65</v>
      </c>
      <c r="N7705">
        <v>7.7830897032270793E-2</v>
      </c>
      <c r="O7705" t="s">
        <v>11351</v>
      </c>
      <c r="P7705" t="s">
        <v>11356</v>
      </c>
      <c r="R7705" t="s">
        <v>11353</v>
      </c>
      <c r="S7705">
        <f>IF(SalesData[[#This Row],[Return Status]]="Returned",1,0)</f>
        <v>0</v>
      </c>
      <c r="U7705" s="2">
        <f>EOMONTH(SalesData[[#This Row],[Order Date]],0)</f>
        <v>45230</v>
      </c>
      <c r="V7705" s="9" t="str">
        <f>"Q"&amp;INT((MONTH(SalesData[[#This Row],[Order Date]])+2)/3)&amp;"-"&amp;YEAR(SalesData[[#This Row],[Order Date]])</f>
        <v>Q4-2023</v>
      </c>
    </row>
    <row r="7706" spans="1:22" x14ac:dyDescent="0.35">
      <c r="A7706" t="s">
        <v>7847</v>
      </c>
      <c r="B7706" s="1">
        <v>45215</v>
      </c>
      <c r="C7706" t="s">
        <v>149</v>
      </c>
      <c r="D7706" t="s">
        <v>46</v>
      </c>
      <c r="E7706">
        <v>2036871278</v>
      </c>
      <c r="F7706" t="s">
        <v>22</v>
      </c>
      <c r="G7706" t="s">
        <v>23</v>
      </c>
      <c r="H7706" t="s">
        <v>24</v>
      </c>
      <c r="I7706" t="s">
        <v>17</v>
      </c>
      <c r="J7706" t="s">
        <v>62</v>
      </c>
      <c r="K7706">
        <v>1614.21</v>
      </c>
      <c r="L7706">
        <v>453.23</v>
      </c>
      <c r="M7706" t="s">
        <v>62</v>
      </c>
      <c r="N7706">
        <v>0.28077511600101601</v>
      </c>
      <c r="O7706" t="s">
        <v>11351</v>
      </c>
      <c r="P7706" t="s">
        <v>11354</v>
      </c>
      <c r="R7706" t="s">
        <v>11353</v>
      </c>
      <c r="S7706">
        <f>IF(SalesData[[#This Row],[Return Status]]="Returned",1,0)</f>
        <v>0</v>
      </c>
      <c r="T7706">
        <v>2821.33</v>
      </c>
      <c r="U7706" s="2">
        <f>EOMONTH(SalesData[[#This Row],[Order Date]],0)</f>
        <v>45230</v>
      </c>
      <c r="V7706" s="9" t="str">
        <f>"Q"&amp;INT((MONTH(SalesData[[#This Row],[Order Date]])+2)/3)&amp;"-"&amp;YEAR(SalesData[[#This Row],[Order Date]])</f>
        <v>Q4-2023</v>
      </c>
    </row>
    <row r="7707" spans="1:22" x14ac:dyDescent="0.35">
      <c r="A7707" t="s">
        <v>7848</v>
      </c>
      <c r="B7707" s="1">
        <v>45210</v>
      </c>
      <c r="C7707" t="s">
        <v>38</v>
      </c>
      <c r="D7707" t="s">
        <v>145</v>
      </c>
      <c r="E7707">
        <v>2832388019</v>
      </c>
      <c r="F7707" t="s">
        <v>127</v>
      </c>
      <c r="G7707" t="s">
        <v>1013</v>
      </c>
      <c r="H7707" t="s">
        <v>30</v>
      </c>
      <c r="I7707" t="s">
        <v>31</v>
      </c>
      <c r="J7707" t="s">
        <v>62</v>
      </c>
      <c r="K7707">
        <v>1932.76</v>
      </c>
      <c r="L7707">
        <v>553.41</v>
      </c>
      <c r="M7707" t="s">
        <v>62</v>
      </c>
      <c r="N7707">
        <v>0.28633146381340702</v>
      </c>
      <c r="O7707" t="s">
        <v>11351</v>
      </c>
      <c r="P7707" t="s">
        <v>11354</v>
      </c>
      <c r="R7707" t="s">
        <v>11353</v>
      </c>
      <c r="S7707">
        <f>IF(SalesData[[#This Row],[Return Status]]="Returned",1,0)</f>
        <v>0</v>
      </c>
      <c r="U7707" s="2">
        <f>EOMONTH(SalesData[[#This Row],[Order Date]],0)</f>
        <v>45230</v>
      </c>
      <c r="V7707" s="9" t="str">
        <f>"Q"&amp;INT((MONTH(SalesData[[#This Row],[Order Date]])+2)/3)&amp;"-"&amp;YEAR(SalesData[[#This Row],[Order Date]])</f>
        <v>Q4-2023</v>
      </c>
    </row>
    <row r="7708" spans="1:22" x14ac:dyDescent="0.35">
      <c r="A7708" t="s">
        <v>7849</v>
      </c>
      <c r="B7708" s="1">
        <v>45222</v>
      </c>
      <c r="C7708" t="s">
        <v>87</v>
      </c>
      <c r="D7708" t="s">
        <v>145</v>
      </c>
      <c r="E7708">
        <v>6849406422</v>
      </c>
      <c r="F7708" t="s">
        <v>292</v>
      </c>
      <c r="G7708" t="s">
        <v>69</v>
      </c>
      <c r="H7708" t="s">
        <v>11357</v>
      </c>
      <c r="I7708" t="s">
        <v>31</v>
      </c>
      <c r="J7708" t="s">
        <v>43</v>
      </c>
      <c r="K7708">
        <v>4189.29</v>
      </c>
      <c r="L7708">
        <v>1001.71</v>
      </c>
      <c r="M7708" t="s">
        <v>43</v>
      </c>
      <c r="N7708">
        <v>0.239112116850349</v>
      </c>
      <c r="O7708" t="s">
        <v>11351</v>
      </c>
      <c r="P7708" t="s">
        <v>11354</v>
      </c>
      <c r="R7708" t="s">
        <v>11353</v>
      </c>
      <c r="S7708">
        <f>IF(SalesData[[#This Row],[Return Status]]="Returned",1,0)</f>
        <v>0</v>
      </c>
      <c r="T7708">
        <v>2081.52</v>
      </c>
      <c r="U7708" s="2">
        <f>EOMONTH(SalesData[[#This Row],[Order Date]],0)</f>
        <v>45230</v>
      </c>
      <c r="V7708" s="9" t="str">
        <f>"Q"&amp;INT((MONTH(SalesData[[#This Row],[Order Date]])+2)/3)&amp;"-"&amp;YEAR(SalesData[[#This Row],[Order Date]])</f>
        <v>Q4-2023</v>
      </c>
    </row>
    <row r="7709" spans="1:22" x14ac:dyDescent="0.35">
      <c r="A7709" t="s">
        <v>7850</v>
      </c>
      <c r="B7709" s="1">
        <v>45203</v>
      </c>
      <c r="C7709" t="s">
        <v>49</v>
      </c>
      <c r="D7709" t="s">
        <v>39</v>
      </c>
      <c r="E7709">
        <v>8268669386</v>
      </c>
      <c r="F7709" t="s">
        <v>47</v>
      </c>
      <c r="G7709" t="s">
        <v>23</v>
      </c>
      <c r="H7709" t="s">
        <v>24</v>
      </c>
      <c r="I7709" t="s">
        <v>17</v>
      </c>
      <c r="J7709" t="s">
        <v>19</v>
      </c>
      <c r="K7709">
        <v>3696.52</v>
      </c>
      <c r="L7709">
        <v>785.29</v>
      </c>
      <c r="M7709" t="s">
        <v>19</v>
      </c>
      <c r="N7709">
        <v>0.21244034930150499</v>
      </c>
      <c r="O7709" t="s">
        <v>11351</v>
      </c>
      <c r="P7709" t="s">
        <v>11354</v>
      </c>
      <c r="R7709" t="s">
        <v>11353</v>
      </c>
      <c r="S7709">
        <f>IF(SalesData[[#This Row],[Return Status]]="Returned",1,0)</f>
        <v>0</v>
      </c>
      <c r="T7709">
        <v>2821.33</v>
      </c>
      <c r="U7709" s="2">
        <f>EOMONTH(SalesData[[#This Row],[Order Date]],0)</f>
        <v>45230</v>
      </c>
      <c r="V7709" s="9" t="str">
        <f>"Q"&amp;INT((MONTH(SalesData[[#This Row],[Order Date]])+2)/3)&amp;"-"&amp;YEAR(SalesData[[#This Row],[Order Date]])</f>
        <v>Q4-2023</v>
      </c>
    </row>
    <row r="7710" spans="1:22" x14ac:dyDescent="0.35">
      <c r="A7710" t="s">
        <v>7851</v>
      </c>
      <c r="B7710" s="1">
        <v>45208</v>
      </c>
      <c r="C7710" t="s">
        <v>106</v>
      </c>
      <c r="D7710" t="s">
        <v>39</v>
      </c>
      <c r="E7710">
        <v>8850872343</v>
      </c>
      <c r="F7710" t="s">
        <v>127</v>
      </c>
      <c r="G7710" t="s">
        <v>29</v>
      </c>
      <c r="H7710" t="s">
        <v>30</v>
      </c>
      <c r="I7710" t="s">
        <v>31</v>
      </c>
      <c r="J7710" t="s">
        <v>42</v>
      </c>
      <c r="K7710">
        <v>2751.03</v>
      </c>
      <c r="L7710">
        <v>779.81</v>
      </c>
      <c r="M7710" t="s">
        <v>43</v>
      </c>
      <c r="N7710">
        <v>0.28346110365935701</v>
      </c>
      <c r="O7710" t="s">
        <v>11351</v>
      </c>
      <c r="P7710" t="s">
        <v>11354</v>
      </c>
      <c r="R7710" t="s">
        <v>11353</v>
      </c>
      <c r="S7710">
        <f>IF(SalesData[[#This Row],[Return Status]]="Returned",1,0)</f>
        <v>0</v>
      </c>
      <c r="T7710">
        <v>2788.38</v>
      </c>
      <c r="U7710" s="2">
        <f>EOMONTH(SalesData[[#This Row],[Order Date]],0)</f>
        <v>45230</v>
      </c>
      <c r="V7710" s="9" t="str">
        <f>"Q"&amp;INT((MONTH(SalesData[[#This Row],[Order Date]])+2)/3)&amp;"-"&amp;YEAR(SalesData[[#This Row],[Order Date]])</f>
        <v>Q4-2023</v>
      </c>
    </row>
    <row r="7711" spans="1:22" x14ac:dyDescent="0.35">
      <c r="A7711" t="s">
        <v>7852</v>
      </c>
      <c r="B7711" s="1">
        <v>45213</v>
      </c>
      <c r="C7711" t="s">
        <v>188</v>
      </c>
      <c r="D7711" t="s">
        <v>13</v>
      </c>
      <c r="E7711">
        <v>2530544685</v>
      </c>
      <c r="F7711" t="s">
        <v>312</v>
      </c>
      <c r="G7711" t="s">
        <v>141</v>
      </c>
      <c r="H7711" t="s">
        <v>11357</v>
      </c>
      <c r="I7711" t="s">
        <v>17</v>
      </c>
      <c r="J7711" t="s">
        <v>19</v>
      </c>
      <c r="K7711">
        <v>754.21</v>
      </c>
      <c r="L7711">
        <v>80</v>
      </c>
      <c r="M7711" t="s">
        <v>19</v>
      </c>
      <c r="N7711">
        <v>0.106071253364448</v>
      </c>
      <c r="O7711" t="s">
        <v>11355</v>
      </c>
      <c r="P7711" t="s">
        <v>11352</v>
      </c>
      <c r="Q7711" t="s">
        <v>11365</v>
      </c>
      <c r="R7711" t="s">
        <v>11360</v>
      </c>
      <c r="S7711">
        <f>IF(SalesData[[#This Row],[Return Status]]="Returned",1,0)</f>
        <v>1</v>
      </c>
      <c r="T7711">
        <v>2793.38</v>
      </c>
      <c r="U7711" s="2">
        <f>EOMONTH(SalesData[[#This Row],[Order Date]],0)</f>
        <v>45230</v>
      </c>
      <c r="V7711" s="9" t="str">
        <f>"Q"&amp;INT((MONTH(SalesData[[#This Row],[Order Date]])+2)/3)&amp;"-"&amp;YEAR(SalesData[[#This Row],[Order Date]])</f>
        <v>Q4-2023</v>
      </c>
    </row>
    <row r="7712" spans="1:22" x14ac:dyDescent="0.35">
      <c r="A7712" t="s">
        <v>7853</v>
      </c>
      <c r="B7712" s="1">
        <v>45223</v>
      </c>
      <c r="C7712" t="s">
        <v>21</v>
      </c>
      <c r="D7712" t="s">
        <v>39</v>
      </c>
      <c r="E7712">
        <v>7302106823</v>
      </c>
      <c r="F7712" t="s">
        <v>312</v>
      </c>
      <c r="G7712" t="s">
        <v>141</v>
      </c>
      <c r="H7712" t="s">
        <v>121</v>
      </c>
      <c r="I7712" t="s">
        <v>17</v>
      </c>
      <c r="J7712" t="s">
        <v>65</v>
      </c>
      <c r="K7712">
        <v>2690.94</v>
      </c>
      <c r="L7712">
        <v>218.1</v>
      </c>
      <c r="M7712" t="s">
        <v>65</v>
      </c>
      <c r="N7712">
        <v>8.1049744698878504E-2</v>
      </c>
      <c r="O7712" t="s">
        <v>11351</v>
      </c>
      <c r="P7712" t="s">
        <v>11356</v>
      </c>
      <c r="R7712" t="s">
        <v>11353</v>
      </c>
      <c r="S7712">
        <f>IF(SalesData[[#This Row],[Return Status]]="Returned",1,0)</f>
        <v>0</v>
      </c>
      <c r="T7712">
        <v>2793.38</v>
      </c>
      <c r="U7712" s="2">
        <f>EOMONTH(SalesData[[#This Row],[Order Date]],0)</f>
        <v>45230</v>
      </c>
      <c r="V7712" s="9" t="str">
        <f>"Q"&amp;INT((MONTH(SalesData[[#This Row],[Order Date]])+2)/3)&amp;"-"&amp;YEAR(SalesData[[#This Row],[Order Date]])</f>
        <v>Q4-2023</v>
      </c>
    </row>
    <row r="7713" spans="1:22" x14ac:dyDescent="0.35">
      <c r="A7713" t="s">
        <v>7854</v>
      </c>
      <c r="B7713" s="1">
        <v>45214</v>
      </c>
      <c r="C7713" t="s">
        <v>194</v>
      </c>
      <c r="D7713" t="s">
        <v>99</v>
      </c>
      <c r="E7713">
        <v>3584865428</v>
      </c>
      <c r="F7713" t="s">
        <v>168</v>
      </c>
      <c r="G7713" t="s">
        <v>11371</v>
      </c>
      <c r="H7713" t="s">
        <v>55</v>
      </c>
      <c r="I7713" t="s">
        <v>31</v>
      </c>
      <c r="J7713" t="s">
        <v>65</v>
      </c>
      <c r="K7713">
        <v>1042.8499999999999</v>
      </c>
      <c r="L7713">
        <v>32.76</v>
      </c>
      <c r="M7713" t="s">
        <v>65</v>
      </c>
      <c r="N7713">
        <v>3.1413913793930097E-2</v>
      </c>
      <c r="O7713" t="s">
        <v>11351</v>
      </c>
      <c r="P7713" t="s">
        <v>11356</v>
      </c>
      <c r="Q7713" t="s">
        <v>11366</v>
      </c>
      <c r="R7713" t="s">
        <v>11360</v>
      </c>
      <c r="S7713">
        <f>IF(SalesData[[#This Row],[Return Status]]="Returned",1,0)</f>
        <v>1</v>
      </c>
      <c r="U7713" s="2">
        <f>EOMONTH(SalesData[[#This Row],[Order Date]],0)</f>
        <v>45230</v>
      </c>
      <c r="V7713" s="9" t="str">
        <f>"Q"&amp;INT((MONTH(SalesData[[#This Row],[Order Date]])+2)/3)&amp;"-"&amp;YEAR(SalesData[[#This Row],[Order Date]])</f>
        <v>Q4-2023</v>
      </c>
    </row>
    <row r="7714" spans="1:22" x14ac:dyDescent="0.35">
      <c r="A7714" t="s">
        <v>7855</v>
      </c>
      <c r="B7714" s="1">
        <v>45202</v>
      </c>
      <c r="C7714" t="s">
        <v>325</v>
      </c>
      <c r="D7714" t="s">
        <v>80</v>
      </c>
      <c r="E7714">
        <v>3309573469</v>
      </c>
      <c r="F7714" t="s">
        <v>83</v>
      </c>
      <c r="G7714" t="s">
        <v>84</v>
      </c>
      <c r="H7714" t="s">
        <v>85</v>
      </c>
      <c r="I7714" t="s">
        <v>31</v>
      </c>
      <c r="J7714" t="s">
        <v>65</v>
      </c>
      <c r="K7714">
        <v>3904.11</v>
      </c>
      <c r="L7714">
        <v>925.93</v>
      </c>
      <c r="M7714" t="s">
        <v>65</v>
      </c>
      <c r="N7714">
        <v>0.237168010122666</v>
      </c>
      <c r="O7714" t="s">
        <v>11351</v>
      </c>
      <c r="P7714" t="s">
        <v>11354</v>
      </c>
      <c r="Q7714" t="s">
        <v>11376</v>
      </c>
      <c r="R7714" t="s">
        <v>11360</v>
      </c>
      <c r="S7714">
        <f>IF(SalesData[[#This Row],[Return Status]]="Returned",1,0)</f>
        <v>1</v>
      </c>
      <c r="T7714">
        <v>847.14</v>
      </c>
      <c r="U7714" s="2">
        <f>EOMONTH(SalesData[[#This Row],[Order Date]],0)</f>
        <v>45230</v>
      </c>
      <c r="V7714" s="9" t="str">
        <f>"Q"&amp;INT((MONTH(SalesData[[#This Row],[Order Date]])+2)/3)&amp;"-"&amp;YEAR(SalesData[[#This Row],[Order Date]])</f>
        <v>Q4-2023</v>
      </c>
    </row>
    <row r="7715" spans="1:22" x14ac:dyDescent="0.35">
      <c r="A7715" t="s">
        <v>7856</v>
      </c>
      <c r="B7715" s="1">
        <v>45224</v>
      </c>
      <c r="C7715" t="s">
        <v>106</v>
      </c>
      <c r="D7715" t="s">
        <v>72</v>
      </c>
      <c r="E7715">
        <v>5808767692</v>
      </c>
      <c r="F7715" t="s">
        <v>22</v>
      </c>
      <c r="G7715" t="s">
        <v>23</v>
      </c>
      <c r="H7715" t="s">
        <v>24</v>
      </c>
      <c r="I7715" t="s">
        <v>17</v>
      </c>
      <c r="J7715" t="s">
        <v>43</v>
      </c>
      <c r="K7715">
        <v>3271.36</v>
      </c>
      <c r="L7715">
        <v>165.92</v>
      </c>
      <c r="M7715" t="s">
        <v>43</v>
      </c>
      <c r="N7715">
        <v>5.0718967035116899E-2</v>
      </c>
      <c r="O7715" t="s">
        <v>11351</v>
      </c>
      <c r="P7715" t="s">
        <v>11356</v>
      </c>
      <c r="R7715" t="s">
        <v>11353</v>
      </c>
      <c r="S7715">
        <f>IF(SalesData[[#This Row],[Return Status]]="Returned",1,0)</f>
        <v>0</v>
      </c>
      <c r="T7715">
        <v>2821.33</v>
      </c>
      <c r="U7715" s="2">
        <f>EOMONTH(SalesData[[#This Row],[Order Date]],0)</f>
        <v>45230</v>
      </c>
      <c r="V7715" s="9" t="str">
        <f>"Q"&amp;INT((MONTH(SalesData[[#This Row],[Order Date]])+2)/3)&amp;"-"&amp;YEAR(SalesData[[#This Row],[Order Date]])</f>
        <v>Q4-2023</v>
      </c>
    </row>
    <row r="7716" spans="1:22" x14ac:dyDescent="0.35">
      <c r="A7716" t="s">
        <v>7857</v>
      </c>
      <c r="B7716" s="1">
        <v>45225</v>
      </c>
      <c r="C7716" t="s">
        <v>149</v>
      </c>
      <c r="D7716" t="s">
        <v>145</v>
      </c>
      <c r="E7716">
        <v>2015438233</v>
      </c>
      <c r="F7716" t="s">
        <v>83</v>
      </c>
      <c r="G7716" t="s">
        <v>84</v>
      </c>
      <c r="H7716" t="s">
        <v>85</v>
      </c>
      <c r="I7716" t="s">
        <v>31</v>
      </c>
      <c r="J7716" t="s">
        <v>18</v>
      </c>
      <c r="K7716">
        <v>4720.2700000000004</v>
      </c>
      <c r="L7716">
        <v>302.60000000000002</v>
      </c>
      <c r="M7716" t="s">
        <v>19</v>
      </c>
      <c r="N7716">
        <v>6.4106502382278996E-2</v>
      </c>
      <c r="O7716" t="s">
        <v>11351</v>
      </c>
      <c r="P7716" t="s">
        <v>11356</v>
      </c>
      <c r="R7716" t="s">
        <v>11353</v>
      </c>
      <c r="S7716">
        <f>IF(SalesData[[#This Row],[Return Status]]="Returned",1,0)</f>
        <v>0</v>
      </c>
      <c r="T7716">
        <v>847.14</v>
      </c>
      <c r="U7716" s="2">
        <f>EOMONTH(SalesData[[#This Row],[Order Date]],0)</f>
        <v>45230</v>
      </c>
      <c r="V7716" s="9" t="str">
        <f>"Q"&amp;INT((MONTH(SalesData[[#This Row],[Order Date]])+2)/3)&amp;"-"&amp;YEAR(SalesData[[#This Row],[Order Date]])</f>
        <v>Q4-2023</v>
      </c>
    </row>
    <row r="7717" spans="1:22" x14ac:dyDescent="0.35">
      <c r="A7717" t="s">
        <v>7858</v>
      </c>
      <c r="B7717" s="1">
        <v>45214</v>
      </c>
      <c r="C7717" t="s">
        <v>57</v>
      </c>
      <c r="D7717" t="s">
        <v>72</v>
      </c>
      <c r="E7717">
        <v>7081434627</v>
      </c>
      <c r="F7717" t="s">
        <v>120</v>
      </c>
      <c r="G7717" t="s">
        <v>141</v>
      </c>
      <c r="H7717" t="s">
        <v>121</v>
      </c>
      <c r="I7717" t="s">
        <v>17</v>
      </c>
      <c r="J7717" t="s">
        <v>65</v>
      </c>
      <c r="K7717">
        <v>731.69</v>
      </c>
      <c r="L7717">
        <v>115.74</v>
      </c>
      <c r="M7717" t="s">
        <v>65</v>
      </c>
      <c r="N7717">
        <v>0.158181743634599</v>
      </c>
      <c r="O7717" t="s">
        <v>11355</v>
      </c>
      <c r="P7717" t="s">
        <v>11352</v>
      </c>
      <c r="R7717" t="s">
        <v>11353</v>
      </c>
      <c r="S7717">
        <f>IF(SalesData[[#This Row],[Return Status]]="Returned",1,0)</f>
        <v>0</v>
      </c>
      <c r="T7717">
        <v>2793.38</v>
      </c>
      <c r="U7717" s="2">
        <f>EOMONTH(SalesData[[#This Row],[Order Date]],0)</f>
        <v>45230</v>
      </c>
      <c r="V7717" s="9" t="str">
        <f>"Q"&amp;INT((MONTH(SalesData[[#This Row],[Order Date]])+2)/3)&amp;"-"&amp;YEAR(SalesData[[#This Row],[Order Date]])</f>
        <v>Q4-2023</v>
      </c>
    </row>
    <row r="7718" spans="1:22" x14ac:dyDescent="0.35">
      <c r="A7718" t="s">
        <v>7859</v>
      </c>
      <c r="B7718" s="1">
        <v>45216</v>
      </c>
      <c r="C7718" t="s">
        <v>92</v>
      </c>
      <c r="D7718" t="s">
        <v>80</v>
      </c>
      <c r="E7718">
        <v>8508877352</v>
      </c>
      <c r="F7718" t="s">
        <v>28</v>
      </c>
      <c r="G7718" t="s">
        <v>11370</v>
      </c>
      <c r="H7718" t="s">
        <v>30</v>
      </c>
      <c r="I7718" t="s">
        <v>31</v>
      </c>
      <c r="J7718" t="s">
        <v>19</v>
      </c>
      <c r="K7718">
        <v>1116.68</v>
      </c>
      <c r="L7718">
        <v>165.13</v>
      </c>
      <c r="M7718" t="s">
        <v>19</v>
      </c>
      <c r="N7718">
        <v>0.14787584625855199</v>
      </c>
      <c r="O7718" t="s">
        <v>11351</v>
      </c>
      <c r="P7718" t="s">
        <v>11352</v>
      </c>
      <c r="R7718" t="s">
        <v>11353</v>
      </c>
      <c r="S7718">
        <f>IF(SalesData[[#This Row],[Return Status]]="Returned",1,0)</f>
        <v>0</v>
      </c>
      <c r="U7718" s="2">
        <f>EOMONTH(SalesData[[#This Row],[Order Date]],0)</f>
        <v>45230</v>
      </c>
      <c r="V7718" s="9" t="str">
        <f>"Q"&amp;INT((MONTH(SalesData[[#This Row],[Order Date]])+2)/3)&amp;"-"&amp;YEAR(SalesData[[#This Row],[Order Date]])</f>
        <v>Q4-2023</v>
      </c>
    </row>
    <row r="7719" spans="1:22" x14ac:dyDescent="0.35">
      <c r="A7719" t="s">
        <v>7860</v>
      </c>
      <c r="B7719" s="1">
        <v>45206</v>
      </c>
      <c r="C7719" t="s">
        <v>21</v>
      </c>
      <c r="D7719" t="s">
        <v>99</v>
      </c>
      <c r="E7719">
        <v>2337531820</v>
      </c>
      <c r="F7719" t="s">
        <v>28</v>
      </c>
      <c r="G7719" t="s">
        <v>29</v>
      </c>
      <c r="H7719" t="s">
        <v>30</v>
      </c>
      <c r="I7719" t="s">
        <v>31</v>
      </c>
      <c r="J7719" t="s">
        <v>19</v>
      </c>
      <c r="K7719">
        <v>153.94999999999999</v>
      </c>
      <c r="L7719">
        <v>10.64</v>
      </c>
      <c r="M7719" t="s">
        <v>19</v>
      </c>
      <c r="N7719">
        <v>6.9113348489769397E-2</v>
      </c>
      <c r="O7719" t="s">
        <v>11361</v>
      </c>
      <c r="P7719" t="s">
        <v>11356</v>
      </c>
      <c r="R7719" t="s">
        <v>11353</v>
      </c>
      <c r="S7719">
        <f>IF(SalesData[[#This Row],[Return Status]]="Returned",1,0)</f>
        <v>0</v>
      </c>
      <c r="T7719">
        <v>2788.38</v>
      </c>
      <c r="U7719" s="2">
        <f>EOMONTH(SalesData[[#This Row],[Order Date]],0)</f>
        <v>45230</v>
      </c>
      <c r="V7719" s="9" t="str">
        <f>"Q"&amp;INT((MONTH(SalesData[[#This Row],[Order Date]])+2)/3)&amp;"-"&amp;YEAR(SalesData[[#This Row],[Order Date]])</f>
        <v>Q4-2023</v>
      </c>
    </row>
    <row r="7720" spans="1:22" x14ac:dyDescent="0.35">
      <c r="A7720" t="s">
        <v>7861</v>
      </c>
      <c r="B7720" s="1">
        <v>45212</v>
      </c>
      <c r="C7720" t="s">
        <v>45</v>
      </c>
      <c r="D7720" t="s">
        <v>46</v>
      </c>
      <c r="E7720">
        <v>8628119958</v>
      </c>
      <c r="F7720" t="s">
        <v>140</v>
      </c>
      <c r="G7720" t="s">
        <v>141</v>
      </c>
      <c r="H7720" t="s">
        <v>121</v>
      </c>
      <c r="I7720" t="s">
        <v>17</v>
      </c>
      <c r="J7720" t="s">
        <v>19</v>
      </c>
      <c r="K7720">
        <v>2026.24</v>
      </c>
      <c r="L7720">
        <v>63.46</v>
      </c>
      <c r="M7720" t="s">
        <v>19</v>
      </c>
      <c r="N7720">
        <v>3.1319093493366999E-2</v>
      </c>
      <c r="O7720" t="s">
        <v>11351</v>
      </c>
      <c r="P7720" t="s">
        <v>11356</v>
      </c>
      <c r="R7720" t="s">
        <v>11353</v>
      </c>
      <c r="S7720">
        <f>IF(SalesData[[#This Row],[Return Status]]="Returned",1,0)</f>
        <v>0</v>
      </c>
      <c r="T7720">
        <v>2793.38</v>
      </c>
      <c r="U7720" s="2">
        <f>EOMONTH(SalesData[[#This Row],[Order Date]],0)</f>
        <v>45230</v>
      </c>
      <c r="V7720" s="9" t="str">
        <f>"Q"&amp;INT((MONTH(SalesData[[#This Row],[Order Date]])+2)/3)&amp;"-"&amp;YEAR(SalesData[[#This Row],[Order Date]])</f>
        <v>Q4-2023</v>
      </c>
    </row>
    <row r="7721" spans="1:22" x14ac:dyDescent="0.35">
      <c r="A7721" t="s">
        <v>7862</v>
      </c>
      <c r="B7721" s="1">
        <v>45206</v>
      </c>
      <c r="C7721" t="s">
        <v>132</v>
      </c>
      <c r="D7721" t="s">
        <v>27</v>
      </c>
      <c r="E7721">
        <v>6794489437</v>
      </c>
      <c r="F7721" t="s">
        <v>40</v>
      </c>
      <c r="G7721" t="s">
        <v>69</v>
      </c>
      <c r="H7721" t="s">
        <v>41</v>
      </c>
      <c r="I7721" t="s">
        <v>31</v>
      </c>
      <c r="J7721" t="s">
        <v>19</v>
      </c>
      <c r="K7721">
        <v>4499.43</v>
      </c>
      <c r="L7721">
        <v>555.23</v>
      </c>
      <c r="M7721" t="s">
        <v>19</v>
      </c>
      <c r="N7721">
        <v>0.12340007512062599</v>
      </c>
      <c r="O7721" t="s">
        <v>11351</v>
      </c>
      <c r="P7721" t="s">
        <v>11352</v>
      </c>
      <c r="R7721" t="s">
        <v>11353</v>
      </c>
      <c r="S7721">
        <f>IF(SalesData[[#This Row],[Return Status]]="Returned",1,0)</f>
        <v>0</v>
      </c>
      <c r="T7721">
        <v>2081.52</v>
      </c>
      <c r="U7721" s="2">
        <f>EOMONTH(SalesData[[#This Row],[Order Date]],0)</f>
        <v>45230</v>
      </c>
      <c r="V7721" s="9" t="str">
        <f>"Q"&amp;INT((MONTH(SalesData[[#This Row],[Order Date]])+2)/3)&amp;"-"&amp;YEAR(SalesData[[#This Row],[Order Date]])</f>
        <v>Q4-2023</v>
      </c>
    </row>
    <row r="7722" spans="1:22" x14ac:dyDescent="0.35">
      <c r="A7722" t="s">
        <v>7863</v>
      </c>
      <c r="B7722" s="1">
        <v>45227</v>
      </c>
      <c r="C7722" t="s">
        <v>21</v>
      </c>
      <c r="D7722" t="s">
        <v>99</v>
      </c>
      <c r="E7722">
        <v>8097711224</v>
      </c>
      <c r="F7722" t="s">
        <v>172</v>
      </c>
      <c r="G7722" t="s">
        <v>141</v>
      </c>
      <c r="H7722" t="s">
        <v>121</v>
      </c>
      <c r="I7722" t="s">
        <v>17</v>
      </c>
      <c r="J7722" t="s">
        <v>65</v>
      </c>
      <c r="K7722">
        <v>2810.29</v>
      </c>
      <c r="L7722">
        <v>415.86</v>
      </c>
      <c r="M7722" t="s">
        <v>65</v>
      </c>
      <c r="N7722">
        <v>0.14797761085154901</v>
      </c>
      <c r="O7722" t="s">
        <v>11351</v>
      </c>
      <c r="P7722" t="s">
        <v>11352</v>
      </c>
      <c r="Q7722" t="s">
        <v>11366</v>
      </c>
      <c r="R7722" t="s">
        <v>11360</v>
      </c>
      <c r="S7722">
        <f>IF(SalesData[[#This Row],[Return Status]]="Returned",1,0)</f>
        <v>1</v>
      </c>
      <c r="T7722">
        <v>2793.38</v>
      </c>
      <c r="U7722" s="2">
        <f>EOMONTH(SalesData[[#This Row],[Order Date]],0)</f>
        <v>45230</v>
      </c>
      <c r="V7722" s="9" t="str">
        <f>"Q"&amp;INT((MONTH(SalesData[[#This Row],[Order Date]])+2)/3)&amp;"-"&amp;YEAR(SalesData[[#This Row],[Order Date]])</f>
        <v>Q4-2023</v>
      </c>
    </row>
    <row r="7723" spans="1:22" x14ac:dyDescent="0.35">
      <c r="A7723" t="s">
        <v>7864</v>
      </c>
      <c r="B7723" s="1">
        <v>45201</v>
      </c>
      <c r="C7723" t="s">
        <v>106</v>
      </c>
      <c r="D7723" t="s">
        <v>39</v>
      </c>
      <c r="E7723">
        <v>2020710481</v>
      </c>
      <c r="F7723" t="s">
        <v>159</v>
      </c>
      <c r="G7723" t="s">
        <v>84</v>
      </c>
      <c r="H7723" t="s">
        <v>11357</v>
      </c>
      <c r="I7723" t="s">
        <v>31</v>
      </c>
      <c r="J7723" t="s">
        <v>65</v>
      </c>
      <c r="K7723">
        <v>2392.81</v>
      </c>
      <c r="L7723">
        <v>661.69</v>
      </c>
      <c r="M7723" t="s">
        <v>65</v>
      </c>
      <c r="N7723">
        <v>0.27653261228430198</v>
      </c>
      <c r="O7723" t="s">
        <v>11351</v>
      </c>
      <c r="P7723" t="s">
        <v>11354</v>
      </c>
      <c r="R7723" t="s">
        <v>11353</v>
      </c>
      <c r="S7723">
        <f>IF(SalesData[[#This Row],[Return Status]]="Returned",1,0)</f>
        <v>0</v>
      </c>
      <c r="T7723">
        <v>847.14</v>
      </c>
      <c r="U7723" s="2">
        <f>EOMONTH(SalesData[[#This Row],[Order Date]],0)</f>
        <v>45230</v>
      </c>
      <c r="V7723" s="9" t="str">
        <f>"Q"&amp;INT((MONTH(SalesData[[#This Row],[Order Date]])+2)/3)&amp;"-"&amp;YEAR(SalesData[[#This Row],[Order Date]])</f>
        <v>Q4-2023</v>
      </c>
    </row>
    <row r="7724" spans="1:22" x14ac:dyDescent="0.35">
      <c r="A7724" t="s">
        <v>7865</v>
      </c>
      <c r="B7724" s="1">
        <v>45222</v>
      </c>
      <c r="C7724" t="s">
        <v>71</v>
      </c>
      <c r="D7724" t="s">
        <v>145</v>
      </c>
      <c r="E7724">
        <v>1742515486</v>
      </c>
      <c r="F7724" t="s">
        <v>88</v>
      </c>
      <c r="G7724" t="s">
        <v>89</v>
      </c>
      <c r="H7724" t="s">
        <v>90</v>
      </c>
      <c r="I7724" t="s">
        <v>31</v>
      </c>
      <c r="J7724" t="s">
        <v>42</v>
      </c>
      <c r="K7724">
        <v>2060.25</v>
      </c>
      <c r="L7724">
        <v>615.86</v>
      </c>
      <c r="M7724" t="s">
        <v>43</v>
      </c>
      <c r="N7724">
        <v>0.29892488775634002</v>
      </c>
      <c r="O7724" t="s">
        <v>11351</v>
      </c>
      <c r="P7724" t="s">
        <v>11354</v>
      </c>
      <c r="R7724" t="s">
        <v>11353</v>
      </c>
      <c r="S7724">
        <f>IF(SalesData[[#This Row],[Return Status]]="Returned",1,0)</f>
        <v>0</v>
      </c>
      <c r="T7724">
        <v>207.68</v>
      </c>
      <c r="U7724" s="2">
        <f>EOMONTH(SalesData[[#This Row],[Order Date]],0)</f>
        <v>45230</v>
      </c>
      <c r="V7724" s="9" t="str">
        <f>"Q"&amp;INT((MONTH(SalesData[[#This Row],[Order Date]])+2)/3)&amp;"-"&amp;YEAR(SalesData[[#This Row],[Order Date]])</f>
        <v>Q4-2023</v>
      </c>
    </row>
    <row r="7725" spans="1:22" x14ac:dyDescent="0.35">
      <c r="A7725" t="s">
        <v>7866</v>
      </c>
      <c r="B7725" s="1">
        <v>45226</v>
      </c>
      <c r="C7725" t="s">
        <v>144</v>
      </c>
      <c r="D7725" t="s">
        <v>39</v>
      </c>
      <c r="E7725">
        <v>6874764380</v>
      </c>
      <c r="F7725" t="s">
        <v>357</v>
      </c>
      <c r="G7725" t="s">
        <v>164</v>
      </c>
      <c r="H7725" t="s">
        <v>11357</v>
      </c>
      <c r="I7725" t="s">
        <v>36</v>
      </c>
      <c r="J7725" t="s">
        <v>62</v>
      </c>
      <c r="K7725">
        <v>989.07</v>
      </c>
      <c r="L7725">
        <v>125.07</v>
      </c>
      <c r="M7725" t="s">
        <v>62</v>
      </c>
      <c r="N7725">
        <v>0.126452121690072</v>
      </c>
      <c r="O7725" t="s">
        <v>11355</v>
      </c>
      <c r="P7725" t="s">
        <v>11352</v>
      </c>
      <c r="R7725" t="s">
        <v>11353</v>
      </c>
      <c r="S7725">
        <f>IF(SalesData[[#This Row],[Return Status]]="Returned",1,0)</f>
        <v>0</v>
      </c>
      <c r="U7725" s="2">
        <f>EOMONTH(SalesData[[#This Row],[Order Date]],0)</f>
        <v>45230</v>
      </c>
      <c r="V7725" s="9" t="str">
        <f>"Q"&amp;INT((MONTH(SalesData[[#This Row],[Order Date]])+2)/3)&amp;"-"&amp;YEAR(SalesData[[#This Row],[Order Date]])</f>
        <v>Q4-2023</v>
      </c>
    </row>
    <row r="7726" spans="1:22" x14ac:dyDescent="0.35">
      <c r="A7726" t="s">
        <v>7867</v>
      </c>
      <c r="B7726" s="1">
        <v>45206</v>
      </c>
      <c r="C7726" t="s">
        <v>106</v>
      </c>
      <c r="D7726" t="s">
        <v>99</v>
      </c>
      <c r="E7726">
        <v>2669460896</v>
      </c>
      <c r="F7726" t="s">
        <v>410</v>
      </c>
      <c r="G7726" t="s">
        <v>29</v>
      </c>
      <c r="H7726" t="s">
        <v>30</v>
      </c>
      <c r="I7726" t="s">
        <v>31</v>
      </c>
      <c r="J7726" t="s">
        <v>65</v>
      </c>
      <c r="K7726">
        <v>2475.59</v>
      </c>
      <c r="L7726">
        <v>115.32</v>
      </c>
      <c r="M7726" t="s">
        <v>65</v>
      </c>
      <c r="N7726">
        <v>4.65828347989772E-2</v>
      </c>
      <c r="O7726" t="s">
        <v>11351</v>
      </c>
      <c r="P7726" t="s">
        <v>11356</v>
      </c>
      <c r="R7726" t="s">
        <v>11353</v>
      </c>
      <c r="S7726">
        <f>IF(SalesData[[#This Row],[Return Status]]="Returned",1,0)</f>
        <v>0</v>
      </c>
      <c r="T7726">
        <v>2788.38</v>
      </c>
      <c r="U7726" s="2">
        <f>EOMONTH(SalesData[[#This Row],[Order Date]],0)</f>
        <v>45230</v>
      </c>
      <c r="V7726" s="9" t="str">
        <f>"Q"&amp;INT((MONTH(SalesData[[#This Row],[Order Date]])+2)/3)&amp;"-"&amp;YEAR(SalesData[[#This Row],[Order Date]])</f>
        <v>Q4-2023</v>
      </c>
    </row>
    <row r="7727" spans="1:22" x14ac:dyDescent="0.35">
      <c r="A7727" t="s">
        <v>7868</v>
      </c>
      <c r="B7727" s="1">
        <v>45212</v>
      </c>
      <c r="C7727" t="s">
        <v>162</v>
      </c>
      <c r="D7727" t="s">
        <v>72</v>
      </c>
      <c r="E7727">
        <v>4982938203</v>
      </c>
      <c r="F7727" t="s">
        <v>120</v>
      </c>
      <c r="G7727" t="s">
        <v>141</v>
      </c>
      <c r="H7727" t="s">
        <v>121</v>
      </c>
      <c r="I7727" t="s">
        <v>17</v>
      </c>
      <c r="J7727" t="s">
        <v>43</v>
      </c>
      <c r="K7727">
        <v>4429.67</v>
      </c>
      <c r="L7727">
        <v>450.79</v>
      </c>
      <c r="M7727" t="s">
        <v>43</v>
      </c>
      <c r="N7727">
        <v>0.10176604577767601</v>
      </c>
      <c r="O7727" t="s">
        <v>11351</v>
      </c>
      <c r="P7727" t="s">
        <v>11352</v>
      </c>
      <c r="R7727" t="s">
        <v>11353</v>
      </c>
      <c r="S7727">
        <f>IF(SalesData[[#This Row],[Return Status]]="Returned",1,0)</f>
        <v>0</v>
      </c>
      <c r="T7727">
        <v>2793.38</v>
      </c>
      <c r="U7727" s="2">
        <f>EOMONTH(SalesData[[#This Row],[Order Date]],0)</f>
        <v>45230</v>
      </c>
      <c r="V7727" s="9" t="str">
        <f>"Q"&amp;INT((MONTH(SalesData[[#This Row],[Order Date]])+2)/3)&amp;"-"&amp;YEAR(SalesData[[#This Row],[Order Date]])</f>
        <v>Q4-2023</v>
      </c>
    </row>
    <row r="7728" spans="1:22" x14ac:dyDescent="0.35">
      <c r="A7728" t="s">
        <v>7869</v>
      </c>
      <c r="B7728" s="1">
        <v>45218</v>
      </c>
      <c r="C7728" t="s">
        <v>144</v>
      </c>
      <c r="D7728" t="s">
        <v>13</v>
      </c>
      <c r="E7728">
        <v>4616090849</v>
      </c>
      <c r="F7728" t="s">
        <v>163</v>
      </c>
      <c r="G7728" t="s">
        <v>164</v>
      </c>
      <c r="H7728" t="s">
        <v>165</v>
      </c>
      <c r="I7728" t="s">
        <v>36</v>
      </c>
      <c r="J7728" t="s">
        <v>19</v>
      </c>
      <c r="K7728">
        <v>1335.41</v>
      </c>
      <c r="L7728">
        <v>338.85</v>
      </c>
      <c r="M7728" t="s">
        <v>19</v>
      </c>
      <c r="N7728">
        <v>0.25374229637339801</v>
      </c>
      <c r="O7728" t="s">
        <v>11351</v>
      </c>
      <c r="P7728" t="s">
        <v>11354</v>
      </c>
      <c r="R7728" t="s">
        <v>11353</v>
      </c>
      <c r="S7728">
        <f>IF(SalesData[[#This Row],[Return Status]]="Returned",1,0)</f>
        <v>0</v>
      </c>
      <c r="U7728" s="2">
        <f>EOMONTH(SalesData[[#This Row],[Order Date]],0)</f>
        <v>45230</v>
      </c>
      <c r="V7728" s="9" t="str">
        <f>"Q"&amp;INT((MONTH(SalesData[[#This Row],[Order Date]])+2)/3)&amp;"-"&amp;YEAR(SalesData[[#This Row],[Order Date]])</f>
        <v>Q4-2023</v>
      </c>
    </row>
    <row r="7729" spans="1:22" x14ac:dyDescent="0.35">
      <c r="A7729" t="s">
        <v>7870</v>
      </c>
      <c r="B7729" s="1">
        <v>45211</v>
      </c>
      <c r="C7729" t="s">
        <v>97</v>
      </c>
      <c r="D7729" t="s">
        <v>99</v>
      </c>
      <c r="E7729">
        <v>8522051244</v>
      </c>
      <c r="F7729" t="s">
        <v>95</v>
      </c>
      <c r="G7729" t="s">
        <v>59</v>
      </c>
      <c r="H7729" t="s">
        <v>60</v>
      </c>
      <c r="I7729" t="s">
        <v>31</v>
      </c>
      <c r="J7729" t="s">
        <v>19</v>
      </c>
      <c r="K7729">
        <v>4125.83</v>
      </c>
      <c r="L7729">
        <v>836.66</v>
      </c>
      <c r="M7729" t="s">
        <v>19</v>
      </c>
      <c r="N7729">
        <v>0.20278586369288101</v>
      </c>
      <c r="O7729" t="s">
        <v>11351</v>
      </c>
      <c r="P7729" t="s">
        <v>11354</v>
      </c>
      <c r="R7729" t="s">
        <v>11353</v>
      </c>
      <c r="S7729">
        <f>IF(SalesData[[#This Row],[Return Status]]="Returned",1,0)</f>
        <v>0</v>
      </c>
      <c r="T7729">
        <v>2183.56</v>
      </c>
      <c r="U7729" s="2">
        <f>EOMONTH(SalesData[[#This Row],[Order Date]],0)</f>
        <v>45230</v>
      </c>
      <c r="V7729" s="9" t="str">
        <f>"Q"&amp;INT((MONTH(SalesData[[#This Row],[Order Date]])+2)/3)&amp;"-"&amp;YEAR(SalesData[[#This Row],[Order Date]])</f>
        <v>Q4-2023</v>
      </c>
    </row>
    <row r="7730" spans="1:22" x14ac:dyDescent="0.35">
      <c r="A7730" t="s">
        <v>7871</v>
      </c>
      <c r="B7730" s="1">
        <v>45201</v>
      </c>
      <c r="C7730" t="s">
        <v>132</v>
      </c>
      <c r="D7730" t="s">
        <v>80</v>
      </c>
      <c r="E7730">
        <v>3708226515</v>
      </c>
      <c r="F7730" t="s">
        <v>222</v>
      </c>
      <c r="G7730" t="s">
        <v>164</v>
      </c>
      <c r="H7730" t="s">
        <v>165</v>
      </c>
      <c r="I7730" t="s">
        <v>36</v>
      </c>
      <c r="J7730" t="s">
        <v>18</v>
      </c>
      <c r="K7730">
        <v>4101.6899999999996</v>
      </c>
      <c r="L7730">
        <v>983.73</v>
      </c>
      <c r="M7730" t="s">
        <v>19</v>
      </c>
      <c r="N7730">
        <v>0.239835287405923</v>
      </c>
      <c r="O7730" t="s">
        <v>11351</v>
      </c>
      <c r="P7730" t="s">
        <v>11354</v>
      </c>
      <c r="R7730" t="s">
        <v>11353</v>
      </c>
      <c r="S7730">
        <f>IF(SalesData[[#This Row],[Return Status]]="Returned",1,0)</f>
        <v>0</v>
      </c>
      <c r="U7730" s="2">
        <f>EOMONTH(SalesData[[#This Row],[Order Date]],0)</f>
        <v>45230</v>
      </c>
      <c r="V7730" s="9" t="str">
        <f>"Q"&amp;INT((MONTH(SalesData[[#This Row],[Order Date]])+2)/3)&amp;"-"&amp;YEAR(SalesData[[#This Row],[Order Date]])</f>
        <v>Q4-2023</v>
      </c>
    </row>
    <row r="7731" spans="1:22" x14ac:dyDescent="0.35">
      <c r="A7731" t="s">
        <v>7872</v>
      </c>
      <c r="B7731" s="1">
        <v>45219</v>
      </c>
      <c r="C7731" t="s">
        <v>12</v>
      </c>
      <c r="D7731" t="s">
        <v>72</v>
      </c>
      <c r="E7731">
        <v>594920781</v>
      </c>
      <c r="F7731" t="s">
        <v>58</v>
      </c>
      <c r="G7731" t="s">
        <v>59</v>
      </c>
      <c r="H7731" t="s">
        <v>60</v>
      </c>
      <c r="I7731" t="s">
        <v>31</v>
      </c>
      <c r="J7731" t="s">
        <v>62</v>
      </c>
      <c r="K7731">
        <v>2960.92</v>
      </c>
      <c r="L7731">
        <v>660.49</v>
      </c>
      <c r="M7731" t="s">
        <v>62</v>
      </c>
      <c r="N7731">
        <v>0.223069181200438</v>
      </c>
      <c r="O7731" t="s">
        <v>11351</v>
      </c>
      <c r="P7731" t="s">
        <v>11354</v>
      </c>
      <c r="R7731" t="s">
        <v>11353</v>
      </c>
      <c r="S7731">
        <f>IF(SalesData[[#This Row],[Return Status]]="Returned",1,0)</f>
        <v>0</v>
      </c>
      <c r="T7731">
        <v>2183.56</v>
      </c>
      <c r="U7731" s="2">
        <f>EOMONTH(SalesData[[#This Row],[Order Date]],0)</f>
        <v>45230</v>
      </c>
      <c r="V7731" s="9" t="str">
        <f>"Q"&amp;INT((MONTH(SalesData[[#This Row],[Order Date]])+2)/3)&amp;"-"&amp;YEAR(SalesData[[#This Row],[Order Date]])</f>
        <v>Q4-2023</v>
      </c>
    </row>
    <row r="7732" spans="1:22" x14ac:dyDescent="0.35">
      <c r="A7732" t="s">
        <v>7873</v>
      </c>
      <c r="B7732" s="1">
        <v>45206</v>
      </c>
      <c r="C7732" t="s">
        <v>106</v>
      </c>
      <c r="D7732" t="s">
        <v>80</v>
      </c>
      <c r="E7732">
        <v>9882733942</v>
      </c>
      <c r="F7732" t="s">
        <v>22</v>
      </c>
      <c r="G7732" t="s">
        <v>23</v>
      </c>
      <c r="H7732" t="s">
        <v>24</v>
      </c>
      <c r="I7732" t="s">
        <v>17</v>
      </c>
      <c r="J7732" t="s">
        <v>18</v>
      </c>
      <c r="K7732">
        <v>4710.74</v>
      </c>
      <c r="L7732">
        <v>1325.56</v>
      </c>
      <c r="M7732" t="s">
        <v>19</v>
      </c>
      <c r="N7732">
        <v>0.28139103410504501</v>
      </c>
      <c r="O7732" t="s">
        <v>11351</v>
      </c>
      <c r="P7732" t="s">
        <v>11354</v>
      </c>
      <c r="R7732" t="s">
        <v>11353</v>
      </c>
      <c r="S7732">
        <f>IF(SalesData[[#This Row],[Return Status]]="Returned",1,0)</f>
        <v>0</v>
      </c>
      <c r="T7732">
        <v>2821.33</v>
      </c>
      <c r="U7732" s="2">
        <f>EOMONTH(SalesData[[#This Row],[Order Date]],0)</f>
        <v>45230</v>
      </c>
      <c r="V7732" s="9" t="str">
        <f>"Q"&amp;INT((MONTH(SalesData[[#This Row],[Order Date]])+2)/3)&amp;"-"&amp;YEAR(SalesData[[#This Row],[Order Date]])</f>
        <v>Q4-2023</v>
      </c>
    </row>
    <row r="7733" spans="1:22" x14ac:dyDescent="0.35">
      <c r="A7733" t="s">
        <v>7874</v>
      </c>
      <c r="B7733" s="1">
        <v>45221</v>
      </c>
      <c r="C7733" t="s">
        <v>106</v>
      </c>
      <c r="D7733" t="s">
        <v>13</v>
      </c>
      <c r="E7733">
        <v>7770147749</v>
      </c>
      <c r="F7733" t="s">
        <v>170</v>
      </c>
      <c r="G7733" t="s">
        <v>69</v>
      </c>
      <c r="H7733" t="s">
        <v>41</v>
      </c>
      <c r="I7733" t="s">
        <v>31</v>
      </c>
      <c r="J7733" t="s">
        <v>19</v>
      </c>
      <c r="K7733">
        <v>3632.75</v>
      </c>
      <c r="L7733">
        <v>253.08</v>
      </c>
      <c r="M7733" t="s">
        <v>19</v>
      </c>
      <c r="N7733">
        <v>6.96662308168743E-2</v>
      </c>
      <c r="O7733" t="s">
        <v>11351</v>
      </c>
      <c r="P7733" t="s">
        <v>11356</v>
      </c>
      <c r="R7733" t="s">
        <v>11353</v>
      </c>
      <c r="S7733">
        <f>IF(SalesData[[#This Row],[Return Status]]="Returned",1,0)</f>
        <v>0</v>
      </c>
      <c r="T7733">
        <v>2081.52</v>
      </c>
      <c r="U7733" s="2">
        <f>EOMONTH(SalesData[[#This Row],[Order Date]],0)</f>
        <v>45230</v>
      </c>
      <c r="V7733" s="9" t="str">
        <f>"Q"&amp;INT((MONTH(SalesData[[#This Row],[Order Date]])+2)/3)&amp;"-"&amp;YEAR(SalesData[[#This Row],[Order Date]])</f>
        <v>Q4-2023</v>
      </c>
    </row>
    <row r="7734" spans="1:22" x14ac:dyDescent="0.35">
      <c r="A7734" t="s">
        <v>7875</v>
      </c>
      <c r="B7734" s="1">
        <v>45223</v>
      </c>
      <c r="C7734" t="s">
        <v>71</v>
      </c>
      <c r="D7734" t="s">
        <v>99</v>
      </c>
      <c r="E7734">
        <v>9798479344</v>
      </c>
      <c r="F7734" t="s">
        <v>154</v>
      </c>
      <c r="G7734" t="s">
        <v>29</v>
      </c>
      <c r="H7734" t="s">
        <v>30</v>
      </c>
      <c r="I7734" t="s">
        <v>31</v>
      </c>
      <c r="J7734" t="s">
        <v>18</v>
      </c>
      <c r="K7734">
        <v>4603.63</v>
      </c>
      <c r="L7734">
        <v>690.54</v>
      </c>
      <c r="M7734" t="s">
        <v>19</v>
      </c>
      <c r="N7734">
        <v>0.14999902251049699</v>
      </c>
      <c r="O7734" t="s">
        <v>11351</v>
      </c>
      <c r="P7734" t="s">
        <v>11352</v>
      </c>
      <c r="R7734" t="s">
        <v>11353</v>
      </c>
      <c r="S7734">
        <f>IF(SalesData[[#This Row],[Return Status]]="Returned",1,0)</f>
        <v>0</v>
      </c>
      <c r="T7734">
        <v>2788.38</v>
      </c>
      <c r="U7734" s="2">
        <f>EOMONTH(SalesData[[#This Row],[Order Date]],0)</f>
        <v>45230</v>
      </c>
      <c r="V7734" s="9" t="str">
        <f>"Q"&amp;INT((MONTH(SalesData[[#This Row],[Order Date]])+2)/3)&amp;"-"&amp;YEAR(SalesData[[#This Row],[Order Date]])</f>
        <v>Q4-2023</v>
      </c>
    </row>
    <row r="7735" spans="1:22" x14ac:dyDescent="0.35">
      <c r="A7735" t="s">
        <v>7876</v>
      </c>
      <c r="B7735" s="1">
        <v>45203</v>
      </c>
      <c r="C7735" t="s">
        <v>71</v>
      </c>
      <c r="D7735" t="s">
        <v>80</v>
      </c>
      <c r="E7735">
        <v>2865162932</v>
      </c>
      <c r="F7735" t="s">
        <v>88</v>
      </c>
      <c r="G7735" t="s">
        <v>89</v>
      </c>
      <c r="H7735" t="s">
        <v>90</v>
      </c>
      <c r="I7735" t="s">
        <v>31</v>
      </c>
      <c r="J7735" t="s">
        <v>62</v>
      </c>
      <c r="K7735">
        <v>3787.47</v>
      </c>
      <c r="L7735">
        <v>944.11</v>
      </c>
      <c r="M7735" t="s">
        <v>62</v>
      </c>
      <c r="N7735">
        <v>0.249271941427919</v>
      </c>
      <c r="O7735" t="s">
        <v>11351</v>
      </c>
      <c r="P7735" t="s">
        <v>11354</v>
      </c>
      <c r="Q7735" t="s">
        <v>11376</v>
      </c>
      <c r="R7735" t="s">
        <v>11360</v>
      </c>
      <c r="S7735">
        <f>IF(SalesData[[#This Row],[Return Status]]="Returned",1,0)</f>
        <v>1</v>
      </c>
      <c r="T7735">
        <v>207.68</v>
      </c>
      <c r="U7735" s="2">
        <f>EOMONTH(SalesData[[#This Row],[Order Date]],0)</f>
        <v>45230</v>
      </c>
      <c r="V7735" s="9" t="str">
        <f>"Q"&amp;INT((MONTH(SalesData[[#This Row],[Order Date]])+2)/3)&amp;"-"&amp;YEAR(SalesData[[#This Row],[Order Date]])</f>
        <v>Q4-2023</v>
      </c>
    </row>
    <row r="7736" spans="1:22" x14ac:dyDescent="0.35">
      <c r="A7736" t="s">
        <v>7877</v>
      </c>
      <c r="B7736" s="1">
        <v>45208</v>
      </c>
      <c r="C7736" t="s">
        <v>92</v>
      </c>
      <c r="D7736" t="s">
        <v>46</v>
      </c>
      <c r="E7736">
        <v>756390448</v>
      </c>
      <c r="F7736" t="s">
        <v>68</v>
      </c>
      <c r="G7736" t="s">
        <v>11358</v>
      </c>
      <c r="H7736" t="s">
        <v>11357</v>
      </c>
      <c r="I7736" t="s">
        <v>31</v>
      </c>
      <c r="J7736" t="s">
        <v>62</v>
      </c>
      <c r="K7736">
        <v>1124.44</v>
      </c>
      <c r="L7736">
        <v>252.26</v>
      </c>
      <c r="M7736" t="s">
        <v>62</v>
      </c>
      <c r="N7736">
        <v>0.22434278396357299</v>
      </c>
      <c r="O7736" t="s">
        <v>11351</v>
      </c>
      <c r="P7736" t="s">
        <v>11354</v>
      </c>
      <c r="R7736" t="s">
        <v>11353</v>
      </c>
      <c r="S7736">
        <f>IF(SalesData[[#This Row],[Return Status]]="Returned",1,0)</f>
        <v>0</v>
      </c>
      <c r="U7736" s="2">
        <f>EOMONTH(SalesData[[#This Row],[Order Date]],0)</f>
        <v>45230</v>
      </c>
      <c r="V7736" s="9" t="str">
        <f>"Q"&amp;INT((MONTH(SalesData[[#This Row],[Order Date]])+2)/3)&amp;"-"&amp;YEAR(SalesData[[#This Row],[Order Date]])</f>
        <v>Q4-2023</v>
      </c>
    </row>
    <row r="7737" spans="1:22" x14ac:dyDescent="0.35">
      <c r="A7737" t="s">
        <v>7878</v>
      </c>
      <c r="B7737" s="1">
        <v>45211</v>
      </c>
      <c r="C7737" t="s">
        <v>45</v>
      </c>
      <c r="D7737" t="s">
        <v>80</v>
      </c>
      <c r="E7737">
        <v>7019839808</v>
      </c>
      <c r="F7737" t="s">
        <v>127</v>
      </c>
      <c r="G7737" t="s">
        <v>29</v>
      </c>
      <c r="H7737" t="s">
        <v>30</v>
      </c>
      <c r="I7737" t="s">
        <v>31</v>
      </c>
      <c r="J7737" t="s">
        <v>19</v>
      </c>
      <c r="K7737">
        <v>2967.3</v>
      </c>
      <c r="L7737">
        <v>564.4</v>
      </c>
      <c r="M7737" t="s">
        <v>19</v>
      </c>
      <c r="N7737">
        <v>0.19020658511104399</v>
      </c>
      <c r="O7737" t="s">
        <v>11351</v>
      </c>
      <c r="P7737" t="s">
        <v>11352</v>
      </c>
      <c r="Q7737" t="s">
        <v>11373</v>
      </c>
      <c r="R7737" t="s">
        <v>11360</v>
      </c>
      <c r="S7737">
        <f>IF(SalesData[[#This Row],[Return Status]]="Returned",1,0)</f>
        <v>1</v>
      </c>
      <c r="T7737">
        <v>2788.38</v>
      </c>
      <c r="U7737" s="2">
        <f>EOMONTH(SalesData[[#This Row],[Order Date]],0)</f>
        <v>45230</v>
      </c>
      <c r="V7737" s="9" t="str">
        <f>"Q"&amp;INT((MONTH(SalesData[[#This Row],[Order Date]])+2)/3)&amp;"-"&amp;YEAR(SalesData[[#This Row],[Order Date]])</f>
        <v>Q4-2023</v>
      </c>
    </row>
    <row r="7738" spans="1:22" x14ac:dyDescent="0.35">
      <c r="A7738" t="s">
        <v>7879</v>
      </c>
      <c r="B7738" s="1">
        <v>45222</v>
      </c>
      <c r="C7738" t="s">
        <v>139</v>
      </c>
      <c r="D7738" t="s">
        <v>99</v>
      </c>
      <c r="E7738">
        <v>3439740167</v>
      </c>
      <c r="F7738" t="s">
        <v>116</v>
      </c>
      <c r="G7738" t="s">
        <v>74</v>
      </c>
      <c r="H7738" t="s">
        <v>75</v>
      </c>
      <c r="I7738" t="s">
        <v>36</v>
      </c>
      <c r="J7738" t="s">
        <v>61</v>
      </c>
      <c r="K7738">
        <v>3273.82</v>
      </c>
      <c r="L7738">
        <v>239.9</v>
      </c>
      <c r="M7738" t="s">
        <v>62</v>
      </c>
      <c r="N7738">
        <v>7.3278310963950405E-2</v>
      </c>
      <c r="O7738" t="s">
        <v>11351</v>
      </c>
      <c r="P7738" t="s">
        <v>11356</v>
      </c>
      <c r="R7738" t="s">
        <v>11353</v>
      </c>
      <c r="S7738">
        <f>IF(SalesData[[#This Row],[Return Status]]="Returned",1,0)</f>
        <v>0</v>
      </c>
      <c r="T7738">
        <v>2420.2800000000002</v>
      </c>
      <c r="U7738" s="2">
        <f>EOMONTH(SalesData[[#This Row],[Order Date]],0)</f>
        <v>45230</v>
      </c>
      <c r="V7738" s="9" t="str">
        <f>"Q"&amp;INT((MONTH(SalesData[[#This Row],[Order Date]])+2)/3)&amp;"-"&amp;YEAR(SalesData[[#This Row],[Order Date]])</f>
        <v>Q4-2023</v>
      </c>
    </row>
    <row r="7739" spans="1:22" x14ac:dyDescent="0.35">
      <c r="A7739" t="s">
        <v>7880</v>
      </c>
      <c r="B7739" s="1">
        <v>45208</v>
      </c>
      <c r="C7739" t="s">
        <v>97</v>
      </c>
      <c r="D7739" t="s">
        <v>99</v>
      </c>
      <c r="E7739">
        <v>409975039</v>
      </c>
      <c r="F7739" t="s">
        <v>14</v>
      </c>
      <c r="G7739" t="s">
        <v>859</v>
      </c>
      <c r="H7739" t="s">
        <v>11357</v>
      </c>
      <c r="I7739" t="s">
        <v>17</v>
      </c>
      <c r="J7739" t="s">
        <v>19</v>
      </c>
      <c r="K7739">
        <v>2191.89</v>
      </c>
      <c r="L7739">
        <v>338.81</v>
      </c>
      <c r="M7739" t="s">
        <v>19</v>
      </c>
      <c r="N7739">
        <v>0.154574362764555</v>
      </c>
      <c r="O7739" t="s">
        <v>11351</v>
      </c>
      <c r="P7739" t="s">
        <v>11352</v>
      </c>
      <c r="R7739" t="s">
        <v>11353</v>
      </c>
      <c r="S7739">
        <f>IF(SalesData[[#This Row],[Return Status]]="Returned",1,0)</f>
        <v>0</v>
      </c>
      <c r="U7739" s="2">
        <f>EOMONTH(SalesData[[#This Row],[Order Date]],0)</f>
        <v>45230</v>
      </c>
      <c r="V7739" s="9" t="str">
        <f>"Q"&amp;INT((MONTH(SalesData[[#This Row],[Order Date]])+2)/3)&amp;"-"&amp;YEAR(SalesData[[#This Row],[Order Date]])</f>
        <v>Q4-2023</v>
      </c>
    </row>
    <row r="7740" spans="1:22" x14ac:dyDescent="0.35">
      <c r="A7740" t="s">
        <v>7881</v>
      </c>
      <c r="B7740" s="1">
        <v>45204</v>
      </c>
      <c r="C7740" t="s">
        <v>77</v>
      </c>
      <c r="D7740" t="s">
        <v>27</v>
      </c>
      <c r="E7740">
        <v>5162293745</v>
      </c>
      <c r="F7740" t="s">
        <v>170</v>
      </c>
      <c r="G7740" t="s">
        <v>69</v>
      </c>
      <c r="H7740" t="s">
        <v>41</v>
      </c>
      <c r="I7740" t="s">
        <v>31</v>
      </c>
      <c r="J7740" t="s">
        <v>19</v>
      </c>
      <c r="K7740">
        <v>3730.85</v>
      </c>
      <c r="L7740">
        <v>622.14</v>
      </c>
      <c r="M7740" t="s">
        <v>19</v>
      </c>
      <c r="N7740">
        <v>0.16675556508570399</v>
      </c>
      <c r="O7740" t="s">
        <v>11351</v>
      </c>
      <c r="P7740" t="s">
        <v>11352</v>
      </c>
      <c r="R7740" t="s">
        <v>11353</v>
      </c>
      <c r="S7740">
        <f>IF(SalesData[[#This Row],[Return Status]]="Returned",1,0)</f>
        <v>0</v>
      </c>
      <c r="T7740">
        <v>2081.52</v>
      </c>
      <c r="U7740" s="2">
        <f>EOMONTH(SalesData[[#This Row],[Order Date]],0)</f>
        <v>45230</v>
      </c>
      <c r="V7740" s="9" t="str">
        <f>"Q"&amp;INT((MONTH(SalesData[[#This Row],[Order Date]])+2)/3)&amp;"-"&amp;YEAR(SalesData[[#This Row],[Order Date]])</f>
        <v>Q4-2023</v>
      </c>
    </row>
    <row r="7741" spans="1:22" x14ac:dyDescent="0.35">
      <c r="A7741" t="s">
        <v>7882</v>
      </c>
      <c r="B7741" s="1">
        <v>45226</v>
      </c>
      <c r="C7741" t="s">
        <v>57</v>
      </c>
      <c r="D7741" t="s">
        <v>46</v>
      </c>
      <c r="E7741">
        <v>5419636133</v>
      </c>
      <c r="F7741" t="s">
        <v>73</v>
      </c>
      <c r="G7741" t="s">
        <v>74</v>
      </c>
      <c r="H7741" t="s">
        <v>75</v>
      </c>
      <c r="I7741" t="s">
        <v>36</v>
      </c>
      <c r="J7741" t="s">
        <v>43</v>
      </c>
      <c r="K7741">
        <v>4107.72</v>
      </c>
      <c r="L7741">
        <v>859.65</v>
      </c>
      <c r="M7741" t="s">
        <v>43</v>
      </c>
      <c r="N7741">
        <v>0.20927667903362401</v>
      </c>
      <c r="O7741" t="s">
        <v>11351</v>
      </c>
      <c r="P7741" t="s">
        <v>11354</v>
      </c>
      <c r="R7741" t="s">
        <v>11353</v>
      </c>
      <c r="S7741">
        <f>IF(SalesData[[#This Row],[Return Status]]="Returned",1,0)</f>
        <v>0</v>
      </c>
      <c r="T7741">
        <v>2420.2800000000002</v>
      </c>
      <c r="U7741" s="2">
        <f>EOMONTH(SalesData[[#This Row],[Order Date]],0)</f>
        <v>45230</v>
      </c>
      <c r="V7741" s="9" t="str">
        <f>"Q"&amp;INT((MONTH(SalesData[[#This Row],[Order Date]])+2)/3)&amp;"-"&amp;YEAR(SalesData[[#This Row],[Order Date]])</f>
        <v>Q4-2023</v>
      </c>
    </row>
    <row r="7742" spans="1:22" x14ac:dyDescent="0.35">
      <c r="A7742" t="s">
        <v>7883</v>
      </c>
      <c r="B7742" s="1">
        <v>45223</v>
      </c>
      <c r="C7742" t="s">
        <v>52</v>
      </c>
      <c r="D7742" t="s">
        <v>27</v>
      </c>
      <c r="E7742">
        <v>6687776249</v>
      </c>
      <c r="F7742" t="s">
        <v>100</v>
      </c>
      <c r="G7742" t="s">
        <v>34</v>
      </c>
      <c r="H7742" t="s">
        <v>35</v>
      </c>
      <c r="I7742" t="s">
        <v>36</v>
      </c>
      <c r="J7742" t="s">
        <v>18</v>
      </c>
      <c r="K7742">
        <v>4412.8100000000004</v>
      </c>
      <c r="L7742">
        <v>854.46</v>
      </c>
      <c r="M7742" t="s">
        <v>19</v>
      </c>
      <c r="N7742">
        <v>0.193631722190622</v>
      </c>
      <c r="O7742" t="s">
        <v>11351</v>
      </c>
      <c r="P7742" t="s">
        <v>11352</v>
      </c>
      <c r="Q7742" t="s">
        <v>11373</v>
      </c>
      <c r="R7742" t="s">
        <v>11360</v>
      </c>
      <c r="S7742">
        <f>IF(SalesData[[#This Row],[Return Status]]="Returned",1,0)</f>
        <v>1</v>
      </c>
      <c r="U7742" s="2">
        <f>EOMONTH(SalesData[[#This Row],[Order Date]],0)</f>
        <v>45230</v>
      </c>
      <c r="V7742" s="9" t="str">
        <f>"Q"&amp;INT((MONTH(SalesData[[#This Row],[Order Date]])+2)/3)&amp;"-"&amp;YEAR(SalesData[[#This Row],[Order Date]])</f>
        <v>Q4-2023</v>
      </c>
    </row>
    <row r="7743" spans="1:22" x14ac:dyDescent="0.35">
      <c r="A7743" t="s">
        <v>7884</v>
      </c>
      <c r="B7743" s="1">
        <v>45212</v>
      </c>
      <c r="C7743" t="s">
        <v>49</v>
      </c>
      <c r="D7743" t="s">
        <v>13</v>
      </c>
      <c r="E7743">
        <v>743912150</v>
      </c>
      <c r="F7743" t="s">
        <v>83</v>
      </c>
      <c r="G7743" t="s">
        <v>84</v>
      </c>
      <c r="H7743" t="s">
        <v>85</v>
      </c>
      <c r="I7743" t="s">
        <v>31</v>
      </c>
      <c r="J7743" t="s">
        <v>62</v>
      </c>
      <c r="K7743">
        <v>975.91</v>
      </c>
      <c r="L7743">
        <v>95.97</v>
      </c>
      <c r="M7743" t="s">
        <v>62</v>
      </c>
      <c r="N7743">
        <v>9.8338986177003998E-2</v>
      </c>
      <c r="O7743" t="s">
        <v>11355</v>
      </c>
      <c r="P7743" t="s">
        <v>11356</v>
      </c>
      <c r="R7743" t="s">
        <v>11353</v>
      </c>
      <c r="S7743">
        <f>IF(SalesData[[#This Row],[Return Status]]="Returned",1,0)</f>
        <v>0</v>
      </c>
      <c r="T7743">
        <v>847.14</v>
      </c>
      <c r="U7743" s="2">
        <f>EOMONTH(SalesData[[#This Row],[Order Date]],0)</f>
        <v>45230</v>
      </c>
      <c r="V7743" s="9" t="str">
        <f>"Q"&amp;INT((MONTH(SalesData[[#This Row],[Order Date]])+2)/3)&amp;"-"&amp;YEAR(SalesData[[#This Row],[Order Date]])</f>
        <v>Q4-2023</v>
      </c>
    </row>
    <row r="7744" spans="1:22" x14ac:dyDescent="0.35">
      <c r="A7744" t="s">
        <v>7885</v>
      </c>
      <c r="B7744" s="1">
        <v>45202</v>
      </c>
      <c r="C7744" t="s">
        <v>49</v>
      </c>
      <c r="D7744" t="s">
        <v>46</v>
      </c>
      <c r="E7744">
        <v>2969248091</v>
      </c>
      <c r="F7744" t="s">
        <v>114</v>
      </c>
      <c r="G7744" t="s">
        <v>59</v>
      </c>
      <c r="H7744" t="s">
        <v>60</v>
      </c>
      <c r="I7744" t="s">
        <v>31</v>
      </c>
      <c r="J7744" t="s">
        <v>43</v>
      </c>
      <c r="K7744">
        <v>1873.61</v>
      </c>
      <c r="L7744">
        <v>203.12</v>
      </c>
      <c r="M7744" t="s">
        <v>43</v>
      </c>
      <c r="N7744">
        <v>0.108411035380896</v>
      </c>
      <c r="O7744" t="s">
        <v>11351</v>
      </c>
      <c r="P7744" t="s">
        <v>11352</v>
      </c>
      <c r="R7744" t="s">
        <v>11353</v>
      </c>
      <c r="S7744">
        <f>IF(SalesData[[#This Row],[Return Status]]="Returned",1,0)</f>
        <v>0</v>
      </c>
      <c r="T7744">
        <v>2183.56</v>
      </c>
      <c r="U7744" s="2">
        <f>EOMONTH(SalesData[[#This Row],[Order Date]],0)</f>
        <v>45230</v>
      </c>
      <c r="V7744" s="9" t="str">
        <f>"Q"&amp;INT((MONTH(SalesData[[#This Row],[Order Date]])+2)/3)&amp;"-"&amp;YEAR(SalesData[[#This Row],[Order Date]])</f>
        <v>Q4-2023</v>
      </c>
    </row>
    <row r="7745" spans="1:22" x14ac:dyDescent="0.35">
      <c r="A7745" t="s">
        <v>7886</v>
      </c>
      <c r="B7745" s="1">
        <v>45226</v>
      </c>
      <c r="C7745" t="s">
        <v>12</v>
      </c>
      <c r="D7745" t="s">
        <v>80</v>
      </c>
      <c r="E7745">
        <v>1238461932</v>
      </c>
      <c r="F7745" t="s">
        <v>83</v>
      </c>
      <c r="G7745" t="s">
        <v>84</v>
      </c>
      <c r="H7745" t="s">
        <v>85</v>
      </c>
      <c r="I7745" t="s">
        <v>31</v>
      </c>
      <c r="J7745" t="s">
        <v>65</v>
      </c>
      <c r="K7745">
        <v>4229.18</v>
      </c>
      <c r="L7745">
        <v>505.71</v>
      </c>
      <c r="M7745" t="s">
        <v>65</v>
      </c>
      <c r="N7745">
        <v>0.11957637177892599</v>
      </c>
      <c r="O7745" t="s">
        <v>11351</v>
      </c>
      <c r="P7745" t="s">
        <v>11352</v>
      </c>
      <c r="R7745" t="s">
        <v>11353</v>
      </c>
      <c r="S7745">
        <f>IF(SalesData[[#This Row],[Return Status]]="Returned",1,0)</f>
        <v>0</v>
      </c>
      <c r="T7745">
        <v>847.14</v>
      </c>
      <c r="U7745" s="2">
        <f>EOMONTH(SalesData[[#This Row],[Order Date]],0)</f>
        <v>45230</v>
      </c>
      <c r="V7745" s="9" t="str">
        <f>"Q"&amp;INT((MONTH(SalesData[[#This Row],[Order Date]])+2)/3)&amp;"-"&amp;YEAR(SalesData[[#This Row],[Order Date]])</f>
        <v>Q4-2023</v>
      </c>
    </row>
    <row r="7746" spans="1:22" x14ac:dyDescent="0.35">
      <c r="A7746" t="s">
        <v>7887</v>
      </c>
      <c r="B7746" s="1">
        <v>45201</v>
      </c>
      <c r="C7746" t="s">
        <v>77</v>
      </c>
      <c r="D7746" t="s">
        <v>46</v>
      </c>
      <c r="E7746">
        <v>1277395972</v>
      </c>
      <c r="F7746" t="s">
        <v>129</v>
      </c>
      <c r="G7746" t="s">
        <v>11371</v>
      </c>
      <c r="H7746" t="s">
        <v>55</v>
      </c>
      <c r="I7746" t="s">
        <v>31</v>
      </c>
      <c r="J7746" t="s">
        <v>19</v>
      </c>
      <c r="K7746">
        <v>4376.7</v>
      </c>
      <c r="L7746">
        <v>369.55</v>
      </c>
      <c r="M7746" t="s">
        <v>19</v>
      </c>
      <c r="N7746">
        <v>8.4435762103868203E-2</v>
      </c>
      <c r="O7746" t="s">
        <v>11351</v>
      </c>
      <c r="P7746" t="s">
        <v>11356</v>
      </c>
      <c r="R7746" t="s">
        <v>11353</v>
      </c>
      <c r="S7746">
        <f>IF(SalesData[[#This Row],[Return Status]]="Returned",1,0)</f>
        <v>0</v>
      </c>
      <c r="U7746" s="2">
        <f>EOMONTH(SalesData[[#This Row],[Order Date]],0)</f>
        <v>45230</v>
      </c>
      <c r="V7746" s="9" t="str">
        <f>"Q"&amp;INT((MONTH(SalesData[[#This Row],[Order Date]])+2)/3)&amp;"-"&amp;YEAR(SalesData[[#This Row],[Order Date]])</f>
        <v>Q4-2023</v>
      </c>
    </row>
    <row r="7747" spans="1:22" x14ac:dyDescent="0.35">
      <c r="A7747" t="s">
        <v>7888</v>
      </c>
      <c r="B7747" s="1">
        <v>45223</v>
      </c>
      <c r="C7747" t="s">
        <v>139</v>
      </c>
      <c r="D7747" t="s">
        <v>13</v>
      </c>
      <c r="E7747">
        <v>3839100216</v>
      </c>
      <c r="F7747" t="s">
        <v>83</v>
      </c>
      <c r="G7747" t="s">
        <v>84</v>
      </c>
      <c r="H7747" t="s">
        <v>85</v>
      </c>
      <c r="I7747" t="s">
        <v>31</v>
      </c>
      <c r="J7747" t="s">
        <v>18</v>
      </c>
      <c r="K7747">
        <v>3916.53</v>
      </c>
      <c r="L7747">
        <v>973.63</v>
      </c>
      <c r="M7747" t="s">
        <v>19</v>
      </c>
      <c r="N7747">
        <v>0.24859505735944801</v>
      </c>
      <c r="O7747" t="s">
        <v>11351</v>
      </c>
      <c r="P7747" t="s">
        <v>11354</v>
      </c>
      <c r="R7747" t="s">
        <v>11353</v>
      </c>
      <c r="S7747">
        <f>IF(SalesData[[#This Row],[Return Status]]="Returned",1,0)</f>
        <v>0</v>
      </c>
      <c r="T7747">
        <v>847.14</v>
      </c>
      <c r="U7747" s="2">
        <f>EOMONTH(SalesData[[#This Row],[Order Date]],0)</f>
        <v>45230</v>
      </c>
      <c r="V7747" s="9" t="str">
        <f>"Q"&amp;INT((MONTH(SalesData[[#This Row],[Order Date]])+2)/3)&amp;"-"&amp;YEAR(SalesData[[#This Row],[Order Date]])</f>
        <v>Q4-2023</v>
      </c>
    </row>
    <row r="7748" spans="1:22" x14ac:dyDescent="0.35">
      <c r="A7748" t="s">
        <v>7889</v>
      </c>
      <c r="B7748" s="1">
        <v>45227</v>
      </c>
      <c r="C7748" t="s">
        <v>132</v>
      </c>
      <c r="D7748" t="s">
        <v>80</v>
      </c>
      <c r="E7748">
        <v>6785954384</v>
      </c>
      <c r="F7748" t="s">
        <v>78</v>
      </c>
      <c r="G7748" t="s">
        <v>15</v>
      </c>
      <c r="H7748" t="s">
        <v>11357</v>
      </c>
      <c r="I7748" t="s">
        <v>17</v>
      </c>
      <c r="J7748" t="s">
        <v>62</v>
      </c>
      <c r="K7748">
        <v>29.5</v>
      </c>
      <c r="L7748">
        <v>8</v>
      </c>
      <c r="M7748" t="s">
        <v>62</v>
      </c>
      <c r="N7748">
        <v>0.27118644067796599</v>
      </c>
      <c r="O7748" t="s">
        <v>11361</v>
      </c>
      <c r="P7748" t="s">
        <v>11354</v>
      </c>
      <c r="R7748" t="s">
        <v>11353</v>
      </c>
      <c r="S7748">
        <f>IF(SalesData[[#This Row],[Return Status]]="Returned",1,0)</f>
        <v>0</v>
      </c>
      <c r="T7748">
        <v>2085.91</v>
      </c>
      <c r="U7748" s="2">
        <f>EOMONTH(SalesData[[#This Row],[Order Date]],0)</f>
        <v>45230</v>
      </c>
      <c r="V7748" s="9" t="str">
        <f>"Q"&amp;INT((MONTH(SalesData[[#This Row],[Order Date]])+2)/3)&amp;"-"&amp;YEAR(SalesData[[#This Row],[Order Date]])</f>
        <v>Q4-2023</v>
      </c>
    </row>
    <row r="7749" spans="1:22" x14ac:dyDescent="0.35">
      <c r="A7749" t="s">
        <v>7890</v>
      </c>
      <c r="B7749" s="1">
        <v>45203</v>
      </c>
      <c r="C7749" t="s">
        <v>92</v>
      </c>
      <c r="D7749" t="s">
        <v>27</v>
      </c>
      <c r="E7749">
        <v>3915302976</v>
      </c>
      <c r="F7749" t="s">
        <v>163</v>
      </c>
      <c r="G7749" t="s">
        <v>164</v>
      </c>
      <c r="H7749" t="s">
        <v>165</v>
      </c>
      <c r="I7749" t="s">
        <v>36</v>
      </c>
      <c r="J7749" t="s">
        <v>18</v>
      </c>
      <c r="K7749">
        <v>4422.07</v>
      </c>
      <c r="L7749">
        <v>1249.56</v>
      </c>
      <c r="M7749" t="s">
        <v>19</v>
      </c>
      <c r="N7749">
        <v>0.28257354587331301</v>
      </c>
      <c r="O7749" t="s">
        <v>11351</v>
      </c>
      <c r="P7749" t="s">
        <v>11354</v>
      </c>
      <c r="R7749" t="s">
        <v>11353</v>
      </c>
      <c r="S7749">
        <f>IF(SalesData[[#This Row],[Return Status]]="Returned",1,0)</f>
        <v>0</v>
      </c>
      <c r="U7749" s="2">
        <f>EOMONTH(SalesData[[#This Row],[Order Date]],0)</f>
        <v>45230</v>
      </c>
      <c r="V7749" s="9" t="str">
        <f>"Q"&amp;INT((MONTH(SalesData[[#This Row],[Order Date]])+2)/3)&amp;"-"&amp;YEAR(SalesData[[#This Row],[Order Date]])</f>
        <v>Q4-2023</v>
      </c>
    </row>
    <row r="7750" spans="1:22" x14ac:dyDescent="0.35">
      <c r="A7750" t="s">
        <v>7891</v>
      </c>
      <c r="B7750" s="1">
        <v>45228</v>
      </c>
      <c r="C7750" t="s">
        <v>52</v>
      </c>
      <c r="D7750" t="s">
        <v>80</v>
      </c>
      <c r="E7750">
        <v>251205198</v>
      </c>
      <c r="F7750" t="s">
        <v>88</v>
      </c>
      <c r="G7750" t="s">
        <v>89</v>
      </c>
      <c r="H7750" t="s">
        <v>90</v>
      </c>
      <c r="I7750" t="s">
        <v>31</v>
      </c>
      <c r="J7750" t="s">
        <v>62</v>
      </c>
      <c r="K7750">
        <v>3599.04</v>
      </c>
      <c r="L7750">
        <v>433.13</v>
      </c>
      <c r="M7750" t="s">
        <v>62</v>
      </c>
      <c r="N7750">
        <v>0.120345981150529</v>
      </c>
      <c r="O7750" t="s">
        <v>11351</v>
      </c>
      <c r="P7750" t="s">
        <v>11352</v>
      </c>
      <c r="R7750" t="s">
        <v>11353</v>
      </c>
      <c r="S7750">
        <f>IF(SalesData[[#This Row],[Return Status]]="Returned",1,0)</f>
        <v>0</v>
      </c>
      <c r="T7750">
        <v>207.68</v>
      </c>
      <c r="U7750" s="2">
        <f>EOMONTH(SalesData[[#This Row],[Order Date]],0)</f>
        <v>45230</v>
      </c>
      <c r="V7750" s="9" t="str">
        <f>"Q"&amp;INT((MONTH(SalesData[[#This Row],[Order Date]])+2)/3)&amp;"-"&amp;YEAR(SalesData[[#This Row],[Order Date]])</f>
        <v>Q4-2023</v>
      </c>
    </row>
    <row r="7751" spans="1:22" x14ac:dyDescent="0.35">
      <c r="A7751" t="s">
        <v>7892</v>
      </c>
      <c r="B7751" s="1">
        <v>45215</v>
      </c>
      <c r="C7751" t="s">
        <v>12</v>
      </c>
      <c r="D7751" t="s">
        <v>80</v>
      </c>
      <c r="E7751">
        <v>6805935332</v>
      </c>
      <c r="F7751" t="s">
        <v>137</v>
      </c>
      <c r="G7751" t="s">
        <v>34</v>
      </c>
      <c r="H7751" t="s">
        <v>35</v>
      </c>
      <c r="I7751" t="s">
        <v>36</v>
      </c>
      <c r="J7751" t="s">
        <v>19</v>
      </c>
      <c r="K7751">
        <v>1682.14</v>
      </c>
      <c r="L7751">
        <v>128.22</v>
      </c>
      <c r="M7751" t="s">
        <v>19</v>
      </c>
      <c r="N7751">
        <v>7.62243332897381E-2</v>
      </c>
      <c r="O7751" t="s">
        <v>11351</v>
      </c>
      <c r="P7751" t="s">
        <v>11356</v>
      </c>
      <c r="R7751" t="s">
        <v>11353</v>
      </c>
      <c r="S7751">
        <f>IF(SalesData[[#This Row],[Return Status]]="Returned",1,0)</f>
        <v>0</v>
      </c>
      <c r="U7751" s="2">
        <f>EOMONTH(SalesData[[#This Row],[Order Date]],0)</f>
        <v>45230</v>
      </c>
      <c r="V7751" s="9" t="str">
        <f>"Q"&amp;INT((MONTH(SalesData[[#This Row],[Order Date]])+2)/3)&amp;"-"&amp;YEAR(SalesData[[#This Row],[Order Date]])</f>
        <v>Q4-2023</v>
      </c>
    </row>
    <row r="7752" spans="1:22" x14ac:dyDescent="0.35">
      <c r="A7752" t="s">
        <v>7893</v>
      </c>
      <c r="B7752" s="1">
        <v>45209</v>
      </c>
      <c r="C7752" t="s">
        <v>52</v>
      </c>
      <c r="D7752" t="s">
        <v>46</v>
      </c>
      <c r="E7752">
        <v>1221420780</v>
      </c>
      <c r="F7752" t="s">
        <v>103</v>
      </c>
      <c r="G7752" t="s">
        <v>11368</v>
      </c>
      <c r="H7752" t="s">
        <v>24</v>
      </c>
      <c r="I7752" t="s">
        <v>17</v>
      </c>
      <c r="J7752" t="s">
        <v>18</v>
      </c>
      <c r="K7752">
        <v>2181.9499999999998</v>
      </c>
      <c r="L7752">
        <v>255.43</v>
      </c>
      <c r="M7752" t="s">
        <v>19</v>
      </c>
      <c r="N7752">
        <v>0.117065010655606</v>
      </c>
      <c r="O7752" t="s">
        <v>11351</v>
      </c>
      <c r="P7752" t="s">
        <v>11352</v>
      </c>
      <c r="R7752" t="s">
        <v>11353</v>
      </c>
      <c r="S7752">
        <f>IF(SalesData[[#This Row],[Return Status]]="Returned",1,0)</f>
        <v>0</v>
      </c>
      <c r="U7752" s="2">
        <f>EOMONTH(SalesData[[#This Row],[Order Date]],0)</f>
        <v>45230</v>
      </c>
      <c r="V7752" s="9" t="str">
        <f>"Q"&amp;INT((MONTH(SalesData[[#This Row],[Order Date]])+2)/3)&amp;"-"&amp;YEAR(SalesData[[#This Row],[Order Date]])</f>
        <v>Q4-2023</v>
      </c>
    </row>
    <row r="7753" spans="1:22" x14ac:dyDescent="0.35">
      <c r="A7753" t="s">
        <v>7894</v>
      </c>
      <c r="B7753" s="1">
        <v>45208</v>
      </c>
      <c r="C7753" t="s">
        <v>21</v>
      </c>
      <c r="D7753" t="s">
        <v>39</v>
      </c>
      <c r="E7753">
        <v>8043796619</v>
      </c>
      <c r="F7753" t="s">
        <v>387</v>
      </c>
      <c r="G7753" t="s">
        <v>89</v>
      </c>
      <c r="H7753" t="s">
        <v>90</v>
      </c>
      <c r="I7753" t="s">
        <v>31</v>
      </c>
      <c r="J7753" t="s">
        <v>19</v>
      </c>
      <c r="K7753">
        <v>1796.7</v>
      </c>
      <c r="L7753">
        <v>206.33</v>
      </c>
      <c r="M7753" t="s">
        <v>19</v>
      </c>
      <c r="N7753">
        <v>0.114838314688039</v>
      </c>
      <c r="O7753" t="s">
        <v>11351</v>
      </c>
      <c r="P7753" t="s">
        <v>11352</v>
      </c>
      <c r="R7753" t="s">
        <v>11353</v>
      </c>
      <c r="S7753">
        <f>IF(SalesData[[#This Row],[Return Status]]="Returned",1,0)</f>
        <v>0</v>
      </c>
      <c r="T7753">
        <v>207.68</v>
      </c>
      <c r="U7753" s="2">
        <f>EOMONTH(SalesData[[#This Row],[Order Date]],0)</f>
        <v>45230</v>
      </c>
      <c r="V7753" s="9" t="str">
        <f>"Q"&amp;INT((MONTH(SalesData[[#This Row],[Order Date]])+2)/3)&amp;"-"&amp;YEAR(SalesData[[#This Row],[Order Date]])</f>
        <v>Q4-2023</v>
      </c>
    </row>
    <row r="7754" spans="1:22" x14ac:dyDescent="0.35">
      <c r="A7754" t="s">
        <v>7895</v>
      </c>
      <c r="B7754" s="1">
        <v>45220</v>
      </c>
      <c r="C7754" t="s">
        <v>176</v>
      </c>
      <c r="D7754" t="s">
        <v>80</v>
      </c>
      <c r="E7754">
        <v>2458912796</v>
      </c>
      <c r="F7754" t="s">
        <v>159</v>
      </c>
      <c r="G7754" t="s">
        <v>84</v>
      </c>
      <c r="H7754" t="s">
        <v>11357</v>
      </c>
      <c r="I7754" t="s">
        <v>31</v>
      </c>
      <c r="J7754" t="s">
        <v>61</v>
      </c>
      <c r="K7754">
        <v>3362.28</v>
      </c>
      <c r="L7754">
        <v>645.19000000000005</v>
      </c>
      <c r="M7754" t="s">
        <v>62</v>
      </c>
      <c r="N7754">
        <v>0.19189062183994199</v>
      </c>
      <c r="O7754" t="s">
        <v>11351</v>
      </c>
      <c r="P7754" t="s">
        <v>11352</v>
      </c>
      <c r="R7754" t="s">
        <v>11353</v>
      </c>
      <c r="S7754">
        <f>IF(SalesData[[#This Row],[Return Status]]="Returned",1,0)</f>
        <v>0</v>
      </c>
      <c r="T7754">
        <v>847.14</v>
      </c>
      <c r="U7754" s="2">
        <f>EOMONTH(SalesData[[#This Row],[Order Date]],0)</f>
        <v>45230</v>
      </c>
      <c r="V7754" s="9" t="str">
        <f>"Q"&amp;INT((MONTH(SalesData[[#This Row],[Order Date]])+2)/3)&amp;"-"&amp;YEAR(SalesData[[#This Row],[Order Date]])</f>
        <v>Q4-2023</v>
      </c>
    </row>
    <row r="7755" spans="1:22" x14ac:dyDescent="0.35">
      <c r="A7755" t="s">
        <v>7896</v>
      </c>
      <c r="B7755" s="1">
        <v>45217</v>
      </c>
      <c r="C7755" t="s">
        <v>52</v>
      </c>
      <c r="D7755" t="s">
        <v>80</v>
      </c>
      <c r="E7755">
        <v>7520961338</v>
      </c>
      <c r="F7755" t="s">
        <v>88</v>
      </c>
      <c r="G7755" t="s">
        <v>538</v>
      </c>
      <c r="H7755" t="s">
        <v>90</v>
      </c>
      <c r="I7755" t="s">
        <v>31</v>
      </c>
      <c r="J7755" t="s">
        <v>62</v>
      </c>
      <c r="K7755">
        <v>1129.8900000000001</v>
      </c>
      <c r="L7755">
        <v>63.96</v>
      </c>
      <c r="M7755" t="s">
        <v>62</v>
      </c>
      <c r="N7755">
        <v>5.6607280354724801E-2</v>
      </c>
      <c r="O7755" t="s">
        <v>11351</v>
      </c>
      <c r="P7755" t="s">
        <v>11356</v>
      </c>
      <c r="R7755" t="s">
        <v>11353</v>
      </c>
      <c r="S7755">
        <f>IF(SalesData[[#This Row],[Return Status]]="Returned",1,0)</f>
        <v>0</v>
      </c>
      <c r="U7755" s="2">
        <f>EOMONTH(SalesData[[#This Row],[Order Date]],0)</f>
        <v>45230</v>
      </c>
      <c r="V7755" s="9" t="str">
        <f>"Q"&amp;INT((MONTH(SalesData[[#This Row],[Order Date]])+2)/3)&amp;"-"&amp;YEAR(SalesData[[#This Row],[Order Date]])</f>
        <v>Q4-2023</v>
      </c>
    </row>
    <row r="7756" spans="1:22" x14ac:dyDescent="0.35">
      <c r="A7756" t="s">
        <v>7897</v>
      </c>
      <c r="B7756" s="1">
        <v>45224</v>
      </c>
      <c r="C7756" t="s">
        <v>77</v>
      </c>
      <c r="D7756" t="s">
        <v>72</v>
      </c>
      <c r="E7756">
        <v>4849565841</v>
      </c>
      <c r="F7756" t="s">
        <v>156</v>
      </c>
      <c r="G7756" t="s">
        <v>11375</v>
      </c>
      <c r="H7756" t="s">
        <v>85</v>
      </c>
      <c r="I7756" t="s">
        <v>31</v>
      </c>
      <c r="J7756" t="s">
        <v>61</v>
      </c>
      <c r="K7756">
        <v>3393.32</v>
      </c>
      <c r="L7756">
        <v>281.13</v>
      </c>
      <c r="M7756" t="s">
        <v>62</v>
      </c>
      <c r="N7756">
        <v>8.2848066200653006E-2</v>
      </c>
      <c r="O7756" t="s">
        <v>11351</v>
      </c>
      <c r="P7756" t="s">
        <v>11356</v>
      </c>
      <c r="Q7756" t="s">
        <v>11363</v>
      </c>
      <c r="R7756" t="s">
        <v>11360</v>
      </c>
      <c r="S7756">
        <f>IF(SalesData[[#This Row],[Return Status]]="Returned",1,0)</f>
        <v>1</v>
      </c>
      <c r="U7756" s="2">
        <f>EOMONTH(SalesData[[#This Row],[Order Date]],0)</f>
        <v>45230</v>
      </c>
      <c r="V7756" s="9" t="str">
        <f>"Q"&amp;INT((MONTH(SalesData[[#This Row],[Order Date]])+2)/3)&amp;"-"&amp;YEAR(SalesData[[#This Row],[Order Date]])</f>
        <v>Q4-2023</v>
      </c>
    </row>
    <row r="7757" spans="1:22" x14ac:dyDescent="0.35">
      <c r="A7757" t="s">
        <v>7898</v>
      </c>
      <c r="B7757" s="1">
        <v>45213</v>
      </c>
      <c r="C7757" t="s">
        <v>139</v>
      </c>
      <c r="D7757" t="s">
        <v>13</v>
      </c>
      <c r="E7757">
        <v>4923705332</v>
      </c>
      <c r="F7757" t="s">
        <v>312</v>
      </c>
      <c r="G7757" t="s">
        <v>141</v>
      </c>
      <c r="H7757" t="s">
        <v>121</v>
      </c>
      <c r="I7757" t="s">
        <v>17</v>
      </c>
      <c r="J7757" t="s">
        <v>62</v>
      </c>
      <c r="K7757">
        <v>4438.0200000000004</v>
      </c>
      <c r="L7757">
        <v>395.12</v>
      </c>
      <c r="M7757" t="s">
        <v>62</v>
      </c>
      <c r="N7757">
        <v>8.9030693867986205E-2</v>
      </c>
      <c r="O7757" t="s">
        <v>11351</v>
      </c>
      <c r="P7757" t="s">
        <v>11356</v>
      </c>
      <c r="Q7757" t="s">
        <v>11376</v>
      </c>
      <c r="R7757" t="s">
        <v>11360</v>
      </c>
      <c r="S7757">
        <f>IF(SalesData[[#This Row],[Return Status]]="Returned",1,0)</f>
        <v>1</v>
      </c>
      <c r="T7757">
        <v>2793.38</v>
      </c>
      <c r="U7757" s="2">
        <f>EOMONTH(SalesData[[#This Row],[Order Date]],0)</f>
        <v>45230</v>
      </c>
      <c r="V7757" s="9" t="str">
        <f>"Q"&amp;INT((MONTH(SalesData[[#This Row],[Order Date]])+2)/3)&amp;"-"&amp;YEAR(SalesData[[#This Row],[Order Date]])</f>
        <v>Q4-2023</v>
      </c>
    </row>
    <row r="7758" spans="1:22" x14ac:dyDescent="0.35">
      <c r="A7758" t="s">
        <v>7899</v>
      </c>
      <c r="B7758" s="1">
        <v>45214</v>
      </c>
      <c r="C7758" t="s">
        <v>67</v>
      </c>
      <c r="D7758" t="s">
        <v>39</v>
      </c>
      <c r="E7758">
        <v>7067595053</v>
      </c>
      <c r="F7758" t="s">
        <v>185</v>
      </c>
      <c r="G7758" t="s">
        <v>164</v>
      </c>
      <c r="H7758" t="s">
        <v>165</v>
      </c>
      <c r="I7758" t="s">
        <v>36</v>
      </c>
      <c r="J7758" t="s">
        <v>42</v>
      </c>
      <c r="K7758">
        <v>1963.86</v>
      </c>
      <c r="L7758">
        <v>363.2</v>
      </c>
      <c r="M7758" t="s">
        <v>43</v>
      </c>
      <c r="N7758">
        <v>0.18494190013544801</v>
      </c>
      <c r="O7758" t="s">
        <v>11351</v>
      </c>
      <c r="P7758" t="s">
        <v>11352</v>
      </c>
      <c r="R7758" t="s">
        <v>11353</v>
      </c>
      <c r="S7758">
        <f>IF(SalesData[[#This Row],[Return Status]]="Returned",1,0)</f>
        <v>0</v>
      </c>
      <c r="U7758" s="2">
        <f>EOMONTH(SalesData[[#This Row],[Order Date]],0)</f>
        <v>45230</v>
      </c>
      <c r="V7758" s="9" t="str">
        <f>"Q"&amp;INT((MONTH(SalesData[[#This Row],[Order Date]])+2)/3)&amp;"-"&amp;YEAR(SalesData[[#This Row],[Order Date]])</f>
        <v>Q4-2023</v>
      </c>
    </row>
    <row r="7759" spans="1:22" x14ac:dyDescent="0.35">
      <c r="A7759" t="s">
        <v>7900</v>
      </c>
      <c r="B7759" s="1">
        <v>45211</v>
      </c>
      <c r="C7759" t="s">
        <v>176</v>
      </c>
      <c r="D7759" t="s">
        <v>13</v>
      </c>
      <c r="E7759">
        <v>3689031818</v>
      </c>
      <c r="F7759" t="s">
        <v>53</v>
      </c>
      <c r="G7759" t="s">
        <v>54</v>
      </c>
      <c r="H7759" t="s">
        <v>55</v>
      </c>
      <c r="I7759" t="s">
        <v>31</v>
      </c>
      <c r="J7759" t="s">
        <v>19</v>
      </c>
      <c r="K7759">
        <v>1453.31</v>
      </c>
      <c r="L7759">
        <v>355.21</v>
      </c>
      <c r="M7759" t="s">
        <v>19</v>
      </c>
      <c r="N7759">
        <v>0.244414474544316</v>
      </c>
      <c r="O7759" t="s">
        <v>11351</v>
      </c>
      <c r="P7759" t="s">
        <v>11354</v>
      </c>
      <c r="R7759" t="s">
        <v>11353</v>
      </c>
      <c r="S7759">
        <f>IF(SalesData[[#This Row],[Return Status]]="Returned",1,0)</f>
        <v>0</v>
      </c>
      <c r="U7759" s="2">
        <f>EOMONTH(SalesData[[#This Row],[Order Date]],0)</f>
        <v>45230</v>
      </c>
      <c r="V7759" s="9" t="str">
        <f>"Q"&amp;INT((MONTH(SalesData[[#This Row],[Order Date]])+2)/3)&amp;"-"&amp;YEAR(SalesData[[#This Row],[Order Date]])</f>
        <v>Q4-2023</v>
      </c>
    </row>
    <row r="7760" spans="1:22" x14ac:dyDescent="0.35">
      <c r="A7760" t="s">
        <v>7901</v>
      </c>
      <c r="B7760" s="1">
        <v>45220</v>
      </c>
      <c r="C7760" t="s">
        <v>139</v>
      </c>
      <c r="D7760" t="s">
        <v>80</v>
      </c>
      <c r="E7760">
        <v>5029857555</v>
      </c>
      <c r="F7760" t="s">
        <v>95</v>
      </c>
      <c r="G7760" t="s">
        <v>59</v>
      </c>
      <c r="H7760" t="s">
        <v>60</v>
      </c>
      <c r="I7760" t="s">
        <v>31</v>
      </c>
      <c r="J7760" t="s">
        <v>42</v>
      </c>
      <c r="K7760">
        <v>1211.25</v>
      </c>
      <c r="L7760">
        <v>83.71</v>
      </c>
      <c r="M7760" t="s">
        <v>43</v>
      </c>
      <c r="N7760">
        <v>6.9110423116615E-2</v>
      </c>
      <c r="O7760" t="s">
        <v>11351</v>
      </c>
      <c r="P7760" t="s">
        <v>11356</v>
      </c>
      <c r="R7760" t="s">
        <v>11353</v>
      </c>
      <c r="S7760">
        <f>IF(SalesData[[#This Row],[Return Status]]="Returned",1,0)</f>
        <v>0</v>
      </c>
      <c r="T7760">
        <v>2183.56</v>
      </c>
      <c r="U7760" s="2">
        <f>EOMONTH(SalesData[[#This Row],[Order Date]],0)</f>
        <v>45230</v>
      </c>
      <c r="V7760" s="9" t="str">
        <f>"Q"&amp;INT((MONTH(SalesData[[#This Row],[Order Date]])+2)/3)&amp;"-"&amp;YEAR(SalesData[[#This Row],[Order Date]])</f>
        <v>Q4-2023</v>
      </c>
    </row>
    <row r="7761" spans="1:22" x14ac:dyDescent="0.35">
      <c r="A7761" t="s">
        <v>7902</v>
      </c>
      <c r="B7761" s="1">
        <v>45209</v>
      </c>
      <c r="C7761" t="s">
        <v>132</v>
      </c>
      <c r="D7761" t="s">
        <v>80</v>
      </c>
      <c r="E7761">
        <v>538454735</v>
      </c>
      <c r="F7761" t="s">
        <v>68</v>
      </c>
      <c r="G7761" t="s">
        <v>69</v>
      </c>
      <c r="H7761" t="s">
        <v>41</v>
      </c>
      <c r="I7761" t="s">
        <v>31</v>
      </c>
      <c r="J7761" t="s">
        <v>18</v>
      </c>
      <c r="K7761">
        <v>4227.0200000000004</v>
      </c>
      <c r="L7761">
        <v>691.29</v>
      </c>
      <c r="M7761" t="s">
        <v>19</v>
      </c>
      <c r="N7761">
        <v>0.163540745016584</v>
      </c>
      <c r="O7761" t="s">
        <v>11351</v>
      </c>
      <c r="P7761" t="s">
        <v>11352</v>
      </c>
      <c r="Q7761" t="s">
        <v>11373</v>
      </c>
      <c r="R7761" t="s">
        <v>11360</v>
      </c>
      <c r="S7761">
        <f>IF(SalesData[[#This Row],[Return Status]]="Returned",1,0)</f>
        <v>1</v>
      </c>
      <c r="T7761">
        <v>2081.52</v>
      </c>
      <c r="U7761" s="2">
        <f>EOMONTH(SalesData[[#This Row],[Order Date]],0)</f>
        <v>45230</v>
      </c>
      <c r="V7761" s="9" t="str">
        <f>"Q"&amp;INT((MONTH(SalesData[[#This Row],[Order Date]])+2)/3)&amp;"-"&amp;YEAR(SalesData[[#This Row],[Order Date]])</f>
        <v>Q4-2023</v>
      </c>
    </row>
    <row r="7762" spans="1:22" x14ac:dyDescent="0.35">
      <c r="A7762" t="s">
        <v>7903</v>
      </c>
      <c r="B7762" s="1">
        <v>45207</v>
      </c>
      <c r="C7762" t="s">
        <v>205</v>
      </c>
      <c r="D7762" t="s">
        <v>72</v>
      </c>
      <c r="E7762">
        <v>2164831171</v>
      </c>
      <c r="F7762" t="s">
        <v>73</v>
      </c>
      <c r="G7762" t="s">
        <v>74</v>
      </c>
      <c r="H7762" t="s">
        <v>75</v>
      </c>
      <c r="I7762" t="s">
        <v>36</v>
      </c>
      <c r="J7762" t="s">
        <v>65</v>
      </c>
      <c r="K7762">
        <v>4538.3500000000004</v>
      </c>
      <c r="L7762">
        <v>332.41</v>
      </c>
      <c r="M7762" t="s">
        <v>65</v>
      </c>
      <c r="N7762">
        <v>7.3244681437086206E-2</v>
      </c>
      <c r="O7762" t="s">
        <v>11351</v>
      </c>
      <c r="P7762" t="s">
        <v>11356</v>
      </c>
      <c r="R7762" t="s">
        <v>11353</v>
      </c>
      <c r="S7762">
        <f>IF(SalesData[[#This Row],[Return Status]]="Returned",1,0)</f>
        <v>0</v>
      </c>
      <c r="T7762">
        <v>2420.2800000000002</v>
      </c>
      <c r="U7762" s="2">
        <f>EOMONTH(SalesData[[#This Row],[Order Date]],0)</f>
        <v>45230</v>
      </c>
      <c r="V7762" s="9" t="str">
        <f>"Q"&amp;INT((MONTH(SalesData[[#This Row],[Order Date]])+2)/3)&amp;"-"&amp;YEAR(SalesData[[#This Row],[Order Date]])</f>
        <v>Q4-2023</v>
      </c>
    </row>
    <row r="7763" spans="1:22" x14ac:dyDescent="0.35">
      <c r="A7763" t="s">
        <v>7904</v>
      </c>
      <c r="B7763" s="1">
        <v>45202</v>
      </c>
      <c r="C7763" t="s">
        <v>132</v>
      </c>
      <c r="D7763" t="s">
        <v>99</v>
      </c>
      <c r="E7763">
        <v>9371554560</v>
      </c>
      <c r="F7763" t="s">
        <v>81</v>
      </c>
      <c r="G7763" t="s">
        <v>74</v>
      </c>
      <c r="H7763" t="s">
        <v>75</v>
      </c>
      <c r="I7763" t="s">
        <v>36</v>
      </c>
      <c r="J7763" t="s">
        <v>65</v>
      </c>
      <c r="K7763">
        <v>3292.72</v>
      </c>
      <c r="L7763">
        <v>174.99</v>
      </c>
      <c r="M7763" t="s">
        <v>65</v>
      </c>
      <c r="N7763">
        <v>5.31445127432639E-2</v>
      </c>
      <c r="O7763" t="s">
        <v>11351</v>
      </c>
      <c r="P7763" t="s">
        <v>11356</v>
      </c>
      <c r="R7763" t="s">
        <v>11353</v>
      </c>
      <c r="S7763">
        <f>IF(SalesData[[#This Row],[Return Status]]="Returned",1,0)</f>
        <v>0</v>
      </c>
      <c r="T7763">
        <v>2420.2800000000002</v>
      </c>
      <c r="U7763" s="2">
        <f>EOMONTH(SalesData[[#This Row],[Order Date]],0)</f>
        <v>45230</v>
      </c>
      <c r="V7763" s="9" t="str">
        <f>"Q"&amp;INT((MONTH(SalesData[[#This Row],[Order Date]])+2)/3)&amp;"-"&amp;YEAR(SalesData[[#This Row],[Order Date]])</f>
        <v>Q4-2023</v>
      </c>
    </row>
    <row r="7764" spans="1:22" x14ac:dyDescent="0.35">
      <c r="A7764" t="s">
        <v>7905</v>
      </c>
      <c r="B7764" s="1">
        <v>45204</v>
      </c>
      <c r="C7764" t="s">
        <v>87</v>
      </c>
      <c r="D7764" t="s">
        <v>27</v>
      </c>
      <c r="E7764">
        <v>5502603226</v>
      </c>
      <c r="F7764" t="s">
        <v>116</v>
      </c>
      <c r="G7764" t="s">
        <v>11374</v>
      </c>
      <c r="H7764" t="s">
        <v>75</v>
      </c>
      <c r="I7764" t="s">
        <v>36</v>
      </c>
      <c r="J7764" t="s">
        <v>62</v>
      </c>
      <c r="K7764">
        <v>1428.35</v>
      </c>
      <c r="L7764">
        <v>143.02000000000001</v>
      </c>
      <c r="M7764" t="s">
        <v>62</v>
      </c>
      <c r="N7764">
        <v>0.100129520075612</v>
      </c>
      <c r="O7764" t="s">
        <v>11351</v>
      </c>
      <c r="P7764" t="s">
        <v>11352</v>
      </c>
      <c r="R7764" t="s">
        <v>11353</v>
      </c>
      <c r="S7764">
        <f>IF(SalesData[[#This Row],[Return Status]]="Returned",1,0)</f>
        <v>0</v>
      </c>
      <c r="U7764" s="2">
        <f>EOMONTH(SalesData[[#This Row],[Order Date]],0)</f>
        <v>45230</v>
      </c>
      <c r="V7764" s="9" t="str">
        <f>"Q"&amp;INT((MONTH(SalesData[[#This Row],[Order Date]])+2)/3)&amp;"-"&amp;YEAR(SalesData[[#This Row],[Order Date]])</f>
        <v>Q4-2023</v>
      </c>
    </row>
    <row r="7765" spans="1:22" x14ac:dyDescent="0.35">
      <c r="A7765" t="s">
        <v>7906</v>
      </c>
      <c r="B7765" s="1">
        <v>45228</v>
      </c>
      <c r="C7765" t="s">
        <v>12</v>
      </c>
      <c r="D7765" t="s">
        <v>13</v>
      </c>
      <c r="E7765">
        <v>8295512861</v>
      </c>
      <c r="F7765" t="s">
        <v>410</v>
      </c>
      <c r="G7765" t="s">
        <v>29</v>
      </c>
      <c r="H7765" t="s">
        <v>30</v>
      </c>
      <c r="I7765" t="s">
        <v>31</v>
      </c>
      <c r="J7765" t="s">
        <v>19</v>
      </c>
      <c r="K7765">
        <v>1575.44</v>
      </c>
      <c r="L7765">
        <v>144.72</v>
      </c>
      <c r="M7765" t="s">
        <v>19</v>
      </c>
      <c r="N7765">
        <v>9.1860051795054104E-2</v>
      </c>
      <c r="O7765" t="s">
        <v>11351</v>
      </c>
      <c r="P7765" t="s">
        <v>11356</v>
      </c>
      <c r="R7765" t="s">
        <v>11353</v>
      </c>
      <c r="S7765">
        <f>IF(SalesData[[#This Row],[Return Status]]="Returned",1,0)</f>
        <v>0</v>
      </c>
      <c r="T7765">
        <v>2788.38</v>
      </c>
      <c r="U7765" s="2">
        <f>EOMONTH(SalesData[[#This Row],[Order Date]],0)</f>
        <v>45230</v>
      </c>
      <c r="V7765" s="9" t="str">
        <f>"Q"&amp;INT((MONTH(SalesData[[#This Row],[Order Date]])+2)/3)&amp;"-"&amp;YEAR(SalesData[[#This Row],[Order Date]])</f>
        <v>Q4-2023</v>
      </c>
    </row>
    <row r="7766" spans="1:22" x14ac:dyDescent="0.35">
      <c r="A7766" t="s">
        <v>7907</v>
      </c>
      <c r="B7766" s="1">
        <v>45227</v>
      </c>
      <c r="C7766" t="s">
        <v>194</v>
      </c>
      <c r="D7766" t="s">
        <v>13</v>
      </c>
      <c r="E7766">
        <v>5266857186</v>
      </c>
      <c r="F7766" t="s">
        <v>68</v>
      </c>
      <c r="G7766" t="s">
        <v>69</v>
      </c>
      <c r="H7766" t="s">
        <v>41</v>
      </c>
      <c r="I7766" t="s">
        <v>31</v>
      </c>
      <c r="J7766" t="s">
        <v>18</v>
      </c>
      <c r="K7766">
        <v>2985.56</v>
      </c>
      <c r="L7766">
        <v>270.49</v>
      </c>
      <c r="M7766" t="s">
        <v>19</v>
      </c>
      <c r="N7766">
        <v>9.0599418534546297E-2</v>
      </c>
      <c r="O7766" t="s">
        <v>11351</v>
      </c>
      <c r="P7766" t="s">
        <v>11356</v>
      </c>
      <c r="R7766" t="s">
        <v>11353</v>
      </c>
      <c r="S7766">
        <f>IF(SalesData[[#This Row],[Return Status]]="Returned",1,0)</f>
        <v>0</v>
      </c>
      <c r="T7766">
        <v>2081.52</v>
      </c>
      <c r="U7766" s="2">
        <f>EOMONTH(SalesData[[#This Row],[Order Date]],0)</f>
        <v>45230</v>
      </c>
      <c r="V7766" s="9" t="str">
        <f>"Q"&amp;INT((MONTH(SalesData[[#This Row],[Order Date]])+2)/3)&amp;"-"&amp;YEAR(SalesData[[#This Row],[Order Date]])</f>
        <v>Q4-2023</v>
      </c>
    </row>
    <row r="7767" spans="1:22" x14ac:dyDescent="0.35">
      <c r="A7767" t="s">
        <v>7908</v>
      </c>
      <c r="B7767" s="1">
        <v>45204</v>
      </c>
      <c r="C7767" t="s">
        <v>188</v>
      </c>
      <c r="D7767" t="s">
        <v>72</v>
      </c>
      <c r="E7767">
        <v>8496844817</v>
      </c>
      <c r="F7767" t="s">
        <v>129</v>
      </c>
      <c r="G7767" t="s">
        <v>54</v>
      </c>
      <c r="H7767" t="s">
        <v>55</v>
      </c>
      <c r="I7767" t="s">
        <v>31</v>
      </c>
      <c r="J7767" t="s">
        <v>19</v>
      </c>
      <c r="K7767">
        <v>2267.2399999999998</v>
      </c>
      <c r="L7767">
        <v>387.48</v>
      </c>
      <c r="M7767" t="s">
        <v>19</v>
      </c>
      <c r="N7767">
        <v>0.17090383020765301</v>
      </c>
      <c r="O7767" t="s">
        <v>11351</v>
      </c>
      <c r="P7767" t="s">
        <v>11352</v>
      </c>
      <c r="R7767" t="s">
        <v>11353</v>
      </c>
      <c r="S7767">
        <f>IF(SalesData[[#This Row],[Return Status]]="Returned",1,0)</f>
        <v>0</v>
      </c>
      <c r="U7767" s="2">
        <f>EOMONTH(SalesData[[#This Row],[Order Date]],0)</f>
        <v>45230</v>
      </c>
      <c r="V7767" s="9" t="str">
        <f>"Q"&amp;INT((MONTH(SalesData[[#This Row],[Order Date]])+2)/3)&amp;"-"&amp;YEAR(SalesData[[#This Row],[Order Date]])</f>
        <v>Q4-2023</v>
      </c>
    </row>
    <row r="7768" spans="1:22" x14ac:dyDescent="0.35">
      <c r="A7768" t="s">
        <v>7909</v>
      </c>
      <c r="B7768" s="1">
        <v>45215</v>
      </c>
      <c r="C7768" t="s">
        <v>45</v>
      </c>
      <c r="D7768" t="s">
        <v>72</v>
      </c>
      <c r="E7768">
        <v>639755080</v>
      </c>
      <c r="F7768" t="s">
        <v>152</v>
      </c>
      <c r="G7768" t="s">
        <v>11368</v>
      </c>
      <c r="H7768" t="s">
        <v>24</v>
      </c>
      <c r="I7768" t="s">
        <v>17</v>
      </c>
      <c r="J7768" t="s">
        <v>43</v>
      </c>
      <c r="K7768">
        <v>1178.04</v>
      </c>
      <c r="L7768">
        <v>323.77</v>
      </c>
      <c r="M7768" t="s">
        <v>43</v>
      </c>
      <c r="N7768">
        <v>0.27483786628637402</v>
      </c>
      <c r="O7768" t="s">
        <v>11351</v>
      </c>
      <c r="P7768" t="s">
        <v>11354</v>
      </c>
      <c r="R7768" t="s">
        <v>11353</v>
      </c>
      <c r="S7768">
        <f>IF(SalesData[[#This Row],[Return Status]]="Returned",1,0)</f>
        <v>0</v>
      </c>
      <c r="U7768" s="2">
        <f>EOMONTH(SalesData[[#This Row],[Order Date]],0)</f>
        <v>45230</v>
      </c>
      <c r="V7768" s="9" t="str">
        <f>"Q"&amp;INT((MONTH(SalesData[[#This Row],[Order Date]])+2)/3)&amp;"-"&amp;YEAR(SalesData[[#This Row],[Order Date]])</f>
        <v>Q4-2023</v>
      </c>
    </row>
    <row r="7769" spans="1:22" x14ac:dyDescent="0.35">
      <c r="A7769" t="s">
        <v>7910</v>
      </c>
      <c r="B7769" s="1">
        <v>45204</v>
      </c>
      <c r="C7769" t="s">
        <v>12</v>
      </c>
      <c r="D7769" t="s">
        <v>46</v>
      </c>
      <c r="E7769">
        <v>2078922086</v>
      </c>
      <c r="F7769" t="s">
        <v>40</v>
      </c>
      <c r="G7769" t="s">
        <v>69</v>
      </c>
      <c r="H7769" t="s">
        <v>41</v>
      </c>
      <c r="I7769" t="s">
        <v>31</v>
      </c>
      <c r="J7769" t="s">
        <v>42</v>
      </c>
      <c r="K7769">
        <v>1123.1400000000001</v>
      </c>
      <c r="L7769">
        <v>240.43</v>
      </c>
      <c r="M7769" t="s">
        <v>43</v>
      </c>
      <c r="N7769">
        <v>0.21406948376872001</v>
      </c>
      <c r="O7769" t="s">
        <v>11351</v>
      </c>
      <c r="P7769" t="s">
        <v>11354</v>
      </c>
      <c r="R7769" t="s">
        <v>11353</v>
      </c>
      <c r="S7769">
        <f>IF(SalesData[[#This Row],[Return Status]]="Returned",1,0)</f>
        <v>0</v>
      </c>
      <c r="T7769">
        <v>2081.52</v>
      </c>
      <c r="U7769" s="2">
        <f>EOMONTH(SalesData[[#This Row],[Order Date]],0)</f>
        <v>45230</v>
      </c>
      <c r="V7769" s="9" t="str">
        <f>"Q"&amp;INT((MONTH(SalesData[[#This Row],[Order Date]])+2)/3)&amp;"-"&amp;YEAR(SalesData[[#This Row],[Order Date]])</f>
        <v>Q4-2023</v>
      </c>
    </row>
    <row r="7770" spans="1:22" x14ac:dyDescent="0.35">
      <c r="A7770" t="s">
        <v>7911</v>
      </c>
      <c r="B7770" s="1">
        <v>45227</v>
      </c>
      <c r="C7770" t="s">
        <v>205</v>
      </c>
      <c r="D7770" t="s">
        <v>27</v>
      </c>
      <c r="E7770">
        <v>8979281013</v>
      </c>
      <c r="F7770" t="s">
        <v>387</v>
      </c>
      <c r="G7770" t="s">
        <v>538</v>
      </c>
      <c r="H7770" t="s">
        <v>90</v>
      </c>
      <c r="I7770" t="s">
        <v>31</v>
      </c>
      <c r="J7770" t="s">
        <v>19</v>
      </c>
      <c r="K7770">
        <v>4488.38</v>
      </c>
      <c r="L7770">
        <v>595.97</v>
      </c>
      <c r="M7770" t="s">
        <v>19</v>
      </c>
      <c r="N7770">
        <v>0.132780646914923</v>
      </c>
      <c r="O7770" t="s">
        <v>11351</v>
      </c>
      <c r="P7770" t="s">
        <v>11352</v>
      </c>
      <c r="Q7770" t="s">
        <v>11376</v>
      </c>
      <c r="R7770" t="s">
        <v>11360</v>
      </c>
      <c r="S7770">
        <f>IF(SalesData[[#This Row],[Return Status]]="Returned",1,0)</f>
        <v>1</v>
      </c>
      <c r="U7770" s="2">
        <f>EOMONTH(SalesData[[#This Row],[Order Date]],0)</f>
        <v>45230</v>
      </c>
      <c r="V7770" s="9" t="str">
        <f>"Q"&amp;INT((MONTH(SalesData[[#This Row],[Order Date]])+2)/3)&amp;"-"&amp;YEAR(SalesData[[#This Row],[Order Date]])</f>
        <v>Q4-2023</v>
      </c>
    </row>
    <row r="7771" spans="1:22" x14ac:dyDescent="0.35">
      <c r="A7771" t="s">
        <v>7912</v>
      </c>
      <c r="B7771" s="1">
        <v>45201</v>
      </c>
      <c r="C7771" t="s">
        <v>92</v>
      </c>
      <c r="D7771" t="s">
        <v>72</v>
      </c>
      <c r="E7771">
        <v>4611742171</v>
      </c>
      <c r="F7771" t="s">
        <v>357</v>
      </c>
      <c r="G7771" t="s">
        <v>11381</v>
      </c>
      <c r="H7771" t="s">
        <v>165</v>
      </c>
      <c r="I7771" t="s">
        <v>36</v>
      </c>
      <c r="J7771" t="s">
        <v>43</v>
      </c>
      <c r="K7771">
        <v>387.52</v>
      </c>
      <c r="L7771">
        <v>64.56</v>
      </c>
      <c r="M7771" t="s">
        <v>43</v>
      </c>
      <c r="N7771">
        <v>0.16659785301403801</v>
      </c>
      <c r="O7771" t="s">
        <v>11361</v>
      </c>
      <c r="P7771" t="s">
        <v>11352</v>
      </c>
      <c r="R7771" t="s">
        <v>11353</v>
      </c>
      <c r="S7771">
        <f>IF(SalesData[[#This Row],[Return Status]]="Returned",1,0)</f>
        <v>0</v>
      </c>
      <c r="U7771" s="2">
        <f>EOMONTH(SalesData[[#This Row],[Order Date]],0)</f>
        <v>45230</v>
      </c>
      <c r="V7771" s="9" t="str">
        <f>"Q"&amp;INT((MONTH(SalesData[[#This Row],[Order Date]])+2)/3)&amp;"-"&amp;YEAR(SalesData[[#This Row],[Order Date]])</f>
        <v>Q4-2023</v>
      </c>
    </row>
    <row r="7772" spans="1:22" x14ac:dyDescent="0.35">
      <c r="A7772" t="s">
        <v>7913</v>
      </c>
      <c r="B7772" s="1">
        <v>45212</v>
      </c>
      <c r="C7772" t="s">
        <v>176</v>
      </c>
      <c r="D7772" t="s">
        <v>39</v>
      </c>
      <c r="E7772">
        <v>5802043106</v>
      </c>
      <c r="F7772" t="s">
        <v>292</v>
      </c>
      <c r="G7772" t="s">
        <v>69</v>
      </c>
      <c r="H7772" t="s">
        <v>41</v>
      </c>
      <c r="I7772" t="s">
        <v>31</v>
      </c>
      <c r="J7772" t="s">
        <v>43</v>
      </c>
      <c r="K7772">
        <v>1873.26</v>
      </c>
      <c r="L7772">
        <v>382.68</v>
      </c>
      <c r="M7772" t="s">
        <v>43</v>
      </c>
      <c r="N7772">
        <v>0.20428557701547001</v>
      </c>
      <c r="O7772" t="s">
        <v>11351</v>
      </c>
      <c r="P7772" t="s">
        <v>11354</v>
      </c>
      <c r="R7772" t="s">
        <v>11353</v>
      </c>
      <c r="S7772">
        <f>IF(SalesData[[#This Row],[Return Status]]="Returned",1,0)</f>
        <v>0</v>
      </c>
      <c r="T7772">
        <v>2081.52</v>
      </c>
      <c r="U7772" s="2">
        <f>EOMONTH(SalesData[[#This Row],[Order Date]],0)</f>
        <v>45230</v>
      </c>
      <c r="V7772" s="9" t="str">
        <f>"Q"&amp;INT((MONTH(SalesData[[#This Row],[Order Date]])+2)/3)&amp;"-"&amp;YEAR(SalesData[[#This Row],[Order Date]])</f>
        <v>Q4-2023</v>
      </c>
    </row>
    <row r="7773" spans="1:22" x14ac:dyDescent="0.35">
      <c r="A7773" t="s">
        <v>7914</v>
      </c>
      <c r="B7773" s="1">
        <v>45223</v>
      </c>
      <c r="C7773" t="s">
        <v>106</v>
      </c>
      <c r="D7773" t="s">
        <v>46</v>
      </c>
      <c r="E7773">
        <v>3365711706</v>
      </c>
      <c r="F7773" t="s">
        <v>410</v>
      </c>
      <c r="G7773" t="s">
        <v>29</v>
      </c>
      <c r="H7773" t="s">
        <v>30</v>
      </c>
      <c r="I7773" t="s">
        <v>31</v>
      </c>
      <c r="J7773" t="s">
        <v>65</v>
      </c>
      <c r="K7773">
        <v>2608.87</v>
      </c>
      <c r="L7773">
        <v>156.01</v>
      </c>
      <c r="M7773" t="s">
        <v>65</v>
      </c>
      <c r="N7773">
        <v>5.9799836710913198E-2</v>
      </c>
      <c r="O7773" t="s">
        <v>11351</v>
      </c>
      <c r="P7773" t="s">
        <v>11356</v>
      </c>
      <c r="R7773" t="s">
        <v>11353</v>
      </c>
      <c r="S7773">
        <f>IF(SalesData[[#This Row],[Return Status]]="Returned",1,0)</f>
        <v>0</v>
      </c>
      <c r="T7773">
        <v>2788.38</v>
      </c>
      <c r="U7773" s="2">
        <f>EOMONTH(SalesData[[#This Row],[Order Date]],0)</f>
        <v>45230</v>
      </c>
      <c r="V7773" s="9" t="str">
        <f>"Q"&amp;INT((MONTH(SalesData[[#This Row],[Order Date]])+2)/3)&amp;"-"&amp;YEAR(SalesData[[#This Row],[Order Date]])</f>
        <v>Q4-2023</v>
      </c>
    </row>
    <row r="7774" spans="1:22" x14ac:dyDescent="0.35">
      <c r="A7774" t="s">
        <v>7915</v>
      </c>
      <c r="B7774" s="1">
        <v>45213</v>
      </c>
      <c r="C7774" t="s">
        <v>12</v>
      </c>
      <c r="D7774" t="s">
        <v>99</v>
      </c>
      <c r="E7774">
        <v>7675572230</v>
      </c>
      <c r="F7774" t="s">
        <v>100</v>
      </c>
      <c r="G7774" t="s">
        <v>34</v>
      </c>
      <c r="H7774" t="s">
        <v>35</v>
      </c>
      <c r="I7774" t="s">
        <v>36</v>
      </c>
      <c r="J7774" t="s">
        <v>62</v>
      </c>
      <c r="K7774">
        <v>685.46</v>
      </c>
      <c r="L7774">
        <v>186.95</v>
      </c>
      <c r="M7774" t="s">
        <v>62</v>
      </c>
      <c r="N7774">
        <v>0.27273655647302503</v>
      </c>
      <c r="O7774" t="s">
        <v>11355</v>
      </c>
      <c r="P7774" t="s">
        <v>11354</v>
      </c>
      <c r="R7774" t="s">
        <v>11353</v>
      </c>
      <c r="S7774">
        <f>IF(SalesData[[#This Row],[Return Status]]="Returned",1,0)</f>
        <v>0</v>
      </c>
      <c r="U7774" s="2">
        <f>EOMONTH(SalesData[[#This Row],[Order Date]],0)</f>
        <v>45230</v>
      </c>
      <c r="V7774" s="9" t="str">
        <f>"Q"&amp;INT((MONTH(SalesData[[#This Row],[Order Date]])+2)/3)&amp;"-"&amp;YEAR(SalesData[[#This Row],[Order Date]])</f>
        <v>Q4-2023</v>
      </c>
    </row>
    <row r="7775" spans="1:22" x14ac:dyDescent="0.35">
      <c r="A7775" t="s">
        <v>7916</v>
      </c>
      <c r="B7775" s="1">
        <v>45222</v>
      </c>
      <c r="C7775" t="s">
        <v>184</v>
      </c>
      <c r="D7775" t="s">
        <v>80</v>
      </c>
      <c r="E7775">
        <v>1617250244</v>
      </c>
      <c r="F7775" t="s">
        <v>40</v>
      </c>
      <c r="G7775" t="s">
        <v>69</v>
      </c>
      <c r="H7775" t="s">
        <v>41</v>
      </c>
      <c r="I7775" t="s">
        <v>31</v>
      </c>
      <c r="J7775" t="s">
        <v>19</v>
      </c>
      <c r="K7775">
        <v>2785.13</v>
      </c>
      <c r="L7775">
        <v>516.98</v>
      </c>
      <c r="M7775" t="s">
        <v>19</v>
      </c>
      <c r="N7775">
        <v>0.18562149702168301</v>
      </c>
      <c r="O7775" t="s">
        <v>11351</v>
      </c>
      <c r="P7775" t="s">
        <v>11352</v>
      </c>
      <c r="R7775" t="s">
        <v>11353</v>
      </c>
      <c r="S7775">
        <f>IF(SalesData[[#This Row],[Return Status]]="Returned",1,0)</f>
        <v>0</v>
      </c>
      <c r="T7775">
        <v>2081.52</v>
      </c>
      <c r="U7775" s="2">
        <f>EOMONTH(SalesData[[#This Row],[Order Date]],0)</f>
        <v>45230</v>
      </c>
      <c r="V7775" s="9" t="str">
        <f>"Q"&amp;INT((MONTH(SalesData[[#This Row],[Order Date]])+2)/3)&amp;"-"&amp;YEAR(SalesData[[#This Row],[Order Date]])</f>
        <v>Q4-2023</v>
      </c>
    </row>
    <row r="7776" spans="1:22" x14ac:dyDescent="0.35">
      <c r="A7776" t="s">
        <v>7917</v>
      </c>
      <c r="B7776" s="1">
        <v>45221</v>
      </c>
      <c r="C7776" t="s">
        <v>92</v>
      </c>
      <c r="D7776" t="s">
        <v>80</v>
      </c>
      <c r="E7776">
        <v>180101918</v>
      </c>
      <c r="F7776" t="s">
        <v>140</v>
      </c>
      <c r="G7776" t="s">
        <v>141</v>
      </c>
      <c r="H7776" t="s">
        <v>11357</v>
      </c>
      <c r="I7776" t="s">
        <v>17</v>
      </c>
      <c r="J7776" t="s">
        <v>19</v>
      </c>
      <c r="K7776">
        <v>2124.31</v>
      </c>
      <c r="L7776">
        <v>268.89999999999998</v>
      </c>
      <c r="M7776" t="s">
        <v>19</v>
      </c>
      <c r="N7776">
        <v>0.126582278481013</v>
      </c>
      <c r="O7776" t="s">
        <v>11351</v>
      </c>
      <c r="P7776" t="s">
        <v>11352</v>
      </c>
      <c r="R7776" t="s">
        <v>11353</v>
      </c>
      <c r="S7776">
        <f>IF(SalesData[[#This Row],[Return Status]]="Returned",1,0)</f>
        <v>0</v>
      </c>
      <c r="T7776">
        <v>2793.38</v>
      </c>
      <c r="U7776" s="2">
        <f>EOMONTH(SalesData[[#This Row],[Order Date]],0)</f>
        <v>45230</v>
      </c>
      <c r="V7776" s="9" t="str">
        <f>"Q"&amp;INT((MONTH(SalesData[[#This Row],[Order Date]])+2)/3)&amp;"-"&amp;YEAR(SalesData[[#This Row],[Order Date]])</f>
        <v>Q4-2023</v>
      </c>
    </row>
    <row r="7777" spans="1:22" x14ac:dyDescent="0.35">
      <c r="A7777" t="s">
        <v>7918</v>
      </c>
      <c r="B7777" s="1">
        <v>45207</v>
      </c>
      <c r="C7777" t="s">
        <v>205</v>
      </c>
      <c r="D7777" t="s">
        <v>80</v>
      </c>
      <c r="E7777">
        <v>9914285808</v>
      </c>
      <c r="F7777" t="s">
        <v>238</v>
      </c>
      <c r="G7777" t="s">
        <v>545</v>
      </c>
      <c r="H7777" t="s">
        <v>75</v>
      </c>
      <c r="I7777" t="s">
        <v>36</v>
      </c>
      <c r="J7777" t="s">
        <v>19</v>
      </c>
      <c r="K7777">
        <v>2586.64</v>
      </c>
      <c r="L7777">
        <v>574.34</v>
      </c>
      <c r="M7777" t="s">
        <v>19</v>
      </c>
      <c r="N7777">
        <v>0.22204094887576201</v>
      </c>
      <c r="O7777" t="s">
        <v>11351</v>
      </c>
      <c r="P7777" t="s">
        <v>11354</v>
      </c>
      <c r="R7777" t="s">
        <v>11353</v>
      </c>
      <c r="S7777">
        <f>IF(SalesData[[#This Row],[Return Status]]="Returned",1,0)</f>
        <v>0</v>
      </c>
      <c r="U7777" s="2">
        <f>EOMONTH(SalesData[[#This Row],[Order Date]],0)</f>
        <v>45230</v>
      </c>
      <c r="V7777" s="9" t="str">
        <f>"Q"&amp;INT((MONTH(SalesData[[#This Row],[Order Date]])+2)/3)&amp;"-"&amp;YEAR(SalesData[[#This Row],[Order Date]])</f>
        <v>Q4-2023</v>
      </c>
    </row>
    <row r="7778" spans="1:22" x14ac:dyDescent="0.35">
      <c r="A7778" t="s">
        <v>7919</v>
      </c>
      <c r="B7778" s="1">
        <v>45225</v>
      </c>
      <c r="C7778" t="s">
        <v>21</v>
      </c>
      <c r="D7778" t="s">
        <v>39</v>
      </c>
      <c r="E7778">
        <v>8149786843</v>
      </c>
      <c r="F7778" t="s">
        <v>78</v>
      </c>
      <c r="G7778" t="s">
        <v>15</v>
      </c>
      <c r="H7778" t="s">
        <v>16</v>
      </c>
      <c r="I7778" t="s">
        <v>17</v>
      </c>
      <c r="J7778" t="s">
        <v>61</v>
      </c>
      <c r="K7778">
        <v>2491.04</v>
      </c>
      <c r="L7778">
        <v>548.96</v>
      </c>
      <c r="M7778" t="s">
        <v>62</v>
      </c>
      <c r="N7778">
        <v>0.22037381977005599</v>
      </c>
      <c r="O7778" t="s">
        <v>11351</v>
      </c>
      <c r="P7778" t="s">
        <v>11354</v>
      </c>
      <c r="R7778" t="s">
        <v>11353</v>
      </c>
      <c r="S7778">
        <f>IF(SalesData[[#This Row],[Return Status]]="Returned",1,0)</f>
        <v>0</v>
      </c>
      <c r="T7778">
        <v>2085.91</v>
      </c>
      <c r="U7778" s="2">
        <f>EOMONTH(SalesData[[#This Row],[Order Date]],0)</f>
        <v>45230</v>
      </c>
      <c r="V7778" s="9" t="str">
        <f>"Q"&amp;INT((MONTH(SalesData[[#This Row],[Order Date]])+2)/3)&amp;"-"&amp;YEAR(SalesData[[#This Row],[Order Date]])</f>
        <v>Q4-2023</v>
      </c>
    </row>
    <row r="7779" spans="1:22" x14ac:dyDescent="0.35">
      <c r="A7779" t="s">
        <v>7920</v>
      </c>
      <c r="B7779" s="1">
        <v>45212</v>
      </c>
      <c r="C7779" t="s">
        <v>162</v>
      </c>
      <c r="D7779" t="s">
        <v>46</v>
      </c>
      <c r="E7779">
        <v>1443056990</v>
      </c>
      <c r="F7779" t="s">
        <v>163</v>
      </c>
      <c r="G7779" t="s">
        <v>164</v>
      </c>
      <c r="H7779" t="s">
        <v>165</v>
      </c>
      <c r="I7779" t="s">
        <v>36</v>
      </c>
      <c r="J7779" t="s">
        <v>42</v>
      </c>
      <c r="K7779">
        <v>2677.86</v>
      </c>
      <c r="L7779">
        <v>718.65</v>
      </c>
      <c r="M7779" t="s">
        <v>43</v>
      </c>
      <c r="N7779">
        <v>0.26836727834912999</v>
      </c>
      <c r="O7779" t="s">
        <v>11351</v>
      </c>
      <c r="P7779" t="s">
        <v>11354</v>
      </c>
      <c r="R7779" t="s">
        <v>11353</v>
      </c>
      <c r="S7779">
        <f>IF(SalesData[[#This Row],[Return Status]]="Returned",1,0)</f>
        <v>0</v>
      </c>
      <c r="U7779" s="2">
        <f>EOMONTH(SalesData[[#This Row],[Order Date]],0)</f>
        <v>45230</v>
      </c>
      <c r="V7779" s="9" t="str">
        <f>"Q"&amp;INT((MONTH(SalesData[[#This Row],[Order Date]])+2)/3)&amp;"-"&amp;YEAR(SalesData[[#This Row],[Order Date]])</f>
        <v>Q4-2023</v>
      </c>
    </row>
    <row r="7780" spans="1:22" x14ac:dyDescent="0.35">
      <c r="A7780" t="s">
        <v>7921</v>
      </c>
      <c r="B7780" s="1">
        <v>45211</v>
      </c>
      <c r="C7780" t="s">
        <v>49</v>
      </c>
      <c r="D7780" t="s">
        <v>145</v>
      </c>
      <c r="E7780">
        <v>2768556326</v>
      </c>
      <c r="F7780" t="s">
        <v>116</v>
      </c>
      <c r="G7780" t="s">
        <v>74</v>
      </c>
      <c r="H7780" t="s">
        <v>75</v>
      </c>
      <c r="I7780" t="s">
        <v>36</v>
      </c>
      <c r="J7780" t="s">
        <v>65</v>
      </c>
      <c r="K7780">
        <v>3843.06</v>
      </c>
      <c r="L7780">
        <v>340.92</v>
      </c>
      <c r="M7780" t="s">
        <v>65</v>
      </c>
      <c r="N7780">
        <v>8.8710558773477402E-2</v>
      </c>
      <c r="O7780" t="s">
        <v>11351</v>
      </c>
      <c r="P7780" t="s">
        <v>11356</v>
      </c>
      <c r="R7780" t="s">
        <v>11353</v>
      </c>
      <c r="S7780">
        <f>IF(SalesData[[#This Row],[Return Status]]="Returned",1,0)</f>
        <v>0</v>
      </c>
      <c r="T7780">
        <v>2420.2800000000002</v>
      </c>
      <c r="U7780" s="2">
        <f>EOMONTH(SalesData[[#This Row],[Order Date]],0)</f>
        <v>45230</v>
      </c>
      <c r="V7780" s="9" t="str">
        <f>"Q"&amp;INT((MONTH(SalesData[[#This Row],[Order Date]])+2)/3)&amp;"-"&amp;YEAR(SalesData[[#This Row],[Order Date]])</f>
        <v>Q4-2023</v>
      </c>
    </row>
    <row r="7781" spans="1:22" x14ac:dyDescent="0.35">
      <c r="A7781" t="s">
        <v>7922</v>
      </c>
      <c r="B7781" s="1">
        <v>45208</v>
      </c>
      <c r="C7781" t="s">
        <v>71</v>
      </c>
      <c r="D7781" t="s">
        <v>27</v>
      </c>
      <c r="E7781">
        <v>1459382565</v>
      </c>
      <c r="F7781" t="s">
        <v>170</v>
      </c>
      <c r="G7781" t="s">
        <v>11358</v>
      </c>
      <c r="H7781" t="s">
        <v>11357</v>
      </c>
      <c r="I7781" t="s">
        <v>31</v>
      </c>
      <c r="J7781" t="s">
        <v>43</v>
      </c>
      <c r="K7781">
        <v>3331.89</v>
      </c>
      <c r="L7781">
        <v>581.46</v>
      </c>
      <c r="M7781" t="s">
        <v>43</v>
      </c>
      <c r="N7781">
        <v>0.17451356437337401</v>
      </c>
      <c r="O7781" t="s">
        <v>11351</v>
      </c>
      <c r="P7781" t="s">
        <v>11352</v>
      </c>
      <c r="R7781" t="s">
        <v>11353</v>
      </c>
      <c r="S7781">
        <f>IF(SalesData[[#This Row],[Return Status]]="Returned",1,0)</f>
        <v>0</v>
      </c>
      <c r="U7781" s="2">
        <f>EOMONTH(SalesData[[#This Row],[Order Date]],0)</f>
        <v>45230</v>
      </c>
      <c r="V7781" s="9" t="str">
        <f>"Q"&amp;INT((MONTH(SalesData[[#This Row],[Order Date]])+2)/3)&amp;"-"&amp;YEAR(SalesData[[#This Row],[Order Date]])</f>
        <v>Q4-2023</v>
      </c>
    </row>
    <row r="7782" spans="1:22" x14ac:dyDescent="0.35">
      <c r="A7782" t="s">
        <v>7923</v>
      </c>
      <c r="B7782" s="1">
        <v>45202</v>
      </c>
      <c r="C7782" t="s">
        <v>26</v>
      </c>
      <c r="D7782" t="s">
        <v>72</v>
      </c>
      <c r="E7782">
        <v>7508138723</v>
      </c>
      <c r="F7782" t="s">
        <v>109</v>
      </c>
      <c r="G7782" t="s">
        <v>59</v>
      </c>
      <c r="H7782" t="s">
        <v>60</v>
      </c>
      <c r="I7782" t="s">
        <v>31</v>
      </c>
      <c r="J7782" t="s">
        <v>19</v>
      </c>
      <c r="K7782">
        <v>2254.11</v>
      </c>
      <c r="L7782">
        <v>339.69</v>
      </c>
      <c r="M7782" t="s">
        <v>19</v>
      </c>
      <c r="N7782">
        <v>0.150698058213663</v>
      </c>
      <c r="O7782" t="s">
        <v>11351</v>
      </c>
      <c r="P7782" t="s">
        <v>11352</v>
      </c>
      <c r="R7782" t="s">
        <v>11353</v>
      </c>
      <c r="S7782">
        <f>IF(SalesData[[#This Row],[Return Status]]="Returned",1,0)</f>
        <v>0</v>
      </c>
      <c r="T7782">
        <v>2183.56</v>
      </c>
      <c r="U7782" s="2">
        <f>EOMONTH(SalesData[[#This Row],[Order Date]],0)</f>
        <v>45230</v>
      </c>
      <c r="V7782" s="9" t="str">
        <f>"Q"&amp;INT((MONTH(SalesData[[#This Row],[Order Date]])+2)/3)&amp;"-"&amp;YEAR(SalesData[[#This Row],[Order Date]])</f>
        <v>Q4-2023</v>
      </c>
    </row>
    <row r="7783" spans="1:22" x14ac:dyDescent="0.35">
      <c r="A7783" t="s">
        <v>7924</v>
      </c>
      <c r="B7783" s="1">
        <v>45222</v>
      </c>
      <c r="C7783" t="s">
        <v>92</v>
      </c>
      <c r="D7783" t="s">
        <v>13</v>
      </c>
      <c r="E7783">
        <v>6016052020</v>
      </c>
      <c r="F7783" t="s">
        <v>127</v>
      </c>
      <c r="G7783" t="s">
        <v>1013</v>
      </c>
      <c r="H7783" t="s">
        <v>30</v>
      </c>
      <c r="I7783" t="s">
        <v>31</v>
      </c>
      <c r="J7783" t="s">
        <v>43</v>
      </c>
      <c r="K7783">
        <v>1262.71</v>
      </c>
      <c r="L7783">
        <v>191.29</v>
      </c>
      <c r="M7783" t="s">
        <v>43</v>
      </c>
      <c r="N7783">
        <v>0.15149163307489399</v>
      </c>
      <c r="O7783" t="s">
        <v>11351</v>
      </c>
      <c r="P7783" t="s">
        <v>11352</v>
      </c>
      <c r="R7783" t="s">
        <v>11353</v>
      </c>
      <c r="S7783">
        <f>IF(SalesData[[#This Row],[Return Status]]="Returned",1,0)</f>
        <v>0</v>
      </c>
      <c r="U7783" s="2">
        <f>EOMONTH(SalesData[[#This Row],[Order Date]],0)</f>
        <v>45230</v>
      </c>
      <c r="V7783" s="9" t="str">
        <f>"Q"&amp;INT((MONTH(SalesData[[#This Row],[Order Date]])+2)/3)&amp;"-"&amp;YEAR(SalesData[[#This Row],[Order Date]])</f>
        <v>Q4-2023</v>
      </c>
    </row>
    <row r="7784" spans="1:22" x14ac:dyDescent="0.35">
      <c r="A7784" t="s">
        <v>7925</v>
      </c>
      <c r="B7784" s="1">
        <v>45208</v>
      </c>
      <c r="C7784" t="s">
        <v>87</v>
      </c>
      <c r="D7784" t="s">
        <v>27</v>
      </c>
      <c r="E7784">
        <v>5490386330</v>
      </c>
      <c r="F7784" t="s">
        <v>53</v>
      </c>
      <c r="G7784" t="s">
        <v>54</v>
      </c>
      <c r="H7784" t="s">
        <v>55</v>
      </c>
      <c r="I7784" t="s">
        <v>31</v>
      </c>
      <c r="J7784" t="s">
        <v>18</v>
      </c>
      <c r="K7784">
        <v>3537.57</v>
      </c>
      <c r="L7784">
        <v>432.59</v>
      </c>
      <c r="M7784" t="s">
        <v>19</v>
      </c>
      <c r="N7784">
        <v>0.122284506030976</v>
      </c>
      <c r="O7784" t="s">
        <v>11351</v>
      </c>
      <c r="P7784" t="s">
        <v>11352</v>
      </c>
      <c r="R7784" t="s">
        <v>11353</v>
      </c>
      <c r="S7784">
        <f>IF(SalesData[[#This Row],[Return Status]]="Returned",1,0)</f>
        <v>0</v>
      </c>
      <c r="U7784" s="2">
        <f>EOMONTH(SalesData[[#This Row],[Order Date]],0)</f>
        <v>45230</v>
      </c>
      <c r="V7784" s="9" t="str">
        <f>"Q"&amp;INT((MONTH(SalesData[[#This Row],[Order Date]])+2)/3)&amp;"-"&amp;YEAR(SalesData[[#This Row],[Order Date]])</f>
        <v>Q4-2023</v>
      </c>
    </row>
    <row r="7785" spans="1:22" x14ac:dyDescent="0.35">
      <c r="A7785" t="s">
        <v>7926</v>
      </c>
      <c r="B7785" s="1">
        <v>45211</v>
      </c>
      <c r="C7785" t="s">
        <v>26</v>
      </c>
      <c r="D7785" t="s">
        <v>46</v>
      </c>
      <c r="E7785">
        <v>5884838635</v>
      </c>
      <c r="F7785" t="s">
        <v>152</v>
      </c>
      <c r="G7785" t="s">
        <v>23</v>
      </c>
      <c r="H7785" t="s">
        <v>24</v>
      </c>
      <c r="I7785" t="s">
        <v>17</v>
      </c>
      <c r="J7785" t="s">
        <v>18</v>
      </c>
      <c r="K7785">
        <v>775.97</v>
      </c>
      <c r="L7785">
        <v>76.7</v>
      </c>
      <c r="M7785" t="s">
        <v>19</v>
      </c>
      <c r="N7785">
        <v>9.8844027475289004E-2</v>
      </c>
      <c r="O7785" t="s">
        <v>11355</v>
      </c>
      <c r="P7785" t="s">
        <v>11356</v>
      </c>
      <c r="R7785" t="s">
        <v>11353</v>
      </c>
      <c r="S7785">
        <f>IF(SalesData[[#This Row],[Return Status]]="Returned",1,0)</f>
        <v>0</v>
      </c>
      <c r="T7785">
        <v>2821.33</v>
      </c>
      <c r="U7785" s="2">
        <f>EOMONTH(SalesData[[#This Row],[Order Date]],0)</f>
        <v>45230</v>
      </c>
      <c r="V7785" s="9" t="str">
        <f>"Q"&amp;INT((MONTH(SalesData[[#This Row],[Order Date]])+2)/3)&amp;"-"&amp;YEAR(SalesData[[#This Row],[Order Date]])</f>
        <v>Q4-2023</v>
      </c>
    </row>
    <row r="7786" spans="1:22" x14ac:dyDescent="0.35">
      <c r="A7786" t="s">
        <v>7927</v>
      </c>
      <c r="B7786" s="1">
        <v>45211</v>
      </c>
      <c r="C7786" t="s">
        <v>124</v>
      </c>
      <c r="D7786" t="s">
        <v>39</v>
      </c>
      <c r="E7786">
        <v>652485730</v>
      </c>
      <c r="F7786" t="s">
        <v>103</v>
      </c>
      <c r="G7786" t="s">
        <v>23</v>
      </c>
      <c r="H7786" t="s">
        <v>24</v>
      </c>
      <c r="I7786" t="s">
        <v>17</v>
      </c>
      <c r="J7786" t="s">
        <v>19</v>
      </c>
      <c r="K7786">
        <v>3488.14</v>
      </c>
      <c r="L7786">
        <v>723.62</v>
      </c>
      <c r="M7786" t="s">
        <v>19</v>
      </c>
      <c r="N7786">
        <v>0.20745153577551401</v>
      </c>
      <c r="O7786" t="s">
        <v>11351</v>
      </c>
      <c r="P7786" t="s">
        <v>11354</v>
      </c>
      <c r="R7786" t="s">
        <v>11353</v>
      </c>
      <c r="S7786">
        <f>IF(SalesData[[#This Row],[Return Status]]="Returned",1,0)</f>
        <v>0</v>
      </c>
      <c r="T7786">
        <v>2821.33</v>
      </c>
      <c r="U7786" s="2">
        <f>EOMONTH(SalesData[[#This Row],[Order Date]],0)</f>
        <v>45230</v>
      </c>
      <c r="V7786" s="9" t="str">
        <f>"Q"&amp;INT((MONTH(SalesData[[#This Row],[Order Date]])+2)/3)&amp;"-"&amp;YEAR(SalesData[[#This Row],[Order Date]])</f>
        <v>Q4-2023</v>
      </c>
    </row>
    <row r="7787" spans="1:22" x14ac:dyDescent="0.35">
      <c r="A7787" t="s">
        <v>7928</v>
      </c>
      <c r="B7787" s="1">
        <v>45212</v>
      </c>
      <c r="C7787" t="s">
        <v>38</v>
      </c>
      <c r="D7787" t="s">
        <v>13</v>
      </c>
      <c r="E7787">
        <v>1513375041</v>
      </c>
      <c r="F7787" t="s">
        <v>120</v>
      </c>
      <c r="G7787" t="s">
        <v>141</v>
      </c>
      <c r="H7787" t="s">
        <v>121</v>
      </c>
      <c r="I7787" t="s">
        <v>17</v>
      </c>
      <c r="J7787" t="s">
        <v>19</v>
      </c>
      <c r="K7787">
        <v>4182.25</v>
      </c>
      <c r="L7787">
        <v>1138.93</v>
      </c>
      <c r="M7787" t="s">
        <v>19</v>
      </c>
      <c r="N7787">
        <v>0.27232470560105199</v>
      </c>
      <c r="O7787" t="s">
        <v>11351</v>
      </c>
      <c r="P7787" t="s">
        <v>11354</v>
      </c>
      <c r="R7787" t="s">
        <v>11353</v>
      </c>
      <c r="S7787">
        <f>IF(SalesData[[#This Row],[Return Status]]="Returned",1,0)</f>
        <v>0</v>
      </c>
      <c r="T7787">
        <v>2793.38</v>
      </c>
      <c r="U7787" s="2">
        <f>EOMONTH(SalesData[[#This Row],[Order Date]],0)</f>
        <v>45230</v>
      </c>
      <c r="V7787" s="9" t="str">
        <f>"Q"&amp;INT((MONTH(SalesData[[#This Row],[Order Date]])+2)/3)&amp;"-"&amp;YEAR(SalesData[[#This Row],[Order Date]])</f>
        <v>Q4-2023</v>
      </c>
    </row>
    <row r="7788" spans="1:22" x14ac:dyDescent="0.35">
      <c r="A7788" t="s">
        <v>7929</v>
      </c>
      <c r="B7788" s="1">
        <v>45221</v>
      </c>
      <c r="C7788" t="s">
        <v>139</v>
      </c>
      <c r="D7788" t="s">
        <v>46</v>
      </c>
      <c r="E7788">
        <v>9355277123</v>
      </c>
      <c r="F7788" t="s">
        <v>14</v>
      </c>
      <c r="G7788" t="s">
        <v>11390</v>
      </c>
      <c r="H7788" t="s">
        <v>11357</v>
      </c>
      <c r="I7788" t="s">
        <v>17</v>
      </c>
      <c r="J7788" t="s">
        <v>18</v>
      </c>
      <c r="K7788">
        <v>2000.8</v>
      </c>
      <c r="L7788">
        <v>527.14</v>
      </c>
      <c r="M7788" t="s">
        <v>19</v>
      </c>
      <c r="N7788">
        <v>0.26346461415433797</v>
      </c>
      <c r="O7788" t="s">
        <v>11351</v>
      </c>
      <c r="P7788" t="s">
        <v>11354</v>
      </c>
      <c r="R7788" t="s">
        <v>11353</v>
      </c>
      <c r="S7788">
        <f>IF(SalesData[[#This Row],[Return Status]]="Returned",1,0)</f>
        <v>0</v>
      </c>
      <c r="U7788" s="2">
        <f>EOMONTH(SalesData[[#This Row],[Order Date]],0)</f>
        <v>45230</v>
      </c>
      <c r="V7788" s="9" t="str">
        <f>"Q"&amp;INT((MONTH(SalesData[[#This Row],[Order Date]])+2)/3)&amp;"-"&amp;YEAR(SalesData[[#This Row],[Order Date]])</f>
        <v>Q4-2023</v>
      </c>
    </row>
    <row r="7789" spans="1:22" x14ac:dyDescent="0.35">
      <c r="A7789" t="s">
        <v>7930</v>
      </c>
      <c r="B7789" s="1">
        <v>45204</v>
      </c>
      <c r="C7789" t="s">
        <v>38</v>
      </c>
      <c r="D7789" t="s">
        <v>145</v>
      </c>
      <c r="E7789">
        <v>9203337213</v>
      </c>
      <c r="F7789" t="s">
        <v>68</v>
      </c>
      <c r="G7789" t="s">
        <v>69</v>
      </c>
      <c r="H7789" t="s">
        <v>11357</v>
      </c>
      <c r="I7789" t="s">
        <v>31</v>
      </c>
      <c r="J7789" t="s">
        <v>42</v>
      </c>
      <c r="K7789">
        <v>1948.59</v>
      </c>
      <c r="L7789">
        <v>321.67</v>
      </c>
      <c r="M7789" t="s">
        <v>43</v>
      </c>
      <c r="N7789">
        <v>0.16507833869618499</v>
      </c>
      <c r="O7789" t="s">
        <v>11351</v>
      </c>
      <c r="P7789" t="s">
        <v>11352</v>
      </c>
      <c r="R7789" t="s">
        <v>11353</v>
      </c>
      <c r="S7789">
        <f>IF(SalesData[[#This Row],[Return Status]]="Returned",1,0)</f>
        <v>0</v>
      </c>
      <c r="T7789">
        <v>2081.52</v>
      </c>
      <c r="U7789" s="2">
        <f>EOMONTH(SalesData[[#This Row],[Order Date]],0)</f>
        <v>45230</v>
      </c>
      <c r="V7789" s="9" t="str">
        <f>"Q"&amp;INT((MONTH(SalesData[[#This Row],[Order Date]])+2)/3)&amp;"-"&amp;YEAR(SalesData[[#This Row],[Order Date]])</f>
        <v>Q4-2023</v>
      </c>
    </row>
    <row r="7790" spans="1:22" x14ac:dyDescent="0.35">
      <c r="A7790" t="s">
        <v>7931</v>
      </c>
      <c r="B7790" s="1">
        <v>45221</v>
      </c>
      <c r="C7790" t="s">
        <v>45</v>
      </c>
      <c r="D7790" t="s">
        <v>145</v>
      </c>
      <c r="E7790">
        <v>1716046522</v>
      </c>
      <c r="F7790" t="s">
        <v>100</v>
      </c>
      <c r="G7790" t="s">
        <v>11382</v>
      </c>
      <c r="H7790" t="s">
        <v>35</v>
      </c>
      <c r="I7790" t="s">
        <v>36</v>
      </c>
      <c r="J7790" t="s">
        <v>42</v>
      </c>
      <c r="K7790">
        <v>3624.45</v>
      </c>
      <c r="L7790">
        <v>599.15</v>
      </c>
      <c r="M7790" t="s">
        <v>43</v>
      </c>
      <c r="N7790">
        <v>0.16530783981017799</v>
      </c>
      <c r="O7790" t="s">
        <v>11351</v>
      </c>
      <c r="P7790" t="s">
        <v>11352</v>
      </c>
      <c r="R7790" t="s">
        <v>11353</v>
      </c>
      <c r="S7790">
        <f>IF(SalesData[[#This Row],[Return Status]]="Returned",1,0)</f>
        <v>0</v>
      </c>
      <c r="U7790" s="2">
        <f>EOMONTH(SalesData[[#This Row],[Order Date]],0)</f>
        <v>45230</v>
      </c>
      <c r="V7790" s="9" t="str">
        <f>"Q"&amp;INT((MONTH(SalesData[[#This Row],[Order Date]])+2)/3)&amp;"-"&amp;YEAR(SalesData[[#This Row],[Order Date]])</f>
        <v>Q4-2023</v>
      </c>
    </row>
    <row r="7791" spans="1:22" x14ac:dyDescent="0.35">
      <c r="A7791" t="s">
        <v>7932</v>
      </c>
      <c r="B7791" s="1">
        <v>45226</v>
      </c>
      <c r="C7791" t="s">
        <v>106</v>
      </c>
      <c r="D7791" t="s">
        <v>46</v>
      </c>
      <c r="E7791">
        <v>272561488</v>
      </c>
      <c r="F7791" t="s">
        <v>53</v>
      </c>
      <c r="G7791" t="s">
        <v>54</v>
      </c>
      <c r="H7791" t="s">
        <v>55</v>
      </c>
      <c r="I7791" t="s">
        <v>31</v>
      </c>
      <c r="J7791" t="s">
        <v>42</v>
      </c>
      <c r="K7791">
        <v>2114.13</v>
      </c>
      <c r="L7791">
        <v>626.95000000000005</v>
      </c>
      <c r="M7791" t="s">
        <v>43</v>
      </c>
      <c r="N7791">
        <v>0.29655224607758301</v>
      </c>
      <c r="O7791" t="s">
        <v>11351</v>
      </c>
      <c r="P7791" t="s">
        <v>11354</v>
      </c>
      <c r="R7791" t="s">
        <v>11353</v>
      </c>
      <c r="S7791">
        <f>IF(SalesData[[#This Row],[Return Status]]="Returned",1,0)</f>
        <v>0</v>
      </c>
      <c r="U7791" s="2">
        <f>EOMONTH(SalesData[[#This Row],[Order Date]],0)</f>
        <v>45230</v>
      </c>
      <c r="V7791" s="9" t="str">
        <f>"Q"&amp;INT((MONTH(SalesData[[#This Row],[Order Date]])+2)/3)&amp;"-"&amp;YEAR(SalesData[[#This Row],[Order Date]])</f>
        <v>Q4-2023</v>
      </c>
    </row>
    <row r="7792" spans="1:22" x14ac:dyDescent="0.35">
      <c r="A7792" t="s">
        <v>7933</v>
      </c>
      <c r="B7792" s="1">
        <v>45217</v>
      </c>
      <c r="C7792" t="s">
        <v>97</v>
      </c>
      <c r="D7792" t="s">
        <v>39</v>
      </c>
      <c r="E7792">
        <v>8880025408</v>
      </c>
      <c r="F7792" t="s">
        <v>222</v>
      </c>
      <c r="G7792" t="s">
        <v>164</v>
      </c>
      <c r="H7792" t="s">
        <v>165</v>
      </c>
      <c r="I7792" t="s">
        <v>36</v>
      </c>
      <c r="J7792" t="s">
        <v>62</v>
      </c>
      <c r="K7792">
        <v>2753.7</v>
      </c>
      <c r="L7792">
        <v>697.43</v>
      </c>
      <c r="M7792" t="s">
        <v>62</v>
      </c>
      <c r="N7792">
        <v>0.25327014562225397</v>
      </c>
      <c r="O7792" t="s">
        <v>11351</v>
      </c>
      <c r="P7792" t="s">
        <v>11354</v>
      </c>
      <c r="R7792" t="s">
        <v>11353</v>
      </c>
      <c r="S7792">
        <f>IF(SalesData[[#This Row],[Return Status]]="Returned",1,0)</f>
        <v>0</v>
      </c>
      <c r="U7792" s="2">
        <f>EOMONTH(SalesData[[#This Row],[Order Date]],0)</f>
        <v>45230</v>
      </c>
      <c r="V7792" s="9" t="str">
        <f>"Q"&amp;INT((MONTH(SalesData[[#This Row],[Order Date]])+2)/3)&amp;"-"&amp;YEAR(SalesData[[#This Row],[Order Date]])</f>
        <v>Q4-2023</v>
      </c>
    </row>
    <row r="7793" spans="1:22" x14ac:dyDescent="0.35">
      <c r="A7793" t="s">
        <v>7934</v>
      </c>
      <c r="B7793" s="1">
        <v>45204</v>
      </c>
      <c r="C7793" t="s">
        <v>77</v>
      </c>
      <c r="D7793" t="s">
        <v>145</v>
      </c>
      <c r="E7793">
        <v>9151477489</v>
      </c>
      <c r="F7793" t="s">
        <v>68</v>
      </c>
      <c r="G7793" t="s">
        <v>69</v>
      </c>
      <c r="H7793" t="s">
        <v>41</v>
      </c>
      <c r="I7793" t="s">
        <v>31</v>
      </c>
      <c r="J7793" t="s">
        <v>19</v>
      </c>
      <c r="K7793">
        <v>3454.61</v>
      </c>
      <c r="L7793">
        <v>649.32000000000005</v>
      </c>
      <c r="M7793" t="s">
        <v>19</v>
      </c>
      <c r="N7793">
        <v>0.187957540793317</v>
      </c>
      <c r="O7793" t="s">
        <v>11351</v>
      </c>
      <c r="P7793" t="s">
        <v>11352</v>
      </c>
      <c r="R7793" t="s">
        <v>11353</v>
      </c>
      <c r="S7793">
        <f>IF(SalesData[[#This Row],[Return Status]]="Returned",1,0)</f>
        <v>0</v>
      </c>
      <c r="T7793">
        <v>2081.52</v>
      </c>
      <c r="U7793" s="2">
        <f>EOMONTH(SalesData[[#This Row],[Order Date]],0)</f>
        <v>45230</v>
      </c>
      <c r="V7793" s="9" t="str">
        <f>"Q"&amp;INT((MONTH(SalesData[[#This Row],[Order Date]])+2)/3)&amp;"-"&amp;YEAR(SalesData[[#This Row],[Order Date]])</f>
        <v>Q4-2023</v>
      </c>
    </row>
    <row r="7794" spans="1:22" x14ac:dyDescent="0.35">
      <c r="A7794" t="s">
        <v>7935</v>
      </c>
      <c r="B7794" s="1">
        <v>45219</v>
      </c>
      <c r="C7794" t="s">
        <v>325</v>
      </c>
      <c r="D7794" t="s">
        <v>99</v>
      </c>
      <c r="E7794">
        <v>1188534708</v>
      </c>
      <c r="F7794" t="s">
        <v>22</v>
      </c>
      <c r="G7794" t="s">
        <v>23</v>
      </c>
      <c r="H7794" t="s">
        <v>24</v>
      </c>
      <c r="I7794" t="s">
        <v>17</v>
      </c>
      <c r="J7794" t="s">
        <v>18</v>
      </c>
      <c r="K7794">
        <v>1597.12</v>
      </c>
      <c r="L7794">
        <v>165.01</v>
      </c>
      <c r="M7794" t="s">
        <v>19</v>
      </c>
      <c r="N7794">
        <v>0.103317220997796</v>
      </c>
      <c r="O7794" t="s">
        <v>11351</v>
      </c>
      <c r="P7794" t="s">
        <v>11352</v>
      </c>
      <c r="R7794" t="s">
        <v>11353</v>
      </c>
      <c r="S7794">
        <f>IF(SalesData[[#This Row],[Return Status]]="Returned",1,0)</f>
        <v>0</v>
      </c>
      <c r="T7794">
        <v>2821.33</v>
      </c>
      <c r="U7794" s="2">
        <f>EOMONTH(SalesData[[#This Row],[Order Date]],0)</f>
        <v>45230</v>
      </c>
      <c r="V7794" s="9" t="str">
        <f>"Q"&amp;INT((MONTH(SalesData[[#This Row],[Order Date]])+2)/3)&amp;"-"&amp;YEAR(SalesData[[#This Row],[Order Date]])</f>
        <v>Q4-2023</v>
      </c>
    </row>
    <row r="7795" spans="1:22" x14ac:dyDescent="0.35">
      <c r="A7795" t="s">
        <v>7936</v>
      </c>
      <c r="B7795" s="1">
        <v>45220</v>
      </c>
      <c r="C7795" t="s">
        <v>106</v>
      </c>
      <c r="D7795" t="s">
        <v>99</v>
      </c>
      <c r="E7795">
        <v>526462278</v>
      </c>
      <c r="F7795" t="s">
        <v>127</v>
      </c>
      <c r="G7795" t="s">
        <v>29</v>
      </c>
      <c r="H7795" t="s">
        <v>30</v>
      </c>
      <c r="I7795" t="s">
        <v>31</v>
      </c>
      <c r="J7795" t="s">
        <v>19</v>
      </c>
      <c r="K7795">
        <v>4786.9799999999996</v>
      </c>
      <c r="L7795">
        <v>1215.42</v>
      </c>
      <c r="M7795" t="s">
        <v>19</v>
      </c>
      <c r="N7795">
        <v>0.253901207024053</v>
      </c>
      <c r="O7795" t="s">
        <v>11351</v>
      </c>
      <c r="P7795" t="s">
        <v>11354</v>
      </c>
      <c r="Q7795" t="s">
        <v>11359</v>
      </c>
      <c r="R7795" t="s">
        <v>11360</v>
      </c>
      <c r="S7795">
        <f>IF(SalesData[[#This Row],[Return Status]]="Returned",1,0)</f>
        <v>1</v>
      </c>
      <c r="T7795">
        <v>2788.38</v>
      </c>
      <c r="U7795" s="2">
        <f>EOMONTH(SalesData[[#This Row],[Order Date]],0)</f>
        <v>45230</v>
      </c>
      <c r="V7795" s="9" t="str">
        <f>"Q"&amp;INT((MONTH(SalesData[[#This Row],[Order Date]])+2)/3)&amp;"-"&amp;YEAR(SalesData[[#This Row],[Order Date]])</f>
        <v>Q4-2023</v>
      </c>
    </row>
    <row r="7796" spans="1:22" x14ac:dyDescent="0.35">
      <c r="A7796" t="s">
        <v>7937</v>
      </c>
      <c r="B7796" s="1">
        <v>45217</v>
      </c>
      <c r="C7796" t="s">
        <v>57</v>
      </c>
      <c r="D7796" t="s">
        <v>27</v>
      </c>
      <c r="E7796">
        <v>8345698131</v>
      </c>
      <c r="F7796" t="s">
        <v>103</v>
      </c>
      <c r="G7796" t="s">
        <v>23</v>
      </c>
      <c r="H7796" t="s">
        <v>24</v>
      </c>
      <c r="I7796" t="s">
        <v>17</v>
      </c>
      <c r="J7796" t="s">
        <v>18</v>
      </c>
      <c r="K7796">
        <v>2042.78</v>
      </c>
      <c r="L7796">
        <v>128.61000000000001</v>
      </c>
      <c r="M7796" t="s">
        <v>19</v>
      </c>
      <c r="N7796">
        <v>6.2958321503049794E-2</v>
      </c>
      <c r="O7796" t="s">
        <v>11351</v>
      </c>
      <c r="P7796" t="s">
        <v>11356</v>
      </c>
      <c r="R7796" t="s">
        <v>11353</v>
      </c>
      <c r="S7796">
        <f>IF(SalesData[[#This Row],[Return Status]]="Returned",1,0)</f>
        <v>0</v>
      </c>
      <c r="T7796">
        <v>2821.33</v>
      </c>
      <c r="U7796" s="2">
        <f>EOMONTH(SalesData[[#This Row],[Order Date]],0)</f>
        <v>45230</v>
      </c>
      <c r="V7796" s="9" t="str">
        <f>"Q"&amp;INT((MONTH(SalesData[[#This Row],[Order Date]])+2)/3)&amp;"-"&amp;YEAR(SalesData[[#This Row],[Order Date]])</f>
        <v>Q4-2023</v>
      </c>
    </row>
    <row r="7797" spans="1:22" x14ac:dyDescent="0.35">
      <c r="A7797" t="s">
        <v>7938</v>
      </c>
      <c r="B7797" s="1">
        <v>45227</v>
      </c>
      <c r="C7797" t="s">
        <v>45</v>
      </c>
      <c r="D7797" t="s">
        <v>13</v>
      </c>
      <c r="E7797">
        <v>7487322267</v>
      </c>
      <c r="F7797" t="s">
        <v>78</v>
      </c>
      <c r="G7797" t="s">
        <v>15</v>
      </c>
      <c r="H7797" t="s">
        <v>16</v>
      </c>
      <c r="I7797" t="s">
        <v>17</v>
      </c>
      <c r="J7797" t="s">
        <v>62</v>
      </c>
      <c r="K7797">
        <v>2664.98</v>
      </c>
      <c r="L7797">
        <v>489.68</v>
      </c>
      <c r="M7797" t="s">
        <v>62</v>
      </c>
      <c r="N7797">
        <v>0.183746219483824</v>
      </c>
      <c r="O7797" t="s">
        <v>11351</v>
      </c>
      <c r="P7797" t="s">
        <v>11352</v>
      </c>
      <c r="R7797" t="s">
        <v>11353</v>
      </c>
      <c r="S7797">
        <f>IF(SalesData[[#This Row],[Return Status]]="Returned",1,0)</f>
        <v>0</v>
      </c>
      <c r="T7797">
        <v>2085.91</v>
      </c>
      <c r="U7797" s="2">
        <f>EOMONTH(SalesData[[#This Row],[Order Date]],0)</f>
        <v>45230</v>
      </c>
      <c r="V7797" s="9" t="str">
        <f>"Q"&amp;INT((MONTH(SalesData[[#This Row],[Order Date]])+2)/3)&amp;"-"&amp;YEAR(SalesData[[#This Row],[Order Date]])</f>
        <v>Q4-2023</v>
      </c>
    </row>
    <row r="7798" spans="1:22" x14ac:dyDescent="0.35">
      <c r="A7798" t="s">
        <v>7939</v>
      </c>
      <c r="B7798" s="1">
        <v>45208</v>
      </c>
      <c r="C7798" t="s">
        <v>176</v>
      </c>
      <c r="D7798" t="s">
        <v>27</v>
      </c>
      <c r="E7798">
        <v>7470472214</v>
      </c>
      <c r="F7798" t="s">
        <v>387</v>
      </c>
      <c r="G7798" t="s">
        <v>89</v>
      </c>
      <c r="H7798" t="s">
        <v>90</v>
      </c>
      <c r="I7798" t="s">
        <v>31</v>
      </c>
      <c r="J7798" t="s">
        <v>18</v>
      </c>
      <c r="K7798">
        <v>1342.04</v>
      </c>
      <c r="L7798">
        <v>284.77</v>
      </c>
      <c r="M7798" t="s">
        <v>19</v>
      </c>
      <c r="N7798">
        <v>0.21219188697803301</v>
      </c>
      <c r="O7798" t="s">
        <v>11351</v>
      </c>
      <c r="P7798" t="s">
        <v>11354</v>
      </c>
      <c r="R7798" t="s">
        <v>11353</v>
      </c>
      <c r="S7798">
        <f>IF(SalesData[[#This Row],[Return Status]]="Returned",1,0)</f>
        <v>0</v>
      </c>
      <c r="T7798">
        <v>207.68</v>
      </c>
      <c r="U7798" s="2">
        <f>EOMONTH(SalesData[[#This Row],[Order Date]],0)</f>
        <v>45230</v>
      </c>
      <c r="V7798" s="9" t="str">
        <f>"Q"&amp;INT((MONTH(SalesData[[#This Row],[Order Date]])+2)/3)&amp;"-"&amp;YEAR(SalesData[[#This Row],[Order Date]])</f>
        <v>Q4-2023</v>
      </c>
    </row>
    <row r="7799" spans="1:22" x14ac:dyDescent="0.35">
      <c r="A7799" t="s">
        <v>7940</v>
      </c>
      <c r="B7799" s="1">
        <v>45210</v>
      </c>
      <c r="C7799" t="s">
        <v>21</v>
      </c>
      <c r="D7799" t="s">
        <v>13</v>
      </c>
      <c r="E7799">
        <v>5141509221</v>
      </c>
      <c r="F7799" t="s">
        <v>133</v>
      </c>
      <c r="G7799" t="s">
        <v>89</v>
      </c>
      <c r="H7799" t="s">
        <v>90</v>
      </c>
      <c r="I7799" t="s">
        <v>31</v>
      </c>
      <c r="J7799" t="s">
        <v>42</v>
      </c>
      <c r="K7799">
        <v>3060.8</v>
      </c>
      <c r="L7799">
        <v>232.43</v>
      </c>
      <c r="M7799" t="s">
        <v>43</v>
      </c>
      <c r="N7799">
        <v>7.5937663355985396E-2</v>
      </c>
      <c r="O7799" t="s">
        <v>11351</v>
      </c>
      <c r="P7799" t="s">
        <v>11356</v>
      </c>
      <c r="R7799" t="s">
        <v>11353</v>
      </c>
      <c r="S7799">
        <f>IF(SalesData[[#This Row],[Return Status]]="Returned",1,0)</f>
        <v>0</v>
      </c>
      <c r="T7799">
        <v>207.68</v>
      </c>
      <c r="U7799" s="2">
        <f>EOMONTH(SalesData[[#This Row],[Order Date]],0)</f>
        <v>45230</v>
      </c>
      <c r="V7799" s="9" t="str">
        <f>"Q"&amp;INT((MONTH(SalesData[[#This Row],[Order Date]])+2)/3)&amp;"-"&amp;YEAR(SalesData[[#This Row],[Order Date]])</f>
        <v>Q4-2023</v>
      </c>
    </row>
    <row r="7800" spans="1:22" x14ac:dyDescent="0.35">
      <c r="A7800" t="s">
        <v>7941</v>
      </c>
      <c r="B7800" s="1">
        <v>45213</v>
      </c>
      <c r="C7800" t="s">
        <v>71</v>
      </c>
      <c r="D7800" t="s">
        <v>27</v>
      </c>
      <c r="E7800">
        <v>8656496547</v>
      </c>
      <c r="F7800" t="s">
        <v>116</v>
      </c>
      <c r="G7800" t="s">
        <v>74</v>
      </c>
      <c r="H7800" t="s">
        <v>75</v>
      </c>
      <c r="I7800" t="s">
        <v>36</v>
      </c>
      <c r="J7800" t="s">
        <v>19</v>
      </c>
      <c r="K7800">
        <v>4757.25</v>
      </c>
      <c r="L7800">
        <v>334.12</v>
      </c>
      <c r="M7800" t="s">
        <v>19</v>
      </c>
      <c r="N7800">
        <v>7.0233853591886095E-2</v>
      </c>
      <c r="O7800" t="s">
        <v>11351</v>
      </c>
      <c r="P7800" t="s">
        <v>11356</v>
      </c>
      <c r="R7800" t="s">
        <v>11353</v>
      </c>
      <c r="S7800">
        <f>IF(SalesData[[#This Row],[Return Status]]="Returned",1,0)</f>
        <v>0</v>
      </c>
      <c r="T7800">
        <v>2420.2800000000002</v>
      </c>
      <c r="U7800" s="2">
        <f>EOMONTH(SalesData[[#This Row],[Order Date]],0)</f>
        <v>45230</v>
      </c>
      <c r="V7800" s="9" t="str">
        <f>"Q"&amp;INT((MONTH(SalesData[[#This Row],[Order Date]])+2)/3)&amp;"-"&amp;YEAR(SalesData[[#This Row],[Order Date]])</f>
        <v>Q4-2023</v>
      </c>
    </row>
    <row r="7801" spans="1:22" x14ac:dyDescent="0.35">
      <c r="A7801" t="s">
        <v>7942</v>
      </c>
      <c r="B7801" s="1">
        <v>45229</v>
      </c>
      <c r="C7801" t="s">
        <v>106</v>
      </c>
      <c r="D7801" t="s">
        <v>72</v>
      </c>
      <c r="E7801">
        <v>3837018233</v>
      </c>
      <c r="F7801" t="s">
        <v>170</v>
      </c>
      <c r="G7801" t="s">
        <v>69</v>
      </c>
      <c r="H7801" t="s">
        <v>41</v>
      </c>
      <c r="I7801" t="s">
        <v>31</v>
      </c>
      <c r="J7801" t="s">
        <v>65</v>
      </c>
      <c r="K7801">
        <v>509.32</v>
      </c>
      <c r="L7801">
        <v>90.3</v>
      </c>
      <c r="M7801" t="s">
        <v>65</v>
      </c>
      <c r="N7801">
        <v>0.177295217152281</v>
      </c>
      <c r="O7801" t="s">
        <v>11355</v>
      </c>
      <c r="P7801" t="s">
        <v>11352</v>
      </c>
      <c r="R7801" t="s">
        <v>11353</v>
      </c>
      <c r="S7801">
        <f>IF(SalesData[[#This Row],[Return Status]]="Returned",1,0)</f>
        <v>0</v>
      </c>
      <c r="T7801">
        <v>2081.52</v>
      </c>
      <c r="U7801" s="2">
        <f>EOMONTH(SalesData[[#This Row],[Order Date]],0)</f>
        <v>45230</v>
      </c>
      <c r="V7801" s="9" t="str">
        <f>"Q"&amp;INT((MONTH(SalesData[[#This Row],[Order Date]])+2)/3)&amp;"-"&amp;YEAR(SalesData[[#This Row],[Order Date]])</f>
        <v>Q4-2023</v>
      </c>
    </row>
    <row r="7802" spans="1:22" x14ac:dyDescent="0.35">
      <c r="A7802" t="s">
        <v>7943</v>
      </c>
      <c r="B7802" s="1">
        <v>45217</v>
      </c>
      <c r="C7802" t="s">
        <v>87</v>
      </c>
      <c r="D7802" t="s">
        <v>13</v>
      </c>
      <c r="E7802">
        <v>3728358564</v>
      </c>
      <c r="F7802" t="s">
        <v>53</v>
      </c>
      <c r="G7802" t="s">
        <v>54</v>
      </c>
      <c r="H7802" t="s">
        <v>55</v>
      </c>
      <c r="I7802" t="s">
        <v>31</v>
      </c>
      <c r="J7802" t="s">
        <v>62</v>
      </c>
      <c r="K7802">
        <v>3437.85</v>
      </c>
      <c r="L7802">
        <v>173.98</v>
      </c>
      <c r="M7802" t="s">
        <v>62</v>
      </c>
      <c r="N7802">
        <v>5.0607210902162698E-2</v>
      </c>
      <c r="O7802" t="s">
        <v>11351</v>
      </c>
      <c r="P7802" t="s">
        <v>11356</v>
      </c>
      <c r="R7802" t="s">
        <v>11353</v>
      </c>
      <c r="S7802">
        <f>IF(SalesData[[#This Row],[Return Status]]="Returned",1,0)</f>
        <v>0</v>
      </c>
      <c r="U7802" s="2">
        <f>EOMONTH(SalesData[[#This Row],[Order Date]],0)</f>
        <v>45230</v>
      </c>
      <c r="V7802" s="9" t="str">
        <f>"Q"&amp;INT((MONTH(SalesData[[#This Row],[Order Date]])+2)/3)&amp;"-"&amp;YEAR(SalesData[[#This Row],[Order Date]])</f>
        <v>Q4-2023</v>
      </c>
    </row>
    <row r="7803" spans="1:22" x14ac:dyDescent="0.35">
      <c r="A7803" t="s">
        <v>7944</v>
      </c>
      <c r="B7803" s="1">
        <v>45202</v>
      </c>
      <c r="C7803" t="s">
        <v>132</v>
      </c>
      <c r="D7803" t="s">
        <v>46</v>
      </c>
      <c r="E7803">
        <v>4023769838</v>
      </c>
      <c r="F7803" t="s">
        <v>170</v>
      </c>
      <c r="G7803" t="s">
        <v>69</v>
      </c>
      <c r="H7803" t="s">
        <v>41</v>
      </c>
      <c r="I7803" t="s">
        <v>31</v>
      </c>
      <c r="J7803" t="s">
        <v>61</v>
      </c>
      <c r="K7803">
        <v>3984.89</v>
      </c>
      <c r="L7803">
        <v>649.88</v>
      </c>
      <c r="M7803" t="s">
        <v>62</v>
      </c>
      <c r="N7803">
        <v>0.16308605758251801</v>
      </c>
      <c r="O7803" t="s">
        <v>11351</v>
      </c>
      <c r="P7803" t="s">
        <v>11352</v>
      </c>
      <c r="R7803" t="s">
        <v>11353</v>
      </c>
      <c r="S7803">
        <f>IF(SalesData[[#This Row],[Return Status]]="Returned",1,0)</f>
        <v>0</v>
      </c>
      <c r="T7803">
        <v>2081.52</v>
      </c>
      <c r="U7803" s="2">
        <f>EOMONTH(SalesData[[#This Row],[Order Date]],0)</f>
        <v>45230</v>
      </c>
      <c r="V7803" s="9" t="str">
        <f>"Q"&amp;INT((MONTH(SalesData[[#This Row],[Order Date]])+2)/3)&amp;"-"&amp;YEAR(SalesData[[#This Row],[Order Date]])</f>
        <v>Q4-2023</v>
      </c>
    </row>
    <row r="7804" spans="1:22" x14ac:dyDescent="0.35">
      <c r="A7804" t="s">
        <v>7945</v>
      </c>
      <c r="B7804" s="1">
        <v>45204</v>
      </c>
      <c r="C7804" t="s">
        <v>87</v>
      </c>
      <c r="D7804" t="s">
        <v>72</v>
      </c>
      <c r="E7804">
        <v>3786838105</v>
      </c>
      <c r="F7804" t="s">
        <v>159</v>
      </c>
      <c r="G7804" t="s">
        <v>84</v>
      </c>
      <c r="H7804" t="s">
        <v>85</v>
      </c>
      <c r="I7804" t="s">
        <v>31</v>
      </c>
      <c r="J7804" t="s">
        <v>18</v>
      </c>
      <c r="K7804">
        <v>4624.76</v>
      </c>
      <c r="L7804">
        <v>362.26</v>
      </c>
      <c r="M7804" t="s">
        <v>19</v>
      </c>
      <c r="N7804">
        <v>7.8330551206981597E-2</v>
      </c>
      <c r="O7804" t="s">
        <v>11351</v>
      </c>
      <c r="P7804" t="s">
        <v>11356</v>
      </c>
      <c r="Q7804" t="s">
        <v>11359</v>
      </c>
      <c r="R7804" t="s">
        <v>11360</v>
      </c>
      <c r="S7804">
        <f>IF(SalesData[[#This Row],[Return Status]]="Returned",1,0)</f>
        <v>1</v>
      </c>
      <c r="T7804">
        <v>847.14</v>
      </c>
      <c r="U7804" s="2">
        <f>EOMONTH(SalesData[[#This Row],[Order Date]],0)</f>
        <v>45230</v>
      </c>
      <c r="V7804" s="9" t="str">
        <f>"Q"&amp;INT((MONTH(SalesData[[#This Row],[Order Date]])+2)/3)&amp;"-"&amp;YEAR(SalesData[[#This Row],[Order Date]])</f>
        <v>Q4-2023</v>
      </c>
    </row>
    <row r="7805" spans="1:22" x14ac:dyDescent="0.35">
      <c r="A7805" t="s">
        <v>7946</v>
      </c>
      <c r="B7805" s="1">
        <v>45224</v>
      </c>
      <c r="C7805" t="s">
        <v>188</v>
      </c>
      <c r="D7805" t="s">
        <v>80</v>
      </c>
      <c r="E7805">
        <v>4109457891</v>
      </c>
      <c r="F7805" t="s">
        <v>88</v>
      </c>
      <c r="G7805" t="s">
        <v>89</v>
      </c>
      <c r="H7805" t="s">
        <v>11357</v>
      </c>
      <c r="I7805" t="s">
        <v>31</v>
      </c>
      <c r="J7805" t="s">
        <v>43</v>
      </c>
      <c r="K7805">
        <v>2508.85</v>
      </c>
      <c r="L7805">
        <v>356.79</v>
      </c>
      <c r="M7805" t="s">
        <v>43</v>
      </c>
      <c r="N7805">
        <v>0.142212567511011</v>
      </c>
      <c r="O7805" t="s">
        <v>11351</v>
      </c>
      <c r="P7805" t="s">
        <v>11352</v>
      </c>
      <c r="R7805" t="s">
        <v>11353</v>
      </c>
      <c r="S7805">
        <f>IF(SalesData[[#This Row],[Return Status]]="Returned",1,0)</f>
        <v>0</v>
      </c>
      <c r="T7805">
        <v>207.68</v>
      </c>
      <c r="U7805" s="2">
        <f>EOMONTH(SalesData[[#This Row],[Order Date]],0)</f>
        <v>45230</v>
      </c>
      <c r="V7805" s="9" t="str">
        <f>"Q"&amp;INT((MONTH(SalesData[[#This Row],[Order Date]])+2)/3)&amp;"-"&amp;YEAR(SalesData[[#This Row],[Order Date]])</f>
        <v>Q4-2023</v>
      </c>
    </row>
    <row r="7806" spans="1:22" x14ac:dyDescent="0.35">
      <c r="A7806" t="s">
        <v>7947</v>
      </c>
      <c r="B7806" s="1">
        <v>45211</v>
      </c>
      <c r="C7806" t="s">
        <v>92</v>
      </c>
      <c r="D7806" t="s">
        <v>80</v>
      </c>
      <c r="E7806">
        <v>4480301004</v>
      </c>
      <c r="F7806" t="s">
        <v>107</v>
      </c>
      <c r="G7806" t="s">
        <v>15</v>
      </c>
      <c r="H7806" t="s">
        <v>16</v>
      </c>
      <c r="I7806" t="s">
        <v>17</v>
      </c>
      <c r="J7806" t="s">
        <v>65</v>
      </c>
      <c r="K7806">
        <v>4699.97</v>
      </c>
      <c r="L7806">
        <v>1086.27</v>
      </c>
      <c r="M7806" t="s">
        <v>65</v>
      </c>
      <c r="N7806">
        <v>0.23112275184735201</v>
      </c>
      <c r="O7806" t="s">
        <v>11351</v>
      </c>
      <c r="P7806" t="s">
        <v>11354</v>
      </c>
      <c r="R7806" t="s">
        <v>11353</v>
      </c>
      <c r="S7806">
        <f>IF(SalesData[[#This Row],[Return Status]]="Returned",1,0)</f>
        <v>0</v>
      </c>
      <c r="T7806">
        <v>2085.91</v>
      </c>
      <c r="U7806" s="2">
        <f>EOMONTH(SalesData[[#This Row],[Order Date]],0)</f>
        <v>45230</v>
      </c>
      <c r="V7806" s="9" t="str">
        <f>"Q"&amp;INT((MONTH(SalesData[[#This Row],[Order Date]])+2)/3)&amp;"-"&amp;YEAR(SalesData[[#This Row],[Order Date]])</f>
        <v>Q4-2023</v>
      </c>
    </row>
    <row r="7807" spans="1:22" x14ac:dyDescent="0.35">
      <c r="A7807" t="s">
        <v>7948</v>
      </c>
      <c r="B7807" s="1">
        <v>45219</v>
      </c>
      <c r="C7807" t="s">
        <v>21</v>
      </c>
      <c r="D7807" t="s">
        <v>145</v>
      </c>
      <c r="E7807">
        <v>508587852</v>
      </c>
      <c r="F7807" t="s">
        <v>95</v>
      </c>
      <c r="G7807" t="s">
        <v>59</v>
      </c>
      <c r="H7807" t="s">
        <v>60</v>
      </c>
      <c r="I7807" t="s">
        <v>31</v>
      </c>
      <c r="J7807" t="s">
        <v>62</v>
      </c>
      <c r="K7807">
        <v>2449.27</v>
      </c>
      <c r="L7807">
        <v>683.08</v>
      </c>
      <c r="M7807" t="s">
        <v>62</v>
      </c>
      <c r="N7807">
        <v>0.27889126147790999</v>
      </c>
      <c r="O7807" t="s">
        <v>11351</v>
      </c>
      <c r="P7807" t="s">
        <v>11354</v>
      </c>
      <c r="R7807" t="s">
        <v>11353</v>
      </c>
      <c r="S7807">
        <f>IF(SalesData[[#This Row],[Return Status]]="Returned",1,0)</f>
        <v>0</v>
      </c>
      <c r="T7807">
        <v>2183.56</v>
      </c>
      <c r="U7807" s="2">
        <f>EOMONTH(SalesData[[#This Row],[Order Date]],0)</f>
        <v>45230</v>
      </c>
      <c r="V7807" s="9" t="str">
        <f>"Q"&amp;INT((MONTH(SalesData[[#This Row],[Order Date]])+2)/3)&amp;"-"&amp;YEAR(SalesData[[#This Row],[Order Date]])</f>
        <v>Q4-2023</v>
      </c>
    </row>
    <row r="7808" spans="1:22" x14ac:dyDescent="0.35">
      <c r="A7808" t="s">
        <v>7949</v>
      </c>
      <c r="B7808" s="1">
        <v>45201</v>
      </c>
      <c r="C7808" t="s">
        <v>111</v>
      </c>
      <c r="D7808" t="s">
        <v>39</v>
      </c>
      <c r="E7808">
        <v>3779543685</v>
      </c>
      <c r="F7808" t="s">
        <v>222</v>
      </c>
      <c r="G7808" t="s">
        <v>164</v>
      </c>
      <c r="H7808" t="s">
        <v>165</v>
      </c>
      <c r="I7808" t="s">
        <v>36</v>
      </c>
      <c r="J7808" t="s">
        <v>65</v>
      </c>
      <c r="K7808">
        <v>1537.18</v>
      </c>
      <c r="L7808">
        <v>189.92</v>
      </c>
      <c r="M7808" t="s">
        <v>65</v>
      </c>
      <c r="N7808">
        <v>0.123550917914623</v>
      </c>
      <c r="O7808" t="s">
        <v>11351</v>
      </c>
      <c r="P7808" t="s">
        <v>11352</v>
      </c>
      <c r="R7808" t="s">
        <v>11353</v>
      </c>
      <c r="S7808">
        <f>IF(SalesData[[#This Row],[Return Status]]="Returned",1,0)</f>
        <v>0</v>
      </c>
      <c r="U7808" s="2">
        <f>EOMONTH(SalesData[[#This Row],[Order Date]],0)</f>
        <v>45230</v>
      </c>
      <c r="V7808" s="9" t="str">
        <f>"Q"&amp;INT((MONTH(SalesData[[#This Row],[Order Date]])+2)/3)&amp;"-"&amp;YEAR(SalesData[[#This Row],[Order Date]])</f>
        <v>Q4-2023</v>
      </c>
    </row>
    <row r="7809" spans="1:22" x14ac:dyDescent="0.35">
      <c r="A7809" t="s">
        <v>7950</v>
      </c>
      <c r="B7809" s="1">
        <v>45209</v>
      </c>
      <c r="C7809" t="s">
        <v>176</v>
      </c>
      <c r="D7809" t="s">
        <v>13</v>
      </c>
      <c r="E7809">
        <v>6404722077</v>
      </c>
      <c r="F7809" t="s">
        <v>81</v>
      </c>
      <c r="G7809" t="s">
        <v>74</v>
      </c>
      <c r="H7809" t="s">
        <v>75</v>
      </c>
      <c r="I7809" t="s">
        <v>36</v>
      </c>
      <c r="J7809" t="s">
        <v>18</v>
      </c>
      <c r="K7809">
        <v>4766.3100000000004</v>
      </c>
      <c r="L7809">
        <v>303.3</v>
      </c>
      <c r="M7809" t="s">
        <v>19</v>
      </c>
      <c r="N7809">
        <v>6.3634132064427196E-2</v>
      </c>
      <c r="O7809" t="s">
        <v>11351</v>
      </c>
      <c r="P7809" t="s">
        <v>11356</v>
      </c>
      <c r="Q7809" t="s">
        <v>11359</v>
      </c>
      <c r="R7809" t="s">
        <v>11360</v>
      </c>
      <c r="S7809">
        <f>IF(SalesData[[#This Row],[Return Status]]="Returned",1,0)</f>
        <v>1</v>
      </c>
      <c r="T7809">
        <v>2420.2800000000002</v>
      </c>
      <c r="U7809" s="2">
        <f>EOMONTH(SalesData[[#This Row],[Order Date]],0)</f>
        <v>45230</v>
      </c>
      <c r="V7809" s="9" t="str">
        <f>"Q"&amp;INT((MONTH(SalesData[[#This Row],[Order Date]])+2)/3)&amp;"-"&amp;YEAR(SalesData[[#This Row],[Order Date]])</f>
        <v>Q4-2023</v>
      </c>
    </row>
    <row r="7810" spans="1:22" x14ac:dyDescent="0.35">
      <c r="A7810" t="s">
        <v>7951</v>
      </c>
      <c r="B7810" s="1">
        <v>45206</v>
      </c>
      <c r="C7810" t="s">
        <v>97</v>
      </c>
      <c r="D7810" t="s">
        <v>72</v>
      </c>
      <c r="E7810">
        <v>2883224499</v>
      </c>
      <c r="F7810" t="s">
        <v>168</v>
      </c>
      <c r="G7810" t="s">
        <v>54</v>
      </c>
      <c r="H7810" t="s">
        <v>55</v>
      </c>
      <c r="I7810" t="s">
        <v>31</v>
      </c>
      <c r="J7810" t="s">
        <v>19</v>
      </c>
      <c r="K7810">
        <v>3052.35</v>
      </c>
      <c r="L7810">
        <v>201.24</v>
      </c>
      <c r="M7810" t="s">
        <v>19</v>
      </c>
      <c r="N7810">
        <v>6.59295297066195E-2</v>
      </c>
      <c r="O7810" t="s">
        <v>11351</v>
      </c>
      <c r="P7810" t="s">
        <v>11356</v>
      </c>
      <c r="R7810" t="s">
        <v>11353</v>
      </c>
      <c r="S7810">
        <f>IF(SalesData[[#This Row],[Return Status]]="Returned",1,0)</f>
        <v>0</v>
      </c>
      <c r="U7810" s="2">
        <f>EOMONTH(SalesData[[#This Row],[Order Date]],0)</f>
        <v>45230</v>
      </c>
      <c r="V7810" s="9" t="str">
        <f>"Q"&amp;INT((MONTH(SalesData[[#This Row],[Order Date]])+2)/3)&amp;"-"&amp;YEAR(SalesData[[#This Row],[Order Date]])</f>
        <v>Q4-2023</v>
      </c>
    </row>
    <row r="7811" spans="1:22" x14ac:dyDescent="0.35">
      <c r="A7811" t="s">
        <v>7952</v>
      </c>
      <c r="B7811" s="1">
        <v>45221</v>
      </c>
      <c r="C7811" t="s">
        <v>205</v>
      </c>
      <c r="D7811" t="s">
        <v>39</v>
      </c>
      <c r="E7811">
        <v>9747959664</v>
      </c>
      <c r="F7811" t="s">
        <v>292</v>
      </c>
      <c r="G7811" t="s">
        <v>11358</v>
      </c>
      <c r="H7811" t="s">
        <v>41</v>
      </c>
      <c r="I7811" t="s">
        <v>31</v>
      </c>
      <c r="J7811" t="s">
        <v>61</v>
      </c>
      <c r="K7811">
        <v>1412.2</v>
      </c>
      <c r="L7811">
        <v>223.48</v>
      </c>
      <c r="M7811" t="s">
        <v>62</v>
      </c>
      <c r="N7811">
        <v>0.15824953972525099</v>
      </c>
      <c r="O7811" t="s">
        <v>11351</v>
      </c>
      <c r="P7811" t="s">
        <v>11352</v>
      </c>
      <c r="R7811" t="s">
        <v>11353</v>
      </c>
      <c r="S7811">
        <f>IF(SalesData[[#This Row],[Return Status]]="Returned",1,0)</f>
        <v>0</v>
      </c>
      <c r="U7811" s="2">
        <f>EOMONTH(SalesData[[#This Row],[Order Date]],0)</f>
        <v>45230</v>
      </c>
      <c r="V7811" s="9" t="str">
        <f>"Q"&amp;INT((MONTH(SalesData[[#This Row],[Order Date]])+2)/3)&amp;"-"&amp;YEAR(SalesData[[#This Row],[Order Date]])</f>
        <v>Q4-2023</v>
      </c>
    </row>
    <row r="7812" spans="1:22" x14ac:dyDescent="0.35">
      <c r="A7812" t="s">
        <v>7953</v>
      </c>
      <c r="B7812" s="1">
        <v>45210</v>
      </c>
      <c r="C7812" t="s">
        <v>176</v>
      </c>
      <c r="D7812" t="s">
        <v>46</v>
      </c>
      <c r="E7812">
        <v>3166726346</v>
      </c>
      <c r="F7812" t="s">
        <v>28</v>
      </c>
      <c r="G7812" t="s">
        <v>29</v>
      </c>
      <c r="H7812" t="s">
        <v>30</v>
      </c>
      <c r="I7812" t="s">
        <v>31</v>
      </c>
      <c r="J7812" t="s">
        <v>65</v>
      </c>
      <c r="K7812">
        <v>1748.61</v>
      </c>
      <c r="L7812">
        <v>224.15</v>
      </c>
      <c r="M7812" t="s">
        <v>65</v>
      </c>
      <c r="N7812">
        <v>0.128187531810981</v>
      </c>
      <c r="O7812" t="s">
        <v>11351</v>
      </c>
      <c r="P7812" t="s">
        <v>11352</v>
      </c>
      <c r="Q7812" t="s">
        <v>11365</v>
      </c>
      <c r="R7812" t="s">
        <v>11360</v>
      </c>
      <c r="S7812">
        <f>IF(SalesData[[#This Row],[Return Status]]="Returned",1,0)</f>
        <v>1</v>
      </c>
      <c r="T7812">
        <v>2788.38</v>
      </c>
      <c r="U7812" s="2">
        <f>EOMONTH(SalesData[[#This Row],[Order Date]],0)</f>
        <v>45230</v>
      </c>
      <c r="V7812" s="9" t="str">
        <f>"Q"&amp;INT((MONTH(SalesData[[#This Row],[Order Date]])+2)/3)&amp;"-"&amp;YEAR(SalesData[[#This Row],[Order Date]])</f>
        <v>Q4-2023</v>
      </c>
    </row>
    <row r="7813" spans="1:22" x14ac:dyDescent="0.35">
      <c r="A7813" t="s">
        <v>7954</v>
      </c>
      <c r="B7813" s="1">
        <v>45203</v>
      </c>
      <c r="C7813" t="s">
        <v>71</v>
      </c>
      <c r="D7813" t="s">
        <v>39</v>
      </c>
      <c r="E7813">
        <v>1568332314</v>
      </c>
      <c r="F7813" t="s">
        <v>127</v>
      </c>
      <c r="G7813" t="s">
        <v>29</v>
      </c>
      <c r="H7813" t="s">
        <v>30</v>
      </c>
      <c r="I7813" t="s">
        <v>31</v>
      </c>
      <c r="J7813" t="s">
        <v>65</v>
      </c>
      <c r="K7813">
        <v>639.94000000000005</v>
      </c>
      <c r="L7813">
        <v>99.32</v>
      </c>
      <c r="M7813" t="s">
        <v>65</v>
      </c>
      <c r="N7813">
        <v>0.15520205019220501</v>
      </c>
      <c r="O7813" t="s">
        <v>11355</v>
      </c>
      <c r="P7813" t="s">
        <v>11352</v>
      </c>
      <c r="R7813" t="s">
        <v>11353</v>
      </c>
      <c r="S7813">
        <f>IF(SalesData[[#This Row],[Return Status]]="Returned",1,0)</f>
        <v>0</v>
      </c>
      <c r="T7813">
        <v>2788.38</v>
      </c>
      <c r="U7813" s="2">
        <f>EOMONTH(SalesData[[#This Row],[Order Date]],0)</f>
        <v>45230</v>
      </c>
      <c r="V7813" s="9" t="str">
        <f>"Q"&amp;INT((MONTH(SalesData[[#This Row],[Order Date]])+2)/3)&amp;"-"&amp;YEAR(SalesData[[#This Row],[Order Date]])</f>
        <v>Q4-2023</v>
      </c>
    </row>
    <row r="7814" spans="1:22" x14ac:dyDescent="0.35">
      <c r="A7814" t="s">
        <v>7955</v>
      </c>
      <c r="B7814" s="1">
        <v>45224</v>
      </c>
      <c r="C7814" t="s">
        <v>176</v>
      </c>
      <c r="D7814" t="s">
        <v>72</v>
      </c>
      <c r="E7814">
        <v>7595039520</v>
      </c>
      <c r="F7814" t="s">
        <v>116</v>
      </c>
      <c r="G7814" t="s">
        <v>74</v>
      </c>
      <c r="H7814" t="s">
        <v>75</v>
      </c>
      <c r="I7814" t="s">
        <v>36</v>
      </c>
      <c r="J7814" t="s">
        <v>42</v>
      </c>
      <c r="K7814">
        <v>446.34</v>
      </c>
      <c r="L7814">
        <v>91.19</v>
      </c>
      <c r="M7814" t="s">
        <v>43</v>
      </c>
      <c r="N7814">
        <v>0.204306134337052</v>
      </c>
      <c r="O7814" t="s">
        <v>11361</v>
      </c>
      <c r="P7814" t="s">
        <v>11354</v>
      </c>
      <c r="R7814" t="s">
        <v>11353</v>
      </c>
      <c r="S7814">
        <f>IF(SalesData[[#This Row],[Return Status]]="Returned",1,0)</f>
        <v>0</v>
      </c>
      <c r="T7814">
        <v>2420.2800000000002</v>
      </c>
      <c r="U7814" s="2">
        <f>EOMONTH(SalesData[[#This Row],[Order Date]],0)</f>
        <v>45230</v>
      </c>
      <c r="V7814" s="9" t="str">
        <f>"Q"&amp;INT((MONTH(SalesData[[#This Row],[Order Date]])+2)/3)&amp;"-"&amp;YEAR(SalesData[[#This Row],[Order Date]])</f>
        <v>Q4-2023</v>
      </c>
    </row>
    <row r="7815" spans="1:22" x14ac:dyDescent="0.35">
      <c r="A7815" t="s">
        <v>7956</v>
      </c>
      <c r="B7815" s="1">
        <v>45211</v>
      </c>
      <c r="C7815" t="s">
        <v>106</v>
      </c>
      <c r="D7815" t="s">
        <v>99</v>
      </c>
      <c r="E7815">
        <v>973777160</v>
      </c>
      <c r="F7815" t="s">
        <v>120</v>
      </c>
      <c r="G7815" t="s">
        <v>141</v>
      </c>
      <c r="H7815" t="s">
        <v>121</v>
      </c>
      <c r="I7815" t="s">
        <v>17</v>
      </c>
      <c r="J7815" t="s">
        <v>65</v>
      </c>
      <c r="K7815">
        <v>1916.11</v>
      </c>
      <c r="L7815">
        <v>443.53</v>
      </c>
      <c r="M7815" t="s">
        <v>65</v>
      </c>
      <c r="N7815">
        <v>0.231474184676245</v>
      </c>
      <c r="O7815" t="s">
        <v>11351</v>
      </c>
      <c r="P7815" t="s">
        <v>11354</v>
      </c>
      <c r="R7815" t="s">
        <v>11353</v>
      </c>
      <c r="S7815">
        <f>IF(SalesData[[#This Row],[Return Status]]="Returned",1,0)</f>
        <v>0</v>
      </c>
      <c r="T7815">
        <v>2793.38</v>
      </c>
      <c r="U7815" s="2">
        <f>EOMONTH(SalesData[[#This Row],[Order Date]],0)</f>
        <v>45230</v>
      </c>
      <c r="V7815" s="9" t="str">
        <f>"Q"&amp;INT((MONTH(SalesData[[#This Row],[Order Date]])+2)/3)&amp;"-"&amp;YEAR(SalesData[[#This Row],[Order Date]])</f>
        <v>Q4-2023</v>
      </c>
    </row>
    <row r="7816" spans="1:22" x14ac:dyDescent="0.35">
      <c r="A7816" t="s">
        <v>7957</v>
      </c>
      <c r="B7816" s="1">
        <v>45202</v>
      </c>
      <c r="C7816" t="s">
        <v>87</v>
      </c>
      <c r="D7816" t="s">
        <v>145</v>
      </c>
      <c r="E7816">
        <v>9538229926</v>
      </c>
      <c r="F7816" t="s">
        <v>152</v>
      </c>
      <c r="G7816" t="s">
        <v>23</v>
      </c>
      <c r="H7816" t="s">
        <v>24</v>
      </c>
      <c r="I7816" t="s">
        <v>17</v>
      </c>
      <c r="J7816" t="s">
        <v>19</v>
      </c>
      <c r="K7816">
        <v>3408.74</v>
      </c>
      <c r="L7816">
        <v>558.22</v>
      </c>
      <c r="M7816" t="s">
        <v>19</v>
      </c>
      <c r="N7816">
        <v>0.16376138983906099</v>
      </c>
      <c r="O7816" t="s">
        <v>11351</v>
      </c>
      <c r="P7816" t="s">
        <v>11352</v>
      </c>
      <c r="R7816" t="s">
        <v>11353</v>
      </c>
      <c r="S7816">
        <f>IF(SalesData[[#This Row],[Return Status]]="Returned",1,0)</f>
        <v>0</v>
      </c>
      <c r="T7816">
        <v>2821.33</v>
      </c>
      <c r="U7816" s="2">
        <f>EOMONTH(SalesData[[#This Row],[Order Date]],0)</f>
        <v>45230</v>
      </c>
      <c r="V7816" s="9" t="str">
        <f>"Q"&amp;INT((MONTH(SalesData[[#This Row],[Order Date]])+2)/3)&amp;"-"&amp;YEAR(SalesData[[#This Row],[Order Date]])</f>
        <v>Q4-2023</v>
      </c>
    </row>
    <row r="7817" spans="1:22" x14ac:dyDescent="0.35">
      <c r="A7817" t="s">
        <v>7958</v>
      </c>
      <c r="B7817" s="1">
        <v>45222</v>
      </c>
      <c r="C7817" t="s">
        <v>113</v>
      </c>
      <c r="D7817" t="s">
        <v>13</v>
      </c>
      <c r="E7817">
        <v>4464639321</v>
      </c>
      <c r="F7817" t="s">
        <v>58</v>
      </c>
      <c r="G7817" t="s">
        <v>59</v>
      </c>
      <c r="H7817" t="s">
        <v>60</v>
      </c>
      <c r="I7817" t="s">
        <v>31</v>
      </c>
      <c r="J7817" t="s">
        <v>61</v>
      </c>
      <c r="K7817">
        <v>3214.66</v>
      </c>
      <c r="L7817">
        <v>612.94000000000005</v>
      </c>
      <c r="M7817" t="s">
        <v>62</v>
      </c>
      <c r="N7817">
        <v>0.190670241954048</v>
      </c>
      <c r="O7817" t="s">
        <v>11351</v>
      </c>
      <c r="P7817" t="s">
        <v>11352</v>
      </c>
      <c r="R7817" t="s">
        <v>11353</v>
      </c>
      <c r="S7817">
        <f>IF(SalesData[[#This Row],[Return Status]]="Returned",1,0)</f>
        <v>0</v>
      </c>
      <c r="T7817">
        <v>2183.56</v>
      </c>
      <c r="U7817" s="2">
        <f>EOMONTH(SalesData[[#This Row],[Order Date]],0)</f>
        <v>45230</v>
      </c>
      <c r="V7817" s="9" t="str">
        <f>"Q"&amp;INT((MONTH(SalesData[[#This Row],[Order Date]])+2)/3)&amp;"-"&amp;YEAR(SalesData[[#This Row],[Order Date]])</f>
        <v>Q4-2023</v>
      </c>
    </row>
    <row r="7818" spans="1:22" x14ac:dyDescent="0.35">
      <c r="A7818" t="s">
        <v>7959</v>
      </c>
      <c r="B7818" s="1">
        <v>45223</v>
      </c>
      <c r="C7818" t="s">
        <v>139</v>
      </c>
      <c r="D7818" t="s">
        <v>46</v>
      </c>
      <c r="E7818">
        <v>6991871456</v>
      </c>
      <c r="F7818" t="s">
        <v>14</v>
      </c>
      <c r="G7818" t="s">
        <v>15</v>
      </c>
      <c r="H7818" t="s">
        <v>16</v>
      </c>
      <c r="I7818" t="s">
        <v>17</v>
      </c>
      <c r="J7818" t="s">
        <v>19</v>
      </c>
      <c r="K7818">
        <v>1466.47</v>
      </c>
      <c r="L7818">
        <v>297.14999999999998</v>
      </c>
      <c r="M7818" t="s">
        <v>19</v>
      </c>
      <c r="N7818">
        <v>0.20262944349355899</v>
      </c>
      <c r="O7818" t="s">
        <v>11351</v>
      </c>
      <c r="P7818" t="s">
        <v>11354</v>
      </c>
      <c r="R7818" t="s">
        <v>11353</v>
      </c>
      <c r="S7818">
        <f>IF(SalesData[[#This Row],[Return Status]]="Returned",1,0)</f>
        <v>0</v>
      </c>
      <c r="T7818">
        <v>2085.91</v>
      </c>
      <c r="U7818" s="2">
        <f>EOMONTH(SalesData[[#This Row],[Order Date]],0)</f>
        <v>45230</v>
      </c>
      <c r="V7818" s="9" t="str">
        <f>"Q"&amp;INT((MONTH(SalesData[[#This Row],[Order Date]])+2)/3)&amp;"-"&amp;YEAR(SalesData[[#This Row],[Order Date]])</f>
        <v>Q4-2023</v>
      </c>
    </row>
    <row r="7819" spans="1:22" x14ac:dyDescent="0.35">
      <c r="A7819" t="s">
        <v>7960</v>
      </c>
      <c r="B7819" s="1">
        <v>45224</v>
      </c>
      <c r="C7819" t="s">
        <v>12</v>
      </c>
      <c r="D7819" t="s">
        <v>72</v>
      </c>
      <c r="E7819">
        <v>8448053289</v>
      </c>
      <c r="F7819" t="s">
        <v>107</v>
      </c>
      <c r="G7819" t="s">
        <v>15</v>
      </c>
      <c r="H7819" t="s">
        <v>16</v>
      </c>
      <c r="I7819" t="s">
        <v>17</v>
      </c>
      <c r="J7819" t="s">
        <v>42</v>
      </c>
      <c r="K7819">
        <v>3375.06</v>
      </c>
      <c r="L7819">
        <v>462.99</v>
      </c>
      <c r="M7819" t="s">
        <v>43</v>
      </c>
      <c r="N7819">
        <v>0.13717978347051599</v>
      </c>
      <c r="O7819" t="s">
        <v>11351</v>
      </c>
      <c r="P7819" t="s">
        <v>11352</v>
      </c>
      <c r="R7819" t="s">
        <v>11353</v>
      </c>
      <c r="S7819">
        <f>IF(SalesData[[#This Row],[Return Status]]="Returned",1,0)</f>
        <v>0</v>
      </c>
      <c r="T7819">
        <v>2085.91</v>
      </c>
      <c r="U7819" s="2">
        <f>EOMONTH(SalesData[[#This Row],[Order Date]],0)</f>
        <v>45230</v>
      </c>
      <c r="V7819" s="9" t="str">
        <f>"Q"&amp;INT((MONTH(SalesData[[#This Row],[Order Date]])+2)/3)&amp;"-"&amp;YEAR(SalesData[[#This Row],[Order Date]])</f>
        <v>Q4-2023</v>
      </c>
    </row>
    <row r="7820" spans="1:22" x14ac:dyDescent="0.35">
      <c r="A7820" t="s">
        <v>7961</v>
      </c>
      <c r="B7820" s="1">
        <v>45218</v>
      </c>
      <c r="C7820" t="s">
        <v>38</v>
      </c>
      <c r="D7820" t="s">
        <v>13</v>
      </c>
      <c r="E7820">
        <v>1068915346</v>
      </c>
      <c r="F7820" t="s">
        <v>137</v>
      </c>
      <c r="G7820" t="s">
        <v>34</v>
      </c>
      <c r="H7820" t="s">
        <v>35</v>
      </c>
      <c r="I7820" t="s">
        <v>36</v>
      </c>
      <c r="J7820" t="s">
        <v>19</v>
      </c>
      <c r="K7820">
        <v>2578.84</v>
      </c>
      <c r="L7820">
        <v>199.05</v>
      </c>
      <c r="M7820" t="s">
        <v>19</v>
      </c>
      <c r="N7820">
        <v>7.71858665136263E-2</v>
      </c>
      <c r="O7820" t="s">
        <v>11351</v>
      </c>
      <c r="P7820" t="s">
        <v>11356</v>
      </c>
      <c r="R7820" t="s">
        <v>11353</v>
      </c>
      <c r="S7820">
        <f>IF(SalesData[[#This Row],[Return Status]]="Returned",1,0)</f>
        <v>0</v>
      </c>
      <c r="U7820" s="2">
        <f>EOMONTH(SalesData[[#This Row],[Order Date]],0)</f>
        <v>45230</v>
      </c>
      <c r="V7820" s="9" t="str">
        <f>"Q"&amp;INT((MONTH(SalesData[[#This Row],[Order Date]])+2)/3)&amp;"-"&amp;YEAR(SalesData[[#This Row],[Order Date]])</f>
        <v>Q4-2023</v>
      </c>
    </row>
    <row r="7821" spans="1:22" x14ac:dyDescent="0.35">
      <c r="A7821" t="s">
        <v>7962</v>
      </c>
      <c r="B7821" s="1">
        <v>45217</v>
      </c>
      <c r="C7821" t="s">
        <v>77</v>
      </c>
      <c r="D7821" t="s">
        <v>145</v>
      </c>
      <c r="E7821">
        <v>4358828442</v>
      </c>
      <c r="F7821" t="s">
        <v>163</v>
      </c>
      <c r="G7821" t="s">
        <v>11381</v>
      </c>
      <c r="H7821" t="s">
        <v>165</v>
      </c>
      <c r="I7821" t="s">
        <v>36</v>
      </c>
      <c r="J7821" t="s">
        <v>18</v>
      </c>
      <c r="K7821">
        <v>4103.57</v>
      </c>
      <c r="L7821">
        <v>1156.25</v>
      </c>
      <c r="M7821" t="s">
        <v>19</v>
      </c>
      <c r="N7821">
        <v>0.28176685179002697</v>
      </c>
      <c r="O7821" t="s">
        <v>11351</v>
      </c>
      <c r="P7821" t="s">
        <v>11354</v>
      </c>
      <c r="R7821" t="s">
        <v>11353</v>
      </c>
      <c r="S7821">
        <f>IF(SalesData[[#This Row],[Return Status]]="Returned",1,0)</f>
        <v>0</v>
      </c>
      <c r="U7821" s="2">
        <f>EOMONTH(SalesData[[#This Row],[Order Date]],0)</f>
        <v>45230</v>
      </c>
      <c r="V7821" s="9" t="str">
        <f>"Q"&amp;INT((MONTH(SalesData[[#This Row],[Order Date]])+2)/3)&amp;"-"&amp;YEAR(SalesData[[#This Row],[Order Date]])</f>
        <v>Q4-2023</v>
      </c>
    </row>
    <row r="7822" spans="1:22" x14ac:dyDescent="0.35">
      <c r="A7822" t="s">
        <v>7963</v>
      </c>
      <c r="B7822" s="1">
        <v>45203</v>
      </c>
      <c r="C7822" t="s">
        <v>113</v>
      </c>
      <c r="D7822" t="s">
        <v>27</v>
      </c>
      <c r="E7822">
        <v>5870468519</v>
      </c>
      <c r="F7822" t="s">
        <v>133</v>
      </c>
      <c r="G7822" t="s">
        <v>89</v>
      </c>
      <c r="H7822" t="s">
        <v>90</v>
      </c>
      <c r="I7822" t="s">
        <v>31</v>
      </c>
      <c r="J7822" t="s">
        <v>65</v>
      </c>
      <c r="K7822">
        <v>386.43</v>
      </c>
      <c r="L7822">
        <v>108.3</v>
      </c>
      <c r="M7822" t="s">
        <v>65</v>
      </c>
      <c r="N7822">
        <v>0.28025774396397801</v>
      </c>
      <c r="O7822" t="s">
        <v>11361</v>
      </c>
      <c r="P7822" t="s">
        <v>11354</v>
      </c>
      <c r="R7822" t="s">
        <v>11353</v>
      </c>
      <c r="S7822">
        <f>IF(SalesData[[#This Row],[Return Status]]="Returned",1,0)</f>
        <v>0</v>
      </c>
      <c r="T7822">
        <v>207.68</v>
      </c>
      <c r="U7822" s="2">
        <f>EOMONTH(SalesData[[#This Row],[Order Date]],0)</f>
        <v>45230</v>
      </c>
      <c r="V7822" s="9" t="str">
        <f>"Q"&amp;INT((MONTH(SalesData[[#This Row],[Order Date]])+2)/3)&amp;"-"&amp;YEAR(SalesData[[#This Row],[Order Date]])</f>
        <v>Q4-2023</v>
      </c>
    </row>
    <row r="7823" spans="1:22" x14ac:dyDescent="0.35">
      <c r="A7823" t="s">
        <v>7964</v>
      </c>
      <c r="B7823" s="1">
        <v>45203</v>
      </c>
      <c r="C7823" t="s">
        <v>111</v>
      </c>
      <c r="D7823" t="s">
        <v>80</v>
      </c>
      <c r="E7823">
        <v>7502406075</v>
      </c>
      <c r="F7823" t="s">
        <v>133</v>
      </c>
      <c r="G7823" t="s">
        <v>89</v>
      </c>
      <c r="H7823" t="s">
        <v>90</v>
      </c>
      <c r="I7823" t="s">
        <v>31</v>
      </c>
      <c r="J7823" t="s">
        <v>65</v>
      </c>
      <c r="K7823">
        <v>4074.98</v>
      </c>
      <c r="L7823">
        <v>1021.61</v>
      </c>
      <c r="M7823" t="s">
        <v>65</v>
      </c>
      <c r="N7823">
        <v>0.25070307093531702</v>
      </c>
      <c r="O7823" t="s">
        <v>11351</v>
      </c>
      <c r="P7823" t="s">
        <v>11354</v>
      </c>
      <c r="R7823" t="s">
        <v>11353</v>
      </c>
      <c r="S7823">
        <f>IF(SalesData[[#This Row],[Return Status]]="Returned",1,0)</f>
        <v>0</v>
      </c>
      <c r="T7823">
        <v>207.68</v>
      </c>
      <c r="U7823" s="2">
        <f>EOMONTH(SalesData[[#This Row],[Order Date]],0)</f>
        <v>45230</v>
      </c>
      <c r="V7823" s="9" t="str">
        <f>"Q"&amp;INT((MONTH(SalesData[[#This Row],[Order Date]])+2)/3)&amp;"-"&amp;YEAR(SalesData[[#This Row],[Order Date]])</f>
        <v>Q4-2023</v>
      </c>
    </row>
    <row r="7824" spans="1:22" x14ac:dyDescent="0.35">
      <c r="A7824" t="s">
        <v>7965</v>
      </c>
      <c r="B7824" s="1">
        <v>45216</v>
      </c>
      <c r="C7824" t="s">
        <v>71</v>
      </c>
      <c r="D7824" t="s">
        <v>145</v>
      </c>
      <c r="E7824">
        <v>9797882771</v>
      </c>
      <c r="F7824" t="s">
        <v>140</v>
      </c>
      <c r="G7824" t="s">
        <v>11367</v>
      </c>
      <c r="H7824" t="s">
        <v>121</v>
      </c>
      <c r="I7824" t="s">
        <v>17</v>
      </c>
      <c r="J7824" t="s">
        <v>65</v>
      </c>
      <c r="K7824">
        <v>1211.3499999999999</v>
      </c>
      <c r="L7824">
        <v>257.7</v>
      </c>
      <c r="M7824" t="s">
        <v>65</v>
      </c>
      <c r="N7824">
        <v>0.21273785445990001</v>
      </c>
      <c r="O7824" t="s">
        <v>11351</v>
      </c>
      <c r="P7824" t="s">
        <v>11354</v>
      </c>
      <c r="Q7824" t="s">
        <v>11365</v>
      </c>
      <c r="R7824" t="s">
        <v>11360</v>
      </c>
      <c r="S7824">
        <f>IF(SalesData[[#This Row],[Return Status]]="Returned",1,0)</f>
        <v>1</v>
      </c>
      <c r="U7824" s="2">
        <f>EOMONTH(SalesData[[#This Row],[Order Date]],0)</f>
        <v>45230</v>
      </c>
      <c r="V7824" s="9" t="str">
        <f>"Q"&amp;INT((MONTH(SalesData[[#This Row],[Order Date]])+2)/3)&amp;"-"&amp;YEAR(SalesData[[#This Row],[Order Date]])</f>
        <v>Q4-2023</v>
      </c>
    </row>
    <row r="7825" spans="1:22" x14ac:dyDescent="0.35">
      <c r="A7825" t="s">
        <v>7966</v>
      </c>
      <c r="B7825" s="1">
        <v>45216</v>
      </c>
      <c r="C7825" t="s">
        <v>87</v>
      </c>
      <c r="D7825" t="s">
        <v>80</v>
      </c>
      <c r="E7825">
        <v>3153419406</v>
      </c>
      <c r="F7825" t="s">
        <v>50</v>
      </c>
      <c r="G7825" t="s">
        <v>34</v>
      </c>
      <c r="H7825" t="s">
        <v>35</v>
      </c>
      <c r="I7825" t="s">
        <v>36</v>
      </c>
      <c r="J7825" t="s">
        <v>19</v>
      </c>
      <c r="K7825">
        <v>3220.73</v>
      </c>
      <c r="L7825">
        <v>237.66</v>
      </c>
      <c r="M7825" t="s">
        <v>19</v>
      </c>
      <c r="N7825">
        <v>7.3790724463087598E-2</v>
      </c>
      <c r="O7825" t="s">
        <v>11351</v>
      </c>
      <c r="P7825" t="s">
        <v>11356</v>
      </c>
      <c r="R7825" t="s">
        <v>11353</v>
      </c>
      <c r="S7825">
        <f>IF(SalesData[[#This Row],[Return Status]]="Returned",1,0)</f>
        <v>0</v>
      </c>
      <c r="U7825" s="2">
        <f>EOMONTH(SalesData[[#This Row],[Order Date]],0)</f>
        <v>45230</v>
      </c>
      <c r="V7825" s="9" t="str">
        <f>"Q"&amp;INT((MONTH(SalesData[[#This Row],[Order Date]])+2)/3)&amp;"-"&amp;YEAR(SalesData[[#This Row],[Order Date]])</f>
        <v>Q4-2023</v>
      </c>
    </row>
    <row r="7826" spans="1:22" x14ac:dyDescent="0.35">
      <c r="A7826" t="s">
        <v>7967</v>
      </c>
      <c r="B7826" s="1">
        <v>45219</v>
      </c>
      <c r="C7826" t="s">
        <v>124</v>
      </c>
      <c r="D7826" t="s">
        <v>13</v>
      </c>
      <c r="E7826">
        <v>4664828998</v>
      </c>
      <c r="F7826" t="s">
        <v>172</v>
      </c>
      <c r="G7826" t="s">
        <v>141</v>
      </c>
      <c r="H7826" t="s">
        <v>121</v>
      </c>
      <c r="I7826" t="s">
        <v>17</v>
      </c>
      <c r="J7826" t="s">
        <v>43</v>
      </c>
      <c r="K7826">
        <v>4540.5600000000004</v>
      </c>
      <c r="L7826">
        <v>1357.41</v>
      </c>
      <c r="M7826" t="s">
        <v>43</v>
      </c>
      <c r="N7826">
        <v>0.29895211163380703</v>
      </c>
      <c r="O7826" t="s">
        <v>11351</v>
      </c>
      <c r="P7826" t="s">
        <v>11354</v>
      </c>
      <c r="R7826" t="s">
        <v>11353</v>
      </c>
      <c r="S7826">
        <f>IF(SalesData[[#This Row],[Return Status]]="Returned",1,0)</f>
        <v>0</v>
      </c>
      <c r="T7826">
        <v>2793.38</v>
      </c>
      <c r="U7826" s="2">
        <f>EOMONTH(SalesData[[#This Row],[Order Date]],0)</f>
        <v>45230</v>
      </c>
      <c r="V7826" s="9" t="str">
        <f>"Q"&amp;INT((MONTH(SalesData[[#This Row],[Order Date]])+2)/3)&amp;"-"&amp;YEAR(SalesData[[#This Row],[Order Date]])</f>
        <v>Q4-2023</v>
      </c>
    </row>
    <row r="7827" spans="1:22" x14ac:dyDescent="0.35">
      <c r="A7827" t="s">
        <v>7968</v>
      </c>
      <c r="B7827" s="1">
        <v>45226</v>
      </c>
      <c r="C7827" t="s">
        <v>132</v>
      </c>
      <c r="D7827" t="s">
        <v>80</v>
      </c>
      <c r="E7827">
        <v>6932445270</v>
      </c>
      <c r="F7827" t="s">
        <v>58</v>
      </c>
      <c r="G7827" t="s">
        <v>59</v>
      </c>
      <c r="H7827" t="s">
        <v>60</v>
      </c>
      <c r="I7827" t="s">
        <v>31</v>
      </c>
      <c r="J7827" t="s">
        <v>43</v>
      </c>
      <c r="K7827">
        <v>2338.0500000000002</v>
      </c>
      <c r="L7827">
        <v>487.9</v>
      </c>
      <c r="M7827" t="s">
        <v>43</v>
      </c>
      <c r="N7827">
        <v>0.208678171980924</v>
      </c>
      <c r="O7827" t="s">
        <v>11351</v>
      </c>
      <c r="P7827" t="s">
        <v>11354</v>
      </c>
      <c r="R7827" t="s">
        <v>11353</v>
      </c>
      <c r="S7827">
        <f>IF(SalesData[[#This Row],[Return Status]]="Returned",1,0)</f>
        <v>0</v>
      </c>
      <c r="T7827">
        <v>2183.56</v>
      </c>
      <c r="U7827" s="2">
        <f>EOMONTH(SalesData[[#This Row],[Order Date]],0)</f>
        <v>45230</v>
      </c>
      <c r="V7827" s="9" t="str">
        <f>"Q"&amp;INT((MONTH(SalesData[[#This Row],[Order Date]])+2)/3)&amp;"-"&amp;YEAR(SalesData[[#This Row],[Order Date]])</f>
        <v>Q4-2023</v>
      </c>
    </row>
    <row r="7828" spans="1:22" x14ac:dyDescent="0.35">
      <c r="A7828" t="s">
        <v>7969</v>
      </c>
      <c r="B7828" s="1">
        <v>45221</v>
      </c>
      <c r="C7828" t="s">
        <v>124</v>
      </c>
      <c r="D7828" t="s">
        <v>72</v>
      </c>
      <c r="E7828">
        <v>4079164436</v>
      </c>
      <c r="F7828" t="s">
        <v>181</v>
      </c>
      <c r="G7828" t="s">
        <v>54</v>
      </c>
      <c r="H7828" t="s">
        <v>55</v>
      </c>
      <c r="I7828" t="s">
        <v>31</v>
      </c>
      <c r="J7828" t="s">
        <v>65</v>
      </c>
      <c r="K7828">
        <v>929.48</v>
      </c>
      <c r="L7828">
        <v>128.68</v>
      </c>
      <c r="M7828" t="s">
        <v>65</v>
      </c>
      <c r="N7828">
        <v>0.138443000387313</v>
      </c>
      <c r="O7828" t="s">
        <v>11355</v>
      </c>
      <c r="P7828" t="s">
        <v>11352</v>
      </c>
      <c r="Q7828" t="s">
        <v>11373</v>
      </c>
      <c r="R7828" t="s">
        <v>11360</v>
      </c>
      <c r="S7828">
        <f>IF(SalesData[[#This Row],[Return Status]]="Returned",1,0)</f>
        <v>1</v>
      </c>
      <c r="U7828" s="2">
        <f>EOMONTH(SalesData[[#This Row],[Order Date]],0)</f>
        <v>45230</v>
      </c>
      <c r="V7828" s="9" t="str">
        <f>"Q"&amp;INT((MONTH(SalesData[[#This Row],[Order Date]])+2)/3)&amp;"-"&amp;YEAR(SalesData[[#This Row],[Order Date]])</f>
        <v>Q4-2023</v>
      </c>
    </row>
    <row r="7829" spans="1:22" x14ac:dyDescent="0.35">
      <c r="A7829" t="s">
        <v>7970</v>
      </c>
      <c r="B7829" s="1">
        <v>45226</v>
      </c>
      <c r="C7829" t="s">
        <v>77</v>
      </c>
      <c r="D7829" t="s">
        <v>13</v>
      </c>
      <c r="E7829">
        <v>4090504421</v>
      </c>
      <c r="F7829" t="s">
        <v>53</v>
      </c>
      <c r="G7829" t="s">
        <v>54</v>
      </c>
      <c r="H7829" t="s">
        <v>55</v>
      </c>
      <c r="I7829" t="s">
        <v>31</v>
      </c>
      <c r="J7829" t="s">
        <v>19</v>
      </c>
      <c r="K7829">
        <v>1037.71</v>
      </c>
      <c r="L7829">
        <v>276.70999999999998</v>
      </c>
      <c r="M7829" t="s">
        <v>19</v>
      </c>
      <c r="N7829">
        <v>0.26665446030201101</v>
      </c>
      <c r="O7829" t="s">
        <v>11351</v>
      </c>
      <c r="P7829" t="s">
        <v>11354</v>
      </c>
      <c r="R7829" t="s">
        <v>11353</v>
      </c>
      <c r="S7829">
        <f>IF(SalesData[[#This Row],[Return Status]]="Returned",1,0)</f>
        <v>0</v>
      </c>
      <c r="U7829" s="2">
        <f>EOMONTH(SalesData[[#This Row],[Order Date]],0)</f>
        <v>45230</v>
      </c>
      <c r="V7829" s="9" t="str">
        <f>"Q"&amp;INT((MONTH(SalesData[[#This Row],[Order Date]])+2)/3)&amp;"-"&amp;YEAR(SalesData[[#This Row],[Order Date]])</f>
        <v>Q4-2023</v>
      </c>
    </row>
    <row r="7830" spans="1:22" x14ac:dyDescent="0.35">
      <c r="A7830" t="s">
        <v>7971</v>
      </c>
      <c r="B7830" s="1">
        <v>45205</v>
      </c>
      <c r="C7830" t="s">
        <v>87</v>
      </c>
      <c r="D7830" t="s">
        <v>99</v>
      </c>
      <c r="E7830">
        <v>5911079409</v>
      </c>
      <c r="F7830" t="s">
        <v>156</v>
      </c>
      <c r="G7830" t="s">
        <v>84</v>
      </c>
      <c r="H7830" t="s">
        <v>85</v>
      </c>
      <c r="I7830" t="s">
        <v>31</v>
      </c>
      <c r="J7830" t="s">
        <v>65</v>
      </c>
      <c r="K7830">
        <v>4515.1499999999996</v>
      </c>
      <c r="L7830">
        <v>1092.31</v>
      </c>
      <c r="M7830" t="s">
        <v>65</v>
      </c>
      <c r="N7830">
        <v>0.241921087892983</v>
      </c>
      <c r="O7830" t="s">
        <v>11351</v>
      </c>
      <c r="P7830" t="s">
        <v>11354</v>
      </c>
      <c r="R7830" t="s">
        <v>11353</v>
      </c>
      <c r="S7830">
        <f>IF(SalesData[[#This Row],[Return Status]]="Returned",1,0)</f>
        <v>0</v>
      </c>
      <c r="T7830">
        <v>847.14</v>
      </c>
      <c r="U7830" s="2">
        <f>EOMONTH(SalesData[[#This Row],[Order Date]],0)</f>
        <v>45230</v>
      </c>
      <c r="V7830" s="9" t="str">
        <f>"Q"&amp;INT((MONTH(SalesData[[#This Row],[Order Date]])+2)/3)&amp;"-"&amp;YEAR(SalesData[[#This Row],[Order Date]])</f>
        <v>Q4-2023</v>
      </c>
    </row>
    <row r="7831" spans="1:22" x14ac:dyDescent="0.35">
      <c r="A7831" t="s">
        <v>7972</v>
      </c>
      <c r="B7831" s="1">
        <v>45203</v>
      </c>
      <c r="C7831" t="s">
        <v>52</v>
      </c>
      <c r="D7831" t="s">
        <v>27</v>
      </c>
      <c r="E7831">
        <v>9798552115</v>
      </c>
      <c r="F7831" t="s">
        <v>156</v>
      </c>
      <c r="G7831" t="s">
        <v>84</v>
      </c>
      <c r="H7831" t="s">
        <v>85</v>
      </c>
      <c r="I7831" t="s">
        <v>31</v>
      </c>
      <c r="J7831" t="s">
        <v>19</v>
      </c>
      <c r="K7831">
        <v>3357.18</v>
      </c>
      <c r="L7831">
        <v>238.3</v>
      </c>
      <c r="M7831" t="s">
        <v>19</v>
      </c>
      <c r="N7831">
        <v>7.0982193388498704E-2</v>
      </c>
      <c r="O7831" t="s">
        <v>11351</v>
      </c>
      <c r="P7831" t="s">
        <v>11356</v>
      </c>
      <c r="R7831" t="s">
        <v>11353</v>
      </c>
      <c r="S7831">
        <f>IF(SalesData[[#This Row],[Return Status]]="Returned",1,0)</f>
        <v>0</v>
      </c>
      <c r="T7831">
        <v>847.14</v>
      </c>
      <c r="U7831" s="2">
        <f>EOMONTH(SalesData[[#This Row],[Order Date]],0)</f>
        <v>45230</v>
      </c>
      <c r="V7831" s="9" t="str">
        <f>"Q"&amp;INT((MONTH(SalesData[[#This Row],[Order Date]])+2)/3)&amp;"-"&amp;YEAR(SalesData[[#This Row],[Order Date]])</f>
        <v>Q4-2023</v>
      </c>
    </row>
    <row r="7832" spans="1:22" x14ac:dyDescent="0.35">
      <c r="A7832" t="s">
        <v>7973</v>
      </c>
      <c r="B7832" s="1">
        <v>45208</v>
      </c>
      <c r="C7832" t="s">
        <v>26</v>
      </c>
      <c r="D7832" t="s">
        <v>46</v>
      </c>
      <c r="E7832">
        <v>6729853685</v>
      </c>
      <c r="F7832" t="s">
        <v>107</v>
      </c>
      <c r="G7832" t="s">
        <v>15</v>
      </c>
      <c r="H7832" t="s">
        <v>16</v>
      </c>
      <c r="I7832" t="s">
        <v>17</v>
      </c>
      <c r="J7832" t="s">
        <v>18</v>
      </c>
      <c r="K7832">
        <v>2888.96</v>
      </c>
      <c r="L7832">
        <v>842.61</v>
      </c>
      <c r="M7832" t="s">
        <v>19</v>
      </c>
      <c r="N7832">
        <v>0.29166551284891401</v>
      </c>
      <c r="O7832" t="s">
        <v>11351</v>
      </c>
      <c r="P7832" t="s">
        <v>11354</v>
      </c>
      <c r="R7832" t="s">
        <v>11353</v>
      </c>
      <c r="S7832">
        <f>IF(SalesData[[#This Row],[Return Status]]="Returned",1,0)</f>
        <v>0</v>
      </c>
      <c r="T7832">
        <v>2085.91</v>
      </c>
      <c r="U7832" s="2">
        <f>EOMONTH(SalesData[[#This Row],[Order Date]],0)</f>
        <v>45230</v>
      </c>
      <c r="V7832" s="9" t="str">
        <f>"Q"&amp;INT((MONTH(SalesData[[#This Row],[Order Date]])+2)/3)&amp;"-"&amp;YEAR(SalesData[[#This Row],[Order Date]])</f>
        <v>Q4-2023</v>
      </c>
    </row>
    <row r="7833" spans="1:22" x14ac:dyDescent="0.35">
      <c r="A7833" t="s">
        <v>7974</v>
      </c>
      <c r="B7833" s="1">
        <v>45224</v>
      </c>
      <c r="C7833" t="s">
        <v>71</v>
      </c>
      <c r="D7833" t="s">
        <v>99</v>
      </c>
      <c r="E7833">
        <v>3190340708</v>
      </c>
      <c r="F7833" t="s">
        <v>22</v>
      </c>
      <c r="G7833" t="s">
        <v>11368</v>
      </c>
      <c r="H7833" t="s">
        <v>24</v>
      </c>
      <c r="I7833" t="s">
        <v>17</v>
      </c>
      <c r="J7833" t="s">
        <v>42</v>
      </c>
      <c r="K7833">
        <v>3570.37</v>
      </c>
      <c r="L7833">
        <v>328.23</v>
      </c>
      <c r="M7833" t="s">
        <v>43</v>
      </c>
      <c r="N7833">
        <v>9.1931648540627395E-2</v>
      </c>
      <c r="O7833" t="s">
        <v>11351</v>
      </c>
      <c r="P7833" t="s">
        <v>11356</v>
      </c>
      <c r="R7833" t="s">
        <v>11353</v>
      </c>
      <c r="S7833">
        <f>IF(SalesData[[#This Row],[Return Status]]="Returned",1,0)</f>
        <v>0</v>
      </c>
      <c r="U7833" s="2">
        <f>EOMONTH(SalesData[[#This Row],[Order Date]],0)</f>
        <v>45230</v>
      </c>
      <c r="V7833" s="9" t="str">
        <f>"Q"&amp;INT((MONTH(SalesData[[#This Row],[Order Date]])+2)/3)&amp;"-"&amp;YEAR(SalesData[[#This Row],[Order Date]])</f>
        <v>Q4-2023</v>
      </c>
    </row>
    <row r="7834" spans="1:22" x14ac:dyDescent="0.35">
      <c r="A7834" t="s">
        <v>7975</v>
      </c>
      <c r="B7834" s="1">
        <v>45229</v>
      </c>
      <c r="C7834" t="s">
        <v>49</v>
      </c>
      <c r="D7834" t="s">
        <v>72</v>
      </c>
      <c r="E7834">
        <v>810518004</v>
      </c>
      <c r="F7834" t="s">
        <v>58</v>
      </c>
      <c r="G7834" t="s">
        <v>59</v>
      </c>
      <c r="H7834" t="s">
        <v>60</v>
      </c>
      <c r="I7834" t="s">
        <v>31</v>
      </c>
      <c r="J7834" t="s">
        <v>19</v>
      </c>
      <c r="K7834">
        <v>3079.02</v>
      </c>
      <c r="L7834">
        <v>258.14999999999998</v>
      </c>
      <c r="M7834" t="s">
        <v>19</v>
      </c>
      <c r="N7834">
        <v>8.3841611941461905E-2</v>
      </c>
      <c r="O7834" t="s">
        <v>11351</v>
      </c>
      <c r="P7834" t="s">
        <v>11356</v>
      </c>
      <c r="R7834" t="s">
        <v>11353</v>
      </c>
      <c r="S7834">
        <f>IF(SalesData[[#This Row],[Return Status]]="Returned",1,0)</f>
        <v>0</v>
      </c>
      <c r="T7834">
        <v>2183.56</v>
      </c>
      <c r="U7834" s="2">
        <f>EOMONTH(SalesData[[#This Row],[Order Date]],0)</f>
        <v>45230</v>
      </c>
      <c r="V7834" s="9" t="str">
        <f>"Q"&amp;INT((MONTH(SalesData[[#This Row],[Order Date]])+2)/3)&amp;"-"&amp;YEAR(SalesData[[#This Row],[Order Date]])</f>
        <v>Q4-2023</v>
      </c>
    </row>
    <row r="7835" spans="1:22" x14ac:dyDescent="0.35">
      <c r="A7835" t="s">
        <v>7976</v>
      </c>
      <c r="B7835" s="1">
        <v>45218</v>
      </c>
      <c r="C7835" t="s">
        <v>194</v>
      </c>
      <c r="D7835" t="s">
        <v>80</v>
      </c>
      <c r="E7835">
        <v>6526034725</v>
      </c>
      <c r="F7835" t="s">
        <v>28</v>
      </c>
      <c r="G7835" t="s">
        <v>1013</v>
      </c>
      <c r="H7835" t="s">
        <v>30</v>
      </c>
      <c r="I7835" t="s">
        <v>31</v>
      </c>
      <c r="J7835" t="s">
        <v>42</v>
      </c>
      <c r="K7835">
        <v>712.37</v>
      </c>
      <c r="L7835">
        <v>39.5</v>
      </c>
      <c r="M7835" t="s">
        <v>43</v>
      </c>
      <c r="N7835">
        <v>5.5448713449471498E-2</v>
      </c>
      <c r="O7835" t="s">
        <v>11355</v>
      </c>
      <c r="P7835" t="s">
        <v>11356</v>
      </c>
      <c r="R7835" t="s">
        <v>11353</v>
      </c>
      <c r="S7835">
        <f>IF(SalesData[[#This Row],[Return Status]]="Returned",1,0)</f>
        <v>0</v>
      </c>
      <c r="U7835" s="2">
        <f>EOMONTH(SalesData[[#This Row],[Order Date]],0)</f>
        <v>45230</v>
      </c>
      <c r="V7835" s="9" t="str">
        <f>"Q"&amp;INT((MONTH(SalesData[[#This Row],[Order Date]])+2)/3)&amp;"-"&amp;YEAR(SalesData[[#This Row],[Order Date]])</f>
        <v>Q4-2023</v>
      </c>
    </row>
    <row r="7836" spans="1:22" x14ac:dyDescent="0.35">
      <c r="A7836" t="s">
        <v>7977</v>
      </c>
      <c r="B7836" s="1">
        <v>45220</v>
      </c>
      <c r="C7836" t="s">
        <v>188</v>
      </c>
      <c r="D7836" t="s">
        <v>99</v>
      </c>
      <c r="E7836">
        <v>9787200931</v>
      </c>
      <c r="F7836" t="s">
        <v>88</v>
      </c>
      <c r="G7836" t="s">
        <v>89</v>
      </c>
      <c r="H7836" t="s">
        <v>90</v>
      </c>
      <c r="I7836" t="s">
        <v>31</v>
      </c>
      <c r="J7836" t="s">
        <v>62</v>
      </c>
      <c r="K7836">
        <v>367.52</v>
      </c>
      <c r="L7836">
        <v>54.04</v>
      </c>
      <c r="M7836" t="s">
        <v>62</v>
      </c>
      <c r="N7836">
        <v>0.147039616891598</v>
      </c>
      <c r="O7836" t="s">
        <v>11361</v>
      </c>
      <c r="P7836" t="s">
        <v>11352</v>
      </c>
      <c r="R7836" t="s">
        <v>11353</v>
      </c>
      <c r="S7836">
        <f>IF(SalesData[[#This Row],[Return Status]]="Returned",1,0)</f>
        <v>0</v>
      </c>
      <c r="T7836">
        <v>207.68</v>
      </c>
      <c r="U7836" s="2">
        <f>EOMONTH(SalesData[[#This Row],[Order Date]],0)</f>
        <v>45230</v>
      </c>
      <c r="V7836" s="9" t="str">
        <f>"Q"&amp;INT((MONTH(SalesData[[#This Row],[Order Date]])+2)/3)&amp;"-"&amp;YEAR(SalesData[[#This Row],[Order Date]])</f>
        <v>Q4-2023</v>
      </c>
    </row>
    <row r="7837" spans="1:22" x14ac:dyDescent="0.35">
      <c r="A7837" t="s">
        <v>7978</v>
      </c>
      <c r="B7837" s="1">
        <v>45216</v>
      </c>
      <c r="C7837" t="s">
        <v>176</v>
      </c>
      <c r="D7837" t="s">
        <v>13</v>
      </c>
      <c r="E7837">
        <v>2364174328</v>
      </c>
      <c r="F7837" t="s">
        <v>64</v>
      </c>
      <c r="G7837" t="s">
        <v>15</v>
      </c>
      <c r="H7837" t="s">
        <v>16</v>
      </c>
      <c r="I7837" t="s">
        <v>17</v>
      </c>
      <c r="J7837" t="s">
        <v>65</v>
      </c>
      <c r="K7837">
        <v>671.53</v>
      </c>
      <c r="L7837">
        <v>102.36</v>
      </c>
      <c r="M7837" t="s">
        <v>65</v>
      </c>
      <c r="N7837">
        <v>0.15242803746668099</v>
      </c>
      <c r="O7837" t="s">
        <v>11355</v>
      </c>
      <c r="P7837" t="s">
        <v>11352</v>
      </c>
      <c r="R7837" t="s">
        <v>11353</v>
      </c>
      <c r="S7837">
        <f>IF(SalesData[[#This Row],[Return Status]]="Returned",1,0)</f>
        <v>0</v>
      </c>
      <c r="T7837">
        <v>2085.91</v>
      </c>
      <c r="U7837" s="2">
        <f>EOMONTH(SalesData[[#This Row],[Order Date]],0)</f>
        <v>45230</v>
      </c>
      <c r="V7837" s="9" t="str">
        <f>"Q"&amp;INT((MONTH(SalesData[[#This Row],[Order Date]])+2)/3)&amp;"-"&amp;YEAR(SalesData[[#This Row],[Order Date]])</f>
        <v>Q4-2023</v>
      </c>
    </row>
    <row r="7838" spans="1:22" x14ac:dyDescent="0.35">
      <c r="A7838" t="s">
        <v>7979</v>
      </c>
      <c r="B7838" s="1">
        <v>45206</v>
      </c>
      <c r="C7838" t="s">
        <v>97</v>
      </c>
      <c r="D7838" t="s">
        <v>80</v>
      </c>
      <c r="E7838">
        <v>7317508528</v>
      </c>
      <c r="F7838" t="s">
        <v>357</v>
      </c>
      <c r="G7838" t="s">
        <v>164</v>
      </c>
      <c r="H7838" t="s">
        <v>11357</v>
      </c>
      <c r="I7838" t="s">
        <v>36</v>
      </c>
      <c r="J7838" t="s">
        <v>65</v>
      </c>
      <c r="K7838">
        <v>3459.46</v>
      </c>
      <c r="L7838">
        <v>930.92</v>
      </c>
      <c r="M7838" t="s">
        <v>65</v>
      </c>
      <c r="N7838">
        <v>0.269094020454059</v>
      </c>
      <c r="O7838" t="s">
        <v>11351</v>
      </c>
      <c r="P7838" t="s">
        <v>11354</v>
      </c>
      <c r="Q7838" t="s">
        <v>11359</v>
      </c>
      <c r="R7838" t="s">
        <v>11360</v>
      </c>
      <c r="S7838">
        <f>IF(SalesData[[#This Row],[Return Status]]="Returned",1,0)</f>
        <v>1</v>
      </c>
      <c r="U7838" s="2">
        <f>EOMONTH(SalesData[[#This Row],[Order Date]],0)</f>
        <v>45230</v>
      </c>
      <c r="V7838" s="9" t="str">
        <f>"Q"&amp;INT((MONTH(SalesData[[#This Row],[Order Date]])+2)/3)&amp;"-"&amp;YEAR(SalesData[[#This Row],[Order Date]])</f>
        <v>Q4-2023</v>
      </c>
    </row>
    <row r="7839" spans="1:22" x14ac:dyDescent="0.35">
      <c r="A7839" t="s">
        <v>7980</v>
      </c>
      <c r="B7839" s="1">
        <v>45202</v>
      </c>
      <c r="C7839" t="s">
        <v>124</v>
      </c>
      <c r="D7839" t="s">
        <v>99</v>
      </c>
      <c r="E7839">
        <v>5788475692</v>
      </c>
      <c r="F7839" t="s">
        <v>83</v>
      </c>
      <c r="G7839" t="s">
        <v>84</v>
      </c>
      <c r="H7839" t="s">
        <v>85</v>
      </c>
      <c r="I7839" t="s">
        <v>31</v>
      </c>
      <c r="J7839" t="s">
        <v>18</v>
      </c>
      <c r="K7839">
        <v>2786.71</v>
      </c>
      <c r="L7839">
        <v>676.69</v>
      </c>
      <c r="M7839" t="s">
        <v>19</v>
      </c>
      <c r="N7839">
        <v>0.242827563686211</v>
      </c>
      <c r="O7839" t="s">
        <v>11351</v>
      </c>
      <c r="P7839" t="s">
        <v>11354</v>
      </c>
      <c r="R7839" t="s">
        <v>11353</v>
      </c>
      <c r="S7839">
        <f>IF(SalesData[[#This Row],[Return Status]]="Returned",1,0)</f>
        <v>0</v>
      </c>
      <c r="T7839">
        <v>847.14</v>
      </c>
      <c r="U7839" s="2">
        <f>EOMONTH(SalesData[[#This Row],[Order Date]],0)</f>
        <v>45230</v>
      </c>
      <c r="V7839" s="9" t="str">
        <f>"Q"&amp;INT((MONTH(SalesData[[#This Row],[Order Date]])+2)/3)&amp;"-"&amp;YEAR(SalesData[[#This Row],[Order Date]])</f>
        <v>Q4-2023</v>
      </c>
    </row>
    <row r="7840" spans="1:22" x14ac:dyDescent="0.35">
      <c r="A7840" t="s">
        <v>7981</v>
      </c>
      <c r="B7840" s="1">
        <v>45200</v>
      </c>
      <c r="C7840" t="s">
        <v>77</v>
      </c>
      <c r="D7840" t="s">
        <v>145</v>
      </c>
      <c r="E7840">
        <v>7582525875</v>
      </c>
      <c r="F7840" t="s">
        <v>127</v>
      </c>
      <c r="G7840" t="s">
        <v>29</v>
      </c>
      <c r="H7840" t="s">
        <v>30</v>
      </c>
      <c r="I7840" t="s">
        <v>31</v>
      </c>
      <c r="J7840" t="s">
        <v>62</v>
      </c>
      <c r="K7840">
        <v>649.22</v>
      </c>
      <c r="L7840">
        <v>84.07</v>
      </c>
      <c r="M7840" t="s">
        <v>62</v>
      </c>
      <c r="N7840">
        <v>0.12949385416345799</v>
      </c>
      <c r="O7840" t="s">
        <v>11355</v>
      </c>
      <c r="P7840" t="s">
        <v>11352</v>
      </c>
      <c r="Q7840" t="s">
        <v>11363</v>
      </c>
      <c r="R7840" t="s">
        <v>11360</v>
      </c>
      <c r="S7840">
        <f>IF(SalesData[[#This Row],[Return Status]]="Returned",1,0)</f>
        <v>1</v>
      </c>
      <c r="T7840">
        <v>2788.38</v>
      </c>
      <c r="U7840" s="2">
        <f>EOMONTH(SalesData[[#This Row],[Order Date]],0)</f>
        <v>45230</v>
      </c>
      <c r="V7840" s="9" t="str">
        <f>"Q"&amp;INT((MONTH(SalesData[[#This Row],[Order Date]])+2)/3)&amp;"-"&amp;YEAR(SalesData[[#This Row],[Order Date]])</f>
        <v>Q4-2023</v>
      </c>
    </row>
    <row r="7841" spans="1:22" x14ac:dyDescent="0.35">
      <c r="A7841" t="s">
        <v>7982</v>
      </c>
      <c r="B7841" s="1">
        <v>45219</v>
      </c>
      <c r="C7841" t="s">
        <v>106</v>
      </c>
      <c r="D7841" t="s">
        <v>80</v>
      </c>
      <c r="E7841">
        <v>3312809890</v>
      </c>
      <c r="F7841" t="s">
        <v>33</v>
      </c>
      <c r="G7841" t="s">
        <v>34</v>
      </c>
      <c r="H7841" t="s">
        <v>35</v>
      </c>
      <c r="I7841" t="s">
        <v>36</v>
      </c>
      <c r="J7841" t="s">
        <v>65</v>
      </c>
      <c r="K7841">
        <v>4382.67</v>
      </c>
      <c r="L7841">
        <v>352.03</v>
      </c>
      <c r="M7841" t="s">
        <v>65</v>
      </c>
      <c r="N7841">
        <v>8.0323181987236106E-2</v>
      </c>
      <c r="O7841" t="s">
        <v>11351</v>
      </c>
      <c r="P7841" t="s">
        <v>11356</v>
      </c>
      <c r="R7841" t="s">
        <v>11353</v>
      </c>
      <c r="S7841">
        <f>IF(SalesData[[#This Row],[Return Status]]="Returned",1,0)</f>
        <v>0</v>
      </c>
      <c r="U7841" s="2">
        <f>EOMONTH(SalesData[[#This Row],[Order Date]],0)</f>
        <v>45230</v>
      </c>
      <c r="V7841" s="9" t="str">
        <f>"Q"&amp;INT((MONTH(SalesData[[#This Row],[Order Date]])+2)/3)&amp;"-"&amp;YEAR(SalesData[[#This Row],[Order Date]])</f>
        <v>Q4-2023</v>
      </c>
    </row>
    <row r="7842" spans="1:22" x14ac:dyDescent="0.35">
      <c r="A7842" t="s">
        <v>7983</v>
      </c>
      <c r="B7842" s="1">
        <v>45211</v>
      </c>
      <c r="C7842" t="s">
        <v>45</v>
      </c>
      <c r="D7842" t="s">
        <v>39</v>
      </c>
      <c r="E7842">
        <v>9745108603</v>
      </c>
      <c r="F7842" t="s">
        <v>206</v>
      </c>
      <c r="G7842" t="s">
        <v>89</v>
      </c>
      <c r="H7842" t="s">
        <v>90</v>
      </c>
      <c r="I7842" t="s">
        <v>31</v>
      </c>
      <c r="J7842" t="s">
        <v>19</v>
      </c>
      <c r="K7842">
        <v>2642.85</v>
      </c>
      <c r="L7842">
        <v>219.95</v>
      </c>
      <c r="M7842" t="s">
        <v>19</v>
      </c>
      <c r="N7842">
        <v>8.3224549255538502E-2</v>
      </c>
      <c r="O7842" t="s">
        <v>11351</v>
      </c>
      <c r="P7842" t="s">
        <v>11356</v>
      </c>
      <c r="Q7842" t="s">
        <v>11364</v>
      </c>
      <c r="R7842" t="s">
        <v>11360</v>
      </c>
      <c r="S7842">
        <f>IF(SalesData[[#This Row],[Return Status]]="Returned",1,0)</f>
        <v>1</v>
      </c>
      <c r="T7842">
        <v>207.68</v>
      </c>
      <c r="U7842" s="2">
        <f>EOMONTH(SalesData[[#This Row],[Order Date]],0)</f>
        <v>45230</v>
      </c>
      <c r="V7842" s="9" t="str">
        <f>"Q"&amp;INT((MONTH(SalesData[[#This Row],[Order Date]])+2)/3)&amp;"-"&amp;YEAR(SalesData[[#This Row],[Order Date]])</f>
        <v>Q4-2023</v>
      </c>
    </row>
    <row r="7843" spans="1:22" x14ac:dyDescent="0.35">
      <c r="A7843" t="s">
        <v>7984</v>
      </c>
      <c r="B7843" s="1">
        <v>45224</v>
      </c>
      <c r="C7843" t="s">
        <v>87</v>
      </c>
      <c r="D7843" t="s">
        <v>72</v>
      </c>
      <c r="E7843">
        <v>63002943</v>
      </c>
      <c r="F7843" t="s">
        <v>312</v>
      </c>
      <c r="G7843" t="s">
        <v>141</v>
      </c>
      <c r="H7843" t="s">
        <v>121</v>
      </c>
      <c r="I7843" t="s">
        <v>17</v>
      </c>
      <c r="J7843" t="s">
        <v>62</v>
      </c>
      <c r="K7843">
        <v>3330.76</v>
      </c>
      <c r="L7843">
        <v>558.05999999999995</v>
      </c>
      <c r="M7843" t="s">
        <v>62</v>
      </c>
      <c r="N7843">
        <v>0.167547346551538</v>
      </c>
      <c r="O7843" t="s">
        <v>11351</v>
      </c>
      <c r="P7843" t="s">
        <v>11352</v>
      </c>
      <c r="Q7843" t="s">
        <v>11376</v>
      </c>
      <c r="R7843" t="s">
        <v>11360</v>
      </c>
      <c r="S7843">
        <f>IF(SalesData[[#This Row],[Return Status]]="Returned",1,0)</f>
        <v>1</v>
      </c>
      <c r="T7843">
        <v>2793.38</v>
      </c>
      <c r="U7843" s="2">
        <f>EOMONTH(SalesData[[#This Row],[Order Date]],0)</f>
        <v>45230</v>
      </c>
      <c r="V7843" s="9" t="str">
        <f>"Q"&amp;INT((MONTH(SalesData[[#This Row],[Order Date]])+2)/3)&amp;"-"&amp;YEAR(SalesData[[#This Row],[Order Date]])</f>
        <v>Q4-2023</v>
      </c>
    </row>
    <row r="7844" spans="1:22" x14ac:dyDescent="0.35">
      <c r="A7844" t="s">
        <v>7985</v>
      </c>
      <c r="B7844" s="1">
        <v>45220</v>
      </c>
      <c r="C7844" t="s">
        <v>176</v>
      </c>
      <c r="D7844" t="s">
        <v>72</v>
      </c>
      <c r="E7844">
        <v>1582497574</v>
      </c>
      <c r="F7844" t="s">
        <v>137</v>
      </c>
      <c r="G7844" t="s">
        <v>34</v>
      </c>
      <c r="H7844" t="s">
        <v>35</v>
      </c>
      <c r="I7844" t="s">
        <v>36</v>
      </c>
      <c r="J7844" t="s">
        <v>62</v>
      </c>
      <c r="K7844">
        <v>129.27000000000001</v>
      </c>
      <c r="L7844">
        <v>37.86</v>
      </c>
      <c r="M7844" t="s">
        <v>62</v>
      </c>
      <c r="N7844">
        <v>0.29287537711766098</v>
      </c>
      <c r="O7844" t="s">
        <v>11361</v>
      </c>
      <c r="P7844" t="s">
        <v>11354</v>
      </c>
      <c r="R7844" t="s">
        <v>11353</v>
      </c>
      <c r="S7844">
        <f>IF(SalesData[[#This Row],[Return Status]]="Returned",1,0)</f>
        <v>0</v>
      </c>
      <c r="U7844" s="2">
        <f>EOMONTH(SalesData[[#This Row],[Order Date]],0)</f>
        <v>45230</v>
      </c>
      <c r="V7844" s="9" t="str">
        <f>"Q"&amp;INT((MONTH(SalesData[[#This Row],[Order Date]])+2)/3)&amp;"-"&amp;YEAR(SalesData[[#This Row],[Order Date]])</f>
        <v>Q4-2023</v>
      </c>
    </row>
    <row r="7845" spans="1:22" x14ac:dyDescent="0.35">
      <c r="A7845" t="s">
        <v>7986</v>
      </c>
      <c r="B7845" s="1">
        <v>45224</v>
      </c>
      <c r="C7845" t="s">
        <v>12</v>
      </c>
      <c r="D7845" t="s">
        <v>27</v>
      </c>
      <c r="E7845">
        <v>4876589001</v>
      </c>
      <c r="F7845" t="s">
        <v>83</v>
      </c>
      <c r="G7845" t="s">
        <v>11375</v>
      </c>
      <c r="H7845" t="s">
        <v>85</v>
      </c>
      <c r="I7845" t="s">
        <v>31</v>
      </c>
      <c r="J7845" t="s">
        <v>19</v>
      </c>
      <c r="K7845">
        <v>2068.0300000000002</v>
      </c>
      <c r="L7845">
        <v>518.89</v>
      </c>
      <c r="M7845" t="s">
        <v>19</v>
      </c>
      <c r="N7845">
        <v>0.25091028660125803</v>
      </c>
      <c r="O7845" t="s">
        <v>11351</v>
      </c>
      <c r="P7845" t="s">
        <v>11354</v>
      </c>
      <c r="R7845" t="s">
        <v>11353</v>
      </c>
      <c r="S7845">
        <f>IF(SalesData[[#This Row],[Return Status]]="Returned",1,0)</f>
        <v>0</v>
      </c>
      <c r="U7845" s="2">
        <f>EOMONTH(SalesData[[#This Row],[Order Date]],0)</f>
        <v>45230</v>
      </c>
      <c r="V7845" s="9" t="str">
        <f>"Q"&amp;INT((MONTH(SalesData[[#This Row],[Order Date]])+2)/3)&amp;"-"&amp;YEAR(SalesData[[#This Row],[Order Date]])</f>
        <v>Q4-2023</v>
      </c>
    </row>
    <row r="7846" spans="1:22" x14ac:dyDescent="0.35">
      <c r="A7846" t="s">
        <v>7987</v>
      </c>
      <c r="B7846" s="1">
        <v>45207</v>
      </c>
      <c r="C7846" t="s">
        <v>124</v>
      </c>
      <c r="D7846" t="s">
        <v>80</v>
      </c>
      <c r="E7846">
        <v>2868670482</v>
      </c>
      <c r="F7846" t="s">
        <v>206</v>
      </c>
      <c r="G7846" t="s">
        <v>89</v>
      </c>
      <c r="H7846" t="s">
        <v>90</v>
      </c>
      <c r="I7846" t="s">
        <v>31</v>
      </c>
      <c r="J7846" t="s">
        <v>19</v>
      </c>
      <c r="K7846">
        <v>1848.97</v>
      </c>
      <c r="L7846">
        <v>264.02999999999997</v>
      </c>
      <c r="M7846" t="s">
        <v>19</v>
      </c>
      <c r="N7846">
        <v>0.142798422905726</v>
      </c>
      <c r="O7846" t="s">
        <v>11351</v>
      </c>
      <c r="P7846" t="s">
        <v>11352</v>
      </c>
      <c r="Q7846" t="s">
        <v>11372</v>
      </c>
      <c r="R7846" t="s">
        <v>11360</v>
      </c>
      <c r="S7846">
        <f>IF(SalesData[[#This Row],[Return Status]]="Returned",1,0)</f>
        <v>1</v>
      </c>
      <c r="T7846">
        <v>207.68</v>
      </c>
      <c r="U7846" s="2">
        <f>EOMONTH(SalesData[[#This Row],[Order Date]],0)</f>
        <v>45230</v>
      </c>
      <c r="V7846" s="9" t="str">
        <f>"Q"&amp;INT((MONTH(SalesData[[#This Row],[Order Date]])+2)/3)&amp;"-"&amp;YEAR(SalesData[[#This Row],[Order Date]])</f>
        <v>Q4-2023</v>
      </c>
    </row>
    <row r="7847" spans="1:22" x14ac:dyDescent="0.35">
      <c r="A7847" t="s">
        <v>7988</v>
      </c>
      <c r="B7847" s="1">
        <v>45209</v>
      </c>
      <c r="C7847" t="s">
        <v>111</v>
      </c>
      <c r="D7847" t="s">
        <v>39</v>
      </c>
      <c r="E7847">
        <v>6819327737</v>
      </c>
      <c r="F7847" t="s">
        <v>73</v>
      </c>
      <c r="G7847" t="s">
        <v>74</v>
      </c>
      <c r="H7847" t="s">
        <v>75</v>
      </c>
      <c r="I7847" t="s">
        <v>36</v>
      </c>
      <c r="J7847" t="s">
        <v>65</v>
      </c>
      <c r="K7847">
        <v>172.11</v>
      </c>
      <c r="L7847">
        <v>19.899999999999999</v>
      </c>
      <c r="M7847" t="s">
        <v>65</v>
      </c>
      <c r="N7847">
        <v>0.115623729010517</v>
      </c>
      <c r="O7847" t="s">
        <v>11361</v>
      </c>
      <c r="P7847" t="s">
        <v>11352</v>
      </c>
      <c r="Q7847" t="s">
        <v>11366</v>
      </c>
      <c r="R7847" t="s">
        <v>11360</v>
      </c>
      <c r="S7847">
        <f>IF(SalesData[[#This Row],[Return Status]]="Returned",1,0)</f>
        <v>1</v>
      </c>
      <c r="T7847">
        <v>2420.2800000000002</v>
      </c>
      <c r="U7847" s="2">
        <f>EOMONTH(SalesData[[#This Row],[Order Date]],0)</f>
        <v>45230</v>
      </c>
      <c r="V7847" s="9" t="str">
        <f>"Q"&amp;INT((MONTH(SalesData[[#This Row],[Order Date]])+2)/3)&amp;"-"&amp;YEAR(SalesData[[#This Row],[Order Date]])</f>
        <v>Q4-2023</v>
      </c>
    </row>
    <row r="7848" spans="1:22" x14ac:dyDescent="0.35">
      <c r="A7848" t="s">
        <v>7989</v>
      </c>
      <c r="B7848" s="1">
        <v>45213</v>
      </c>
      <c r="C7848" t="s">
        <v>325</v>
      </c>
      <c r="D7848" t="s">
        <v>27</v>
      </c>
      <c r="E7848">
        <v>9242118675</v>
      </c>
      <c r="F7848" t="s">
        <v>147</v>
      </c>
      <c r="G7848" t="s">
        <v>84</v>
      </c>
      <c r="H7848" t="s">
        <v>85</v>
      </c>
      <c r="I7848" t="s">
        <v>31</v>
      </c>
      <c r="J7848" t="s">
        <v>19</v>
      </c>
      <c r="K7848">
        <v>846.71</v>
      </c>
      <c r="L7848">
        <v>117.75</v>
      </c>
      <c r="M7848" t="s">
        <v>19</v>
      </c>
      <c r="N7848">
        <v>0.13906768551215901</v>
      </c>
      <c r="O7848" t="s">
        <v>11355</v>
      </c>
      <c r="P7848" t="s">
        <v>11352</v>
      </c>
      <c r="R7848" t="s">
        <v>11353</v>
      </c>
      <c r="S7848">
        <f>IF(SalesData[[#This Row],[Return Status]]="Returned",1,0)</f>
        <v>0</v>
      </c>
      <c r="T7848">
        <v>847.14</v>
      </c>
      <c r="U7848" s="2">
        <f>EOMONTH(SalesData[[#This Row],[Order Date]],0)</f>
        <v>45230</v>
      </c>
      <c r="V7848" s="9" t="str">
        <f>"Q"&amp;INT((MONTH(SalesData[[#This Row],[Order Date]])+2)/3)&amp;"-"&amp;YEAR(SalesData[[#This Row],[Order Date]])</f>
        <v>Q4-2023</v>
      </c>
    </row>
    <row r="7849" spans="1:22" x14ac:dyDescent="0.35">
      <c r="A7849" t="s">
        <v>7990</v>
      </c>
      <c r="B7849" s="1">
        <v>45208</v>
      </c>
      <c r="C7849" t="s">
        <v>132</v>
      </c>
      <c r="D7849" t="s">
        <v>46</v>
      </c>
      <c r="E7849">
        <v>2952306541</v>
      </c>
      <c r="F7849" t="s">
        <v>185</v>
      </c>
      <c r="G7849" t="s">
        <v>164</v>
      </c>
      <c r="H7849" t="s">
        <v>165</v>
      </c>
      <c r="I7849" t="s">
        <v>36</v>
      </c>
      <c r="J7849" t="s">
        <v>19</v>
      </c>
      <c r="K7849">
        <v>2465.27</v>
      </c>
      <c r="L7849">
        <v>186.73</v>
      </c>
      <c r="M7849" t="s">
        <v>19</v>
      </c>
      <c r="N7849">
        <v>7.5744238967739796E-2</v>
      </c>
      <c r="O7849" t="s">
        <v>11351</v>
      </c>
      <c r="P7849" t="s">
        <v>11356</v>
      </c>
      <c r="R7849" t="s">
        <v>11353</v>
      </c>
      <c r="S7849">
        <f>IF(SalesData[[#This Row],[Return Status]]="Returned",1,0)</f>
        <v>0</v>
      </c>
      <c r="U7849" s="2">
        <f>EOMONTH(SalesData[[#This Row],[Order Date]],0)</f>
        <v>45230</v>
      </c>
      <c r="V7849" s="9" t="str">
        <f>"Q"&amp;INT((MONTH(SalesData[[#This Row],[Order Date]])+2)/3)&amp;"-"&amp;YEAR(SalesData[[#This Row],[Order Date]])</f>
        <v>Q4-2023</v>
      </c>
    </row>
    <row r="7850" spans="1:22" x14ac:dyDescent="0.35">
      <c r="A7850" t="s">
        <v>7991</v>
      </c>
      <c r="B7850" s="1">
        <v>45211</v>
      </c>
      <c r="C7850" t="s">
        <v>149</v>
      </c>
      <c r="D7850" t="s">
        <v>99</v>
      </c>
      <c r="E7850">
        <v>2821037516</v>
      </c>
      <c r="F7850" t="s">
        <v>58</v>
      </c>
      <c r="G7850" t="s">
        <v>59</v>
      </c>
      <c r="H7850" t="s">
        <v>60</v>
      </c>
      <c r="I7850" t="s">
        <v>31</v>
      </c>
      <c r="J7850" t="s">
        <v>18</v>
      </c>
      <c r="K7850">
        <v>1609.55</v>
      </c>
      <c r="L7850">
        <v>249.16</v>
      </c>
      <c r="M7850" t="s">
        <v>19</v>
      </c>
      <c r="N7850">
        <v>0.15480103134416401</v>
      </c>
      <c r="O7850" t="s">
        <v>11351</v>
      </c>
      <c r="P7850" t="s">
        <v>11352</v>
      </c>
      <c r="R7850" t="s">
        <v>11353</v>
      </c>
      <c r="S7850">
        <f>IF(SalesData[[#This Row],[Return Status]]="Returned",1,0)</f>
        <v>0</v>
      </c>
      <c r="T7850">
        <v>2183.56</v>
      </c>
      <c r="U7850" s="2">
        <f>EOMONTH(SalesData[[#This Row],[Order Date]],0)</f>
        <v>45230</v>
      </c>
      <c r="V7850" s="9" t="str">
        <f>"Q"&amp;INT((MONTH(SalesData[[#This Row],[Order Date]])+2)/3)&amp;"-"&amp;YEAR(SalesData[[#This Row],[Order Date]])</f>
        <v>Q4-2023</v>
      </c>
    </row>
    <row r="7851" spans="1:22" x14ac:dyDescent="0.35">
      <c r="A7851" t="s">
        <v>7992</v>
      </c>
      <c r="B7851" s="1">
        <v>45222</v>
      </c>
      <c r="C7851" t="s">
        <v>124</v>
      </c>
      <c r="D7851" t="s">
        <v>39</v>
      </c>
      <c r="E7851">
        <v>2384129398</v>
      </c>
      <c r="F7851" t="s">
        <v>28</v>
      </c>
      <c r="G7851" t="s">
        <v>29</v>
      </c>
      <c r="H7851" t="s">
        <v>11357</v>
      </c>
      <c r="I7851" t="s">
        <v>31</v>
      </c>
      <c r="J7851" t="s">
        <v>65</v>
      </c>
      <c r="K7851">
        <v>1855</v>
      </c>
      <c r="L7851">
        <v>189.88</v>
      </c>
      <c r="M7851" t="s">
        <v>65</v>
      </c>
      <c r="N7851">
        <v>0.102361185983827</v>
      </c>
      <c r="O7851" t="s">
        <v>11351</v>
      </c>
      <c r="P7851" t="s">
        <v>11352</v>
      </c>
      <c r="R7851" t="s">
        <v>11353</v>
      </c>
      <c r="S7851">
        <f>IF(SalesData[[#This Row],[Return Status]]="Returned",1,0)</f>
        <v>0</v>
      </c>
      <c r="T7851">
        <v>2788.38</v>
      </c>
      <c r="U7851" s="2">
        <f>EOMONTH(SalesData[[#This Row],[Order Date]],0)</f>
        <v>45230</v>
      </c>
      <c r="V7851" s="9" t="str">
        <f>"Q"&amp;INT((MONTH(SalesData[[#This Row],[Order Date]])+2)/3)&amp;"-"&amp;YEAR(SalesData[[#This Row],[Order Date]])</f>
        <v>Q4-2023</v>
      </c>
    </row>
    <row r="7852" spans="1:22" x14ac:dyDescent="0.35">
      <c r="A7852" t="s">
        <v>7993</v>
      </c>
      <c r="B7852" s="1">
        <v>45200</v>
      </c>
      <c r="C7852" t="s">
        <v>21</v>
      </c>
      <c r="D7852" t="s">
        <v>80</v>
      </c>
      <c r="E7852">
        <v>3685641846</v>
      </c>
      <c r="F7852" t="s">
        <v>292</v>
      </c>
      <c r="G7852" t="s">
        <v>69</v>
      </c>
      <c r="H7852" t="s">
        <v>41</v>
      </c>
      <c r="I7852" t="s">
        <v>31</v>
      </c>
      <c r="J7852" t="s">
        <v>65</v>
      </c>
      <c r="K7852">
        <v>4608.17</v>
      </c>
      <c r="L7852">
        <v>432.2</v>
      </c>
      <c r="M7852" t="s">
        <v>65</v>
      </c>
      <c r="N7852">
        <v>9.3789942645345098E-2</v>
      </c>
      <c r="O7852" t="s">
        <v>11351</v>
      </c>
      <c r="P7852" t="s">
        <v>11356</v>
      </c>
      <c r="Q7852" t="s">
        <v>11364</v>
      </c>
      <c r="R7852" t="s">
        <v>11360</v>
      </c>
      <c r="S7852">
        <f>IF(SalesData[[#This Row],[Return Status]]="Returned",1,0)</f>
        <v>1</v>
      </c>
      <c r="T7852">
        <v>2081.52</v>
      </c>
      <c r="U7852" s="2">
        <f>EOMONTH(SalesData[[#This Row],[Order Date]],0)</f>
        <v>45230</v>
      </c>
      <c r="V7852" s="9" t="str">
        <f>"Q"&amp;INT((MONTH(SalesData[[#This Row],[Order Date]])+2)/3)&amp;"-"&amp;YEAR(SalesData[[#This Row],[Order Date]])</f>
        <v>Q4-2023</v>
      </c>
    </row>
    <row r="7853" spans="1:22" x14ac:dyDescent="0.35">
      <c r="A7853" t="s">
        <v>7994</v>
      </c>
      <c r="B7853" s="1">
        <v>45224</v>
      </c>
      <c r="C7853" t="s">
        <v>176</v>
      </c>
      <c r="D7853" t="s">
        <v>13</v>
      </c>
      <c r="E7853">
        <v>7336699365</v>
      </c>
      <c r="F7853" t="s">
        <v>73</v>
      </c>
      <c r="G7853" t="s">
        <v>74</v>
      </c>
      <c r="H7853" t="s">
        <v>75</v>
      </c>
      <c r="I7853" t="s">
        <v>36</v>
      </c>
      <c r="J7853" t="s">
        <v>19</v>
      </c>
      <c r="K7853">
        <v>2451.5300000000002</v>
      </c>
      <c r="L7853">
        <v>163.55000000000001</v>
      </c>
      <c r="M7853" t="s">
        <v>19</v>
      </c>
      <c r="N7853">
        <v>6.6713440178174405E-2</v>
      </c>
      <c r="O7853" t="s">
        <v>11351</v>
      </c>
      <c r="P7853" t="s">
        <v>11356</v>
      </c>
      <c r="R7853" t="s">
        <v>11353</v>
      </c>
      <c r="S7853">
        <f>IF(SalesData[[#This Row],[Return Status]]="Returned",1,0)</f>
        <v>0</v>
      </c>
      <c r="T7853">
        <v>2420.2800000000002</v>
      </c>
      <c r="U7853" s="2">
        <f>EOMONTH(SalesData[[#This Row],[Order Date]],0)</f>
        <v>45230</v>
      </c>
      <c r="V7853" s="9" t="str">
        <f>"Q"&amp;INT((MONTH(SalesData[[#This Row],[Order Date]])+2)/3)&amp;"-"&amp;YEAR(SalesData[[#This Row],[Order Date]])</f>
        <v>Q4-2023</v>
      </c>
    </row>
    <row r="7854" spans="1:22" x14ac:dyDescent="0.35">
      <c r="A7854" t="s">
        <v>7995</v>
      </c>
      <c r="B7854" s="1">
        <v>45223</v>
      </c>
      <c r="C7854" t="s">
        <v>45</v>
      </c>
      <c r="D7854" t="s">
        <v>13</v>
      </c>
      <c r="E7854">
        <v>8005605285</v>
      </c>
      <c r="F7854" t="s">
        <v>103</v>
      </c>
      <c r="G7854" t="s">
        <v>23</v>
      </c>
      <c r="H7854" t="s">
        <v>24</v>
      </c>
      <c r="I7854" t="s">
        <v>17</v>
      </c>
      <c r="J7854" t="s">
        <v>65</v>
      </c>
      <c r="K7854">
        <v>853.83</v>
      </c>
      <c r="L7854">
        <v>177.32</v>
      </c>
      <c r="M7854" t="s">
        <v>65</v>
      </c>
      <c r="N7854">
        <v>0.20767600107749801</v>
      </c>
      <c r="O7854" t="s">
        <v>11355</v>
      </c>
      <c r="P7854" t="s">
        <v>11354</v>
      </c>
      <c r="R7854" t="s">
        <v>11353</v>
      </c>
      <c r="S7854">
        <f>IF(SalesData[[#This Row],[Return Status]]="Returned",1,0)</f>
        <v>0</v>
      </c>
      <c r="T7854">
        <v>2821.33</v>
      </c>
      <c r="U7854" s="2">
        <f>EOMONTH(SalesData[[#This Row],[Order Date]],0)</f>
        <v>45230</v>
      </c>
      <c r="V7854" s="9" t="str">
        <f>"Q"&amp;INT((MONTH(SalesData[[#This Row],[Order Date]])+2)/3)&amp;"-"&amp;YEAR(SalesData[[#This Row],[Order Date]])</f>
        <v>Q4-2023</v>
      </c>
    </row>
    <row r="7855" spans="1:22" x14ac:dyDescent="0.35">
      <c r="A7855" t="s">
        <v>7996</v>
      </c>
      <c r="B7855" s="1">
        <v>45229</v>
      </c>
      <c r="C7855" t="s">
        <v>49</v>
      </c>
      <c r="D7855" t="s">
        <v>145</v>
      </c>
      <c r="E7855">
        <v>3894587085</v>
      </c>
      <c r="F7855" t="s">
        <v>292</v>
      </c>
      <c r="G7855" t="s">
        <v>11358</v>
      </c>
      <c r="H7855" t="s">
        <v>41</v>
      </c>
      <c r="I7855" t="s">
        <v>31</v>
      </c>
      <c r="J7855" t="s">
        <v>65</v>
      </c>
      <c r="K7855">
        <v>2441.33</v>
      </c>
      <c r="L7855">
        <v>325.89999999999998</v>
      </c>
      <c r="M7855" t="s">
        <v>65</v>
      </c>
      <c r="N7855">
        <v>0.13349280924741799</v>
      </c>
      <c r="O7855" t="s">
        <v>11351</v>
      </c>
      <c r="P7855" t="s">
        <v>11352</v>
      </c>
      <c r="R7855" t="s">
        <v>11353</v>
      </c>
      <c r="S7855">
        <f>IF(SalesData[[#This Row],[Return Status]]="Returned",1,0)</f>
        <v>0</v>
      </c>
      <c r="U7855" s="2">
        <f>EOMONTH(SalesData[[#This Row],[Order Date]],0)</f>
        <v>45230</v>
      </c>
      <c r="V7855" s="9" t="str">
        <f>"Q"&amp;INT((MONTH(SalesData[[#This Row],[Order Date]])+2)/3)&amp;"-"&amp;YEAR(SalesData[[#This Row],[Order Date]])</f>
        <v>Q4-2023</v>
      </c>
    </row>
    <row r="7856" spans="1:22" x14ac:dyDescent="0.35">
      <c r="A7856" t="s">
        <v>7997</v>
      </c>
      <c r="B7856" s="1">
        <v>45210</v>
      </c>
      <c r="C7856" t="s">
        <v>194</v>
      </c>
      <c r="D7856" t="s">
        <v>27</v>
      </c>
      <c r="E7856">
        <v>1748697064</v>
      </c>
      <c r="F7856" t="s">
        <v>172</v>
      </c>
      <c r="G7856" t="s">
        <v>141</v>
      </c>
      <c r="H7856" t="s">
        <v>121</v>
      </c>
      <c r="I7856" t="s">
        <v>17</v>
      </c>
      <c r="J7856" t="s">
        <v>19</v>
      </c>
      <c r="K7856">
        <v>3741.11</v>
      </c>
      <c r="L7856">
        <v>852.29</v>
      </c>
      <c r="M7856" t="s">
        <v>19</v>
      </c>
      <c r="N7856">
        <v>0.22781741247918399</v>
      </c>
      <c r="O7856" t="s">
        <v>11351</v>
      </c>
      <c r="P7856" t="s">
        <v>11354</v>
      </c>
      <c r="R7856" t="s">
        <v>11353</v>
      </c>
      <c r="S7856">
        <f>IF(SalesData[[#This Row],[Return Status]]="Returned",1,0)</f>
        <v>0</v>
      </c>
      <c r="T7856">
        <v>2793.38</v>
      </c>
      <c r="U7856" s="2">
        <f>EOMONTH(SalesData[[#This Row],[Order Date]],0)</f>
        <v>45230</v>
      </c>
      <c r="V7856" s="9" t="str">
        <f>"Q"&amp;INT((MONTH(SalesData[[#This Row],[Order Date]])+2)/3)&amp;"-"&amp;YEAR(SalesData[[#This Row],[Order Date]])</f>
        <v>Q4-2023</v>
      </c>
    </row>
    <row r="7857" spans="1:22" x14ac:dyDescent="0.35">
      <c r="A7857" t="s">
        <v>7998</v>
      </c>
      <c r="B7857" s="1">
        <v>45227</v>
      </c>
      <c r="C7857" t="s">
        <v>139</v>
      </c>
      <c r="D7857" t="s">
        <v>99</v>
      </c>
      <c r="E7857">
        <v>9078010513</v>
      </c>
      <c r="F7857" t="s">
        <v>156</v>
      </c>
      <c r="G7857" t="s">
        <v>84</v>
      </c>
      <c r="H7857" t="s">
        <v>85</v>
      </c>
      <c r="I7857" t="s">
        <v>31</v>
      </c>
      <c r="J7857" t="s">
        <v>65</v>
      </c>
      <c r="K7857">
        <v>1690.9</v>
      </c>
      <c r="L7857">
        <v>421.57</v>
      </c>
      <c r="M7857" t="s">
        <v>65</v>
      </c>
      <c r="N7857">
        <v>0.249316931811461</v>
      </c>
      <c r="O7857" t="s">
        <v>11351</v>
      </c>
      <c r="P7857" t="s">
        <v>11354</v>
      </c>
      <c r="R7857" t="s">
        <v>11353</v>
      </c>
      <c r="S7857">
        <f>IF(SalesData[[#This Row],[Return Status]]="Returned",1,0)</f>
        <v>0</v>
      </c>
      <c r="T7857">
        <v>847.14</v>
      </c>
      <c r="U7857" s="2">
        <f>EOMONTH(SalesData[[#This Row],[Order Date]],0)</f>
        <v>45230</v>
      </c>
      <c r="V7857" s="9" t="str">
        <f>"Q"&amp;INT((MONTH(SalesData[[#This Row],[Order Date]])+2)/3)&amp;"-"&amp;YEAR(SalesData[[#This Row],[Order Date]])</f>
        <v>Q4-2023</v>
      </c>
    </row>
    <row r="7858" spans="1:22" x14ac:dyDescent="0.35">
      <c r="A7858" t="s">
        <v>7999</v>
      </c>
      <c r="B7858" s="1">
        <v>45225</v>
      </c>
      <c r="C7858" t="s">
        <v>113</v>
      </c>
      <c r="D7858" t="s">
        <v>99</v>
      </c>
      <c r="E7858">
        <v>6441573894</v>
      </c>
      <c r="F7858" t="s">
        <v>129</v>
      </c>
      <c r="G7858" t="s">
        <v>11371</v>
      </c>
      <c r="H7858" t="s">
        <v>55</v>
      </c>
      <c r="I7858" t="s">
        <v>31</v>
      </c>
      <c r="J7858" t="s">
        <v>42</v>
      </c>
      <c r="K7858">
        <v>80.040000000000006</v>
      </c>
      <c r="L7858">
        <v>9.85</v>
      </c>
      <c r="M7858" t="s">
        <v>43</v>
      </c>
      <c r="N7858">
        <v>0.123063468265867</v>
      </c>
      <c r="O7858" t="s">
        <v>11361</v>
      </c>
      <c r="P7858" t="s">
        <v>11352</v>
      </c>
      <c r="R7858" t="s">
        <v>11353</v>
      </c>
      <c r="S7858">
        <f>IF(SalesData[[#This Row],[Return Status]]="Returned",1,0)</f>
        <v>0</v>
      </c>
      <c r="U7858" s="2">
        <f>EOMONTH(SalesData[[#This Row],[Order Date]],0)</f>
        <v>45230</v>
      </c>
      <c r="V7858" s="9" t="str">
        <f>"Q"&amp;INT((MONTH(SalesData[[#This Row],[Order Date]])+2)/3)&amp;"-"&amp;YEAR(SalesData[[#This Row],[Order Date]])</f>
        <v>Q4-2023</v>
      </c>
    </row>
    <row r="7859" spans="1:22" x14ac:dyDescent="0.35">
      <c r="A7859" t="s">
        <v>8000</v>
      </c>
      <c r="B7859" s="1">
        <v>45204</v>
      </c>
      <c r="C7859" t="s">
        <v>71</v>
      </c>
      <c r="D7859" t="s">
        <v>13</v>
      </c>
      <c r="E7859">
        <v>3577833099</v>
      </c>
      <c r="F7859" t="s">
        <v>154</v>
      </c>
      <c r="G7859" t="s">
        <v>29</v>
      </c>
      <c r="H7859" t="s">
        <v>11357</v>
      </c>
      <c r="I7859" t="s">
        <v>31</v>
      </c>
      <c r="J7859" t="s">
        <v>61</v>
      </c>
      <c r="K7859">
        <v>4814.78</v>
      </c>
      <c r="L7859">
        <v>946.1</v>
      </c>
      <c r="M7859" t="s">
        <v>62</v>
      </c>
      <c r="N7859">
        <v>0.19649911314743401</v>
      </c>
      <c r="O7859" t="s">
        <v>11351</v>
      </c>
      <c r="P7859" t="s">
        <v>11352</v>
      </c>
      <c r="R7859" t="s">
        <v>11353</v>
      </c>
      <c r="S7859">
        <f>IF(SalesData[[#This Row],[Return Status]]="Returned",1,0)</f>
        <v>0</v>
      </c>
      <c r="T7859">
        <v>2788.38</v>
      </c>
      <c r="U7859" s="2">
        <f>EOMONTH(SalesData[[#This Row],[Order Date]],0)</f>
        <v>45230</v>
      </c>
      <c r="V7859" s="9" t="str">
        <f>"Q"&amp;INT((MONTH(SalesData[[#This Row],[Order Date]])+2)/3)&amp;"-"&amp;YEAR(SalesData[[#This Row],[Order Date]])</f>
        <v>Q4-2023</v>
      </c>
    </row>
    <row r="7860" spans="1:22" x14ac:dyDescent="0.35">
      <c r="A7860" t="s">
        <v>8001</v>
      </c>
      <c r="B7860" s="1">
        <v>45222</v>
      </c>
      <c r="C7860" t="s">
        <v>132</v>
      </c>
      <c r="D7860" t="s">
        <v>72</v>
      </c>
      <c r="E7860">
        <v>9980600583</v>
      </c>
      <c r="F7860" t="s">
        <v>14</v>
      </c>
      <c r="G7860" t="s">
        <v>11362</v>
      </c>
      <c r="H7860" t="s">
        <v>16</v>
      </c>
      <c r="I7860" t="s">
        <v>17</v>
      </c>
      <c r="J7860" t="s">
        <v>65</v>
      </c>
      <c r="K7860">
        <v>931.15</v>
      </c>
      <c r="L7860">
        <v>29.88</v>
      </c>
      <c r="M7860" t="s">
        <v>65</v>
      </c>
      <c r="N7860">
        <v>3.2089351876711601E-2</v>
      </c>
      <c r="O7860" t="s">
        <v>11355</v>
      </c>
      <c r="P7860" t="s">
        <v>11356</v>
      </c>
      <c r="R7860" t="s">
        <v>11353</v>
      </c>
      <c r="S7860">
        <f>IF(SalesData[[#This Row],[Return Status]]="Returned",1,0)</f>
        <v>0</v>
      </c>
      <c r="U7860" s="2">
        <f>EOMONTH(SalesData[[#This Row],[Order Date]],0)</f>
        <v>45230</v>
      </c>
      <c r="V7860" s="9" t="str">
        <f>"Q"&amp;INT((MONTH(SalesData[[#This Row],[Order Date]])+2)/3)&amp;"-"&amp;YEAR(SalesData[[#This Row],[Order Date]])</f>
        <v>Q4-2023</v>
      </c>
    </row>
    <row r="7861" spans="1:22" x14ac:dyDescent="0.35">
      <c r="A7861" t="s">
        <v>8002</v>
      </c>
      <c r="B7861" s="1">
        <v>45203</v>
      </c>
      <c r="C7861" t="s">
        <v>139</v>
      </c>
      <c r="D7861" t="s">
        <v>72</v>
      </c>
      <c r="E7861">
        <v>3120906267</v>
      </c>
      <c r="F7861" t="s">
        <v>64</v>
      </c>
      <c r="G7861" t="s">
        <v>15</v>
      </c>
      <c r="H7861" t="s">
        <v>16</v>
      </c>
      <c r="I7861" t="s">
        <v>17</v>
      </c>
      <c r="J7861" t="s">
        <v>65</v>
      </c>
      <c r="K7861">
        <v>3869.4</v>
      </c>
      <c r="L7861">
        <v>561.92999999999995</v>
      </c>
      <c r="M7861" t="s">
        <v>65</v>
      </c>
      <c r="N7861">
        <v>0.145224065746627</v>
      </c>
      <c r="O7861" t="s">
        <v>11351</v>
      </c>
      <c r="P7861" t="s">
        <v>11352</v>
      </c>
      <c r="R7861" t="s">
        <v>11353</v>
      </c>
      <c r="S7861">
        <f>IF(SalesData[[#This Row],[Return Status]]="Returned",1,0)</f>
        <v>0</v>
      </c>
      <c r="T7861">
        <v>2085.91</v>
      </c>
      <c r="U7861" s="2">
        <f>EOMONTH(SalesData[[#This Row],[Order Date]],0)</f>
        <v>45230</v>
      </c>
      <c r="V7861" s="9" t="str">
        <f>"Q"&amp;INT((MONTH(SalesData[[#This Row],[Order Date]])+2)/3)&amp;"-"&amp;YEAR(SalesData[[#This Row],[Order Date]])</f>
        <v>Q4-2023</v>
      </c>
    </row>
    <row r="7862" spans="1:22" x14ac:dyDescent="0.35">
      <c r="A7862" t="s">
        <v>8003</v>
      </c>
      <c r="B7862" s="1">
        <v>45213</v>
      </c>
      <c r="C7862" t="s">
        <v>205</v>
      </c>
      <c r="D7862" t="s">
        <v>99</v>
      </c>
      <c r="E7862">
        <v>9159822055</v>
      </c>
      <c r="F7862" t="s">
        <v>33</v>
      </c>
      <c r="G7862" t="s">
        <v>34</v>
      </c>
      <c r="H7862" t="s">
        <v>11357</v>
      </c>
      <c r="I7862" t="s">
        <v>36</v>
      </c>
      <c r="J7862" t="s">
        <v>43</v>
      </c>
      <c r="K7862">
        <v>3281.92</v>
      </c>
      <c r="L7862">
        <v>474.77</v>
      </c>
      <c r="M7862" t="s">
        <v>43</v>
      </c>
      <c r="N7862">
        <v>0.144662270865835</v>
      </c>
      <c r="O7862" t="s">
        <v>11351</v>
      </c>
      <c r="P7862" t="s">
        <v>11352</v>
      </c>
      <c r="R7862" t="s">
        <v>11353</v>
      </c>
      <c r="S7862">
        <f>IF(SalesData[[#This Row],[Return Status]]="Returned",1,0)</f>
        <v>0</v>
      </c>
      <c r="U7862" s="2">
        <f>EOMONTH(SalesData[[#This Row],[Order Date]],0)</f>
        <v>45230</v>
      </c>
      <c r="V7862" s="9" t="str">
        <f>"Q"&amp;INT((MONTH(SalesData[[#This Row],[Order Date]])+2)/3)&amp;"-"&amp;YEAR(SalesData[[#This Row],[Order Date]])</f>
        <v>Q4-2023</v>
      </c>
    </row>
    <row r="7863" spans="1:22" x14ac:dyDescent="0.35">
      <c r="A7863" t="s">
        <v>8004</v>
      </c>
      <c r="B7863" s="1">
        <v>45216</v>
      </c>
      <c r="C7863" t="s">
        <v>97</v>
      </c>
      <c r="D7863" t="s">
        <v>80</v>
      </c>
      <c r="E7863">
        <v>2692593546</v>
      </c>
      <c r="F7863" t="s">
        <v>14</v>
      </c>
      <c r="G7863" t="s">
        <v>15</v>
      </c>
      <c r="H7863" t="s">
        <v>16</v>
      </c>
      <c r="I7863" t="s">
        <v>17</v>
      </c>
      <c r="J7863" t="s">
        <v>61</v>
      </c>
      <c r="K7863">
        <v>4688.6499999999996</v>
      </c>
      <c r="L7863">
        <v>654.03</v>
      </c>
      <c r="M7863" t="s">
        <v>62</v>
      </c>
      <c r="N7863">
        <v>0.139492177919017</v>
      </c>
      <c r="O7863" t="s">
        <v>11351</v>
      </c>
      <c r="P7863" t="s">
        <v>11352</v>
      </c>
      <c r="R7863" t="s">
        <v>11353</v>
      </c>
      <c r="S7863">
        <f>IF(SalesData[[#This Row],[Return Status]]="Returned",1,0)</f>
        <v>0</v>
      </c>
      <c r="T7863">
        <v>2085.91</v>
      </c>
      <c r="U7863" s="2">
        <f>EOMONTH(SalesData[[#This Row],[Order Date]],0)</f>
        <v>45230</v>
      </c>
      <c r="V7863" s="9" t="str">
        <f>"Q"&amp;INT((MONTH(SalesData[[#This Row],[Order Date]])+2)/3)&amp;"-"&amp;YEAR(SalesData[[#This Row],[Order Date]])</f>
        <v>Q4-2023</v>
      </c>
    </row>
    <row r="7864" spans="1:22" x14ac:dyDescent="0.35">
      <c r="A7864" t="s">
        <v>8005</v>
      </c>
      <c r="B7864" s="1">
        <v>45217</v>
      </c>
      <c r="C7864" t="s">
        <v>111</v>
      </c>
      <c r="D7864" t="s">
        <v>27</v>
      </c>
      <c r="E7864">
        <v>604833419</v>
      </c>
      <c r="F7864" t="s">
        <v>64</v>
      </c>
      <c r="G7864" t="s">
        <v>15</v>
      </c>
      <c r="H7864" t="s">
        <v>11357</v>
      </c>
      <c r="I7864" t="s">
        <v>17</v>
      </c>
      <c r="J7864" t="s">
        <v>19</v>
      </c>
      <c r="K7864">
        <v>3557.46</v>
      </c>
      <c r="L7864">
        <v>997.12</v>
      </c>
      <c r="M7864" t="s">
        <v>19</v>
      </c>
      <c r="N7864">
        <v>0.28028986973852099</v>
      </c>
      <c r="O7864" t="s">
        <v>11351</v>
      </c>
      <c r="P7864" t="s">
        <v>11354</v>
      </c>
      <c r="R7864" t="s">
        <v>11353</v>
      </c>
      <c r="S7864">
        <f>IF(SalesData[[#This Row],[Return Status]]="Returned",1,0)</f>
        <v>0</v>
      </c>
      <c r="T7864">
        <v>2085.91</v>
      </c>
      <c r="U7864" s="2">
        <f>EOMONTH(SalesData[[#This Row],[Order Date]],0)</f>
        <v>45230</v>
      </c>
      <c r="V7864" s="9" t="str">
        <f>"Q"&amp;INT((MONTH(SalesData[[#This Row],[Order Date]])+2)/3)&amp;"-"&amp;YEAR(SalesData[[#This Row],[Order Date]])</f>
        <v>Q4-2023</v>
      </c>
    </row>
    <row r="7865" spans="1:22" x14ac:dyDescent="0.35">
      <c r="A7865" t="s">
        <v>8006</v>
      </c>
      <c r="B7865" s="1">
        <v>45214</v>
      </c>
      <c r="C7865" t="s">
        <v>188</v>
      </c>
      <c r="D7865" t="s">
        <v>80</v>
      </c>
      <c r="E7865">
        <v>620791229</v>
      </c>
      <c r="F7865" t="s">
        <v>53</v>
      </c>
      <c r="G7865" t="s">
        <v>505</v>
      </c>
      <c r="H7865" t="s">
        <v>55</v>
      </c>
      <c r="I7865" t="s">
        <v>31</v>
      </c>
      <c r="J7865" t="s">
        <v>18</v>
      </c>
      <c r="K7865">
        <v>2519.4499999999998</v>
      </c>
      <c r="L7865">
        <v>701.56</v>
      </c>
      <c r="M7865" t="s">
        <v>19</v>
      </c>
      <c r="N7865">
        <v>0.27845759987298802</v>
      </c>
      <c r="O7865" t="s">
        <v>11351</v>
      </c>
      <c r="P7865" t="s">
        <v>11354</v>
      </c>
      <c r="R7865" t="s">
        <v>11353</v>
      </c>
      <c r="S7865">
        <f>IF(SalesData[[#This Row],[Return Status]]="Returned",1,0)</f>
        <v>0</v>
      </c>
      <c r="T7865">
        <v>130.44</v>
      </c>
      <c r="U7865" s="2">
        <f>EOMONTH(SalesData[[#This Row],[Order Date]],0)</f>
        <v>45230</v>
      </c>
      <c r="V7865" s="9" t="str">
        <f>"Q"&amp;INT((MONTH(SalesData[[#This Row],[Order Date]])+2)/3)&amp;"-"&amp;YEAR(SalesData[[#This Row],[Order Date]])</f>
        <v>Q4-2023</v>
      </c>
    </row>
    <row r="7866" spans="1:22" x14ac:dyDescent="0.35">
      <c r="A7866" t="s">
        <v>8007</v>
      </c>
      <c r="B7866" s="1">
        <v>45206</v>
      </c>
      <c r="C7866" t="s">
        <v>325</v>
      </c>
      <c r="D7866" t="s">
        <v>27</v>
      </c>
      <c r="E7866">
        <v>4646476095</v>
      </c>
      <c r="F7866" t="s">
        <v>120</v>
      </c>
      <c r="G7866" t="s">
        <v>141</v>
      </c>
      <c r="H7866" t="s">
        <v>121</v>
      </c>
      <c r="I7866" t="s">
        <v>17</v>
      </c>
      <c r="J7866" t="s">
        <v>18</v>
      </c>
      <c r="K7866">
        <v>4935.6000000000004</v>
      </c>
      <c r="L7866">
        <v>476.2</v>
      </c>
      <c r="M7866" t="s">
        <v>19</v>
      </c>
      <c r="N7866">
        <v>9.6482697139152293E-2</v>
      </c>
      <c r="O7866" t="s">
        <v>11351</v>
      </c>
      <c r="P7866" t="s">
        <v>11356</v>
      </c>
      <c r="R7866" t="s">
        <v>11353</v>
      </c>
      <c r="S7866">
        <f>IF(SalesData[[#This Row],[Return Status]]="Returned",1,0)</f>
        <v>0</v>
      </c>
      <c r="T7866">
        <v>2793.38</v>
      </c>
      <c r="U7866" s="2">
        <f>EOMONTH(SalesData[[#This Row],[Order Date]],0)</f>
        <v>45230</v>
      </c>
      <c r="V7866" s="9" t="str">
        <f>"Q"&amp;INT((MONTH(SalesData[[#This Row],[Order Date]])+2)/3)&amp;"-"&amp;YEAR(SalesData[[#This Row],[Order Date]])</f>
        <v>Q4-2023</v>
      </c>
    </row>
    <row r="7867" spans="1:22" x14ac:dyDescent="0.35">
      <c r="A7867" t="s">
        <v>8008</v>
      </c>
      <c r="B7867" s="1">
        <v>45203</v>
      </c>
      <c r="C7867" t="s">
        <v>45</v>
      </c>
      <c r="D7867" t="s">
        <v>99</v>
      </c>
      <c r="E7867">
        <v>3402144918</v>
      </c>
      <c r="F7867" t="s">
        <v>40</v>
      </c>
      <c r="G7867" t="s">
        <v>69</v>
      </c>
      <c r="H7867" t="s">
        <v>41</v>
      </c>
      <c r="I7867" t="s">
        <v>31</v>
      </c>
      <c r="J7867" t="s">
        <v>19</v>
      </c>
      <c r="K7867">
        <v>2390.31</v>
      </c>
      <c r="L7867">
        <v>133.07</v>
      </c>
      <c r="M7867" t="s">
        <v>19</v>
      </c>
      <c r="N7867">
        <v>5.5670603394538803E-2</v>
      </c>
      <c r="O7867" t="s">
        <v>11351</v>
      </c>
      <c r="P7867" t="s">
        <v>11356</v>
      </c>
      <c r="R7867" t="s">
        <v>11353</v>
      </c>
      <c r="S7867">
        <f>IF(SalesData[[#This Row],[Return Status]]="Returned",1,0)</f>
        <v>0</v>
      </c>
      <c r="T7867">
        <v>2081.52</v>
      </c>
      <c r="U7867" s="2">
        <f>EOMONTH(SalesData[[#This Row],[Order Date]],0)</f>
        <v>45230</v>
      </c>
      <c r="V7867" s="9" t="str">
        <f>"Q"&amp;INT((MONTH(SalesData[[#This Row],[Order Date]])+2)/3)&amp;"-"&amp;YEAR(SalesData[[#This Row],[Order Date]])</f>
        <v>Q4-2023</v>
      </c>
    </row>
    <row r="7868" spans="1:22" x14ac:dyDescent="0.35">
      <c r="A7868" t="s">
        <v>8009</v>
      </c>
      <c r="B7868" s="1">
        <v>45210</v>
      </c>
      <c r="C7868" t="s">
        <v>149</v>
      </c>
      <c r="D7868" t="s">
        <v>145</v>
      </c>
      <c r="E7868">
        <v>9436163110</v>
      </c>
      <c r="F7868" t="s">
        <v>58</v>
      </c>
      <c r="G7868" t="s">
        <v>59</v>
      </c>
      <c r="H7868" t="s">
        <v>60</v>
      </c>
      <c r="I7868" t="s">
        <v>31</v>
      </c>
      <c r="J7868" t="s">
        <v>19</v>
      </c>
      <c r="K7868">
        <v>559.22</v>
      </c>
      <c r="L7868">
        <v>120.56</v>
      </c>
      <c r="M7868" t="s">
        <v>19</v>
      </c>
      <c r="N7868">
        <v>0.21558599477844101</v>
      </c>
      <c r="O7868" t="s">
        <v>11355</v>
      </c>
      <c r="P7868" t="s">
        <v>11354</v>
      </c>
      <c r="R7868" t="s">
        <v>11353</v>
      </c>
      <c r="S7868">
        <f>IF(SalesData[[#This Row],[Return Status]]="Returned",1,0)</f>
        <v>0</v>
      </c>
      <c r="T7868">
        <v>2183.56</v>
      </c>
      <c r="U7868" s="2">
        <f>EOMONTH(SalesData[[#This Row],[Order Date]],0)</f>
        <v>45230</v>
      </c>
      <c r="V7868" s="9" t="str">
        <f>"Q"&amp;INT((MONTH(SalesData[[#This Row],[Order Date]])+2)/3)&amp;"-"&amp;YEAR(SalesData[[#This Row],[Order Date]])</f>
        <v>Q4-2023</v>
      </c>
    </row>
    <row r="7869" spans="1:22" x14ac:dyDescent="0.35">
      <c r="A7869" t="s">
        <v>8010</v>
      </c>
      <c r="B7869" s="1">
        <v>45211</v>
      </c>
      <c r="C7869" t="s">
        <v>71</v>
      </c>
      <c r="D7869" t="s">
        <v>27</v>
      </c>
      <c r="E7869">
        <v>5109353189</v>
      </c>
      <c r="F7869" t="s">
        <v>172</v>
      </c>
      <c r="G7869" t="s">
        <v>141</v>
      </c>
      <c r="H7869" t="s">
        <v>121</v>
      </c>
      <c r="I7869" t="s">
        <v>17</v>
      </c>
      <c r="J7869" t="s">
        <v>61</v>
      </c>
      <c r="K7869">
        <v>2898.28</v>
      </c>
      <c r="L7869">
        <v>418.34</v>
      </c>
      <c r="M7869" t="s">
        <v>62</v>
      </c>
      <c r="N7869">
        <v>0.14434078142898499</v>
      </c>
      <c r="O7869" t="s">
        <v>11351</v>
      </c>
      <c r="P7869" t="s">
        <v>11352</v>
      </c>
      <c r="R7869" t="s">
        <v>11353</v>
      </c>
      <c r="S7869">
        <f>IF(SalesData[[#This Row],[Return Status]]="Returned",1,0)</f>
        <v>0</v>
      </c>
      <c r="T7869">
        <v>2793.38</v>
      </c>
      <c r="U7869" s="2">
        <f>EOMONTH(SalesData[[#This Row],[Order Date]],0)</f>
        <v>45230</v>
      </c>
      <c r="V7869" s="9" t="str">
        <f>"Q"&amp;INT((MONTH(SalesData[[#This Row],[Order Date]])+2)/3)&amp;"-"&amp;YEAR(SalesData[[#This Row],[Order Date]])</f>
        <v>Q4-2023</v>
      </c>
    </row>
    <row r="7870" spans="1:22" x14ac:dyDescent="0.35">
      <c r="A7870" t="s">
        <v>8011</v>
      </c>
      <c r="B7870" s="1">
        <v>45218</v>
      </c>
      <c r="C7870" t="s">
        <v>26</v>
      </c>
      <c r="D7870" t="s">
        <v>72</v>
      </c>
      <c r="E7870">
        <v>7526393055</v>
      </c>
      <c r="F7870" t="s">
        <v>83</v>
      </c>
      <c r="G7870" t="s">
        <v>84</v>
      </c>
      <c r="H7870" t="s">
        <v>85</v>
      </c>
      <c r="I7870" t="s">
        <v>31</v>
      </c>
      <c r="J7870" t="s">
        <v>65</v>
      </c>
      <c r="K7870">
        <v>961.72</v>
      </c>
      <c r="L7870">
        <v>53.36</v>
      </c>
      <c r="M7870" t="s">
        <v>65</v>
      </c>
      <c r="N7870">
        <v>5.5483924635028901E-2</v>
      </c>
      <c r="O7870" t="s">
        <v>11355</v>
      </c>
      <c r="P7870" t="s">
        <v>11356</v>
      </c>
      <c r="R7870" t="s">
        <v>11353</v>
      </c>
      <c r="S7870">
        <f>IF(SalesData[[#This Row],[Return Status]]="Returned",1,0)</f>
        <v>0</v>
      </c>
      <c r="T7870">
        <v>847.14</v>
      </c>
      <c r="U7870" s="2">
        <f>EOMONTH(SalesData[[#This Row],[Order Date]],0)</f>
        <v>45230</v>
      </c>
      <c r="V7870" s="9" t="str">
        <f>"Q"&amp;INT((MONTH(SalesData[[#This Row],[Order Date]])+2)/3)&amp;"-"&amp;YEAR(SalesData[[#This Row],[Order Date]])</f>
        <v>Q4-2023</v>
      </c>
    </row>
    <row r="7871" spans="1:22" x14ac:dyDescent="0.35">
      <c r="A7871" t="s">
        <v>8012</v>
      </c>
      <c r="B7871" s="1">
        <v>45227</v>
      </c>
      <c r="C7871" t="s">
        <v>52</v>
      </c>
      <c r="D7871" t="s">
        <v>72</v>
      </c>
      <c r="E7871">
        <v>3860579473</v>
      </c>
      <c r="F7871" t="s">
        <v>58</v>
      </c>
      <c r="G7871" t="s">
        <v>59</v>
      </c>
      <c r="H7871" t="s">
        <v>60</v>
      </c>
      <c r="I7871" t="s">
        <v>31</v>
      </c>
      <c r="J7871" t="s">
        <v>42</v>
      </c>
      <c r="K7871">
        <v>4568.3599999999997</v>
      </c>
      <c r="L7871">
        <v>912.92</v>
      </c>
      <c r="M7871" t="s">
        <v>43</v>
      </c>
      <c r="N7871">
        <v>0.19983538950520499</v>
      </c>
      <c r="O7871" t="s">
        <v>11351</v>
      </c>
      <c r="P7871" t="s">
        <v>11352</v>
      </c>
      <c r="R7871" t="s">
        <v>11353</v>
      </c>
      <c r="S7871">
        <f>IF(SalesData[[#This Row],[Return Status]]="Returned",1,0)</f>
        <v>0</v>
      </c>
      <c r="T7871">
        <v>2183.56</v>
      </c>
      <c r="U7871" s="2">
        <f>EOMONTH(SalesData[[#This Row],[Order Date]],0)</f>
        <v>45230</v>
      </c>
      <c r="V7871" s="9" t="str">
        <f>"Q"&amp;INT((MONTH(SalesData[[#This Row],[Order Date]])+2)/3)&amp;"-"&amp;YEAR(SalesData[[#This Row],[Order Date]])</f>
        <v>Q4-2023</v>
      </c>
    </row>
    <row r="7872" spans="1:22" x14ac:dyDescent="0.35">
      <c r="A7872" t="s">
        <v>8013</v>
      </c>
      <c r="B7872" s="1">
        <v>45206</v>
      </c>
      <c r="C7872" t="s">
        <v>87</v>
      </c>
      <c r="D7872" t="s">
        <v>27</v>
      </c>
      <c r="E7872">
        <v>856389421</v>
      </c>
      <c r="F7872" t="s">
        <v>88</v>
      </c>
      <c r="G7872" t="s">
        <v>11379</v>
      </c>
      <c r="H7872" t="s">
        <v>90</v>
      </c>
      <c r="I7872" t="s">
        <v>31</v>
      </c>
      <c r="J7872" t="s">
        <v>65</v>
      </c>
      <c r="K7872">
        <v>646.52</v>
      </c>
      <c r="L7872">
        <v>99.21</v>
      </c>
      <c r="M7872" t="s">
        <v>65</v>
      </c>
      <c r="N7872">
        <v>0.15345232939429601</v>
      </c>
      <c r="O7872" t="s">
        <v>11355</v>
      </c>
      <c r="P7872" t="s">
        <v>11352</v>
      </c>
      <c r="R7872" t="s">
        <v>11353</v>
      </c>
      <c r="S7872">
        <f>IF(SalesData[[#This Row],[Return Status]]="Returned",1,0)</f>
        <v>0</v>
      </c>
      <c r="U7872" s="2">
        <f>EOMONTH(SalesData[[#This Row],[Order Date]],0)</f>
        <v>45230</v>
      </c>
      <c r="V7872" s="9" t="str">
        <f>"Q"&amp;INT((MONTH(SalesData[[#This Row],[Order Date]])+2)/3)&amp;"-"&amp;YEAR(SalesData[[#This Row],[Order Date]])</f>
        <v>Q4-2023</v>
      </c>
    </row>
    <row r="7873" spans="1:22" x14ac:dyDescent="0.35">
      <c r="A7873" t="s">
        <v>8014</v>
      </c>
      <c r="B7873" s="1">
        <v>45228</v>
      </c>
      <c r="C7873" t="s">
        <v>113</v>
      </c>
      <c r="D7873" t="s">
        <v>13</v>
      </c>
      <c r="E7873">
        <v>6190995911</v>
      </c>
      <c r="F7873" t="s">
        <v>147</v>
      </c>
      <c r="G7873" t="s">
        <v>84</v>
      </c>
      <c r="H7873" t="s">
        <v>85</v>
      </c>
      <c r="I7873" t="s">
        <v>31</v>
      </c>
      <c r="J7873" t="s">
        <v>19</v>
      </c>
      <c r="K7873">
        <v>345.83</v>
      </c>
      <c r="L7873">
        <v>44.54</v>
      </c>
      <c r="M7873" t="s">
        <v>19</v>
      </c>
      <c r="N7873">
        <v>0.12879160281063001</v>
      </c>
      <c r="O7873" t="s">
        <v>11361</v>
      </c>
      <c r="P7873" t="s">
        <v>11352</v>
      </c>
      <c r="R7873" t="s">
        <v>11353</v>
      </c>
      <c r="S7873">
        <f>IF(SalesData[[#This Row],[Return Status]]="Returned",1,0)</f>
        <v>0</v>
      </c>
      <c r="T7873">
        <v>847.14</v>
      </c>
      <c r="U7873" s="2">
        <f>EOMONTH(SalesData[[#This Row],[Order Date]],0)</f>
        <v>45230</v>
      </c>
      <c r="V7873" s="9" t="str">
        <f>"Q"&amp;INT((MONTH(SalesData[[#This Row],[Order Date]])+2)/3)&amp;"-"&amp;YEAR(SalesData[[#This Row],[Order Date]])</f>
        <v>Q4-2023</v>
      </c>
    </row>
    <row r="7874" spans="1:22" x14ac:dyDescent="0.35">
      <c r="A7874" t="s">
        <v>8015</v>
      </c>
      <c r="B7874" s="1">
        <v>45214</v>
      </c>
      <c r="C7874" t="s">
        <v>111</v>
      </c>
      <c r="D7874" t="s">
        <v>72</v>
      </c>
      <c r="E7874">
        <v>9188758321</v>
      </c>
      <c r="F7874" t="s">
        <v>22</v>
      </c>
      <c r="G7874" t="s">
        <v>23</v>
      </c>
      <c r="H7874" t="s">
        <v>24</v>
      </c>
      <c r="I7874" t="s">
        <v>17</v>
      </c>
      <c r="J7874" t="s">
        <v>65</v>
      </c>
      <c r="K7874">
        <v>544.79999999999995</v>
      </c>
      <c r="L7874">
        <v>96.88</v>
      </c>
      <c r="M7874" t="s">
        <v>65</v>
      </c>
      <c r="N7874">
        <v>0.177826725403818</v>
      </c>
      <c r="O7874" t="s">
        <v>11355</v>
      </c>
      <c r="P7874" t="s">
        <v>11352</v>
      </c>
      <c r="R7874" t="s">
        <v>11353</v>
      </c>
      <c r="S7874">
        <f>IF(SalesData[[#This Row],[Return Status]]="Returned",1,0)</f>
        <v>0</v>
      </c>
      <c r="T7874">
        <v>2821.33</v>
      </c>
      <c r="U7874" s="2">
        <f>EOMONTH(SalesData[[#This Row],[Order Date]],0)</f>
        <v>45230</v>
      </c>
      <c r="V7874" s="9" t="str">
        <f>"Q"&amp;INT((MONTH(SalesData[[#This Row],[Order Date]])+2)/3)&amp;"-"&amp;YEAR(SalesData[[#This Row],[Order Date]])</f>
        <v>Q4-2023</v>
      </c>
    </row>
    <row r="7875" spans="1:22" x14ac:dyDescent="0.35">
      <c r="A7875" t="s">
        <v>8016</v>
      </c>
      <c r="B7875" s="1">
        <v>45204</v>
      </c>
      <c r="C7875" t="s">
        <v>132</v>
      </c>
      <c r="D7875" t="s">
        <v>27</v>
      </c>
      <c r="E7875">
        <v>2070696755</v>
      </c>
      <c r="F7875" t="s">
        <v>14</v>
      </c>
      <c r="G7875" t="s">
        <v>11362</v>
      </c>
      <c r="H7875" t="s">
        <v>16</v>
      </c>
      <c r="I7875" t="s">
        <v>17</v>
      </c>
      <c r="J7875" t="s">
        <v>65</v>
      </c>
      <c r="K7875">
        <v>1937.03</v>
      </c>
      <c r="L7875">
        <v>103.65</v>
      </c>
      <c r="M7875" t="s">
        <v>65</v>
      </c>
      <c r="N7875">
        <v>5.3509754624347601E-2</v>
      </c>
      <c r="O7875" t="s">
        <v>11351</v>
      </c>
      <c r="P7875" t="s">
        <v>11356</v>
      </c>
      <c r="R7875" t="s">
        <v>11353</v>
      </c>
      <c r="S7875">
        <f>IF(SalesData[[#This Row],[Return Status]]="Returned",1,0)</f>
        <v>0</v>
      </c>
      <c r="U7875" s="2">
        <f>EOMONTH(SalesData[[#This Row],[Order Date]],0)</f>
        <v>45230</v>
      </c>
      <c r="V7875" s="9" t="str">
        <f>"Q"&amp;INT((MONTH(SalesData[[#This Row],[Order Date]])+2)/3)&amp;"-"&amp;YEAR(SalesData[[#This Row],[Order Date]])</f>
        <v>Q4-2023</v>
      </c>
    </row>
    <row r="7876" spans="1:22" x14ac:dyDescent="0.35">
      <c r="A7876" t="s">
        <v>8017</v>
      </c>
      <c r="B7876" s="1">
        <v>45208</v>
      </c>
      <c r="C7876" t="s">
        <v>87</v>
      </c>
      <c r="D7876" t="s">
        <v>99</v>
      </c>
      <c r="E7876">
        <v>9000651357</v>
      </c>
      <c r="F7876" t="s">
        <v>133</v>
      </c>
      <c r="G7876" t="s">
        <v>89</v>
      </c>
      <c r="H7876" t="s">
        <v>11357</v>
      </c>
      <c r="I7876" t="s">
        <v>31</v>
      </c>
      <c r="J7876" t="s">
        <v>62</v>
      </c>
      <c r="K7876">
        <v>1515.55</v>
      </c>
      <c r="L7876">
        <v>303.35000000000002</v>
      </c>
      <c r="M7876" t="s">
        <v>62</v>
      </c>
      <c r="N7876">
        <v>0.200158358351754</v>
      </c>
      <c r="O7876" t="s">
        <v>11351</v>
      </c>
      <c r="P7876" t="s">
        <v>11354</v>
      </c>
      <c r="R7876" t="s">
        <v>11353</v>
      </c>
      <c r="S7876">
        <f>IF(SalesData[[#This Row],[Return Status]]="Returned",1,0)</f>
        <v>0</v>
      </c>
      <c r="T7876">
        <v>207.68</v>
      </c>
      <c r="U7876" s="2">
        <f>EOMONTH(SalesData[[#This Row],[Order Date]],0)</f>
        <v>45230</v>
      </c>
      <c r="V7876" s="9" t="str">
        <f>"Q"&amp;INT((MONTH(SalesData[[#This Row],[Order Date]])+2)/3)&amp;"-"&amp;YEAR(SalesData[[#This Row],[Order Date]])</f>
        <v>Q4-2023</v>
      </c>
    </row>
    <row r="7877" spans="1:22" x14ac:dyDescent="0.35">
      <c r="A7877" t="s">
        <v>8018</v>
      </c>
      <c r="B7877" s="1">
        <v>45229</v>
      </c>
      <c r="C7877" t="s">
        <v>184</v>
      </c>
      <c r="D7877" t="s">
        <v>72</v>
      </c>
      <c r="E7877">
        <v>1975720976</v>
      </c>
      <c r="F7877" t="s">
        <v>222</v>
      </c>
      <c r="G7877" t="s">
        <v>11381</v>
      </c>
      <c r="H7877" t="s">
        <v>11357</v>
      </c>
      <c r="I7877" t="s">
        <v>36</v>
      </c>
      <c r="J7877" t="s">
        <v>42</v>
      </c>
      <c r="K7877">
        <v>2727.17</v>
      </c>
      <c r="L7877">
        <v>719.3</v>
      </c>
      <c r="M7877" t="s">
        <v>43</v>
      </c>
      <c r="N7877">
        <v>0.26375326803976301</v>
      </c>
      <c r="O7877" t="s">
        <v>11351</v>
      </c>
      <c r="P7877" t="s">
        <v>11354</v>
      </c>
      <c r="R7877" t="s">
        <v>11353</v>
      </c>
      <c r="S7877">
        <f>IF(SalesData[[#This Row],[Return Status]]="Returned",1,0)</f>
        <v>0</v>
      </c>
      <c r="U7877" s="2">
        <f>EOMONTH(SalesData[[#This Row],[Order Date]],0)</f>
        <v>45230</v>
      </c>
      <c r="V7877" s="9" t="str">
        <f>"Q"&amp;INT((MONTH(SalesData[[#This Row],[Order Date]])+2)/3)&amp;"-"&amp;YEAR(SalesData[[#This Row],[Order Date]])</f>
        <v>Q4-2023</v>
      </c>
    </row>
    <row r="7878" spans="1:22" x14ac:dyDescent="0.35">
      <c r="A7878" t="s">
        <v>8019</v>
      </c>
      <c r="B7878" s="1">
        <v>45210</v>
      </c>
      <c r="C7878" t="s">
        <v>67</v>
      </c>
      <c r="D7878" t="s">
        <v>46</v>
      </c>
      <c r="E7878">
        <v>1658592645</v>
      </c>
      <c r="F7878" t="s">
        <v>163</v>
      </c>
      <c r="G7878" t="s">
        <v>164</v>
      </c>
      <c r="H7878" t="s">
        <v>11357</v>
      </c>
      <c r="I7878" t="s">
        <v>36</v>
      </c>
      <c r="J7878" t="s">
        <v>18</v>
      </c>
      <c r="K7878">
        <v>2834.12</v>
      </c>
      <c r="L7878">
        <v>406.12</v>
      </c>
      <c r="M7878" t="s">
        <v>19</v>
      </c>
      <c r="N7878">
        <v>0.14329668468519299</v>
      </c>
      <c r="O7878" t="s">
        <v>11351</v>
      </c>
      <c r="P7878" t="s">
        <v>11352</v>
      </c>
      <c r="R7878" t="s">
        <v>11353</v>
      </c>
      <c r="S7878">
        <f>IF(SalesData[[#This Row],[Return Status]]="Returned",1,0)</f>
        <v>0</v>
      </c>
      <c r="U7878" s="2">
        <f>EOMONTH(SalesData[[#This Row],[Order Date]],0)</f>
        <v>45230</v>
      </c>
      <c r="V7878" s="9" t="str">
        <f>"Q"&amp;INT((MONTH(SalesData[[#This Row],[Order Date]])+2)/3)&amp;"-"&amp;YEAR(SalesData[[#This Row],[Order Date]])</f>
        <v>Q4-2023</v>
      </c>
    </row>
    <row r="7879" spans="1:22" x14ac:dyDescent="0.35">
      <c r="A7879" t="s">
        <v>8020</v>
      </c>
      <c r="B7879" s="1">
        <v>45204</v>
      </c>
      <c r="C7879" t="s">
        <v>67</v>
      </c>
      <c r="D7879" t="s">
        <v>145</v>
      </c>
      <c r="E7879">
        <v>7442800888</v>
      </c>
      <c r="F7879" t="s">
        <v>50</v>
      </c>
      <c r="G7879" t="s">
        <v>34</v>
      </c>
      <c r="H7879" t="s">
        <v>35</v>
      </c>
      <c r="I7879" t="s">
        <v>36</v>
      </c>
      <c r="J7879" t="s">
        <v>19</v>
      </c>
      <c r="K7879">
        <v>372.1</v>
      </c>
      <c r="L7879">
        <v>41.4</v>
      </c>
      <c r="M7879" t="s">
        <v>19</v>
      </c>
      <c r="N7879">
        <v>0.11126041386724</v>
      </c>
      <c r="O7879" t="s">
        <v>11361</v>
      </c>
      <c r="P7879" t="s">
        <v>11352</v>
      </c>
      <c r="R7879" t="s">
        <v>11353</v>
      </c>
      <c r="S7879">
        <f>IF(SalesData[[#This Row],[Return Status]]="Returned",1,0)</f>
        <v>0</v>
      </c>
      <c r="U7879" s="2">
        <f>EOMONTH(SalesData[[#This Row],[Order Date]],0)</f>
        <v>45230</v>
      </c>
      <c r="V7879" s="9" t="str">
        <f>"Q"&amp;INT((MONTH(SalesData[[#This Row],[Order Date]])+2)/3)&amp;"-"&amp;YEAR(SalesData[[#This Row],[Order Date]])</f>
        <v>Q4-2023</v>
      </c>
    </row>
    <row r="7880" spans="1:22" x14ac:dyDescent="0.35">
      <c r="A7880" t="s">
        <v>8021</v>
      </c>
      <c r="B7880" s="1">
        <v>45214</v>
      </c>
      <c r="C7880" t="s">
        <v>71</v>
      </c>
      <c r="D7880" t="s">
        <v>27</v>
      </c>
      <c r="E7880">
        <v>5068645401</v>
      </c>
      <c r="F7880" t="s">
        <v>83</v>
      </c>
      <c r="G7880" t="s">
        <v>84</v>
      </c>
      <c r="H7880" t="s">
        <v>11357</v>
      </c>
      <c r="I7880" t="s">
        <v>31</v>
      </c>
      <c r="J7880" t="s">
        <v>65</v>
      </c>
      <c r="K7880">
        <v>2828.57</v>
      </c>
      <c r="L7880">
        <v>548.84</v>
      </c>
      <c r="M7880" t="s">
        <v>65</v>
      </c>
      <c r="N7880">
        <v>0.194034441431536</v>
      </c>
      <c r="O7880" t="s">
        <v>11351</v>
      </c>
      <c r="P7880" t="s">
        <v>11352</v>
      </c>
      <c r="R7880" t="s">
        <v>11353</v>
      </c>
      <c r="S7880">
        <f>IF(SalesData[[#This Row],[Return Status]]="Returned",1,0)</f>
        <v>0</v>
      </c>
      <c r="T7880">
        <v>847.14</v>
      </c>
      <c r="U7880" s="2">
        <f>EOMONTH(SalesData[[#This Row],[Order Date]],0)</f>
        <v>45230</v>
      </c>
      <c r="V7880" s="9" t="str">
        <f>"Q"&amp;INT((MONTH(SalesData[[#This Row],[Order Date]])+2)/3)&amp;"-"&amp;YEAR(SalesData[[#This Row],[Order Date]])</f>
        <v>Q4-2023</v>
      </c>
    </row>
    <row r="7881" spans="1:22" x14ac:dyDescent="0.35">
      <c r="A7881" t="s">
        <v>8022</v>
      </c>
      <c r="B7881" s="1">
        <v>45226</v>
      </c>
      <c r="C7881" t="s">
        <v>106</v>
      </c>
      <c r="D7881" t="s">
        <v>99</v>
      </c>
      <c r="E7881">
        <v>2435503926</v>
      </c>
      <c r="F7881" t="s">
        <v>107</v>
      </c>
      <c r="G7881" t="s">
        <v>15</v>
      </c>
      <c r="H7881" t="s">
        <v>16</v>
      </c>
      <c r="I7881" t="s">
        <v>17</v>
      </c>
      <c r="J7881" t="s">
        <v>42</v>
      </c>
      <c r="K7881">
        <v>3621.53</v>
      </c>
      <c r="L7881">
        <v>323.55</v>
      </c>
      <c r="M7881" t="s">
        <v>43</v>
      </c>
      <c r="N7881">
        <v>8.9340693022010004E-2</v>
      </c>
      <c r="O7881" t="s">
        <v>11351</v>
      </c>
      <c r="P7881" t="s">
        <v>11356</v>
      </c>
      <c r="Q7881" t="s">
        <v>11365</v>
      </c>
      <c r="R7881" t="s">
        <v>11360</v>
      </c>
      <c r="S7881">
        <f>IF(SalesData[[#This Row],[Return Status]]="Returned",1,0)</f>
        <v>1</v>
      </c>
      <c r="T7881">
        <v>2085.91</v>
      </c>
      <c r="U7881" s="2">
        <f>EOMONTH(SalesData[[#This Row],[Order Date]],0)</f>
        <v>45230</v>
      </c>
      <c r="V7881" s="9" t="str">
        <f>"Q"&amp;INT((MONTH(SalesData[[#This Row],[Order Date]])+2)/3)&amp;"-"&amp;YEAR(SalesData[[#This Row],[Order Date]])</f>
        <v>Q4-2023</v>
      </c>
    </row>
    <row r="7882" spans="1:22" x14ac:dyDescent="0.35">
      <c r="A7882" t="s">
        <v>8023</v>
      </c>
      <c r="B7882" s="1">
        <v>45223</v>
      </c>
      <c r="C7882" t="s">
        <v>184</v>
      </c>
      <c r="D7882" t="s">
        <v>39</v>
      </c>
      <c r="E7882">
        <v>9747652288</v>
      </c>
      <c r="F7882" t="s">
        <v>47</v>
      </c>
      <c r="G7882" t="s">
        <v>23</v>
      </c>
      <c r="H7882" t="s">
        <v>24</v>
      </c>
      <c r="I7882" t="s">
        <v>17</v>
      </c>
      <c r="J7882" t="s">
        <v>65</v>
      </c>
      <c r="K7882">
        <v>1253.94</v>
      </c>
      <c r="L7882">
        <v>313.8</v>
      </c>
      <c r="M7882" t="s">
        <v>65</v>
      </c>
      <c r="N7882">
        <v>0.25025120819177898</v>
      </c>
      <c r="O7882" t="s">
        <v>11351</v>
      </c>
      <c r="P7882" t="s">
        <v>11354</v>
      </c>
      <c r="R7882" t="s">
        <v>11353</v>
      </c>
      <c r="S7882">
        <f>IF(SalesData[[#This Row],[Return Status]]="Returned",1,0)</f>
        <v>0</v>
      </c>
      <c r="T7882">
        <v>2821.33</v>
      </c>
      <c r="U7882" s="2">
        <f>EOMONTH(SalesData[[#This Row],[Order Date]],0)</f>
        <v>45230</v>
      </c>
      <c r="V7882" s="9" t="str">
        <f>"Q"&amp;INT((MONTH(SalesData[[#This Row],[Order Date]])+2)/3)&amp;"-"&amp;YEAR(SalesData[[#This Row],[Order Date]])</f>
        <v>Q4-2023</v>
      </c>
    </row>
    <row r="7883" spans="1:22" x14ac:dyDescent="0.35">
      <c r="A7883" t="s">
        <v>8024</v>
      </c>
      <c r="B7883" s="1">
        <v>45202</v>
      </c>
      <c r="C7883" t="s">
        <v>188</v>
      </c>
      <c r="D7883" t="s">
        <v>145</v>
      </c>
      <c r="E7883">
        <v>6209874698</v>
      </c>
      <c r="F7883" t="s">
        <v>116</v>
      </c>
      <c r="G7883" t="s">
        <v>74</v>
      </c>
      <c r="H7883" t="s">
        <v>75</v>
      </c>
      <c r="I7883" t="s">
        <v>36</v>
      </c>
      <c r="J7883" t="s">
        <v>19</v>
      </c>
      <c r="K7883">
        <v>4761.16</v>
      </c>
      <c r="L7883">
        <v>1108.22</v>
      </c>
      <c r="M7883" t="s">
        <v>19</v>
      </c>
      <c r="N7883">
        <v>0.232762604071277</v>
      </c>
      <c r="O7883" t="s">
        <v>11351</v>
      </c>
      <c r="P7883" t="s">
        <v>11354</v>
      </c>
      <c r="R7883" t="s">
        <v>11353</v>
      </c>
      <c r="S7883">
        <f>IF(SalesData[[#This Row],[Return Status]]="Returned",1,0)</f>
        <v>0</v>
      </c>
      <c r="T7883">
        <v>2420.2800000000002</v>
      </c>
      <c r="U7883" s="2">
        <f>EOMONTH(SalesData[[#This Row],[Order Date]],0)</f>
        <v>45230</v>
      </c>
      <c r="V7883" s="9" t="str">
        <f>"Q"&amp;INT((MONTH(SalesData[[#This Row],[Order Date]])+2)/3)&amp;"-"&amp;YEAR(SalesData[[#This Row],[Order Date]])</f>
        <v>Q4-2023</v>
      </c>
    </row>
    <row r="7884" spans="1:22" x14ac:dyDescent="0.35">
      <c r="A7884" t="s">
        <v>8025</v>
      </c>
      <c r="B7884" s="1">
        <v>45209</v>
      </c>
      <c r="C7884" t="s">
        <v>205</v>
      </c>
      <c r="D7884" t="s">
        <v>80</v>
      </c>
      <c r="E7884">
        <v>9177677569</v>
      </c>
      <c r="F7884" t="s">
        <v>95</v>
      </c>
      <c r="G7884" t="s">
        <v>59</v>
      </c>
      <c r="H7884" t="s">
        <v>60</v>
      </c>
      <c r="I7884" t="s">
        <v>31</v>
      </c>
      <c r="J7884" t="s">
        <v>42</v>
      </c>
      <c r="K7884">
        <v>341.49</v>
      </c>
      <c r="L7884">
        <v>49.35</v>
      </c>
      <c r="M7884" t="s">
        <v>43</v>
      </c>
      <c r="N7884">
        <v>0.14451374857243299</v>
      </c>
      <c r="O7884" t="s">
        <v>11361</v>
      </c>
      <c r="P7884" t="s">
        <v>11352</v>
      </c>
      <c r="R7884" t="s">
        <v>11353</v>
      </c>
      <c r="S7884">
        <f>IF(SalesData[[#This Row],[Return Status]]="Returned",1,0)</f>
        <v>0</v>
      </c>
      <c r="T7884">
        <v>2183.56</v>
      </c>
      <c r="U7884" s="2">
        <f>EOMONTH(SalesData[[#This Row],[Order Date]],0)</f>
        <v>45230</v>
      </c>
      <c r="V7884" s="9" t="str">
        <f>"Q"&amp;INT((MONTH(SalesData[[#This Row],[Order Date]])+2)/3)&amp;"-"&amp;YEAR(SalesData[[#This Row],[Order Date]])</f>
        <v>Q4-2023</v>
      </c>
    </row>
    <row r="7885" spans="1:22" x14ac:dyDescent="0.35">
      <c r="A7885" t="s">
        <v>8026</v>
      </c>
      <c r="B7885" s="1">
        <v>45201</v>
      </c>
      <c r="C7885" t="s">
        <v>188</v>
      </c>
      <c r="D7885" t="s">
        <v>13</v>
      </c>
      <c r="E7885">
        <v>9461754669</v>
      </c>
      <c r="F7885" t="s">
        <v>140</v>
      </c>
      <c r="G7885" t="s">
        <v>141</v>
      </c>
      <c r="H7885" t="s">
        <v>121</v>
      </c>
      <c r="I7885" t="s">
        <v>17</v>
      </c>
      <c r="J7885" t="s">
        <v>19</v>
      </c>
      <c r="K7885">
        <v>393.29</v>
      </c>
      <c r="L7885">
        <v>78.3</v>
      </c>
      <c r="M7885" t="s">
        <v>19</v>
      </c>
      <c r="N7885">
        <v>0.19908973022451601</v>
      </c>
      <c r="O7885" t="s">
        <v>11361</v>
      </c>
      <c r="P7885" t="s">
        <v>11352</v>
      </c>
      <c r="Q7885" t="s">
        <v>11372</v>
      </c>
      <c r="R7885" t="s">
        <v>11360</v>
      </c>
      <c r="S7885">
        <f>IF(SalesData[[#This Row],[Return Status]]="Returned",1,0)</f>
        <v>1</v>
      </c>
      <c r="T7885">
        <v>2793.38</v>
      </c>
      <c r="U7885" s="2">
        <f>EOMONTH(SalesData[[#This Row],[Order Date]],0)</f>
        <v>45230</v>
      </c>
      <c r="V7885" s="9" t="str">
        <f>"Q"&amp;INT((MONTH(SalesData[[#This Row],[Order Date]])+2)/3)&amp;"-"&amp;YEAR(SalesData[[#This Row],[Order Date]])</f>
        <v>Q4-2023</v>
      </c>
    </row>
    <row r="7886" spans="1:22" x14ac:dyDescent="0.35">
      <c r="A7886" t="s">
        <v>8027</v>
      </c>
      <c r="B7886" s="1">
        <v>45216</v>
      </c>
      <c r="C7886" t="s">
        <v>52</v>
      </c>
      <c r="D7886" t="s">
        <v>99</v>
      </c>
      <c r="E7886">
        <v>1707692028</v>
      </c>
      <c r="F7886" t="s">
        <v>58</v>
      </c>
      <c r="G7886" t="s">
        <v>59</v>
      </c>
      <c r="H7886" t="s">
        <v>11357</v>
      </c>
      <c r="I7886" t="s">
        <v>31</v>
      </c>
      <c r="J7886" t="s">
        <v>18</v>
      </c>
      <c r="K7886">
        <v>1110.23</v>
      </c>
      <c r="L7886">
        <v>224.76</v>
      </c>
      <c r="M7886" t="s">
        <v>19</v>
      </c>
      <c r="N7886">
        <v>0.20244453851904601</v>
      </c>
      <c r="O7886" t="s">
        <v>11351</v>
      </c>
      <c r="P7886" t="s">
        <v>11354</v>
      </c>
      <c r="R7886" t="s">
        <v>11353</v>
      </c>
      <c r="S7886">
        <f>IF(SalesData[[#This Row],[Return Status]]="Returned",1,0)</f>
        <v>0</v>
      </c>
      <c r="T7886">
        <v>2183.56</v>
      </c>
      <c r="U7886" s="2">
        <f>EOMONTH(SalesData[[#This Row],[Order Date]],0)</f>
        <v>45230</v>
      </c>
      <c r="V7886" s="9" t="str">
        <f>"Q"&amp;INT((MONTH(SalesData[[#This Row],[Order Date]])+2)/3)&amp;"-"&amp;YEAR(SalesData[[#This Row],[Order Date]])</f>
        <v>Q4-2023</v>
      </c>
    </row>
    <row r="7887" spans="1:22" x14ac:dyDescent="0.35">
      <c r="A7887" t="s">
        <v>8028</v>
      </c>
      <c r="B7887" s="1">
        <v>45216</v>
      </c>
      <c r="C7887" t="s">
        <v>194</v>
      </c>
      <c r="D7887" t="s">
        <v>80</v>
      </c>
      <c r="E7887">
        <v>5325577845</v>
      </c>
      <c r="F7887" t="s">
        <v>40</v>
      </c>
      <c r="G7887" t="s">
        <v>11358</v>
      </c>
      <c r="H7887" t="s">
        <v>41</v>
      </c>
      <c r="I7887" t="s">
        <v>31</v>
      </c>
      <c r="J7887" t="s">
        <v>19</v>
      </c>
      <c r="K7887">
        <v>952.3</v>
      </c>
      <c r="L7887">
        <v>52.79</v>
      </c>
      <c r="M7887" t="s">
        <v>19</v>
      </c>
      <c r="N7887">
        <v>5.5434211908012197E-2</v>
      </c>
      <c r="O7887" t="s">
        <v>11355</v>
      </c>
      <c r="P7887" t="s">
        <v>11356</v>
      </c>
      <c r="R7887" t="s">
        <v>11353</v>
      </c>
      <c r="S7887">
        <f>IF(SalesData[[#This Row],[Return Status]]="Returned",1,0)</f>
        <v>0</v>
      </c>
      <c r="U7887" s="2">
        <f>EOMONTH(SalesData[[#This Row],[Order Date]],0)</f>
        <v>45230</v>
      </c>
      <c r="V7887" s="9" t="str">
        <f>"Q"&amp;INT((MONTH(SalesData[[#This Row],[Order Date]])+2)/3)&amp;"-"&amp;YEAR(SalesData[[#This Row],[Order Date]])</f>
        <v>Q4-2023</v>
      </c>
    </row>
    <row r="7888" spans="1:22" x14ac:dyDescent="0.35">
      <c r="A7888" t="s">
        <v>8029</v>
      </c>
      <c r="B7888" s="1">
        <v>45208</v>
      </c>
      <c r="C7888" t="s">
        <v>67</v>
      </c>
      <c r="D7888" t="s">
        <v>99</v>
      </c>
      <c r="E7888">
        <v>1074645587</v>
      </c>
      <c r="F7888" t="s">
        <v>73</v>
      </c>
      <c r="G7888" t="s">
        <v>74</v>
      </c>
      <c r="H7888" t="s">
        <v>75</v>
      </c>
      <c r="I7888" t="s">
        <v>36</v>
      </c>
      <c r="J7888" t="s">
        <v>18</v>
      </c>
      <c r="K7888">
        <v>3804.05</v>
      </c>
      <c r="L7888">
        <v>460.68</v>
      </c>
      <c r="M7888" t="s">
        <v>19</v>
      </c>
      <c r="N7888">
        <v>0.121102509167861</v>
      </c>
      <c r="O7888" t="s">
        <v>11351</v>
      </c>
      <c r="P7888" t="s">
        <v>11352</v>
      </c>
      <c r="R7888" t="s">
        <v>11353</v>
      </c>
      <c r="S7888">
        <f>IF(SalesData[[#This Row],[Return Status]]="Returned",1,0)</f>
        <v>0</v>
      </c>
      <c r="T7888">
        <v>2420.2800000000002</v>
      </c>
      <c r="U7888" s="2">
        <f>EOMONTH(SalesData[[#This Row],[Order Date]],0)</f>
        <v>45230</v>
      </c>
      <c r="V7888" s="9" t="str">
        <f>"Q"&amp;INT((MONTH(SalesData[[#This Row],[Order Date]])+2)/3)&amp;"-"&amp;YEAR(SalesData[[#This Row],[Order Date]])</f>
        <v>Q4-2023</v>
      </c>
    </row>
    <row r="7889" spans="1:22" x14ac:dyDescent="0.35">
      <c r="A7889" t="s">
        <v>8030</v>
      </c>
      <c r="B7889" s="1">
        <v>45215</v>
      </c>
      <c r="C7889" t="s">
        <v>176</v>
      </c>
      <c r="D7889" t="s">
        <v>145</v>
      </c>
      <c r="E7889">
        <v>3234141154</v>
      </c>
      <c r="F7889" t="s">
        <v>129</v>
      </c>
      <c r="G7889" t="s">
        <v>54</v>
      </c>
      <c r="H7889" t="s">
        <v>11357</v>
      </c>
      <c r="I7889" t="s">
        <v>31</v>
      </c>
      <c r="J7889" t="s">
        <v>62</v>
      </c>
      <c r="K7889">
        <v>731.49</v>
      </c>
      <c r="L7889">
        <v>114.26</v>
      </c>
      <c r="M7889" t="s">
        <v>62</v>
      </c>
      <c r="N7889">
        <v>0.156201725245731</v>
      </c>
      <c r="O7889" t="s">
        <v>11355</v>
      </c>
      <c r="P7889" t="s">
        <v>11352</v>
      </c>
      <c r="R7889" t="s">
        <v>11353</v>
      </c>
      <c r="S7889">
        <f>IF(SalesData[[#This Row],[Return Status]]="Returned",1,0)</f>
        <v>0</v>
      </c>
      <c r="U7889" s="2">
        <f>EOMONTH(SalesData[[#This Row],[Order Date]],0)</f>
        <v>45230</v>
      </c>
      <c r="V7889" s="9" t="str">
        <f>"Q"&amp;INT((MONTH(SalesData[[#This Row],[Order Date]])+2)/3)&amp;"-"&amp;YEAR(SalesData[[#This Row],[Order Date]])</f>
        <v>Q4-2023</v>
      </c>
    </row>
    <row r="7890" spans="1:22" x14ac:dyDescent="0.35">
      <c r="A7890" t="s">
        <v>8031</v>
      </c>
      <c r="B7890" s="1">
        <v>45226</v>
      </c>
      <c r="C7890" t="s">
        <v>97</v>
      </c>
      <c r="D7890" t="s">
        <v>13</v>
      </c>
      <c r="E7890">
        <v>4544118716</v>
      </c>
      <c r="F7890" t="s">
        <v>114</v>
      </c>
      <c r="G7890" t="s">
        <v>59</v>
      </c>
      <c r="H7890" t="s">
        <v>11357</v>
      </c>
      <c r="I7890" t="s">
        <v>31</v>
      </c>
      <c r="J7890" t="s">
        <v>42</v>
      </c>
      <c r="K7890">
        <v>538.65</v>
      </c>
      <c r="L7890">
        <v>75.84</v>
      </c>
      <c r="M7890" t="s">
        <v>43</v>
      </c>
      <c r="N7890">
        <v>0.140796435533278</v>
      </c>
      <c r="O7890" t="s">
        <v>11355</v>
      </c>
      <c r="P7890" t="s">
        <v>11352</v>
      </c>
      <c r="R7890" t="s">
        <v>11353</v>
      </c>
      <c r="S7890">
        <f>IF(SalesData[[#This Row],[Return Status]]="Returned",1,0)</f>
        <v>0</v>
      </c>
      <c r="T7890">
        <v>2183.56</v>
      </c>
      <c r="U7890" s="2">
        <f>EOMONTH(SalesData[[#This Row],[Order Date]],0)</f>
        <v>45230</v>
      </c>
      <c r="V7890" s="9" t="str">
        <f>"Q"&amp;INT((MONTH(SalesData[[#This Row],[Order Date]])+2)/3)&amp;"-"&amp;YEAR(SalesData[[#This Row],[Order Date]])</f>
        <v>Q4-2023</v>
      </c>
    </row>
    <row r="7891" spans="1:22" x14ac:dyDescent="0.35">
      <c r="A7891" t="s">
        <v>8032</v>
      </c>
      <c r="B7891" s="1">
        <v>45212</v>
      </c>
      <c r="C7891" t="s">
        <v>124</v>
      </c>
      <c r="D7891" t="s">
        <v>72</v>
      </c>
      <c r="E7891">
        <v>248895008</v>
      </c>
      <c r="F7891" t="s">
        <v>100</v>
      </c>
      <c r="G7891" t="s">
        <v>11382</v>
      </c>
      <c r="H7891" t="s">
        <v>35</v>
      </c>
      <c r="I7891" t="s">
        <v>36</v>
      </c>
      <c r="J7891" t="s">
        <v>65</v>
      </c>
      <c r="K7891">
        <v>2052.73</v>
      </c>
      <c r="L7891">
        <v>159.62</v>
      </c>
      <c r="M7891" t="s">
        <v>65</v>
      </c>
      <c r="N7891">
        <v>7.7759861257934604E-2</v>
      </c>
      <c r="O7891" t="s">
        <v>11351</v>
      </c>
      <c r="P7891" t="s">
        <v>11356</v>
      </c>
      <c r="R7891" t="s">
        <v>11353</v>
      </c>
      <c r="S7891">
        <f>IF(SalesData[[#This Row],[Return Status]]="Returned",1,0)</f>
        <v>0</v>
      </c>
      <c r="U7891" s="2">
        <f>EOMONTH(SalesData[[#This Row],[Order Date]],0)</f>
        <v>45230</v>
      </c>
      <c r="V7891" s="9" t="str">
        <f>"Q"&amp;INT((MONTH(SalesData[[#This Row],[Order Date]])+2)/3)&amp;"-"&amp;YEAR(SalesData[[#This Row],[Order Date]])</f>
        <v>Q4-2023</v>
      </c>
    </row>
    <row r="7892" spans="1:22" x14ac:dyDescent="0.35">
      <c r="A7892" t="s">
        <v>8033</v>
      </c>
      <c r="B7892" s="1">
        <v>45219</v>
      </c>
      <c r="C7892" t="s">
        <v>188</v>
      </c>
      <c r="D7892" t="s">
        <v>72</v>
      </c>
      <c r="E7892">
        <v>7799786318</v>
      </c>
      <c r="F7892" t="s">
        <v>140</v>
      </c>
      <c r="G7892" t="s">
        <v>141</v>
      </c>
      <c r="H7892" t="s">
        <v>121</v>
      </c>
      <c r="I7892" t="s">
        <v>17</v>
      </c>
      <c r="J7892" t="s">
        <v>65</v>
      </c>
      <c r="K7892">
        <v>1206.25</v>
      </c>
      <c r="L7892">
        <v>193.31</v>
      </c>
      <c r="M7892" t="s">
        <v>65</v>
      </c>
      <c r="N7892">
        <v>0.16025699481865299</v>
      </c>
      <c r="O7892" t="s">
        <v>11351</v>
      </c>
      <c r="P7892" t="s">
        <v>11352</v>
      </c>
      <c r="Q7892" t="s">
        <v>11359</v>
      </c>
      <c r="R7892" t="s">
        <v>11360</v>
      </c>
      <c r="S7892">
        <f>IF(SalesData[[#This Row],[Return Status]]="Returned",1,0)</f>
        <v>1</v>
      </c>
      <c r="T7892">
        <v>2793.38</v>
      </c>
      <c r="U7892" s="2">
        <f>EOMONTH(SalesData[[#This Row],[Order Date]],0)</f>
        <v>45230</v>
      </c>
      <c r="V7892" s="9" t="str">
        <f>"Q"&amp;INT((MONTH(SalesData[[#This Row],[Order Date]])+2)/3)&amp;"-"&amp;YEAR(SalesData[[#This Row],[Order Date]])</f>
        <v>Q4-2023</v>
      </c>
    </row>
    <row r="7893" spans="1:22" x14ac:dyDescent="0.35">
      <c r="A7893" t="s">
        <v>8034</v>
      </c>
      <c r="B7893" s="1">
        <v>45220</v>
      </c>
      <c r="C7893" t="s">
        <v>12</v>
      </c>
      <c r="D7893" t="s">
        <v>27</v>
      </c>
      <c r="E7893">
        <v>4359862460</v>
      </c>
      <c r="F7893" t="s">
        <v>100</v>
      </c>
      <c r="G7893" t="s">
        <v>11382</v>
      </c>
      <c r="H7893" t="s">
        <v>35</v>
      </c>
      <c r="I7893" t="s">
        <v>36</v>
      </c>
      <c r="J7893" t="s">
        <v>18</v>
      </c>
      <c r="K7893">
        <v>3463.54</v>
      </c>
      <c r="L7893">
        <v>239.6</v>
      </c>
      <c r="M7893" t="s">
        <v>19</v>
      </c>
      <c r="N7893">
        <v>6.9177777649456901E-2</v>
      </c>
      <c r="O7893" t="s">
        <v>11351</v>
      </c>
      <c r="P7893" t="s">
        <v>11356</v>
      </c>
      <c r="R7893" t="s">
        <v>11353</v>
      </c>
      <c r="S7893">
        <f>IF(SalesData[[#This Row],[Return Status]]="Returned",1,0)</f>
        <v>0</v>
      </c>
      <c r="U7893" s="2">
        <f>EOMONTH(SalesData[[#This Row],[Order Date]],0)</f>
        <v>45230</v>
      </c>
      <c r="V7893" s="9" t="str">
        <f>"Q"&amp;INT((MONTH(SalesData[[#This Row],[Order Date]])+2)/3)&amp;"-"&amp;YEAR(SalesData[[#This Row],[Order Date]])</f>
        <v>Q4-2023</v>
      </c>
    </row>
    <row r="7894" spans="1:22" x14ac:dyDescent="0.35">
      <c r="A7894" t="s">
        <v>8035</v>
      </c>
      <c r="B7894" s="1">
        <v>45228</v>
      </c>
      <c r="C7894" t="s">
        <v>77</v>
      </c>
      <c r="D7894" t="s">
        <v>99</v>
      </c>
      <c r="E7894">
        <v>3184611816</v>
      </c>
      <c r="F7894" t="s">
        <v>357</v>
      </c>
      <c r="G7894" t="s">
        <v>164</v>
      </c>
      <c r="H7894" t="s">
        <v>11357</v>
      </c>
      <c r="I7894" t="s">
        <v>36</v>
      </c>
      <c r="J7894" t="s">
        <v>19</v>
      </c>
      <c r="K7894">
        <v>4086.08</v>
      </c>
      <c r="L7894">
        <v>598.58000000000004</v>
      </c>
      <c r="M7894" t="s">
        <v>19</v>
      </c>
      <c r="N7894">
        <v>0.14649248179183999</v>
      </c>
      <c r="O7894" t="s">
        <v>11351</v>
      </c>
      <c r="P7894" t="s">
        <v>11352</v>
      </c>
      <c r="R7894" t="s">
        <v>11353</v>
      </c>
      <c r="S7894">
        <f>IF(SalesData[[#This Row],[Return Status]]="Returned",1,0)</f>
        <v>0</v>
      </c>
      <c r="U7894" s="2">
        <f>EOMONTH(SalesData[[#This Row],[Order Date]],0)</f>
        <v>45230</v>
      </c>
      <c r="V7894" s="9" t="str">
        <f>"Q"&amp;INT((MONTH(SalesData[[#This Row],[Order Date]])+2)/3)&amp;"-"&amp;YEAR(SalesData[[#This Row],[Order Date]])</f>
        <v>Q4-2023</v>
      </c>
    </row>
    <row r="7895" spans="1:22" x14ac:dyDescent="0.35">
      <c r="A7895" t="s">
        <v>8036</v>
      </c>
      <c r="B7895" s="1">
        <v>45205</v>
      </c>
      <c r="C7895" t="s">
        <v>144</v>
      </c>
      <c r="D7895" t="s">
        <v>39</v>
      </c>
      <c r="E7895">
        <v>95899008</v>
      </c>
      <c r="F7895" t="s">
        <v>64</v>
      </c>
      <c r="G7895" t="s">
        <v>15</v>
      </c>
      <c r="H7895" t="s">
        <v>16</v>
      </c>
      <c r="I7895" t="s">
        <v>17</v>
      </c>
      <c r="J7895" t="s">
        <v>65</v>
      </c>
      <c r="K7895">
        <v>1029.93</v>
      </c>
      <c r="L7895">
        <v>51.55</v>
      </c>
      <c r="M7895" t="s">
        <v>65</v>
      </c>
      <c r="N7895">
        <v>5.0051945277834402E-2</v>
      </c>
      <c r="O7895" t="s">
        <v>11351</v>
      </c>
      <c r="P7895" t="s">
        <v>11356</v>
      </c>
      <c r="R7895" t="s">
        <v>11353</v>
      </c>
      <c r="S7895">
        <f>IF(SalesData[[#This Row],[Return Status]]="Returned",1,0)</f>
        <v>0</v>
      </c>
      <c r="T7895">
        <v>2085.91</v>
      </c>
      <c r="U7895" s="2">
        <f>EOMONTH(SalesData[[#This Row],[Order Date]],0)</f>
        <v>45230</v>
      </c>
      <c r="V7895" s="9" t="str">
        <f>"Q"&amp;INT((MONTH(SalesData[[#This Row],[Order Date]])+2)/3)&amp;"-"&amp;YEAR(SalesData[[#This Row],[Order Date]])</f>
        <v>Q4-2023</v>
      </c>
    </row>
    <row r="7896" spans="1:22" x14ac:dyDescent="0.35">
      <c r="A7896" t="s">
        <v>8037</v>
      </c>
      <c r="B7896" s="1">
        <v>45222</v>
      </c>
      <c r="C7896" t="s">
        <v>77</v>
      </c>
      <c r="D7896" t="s">
        <v>72</v>
      </c>
      <c r="E7896">
        <v>1695717700</v>
      </c>
      <c r="F7896" t="s">
        <v>107</v>
      </c>
      <c r="G7896" t="s">
        <v>15</v>
      </c>
      <c r="H7896" t="s">
        <v>16</v>
      </c>
      <c r="I7896" t="s">
        <v>17</v>
      </c>
      <c r="J7896" t="s">
        <v>19</v>
      </c>
      <c r="K7896">
        <v>4214.13</v>
      </c>
      <c r="L7896">
        <v>136.38999999999999</v>
      </c>
      <c r="M7896" t="s">
        <v>19</v>
      </c>
      <c r="N7896">
        <v>3.2364924670098001E-2</v>
      </c>
      <c r="O7896" t="s">
        <v>11351</v>
      </c>
      <c r="P7896" t="s">
        <v>11356</v>
      </c>
      <c r="R7896" t="s">
        <v>11353</v>
      </c>
      <c r="S7896">
        <f>IF(SalesData[[#This Row],[Return Status]]="Returned",1,0)</f>
        <v>0</v>
      </c>
      <c r="T7896">
        <v>2085.91</v>
      </c>
      <c r="U7896" s="2">
        <f>EOMONTH(SalesData[[#This Row],[Order Date]],0)</f>
        <v>45230</v>
      </c>
      <c r="V7896" s="9" t="str">
        <f>"Q"&amp;INT((MONTH(SalesData[[#This Row],[Order Date]])+2)/3)&amp;"-"&amp;YEAR(SalesData[[#This Row],[Order Date]])</f>
        <v>Q4-2023</v>
      </c>
    </row>
    <row r="7897" spans="1:22" x14ac:dyDescent="0.35">
      <c r="A7897" t="s">
        <v>8038</v>
      </c>
      <c r="B7897" s="1">
        <v>45221</v>
      </c>
      <c r="C7897" t="s">
        <v>325</v>
      </c>
      <c r="D7897" t="s">
        <v>72</v>
      </c>
      <c r="E7897">
        <v>6703628845</v>
      </c>
      <c r="F7897" t="s">
        <v>185</v>
      </c>
      <c r="G7897" t="s">
        <v>164</v>
      </c>
      <c r="H7897" t="s">
        <v>165</v>
      </c>
      <c r="I7897" t="s">
        <v>36</v>
      </c>
      <c r="J7897" t="s">
        <v>61</v>
      </c>
      <c r="K7897">
        <v>1848.18</v>
      </c>
      <c r="L7897">
        <v>486.9</v>
      </c>
      <c r="M7897" t="s">
        <v>62</v>
      </c>
      <c r="N7897">
        <v>0.263448365418953</v>
      </c>
      <c r="O7897" t="s">
        <v>11351</v>
      </c>
      <c r="P7897" t="s">
        <v>11354</v>
      </c>
      <c r="R7897" t="s">
        <v>11353</v>
      </c>
      <c r="S7897">
        <f>IF(SalesData[[#This Row],[Return Status]]="Returned",1,0)</f>
        <v>0</v>
      </c>
      <c r="U7897" s="2">
        <f>EOMONTH(SalesData[[#This Row],[Order Date]],0)</f>
        <v>45230</v>
      </c>
      <c r="V7897" s="9" t="str">
        <f>"Q"&amp;INT((MONTH(SalesData[[#This Row],[Order Date]])+2)/3)&amp;"-"&amp;YEAR(SalesData[[#This Row],[Order Date]])</f>
        <v>Q4-2023</v>
      </c>
    </row>
    <row r="7898" spans="1:22" x14ac:dyDescent="0.35">
      <c r="A7898" t="s">
        <v>8039</v>
      </c>
      <c r="B7898" s="1">
        <v>45220</v>
      </c>
      <c r="C7898" t="s">
        <v>92</v>
      </c>
      <c r="D7898" t="s">
        <v>80</v>
      </c>
      <c r="E7898">
        <v>9822110134</v>
      </c>
      <c r="F7898" t="s">
        <v>50</v>
      </c>
      <c r="G7898" t="s">
        <v>34</v>
      </c>
      <c r="H7898" t="s">
        <v>35</v>
      </c>
      <c r="I7898" t="s">
        <v>36</v>
      </c>
      <c r="J7898" t="s">
        <v>65</v>
      </c>
      <c r="K7898">
        <v>2062.59</v>
      </c>
      <c r="L7898">
        <v>369.67</v>
      </c>
      <c r="M7898" t="s">
        <v>65</v>
      </c>
      <c r="N7898">
        <v>0.17922611861785401</v>
      </c>
      <c r="O7898" t="s">
        <v>11351</v>
      </c>
      <c r="P7898" t="s">
        <v>11352</v>
      </c>
      <c r="R7898" t="s">
        <v>11353</v>
      </c>
      <c r="S7898">
        <f>IF(SalesData[[#This Row],[Return Status]]="Returned",1,0)</f>
        <v>0</v>
      </c>
      <c r="U7898" s="2">
        <f>EOMONTH(SalesData[[#This Row],[Order Date]],0)</f>
        <v>45230</v>
      </c>
      <c r="V7898" s="9" t="str">
        <f>"Q"&amp;INT((MONTH(SalesData[[#This Row],[Order Date]])+2)/3)&amp;"-"&amp;YEAR(SalesData[[#This Row],[Order Date]])</f>
        <v>Q4-2023</v>
      </c>
    </row>
    <row r="7899" spans="1:22" x14ac:dyDescent="0.35">
      <c r="A7899" t="s">
        <v>8040</v>
      </c>
      <c r="B7899" s="1">
        <v>45215</v>
      </c>
      <c r="C7899" t="s">
        <v>124</v>
      </c>
      <c r="D7899" t="s">
        <v>27</v>
      </c>
      <c r="E7899">
        <v>8231978106</v>
      </c>
      <c r="F7899" t="s">
        <v>95</v>
      </c>
      <c r="G7899" t="s">
        <v>59</v>
      </c>
      <c r="H7899" t="s">
        <v>60</v>
      </c>
      <c r="I7899" t="s">
        <v>31</v>
      </c>
      <c r="J7899" t="s">
        <v>43</v>
      </c>
      <c r="K7899">
        <v>4829.24</v>
      </c>
      <c r="L7899">
        <v>297.77</v>
      </c>
      <c r="M7899" t="s">
        <v>43</v>
      </c>
      <c r="N7899">
        <v>6.1659805683710101E-2</v>
      </c>
      <c r="O7899" t="s">
        <v>11351</v>
      </c>
      <c r="P7899" t="s">
        <v>11356</v>
      </c>
      <c r="R7899" t="s">
        <v>11353</v>
      </c>
      <c r="S7899">
        <f>IF(SalesData[[#This Row],[Return Status]]="Returned",1,0)</f>
        <v>0</v>
      </c>
      <c r="T7899">
        <v>2183.56</v>
      </c>
      <c r="U7899" s="2">
        <f>EOMONTH(SalesData[[#This Row],[Order Date]],0)</f>
        <v>45230</v>
      </c>
      <c r="V7899" s="9" t="str">
        <f>"Q"&amp;INT((MONTH(SalesData[[#This Row],[Order Date]])+2)/3)&amp;"-"&amp;YEAR(SalesData[[#This Row],[Order Date]])</f>
        <v>Q4-2023</v>
      </c>
    </row>
    <row r="7900" spans="1:22" x14ac:dyDescent="0.35">
      <c r="A7900" t="s">
        <v>8041</v>
      </c>
      <c r="B7900" s="1">
        <v>45209</v>
      </c>
      <c r="C7900" t="s">
        <v>57</v>
      </c>
      <c r="D7900" t="s">
        <v>27</v>
      </c>
      <c r="E7900">
        <v>9504330543</v>
      </c>
      <c r="F7900" t="s">
        <v>292</v>
      </c>
      <c r="G7900" t="s">
        <v>69</v>
      </c>
      <c r="H7900" t="s">
        <v>41</v>
      </c>
      <c r="I7900" t="s">
        <v>31</v>
      </c>
      <c r="J7900" t="s">
        <v>61</v>
      </c>
      <c r="K7900">
        <v>2577.52</v>
      </c>
      <c r="L7900">
        <v>77.349999999999994</v>
      </c>
      <c r="M7900" t="s">
        <v>62</v>
      </c>
      <c r="N7900">
        <v>3.0009466463887802E-2</v>
      </c>
      <c r="O7900" t="s">
        <v>11351</v>
      </c>
      <c r="P7900" t="s">
        <v>11356</v>
      </c>
      <c r="R7900" t="s">
        <v>11353</v>
      </c>
      <c r="S7900">
        <f>IF(SalesData[[#This Row],[Return Status]]="Returned",1,0)</f>
        <v>0</v>
      </c>
      <c r="T7900">
        <v>2081.52</v>
      </c>
      <c r="U7900" s="2">
        <f>EOMONTH(SalesData[[#This Row],[Order Date]],0)</f>
        <v>45230</v>
      </c>
      <c r="V7900" s="9" t="str">
        <f>"Q"&amp;INT((MONTH(SalesData[[#This Row],[Order Date]])+2)/3)&amp;"-"&amp;YEAR(SalesData[[#This Row],[Order Date]])</f>
        <v>Q4-2023</v>
      </c>
    </row>
    <row r="7901" spans="1:22" x14ac:dyDescent="0.35">
      <c r="A7901" t="s">
        <v>8042</v>
      </c>
      <c r="B7901" s="1">
        <v>45223</v>
      </c>
      <c r="C7901" t="s">
        <v>132</v>
      </c>
      <c r="D7901" t="s">
        <v>27</v>
      </c>
      <c r="E7901">
        <v>1302629313</v>
      </c>
      <c r="F7901" t="s">
        <v>410</v>
      </c>
      <c r="G7901" t="s">
        <v>29</v>
      </c>
      <c r="H7901" t="s">
        <v>30</v>
      </c>
      <c r="I7901" t="s">
        <v>31</v>
      </c>
      <c r="J7901" t="s">
        <v>65</v>
      </c>
      <c r="K7901">
        <v>1559.77</v>
      </c>
      <c r="L7901">
        <v>65.760000000000005</v>
      </c>
      <c r="M7901" t="s">
        <v>65</v>
      </c>
      <c r="N7901">
        <v>4.2160062060431998E-2</v>
      </c>
      <c r="O7901" t="s">
        <v>11351</v>
      </c>
      <c r="P7901" t="s">
        <v>11356</v>
      </c>
      <c r="R7901" t="s">
        <v>11353</v>
      </c>
      <c r="S7901">
        <f>IF(SalesData[[#This Row],[Return Status]]="Returned",1,0)</f>
        <v>0</v>
      </c>
      <c r="T7901">
        <v>2788.38</v>
      </c>
      <c r="U7901" s="2">
        <f>EOMONTH(SalesData[[#This Row],[Order Date]],0)</f>
        <v>45230</v>
      </c>
      <c r="V7901" s="9" t="str">
        <f>"Q"&amp;INT((MONTH(SalesData[[#This Row],[Order Date]])+2)/3)&amp;"-"&amp;YEAR(SalesData[[#This Row],[Order Date]])</f>
        <v>Q4-2023</v>
      </c>
    </row>
    <row r="7902" spans="1:22" x14ac:dyDescent="0.35">
      <c r="A7902" t="s">
        <v>8043</v>
      </c>
      <c r="B7902" s="1">
        <v>45205</v>
      </c>
      <c r="C7902" t="s">
        <v>49</v>
      </c>
      <c r="D7902" t="s">
        <v>99</v>
      </c>
      <c r="E7902">
        <v>9139833664</v>
      </c>
      <c r="F7902" t="s">
        <v>109</v>
      </c>
      <c r="G7902" t="s">
        <v>59</v>
      </c>
      <c r="H7902" t="s">
        <v>11357</v>
      </c>
      <c r="I7902" t="s">
        <v>31</v>
      </c>
      <c r="J7902" t="s">
        <v>18</v>
      </c>
      <c r="K7902">
        <v>4584.72</v>
      </c>
      <c r="L7902">
        <v>201.52</v>
      </c>
      <c r="M7902" t="s">
        <v>19</v>
      </c>
      <c r="N7902">
        <v>4.3954701704793299E-2</v>
      </c>
      <c r="O7902" t="s">
        <v>11351</v>
      </c>
      <c r="P7902" t="s">
        <v>11356</v>
      </c>
      <c r="R7902" t="s">
        <v>11353</v>
      </c>
      <c r="S7902">
        <f>IF(SalesData[[#This Row],[Return Status]]="Returned",1,0)</f>
        <v>0</v>
      </c>
      <c r="T7902">
        <v>2183.56</v>
      </c>
      <c r="U7902" s="2">
        <f>EOMONTH(SalesData[[#This Row],[Order Date]],0)</f>
        <v>45230</v>
      </c>
      <c r="V7902" s="9" t="str">
        <f>"Q"&amp;INT((MONTH(SalesData[[#This Row],[Order Date]])+2)/3)&amp;"-"&amp;YEAR(SalesData[[#This Row],[Order Date]])</f>
        <v>Q4-2023</v>
      </c>
    </row>
    <row r="7903" spans="1:22" x14ac:dyDescent="0.35">
      <c r="A7903" t="s">
        <v>8044</v>
      </c>
      <c r="B7903" s="1">
        <v>45222</v>
      </c>
      <c r="C7903" t="s">
        <v>111</v>
      </c>
      <c r="D7903" t="s">
        <v>46</v>
      </c>
      <c r="E7903">
        <v>4038620120</v>
      </c>
      <c r="F7903" t="s">
        <v>238</v>
      </c>
      <c r="G7903" t="s">
        <v>74</v>
      </c>
      <c r="H7903" t="s">
        <v>75</v>
      </c>
      <c r="I7903" t="s">
        <v>36</v>
      </c>
      <c r="J7903" t="s">
        <v>62</v>
      </c>
      <c r="K7903">
        <v>2651.12</v>
      </c>
      <c r="L7903">
        <v>639.58000000000004</v>
      </c>
      <c r="M7903" t="s">
        <v>62</v>
      </c>
      <c r="N7903">
        <v>0.24124898156250901</v>
      </c>
      <c r="O7903" t="s">
        <v>11351</v>
      </c>
      <c r="P7903" t="s">
        <v>11354</v>
      </c>
      <c r="R7903" t="s">
        <v>11353</v>
      </c>
      <c r="S7903">
        <f>IF(SalesData[[#This Row],[Return Status]]="Returned",1,0)</f>
        <v>0</v>
      </c>
      <c r="T7903">
        <v>2420.2800000000002</v>
      </c>
      <c r="U7903" s="2">
        <f>EOMONTH(SalesData[[#This Row],[Order Date]],0)</f>
        <v>45230</v>
      </c>
      <c r="V7903" s="9" t="str">
        <f>"Q"&amp;INT((MONTH(SalesData[[#This Row],[Order Date]])+2)/3)&amp;"-"&amp;YEAR(SalesData[[#This Row],[Order Date]])</f>
        <v>Q4-2023</v>
      </c>
    </row>
    <row r="7904" spans="1:22" x14ac:dyDescent="0.35">
      <c r="A7904" t="s">
        <v>8045</v>
      </c>
      <c r="B7904" s="1">
        <v>45208</v>
      </c>
      <c r="C7904" t="s">
        <v>205</v>
      </c>
      <c r="D7904" t="s">
        <v>13</v>
      </c>
      <c r="E7904">
        <v>318692958</v>
      </c>
      <c r="F7904" t="s">
        <v>185</v>
      </c>
      <c r="G7904" t="s">
        <v>164</v>
      </c>
      <c r="H7904" t="s">
        <v>11357</v>
      </c>
      <c r="I7904" t="s">
        <v>36</v>
      </c>
      <c r="J7904" t="s">
        <v>18</v>
      </c>
      <c r="K7904">
        <v>3100.42</v>
      </c>
      <c r="L7904">
        <v>367.67</v>
      </c>
      <c r="M7904" t="s">
        <v>19</v>
      </c>
      <c r="N7904">
        <v>0.118587159159082</v>
      </c>
      <c r="O7904" t="s">
        <v>11351</v>
      </c>
      <c r="P7904" t="s">
        <v>11352</v>
      </c>
      <c r="R7904" t="s">
        <v>11353</v>
      </c>
      <c r="S7904">
        <f>IF(SalesData[[#This Row],[Return Status]]="Returned",1,0)</f>
        <v>0</v>
      </c>
      <c r="U7904" s="2">
        <f>EOMONTH(SalesData[[#This Row],[Order Date]],0)</f>
        <v>45230</v>
      </c>
      <c r="V7904" s="9" t="str">
        <f>"Q"&amp;INT((MONTH(SalesData[[#This Row],[Order Date]])+2)/3)&amp;"-"&amp;YEAR(SalesData[[#This Row],[Order Date]])</f>
        <v>Q4-2023</v>
      </c>
    </row>
    <row r="7905" spans="1:22" x14ac:dyDescent="0.35">
      <c r="A7905" t="s">
        <v>8046</v>
      </c>
      <c r="B7905" s="1">
        <v>45211</v>
      </c>
      <c r="C7905" t="s">
        <v>67</v>
      </c>
      <c r="D7905" t="s">
        <v>27</v>
      </c>
      <c r="E7905">
        <v>3233674363</v>
      </c>
      <c r="F7905" t="s">
        <v>103</v>
      </c>
      <c r="G7905" t="s">
        <v>23</v>
      </c>
      <c r="H7905" t="s">
        <v>24</v>
      </c>
      <c r="I7905" t="s">
        <v>17</v>
      </c>
      <c r="J7905" t="s">
        <v>19</v>
      </c>
      <c r="K7905">
        <v>1319.54</v>
      </c>
      <c r="L7905">
        <v>233.68</v>
      </c>
      <c r="M7905" t="s">
        <v>19</v>
      </c>
      <c r="N7905">
        <v>0.17709201691498599</v>
      </c>
      <c r="O7905" t="s">
        <v>11351</v>
      </c>
      <c r="P7905" t="s">
        <v>11352</v>
      </c>
      <c r="R7905" t="s">
        <v>11353</v>
      </c>
      <c r="S7905">
        <f>IF(SalesData[[#This Row],[Return Status]]="Returned",1,0)</f>
        <v>0</v>
      </c>
      <c r="T7905">
        <v>2821.33</v>
      </c>
      <c r="U7905" s="2">
        <f>EOMONTH(SalesData[[#This Row],[Order Date]],0)</f>
        <v>45230</v>
      </c>
      <c r="V7905" s="9" t="str">
        <f>"Q"&amp;INT((MONTH(SalesData[[#This Row],[Order Date]])+2)/3)&amp;"-"&amp;YEAR(SalesData[[#This Row],[Order Date]])</f>
        <v>Q4-2023</v>
      </c>
    </row>
    <row r="7906" spans="1:22" x14ac:dyDescent="0.35">
      <c r="A7906" t="s">
        <v>8047</v>
      </c>
      <c r="B7906" s="1">
        <v>45229</v>
      </c>
      <c r="C7906" t="s">
        <v>113</v>
      </c>
      <c r="D7906" t="s">
        <v>39</v>
      </c>
      <c r="E7906">
        <v>8712659361</v>
      </c>
      <c r="F7906" t="s">
        <v>53</v>
      </c>
      <c r="G7906" t="s">
        <v>11371</v>
      </c>
      <c r="H7906" t="s">
        <v>55</v>
      </c>
      <c r="I7906" t="s">
        <v>31</v>
      </c>
      <c r="J7906" t="s">
        <v>43</v>
      </c>
      <c r="K7906">
        <v>1775.01</v>
      </c>
      <c r="L7906">
        <v>217.03</v>
      </c>
      <c r="M7906" t="s">
        <v>43</v>
      </c>
      <c r="N7906">
        <v>0.122269733691641</v>
      </c>
      <c r="O7906" t="s">
        <v>11351</v>
      </c>
      <c r="P7906" t="s">
        <v>11352</v>
      </c>
      <c r="R7906" t="s">
        <v>11353</v>
      </c>
      <c r="S7906">
        <f>IF(SalesData[[#This Row],[Return Status]]="Returned",1,0)</f>
        <v>0</v>
      </c>
      <c r="U7906" s="2">
        <f>EOMONTH(SalesData[[#This Row],[Order Date]],0)</f>
        <v>45230</v>
      </c>
      <c r="V7906" s="9" t="str">
        <f>"Q"&amp;INT((MONTH(SalesData[[#This Row],[Order Date]])+2)/3)&amp;"-"&amp;YEAR(SalesData[[#This Row],[Order Date]])</f>
        <v>Q4-2023</v>
      </c>
    </row>
    <row r="7907" spans="1:22" x14ac:dyDescent="0.35">
      <c r="A7907" t="s">
        <v>8048</v>
      </c>
      <c r="B7907" s="1">
        <v>45211</v>
      </c>
      <c r="C7907" t="s">
        <v>205</v>
      </c>
      <c r="D7907" t="s">
        <v>72</v>
      </c>
      <c r="E7907">
        <v>2655993121</v>
      </c>
      <c r="F7907" t="s">
        <v>170</v>
      </c>
      <c r="G7907" t="s">
        <v>69</v>
      </c>
      <c r="H7907" t="s">
        <v>41</v>
      </c>
      <c r="I7907" t="s">
        <v>31</v>
      </c>
      <c r="J7907" t="s">
        <v>65</v>
      </c>
      <c r="K7907">
        <v>46.59</v>
      </c>
      <c r="L7907">
        <v>4.09</v>
      </c>
      <c r="M7907" t="s">
        <v>65</v>
      </c>
      <c r="N7907">
        <v>8.7787078772268698E-2</v>
      </c>
      <c r="O7907" t="s">
        <v>11361</v>
      </c>
      <c r="P7907" t="s">
        <v>11356</v>
      </c>
      <c r="Q7907" t="s">
        <v>11359</v>
      </c>
      <c r="R7907" t="s">
        <v>11360</v>
      </c>
      <c r="S7907">
        <f>IF(SalesData[[#This Row],[Return Status]]="Returned",1,0)</f>
        <v>1</v>
      </c>
      <c r="T7907">
        <v>2081.52</v>
      </c>
      <c r="U7907" s="2">
        <f>EOMONTH(SalesData[[#This Row],[Order Date]],0)</f>
        <v>45230</v>
      </c>
      <c r="V7907" s="9" t="str">
        <f>"Q"&amp;INT((MONTH(SalesData[[#This Row],[Order Date]])+2)/3)&amp;"-"&amp;YEAR(SalesData[[#This Row],[Order Date]])</f>
        <v>Q4-2023</v>
      </c>
    </row>
    <row r="7908" spans="1:22" x14ac:dyDescent="0.35">
      <c r="A7908" t="s">
        <v>8049</v>
      </c>
      <c r="B7908" s="1">
        <v>45207</v>
      </c>
      <c r="C7908" t="s">
        <v>67</v>
      </c>
      <c r="D7908" t="s">
        <v>72</v>
      </c>
      <c r="E7908">
        <v>9556915818</v>
      </c>
      <c r="F7908" t="s">
        <v>100</v>
      </c>
      <c r="G7908" t="s">
        <v>101</v>
      </c>
      <c r="H7908" t="s">
        <v>35</v>
      </c>
      <c r="I7908" t="s">
        <v>36</v>
      </c>
      <c r="J7908" t="s">
        <v>43</v>
      </c>
      <c r="K7908">
        <v>1997.24</v>
      </c>
      <c r="L7908">
        <v>538.63</v>
      </c>
      <c r="M7908" t="s">
        <v>43</v>
      </c>
      <c r="N7908">
        <v>0.26968716829224298</v>
      </c>
      <c r="O7908" t="s">
        <v>11351</v>
      </c>
      <c r="P7908" t="s">
        <v>11354</v>
      </c>
      <c r="R7908" t="s">
        <v>11353</v>
      </c>
      <c r="S7908">
        <f>IF(SalesData[[#This Row],[Return Status]]="Returned",1,0)</f>
        <v>0</v>
      </c>
      <c r="T7908">
        <v>1385.87</v>
      </c>
      <c r="U7908" s="2">
        <f>EOMONTH(SalesData[[#This Row],[Order Date]],0)</f>
        <v>45230</v>
      </c>
      <c r="V7908" s="9" t="str">
        <f>"Q"&amp;INT((MONTH(SalesData[[#This Row],[Order Date]])+2)/3)&amp;"-"&amp;YEAR(SalesData[[#This Row],[Order Date]])</f>
        <v>Q4-2023</v>
      </c>
    </row>
    <row r="7909" spans="1:22" x14ac:dyDescent="0.35">
      <c r="A7909" t="s">
        <v>8050</v>
      </c>
      <c r="B7909" s="1">
        <v>45206</v>
      </c>
      <c r="C7909" t="s">
        <v>132</v>
      </c>
      <c r="D7909" t="s">
        <v>46</v>
      </c>
      <c r="E7909">
        <v>5084485220</v>
      </c>
      <c r="F7909" t="s">
        <v>40</v>
      </c>
      <c r="G7909" t="s">
        <v>69</v>
      </c>
      <c r="H7909" t="s">
        <v>41</v>
      </c>
      <c r="I7909" t="s">
        <v>31</v>
      </c>
      <c r="J7909" t="s">
        <v>62</v>
      </c>
      <c r="K7909">
        <v>571.89</v>
      </c>
      <c r="L7909">
        <v>112.92</v>
      </c>
      <c r="M7909" t="s">
        <v>62</v>
      </c>
      <c r="N7909">
        <v>0.19745055867387101</v>
      </c>
      <c r="O7909" t="s">
        <v>11355</v>
      </c>
      <c r="P7909" t="s">
        <v>11352</v>
      </c>
      <c r="R7909" t="s">
        <v>11353</v>
      </c>
      <c r="S7909">
        <f>IF(SalesData[[#This Row],[Return Status]]="Returned",1,0)</f>
        <v>0</v>
      </c>
      <c r="T7909">
        <v>2081.52</v>
      </c>
      <c r="U7909" s="2">
        <f>EOMONTH(SalesData[[#This Row],[Order Date]],0)</f>
        <v>45230</v>
      </c>
      <c r="V7909" s="9" t="str">
        <f>"Q"&amp;INT((MONTH(SalesData[[#This Row],[Order Date]])+2)/3)&amp;"-"&amp;YEAR(SalesData[[#This Row],[Order Date]])</f>
        <v>Q4-2023</v>
      </c>
    </row>
    <row r="7910" spans="1:22" x14ac:dyDescent="0.35">
      <c r="A7910" t="s">
        <v>8051</v>
      </c>
      <c r="B7910" s="1">
        <v>45204</v>
      </c>
      <c r="C7910" t="s">
        <v>77</v>
      </c>
      <c r="D7910" t="s">
        <v>145</v>
      </c>
      <c r="E7910">
        <v>1834382250</v>
      </c>
      <c r="F7910" t="s">
        <v>129</v>
      </c>
      <c r="G7910" t="s">
        <v>54</v>
      </c>
      <c r="H7910" t="s">
        <v>55</v>
      </c>
      <c r="I7910" t="s">
        <v>31</v>
      </c>
      <c r="J7910" t="s">
        <v>62</v>
      </c>
      <c r="K7910">
        <v>3966.74</v>
      </c>
      <c r="L7910">
        <v>1086.9100000000001</v>
      </c>
      <c r="M7910" t="s">
        <v>62</v>
      </c>
      <c r="N7910">
        <v>0.27400585871521699</v>
      </c>
      <c r="O7910" t="s">
        <v>11351</v>
      </c>
      <c r="P7910" t="s">
        <v>11354</v>
      </c>
      <c r="R7910" t="s">
        <v>11353</v>
      </c>
      <c r="S7910">
        <f>IF(SalesData[[#This Row],[Return Status]]="Returned",1,0)</f>
        <v>0</v>
      </c>
      <c r="U7910" s="2">
        <f>EOMONTH(SalesData[[#This Row],[Order Date]],0)</f>
        <v>45230</v>
      </c>
      <c r="V7910" s="9" t="str">
        <f>"Q"&amp;INT((MONTH(SalesData[[#This Row],[Order Date]])+2)/3)&amp;"-"&amp;YEAR(SalesData[[#This Row],[Order Date]])</f>
        <v>Q4-2023</v>
      </c>
    </row>
    <row r="7911" spans="1:22" x14ac:dyDescent="0.35">
      <c r="A7911" t="s">
        <v>8052</v>
      </c>
      <c r="B7911" s="1">
        <v>45217</v>
      </c>
      <c r="C7911" t="s">
        <v>124</v>
      </c>
      <c r="D7911" t="s">
        <v>13</v>
      </c>
      <c r="E7911">
        <v>8269800809</v>
      </c>
      <c r="F7911" t="s">
        <v>100</v>
      </c>
      <c r="G7911" t="s">
        <v>101</v>
      </c>
      <c r="H7911" t="s">
        <v>35</v>
      </c>
      <c r="I7911" t="s">
        <v>36</v>
      </c>
      <c r="J7911" t="s">
        <v>65</v>
      </c>
      <c r="K7911">
        <v>3063.02</v>
      </c>
      <c r="L7911">
        <v>545.27</v>
      </c>
      <c r="M7911" t="s">
        <v>65</v>
      </c>
      <c r="N7911">
        <v>0.178017120358339</v>
      </c>
      <c r="O7911" t="s">
        <v>11351</v>
      </c>
      <c r="P7911" t="s">
        <v>11352</v>
      </c>
      <c r="R7911" t="s">
        <v>11353</v>
      </c>
      <c r="S7911">
        <f>IF(SalesData[[#This Row],[Return Status]]="Returned",1,0)</f>
        <v>0</v>
      </c>
      <c r="T7911">
        <v>1385.87</v>
      </c>
      <c r="U7911" s="2">
        <f>EOMONTH(SalesData[[#This Row],[Order Date]],0)</f>
        <v>45230</v>
      </c>
      <c r="V7911" s="9" t="str">
        <f>"Q"&amp;INT((MONTH(SalesData[[#This Row],[Order Date]])+2)/3)&amp;"-"&amp;YEAR(SalesData[[#This Row],[Order Date]])</f>
        <v>Q4-2023</v>
      </c>
    </row>
    <row r="7912" spans="1:22" x14ac:dyDescent="0.35">
      <c r="A7912" t="s">
        <v>8053</v>
      </c>
      <c r="B7912" s="1">
        <v>45203</v>
      </c>
      <c r="C7912" t="s">
        <v>124</v>
      </c>
      <c r="D7912" t="s">
        <v>72</v>
      </c>
      <c r="E7912">
        <v>7523734001</v>
      </c>
      <c r="F7912" t="s">
        <v>81</v>
      </c>
      <c r="G7912" t="s">
        <v>74</v>
      </c>
      <c r="H7912" t="s">
        <v>75</v>
      </c>
      <c r="I7912" t="s">
        <v>36</v>
      </c>
      <c r="J7912" t="s">
        <v>19</v>
      </c>
      <c r="K7912">
        <v>1622.71</v>
      </c>
      <c r="L7912">
        <v>52.93</v>
      </c>
      <c r="M7912" t="s">
        <v>19</v>
      </c>
      <c r="N7912">
        <v>3.2618274368186602E-2</v>
      </c>
      <c r="O7912" t="s">
        <v>11351</v>
      </c>
      <c r="P7912" t="s">
        <v>11356</v>
      </c>
      <c r="R7912" t="s">
        <v>11353</v>
      </c>
      <c r="S7912">
        <f>IF(SalesData[[#This Row],[Return Status]]="Returned",1,0)</f>
        <v>0</v>
      </c>
      <c r="T7912">
        <v>2420.2800000000002</v>
      </c>
      <c r="U7912" s="2">
        <f>EOMONTH(SalesData[[#This Row],[Order Date]],0)</f>
        <v>45230</v>
      </c>
      <c r="V7912" s="9" t="str">
        <f>"Q"&amp;INT((MONTH(SalesData[[#This Row],[Order Date]])+2)/3)&amp;"-"&amp;YEAR(SalesData[[#This Row],[Order Date]])</f>
        <v>Q4-2023</v>
      </c>
    </row>
    <row r="7913" spans="1:22" x14ac:dyDescent="0.35">
      <c r="A7913" t="s">
        <v>8054</v>
      </c>
      <c r="B7913" s="1">
        <v>45202</v>
      </c>
      <c r="C7913" t="s">
        <v>21</v>
      </c>
      <c r="D7913" t="s">
        <v>27</v>
      </c>
      <c r="E7913">
        <v>3642301892</v>
      </c>
      <c r="F7913" t="s">
        <v>78</v>
      </c>
      <c r="G7913" t="s">
        <v>15</v>
      </c>
      <c r="H7913" t="s">
        <v>16</v>
      </c>
      <c r="I7913" t="s">
        <v>17</v>
      </c>
      <c r="J7913" t="s">
        <v>42</v>
      </c>
      <c r="K7913">
        <v>4830.71</v>
      </c>
      <c r="L7913">
        <v>1086.05</v>
      </c>
      <c r="M7913" t="s">
        <v>43</v>
      </c>
      <c r="N7913">
        <v>0.22482202409169699</v>
      </c>
      <c r="O7913" t="s">
        <v>11351</v>
      </c>
      <c r="P7913" t="s">
        <v>11354</v>
      </c>
      <c r="R7913" t="s">
        <v>11353</v>
      </c>
      <c r="S7913">
        <f>IF(SalesData[[#This Row],[Return Status]]="Returned",1,0)</f>
        <v>0</v>
      </c>
      <c r="T7913">
        <v>2085.91</v>
      </c>
      <c r="U7913" s="2">
        <f>EOMONTH(SalesData[[#This Row],[Order Date]],0)</f>
        <v>45230</v>
      </c>
      <c r="V7913" s="9" t="str">
        <f>"Q"&amp;INT((MONTH(SalesData[[#This Row],[Order Date]])+2)/3)&amp;"-"&amp;YEAR(SalesData[[#This Row],[Order Date]])</f>
        <v>Q4-2023</v>
      </c>
    </row>
    <row r="7914" spans="1:22" x14ac:dyDescent="0.35">
      <c r="A7914" t="s">
        <v>8055</v>
      </c>
      <c r="B7914" s="1">
        <v>45216</v>
      </c>
      <c r="C7914" t="s">
        <v>38</v>
      </c>
      <c r="D7914" t="s">
        <v>39</v>
      </c>
      <c r="E7914">
        <v>8653166246</v>
      </c>
      <c r="F7914" t="s">
        <v>222</v>
      </c>
      <c r="G7914" t="s">
        <v>164</v>
      </c>
      <c r="H7914" t="s">
        <v>165</v>
      </c>
      <c r="I7914" t="s">
        <v>36</v>
      </c>
      <c r="J7914" t="s">
        <v>62</v>
      </c>
      <c r="K7914">
        <v>3986.84</v>
      </c>
      <c r="L7914">
        <v>980.33</v>
      </c>
      <c r="M7914" t="s">
        <v>62</v>
      </c>
      <c r="N7914">
        <v>0.24589148297900101</v>
      </c>
      <c r="O7914" t="s">
        <v>11351</v>
      </c>
      <c r="P7914" t="s">
        <v>11354</v>
      </c>
      <c r="R7914" t="s">
        <v>11353</v>
      </c>
      <c r="S7914">
        <f>IF(SalesData[[#This Row],[Return Status]]="Returned",1,0)</f>
        <v>0</v>
      </c>
      <c r="U7914" s="2">
        <f>EOMONTH(SalesData[[#This Row],[Order Date]],0)</f>
        <v>45230</v>
      </c>
      <c r="V7914" s="9" t="str">
        <f>"Q"&amp;INT((MONTH(SalesData[[#This Row],[Order Date]])+2)/3)&amp;"-"&amp;YEAR(SalesData[[#This Row],[Order Date]])</f>
        <v>Q4-2023</v>
      </c>
    </row>
    <row r="7915" spans="1:22" x14ac:dyDescent="0.35">
      <c r="A7915" t="s">
        <v>8056</v>
      </c>
      <c r="B7915" s="1">
        <v>45211</v>
      </c>
      <c r="C7915" t="s">
        <v>97</v>
      </c>
      <c r="D7915" t="s">
        <v>46</v>
      </c>
      <c r="E7915">
        <v>3077130987</v>
      </c>
      <c r="F7915" t="s">
        <v>222</v>
      </c>
      <c r="G7915" t="s">
        <v>164</v>
      </c>
      <c r="H7915" t="s">
        <v>165</v>
      </c>
      <c r="I7915" t="s">
        <v>36</v>
      </c>
      <c r="J7915" t="s">
        <v>62</v>
      </c>
      <c r="K7915">
        <v>4860.3100000000004</v>
      </c>
      <c r="L7915">
        <v>879.35</v>
      </c>
      <c r="M7915" t="s">
        <v>62</v>
      </c>
      <c r="N7915">
        <v>0.180924673529055</v>
      </c>
      <c r="O7915" t="s">
        <v>11351</v>
      </c>
      <c r="P7915" t="s">
        <v>11352</v>
      </c>
      <c r="R7915" t="s">
        <v>11353</v>
      </c>
      <c r="S7915">
        <f>IF(SalesData[[#This Row],[Return Status]]="Returned",1,0)</f>
        <v>0</v>
      </c>
      <c r="U7915" s="2">
        <f>EOMONTH(SalesData[[#This Row],[Order Date]],0)</f>
        <v>45230</v>
      </c>
      <c r="V7915" s="9" t="str">
        <f>"Q"&amp;INT((MONTH(SalesData[[#This Row],[Order Date]])+2)/3)&amp;"-"&amp;YEAR(SalesData[[#This Row],[Order Date]])</f>
        <v>Q4-2023</v>
      </c>
    </row>
    <row r="7916" spans="1:22" x14ac:dyDescent="0.35">
      <c r="A7916" t="s">
        <v>8057</v>
      </c>
      <c r="B7916" s="1">
        <v>45228</v>
      </c>
      <c r="C7916" t="s">
        <v>106</v>
      </c>
      <c r="D7916" t="s">
        <v>72</v>
      </c>
      <c r="E7916">
        <v>67561513</v>
      </c>
      <c r="F7916" t="s">
        <v>140</v>
      </c>
      <c r="G7916" t="s">
        <v>141</v>
      </c>
      <c r="H7916" t="s">
        <v>121</v>
      </c>
      <c r="I7916" t="s">
        <v>17</v>
      </c>
      <c r="J7916" t="s">
        <v>19</v>
      </c>
      <c r="K7916">
        <v>1466.82</v>
      </c>
      <c r="L7916">
        <v>174.2</v>
      </c>
      <c r="M7916" t="s">
        <v>19</v>
      </c>
      <c r="N7916">
        <v>0.11876031142198799</v>
      </c>
      <c r="O7916" t="s">
        <v>11351</v>
      </c>
      <c r="P7916" t="s">
        <v>11352</v>
      </c>
      <c r="R7916" t="s">
        <v>11353</v>
      </c>
      <c r="S7916">
        <f>IF(SalesData[[#This Row],[Return Status]]="Returned",1,0)</f>
        <v>0</v>
      </c>
      <c r="T7916">
        <v>2793.38</v>
      </c>
      <c r="U7916" s="2">
        <f>EOMONTH(SalesData[[#This Row],[Order Date]],0)</f>
        <v>45230</v>
      </c>
      <c r="V7916" s="9" t="str">
        <f>"Q"&amp;INT((MONTH(SalesData[[#This Row],[Order Date]])+2)/3)&amp;"-"&amp;YEAR(SalesData[[#This Row],[Order Date]])</f>
        <v>Q4-2023</v>
      </c>
    </row>
    <row r="7917" spans="1:22" x14ac:dyDescent="0.35">
      <c r="A7917" t="s">
        <v>8058</v>
      </c>
      <c r="B7917" s="1">
        <v>45215</v>
      </c>
      <c r="C7917" t="s">
        <v>205</v>
      </c>
      <c r="D7917" t="s">
        <v>46</v>
      </c>
      <c r="E7917">
        <v>4862562242</v>
      </c>
      <c r="F7917" t="s">
        <v>68</v>
      </c>
      <c r="G7917" t="s">
        <v>69</v>
      </c>
      <c r="H7917" t="s">
        <v>41</v>
      </c>
      <c r="I7917" t="s">
        <v>31</v>
      </c>
      <c r="J7917" t="s">
        <v>18</v>
      </c>
      <c r="K7917">
        <v>3699.91</v>
      </c>
      <c r="L7917">
        <v>978.55</v>
      </c>
      <c r="M7917" t="s">
        <v>19</v>
      </c>
      <c r="N7917">
        <v>0.264479406255828</v>
      </c>
      <c r="O7917" t="s">
        <v>11351</v>
      </c>
      <c r="P7917" t="s">
        <v>11354</v>
      </c>
      <c r="R7917" t="s">
        <v>11353</v>
      </c>
      <c r="S7917">
        <f>IF(SalesData[[#This Row],[Return Status]]="Returned",1,0)</f>
        <v>0</v>
      </c>
      <c r="T7917">
        <v>2081.52</v>
      </c>
      <c r="U7917" s="2">
        <f>EOMONTH(SalesData[[#This Row],[Order Date]],0)</f>
        <v>45230</v>
      </c>
      <c r="V7917" s="9" t="str">
        <f>"Q"&amp;INT((MONTH(SalesData[[#This Row],[Order Date]])+2)/3)&amp;"-"&amp;YEAR(SalesData[[#This Row],[Order Date]])</f>
        <v>Q4-2023</v>
      </c>
    </row>
    <row r="7918" spans="1:22" x14ac:dyDescent="0.35">
      <c r="A7918" t="s">
        <v>8059</v>
      </c>
      <c r="B7918" s="1">
        <v>45225</v>
      </c>
      <c r="C7918" t="s">
        <v>92</v>
      </c>
      <c r="D7918" t="s">
        <v>39</v>
      </c>
      <c r="E7918">
        <v>5283359658</v>
      </c>
      <c r="F7918" t="s">
        <v>109</v>
      </c>
      <c r="G7918" t="s">
        <v>59</v>
      </c>
      <c r="H7918" t="s">
        <v>60</v>
      </c>
      <c r="I7918" t="s">
        <v>31</v>
      </c>
      <c r="J7918" t="s">
        <v>65</v>
      </c>
      <c r="K7918">
        <v>1481.67</v>
      </c>
      <c r="L7918">
        <v>338.18</v>
      </c>
      <c r="M7918" t="s">
        <v>65</v>
      </c>
      <c r="N7918">
        <v>0.228242456147455</v>
      </c>
      <c r="O7918" t="s">
        <v>11351</v>
      </c>
      <c r="P7918" t="s">
        <v>11354</v>
      </c>
      <c r="R7918" t="s">
        <v>11353</v>
      </c>
      <c r="S7918">
        <f>IF(SalesData[[#This Row],[Return Status]]="Returned",1,0)</f>
        <v>0</v>
      </c>
      <c r="T7918">
        <v>2183.56</v>
      </c>
      <c r="U7918" s="2">
        <f>EOMONTH(SalesData[[#This Row],[Order Date]],0)</f>
        <v>45230</v>
      </c>
      <c r="V7918" s="9" t="str">
        <f>"Q"&amp;INT((MONTH(SalesData[[#This Row],[Order Date]])+2)/3)&amp;"-"&amp;YEAR(SalesData[[#This Row],[Order Date]])</f>
        <v>Q4-2023</v>
      </c>
    </row>
    <row r="7919" spans="1:22" x14ac:dyDescent="0.35">
      <c r="A7919" t="s">
        <v>8060</v>
      </c>
      <c r="B7919" s="1">
        <v>45219</v>
      </c>
      <c r="C7919" t="s">
        <v>106</v>
      </c>
      <c r="D7919" t="s">
        <v>39</v>
      </c>
      <c r="E7919">
        <v>8413779907</v>
      </c>
      <c r="F7919" t="s">
        <v>50</v>
      </c>
      <c r="G7919" t="s">
        <v>11384</v>
      </c>
      <c r="H7919" t="s">
        <v>35</v>
      </c>
      <c r="I7919" t="s">
        <v>36</v>
      </c>
      <c r="J7919" t="s">
        <v>19</v>
      </c>
      <c r="K7919">
        <v>137.37</v>
      </c>
      <c r="L7919">
        <v>38.82</v>
      </c>
      <c r="M7919" t="s">
        <v>19</v>
      </c>
      <c r="N7919">
        <v>0.28259445293732299</v>
      </c>
      <c r="O7919" t="s">
        <v>11361</v>
      </c>
      <c r="P7919" t="s">
        <v>11354</v>
      </c>
      <c r="R7919" t="s">
        <v>11353</v>
      </c>
      <c r="S7919">
        <f>IF(SalesData[[#This Row],[Return Status]]="Returned",1,0)</f>
        <v>0</v>
      </c>
      <c r="U7919" s="2">
        <f>EOMONTH(SalesData[[#This Row],[Order Date]],0)</f>
        <v>45230</v>
      </c>
      <c r="V7919" s="9" t="str">
        <f>"Q"&amp;INT((MONTH(SalesData[[#This Row],[Order Date]])+2)/3)&amp;"-"&amp;YEAR(SalesData[[#This Row],[Order Date]])</f>
        <v>Q4-2023</v>
      </c>
    </row>
    <row r="7920" spans="1:22" x14ac:dyDescent="0.35">
      <c r="A7920" t="s">
        <v>8061</v>
      </c>
      <c r="B7920" s="1">
        <v>45213</v>
      </c>
      <c r="C7920" t="s">
        <v>149</v>
      </c>
      <c r="D7920" t="s">
        <v>39</v>
      </c>
      <c r="E7920">
        <v>4944971810</v>
      </c>
      <c r="F7920" t="s">
        <v>357</v>
      </c>
      <c r="G7920" t="s">
        <v>266</v>
      </c>
      <c r="H7920" t="s">
        <v>165</v>
      </c>
      <c r="I7920" t="s">
        <v>36</v>
      </c>
      <c r="J7920" t="s">
        <v>18</v>
      </c>
      <c r="K7920">
        <v>4224.63</v>
      </c>
      <c r="L7920">
        <v>1179.05</v>
      </c>
      <c r="M7920" t="s">
        <v>19</v>
      </c>
      <c r="N7920">
        <v>0.279089529733965</v>
      </c>
      <c r="O7920" t="s">
        <v>11351</v>
      </c>
      <c r="P7920" t="s">
        <v>11354</v>
      </c>
      <c r="R7920" t="s">
        <v>11353</v>
      </c>
      <c r="S7920">
        <f>IF(SalesData[[#This Row],[Return Status]]="Returned",1,0)</f>
        <v>0</v>
      </c>
      <c r="U7920" s="2">
        <f>EOMONTH(SalesData[[#This Row],[Order Date]],0)</f>
        <v>45230</v>
      </c>
      <c r="V7920" s="9" t="str">
        <f>"Q"&amp;INT((MONTH(SalesData[[#This Row],[Order Date]])+2)/3)&amp;"-"&amp;YEAR(SalesData[[#This Row],[Order Date]])</f>
        <v>Q4-2023</v>
      </c>
    </row>
    <row r="7921" spans="1:22" x14ac:dyDescent="0.35">
      <c r="A7921" t="s">
        <v>8062</v>
      </c>
      <c r="B7921" s="1">
        <v>45226</v>
      </c>
      <c r="C7921" t="s">
        <v>45</v>
      </c>
      <c r="D7921" t="s">
        <v>99</v>
      </c>
      <c r="E7921">
        <v>420619955</v>
      </c>
      <c r="F7921" t="s">
        <v>22</v>
      </c>
      <c r="G7921" t="s">
        <v>11368</v>
      </c>
      <c r="H7921" t="s">
        <v>11357</v>
      </c>
      <c r="I7921" t="s">
        <v>17</v>
      </c>
      <c r="J7921" t="s">
        <v>19</v>
      </c>
      <c r="K7921">
        <v>4006.06</v>
      </c>
      <c r="L7921">
        <v>327.11</v>
      </c>
      <c r="M7921" t="s">
        <v>19</v>
      </c>
      <c r="N7921">
        <v>8.1653794501330507E-2</v>
      </c>
      <c r="O7921" t="s">
        <v>11351</v>
      </c>
      <c r="P7921" t="s">
        <v>11356</v>
      </c>
      <c r="R7921" t="s">
        <v>11353</v>
      </c>
      <c r="S7921">
        <f>IF(SalesData[[#This Row],[Return Status]]="Returned",1,0)</f>
        <v>0</v>
      </c>
      <c r="U7921" s="2">
        <f>EOMONTH(SalesData[[#This Row],[Order Date]],0)</f>
        <v>45230</v>
      </c>
      <c r="V7921" s="9" t="str">
        <f>"Q"&amp;INT((MONTH(SalesData[[#This Row],[Order Date]])+2)/3)&amp;"-"&amp;YEAR(SalesData[[#This Row],[Order Date]])</f>
        <v>Q4-2023</v>
      </c>
    </row>
    <row r="7922" spans="1:22" x14ac:dyDescent="0.35">
      <c r="A7922" t="s">
        <v>8063</v>
      </c>
      <c r="B7922" s="1">
        <v>45225</v>
      </c>
      <c r="C7922" t="s">
        <v>26</v>
      </c>
      <c r="D7922" t="s">
        <v>99</v>
      </c>
      <c r="E7922">
        <v>2348143698</v>
      </c>
      <c r="F7922" t="s">
        <v>238</v>
      </c>
      <c r="G7922" t="s">
        <v>74</v>
      </c>
      <c r="H7922" t="s">
        <v>11357</v>
      </c>
      <c r="I7922" t="s">
        <v>36</v>
      </c>
      <c r="J7922" t="s">
        <v>19</v>
      </c>
      <c r="K7922">
        <v>1930.63</v>
      </c>
      <c r="L7922">
        <v>458.31</v>
      </c>
      <c r="M7922" t="s">
        <v>19</v>
      </c>
      <c r="N7922">
        <v>0.23738883162491001</v>
      </c>
      <c r="O7922" t="s">
        <v>11351</v>
      </c>
      <c r="P7922" t="s">
        <v>11354</v>
      </c>
      <c r="R7922" t="s">
        <v>11353</v>
      </c>
      <c r="S7922">
        <f>IF(SalesData[[#This Row],[Return Status]]="Returned",1,0)</f>
        <v>0</v>
      </c>
      <c r="T7922">
        <v>2420.2800000000002</v>
      </c>
      <c r="U7922" s="2">
        <f>EOMONTH(SalesData[[#This Row],[Order Date]],0)</f>
        <v>45230</v>
      </c>
      <c r="V7922" s="9" t="str">
        <f>"Q"&amp;INT((MONTH(SalesData[[#This Row],[Order Date]])+2)/3)&amp;"-"&amp;YEAR(SalesData[[#This Row],[Order Date]])</f>
        <v>Q4-2023</v>
      </c>
    </row>
    <row r="7923" spans="1:22" x14ac:dyDescent="0.35">
      <c r="A7923" t="s">
        <v>8064</v>
      </c>
      <c r="B7923" s="1">
        <v>45204</v>
      </c>
      <c r="C7923" t="s">
        <v>149</v>
      </c>
      <c r="D7923" t="s">
        <v>80</v>
      </c>
      <c r="E7923">
        <v>5037921613</v>
      </c>
      <c r="F7923" t="s">
        <v>114</v>
      </c>
      <c r="G7923" t="s">
        <v>59</v>
      </c>
      <c r="H7923" t="s">
        <v>60</v>
      </c>
      <c r="I7923" t="s">
        <v>31</v>
      </c>
      <c r="J7923" t="s">
        <v>18</v>
      </c>
      <c r="K7923">
        <v>3913.52</v>
      </c>
      <c r="L7923">
        <v>340.99</v>
      </c>
      <c r="M7923" t="s">
        <v>19</v>
      </c>
      <c r="N7923">
        <v>8.7131278235450402E-2</v>
      </c>
      <c r="O7923" t="s">
        <v>11351</v>
      </c>
      <c r="P7923" t="s">
        <v>11356</v>
      </c>
      <c r="R7923" t="s">
        <v>11353</v>
      </c>
      <c r="S7923">
        <f>IF(SalesData[[#This Row],[Return Status]]="Returned",1,0)</f>
        <v>0</v>
      </c>
      <c r="T7923">
        <v>2183.56</v>
      </c>
      <c r="U7923" s="2">
        <f>EOMONTH(SalesData[[#This Row],[Order Date]],0)</f>
        <v>45230</v>
      </c>
      <c r="V7923" s="9" t="str">
        <f>"Q"&amp;INT((MONTH(SalesData[[#This Row],[Order Date]])+2)/3)&amp;"-"&amp;YEAR(SalesData[[#This Row],[Order Date]])</f>
        <v>Q4-2023</v>
      </c>
    </row>
    <row r="7924" spans="1:22" x14ac:dyDescent="0.35">
      <c r="A7924" t="s">
        <v>8065</v>
      </c>
      <c r="B7924" s="1">
        <v>45219</v>
      </c>
      <c r="C7924" t="s">
        <v>184</v>
      </c>
      <c r="D7924" t="s">
        <v>80</v>
      </c>
      <c r="E7924">
        <v>6331494209</v>
      </c>
      <c r="F7924" t="s">
        <v>181</v>
      </c>
      <c r="G7924" t="s">
        <v>54</v>
      </c>
      <c r="H7924" t="s">
        <v>55</v>
      </c>
      <c r="I7924" t="s">
        <v>31</v>
      </c>
      <c r="J7924" t="s">
        <v>19</v>
      </c>
      <c r="K7924">
        <v>1842.72</v>
      </c>
      <c r="L7924">
        <v>532.41</v>
      </c>
      <c r="M7924" t="s">
        <v>19</v>
      </c>
      <c r="N7924">
        <v>0.28892615264391802</v>
      </c>
      <c r="O7924" t="s">
        <v>11351</v>
      </c>
      <c r="P7924" t="s">
        <v>11354</v>
      </c>
      <c r="R7924" t="s">
        <v>11353</v>
      </c>
      <c r="S7924">
        <f>IF(SalesData[[#This Row],[Return Status]]="Returned",1,0)</f>
        <v>0</v>
      </c>
      <c r="U7924" s="2">
        <f>EOMONTH(SalesData[[#This Row],[Order Date]],0)</f>
        <v>45230</v>
      </c>
      <c r="V7924" s="9" t="str">
        <f>"Q"&amp;INT((MONTH(SalesData[[#This Row],[Order Date]])+2)/3)&amp;"-"&amp;YEAR(SalesData[[#This Row],[Order Date]])</f>
        <v>Q4-2023</v>
      </c>
    </row>
    <row r="7925" spans="1:22" x14ac:dyDescent="0.35">
      <c r="A7925" t="s">
        <v>8066</v>
      </c>
      <c r="B7925" s="1">
        <v>45223</v>
      </c>
      <c r="C7925" t="s">
        <v>12</v>
      </c>
      <c r="D7925" t="s">
        <v>99</v>
      </c>
      <c r="E7925">
        <v>6171656766</v>
      </c>
      <c r="F7925" t="s">
        <v>156</v>
      </c>
      <c r="G7925" t="s">
        <v>84</v>
      </c>
      <c r="H7925" t="s">
        <v>85</v>
      </c>
      <c r="I7925" t="s">
        <v>31</v>
      </c>
      <c r="J7925" t="s">
        <v>18</v>
      </c>
      <c r="K7925">
        <v>1820.05</v>
      </c>
      <c r="L7925">
        <v>346.53</v>
      </c>
      <c r="M7925" t="s">
        <v>19</v>
      </c>
      <c r="N7925">
        <v>0.19039586824537799</v>
      </c>
      <c r="O7925" t="s">
        <v>11351</v>
      </c>
      <c r="P7925" t="s">
        <v>11352</v>
      </c>
      <c r="R7925" t="s">
        <v>11353</v>
      </c>
      <c r="S7925">
        <f>IF(SalesData[[#This Row],[Return Status]]="Returned",1,0)</f>
        <v>0</v>
      </c>
      <c r="T7925">
        <v>847.14</v>
      </c>
      <c r="U7925" s="2">
        <f>EOMONTH(SalesData[[#This Row],[Order Date]],0)</f>
        <v>45230</v>
      </c>
      <c r="V7925" s="9" t="str">
        <f>"Q"&amp;INT((MONTH(SalesData[[#This Row],[Order Date]])+2)/3)&amp;"-"&amp;YEAR(SalesData[[#This Row],[Order Date]])</f>
        <v>Q4-2023</v>
      </c>
    </row>
    <row r="7926" spans="1:22" x14ac:dyDescent="0.35">
      <c r="A7926" t="s">
        <v>8067</v>
      </c>
      <c r="B7926" s="1">
        <v>45216</v>
      </c>
      <c r="C7926" t="s">
        <v>94</v>
      </c>
      <c r="D7926" t="s">
        <v>145</v>
      </c>
      <c r="E7926">
        <v>8168149356</v>
      </c>
      <c r="F7926" t="s">
        <v>312</v>
      </c>
      <c r="G7926" t="s">
        <v>141</v>
      </c>
      <c r="H7926" t="s">
        <v>121</v>
      </c>
      <c r="I7926" t="s">
        <v>17</v>
      </c>
      <c r="J7926" t="s">
        <v>43</v>
      </c>
      <c r="K7926">
        <v>2644.54</v>
      </c>
      <c r="L7926">
        <v>283.23</v>
      </c>
      <c r="M7926" t="s">
        <v>43</v>
      </c>
      <c r="N7926">
        <v>0.107099911515802</v>
      </c>
      <c r="O7926" t="s">
        <v>11351</v>
      </c>
      <c r="P7926" t="s">
        <v>11352</v>
      </c>
      <c r="R7926" t="s">
        <v>11353</v>
      </c>
      <c r="S7926">
        <f>IF(SalesData[[#This Row],[Return Status]]="Returned",1,0)</f>
        <v>0</v>
      </c>
      <c r="T7926">
        <v>2793.38</v>
      </c>
      <c r="U7926" s="2">
        <f>EOMONTH(SalesData[[#This Row],[Order Date]],0)</f>
        <v>45230</v>
      </c>
      <c r="V7926" s="9" t="str">
        <f>"Q"&amp;INT((MONTH(SalesData[[#This Row],[Order Date]])+2)/3)&amp;"-"&amp;YEAR(SalesData[[#This Row],[Order Date]])</f>
        <v>Q4-2023</v>
      </c>
    </row>
    <row r="7927" spans="1:22" x14ac:dyDescent="0.35">
      <c r="A7927" t="s">
        <v>8068</v>
      </c>
      <c r="B7927" s="1">
        <v>45202</v>
      </c>
      <c r="C7927" t="s">
        <v>21</v>
      </c>
      <c r="D7927" t="s">
        <v>145</v>
      </c>
      <c r="E7927">
        <v>1329803418</v>
      </c>
      <c r="F7927" t="s">
        <v>78</v>
      </c>
      <c r="G7927" t="s">
        <v>15</v>
      </c>
      <c r="H7927" t="s">
        <v>16</v>
      </c>
      <c r="I7927" t="s">
        <v>17</v>
      </c>
      <c r="J7927" t="s">
        <v>62</v>
      </c>
      <c r="K7927">
        <v>4725.1099999999997</v>
      </c>
      <c r="L7927">
        <v>864.54</v>
      </c>
      <c r="M7927" t="s">
        <v>62</v>
      </c>
      <c r="N7927">
        <v>0.182967169018287</v>
      </c>
      <c r="O7927" t="s">
        <v>11351</v>
      </c>
      <c r="P7927" t="s">
        <v>11352</v>
      </c>
      <c r="R7927" t="s">
        <v>11353</v>
      </c>
      <c r="S7927">
        <f>IF(SalesData[[#This Row],[Return Status]]="Returned",1,0)</f>
        <v>0</v>
      </c>
      <c r="T7927">
        <v>2085.91</v>
      </c>
      <c r="U7927" s="2">
        <f>EOMONTH(SalesData[[#This Row],[Order Date]],0)</f>
        <v>45230</v>
      </c>
      <c r="V7927" s="9" t="str">
        <f>"Q"&amp;INT((MONTH(SalesData[[#This Row],[Order Date]])+2)/3)&amp;"-"&amp;YEAR(SalesData[[#This Row],[Order Date]])</f>
        <v>Q4-2023</v>
      </c>
    </row>
    <row r="7928" spans="1:22" x14ac:dyDescent="0.35">
      <c r="A7928" t="s">
        <v>8069</v>
      </c>
      <c r="B7928" s="1">
        <v>45226</v>
      </c>
      <c r="C7928" t="s">
        <v>94</v>
      </c>
      <c r="D7928" t="s">
        <v>39</v>
      </c>
      <c r="E7928">
        <v>5880448332</v>
      </c>
      <c r="F7928" t="s">
        <v>159</v>
      </c>
      <c r="G7928" t="s">
        <v>84</v>
      </c>
      <c r="H7928" t="s">
        <v>85</v>
      </c>
      <c r="I7928" t="s">
        <v>31</v>
      </c>
      <c r="J7928" t="s">
        <v>19</v>
      </c>
      <c r="K7928">
        <v>1848.1</v>
      </c>
      <c r="L7928">
        <v>435.92</v>
      </c>
      <c r="M7928" t="s">
        <v>19</v>
      </c>
      <c r="N7928">
        <v>0.235874682105947</v>
      </c>
      <c r="O7928" t="s">
        <v>11351</v>
      </c>
      <c r="P7928" t="s">
        <v>11354</v>
      </c>
      <c r="R7928" t="s">
        <v>11353</v>
      </c>
      <c r="S7928">
        <f>IF(SalesData[[#This Row],[Return Status]]="Returned",1,0)</f>
        <v>0</v>
      </c>
      <c r="T7928">
        <v>847.14</v>
      </c>
      <c r="U7928" s="2">
        <f>EOMONTH(SalesData[[#This Row],[Order Date]],0)</f>
        <v>45230</v>
      </c>
      <c r="V7928" s="9" t="str">
        <f>"Q"&amp;INT((MONTH(SalesData[[#This Row],[Order Date]])+2)/3)&amp;"-"&amp;YEAR(SalesData[[#This Row],[Order Date]])</f>
        <v>Q4-2023</v>
      </c>
    </row>
    <row r="7929" spans="1:22" x14ac:dyDescent="0.35">
      <c r="A7929" t="s">
        <v>8070</v>
      </c>
      <c r="B7929" s="1">
        <v>45212</v>
      </c>
      <c r="C7929" t="s">
        <v>26</v>
      </c>
      <c r="D7929" t="s">
        <v>39</v>
      </c>
      <c r="E7929">
        <v>821372818</v>
      </c>
      <c r="F7929" t="s">
        <v>152</v>
      </c>
      <c r="G7929" t="s">
        <v>23</v>
      </c>
      <c r="H7929" t="s">
        <v>24</v>
      </c>
      <c r="I7929" t="s">
        <v>17</v>
      </c>
      <c r="J7929" t="s">
        <v>62</v>
      </c>
      <c r="K7929">
        <v>461.35</v>
      </c>
      <c r="L7929">
        <v>39.19</v>
      </c>
      <c r="M7929" t="s">
        <v>62</v>
      </c>
      <c r="N7929">
        <v>8.4946353094180096E-2</v>
      </c>
      <c r="O7929" t="s">
        <v>11361</v>
      </c>
      <c r="P7929" t="s">
        <v>11356</v>
      </c>
      <c r="R7929" t="s">
        <v>11353</v>
      </c>
      <c r="S7929">
        <f>IF(SalesData[[#This Row],[Return Status]]="Returned",1,0)</f>
        <v>0</v>
      </c>
      <c r="T7929">
        <v>2821.33</v>
      </c>
      <c r="U7929" s="2">
        <f>EOMONTH(SalesData[[#This Row],[Order Date]],0)</f>
        <v>45230</v>
      </c>
      <c r="V7929" s="9" t="str">
        <f>"Q"&amp;INT((MONTH(SalesData[[#This Row],[Order Date]])+2)/3)&amp;"-"&amp;YEAR(SalesData[[#This Row],[Order Date]])</f>
        <v>Q4-2023</v>
      </c>
    </row>
    <row r="7930" spans="1:22" x14ac:dyDescent="0.35">
      <c r="A7930" t="s">
        <v>8071</v>
      </c>
      <c r="B7930" s="1">
        <v>45200</v>
      </c>
      <c r="C7930" t="s">
        <v>176</v>
      </c>
      <c r="D7930" t="s">
        <v>46</v>
      </c>
      <c r="E7930">
        <v>8792675932</v>
      </c>
      <c r="F7930" t="s">
        <v>47</v>
      </c>
      <c r="G7930" t="s">
        <v>11368</v>
      </c>
      <c r="H7930" t="s">
        <v>24</v>
      </c>
      <c r="I7930" t="s">
        <v>17</v>
      </c>
      <c r="J7930" t="s">
        <v>61</v>
      </c>
      <c r="K7930">
        <v>1635.39</v>
      </c>
      <c r="L7930">
        <v>178.8</v>
      </c>
      <c r="M7930" t="s">
        <v>62</v>
      </c>
      <c r="N7930">
        <v>0.109331719039495</v>
      </c>
      <c r="O7930" t="s">
        <v>11351</v>
      </c>
      <c r="P7930" t="s">
        <v>11352</v>
      </c>
      <c r="R7930" t="s">
        <v>11353</v>
      </c>
      <c r="S7930">
        <f>IF(SalesData[[#This Row],[Return Status]]="Returned",1,0)</f>
        <v>0</v>
      </c>
      <c r="U7930" s="2">
        <f>EOMONTH(SalesData[[#This Row],[Order Date]],0)</f>
        <v>45230</v>
      </c>
      <c r="V7930" s="9" t="str">
        <f>"Q"&amp;INT((MONTH(SalesData[[#This Row],[Order Date]])+2)/3)&amp;"-"&amp;YEAR(SalesData[[#This Row],[Order Date]])</f>
        <v>Q4-2023</v>
      </c>
    </row>
    <row r="7931" spans="1:22" x14ac:dyDescent="0.35">
      <c r="A7931" t="s">
        <v>8072</v>
      </c>
      <c r="B7931" s="1">
        <v>45218</v>
      </c>
      <c r="C7931" t="s">
        <v>87</v>
      </c>
      <c r="D7931" t="s">
        <v>80</v>
      </c>
      <c r="E7931">
        <v>4185552121</v>
      </c>
      <c r="F7931" t="s">
        <v>129</v>
      </c>
      <c r="G7931" t="s">
        <v>54</v>
      </c>
      <c r="H7931" t="s">
        <v>55</v>
      </c>
      <c r="I7931" t="s">
        <v>31</v>
      </c>
      <c r="J7931" t="s">
        <v>65</v>
      </c>
      <c r="K7931">
        <v>3729.17</v>
      </c>
      <c r="L7931">
        <v>373.41</v>
      </c>
      <c r="M7931" t="s">
        <v>65</v>
      </c>
      <c r="N7931">
        <v>0.10013220099915</v>
      </c>
      <c r="O7931" t="s">
        <v>11351</v>
      </c>
      <c r="P7931" t="s">
        <v>11352</v>
      </c>
      <c r="R7931" t="s">
        <v>11353</v>
      </c>
      <c r="S7931">
        <f>IF(SalesData[[#This Row],[Return Status]]="Returned",1,0)</f>
        <v>0</v>
      </c>
      <c r="U7931" s="2">
        <f>EOMONTH(SalesData[[#This Row],[Order Date]],0)</f>
        <v>45230</v>
      </c>
      <c r="V7931" s="9" t="str">
        <f>"Q"&amp;INT((MONTH(SalesData[[#This Row],[Order Date]])+2)/3)&amp;"-"&amp;YEAR(SalesData[[#This Row],[Order Date]])</f>
        <v>Q4-2023</v>
      </c>
    </row>
    <row r="7932" spans="1:22" x14ac:dyDescent="0.35">
      <c r="A7932" t="s">
        <v>8073</v>
      </c>
      <c r="B7932" s="1">
        <v>45200</v>
      </c>
      <c r="C7932" t="s">
        <v>139</v>
      </c>
      <c r="D7932" t="s">
        <v>145</v>
      </c>
      <c r="E7932">
        <v>1593642436</v>
      </c>
      <c r="F7932" t="s">
        <v>140</v>
      </c>
      <c r="G7932" t="s">
        <v>141</v>
      </c>
      <c r="H7932" t="s">
        <v>121</v>
      </c>
      <c r="I7932" t="s">
        <v>17</v>
      </c>
      <c r="J7932" t="s">
        <v>18</v>
      </c>
      <c r="K7932">
        <v>1356.99</v>
      </c>
      <c r="L7932">
        <v>354.96</v>
      </c>
      <c r="M7932" t="s">
        <v>19</v>
      </c>
      <c r="N7932">
        <v>0.26157893573276098</v>
      </c>
      <c r="O7932" t="s">
        <v>11351</v>
      </c>
      <c r="P7932" t="s">
        <v>11354</v>
      </c>
      <c r="R7932" t="s">
        <v>11353</v>
      </c>
      <c r="S7932">
        <f>IF(SalesData[[#This Row],[Return Status]]="Returned",1,0)</f>
        <v>0</v>
      </c>
      <c r="T7932">
        <v>2793.38</v>
      </c>
      <c r="U7932" s="2">
        <f>EOMONTH(SalesData[[#This Row],[Order Date]],0)</f>
        <v>45230</v>
      </c>
      <c r="V7932" s="9" t="str">
        <f>"Q"&amp;INT((MONTH(SalesData[[#This Row],[Order Date]])+2)/3)&amp;"-"&amp;YEAR(SalesData[[#This Row],[Order Date]])</f>
        <v>Q4-2023</v>
      </c>
    </row>
    <row r="7933" spans="1:22" x14ac:dyDescent="0.35">
      <c r="A7933" t="s">
        <v>8074</v>
      </c>
      <c r="B7933" s="1">
        <v>45211</v>
      </c>
      <c r="C7933" t="s">
        <v>71</v>
      </c>
      <c r="D7933" t="s">
        <v>145</v>
      </c>
      <c r="E7933">
        <v>1126468517</v>
      </c>
      <c r="F7933" t="s">
        <v>387</v>
      </c>
      <c r="G7933" t="s">
        <v>89</v>
      </c>
      <c r="H7933" t="s">
        <v>90</v>
      </c>
      <c r="I7933" t="s">
        <v>31</v>
      </c>
      <c r="J7933" t="s">
        <v>19</v>
      </c>
      <c r="K7933">
        <v>4917.47</v>
      </c>
      <c r="L7933">
        <v>302.74</v>
      </c>
      <c r="M7933" t="s">
        <v>19</v>
      </c>
      <c r="N7933">
        <v>6.1564178327473303E-2</v>
      </c>
      <c r="O7933" t="s">
        <v>11351</v>
      </c>
      <c r="P7933" t="s">
        <v>11356</v>
      </c>
      <c r="R7933" t="s">
        <v>11353</v>
      </c>
      <c r="S7933">
        <f>IF(SalesData[[#This Row],[Return Status]]="Returned",1,0)</f>
        <v>0</v>
      </c>
      <c r="T7933">
        <v>207.68</v>
      </c>
      <c r="U7933" s="2">
        <f>EOMONTH(SalesData[[#This Row],[Order Date]],0)</f>
        <v>45230</v>
      </c>
      <c r="V7933" s="9" t="str">
        <f>"Q"&amp;INT((MONTH(SalesData[[#This Row],[Order Date]])+2)/3)&amp;"-"&amp;YEAR(SalesData[[#This Row],[Order Date]])</f>
        <v>Q4-2023</v>
      </c>
    </row>
    <row r="7934" spans="1:22" x14ac:dyDescent="0.35">
      <c r="A7934" t="s">
        <v>8075</v>
      </c>
      <c r="B7934" s="1">
        <v>45207</v>
      </c>
      <c r="C7934" t="s">
        <v>325</v>
      </c>
      <c r="D7934" t="s">
        <v>13</v>
      </c>
      <c r="E7934">
        <v>95140400</v>
      </c>
      <c r="F7934" t="s">
        <v>114</v>
      </c>
      <c r="G7934" t="s">
        <v>59</v>
      </c>
      <c r="H7934" t="s">
        <v>60</v>
      </c>
      <c r="I7934" t="s">
        <v>31</v>
      </c>
      <c r="J7934" t="s">
        <v>61</v>
      </c>
      <c r="K7934">
        <v>1983.11</v>
      </c>
      <c r="L7934">
        <v>132.5</v>
      </c>
      <c r="M7934" t="s">
        <v>62</v>
      </c>
      <c r="N7934">
        <v>6.6814246310088699E-2</v>
      </c>
      <c r="O7934" t="s">
        <v>11351</v>
      </c>
      <c r="P7934" t="s">
        <v>11356</v>
      </c>
      <c r="Q7934" t="s">
        <v>11376</v>
      </c>
      <c r="R7934" t="s">
        <v>11360</v>
      </c>
      <c r="S7934">
        <f>IF(SalesData[[#This Row],[Return Status]]="Returned",1,0)</f>
        <v>1</v>
      </c>
      <c r="T7934">
        <v>2183.56</v>
      </c>
      <c r="U7934" s="2">
        <f>EOMONTH(SalesData[[#This Row],[Order Date]],0)</f>
        <v>45230</v>
      </c>
      <c r="V7934" s="9" t="str">
        <f>"Q"&amp;INT((MONTH(SalesData[[#This Row],[Order Date]])+2)/3)&amp;"-"&amp;YEAR(SalesData[[#This Row],[Order Date]])</f>
        <v>Q4-2023</v>
      </c>
    </row>
    <row r="7935" spans="1:22" x14ac:dyDescent="0.35">
      <c r="A7935" t="s">
        <v>8076</v>
      </c>
      <c r="B7935" s="1">
        <v>45216</v>
      </c>
      <c r="C7935" t="s">
        <v>49</v>
      </c>
      <c r="D7935" t="s">
        <v>39</v>
      </c>
      <c r="E7935">
        <v>6946708273</v>
      </c>
      <c r="F7935" t="s">
        <v>107</v>
      </c>
      <c r="G7935" t="s">
        <v>15</v>
      </c>
      <c r="H7935" t="s">
        <v>16</v>
      </c>
      <c r="I7935" t="s">
        <v>17</v>
      </c>
      <c r="J7935" t="s">
        <v>19</v>
      </c>
      <c r="K7935">
        <v>3557.9</v>
      </c>
      <c r="L7935">
        <v>1022.3</v>
      </c>
      <c r="M7935" t="s">
        <v>19</v>
      </c>
      <c r="N7935">
        <v>0.28733241518873498</v>
      </c>
      <c r="O7935" t="s">
        <v>11351</v>
      </c>
      <c r="P7935" t="s">
        <v>11354</v>
      </c>
      <c r="R7935" t="s">
        <v>11353</v>
      </c>
      <c r="S7935">
        <f>IF(SalesData[[#This Row],[Return Status]]="Returned",1,0)</f>
        <v>0</v>
      </c>
      <c r="T7935">
        <v>2085.91</v>
      </c>
      <c r="U7935" s="2">
        <f>EOMONTH(SalesData[[#This Row],[Order Date]],0)</f>
        <v>45230</v>
      </c>
      <c r="V7935" s="9" t="str">
        <f>"Q"&amp;INT((MONTH(SalesData[[#This Row],[Order Date]])+2)/3)&amp;"-"&amp;YEAR(SalesData[[#This Row],[Order Date]])</f>
        <v>Q4-2023</v>
      </c>
    </row>
    <row r="7936" spans="1:22" x14ac:dyDescent="0.35">
      <c r="A7936" t="s">
        <v>8077</v>
      </c>
      <c r="B7936" s="1">
        <v>45212</v>
      </c>
      <c r="C7936" t="s">
        <v>12</v>
      </c>
      <c r="D7936" t="s">
        <v>39</v>
      </c>
      <c r="E7936">
        <v>1317217060</v>
      </c>
      <c r="F7936" t="s">
        <v>172</v>
      </c>
      <c r="G7936" t="s">
        <v>141</v>
      </c>
      <c r="H7936" t="s">
        <v>121</v>
      </c>
      <c r="I7936" t="s">
        <v>17</v>
      </c>
      <c r="J7936" t="s">
        <v>65</v>
      </c>
      <c r="K7936">
        <v>3533.88</v>
      </c>
      <c r="L7936">
        <v>749.81</v>
      </c>
      <c r="M7936" t="s">
        <v>65</v>
      </c>
      <c r="N7936">
        <v>0.21217754988850801</v>
      </c>
      <c r="O7936" t="s">
        <v>11351</v>
      </c>
      <c r="P7936" t="s">
        <v>11354</v>
      </c>
      <c r="R7936" t="s">
        <v>11353</v>
      </c>
      <c r="S7936">
        <f>IF(SalesData[[#This Row],[Return Status]]="Returned",1,0)</f>
        <v>0</v>
      </c>
      <c r="T7936">
        <v>2793.38</v>
      </c>
      <c r="U7936" s="2">
        <f>EOMONTH(SalesData[[#This Row],[Order Date]],0)</f>
        <v>45230</v>
      </c>
      <c r="V7936" s="9" t="str">
        <f>"Q"&amp;INT((MONTH(SalesData[[#This Row],[Order Date]])+2)/3)&amp;"-"&amp;YEAR(SalesData[[#This Row],[Order Date]])</f>
        <v>Q4-2023</v>
      </c>
    </row>
    <row r="7937" spans="1:22" x14ac:dyDescent="0.35">
      <c r="A7937" t="s">
        <v>8078</v>
      </c>
      <c r="B7937" s="1">
        <v>45218</v>
      </c>
      <c r="C7937" t="s">
        <v>149</v>
      </c>
      <c r="D7937" t="s">
        <v>99</v>
      </c>
      <c r="E7937">
        <v>6762647081</v>
      </c>
      <c r="F7937" t="s">
        <v>152</v>
      </c>
      <c r="G7937" t="s">
        <v>23</v>
      </c>
      <c r="H7937" t="s">
        <v>24</v>
      </c>
      <c r="I7937" t="s">
        <v>17</v>
      </c>
      <c r="J7937" t="s">
        <v>19</v>
      </c>
      <c r="K7937">
        <v>4344.62</v>
      </c>
      <c r="L7937">
        <v>423.85</v>
      </c>
      <c r="M7937" t="s">
        <v>19</v>
      </c>
      <c r="N7937">
        <v>9.7557438855412001E-2</v>
      </c>
      <c r="O7937" t="s">
        <v>11351</v>
      </c>
      <c r="P7937" t="s">
        <v>11356</v>
      </c>
      <c r="R7937" t="s">
        <v>11353</v>
      </c>
      <c r="S7937">
        <f>IF(SalesData[[#This Row],[Return Status]]="Returned",1,0)</f>
        <v>0</v>
      </c>
      <c r="T7937">
        <v>2821.33</v>
      </c>
      <c r="U7937" s="2">
        <f>EOMONTH(SalesData[[#This Row],[Order Date]],0)</f>
        <v>45230</v>
      </c>
      <c r="V7937" s="9" t="str">
        <f>"Q"&amp;INT((MONTH(SalesData[[#This Row],[Order Date]])+2)/3)&amp;"-"&amp;YEAR(SalesData[[#This Row],[Order Date]])</f>
        <v>Q4-2023</v>
      </c>
    </row>
    <row r="7938" spans="1:22" x14ac:dyDescent="0.35">
      <c r="A7938" t="s">
        <v>8079</v>
      </c>
      <c r="B7938" s="1">
        <v>45212</v>
      </c>
      <c r="C7938" t="s">
        <v>149</v>
      </c>
      <c r="D7938" t="s">
        <v>13</v>
      </c>
      <c r="E7938">
        <v>8248322313</v>
      </c>
      <c r="F7938" t="s">
        <v>109</v>
      </c>
      <c r="G7938" t="s">
        <v>59</v>
      </c>
      <c r="H7938" t="s">
        <v>60</v>
      </c>
      <c r="I7938" t="s">
        <v>31</v>
      </c>
      <c r="J7938" t="s">
        <v>61</v>
      </c>
      <c r="K7938">
        <v>4253.92</v>
      </c>
      <c r="L7938">
        <v>425.12</v>
      </c>
      <c r="M7938" t="s">
        <v>62</v>
      </c>
      <c r="N7938">
        <v>9.99360589761914E-2</v>
      </c>
      <c r="O7938" t="s">
        <v>11351</v>
      </c>
      <c r="P7938" t="s">
        <v>11356</v>
      </c>
      <c r="R7938" t="s">
        <v>11353</v>
      </c>
      <c r="S7938">
        <f>IF(SalesData[[#This Row],[Return Status]]="Returned",1,0)</f>
        <v>0</v>
      </c>
      <c r="T7938">
        <v>2183.56</v>
      </c>
      <c r="U7938" s="2">
        <f>EOMONTH(SalesData[[#This Row],[Order Date]],0)</f>
        <v>45230</v>
      </c>
      <c r="V7938" s="9" t="str">
        <f>"Q"&amp;INT((MONTH(SalesData[[#This Row],[Order Date]])+2)/3)&amp;"-"&amp;YEAR(SalesData[[#This Row],[Order Date]])</f>
        <v>Q4-2023</v>
      </c>
    </row>
    <row r="7939" spans="1:22" x14ac:dyDescent="0.35">
      <c r="A7939" t="s">
        <v>8080</v>
      </c>
      <c r="B7939" s="1">
        <v>45208</v>
      </c>
      <c r="C7939" t="s">
        <v>162</v>
      </c>
      <c r="D7939" t="s">
        <v>145</v>
      </c>
      <c r="E7939">
        <v>8675888369</v>
      </c>
      <c r="F7939" t="s">
        <v>53</v>
      </c>
      <c r="G7939" t="s">
        <v>54</v>
      </c>
      <c r="H7939" t="s">
        <v>55</v>
      </c>
      <c r="I7939" t="s">
        <v>31</v>
      </c>
      <c r="J7939" t="s">
        <v>18</v>
      </c>
      <c r="K7939">
        <v>4523.5</v>
      </c>
      <c r="L7939">
        <v>252.35</v>
      </c>
      <c r="M7939" t="s">
        <v>19</v>
      </c>
      <c r="N7939">
        <v>5.5786448546479503E-2</v>
      </c>
      <c r="O7939" t="s">
        <v>11351</v>
      </c>
      <c r="P7939" t="s">
        <v>11356</v>
      </c>
      <c r="R7939" t="s">
        <v>11353</v>
      </c>
      <c r="S7939">
        <f>IF(SalesData[[#This Row],[Return Status]]="Returned",1,0)</f>
        <v>0</v>
      </c>
      <c r="U7939" s="2">
        <f>EOMONTH(SalesData[[#This Row],[Order Date]],0)</f>
        <v>45230</v>
      </c>
      <c r="V7939" s="9" t="str">
        <f>"Q"&amp;INT((MONTH(SalesData[[#This Row],[Order Date]])+2)/3)&amp;"-"&amp;YEAR(SalesData[[#This Row],[Order Date]])</f>
        <v>Q4-2023</v>
      </c>
    </row>
    <row r="7940" spans="1:22" x14ac:dyDescent="0.35">
      <c r="A7940" t="s">
        <v>8081</v>
      </c>
      <c r="B7940" s="1">
        <v>45207</v>
      </c>
      <c r="C7940" t="s">
        <v>52</v>
      </c>
      <c r="D7940" t="s">
        <v>13</v>
      </c>
      <c r="E7940">
        <v>3910007408</v>
      </c>
      <c r="F7940" t="s">
        <v>156</v>
      </c>
      <c r="G7940" t="s">
        <v>84</v>
      </c>
      <c r="H7940" t="s">
        <v>85</v>
      </c>
      <c r="I7940" t="s">
        <v>31</v>
      </c>
      <c r="J7940" t="s">
        <v>65</v>
      </c>
      <c r="K7940">
        <v>3025.15</v>
      </c>
      <c r="L7940">
        <v>631.08000000000004</v>
      </c>
      <c r="M7940" t="s">
        <v>65</v>
      </c>
      <c r="N7940">
        <v>0.20861114324909499</v>
      </c>
      <c r="O7940" t="s">
        <v>11351</v>
      </c>
      <c r="P7940" t="s">
        <v>11354</v>
      </c>
      <c r="R7940" t="s">
        <v>11353</v>
      </c>
      <c r="S7940">
        <f>IF(SalesData[[#This Row],[Return Status]]="Returned",1,0)</f>
        <v>0</v>
      </c>
      <c r="T7940">
        <v>847.14</v>
      </c>
      <c r="U7940" s="2">
        <f>EOMONTH(SalesData[[#This Row],[Order Date]],0)</f>
        <v>45230</v>
      </c>
      <c r="V7940" s="9" t="str">
        <f>"Q"&amp;INT((MONTH(SalesData[[#This Row],[Order Date]])+2)/3)&amp;"-"&amp;YEAR(SalesData[[#This Row],[Order Date]])</f>
        <v>Q4-2023</v>
      </c>
    </row>
    <row r="7941" spans="1:22" x14ac:dyDescent="0.35">
      <c r="A7941" t="s">
        <v>8082</v>
      </c>
      <c r="B7941" s="1">
        <v>45218</v>
      </c>
      <c r="C7941" t="s">
        <v>113</v>
      </c>
      <c r="D7941" t="s">
        <v>145</v>
      </c>
      <c r="E7941">
        <v>3941233934</v>
      </c>
      <c r="F7941" t="s">
        <v>206</v>
      </c>
      <c r="G7941" t="s">
        <v>89</v>
      </c>
      <c r="H7941" t="s">
        <v>90</v>
      </c>
      <c r="I7941" t="s">
        <v>31</v>
      </c>
      <c r="J7941" t="s">
        <v>19</v>
      </c>
      <c r="K7941">
        <v>2618.11</v>
      </c>
      <c r="L7941">
        <v>714.59</v>
      </c>
      <c r="M7941" t="s">
        <v>19</v>
      </c>
      <c r="N7941">
        <v>0.27294116748341402</v>
      </c>
      <c r="O7941" t="s">
        <v>11351</v>
      </c>
      <c r="P7941" t="s">
        <v>11354</v>
      </c>
      <c r="R7941" t="s">
        <v>11353</v>
      </c>
      <c r="S7941">
        <f>IF(SalesData[[#This Row],[Return Status]]="Returned",1,0)</f>
        <v>0</v>
      </c>
      <c r="T7941">
        <v>207.68</v>
      </c>
      <c r="U7941" s="2">
        <f>EOMONTH(SalesData[[#This Row],[Order Date]],0)</f>
        <v>45230</v>
      </c>
      <c r="V7941" s="9" t="str">
        <f>"Q"&amp;INT((MONTH(SalesData[[#This Row],[Order Date]])+2)/3)&amp;"-"&amp;YEAR(SalesData[[#This Row],[Order Date]])</f>
        <v>Q4-2023</v>
      </c>
    </row>
    <row r="7942" spans="1:22" x14ac:dyDescent="0.35">
      <c r="A7942" t="s">
        <v>8083</v>
      </c>
      <c r="B7942" s="1">
        <v>45226</v>
      </c>
      <c r="C7942" t="s">
        <v>111</v>
      </c>
      <c r="D7942" t="s">
        <v>39</v>
      </c>
      <c r="E7942">
        <v>7135260638</v>
      </c>
      <c r="F7942" t="s">
        <v>222</v>
      </c>
      <c r="G7942" t="s">
        <v>164</v>
      </c>
      <c r="H7942" t="s">
        <v>165</v>
      </c>
      <c r="I7942" t="s">
        <v>36</v>
      </c>
      <c r="J7942" t="s">
        <v>62</v>
      </c>
      <c r="K7942">
        <v>4456.88</v>
      </c>
      <c r="L7942">
        <v>1143.17</v>
      </c>
      <c r="M7942" t="s">
        <v>62</v>
      </c>
      <c r="N7942">
        <v>0.25649557538008699</v>
      </c>
      <c r="O7942" t="s">
        <v>11351</v>
      </c>
      <c r="P7942" t="s">
        <v>11354</v>
      </c>
      <c r="R7942" t="s">
        <v>11353</v>
      </c>
      <c r="S7942">
        <f>IF(SalesData[[#This Row],[Return Status]]="Returned",1,0)</f>
        <v>0</v>
      </c>
      <c r="U7942" s="2">
        <f>EOMONTH(SalesData[[#This Row],[Order Date]],0)</f>
        <v>45230</v>
      </c>
      <c r="V7942" s="9" t="str">
        <f>"Q"&amp;INT((MONTH(SalesData[[#This Row],[Order Date]])+2)/3)&amp;"-"&amp;YEAR(SalesData[[#This Row],[Order Date]])</f>
        <v>Q4-2023</v>
      </c>
    </row>
    <row r="7943" spans="1:22" x14ac:dyDescent="0.35">
      <c r="A7943" t="s">
        <v>8084</v>
      </c>
      <c r="B7943" s="1">
        <v>45211</v>
      </c>
      <c r="C7943" t="s">
        <v>94</v>
      </c>
      <c r="D7943" t="s">
        <v>46</v>
      </c>
      <c r="E7943">
        <v>7804222153</v>
      </c>
      <c r="F7943" t="s">
        <v>292</v>
      </c>
      <c r="G7943" t="s">
        <v>69</v>
      </c>
      <c r="H7943" t="s">
        <v>41</v>
      </c>
      <c r="I7943" t="s">
        <v>31</v>
      </c>
      <c r="J7943" t="s">
        <v>18</v>
      </c>
      <c r="K7943">
        <v>4718.87</v>
      </c>
      <c r="L7943">
        <v>558.17999999999995</v>
      </c>
      <c r="M7943" t="s">
        <v>19</v>
      </c>
      <c r="N7943">
        <v>0.118286793236516</v>
      </c>
      <c r="O7943" t="s">
        <v>11351</v>
      </c>
      <c r="P7943" t="s">
        <v>11352</v>
      </c>
      <c r="R7943" t="s">
        <v>11353</v>
      </c>
      <c r="S7943">
        <f>IF(SalesData[[#This Row],[Return Status]]="Returned",1,0)</f>
        <v>0</v>
      </c>
      <c r="T7943">
        <v>2081.52</v>
      </c>
      <c r="U7943" s="2">
        <f>EOMONTH(SalesData[[#This Row],[Order Date]],0)</f>
        <v>45230</v>
      </c>
      <c r="V7943" s="9" t="str">
        <f>"Q"&amp;INT((MONTH(SalesData[[#This Row],[Order Date]])+2)/3)&amp;"-"&amp;YEAR(SalesData[[#This Row],[Order Date]])</f>
        <v>Q4-2023</v>
      </c>
    </row>
    <row r="7944" spans="1:22" x14ac:dyDescent="0.35">
      <c r="A7944" t="s">
        <v>8085</v>
      </c>
      <c r="B7944" s="1">
        <v>45212</v>
      </c>
      <c r="C7944" t="s">
        <v>149</v>
      </c>
      <c r="D7944" t="s">
        <v>13</v>
      </c>
      <c r="E7944">
        <v>9229643470</v>
      </c>
      <c r="F7944" t="s">
        <v>95</v>
      </c>
      <c r="G7944" t="s">
        <v>59</v>
      </c>
      <c r="H7944" t="s">
        <v>11357</v>
      </c>
      <c r="I7944" t="s">
        <v>31</v>
      </c>
      <c r="J7944" t="s">
        <v>62</v>
      </c>
      <c r="K7944">
        <v>4595.5600000000004</v>
      </c>
      <c r="L7944">
        <v>259.22000000000003</v>
      </c>
      <c r="M7944" t="s">
        <v>62</v>
      </c>
      <c r="N7944">
        <v>5.64066185622644E-2</v>
      </c>
      <c r="O7944" t="s">
        <v>11351</v>
      </c>
      <c r="P7944" t="s">
        <v>11356</v>
      </c>
      <c r="R7944" t="s">
        <v>11353</v>
      </c>
      <c r="S7944">
        <f>IF(SalesData[[#This Row],[Return Status]]="Returned",1,0)</f>
        <v>0</v>
      </c>
      <c r="T7944">
        <v>2183.56</v>
      </c>
      <c r="U7944" s="2">
        <f>EOMONTH(SalesData[[#This Row],[Order Date]],0)</f>
        <v>45230</v>
      </c>
      <c r="V7944" s="9" t="str">
        <f>"Q"&amp;INT((MONTH(SalesData[[#This Row],[Order Date]])+2)/3)&amp;"-"&amp;YEAR(SalesData[[#This Row],[Order Date]])</f>
        <v>Q4-2023</v>
      </c>
    </row>
    <row r="7945" spans="1:22" x14ac:dyDescent="0.35">
      <c r="A7945" t="s">
        <v>8086</v>
      </c>
      <c r="B7945" s="1">
        <v>45203</v>
      </c>
      <c r="C7945" t="s">
        <v>77</v>
      </c>
      <c r="D7945" t="s">
        <v>145</v>
      </c>
      <c r="E7945">
        <v>4003726901</v>
      </c>
      <c r="F7945" t="s">
        <v>172</v>
      </c>
      <c r="G7945" t="s">
        <v>141</v>
      </c>
      <c r="H7945" t="s">
        <v>121</v>
      </c>
      <c r="I7945" t="s">
        <v>17</v>
      </c>
      <c r="J7945" t="s">
        <v>62</v>
      </c>
      <c r="K7945">
        <v>3909.2</v>
      </c>
      <c r="L7945">
        <v>691.46</v>
      </c>
      <c r="M7945" t="s">
        <v>62</v>
      </c>
      <c r="N7945">
        <v>0.176880180087998</v>
      </c>
      <c r="O7945" t="s">
        <v>11351</v>
      </c>
      <c r="P7945" t="s">
        <v>11352</v>
      </c>
      <c r="R7945" t="s">
        <v>11353</v>
      </c>
      <c r="S7945">
        <f>IF(SalesData[[#This Row],[Return Status]]="Returned",1,0)</f>
        <v>0</v>
      </c>
      <c r="T7945">
        <v>2793.38</v>
      </c>
      <c r="U7945" s="2">
        <f>EOMONTH(SalesData[[#This Row],[Order Date]],0)</f>
        <v>45230</v>
      </c>
      <c r="V7945" s="9" t="str">
        <f>"Q"&amp;INT((MONTH(SalesData[[#This Row],[Order Date]])+2)/3)&amp;"-"&amp;YEAR(SalesData[[#This Row],[Order Date]])</f>
        <v>Q4-2023</v>
      </c>
    </row>
    <row r="7946" spans="1:22" x14ac:dyDescent="0.35">
      <c r="A7946" t="s">
        <v>8087</v>
      </c>
      <c r="B7946" s="1">
        <v>45223</v>
      </c>
      <c r="C7946" t="s">
        <v>77</v>
      </c>
      <c r="D7946" t="s">
        <v>80</v>
      </c>
      <c r="E7946">
        <v>1912052254</v>
      </c>
      <c r="F7946" t="s">
        <v>185</v>
      </c>
      <c r="G7946" t="s">
        <v>164</v>
      </c>
      <c r="H7946" t="s">
        <v>165</v>
      </c>
      <c r="I7946" t="s">
        <v>36</v>
      </c>
      <c r="J7946" t="s">
        <v>19</v>
      </c>
      <c r="K7946">
        <v>1116.77</v>
      </c>
      <c r="L7946">
        <v>111.17</v>
      </c>
      <c r="M7946" t="s">
        <v>19</v>
      </c>
      <c r="N7946">
        <v>9.9546012160068795E-2</v>
      </c>
      <c r="O7946" t="s">
        <v>11351</v>
      </c>
      <c r="P7946" t="s">
        <v>11356</v>
      </c>
      <c r="R7946" t="s">
        <v>11353</v>
      </c>
      <c r="S7946">
        <f>IF(SalesData[[#This Row],[Return Status]]="Returned",1,0)</f>
        <v>0</v>
      </c>
      <c r="U7946" s="2">
        <f>EOMONTH(SalesData[[#This Row],[Order Date]],0)</f>
        <v>45230</v>
      </c>
      <c r="V7946" s="9" t="str">
        <f>"Q"&amp;INT((MONTH(SalesData[[#This Row],[Order Date]])+2)/3)&amp;"-"&amp;YEAR(SalesData[[#This Row],[Order Date]])</f>
        <v>Q4-2023</v>
      </c>
    </row>
    <row r="7947" spans="1:22" x14ac:dyDescent="0.35">
      <c r="A7947" t="s">
        <v>8088</v>
      </c>
      <c r="B7947" s="1">
        <v>45215</v>
      </c>
      <c r="C7947" t="s">
        <v>124</v>
      </c>
      <c r="D7947" t="s">
        <v>27</v>
      </c>
      <c r="E7947">
        <v>3418394652</v>
      </c>
      <c r="F7947" t="s">
        <v>163</v>
      </c>
      <c r="G7947" t="s">
        <v>164</v>
      </c>
      <c r="H7947" t="s">
        <v>11357</v>
      </c>
      <c r="I7947" t="s">
        <v>36</v>
      </c>
      <c r="J7947" t="s">
        <v>61</v>
      </c>
      <c r="K7947">
        <v>2589.56</v>
      </c>
      <c r="L7947">
        <v>292.83</v>
      </c>
      <c r="M7947" t="s">
        <v>62</v>
      </c>
      <c r="N7947">
        <v>0.113080986731337</v>
      </c>
      <c r="O7947" t="s">
        <v>11351</v>
      </c>
      <c r="P7947" t="s">
        <v>11352</v>
      </c>
      <c r="R7947" t="s">
        <v>11353</v>
      </c>
      <c r="S7947">
        <f>IF(SalesData[[#This Row],[Return Status]]="Returned",1,0)</f>
        <v>0</v>
      </c>
      <c r="U7947" s="2">
        <f>EOMONTH(SalesData[[#This Row],[Order Date]],0)</f>
        <v>45230</v>
      </c>
      <c r="V7947" s="9" t="str">
        <f>"Q"&amp;INT((MONTH(SalesData[[#This Row],[Order Date]])+2)/3)&amp;"-"&amp;YEAR(SalesData[[#This Row],[Order Date]])</f>
        <v>Q4-2023</v>
      </c>
    </row>
    <row r="7948" spans="1:22" x14ac:dyDescent="0.35">
      <c r="A7948" t="s">
        <v>8089</v>
      </c>
      <c r="B7948" s="1">
        <v>45220</v>
      </c>
      <c r="C7948" t="s">
        <v>106</v>
      </c>
      <c r="D7948" t="s">
        <v>145</v>
      </c>
      <c r="E7948">
        <v>3501906032</v>
      </c>
      <c r="F7948" t="s">
        <v>185</v>
      </c>
      <c r="G7948" t="s">
        <v>164</v>
      </c>
      <c r="H7948" t="s">
        <v>11357</v>
      </c>
      <c r="I7948" t="s">
        <v>36</v>
      </c>
      <c r="J7948" t="s">
        <v>43</v>
      </c>
      <c r="K7948">
        <v>736.59</v>
      </c>
      <c r="L7948">
        <v>191.39</v>
      </c>
      <c r="M7948" t="s">
        <v>43</v>
      </c>
      <c r="N7948">
        <v>0.25983247125266401</v>
      </c>
      <c r="O7948" t="s">
        <v>11355</v>
      </c>
      <c r="P7948" t="s">
        <v>11354</v>
      </c>
      <c r="Q7948" t="s">
        <v>11359</v>
      </c>
      <c r="R7948" t="s">
        <v>11360</v>
      </c>
      <c r="S7948">
        <f>IF(SalesData[[#This Row],[Return Status]]="Returned",1,0)</f>
        <v>1</v>
      </c>
      <c r="U7948" s="2">
        <f>EOMONTH(SalesData[[#This Row],[Order Date]],0)</f>
        <v>45230</v>
      </c>
      <c r="V7948" s="9" t="str">
        <f>"Q"&amp;INT((MONTH(SalesData[[#This Row],[Order Date]])+2)/3)&amp;"-"&amp;YEAR(SalesData[[#This Row],[Order Date]])</f>
        <v>Q4-2023</v>
      </c>
    </row>
    <row r="7949" spans="1:22" x14ac:dyDescent="0.35">
      <c r="A7949" t="s">
        <v>8090</v>
      </c>
      <c r="B7949" s="1">
        <v>45209</v>
      </c>
      <c r="C7949" t="s">
        <v>132</v>
      </c>
      <c r="D7949" t="s">
        <v>27</v>
      </c>
      <c r="E7949">
        <v>6359649149</v>
      </c>
      <c r="F7949" t="s">
        <v>159</v>
      </c>
      <c r="G7949" t="s">
        <v>84</v>
      </c>
      <c r="H7949" t="s">
        <v>85</v>
      </c>
      <c r="I7949" t="s">
        <v>31</v>
      </c>
      <c r="J7949" t="s">
        <v>19</v>
      </c>
      <c r="K7949">
        <v>4321.1499999999996</v>
      </c>
      <c r="L7949">
        <v>744.27</v>
      </c>
      <c r="M7949" t="s">
        <v>19</v>
      </c>
      <c r="N7949">
        <v>0.172238871596681</v>
      </c>
      <c r="O7949" t="s">
        <v>11351</v>
      </c>
      <c r="P7949" t="s">
        <v>11352</v>
      </c>
      <c r="R7949" t="s">
        <v>11353</v>
      </c>
      <c r="S7949">
        <f>IF(SalesData[[#This Row],[Return Status]]="Returned",1,0)</f>
        <v>0</v>
      </c>
      <c r="T7949">
        <v>847.14</v>
      </c>
      <c r="U7949" s="2">
        <f>EOMONTH(SalesData[[#This Row],[Order Date]],0)</f>
        <v>45230</v>
      </c>
      <c r="V7949" s="9" t="str">
        <f>"Q"&amp;INT((MONTH(SalesData[[#This Row],[Order Date]])+2)/3)&amp;"-"&amp;YEAR(SalesData[[#This Row],[Order Date]])</f>
        <v>Q4-2023</v>
      </c>
    </row>
    <row r="7950" spans="1:22" x14ac:dyDescent="0.35">
      <c r="A7950" t="s">
        <v>8091</v>
      </c>
      <c r="B7950" s="1">
        <v>45219</v>
      </c>
      <c r="C7950" t="s">
        <v>67</v>
      </c>
      <c r="D7950" t="s">
        <v>80</v>
      </c>
      <c r="E7950">
        <v>8924793305</v>
      </c>
      <c r="F7950" t="s">
        <v>116</v>
      </c>
      <c r="G7950" t="s">
        <v>74</v>
      </c>
      <c r="H7950" t="s">
        <v>75</v>
      </c>
      <c r="I7950" t="s">
        <v>36</v>
      </c>
      <c r="J7950" t="s">
        <v>19</v>
      </c>
      <c r="K7950">
        <v>3534.69</v>
      </c>
      <c r="L7950">
        <v>128.28</v>
      </c>
      <c r="M7950" t="s">
        <v>19</v>
      </c>
      <c r="N7950">
        <v>3.6291725724179498E-2</v>
      </c>
      <c r="O7950" t="s">
        <v>11351</v>
      </c>
      <c r="P7950" t="s">
        <v>11356</v>
      </c>
      <c r="R7950" t="s">
        <v>11353</v>
      </c>
      <c r="S7950">
        <f>IF(SalesData[[#This Row],[Return Status]]="Returned",1,0)</f>
        <v>0</v>
      </c>
      <c r="T7950">
        <v>2420.2800000000002</v>
      </c>
      <c r="U7950" s="2">
        <f>EOMONTH(SalesData[[#This Row],[Order Date]],0)</f>
        <v>45230</v>
      </c>
      <c r="V7950" s="9" t="str">
        <f>"Q"&amp;INT((MONTH(SalesData[[#This Row],[Order Date]])+2)/3)&amp;"-"&amp;YEAR(SalesData[[#This Row],[Order Date]])</f>
        <v>Q4-2023</v>
      </c>
    </row>
    <row r="7951" spans="1:22" x14ac:dyDescent="0.35">
      <c r="A7951" t="s">
        <v>8092</v>
      </c>
      <c r="B7951" s="1">
        <v>45215</v>
      </c>
      <c r="C7951" t="s">
        <v>124</v>
      </c>
      <c r="D7951" t="s">
        <v>46</v>
      </c>
      <c r="E7951">
        <v>1412772481</v>
      </c>
      <c r="F7951" t="s">
        <v>170</v>
      </c>
      <c r="G7951" t="s">
        <v>11358</v>
      </c>
      <c r="H7951" t="s">
        <v>41</v>
      </c>
      <c r="I7951" t="s">
        <v>31</v>
      </c>
      <c r="J7951" t="s">
        <v>62</v>
      </c>
      <c r="K7951">
        <v>3374.73</v>
      </c>
      <c r="L7951">
        <v>320.49</v>
      </c>
      <c r="M7951" t="s">
        <v>62</v>
      </c>
      <c r="N7951">
        <v>9.4967597407792606E-2</v>
      </c>
      <c r="O7951" t="s">
        <v>11351</v>
      </c>
      <c r="P7951" t="s">
        <v>11356</v>
      </c>
      <c r="R7951" t="s">
        <v>11353</v>
      </c>
      <c r="S7951">
        <f>IF(SalesData[[#This Row],[Return Status]]="Returned",1,0)</f>
        <v>0</v>
      </c>
      <c r="U7951" s="2">
        <f>EOMONTH(SalesData[[#This Row],[Order Date]],0)</f>
        <v>45230</v>
      </c>
      <c r="V7951" s="9" t="str">
        <f>"Q"&amp;INT((MONTH(SalesData[[#This Row],[Order Date]])+2)/3)&amp;"-"&amp;YEAR(SalesData[[#This Row],[Order Date]])</f>
        <v>Q4-2023</v>
      </c>
    </row>
    <row r="7952" spans="1:22" x14ac:dyDescent="0.35">
      <c r="A7952" t="s">
        <v>8093</v>
      </c>
      <c r="B7952" s="1">
        <v>45202</v>
      </c>
      <c r="C7952" t="s">
        <v>49</v>
      </c>
      <c r="D7952" t="s">
        <v>72</v>
      </c>
      <c r="E7952">
        <v>5647054527</v>
      </c>
      <c r="F7952" t="s">
        <v>50</v>
      </c>
      <c r="G7952" t="s">
        <v>11382</v>
      </c>
      <c r="H7952" t="s">
        <v>35</v>
      </c>
      <c r="I7952" t="s">
        <v>36</v>
      </c>
      <c r="J7952" t="s">
        <v>43</v>
      </c>
      <c r="K7952">
        <v>2698.13</v>
      </c>
      <c r="L7952">
        <v>785.55</v>
      </c>
      <c r="M7952" t="s">
        <v>43</v>
      </c>
      <c r="N7952">
        <v>0.29114609006978898</v>
      </c>
      <c r="O7952" t="s">
        <v>11351</v>
      </c>
      <c r="P7952" t="s">
        <v>11354</v>
      </c>
      <c r="R7952" t="s">
        <v>11353</v>
      </c>
      <c r="S7952">
        <f>IF(SalesData[[#This Row],[Return Status]]="Returned",1,0)</f>
        <v>0</v>
      </c>
      <c r="U7952" s="2">
        <f>EOMONTH(SalesData[[#This Row],[Order Date]],0)</f>
        <v>45230</v>
      </c>
      <c r="V7952" s="9" t="str">
        <f>"Q"&amp;INT((MONTH(SalesData[[#This Row],[Order Date]])+2)/3)&amp;"-"&amp;YEAR(SalesData[[#This Row],[Order Date]])</f>
        <v>Q4-2023</v>
      </c>
    </row>
    <row r="7953" spans="1:22" x14ac:dyDescent="0.35">
      <c r="A7953" t="s">
        <v>8094</v>
      </c>
      <c r="B7953" s="1">
        <v>45227</v>
      </c>
      <c r="C7953" t="s">
        <v>144</v>
      </c>
      <c r="D7953" t="s">
        <v>145</v>
      </c>
      <c r="E7953">
        <v>4940805858</v>
      </c>
      <c r="F7953" t="s">
        <v>156</v>
      </c>
      <c r="G7953" t="s">
        <v>84</v>
      </c>
      <c r="H7953" t="s">
        <v>85</v>
      </c>
      <c r="I7953" t="s">
        <v>31</v>
      </c>
      <c r="J7953" t="s">
        <v>65</v>
      </c>
      <c r="K7953">
        <v>1077.78</v>
      </c>
      <c r="L7953">
        <v>231.26</v>
      </c>
      <c r="M7953" t="s">
        <v>65</v>
      </c>
      <c r="N7953">
        <v>0.21457069160682099</v>
      </c>
      <c r="O7953" t="s">
        <v>11351</v>
      </c>
      <c r="P7953" t="s">
        <v>11354</v>
      </c>
      <c r="R7953" t="s">
        <v>11353</v>
      </c>
      <c r="S7953">
        <f>IF(SalesData[[#This Row],[Return Status]]="Returned",1,0)</f>
        <v>0</v>
      </c>
      <c r="T7953">
        <v>847.14</v>
      </c>
      <c r="U7953" s="2">
        <f>EOMONTH(SalesData[[#This Row],[Order Date]],0)</f>
        <v>45230</v>
      </c>
      <c r="V7953" s="9" t="str">
        <f>"Q"&amp;INT((MONTH(SalesData[[#This Row],[Order Date]])+2)/3)&amp;"-"&amp;YEAR(SalesData[[#This Row],[Order Date]])</f>
        <v>Q4-2023</v>
      </c>
    </row>
    <row r="7954" spans="1:22" x14ac:dyDescent="0.35">
      <c r="A7954" t="s">
        <v>8095</v>
      </c>
      <c r="B7954" s="1">
        <v>45212</v>
      </c>
      <c r="C7954" t="s">
        <v>77</v>
      </c>
      <c r="D7954" t="s">
        <v>39</v>
      </c>
      <c r="E7954">
        <v>4260174037</v>
      </c>
      <c r="F7954" t="s">
        <v>64</v>
      </c>
      <c r="G7954" t="s">
        <v>11362</v>
      </c>
      <c r="H7954" t="s">
        <v>11357</v>
      </c>
      <c r="I7954" t="s">
        <v>17</v>
      </c>
      <c r="J7954" t="s">
        <v>19</v>
      </c>
      <c r="K7954">
        <v>844.47</v>
      </c>
      <c r="L7954">
        <v>103.6</v>
      </c>
      <c r="M7954" t="s">
        <v>19</v>
      </c>
      <c r="N7954">
        <v>0.12268049782703901</v>
      </c>
      <c r="O7954" t="s">
        <v>11355</v>
      </c>
      <c r="P7954" t="s">
        <v>11352</v>
      </c>
      <c r="R7954" t="s">
        <v>11353</v>
      </c>
      <c r="S7954">
        <f>IF(SalesData[[#This Row],[Return Status]]="Returned",1,0)</f>
        <v>0</v>
      </c>
      <c r="U7954" s="2">
        <f>EOMONTH(SalesData[[#This Row],[Order Date]],0)</f>
        <v>45230</v>
      </c>
      <c r="V7954" s="9" t="str">
        <f>"Q"&amp;INT((MONTH(SalesData[[#This Row],[Order Date]])+2)/3)&amp;"-"&amp;YEAR(SalesData[[#This Row],[Order Date]])</f>
        <v>Q4-2023</v>
      </c>
    </row>
    <row r="7955" spans="1:22" x14ac:dyDescent="0.35">
      <c r="A7955" t="s">
        <v>8096</v>
      </c>
      <c r="B7955" s="1">
        <v>45224</v>
      </c>
      <c r="C7955" t="s">
        <v>52</v>
      </c>
      <c r="D7955" t="s">
        <v>72</v>
      </c>
      <c r="E7955">
        <v>7357738469</v>
      </c>
      <c r="F7955" t="s">
        <v>137</v>
      </c>
      <c r="G7955" t="s">
        <v>34</v>
      </c>
      <c r="H7955" t="s">
        <v>35</v>
      </c>
      <c r="I7955" t="s">
        <v>36</v>
      </c>
      <c r="J7955" t="s">
        <v>19</v>
      </c>
      <c r="K7955">
        <v>1169.3499999999999</v>
      </c>
      <c r="L7955">
        <v>263.79000000000002</v>
      </c>
      <c r="M7955" t="s">
        <v>19</v>
      </c>
      <c r="N7955">
        <v>0.22558686449737</v>
      </c>
      <c r="O7955" t="s">
        <v>11351</v>
      </c>
      <c r="P7955" t="s">
        <v>11354</v>
      </c>
      <c r="R7955" t="s">
        <v>11353</v>
      </c>
      <c r="S7955">
        <f>IF(SalesData[[#This Row],[Return Status]]="Returned",1,0)</f>
        <v>0</v>
      </c>
      <c r="U7955" s="2">
        <f>EOMONTH(SalesData[[#This Row],[Order Date]],0)</f>
        <v>45230</v>
      </c>
      <c r="V7955" s="9" t="str">
        <f>"Q"&amp;INT((MONTH(SalesData[[#This Row],[Order Date]])+2)/3)&amp;"-"&amp;YEAR(SalesData[[#This Row],[Order Date]])</f>
        <v>Q4-2023</v>
      </c>
    </row>
    <row r="7956" spans="1:22" x14ac:dyDescent="0.35">
      <c r="A7956" t="s">
        <v>8097</v>
      </c>
      <c r="B7956" s="1">
        <v>45223</v>
      </c>
      <c r="C7956" t="s">
        <v>188</v>
      </c>
      <c r="D7956" t="s">
        <v>13</v>
      </c>
      <c r="E7956">
        <v>4170194115</v>
      </c>
      <c r="F7956" t="s">
        <v>73</v>
      </c>
      <c r="G7956" t="s">
        <v>74</v>
      </c>
      <c r="H7956" t="s">
        <v>11357</v>
      </c>
      <c r="I7956" t="s">
        <v>36</v>
      </c>
      <c r="J7956" t="s">
        <v>19</v>
      </c>
      <c r="K7956">
        <v>3042.03</v>
      </c>
      <c r="L7956">
        <v>900.03</v>
      </c>
      <c r="M7956" t="s">
        <v>19</v>
      </c>
      <c r="N7956">
        <v>0.29586493229849797</v>
      </c>
      <c r="O7956" t="s">
        <v>11351</v>
      </c>
      <c r="P7956" t="s">
        <v>11354</v>
      </c>
      <c r="R7956" t="s">
        <v>11353</v>
      </c>
      <c r="S7956">
        <f>IF(SalesData[[#This Row],[Return Status]]="Returned",1,0)</f>
        <v>0</v>
      </c>
      <c r="T7956">
        <v>2420.2800000000002</v>
      </c>
      <c r="U7956" s="2">
        <f>EOMONTH(SalesData[[#This Row],[Order Date]],0)</f>
        <v>45230</v>
      </c>
      <c r="V7956" s="9" t="str">
        <f>"Q"&amp;INT((MONTH(SalesData[[#This Row],[Order Date]])+2)/3)&amp;"-"&amp;YEAR(SalesData[[#This Row],[Order Date]])</f>
        <v>Q4-2023</v>
      </c>
    </row>
    <row r="7957" spans="1:22" x14ac:dyDescent="0.35">
      <c r="A7957" t="s">
        <v>8098</v>
      </c>
      <c r="B7957" s="1">
        <v>45228</v>
      </c>
      <c r="C7957" t="s">
        <v>124</v>
      </c>
      <c r="D7957" t="s">
        <v>72</v>
      </c>
      <c r="E7957">
        <v>2795677181</v>
      </c>
      <c r="F7957" t="s">
        <v>129</v>
      </c>
      <c r="G7957" t="s">
        <v>54</v>
      </c>
      <c r="H7957" t="s">
        <v>55</v>
      </c>
      <c r="I7957" t="s">
        <v>31</v>
      </c>
      <c r="J7957" t="s">
        <v>65</v>
      </c>
      <c r="K7957">
        <v>2023.72</v>
      </c>
      <c r="L7957">
        <v>560.89</v>
      </c>
      <c r="M7957" t="s">
        <v>65</v>
      </c>
      <c r="N7957">
        <v>0.27715790722036598</v>
      </c>
      <c r="O7957" t="s">
        <v>11351</v>
      </c>
      <c r="P7957" t="s">
        <v>11354</v>
      </c>
      <c r="R7957" t="s">
        <v>11353</v>
      </c>
      <c r="S7957">
        <f>IF(SalesData[[#This Row],[Return Status]]="Returned",1,0)</f>
        <v>0</v>
      </c>
      <c r="U7957" s="2">
        <f>EOMONTH(SalesData[[#This Row],[Order Date]],0)</f>
        <v>45230</v>
      </c>
      <c r="V7957" s="9" t="str">
        <f>"Q"&amp;INT((MONTH(SalesData[[#This Row],[Order Date]])+2)/3)&amp;"-"&amp;YEAR(SalesData[[#This Row],[Order Date]])</f>
        <v>Q4-2023</v>
      </c>
    </row>
    <row r="7958" spans="1:22" x14ac:dyDescent="0.35">
      <c r="A7958" t="s">
        <v>8099</v>
      </c>
      <c r="B7958" s="1">
        <v>45222</v>
      </c>
      <c r="C7958" t="s">
        <v>52</v>
      </c>
      <c r="D7958" t="s">
        <v>13</v>
      </c>
      <c r="E7958">
        <v>1178874292</v>
      </c>
      <c r="F7958" t="s">
        <v>387</v>
      </c>
      <c r="G7958" t="s">
        <v>89</v>
      </c>
      <c r="H7958" t="s">
        <v>11357</v>
      </c>
      <c r="I7958" t="s">
        <v>31</v>
      </c>
      <c r="J7958" t="s">
        <v>43</v>
      </c>
      <c r="K7958">
        <v>2530.9899999999998</v>
      </c>
      <c r="L7958">
        <v>420.05</v>
      </c>
      <c r="M7958" t="s">
        <v>43</v>
      </c>
      <c r="N7958">
        <v>0.16596272604790999</v>
      </c>
      <c r="O7958" t="s">
        <v>11351</v>
      </c>
      <c r="P7958" t="s">
        <v>11352</v>
      </c>
      <c r="R7958" t="s">
        <v>11353</v>
      </c>
      <c r="S7958">
        <f>IF(SalesData[[#This Row],[Return Status]]="Returned",1,0)</f>
        <v>0</v>
      </c>
      <c r="T7958">
        <v>207.68</v>
      </c>
      <c r="U7958" s="2">
        <f>EOMONTH(SalesData[[#This Row],[Order Date]],0)</f>
        <v>45230</v>
      </c>
      <c r="V7958" s="9" t="str">
        <f>"Q"&amp;INT((MONTH(SalesData[[#This Row],[Order Date]])+2)/3)&amp;"-"&amp;YEAR(SalesData[[#This Row],[Order Date]])</f>
        <v>Q4-2023</v>
      </c>
    </row>
    <row r="7959" spans="1:22" x14ac:dyDescent="0.35">
      <c r="A7959" t="s">
        <v>8100</v>
      </c>
      <c r="B7959" s="1">
        <v>45214</v>
      </c>
      <c r="C7959" t="s">
        <v>325</v>
      </c>
      <c r="D7959" t="s">
        <v>80</v>
      </c>
      <c r="E7959">
        <v>2551121605</v>
      </c>
      <c r="F7959" t="s">
        <v>185</v>
      </c>
      <c r="G7959" t="s">
        <v>266</v>
      </c>
      <c r="H7959" t="s">
        <v>11357</v>
      </c>
      <c r="I7959" t="s">
        <v>36</v>
      </c>
      <c r="J7959" t="s">
        <v>19</v>
      </c>
      <c r="K7959">
        <v>468.27</v>
      </c>
      <c r="L7959">
        <v>96.85</v>
      </c>
      <c r="M7959" t="s">
        <v>19</v>
      </c>
      <c r="N7959">
        <v>0.20682512225852601</v>
      </c>
      <c r="O7959" t="s">
        <v>11361</v>
      </c>
      <c r="P7959" t="s">
        <v>11354</v>
      </c>
      <c r="R7959" t="s">
        <v>11353</v>
      </c>
      <c r="S7959">
        <f>IF(SalesData[[#This Row],[Return Status]]="Returned",1,0)</f>
        <v>0</v>
      </c>
      <c r="U7959" s="2">
        <f>EOMONTH(SalesData[[#This Row],[Order Date]],0)</f>
        <v>45230</v>
      </c>
      <c r="V7959" s="9" t="str">
        <f>"Q"&amp;INT((MONTH(SalesData[[#This Row],[Order Date]])+2)/3)&amp;"-"&amp;YEAR(SalesData[[#This Row],[Order Date]])</f>
        <v>Q4-2023</v>
      </c>
    </row>
    <row r="7960" spans="1:22" x14ac:dyDescent="0.35">
      <c r="A7960" t="s">
        <v>8101</v>
      </c>
      <c r="B7960" s="1">
        <v>45229</v>
      </c>
      <c r="C7960" t="s">
        <v>67</v>
      </c>
      <c r="D7960" t="s">
        <v>99</v>
      </c>
      <c r="E7960">
        <v>9492074664</v>
      </c>
      <c r="F7960" t="s">
        <v>28</v>
      </c>
      <c r="G7960" t="s">
        <v>29</v>
      </c>
      <c r="H7960" t="s">
        <v>30</v>
      </c>
      <c r="I7960" t="s">
        <v>31</v>
      </c>
      <c r="J7960" t="s">
        <v>43</v>
      </c>
      <c r="K7960">
        <v>2043.26</v>
      </c>
      <c r="L7960">
        <v>197.76</v>
      </c>
      <c r="M7960" t="s">
        <v>43</v>
      </c>
      <c r="N7960">
        <v>9.6786507835517802E-2</v>
      </c>
      <c r="O7960" t="s">
        <v>11351</v>
      </c>
      <c r="P7960" t="s">
        <v>11356</v>
      </c>
      <c r="R7960" t="s">
        <v>11353</v>
      </c>
      <c r="S7960">
        <f>IF(SalesData[[#This Row],[Return Status]]="Returned",1,0)</f>
        <v>0</v>
      </c>
      <c r="T7960">
        <v>2788.38</v>
      </c>
      <c r="U7960" s="2">
        <f>EOMONTH(SalesData[[#This Row],[Order Date]],0)</f>
        <v>45230</v>
      </c>
      <c r="V7960" s="9" t="str">
        <f>"Q"&amp;INT((MONTH(SalesData[[#This Row],[Order Date]])+2)/3)&amp;"-"&amp;YEAR(SalesData[[#This Row],[Order Date]])</f>
        <v>Q4-2023</v>
      </c>
    </row>
    <row r="7961" spans="1:22" x14ac:dyDescent="0.35">
      <c r="A7961" t="s">
        <v>8102</v>
      </c>
      <c r="B7961" s="1">
        <v>45206</v>
      </c>
      <c r="C7961" t="s">
        <v>94</v>
      </c>
      <c r="D7961" t="s">
        <v>46</v>
      </c>
      <c r="E7961">
        <v>1520101980</v>
      </c>
      <c r="F7961" t="s">
        <v>206</v>
      </c>
      <c r="G7961" t="s">
        <v>89</v>
      </c>
      <c r="H7961" t="s">
        <v>90</v>
      </c>
      <c r="I7961" t="s">
        <v>31</v>
      </c>
      <c r="J7961" t="s">
        <v>19</v>
      </c>
      <c r="K7961">
        <v>353.74</v>
      </c>
      <c r="L7961">
        <v>48.78</v>
      </c>
      <c r="M7961" t="s">
        <v>19</v>
      </c>
      <c r="N7961">
        <v>0.137897891106462</v>
      </c>
      <c r="O7961" t="s">
        <v>11361</v>
      </c>
      <c r="P7961" t="s">
        <v>11352</v>
      </c>
      <c r="R7961" t="s">
        <v>11353</v>
      </c>
      <c r="S7961">
        <f>IF(SalesData[[#This Row],[Return Status]]="Returned",1,0)</f>
        <v>0</v>
      </c>
      <c r="T7961">
        <v>207.68</v>
      </c>
      <c r="U7961" s="2">
        <f>EOMONTH(SalesData[[#This Row],[Order Date]],0)</f>
        <v>45230</v>
      </c>
      <c r="V7961" s="9" t="str">
        <f>"Q"&amp;INT((MONTH(SalesData[[#This Row],[Order Date]])+2)/3)&amp;"-"&amp;YEAR(SalesData[[#This Row],[Order Date]])</f>
        <v>Q4-2023</v>
      </c>
    </row>
    <row r="7962" spans="1:22" x14ac:dyDescent="0.35">
      <c r="A7962" t="s">
        <v>8103</v>
      </c>
      <c r="B7962" s="1">
        <v>45217</v>
      </c>
      <c r="C7962" t="s">
        <v>111</v>
      </c>
      <c r="D7962" t="s">
        <v>39</v>
      </c>
      <c r="E7962">
        <v>348654737</v>
      </c>
      <c r="F7962" t="s">
        <v>88</v>
      </c>
      <c r="G7962" t="s">
        <v>89</v>
      </c>
      <c r="H7962" t="s">
        <v>90</v>
      </c>
      <c r="I7962" t="s">
        <v>31</v>
      </c>
      <c r="J7962" t="s">
        <v>18</v>
      </c>
      <c r="K7962">
        <v>3895.08</v>
      </c>
      <c r="L7962">
        <v>665.56</v>
      </c>
      <c r="M7962" t="s">
        <v>19</v>
      </c>
      <c r="N7962">
        <v>0.170871971820861</v>
      </c>
      <c r="O7962" t="s">
        <v>11351</v>
      </c>
      <c r="P7962" t="s">
        <v>11352</v>
      </c>
      <c r="R7962" t="s">
        <v>11353</v>
      </c>
      <c r="S7962">
        <f>IF(SalesData[[#This Row],[Return Status]]="Returned",1,0)</f>
        <v>0</v>
      </c>
      <c r="T7962">
        <v>207.68</v>
      </c>
      <c r="U7962" s="2">
        <f>EOMONTH(SalesData[[#This Row],[Order Date]],0)</f>
        <v>45230</v>
      </c>
      <c r="V7962" s="9" t="str">
        <f>"Q"&amp;INT((MONTH(SalesData[[#This Row],[Order Date]])+2)/3)&amp;"-"&amp;YEAR(SalesData[[#This Row],[Order Date]])</f>
        <v>Q4-2023</v>
      </c>
    </row>
    <row r="7963" spans="1:22" x14ac:dyDescent="0.35">
      <c r="A7963" t="s">
        <v>8104</v>
      </c>
      <c r="B7963" s="1">
        <v>45212</v>
      </c>
      <c r="C7963" t="s">
        <v>325</v>
      </c>
      <c r="D7963" t="s">
        <v>99</v>
      </c>
      <c r="E7963">
        <v>8245235880</v>
      </c>
      <c r="F7963" t="s">
        <v>387</v>
      </c>
      <c r="G7963" t="s">
        <v>89</v>
      </c>
      <c r="H7963" t="s">
        <v>90</v>
      </c>
      <c r="I7963" t="s">
        <v>31</v>
      </c>
      <c r="J7963" t="s">
        <v>19</v>
      </c>
      <c r="K7963">
        <v>3402.57</v>
      </c>
      <c r="L7963">
        <v>532.32000000000005</v>
      </c>
      <c r="M7963" t="s">
        <v>19</v>
      </c>
      <c r="N7963">
        <v>0.156446450771035</v>
      </c>
      <c r="O7963" t="s">
        <v>11351</v>
      </c>
      <c r="P7963" t="s">
        <v>11352</v>
      </c>
      <c r="R7963" t="s">
        <v>11353</v>
      </c>
      <c r="S7963">
        <f>IF(SalesData[[#This Row],[Return Status]]="Returned",1,0)</f>
        <v>0</v>
      </c>
      <c r="T7963">
        <v>207.68</v>
      </c>
      <c r="U7963" s="2">
        <f>EOMONTH(SalesData[[#This Row],[Order Date]],0)</f>
        <v>45230</v>
      </c>
      <c r="V7963" s="9" t="str">
        <f>"Q"&amp;INT((MONTH(SalesData[[#This Row],[Order Date]])+2)/3)&amp;"-"&amp;YEAR(SalesData[[#This Row],[Order Date]])</f>
        <v>Q4-2023</v>
      </c>
    </row>
    <row r="7964" spans="1:22" x14ac:dyDescent="0.35">
      <c r="A7964" t="s">
        <v>8105</v>
      </c>
      <c r="B7964" s="1">
        <v>45201</v>
      </c>
      <c r="C7964" t="s">
        <v>26</v>
      </c>
      <c r="D7964" t="s">
        <v>13</v>
      </c>
      <c r="E7964">
        <v>6988862701</v>
      </c>
      <c r="F7964" t="s">
        <v>95</v>
      </c>
      <c r="G7964" t="s">
        <v>59</v>
      </c>
      <c r="H7964" t="s">
        <v>60</v>
      </c>
      <c r="I7964" t="s">
        <v>31</v>
      </c>
      <c r="J7964" t="s">
        <v>19</v>
      </c>
      <c r="K7964">
        <v>1943.1</v>
      </c>
      <c r="L7964">
        <v>576.5</v>
      </c>
      <c r="M7964" t="s">
        <v>19</v>
      </c>
      <c r="N7964">
        <v>0.29669085481961799</v>
      </c>
      <c r="O7964" t="s">
        <v>11351</v>
      </c>
      <c r="P7964" t="s">
        <v>11354</v>
      </c>
      <c r="R7964" t="s">
        <v>11353</v>
      </c>
      <c r="S7964">
        <f>IF(SalesData[[#This Row],[Return Status]]="Returned",1,0)</f>
        <v>0</v>
      </c>
      <c r="T7964">
        <v>2183.56</v>
      </c>
      <c r="U7964" s="2">
        <f>EOMONTH(SalesData[[#This Row],[Order Date]],0)</f>
        <v>45230</v>
      </c>
      <c r="V7964" s="9" t="str">
        <f>"Q"&amp;INT((MONTH(SalesData[[#This Row],[Order Date]])+2)/3)&amp;"-"&amp;YEAR(SalesData[[#This Row],[Order Date]])</f>
        <v>Q4-2023</v>
      </c>
    </row>
    <row r="7965" spans="1:22" x14ac:dyDescent="0.35">
      <c r="A7965" t="s">
        <v>8106</v>
      </c>
      <c r="B7965" s="1">
        <v>45223</v>
      </c>
      <c r="C7965" t="s">
        <v>87</v>
      </c>
      <c r="D7965" t="s">
        <v>46</v>
      </c>
      <c r="E7965">
        <v>2787723264</v>
      </c>
      <c r="F7965" t="s">
        <v>206</v>
      </c>
      <c r="G7965" t="s">
        <v>89</v>
      </c>
      <c r="H7965" t="s">
        <v>90</v>
      </c>
      <c r="I7965" t="s">
        <v>31</v>
      </c>
      <c r="J7965" t="s">
        <v>18</v>
      </c>
      <c r="K7965">
        <v>1173.58</v>
      </c>
      <c r="L7965">
        <v>252.54</v>
      </c>
      <c r="M7965" t="s">
        <v>19</v>
      </c>
      <c r="N7965">
        <v>0.21518771621874899</v>
      </c>
      <c r="O7965" t="s">
        <v>11351</v>
      </c>
      <c r="P7965" t="s">
        <v>11354</v>
      </c>
      <c r="R7965" t="s">
        <v>11353</v>
      </c>
      <c r="S7965">
        <f>IF(SalesData[[#This Row],[Return Status]]="Returned",1,0)</f>
        <v>0</v>
      </c>
      <c r="T7965">
        <v>207.68</v>
      </c>
      <c r="U7965" s="2">
        <f>EOMONTH(SalesData[[#This Row],[Order Date]],0)</f>
        <v>45230</v>
      </c>
      <c r="V7965" s="9" t="str">
        <f>"Q"&amp;INT((MONTH(SalesData[[#This Row],[Order Date]])+2)/3)&amp;"-"&amp;YEAR(SalesData[[#This Row],[Order Date]])</f>
        <v>Q4-2023</v>
      </c>
    </row>
    <row r="7966" spans="1:22" x14ac:dyDescent="0.35">
      <c r="A7966" t="s">
        <v>8107</v>
      </c>
      <c r="B7966" s="1">
        <v>45217</v>
      </c>
      <c r="C7966" t="s">
        <v>139</v>
      </c>
      <c r="D7966" t="s">
        <v>72</v>
      </c>
      <c r="E7966">
        <v>2461483553</v>
      </c>
      <c r="F7966" t="s">
        <v>152</v>
      </c>
      <c r="G7966" t="s">
        <v>23</v>
      </c>
      <c r="H7966" t="s">
        <v>24</v>
      </c>
      <c r="I7966" t="s">
        <v>17</v>
      </c>
      <c r="J7966" t="s">
        <v>61</v>
      </c>
      <c r="K7966">
        <v>4493.72</v>
      </c>
      <c r="L7966">
        <v>155.01</v>
      </c>
      <c r="M7966" t="s">
        <v>62</v>
      </c>
      <c r="N7966">
        <v>3.4494806084936297E-2</v>
      </c>
      <c r="O7966" t="s">
        <v>11351</v>
      </c>
      <c r="P7966" t="s">
        <v>11356</v>
      </c>
      <c r="R7966" t="s">
        <v>11353</v>
      </c>
      <c r="S7966">
        <f>IF(SalesData[[#This Row],[Return Status]]="Returned",1,0)</f>
        <v>0</v>
      </c>
      <c r="T7966">
        <v>2821.33</v>
      </c>
      <c r="U7966" s="2">
        <f>EOMONTH(SalesData[[#This Row],[Order Date]],0)</f>
        <v>45230</v>
      </c>
      <c r="V7966" s="9" t="str">
        <f>"Q"&amp;INT((MONTH(SalesData[[#This Row],[Order Date]])+2)/3)&amp;"-"&amp;YEAR(SalesData[[#This Row],[Order Date]])</f>
        <v>Q4-2023</v>
      </c>
    </row>
    <row r="7967" spans="1:22" x14ac:dyDescent="0.35">
      <c r="A7967" t="s">
        <v>8108</v>
      </c>
      <c r="B7967" s="1">
        <v>45201</v>
      </c>
      <c r="C7967" t="s">
        <v>38</v>
      </c>
      <c r="D7967" t="s">
        <v>80</v>
      </c>
      <c r="E7967">
        <v>5056524792</v>
      </c>
      <c r="F7967" t="s">
        <v>28</v>
      </c>
      <c r="G7967" t="s">
        <v>29</v>
      </c>
      <c r="H7967" t="s">
        <v>30</v>
      </c>
      <c r="I7967" t="s">
        <v>31</v>
      </c>
      <c r="J7967" t="s">
        <v>65</v>
      </c>
      <c r="K7967">
        <v>2543.44</v>
      </c>
      <c r="L7967">
        <v>473.21</v>
      </c>
      <c r="M7967" t="s">
        <v>65</v>
      </c>
      <c r="N7967">
        <v>0.186051174786903</v>
      </c>
      <c r="O7967" t="s">
        <v>11351</v>
      </c>
      <c r="P7967" t="s">
        <v>11352</v>
      </c>
      <c r="R7967" t="s">
        <v>11353</v>
      </c>
      <c r="S7967">
        <f>IF(SalesData[[#This Row],[Return Status]]="Returned",1,0)</f>
        <v>0</v>
      </c>
      <c r="T7967">
        <v>2788.38</v>
      </c>
      <c r="U7967" s="2">
        <f>EOMONTH(SalesData[[#This Row],[Order Date]],0)</f>
        <v>45230</v>
      </c>
      <c r="V7967" s="9" t="str">
        <f>"Q"&amp;INT((MONTH(SalesData[[#This Row],[Order Date]])+2)/3)&amp;"-"&amp;YEAR(SalesData[[#This Row],[Order Date]])</f>
        <v>Q4-2023</v>
      </c>
    </row>
    <row r="7968" spans="1:22" x14ac:dyDescent="0.35">
      <c r="A7968" t="s">
        <v>8109</v>
      </c>
      <c r="B7968" s="1">
        <v>45213</v>
      </c>
      <c r="C7968" t="s">
        <v>77</v>
      </c>
      <c r="D7968" t="s">
        <v>39</v>
      </c>
      <c r="E7968">
        <v>4414252206</v>
      </c>
      <c r="F7968" t="s">
        <v>312</v>
      </c>
      <c r="G7968" t="s">
        <v>141</v>
      </c>
      <c r="H7968" t="s">
        <v>121</v>
      </c>
      <c r="I7968" t="s">
        <v>17</v>
      </c>
      <c r="J7968" t="s">
        <v>18</v>
      </c>
      <c r="K7968">
        <v>559.54999999999995</v>
      </c>
      <c r="L7968">
        <v>86.87</v>
      </c>
      <c r="M7968" t="s">
        <v>19</v>
      </c>
      <c r="N7968">
        <v>0.155249754266822</v>
      </c>
      <c r="O7968" t="s">
        <v>11355</v>
      </c>
      <c r="P7968" t="s">
        <v>11352</v>
      </c>
      <c r="R7968" t="s">
        <v>11353</v>
      </c>
      <c r="S7968">
        <f>IF(SalesData[[#This Row],[Return Status]]="Returned",1,0)</f>
        <v>0</v>
      </c>
      <c r="T7968">
        <v>2793.38</v>
      </c>
      <c r="U7968" s="2">
        <f>EOMONTH(SalesData[[#This Row],[Order Date]],0)</f>
        <v>45230</v>
      </c>
      <c r="V7968" s="9" t="str">
        <f>"Q"&amp;INT((MONTH(SalesData[[#This Row],[Order Date]])+2)/3)&amp;"-"&amp;YEAR(SalesData[[#This Row],[Order Date]])</f>
        <v>Q4-2023</v>
      </c>
    </row>
    <row r="7969" spans="1:22" x14ac:dyDescent="0.35">
      <c r="A7969" t="s">
        <v>8110</v>
      </c>
      <c r="B7969" s="1">
        <v>45216</v>
      </c>
      <c r="C7969" t="s">
        <v>52</v>
      </c>
      <c r="D7969" t="s">
        <v>39</v>
      </c>
      <c r="E7969">
        <v>6244097589</v>
      </c>
      <c r="F7969" t="s">
        <v>387</v>
      </c>
      <c r="G7969" t="s">
        <v>89</v>
      </c>
      <c r="H7969" t="s">
        <v>90</v>
      </c>
      <c r="I7969" t="s">
        <v>31</v>
      </c>
      <c r="J7969" t="s">
        <v>62</v>
      </c>
      <c r="K7969">
        <v>671</v>
      </c>
      <c r="L7969">
        <v>196.43</v>
      </c>
      <c r="M7969" t="s">
        <v>62</v>
      </c>
      <c r="N7969">
        <v>0.29274217585693002</v>
      </c>
      <c r="O7969" t="s">
        <v>11355</v>
      </c>
      <c r="P7969" t="s">
        <v>11354</v>
      </c>
      <c r="R7969" t="s">
        <v>11353</v>
      </c>
      <c r="S7969">
        <f>IF(SalesData[[#This Row],[Return Status]]="Returned",1,0)</f>
        <v>0</v>
      </c>
      <c r="T7969">
        <v>207.68</v>
      </c>
      <c r="U7969" s="2">
        <f>EOMONTH(SalesData[[#This Row],[Order Date]],0)</f>
        <v>45230</v>
      </c>
      <c r="V7969" s="9" t="str">
        <f>"Q"&amp;INT((MONTH(SalesData[[#This Row],[Order Date]])+2)/3)&amp;"-"&amp;YEAR(SalesData[[#This Row],[Order Date]])</f>
        <v>Q4-2023</v>
      </c>
    </row>
    <row r="7970" spans="1:22" x14ac:dyDescent="0.35">
      <c r="A7970" t="s">
        <v>8111</v>
      </c>
      <c r="B7970" s="1">
        <v>45215</v>
      </c>
      <c r="C7970" t="s">
        <v>162</v>
      </c>
      <c r="D7970" t="s">
        <v>99</v>
      </c>
      <c r="E7970">
        <v>5352724555</v>
      </c>
      <c r="F7970" t="s">
        <v>107</v>
      </c>
      <c r="G7970" t="s">
        <v>15</v>
      </c>
      <c r="H7970" t="s">
        <v>16</v>
      </c>
      <c r="I7970" t="s">
        <v>17</v>
      </c>
      <c r="J7970" t="s">
        <v>43</v>
      </c>
      <c r="K7970">
        <v>1040.08</v>
      </c>
      <c r="L7970">
        <v>34.049999999999997</v>
      </c>
      <c r="M7970" t="s">
        <v>43</v>
      </c>
      <c r="N7970">
        <v>3.2737866317975498E-2</v>
      </c>
      <c r="O7970" t="s">
        <v>11351</v>
      </c>
      <c r="P7970" t="s">
        <v>11356</v>
      </c>
      <c r="R7970" t="s">
        <v>11353</v>
      </c>
      <c r="S7970">
        <f>IF(SalesData[[#This Row],[Return Status]]="Returned",1,0)</f>
        <v>0</v>
      </c>
      <c r="T7970">
        <v>2085.91</v>
      </c>
      <c r="U7970" s="2">
        <f>EOMONTH(SalesData[[#This Row],[Order Date]],0)</f>
        <v>45230</v>
      </c>
      <c r="V7970" s="9" t="str">
        <f>"Q"&amp;INT((MONTH(SalesData[[#This Row],[Order Date]])+2)/3)&amp;"-"&amp;YEAR(SalesData[[#This Row],[Order Date]])</f>
        <v>Q4-2023</v>
      </c>
    </row>
    <row r="7971" spans="1:22" x14ac:dyDescent="0.35">
      <c r="A7971" t="s">
        <v>8112</v>
      </c>
      <c r="B7971" s="1">
        <v>45219</v>
      </c>
      <c r="C7971" t="s">
        <v>57</v>
      </c>
      <c r="D7971" t="s">
        <v>145</v>
      </c>
      <c r="E7971">
        <v>9624705710</v>
      </c>
      <c r="F7971" t="s">
        <v>100</v>
      </c>
      <c r="G7971" t="s">
        <v>101</v>
      </c>
      <c r="H7971" t="s">
        <v>35</v>
      </c>
      <c r="I7971" t="s">
        <v>36</v>
      </c>
      <c r="J7971" t="s">
        <v>42</v>
      </c>
      <c r="K7971">
        <v>598.9</v>
      </c>
      <c r="L7971">
        <v>106.64</v>
      </c>
      <c r="M7971" t="s">
        <v>43</v>
      </c>
      <c r="N7971">
        <v>0.17805977625646999</v>
      </c>
      <c r="O7971" t="s">
        <v>11355</v>
      </c>
      <c r="P7971" t="s">
        <v>11352</v>
      </c>
      <c r="R7971" t="s">
        <v>11353</v>
      </c>
      <c r="S7971">
        <f>IF(SalesData[[#This Row],[Return Status]]="Returned",1,0)</f>
        <v>0</v>
      </c>
      <c r="T7971">
        <v>1385.87</v>
      </c>
      <c r="U7971" s="2">
        <f>EOMONTH(SalesData[[#This Row],[Order Date]],0)</f>
        <v>45230</v>
      </c>
      <c r="V7971" s="9" t="str">
        <f>"Q"&amp;INT((MONTH(SalesData[[#This Row],[Order Date]])+2)/3)&amp;"-"&amp;YEAR(SalesData[[#This Row],[Order Date]])</f>
        <v>Q4-2023</v>
      </c>
    </row>
    <row r="7972" spans="1:22" x14ac:dyDescent="0.35">
      <c r="A7972" t="s">
        <v>8113</v>
      </c>
      <c r="B7972" s="1">
        <v>45203</v>
      </c>
      <c r="C7972" t="s">
        <v>97</v>
      </c>
      <c r="D7972" t="s">
        <v>72</v>
      </c>
      <c r="E7972">
        <v>6291242433</v>
      </c>
      <c r="F7972" t="s">
        <v>206</v>
      </c>
      <c r="G7972" t="s">
        <v>89</v>
      </c>
      <c r="H7972" t="s">
        <v>90</v>
      </c>
      <c r="I7972" t="s">
        <v>31</v>
      </c>
      <c r="J7972" t="s">
        <v>19</v>
      </c>
      <c r="K7972">
        <v>4444.22</v>
      </c>
      <c r="L7972">
        <v>364.01</v>
      </c>
      <c r="M7972" t="s">
        <v>19</v>
      </c>
      <c r="N7972">
        <v>8.1906386272506806E-2</v>
      </c>
      <c r="O7972" t="s">
        <v>11351</v>
      </c>
      <c r="P7972" t="s">
        <v>11356</v>
      </c>
      <c r="R7972" t="s">
        <v>11353</v>
      </c>
      <c r="S7972">
        <f>IF(SalesData[[#This Row],[Return Status]]="Returned",1,0)</f>
        <v>0</v>
      </c>
      <c r="T7972">
        <v>207.68</v>
      </c>
      <c r="U7972" s="2">
        <f>EOMONTH(SalesData[[#This Row],[Order Date]],0)</f>
        <v>45230</v>
      </c>
      <c r="V7972" s="9" t="str">
        <f>"Q"&amp;INT((MONTH(SalesData[[#This Row],[Order Date]])+2)/3)&amp;"-"&amp;YEAR(SalesData[[#This Row],[Order Date]])</f>
        <v>Q4-2023</v>
      </c>
    </row>
    <row r="7973" spans="1:22" x14ac:dyDescent="0.35">
      <c r="A7973" t="s">
        <v>8114</v>
      </c>
      <c r="B7973" s="1">
        <v>45215</v>
      </c>
      <c r="C7973" t="s">
        <v>194</v>
      </c>
      <c r="D7973" t="s">
        <v>99</v>
      </c>
      <c r="E7973">
        <v>9056080391</v>
      </c>
      <c r="F7973" t="s">
        <v>68</v>
      </c>
      <c r="G7973" t="s">
        <v>69</v>
      </c>
      <c r="H7973" t="s">
        <v>41</v>
      </c>
      <c r="I7973" t="s">
        <v>31</v>
      </c>
      <c r="J7973" t="s">
        <v>19</v>
      </c>
      <c r="K7973">
        <v>2975.83</v>
      </c>
      <c r="L7973">
        <v>475.03</v>
      </c>
      <c r="M7973" t="s">
        <v>19</v>
      </c>
      <c r="N7973">
        <v>0.15962941431466199</v>
      </c>
      <c r="O7973" t="s">
        <v>11351</v>
      </c>
      <c r="P7973" t="s">
        <v>11352</v>
      </c>
      <c r="R7973" t="s">
        <v>11353</v>
      </c>
      <c r="S7973">
        <f>IF(SalesData[[#This Row],[Return Status]]="Returned",1,0)</f>
        <v>0</v>
      </c>
      <c r="T7973">
        <v>2081.52</v>
      </c>
      <c r="U7973" s="2">
        <f>EOMONTH(SalesData[[#This Row],[Order Date]],0)</f>
        <v>45230</v>
      </c>
      <c r="V7973" s="9" t="str">
        <f>"Q"&amp;INT((MONTH(SalesData[[#This Row],[Order Date]])+2)/3)&amp;"-"&amp;YEAR(SalesData[[#This Row],[Order Date]])</f>
        <v>Q4-2023</v>
      </c>
    </row>
    <row r="7974" spans="1:22" x14ac:dyDescent="0.35">
      <c r="A7974" t="s">
        <v>8115</v>
      </c>
      <c r="B7974" s="1">
        <v>45202</v>
      </c>
      <c r="C7974" t="s">
        <v>57</v>
      </c>
      <c r="D7974" t="s">
        <v>13</v>
      </c>
      <c r="E7974">
        <v>6418146713</v>
      </c>
      <c r="F7974" t="s">
        <v>40</v>
      </c>
      <c r="G7974" t="s">
        <v>69</v>
      </c>
      <c r="H7974" t="s">
        <v>41</v>
      </c>
      <c r="I7974" t="s">
        <v>31</v>
      </c>
      <c r="J7974" t="s">
        <v>61</v>
      </c>
      <c r="K7974">
        <v>3477.22</v>
      </c>
      <c r="L7974">
        <v>991.62</v>
      </c>
      <c r="M7974" t="s">
        <v>62</v>
      </c>
      <c r="N7974">
        <v>0.28517608894461699</v>
      </c>
      <c r="O7974" t="s">
        <v>11351</v>
      </c>
      <c r="P7974" t="s">
        <v>11354</v>
      </c>
      <c r="R7974" t="s">
        <v>11353</v>
      </c>
      <c r="S7974">
        <f>IF(SalesData[[#This Row],[Return Status]]="Returned",1,0)</f>
        <v>0</v>
      </c>
      <c r="T7974">
        <v>2081.52</v>
      </c>
      <c r="U7974" s="2">
        <f>EOMONTH(SalesData[[#This Row],[Order Date]],0)</f>
        <v>45230</v>
      </c>
      <c r="V7974" s="9" t="str">
        <f>"Q"&amp;INT((MONTH(SalesData[[#This Row],[Order Date]])+2)/3)&amp;"-"&amp;YEAR(SalesData[[#This Row],[Order Date]])</f>
        <v>Q4-2023</v>
      </c>
    </row>
    <row r="7975" spans="1:22" x14ac:dyDescent="0.35">
      <c r="A7975" t="s">
        <v>8116</v>
      </c>
      <c r="B7975" s="1">
        <v>45203</v>
      </c>
      <c r="C7975" t="s">
        <v>132</v>
      </c>
      <c r="D7975" t="s">
        <v>13</v>
      </c>
      <c r="E7975">
        <v>3450710075</v>
      </c>
      <c r="F7975" t="s">
        <v>181</v>
      </c>
      <c r="G7975" t="s">
        <v>54</v>
      </c>
      <c r="H7975" t="s">
        <v>55</v>
      </c>
      <c r="I7975" t="s">
        <v>31</v>
      </c>
      <c r="J7975" t="s">
        <v>18</v>
      </c>
      <c r="K7975">
        <v>4613.08</v>
      </c>
      <c r="L7975">
        <v>511.23</v>
      </c>
      <c r="M7975" t="s">
        <v>19</v>
      </c>
      <c r="N7975">
        <v>0.11082183703729399</v>
      </c>
      <c r="O7975" t="s">
        <v>11351</v>
      </c>
      <c r="P7975" t="s">
        <v>11352</v>
      </c>
      <c r="R7975" t="s">
        <v>11353</v>
      </c>
      <c r="S7975">
        <f>IF(SalesData[[#This Row],[Return Status]]="Returned",1,0)</f>
        <v>0</v>
      </c>
      <c r="U7975" s="2">
        <f>EOMONTH(SalesData[[#This Row],[Order Date]],0)</f>
        <v>45230</v>
      </c>
      <c r="V7975" s="9" t="str">
        <f>"Q"&amp;INT((MONTH(SalesData[[#This Row],[Order Date]])+2)/3)&amp;"-"&amp;YEAR(SalesData[[#This Row],[Order Date]])</f>
        <v>Q4-2023</v>
      </c>
    </row>
    <row r="7976" spans="1:22" x14ac:dyDescent="0.35">
      <c r="A7976" t="s">
        <v>8117</v>
      </c>
      <c r="B7976" s="1">
        <v>45229</v>
      </c>
      <c r="C7976" t="s">
        <v>52</v>
      </c>
      <c r="D7976" t="s">
        <v>39</v>
      </c>
      <c r="E7976">
        <v>9378251631</v>
      </c>
      <c r="F7976" t="s">
        <v>159</v>
      </c>
      <c r="G7976" t="s">
        <v>84</v>
      </c>
      <c r="H7976" t="s">
        <v>85</v>
      </c>
      <c r="I7976" t="s">
        <v>31</v>
      </c>
      <c r="J7976" t="s">
        <v>65</v>
      </c>
      <c r="K7976">
        <v>4550.68</v>
      </c>
      <c r="L7976">
        <v>455.63</v>
      </c>
      <c r="M7976" t="s">
        <v>65</v>
      </c>
      <c r="N7976">
        <v>0.10012349802666901</v>
      </c>
      <c r="O7976" t="s">
        <v>11351</v>
      </c>
      <c r="P7976" t="s">
        <v>11352</v>
      </c>
      <c r="R7976" t="s">
        <v>11353</v>
      </c>
      <c r="S7976">
        <f>IF(SalesData[[#This Row],[Return Status]]="Returned",1,0)</f>
        <v>0</v>
      </c>
      <c r="T7976">
        <v>847.14</v>
      </c>
      <c r="U7976" s="2">
        <f>EOMONTH(SalesData[[#This Row],[Order Date]],0)</f>
        <v>45230</v>
      </c>
      <c r="V7976" s="9" t="str">
        <f>"Q"&amp;INT((MONTH(SalesData[[#This Row],[Order Date]])+2)/3)&amp;"-"&amp;YEAR(SalesData[[#This Row],[Order Date]])</f>
        <v>Q4-2023</v>
      </c>
    </row>
    <row r="7977" spans="1:22" x14ac:dyDescent="0.35">
      <c r="A7977" t="s">
        <v>8118</v>
      </c>
      <c r="B7977" s="1">
        <v>45213</v>
      </c>
      <c r="C7977" t="s">
        <v>38</v>
      </c>
      <c r="D7977" t="s">
        <v>145</v>
      </c>
      <c r="E7977">
        <v>7767422700</v>
      </c>
      <c r="F7977" t="s">
        <v>140</v>
      </c>
      <c r="G7977" t="s">
        <v>141</v>
      </c>
      <c r="H7977" t="s">
        <v>121</v>
      </c>
      <c r="I7977" t="s">
        <v>17</v>
      </c>
      <c r="J7977" t="s">
        <v>19</v>
      </c>
      <c r="K7977">
        <v>2880.99</v>
      </c>
      <c r="L7977">
        <v>622.38</v>
      </c>
      <c r="M7977" t="s">
        <v>19</v>
      </c>
      <c r="N7977">
        <v>0.216029906386346</v>
      </c>
      <c r="O7977" t="s">
        <v>11351</v>
      </c>
      <c r="P7977" t="s">
        <v>11354</v>
      </c>
      <c r="R7977" t="s">
        <v>11353</v>
      </c>
      <c r="S7977">
        <f>IF(SalesData[[#This Row],[Return Status]]="Returned",1,0)</f>
        <v>0</v>
      </c>
      <c r="T7977">
        <v>2793.38</v>
      </c>
      <c r="U7977" s="2">
        <f>EOMONTH(SalesData[[#This Row],[Order Date]],0)</f>
        <v>45230</v>
      </c>
      <c r="V7977" s="9" t="str">
        <f>"Q"&amp;INT((MONTH(SalesData[[#This Row],[Order Date]])+2)/3)&amp;"-"&amp;YEAR(SalesData[[#This Row],[Order Date]])</f>
        <v>Q4-2023</v>
      </c>
    </row>
    <row r="7978" spans="1:22" x14ac:dyDescent="0.35">
      <c r="A7978" t="s">
        <v>8119</v>
      </c>
      <c r="B7978" s="1">
        <v>45212</v>
      </c>
      <c r="C7978" t="s">
        <v>188</v>
      </c>
      <c r="D7978" t="s">
        <v>80</v>
      </c>
      <c r="E7978">
        <v>553628218</v>
      </c>
      <c r="F7978" t="s">
        <v>88</v>
      </c>
      <c r="G7978" t="s">
        <v>89</v>
      </c>
      <c r="H7978" t="s">
        <v>90</v>
      </c>
      <c r="I7978" t="s">
        <v>31</v>
      </c>
      <c r="J7978" t="s">
        <v>42</v>
      </c>
      <c r="K7978">
        <v>3295.86</v>
      </c>
      <c r="L7978">
        <v>532.41999999999996</v>
      </c>
      <c r="M7978" t="s">
        <v>43</v>
      </c>
      <c r="N7978">
        <v>0.16154205579120501</v>
      </c>
      <c r="O7978" t="s">
        <v>11351</v>
      </c>
      <c r="P7978" t="s">
        <v>11352</v>
      </c>
      <c r="R7978" t="s">
        <v>11353</v>
      </c>
      <c r="S7978">
        <f>IF(SalesData[[#This Row],[Return Status]]="Returned",1,0)</f>
        <v>0</v>
      </c>
      <c r="T7978">
        <v>207.68</v>
      </c>
      <c r="U7978" s="2">
        <f>EOMONTH(SalesData[[#This Row],[Order Date]],0)</f>
        <v>45230</v>
      </c>
      <c r="V7978" s="9" t="str">
        <f>"Q"&amp;INT((MONTH(SalesData[[#This Row],[Order Date]])+2)/3)&amp;"-"&amp;YEAR(SalesData[[#This Row],[Order Date]])</f>
        <v>Q4-2023</v>
      </c>
    </row>
    <row r="7979" spans="1:22" x14ac:dyDescent="0.35">
      <c r="A7979" t="s">
        <v>8120</v>
      </c>
      <c r="B7979" s="1">
        <v>45218</v>
      </c>
      <c r="C7979" t="s">
        <v>87</v>
      </c>
      <c r="D7979" t="s">
        <v>80</v>
      </c>
      <c r="E7979">
        <v>3080421696</v>
      </c>
      <c r="F7979" t="s">
        <v>73</v>
      </c>
      <c r="G7979" t="s">
        <v>11374</v>
      </c>
      <c r="H7979" t="s">
        <v>75</v>
      </c>
      <c r="I7979" t="s">
        <v>36</v>
      </c>
      <c r="J7979" t="s">
        <v>18</v>
      </c>
      <c r="K7979">
        <v>1766.3</v>
      </c>
      <c r="L7979">
        <v>122.27</v>
      </c>
      <c r="M7979" t="s">
        <v>19</v>
      </c>
      <c r="N7979">
        <v>6.9223801166279797E-2</v>
      </c>
      <c r="O7979" t="s">
        <v>11351</v>
      </c>
      <c r="P7979" t="s">
        <v>11356</v>
      </c>
      <c r="R7979" t="s">
        <v>11353</v>
      </c>
      <c r="S7979">
        <f>IF(SalesData[[#This Row],[Return Status]]="Returned",1,0)</f>
        <v>0</v>
      </c>
      <c r="U7979" s="2">
        <f>EOMONTH(SalesData[[#This Row],[Order Date]],0)</f>
        <v>45230</v>
      </c>
      <c r="V7979" s="9" t="str">
        <f>"Q"&amp;INT((MONTH(SalesData[[#This Row],[Order Date]])+2)/3)&amp;"-"&amp;YEAR(SalesData[[#This Row],[Order Date]])</f>
        <v>Q4-2023</v>
      </c>
    </row>
    <row r="7980" spans="1:22" x14ac:dyDescent="0.35">
      <c r="A7980" t="s">
        <v>8121</v>
      </c>
      <c r="B7980" s="1">
        <v>45221</v>
      </c>
      <c r="C7980" t="s">
        <v>124</v>
      </c>
      <c r="D7980" t="s">
        <v>39</v>
      </c>
      <c r="E7980">
        <v>1050139431</v>
      </c>
      <c r="F7980" t="s">
        <v>127</v>
      </c>
      <c r="G7980" t="s">
        <v>29</v>
      </c>
      <c r="H7980" t="s">
        <v>11357</v>
      </c>
      <c r="I7980" t="s">
        <v>31</v>
      </c>
      <c r="J7980" t="s">
        <v>42</v>
      </c>
      <c r="K7980">
        <v>4253.25</v>
      </c>
      <c r="L7980">
        <v>823.25</v>
      </c>
      <c r="M7980" t="s">
        <v>43</v>
      </c>
      <c r="N7980">
        <v>0.19355786751307799</v>
      </c>
      <c r="O7980" t="s">
        <v>11351</v>
      </c>
      <c r="P7980" t="s">
        <v>11352</v>
      </c>
      <c r="R7980" t="s">
        <v>11353</v>
      </c>
      <c r="S7980">
        <f>IF(SalesData[[#This Row],[Return Status]]="Returned",1,0)</f>
        <v>0</v>
      </c>
      <c r="T7980">
        <v>2788.38</v>
      </c>
      <c r="U7980" s="2">
        <f>EOMONTH(SalesData[[#This Row],[Order Date]],0)</f>
        <v>45230</v>
      </c>
      <c r="V7980" s="9" t="str">
        <f>"Q"&amp;INT((MONTH(SalesData[[#This Row],[Order Date]])+2)/3)&amp;"-"&amp;YEAR(SalesData[[#This Row],[Order Date]])</f>
        <v>Q4-2023</v>
      </c>
    </row>
    <row r="7981" spans="1:22" x14ac:dyDescent="0.35">
      <c r="A7981" t="s">
        <v>8122</v>
      </c>
      <c r="B7981" s="1">
        <v>45203</v>
      </c>
      <c r="C7981" t="s">
        <v>149</v>
      </c>
      <c r="D7981" t="s">
        <v>99</v>
      </c>
      <c r="E7981">
        <v>1230986989</v>
      </c>
      <c r="F7981" t="s">
        <v>222</v>
      </c>
      <c r="G7981" t="s">
        <v>11381</v>
      </c>
      <c r="H7981" t="s">
        <v>165</v>
      </c>
      <c r="I7981" t="s">
        <v>36</v>
      </c>
      <c r="J7981" t="s">
        <v>42</v>
      </c>
      <c r="K7981">
        <v>4021.7</v>
      </c>
      <c r="L7981">
        <v>1032.8800000000001</v>
      </c>
      <c r="M7981" t="s">
        <v>43</v>
      </c>
      <c r="N7981">
        <v>0.25682671507074101</v>
      </c>
      <c r="O7981" t="s">
        <v>11351</v>
      </c>
      <c r="P7981" t="s">
        <v>11354</v>
      </c>
      <c r="R7981" t="s">
        <v>11353</v>
      </c>
      <c r="S7981">
        <f>IF(SalesData[[#This Row],[Return Status]]="Returned",1,0)</f>
        <v>0</v>
      </c>
      <c r="U7981" s="2">
        <f>EOMONTH(SalesData[[#This Row],[Order Date]],0)</f>
        <v>45230</v>
      </c>
      <c r="V7981" s="9" t="str">
        <f>"Q"&amp;INT((MONTH(SalesData[[#This Row],[Order Date]])+2)/3)&amp;"-"&amp;YEAR(SalesData[[#This Row],[Order Date]])</f>
        <v>Q4-2023</v>
      </c>
    </row>
    <row r="7982" spans="1:22" x14ac:dyDescent="0.35">
      <c r="A7982" t="s">
        <v>8123</v>
      </c>
      <c r="B7982" s="1">
        <v>45209</v>
      </c>
      <c r="C7982" t="s">
        <v>52</v>
      </c>
      <c r="D7982" t="s">
        <v>99</v>
      </c>
      <c r="E7982">
        <v>9595070077</v>
      </c>
      <c r="F7982" t="s">
        <v>133</v>
      </c>
      <c r="G7982" t="s">
        <v>11379</v>
      </c>
      <c r="H7982" t="s">
        <v>11357</v>
      </c>
      <c r="I7982" t="s">
        <v>31</v>
      </c>
      <c r="J7982" t="s">
        <v>65</v>
      </c>
      <c r="K7982">
        <v>1636.97</v>
      </c>
      <c r="L7982">
        <v>184.87</v>
      </c>
      <c r="M7982" t="s">
        <v>65</v>
      </c>
      <c r="N7982">
        <v>0.11293426269265799</v>
      </c>
      <c r="O7982" t="s">
        <v>11351</v>
      </c>
      <c r="P7982" t="s">
        <v>11352</v>
      </c>
      <c r="R7982" t="s">
        <v>11353</v>
      </c>
      <c r="S7982">
        <f>IF(SalesData[[#This Row],[Return Status]]="Returned",1,0)</f>
        <v>0</v>
      </c>
      <c r="U7982" s="2">
        <f>EOMONTH(SalesData[[#This Row],[Order Date]],0)</f>
        <v>45230</v>
      </c>
      <c r="V7982" s="9" t="str">
        <f>"Q"&amp;INT((MONTH(SalesData[[#This Row],[Order Date]])+2)/3)&amp;"-"&amp;YEAR(SalesData[[#This Row],[Order Date]])</f>
        <v>Q4-2023</v>
      </c>
    </row>
    <row r="7983" spans="1:22" x14ac:dyDescent="0.35">
      <c r="A7983" t="s">
        <v>8124</v>
      </c>
      <c r="B7983" s="1">
        <v>45209</v>
      </c>
      <c r="C7983" t="s">
        <v>139</v>
      </c>
      <c r="D7983" t="s">
        <v>27</v>
      </c>
      <c r="E7983">
        <v>2979514407</v>
      </c>
      <c r="F7983" t="s">
        <v>78</v>
      </c>
      <c r="G7983" t="s">
        <v>15</v>
      </c>
      <c r="H7983" t="s">
        <v>16</v>
      </c>
      <c r="I7983" t="s">
        <v>17</v>
      </c>
      <c r="J7983" t="s">
        <v>19</v>
      </c>
      <c r="K7983">
        <v>1035.58</v>
      </c>
      <c r="L7983">
        <v>75.739999999999995</v>
      </c>
      <c r="M7983" t="s">
        <v>19</v>
      </c>
      <c r="N7983">
        <v>7.3137758550763807E-2</v>
      </c>
      <c r="O7983" t="s">
        <v>11351</v>
      </c>
      <c r="P7983" t="s">
        <v>11356</v>
      </c>
      <c r="R7983" t="s">
        <v>11353</v>
      </c>
      <c r="S7983">
        <f>IF(SalesData[[#This Row],[Return Status]]="Returned",1,0)</f>
        <v>0</v>
      </c>
      <c r="T7983">
        <v>2085.91</v>
      </c>
      <c r="U7983" s="2">
        <f>EOMONTH(SalesData[[#This Row],[Order Date]],0)</f>
        <v>45230</v>
      </c>
      <c r="V7983" s="9" t="str">
        <f>"Q"&amp;INT((MONTH(SalesData[[#This Row],[Order Date]])+2)/3)&amp;"-"&amp;YEAR(SalesData[[#This Row],[Order Date]])</f>
        <v>Q4-2023</v>
      </c>
    </row>
    <row r="7984" spans="1:22" x14ac:dyDescent="0.35">
      <c r="A7984" t="s">
        <v>8125</v>
      </c>
      <c r="B7984" s="1">
        <v>45218</v>
      </c>
      <c r="C7984" t="s">
        <v>184</v>
      </c>
      <c r="D7984" t="s">
        <v>46</v>
      </c>
      <c r="E7984">
        <v>2828753753</v>
      </c>
      <c r="F7984" t="s">
        <v>33</v>
      </c>
      <c r="G7984" t="s">
        <v>34</v>
      </c>
      <c r="H7984" t="s">
        <v>35</v>
      </c>
      <c r="I7984" t="s">
        <v>36</v>
      </c>
      <c r="J7984" t="s">
        <v>65</v>
      </c>
      <c r="K7984">
        <v>4731.16</v>
      </c>
      <c r="L7984">
        <v>359.77</v>
      </c>
      <c r="M7984" t="s">
        <v>65</v>
      </c>
      <c r="N7984">
        <v>7.6042661841916104E-2</v>
      </c>
      <c r="O7984" t="s">
        <v>11351</v>
      </c>
      <c r="P7984" t="s">
        <v>11356</v>
      </c>
      <c r="R7984" t="s">
        <v>11353</v>
      </c>
      <c r="S7984">
        <f>IF(SalesData[[#This Row],[Return Status]]="Returned",1,0)</f>
        <v>0</v>
      </c>
      <c r="U7984" s="2">
        <f>EOMONTH(SalesData[[#This Row],[Order Date]],0)</f>
        <v>45230</v>
      </c>
      <c r="V7984" s="9" t="str">
        <f>"Q"&amp;INT((MONTH(SalesData[[#This Row],[Order Date]])+2)/3)&amp;"-"&amp;YEAR(SalesData[[#This Row],[Order Date]])</f>
        <v>Q4-2023</v>
      </c>
    </row>
    <row r="7985" spans="1:22" x14ac:dyDescent="0.35">
      <c r="A7985" t="s">
        <v>8126</v>
      </c>
      <c r="B7985" s="1">
        <v>45205</v>
      </c>
      <c r="C7985" t="s">
        <v>26</v>
      </c>
      <c r="D7985" t="s">
        <v>99</v>
      </c>
      <c r="E7985">
        <v>6095674977</v>
      </c>
      <c r="F7985" t="s">
        <v>206</v>
      </c>
      <c r="G7985" t="s">
        <v>89</v>
      </c>
      <c r="H7985" t="s">
        <v>90</v>
      </c>
      <c r="I7985" t="s">
        <v>31</v>
      </c>
      <c r="J7985" t="s">
        <v>19</v>
      </c>
      <c r="K7985">
        <v>4625.96</v>
      </c>
      <c r="L7985">
        <v>943.53</v>
      </c>
      <c r="M7985" t="s">
        <v>19</v>
      </c>
      <c r="N7985">
        <v>0.20396415014397001</v>
      </c>
      <c r="O7985" t="s">
        <v>11351</v>
      </c>
      <c r="P7985" t="s">
        <v>11354</v>
      </c>
      <c r="R7985" t="s">
        <v>11353</v>
      </c>
      <c r="S7985">
        <f>IF(SalesData[[#This Row],[Return Status]]="Returned",1,0)</f>
        <v>0</v>
      </c>
      <c r="T7985">
        <v>207.68</v>
      </c>
      <c r="U7985" s="2">
        <f>EOMONTH(SalesData[[#This Row],[Order Date]],0)</f>
        <v>45230</v>
      </c>
      <c r="V7985" s="9" t="str">
        <f>"Q"&amp;INT((MONTH(SalesData[[#This Row],[Order Date]])+2)/3)&amp;"-"&amp;YEAR(SalesData[[#This Row],[Order Date]])</f>
        <v>Q4-2023</v>
      </c>
    </row>
    <row r="7986" spans="1:22" x14ac:dyDescent="0.35">
      <c r="A7986" t="s">
        <v>8127</v>
      </c>
      <c r="B7986" s="1">
        <v>45209</v>
      </c>
      <c r="C7986" t="s">
        <v>49</v>
      </c>
      <c r="D7986" t="s">
        <v>72</v>
      </c>
      <c r="E7986">
        <v>7447755874</v>
      </c>
      <c r="F7986" t="s">
        <v>127</v>
      </c>
      <c r="G7986" t="s">
        <v>29</v>
      </c>
      <c r="H7986" t="s">
        <v>30</v>
      </c>
      <c r="I7986" t="s">
        <v>31</v>
      </c>
      <c r="J7986" t="s">
        <v>19</v>
      </c>
      <c r="K7986">
        <v>1872.94</v>
      </c>
      <c r="L7986">
        <v>187.08</v>
      </c>
      <c r="M7986" t="s">
        <v>19</v>
      </c>
      <c r="N7986">
        <v>9.9885741134259506E-2</v>
      </c>
      <c r="O7986" t="s">
        <v>11351</v>
      </c>
      <c r="P7986" t="s">
        <v>11356</v>
      </c>
      <c r="R7986" t="s">
        <v>11353</v>
      </c>
      <c r="S7986">
        <f>IF(SalesData[[#This Row],[Return Status]]="Returned",1,0)</f>
        <v>0</v>
      </c>
      <c r="T7986">
        <v>2788.38</v>
      </c>
      <c r="U7986" s="2">
        <f>EOMONTH(SalesData[[#This Row],[Order Date]],0)</f>
        <v>45230</v>
      </c>
      <c r="V7986" s="9" t="str">
        <f>"Q"&amp;INT((MONTH(SalesData[[#This Row],[Order Date]])+2)/3)&amp;"-"&amp;YEAR(SalesData[[#This Row],[Order Date]])</f>
        <v>Q4-2023</v>
      </c>
    </row>
    <row r="7987" spans="1:22" x14ac:dyDescent="0.35">
      <c r="A7987" t="s">
        <v>8128</v>
      </c>
      <c r="B7987" s="1">
        <v>45224</v>
      </c>
      <c r="C7987" t="s">
        <v>26</v>
      </c>
      <c r="D7987" t="s">
        <v>13</v>
      </c>
      <c r="E7987">
        <v>3152023304</v>
      </c>
      <c r="F7987" t="s">
        <v>170</v>
      </c>
      <c r="G7987" t="s">
        <v>69</v>
      </c>
      <c r="H7987" t="s">
        <v>41</v>
      </c>
      <c r="I7987" t="s">
        <v>31</v>
      </c>
      <c r="J7987" t="s">
        <v>18</v>
      </c>
      <c r="K7987">
        <v>2384.89</v>
      </c>
      <c r="L7987">
        <v>288.23</v>
      </c>
      <c r="M7987" t="s">
        <v>19</v>
      </c>
      <c r="N7987">
        <v>0.120856727144648</v>
      </c>
      <c r="O7987" t="s">
        <v>11351</v>
      </c>
      <c r="P7987" t="s">
        <v>11352</v>
      </c>
      <c r="Q7987" t="s">
        <v>11369</v>
      </c>
      <c r="R7987" t="s">
        <v>11360</v>
      </c>
      <c r="S7987">
        <f>IF(SalesData[[#This Row],[Return Status]]="Returned",1,0)</f>
        <v>1</v>
      </c>
      <c r="T7987">
        <v>2081.52</v>
      </c>
      <c r="U7987" s="2">
        <f>EOMONTH(SalesData[[#This Row],[Order Date]],0)</f>
        <v>45230</v>
      </c>
      <c r="V7987" s="9" t="str">
        <f>"Q"&amp;INT((MONTH(SalesData[[#This Row],[Order Date]])+2)/3)&amp;"-"&amp;YEAR(SalesData[[#This Row],[Order Date]])</f>
        <v>Q4-2023</v>
      </c>
    </row>
    <row r="7988" spans="1:22" x14ac:dyDescent="0.35">
      <c r="A7988" t="s">
        <v>8129</v>
      </c>
      <c r="B7988" s="1">
        <v>45212</v>
      </c>
      <c r="C7988" t="s">
        <v>12</v>
      </c>
      <c r="D7988" t="s">
        <v>145</v>
      </c>
      <c r="E7988">
        <v>9040862385</v>
      </c>
      <c r="F7988" t="s">
        <v>33</v>
      </c>
      <c r="G7988" t="s">
        <v>11382</v>
      </c>
      <c r="H7988" t="s">
        <v>35</v>
      </c>
      <c r="I7988" t="s">
        <v>36</v>
      </c>
      <c r="J7988" t="s">
        <v>42</v>
      </c>
      <c r="K7988">
        <v>4802.57</v>
      </c>
      <c r="L7988">
        <v>1003.86</v>
      </c>
      <c r="M7988" t="s">
        <v>43</v>
      </c>
      <c r="N7988">
        <v>0.20902558421844999</v>
      </c>
      <c r="O7988" t="s">
        <v>11351</v>
      </c>
      <c r="P7988" t="s">
        <v>11354</v>
      </c>
      <c r="R7988" t="s">
        <v>11353</v>
      </c>
      <c r="S7988">
        <f>IF(SalesData[[#This Row],[Return Status]]="Returned",1,0)</f>
        <v>0</v>
      </c>
      <c r="U7988" s="2">
        <f>EOMONTH(SalesData[[#This Row],[Order Date]],0)</f>
        <v>45230</v>
      </c>
      <c r="V7988" s="9" t="str">
        <f>"Q"&amp;INT((MONTH(SalesData[[#This Row],[Order Date]])+2)/3)&amp;"-"&amp;YEAR(SalesData[[#This Row],[Order Date]])</f>
        <v>Q4-2023</v>
      </c>
    </row>
    <row r="7989" spans="1:22" x14ac:dyDescent="0.35">
      <c r="A7989" t="s">
        <v>8130</v>
      </c>
      <c r="B7989" s="1">
        <v>45225</v>
      </c>
      <c r="C7989" t="s">
        <v>92</v>
      </c>
      <c r="D7989" t="s">
        <v>39</v>
      </c>
      <c r="E7989">
        <v>4179693439</v>
      </c>
      <c r="F7989" t="s">
        <v>156</v>
      </c>
      <c r="G7989" t="s">
        <v>84</v>
      </c>
      <c r="H7989" t="s">
        <v>85</v>
      </c>
      <c r="I7989" t="s">
        <v>31</v>
      </c>
      <c r="J7989" t="s">
        <v>19</v>
      </c>
      <c r="K7989">
        <v>1797.54</v>
      </c>
      <c r="L7989">
        <v>275.02999999999997</v>
      </c>
      <c r="M7989" t="s">
        <v>19</v>
      </c>
      <c r="N7989">
        <v>0.15300354929514801</v>
      </c>
      <c r="O7989" t="s">
        <v>11351</v>
      </c>
      <c r="P7989" t="s">
        <v>11352</v>
      </c>
      <c r="R7989" t="s">
        <v>11353</v>
      </c>
      <c r="S7989">
        <f>IF(SalesData[[#This Row],[Return Status]]="Returned",1,0)</f>
        <v>0</v>
      </c>
      <c r="T7989">
        <v>847.14</v>
      </c>
      <c r="U7989" s="2">
        <f>EOMONTH(SalesData[[#This Row],[Order Date]],0)</f>
        <v>45230</v>
      </c>
      <c r="V7989" s="9" t="str">
        <f>"Q"&amp;INT((MONTH(SalesData[[#This Row],[Order Date]])+2)/3)&amp;"-"&amp;YEAR(SalesData[[#This Row],[Order Date]])</f>
        <v>Q4-2023</v>
      </c>
    </row>
    <row r="7990" spans="1:22" x14ac:dyDescent="0.35">
      <c r="A7990" t="s">
        <v>8131</v>
      </c>
      <c r="B7990" s="1">
        <v>45223</v>
      </c>
      <c r="C7990" t="s">
        <v>71</v>
      </c>
      <c r="D7990" t="s">
        <v>27</v>
      </c>
      <c r="E7990">
        <v>5750421392</v>
      </c>
      <c r="F7990" t="s">
        <v>64</v>
      </c>
      <c r="G7990" t="s">
        <v>15</v>
      </c>
      <c r="H7990" t="s">
        <v>16</v>
      </c>
      <c r="I7990" t="s">
        <v>17</v>
      </c>
      <c r="J7990" t="s">
        <v>42</v>
      </c>
      <c r="K7990">
        <v>1521.74</v>
      </c>
      <c r="L7990">
        <v>313.42</v>
      </c>
      <c r="M7990" t="s">
        <v>43</v>
      </c>
      <c r="N7990">
        <v>0.20596159659337299</v>
      </c>
      <c r="O7990" t="s">
        <v>11351</v>
      </c>
      <c r="P7990" t="s">
        <v>11354</v>
      </c>
      <c r="R7990" t="s">
        <v>11353</v>
      </c>
      <c r="S7990">
        <f>IF(SalesData[[#This Row],[Return Status]]="Returned",1,0)</f>
        <v>0</v>
      </c>
      <c r="T7990">
        <v>2085.91</v>
      </c>
      <c r="U7990" s="2">
        <f>EOMONTH(SalesData[[#This Row],[Order Date]],0)</f>
        <v>45230</v>
      </c>
      <c r="V7990" s="9" t="str">
        <f>"Q"&amp;INT((MONTH(SalesData[[#This Row],[Order Date]])+2)/3)&amp;"-"&amp;YEAR(SalesData[[#This Row],[Order Date]])</f>
        <v>Q4-2023</v>
      </c>
    </row>
    <row r="7991" spans="1:22" x14ac:dyDescent="0.35">
      <c r="A7991" t="s">
        <v>8132</v>
      </c>
      <c r="B7991" s="1">
        <v>45229</v>
      </c>
      <c r="C7991" t="s">
        <v>71</v>
      </c>
      <c r="D7991" t="s">
        <v>99</v>
      </c>
      <c r="E7991">
        <v>650207713</v>
      </c>
      <c r="F7991" t="s">
        <v>238</v>
      </c>
      <c r="G7991" t="s">
        <v>74</v>
      </c>
      <c r="H7991" t="s">
        <v>75</v>
      </c>
      <c r="I7991" t="s">
        <v>36</v>
      </c>
      <c r="J7991" t="s">
        <v>19</v>
      </c>
      <c r="K7991">
        <v>4356.66</v>
      </c>
      <c r="L7991">
        <v>1091.1500000000001</v>
      </c>
      <c r="M7991" t="s">
        <v>19</v>
      </c>
      <c r="N7991">
        <v>0.25045562426262302</v>
      </c>
      <c r="O7991" t="s">
        <v>11351</v>
      </c>
      <c r="P7991" t="s">
        <v>11354</v>
      </c>
      <c r="R7991" t="s">
        <v>11353</v>
      </c>
      <c r="S7991">
        <f>IF(SalesData[[#This Row],[Return Status]]="Returned",1,0)</f>
        <v>0</v>
      </c>
      <c r="T7991">
        <v>2420.2800000000002</v>
      </c>
      <c r="U7991" s="2">
        <f>EOMONTH(SalesData[[#This Row],[Order Date]],0)</f>
        <v>45230</v>
      </c>
      <c r="V7991" s="9" t="str">
        <f>"Q"&amp;INT((MONTH(SalesData[[#This Row],[Order Date]])+2)/3)&amp;"-"&amp;YEAR(SalesData[[#This Row],[Order Date]])</f>
        <v>Q4-2023</v>
      </c>
    </row>
    <row r="7992" spans="1:22" x14ac:dyDescent="0.35">
      <c r="A7992" t="s">
        <v>8133</v>
      </c>
      <c r="B7992" s="1">
        <v>45207</v>
      </c>
      <c r="C7992" t="s">
        <v>124</v>
      </c>
      <c r="D7992" t="s">
        <v>27</v>
      </c>
      <c r="E7992">
        <v>4861460282</v>
      </c>
      <c r="F7992" t="s">
        <v>68</v>
      </c>
      <c r="G7992" t="s">
        <v>69</v>
      </c>
      <c r="H7992" t="s">
        <v>41</v>
      </c>
      <c r="I7992" t="s">
        <v>31</v>
      </c>
      <c r="J7992" t="s">
        <v>62</v>
      </c>
      <c r="K7992">
        <v>3483.84</v>
      </c>
      <c r="L7992">
        <v>330.43</v>
      </c>
      <c r="M7992" t="s">
        <v>62</v>
      </c>
      <c r="N7992">
        <v>9.4846491228070207E-2</v>
      </c>
      <c r="O7992" t="s">
        <v>11351</v>
      </c>
      <c r="P7992" t="s">
        <v>11356</v>
      </c>
      <c r="R7992" t="s">
        <v>11353</v>
      </c>
      <c r="S7992">
        <f>IF(SalesData[[#This Row],[Return Status]]="Returned",1,0)</f>
        <v>0</v>
      </c>
      <c r="T7992">
        <v>2081.52</v>
      </c>
      <c r="U7992" s="2">
        <f>EOMONTH(SalesData[[#This Row],[Order Date]],0)</f>
        <v>45230</v>
      </c>
      <c r="V7992" s="9" t="str">
        <f>"Q"&amp;INT((MONTH(SalesData[[#This Row],[Order Date]])+2)/3)&amp;"-"&amp;YEAR(SalesData[[#This Row],[Order Date]])</f>
        <v>Q4-2023</v>
      </c>
    </row>
    <row r="7993" spans="1:22" x14ac:dyDescent="0.35">
      <c r="A7993" t="s">
        <v>8134</v>
      </c>
      <c r="B7993" s="1">
        <v>45206</v>
      </c>
      <c r="C7993" t="s">
        <v>21</v>
      </c>
      <c r="D7993" t="s">
        <v>145</v>
      </c>
      <c r="E7993">
        <v>9807988717</v>
      </c>
      <c r="F7993" t="s">
        <v>168</v>
      </c>
      <c r="G7993" t="s">
        <v>54</v>
      </c>
      <c r="H7993" t="s">
        <v>55</v>
      </c>
      <c r="I7993" t="s">
        <v>31</v>
      </c>
      <c r="J7993" t="s">
        <v>18</v>
      </c>
      <c r="K7993">
        <v>4099.3900000000003</v>
      </c>
      <c r="L7993">
        <v>631.9</v>
      </c>
      <c r="M7993" t="s">
        <v>19</v>
      </c>
      <c r="N7993">
        <v>0.15414488497069101</v>
      </c>
      <c r="O7993" t="s">
        <v>11351</v>
      </c>
      <c r="P7993" t="s">
        <v>11352</v>
      </c>
      <c r="R7993" t="s">
        <v>11353</v>
      </c>
      <c r="S7993">
        <f>IF(SalesData[[#This Row],[Return Status]]="Returned",1,0)</f>
        <v>0</v>
      </c>
      <c r="U7993" s="2">
        <f>EOMONTH(SalesData[[#This Row],[Order Date]],0)</f>
        <v>45230</v>
      </c>
      <c r="V7993" s="9" t="str">
        <f>"Q"&amp;INT((MONTH(SalesData[[#This Row],[Order Date]])+2)/3)&amp;"-"&amp;YEAR(SalesData[[#This Row],[Order Date]])</f>
        <v>Q4-2023</v>
      </c>
    </row>
    <row r="7994" spans="1:22" x14ac:dyDescent="0.35">
      <c r="A7994" t="s">
        <v>8135</v>
      </c>
      <c r="B7994" s="1">
        <v>45207</v>
      </c>
      <c r="C7994" t="s">
        <v>52</v>
      </c>
      <c r="D7994" t="s">
        <v>72</v>
      </c>
      <c r="E7994">
        <v>9232132064</v>
      </c>
      <c r="F7994" t="s">
        <v>387</v>
      </c>
      <c r="G7994" t="s">
        <v>89</v>
      </c>
      <c r="H7994" t="s">
        <v>90</v>
      </c>
      <c r="I7994" t="s">
        <v>31</v>
      </c>
      <c r="J7994" t="s">
        <v>19</v>
      </c>
      <c r="K7994">
        <v>4500.3900000000003</v>
      </c>
      <c r="L7994">
        <v>882.84</v>
      </c>
      <c r="M7994" t="s">
        <v>19</v>
      </c>
      <c r="N7994">
        <v>0.19616966529567401</v>
      </c>
      <c r="O7994" t="s">
        <v>11351</v>
      </c>
      <c r="P7994" t="s">
        <v>11352</v>
      </c>
      <c r="R7994" t="s">
        <v>11353</v>
      </c>
      <c r="S7994">
        <f>IF(SalesData[[#This Row],[Return Status]]="Returned",1,0)</f>
        <v>0</v>
      </c>
      <c r="T7994">
        <v>207.68</v>
      </c>
      <c r="U7994" s="2">
        <f>EOMONTH(SalesData[[#This Row],[Order Date]],0)</f>
        <v>45230</v>
      </c>
      <c r="V7994" s="9" t="str">
        <f>"Q"&amp;INT((MONTH(SalesData[[#This Row],[Order Date]])+2)/3)&amp;"-"&amp;YEAR(SalesData[[#This Row],[Order Date]])</f>
        <v>Q4-2023</v>
      </c>
    </row>
    <row r="7995" spans="1:22" x14ac:dyDescent="0.35">
      <c r="A7995" t="s">
        <v>8136</v>
      </c>
      <c r="B7995" s="1">
        <v>45213</v>
      </c>
      <c r="C7995" t="s">
        <v>188</v>
      </c>
      <c r="D7995" t="s">
        <v>99</v>
      </c>
      <c r="E7995">
        <v>9064736065</v>
      </c>
      <c r="F7995" t="s">
        <v>127</v>
      </c>
      <c r="G7995" t="s">
        <v>29</v>
      </c>
      <c r="H7995" t="s">
        <v>30</v>
      </c>
      <c r="I7995" t="s">
        <v>31</v>
      </c>
      <c r="J7995" t="s">
        <v>62</v>
      </c>
      <c r="K7995">
        <v>898.35</v>
      </c>
      <c r="L7995">
        <v>234.21</v>
      </c>
      <c r="M7995" t="s">
        <v>62</v>
      </c>
      <c r="N7995">
        <v>0.26071130405743898</v>
      </c>
      <c r="O7995" t="s">
        <v>11355</v>
      </c>
      <c r="P7995" t="s">
        <v>11354</v>
      </c>
      <c r="R7995" t="s">
        <v>11353</v>
      </c>
      <c r="S7995">
        <f>IF(SalesData[[#This Row],[Return Status]]="Returned",1,0)</f>
        <v>0</v>
      </c>
      <c r="T7995">
        <v>2788.38</v>
      </c>
      <c r="U7995" s="2">
        <f>EOMONTH(SalesData[[#This Row],[Order Date]],0)</f>
        <v>45230</v>
      </c>
      <c r="V7995" s="9" t="str">
        <f>"Q"&amp;INT((MONTH(SalesData[[#This Row],[Order Date]])+2)/3)&amp;"-"&amp;YEAR(SalesData[[#This Row],[Order Date]])</f>
        <v>Q4-2023</v>
      </c>
    </row>
    <row r="7996" spans="1:22" x14ac:dyDescent="0.35">
      <c r="A7996" t="s">
        <v>8137</v>
      </c>
      <c r="B7996" s="1">
        <v>45226</v>
      </c>
      <c r="C7996" t="s">
        <v>124</v>
      </c>
      <c r="D7996" t="s">
        <v>46</v>
      </c>
      <c r="E7996">
        <v>1962618316</v>
      </c>
      <c r="F7996" t="s">
        <v>152</v>
      </c>
      <c r="G7996" t="s">
        <v>23</v>
      </c>
      <c r="H7996" t="s">
        <v>24</v>
      </c>
      <c r="I7996" t="s">
        <v>17</v>
      </c>
      <c r="J7996" t="s">
        <v>42</v>
      </c>
      <c r="K7996">
        <v>1916.31</v>
      </c>
      <c r="L7996">
        <v>271</v>
      </c>
      <c r="M7996" t="s">
        <v>43</v>
      </c>
      <c r="N7996">
        <v>0.14141762032239</v>
      </c>
      <c r="O7996" t="s">
        <v>11351</v>
      </c>
      <c r="P7996" t="s">
        <v>11352</v>
      </c>
      <c r="R7996" t="s">
        <v>11353</v>
      </c>
      <c r="S7996">
        <f>IF(SalesData[[#This Row],[Return Status]]="Returned",1,0)</f>
        <v>0</v>
      </c>
      <c r="T7996">
        <v>2821.33</v>
      </c>
      <c r="U7996" s="2">
        <f>EOMONTH(SalesData[[#This Row],[Order Date]],0)</f>
        <v>45230</v>
      </c>
      <c r="V7996" s="9" t="str">
        <f>"Q"&amp;INT((MONTH(SalesData[[#This Row],[Order Date]])+2)/3)&amp;"-"&amp;YEAR(SalesData[[#This Row],[Order Date]])</f>
        <v>Q4-2023</v>
      </c>
    </row>
    <row r="7997" spans="1:22" x14ac:dyDescent="0.35">
      <c r="A7997" t="s">
        <v>8138</v>
      </c>
      <c r="B7997" s="1">
        <v>45226</v>
      </c>
      <c r="C7997" t="s">
        <v>139</v>
      </c>
      <c r="D7997" t="s">
        <v>145</v>
      </c>
      <c r="E7997">
        <v>5831750651</v>
      </c>
      <c r="F7997" t="s">
        <v>292</v>
      </c>
      <c r="G7997" t="s">
        <v>69</v>
      </c>
      <c r="H7997" t="s">
        <v>41</v>
      </c>
      <c r="I7997" t="s">
        <v>31</v>
      </c>
      <c r="J7997" t="s">
        <v>62</v>
      </c>
      <c r="K7997">
        <v>1679.73</v>
      </c>
      <c r="L7997">
        <v>461.42</v>
      </c>
      <c r="M7997" t="s">
        <v>62</v>
      </c>
      <c r="N7997">
        <v>0.27469890994385998</v>
      </c>
      <c r="O7997" t="s">
        <v>11351</v>
      </c>
      <c r="P7997" t="s">
        <v>11354</v>
      </c>
      <c r="R7997" t="s">
        <v>11353</v>
      </c>
      <c r="S7997">
        <f>IF(SalesData[[#This Row],[Return Status]]="Returned",1,0)</f>
        <v>0</v>
      </c>
      <c r="T7997">
        <v>2081.52</v>
      </c>
      <c r="U7997" s="2">
        <f>EOMONTH(SalesData[[#This Row],[Order Date]],0)</f>
        <v>45230</v>
      </c>
      <c r="V7997" s="9" t="str">
        <f>"Q"&amp;INT((MONTH(SalesData[[#This Row],[Order Date]])+2)/3)&amp;"-"&amp;YEAR(SalesData[[#This Row],[Order Date]])</f>
        <v>Q4-2023</v>
      </c>
    </row>
    <row r="7998" spans="1:22" x14ac:dyDescent="0.35">
      <c r="A7998" t="s">
        <v>8139</v>
      </c>
      <c r="B7998" s="1">
        <v>45212</v>
      </c>
      <c r="C7998" t="s">
        <v>113</v>
      </c>
      <c r="D7998" t="s">
        <v>72</v>
      </c>
      <c r="E7998">
        <v>5434982677</v>
      </c>
      <c r="F7998" t="s">
        <v>28</v>
      </c>
      <c r="G7998" t="s">
        <v>29</v>
      </c>
      <c r="H7998" t="s">
        <v>30</v>
      </c>
      <c r="I7998" t="s">
        <v>31</v>
      </c>
      <c r="J7998" t="s">
        <v>19</v>
      </c>
      <c r="K7998">
        <v>2657.16</v>
      </c>
      <c r="L7998">
        <v>578.4</v>
      </c>
      <c r="M7998" t="s">
        <v>19</v>
      </c>
      <c r="N7998">
        <v>0.21767601499345199</v>
      </c>
      <c r="O7998" t="s">
        <v>11351</v>
      </c>
      <c r="P7998" t="s">
        <v>11354</v>
      </c>
      <c r="R7998" t="s">
        <v>11353</v>
      </c>
      <c r="S7998">
        <f>IF(SalesData[[#This Row],[Return Status]]="Returned",1,0)</f>
        <v>0</v>
      </c>
      <c r="T7998">
        <v>2788.38</v>
      </c>
      <c r="U7998" s="2">
        <f>EOMONTH(SalesData[[#This Row],[Order Date]],0)</f>
        <v>45230</v>
      </c>
      <c r="V7998" s="9" t="str">
        <f>"Q"&amp;INT((MONTH(SalesData[[#This Row],[Order Date]])+2)/3)&amp;"-"&amp;YEAR(SalesData[[#This Row],[Order Date]])</f>
        <v>Q4-2023</v>
      </c>
    </row>
    <row r="7999" spans="1:22" x14ac:dyDescent="0.35">
      <c r="A7999" t="s">
        <v>8140</v>
      </c>
      <c r="B7999" s="1">
        <v>45214</v>
      </c>
      <c r="C7999" t="s">
        <v>45</v>
      </c>
      <c r="D7999" t="s">
        <v>39</v>
      </c>
      <c r="E7999">
        <v>1866427876</v>
      </c>
      <c r="F7999" t="s">
        <v>83</v>
      </c>
      <c r="G7999" t="s">
        <v>84</v>
      </c>
      <c r="H7999" t="s">
        <v>85</v>
      </c>
      <c r="I7999" t="s">
        <v>31</v>
      </c>
      <c r="J7999" t="s">
        <v>43</v>
      </c>
      <c r="K7999">
        <v>3582.29</v>
      </c>
      <c r="L7999">
        <v>384.97</v>
      </c>
      <c r="M7999" t="s">
        <v>43</v>
      </c>
      <c r="N7999">
        <v>0.107464778116791</v>
      </c>
      <c r="O7999" t="s">
        <v>11351</v>
      </c>
      <c r="P7999" t="s">
        <v>11352</v>
      </c>
      <c r="R7999" t="s">
        <v>11353</v>
      </c>
      <c r="S7999">
        <f>IF(SalesData[[#This Row],[Return Status]]="Returned",1,0)</f>
        <v>0</v>
      </c>
      <c r="T7999">
        <v>847.14</v>
      </c>
      <c r="U7999" s="2">
        <f>EOMONTH(SalesData[[#This Row],[Order Date]],0)</f>
        <v>45230</v>
      </c>
      <c r="V7999" s="9" t="str">
        <f>"Q"&amp;INT((MONTH(SalesData[[#This Row],[Order Date]])+2)/3)&amp;"-"&amp;YEAR(SalesData[[#This Row],[Order Date]])</f>
        <v>Q4-2023</v>
      </c>
    </row>
    <row r="8000" spans="1:22" x14ac:dyDescent="0.35">
      <c r="A8000" t="s">
        <v>8141</v>
      </c>
      <c r="B8000" s="1">
        <v>45212</v>
      </c>
      <c r="C8000" t="s">
        <v>52</v>
      </c>
      <c r="D8000" t="s">
        <v>39</v>
      </c>
      <c r="E8000">
        <v>1704716039</v>
      </c>
      <c r="F8000" t="s">
        <v>83</v>
      </c>
      <c r="G8000" t="s">
        <v>84</v>
      </c>
      <c r="H8000" t="s">
        <v>85</v>
      </c>
      <c r="I8000" t="s">
        <v>31</v>
      </c>
      <c r="J8000" t="s">
        <v>18</v>
      </c>
      <c r="K8000">
        <v>4671.21</v>
      </c>
      <c r="L8000">
        <v>1200.78</v>
      </c>
      <c r="M8000" t="s">
        <v>19</v>
      </c>
      <c r="N8000">
        <v>0.257059733987554</v>
      </c>
      <c r="O8000" t="s">
        <v>11351</v>
      </c>
      <c r="P8000" t="s">
        <v>11354</v>
      </c>
      <c r="Q8000" t="s">
        <v>11364</v>
      </c>
      <c r="R8000" t="s">
        <v>11360</v>
      </c>
      <c r="S8000">
        <f>IF(SalesData[[#This Row],[Return Status]]="Returned",1,0)</f>
        <v>1</v>
      </c>
      <c r="T8000">
        <v>847.14</v>
      </c>
      <c r="U8000" s="2">
        <f>EOMONTH(SalesData[[#This Row],[Order Date]],0)</f>
        <v>45230</v>
      </c>
      <c r="V8000" s="9" t="str">
        <f>"Q"&amp;INT((MONTH(SalesData[[#This Row],[Order Date]])+2)/3)&amp;"-"&amp;YEAR(SalesData[[#This Row],[Order Date]])</f>
        <v>Q4-2023</v>
      </c>
    </row>
    <row r="8001" spans="1:22" x14ac:dyDescent="0.35">
      <c r="A8001" t="s">
        <v>8142</v>
      </c>
      <c r="B8001" s="1">
        <v>45203</v>
      </c>
      <c r="C8001" t="s">
        <v>144</v>
      </c>
      <c r="D8001" t="s">
        <v>27</v>
      </c>
      <c r="E8001">
        <v>1763321072</v>
      </c>
      <c r="F8001" t="s">
        <v>140</v>
      </c>
      <c r="G8001" t="s">
        <v>141</v>
      </c>
      <c r="H8001" t="s">
        <v>11357</v>
      </c>
      <c r="I8001" t="s">
        <v>17</v>
      </c>
      <c r="J8001" t="s">
        <v>19</v>
      </c>
      <c r="K8001">
        <v>3188.19</v>
      </c>
      <c r="L8001">
        <v>116.69</v>
      </c>
      <c r="M8001" t="s">
        <v>19</v>
      </c>
      <c r="N8001">
        <v>3.6600704474952901E-2</v>
      </c>
      <c r="O8001" t="s">
        <v>11351</v>
      </c>
      <c r="P8001" t="s">
        <v>11356</v>
      </c>
      <c r="R8001" t="s">
        <v>11353</v>
      </c>
      <c r="S8001">
        <f>IF(SalesData[[#This Row],[Return Status]]="Returned",1,0)</f>
        <v>0</v>
      </c>
      <c r="T8001">
        <v>2793.38</v>
      </c>
      <c r="U8001" s="2">
        <f>EOMONTH(SalesData[[#This Row],[Order Date]],0)</f>
        <v>45230</v>
      </c>
      <c r="V8001" s="9" t="str">
        <f>"Q"&amp;INT((MONTH(SalesData[[#This Row],[Order Date]])+2)/3)&amp;"-"&amp;YEAR(SalesData[[#This Row],[Order Date]])</f>
        <v>Q4-2023</v>
      </c>
    </row>
    <row r="8002" spans="1:22" x14ac:dyDescent="0.35">
      <c r="A8002" t="s">
        <v>8143</v>
      </c>
      <c r="B8002" s="1">
        <v>45239</v>
      </c>
      <c r="C8002" t="s">
        <v>92</v>
      </c>
      <c r="D8002" t="s">
        <v>72</v>
      </c>
      <c r="E8002">
        <v>246084872</v>
      </c>
      <c r="F8002" t="s">
        <v>163</v>
      </c>
      <c r="G8002" t="s">
        <v>164</v>
      </c>
      <c r="H8002" t="s">
        <v>165</v>
      </c>
      <c r="I8002" t="s">
        <v>36</v>
      </c>
      <c r="J8002" t="s">
        <v>62</v>
      </c>
      <c r="K8002">
        <v>4059.66</v>
      </c>
      <c r="L8002">
        <v>1055.5999999999999</v>
      </c>
      <c r="M8002" t="s">
        <v>62</v>
      </c>
      <c r="N8002">
        <v>0.26002177522255598</v>
      </c>
      <c r="O8002" t="s">
        <v>11351</v>
      </c>
      <c r="P8002" t="s">
        <v>11354</v>
      </c>
      <c r="R8002" t="s">
        <v>11353</v>
      </c>
      <c r="S8002">
        <f>IF(SalesData[[#This Row],[Return Status]]="Returned",1,0)</f>
        <v>0</v>
      </c>
      <c r="U8002" s="2">
        <f>EOMONTH(SalesData[[#This Row],[Order Date]],0)</f>
        <v>45260</v>
      </c>
      <c r="V8002" s="9" t="str">
        <f>"Q"&amp;INT((MONTH(SalesData[[#This Row],[Order Date]])+2)/3)&amp;"-"&amp;YEAR(SalesData[[#This Row],[Order Date]])</f>
        <v>Q4-2023</v>
      </c>
    </row>
    <row r="8003" spans="1:22" x14ac:dyDescent="0.35">
      <c r="A8003" t="s">
        <v>8144</v>
      </c>
      <c r="B8003" s="1">
        <v>45236</v>
      </c>
      <c r="C8003" t="s">
        <v>188</v>
      </c>
      <c r="D8003" t="s">
        <v>46</v>
      </c>
      <c r="E8003">
        <v>4156049312</v>
      </c>
      <c r="F8003" t="s">
        <v>114</v>
      </c>
      <c r="G8003" t="s">
        <v>59</v>
      </c>
      <c r="H8003" t="s">
        <v>60</v>
      </c>
      <c r="I8003" t="s">
        <v>31</v>
      </c>
      <c r="J8003" t="s">
        <v>18</v>
      </c>
      <c r="K8003">
        <v>1970.59</v>
      </c>
      <c r="L8003">
        <v>495.27</v>
      </c>
      <c r="M8003" t="s">
        <v>19</v>
      </c>
      <c r="N8003">
        <v>0.25133081970374399</v>
      </c>
      <c r="O8003" t="s">
        <v>11351</v>
      </c>
      <c r="P8003" t="s">
        <v>11354</v>
      </c>
      <c r="R8003" t="s">
        <v>11353</v>
      </c>
      <c r="S8003">
        <f>IF(SalesData[[#This Row],[Return Status]]="Returned",1,0)</f>
        <v>0</v>
      </c>
      <c r="T8003">
        <v>2183.56</v>
      </c>
      <c r="U8003" s="2">
        <f>EOMONTH(SalesData[[#This Row],[Order Date]],0)</f>
        <v>45260</v>
      </c>
      <c r="V8003" s="9" t="str">
        <f>"Q"&amp;INT((MONTH(SalesData[[#This Row],[Order Date]])+2)/3)&amp;"-"&amp;YEAR(SalesData[[#This Row],[Order Date]])</f>
        <v>Q4-2023</v>
      </c>
    </row>
    <row r="8004" spans="1:22" x14ac:dyDescent="0.35">
      <c r="A8004" t="s">
        <v>8145</v>
      </c>
      <c r="B8004" s="1">
        <v>45246</v>
      </c>
      <c r="C8004" t="s">
        <v>144</v>
      </c>
      <c r="D8004" t="s">
        <v>72</v>
      </c>
      <c r="E8004">
        <v>1990895722</v>
      </c>
      <c r="F8004" t="s">
        <v>137</v>
      </c>
      <c r="G8004" t="s">
        <v>34</v>
      </c>
      <c r="H8004" t="s">
        <v>11357</v>
      </c>
      <c r="I8004" t="s">
        <v>36</v>
      </c>
      <c r="J8004" t="s">
        <v>18</v>
      </c>
      <c r="K8004">
        <v>2891.98</v>
      </c>
      <c r="L8004">
        <v>188.46</v>
      </c>
      <c r="M8004" t="s">
        <v>19</v>
      </c>
      <c r="N8004">
        <v>6.5166425770579295E-2</v>
      </c>
      <c r="O8004" t="s">
        <v>11351</v>
      </c>
      <c r="P8004" t="s">
        <v>11356</v>
      </c>
      <c r="R8004" t="s">
        <v>11353</v>
      </c>
      <c r="S8004">
        <f>IF(SalesData[[#This Row],[Return Status]]="Returned",1,0)</f>
        <v>0</v>
      </c>
      <c r="U8004" s="2">
        <f>EOMONTH(SalesData[[#This Row],[Order Date]],0)</f>
        <v>45260</v>
      </c>
      <c r="V8004" s="9" t="str">
        <f>"Q"&amp;INT((MONTH(SalesData[[#This Row],[Order Date]])+2)/3)&amp;"-"&amp;YEAR(SalesData[[#This Row],[Order Date]])</f>
        <v>Q4-2023</v>
      </c>
    </row>
    <row r="8005" spans="1:22" x14ac:dyDescent="0.35">
      <c r="A8005" t="s">
        <v>8146</v>
      </c>
      <c r="B8005" s="1">
        <v>45233</v>
      </c>
      <c r="C8005" t="s">
        <v>57</v>
      </c>
      <c r="D8005" t="s">
        <v>72</v>
      </c>
      <c r="E8005">
        <v>4064128225</v>
      </c>
      <c r="F8005" t="s">
        <v>47</v>
      </c>
      <c r="G8005" t="s">
        <v>23</v>
      </c>
      <c r="H8005" t="s">
        <v>11357</v>
      </c>
      <c r="I8005" t="s">
        <v>17</v>
      </c>
      <c r="J8005" t="s">
        <v>61</v>
      </c>
      <c r="K8005">
        <v>2644.92</v>
      </c>
      <c r="L8005">
        <v>710.6</v>
      </c>
      <c r="M8005" t="s">
        <v>62</v>
      </c>
      <c r="N8005">
        <v>0.26866597099345202</v>
      </c>
      <c r="O8005" t="s">
        <v>11351</v>
      </c>
      <c r="P8005" t="s">
        <v>11354</v>
      </c>
      <c r="R8005" t="s">
        <v>11353</v>
      </c>
      <c r="S8005">
        <f>IF(SalesData[[#This Row],[Return Status]]="Returned",1,0)</f>
        <v>0</v>
      </c>
      <c r="T8005">
        <v>2821.33</v>
      </c>
      <c r="U8005" s="2">
        <f>EOMONTH(SalesData[[#This Row],[Order Date]],0)</f>
        <v>45260</v>
      </c>
      <c r="V8005" s="9" t="str">
        <f>"Q"&amp;INT((MONTH(SalesData[[#This Row],[Order Date]])+2)/3)&amp;"-"&amp;YEAR(SalesData[[#This Row],[Order Date]])</f>
        <v>Q4-2023</v>
      </c>
    </row>
    <row r="8006" spans="1:22" x14ac:dyDescent="0.35">
      <c r="A8006" t="s">
        <v>8147</v>
      </c>
      <c r="B8006" s="1">
        <v>45244</v>
      </c>
      <c r="C8006" t="s">
        <v>49</v>
      </c>
      <c r="D8006" t="s">
        <v>13</v>
      </c>
      <c r="E8006">
        <v>5799654594</v>
      </c>
      <c r="F8006" t="s">
        <v>222</v>
      </c>
      <c r="G8006" t="s">
        <v>164</v>
      </c>
      <c r="H8006" t="s">
        <v>165</v>
      </c>
      <c r="I8006" t="s">
        <v>36</v>
      </c>
      <c r="J8006" t="s">
        <v>65</v>
      </c>
      <c r="K8006">
        <v>4346.24</v>
      </c>
      <c r="L8006">
        <v>715.55</v>
      </c>
      <c r="M8006" t="s">
        <v>65</v>
      </c>
      <c r="N8006">
        <v>0.16463655941687499</v>
      </c>
      <c r="O8006" t="s">
        <v>11351</v>
      </c>
      <c r="P8006" t="s">
        <v>11352</v>
      </c>
      <c r="R8006" t="s">
        <v>11353</v>
      </c>
      <c r="S8006">
        <f>IF(SalesData[[#This Row],[Return Status]]="Returned",1,0)</f>
        <v>0</v>
      </c>
      <c r="U8006" s="2">
        <f>EOMONTH(SalesData[[#This Row],[Order Date]],0)</f>
        <v>45260</v>
      </c>
      <c r="V8006" s="9" t="str">
        <f>"Q"&amp;INT((MONTH(SalesData[[#This Row],[Order Date]])+2)/3)&amp;"-"&amp;YEAR(SalesData[[#This Row],[Order Date]])</f>
        <v>Q4-2023</v>
      </c>
    </row>
    <row r="8007" spans="1:22" x14ac:dyDescent="0.35">
      <c r="A8007" t="s">
        <v>8148</v>
      </c>
      <c r="B8007" s="1">
        <v>45232</v>
      </c>
      <c r="C8007" t="s">
        <v>94</v>
      </c>
      <c r="D8007" t="s">
        <v>145</v>
      </c>
      <c r="E8007">
        <v>8073380954</v>
      </c>
      <c r="F8007" t="s">
        <v>14</v>
      </c>
      <c r="G8007" t="s">
        <v>15</v>
      </c>
      <c r="H8007" t="s">
        <v>16</v>
      </c>
      <c r="I8007" t="s">
        <v>17</v>
      </c>
      <c r="J8007" t="s">
        <v>19</v>
      </c>
      <c r="K8007">
        <v>1070.58</v>
      </c>
      <c r="L8007">
        <v>58.17</v>
      </c>
      <c r="M8007" t="s">
        <v>19</v>
      </c>
      <c r="N8007">
        <v>5.4335033346410398E-2</v>
      </c>
      <c r="O8007" t="s">
        <v>11351</v>
      </c>
      <c r="P8007" t="s">
        <v>11356</v>
      </c>
      <c r="R8007" t="s">
        <v>11353</v>
      </c>
      <c r="S8007">
        <f>IF(SalesData[[#This Row],[Return Status]]="Returned",1,0)</f>
        <v>0</v>
      </c>
      <c r="T8007">
        <v>2085.91</v>
      </c>
      <c r="U8007" s="2">
        <f>EOMONTH(SalesData[[#This Row],[Order Date]],0)</f>
        <v>45260</v>
      </c>
      <c r="V8007" s="9" t="str">
        <f>"Q"&amp;INT((MONTH(SalesData[[#This Row],[Order Date]])+2)/3)&amp;"-"&amp;YEAR(SalesData[[#This Row],[Order Date]])</f>
        <v>Q4-2023</v>
      </c>
    </row>
    <row r="8008" spans="1:22" x14ac:dyDescent="0.35">
      <c r="A8008" t="s">
        <v>8149</v>
      </c>
      <c r="B8008" s="1">
        <v>45239</v>
      </c>
      <c r="C8008" t="s">
        <v>57</v>
      </c>
      <c r="D8008" t="s">
        <v>39</v>
      </c>
      <c r="E8008">
        <v>2149875760</v>
      </c>
      <c r="F8008" t="s">
        <v>156</v>
      </c>
      <c r="G8008" t="s">
        <v>84</v>
      </c>
      <c r="H8008" t="s">
        <v>85</v>
      </c>
      <c r="I8008" t="s">
        <v>31</v>
      </c>
      <c r="J8008" t="s">
        <v>19</v>
      </c>
      <c r="K8008">
        <v>102.24</v>
      </c>
      <c r="L8008">
        <v>27.69</v>
      </c>
      <c r="M8008" t="s">
        <v>19</v>
      </c>
      <c r="N8008">
        <v>0.27083333333333298</v>
      </c>
      <c r="O8008" t="s">
        <v>11361</v>
      </c>
      <c r="P8008" t="s">
        <v>11354</v>
      </c>
      <c r="R8008" t="s">
        <v>11353</v>
      </c>
      <c r="S8008">
        <f>IF(SalesData[[#This Row],[Return Status]]="Returned",1,0)</f>
        <v>0</v>
      </c>
      <c r="T8008">
        <v>847.14</v>
      </c>
      <c r="U8008" s="2">
        <f>EOMONTH(SalesData[[#This Row],[Order Date]],0)</f>
        <v>45260</v>
      </c>
      <c r="V8008" s="9" t="str">
        <f>"Q"&amp;INT((MONTH(SalesData[[#This Row],[Order Date]])+2)/3)&amp;"-"&amp;YEAR(SalesData[[#This Row],[Order Date]])</f>
        <v>Q4-2023</v>
      </c>
    </row>
    <row r="8009" spans="1:22" x14ac:dyDescent="0.35">
      <c r="A8009" t="s">
        <v>8150</v>
      </c>
      <c r="B8009" s="1">
        <v>45233</v>
      </c>
      <c r="C8009" t="s">
        <v>87</v>
      </c>
      <c r="D8009" t="s">
        <v>99</v>
      </c>
      <c r="E8009">
        <v>7161359241</v>
      </c>
      <c r="F8009" t="s">
        <v>68</v>
      </c>
      <c r="G8009" t="s">
        <v>11358</v>
      </c>
      <c r="H8009" t="s">
        <v>41</v>
      </c>
      <c r="I8009" t="s">
        <v>31</v>
      </c>
      <c r="J8009" t="s">
        <v>18</v>
      </c>
      <c r="K8009">
        <v>2379.9299999999998</v>
      </c>
      <c r="L8009">
        <v>312.72000000000003</v>
      </c>
      <c r="M8009" t="s">
        <v>19</v>
      </c>
      <c r="N8009">
        <v>0.13139882265444799</v>
      </c>
      <c r="O8009" t="s">
        <v>11351</v>
      </c>
      <c r="P8009" t="s">
        <v>11352</v>
      </c>
      <c r="R8009" t="s">
        <v>11353</v>
      </c>
      <c r="S8009">
        <f>IF(SalesData[[#This Row],[Return Status]]="Returned",1,0)</f>
        <v>0</v>
      </c>
      <c r="U8009" s="2">
        <f>EOMONTH(SalesData[[#This Row],[Order Date]],0)</f>
        <v>45260</v>
      </c>
      <c r="V8009" s="9" t="str">
        <f>"Q"&amp;INT((MONTH(SalesData[[#This Row],[Order Date]])+2)/3)&amp;"-"&amp;YEAR(SalesData[[#This Row],[Order Date]])</f>
        <v>Q4-2023</v>
      </c>
    </row>
    <row r="8010" spans="1:22" x14ac:dyDescent="0.35">
      <c r="A8010" t="s">
        <v>8151</v>
      </c>
      <c r="B8010" s="1">
        <v>45233</v>
      </c>
      <c r="C8010" t="s">
        <v>106</v>
      </c>
      <c r="D8010" t="s">
        <v>13</v>
      </c>
      <c r="E8010">
        <v>8563435053</v>
      </c>
      <c r="F8010" t="s">
        <v>163</v>
      </c>
      <c r="G8010" t="s">
        <v>164</v>
      </c>
      <c r="H8010" t="s">
        <v>165</v>
      </c>
      <c r="I8010" t="s">
        <v>36</v>
      </c>
      <c r="J8010" t="s">
        <v>65</v>
      </c>
      <c r="K8010">
        <v>1898.06</v>
      </c>
      <c r="L8010">
        <v>153.91999999999999</v>
      </c>
      <c r="M8010" t="s">
        <v>65</v>
      </c>
      <c r="N8010">
        <v>8.1093326870594201E-2</v>
      </c>
      <c r="O8010" t="s">
        <v>11351</v>
      </c>
      <c r="P8010" t="s">
        <v>11356</v>
      </c>
      <c r="R8010" t="s">
        <v>11353</v>
      </c>
      <c r="S8010">
        <f>IF(SalesData[[#This Row],[Return Status]]="Returned",1,0)</f>
        <v>0</v>
      </c>
      <c r="U8010" s="2">
        <f>EOMONTH(SalesData[[#This Row],[Order Date]],0)</f>
        <v>45260</v>
      </c>
      <c r="V8010" s="9" t="str">
        <f>"Q"&amp;INT((MONTH(SalesData[[#This Row],[Order Date]])+2)/3)&amp;"-"&amp;YEAR(SalesData[[#This Row],[Order Date]])</f>
        <v>Q4-2023</v>
      </c>
    </row>
    <row r="8011" spans="1:22" x14ac:dyDescent="0.35">
      <c r="A8011" t="s">
        <v>8152</v>
      </c>
      <c r="B8011" s="1">
        <v>45241</v>
      </c>
      <c r="C8011" t="s">
        <v>12</v>
      </c>
      <c r="D8011" t="s">
        <v>99</v>
      </c>
      <c r="E8011">
        <v>9099247617</v>
      </c>
      <c r="F8011" t="s">
        <v>154</v>
      </c>
      <c r="G8011" t="s">
        <v>1013</v>
      </c>
      <c r="H8011" t="s">
        <v>30</v>
      </c>
      <c r="I8011" t="s">
        <v>31</v>
      </c>
      <c r="J8011" t="s">
        <v>61</v>
      </c>
      <c r="K8011">
        <v>679.44</v>
      </c>
      <c r="L8011">
        <v>164.59</v>
      </c>
      <c r="M8011" t="s">
        <v>62</v>
      </c>
      <c r="N8011">
        <v>0.242243612386671</v>
      </c>
      <c r="O8011" t="s">
        <v>11355</v>
      </c>
      <c r="P8011" t="s">
        <v>11354</v>
      </c>
      <c r="R8011" t="s">
        <v>11353</v>
      </c>
      <c r="S8011">
        <f>IF(SalesData[[#This Row],[Return Status]]="Returned",1,0)</f>
        <v>0</v>
      </c>
      <c r="U8011" s="2">
        <f>EOMONTH(SalesData[[#This Row],[Order Date]],0)</f>
        <v>45260</v>
      </c>
      <c r="V8011" s="9" t="str">
        <f>"Q"&amp;INT((MONTH(SalesData[[#This Row],[Order Date]])+2)/3)&amp;"-"&amp;YEAR(SalesData[[#This Row],[Order Date]])</f>
        <v>Q4-2023</v>
      </c>
    </row>
    <row r="8012" spans="1:22" x14ac:dyDescent="0.35">
      <c r="A8012" t="s">
        <v>8153</v>
      </c>
      <c r="B8012" s="1">
        <v>45247</v>
      </c>
      <c r="C8012" t="s">
        <v>139</v>
      </c>
      <c r="D8012" t="s">
        <v>80</v>
      </c>
      <c r="E8012">
        <v>9579234222</v>
      </c>
      <c r="F8012" t="s">
        <v>83</v>
      </c>
      <c r="G8012" t="s">
        <v>84</v>
      </c>
      <c r="H8012" t="s">
        <v>85</v>
      </c>
      <c r="I8012" t="s">
        <v>31</v>
      </c>
      <c r="J8012" t="s">
        <v>62</v>
      </c>
      <c r="K8012">
        <v>1737.64</v>
      </c>
      <c r="L8012">
        <v>510.07</v>
      </c>
      <c r="M8012" t="s">
        <v>62</v>
      </c>
      <c r="N8012">
        <v>0.29354181533574297</v>
      </c>
      <c r="O8012" t="s">
        <v>11351</v>
      </c>
      <c r="P8012" t="s">
        <v>11354</v>
      </c>
      <c r="R8012" t="s">
        <v>11353</v>
      </c>
      <c r="S8012">
        <f>IF(SalesData[[#This Row],[Return Status]]="Returned",1,0)</f>
        <v>0</v>
      </c>
      <c r="T8012">
        <v>847.14</v>
      </c>
      <c r="U8012" s="2">
        <f>EOMONTH(SalesData[[#This Row],[Order Date]],0)</f>
        <v>45260</v>
      </c>
      <c r="V8012" s="9" t="str">
        <f>"Q"&amp;INT((MONTH(SalesData[[#This Row],[Order Date]])+2)/3)&amp;"-"&amp;YEAR(SalesData[[#This Row],[Order Date]])</f>
        <v>Q4-2023</v>
      </c>
    </row>
    <row r="8013" spans="1:22" x14ac:dyDescent="0.35">
      <c r="A8013" t="s">
        <v>8154</v>
      </c>
      <c r="B8013" s="1">
        <v>45231</v>
      </c>
      <c r="C8013" t="s">
        <v>97</v>
      </c>
      <c r="D8013" t="s">
        <v>145</v>
      </c>
      <c r="E8013">
        <v>2886161382</v>
      </c>
      <c r="F8013" t="s">
        <v>88</v>
      </c>
      <c r="G8013" t="s">
        <v>89</v>
      </c>
      <c r="H8013" t="s">
        <v>11357</v>
      </c>
      <c r="I8013" t="s">
        <v>31</v>
      </c>
      <c r="J8013" t="s">
        <v>65</v>
      </c>
      <c r="K8013">
        <v>2329.19</v>
      </c>
      <c r="L8013">
        <v>539.46</v>
      </c>
      <c r="M8013" t="s">
        <v>65</v>
      </c>
      <c r="N8013">
        <v>0.23160841322519801</v>
      </c>
      <c r="O8013" t="s">
        <v>11351</v>
      </c>
      <c r="P8013" t="s">
        <v>11354</v>
      </c>
      <c r="R8013" t="s">
        <v>11353</v>
      </c>
      <c r="S8013">
        <f>IF(SalesData[[#This Row],[Return Status]]="Returned",1,0)</f>
        <v>0</v>
      </c>
      <c r="T8013">
        <v>207.68</v>
      </c>
      <c r="U8013" s="2">
        <f>EOMONTH(SalesData[[#This Row],[Order Date]],0)</f>
        <v>45260</v>
      </c>
      <c r="V8013" s="9" t="str">
        <f>"Q"&amp;INT((MONTH(SalesData[[#This Row],[Order Date]])+2)/3)&amp;"-"&amp;YEAR(SalesData[[#This Row],[Order Date]])</f>
        <v>Q4-2023</v>
      </c>
    </row>
    <row r="8014" spans="1:22" x14ac:dyDescent="0.35">
      <c r="A8014" t="s">
        <v>8155</v>
      </c>
      <c r="B8014" s="1">
        <v>45258</v>
      </c>
      <c r="C8014" t="s">
        <v>71</v>
      </c>
      <c r="D8014" t="s">
        <v>13</v>
      </c>
      <c r="E8014">
        <v>2064512301</v>
      </c>
      <c r="F8014" t="s">
        <v>14</v>
      </c>
      <c r="G8014" t="s">
        <v>15</v>
      </c>
      <c r="H8014" t="s">
        <v>16</v>
      </c>
      <c r="I8014" t="s">
        <v>17</v>
      </c>
      <c r="J8014" t="s">
        <v>18</v>
      </c>
      <c r="K8014">
        <v>4060.5</v>
      </c>
      <c r="L8014">
        <v>1195.6199999999999</v>
      </c>
      <c r="M8014" t="s">
        <v>19</v>
      </c>
      <c r="N8014">
        <v>0.29445142223864001</v>
      </c>
      <c r="O8014" t="s">
        <v>11351</v>
      </c>
      <c r="P8014" t="s">
        <v>11354</v>
      </c>
      <c r="R8014" t="s">
        <v>11353</v>
      </c>
      <c r="S8014">
        <f>IF(SalesData[[#This Row],[Return Status]]="Returned",1,0)</f>
        <v>0</v>
      </c>
      <c r="T8014">
        <v>2085.91</v>
      </c>
      <c r="U8014" s="2">
        <f>EOMONTH(SalesData[[#This Row],[Order Date]],0)</f>
        <v>45260</v>
      </c>
      <c r="V8014" s="9" t="str">
        <f>"Q"&amp;INT((MONTH(SalesData[[#This Row],[Order Date]])+2)/3)&amp;"-"&amp;YEAR(SalesData[[#This Row],[Order Date]])</f>
        <v>Q4-2023</v>
      </c>
    </row>
    <row r="8015" spans="1:22" x14ac:dyDescent="0.35">
      <c r="A8015" t="s">
        <v>8156</v>
      </c>
      <c r="B8015" s="1">
        <v>45232</v>
      </c>
      <c r="C8015" t="s">
        <v>111</v>
      </c>
      <c r="D8015" t="s">
        <v>145</v>
      </c>
      <c r="E8015">
        <v>6271523270</v>
      </c>
      <c r="F8015" t="s">
        <v>222</v>
      </c>
      <c r="G8015" t="s">
        <v>164</v>
      </c>
      <c r="H8015" t="s">
        <v>165</v>
      </c>
      <c r="I8015" t="s">
        <v>36</v>
      </c>
      <c r="J8015" t="s">
        <v>65</v>
      </c>
      <c r="K8015">
        <v>3071.69</v>
      </c>
      <c r="L8015">
        <v>647.89</v>
      </c>
      <c r="M8015" t="s">
        <v>65</v>
      </c>
      <c r="N8015">
        <v>0.21092297725356399</v>
      </c>
      <c r="O8015" t="s">
        <v>11351</v>
      </c>
      <c r="P8015" t="s">
        <v>11354</v>
      </c>
      <c r="R8015" t="s">
        <v>11353</v>
      </c>
      <c r="S8015">
        <f>IF(SalesData[[#This Row],[Return Status]]="Returned",1,0)</f>
        <v>0</v>
      </c>
      <c r="U8015" s="2">
        <f>EOMONTH(SalesData[[#This Row],[Order Date]],0)</f>
        <v>45260</v>
      </c>
      <c r="V8015" s="9" t="str">
        <f>"Q"&amp;INT((MONTH(SalesData[[#This Row],[Order Date]])+2)/3)&amp;"-"&amp;YEAR(SalesData[[#This Row],[Order Date]])</f>
        <v>Q4-2023</v>
      </c>
    </row>
    <row r="8016" spans="1:22" x14ac:dyDescent="0.35">
      <c r="A8016" t="s">
        <v>8157</v>
      </c>
      <c r="B8016" s="1">
        <v>45235</v>
      </c>
      <c r="C8016" t="s">
        <v>12</v>
      </c>
      <c r="D8016" t="s">
        <v>27</v>
      </c>
      <c r="E8016">
        <v>4724069240</v>
      </c>
      <c r="F8016" t="s">
        <v>140</v>
      </c>
      <c r="G8016" t="s">
        <v>141</v>
      </c>
      <c r="H8016" t="s">
        <v>121</v>
      </c>
      <c r="I8016" t="s">
        <v>17</v>
      </c>
      <c r="J8016" t="s">
        <v>19</v>
      </c>
      <c r="K8016">
        <v>183.71</v>
      </c>
      <c r="L8016">
        <v>22.13</v>
      </c>
      <c r="M8016" t="s">
        <v>19</v>
      </c>
      <c r="N8016">
        <v>0.120461597082358</v>
      </c>
      <c r="O8016" t="s">
        <v>11361</v>
      </c>
      <c r="P8016" t="s">
        <v>11352</v>
      </c>
      <c r="R8016" t="s">
        <v>11353</v>
      </c>
      <c r="S8016">
        <f>IF(SalesData[[#This Row],[Return Status]]="Returned",1,0)</f>
        <v>0</v>
      </c>
      <c r="T8016">
        <v>2793.38</v>
      </c>
      <c r="U8016" s="2">
        <f>EOMONTH(SalesData[[#This Row],[Order Date]],0)</f>
        <v>45260</v>
      </c>
      <c r="V8016" s="9" t="str">
        <f>"Q"&amp;INT((MONTH(SalesData[[#This Row],[Order Date]])+2)/3)&amp;"-"&amp;YEAR(SalesData[[#This Row],[Order Date]])</f>
        <v>Q4-2023</v>
      </c>
    </row>
    <row r="8017" spans="1:22" x14ac:dyDescent="0.35">
      <c r="A8017" t="s">
        <v>8158</v>
      </c>
      <c r="B8017" s="1">
        <v>45244</v>
      </c>
      <c r="C8017" t="s">
        <v>113</v>
      </c>
      <c r="D8017" t="s">
        <v>39</v>
      </c>
      <c r="E8017">
        <v>7991919601</v>
      </c>
      <c r="F8017" t="s">
        <v>312</v>
      </c>
      <c r="G8017" t="s">
        <v>11367</v>
      </c>
      <c r="H8017" t="s">
        <v>121</v>
      </c>
      <c r="I8017" t="s">
        <v>17</v>
      </c>
      <c r="J8017" t="s">
        <v>19</v>
      </c>
      <c r="K8017">
        <v>454.42</v>
      </c>
      <c r="L8017">
        <v>125.82</v>
      </c>
      <c r="M8017" t="s">
        <v>19</v>
      </c>
      <c r="N8017">
        <v>0.27688041899564297</v>
      </c>
      <c r="O8017" t="s">
        <v>11361</v>
      </c>
      <c r="P8017" t="s">
        <v>11354</v>
      </c>
      <c r="R8017" t="s">
        <v>11353</v>
      </c>
      <c r="S8017">
        <f>IF(SalesData[[#This Row],[Return Status]]="Returned",1,0)</f>
        <v>0</v>
      </c>
      <c r="U8017" s="2">
        <f>EOMONTH(SalesData[[#This Row],[Order Date]],0)</f>
        <v>45260</v>
      </c>
      <c r="V8017" s="9" t="str">
        <f>"Q"&amp;INT((MONTH(SalesData[[#This Row],[Order Date]])+2)/3)&amp;"-"&amp;YEAR(SalesData[[#This Row],[Order Date]])</f>
        <v>Q4-2023</v>
      </c>
    </row>
    <row r="8018" spans="1:22" x14ac:dyDescent="0.35">
      <c r="A8018" t="s">
        <v>8159</v>
      </c>
      <c r="B8018" s="1">
        <v>45249</v>
      </c>
      <c r="C8018" t="s">
        <v>45</v>
      </c>
      <c r="D8018" t="s">
        <v>99</v>
      </c>
      <c r="E8018">
        <v>6355730959</v>
      </c>
      <c r="F8018" t="s">
        <v>181</v>
      </c>
      <c r="G8018" t="s">
        <v>11371</v>
      </c>
      <c r="H8018" t="s">
        <v>11357</v>
      </c>
      <c r="I8018" t="s">
        <v>31</v>
      </c>
      <c r="J8018" t="s">
        <v>65</v>
      </c>
      <c r="K8018">
        <v>2827.69</v>
      </c>
      <c r="L8018">
        <v>464.48</v>
      </c>
      <c r="M8018" t="s">
        <v>65</v>
      </c>
      <c r="N8018">
        <v>0.16426128748200799</v>
      </c>
      <c r="O8018" t="s">
        <v>11351</v>
      </c>
      <c r="P8018" t="s">
        <v>11352</v>
      </c>
      <c r="R8018" t="s">
        <v>11353</v>
      </c>
      <c r="S8018">
        <f>IF(SalesData[[#This Row],[Return Status]]="Returned",1,0)</f>
        <v>0</v>
      </c>
      <c r="U8018" s="2">
        <f>EOMONTH(SalesData[[#This Row],[Order Date]],0)</f>
        <v>45260</v>
      </c>
      <c r="V8018" s="9" t="str">
        <f>"Q"&amp;INT((MONTH(SalesData[[#This Row],[Order Date]])+2)/3)&amp;"-"&amp;YEAR(SalesData[[#This Row],[Order Date]])</f>
        <v>Q4-2023</v>
      </c>
    </row>
    <row r="8019" spans="1:22" x14ac:dyDescent="0.35">
      <c r="A8019" t="s">
        <v>8160</v>
      </c>
      <c r="B8019" s="1">
        <v>45252</v>
      </c>
      <c r="C8019" t="s">
        <v>49</v>
      </c>
      <c r="D8019" t="s">
        <v>27</v>
      </c>
      <c r="E8019">
        <v>6212691860</v>
      </c>
      <c r="F8019" t="s">
        <v>172</v>
      </c>
      <c r="G8019" t="s">
        <v>141</v>
      </c>
      <c r="H8019" t="s">
        <v>121</v>
      </c>
      <c r="I8019" t="s">
        <v>17</v>
      </c>
      <c r="J8019" t="s">
        <v>19</v>
      </c>
      <c r="K8019">
        <v>465.3</v>
      </c>
      <c r="L8019">
        <v>60.72</v>
      </c>
      <c r="M8019" t="s">
        <v>19</v>
      </c>
      <c r="N8019">
        <v>0.13049645390070899</v>
      </c>
      <c r="O8019" t="s">
        <v>11361</v>
      </c>
      <c r="P8019" t="s">
        <v>11352</v>
      </c>
      <c r="R8019" t="s">
        <v>11353</v>
      </c>
      <c r="S8019">
        <f>IF(SalesData[[#This Row],[Return Status]]="Returned",1,0)</f>
        <v>0</v>
      </c>
      <c r="T8019">
        <v>2793.38</v>
      </c>
      <c r="U8019" s="2">
        <f>EOMONTH(SalesData[[#This Row],[Order Date]],0)</f>
        <v>45260</v>
      </c>
      <c r="V8019" s="9" t="str">
        <f>"Q"&amp;INT((MONTH(SalesData[[#This Row],[Order Date]])+2)/3)&amp;"-"&amp;YEAR(SalesData[[#This Row],[Order Date]])</f>
        <v>Q4-2023</v>
      </c>
    </row>
    <row r="8020" spans="1:22" x14ac:dyDescent="0.35">
      <c r="A8020" t="s">
        <v>8161</v>
      </c>
      <c r="B8020" s="1">
        <v>45235</v>
      </c>
      <c r="C8020" t="s">
        <v>325</v>
      </c>
      <c r="D8020" t="s">
        <v>80</v>
      </c>
      <c r="E8020">
        <v>702766338</v>
      </c>
      <c r="F8020" t="s">
        <v>40</v>
      </c>
      <c r="G8020" t="s">
        <v>69</v>
      </c>
      <c r="H8020" t="s">
        <v>41</v>
      </c>
      <c r="I8020" t="s">
        <v>31</v>
      </c>
      <c r="J8020" t="s">
        <v>65</v>
      </c>
      <c r="K8020">
        <v>1208.73</v>
      </c>
      <c r="L8020">
        <v>215.78</v>
      </c>
      <c r="M8020" t="s">
        <v>65</v>
      </c>
      <c r="N8020">
        <v>0.17851794859066999</v>
      </c>
      <c r="O8020" t="s">
        <v>11351</v>
      </c>
      <c r="P8020" t="s">
        <v>11352</v>
      </c>
      <c r="R8020" t="s">
        <v>11353</v>
      </c>
      <c r="S8020">
        <f>IF(SalesData[[#This Row],[Return Status]]="Returned",1,0)</f>
        <v>0</v>
      </c>
      <c r="T8020">
        <v>2081.52</v>
      </c>
      <c r="U8020" s="2">
        <f>EOMONTH(SalesData[[#This Row],[Order Date]],0)</f>
        <v>45260</v>
      </c>
      <c r="V8020" s="9" t="str">
        <f>"Q"&amp;INT((MONTH(SalesData[[#This Row],[Order Date]])+2)/3)&amp;"-"&amp;YEAR(SalesData[[#This Row],[Order Date]])</f>
        <v>Q4-2023</v>
      </c>
    </row>
    <row r="8021" spans="1:22" x14ac:dyDescent="0.35">
      <c r="A8021" t="s">
        <v>8162</v>
      </c>
      <c r="B8021" s="1">
        <v>45243</v>
      </c>
      <c r="C8021" t="s">
        <v>132</v>
      </c>
      <c r="D8021" t="s">
        <v>39</v>
      </c>
      <c r="E8021">
        <v>8501093333</v>
      </c>
      <c r="F8021" t="s">
        <v>81</v>
      </c>
      <c r="G8021" t="s">
        <v>74</v>
      </c>
      <c r="H8021" t="s">
        <v>75</v>
      </c>
      <c r="I8021" t="s">
        <v>36</v>
      </c>
      <c r="J8021" t="s">
        <v>62</v>
      </c>
      <c r="K8021">
        <v>2922.15</v>
      </c>
      <c r="L8021">
        <v>492.25</v>
      </c>
      <c r="M8021" t="s">
        <v>62</v>
      </c>
      <c r="N8021">
        <v>0.16845473367212499</v>
      </c>
      <c r="O8021" t="s">
        <v>11351</v>
      </c>
      <c r="P8021" t="s">
        <v>11352</v>
      </c>
      <c r="R8021" t="s">
        <v>11353</v>
      </c>
      <c r="S8021">
        <f>IF(SalesData[[#This Row],[Return Status]]="Returned",1,0)</f>
        <v>0</v>
      </c>
      <c r="T8021">
        <v>2420.2800000000002</v>
      </c>
      <c r="U8021" s="2">
        <f>EOMONTH(SalesData[[#This Row],[Order Date]],0)</f>
        <v>45260</v>
      </c>
      <c r="V8021" s="9" t="str">
        <f>"Q"&amp;INT((MONTH(SalesData[[#This Row],[Order Date]])+2)/3)&amp;"-"&amp;YEAR(SalesData[[#This Row],[Order Date]])</f>
        <v>Q4-2023</v>
      </c>
    </row>
    <row r="8022" spans="1:22" x14ac:dyDescent="0.35">
      <c r="A8022" t="s">
        <v>8163</v>
      </c>
      <c r="B8022" s="1">
        <v>45243</v>
      </c>
      <c r="C8022" t="s">
        <v>106</v>
      </c>
      <c r="D8022" t="s">
        <v>145</v>
      </c>
      <c r="E8022">
        <v>7094709929</v>
      </c>
      <c r="F8022" t="s">
        <v>238</v>
      </c>
      <c r="G8022" t="s">
        <v>74</v>
      </c>
      <c r="H8022" t="s">
        <v>11357</v>
      </c>
      <c r="I8022" t="s">
        <v>36</v>
      </c>
      <c r="J8022" t="s">
        <v>61</v>
      </c>
      <c r="K8022">
        <v>2054.65</v>
      </c>
      <c r="L8022">
        <v>135.94</v>
      </c>
      <c r="M8022" t="s">
        <v>62</v>
      </c>
      <c r="N8022">
        <v>6.6162120069111499E-2</v>
      </c>
      <c r="O8022" t="s">
        <v>11351</v>
      </c>
      <c r="P8022" t="s">
        <v>11356</v>
      </c>
      <c r="R8022" t="s">
        <v>11353</v>
      </c>
      <c r="S8022">
        <f>IF(SalesData[[#This Row],[Return Status]]="Returned",1,0)</f>
        <v>0</v>
      </c>
      <c r="T8022">
        <v>2420.2800000000002</v>
      </c>
      <c r="U8022" s="2">
        <f>EOMONTH(SalesData[[#This Row],[Order Date]],0)</f>
        <v>45260</v>
      </c>
      <c r="V8022" s="9" t="str">
        <f>"Q"&amp;INT((MONTH(SalesData[[#This Row],[Order Date]])+2)/3)&amp;"-"&amp;YEAR(SalesData[[#This Row],[Order Date]])</f>
        <v>Q4-2023</v>
      </c>
    </row>
    <row r="8023" spans="1:22" x14ac:dyDescent="0.35">
      <c r="A8023" t="s">
        <v>8164</v>
      </c>
      <c r="B8023" s="1">
        <v>45237</v>
      </c>
      <c r="C8023" t="s">
        <v>124</v>
      </c>
      <c r="D8023" t="s">
        <v>27</v>
      </c>
      <c r="E8023">
        <v>275764930</v>
      </c>
      <c r="F8023" t="s">
        <v>53</v>
      </c>
      <c r="G8023" t="s">
        <v>54</v>
      </c>
      <c r="H8023" t="s">
        <v>55</v>
      </c>
      <c r="I8023" t="s">
        <v>31</v>
      </c>
      <c r="J8023" t="s">
        <v>19</v>
      </c>
      <c r="K8023">
        <v>1540.49</v>
      </c>
      <c r="L8023">
        <v>455.5</v>
      </c>
      <c r="M8023" t="s">
        <v>19</v>
      </c>
      <c r="N8023">
        <v>0.29568513914403899</v>
      </c>
      <c r="O8023" t="s">
        <v>11351</v>
      </c>
      <c r="P8023" t="s">
        <v>11354</v>
      </c>
      <c r="R8023" t="s">
        <v>11353</v>
      </c>
      <c r="S8023">
        <f>IF(SalesData[[#This Row],[Return Status]]="Returned",1,0)</f>
        <v>0</v>
      </c>
      <c r="U8023" s="2">
        <f>EOMONTH(SalesData[[#This Row],[Order Date]],0)</f>
        <v>45260</v>
      </c>
      <c r="V8023" s="9" t="str">
        <f>"Q"&amp;INT((MONTH(SalesData[[#This Row],[Order Date]])+2)/3)&amp;"-"&amp;YEAR(SalesData[[#This Row],[Order Date]])</f>
        <v>Q4-2023</v>
      </c>
    </row>
    <row r="8024" spans="1:22" x14ac:dyDescent="0.35">
      <c r="A8024" t="s">
        <v>8165</v>
      </c>
      <c r="B8024" s="1">
        <v>45251</v>
      </c>
      <c r="C8024" t="s">
        <v>113</v>
      </c>
      <c r="D8024" t="s">
        <v>39</v>
      </c>
      <c r="E8024">
        <v>4384015233</v>
      </c>
      <c r="F8024" t="s">
        <v>116</v>
      </c>
      <c r="G8024" t="s">
        <v>545</v>
      </c>
      <c r="H8024" t="s">
        <v>75</v>
      </c>
      <c r="I8024" t="s">
        <v>36</v>
      </c>
      <c r="J8024" t="s">
        <v>62</v>
      </c>
      <c r="K8024">
        <v>4282.8500000000004</v>
      </c>
      <c r="L8024">
        <v>574.89</v>
      </c>
      <c r="M8024" t="s">
        <v>62</v>
      </c>
      <c r="N8024">
        <v>0.134230710858424</v>
      </c>
      <c r="O8024" t="s">
        <v>11351</v>
      </c>
      <c r="P8024" t="s">
        <v>11352</v>
      </c>
      <c r="R8024" t="s">
        <v>11353</v>
      </c>
      <c r="S8024">
        <f>IF(SalesData[[#This Row],[Return Status]]="Returned",1,0)</f>
        <v>0</v>
      </c>
      <c r="U8024" s="2">
        <f>EOMONTH(SalesData[[#This Row],[Order Date]],0)</f>
        <v>45260</v>
      </c>
      <c r="V8024" s="9" t="str">
        <f>"Q"&amp;INT((MONTH(SalesData[[#This Row],[Order Date]])+2)/3)&amp;"-"&amp;YEAR(SalesData[[#This Row],[Order Date]])</f>
        <v>Q4-2023</v>
      </c>
    </row>
    <row r="8025" spans="1:22" x14ac:dyDescent="0.35">
      <c r="A8025" t="s">
        <v>8166</v>
      </c>
      <c r="B8025" s="1">
        <v>45233</v>
      </c>
      <c r="C8025" t="s">
        <v>205</v>
      </c>
      <c r="D8025" t="s">
        <v>145</v>
      </c>
      <c r="E8025">
        <v>1962053760</v>
      </c>
      <c r="F8025" t="s">
        <v>181</v>
      </c>
      <c r="G8025" t="s">
        <v>54</v>
      </c>
      <c r="H8025" t="s">
        <v>55</v>
      </c>
      <c r="I8025" t="s">
        <v>31</v>
      </c>
      <c r="J8025" t="s">
        <v>18</v>
      </c>
      <c r="K8025">
        <v>592.91</v>
      </c>
      <c r="L8025">
        <v>32</v>
      </c>
      <c r="M8025" t="s">
        <v>19</v>
      </c>
      <c r="N8025">
        <v>5.397109173399E-2</v>
      </c>
      <c r="O8025" t="s">
        <v>11355</v>
      </c>
      <c r="P8025" t="s">
        <v>11356</v>
      </c>
      <c r="R8025" t="s">
        <v>11353</v>
      </c>
      <c r="S8025">
        <f>IF(SalesData[[#This Row],[Return Status]]="Returned",1,0)</f>
        <v>0</v>
      </c>
      <c r="U8025" s="2">
        <f>EOMONTH(SalesData[[#This Row],[Order Date]],0)</f>
        <v>45260</v>
      </c>
      <c r="V8025" s="9" t="str">
        <f>"Q"&amp;INT((MONTH(SalesData[[#This Row],[Order Date]])+2)/3)&amp;"-"&amp;YEAR(SalesData[[#This Row],[Order Date]])</f>
        <v>Q4-2023</v>
      </c>
    </row>
    <row r="8026" spans="1:22" x14ac:dyDescent="0.35">
      <c r="A8026" t="s">
        <v>8167</v>
      </c>
      <c r="B8026" s="1">
        <v>45232</v>
      </c>
      <c r="C8026" t="s">
        <v>144</v>
      </c>
      <c r="D8026" t="s">
        <v>13</v>
      </c>
      <c r="E8026">
        <v>9157466057</v>
      </c>
      <c r="F8026" t="s">
        <v>152</v>
      </c>
      <c r="G8026" t="s">
        <v>23</v>
      </c>
      <c r="H8026" t="s">
        <v>24</v>
      </c>
      <c r="I8026" t="s">
        <v>17</v>
      </c>
      <c r="J8026" t="s">
        <v>19</v>
      </c>
      <c r="K8026">
        <v>48.16</v>
      </c>
      <c r="L8026">
        <v>10.3</v>
      </c>
      <c r="M8026" t="s">
        <v>19</v>
      </c>
      <c r="N8026">
        <v>0.21387043189368801</v>
      </c>
      <c r="O8026" t="s">
        <v>11361</v>
      </c>
      <c r="P8026" t="s">
        <v>11354</v>
      </c>
      <c r="R8026" t="s">
        <v>11353</v>
      </c>
      <c r="S8026">
        <f>IF(SalesData[[#This Row],[Return Status]]="Returned",1,0)</f>
        <v>0</v>
      </c>
      <c r="T8026">
        <v>2821.33</v>
      </c>
      <c r="U8026" s="2">
        <f>EOMONTH(SalesData[[#This Row],[Order Date]],0)</f>
        <v>45260</v>
      </c>
      <c r="V8026" s="9" t="str">
        <f>"Q"&amp;INT((MONTH(SalesData[[#This Row],[Order Date]])+2)/3)&amp;"-"&amp;YEAR(SalesData[[#This Row],[Order Date]])</f>
        <v>Q4-2023</v>
      </c>
    </row>
    <row r="8027" spans="1:22" x14ac:dyDescent="0.35">
      <c r="A8027" t="s">
        <v>8168</v>
      </c>
      <c r="B8027" s="1">
        <v>45232</v>
      </c>
      <c r="C8027" t="s">
        <v>162</v>
      </c>
      <c r="D8027" t="s">
        <v>72</v>
      </c>
      <c r="E8027">
        <v>9321383795</v>
      </c>
      <c r="F8027" t="s">
        <v>14</v>
      </c>
      <c r="G8027" t="s">
        <v>15</v>
      </c>
      <c r="H8027" t="s">
        <v>16</v>
      </c>
      <c r="I8027" t="s">
        <v>17</v>
      </c>
      <c r="J8027" t="s">
        <v>43</v>
      </c>
      <c r="K8027">
        <v>4993.5</v>
      </c>
      <c r="L8027">
        <v>517.53</v>
      </c>
      <c r="M8027" t="s">
        <v>43</v>
      </c>
      <c r="N8027">
        <v>0.103640732952839</v>
      </c>
      <c r="O8027" t="s">
        <v>11351</v>
      </c>
      <c r="P8027" t="s">
        <v>11352</v>
      </c>
      <c r="R8027" t="s">
        <v>11353</v>
      </c>
      <c r="S8027">
        <f>IF(SalesData[[#This Row],[Return Status]]="Returned",1,0)</f>
        <v>0</v>
      </c>
      <c r="T8027">
        <v>2085.91</v>
      </c>
      <c r="U8027" s="2">
        <f>EOMONTH(SalesData[[#This Row],[Order Date]],0)</f>
        <v>45260</v>
      </c>
      <c r="V8027" s="9" t="str">
        <f>"Q"&amp;INT((MONTH(SalesData[[#This Row],[Order Date]])+2)/3)&amp;"-"&amp;YEAR(SalesData[[#This Row],[Order Date]])</f>
        <v>Q4-2023</v>
      </c>
    </row>
    <row r="8028" spans="1:22" x14ac:dyDescent="0.35">
      <c r="A8028" t="s">
        <v>8169</v>
      </c>
      <c r="B8028" s="1">
        <v>45237</v>
      </c>
      <c r="C8028" t="s">
        <v>49</v>
      </c>
      <c r="D8028" t="s">
        <v>39</v>
      </c>
      <c r="E8028">
        <v>4728446087</v>
      </c>
      <c r="F8028" t="s">
        <v>95</v>
      </c>
      <c r="G8028" t="s">
        <v>59</v>
      </c>
      <c r="H8028" t="s">
        <v>60</v>
      </c>
      <c r="I8028" t="s">
        <v>31</v>
      </c>
      <c r="J8028" t="s">
        <v>62</v>
      </c>
      <c r="K8028">
        <v>1638.84</v>
      </c>
      <c r="L8028">
        <v>299.75</v>
      </c>
      <c r="M8028" t="s">
        <v>62</v>
      </c>
      <c r="N8028">
        <v>0.18290376119694399</v>
      </c>
      <c r="O8028" t="s">
        <v>11351</v>
      </c>
      <c r="P8028" t="s">
        <v>11352</v>
      </c>
      <c r="R8028" t="s">
        <v>11353</v>
      </c>
      <c r="S8028">
        <f>IF(SalesData[[#This Row],[Return Status]]="Returned",1,0)</f>
        <v>0</v>
      </c>
      <c r="T8028">
        <v>2183.56</v>
      </c>
      <c r="U8028" s="2">
        <f>EOMONTH(SalesData[[#This Row],[Order Date]],0)</f>
        <v>45260</v>
      </c>
      <c r="V8028" s="9" t="str">
        <f>"Q"&amp;INT((MONTH(SalesData[[#This Row],[Order Date]])+2)/3)&amp;"-"&amp;YEAR(SalesData[[#This Row],[Order Date]])</f>
        <v>Q4-2023</v>
      </c>
    </row>
    <row r="8029" spans="1:22" x14ac:dyDescent="0.35">
      <c r="A8029" t="s">
        <v>8170</v>
      </c>
      <c r="B8029" s="1">
        <v>45234</v>
      </c>
      <c r="C8029" t="s">
        <v>52</v>
      </c>
      <c r="D8029" t="s">
        <v>39</v>
      </c>
      <c r="E8029">
        <v>3253533634</v>
      </c>
      <c r="F8029" t="s">
        <v>312</v>
      </c>
      <c r="G8029" t="s">
        <v>141</v>
      </c>
      <c r="H8029" t="s">
        <v>121</v>
      </c>
      <c r="I8029" t="s">
        <v>17</v>
      </c>
      <c r="J8029" t="s">
        <v>43</v>
      </c>
      <c r="K8029">
        <v>3812.53</v>
      </c>
      <c r="L8029">
        <v>723.96</v>
      </c>
      <c r="M8029" t="s">
        <v>43</v>
      </c>
      <c r="N8029">
        <v>0.189889653327318</v>
      </c>
      <c r="O8029" t="s">
        <v>11351</v>
      </c>
      <c r="P8029" t="s">
        <v>11352</v>
      </c>
      <c r="R8029" t="s">
        <v>11353</v>
      </c>
      <c r="S8029">
        <f>IF(SalesData[[#This Row],[Return Status]]="Returned",1,0)</f>
        <v>0</v>
      </c>
      <c r="T8029">
        <v>2793.38</v>
      </c>
      <c r="U8029" s="2">
        <f>EOMONTH(SalesData[[#This Row],[Order Date]],0)</f>
        <v>45260</v>
      </c>
      <c r="V8029" s="9" t="str">
        <f>"Q"&amp;INT((MONTH(SalesData[[#This Row],[Order Date]])+2)/3)&amp;"-"&amp;YEAR(SalesData[[#This Row],[Order Date]])</f>
        <v>Q4-2023</v>
      </c>
    </row>
    <row r="8030" spans="1:22" x14ac:dyDescent="0.35">
      <c r="A8030" t="s">
        <v>8171</v>
      </c>
      <c r="B8030" s="1">
        <v>45233</v>
      </c>
      <c r="C8030" t="s">
        <v>113</v>
      </c>
      <c r="D8030" t="s">
        <v>72</v>
      </c>
      <c r="E8030">
        <v>5140936498</v>
      </c>
      <c r="F8030" t="s">
        <v>127</v>
      </c>
      <c r="G8030" t="s">
        <v>29</v>
      </c>
      <c r="H8030" t="s">
        <v>30</v>
      </c>
      <c r="I8030" t="s">
        <v>31</v>
      </c>
      <c r="J8030" t="s">
        <v>19</v>
      </c>
      <c r="K8030">
        <v>4654.17</v>
      </c>
      <c r="L8030">
        <v>902.13</v>
      </c>
      <c r="M8030" t="s">
        <v>19</v>
      </c>
      <c r="N8030">
        <v>0.19383262751468</v>
      </c>
      <c r="O8030" t="s">
        <v>11351</v>
      </c>
      <c r="P8030" t="s">
        <v>11352</v>
      </c>
      <c r="R8030" t="s">
        <v>11353</v>
      </c>
      <c r="S8030">
        <f>IF(SalesData[[#This Row],[Return Status]]="Returned",1,0)</f>
        <v>0</v>
      </c>
      <c r="T8030">
        <v>2788.38</v>
      </c>
      <c r="U8030" s="2">
        <f>EOMONTH(SalesData[[#This Row],[Order Date]],0)</f>
        <v>45260</v>
      </c>
      <c r="V8030" s="9" t="str">
        <f>"Q"&amp;INT((MONTH(SalesData[[#This Row],[Order Date]])+2)/3)&amp;"-"&amp;YEAR(SalesData[[#This Row],[Order Date]])</f>
        <v>Q4-2023</v>
      </c>
    </row>
    <row r="8031" spans="1:22" x14ac:dyDescent="0.35">
      <c r="A8031" t="s">
        <v>8172</v>
      </c>
      <c r="B8031" s="1">
        <v>45259</v>
      </c>
      <c r="C8031" t="s">
        <v>113</v>
      </c>
      <c r="D8031" t="s">
        <v>13</v>
      </c>
      <c r="E8031">
        <v>2240824861</v>
      </c>
      <c r="F8031" t="s">
        <v>68</v>
      </c>
      <c r="G8031" t="s">
        <v>69</v>
      </c>
      <c r="H8031" t="s">
        <v>11357</v>
      </c>
      <c r="I8031" t="s">
        <v>31</v>
      </c>
      <c r="J8031" t="s">
        <v>18</v>
      </c>
      <c r="K8031">
        <v>1711.76</v>
      </c>
      <c r="L8031">
        <v>195.95</v>
      </c>
      <c r="M8031" t="s">
        <v>19</v>
      </c>
      <c r="N8031">
        <v>0.114472823292985</v>
      </c>
      <c r="O8031" t="s">
        <v>11351</v>
      </c>
      <c r="P8031" t="s">
        <v>11352</v>
      </c>
      <c r="Q8031" t="s">
        <v>11365</v>
      </c>
      <c r="R8031" t="s">
        <v>11360</v>
      </c>
      <c r="S8031">
        <f>IF(SalesData[[#This Row],[Return Status]]="Returned",1,0)</f>
        <v>1</v>
      </c>
      <c r="T8031">
        <v>2081.52</v>
      </c>
      <c r="U8031" s="2">
        <f>EOMONTH(SalesData[[#This Row],[Order Date]],0)</f>
        <v>45260</v>
      </c>
      <c r="V8031" s="9" t="str">
        <f>"Q"&amp;INT((MONTH(SalesData[[#This Row],[Order Date]])+2)/3)&amp;"-"&amp;YEAR(SalesData[[#This Row],[Order Date]])</f>
        <v>Q4-2023</v>
      </c>
    </row>
    <row r="8032" spans="1:22" x14ac:dyDescent="0.35">
      <c r="A8032" t="s">
        <v>8173</v>
      </c>
      <c r="B8032" s="1">
        <v>45232</v>
      </c>
      <c r="C8032" t="s">
        <v>149</v>
      </c>
      <c r="D8032" t="s">
        <v>39</v>
      </c>
      <c r="E8032">
        <v>4677438163</v>
      </c>
      <c r="F8032" t="s">
        <v>127</v>
      </c>
      <c r="G8032" t="s">
        <v>29</v>
      </c>
      <c r="H8032" t="s">
        <v>11357</v>
      </c>
      <c r="I8032" t="s">
        <v>31</v>
      </c>
      <c r="J8032" t="s">
        <v>61</v>
      </c>
      <c r="K8032">
        <v>4743.1099999999997</v>
      </c>
      <c r="L8032">
        <v>999.72</v>
      </c>
      <c r="M8032" t="s">
        <v>62</v>
      </c>
      <c r="N8032">
        <v>0.21077310034977101</v>
      </c>
      <c r="O8032" t="s">
        <v>11351</v>
      </c>
      <c r="P8032" t="s">
        <v>11354</v>
      </c>
      <c r="R8032" t="s">
        <v>11353</v>
      </c>
      <c r="S8032">
        <f>IF(SalesData[[#This Row],[Return Status]]="Returned",1,0)</f>
        <v>0</v>
      </c>
      <c r="T8032">
        <v>2788.38</v>
      </c>
      <c r="U8032" s="2">
        <f>EOMONTH(SalesData[[#This Row],[Order Date]],0)</f>
        <v>45260</v>
      </c>
      <c r="V8032" s="9" t="str">
        <f>"Q"&amp;INT((MONTH(SalesData[[#This Row],[Order Date]])+2)/3)&amp;"-"&amp;YEAR(SalesData[[#This Row],[Order Date]])</f>
        <v>Q4-2023</v>
      </c>
    </row>
    <row r="8033" spans="1:22" x14ac:dyDescent="0.35">
      <c r="A8033" t="s">
        <v>8174</v>
      </c>
      <c r="B8033" s="1">
        <v>45237</v>
      </c>
      <c r="C8033" t="s">
        <v>184</v>
      </c>
      <c r="D8033" t="s">
        <v>39</v>
      </c>
      <c r="E8033">
        <v>9088610970</v>
      </c>
      <c r="F8033" t="s">
        <v>172</v>
      </c>
      <c r="G8033" t="s">
        <v>141</v>
      </c>
      <c r="H8033" t="s">
        <v>121</v>
      </c>
      <c r="I8033" t="s">
        <v>17</v>
      </c>
      <c r="J8033" t="s">
        <v>65</v>
      </c>
      <c r="K8033">
        <v>3292.62</v>
      </c>
      <c r="L8033">
        <v>822.27</v>
      </c>
      <c r="M8033" t="s">
        <v>65</v>
      </c>
      <c r="N8033">
        <v>0.24973121708548199</v>
      </c>
      <c r="O8033" t="s">
        <v>11351</v>
      </c>
      <c r="P8033" t="s">
        <v>11354</v>
      </c>
      <c r="Q8033" t="s">
        <v>11363</v>
      </c>
      <c r="R8033" t="s">
        <v>11360</v>
      </c>
      <c r="S8033">
        <f>IF(SalesData[[#This Row],[Return Status]]="Returned",1,0)</f>
        <v>1</v>
      </c>
      <c r="T8033">
        <v>2793.38</v>
      </c>
      <c r="U8033" s="2">
        <f>EOMONTH(SalesData[[#This Row],[Order Date]],0)</f>
        <v>45260</v>
      </c>
      <c r="V8033" s="9" t="str">
        <f>"Q"&amp;INT((MONTH(SalesData[[#This Row],[Order Date]])+2)/3)&amp;"-"&amp;YEAR(SalesData[[#This Row],[Order Date]])</f>
        <v>Q4-2023</v>
      </c>
    </row>
    <row r="8034" spans="1:22" x14ac:dyDescent="0.35">
      <c r="A8034" t="s">
        <v>8175</v>
      </c>
      <c r="B8034" s="1">
        <v>45244</v>
      </c>
      <c r="C8034" t="s">
        <v>325</v>
      </c>
      <c r="D8034" t="s">
        <v>13</v>
      </c>
      <c r="E8034">
        <v>1873266531</v>
      </c>
      <c r="F8034" t="s">
        <v>50</v>
      </c>
      <c r="G8034" t="s">
        <v>34</v>
      </c>
      <c r="H8034" t="s">
        <v>35</v>
      </c>
      <c r="I8034" t="s">
        <v>36</v>
      </c>
      <c r="J8034" t="s">
        <v>18</v>
      </c>
      <c r="K8034">
        <v>709.31</v>
      </c>
      <c r="L8034">
        <v>153.76</v>
      </c>
      <c r="M8034" t="s">
        <v>19</v>
      </c>
      <c r="N8034">
        <v>0.21677404801849701</v>
      </c>
      <c r="O8034" t="s">
        <v>11355</v>
      </c>
      <c r="P8034" t="s">
        <v>11354</v>
      </c>
      <c r="R8034" t="s">
        <v>11353</v>
      </c>
      <c r="S8034">
        <f>IF(SalesData[[#This Row],[Return Status]]="Returned",1,0)</f>
        <v>0</v>
      </c>
      <c r="U8034" s="2">
        <f>EOMONTH(SalesData[[#This Row],[Order Date]],0)</f>
        <v>45260</v>
      </c>
      <c r="V8034" s="9" t="str">
        <f>"Q"&amp;INT((MONTH(SalesData[[#This Row],[Order Date]])+2)/3)&amp;"-"&amp;YEAR(SalesData[[#This Row],[Order Date]])</f>
        <v>Q4-2023</v>
      </c>
    </row>
    <row r="8035" spans="1:22" x14ac:dyDescent="0.35">
      <c r="A8035" t="s">
        <v>8176</v>
      </c>
      <c r="B8035" s="1">
        <v>45258</v>
      </c>
      <c r="C8035" t="s">
        <v>38</v>
      </c>
      <c r="D8035" t="s">
        <v>13</v>
      </c>
      <c r="E8035">
        <v>2930634562</v>
      </c>
      <c r="F8035" t="s">
        <v>159</v>
      </c>
      <c r="G8035" t="s">
        <v>11375</v>
      </c>
      <c r="H8035" t="s">
        <v>85</v>
      </c>
      <c r="I8035" t="s">
        <v>31</v>
      </c>
      <c r="J8035" t="s">
        <v>19</v>
      </c>
      <c r="K8035">
        <v>4411.29</v>
      </c>
      <c r="L8035">
        <v>1300.44</v>
      </c>
      <c r="M8035" t="s">
        <v>19</v>
      </c>
      <c r="N8035">
        <v>0.29479812027774199</v>
      </c>
      <c r="O8035" t="s">
        <v>11351</v>
      </c>
      <c r="P8035" t="s">
        <v>11354</v>
      </c>
      <c r="R8035" t="s">
        <v>11353</v>
      </c>
      <c r="S8035">
        <f>IF(SalesData[[#This Row],[Return Status]]="Returned",1,0)</f>
        <v>0</v>
      </c>
      <c r="U8035" s="2">
        <f>EOMONTH(SalesData[[#This Row],[Order Date]],0)</f>
        <v>45260</v>
      </c>
      <c r="V8035" s="9" t="str">
        <f>"Q"&amp;INT((MONTH(SalesData[[#This Row],[Order Date]])+2)/3)&amp;"-"&amp;YEAR(SalesData[[#This Row],[Order Date]])</f>
        <v>Q4-2023</v>
      </c>
    </row>
    <row r="8036" spans="1:22" x14ac:dyDescent="0.35">
      <c r="A8036" t="s">
        <v>8177</v>
      </c>
      <c r="B8036" s="1">
        <v>45247</v>
      </c>
      <c r="C8036" t="s">
        <v>45</v>
      </c>
      <c r="D8036" t="s">
        <v>99</v>
      </c>
      <c r="E8036">
        <v>7874556705</v>
      </c>
      <c r="F8036" t="s">
        <v>120</v>
      </c>
      <c r="G8036" t="s">
        <v>141</v>
      </c>
      <c r="H8036" t="s">
        <v>121</v>
      </c>
      <c r="I8036" t="s">
        <v>17</v>
      </c>
      <c r="J8036" t="s">
        <v>18</v>
      </c>
      <c r="K8036">
        <v>4315.08</v>
      </c>
      <c r="L8036">
        <v>731.41</v>
      </c>
      <c r="M8036" t="s">
        <v>19</v>
      </c>
      <c r="N8036">
        <v>0.16950091307692999</v>
      </c>
      <c r="O8036" t="s">
        <v>11351</v>
      </c>
      <c r="P8036" t="s">
        <v>11352</v>
      </c>
      <c r="R8036" t="s">
        <v>11353</v>
      </c>
      <c r="S8036">
        <f>IF(SalesData[[#This Row],[Return Status]]="Returned",1,0)</f>
        <v>0</v>
      </c>
      <c r="T8036">
        <v>2793.38</v>
      </c>
      <c r="U8036" s="2">
        <f>EOMONTH(SalesData[[#This Row],[Order Date]],0)</f>
        <v>45260</v>
      </c>
      <c r="V8036" s="9" t="str">
        <f>"Q"&amp;INT((MONTH(SalesData[[#This Row],[Order Date]])+2)/3)&amp;"-"&amp;YEAR(SalesData[[#This Row],[Order Date]])</f>
        <v>Q4-2023</v>
      </c>
    </row>
    <row r="8037" spans="1:22" x14ac:dyDescent="0.35">
      <c r="A8037" t="s">
        <v>8178</v>
      </c>
      <c r="B8037" s="1">
        <v>45234</v>
      </c>
      <c r="C8037" t="s">
        <v>111</v>
      </c>
      <c r="D8037" t="s">
        <v>27</v>
      </c>
      <c r="E8037">
        <v>5988181286</v>
      </c>
      <c r="F8037" t="s">
        <v>95</v>
      </c>
      <c r="G8037" t="s">
        <v>280</v>
      </c>
      <c r="H8037" t="s">
        <v>60</v>
      </c>
      <c r="I8037" t="s">
        <v>31</v>
      </c>
      <c r="J8037" t="s">
        <v>18</v>
      </c>
      <c r="K8037">
        <v>1704.32</v>
      </c>
      <c r="L8037">
        <v>290.45</v>
      </c>
      <c r="M8037" t="s">
        <v>19</v>
      </c>
      <c r="N8037">
        <v>0.170419874202028</v>
      </c>
      <c r="O8037" t="s">
        <v>11351</v>
      </c>
      <c r="P8037" t="s">
        <v>11352</v>
      </c>
      <c r="R8037" t="s">
        <v>11353</v>
      </c>
      <c r="S8037">
        <f>IF(SalesData[[#This Row],[Return Status]]="Returned",1,0)</f>
        <v>0</v>
      </c>
      <c r="U8037" s="2">
        <f>EOMONTH(SalesData[[#This Row],[Order Date]],0)</f>
        <v>45260</v>
      </c>
      <c r="V8037" s="9" t="str">
        <f>"Q"&amp;INT((MONTH(SalesData[[#This Row],[Order Date]])+2)/3)&amp;"-"&amp;YEAR(SalesData[[#This Row],[Order Date]])</f>
        <v>Q4-2023</v>
      </c>
    </row>
    <row r="8038" spans="1:22" x14ac:dyDescent="0.35">
      <c r="A8038" t="s">
        <v>8179</v>
      </c>
      <c r="B8038" s="1">
        <v>45235</v>
      </c>
      <c r="C8038" t="s">
        <v>124</v>
      </c>
      <c r="D8038" t="s">
        <v>80</v>
      </c>
      <c r="E8038">
        <v>8049497779</v>
      </c>
      <c r="F8038" t="s">
        <v>100</v>
      </c>
      <c r="G8038" t="s">
        <v>34</v>
      </c>
      <c r="H8038" t="s">
        <v>35</v>
      </c>
      <c r="I8038" t="s">
        <v>36</v>
      </c>
      <c r="J8038" t="s">
        <v>62</v>
      </c>
      <c r="K8038">
        <v>2973.26</v>
      </c>
      <c r="L8038">
        <v>558.5</v>
      </c>
      <c r="M8038" t="s">
        <v>62</v>
      </c>
      <c r="N8038">
        <v>0.18784095571863901</v>
      </c>
      <c r="O8038" t="s">
        <v>11351</v>
      </c>
      <c r="P8038" t="s">
        <v>11352</v>
      </c>
      <c r="R8038" t="s">
        <v>11353</v>
      </c>
      <c r="S8038">
        <f>IF(SalesData[[#This Row],[Return Status]]="Returned",1,0)</f>
        <v>0</v>
      </c>
      <c r="U8038" s="2">
        <f>EOMONTH(SalesData[[#This Row],[Order Date]],0)</f>
        <v>45260</v>
      </c>
      <c r="V8038" s="9" t="str">
        <f>"Q"&amp;INT((MONTH(SalesData[[#This Row],[Order Date]])+2)/3)&amp;"-"&amp;YEAR(SalesData[[#This Row],[Order Date]])</f>
        <v>Q4-2023</v>
      </c>
    </row>
    <row r="8039" spans="1:22" x14ac:dyDescent="0.35">
      <c r="A8039" t="s">
        <v>8180</v>
      </c>
      <c r="B8039" s="1">
        <v>45233</v>
      </c>
      <c r="C8039" t="s">
        <v>67</v>
      </c>
      <c r="D8039" t="s">
        <v>39</v>
      </c>
      <c r="E8039">
        <v>5351608931</v>
      </c>
      <c r="F8039" t="s">
        <v>88</v>
      </c>
      <c r="G8039" t="s">
        <v>89</v>
      </c>
      <c r="H8039" t="s">
        <v>90</v>
      </c>
      <c r="I8039" t="s">
        <v>31</v>
      </c>
      <c r="J8039" t="s">
        <v>19</v>
      </c>
      <c r="K8039">
        <v>3734.83</v>
      </c>
      <c r="L8039">
        <v>998.83</v>
      </c>
      <c r="M8039" t="s">
        <v>19</v>
      </c>
      <c r="N8039">
        <v>0.26743653660273697</v>
      </c>
      <c r="O8039" t="s">
        <v>11351</v>
      </c>
      <c r="P8039" t="s">
        <v>11354</v>
      </c>
      <c r="R8039" t="s">
        <v>11353</v>
      </c>
      <c r="S8039">
        <f>IF(SalesData[[#This Row],[Return Status]]="Returned",1,0)</f>
        <v>0</v>
      </c>
      <c r="T8039">
        <v>207.68</v>
      </c>
      <c r="U8039" s="2">
        <f>EOMONTH(SalesData[[#This Row],[Order Date]],0)</f>
        <v>45260</v>
      </c>
      <c r="V8039" s="9" t="str">
        <f>"Q"&amp;INT((MONTH(SalesData[[#This Row],[Order Date]])+2)/3)&amp;"-"&amp;YEAR(SalesData[[#This Row],[Order Date]])</f>
        <v>Q4-2023</v>
      </c>
    </row>
    <row r="8040" spans="1:22" x14ac:dyDescent="0.35">
      <c r="A8040" t="s">
        <v>8181</v>
      </c>
      <c r="B8040" s="1">
        <v>45231</v>
      </c>
      <c r="C8040" t="s">
        <v>45</v>
      </c>
      <c r="D8040" t="s">
        <v>13</v>
      </c>
      <c r="E8040">
        <v>837763209</v>
      </c>
      <c r="F8040" t="s">
        <v>222</v>
      </c>
      <c r="G8040" t="s">
        <v>164</v>
      </c>
      <c r="H8040" t="s">
        <v>165</v>
      </c>
      <c r="I8040" t="s">
        <v>36</v>
      </c>
      <c r="J8040" t="s">
        <v>62</v>
      </c>
      <c r="K8040">
        <v>2786.72</v>
      </c>
      <c r="L8040">
        <v>131.21</v>
      </c>
      <c r="M8040" t="s">
        <v>62</v>
      </c>
      <c r="N8040">
        <v>4.7084027099959798E-2</v>
      </c>
      <c r="O8040" t="s">
        <v>11351</v>
      </c>
      <c r="P8040" t="s">
        <v>11356</v>
      </c>
      <c r="R8040" t="s">
        <v>11353</v>
      </c>
      <c r="S8040">
        <f>IF(SalesData[[#This Row],[Return Status]]="Returned",1,0)</f>
        <v>0</v>
      </c>
      <c r="U8040" s="2">
        <f>EOMONTH(SalesData[[#This Row],[Order Date]],0)</f>
        <v>45260</v>
      </c>
      <c r="V8040" s="9" t="str">
        <f>"Q"&amp;INT((MONTH(SalesData[[#This Row],[Order Date]])+2)/3)&amp;"-"&amp;YEAR(SalesData[[#This Row],[Order Date]])</f>
        <v>Q4-2023</v>
      </c>
    </row>
    <row r="8041" spans="1:22" x14ac:dyDescent="0.35">
      <c r="A8041" t="s">
        <v>8182</v>
      </c>
      <c r="B8041" s="1">
        <v>45258</v>
      </c>
      <c r="C8041" t="s">
        <v>205</v>
      </c>
      <c r="D8041" t="s">
        <v>72</v>
      </c>
      <c r="E8041">
        <v>2260750729</v>
      </c>
      <c r="F8041" t="s">
        <v>129</v>
      </c>
      <c r="G8041" t="s">
        <v>11371</v>
      </c>
      <c r="H8041" t="s">
        <v>55</v>
      </c>
      <c r="I8041" t="s">
        <v>31</v>
      </c>
      <c r="J8041" t="s">
        <v>19</v>
      </c>
      <c r="K8041">
        <v>2910.55</v>
      </c>
      <c r="L8041">
        <v>533.39</v>
      </c>
      <c r="M8041" t="s">
        <v>19</v>
      </c>
      <c r="N8041">
        <v>0.183260895706997</v>
      </c>
      <c r="O8041" t="s">
        <v>11351</v>
      </c>
      <c r="P8041" t="s">
        <v>11352</v>
      </c>
      <c r="R8041" t="s">
        <v>11353</v>
      </c>
      <c r="S8041">
        <f>IF(SalesData[[#This Row],[Return Status]]="Returned",1,0)</f>
        <v>0</v>
      </c>
      <c r="U8041" s="2">
        <f>EOMONTH(SalesData[[#This Row],[Order Date]],0)</f>
        <v>45260</v>
      </c>
      <c r="V8041" s="9" t="str">
        <f>"Q"&amp;INT((MONTH(SalesData[[#This Row],[Order Date]])+2)/3)&amp;"-"&amp;YEAR(SalesData[[#This Row],[Order Date]])</f>
        <v>Q4-2023</v>
      </c>
    </row>
    <row r="8042" spans="1:22" x14ac:dyDescent="0.35">
      <c r="A8042" t="s">
        <v>8183</v>
      </c>
      <c r="B8042" s="1">
        <v>45240</v>
      </c>
      <c r="C8042" t="s">
        <v>77</v>
      </c>
      <c r="D8042" t="s">
        <v>27</v>
      </c>
      <c r="E8042">
        <v>3303720000</v>
      </c>
      <c r="F8042" t="s">
        <v>107</v>
      </c>
      <c r="G8042" t="s">
        <v>15</v>
      </c>
      <c r="H8042" t="s">
        <v>16</v>
      </c>
      <c r="I8042" t="s">
        <v>17</v>
      </c>
      <c r="J8042" t="s">
        <v>62</v>
      </c>
      <c r="K8042">
        <v>3384.49</v>
      </c>
      <c r="L8042">
        <v>947.65</v>
      </c>
      <c r="M8042" t="s">
        <v>62</v>
      </c>
      <c r="N8042">
        <v>0.27999787264846399</v>
      </c>
      <c r="O8042" t="s">
        <v>11351</v>
      </c>
      <c r="P8042" t="s">
        <v>11354</v>
      </c>
      <c r="R8042" t="s">
        <v>11353</v>
      </c>
      <c r="S8042">
        <f>IF(SalesData[[#This Row],[Return Status]]="Returned",1,0)</f>
        <v>0</v>
      </c>
      <c r="T8042">
        <v>2085.91</v>
      </c>
      <c r="U8042" s="2">
        <f>EOMONTH(SalesData[[#This Row],[Order Date]],0)</f>
        <v>45260</v>
      </c>
      <c r="V8042" s="9" t="str">
        <f>"Q"&amp;INT((MONTH(SalesData[[#This Row],[Order Date]])+2)/3)&amp;"-"&amp;YEAR(SalesData[[#This Row],[Order Date]])</f>
        <v>Q4-2023</v>
      </c>
    </row>
    <row r="8043" spans="1:22" x14ac:dyDescent="0.35">
      <c r="A8043" t="s">
        <v>8184</v>
      </c>
      <c r="B8043" s="1">
        <v>45245</v>
      </c>
      <c r="C8043" t="s">
        <v>71</v>
      </c>
      <c r="D8043" t="s">
        <v>39</v>
      </c>
      <c r="E8043">
        <v>7914425714</v>
      </c>
      <c r="F8043" t="s">
        <v>133</v>
      </c>
      <c r="G8043" t="s">
        <v>89</v>
      </c>
      <c r="H8043" t="s">
        <v>90</v>
      </c>
      <c r="I8043" t="s">
        <v>31</v>
      </c>
      <c r="J8043" t="s">
        <v>65</v>
      </c>
      <c r="K8043">
        <v>4016.58</v>
      </c>
      <c r="L8043">
        <v>167.3</v>
      </c>
      <c r="M8043" t="s">
        <v>65</v>
      </c>
      <c r="N8043">
        <v>4.1652351005083903E-2</v>
      </c>
      <c r="O8043" t="s">
        <v>11351</v>
      </c>
      <c r="P8043" t="s">
        <v>11356</v>
      </c>
      <c r="R8043" t="s">
        <v>11353</v>
      </c>
      <c r="S8043">
        <f>IF(SalesData[[#This Row],[Return Status]]="Returned",1,0)</f>
        <v>0</v>
      </c>
      <c r="T8043">
        <v>207.68</v>
      </c>
      <c r="U8043" s="2">
        <f>EOMONTH(SalesData[[#This Row],[Order Date]],0)</f>
        <v>45260</v>
      </c>
      <c r="V8043" s="9" t="str">
        <f>"Q"&amp;INT((MONTH(SalesData[[#This Row],[Order Date]])+2)/3)&amp;"-"&amp;YEAR(SalesData[[#This Row],[Order Date]])</f>
        <v>Q4-2023</v>
      </c>
    </row>
    <row r="8044" spans="1:22" x14ac:dyDescent="0.35">
      <c r="A8044" t="s">
        <v>8185</v>
      </c>
      <c r="B8044" s="1">
        <v>45257</v>
      </c>
      <c r="C8044" t="s">
        <v>111</v>
      </c>
      <c r="D8044" t="s">
        <v>72</v>
      </c>
      <c r="E8044">
        <v>5212858356</v>
      </c>
      <c r="F8044" t="s">
        <v>109</v>
      </c>
      <c r="G8044" t="s">
        <v>11378</v>
      </c>
      <c r="H8044" t="s">
        <v>60</v>
      </c>
      <c r="I8044" t="s">
        <v>31</v>
      </c>
      <c r="J8044" t="s">
        <v>65</v>
      </c>
      <c r="K8044">
        <v>3053.59</v>
      </c>
      <c r="L8044">
        <v>419.27</v>
      </c>
      <c r="M8044" t="s">
        <v>65</v>
      </c>
      <c r="N8044">
        <v>0.13730396025661601</v>
      </c>
      <c r="O8044" t="s">
        <v>11351</v>
      </c>
      <c r="P8044" t="s">
        <v>11352</v>
      </c>
      <c r="R8044" t="s">
        <v>11353</v>
      </c>
      <c r="S8044">
        <f>IF(SalesData[[#This Row],[Return Status]]="Returned",1,0)</f>
        <v>0</v>
      </c>
      <c r="U8044" s="2">
        <f>EOMONTH(SalesData[[#This Row],[Order Date]],0)</f>
        <v>45260</v>
      </c>
      <c r="V8044" s="9" t="str">
        <f>"Q"&amp;INT((MONTH(SalesData[[#This Row],[Order Date]])+2)/3)&amp;"-"&amp;YEAR(SalesData[[#This Row],[Order Date]])</f>
        <v>Q4-2023</v>
      </c>
    </row>
    <row r="8045" spans="1:22" x14ac:dyDescent="0.35">
      <c r="A8045" t="s">
        <v>8186</v>
      </c>
      <c r="B8045" s="1">
        <v>45231</v>
      </c>
      <c r="C8045" t="s">
        <v>184</v>
      </c>
      <c r="D8045" t="s">
        <v>145</v>
      </c>
      <c r="E8045">
        <v>4539959381</v>
      </c>
      <c r="F8045" t="s">
        <v>116</v>
      </c>
      <c r="G8045" t="s">
        <v>74</v>
      </c>
      <c r="H8045" t="s">
        <v>75</v>
      </c>
      <c r="I8045" t="s">
        <v>36</v>
      </c>
      <c r="J8045" t="s">
        <v>65</v>
      </c>
      <c r="K8045">
        <v>1730</v>
      </c>
      <c r="L8045">
        <v>218.36</v>
      </c>
      <c r="M8045" t="s">
        <v>65</v>
      </c>
      <c r="N8045">
        <v>0.12621965317919101</v>
      </c>
      <c r="O8045" t="s">
        <v>11351</v>
      </c>
      <c r="P8045" t="s">
        <v>11352</v>
      </c>
      <c r="R8045" t="s">
        <v>11353</v>
      </c>
      <c r="S8045">
        <f>IF(SalesData[[#This Row],[Return Status]]="Returned",1,0)</f>
        <v>0</v>
      </c>
      <c r="T8045">
        <v>2420.2800000000002</v>
      </c>
      <c r="U8045" s="2">
        <f>EOMONTH(SalesData[[#This Row],[Order Date]],0)</f>
        <v>45260</v>
      </c>
      <c r="V8045" s="9" t="str">
        <f>"Q"&amp;INT((MONTH(SalesData[[#This Row],[Order Date]])+2)/3)&amp;"-"&amp;YEAR(SalesData[[#This Row],[Order Date]])</f>
        <v>Q4-2023</v>
      </c>
    </row>
    <row r="8046" spans="1:22" x14ac:dyDescent="0.35">
      <c r="A8046" t="s">
        <v>8187</v>
      </c>
      <c r="B8046" s="1">
        <v>45247</v>
      </c>
      <c r="C8046" t="s">
        <v>106</v>
      </c>
      <c r="D8046" t="s">
        <v>39</v>
      </c>
      <c r="E8046">
        <v>7122893256</v>
      </c>
      <c r="F8046" t="s">
        <v>140</v>
      </c>
      <c r="G8046" t="s">
        <v>141</v>
      </c>
      <c r="H8046" t="s">
        <v>121</v>
      </c>
      <c r="I8046" t="s">
        <v>17</v>
      </c>
      <c r="J8046" t="s">
        <v>18</v>
      </c>
      <c r="K8046">
        <v>4894.8900000000003</v>
      </c>
      <c r="L8046">
        <v>1236.9000000000001</v>
      </c>
      <c r="M8046" t="s">
        <v>19</v>
      </c>
      <c r="N8046">
        <v>0.25269209318289099</v>
      </c>
      <c r="O8046" t="s">
        <v>11351</v>
      </c>
      <c r="P8046" t="s">
        <v>11354</v>
      </c>
      <c r="R8046" t="s">
        <v>11353</v>
      </c>
      <c r="S8046">
        <f>IF(SalesData[[#This Row],[Return Status]]="Returned",1,0)</f>
        <v>0</v>
      </c>
      <c r="T8046">
        <v>2793.38</v>
      </c>
      <c r="U8046" s="2">
        <f>EOMONTH(SalesData[[#This Row],[Order Date]],0)</f>
        <v>45260</v>
      </c>
      <c r="V8046" s="9" t="str">
        <f>"Q"&amp;INT((MONTH(SalesData[[#This Row],[Order Date]])+2)/3)&amp;"-"&amp;YEAR(SalesData[[#This Row],[Order Date]])</f>
        <v>Q4-2023</v>
      </c>
    </row>
    <row r="8047" spans="1:22" x14ac:dyDescent="0.35">
      <c r="A8047" t="s">
        <v>8188</v>
      </c>
      <c r="B8047" s="1">
        <v>45252</v>
      </c>
      <c r="C8047" t="s">
        <v>162</v>
      </c>
      <c r="D8047" t="s">
        <v>80</v>
      </c>
      <c r="E8047">
        <v>3945625962</v>
      </c>
      <c r="F8047" t="s">
        <v>238</v>
      </c>
      <c r="G8047" t="s">
        <v>74</v>
      </c>
      <c r="H8047" t="s">
        <v>75</v>
      </c>
      <c r="I8047" t="s">
        <v>36</v>
      </c>
      <c r="J8047" t="s">
        <v>61</v>
      </c>
      <c r="K8047">
        <v>2386.8200000000002</v>
      </c>
      <c r="L8047">
        <v>662.46</v>
      </c>
      <c r="M8047" t="s">
        <v>62</v>
      </c>
      <c r="N8047">
        <v>0.277549207732464</v>
      </c>
      <c r="O8047" t="s">
        <v>11351</v>
      </c>
      <c r="P8047" t="s">
        <v>11354</v>
      </c>
      <c r="Q8047" t="s">
        <v>11376</v>
      </c>
      <c r="R8047" t="s">
        <v>11360</v>
      </c>
      <c r="S8047">
        <f>IF(SalesData[[#This Row],[Return Status]]="Returned",1,0)</f>
        <v>1</v>
      </c>
      <c r="T8047">
        <v>2420.2800000000002</v>
      </c>
      <c r="U8047" s="2">
        <f>EOMONTH(SalesData[[#This Row],[Order Date]],0)</f>
        <v>45260</v>
      </c>
      <c r="V8047" s="9" t="str">
        <f>"Q"&amp;INT((MONTH(SalesData[[#This Row],[Order Date]])+2)/3)&amp;"-"&amp;YEAR(SalesData[[#This Row],[Order Date]])</f>
        <v>Q4-2023</v>
      </c>
    </row>
    <row r="8048" spans="1:22" x14ac:dyDescent="0.35">
      <c r="A8048" t="s">
        <v>8189</v>
      </c>
      <c r="B8048" s="1">
        <v>45238</v>
      </c>
      <c r="C8048" t="s">
        <v>94</v>
      </c>
      <c r="D8048" t="s">
        <v>46</v>
      </c>
      <c r="E8048">
        <v>1789835729</v>
      </c>
      <c r="F8048" t="s">
        <v>127</v>
      </c>
      <c r="G8048" t="s">
        <v>29</v>
      </c>
      <c r="H8048" t="s">
        <v>30</v>
      </c>
      <c r="I8048" t="s">
        <v>31</v>
      </c>
      <c r="J8048" t="s">
        <v>19</v>
      </c>
      <c r="K8048">
        <v>1506.58</v>
      </c>
      <c r="L8048">
        <v>94.51</v>
      </c>
      <c r="M8048" t="s">
        <v>19</v>
      </c>
      <c r="N8048">
        <v>6.2731484554421305E-2</v>
      </c>
      <c r="O8048" t="s">
        <v>11351</v>
      </c>
      <c r="P8048" t="s">
        <v>11356</v>
      </c>
      <c r="R8048" t="s">
        <v>11353</v>
      </c>
      <c r="S8048">
        <f>IF(SalesData[[#This Row],[Return Status]]="Returned",1,0)</f>
        <v>0</v>
      </c>
      <c r="T8048">
        <v>2788.38</v>
      </c>
      <c r="U8048" s="2">
        <f>EOMONTH(SalesData[[#This Row],[Order Date]],0)</f>
        <v>45260</v>
      </c>
      <c r="V8048" s="9" t="str">
        <f>"Q"&amp;INT((MONTH(SalesData[[#This Row],[Order Date]])+2)/3)&amp;"-"&amp;YEAR(SalesData[[#This Row],[Order Date]])</f>
        <v>Q4-2023</v>
      </c>
    </row>
    <row r="8049" spans="1:22" x14ac:dyDescent="0.35">
      <c r="A8049" t="s">
        <v>8190</v>
      </c>
      <c r="B8049" s="1">
        <v>45237</v>
      </c>
      <c r="C8049" t="s">
        <v>194</v>
      </c>
      <c r="D8049" t="s">
        <v>13</v>
      </c>
      <c r="E8049">
        <v>3206880831</v>
      </c>
      <c r="F8049" t="s">
        <v>172</v>
      </c>
      <c r="G8049" t="s">
        <v>141</v>
      </c>
      <c r="H8049" t="s">
        <v>121</v>
      </c>
      <c r="I8049" t="s">
        <v>17</v>
      </c>
      <c r="J8049" t="s">
        <v>65</v>
      </c>
      <c r="K8049">
        <v>2460.8000000000002</v>
      </c>
      <c r="L8049">
        <v>288.41000000000003</v>
      </c>
      <c r="M8049" t="s">
        <v>65</v>
      </c>
      <c r="N8049">
        <v>0.117201723016905</v>
      </c>
      <c r="O8049" t="s">
        <v>11351</v>
      </c>
      <c r="P8049" t="s">
        <v>11352</v>
      </c>
      <c r="R8049" t="s">
        <v>11353</v>
      </c>
      <c r="S8049">
        <f>IF(SalesData[[#This Row],[Return Status]]="Returned",1,0)</f>
        <v>0</v>
      </c>
      <c r="T8049">
        <v>2793.38</v>
      </c>
      <c r="U8049" s="2">
        <f>EOMONTH(SalesData[[#This Row],[Order Date]],0)</f>
        <v>45260</v>
      </c>
      <c r="V8049" s="9" t="str">
        <f>"Q"&amp;INT((MONTH(SalesData[[#This Row],[Order Date]])+2)/3)&amp;"-"&amp;YEAR(SalesData[[#This Row],[Order Date]])</f>
        <v>Q4-2023</v>
      </c>
    </row>
    <row r="8050" spans="1:22" x14ac:dyDescent="0.35">
      <c r="A8050" t="s">
        <v>8191</v>
      </c>
      <c r="B8050" s="1">
        <v>45244</v>
      </c>
      <c r="C8050" t="s">
        <v>132</v>
      </c>
      <c r="D8050" t="s">
        <v>145</v>
      </c>
      <c r="E8050">
        <v>6919457501</v>
      </c>
      <c r="F8050" t="s">
        <v>163</v>
      </c>
      <c r="G8050" t="s">
        <v>164</v>
      </c>
      <c r="H8050" t="s">
        <v>165</v>
      </c>
      <c r="I8050" t="s">
        <v>36</v>
      </c>
      <c r="J8050" t="s">
        <v>18</v>
      </c>
      <c r="K8050">
        <v>1259.3800000000001</v>
      </c>
      <c r="L8050">
        <v>312.64999999999998</v>
      </c>
      <c r="M8050" t="s">
        <v>19</v>
      </c>
      <c r="N8050">
        <v>0.248257078880084</v>
      </c>
      <c r="O8050" t="s">
        <v>11351</v>
      </c>
      <c r="P8050" t="s">
        <v>11354</v>
      </c>
      <c r="R8050" t="s">
        <v>11353</v>
      </c>
      <c r="S8050">
        <f>IF(SalesData[[#This Row],[Return Status]]="Returned",1,0)</f>
        <v>0</v>
      </c>
      <c r="U8050" s="2">
        <f>EOMONTH(SalesData[[#This Row],[Order Date]],0)</f>
        <v>45260</v>
      </c>
      <c r="V8050" s="9" t="str">
        <f>"Q"&amp;INT((MONTH(SalesData[[#This Row],[Order Date]])+2)/3)&amp;"-"&amp;YEAR(SalesData[[#This Row],[Order Date]])</f>
        <v>Q4-2023</v>
      </c>
    </row>
    <row r="8051" spans="1:22" x14ac:dyDescent="0.35">
      <c r="A8051" t="s">
        <v>8192</v>
      </c>
      <c r="B8051" s="1">
        <v>45231</v>
      </c>
      <c r="C8051" t="s">
        <v>184</v>
      </c>
      <c r="D8051" t="s">
        <v>72</v>
      </c>
      <c r="E8051">
        <v>8506631654</v>
      </c>
      <c r="F8051" t="s">
        <v>312</v>
      </c>
      <c r="G8051" t="s">
        <v>141</v>
      </c>
      <c r="H8051" t="s">
        <v>121</v>
      </c>
      <c r="I8051" t="s">
        <v>17</v>
      </c>
      <c r="J8051" t="s">
        <v>65</v>
      </c>
      <c r="K8051">
        <v>896.62</v>
      </c>
      <c r="L8051">
        <v>151.54</v>
      </c>
      <c r="M8051" t="s">
        <v>65</v>
      </c>
      <c r="N8051">
        <v>0.16901251366242101</v>
      </c>
      <c r="O8051" t="s">
        <v>11355</v>
      </c>
      <c r="P8051" t="s">
        <v>11352</v>
      </c>
      <c r="R8051" t="s">
        <v>11353</v>
      </c>
      <c r="S8051">
        <f>IF(SalesData[[#This Row],[Return Status]]="Returned",1,0)</f>
        <v>0</v>
      </c>
      <c r="T8051">
        <v>2793.38</v>
      </c>
      <c r="U8051" s="2">
        <f>EOMONTH(SalesData[[#This Row],[Order Date]],0)</f>
        <v>45260</v>
      </c>
      <c r="V8051" s="9" t="str">
        <f>"Q"&amp;INT((MONTH(SalesData[[#This Row],[Order Date]])+2)/3)&amp;"-"&amp;YEAR(SalesData[[#This Row],[Order Date]])</f>
        <v>Q4-2023</v>
      </c>
    </row>
    <row r="8052" spans="1:22" x14ac:dyDescent="0.35">
      <c r="A8052" t="s">
        <v>8193</v>
      </c>
      <c r="B8052" s="1">
        <v>45241</v>
      </c>
      <c r="C8052" t="s">
        <v>77</v>
      </c>
      <c r="D8052" t="s">
        <v>99</v>
      </c>
      <c r="E8052">
        <v>5166177209</v>
      </c>
      <c r="F8052" t="s">
        <v>185</v>
      </c>
      <c r="G8052" t="s">
        <v>164</v>
      </c>
      <c r="H8052" t="s">
        <v>165</v>
      </c>
      <c r="I8052" t="s">
        <v>36</v>
      </c>
      <c r="J8052" t="s">
        <v>19</v>
      </c>
      <c r="K8052">
        <v>4694.75</v>
      </c>
      <c r="L8052">
        <v>1110.8</v>
      </c>
      <c r="M8052" t="s">
        <v>19</v>
      </c>
      <c r="N8052">
        <v>0.236604718036104</v>
      </c>
      <c r="O8052" t="s">
        <v>11351</v>
      </c>
      <c r="P8052" t="s">
        <v>11354</v>
      </c>
      <c r="R8052" t="s">
        <v>11353</v>
      </c>
      <c r="S8052">
        <f>IF(SalesData[[#This Row],[Return Status]]="Returned",1,0)</f>
        <v>0</v>
      </c>
      <c r="U8052" s="2">
        <f>EOMONTH(SalesData[[#This Row],[Order Date]],0)</f>
        <v>45260</v>
      </c>
      <c r="V8052" s="9" t="str">
        <f>"Q"&amp;INT((MONTH(SalesData[[#This Row],[Order Date]])+2)/3)&amp;"-"&amp;YEAR(SalesData[[#This Row],[Order Date]])</f>
        <v>Q4-2023</v>
      </c>
    </row>
    <row r="8053" spans="1:22" x14ac:dyDescent="0.35">
      <c r="A8053" t="s">
        <v>8194</v>
      </c>
      <c r="B8053" s="1">
        <v>45247</v>
      </c>
      <c r="C8053" t="s">
        <v>106</v>
      </c>
      <c r="D8053" t="s">
        <v>80</v>
      </c>
      <c r="E8053">
        <v>9978764119</v>
      </c>
      <c r="F8053" t="s">
        <v>40</v>
      </c>
      <c r="G8053" t="s">
        <v>69</v>
      </c>
      <c r="H8053" t="s">
        <v>41</v>
      </c>
      <c r="I8053" t="s">
        <v>31</v>
      </c>
      <c r="J8053" t="s">
        <v>18</v>
      </c>
      <c r="K8053">
        <v>1000.13</v>
      </c>
      <c r="L8053">
        <v>51.75</v>
      </c>
      <c r="M8053" t="s">
        <v>19</v>
      </c>
      <c r="N8053">
        <v>5.1743273374461302E-2</v>
      </c>
      <c r="O8053" t="s">
        <v>11351</v>
      </c>
      <c r="P8053" t="s">
        <v>11356</v>
      </c>
      <c r="R8053" t="s">
        <v>11353</v>
      </c>
      <c r="S8053">
        <f>IF(SalesData[[#This Row],[Return Status]]="Returned",1,0)</f>
        <v>0</v>
      </c>
      <c r="T8053">
        <v>2081.52</v>
      </c>
      <c r="U8053" s="2">
        <f>EOMONTH(SalesData[[#This Row],[Order Date]],0)</f>
        <v>45260</v>
      </c>
      <c r="V8053" s="9" t="str">
        <f>"Q"&amp;INT((MONTH(SalesData[[#This Row],[Order Date]])+2)/3)&amp;"-"&amp;YEAR(SalesData[[#This Row],[Order Date]])</f>
        <v>Q4-2023</v>
      </c>
    </row>
    <row r="8054" spans="1:22" x14ac:dyDescent="0.35">
      <c r="A8054" t="s">
        <v>8195</v>
      </c>
      <c r="B8054" s="1">
        <v>45243</v>
      </c>
      <c r="C8054" t="s">
        <v>21</v>
      </c>
      <c r="D8054" t="s">
        <v>39</v>
      </c>
      <c r="E8054">
        <v>3952618474</v>
      </c>
      <c r="F8054" t="s">
        <v>156</v>
      </c>
      <c r="G8054" t="s">
        <v>84</v>
      </c>
      <c r="H8054" t="s">
        <v>85</v>
      </c>
      <c r="I8054" t="s">
        <v>31</v>
      </c>
      <c r="J8054" t="s">
        <v>62</v>
      </c>
      <c r="K8054">
        <v>2618.34</v>
      </c>
      <c r="L8054">
        <v>389.91</v>
      </c>
      <c r="M8054" t="s">
        <v>62</v>
      </c>
      <c r="N8054">
        <v>0.14891496138774901</v>
      </c>
      <c r="O8054" t="s">
        <v>11351</v>
      </c>
      <c r="P8054" t="s">
        <v>11352</v>
      </c>
      <c r="R8054" t="s">
        <v>11353</v>
      </c>
      <c r="S8054">
        <f>IF(SalesData[[#This Row],[Return Status]]="Returned",1,0)</f>
        <v>0</v>
      </c>
      <c r="T8054">
        <v>847.14</v>
      </c>
      <c r="U8054" s="2">
        <f>EOMONTH(SalesData[[#This Row],[Order Date]],0)</f>
        <v>45260</v>
      </c>
      <c r="V8054" s="9" t="str">
        <f>"Q"&amp;INT((MONTH(SalesData[[#This Row],[Order Date]])+2)/3)&amp;"-"&amp;YEAR(SalesData[[#This Row],[Order Date]])</f>
        <v>Q4-2023</v>
      </c>
    </row>
    <row r="8055" spans="1:22" x14ac:dyDescent="0.35">
      <c r="A8055" t="s">
        <v>8196</v>
      </c>
      <c r="B8055" s="1">
        <v>45255</v>
      </c>
      <c r="C8055" t="s">
        <v>71</v>
      </c>
      <c r="D8055" t="s">
        <v>39</v>
      </c>
      <c r="E8055">
        <v>4742873934</v>
      </c>
      <c r="F8055" t="s">
        <v>22</v>
      </c>
      <c r="G8055" t="s">
        <v>23</v>
      </c>
      <c r="H8055" t="s">
        <v>24</v>
      </c>
      <c r="I8055" t="s">
        <v>17</v>
      </c>
      <c r="J8055" t="s">
        <v>19</v>
      </c>
      <c r="K8055">
        <v>165.07</v>
      </c>
      <c r="L8055">
        <v>19.53</v>
      </c>
      <c r="M8055" t="s">
        <v>19</v>
      </c>
      <c r="N8055">
        <v>0.11831344278185001</v>
      </c>
      <c r="O8055" t="s">
        <v>11361</v>
      </c>
      <c r="P8055" t="s">
        <v>11352</v>
      </c>
      <c r="R8055" t="s">
        <v>11353</v>
      </c>
      <c r="S8055">
        <f>IF(SalesData[[#This Row],[Return Status]]="Returned",1,0)</f>
        <v>0</v>
      </c>
      <c r="T8055">
        <v>2821.33</v>
      </c>
      <c r="U8055" s="2">
        <f>EOMONTH(SalesData[[#This Row],[Order Date]],0)</f>
        <v>45260</v>
      </c>
      <c r="V8055" s="9" t="str">
        <f>"Q"&amp;INT((MONTH(SalesData[[#This Row],[Order Date]])+2)/3)&amp;"-"&amp;YEAR(SalesData[[#This Row],[Order Date]])</f>
        <v>Q4-2023</v>
      </c>
    </row>
    <row r="8056" spans="1:22" x14ac:dyDescent="0.35">
      <c r="A8056" t="s">
        <v>8197</v>
      </c>
      <c r="B8056" s="1">
        <v>45253</v>
      </c>
      <c r="C8056" t="s">
        <v>49</v>
      </c>
      <c r="D8056" t="s">
        <v>145</v>
      </c>
      <c r="E8056">
        <v>1768264195</v>
      </c>
      <c r="F8056" t="s">
        <v>107</v>
      </c>
      <c r="G8056" t="s">
        <v>15</v>
      </c>
      <c r="H8056" t="s">
        <v>16</v>
      </c>
      <c r="I8056" t="s">
        <v>17</v>
      </c>
      <c r="J8056" t="s">
        <v>62</v>
      </c>
      <c r="K8056">
        <v>3201.46</v>
      </c>
      <c r="L8056">
        <v>267.29000000000002</v>
      </c>
      <c r="M8056" t="s">
        <v>62</v>
      </c>
      <c r="N8056">
        <v>8.3490032672593098E-2</v>
      </c>
      <c r="O8056" t="s">
        <v>11351</v>
      </c>
      <c r="P8056" t="s">
        <v>11356</v>
      </c>
      <c r="R8056" t="s">
        <v>11353</v>
      </c>
      <c r="S8056">
        <f>IF(SalesData[[#This Row],[Return Status]]="Returned",1,0)</f>
        <v>0</v>
      </c>
      <c r="T8056">
        <v>2085.91</v>
      </c>
      <c r="U8056" s="2">
        <f>EOMONTH(SalesData[[#This Row],[Order Date]],0)</f>
        <v>45260</v>
      </c>
      <c r="V8056" s="9" t="str">
        <f>"Q"&amp;INT((MONTH(SalesData[[#This Row],[Order Date]])+2)/3)&amp;"-"&amp;YEAR(SalesData[[#This Row],[Order Date]])</f>
        <v>Q4-2023</v>
      </c>
    </row>
    <row r="8057" spans="1:22" x14ac:dyDescent="0.35">
      <c r="A8057" t="s">
        <v>8198</v>
      </c>
      <c r="B8057" s="1">
        <v>45241</v>
      </c>
      <c r="C8057" t="s">
        <v>124</v>
      </c>
      <c r="D8057" t="s">
        <v>46</v>
      </c>
      <c r="E8057">
        <v>9195196495</v>
      </c>
      <c r="F8057" t="s">
        <v>68</v>
      </c>
      <c r="G8057" t="s">
        <v>11358</v>
      </c>
      <c r="H8057" t="s">
        <v>41</v>
      </c>
      <c r="I8057" t="s">
        <v>31</v>
      </c>
      <c r="J8057" t="s">
        <v>65</v>
      </c>
      <c r="K8057">
        <v>4510.28</v>
      </c>
      <c r="L8057">
        <v>590.04999999999995</v>
      </c>
      <c r="M8057" t="s">
        <v>65</v>
      </c>
      <c r="N8057">
        <v>0.130823363516234</v>
      </c>
      <c r="O8057" t="s">
        <v>11351</v>
      </c>
      <c r="P8057" t="s">
        <v>11352</v>
      </c>
      <c r="R8057" t="s">
        <v>11353</v>
      </c>
      <c r="S8057">
        <f>IF(SalesData[[#This Row],[Return Status]]="Returned",1,0)</f>
        <v>0</v>
      </c>
      <c r="U8057" s="2">
        <f>EOMONTH(SalesData[[#This Row],[Order Date]],0)</f>
        <v>45260</v>
      </c>
      <c r="V8057" s="9" t="str">
        <f>"Q"&amp;INT((MONTH(SalesData[[#This Row],[Order Date]])+2)/3)&amp;"-"&amp;YEAR(SalesData[[#This Row],[Order Date]])</f>
        <v>Q4-2023</v>
      </c>
    </row>
    <row r="8058" spans="1:22" x14ac:dyDescent="0.35">
      <c r="A8058" t="s">
        <v>8199</v>
      </c>
      <c r="B8058" s="1">
        <v>45246</v>
      </c>
      <c r="C8058" t="s">
        <v>113</v>
      </c>
      <c r="D8058" t="s">
        <v>80</v>
      </c>
      <c r="E8058">
        <v>2088012884</v>
      </c>
      <c r="F8058" t="s">
        <v>206</v>
      </c>
      <c r="G8058" t="s">
        <v>89</v>
      </c>
      <c r="H8058" t="s">
        <v>90</v>
      </c>
      <c r="I8058" t="s">
        <v>31</v>
      </c>
      <c r="J8058" t="s">
        <v>19</v>
      </c>
      <c r="K8058">
        <v>4795.49</v>
      </c>
      <c r="L8058">
        <v>153.25</v>
      </c>
      <c r="M8058" t="s">
        <v>19</v>
      </c>
      <c r="N8058">
        <v>3.1957109700989902E-2</v>
      </c>
      <c r="O8058" t="s">
        <v>11351</v>
      </c>
      <c r="P8058" t="s">
        <v>11356</v>
      </c>
      <c r="R8058" t="s">
        <v>11353</v>
      </c>
      <c r="S8058">
        <f>IF(SalesData[[#This Row],[Return Status]]="Returned",1,0)</f>
        <v>0</v>
      </c>
      <c r="T8058">
        <v>207.68</v>
      </c>
      <c r="U8058" s="2">
        <f>EOMONTH(SalesData[[#This Row],[Order Date]],0)</f>
        <v>45260</v>
      </c>
      <c r="V8058" s="9" t="str">
        <f>"Q"&amp;INT((MONTH(SalesData[[#This Row],[Order Date]])+2)/3)&amp;"-"&amp;YEAR(SalesData[[#This Row],[Order Date]])</f>
        <v>Q4-2023</v>
      </c>
    </row>
    <row r="8059" spans="1:22" x14ac:dyDescent="0.35">
      <c r="A8059" t="s">
        <v>8200</v>
      </c>
      <c r="B8059" s="1">
        <v>45239</v>
      </c>
      <c r="C8059" t="s">
        <v>87</v>
      </c>
      <c r="D8059" t="s">
        <v>39</v>
      </c>
      <c r="E8059">
        <v>1014819818</v>
      </c>
      <c r="F8059" t="s">
        <v>357</v>
      </c>
      <c r="G8059" t="s">
        <v>164</v>
      </c>
      <c r="H8059" t="s">
        <v>165</v>
      </c>
      <c r="I8059" t="s">
        <v>36</v>
      </c>
      <c r="J8059" t="s">
        <v>43</v>
      </c>
      <c r="K8059">
        <v>4577.32</v>
      </c>
      <c r="L8059">
        <v>812.41</v>
      </c>
      <c r="M8059" t="s">
        <v>43</v>
      </c>
      <c r="N8059">
        <v>0.17748595247874299</v>
      </c>
      <c r="O8059" t="s">
        <v>11351</v>
      </c>
      <c r="P8059" t="s">
        <v>11352</v>
      </c>
      <c r="R8059" t="s">
        <v>11353</v>
      </c>
      <c r="S8059">
        <f>IF(SalesData[[#This Row],[Return Status]]="Returned",1,0)</f>
        <v>0</v>
      </c>
      <c r="U8059" s="2">
        <f>EOMONTH(SalesData[[#This Row],[Order Date]],0)</f>
        <v>45260</v>
      </c>
      <c r="V8059" s="9" t="str">
        <f>"Q"&amp;INT((MONTH(SalesData[[#This Row],[Order Date]])+2)/3)&amp;"-"&amp;YEAR(SalesData[[#This Row],[Order Date]])</f>
        <v>Q4-2023</v>
      </c>
    </row>
    <row r="8060" spans="1:22" x14ac:dyDescent="0.35">
      <c r="A8060" t="s">
        <v>8201</v>
      </c>
      <c r="B8060" s="1">
        <v>45235</v>
      </c>
      <c r="C8060" t="s">
        <v>149</v>
      </c>
      <c r="D8060" t="s">
        <v>46</v>
      </c>
      <c r="E8060">
        <v>7684898884</v>
      </c>
      <c r="F8060" t="s">
        <v>58</v>
      </c>
      <c r="G8060" t="s">
        <v>59</v>
      </c>
      <c r="H8060" t="s">
        <v>60</v>
      </c>
      <c r="I8060" t="s">
        <v>31</v>
      </c>
      <c r="J8060" t="s">
        <v>62</v>
      </c>
      <c r="K8060">
        <v>3451.21</v>
      </c>
      <c r="L8060">
        <v>787.83</v>
      </c>
      <c r="M8060" t="s">
        <v>62</v>
      </c>
      <c r="N8060">
        <v>0.22827645956056</v>
      </c>
      <c r="O8060" t="s">
        <v>11351</v>
      </c>
      <c r="P8060" t="s">
        <v>11354</v>
      </c>
      <c r="R8060" t="s">
        <v>11353</v>
      </c>
      <c r="S8060">
        <f>IF(SalesData[[#This Row],[Return Status]]="Returned",1,0)</f>
        <v>0</v>
      </c>
      <c r="T8060">
        <v>2183.56</v>
      </c>
      <c r="U8060" s="2">
        <f>EOMONTH(SalesData[[#This Row],[Order Date]],0)</f>
        <v>45260</v>
      </c>
      <c r="V8060" s="9" t="str">
        <f>"Q"&amp;INT((MONTH(SalesData[[#This Row],[Order Date]])+2)/3)&amp;"-"&amp;YEAR(SalesData[[#This Row],[Order Date]])</f>
        <v>Q4-2023</v>
      </c>
    </row>
    <row r="8061" spans="1:22" x14ac:dyDescent="0.35">
      <c r="A8061" t="s">
        <v>8202</v>
      </c>
      <c r="B8061" s="1">
        <v>45246</v>
      </c>
      <c r="C8061" t="s">
        <v>149</v>
      </c>
      <c r="D8061" t="s">
        <v>39</v>
      </c>
      <c r="E8061">
        <v>5069904264</v>
      </c>
      <c r="F8061" t="s">
        <v>387</v>
      </c>
      <c r="G8061" t="s">
        <v>89</v>
      </c>
      <c r="H8061" t="s">
        <v>90</v>
      </c>
      <c r="I8061" t="s">
        <v>31</v>
      </c>
      <c r="J8061" t="s">
        <v>42</v>
      </c>
      <c r="K8061">
        <v>3046.01</v>
      </c>
      <c r="L8061">
        <v>595.38</v>
      </c>
      <c r="M8061" t="s">
        <v>43</v>
      </c>
      <c r="N8061">
        <v>0.19546226046533</v>
      </c>
      <c r="O8061" t="s">
        <v>11351</v>
      </c>
      <c r="P8061" t="s">
        <v>11352</v>
      </c>
      <c r="R8061" t="s">
        <v>11353</v>
      </c>
      <c r="S8061">
        <f>IF(SalesData[[#This Row],[Return Status]]="Returned",1,0)</f>
        <v>0</v>
      </c>
      <c r="T8061">
        <v>207.68</v>
      </c>
      <c r="U8061" s="2">
        <f>EOMONTH(SalesData[[#This Row],[Order Date]],0)</f>
        <v>45260</v>
      </c>
      <c r="V8061" s="9" t="str">
        <f>"Q"&amp;INT((MONTH(SalesData[[#This Row],[Order Date]])+2)/3)&amp;"-"&amp;YEAR(SalesData[[#This Row],[Order Date]])</f>
        <v>Q4-2023</v>
      </c>
    </row>
    <row r="8062" spans="1:22" x14ac:dyDescent="0.35">
      <c r="A8062" t="s">
        <v>8203</v>
      </c>
      <c r="B8062" s="1">
        <v>45252</v>
      </c>
      <c r="C8062" t="s">
        <v>162</v>
      </c>
      <c r="D8062" t="s">
        <v>39</v>
      </c>
      <c r="E8062">
        <v>2124261289</v>
      </c>
      <c r="F8062" t="s">
        <v>100</v>
      </c>
      <c r="G8062" t="s">
        <v>101</v>
      </c>
      <c r="H8062" t="s">
        <v>35</v>
      </c>
      <c r="I8062" t="s">
        <v>36</v>
      </c>
      <c r="J8062" t="s">
        <v>18</v>
      </c>
      <c r="K8062">
        <v>1855.19</v>
      </c>
      <c r="L8062">
        <v>321.89</v>
      </c>
      <c r="M8062" t="s">
        <v>19</v>
      </c>
      <c r="N8062">
        <v>0.17350783477703099</v>
      </c>
      <c r="O8062" t="s">
        <v>11351</v>
      </c>
      <c r="P8062" t="s">
        <v>11352</v>
      </c>
      <c r="R8062" t="s">
        <v>11353</v>
      </c>
      <c r="S8062">
        <f>IF(SalesData[[#This Row],[Return Status]]="Returned",1,0)</f>
        <v>0</v>
      </c>
      <c r="T8062">
        <v>1385.87</v>
      </c>
      <c r="U8062" s="2">
        <f>EOMONTH(SalesData[[#This Row],[Order Date]],0)</f>
        <v>45260</v>
      </c>
      <c r="V8062" s="9" t="str">
        <f>"Q"&amp;INT((MONTH(SalesData[[#This Row],[Order Date]])+2)/3)&amp;"-"&amp;YEAR(SalesData[[#This Row],[Order Date]])</f>
        <v>Q4-2023</v>
      </c>
    </row>
    <row r="8063" spans="1:22" x14ac:dyDescent="0.35">
      <c r="A8063" t="s">
        <v>8204</v>
      </c>
      <c r="B8063" s="1">
        <v>45232</v>
      </c>
      <c r="C8063" t="s">
        <v>188</v>
      </c>
      <c r="D8063" t="s">
        <v>145</v>
      </c>
      <c r="E8063">
        <v>3007750884</v>
      </c>
      <c r="F8063" t="s">
        <v>140</v>
      </c>
      <c r="G8063" t="s">
        <v>141</v>
      </c>
      <c r="H8063" t="s">
        <v>121</v>
      </c>
      <c r="I8063" t="s">
        <v>17</v>
      </c>
      <c r="J8063" t="s">
        <v>18</v>
      </c>
      <c r="K8063">
        <v>3986.95</v>
      </c>
      <c r="L8063">
        <v>1004.12</v>
      </c>
      <c r="M8063" t="s">
        <v>19</v>
      </c>
      <c r="N8063">
        <v>0.25185166606052201</v>
      </c>
      <c r="O8063" t="s">
        <v>11351</v>
      </c>
      <c r="P8063" t="s">
        <v>11354</v>
      </c>
      <c r="R8063" t="s">
        <v>11353</v>
      </c>
      <c r="S8063">
        <f>IF(SalesData[[#This Row],[Return Status]]="Returned",1,0)</f>
        <v>0</v>
      </c>
      <c r="T8063">
        <v>2793.38</v>
      </c>
      <c r="U8063" s="2">
        <f>EOMONTH(SalesData[[#This Row],[Order Date]],0)</f>
        <v>45260</v>
      </c>
      <c r="V8063" s="9" t="str">
        <f>"Q"&amp;INT((MONTH(SalesData[[#This Row],[Order Date]])+2)/3)&amp;"-"&amp;YEAR(SalesData[[#This Row],[Order Date]])</f>
        <v>Q4-2023</v>
      </c>
    </row>
    <row r="8064" spans="1:22" x14ac:dyDescent="0.35">
      <c r="A8064" t="s">
        <v>8205</v>
      </c>
      <c r="B8064" s="1">
        <v>45257</v>
      </c>
      <c r="C8064" t="s">
        <v>49</v>
      </c>
      <c r="D8064" t="s">
        <v>72</v>
      </c>
      <c r="E8064">
        <v>6962104054</v>
      </c>
      <c r="F8064" t="s">
        <v>58</v>
      </c>
      <c r="G8064" t="s">
        <v>11378</v>
      </c>
      <c r="H8064" t="s">
        <v>60</v>
      </c>
      <c r="I8064" t="s">
        <v>31</v>
      </c>
      <c r="J8064" t="s">
        <v>42</v>
      </c>
      <c r="K8064">
        <v>1761.06</v>
      </c>
      <c r="L8064">
        <v>193.51</v>
      </c>
      <c r="M8064" t="s">
        <v>43</v>
      </c>
      <c r="N8064">
        <v>0.109882684292415</v>
      </c>
      <c r="O8064" t="s">
        <v>11351</v>
      </c>
      <c r="P8064" t="s">
        <v>11352</v>
      </c>
      <c r="Q8064" t="s">
        <v>11376</v>
      </c>
      <c r="R8064" t="s">
        <v>11360</v>
      </c>
      <c r="S8064">
        <f>IF(SalesData[[#This Row],[Return Status]]="Returned",1,0)</f>
        <v>1</v>
      </c>
      <c r="U8064" s="2">
        <f>EOMONTH(SalesData[[#This Row],[Order Date]],0)</f>
        <v>45260</v>
      </c>
      <c r="V8064" s="9" t="str">
        <f>"Q"&amp;INT((MONTH(SalesData[[#This Row],[Order Date]])+2)/3)&amp;"-"&amp;YEAR(SalesData[[#This Row],[Order Date]])</f>
        <v>Q4-2023</v>
      </c>
    </row>
    <row r="8065" spans="1:22" x14ac:dyDescent="0.35">
      <c r="A8065" t="s">
        <v>8206</v>
      </c>
      <c r="B8065" s="1">
        <v>45242</v>
      </c>
      <c r="C8065" t="s">
        <v>38</v>
      </c>
      <c r="D8065" t="s">
        <v>72</v>
      </c>
      <c r="E8065">
        <v>1270042852</v>
      </c>
      <c r="F8065" t="s">
        <v>387</v>
      </c>
      <c r="G8065" t="s">
        <v>89</v>
      </c>
      <c r="H8065" t="s">
        <v>90</v>
      </c>
      <c r="I8065" t="s">
        <v>31</v>
      </c>
      <c r="J8065" t="s">
        <v>19</v>
      </c>
      <c r="K8065">
        <v>361.74</v>
      </c>
      <c r="L8065">
        <v>62.26</v>
      </c>
      <c r="M8065" t="s">
        <v>19</v>
      </c>
      <c r="N8065">
        <v>0.17211256703709801</v>
      </c>
      <c r="O8065" t="s">
        <v>11361</v>
      </c>
      <c r="P8065" t="s">
        <v>11352</v>
      </c>
      <c r="R8065" t="s">
        <v>11353</v>
      </c>
      <c r="S8065">
        <f>IF(SalesData[[#This Row],[Return Status]]="Returned",1,0)</f>
        <v>0</v>
      </c>
      <c r="T8065">
        <v>207.68</v>
      </c>
      <c r="U8065" s="2">
        <f>EOMONTH(SalesData[[#This Row],[Order Date]],0)</f>
        <v>45260</v>
      </c>
      <c r="V8065" s="9" t="str">
        <f>"Q"&amp;INT((MONTH(SalesData[[#This Row],[Order Date]])+2)/3)&amp;"-"&amp;YEAR(SalesData[[#This Row],[Order Date]])</f>
        <v>Q4-2023</v>
      </c>
    </row>
    <row r="8066" spans="1:22" x14ac:dyDescent="0.35">
      <c r="A8066" t="s">
        <v>8207</v>
      </c>
      <c r="B8066" s="1">
        <v>45239</v>
      </c>
      <c r="C8066" t="s">
        <v>67</v>
      </c>
      <c r="D8066" t="s">
        <v>27</v>
      </c>
      <c r="E8066">
        <v>5261703670</v>
      </c>
      <c r="F8066" t="s">
        <v>83</v>
      </c>
      <c r="G8066" t="s">
        <v>84</v>
      </c>
      <c r="H8066" t="s">
        <v>85</v>
      </c>
      <c r="I8066" t="s">
        <v>31</v>
      </c>
      <c r="J8066" t="s">
        <v>43</v>
      </c>
      <c r="K8066">
        <v>1286.48</v>
      </c>
      <c r="L8066">
        <v>254.52</v>
      </c>
      <c r="M8066" t="s">
        <v>43</v>
      </c>
      <c r="N8066">
        <v>0.19784217399415499</v>
      </c>
      <c r="O8066" t="s">
        <v>11351</v>
      </c>
      <c r="P8066" t="s">
        <v>11352</v>
      </c>
      <c r="R8066" t="s">
        <v>11353</v>
      </c>
      <c r="S8066">
        <f>IF(SalesData[[#This Row],[Return Status]]="Returned",1,0)</f>
        <v>0</v>
      </c>
      <c r="T8066">
        <v>847.14</v>
      </c>
      <c r="U8066" s="2">
        <f>EOMONTH(SalesData[[#This Row],[Order Date]],0)</f>
        <v>45260</v>
      </c>
      <c r="V8066" s="9" t="str">
        <f>"Q"&amp;INT((MONTH(SalesData[[#This Row],[Order Date]])+2)/3)&amp;"-"&amp;YEAR(SalesData[[#This Row],[Order Date]])</f>
        <v>Q4-2023</v>
      </c>
    </row>
    <row r="8067" spans="1:22" x14ac:dyDescent="0.35">
      <c r="A8067" t="s">
        <v>8208</v>
      </c>
      <c r="B8067" s="1">
        <v>45259</v>
      </c>
      <c r="C8067" t="s">
        <v>77</v>
      </c>
      <c r="D8067" t="s">
        <v>13</v>
      </c>
      <c r="E8067">
        <v>1169982189</v>
      </c>
      <c r="F8067" t="s">
        <v>140</v>
      </c>
      <c r="G8067" t="s">
        <v>141</v>
      </c>
      <c r="H8067" t="s">
        <v>121</v>
      </c>
      <c r="I8067" t="s">
        <v>17</v>
      </c>
      <c r="J8067" t="s">
        <v>62</v>
      </c>
      <c r="K8067">
        <v>2597.5700000000002</v>
      </c>
      <c r="L8067">
        <v>391.88</v>
      </c>
      <c r="M8067" t="s">
        <v>62</v>
      </c>
      <c r="N8067">
        <v>0.15086407681024999</v>
      </c>
      <c r="O8067" t="s">
        <v>11351</v>
      </c>
      <c r="P8067" t="s">
        <v>11352</v>
      </c>
      <c r="R8067" t="s">
        <v>11353</v>
      </c>
      <c r="S8067">
        <f>IF(SalesData[[#This Row],[Return Status]]="Returned",1,0)</f>
        <v>0</v>
      </c>
      <c r="T8067">
        <v>2793.38</v>
      </c>
      <c r="U8067" s="2">
        <f>EOMONTH(SalesData[[#This Row],[Order Date]],0)</f>
        <v>45260</v>
      </c>
      <c r="V8067" s="9" t="str">
        <f>"Q"&amp;INT((MONTH(SalesData[[#This Row],[Order Date]])+2)/3)&amp;"-"&amp;YEAR(SalesData[[#This Row],[Order Date]])</f>
        <v>Q4-2023</v>
      </c>
    </row>
    <row r="8068" spans="1:22" x14ac:dyDescent="0.35">
      <c r="A8068" t="s">
        <v>8209</v>
      </c>
      <c r="B8068" s="1">
        <v>45251</v>
      </c>
      <c r="C8068" t="s">
        <v>184</v>
      </c>
      <c r="D8068" t="s">
        <v>80</v>
      </c>
      <c r="E8068">
        <v>6046013885</v>
      </c>
      <c r="F8068" t="s">
        <v>50</v>
      </c>
      <c r="G8068" t="s">
        <v>34</v>
      </c>
      <c r="H8068" t="s">
        <v>35</v>
      </c>
      <c r="I8068" t="s">
        <v>36</v>
      </c>
      <c r="J8068" t="s">
        <v>62</v>
      </c>
      <c r="K8068">
        <v>4862.26</v>
      </c>
      <c r="L8068">
        <v>1447.04</v>
      </c>
      <c r="M8068" t="s">
        <v>62</v>
      </c>
      <c r="N8068">
        <v>0.29760646283826903</v>
      </c>
      <c r="O8068" t="s">
        <v>11351</v>
      </c>
      <c r="P8068" t="s">
        <v>11354</v>
      </c>
      <c r="R8068" t="s">
        <v>11353</v>
      </c>
      <c r="S8068">
        <f>IF(SalesData[[#This Row],[Return Status]]="Returned",1,0)</f>
        <v>0</v>
      </c>
      <c r="U8068" s="2">
        <f>EOMONTH(SalesData[[#This Row],[Order Date]],0)</f>
        <v>45260</v>
      </c>
      <c r="V8068" s="9" t="str">
        <f>"Q"&amp;INT((MONTH(SalesData[[#This Row],[Order Date]])+2)/3)&amp;"-"&amp;YEAR(SalesData[[#This Row],[Order Date]])</f>
        <v>Q4-2023</v>
      </c>
    </row>
    <row r="8069" spans="1:22" x14ac:dyDescent="0.35">
      <c r="A8069" t="s">
        <v>8210</v>
      </c>
      <c r="B8069" s="1">
        <v>45257</v>
      </c>
      <c r="C8069" t="s">
        <v>132</v>
      </c>
      <c r="D8069" t="s">
        <v>99</v>
      </c>
      <c r="E8069">
        <v>7645659492</v>
      </c>
      <c r="F8069" t="s">
        <v>147</v>
      </c>
      <c r="G8069" t="s">
        <v>11375</v>
      </c>
      <c r="H8069" t="s">
        <v>11357</v>
      </c>
      <c r="I8069" t="s">
        <v>31</v>
      </c>
      <c r="J8069" t="s">
        <v>65</v>
      </c>
      <c r="K8069">
        <v>4038.37</v>
      </c>
      <c r="L8069">
        <v>658.86</v>
      </c>
      <c r="M8069" t="s">
        <v>65</v>
      </c>
      <c r="N8069">
        <v>0.16314998378058501</v>
      </c>
      <c r="O8069" t="s">
        <v>11351</v>
      </c>
      <c r="P8069" t="s">
        <v>11352</v>
      </c>
      <c r="R8069" t="s">
        <v>11353</v>
      </c>
      <c r="S8069">
        <f>IF(SalesData[[#This Row],[Return Status]]="Returned",1,0)</f>
        <v>0</v>
      </c>
      <c r="U8069" s="2">
        <f>EOMONTH(SalesData[[#This Row],[Order Date]],0)</f>
        <v>45260</v>
      </c>
      <c r="V8069" s="9" t="str">
        <f>"Q"&amp;INT((MONTH(SalesData[[#This Row],[Order Date]])+2)/3)&amp;"-"&amp;YEAR(SalesData[[#This Row],[Order Date]])</f>
        <v>Q4-2023</v>
      </c>
    </row>
    <row r="8070" spans="1:22" x14ac:dyDescent="0.35">
      <c r="A8070" t="s">
        <v>8211</v>
      </c>
      <c r="B8070" s="1">
        <v>45235</v>
      </c>
      <c r="C8070" t="s">
        <v>87</v>
      </c>
      <c r="D8070" t="s">
        <v>46</v>
      </c>
      <c r="E8070">
        <v>3397155376</v>
      </c>
      <c r="F8070" t="s">
        <v>109</v>
      </c>
      <c r="G8070" t="s">
        <v>11378</v>
      </c>
      <c r="H8070" t="s">
        <v>60</v>
      </c>
      <c r="I8070" t="s">
        <v>31</v>
      </c>
      <c r="J8070" t="s">
        <v>62</v>
      </c>
      <c r="K8070">
        <v>292.82</v>
      </c>
      <c r="L8070">
        <v>72.510000000000005</v>
      </c>
      <c r="M8070" t="s">
        <v>62</v>
      </c>
      <c r="N8070">
        <v>0.247626528242606</v>
      </c>
      <c r="O8070" t="s">
        <v>11361</v>
      </c>
      <c r="P8070" t="s">
        <v>11354</v>
      </c>
      <c r="R8070" t="s">
        <v>11353</v>
      </c>
      <c r="S8070">
        <f>IF(SalesData[[#This Row],[Return Status]]="Returned",1,0)</f>
        <v>0</v>
      </c>
      <c r="U8070" s="2">
        <f>EOMONTH(SalesData[[#This Row],[Order Date]],0)</f>
        <v>45260</v>
      </c>
      <c r="V8070" s="9" t="str">
        <f>"Q"&amp;INT((MONTH(SalesData[[#This Row],[Order Date]])+2)/3)&amp;"-"&amp;YEAR(SalesData[[#This Row],[Order Date]])</f>
        <v>Q4-2023</v>
      </c>
    </row>
    <row r="8071" spans="1:22" x14ac:dyDescent="0.35">
      <c r="A8071" t="s">
        <v>8212</v>
      </c>
      <c r="B8071" s="1">
        <v>45235</v>
      </c>
      <c r="C8071" t="s">
        <v>92</v>
      </c>
      <c r="D8071" t="s">
        <v>99</v>
      </c>
      <c r="E8071">
        <v>3038246084</v>
      </c>
      <c r="F8071" t="s">
        <v>83</v>
      </c>
      <c r="G8071" t="s">
        <v>84</v>
      </c>
      <c r="H8071" t="s">
        <v>85</v>
      </c>
      <c r="I8071" t="s">
        <v>31</v>
      </c>
      <c r="J8071" t="s">
        <v>19</v>
      </c>
      <c r="K8071">
        <v>1820.17</v>
      </c>
      <c r="L8071">
        <v>506.16</v>
      </c>
      <c r="M8071" t="s">
        <v>19</v>
      </c>
      <c r="N8071">
        <v>0.27808391523868597</v>
      </c>
      <c r="O8071" t="s">
        <v>11351</v>
      </c>
      <c r="P8071" t="s">
        <v>11354</v>
      </c>
      <c r="Q8071" t="s">
        <v>11373</v>
      </c>
      <c r="R8071" t="s">
        <v>11360</v>
      </c>
      <c r="S8071">
        <f>IF(SalesData[[#This Row],[Return Status]]="Returned",1,0)</f>
        <v>1</v>
      </c>
      <c r="T8071">
        <v>847.14</v>
      </c>
      <c r="U8071" s="2">
        <f>EOMONTH(SalesData[[#This Row],[Order Date]],0)</f>
        <v>45260</v>
      </c>
      <c r="V8071" s="9" t="str">
        <f>"Q"&amp;INT((MONTH(SalesData[[#This Row],[Order Date]])+2)/3)&amp;"-"&amp;YEAR(SalesData[[#This Row],[Order Date]])</f>
        <v>Q4-2023</v>
      </c>
    </row>
    <row r="8072" spans="1:22" x14ac:dyDescent="0.35">
      <c r="A8072" t="s">
        <v>8213</v>
      </c>
      <c r="B8072" s="1">
        <v>45258</v>
      </c>
      <c r="C8072" t="s">
        <v>67</v>
      </c>
      <c r="D8072" t="s">
        <v>99</v>
      </c>
      <c r="E8072">
        <v>4839985906</v>
      </c>
      <c r="F8072" t="s">
        <v>64</v>
      </c>
      <c r="G8072" t="s">
        <v>15</v>
      </c>
      <c r="H8072" t="s">
        <v>16</v>
      </c>
      <c r="I8072" t="s">
        <v>17</v>
      </c>
      <c r="J8072" t="s">
        <v>18</v>
      </c>
      <c r="K8072">
        <v>1375.54</v>
      </c>
      <c r="L8072">
        <v>167.99</v>
      </c>
      <c r="M8072" t="s">
        <v>19</v>
      </c>
      <c r="N8072">
        <v>0.122126583014671</v>
      </c>
      <c r="O8072" t="s">
        <v>11351</v>
      </c>
      <c r="P8072" t="s">
        <v>11352</v>
      </c>
      <c r="R8072" t="s">
        <v>11353</v>
      </c>
      <c r="S8072">
        <f>IF(SalesData[[#This Row],[Return Status]]="Returned",1,0)</f>
        <v>0</v>
      </c>
      <c r="T8072">
        <v>2085.91</v>
      </c>
      <c r="U8072" s="2">
        <f>EOMONTH(SalesData[[#This Row],[Order Date]],0)</f>
        <v>45260</v>
      </c>
      <c r="V8072" s="9" t="str">
        <f>"Q"&amp;INT((MONTH(SalesData[[#This Row],[Order Date]])+2)/3)&amp;"-"&amp;YEAR(SalesData[[#This Row],[Order Date]])</f>
        <v>Q4-2023</v>
      </c>
    </row>
    <row r="8073" spans="1:22" x14ac:dyDescent="0.35">
      <c r="A8073" t="s">
        <v>8214</v>
      </c>
      <c r="B8073" s="1">
        <v>45246</v>
      </c>
      <c r="C8073" t="s">
        <v>188</v>
      </c>
      <c r="D8073" t="s">
        <v>145</v>
      </c>
      <c r="E8073">
        <v>1976165420</v>
      </c>
      <c r="F8073" t="s">
        <v>83</v>
      </c>
      <c r="G8073" t="s">
        <v>84</v>
      </c>
      <c r="H8073" t="s">
        <v>85</v>
      </c>
      <c r="I8073" t="s">
        <v>31</v>
      </c>
      <c r="J8073" t="s">
        <v>18</v>
      </c>
      <c r="K8073">
        <v>4661.01</v>
      </c>
      <c r="L8073">
        <v>276.13</v>
      </c>
      <c r="M8073" t="s">
        <v>19</v>
      </c>
      <c r="N8073">
        <v>5.9242524688854999E-2</v>
      </c>
      <c r="O8073" t="s">
        <v>11351</v>
      </c>
      <c r="P8073" t="s">
        <v>11356</v>
      </c>
      <c r="R8073" t="s">
        <v>11353</v>
      </c>
      <c r="S8073">
        <f>IF(SalesData[[#This Row],[Return Status]]="Returned",1,0)</f>
        <v>0</v>
      </c>
      <c r="T8073">
        <v>847.14</v>
      </c>
      <c r="U8073" s="2">
        <f>EOMONTH(SalesData[[#This Row],[Order Date]],0)</f>
        <v>45260</v>
      </c>
      <c r="V8073" s="9" t="str">
        <f>"Q"&amp;INT((MONTH(SalesData[[#This Row],[Order Date]])+2)/3)&amp;"-"&amp;YEAR(SalesData[[#This Row],[Order Date]])</f>
        <v>Q4-2023</v>
      </c>
    </row>
    <row r="8074" spans="1:22" x14ac:dyDescent="0.35">
      <c r="A8074" t="s">
        <v>8215</v>
      </c>
      <c r="B8074" s="1">
        <v>45242</v>
      </c>
      <c r="C8074" t="s">
        <v>97</v>
      </c>
      <c r="D8074" t="s">
        <v>27</v>
      </c>
      <c r="E8074">
        <v>9063551885</v>
      </c>
      <c r="F8074" t="s">
        <v>168</v>
      </c>
      <c r="G8074" t="s">
        <v>54</v>
      </c>
      <c r="H8074" t="s">
        <v>55</v>
      </c>
      <c r="I8074" t="s">
        <v>31</v>
      </c>
      <c r="J8074" t="s">
        <v>19</v>
      </c>
      <c r="K8074">
        <v>2447.5500000000002</v>
      </c>
      <c r="L8074">
        <v>666.48</v>
      </c>
      <c r="M8074" t="s">
        <v>19</v>
      </c>
      <c r="N8074">
        <v>0.27230495801924398</v>
      </c>
      <c r="O8074" t="s">
        <v>11351</v>
      </c>
      <c r="P8074" t="s">
        <v>11354</v>
      </c>
      <c r="R8074" t="s">
        <v>11353</v>
      </c>
      <c r="S8074">
        <f>IF(SalesData[[#This Row],[Return Status]]="Returned",1,0)</f>
        <v>0</v>
      </c>
      <c r="U8074" s="2">
        <f>EOMONTH(SalesData[[#This Row],[Order Date]],0)</f>
        <v>45260</v>
      </c>
      <c r="V8074" s="9" t="str">
        <f>"Q"&amp;INT((MONTH(SalesData[[#This Row],[Order Date]])+2)/3)&amp;"-"&amp;YEAR(SalesData[[#This Row],[Order Date]])</f>
        <v>Q4-2023</v>
      </c>
    </row>
    <row r="8075" spans="1:22" x14ac:dyDescent="0.35">
      <c r="A8075" t="s">
        <v>8216</v>
      </c>
      <c r="B8075" s="1">
        <v>45243</v>
      </c>
      <c r="C8075" t="s">
        <v>132</v>
      </c>
      <c r="D8075" t="s">
        <v>145</v>
      </c>
      <c r="E8075">
        <v>8967789038</v>
      </c>
      <c r="F8075" t="s">
        <v>140</v>
      </c>
      <c r="G8075" t="s">
        <v>141</v>
      </c>
      <c r="H8075" t="s">
        <v>121</v>
      </c>
      <c r="I8075" t="s">
        <v>17</v>
      </c>
      <c r="J8075" t="s">
        <v>19</v>
      </c>
      <c r="K8075">
        <v>182.87</v>
      </c>
      <c r="L8075">
        <v>13.92</v>
      </c>
      <c r="M8075" t="s">
        <v>19</v>
      </c>
      <c r="N8075">
        <v>7.6119647837261398E-2</v>
      </c>
      <c r="O8075" t="s">
        <v>11361</v>
      </c>
      <c r="P8075" t="s">
        <v>11356</v>
      </c>
      <c r="R8075" t="s">
        <v>11353</v>
      </c>
      <c r="S8075">
        <f>IF(SalesData[[#This Row],[Return Status]]="Returned",1,0)</f>
        <v>0</v>
      </c>
      <c r="T8075">
        <v>2793.38</v>
      </c>
      <c r="U8075" s="2">
        <f>EOMONTH(SalesData[[#This Row],[Order Date]],0)</f>
        <v>45260</v>
      </c>
      <c r="V8075" s="9" t="str">
        <f>"Q"&amp;INT((MONTH(SalesData[[#This Row],[Order Date]])+2)/3)&amp;"-"&amp;YEAR(SalesData[[#This Row],[Order Date]])</f>
        <v>Q4-2023</v>
      </c>
    </row>
    <row r="8076" spans="1:22" x14ac:dyDescent="0.35">
      <c r="A8076" t="s">
        <v>8217</v>
      </c>
      <c r="B8076" s="1">
        <v>45243</v>
      </c>
      <c r="C8076" t="s">
        <v>45</v>
      </c>
      <c r="D8076" t="s">
        <v>145</v>
      </c>
      <c r="E8076">
        <v>7291520500</v>
      </c>
      <c r="F8076" t="s">
        <v>172</v>
      </c>
      <c r="G8076" t="s">
        <v>141</v>
      </c>
      <c r="H8076" t="s">
        <v>121</v>
      </c>
      <c r="I8076" t="s">
        <v>17</v>
      </c>
      <c r="J8076" t="s">
        <v>62</v>
      </c>
      <c r="K8076">
        <v>2655.07</v>
      </c>
      <c r="L8076">
        <v>665.96</v>
      </c>
      <c r="M8076" t="s">
        <v>62</v>
      </c>
      <c r="N8076">
        <v>0.25082577860470701</v>
      </c>
      <c r="O8076" t="s">
        <v>11351</v>
      </c>
      <c r="P8076" t="s">
        <v>11354</v>
      </c>
      <c r="R8076" t="s">
        <v>11353</v>
      </c>
      <c r="S8076">
        <f>IF(SalesData[[#This Row],[Return Status]]="Returned",1,0)</f>
        <v>0</v>
      </c>
      <c r="T8076">
        <v>2793.38</v>
      </c>
      <c r="U8076" s="2">
        <f>EOMONTH(SalesData[[#This Row],[Order Date]],0)</f>
        <v>45260</v>
      </c>
      <c r="V8076" s="9" t="str">
        <f>"Q"&amp;INT((MONTH(SalesData[[#This Row],[Order Date]])+2)/3)&amp;"-"&amp;YEAR(SalesData[[#This Row],[Order Date]])</f>
        <v>Q4-2023</v>
      </c>
    </row>
    <row r="8077" spans="1:22" x14ac:dyDescent="0.35">
      <c r="A8077" t="s">
        <v>8218</v>
      </c>
      <c r="B8077" s="1">
        <v>45238</v>
      </c>
      <c r="C8077" t="s">
        <v>67</v>
      </c>
      <c r="D8077" t="s">
        <v>99</v>
      </c>
      <c r="E8077">
        <v>1858177802</v>
      </c>
      <c r="F8077" t="s">
        <v>53</v>
      </c>
      <c r="G8077" t="s">
        <v>505</v>
      </c>
      <c r="H8077" t="s">
        <v>55</v>
      </c>
      <c r="I8077" t="s">
        <v>31</v>
      </c>
      <c r="J8077" t="s">
        <v>19</v>
      </c>
      <c r="K8077">
        <v>2320.12</v>
      </c>
      <c r="L8077">
        <v>184.67</v>
      </c>
      <c r="M8077" t="s">
        <v>19</v>
      </c>
      <c r="N8077">
        <v>7.9595020947192396E-2</v>
      </c>
      <c r="O8077" t="s">
        <v>11351</v>
      </c>
      <c r="P8077" t="s">
        <v>11356</v>
      </c>
      <c r="Q8077" t="s">
        <v>11369</v>
      </c>
      <c r="R8077" t="s">
        <v>11360</v>
      </c>
      <c r="S8077">
        <f>IF(SalesData[[#This Row],[Return Status]]="Returned",1,0)</f>
        <v>1</v>
      </c>
      <c r="T8077">
        <v>130.44</v>
      </c>
      <c r="U8077" s="2">
        <f>EOMONTH(SalesData[[#This Row],[Order Date]],0)</f>
        <v>45260</v>
      </c>
      <c r="V8077" s="9" t="str">
        <f>"Q"&amp;INT((MONTH(SalesData[[#This Row],[Order Date]])+2)/3)&amp;"-"&amp;YEAR(SalesData[[#This Row],[Order Date]])</f>
        <v>Q4-2023</v>
      </c>
    </row>
    <row r="8078" spans="1:22" x14ac:dyDescent="0.35">
      <c r="A8078" t="s">
        <v>8219</v>
      </c>
      <c r="B8078" s="1">
        <v>45243</v>
      </c>
      <c r="C8078" t="s">
        <v>132</v>
      </c>
      <c r="D8078" t="s">
        <v>99</v>
      </c>
      <c r="E8078">
        <v>4674071632</v>
      </c>
      <c r="F8078" t="s">
        <v>172</v>
      </c>
      <c r="G8078" t="s">
        <v>141</v>
      </c>
      <c r="H8078" t="s">
        <v>121</v>
      </c>
      <c r="I8078" t="s">
        <v>17</v>
      </c>
      <c r="J8078" t="s">
        <v>42</v>
      </c>
      <c r="K8078">
        <v>595.42999999999995</v>
      </c>
      <c r="L8078">
        <v>81.459999999999994</v>
      </c>
      <c r="M8078" t="s">
        <v>43</v>
      </c>
      <c r="N8078">
        <v>0.13680869287741601</v>
      </c>
      <c r="O8078" t="s">
        <v>11355</v>
      </c>
      <c r="P8078" t="s">
        <v>11352</v>
      </c>
      <c r="R8078" t="s">
        <v>11353</v>
      </c>
      <c r="S8078">
        <f>IF(SalesData[[#This Row],[Return Status]]="Returned",1,0)</f>
        <v>0</v>
      </c>
      <c r="T8078">
        <v>2793.38</v>
      </c>
      <c r="U8078" s="2">
        <f>EOMONTH(SalesData[[#This Row],[Order Date]],0)</f>
        <v>45260</v>
      </c>
      <c r="V8078" s="9" t="str">
        <f>"Q"&amp;INT((MONTH(SalesData[[#This Row],[Order Date]])+2)/3)&amp;"-"&amp;YEAR(SalesData[[#This Row],[Order Date]])</f>
        <v>Q4-2023</v>
      </c>
    </row>
    <row r="8079" spans="1:22" x14ac:dyDescent="0.35">
      <c r="A8079" t="s">
        <v>8220</v>
      </c>
      <c r="B8079" s="1">
        <v>45240</v>
      </c>
      <c r="C8079" t="s">
        <v>184</v>
      </c>
      <c r="D8079" t="s">
        <v>72</v>
      </c>
      <c r="E8079">
        <v>5053128834</v>
      </c>
      <c r="F8079" t="s">
        <v>116</v>
      </c>
      <c r="G8079" t="s">
        <v>74</v>
      </c>
      <c r="H8079" t="s">
        <v>11357</v>
      </c>
      <c r="I8079" t="s">
        <v>36</v>
      </c>
      <c r="J8079" t="s">
        <v>42</v>
      </c>
      <c r="K8079">
        <v>114.07</v>
      </c>
      <c r="L8079">
        <v>26.61</v>
      </c>
      <c r="M8079" t="s">
        <v>43</v>
      </c>
      <c r="N8079">
        <v>0.23327781186990401</v>
      </c>
      <c r="O8079" t="s">
        <v>11361</v>
      </c>
      <c r="P8079" t="s">
        <v>11354</v>
      </c>
      <c r="R8079" t="s">
        <v>11353</v>
      </c>
      <c r="S8079">
        <f>IF(SalesData[[#This Row],[Return Status]]="Returned",1,0)</f>
        <v>0</v>
      </c>
      <c r="T8079">
        <v>2420.2800000000002</v>
      </c>
      <c r="U8079" s="2">
        <f>EOMONTH(SalesData[[#This Row],[Order Date]],0)</f>
        <v>45260</v>
      </c>
      <c r="V8079" s="9" t="str">
        <f>"Q"&amp;INT((MONTH(SalesData[[#This Row],[Order Date]])+2)/3)&amp;"-"&amp;YEAR(SalesData[[#This Row],[Order Date]])</f>
        <v>Q4-2023</v>
      </c>
    </row>
    <row r="8080" spans="1:22" x14ac:dyDescent="0.35">
      <c r="A8080" t="s">
        <v>8221</v>
      </c>
      <c r="B8080" s="1">
        <v>45254</v>
      </c>
      <c r="C8080" t="s">
        <v>106</v>
      </c>
      <c r="D8080" t="s">
        <v>13</v>
      </c>
      <c r="E8080">
        <v>8943408210</v>
      </c>
      <c r="F8080" t="s">
        <v>137</v>
      </c>
      <c r="G8080" t="s">
        <v>34</v>
      </c>
      <c r="H8080" t="s">
        <v>35</v>
      </c>
      <c r="I8080" t="s">
        <v>36</v>
      </c>
      <c r="J8080" t="s">
        <v>62</v>
      </c>
      <c r="K8080">
        <v>4880.03</v>
      </c>
      <c r="L8080">
        <v>277.89999999999998</v>
      </c>
      <c r="M8080" t="s">
        <v>62</v>
      </c>
      <c r="N8080">
        <v>5.69463712313244E-2</v>
      </c>
      <c r="O8080" t="s">
        <v>11351</v>
      </c>
      <c r="P8080" t="s">
        <v>11356</v>
      </c>
      <c r="R8080" t="s">
        <v>11353</v>
      </c>
      <c r="S8080">
        <f>IF(SalesData[[#This Row],[Return Status]]="Returned",1,0)</f>
        <v>0</v>
      </c>
      <c r="U8080" s="2">
        <f>EOMONTH(SalesData[[#This Row],[Order Date]],0)</f>
        <v>45260</v>
      </c>
      <c r="V8080" s="9" t="str">
        <f>"Q"&amp;INT((MONTH(SalesData[[#This Row],[Order Date]])+2)/3)&amp;"-"&amp;YEAR(SalesData[[#This Row],[Order Date]])</f>
        <v>Q4-2023</v>
      </c>
    </row>
    <row r="8081" spans="1:22" x14ac:dyDescent="0.35">
      <c r="A8081" t="s">
        <v>8222</v>
      </c>
      <c r="B8081" s="1">
        <v>45241</v>
      </c>
      <c r="C8081" t="s">
        <v>77</v>
      </c>
      <c r="D8081" t="s">
        <v>46</v>
      </c>
      <c r="E8081">
        <v>1185431967</v>
      </c>
      <c r="F8081" t="s">
        <v>156</v>
      </c>
      <c r="G8081" t="s">
        <v>84</v>
      </c>
      <c r="H8081" t="s">
        <v>85</v>
      </c>
      <c r="I8081" t="s">
        <v>31</v>
      </c>
      <c r="J8081" t="s">
        <v>19</v>
      </c>
      <c r="K8081">
        <v>4349.22</v>
      </c>
      <c r="L8081">
        <v>1017.14</v>
      </c>
      <c r="M8081" t="s">
        <v>19</v>
      </c>
      <c r="N8081">
        <v>0.233867222168573</v>
      </c>
      <c r="O8081" t="s">
        <v>11351</v>
      </c>
      <c r="P8081" t="s">
        <v>11354</v>
      </c>
      <c r="Q8081" t="s">
        <v>11376</v>
      </c>
      <c r="R8081" t="s">
        <v>11360</v>
      </c>
      <c r="S8081">
        <f>IF(SalesData[[#This Row],[Return Status]]="Returned",1,0)</f>
        <v>1</v>
      </c>
      <c r="T8081">
        <v>847.14</v>
      </c>
      <c r="U8081" s="2">
        <f>EOMONTH(SalesData[[#This Row],[Order Date]],0)</f>
        <v>45260</v>
      </c>
      <c r="V8081" s="9" t="str">
        <f>"Q"&amp;INT((MONTH(SalesData[[#This Row],[Order Date]])+2)/3)&amp;"-"&amp;YEAR(SalesData[[#This Row],[Order Date]])</f>
        <v>Q4-2023</v>
      </c>
    </row>
    <row r="8082" spans="1:22" x14ac:dyDescent="0.35">
      <c r="A8082" t="s">
        <v>8223</v>
      </c>
      <c r="B8082" s="1">
        <v>45257</v>
      </c>
      <c r="C8082" t="s">
        <v>132</v>
      </c>
      <c r="D8082" t="s">
        <v>80</v>
      </c>
      <c r="E8082">
        <v>3384879446</v>
      </c>
      <c r="F8082" t="s">
        <v>127</v>
      </c>
      <c r="G8082" t="s">
        <v>29</v>
      </c>
      <c r="H8082" t="s">
        <v>30</v>
      </c>
      <c r="I8082" t="s">
        <v>31</v>
      </c>
      <c r="J8082" t="s">
        <v>19</v>
      </c>
      <c r="K8082">
        <v>326.41000000000003</v>
      </c>
      <c r="L8082">
        <v>11.07</v>
      </c>
      <c r="M8082" t="s">
        <v>19</v>
      </c>
      <c r="N8082">
        <v>3.3914402132287601E-2</v>
      </c>
      <c r="O8082" t="s">
        <v>11361</v>
      </c>
      <c r="P8082" t="s">
        <v>11356</v>
      </c>
      <c r="R8082" t="s">
        <v>11353</v>
      </c>
      <c r="S8082">
        <f>IF(SalesData[[#This Row],[Return Status]]="Returned",1,0)</f>
        <v>0</v>
      </c>
      <c r="T8082">
        <v>2788.38</v>
      </c>
      <c r="U8082" s="2">
        <f>EOMONTH(SalesData[[#This Row],[Order Date]],0)</f>
        <v>45260</v>
      </c>
      <c r="V8082" s="9" t="str">
        <f>"Q"&amp;INT((MONTH(SalesData[[#This Row],[Order Date]])+2)/3)&amp;"-"&amp;YEAR(SalesData[[#This Row],[Order Date]])</f>
        <v>Q4-2023</v>
      </c>
    </row>
    <row r="8083" spans="1:22" x14ac:dyDescent="0.35">
      <c r="A8083" t="s">
        <v>8224</v>
      </c>
      <c r="B8083" s="1">
        <v>45251</v>
      </c>
      <c r="C8083" t="s">
        <v>77</v>
      </c>
      <c r="D8083" t="s">
        <v>145</v>
      </c>
      <c r="E8083">
        <v>8110767238</v>
      </c>
      <c r="F8083" t="s">
        <v>116</v>
      </c>
      <c r="G8083" t="s">
        <v>74</v>
      </c>
      <c r="H8083" t="s">
        <v>75</v>
      </c>
      <c r="I8083" t="s">
        <v>36</v>
      </c>
      <c r="J8083" t="s">
        <v>42</v>
      </c>
      <c r="K8083">
        <v>3553.53</v>
      </c>
      <c r="L8083">
        <v>130.53</v>
      </c>
      <c r="M8083" t="s">
        <v>43</v>
      </c>
      <c r="N8083">
        <v>3.67324885395649E-2</v>
      </c>
      <c r="O8083" t="s">
        <v>11351</v>
      </c>
      <c r="P8083" t="s">
        <v>11356</v>
      </c>
      <c r="R8083" t="s">
        <v>11353</v>
      </c>
      <c r="S8083">
        <f>IF(SalesData[[#This Row],[Return Status]]="Returned",1,0)</f>
        <v>0</v>
      </c>
      <c r="T8083">
        <v>2420.2800000000002</v>
      </c>
      <c r="U8083" s="2">
        <f>EOMONTH(SalesData[[#This Row],[Order Date]],0)</f>
        <v>45260</v>
      </c>
      <c r="V8083" s="9" t="str">
        <f>"Q"&amp;INT((MONTH(SalesData[[#This Row],[Order Date]])+2)/3)&amp;"-"&amp;YEAR(SalesData[[#This Row],[Order Date]])</f>
        <v>Q4-2023</v>
      </c>
    </row>
    <row r="8084" spans="1:22" x14ac:dyDescent="0.35">
      <c r="A8084" t="s">
        <v>8225</v>
      </c>
      <c r="B8084" s="1">
        <v>45241</v>
      </c>
      <c r="C8084" t="s">
        <v>94</v>
      </c>
      <c r="D8084" t="s">
        <v>46</v>
      </c>
      <c r="E8084">
        <v>8900395993</v>
      </c>
      <c r="F8084" t="s">
        <v>14</v>
      </c>
      <c r="G8084" t="s">
        <v>15</v>
      </c>
      <c r="H8084" t="s">
        <v>16</v>
      </c>
      <c r="I8084" t="s">
        <v>17</v>
      </c>
      <c r="J8084" t="s">
        <v>18</v>
      </c>
      <c r="K8084">
        <v>1414.94</v>
      </c>
      <c r="L8084">
        <v>172.74</v>
      </c>
      <c r="M8084" t="s">
        <v>19</v>
      </c>
      <c r="N8084">
        <v>0.122082915176615</v>
      </c>
      <c r="O8084" t="s">
        <v>11351</v>
      </c>
      <c r="P8084" t="s">
        <v>11352</v>
      </c>
      <c r="R8084" t="s">
        <v>11353</v>
      </c>
      <c r="S8084">
        <f>IF(SalesData[[#This Row],[Return Status]]="Returned",1,0)</f>
        <v>0</v>
      </c>
      <c r="T8084">
        <v>2085.91</v>
      </c>
      <c r="U8084" s="2">
        <f>EOMONTH(SalesData[[#This Row],[Order Date]],0)</f>
        <v>45260</v>
      </c>
      <c r="V8084" s="9" t="str">
        <f>"Q"&amp;INT((MONTH(SalesData[[#This Row],[Order Date]])+2)/3)&amp;"-"&amp;YEAR(SalesData[[#This Row],[Order Date]])</f>
        <v>Q4-2023</v>
      </c>
    </row>
    <row r="8085" spans="1:22" x14ac:dyDescent="0.35">
      <c r="A8085" t="s">
        <v>8226</v>
      </c>
      <c r="B8085" s="1">
        <v>45259</v>
      </c>
      <c r="C8085" t="s">
        <v>111</v>
      </c>
      <c r="D8085" t="s">
        <v>46</v>
      </c>
      <c r="E8085">
        <v>9734652759</v>
      </c>
      <c r="F8085" t="s">
        <v>116</v>
      </c>
      <c r="G8085" t="s">
        <v>74</v>
      </c>
      <c r="H8085" t="s">
        <v>75</v>
      </c>
      <c r="I8085" t="s">
        <v>36</v>
      </c>
      <c r="J8085" t="s">
        <v>19</v>
      </c>
      <c r="K8085">
        <v>518.08000000000004</v>
      </c>
      <c r="L8085">
        <v>47.31</v>
      </c>
      <c r="M8085" t="s">
        <v>19</v>
      </c>
      <c r="N8085">
        <v>9.1317943174799202E-2</v>
      </c>
      <c r="O8085" t="s">
        <v>11355</v>
      </c>
      <c r="P8085" t="s">
        <v>11356</v>
      </c>
      <c r="R8085" t="s">
        <v>11353</v>
      </c>
      <c r="S8085">
        <f>IF(SalesData[[#This Row],[Return Status]]="Returned",1,0)</f>
        <v>0</v>
      </c>
      <c r="T8085">
        <v>2420.2800000000002</v>
      </c>
      <c r="U8085" s="2">
        <f>EOMONTH(SalesData[[#This Row],[Order Date]],0)</f>
        <v>45260</v>
      </c>
      <c r="V8085" s="9" t="str">
        <f>"Q"&amp;INT((MONTH(SalesData[[#This Row],[Order Date]])+2)/3)&amp;"-"&amp;YEAR(SalesData[[#This Row],[Order Date]])</f>
        <v>Q4-2023</v>
      </c>
    </row>
    <row r="8086" spans="1:22" x14ac:dyDescent="0.35">
      <c r="A8086" t="s">
        <v>8227</v>
      </c>
      <c r="B8086" s="1">
        <v>45257</v>
      </c>
      <c r="C8086" t="s">
        <v>57</v>
      </c>
      <c r="D8086" t="s">
        <v>99</v>
      </c>
      <c r="E8086">
        <v>6077275170</v>
      </c>
      <c r="F8086" t="s">
        <v>64</v>
      </c>
      <c r="G8086" t="s">
        <v>15</v>
      </c>
      <c r="H8086" t="s">
        <v>11357</v>
      </c>
      <c r="I8086" t="s">
        <v>17</v>
      </c>
      <c r="J8086" t="s">
        <v>18</v>
      </c>
      <c r="K8086">
        <v>2026.55</v>
      </c>
      <c r="L8086">
        <v>414.42</v>
      </c>
      <c r="M8086" t="s">
        <v>19</v>
      </c>
      <c r="N8086">
        <v>0.204495324566381</v>
      </c>
      <c r="O8086" t="s">
        <v>11351</v>
      </c>
      <c r="P8086" t="s">
        <v>11354</v>
      </c>
      <c r="R8086" t="s">
        <v>11353</v>
      </c>
      <c r="S8086">
        <f>IF(SalesData[[#This Row],[Return Status]]="Returned",1,0)</f>
        <v>0</v>
      </c>
      <c r="T8086">
        <v>2085.91</v>
      </c>
      <c r="U8086" s="2">
        <f>EOMONTH(SalesData[[#This Row],[Order Date]],0)</f>
        <v>45260</v>
      </c>
      <c r="V8086" s="9" t="str">
        <f>"Q"&amp;INT((MONTH(SalesData[[#This Row],[Order Date]])+2)/3)&amp;"-"&amp;YEAR(SalesData[[#This Row],[Order Date]])</f>
        <v>Q4-2023</v>
      </c>
    </row>
    <row r="8087" spans="1:22" x14ac:dyDescent="0.35">
      <c r="A8087" t="s">
        <v>8228</v>
      </c>
      <c r="B8087" s="1">
        <v>45232</v>
      </c>
      <c r="C8087" t="s">
        <v>26</v>
      </c>
      <c r="D8087" t="s">
        <v>13</v>
      </c>
      <c r="E8087">
        <v>1904526030</v>
      </c>
      <c r="F8087" t="s">
        <v>33</v>
      </c>
      <c r="G8087" t="s">
        <v>34</v>
      </c>
      <c r="H8087" t="s">
        <v>35</v>
      </c>
      <c r="I8087" t="s">
        <v>36</v>
      </c>
      <c r="J8087" t="s">
        <v>62</v>
      </c>
      <c r="K8087">
        <v>4563.96</v>
      </c>
      <c r="L8087">
        <v>801.44</v>
      </c>
      <c r="M8087" t="s">
        <v>62</v>
      </c>
      <c r="N8087">
        <v>0.17560188958711301</v>
      </c>
      <c r="O8087" t="s">
        <v>11351</v>
      </c>
      <c r="P8087" t="s">
        <v>11352</v>
      </c>
      <c r="R8087" t="s">
        <v>11353</v>
      </c>
      <c r="S8087">
        <f>IF(SalesData[[#This Row],[Return Status]]="Returned",1,0)</f>
        <v>0</v>
      </c>
      <c r="U8087" s="2">
        <f>EOMONTH(SalesData[[#This Row],[Order Date]],0)</f>
        <v>45260</v>
      </c>
      <c r="V8087" s="9" t="str">
        <f>"Q"&amp;INT((MONTH(SalesData[[#This Row],[Order Date]])+2)/3)&amp;"-"&amp;YEAR(SalesData[[#This Row],[Order Date]])</f>
        <v>Q4-2023</v>
      </c>
    </row>
    <row r="8088" spans="1:22" x14ac:dyDescent="0.35">
      <c r="A8088" t="s">
        <v>8229</v>
      </c>
      <c r="B8088" s="1">
        <v>45246</v>
      </c>
      <c r="C8088" t="s">
        <v>111</v>
      </c>
      <c r="D8088" t="s">
        <v>27</v>
      </c>
      <c r="E8088">
        <v>6158185906</v>
      </c>
      <c r="F8088" t="s">
        <v>120</v>
      </c>
      <c r="G8088" t="s">
        <v>11367</v>
      </c>
      <c r="H8088" t="s">
        <v>121</v>
      </c>
      <c r="I8088" t="s">
        <v>17</v>
      </c>
      <c r="J8088" t="s">
        <v>19</v>
      </c>
      <c r="K8088">
        <v>1552.42</v>
      </c>
      <c r="L8088">
        <v>275.58</v>
      </c>
      <c r="M8088" t="s">
        <v>19</v>
      </c>
      <c r="N8088">
        <v>0.17751639375942099</v>
      </c>
      <c r="O8088" t="s">
        <v>11351</v>
      </c>
      <c r="P8088" t="s">
        <v>11352</v>
      </c>
      <c r="R8088" t="s">
        <v>11353</v>
      </c>
      <c r="S8088">
        <f>IF(SalesData[[#This Row],[Return Status]]="Returned",1,0)</f>
        <v>0</v>
      </c>
      <c r="U8088" s="2">
        <f>EOMONTH(SalesData[[#This Row],[Order Date]],0)</f>
        <v>45260</v>
      </c>
      <c r="V8088" s="9" t="str">
        <f>"Q"&amp;INT((MONTH(SalesData[[#This Row],[Order Date]])+2)/3)&amp;"-"&amp;YEAR(SalesData[[#This Row],[Order Date]])</f>
        <v>Q4-2023</v>
      </c>
    </row>
    <row r="8089" spans="1:22" x14ac:dyDescent="0.35">
      <c r="A8089" t="s">
        <v>8230</v>
      </c>
      <c r="B8089" s="1">
        <v>45241</v>
      </c>
      <c r="C8089" t="s">
        <v>184</v>
      </c>
      <c r="D8089" t="s">
        <v>80</v>
      </c>
      <c r="E8089">
        <v>2681817351</v>
      </c>
      <c r="F8089" t="s">
        <v>156</v>
      </c>
      <c r="G8089" t="s">
        <v>251</v>
      </c>
      <c r="H8089" t="s">
        <v>85</v>
      </c>
      <c r="I8089" t="s">
        <v>31</v>
      </c>
      <c r="J8089" t="s">
        <v>19</v>
      </c>
      <c r="K8089">
        <v>705.67</v>
      </c>
      <c r="L8089">
        <v>21.91</v>
      </c>
      <c r="M8089" t="s">
        <v>19</v>
      </c>
      <c r="N8089">
        <v>3.10485070925503E-2</v>
      </c>
      <c r="O8089" t="s">
        <v>11355</v>
      </c>
      <c r="P8089" t="s">
        <v>11356</v>
      </c>
      <c r="R8089" t="s">
        <v>11353</v>
      </c>
      <c r="S8089">
        <f>IF(SalesData[[#This Row],[Return Status]]="Returned",1,0)</f>
        <v>0</v>
      </c>
      <c r="U8089" s="2">
        <f>EOMONTH(SalesData[[#This Row],[Order Date]],0)</f>
        <v>45260</v>
      </c>
      <c r="V8089" s="9" t="str">
        <f>"Q"&amp;INT((MONTH(SalesData[[#This Row],[Order Date]])+2)/3)&amp;"-"&amp;YEAR(SalesData[[#This Row],[Order Date]])</f>
        <v>Q4-2023</v>
      </c>
    </row>
    <row r="8090" spans="1:22" x14ac:dyDescent="0.35">
      <c r="A8090" t="s">
        <v>8231</v>
      </c>
      <c r="B8090" s="1">
        <v>45255</v>
      </c>
      <c r="C8090" t="s">
        <v>184</v>
      </c>
      <c r="D8090" t="s">
        <v>46</v>
      </c>
      <c r="E8090">
        <v>5655236874</v>
      </c>
      <c r="F8090" t="s">
        <v>53</v>
      </c>
      <c r="G8090" t="s">
        <v>54</v>
      </c>
      <c r="H8090" t="s">
        <v>55</v>
      </c>
      <c r="I8090" t="s">
        <v>31</v>
      </c>
      <c r="J8090" t="s">
        <v>19</v>
      </c>
      <c r="K8090">
        <v>2953.76</v>
      </c>
      <c r="L8090">
        <v>468.21</v>
      </c>
      <c r="M8090" t="s">
        <v>19</v>
      </c>
      <c r="N8090">
        <v>0.15851321705216401</v>
      </c>
      <c r="O8090" t="s">
        <v>11351</v>
      </c>
      <c r="P8090" t="s">
        <v>11352</v>
      </c>
      <c r="R8090" t="s">
        <v>11353</v>
      </c>
      <c r="S8090">
        <f>IF(SalesData[[#This Row],[Return Status]]="Returned",1,0)</f>
        <v>0</v>
      </c>
      <c r="U8090" s="2">
        <f>EOMONTH(SalesData[[#This Row],[Order Date]],0)</f>
        <v>45260</v>
      </c>
      <c r="V8090" s="9" t="str">
        <f>"Q"&amp;INT((MONTH(SalesData[[#This Row],[Order Date]])+2)/3)&amp;"-"&amp;YEAR(SalesData[[#This Row],[Order Date]])</f>
        <v>Q4-2023</v>
      </c>
    </row>
    <row r="8091" spans="1:22" x14ac:dyDescent="0.35">
      <c r="A8091" t="s">
        <v>8232</v>
      </c>
      <c r="B8091" s="1">
        <v>45237</v>
      </c>
      <c r="C8091" t="s">
        <v>71</v>
      </c>
      <c r="D8091" t="s">
        <v>13</v>
      </c>
      <c r="E8091">
        <v>9405107366</v>
      </c>
      <c r="F8091" t="s">
        <v>206</v>
      </c>
      <c r="G8091" t="s">
        <v>11379</v>
      </c>
      <c r="H8091" t="s">
        <v>90</v>
      </c>
      <c r="I8091" t="s">
        <v>31</v>
      </c>
      <c r="J8091" t="s">
        <v>19</v>
      </c>
      <c r="K8091">
        <v>3482.32</v>
      </c>
      <c r="L8091">
        <v>377.81</v>
      </c>
      <c r="M8091" t="s">
        <v>19</v>
      </c>
      <c r="N8091">
        <v>0.108493762778837</v>
      </c>
      <c r="O8091" t="s">
        <v>11351</v>
      </c>
      <c r="P8091" t="s">
        <v>11352</v>
      </c>
      <c r="R8091" t="s">
        <v>11353</v>
      </c>
      <c r="S8091">
        <f>IF(SalesData[[#This Row],[Return Status]]="Returned",1,0)</f>
        <v>0</v>
      </c>
      <c r="U8091" s="2">
        <f>EOMONTH(SalesData[[#This Row],[Order Date]],0)</f>
        <v>45260</v>
      </c>
      <c r="V8091" s="9" t="str">
        <f>"Q"&amp;INT((MONTH(SalesData[[#This Row],[Order Date]])+2)/3)&amp;"-"&amp;YEAR(SalesData[[#This Row],[Order Date]])</f>
        <v>Q4-2023</v>
      </c>
    </row>
    <row r="8092" spans="1:22" x14ac:dyDescent="0.35">
      <c r="A8092" t="s">
        <v>8233</v>
      </c>
      <c r="B8092" s="1">
        <v>45231</v>
      </c>
      <c r="C8092" t="s">
        <v>71</v>
      </c>
      <c r="D8092" t="s">
        <v>46</v>
      </c>
      <c r="E8092">
        <v>875856057</v>
      </c>
      <c r="F8092" t="s">
        <v>185</v>
      </c>
      <c r="G8092" t="s">
        <v>164</v>
      </c>
      <c r="H8092" t="s">
        <v>165</v>
      </c>
      <c r="I8092" t="s">
        <v>36</v>
      </c>
      <c r="J8092" t="s">
        <v>65</v>
      </c>
      <c r="K8092">
        <v>2061.25</v>
      </c>
      <c r="L8092">
        <v>530.13</v>
      </c>
      <c r="M8092" t="s">
        <v>65</v>
      </c>
      <c r="N8092">
        <v>0.25718859915100101</v>
      </c>
      <c r="O8092" t="s">
        <v>11351</v>
      </c>
      <c r="P8092" t="s">
        <v>11354</v>
      </c>
      <c r="R8092" t="s">
        <v>11353</v>
      </c>
      <c r="S8092">
        <f>IF(SalesData[[#This Row],[Return Status]]="Returned",1,0)</f>
        <v>0</v>
      </c>
      <c r="U8092" s="2">
        <f>EOMONTH(SalesData[[#This Row],[Order Date]],0)</f>
        <v>45260</v>
      </c>
      <c r="V8092" s="9" t="str">
        <f>"Q"&amp;INT((MONTH(SalesData[[#This Row],[Order Date]])+2)/3)&amp;"-"&amp;YEAR(SalesData[[#This Row],[Order Date]])</f>
        <v>Q4-2023</v>
      </c>
    </row>
    <row r="8093" spans="1:22" x14ac:dyDescent="0.35">
      <c r="A8093" t="s">
        <v>8234</v>
      </c>
      <c r="B8093" s="1">
        <v>45239</v>
      </c>
      <c r="C8093" t="s">
        <v>94</v>
      </c>
      <c r="D8093" t="s">
        <v>39</v>
      </c>
      <c r="E8093">
        <v>9211482441</v>
      </c>
      <c r="F8093" t="s">
        <v>64</v>
      </c>
      <c r="G8093" t="s">
        <v>11362</v>
      </c>
      <c r="H8093" t="s">
        <v>16</v>
      </c>
      <c r="I8093" t="s">
        <v>17</v>
      </c>
      <c r="J8093" t="s">
        <v>65</v>
      </c>
      <c r="K8093">
        <v>3970.97</v>
      </c>
      <c r="L8093">
        <v>523.09</v>
      </c>
      <c r="M8093" t="s">
        <v>65</v>
      </c>
      <c r="N8093">
        <v>0.13172851973195501</v>
      </c>
      <c r="O8093" t="s">
        <v>11351</v>
      </c>
      <c r="P8093" t="s">
        <v>11352</v>
      </c>
      <c r="Q8093" t="s">
        <v>11359</v>
      </c>
      <c r="R8093" t="s">
        <v>11360</v>
      </c>
      <c r="S8093">
        <f>IF(SalesData[[#This Row],[Return Status]]="Returned",1,0)</f>
        <v>1</v>
      </c>
      <c r="U8093" s="2">
        <f>EOMONTH(SalesData[[#This Row],[Order Date]],0)</f>
        <v>45260</v>
      </c>
      <c r="V8093" s="9" t="str">
        <f>"Q"&amp;INT((MONTH(SalesData[[#This Row],[Order Date]])+2)/3)&amp;"-"&amp;YEAR(SalesData[[#This Row],[Order Date]])</f>
        <v>Q4-2023</v>
      </c>
    </row>
    <row r="8094" spans="1:22" x14ac:dyDescent="0.35">
      <c r="A8094" t="s">
        <v>8235</v>
      </c>
      <c r="B8094" s="1">
        <v>45240</v>
      </c>
      <c r="C8094" t="s">
        <v>21</v>
      </c>
      <c r="D8094" t="s">
        <v>72</v>
      </c>
      <c r="E8094">
        <v>4198627106</v>
      </c>
      <c r="F8094" t="s">
        <v>116</v>
      </c>
      <c r="G8094" t="s">
        <v>74</v>
      </c>
      <c r="H8094" t="s">
        <v>75</v>
      </c>
      <c r="I8094" t="s">
        <v>36</v>
      </c>
      <c r="J8094" t="s">
        <v>19</v>
      </c>
      <c r="K8094">
        <v>4921.58</v>
      </c>
      <c r="L8094">
        <v>630.53</v>
      </c>
      <c r="M8094" t="s">
        <v>19</v>
      </c>
      <c r="N8094">
        <v>0.12811536132705401</v>
      </c>
      <c r="O8094" t="s">
        <v>11351</v>
      </c>
      <c r="P8094" t="s">
        <v>11352</v>
      </c>
      <c r="R8094" t="s">
        <v>11353</v>
      </c>
      <c r="S8094">
        <f>IF(SalesData[[#This Row],[Return Status]]="Returned",1,0)</f>
        <v>0</v>
      </c>
      <c r="T8094">
        <v>2420.2800000000002</v>
      </c>
      <c r="U8094" s="2">
        <f>EOMONTH(SalesData[[#This Row],[Order Date]],0)</f>
        <v>45260</v>
      </c>
      <c r="V8094" s="9" t="str">
        <f>"Q"&amp;INT((MONTH(SalesData[[#This Row],[Order Date]])+2)/3)&amp;"-"&amp;YEAR(SalesData[[#This Row],[Order Date]])</f>
        <v>Q4-2023</v>
      </c>
    </row>
    <row r="8095" spans="1:22" x14ac:dyDescent="0.35">
      <c r="A8095" t="s">
        <v>8236</v>
      </c>
      <c r="B8095" s="1">
        <v>45246</v>
      </c>
      <c r="C8095" t="s">
        <v>57</v>
      </c>
      <c r="D8095" t="s">
        <v>145</v>
      </c>
      <c r="E8095">
        <v>9867161690</v>
      </c>
      <c r="F8095" t="s">
        <v>163</v>
      </c>
      <c r="G8095" t="s">
        <v>164</v>
      </c>
      <c r="H8095" t="s">
        <v>165</v>
      </c>
      <c r="I8095" t="s">
        <v>36</v>
      </c>
      <c r="J8095" t="s">
        <v>62</v>
      </c>
      <c r="K8095">
        <v>1485.07</v>
      </c>
      <c r="L8095">
        <v>198.63</v>
      </c>
      <c r="M8095" t="s">
        <v>62</v>
      </c>
      <c r="N8095">
        <v>0.133751270983859</v>
      </c>
      <c r="O8095" t="s">
        <v>11351</v>
      </c>
      <c r="P8095" t="s">
        <v>11352</v>
      </c>
      <c r="R8095" t="s">
        <v>11353</v>
      </c>
      <c r="S8095">
        <f>IF(SalesData[[#This Row],[Return Status]]="Returned",1,0)</f>
        <v>0</v>
      </c>
      <c r="U8095" s="2">
        <f>EOMONTH(SalesData[[#This Row],[Order Date]],0)</f>
        <v>45260</v>
      </c>
      <c r="V8095" s="9" t="str">
        <f>"Q"&amp;INT((MONTH(SalesData[[#This Row],[Order Date]])+2)/3)&amp;"-"&amp;YEAR(SalesData[[#This Row],[Order Date]])</f>
        <v>Q4-2023</v>
      </c>
    </row>
    <row r="8096" spans="1:22" x14ac:dyDescent="0.35">
      <c r="A8096" t="s">
        <v>8237</v>
      </c>
      <c r="B8096" s="1">
        <v>45251</v>
      </c>
      <c r="C8096" t="s">
        <v>12</v>
      </c>
      <c r="D8096" t="s">
        <v>80</v>
      </c>
      <c r="E8096">
        <v>6207424548</v>
      </c>
      <c r="F8096" t="s">
        <v>78</v>
      </c>
      <c r="G8096" t="s">
        <v>15</v>
      </c>
      <c r="H8096" t="s">
        <v>16</v>
      </c>
      <c r="I8096" t="s">
        <v>17</v>
      </c>
      <c r="J8096" t="s">
        <v>43</v>
      </c>
      <c r="K8096">
        <v>3119.16</v>
      </c>
      <c r="L8096">
        <v>771.45</v>
      </c>
      <c r="M8096" t="s">
        <v>43</v>
      </c>
      <c r="N8096">
        <v>0.247326203208556</v>
      </c>
      <c r="O8096" t="s">
        <v>11351</v>
      </c>
      <c r="P8096" t="s">
        <v>11354</v>
      </c>
      <c r="R8096" t="s">
        <v>11353</v>
      </c>
      <c r="S8096">
        <f>IF(SalesData[[#This Row],[Return Status]]="Returned",1,0)</f>
        <v>0</v>
      </c>
      <c r="T8096">
        <v>2085.91</v>
      </c>
      <c r="U8096" s="2">
        <f>EOMONTH(SalesData[[#This Row],[Order Date]],0)</f>
        <v>45260</v>
      </c>
      <c r="V8096" s="9" t="str">
        <f>"Q"&amp;INT((MONTH(SalesData[[#This Row],[Order Date]])+2)/3)&amp;"-"&amp;YEAR(SalesData[[#This Row],[Order Date]])</f>
        <v>Q4-2023</v>
      </c>
    </row>
    <row r="8097" spans="1:22" x14ac:dyDescent="0.35">
      <c r="A8097" t="s">
        <v>8238</v>
      </c>
      <c r="B8097" s="1">
        <v>45242</v>
      </c>
      <c r="C8097" t="s">
        <v>87</v>
      </c>
      <c r="D8097" t="s">
        <v>46</v>
      </c>
      <c r="E8097">
        <v>5257644318</v>
      </c>
      <c r="F8097" t="s">
        <v>53</v>
      </c>
      <c r="G8097" t="s">
        <v>54</v>
      </c>
      <c r="H8097" t="s">
        <v>55</v>
      </c>
      <c r="I8097" t="s">
        <v>31</v>
      </c>
      <c r="J8097" t="s">
        <v>19</v>
      </c>
      <c r="K8097">
        <v>4035.05</v>
      </c>
      <c r="L8097">
        <v>447.69</v>
      </c>
      <c r="M8097" t="s">
        <v>19</v>
      </c>
      <c r="N8097">
        <v>0.110950298013655</v>
      </c>
      <c r="O8097" t="s">
        <v>11351</v>
      </c>
      <c r="P8097" t="s">
        <v>11352</v>
      </c>
      <c r="R8097" t="s">
        <v>11353</v>
      </c>
      <c r="S8097">
        <f>IF(SalesData[[#This Row],[Return Status]]="Returned",1,0)</f>
        <v>0</v>
      </c>
      <c r="U8097" s="2">
        <f>EOMONTH(SalesData[[#This Row],[Order Date]],0)</f>
        <v>45260</v>
      </c>
      <c r="V8097" s="9" t="str">
        <f>"Q"&amp;INT((MONTH(SalesData[[#This Row],[Order Date]])+2)/3)&amp;"-"&amp;YEAR(SalesData[[#This Row],[Order Date]])</f>
        <v>Q4-2023</v>
      </c>
    </row>
    <row r="8098" spans="1:22" x14ac:dyDescent="0.35">
      <c r="A8098" t="s">
        <v>8239</v>
      </c>
      <c r="B8098" s="1">
        <v>45248</v>
      </c>
      <c r="C8098" t="s">
        <v>52</v>
      </c>
      <c r="D8098" t="s">
        <v>13</v>
      </c>
      <c r="E8098">
        <v>6547697596</v>
      </c>
      <c r="F8098" t="s">
        <v>133</v>
      </c>
      <c r="G8098" t="s">
        <v>89</v>
      </c>
      <c r="H8098" t="s">
        <v>90</v>
      </c>
      <c r="I8098" t="s">
        <v>31</v>
      </c>
      <c r="J8098" t="s">
        <v>61</v>
      </c>
      <c r="K8098">
        <v>4278.6899999999996</v>
      </c>
      <c r="L8098">
        <v>1008.11</v>
      </c>
      <c r="M8098" t="s">
        <v>62</v>
      </c>
      <c r="N8098">
        <v>0.23561183446335199</v>
      </c>
      <c r="O8098" t="s">
        <v>11351</v>
      </c>
      <c r="P8098" t="s">
        <v>11354</v>
      </c>
      <c r="R8098" t="s">
        <v>11353</v>
      </c>
      <c r="S8098">
        <f>IF(SalesData[[#This Row],[Return Status]]="Returned",1,0)</f>
        <v>0</v>
      </c>
      <c r="T8098">
        <v>207.68</v>
      </c>
      <c r="U8098" s="2">
        <f>EOMONTH(SalesData[[#This Row],[Order Date]],0)</f>
        <v>45260</v>
      </c>
      <c r="V8098" s="9" t="str">
        <f>"Q"&amp;INT((MONTH(SalesData[[#This Row],[Order Date]])+2)/3)&amp;"-"&amp;YEAR(SalesData[[#This Row],[Order Date]])</f>
        <v>Q4-2023</v>
      </c>
    </row>
    <row r="8099" spans="1:22" x14ac:dyDescent="0.35">
      <c r="A8099" t="s">
        <v>8240</v>
      </c>
      <c r="B8099" s="1">
        <v>45242</v>
      </c>
      <c r="C8099" t="s">
        <v>149</v>
      </c>
      <c r="D8099" t="s">
        <v>13</v>
      </c>
      <c r="E8099">
        <v>6003395926</v>
      </c>
      <c r="F8099" t="s">
        <v>133</v>
      </c>
      <c r="G8099" t="s">
        <v>89</v>
      </c>
      <c r="H8099" t="s">
        <v>90</v>
      </c>
      <c r="I8099" t="s">
        <v>31</v>
      </c>
      <c r="J8099" t="s">
        <v>65</v>
      </c>
      <c r="K8099">
        <v>1381.28</v>
      </c>
      <c r="L8099">
        <v>364.79</v>
      </c>
      <c r="M8099" t="s">
        <v>65</v>
      </c>
      <c r="N8099">
        <v>0.26409562145256599</v>
      </c>
      <c r="O8099" t="s">
        <v>11351</v>
      </c>
      <c r="P8099" t="s">
        <v>11354</v>
      </c>
      <c r="R8099" t="s">
        <v>11353</v>
      </c>
      <c r="S8099">
        <f>IF(SalesData[[#This Row],[Return Status]]="Returned",1,0)</f>
        <v>0</v>
      </c>
      <c r="T8099">
        <v>207.68</v>
      </c>
      <c r="U8099" s="2">
        <f>EOMONTH(SalesData[[#This Row],[Order Date]],0)</f>
        <v>45260</v>
      </c>
      <c r="V8099" s="9" t="str">
        <f>"Q"&amp;INT((MONTH(SalesData[[#This Row],[Order Date]])+2)/3)&amp;"-"&amp;YEAR(SalesData[[#This Row],[Order Date]])</f>
        <v>Q4-2023</v>
      </c>
    </row>
    <row r="8100" spans="1:22" x14ac:dyDescent="0.35">
      <c r="A8100" t="s">
        <v>8241</v>
      </c>
      <c r="B8100" s="1">
        <v>45253</v>
      </c>
      <c r="C8100" t="s">
        <v>149</v>
      </c>
      <c r="D8100" t="s">
        <v>39</v>
      </c>
      <c r="E8100">
        <v>4241507202</v>
      </c>
      <c r="F8100" t="s">
        <v>28</v>
      </c>
      <c r="G8100" t="s">
        <v>11370</v>
      </c>
      <c r="H8100" t="s">
        <v>30</v>
      </c>
      <c r="I8100" t="s">
        <v>31</v>
      </c>
      <c r="J8100" t="s">
        <v>62</v>
      </c>
      <c r="K8100">
        <v>3162.4</v>
      </c>
      <c r="L8100">
        <v>887.34</v>
      </c>
      <c r="M8100" t="s">
        <v>62</v>
      </c>
      <c r="N8100">
        <v>0.28059069061472303</v>
      </c>
      <c r="O8100" t="s">
        <v>11351</v>
      </c>
      <c r="P8100" t="s">
        <v>11354</v>
      </c>
      <c r="R8100" t="s">
        <v>11353</v>
      </c>
      <c r="S8100">
        <f>IF(SalesData[[#This Row],[Return Status]]="Returned",1,0)</f>
        <v>0</v>
      </c>
      <c r="U8100" s="2">
        <f>EOMONTH(SalesData[[#This Row],[Order Date]],0)</f>
        <v>45260</v>
      </c>
      <c r="V8100" s="9" t="str">
        <f>"Q"&amp;INT((MONTH(SalesData[[#This Row],[Order Date]])+2)/3)&amp;"-"&amp;YEAR(SalesData[[#This Row],[Order Date]])</f>
        <v>Q4-2023</v>
      </c>
    </row>
    <row r="8101" spans="1:22" x14ac:dyDescent="0.35">
      <c r="A8101" t="s">
        <v>8242</v>
      </c>
      <c r="B8101" s="1">
        <v>45259</v>
      </c>
      <c r="C8101" t="s">
        <v>188</v>
      </c>
      <c r="D8101" t="s">
        <v>39</v>
      </c>
      <c r="E8101">
        <v>2120929977</v>
      </c>
      <c r="F8101" t="s">
        <v>129</v>
      </c>
      <c r="G8101" t="s">
        <v>11371</v>
      </c>
      <c r="H8101" t="s">
        <v>55</v>
      </c>
      <c r="I8101" t="s">
        <v>31</v>
      </c>
      <c r="J8101" t="s">
        <v>65</v>
      </c>
      <c r="K8101">
        <v>3613.87</v>
      </c>
      <c r="L8101">
        <v>810.2</v>
      </c>
      <c r="M8101" t="s">
        <v>65</v>
      </c>
      <c r="N8101">
        <v>0.224191794392161</v>
      </c>
      <c r="O8101" t="s">
        <v>11351</v>
      </c>
      <c r="P8101" t="s">
        <v>11354</v>
      </c>
      <c r="R8101" t="s">
        <v>11353</v>
      </c>
      <c r="S8101">
        <f>IF(SalesData[[#This Row],[Return Status]]="Returned",1,0)</f>
        <v>0</v>
      </c>
      <c r="U8101" s="2">
        <f>EOMONTH(SalesData[[#This Row],[Order Date]],0)</f>
        <v>45260</v>
      </c>
      <c r="V8101" s="9" t="str">
        <f>"Q"&amp;INT((MONTH(SalesData[[#This Row],[Order Date]])+2)/3)&amp;"-"&amp;YEAR(SalesData[[#This Row],[Order Date]])</f>
        <v>Q4-2023</v>
      </c>
    </row>
    <row r="8102" spans="1:22" x14ac:dyDescent="0.35">
      <c r="A8102" t="s">
        <v>8243</v>
      </c>
      <c r="B8102" s="1">
        <v>45243</v>
      </c>
      <c r="C8102" t="s">
        <v>188</v>
      </c>
      <c r="D8102" t="s">
        <v>99</v>
      </c>
      <c r="E8102">
        <v>6890784480</v>
      </c>
      <c r="F8102" t="s">
        <v>64</v>
      </c>
      <c r="G8102" t="s">
        <v>15</v>
      </c>
      <c r="H8102" t="s">
        <v>16</v>
      </c>
      <c r="I8102" t="s">
        <v>17</v>
      </c>
      <c r="J8102" t="s">
        <v>61</v>
      </c>
      <c r="K8102">
        <v>4746.47</v>
      </c>
      <c r="L8102">
        <v>1082.23</v>
      </c>
      <c r="M8102" t="s">
        <v>62</v>
      </c>
      <c r="N8102">
        <v>0.228007340191764</v>
      </c>
      <c r="O8102" t="s">
        <v>11351</v>
      </c>
      <c r="P8102" t="s">
        <v>11354</v>
      </c>
      <c r="R8102" t="s">
        <v>11353</v>
      </c>
      <c r="S8102">
        <f>IF(SalesData[[#This Row],[Return Status]]="Returned",1,0)</f>
        <v>0</v>
      </c>
      <c r="T8102">
        <v>2085.91</v>
      </c>
      <c r="U8102" s="2">
        <f>EOMONTH(SalesData[[#This Row],[Order Date]],0)</f>
        <v>45260</v>
      </c>
      <c r="V8102" s="9" t="str">
        <f>"Q"&amp;INT((MONTH(SalesData[[#This Row],[Order Date]])+2)/3)&amp;"-"&amp;YEAR(SalesData[[#This Row],[Order Date]])</f>
        <v>Q4-2023</v>
      </c>
    </row>
    <row r="8103" spans="1:22" x14ac:dyDescent="0.35">
      <c r="A8103" t="s">
        <v>8244</v>
      </c>
      <c r="B8103" s="1">
        <v>45246</v>
      </c>
      <c r="C8103" t="s">
        <v>113</v>
      </c>
      <c r="D8103" t="s">
        <v>99</v>
      </c>
      <c r="E8103">
        <v>3859160364</v>
      </c>
      <c r="F8103" t="s">
        <v>127</v>
      </c>
      <c r="G8103" t="s">
        <v>29</v>
      </c>
      <c r="H8103" t="s">
        <v>30</v>
      </c>
      <c r="I8103" t="s">
        <v>31</v>
      </c>
      <c r="J8103" t="s">
        <v>19</v>
      </c>
      <c r="K8103">
        <v>556.79999999999995</v>
      </c>
      <c r="L8103">
        <v>158.19999999999999</v>
      </c>
      <c r="M8103" t="s">
        <v>19</v>
      </c>
      <c r="N8103">
        <v>0.284123563218391</v>
      </c>
      <c r="O8103" t="s">
        <v>11355</v>
      </c>
      <c r="P8103" t="s">
        <v>11354</v>
      </c>
      <c r="R8103" t="s">
        <v>11353</v>
      </c>
      <c r="S8103">
        <f>IF(SalesData[[#This Row],[Return Status]]="Returned",1,0)</f>
        <v>0</v>
      </c>
      <c r="T8103">
        <v>2788.38</v>
      </c>
      <c r="U8103" s="2">
        <f>EOMONTH(SalesData[[#This Row],[Order Date]],0)</f>
        <v>45260</v>
      </c>
      <c r="V8103" s="9" t="str">
        <f>"Q"&amp;INT((MONTH(SalesData[[#This Row],[Order Date]])+2)/3)&amp;"-"&amp;YEAR(SalesData[[#This Row],[Order Date]])</f>
        <v>Q4-2023</v>
      </c>
    </row>
    <row r="8104" spans="1:22" x14ac:dyDescent="0.35">
      <c r="A8104" t="s">
        <v>8245</v>
      </c>
      <c r="B8104" s="1">
        <v>45242</v>
      </c>
      <c r="C8104" t="s">
        <v>132</v>
      </c>
      <c r="D8104" t="s">
        <v>72</v>
      </c>
      <c r="E8104">
        <v>4241606694</v>
      </c>
      <c r="F8104" t="s">
        <v>58</v>
      </c>
      <c r="G8104" t="s">
        <v>280</v>
      </c>
      <c r="H8104" t="s">
        <v>60</v>
      </c>
      <c r="I8104" t="s">
        <v>31</v>
      </c>
      <c r="J8104" t="s">
        <v>65</v>
      </c>
      <c r="K8104">
        <v>411.66</v>
      </c>
      <c r="L8104">
        <v>82.49</v>
      </c>
      <c r="M8104" t="s">
        <v>65</v>
      </c>
      <c r="N8104">
        <v>0.200383811883593</v>
      </c>
      <c r="O8104" t="s">
        <v>11361</v>
      </c>
      <c r="P8104" t="s">
        <v>11354</v>
      </c>
      <c r="Q8104" t="s">
        <v>11373</v>
      </c>
      <c r="R8104" t="s">
        <v>11360</v>
      </c>
      <c r="S8104">
        <f>IF(SalesData[[#This Row],[Return Status]]="Returned",1,0)</f>
        <v>1</v>
      </c>
      <c r="U8104" s="2">
        <f>EOMONTH(SalesData[[#This Row],[Order Date]],0)</f>
        <v>45260</v>
      </c>
      <c r="V8104" s="9" t="str">
        <f>"Q"&amp;INT((MONTH(SalesData[[#This Row],[Order Date]])+2)/3)&amp;"-"&amp;YEAR(SalesData[[#This Row],[Order Date]])</f>
        <v>Q4-2023</v>
      </c>
    </row>
    <row r="8105" spans="1:22" x14ac:dyDescent="0.35">
      <c r="A8105" t="s">
        <v>8246</v>
      </c>
      <c r="B8105" s="1">
        <v>45240</v>
      </c>
      <c r="C8105" t="s">
        <v>49</v>
      </c>
      <c r="D8105" t="s">
        <v>145</v>
      </c>
      <c r="E8105">
        <v>8857930527</v>
      </c>
      <c r="F8105" t="s">
        <v>47</v>
      </c>
      <c r="G8105" t="s">
        <v>23</v>
      </c>
      <c r="H8105" t="s">
        <v>24</v>
      </c>
      <c r="I8105" t="s">
        <v>17</v>
      </c>
      <c r="J8105" t="s">
        <v>61</v>
      </c>
      <c r="K8105">
        <v>4711.8999999999996</v>
      </c>
      <c r="L8105">
        <v>1141.1099999999999</v>
      </c>
      <c r="M8105" t="s">
        <v>62</v>
      </c>
      <c r="N8105">
        <v>0.242176192194232</v>
      </c>
      <c r="O8105" t="s">
        <v>11351</v>
      </c>
      <c r="P8105" t="s">
        <v>11354</v>
      </c>
      <c r="R8105" t="s">
        <v>11353</v>
      </c>
      <c r="S8105">
        <f>IF(SalesData[[#This Row],[Return Status]]="Returned",1,0)</f>
        <v>0</v>
      </c>
      <c r="T8105">
        <v>2821.33</v>
      </c>
      <c r="U8105" s="2">
        <f>EOMONTH(SalesData[[#This Row],[Order Date]],0)</f>
        <v>45260</v>
      </c>
      <c r="V8105" s="9" t="str">
        <f>"Q"&amp;INT((MONTH(SalesData[[#This Row],[Order Date]])+2)/3)&amp;"-"&amp;YEAR(SalesData[[#This Row],[Order Date]])</f>
        <v>Q4-2023</v>
      </c>
    </row>
    <row r="8106" spans="1:22" x14ac:dyDescent="0.35">
      <c r="A8106" t="s">
        <v>8247</v>
      </c>
      <c r="B8106" s="1">
        <v>45244</v>
      </c>
      <c r="C8106" t="s">
        <v>52</v>
      </c>
      <c r="D8106" t="s">
        <v>72</v>
      </c>
      <c r="E8106">
        <v>9216727819</v>
      </c>
      <c r="F8106" t="s">
        <v>50</v>
      </c>
      <c r="G8106" t="s">
        <v>34</v>
      </c>
      <c r="H8106" t="s">
        <v>35</v>
      </c>
      <c r="I8106" t="s">
        <v>36</v>
      </c>
      <c r="J8106" t="s">
        <v>43</v>
      </c>
      <c r="K8106">
        <v>1351.29</v>
      </c>
      <c r="L8106">
        <v>271.86</v>
      </c>
      <c r="M8106" t="s">
        <v>43</v>
      </c>
      <c r="N8106">
        <v>0.20118553382323601</v>
      </c>
      <c r="O8106" t="s">
        <v>11351</v>
      </c>
      <c r="P8106" t="s">
        <v>11354</v>
      </c>
      <c r="R8106" t="s">
        <v>11353</v>
      </c>
      <c r="S8106">
        <f>IF(SalesData[[#This Row],[Return Status]]="Returned",1,0)</f>
        <v>0</v>
      </c>
      <c r="U8106" s="2">
        <f>EOMONTH(SalesData[[#This Row],[Order Date]],0)</f>
        <v>45260</v>
      </c>
      <c r="V8106" s="9" t="str">
        <f>"Q"&amp;INT((MONTH(SalesData[[#This Row],[Order Date]])+2)/3)&amp;"-"&amp;YEAR(SalesData[[#This Row],[Order Date]])</f>
        <v>Q4-2023</v>
      </c>
    </row>
    <row r="8107" spans="1:22" x14ac:dyDescent="0.35">
      <c r="A8107" t="s">
        <v>8248</v>
      </c>
      <c r="B8107" s="1">
        <v>45252</v>
      </c>
      <c r="C8107" t="s">
        <v>124</v>
      </c>
      <c r="D8107" t="s">
        <v>39</v>
      </c>
      <c r="E8107">
        <v>7410857190</v>
      </c>
      <c r="F8107" t="s">
        <v>50</v>
      </c>
      <c r="G8107" t="s">
        <v>34</v>
      </c>
      <c r="H8107" t="s">
        <v>35</v>
      </c>
      <c r="I8107" t="s">
        <v>36</v>
      </c>
      <c r="J8107" t="s">
        <v>18</v>
      </c>
      <c r="K8107">
        <v>1562.63</v>
      </c>
      <c r="L8107">
        <v>73.67</v>
      </c>
      <c r="M8107" t="s">
        <v>19</v>
      </c>
      <c r="N8107">
        <v>4.7144877546188201E-2</v>
      </c>
      <c r="O8107" t="s">
        <v>11351</v>
      </c>
      <c r="P8107" t="s">
        <v>11356</v>
      </c>
      <c r="R8107" t="s">
        <v>11353</v>
      </c>
      <c r="S8107">
        <f>IF(SalesData[[#This Row],[Return Status]]="Returned",1,0)</f>
        <v>0</v>
      </c>
      <c r="U8107" s="2">
        <f>EOMONTH(SalesData[[#This Row],[Order Date]],0)</f>
        <v>45260</v>
      </c>
      <c r="V8107" s="9" t="str">
        <f>"Q"&amp;INT((MONTH(SalesData[[#This Row],[Order Date]])+2)/3)&amp;"-"&amp;YEAR(SalesData[[#This Row],[Order Date]])</f>
        <v>Q4-2023</v>
      </c>
    </row>
    <row r="8108" spans="1:22" x14ac:dyDescent="0.35">
      <c r="A8108" t="s">
        <v>8249</v>
      </c>
      <c r="B8108" s="1">
        <v>45233</v>
      </c>
      <c r="C8108" t="s">
        <v>111</v>
      </c>
      <c r="D8108" t="s">
        <v>39</v>
      </c>
      <c r="E8108">
        <v>435944911</v>
      </c>
      <c r="F8108" t="s">
        <v>168</v>
      </c>
      <c r="G8108" t="s">
        <v>54</v>
      </c>
      <c r="H8108" t="s">
        <v>55</v>
      </c>
      <c r="I8108" t="s">
        <v>31</v>
      </c>
      <c r="J8108" t="s">
        <v>18</v>
      </c>
      <c r="K8108">
        <v>744.03</v>
      </c>
      <c r="L8108">
        <v>106.11</v>
      </c>
      <c r="M8108" t="s">
        <v>19</v>
      </c>
      <c r="N8108">
        <v>0.14261521712834199</v>
      </c>
      <c r="O8108" t="s">
        <v>11355</v>
      </c>
      <c r="P8108" t="s">
        <v>11352</v>
      </c>
      <c r="Q8108" t="s">
        <v>11366</v>
      </c>
      <c r="R8108" t="s">
        <v>11360</v>
      </c>
      <c r="S8108">
        <f>IF(SalesData[[#This Row],[Return Status]]="Returned",1,0)</f>
        <v>1</v>
      </c>
      <c r="U8108" s="2">
        <f>EOMONTH(SalesData[[#This Row],[Order Date]],0)</f>
        <v>45260</v>
      </c>
      <c r="V8108" s="9" t="str">
        <f>"Q"&amp;INT((MONTH(SalesData[[#This Row],[Order Date]])+2)/3)&amp;"-"&amp;YEAR(SalesData[[#This Row],[Order Date]])</f>
        <v>Q4-2023</v>
      </c>
    </row>
    <row r="8109" spans="1:22" x14ac:dyDescent="0.35">
      <c r="A8109" t="s">
        <v>8250</v>
      </c>
      <c r="B8109" s="1">
        <v>45258</v>
      </c>
      <c r="C8109" t="s">
        <v>176</v>
      </c>
      <c r="D8109" t="s">
        <v>39</v>
      </c>
      <c r="E8109">
        <v>5616050020</v>
      </c>
      <c r="F8109" t="s">
        <v>387</v>
      </c>
      <c r="G8109" t="s">
        <v>89</v>
      </c>
      <c r="H8109" t="s">
        <v>90</v>
      </c>
      <c r="I8109" t="s">
        <v>31</v>
      </c>
      <c r="J8109" t="s">
        <v>19</v>
      </c>
      <c r="K8109">
        <v>4899.1000000000004</v>
      </c>
      <c r="L8109">
        <v>1387.05</v>
      </c>
      <c r="M8109" t="s">
        <v>19</v>
      </c>
      <c r="N8109">
        <v>0.28312343083423502</v>
      </c>
      <c r="O8109" t="s">
        <v>11351</v>
      </c>
      <c r="P8109" t="s">
        <v>11354</v>
      </c>
      <c r="R8109" t="s">
        <v>11353</v>
      </c>
      <c r="S8109">
        <f>IF(SalesData[[#This Row],[Return Status]]="Returned",1,0)</f>
        <v>0</v>
      </c>
      <c r="T8109">
        <v>207.68</v>
      </c>
      <c r="U8109" s="2">
        <f>EOMONTH(SalesData[[#This Row],[Order Date]],0)</f>
        <v>45260</v>
      </c>
      <c r="V8109" s="9" t="str">
        <f>"Q"&amp;INT((MONTH(SalesData[[#This Row],[Order Date]])+2)/3)&amp;"-"&amp;YEAR(SalesData[[#This Row],[Order Date]])</f>
        <v>Q4-2023</v>
      </c>
    </row>
    <row r="8110" spans="1:22" x14ac:dyDescent="0.35">
      <c r="A8110" t="s">
        <v>8251</v>
      </c>
      <c r="B8110" s="1">
        <v>45245</v>
      </c>
      <c r="C8110" t="s">
        <v>149</v>
      </c>
      <c r="D8110" t="s">
        <v>99</v>
      </c>
      <c r="E8110">
        <v>3328793851</v>
      </c>
      <c r="F8110" t="s">
        <v>312</v>
      </c>
      <c r="G8110" t="s">
        <v>141</v>
      </c>
      <c r="H8110" t="s">
        <v>121</v>
      </c>
      <c r="I8110" t="s">
        <v>17</v>
      </c>
      <c r="J8110" t="s">
        <v>19</v>
      </c>
      <c r="K8110">
        <v>3270.8</v>
      </c>
      <c r="L8110">
        <v>409.63</v>
      </c>
      <c r="M8110" t="s">
        <v>19</v>
      </c>
      <c r="N8110">
        <v>0.12523847376788599</v>
      </c>
      <c r="O8110" t="s">
        <v>11351</v>
      </c>
      <c r="P8110" t="s">
        <v>11352</v>
      </c>
      <c r="R8110" t="s">
        <v>11353</v>
      </c>
      <c r="S8110">
        <f>IF(SalesData[[#This Row],[Return Status]]="Returned",1,0)</f>
        <v>0</v>
      </c>
      <c r="T8110">
        <v>2793.38</v>
      </c>
      <c r="U8110" s="2">
        <f>EOMONTH(SalesData[[#This Row],[Order Date]],0)</f>
        <v>45260</v>
      </c>
      <c r="V8110" s="9" t="str">
        <f>"Q"&amp;INT((MONTH(SalesData[[#This Row],[Order Date]])+2)/3)&amp;"-"&amp;YEAR(SalesData[[#This Row],[Order Date]])</f>
        <v>Q4-2023</v>
      </c>
    </row>
    <row r="8111" spans="1:22" x14ac:dyDescent="0.35">
      <c r="A8111" t="s">
        <v>8252</v>
      </c>
      <c r="B8111" s="1">
        <v>45257</v>
      </c>
      <c r="C8111" t="s">
        <v>176</v>
      </c>
      <c r="D8111" t="s">
        <v>27</v>
      </c>
      <c r="E8111">
        <v>6317534798</v>
      </c>
      <c r="F8111" t="s">
        <v>103</v>
      </c>
      <c r="G8111" t="s">
        <v>23</v>
      </c>
      <c r="H8111" t="s">
        <v>11357</v>
      </c>
      <c r="I8111" t="s">
        <v>17</v>
      </c>
      <c r="J8111" t="s">
        <v>65</v>
      </c>
      <c r="K8111">
        <v>109</v>
      </c>
      <c r="L8111">
        <v>15.69</v>
      </c>
      <c r="M8111" t="s">
        <v>65</v>
      </c>
      <c r="N8111">
        <v>0.14394495412843999</v>
      </c>
      <c r="O8111" t="s">
        <v>11361</v>
      </c>
      <c r="P8111" t="s">
        <v>11352</v>
      </c>
      <c r="R8111" t="s">
        <v>11353</v>
      </c>
      <c r="S8111">
        <f>IF(SalesData[[#This Row],[Return Status]]="Returned",1,0)</f>
        <v>0</v>
      </c>
      <c r="T8111">
        <v>2821.33</v>
      </c>
      <c r="U8111" s="2">
        <f>EOMONTH(SalesData[[#This Row],[Order Date]],0)</f>
        <v>45260</v>
      </c>
      <c r="V8111" s="9" t="str">
        <f>"Q"&amp;INT((MONTH(SalesData[[#This Row],[Order Date]])+2)/3)&amp;"-"&amp;YEAR(SalesData[[#This Row],[Order Date]])</f>
        <v>Q4-2023</v>
      </c>
    </row>
    <row r="8112" spans="1:22" x14ac:dyDescent="0.35">
      <c r="A8112" t="s">
        <v>8253</v>
      </c>
      <c r="B8112" s="1">
        <v>45241</v>
      </c>
      <c r="C8112" t="s">
        <v>45</v>
      </c>
      <c r="D8112" t="s">
        <v>99</v>
      </c>
      <c r="E8112">
        <v>3443378</v>
      </c>
      <c r="F8112" t="s">
        <v>154</v>
      </c>
      <c r="G8112" t="s">
        <v>29</v>
      </c>
      <c r="H8112" t="s">
        <v>30</v>
      </c>
      <c r="I8112" t="s">
        <v>31</v>
      </c>
      <c r="J8112" t="s">
        <v>62</v>
      </c>
      <c r="K8112">
        <v>3723.64</v>
      </c>
      <c r="L8112">
        <v>212.49</v>
      </c>
      <c r="M8112" t="s">
        <v>62</v>
      </c>
      <c r="N8112">
        <v>5.70651298192092E-2</v>
      </c>
      <c r="O8112" t="s">
        <v>11351</v>
      </c>
      <c r="P8112" t="s">
        <v>11356</v>
      </c>
      <c r="R8112" t="s">
        <v>11353</v>
      </c>
      <c r="S8112">
        <f>IF(SalesData[[#This Row],[Return Status]]="Returned",1,0)</f>
        <v>0</v>
      </c>
      <c r="T8112">
        <v>2788.38</v>
      </c>
      <c r="U8112" s="2">
        <f>EOMONTH(SalesData[[#This Row],[Order Date]],0)</f>
        <v>45260</v>
      </c>
      <c r="V8112" s="9" t="str">
        <f>"Q"&amp;INT((MONTH(SalesData[[#This Row],[Order Date]])+2)/3)&amp;"-"&amp;YEAR(SalesData[[#This Row],[Order Date]])</f>
        <v>Q4-2023</v>
      </c>
    </row>
    <row r="8113" spans="1:22" x14ac:dyDescent="0.35">
      <c r="A8113" t="s">
        <v>8254</v>
      </c>
      <c r="B8113" s="1">
        <v>45255</v>
      </c>
      <c r="C8113" t="s">
        <v>26</v>
      </c>
      <c r="D8113" t="s">
        <v>27</v>
      </c>
      <c r="E8113">
        <v>1780664129</v>
      </c>
      <c r="F8113" t="s">
        <v>50</v>
      </c>
      <c r="G8113" t="s">
        <v>34</v>
      </c>
      <c r="H8113" t="s">
        <v>35</v>
      </c>
      <c r="I8113" t="s">
        <v>36</v>
      </c>
      <c r="J8113" t="s">
        <v>65</v>
      </c>
      <c r="K8113">
        <v>2638.44</v>
      </c>
      <c r="L8113">
        <v>214.06</v>
      </c>
      <c r="M8113" t="s">
        <v>65</v>
      </c>
      <c r="N8113">
        <v>8.1131274541016707E-2</v>
      </c>
      <c r="O8113" t="s">
        <v>11351</v>
      </c>
      <c r="P8113" t="s">
        <v>11356</v>
      </c>
      <c r="R8113" t="s">
        <v>11353</v>
      </c>
      <c r="S8113">
        <f>IF(SalesData[[#This Row],[Return Status]]="Returned",1,0)</f>
        <v>0</v>
      </c>
      <c r="U8113" s="2">
        <f>EOMONTH(SalesData[[#This Row],[Order Date]],0)</f>
        <v>45260</v>
      </c>
      <c r="V8113" s="9" t="str">
        <f>"Q"&amp;INT((MONTH(SalesData[[#This Row],[Order Date]])+2)/3)&amp;"-"&amp;YEAR(SalesData[[#This Row],[Order Date]])</f>
        <v>Q4-2023</v>
      </c>
    </row>
    <row r="8114" spans="1:22" x14ac:dyDescent="0.35">
      <c r="A8114" t="s">
        <v>8255</v>
      </c>
      <c r="B8114" s="1">
        <v>45246</v>
      </c>
      <c r="C8114" t="s">
        <v>67</v>
      </c>
      <c r="D8114" t="s">
        <v>99</v>
      </c>
      <c r="E8114">
        <v>7548256582</v>
      </c>
      <c r="F8114" t="s">
        <v>154</v>
      </c>
      <c r="G8114" t="s">
        <v>29</v>
      </c>
      <c r="H8114" t="s">
        <v>30</v>
      </c>
      <c r="I8114" t="s">
        <v>31</v>
      </c>
      <c r="J8114" t="s">
        <v>18</v>
      </c>
      <c r="K8114">
        <v>1513.4</v>
      </c>
      <c r="L8114">
        <v>405.42</v>
      </c>
      <c r="M8114" t="s">
        <v>19</v>
      </c>
      <c r="N8114">
        <v>0.26788687723007798</v>
      </c>
      <c r="O8114" t="s">
        <v>11351</v>
      </c>
      <c r="P8114" t="s">
        <v>11354</v>
      </c>
      <c r="R8114" t="s">
        <v>11353</v>
      </c>
      <c r="S8114">
        <f>IF(SalesData[[#This Row],[Return Status]]="Returned",1,0)</f>
        <v>0</v>
      </c>
      <c r="T8114">
        <v>2788.38</v>
      </c>
      <c r="U8114" s="2">
        <f>EOMONTH(SalesData[[#This Row],[Order Date]],0)</f>
        <v>45260</v>
      </c>
      <c r="V8114" s="9" t="str">
        <f>"Q"&amp;INT((MONTH(SalesData[[#This Row],[Order Date]])+2)/3)&amp;"-"&amp;YEAR(SalesData[[#This Row],[Order Date]])</f>
        <v>Q4-2023</v>
      </c>
    </row>
    <row r="8115" spans="1:22" x14ac:dyDescent="0.35">
      <c r="A8115" t="s">
        <v>8256</v>
      </c>
      <c r="B8115" s="1">
        <v>45258</v>
      </c>
      <c r="C8115" t="s">
        <v>162</v>
      </c>
      <c r="D8115" t="s">
        <v>80</v>
      </c>
      <c r="E8115">
        <v>731626319</v>
      </c>
      <c r="F8115" t="s">
        <v>40</v>
      </c>
      <c r="G8115" t="s">
        <v>69</v>
      </c>
      <c r="H8115" t="s">
        <v>41</v>
      </c>
      <c r="I8115" t="s">
        <v>31</v>
      </c>
      <c r="J8115" t="s">
        <v>61</v>
      </c>
      <c r="K8115">
        <v>3943</v>
      </c>
      <c r="L8115">
        <v>1126</v>
      </c>
      <c r="M8115" t="s">
        <v>62</v>
      </c>
      <c r="N8115">
        <v>0.28556936342886102</v>
      </c>
      <c r="O8115" t="s">
        <v>11351</v>
      </c>
      <c r="P8115" t="s">
        <v>11354</v>
      </c>
      <c r="R8115" t="s">
        <v>11353</v>
      </c>
      <c r="S8115">
        <f>IF(SalesData[[#This Row],[Return Status]]="Returned",1,0)</f>
        <v>0</v>
      </c>
      <c r="T8115">
        <v>2081.52</v>
      </c>
      <c r="U8115" s="2">
        <f>EOMONTH(SalesData[[#This Row],[Order Date]],0)</f>
        <v>45260</v>
      </c>
      <c r="V8115" s="9" t="str">
        <f>"Q"&amp;INT((MONTH(SalesData[[#This Row],[Order Date]])+2)/3)&amp;"-"&amp;YEAR(SalesData[[#This Row],[Order Date]])</f>
        <v>Q4-2023</v>
      </c>
    </row>
    <row r="8116" spans="1:22" x14ac:dyDescent="0.35">
      <c r="A8116" t="s">
        <v>8257</v>
      </c>
      <c r="B8116" s="1">
        <v>45249</v>
      </c>
      <c r="C8116" t="s">
        <v>124</v>
      </c>
      <c r="D8116" t="s">
        <v>99</v>
      </c>
      <c r="E8116">
        <v>7231020365</v>
      </c>
      <c r="F8116" t="s">
        <v>109</v>
      </c>
      <c r="G8116" t="s">
        <v>59</v>
      </c>
      <c r="H8116" t="s">
        <v>60</v>
      </c>
      <c r="I8116" t="s">
        <v>31</v>
      </c>
      <c r="J8116" t="s">
        <v>65</v>
      </c>
      <c r="K8116">
        <v>3298.34</v>
      </c>
      <c r="L8116">
        <v>716.77</v>
      </c>
      <c r="M8116" t="s">
        <v>65</v>
      </c>
      <c r="N8116">
        <v>0.21731234499778701</v>
      </c>
      <c r="O8116" t="s">
        <v>11351</v>
      </c>
      <c r="P8116" t="s">
        <v>11354</v>
      </c>
      <c r="R8116" t="s">
        <v>11353</v>
      </c>
      <c r="S8116">
        <f>IF(SalesData[[#This Row],[Return Status]]="Returned",1,0)</f>
        <v>0</v>
      </c>
      <c r="T8116">
        <v>2183.56</v>
      </c>
      <c r="U8116" s="2">
        <f>EOMONTH(SalesData[[#This Row],[Order Date]],0)</f>
        <v>45260</v>
      </c>
      <c r="V8116" s="9" t="str">
        <f>"Q"&amp;INT((MONTH(SalesData[[#This Row],[Order Date]])+2)/3)&amp;"-"&amp;YEAR(SalesData[[#This Row],[Order Date]])</f>
        <v>Q4-2023</v>
      </c>
    </row>
    <row r="8117" spans="1:22" x14ac:dyDescent="0.35">
      <c r="A8117" t="s">
        <v>8258</v>
      </c>
      <c r="B8117" s="1">
        <v>45255</v>
      </c>
      <c r="C8117" t="s">
        <v>49</v>
      </c>
      <c r="D8117" t="s">
        <v>27</v>
      </c>
      <c r="E8117">
        <v>8310897311</v>
      </c>
      <c r="F8117" t="s">
        <v>47</v>
      </c>
      <c r="G8117" t="s">
        <v>23</v>
      </c>
      <c r="H8117" t="s">
        <v>24</v>
      </c>
      <c r="I8117" t="s">
        <v>17</v>
      </c>
      <c r="J8117" t="s">
        <v>61</v>
      </c>
      <c r="K8117">
        <v>1117.74</v>
      </c>
      <c r="L8117">
        <v>325.82</v>
      </c>
      <c r="M8117" t="s">
        <v>62</v>
      </c>
      <c r="N8117">
        <v>0.29149891745844297</v>
      </c>
      <c r="O8117" t="s">
        <v>11351</v>
      </c>
      <c r="P8117" t="s">
        <v>11354</v>
      </c>
      <c r="R8117" t="s">
        <v>11353</v>
      </c>
      <c r="S8117">
        <f>IF(SalesData[[#This Row],[Return Status]]="Returned",1,0)</f>
        <v>0</v>
      </c>
      <c r="T8117">
        <v>2821.33</v>
      </c>
      <c r="U8117" s="2">
        <f>EOMONTH(SalesData[[#This Row],[Order Date]],0)</f>
        <v>45260</v>
      </c>
      <c r="V8117" s="9" t="str">
        <f>"Q"&amp;INT((MONTH(SalesData[[#This Row],[Order Date]])+2)/3)&amp;"-"&amp;YEAR(SalesData[[#This Row],[Order Date]])</f>
        <v>Q4-2023</v>
      </c>
    </row>
    <row r="8118" spans="1:22" x14ac:dyDescent="0.35">
      <c r="A8118" t="s">
        <v>8259</v>
      </c>
      <c r="B8118" s="1">
        <v>45251</v>
      </c>
      <c r="C8118" t="s">
        <v>124</v>
      </c>
      <c r="D8118" t="s">
        <v>80</v>
      </c>
      <c r="E8118">
        <v>6162520275</v>
      </c>
      <c r="F8118" t="s">
        <v>68</v>
      </c>
      <c r="G8118" t="s">
        <v>69</v>
      </c>
      <c r="H8118" t="s">
        <v>41</v>
      </c>
      <c r="I8118" t="s">
        <v>31</v>
      </c>
      <c r="J8118" t="s">
        <v>19</v>
      </c>
      <c r="K8118">
        <v>2914.84</v>
      </c>
      <c r="L8118">
        <v>187.02</v>
      </c>
      <c r="M8118" t="s">
        <v>19</v>
      </c>
      <c r="N8118">
        <v>6.41613261791385E-2</v>
      </c>
      <c r="O8118" t="s">
        <v>11351</v>
      </c>
      <c r="P8118" t="s">
        <v>11356</v>
      </c>
      <c r="Q8118" t="s">
        <v>11372</v>
      </c>
      <c r="R8118" t="s">
        <v>11360</v>
      </c>
      <c r="S8118">
        <f>IF(SalesData[[#This Row],[Return Status]]="Returned",1,0)</f>
        <v>1</v>
      </c>
      <c r="T8118">
        <v>2081.52</v>
      </c>
      <c r="U8118" s="2">
        <f>EOMONTH(SalesData[[#This Row],[Order Date]],0)</f>
        <v>45260</v>
      </c>
      <c r="V8118" s="9" t="str">
        <f>"Q"&amp;INT((MONTH(SalesData[[#This Row],[Order Date]])+2)/3)&amp;"-"&amp;YEAR(SalesData[[#This Row],[Order Date]])</f>
        <v>Q4-2023</v>
      </c>
    </row>
    <row r="8119" spans="1:22" x14ac:dyDescent="0.35">
      <c r="A8119" t="s">
        <v>8260</v>
      </c>
      <c r="B8119" s="1">
        <v>45240</v>
      </c>
      <c r="C8119" t="s">
        <v>132</v>
      </c>
      <c r="D8119" t="s">
        <v>27</v>
      </c>
      <c r="E8119">
        <v>9868906779</v>
      </c>
      <c r="F8119" t="s">
        <v>129</v>
      </c>
      <c r="G8119" t="s">
        <v>54</v>
      </c>
      <c r="H8119" t="s">
        <v>55</v>
      </c>
      <c r="I8119" t="s">
        <v>31</v>
      </c>
      <c r="J8119" t="s">
        <v>62</v>
      </c>
      <c r="K8119">
        <v>1314.9</v>
      </c>
      <c r="L8119">
        <v>208.01</v>
      </c>
      <c r="M8119" t="s">
        <v>62</v>
      </c>
      <c r="N8119">
        <v>0.15819453950870799</v>
      </c>
      <c r="O8119" t="s">
        <v>11351</v>
      </c>
      <c r="P8119" t="s">
        <v>11352</v>
      </c>
      <c r="R8119" t="s">
        <v>11353</v>
      </c>
      <c r="S8119">
        <f>IF(SalesData[[#This Row],[Return Status]]="Returned",1,0)</f>
        <v>0</v>
      </c>
      <c r="U8119" s="2">
        <f>EOMONTH(SalesData[[#This Row],[Order Date]],0)</f>
        <v>45260</v>
      </c>
      <c r="V8119" s="9" t="str">
        <f>"Q"&amp;INT((MONTH(SalesData[[#This Row],[Order Date]])+2)/3)&amp;"-"&amp;YEAR(SalesData[[#This Row],[Order Date]])</f>
        <v>Q4-2023</v>
      </c>
    </row>
    <row r="8120" spans="1:22" x14ac:dyDescent="0.35">
      <c r="A8120" t="s">
        <v>8261</v>
      </c>
      <c r="B8120" s="1">
        <v>45233</v>
      </c>
      <c r="C8120" t="s">
        <v>106</v>
      </c>
      <c r="D8120" t="s">
        <v>99</v>
      </c>
      <c r="E8120">
        <v>691067749</v>
      </c>
      <c r="F8120" t="s">
        <v>152</v>
      </c>
      <c r="G8120" t="s">
        <v>23</v>
      </c>
      <c r="H8120" t="s">
        <v>24</v>
      </c>
      <c r="I8120" t="s">
        <v>17</v>
      </c>
      <c r="J8120" t="s">
        <v>18</v>
      </c>
      <c r="K8120">
        <v>2058.98</v>
      </c>
      <c r="L8120">
        <v>471.72</v>
      </c>
      <c r="M8120" t="s">
        <v>19</v>
      </c>
      <c r="N8120">
        <v>0.22910373097358899</v>
      </c>
      <c r="O8120" t="s">
        <v>11351</v>
      </c>
      <c r="P8120" t="s">
        <v>11354</v>
      </c>
      <c r="R8120" t="s">
        <v>11353</v>
      </c>
      <c r="S8120">
        <f>IF(SalesData[[#This Row],[Return Status]]="Returned",1,0)</f>
        <v>0</v>
      </c>
      <c r="T8120">
        <v>2821.33</v>
      </c>
      <c r="U8120" s="2">
        <f>EOMONTH(SalesData[[#This Row],[Order Date]],0)</f>
        <v>45260</v>
      </c>
      <c r="V8120" s="9" t="str">
        <f>"Q"&amp;INT((MONTH(SalesData[[#This Row],[Order Date]])+2)/3)&amp;"-"&amp;YEAR(SalesData[[#This Row],[Order Date]])</f>
        <v>Q4-2023</v>
      </c>
    </row>
    <row r="8121" spans="1:22" x14ac:dyDescent="0.35">
      <c r="A8121" t="s">
        <v>8262</v>
      </c>
      <c r="B8121" s="1">
        <v>45249</v>
      </c>
      <c r="C8121" t="s">
        <v>87</v>
      </c>
      <c r="D8121" t="s">
        <v>72</v>
      </c>
      <c r="E8121">
        <v>157830616</v>
      </c>
      <c r="F8121" t="s">
        <v>154</v>
      </c>
      <c r="G8121" t="s">
        <v>29</v>
      </c>
      <c r="H8121" t="s">
        <v>30</v>
      </c>
      <c r="I8121" t="s">
        <v>31</v>
      </c>
      <c r="J8121" t="s">
        <v>62</v>
      </c>
      <c r="K8121">
        <v>3107.51</v>
      </c>
      <c r="L8121">
        <v>325.75</v>
      </c>
      <c r="M8121" t="s">
        <v>62</v>
      </c>
      <c r="N8121">
        <v>0.10482669404121001</v>
      </c>
      <c r="O8121" t="s">
        <v>11351</v>
      </c>
      <c r="P8121" t="s">
        <v>11352</v>
      </c>
      <c r="R8121" t="s">
        <v>11353</v>
      </c>
      <c r="S8121">
        <f>IF(SalesData[[#This Row],[Return Status]]="Returned",1,0)</f>
        <v>0</v>
      </c>
      <c r="T8121">
        <v>2788.38</v>
      </c>
      <c r="U8121" s="2">
        <f>EOMONTH(SalesData[[#This Row],[Order Date]],0)</f>
        <v>45260</v>
      </c>
      <c r="V8121" s="9" t="str">
        <f>"Q"&amp;INT((MONTH(SalesData[[#This Row],[Order Date]])+2)/3)&amp;"-"&amp;YEAR(SalesData[[#This Row],[Order Date]])</f>
        <v>Q4-2023</v>
      </c>
    </row>
    <row r="8122" spans="1:22" x14ac:dyDescent="0.35">
      <c r="A8122" t="s">
        <v>8263</v>
      </c>
      <c r="B8122" s="1">
        <v>45242</v>
      </c>
      <c r="C8122" t="s">
        <v>205</v>
      </c>
      <c r="D8122" t="s">
        <v>145</v>
      </c>
      <c r="E8122">
        <v>9352761095</v>
      </c>
      <c r="F8122" t="s">
        <v>156</v>
      </c>
      <c r="G8122" t="s">
        <v>84</v>
      </c>
      <c r="H8122" t="s">
        <v>85</v>
      </c>
      <c r="I8122" t="s">
        <v>31</v>
      </c>
      <c r="J8122" t="s">
        <v>61</v>
      </c>
      <c r="K8122">
        <v>2898.64</v>
      </c>
      <c r="L8122">
        <v>862.47</v>
      </c>
      <c r="M8122" t="s">
        <v>62</v>
      </c>
      <c r="N8122">
        <v>0.29754298567604098</v>
      </c>
      <c r="O8122" t="s">
        <v>11351</v>
      </c>
      <c r="P8122" t="s">
        <v>11354</v>
      </c>
      <c r="R8122" t="s">
        <v>11353</v>
      </c>
      <c r="S8122">
        <f>IF(SalesData[[#This Row],[Return Status]]="Returned",1,0)</f>
        <v>0</v>
      </c>
      <c r="T8122">
        <v>847.14</v>
      </c>
      <c r="U8122" s="2">
        <f>EOMONTH(SalesData[[#This Row],[Order Date]],0)</f>
        <v>45260</v>
      </c>
      <c r="V8122" s="9" t="str">
        <f>"Q"&amp;INT((MONTH(SalesData[[#This Row],[Order Date]])+2)/3)&amp;"-"&amp;YEAR(SalesData[[#This Row],[Order Date]])</f>
        <v>Q4-2023</v>
      </c>
    </row>
    <row r="8123" spans="1:22" x14ac:dyDescent="0.35">
      <c r="A8123" t="s">
        <v>8264</v>
      </c>
      <c r="B8123" s="1">
        <v>45250</v>
      </c>
      <c r="C8123" t="s">
        <v>92</v>
      </c>
      <c r="D8123" t="s">
        <v>145</v>
      </c>
      <c r="E8123">
        <v>7382078271</v>
      </c>
      <c r="F8123" t="s">
        <v>238</v>
      </c>
      <c r="G8123" t="s">
        <v>74</v>
      </c>
      <c r="H8123" t="s">
        <v>75</v>
      </c>
      <c r="I8123" t="s">
        <v>36</v>
      </c>
      <c r="J8123" t="s">
        <v>65</v>
      </c>
      <c r="K8123">
        <v>3141.57</v>
      </c>
      <c r="L8123">
        <v>781.98</v>
      </c>
      <c r="M8123" t="s">
        <v>65</v>
      </c>
      <c r="N8123">
        <v>0.24891375968066901</v>
      </c>
      <c r="O8123" t="s">
        <v>11351</v>
      </c>
      <c r="P8123" t="s">
        <v>11354</v>
      </c>
      <c r="R8123" t="s">
        <v>11353</v>
      </c>
      <c r="S8123">
        <f>IF(SalesData[[#This Row],[Return Status]]="Returned",1,0)</f>
        <v>0</v>
      </c>
      <c r="T8123">
        <v>2420.2800000000002</v>
      </c>
      <c r="U8123" s="2">
        <f>EOMONTH(SalesData[[#This Row],[Order Date]],0)</f>
        <v>45260</v>
      </c>
      <c r="V8123" s="9" t="str">
        <f>"Q"&amp;INT((MONTH(SalesData[[#This Row],[Order Date]])+2)/3)&amp;"-"&amp;YEAR(SalesData[[#This Row],[Order Date]])</f>
        <v>Q4-2023</v>
      </c>
    </row>
    <row r="8124" spans="1:22" x14ac:dyDescent="0.35">
      <c r="A8124" t="s">
        <v>8265</v>
      </c>
      <c r="B8124" s="1">
        <v>45259</v>
      </c>
      <c r="C8124" t="s">
        <v>77</v>
      </c>
      <c r="D8124" t="s">
        <v>46</v>
      </c>
      <c r="E8124">
        <v>732802423</v>
      </c>
      <c r="F8124" t="s">
        <v>168</v>
      </c>
      <c r="G8124" t="s">
        <v>54</v>
      </c>
      <c r="H8124" t="s">
        <v>55</v>
      </c>
      <c r="I8124" t="s">
        <v>31</v>
      </c>
      <c r="J8124" t="s">
        <v>18</v>
      </c>
      <c r="K8124">
        <v>3186.74</v>
      </c>
      <c r="L8124">
        <v>361.11</v>
      </c>
      <c r="M8124" t="s">
        <v>19</v>
      </c>
      <c r="N8124">
        <v>0.11331642995663301</v>
      </c>
      <c r="O8124" t="s">
        <v>11351</v>
      </c>
      <c r="P8124" t="s">
        <v>11352</v>
      </c>
      <c r="Q8124" t="s">
        <v>11359</v>
      </c>
      <c r="R8124" t="s">
        <v>11360</v>
      </c>
      <c r="S8124">
        <f>IF(SalesData[[#This Row],[Return Status]]="Returned",1,0)</f>
        <v>1</v>
      </c>
      <c r="U8124" s="2">
        <f>EOMONTH(SalesData[[#This Row],[Order Date]],0)</f>
        <v>45260</v>
      </c>
      <c r="V8124" s="9" t="str">
        <f>"Q"&amp;INT((MONTH(SalesData[[#This Row],[Order Date]])+2)/3)&amp;"-"&amp;YEAR(SalesData[[#This Row],[Order Date]])</f>
        <v>Q4-2023</v>
      </c>
    </row>
    <row r="8125" spans="1:22" x14ac:dyDescent="0.35">
      <c r="A8125" t="s">
        <v>8266</v>
      </c>
      <c r="B8125" s="1">
        <v>45237</v>
      </c>
      <c r="C8125" t="s">
        <v>12</v>
      </c>
      <c r="D8125" t="s">
        <v>27</v>
      </c>
      <c r="E8125">
        <v>6771754733</v>
      </c>
      <c r="F8125" t="s">
        <v>238</v>
      </c>
      <c r="G8125" t="s">
        <v>74</v>
      </c>
      <c r="H8125" t="s">
        <v>11357</v>
      </c>
      <c r="I8125" t="s">
        <v>36</v>
      </c>
      <c r="J8125" t="s">
        <v>19</v>
      </c>
      <c r="K8125">
        <v>3001.38</v>
      </c>
      <c r="L8125">
        <v>144.43</v>
      </c>
      <c r="M8125" t="s">
        <v>19</v>
      </c>
      <c r="N8125">
        <v>4.8121197582445402E-2</v>
      </c>
      <c r="O8125" t="s">
        <v>11351</v>
      </c>
      <c r="P8125" t="s">
        <v>11356</v>
      </c>
      <c r="R8125" t="s">
        <v>11353</v>
      </c>
      <c r="S8125">
        <f>IF(SalesData[[#This Row],[Return Status]]="Returned",1,0)</f>
        <v>0</v>
      </c>
      <c r="T8125">
        <v>2420.2800000000002</v>
      </c>
      <c r="U8125" s="2">
        <f>EOMONTH(SalesData[[#This Row],[Order Date]],0)</f>
        <v>45260</v>
      </c>
      <c r="V8125" s="9" t="str">
        <f>"Q"&amp;INT((MONTH(SalesData[[#This Row],[Order Date]])+2)/3)&amp;"-"&amp;YEAR(SalesData[[#This Row],[Order Date]])</f>
        <v>Q4-2023</v>
      </c>
    </row>
    <row r="8126" spans="1:22" x14ac:dyDescent="0.35">
      <c r="A8126" t="s">
        <v>8267</v>
      </c>
      <c r="B8126" s="1">
        <v>45258</v>
      </c>
      <c r="C8126" t="s">
        <v>162</v>
      </c>
      <c r="D8126" t="s">
        <v>13</v>
      </c>
      <c r="E8126">
        <v>1391181966</v>
      </c>
      <c r="F8126" t="s">
        <v>222</v>
      </c>
      <c r="G8126" t="s">
        <v>164</v>
      </c>
      <c r="H8126" t="s">
        <v>165</v>
      </c>
      <c r="I8126" t="s">
        <v>36</v>
      </c>
      <c r="J8126" t="s">
        <v>19</v>
      </c>
      <c r="K8126">
        <v>4633.32</v>
      </c>
      <c r="L8126">
        <v>1131.72</v>
      </c>
      <c r="M8126" t="s">
        <v>19</v>
      </c>
      <c r="N8126">
        <v>0.244256818005232</v>
      </c>
      <c r="O8126" t="s">
        <v>11351</v>
      </c>
      <c r="P8126" t="s">
        <v>11354</v>
      </c>
      <c r="R8126" t="s">
        <v>11353</v>
      </c>
      <c r="S8126">
        <f>IF(SalesData[[#This Row],[Return Status]]="Returned",1,0)</f>
        <v>0</v>
      </c>
      <c r="U8126" s="2">
        <f>EOMONTH(SalesData[[#This Row],[Order Date]],0)</f>
        <v>45260</v>
      </c>
      <c r="V8126" s="9" t="str">
        <f>"Q"&amp;INT((MONTH(SalesData[[#This Row],[Order Date]])+2)/3)&amp;"-"&amp;YEAR(SalesData[[#This Row],[Order Date]])</f>
        <v>Q4-2023</v>
      </c>
    </row>
    <row r="8127" spans="1:22" x14ac:dyDescent="0.35">
      <c r="A8127" t="s">
        <v>8268</v>
      </c>
      <c r="B8127" s="1">
        <v>45250</v>
      </c>
      <c r="C8127" t="s">
        <v>113</v>
      </c>
      <c r="D8127" t="s">
        <v>39</v>
      </c>
      <c r="E8127">
        <v>9376094282</v>
      </c>
      <c r="F8127" t="s">
        <v>154</v>
      </c>
      <c r="G8127" t="s">
        <v>29</v>
      </c>
      <c r="H8127" t="s">
        <v>30</v>
      </c>
      <c r="I8127" t="s">
        <v>31</v>
      </c>
      <c r="J8127" t="s">
        <v>62</v>
      </c>
      <c r="K8127">
        <v>3887.78</v>
      </c>
      <c r="L8127">
        <v>791.09</v>
      </c>
      <c r="M8127" t="s">
        <v>62</v>
      </c>
      <c r="N8127">
        <v>0.203481164057637</v>
      </c>
      <c r="O8127" t="s">
        <v>11351</v>
      </c>
      <c r="P8127" t="s">
        <v>11354</v>
      </c>
      <c r="R8127" t="s">
        <v>11353</v>
      </c>
      <c r="S8127">
        <f>IF(SalesData[[#This Row],[Return Status]]="Returned",1,0)</f>
        <v>0</v>
      </c>
      <c r="T8127">
        <v>2788.38</v>
      </c>
      <c r="U8127" s="2">
        <f>EOMONTH(SalesData[[#This Row],[Order Date]],0)</f>
        <v>45260</v>
      </c>
      <c r="V8127" s="9" t="str">
        <f>"Q"&amp;INT((MONTH(SalesData[[#This Row],[Order Date]])+2)/3)&amp;"-"&amp;YEAR(SalesData[[#This Row],[Order Date]])</f>
        <v>Q4-2023</v>
      </c>
    </row>
    <row r="8128" spans="1:22" x14ac:dyDescent="0.35">
      <c r="A8128" t="s">
        <v>8269</v>
      </c>
      <c r="B8128" s="1">
        <v>45244</v>
      </c>
      <c r="C8128" t="s">
        <v>77</v>
      </c>
      <c r="D8128" t="s">
        <v>13</v>
      </c>
      <c r="E8128">
        <v>8427539539</v>
      </c>
      <c r="F8128" t="s">
        <v>238</v>
      </c>
      <c r="G8128" t="s">
        <v>74</v>
      </c>
      <c r="H8128" t="s">
        <v>75</v>
      </c>
      <c r="I8128" t="s">
        <v>36</v>
      </c>
      <c r="J8128" t="s">
        <v>61</v>
      </c>
      <c r="K8128">
        <v>2599.75</v>
      </c>
      <c r="L8128">
        <v>198.98</v>
      </c>
      <c r="M8128" t="s">
        <v>62</v>
      </c>
      <c r="N8128">
        <v>7.6538128666217897E-2</v>
      </c>
      <c r="O8128" t="s">
        <v>11351</v>
      </c>
      <c r="P8128" t="s">
        <v>11356</v>
      </c>
      <c r="Q8128" t="s">
        <v>11365</v>
      </c>
      <c r="R8128" t="s">
        <v>11360</v>
      </c>
      <c r="S8128">
        <f>IF(SalesData[[#This Row],[Return Status]]="Returned",1,0)</f>
        <v>1</v>
      </c>
      <c r="T8128">
        <v>2420.2800000000002</v>
      </c>
      <c r="U8128" s="2">
        <f>EOMONTH(SalesData[[#This Row],[Order Date]],0)</f>
        <v>45260</v>
      </c>
      <c r="V8128" s="9" t="str">
        <f>"Q"&amp;INT((MONTH(SalesData[[#This Row],[Order Date]])+2)/3)&amp;"-"&amp;YEAR(SalesData[[#This Row],[Order Date]])</f>
        <v>Q4-2023</v>
      </c>
    </row>
    <row r="8129" spans="1:22" x14ac:dyDescent="0.35">
      <c r="A8129" t="s">
        <v>8270</v>
      </c>
      <c r="B8129" s="1">
        <v>45251</v>
      </c>
      <c r="C8129" t="s">
        <v>325</v>
      </c>
      <c r="D8129" t="s">
        <v>145</v>
      </c>
      <c r="E8129">
        <v>9131804071</v>
      </c>
      <c r="F8129" t="s">
        <v>33</v>
      </c>
      <c r="G8129" t="s">
        <v>11382</v>
      </c>
      <c r="H8129" t="s">
        <v>35</v>
      </c>
      <c r="I8129" t="s">
        <v>36</v>
      </c>
      <c r="J8129" t="s">
        <v>19</v>
      </c>
      <c r="K8129">
        <v>3331.62</v>
      </c>
      <c r="L8129">
        <v>227.35</v>
      </c>
      <c r="M8129" t="s">
        <v>19</v>
      </c>
      <c r="N8129">
        <v>6.8240075398754999E-2</v>
      </c>
      <c r="O8129" t="s">
        <v>11351</v>
      </c>
      <c r="P8129" t="s">
        <v>11356</v>
      </c>
      <c r="R8129" t="s">
        <v>11353</v>
      </c>
      <c r="S8129">
        <f>IF(SalesData[[#This Row],[Return Status]]="Returned",1,0)</f>
        <v>0</v>
      </c>
      <c r="U8129" s="2">
        <f>EOMONTH(SalesData[[#This Row],[Order Date]],0)</f>
        <v>45260</v>
      </c>
      <c r="V8129" s="9" t="str">
        <f>"Q"&amp;INT((MONTH(SalesData[[#This Row],[Order Date]])+2)/3)&amp;"-"&amp;YEAR(SalesData[[#This Row],[Order Date]])</f>
        <v>Q4-2023</v>
      </c>
    </row>
    <row r="8130" spans="1:22" x14ac:dyDescent="0.35">
      <c r="A8130" t="s">
        <v>8271</v>
      </c>
      <c r="B8130" s="1">
        <v>45232</v>
      </c>
      <c r="C8130" t="s">
        <v>94</v>
      </c>
      <c r="D8130" t="s">
        <v>99</v>
      </c>
      <c r="E8130">
        <v>1934072945</v>
      </c>
      <c r="F8130" t="s">
        <v>120</v>
      </c>
      <c r="G8130" t="s">
        <v>141</v>
      </c>
      <c r="H8130" t="s">
        <v>121</v>
      </c>
      <c r="I8130" t="s">
        <v>17</v>
      </c>
      <c r="J8130" t="s">
        <v>61</v>
      </c>
      <c r="K8130">
        <v>3734.18</v>
      </c>
      <c r="L8130">
        <v>484</v>
      </c>
      <c r="M8130" t="s">
        <v>62</v>
      </c>
      <c r="N8130">
        <v>0.12961346266114601</v>
      </c>
      <c r="O8130" t="s">
        <v>11351</v>
      </c>
      <c r="P8130" t="s">
        <v>11352</v>
      </c>
      <c r="Q8130" t="s">
        <v>11373</v>
      </c>
      <c r="R8130" t="s">
        <v>11360</v>
      </c>
      <c r="S8130">
        <f>IF(SalesData[[#This Row],[Return Status]]="Returned",1,0)</f>
        <v>1</v>
      </c>
      <c r="T8130">
        <v>2793.38</v>
      </c>
      <c r="U8130" s="2">
        <f>EOMONTH(SalesData[[#This Row],[Order Date]],0)</f>
        <v>45260</v>
      </c>
      <c r="V8130" s="9" t="str">
        <f>"Q"&amp;INT((MONTH(SalesData[[#This Row],[Order Date]])+2)/3)&amp;"-"&amp;YEAR(SalesData[[#This Row],[Order Date]])</f>
        <v>Q4-2023</v>
      </c>
    </row>
    <row r="8131" spans="1:22" x14ac:dyDescent="0.35">
      <c r="A8131" t="s">
        <v>8272</v>
      </c>
      <c r="B8131" s="1">
        <v>45234</v>
      </c>
      <c r="C8131" t="s">
        <v>97</v>
      </c>
      <c r="D8131" t="s">
        <v>46</v>
      </c>
      <c r="E8131">
        <v>5448701105</v>
      </c>
      <c r="F8131" t="s">
        <v>127</v>
      </c>
      <c r="G8131" t="s">
        <v>29</v>
      </c>
      <c r="H8131" t="s">
        <v>30</v>
      </c>
      <c r="I8131" t="s">
        <v>31</v>
      </c>
      <c r="J8131" t="s">
        <v>18</v>
      </c>
      <c r="K8131">
        <v>2152.5</v>
      </c>
      <c r="L8131">
        <v>194.66</v>
      </c>
      <c r="M8131" t="s">
        <v>19</v>
      </c>
      <c r="N8131">
        <v>9.04343786295006E-2</v>
      </c>
      <c r="O8131" t="s">
        <v>11351</v>
      </c>
      <c r="P8131" t="s">
        <v>11356</v>
      </c>
      <c r="R8131" t="s">
        <v>11353</v>
      </c>
      <c r="S8131">
        <f>IF(SalesData[[#This Row],[Return Status]]="Returned",1,0)</f>
        <v>0</v>
      </c>
      <c r="T8131">
        <v>2788.38</v>
      </c>
      <c r="U8131" s="2">
        <f>EOMONTH(SalesData[[#This Row],[Order Date]],0)</f>
        <v>45260</v>
      </c>
      <c r="V8131" s="9" t="str">
        <f>"Q"&amp;INT((MONTH(SalesData[[#This Row],[Order Date]])+2)/3)&amp;"-"&amp;YEAR(SalesData[[#This Row],[Order Date]])</f>
        <v>Q4-2023</v>
      </c>
    </row>
    <row r="8132" spans="1:22" x14ac:dyDescent="0.35">
      <c r="A8132" t="s">
        <v>8273</v>
      </c>
      <c r="B8132" s="1">
        <v>45243</v>
      </c>
      <c r="C8132" t="s">
        <v>205</v>
      </c>
      <c r="D8132" t="s">
        <v>80</v>
      </c>
      <c r="E8132">
        <v>3867881597</v>
      </c>
      <c r="F8132" t="s">
        <v>387</v>
      </c>
      <c r="G8132" t="s">
        <v>89</v>
      </c>
      <c r="H8132" t="s">
        <v>11357</v>
      </c>
      <c r="I8132" t="s">
        <v>31</v>
      </c>
      <c r="J8132" t="s">
        <v>65</v>
      </c>
      <c r="K8132">
        <v>2779.34</v>
      </c>
      <c r="L8132">
        <v>172.55</v>
      </c>
      <c r="M8132" t="s">
        <v>65</v>
      </c>
      <c r="N8132">
        <v>6.2083084473292201E-2</v>
      </c>
      <c r="O8132" t="s">
        <v>11351</v>
      </c>
      <c r="P8132" t="s">
        <v>11356</v>
      </c>
      <c r="R8132" t="s">
        <v>11353</v>
      </c>
      <c r="S8132">
        <f>IF(SalesData[[#This Row],[Return Status]]="Returned",1,0)</f>
        <v>0</v>
      </c>
      <c r="T8132">
        <v>207.68</v>
      </c>
      <c r="U8132" s="2">
        <f>EOMONTH(SalesData[[#This Row],[Order Date]],0)</f>
        <v>45260</v>
      </c>
      <c r="V8132" s="9" t="str">
        <f>"Q"&amp;INT((MONTH(SalesData[[#This Row],[Order Date]])+2)/3)&amp;"-"&amp;YEAR(SalesData[[#This Row],[Order Date]])</f>
        <v>Q4-2023</v>
      </c>
    </row>
    <row r="8133" spans="1:22" x14ac:dyDescent="0.35">
      <c r="A8133" t="s">
        <v>8274</v>
      </c>
      <c r="B8133" s="1">
        <v>45257</v>
      </c>
      <c r="C8133" t="s">
        <v>205</v>
      </c>
      <c r="D8133" t="s">
        <v>145</v>
      </c>
      <c r="E8133">
        <v>1292801740</v>
      </c>
      <c r="F8133" t="s">
        <v>88</v>
      </c>
      <c r="G8133" t="s">
        <v>89</v>
      </c>
      <c r="H8133" t="s">
        <v>90</v>
      </c>
      <c r="I8133" t="s">
        <v>31</v>
      </c>
      <c r="J8133" t="s">
        <v>42</v>
      </c>
      <c r="K8133">
        <v>469.35</v>
      </c>
      <c r="L8133">
        <v>129.38</v>
      </c>
      <c r="M8133" t="s">
        <v>43</v>
      </c>
      <c r="N8133">
        <v>0.27565782465111299</v>
      </c>
      <c r="O8133" t="s">
        <v>11361</v>
      </c>
      <c r="P8133" t="s">
        <v>11354</v>
      </c>
      <c r="R8133" t="s">
        <v>11353</v>
      </c>
      <c r="S8133">
        <f>IF(SalesData[[#This Row],[Return Status]]="Returned",1,0)</f>
        <v>0</v>
      </c>
      <c r="T8133">
        <v>207.68</v>
      </c>
      <c r="U8133" s="2">
        <f>EOMONTH(SalesData[[#This Row],[Order Date]],0)</f>
        <v>45260</v>
      </c>
      <c r="V8133" s="9" t="str">
        <f>"Q"&amp;INT((MONTH(SalesData[[#This Row],[Order Date]])+2)/3)&amp;"-"&amp;YEAR(SalesData[[#This Row],[Order Date]])</f>
        <v>Q4-2023</v>
      </c>
    </row>
    <row r="8134" spans="1:22" x14ac:dyDescent="0.35">
      <c r="A8134" t="s">
        <v>8275</v>
      </c>
      <c r="B8134" s="1">
        <v>45258</v>
      </c>
      <c r="C8134" t="s">
        <v>113</v>
      </c>
      <c r="D8134" t="s">
        <v>99</v>
      </c>
      <c r="E8134">
        <v>6692918430</v>
      </c>
      <c r="F8134" t="s">
        <v>147</v>
      </c>
      <c r="G8134" t="s">
        <v>11375</v>
      </c>
      <c r="H8134" t="s">
        <v>85</v>
      </c>
      <c r="I8134" t="s">
        <v>31</v>
      </c>
      <c r="J8134" t="s">
        <v>19</v>
      </c>
      <c r="K8134">
        <v>3689.51</v>
      </c>
      <c r="L8134">
        <v>295.61</v>
      </c>
      <c r="M8134" t="s">
        <v>19</v>
      </c>
      <c r="N8134">
        <v>8.0121750584766005E-2</v>
      </c>
      <c r="O8134" t="s">
        <v>11351</v>
      </c>
      <c r="P8134" t="s">
        <v>11356</v>
      </c>
      <c r="R8134" t="s">
        <v>11353</v>
      </c>
      <c r="S8134">
        <f>IF(SalesData[[#This Row],[Return Status]]="Returned",1,0)</f>
        <v>0</v>
      </c>
      <c r="U8134" s="2">
        <f>EOMONTH(SalesData[[#This Row],[Order Date]],0)</f>
        <v>45260</v>
      </c>
      <c r="V8134" s="9" t="str">
        <f>"Q"&amp;INT((MONTH(SalesData[[#This Row],[Order Date]])+2)/3)&amp;"-"&amp;YEAR(SalesData[[#This Row],[Order Date]])</f>
        <v>Q4-2023</v>
      </c>
    </row>
    <row r="8135" spans="1:22" x14ac:dyDescent="0.35">
      <c r="A8135" t="s">
        <v>8276</v>
      </c>
      <c r="B8135" s="1">
        <v>45232</v>
      </c>
      <c r="C8135" t="s">
        <v>184</v>
      </c>
      <c r="D8135" t="s">
        <v>99</v>
      </c>
      <c r="E8135">
        <v>4761660545</v>
      </c>
      <c r="F8135" t="s">
        <v>81</v>
      </c>
      <c r="G8135" t="s">
        <v>74</v>
      </c>
      <c r="H8135" t="s">
        <v>75</v>
      </c>
      <c r="I8135" t="s">
        <v>36</v>
      </c>
      <c r="J8135" t="s">
        <v>42</v>
      </c>
      <c r="K8135">
        <v>2610.13</v>
      </c>
      <c r="L8135">
        <v>592.95000000000005</v>
      </c>
      <c r="M8135" t="s">
        <v>43</v>
      </c>
      <c r="N8135">
        <v>0.22717259293598399</v>
      </c>
      <c r="O8135" t="s">
        <v>11351</v>
      </c>
      <c r="P8135" t="s">
        <v>11354</v>
      </c>
      <c r="R8135" t="s">
        <v>11353</v>
      </c>
      <c r="S8135">
        <f>IF(SalesData[[#This Row],[Return Status]]="Returned",1,0)</f>
        <v>0</v>
      </c>
      <c r="T8135">
        <v>2420.2800000000002</v>
      </c>
      <c r="U8135" s="2">
        <f>EOMONTH(SalesData[[#This Row],[Order Date]],0)</f>
        <v>45260</v>
      </c>
      <c r="V8135" s="9" t="str">
        <f>"Q"&amp;INT((MONTH(SalesData[[#This Row],[Order Date]])+2)/3)&amp;"-"&amp;YEAR(SalesData[[#This Row],[Order Date]])</f>
        <v>Q4-2023</v>
      </c>
    </row>
    <row r="8136" spans="1:22" x14ac:dyDescent="0.35">
      <c r="A8136" t="s">
        <v>8277</v>
      </c>
      <c r="B8136" s="1">
        <v>45241</v>
      </c>
      <c r="C8136" t="s">
        <v>38</v>
      </c>
      <c r="D8136" t="s">
        <v>27</v>
      </c>
      <c r="E8136">
        <v>2931921466</v>
      </c>
      <c r="F8136" t="s">
        <v>103</v>
      </c>
      <c r="G8136" t="s">
        <v>23</v>
      </c>
      <c r="H8136" t="s">
        <v>24</v>
      </c>
      <c r="I8136" t="s">
        <v>17</v>
      </c>
      <c r="J8136" t="s">
        <v>18</v>
      </c>
      <c r="K8136">
        <v>4002.89</v>
      </c>
      <c r="L8136">
        <v>1199.3499999999999</v>
      </c>
      <c r="M8136" t="s">
        <v>19</v>
      </c>
      <c r="N8136">
        <v>0.29962102381029698</v>
      </c>
      <c r="O8136" t="s">
        <v>11351</v>
      </c>
      <c r="P8136" t="s">
        <v>11354</v>
      </c>
      <c r="Q8136" t="s">
        <v>11373</v>
      </c>
      <c r="R8136" t="s">
        <v>11360</v>
      </c>
      <c r="S8136">
        <f>IF(SalesData[[#This Row],[Return Status]]="Returned",1,0)</f>
        <v>1</v>
      </c>
      <c r="T8136">
        <v>2821.33</v>
      </c>
      <c r="U8136" s="2">
        <f>EOMONTH(SalesData[[#This Row],[Order Date]],0)</f>
        <v>45260</v>
      </c>
      <c r="V8136" s="9" t="str">
        <f>"Q"&amp;INT((MONTH(SalesData[[#This Row],[Order Date]])+2)/3)&amp;"-"&amp;YEAR(SalesData[[#This Row],[Order Date]])</f>
        <v>Q4-2023</v>
      </c>
    </row>
    <row r="8137" spans="1:22" x14ac:dyDescent="0.35">
      <c r="A8137" t="s">
        <v>8278</v>
      </c>
      <c r="B8137" s="1">
        <v>45232</v>
      </c>
      <c r="C8137" t="s">
        <v>124</v>
      </c>
      <c r="D8137" t="s">
        <v>39</v>
      </c>
      <c r="E8137">
        <v>8369354143</v>
      </c>
      <c r="F8137" t="s">
        <v>109</v>
      </c>
      <c r="G8137" t="s">
        <v>59</v>
      </c>
      <c r="H8137" t="s">
        <v>60</v>
      </c>
      <c r="I8137" t="s">
        <v>31</v>
      </c>
      <c r="J8137" t="s">
        <v>18</v>
      </c>
      <c r="K8137">
        <v>3083.68</v>
      </c>
      <c r="L8137">
        <v>344.86</v>
      </c>
      <c r="M8137" t="s">
        <v>19</v>
      </c>
      <c r="N8137">
        <v>0.11183391272765</v>
      </c>
      <c r="O8137" t="s">
        <v>11351</v>
      </c>
      <c r="P8137" t="s">
        <v>11352</v>
      </c>
      <c r="R8137" t="s">
        <v>11353</v>
      </c>
      <c r="S8137">
        <f>IF(SalesData[[#This Row],[Return Status]]="Returned",1,0)</f>
        <v>0</v>
      </c>
      <c r="T8137">
        <v>2183.56</v>
      </c>
      <c r="U8137" s="2">
        <f>EOMONTH(SalesData[[#This Row],[Order Date]],0)</f>
        <v>45260</v>
      </c>
      <c r="V8137" s="9" t="str">
        <f>"Q"&amp;INT((MONTH(SalesData[[#This Row],[Order Date]])+2)/3)&amp;"-"&amp;YEAR(SalesData[[#This Row],[Order Date]])</f>
        <v>Q4-2023</v>
      </c>
    </row>
    <row r="8138" spans="1:22" x14ac:dyDescent="0.35">
      <c r="A8138" t="s">
        <v>8279</v>
      </c>
      <c r="B8138" s="1">
        <v>45246</v>
      </c>
      <c r="C8138" t="s">
        <v>132</v>
      </c>
      <c r="D8138" t="s">
        <v>99</v>
      </c>
      <c r="E8138">
        <v>5301275258</v>
      </c>
      <c r="F8138" t="s">
        <v>88</v>
      </c>
      <c r="G8138" t="s">
        <v>89</v>
      </c>
      <c r="H8138" t="s">
        <v>90</v>
      </c>
      <c r="I8138" t="s">
        <v>31</v>
      </c>
      <c r="J8138" t="s">
        <v>19</v>
      </c>
      <c r="K8138">
        <v>1361.22</v>
      </c>
      <c r="L8138">
        <v>353.11</v>
      </c>
      <c r="M8138" t="s">
        <v>19</v>
      </c>
      <c r="N8138">
        <v>0.25940700254183702</v>
      </c>
      <c r="O8138" t="s">
        <v>11351</v>
      </c>
      <c r="P8138" t="s">
        <v>11354</v>
      </c>
      <c r="R8138" t="s">
        <v>11353</v>
      </c>
      <c r="S8138">
        <f>IF(SalesData[[#This Row],[Return Status]]="Returned",1,0)</f>
        <v>0</v>
      </c>
      <c r="T8138">
        <v>207.68</v>
      </c>
      <c r="U8138" s="2">
        <f>EOMONTH(SalesData[[#This Row],[Order Date]],0)</f>
        <v>45260</v>
      </c>
      <c r="V8138" s="9" t="str">
        <f>"Q"&amp;INT((MONTH(SalesData[[#This Row],[Order Date]])+2)/3)&amp;"-"&amp;YEAR(SalesData[[#This Row],[Order Date]])</f>
        <v>Q4-2023</v>
      </c>
    </row>
    <row r="8139" spans="1:22" x14ac:dyDescent="0.35">
      <c r="A8139" t="s">
        <v>8280</v>
      </c>
      <c r="B8139" s="1">
        <v>45238</v>
      </c>
      <c r="C8139" t="s">
        <v>87</v>
      </c>
      <c r="D8139" t="s">
        <v>46</v>
      </c>
      <c r="E8139">
        <v>3044344472</v>
      </c>
      <c r="F8139" t="s">
        <v>88</v>
      </c>
      <c r="G8139" t="s">
        <v>89</v>
      </c>
      <c r="H8139" t="s">
        <v>90</v>
      </c>
      <c r="I8139" t="s">
        <v>31</v>
      </c>
      <c r="J8139" t="s">
        <v>62</v>
      </c>
      <c r="K8139">
        <v>1711.29</v>
      </c>
      <c r="L8139">
        <v>209.72</v>
      </c>
      <c r="M8139" t="s">
        <v>62</v>
      </c>
      <c r="N8139">
        <v>0.122550824232012</v>
      </c>
      <c r="O8139" t="s">
        <v>11351</v>
      </c>
      <c r="P8139" t="s">
        <v>11352</v>
      </c>
      <c r="R8139" t="s">
        <v>11353</v>
      </c>
      <c r="S8139">
        <f>IF(SalesData[[#This Row],[Return Status]]="Returned",1,0)</f>
        <v>0</v>
      </c>
      <c r="T8139">
        <v>207.68</v>
      </c>
      <c r="U8139" s="2">
        <f>EOMONTH(SalesData[[#This Row],[Order Date]],0)</f>
        <v>45260</v>
      </c>
      <c r="V8139" s="9" t="str">
        <f>"Q"&amp;INT((MONTH(SalesData[[#This Row],[Order Date]])+2)/3)&amp;"-"&amp;YEAR(SalesData[[#This Row],[Order Date]])</f>
        <v>Q4-2023</v>
      </c>
    </row>
    <row r="8140" spans="1:22" x14ac:dyDescent="0.35">
      <c r="A8140" t="s">
        <v>8281</v>
      </c>
      <c r="B8140" s="1">
        <v>45244</v>
      </c>
      <c r="C8140" t="s">
        <v>92</v>
      </c>
      <c r="D8140" t="s">
        <v>80</v>
      </c>
      <c r="E8140">
        <v>1289953917</v>
      </c>
      <c r="F8140" t="s">
        <v>107</v>
      </c>
      <c r="G8140" t="s">
        <v>15</v>
      </c>
      <c r="H8140" t="s">
        <v>16</v>
      </c>
      <c r="I8140" t="s">
        <v>17</v>
      </c>
      <c r="J8140" t="s">
        <v>65</v>
      </c>
      <c r="K8140">
        <v>4973.8</v>
      </c>
      <c r="L8140">
        <v>1289.07</v>
      </c>
      <c r="M8140" t="s">
        <v>65</v>
      </c>
      <c r="N8140">
        <v>0.25917206160279899</v>
      </c>
      <c r="O8140" t="s">
        <v>11351</v>
      </c>
      <c r="P8140" t="s">
        <v>11354</v>
      </c>
      <c r="Q8140" t="s">
        <v>11376</v>
      </c>
      <c r="R8140" t="s">
        <v>11360</v>
      </c>
      <c r="S8140">
        <f>IF(SalesData[[#This Row],[Return Status]]="Returned",1,0)</f>
        <v>1</v>
      </c>
      <c r="T8140">
        <v>2085.91</v>
      </c>
      <c r="U8140" s="2">
        <f>EOMONTH(SalesData[[#This Row],[Order Date]],0)</f>
        <v>45260</v>
      </c>
      <c r="V8140" s="9" t="str">
        <f>"Q"&amp;INT((MONTH(SalesData[[#This Row],[Order Date]])+2)/3)&amp;"-"&amp;YEAR(SalesData[[#This Row],[Order Date]])</f>
        <v>Q4-2023</v>
      </c>
    </row>
    <row r="8141" spans="1:22" x14ac:dyDescent="0.35">
      <c r="A8141" t="s">
        <v>8282</v>
      </c>
      <c r="B8141" s="1">
        <v>45237</v>
      </c>
      <c r="C8141" t="s">
        <v>77</v>
      </c>
      <c r="D8141" t="s">
        <v>72</v>
      </c>
      <c r="E8141">
        <v>2997267417</v>
      </c>
      <c r="F8141" t="s">
        <v>78</v>
      </c>
      <c r="G8141" t="s">
        <v>859</v>
      </c>
      <c r="H8141" t="s">
        <v>16</v>
      </c>
      <c r="I8141" t="s">
        <v>17</v>
      </c>
      <c r="J8141" t="s">
        <v>19</v>
      </c>
      <c r="K8141">
        <v>3093.93</v>
      </c>
      <c r="L8141">
        <v>545.80999999999995</v>
      </c>
      <c r="M8141" t="s">
        <v>19</v>
      </c>
      <c r="N8141">
        <v>0.17641317030443501</v>
      </c>
      <c r="O8141" t="s">
        <v>11351</v>
      </c>
      <c r="P8141" t="s">
        <v>11352</v>
      </c>
      <c r="R8141" t="s">
        <v>11353</v>
      </c>
      <c r="S8141">
        <f>IF(SalesData[[#This Row],[Return Status]]="Returned",1,0)</f>
        <v>0</v>
      </c>
      <c r="U8141" s="2">
        <f>EOMONTH(SalesData[[#This Row],[Order Date]],0)</f>
        <v>45260</v>
      </c>
      <c r="V8141" s="9" t="str">
        <f>"Q"&amp;INT((MONTH(SalesData[[#This Row],[Order Date]])+2)/3)&amp;"-"&amp;YEAR(SalesData[[#This Row],[Order Date]])</f>
        <v>Q4-2023</v>
      </c>
    </row>
    <row r="8142" spans="1:22" x14ac:dyDescent="0.35">
      <c r="A8142" t="s">
        <v>8283</v>
      </c>
      <c r="B8142" s="1">
        <v>45241</v>
      </c>
      <c r="C8142" t="s">
        <v>106</v>
      </c>
      <c r="D8142" t="s">
        <v>27</v>
      </c>
      <c r="E8142">
        <v>846437573</v>
      </c>
      <c r="F8142" t="s">
        <v>81</v>
      </c>
      <c r="G8142" t="s">
        <v>74</v>
      </c>
      <c r="H8142" t="s">
        <v>75</v>
      </c>
      <c r="I8142" t="s">
        <v>36</v>
      </c>
      <c r="J8142" t="s">
        <v>18</v>
      </c>
      <c r="K8142">
        <v>2652.18</v>
      </c>
      <c r="L8142">
        <v>322.62</v>
      </c>
      <c r="M8142" t="s">
        <v>19</v>
      </c>
      <c r="N8142">
        <v>0.12164332737597</v>
      </c>
      <c r="O8142" t="s">
        <v>11351</v>
      </c>
      <c r="P8142" t="s">
        <v>11352</v>
      </c>
      <c r="R8142" t="s">
        <v>11353</v>
      </c>
      <c r="S8142">
        <f>IF(SalesData[[#This Row],[Return Status]]="Returned",1,0)</f>
        <v>0</v>
      </c>
      <c r="T8142">
        <v>2420.2800000000002</v>
      </c>
      <c r="U8142" s="2">
        <f>EOMONTH(SalesData[[#This Row],[Order Date]],0)</f>
        <v>45260</v>
      </c>
      <c r="V8142" s="9" t="str">
        <f>"Q"&amp;INT((MONTH(SalesData[[#This Row],[Order Date]])+2)/3)&amp;"-"&amp;YEAR(SalesData[[#This Row],[Order Date]])</f>
        <v>Q4-2023</v>
      </c>
    </row>
    <row r="8143" spans="1:22" x14ac:dyDescent="0.35">
      <c r="A8143" t="s">
        <v>8284</v>
      </c>
      <c r="B8143" s="1">
        <v>45235</v>
      </c>
      <c r="C8143" t="s">
        <v>97</v>
      </c>
      <c r="D8143" t="s">
        <v>27</v>
      </c>
      <c r="E8143">
        <v>6412163268</v>
      </c>
      <c r="F8143" t="s">
        <v>222</v>
      </c>
      <c r="G8143" t="s">
        <v>164</v>
      </c>
      <c r="H8143" t="s">
        <v>165</v>
      </c>
      <c r="I8143" t="s">
        <v>36</v>
      </c>
      <c r="J8143" t="s">
        <v>65</v>
      </c>
      <c r="K8143">
        <v>1402.64</v>
      </c>
      <c r="L8143">
        <v>222.92</v>
      </c>
      <c r="M8143" t="s">
        <v>65</v>
      </c>
      <c r="N8143">
        <v>0.15892887697484701</v>
      </c>
      <c r="O8143" t="s">
        <v>11351</v>
      </c>
      <c r="P8143" t="s">
        <v>11352</v>
      </c>
      <c r="Q8143" t="s">
        <v>11363</v>
      </c>
      <c r="R8143" t="s">
        <v>11360</v>
      </c>
      <c r="S8143">
        <f>IF(SalesData[[#This Row],[Return Status]]="Returned",1,0)</f>
        <v>1</v>
      </c>
      <c r="U8143" s="2">
        <f>EOMONTH(SalesData[[#This Row],[Order Date]],0)</f>
        <v>45260</v>
      </c>
      <c r="V8143" s="9" t="str">
        <f>"Q"&amp;INT((MONTH(SalesData[[#This Row],[Order Date]])+2)/3)&amp;"-"&amp;YEAR(SalesData[[#This Row],[Order Date]])</f>
        <v>Q4-2023</v>
      </c>
    </row>
    <row r="8144" spans="1:22" x14ac:dyDescent="0.35">
      <c r="A8144" t="s">
        <v>8285</v>
      </c>
      <c r="B8144" s="1">
        <v>45251</v>
      </c>
      <c r="C8144" t="s">
        <v>111</v>
      </c>
      <c r="D8144" t="s">
        <v>145</v>
      </c>
      <c r="E8144">
        <v>3909062373</v>
      </c>
      <c r="F8144" t="s">
        <v>22</v>
      </c>
      <c r="G8144" t="s">
        <v>23</v>
      </c>
      <c r="H8144" t="s">
        <v>24</v>
      </c>
      <c r="I8144" t="s">
        <v>17</v>
      </c>
      <c r="J8144" t="s">
        <v>65</v>
      </c>
      <c r="K8144">
        <v>1809.76</v>
      </c>
      <c r="L8144">
        <v>347.45</v>
      </c>
      <c r="M8144" t="s">
        <v>65</v>
      </c>
      <c r="N8144">
        <v>0.19198678277782699</v>
      </c>
      <c r="O8144" t="s">
        <v>11351</v>
      </c>
      <c r="P8144" t="s">
        <v>11352</v>
      </c>
      <c r="R8144" t="s">
        <v>11353</v>
      </c>
      <c r="S8144">
        <f>IF(SalesData[[#This Row],[Return Status]]="Returned",1,0)</f>
        <v>0</v>
      </c>
      <c r="T8144">
        <v>2821.33</v>
      </c>
      <c r="U8144" s="2">
        <f>EOMONTH(SalesData[[#This Row],[Order Date]],0)</f>
        <v>45260</v>
      </c>
      <c r="V8144" s="9" t="str">
        <f>"Q"&amp;INT((MONTH(SalesData[[#This Row],[Order Date]])+2)/3)&amp;"-"&amp;YEAR(SalesData[[#This Row],[Order Date]])</f>
        <v>Q4-2023</v>
      </c>
    </row>
    <row r="8145" spans="1:22" x14ac:dyDescent="0.35">
      <c r="A8145" t="s">
        <v>8286</v>
      </c>
      <c r="B8145" s="1">
        <v>45257</v>
      </c>
      <c r="C8145" t="s">
        <v>162</v>
      </c>
      <c r="D8145" t="s">
        <v>145</v>
      </c>
      <c r="E8145">
        <v>7625985108</v>
      </c>
      <c r="F8145" t="s">
        <v>222</v>
      </c>
      <c r="G8145" t="s">
        <v>11381</v>
      </c>
      <c r="H8145" t="s">
        <v>165</v>
      </c>
      <c r="I8145" t="s">
        <v>36</v>
      </c>
      <c r="J8145" t="s">
        <v>62</v>
      </c>
      <c r="K8145">
        <v>3163.15</v>
      </c>
      <c r="L8145">
        <v>131.91</v>
      </c>
      <c r="M8145" t="s">
        <v>62</v>
      </c>
      <c r="N8145">
        <v>4.1702100753995199E-2</v>
      </c>
      <c r="O8145" t="s">
        <v>11351</v>
      </c>
      <c r="P8145" t="s">
        <v>11356</v>
      </c>
      <c r="R8145" t="s">
        <v>11353</v>
      </c>
      <c r="S8145">
        <f>IF(SalesData[[#This Row],[Return Status]]="Returned",1,0)</f>
        <v>0</v>
      </c>
      <c r="U8145" s="2">
        <f>EOMONTH(SalesData[[#This Row],[Order Date]],0)</f>
        <v>45260</v>
      </c>
      <c r="V8145" s="9" t="str">
        <f>"Q"&amp;INT((MONTH(SalesData[[#This Row],[Order Date]])+2)/3)&amp;"-"&amp;YEAR(SalesData[[#This Row],[Order Date]])</f>
        <v>Q4-2023</v>
      </c>
    </row>
    <row r="8146" spans="1:22" x14ac:dyDescent="0.35">
      <c r="A8146" t="s">
        <v>8287</v>
      </c>
      <c r="B8146" s="1">
        <v>45233</v>
      </c>
      <c r="C8146" t="s">
        <v>45</v>
      </c>
      <c r="D8146" t="s">
        <v>39</v>
      </c>
      <c r="E8146">
        <v>9379213873</v>
      </c>
      <c r="F8146" t="s">
        <v>129</v>
      </c>
      <c r="G8146" t="s">
        <v>54</v>
      </c>
      <c r="H8146" t="s">
        <v>55</v>
      </c>
      <c r="I8146" t="s">
        <v>31</v>
      </c>
      <c r="J8146" t="s">
        <v>18</v>
      </c>
      <c r="K8146">
        <v>4886.0600000000004</v>
      </c>
      <c r="L8146">
        <v>666.08</v>
      </c>
      <c r="M8146" t="s">
        <v>19</v>
      </c>
      <c r="N8146">
        <v>0.13632251752946101</v>
      </c>
      <c r="O8146" t="s">
        <v>11351</v>
      </c>
      <c r="P8146" t="s">
        <v>11352</v>
      </c>
      <c r="R8146" t="s">
        <v>11353</v>
      </c>
      <c r="S8146">
        <f>IF(SalesData[[#This Row],[Return Status]]="Returned",1,0)</f>
        <v>0</v>
      </c>
      <c r="U8146" s="2">
        <f>EOMONTH(SalesData[[#This Row],[Order Date]],0)</f>
        <v>45260</v>
      </c>
      <c r="V8146" s="9" t="str">
        <f>"Q"&amp;INT((MONTH(SalesData[[#This Row],[Order Date]])+2)/3)&amp;"-"&amp;YEAR(SalesData[[#This Row],[Order Date]])</f>
        <v>Q4-2023</v>
      </c>
    </row>
    <row r="8147" spans="1:22" x14ac:dyDescent="0.35">
      <c r="A8147" t="s">
        <v>8288</v>
      </c>
      <c r="B8147" s="1">
        <v>45235</v>
      </c>
      <c r="C8147" t="s">
        <v>132</v>
      </c>
      <c r="D8147" t="s">
        <v>46</v>
      </c>
      <c r="E8147">
        <v>1905378334</v>
      </c>
      <c r="F8147" t="s">
        <v>95</v>
      </c>
      <c r="G8147" t="s">
        <v>59</v>
      </c>
      <c r="H8147" t="s">
        <v>11357</v>
      </c>
      <c r="I8147" t="s">
        <v>31</v>
      </c>
      <c r="J8147" t="s">
        <v>18</v>
      </c>
      <c r="K8147">
        <v>2523.23</v>
      </c>
      <c r="L8147">
        <v>362.97</v>
      </c>
      <c r="M8147" t="s">
        <v>19</v>
      </c>
      <c r="N8147">
        <v>0.14385133340995501</v>
      </c>
      <c r="O8147" t="s">
        <v>11351</v>
      </c>
      <c r="P8147" t="s">
        <v>11352</v>
      </c>
      <c r="R8147" t="s">
        <v>11353</v>
      </c>
      <c r="S8147">
        <f>IF(SalesData[[#This Row],[Return Status]]="Returned",1,0)</f>
        <v>0</v>
      </c>
      <c r="T8147">
        <v>2183.56</v>
      </c>
      <c r="U8147" s="2">
        <f>EOMONTH(SalesData[[#This Row],[Order Date]],0)</f>
        <v>45260</v>
      </c>
      <c r="V8147" s="9" t="str">
        <f>"Q"&amp;INT((MONTH(SalesData[[#This Row],[Order Date]])+2)/3)&amp;"-"&amp;YEAR(SalesData[[#This Row],[Order Date]])</f>
        <v>Q4-2023</v>
      </c>
    </row>
    <row r="8148" spans="1:22" x14ac:dyDescent="0.35">
      <c r="A8148" t="s">
        <v>8289</v>
      </c>
      <c r="B8148" s="1">
        <v>45238</v>
      </c>
      <c r="C8148" t="s">
        <v>67</v>
      </c>
      <c r="D8148" t="s">
        <v>46</v>
      </c>
      <c r="E8148">
        <v>8277036208</v>
      </c>
      <c r="F8148" t="s">
        <v>152</v>
      </c>
      <c r="G8148" t="s">
        <v>23</v>
      </c>
      <c r="H8148" t="s">
        <v>24</v>
      </c>
      <c r="I8148" t="s">
        <v>17</v>
      </c>
      <c r="J8148" t="s">
        <v>62</v>
      </c>
      <c r="K8148">
        <v>4277.66</v>
      </c>
      <c r="L8148">
        <v>239.94</v>
      </c>
      <c r="M8148" t="s">
        <v>62</v>
      </c>
      <c r="N8148">
        <v>5.6091414464917701E-2</v>
      </c>
      <c r="O8148" t="s">
        <v>11351</v>
      </c>
      <c r="P8148" t="s">
        <v>11356</v>
      </c>
      <c r="Q8148" t="s">
        <v>11363</v>
      </c>
      <c r="R8148" t="s">
        <v>11360</v>
      </c>
      <c r="S8148">
        <f>IF(SalesData[[#This Row],[Return Status]]="Returned",1,0)</f>
        <v>1</v>
      </c>
      <c r="T8148">
        <v>2821.33</v>
      </c>
      <c r="U8148" s="2">
        <f>EOMONTH(SalesData[[#This Row],[Order Date]],0)</f>
        <v>45260</v>
      </c>
      <c r="V8148" s="9" t="str">
        <f>"Q"&amp;INT((MONTH(SalesData[[#This Row],[Order Date]])+2)/3)&amp;"-"&amp;YEAR(SalesData[[#This Row],[Order Date]])</f>
        <v>Q4-2023</v>
      </c>
    </row>
    <row r="8149" spans="1:22" x14ac:dyDescent="0.35">
      <c r="A8149" t="s">
        <v>8290</v>
      </c>
      <c r="B8149" s="1">
        <v>45250</v>
      </c>
      <c r="C8149" t="s">
        <v>162</v>
      </c>
      <c r="D8149" t="s">
        <v>13</v>
      </c>
      <c r="E8149">
        <v>8650227290</v>
      </c>
      <c r="F8149" t="s">
        <v>163</v>
      </c>
      <c r="G8149" t="s">
        <v>164</v>
      </c>
      <c r="H8149" t="s">
        <v>165</v>
      </c>
      <c r="I8149" t="s">
        <v>36</v>
      </c>
      <c r="J8149" t="s">
        <v>61</v>
      </c>
      <c r="K8149">
        <v>750.45</v>
      </c>
      <c r="L8149">
        <v>60.28</v>
      </c>
      <c r="M8149" t="s">
        <v>62</v>
      </c>
      <c r="N8149">
        <v>8.0325138250383094E-2</v>
      </c>
      <c r="O8149" t="s">
        <v>11355</v>
      </c>
      <c r="P8149" t="s">
        <v>11356</v>
      </c>
      <c r="R8149" t="s">
        <v>11353</v>
      </c>
      <c r="S8149">
        <f>IF(SalesData[[#This Row],[Return Status]]="Returned",1,0)</f>
        <v>0</v>
      </c>
      <c r="U8149" s="2">
        <f>EOMONTH(SalesData[[#This Row],[Order Date]],0)</f>
        <v>45260</v>
      </c>
      <c r="V8149" s="9" t="str">
        <f>"Q"&amp;INT((MONTH(SalesData[[#This Row],[Order Date]])+2)/3)&amp;"-"&amp;YEAR(SalesData[[#This Row],[Order Date]])</f>
        <v>Q4-2023</v>
      </c>
    </row>
    <row r="8150" spans="1:22" x14ac:dyDescent="0.35">
      <c r="A8150" t="s">
        <v>8291</v>
      </c>
      <c r="B8150" s="1">
        <v>45243</v>
      </c>
      <c r="C8150" t="s">
        <v>71</v>
      </c>
      <c r="D8150" t="s">
        <v>13</v>
      </c>
      <c r="E8150">
        <v>9783772112</v>
      </c>
      <c r="F8150" t="s">
        <v>47</v>
      </c>
      <c r="G8150" t="s">
        <v>23</v>
      </c>
      <c r="H8150" t="s">
        <v>24</v>
      </c>
      <c r="I8150" t="s">
        <v>17</v>
      </c>
      <c r="J8150" t="s">
        <v>19</v>
      </c>
      <c r="K8150">
        <v>1457.98</v>
      </c>
      <c r="L8150">
        <v>262.92</v>
      </c>
      <c r="M8150" t="s">
        <v>19</v>
      </c>
      <c r="N8150">
        <v>0.18033169179275399</v>
      </c>
      <c r="O8150" t="s">
        <v>11351</v>
      </c>
      <c r="P8150" t="s">
        <v>11352</v>
      </c>
      <c r="R8150" t="s">
        <v>11353</v>
      </c>
      <c r="S8150">
        <f>IF(SalesData[[#This Row],[Return Status]]="Returned",1,0)</f>
        <v>0</v>
      </c>
      <c r="T8150">
        <v>2821.33</v>
      </c>
      <c r="U8150" s="2">
        <f>EOMONTH(SalesData[[#This Row],[Order Date]],0)</f>
        <v>45260</v>
      </c>
      <c r="V8150" s="9" t="str">
        <f>"Q"&amp;INT((MONTH(SalesData[[#This Row],[Order Date]])+2)/3)&amp;"-"&amp;YEAR(SalesData[[#This Row],[Order Date]])</f>
        <v>Q4-2023</v>
      </c>
    </row>
    <row r="8151" spans="1:22" x14ac:dyDescent="0.35">
      <c r="A8151" t="s">
        <v>8292</v>
      </c>
      <c r="B8151" s="1">
        <v>45251</v>
      </c>
      <c r="C8151" t="s">
        <v>132</v>
      </c>
      <c r="D8151" t="s">
        <v>27</v>
      </c>
      <c r="E8151">
        <v>4896938673</v>
      </c>
      <c r="F8151" t="s">
        <v>64</v>
      </c>
      <c r="G8151" t="s">
        <v>15</v>
      </c>
      <c r="H8151" t="s">
        <v>16</v>
      </c>
      <c r="I8151" t="s">
        <v>17</v>
      </c>
      <c r="J8151" t="s">
        <v>62</v>
      </c>
      <c r="K8151">
        <v>312.81</v>
      </c>
      <c r="L8151">
        <v>86.56</v>
      </c>
      <c r="M8151" t="s">
        <v>62</v>
      </c>
      <c r="N8151">
        <v>0.27671749624372599</v>
      </c>
      <c r="O8151" t="s">
        <v>11361</v>
      </c>
      <c r="P8151" t="s">
        <v>11354</v>
      </c>
      <c r="R8151" t="s">
        <v>11353</v>
      </c>
      <c r="S8151">
        <f>IF(SalesData[[#This Row],[Return Status]]="Returned",1,0)</f>
        <v>0</v>
      </c>
      <c r="T8151">
        <v>2085.91</v>
      </c>
      <c r="U8151" s="2">
        <f>EOMONTH(SalesData[[#This Row],[Order Date]],0)</f>
        <v>45260</v>
      </c>
      <c r="V8151" s="9" t="str">
        <f>"Q"&amp;INT((MONTH(SalesData[[#This Row],[Order Date]])+2)/3)&amp;"-"&amp;YEAR(SalesData[[#This Row],[Order Date]])</f>
        <v>Q4-2023</v>
      </c>
    </row>
    <row r="8152" spans="1:22" x14ac:dyDescent="0.35">
      <c r="A8152" t="s">
        <v>8293</v>
      </c>
      <c r="B8152" s="1">
        <v>45232</v>
      </c>
      <c r="C8152" t="s">
        <v>162</v>
      </c>
      <c r="D8152" t="s">
        <v>27</v>
      </c>
      <c r="E8152">
        <v>2707980954</v>
      </c>
      <c r="F8152" t="s">
        <v>292</v>
      </c>
      <c r="G8152" t="s">
        <v>69</v>
      </c>
      <c r="H8152" t="s">
        <v>41</v>
      </c>
      <c r="I8152" t="s">
        <v>31</v>
      </c>
      <c r="J8152" t="s">
        <v>42</v>
      </c>
      <c r="K8152">
        <v>3128.78</v>
      </c>
      <c r="L8152">
        <v>680.05</v>
      </c>
      <c r="M8152" t="s">
        <v>43</v>
      </c>
      <c r="N8152">
        <v>0.21735308970269601</v>
      </c>
      <c r="O8152" t="s">
        <v>11351</v>
      </c>
      <c r="P8152" t="s">
        <v>11354</v>
      </c>
      <c r="R8152" t="s">
        <v>11353</v>
      </c>
      <c r="S8152">
        <f>IF(SalesData[[#This Row],[Return Status]]="Returned",1,0)</f>
        <v>0</v>
      </c>
      <c r="T8152">
        <v>2081.52</v>
      </c>
      <c r="U8152" s="2">
        <f>EOMONTH(SalesData[[#This Row],[Order Date]],0)</f>
        <v>45260</v>
      </c>
      <c r="V8152" s="9" t="str">
        <f>"Q"&amp;INT((MONTH(SalesData[[#This Row],[Order Date]])+2)/3)&amp;"-"&amp;YEAR(SalesData[[#This Row],[Order Date]])</f>
        <v>Q4-2023</v>
      </c>
    </row>
    <row r="8153" spans="1:22" x14ac:dyDescent="0.35">
      <c r="A8153" t="s">
        <v>8294</v>
      </c>
      <c r="B8153" s="1">
        <v>45245</v>
      </c>
      <c r="C8153" t="s">
        <v>113</v>
      </c>
      <c r="D8153" t="s">
        <v>27</v>
      </c>
      <c r="E8153">
        <v>2404160973</v>
      </c>
      <c r="F8153" t="s">
        <v>206</v>
      </c>
      <c r="G8153" t="s">
        <v>11389</v>
      </c>
      <c r="H8153" t="s">
        <v>90</v>
      </c>
      <c r="I8153" t="s">
        <v>31</v>
      </c>
      <c r="J8153" t="s">
        <v>62</v>
      </c>
      <c r="K8153">
        <v>2474.69</v>
      </c>
      <c r="L8153">
        <v>494.8</v>
      </c>
      <c r="M8153" t="s">
        <v>62</v>
      </c>
      <c r="N8153">
        <v>0.19994423543959</v>
      </c>
      <c r="O8153" t="s">
        <v>11351</v>
      </c>
      <c r="P8153" t="s">
        <v>11352</v>
      </c>
      <c r="R8153" t="s">
        <v>11353</v>
      </c>
      <c r="S8153">
        <f>IF(SalesData[[#This Row],[Return Status]]="Returned",1,0)</f>
        <v>0</v>
      </c>
      <c r="U8153" s="2">
        <f>EOMONTH(SalesData[[#This Row],[Order Date]],0)</f>
        <v>45260</v>
      </c>
      <c r="V8153" s="9" t="str">
        <f>"Q"&amp;INT((MONTH(SalesData[[#This Row],[Order Date]])+2)/3)&amp;"-"&amp;YEAR(SalesData[[#This Row],[Order Date]])</f>
        <v>Q4-2023</v>
      </c>
    </row>
    <row r="8154" spans="1:22" x14ac:dyDescent="0.35">
      <c r="A8154" t="s">
        <v>8295</v>
      </c>
      <c r="B8154" s="1">
        <v>45248</v>
      </c>
      <c r="C8154" t="s">
        <v>57</v>
      </c>
      <c r="D8154" t="s">
        <v>27</v>
      </c>
      <c r="E8154">
        <v>3979560338</v>
      </c>
      <c r="F8154" t="s">
        <v>206</v>
      </c>
      <c r="G8154" t="s">
        <v>89</v>
      </c>
      <c r="H8154" t="s">
        <v>90</v>
      </c>
      <c r="I8154" t="s">
        <v>31</v>
      </c>
      <c r="J8154" t="s">
        <v>65</v>
      </c>
      <c r="K8154">
        <v>402.2</v>
      </c>
      <c r="L8154">
        <v>38.25</v>
      </c>
      <c r="M8154" t="s">
        <v>65</v>
      </c>
      <c r="N8154">
        <v>9.5101939333664801E-2</v>
      </c>
      <c r="O8154" t="s">
        <v>11361</v>
      </c>
      <c r="P8154" t="s">
        <v>11356</v>
      </c>
      <c r="R8154" t="s">
        <v>11353</v>
      </c>
      <c r="S8154">
        <f>IF(SalesData[[#This Row],[Return Status]]="Returned",1,0)</f>
        <v>0</v>
      </c>
      <c r="T8154">
        <v>207.68</v>
      </c>
      <c r="U8154" s="2">
        <f>EOMONTH(SalesData[[#This Row],[Order Date]],0)</f>
        <v>45260</v>
      </c>
      <c r="V8154" s="9" t="str">
        <f>"Q"&amp;INT((MONTH(SalesData[[#This Row],[Order Date]])+2)/3)&amp;"-"&amp;YEAR(SalesData[[#This Row],[Order Date]])</f>
        <v>Q4-2023</v>
      </c>
    </row>
    <row r="8155" spans="1:22" x14ac:dyDescent="0.35">
      <c r="A8155" t="s">
        <v>8296</v>
      </c>
      <c r="B8155" s="1">
        <v>45246</v>
      </c>
      <c r="C8155" t="s">
        <v>92</v>
      </c>
      <c r="D8155" t="s">
        <v>27</v>
      </c>
      <c r="E8155">
        <v>3200037995</v>
      </c>
      <c r="F8155" t="s">
        <v>127</v>
      </c>
      <c r="G8155" t="s">
        <v>29</v>
      </c>
      <c r="H8155" t="s">
        <v>30</v>
      </c>
      <c r="I8155" t="s">
        <v>31</v>
      </c>
      <c r="J8155" t="s">
        <v>19</v>
      </c>
      <c r="K8155">
        <v>1023.72</v>
      </c>
      <c r="L8155">
        <v>80.42</v>
      </c>
      <c r="M8155" t="s">
        <v>19</v>
      </c>
      <c r="N8155">
        <v>7.8556636580314906E-2</v>
      </c>
      <c r="O8155" t="s">
        <v>11351</v>
      </c>
      <c r="P8155" t="s">
        <v>11356</v>
      </c>
      <c r="R8155" t="s">
        <v>11353</v>
      </c>
      <c r="S8155">
        <f>IF(SalesData[[#This Row],[Return Status]]="Returned",1,0)</f>
        <v>0</v>
      </c>
      <c r="T8155">
        <v>2788.38</v>
      </c>
      <c r="U8155" s="2">
        <f>EOMONTH(SalesData[[#This Row],[Order Date]],0)</f>
        <v>45260</v>
      </c>
      <c r="V8155" s="9" t="str">
        <f>"Q"&amp;INT((MONTH(SalesData[[#This Row],[Order Date]])+2)/3)&amp;"-"&amp;YEAR(SalesData[[#This Row],[Order Date]])</f>
        <v>Q4-2023</v>
      </c>
    </row>
    <row r="8156" spans="1:22" x14ac:dyDescent="0.35">
      <c r="A8156" t="s">
        <v>8297</v>
      </c>
      <c r="B8156" s="1">
        <v>45234</v>
      </c>
      <c r="C8156" t="s">
        <v>92</v>
      </c>
      <c r="D8156" t="s">
        <v>46</v>
      </c>
      <c r="E8156">
        <v>9987276106</v>
      </c>
      <c r="F8156" t="s">
        <v>47</v>
      </c>
      <c r="G8156" t="s">
        <v>23</v>
      </c>
      <c r="H8156" t="s">
        <v>24</v>
      </c>
      <c r="I8156" t="s">
        <v>17</v>
      </c>
      <c r="J8156" t="s">
        <v>18</v>
      </c>
      <c r="K8156">
        <v>4844.8100000000004</v>
      </c>
      <c r="L8156">
        <v>964.63</v>
      </c>
      <c r="M8156" t="s">
        <v>19</v>
      </c>
      <c r="N8156">
        <v>0.199105847288129</v>
      </c>
      <c r="O8156" t="s">
        <v>11351</v>
      </c>
      <c r="P8156" t="s">
        <v>11352</v>
      </c>
      <c r="R8156" t="s">
        <v>11353</v>
      </c>
      <c r="S8156">
        <f>IF(SalesData[[#This Row],[Return Status]]="Returned",1,0)</f>
        <v>0</v>
      </c>
      <c r="T8156">
        <v>2821.33</v>
      </c>
      <c r="U8156" s="2">
        <f>EOMONTH(SalesData[[#This Row],[Order Date]],0)</f>
        <v>45260</v>
      </c>
      <c r="V8156" s="9" t="str">
        <f>"Q"&amp;INT((MONTH(SalesData[[#This Row],[Order Date]])+2)/3)&amp;"-"&amp;YEAR(SalesData[[#This Row],[Order Date]])</f>
        <v>Q4-2023</v>
      </c>
    </row>
    <row r="8157" spans="1:22" x14ac:dyDescent="0.35">
      <c r="A8157" t="s">
        <v>8298</v>
      </c>
      <c r="B8157" s="1">
        <v>45246</v>
      </c>
      <c r="C8157" t="s">
        <v>12</v>
      </c>
      <c r="D8157" t="s">
        <v>99</v>
      </c>
      <c r="E8157">
        <v>1467372648</v>
      </c>
      <c r="F8157" t="s">
        <v>47</v>
      </c>
      <c r="G8157" t="s">
        <v>23</v>
      </c>
      <c r="H8157" t="s">
        <v>24</v>
      </c>
      <c r="I8157" t="s">
        <v>17</v>
      </c>
      <c r="J8157" t="s">
        <v>62</v>
      </c>
      <c r="K8157">
        <v>3533.78</v>
      </c>
      <c r="L8157">
        <v>508.95</v>
      </c>
      <c r="M8157" t="s">
        <v>62</v>
      </c>
      <c r="N8157">
        <v>0.14402424599154401</v>
      </c>
      <c r="O8157" t="s">
        <v>11351</v>
      </c>
      <c r="P8157" t="s">
        <v>11352</v>
      </c>
      <c r="R8157" t="s">
        <v>11353</v>
      </c>
      <c r="S8157">
        <f>IF(SalesData[[#This Row],[Return Status]]="Returned",1,0)</f>
        <v>0</v>
      </c>
      <c r="T8157">
        <v>2821.33</v>
      </c>
      <c r="U8157" s="2">
        <f>EOMONTH(SalesData[[#This Row],[Order Date]],0)</f>
        <v>45260</v>
      </c>
      <c r="V8157" s="9" t="str">
        <f>"Q"&amp;INT((MONTH(SalesData[[#This Row],[Order Date]])+2)/3)&amp;"-"&amp;YEAR(SalesData[[#This Row],[Order Date]])</f>
        <v>Q4-2023</v>
      </c>
    </row>
    <row r="8158" spans="1:22" x14ac:dyDescent="0.35">
      <c r="A8158" t="s">
        <v>8299</v>
      </c>
      <c r="B8158" s="1">
        <v>45249</v>
      </c>
      <c r="C8158" t="s">
        <v>149</v>
      </c>
      <c r="D8158" t="s">
        <v>99</v>
      </c>
      <c r="E8158">
        <v>4082845185</v>
      </c>
      <c r="F8158" t="s">
        <v>120</v>
      </c>
      <c r="G8158" t="s">
        <v>141</v>
      </c>
      <c r="H8158" t="s">
        <v>121</v>
      </c>
      <c r="I8158" t="s">
        <v>17</v>
      </c>
      <c r="J8158" t="s">
        <v>62</v>
      </c>
      <c r="K8158">
        <v>1097.95</v>
      </c>
      <c r="L8158">
        <v>46.81</v>
      </c>
      <c r="M8158" t="s">
        <v>62</v>
      </c>
      <c r="N8158">
        <v>4.2633999726763502E-2</v>
      </c>
      <c r="O8158" t="s">
        <v>11351</v>
      </c>
      <c r="P8158" t="s">
        <v>11356</v>
      </c>
      <c r="R8158" t="s">
        <v>11353</v>
      </c>
      <c r="S8158">
        <f>IF(SalesData[[#This Row],[Return Status]]="Returned",1,0)</f>
        <v>0</v>
      </c>
      <c r="T8158">
        <v>2793.38</v>
      </c>
      <c r="U8158" s="2">
        <f>EOMONTH(SalesData[[#This Row],[Order Date]],0)</f>
        <v>45260</v>
      </c>
      <c r="V8158" s="9" t="str">
        <f>"Q"&amp;INT((MONTH(SalesData[[#This Row],[Order Date]])+2)/3)&amp;"-"&amp;YEAR(SalesData[[#This Row],[Order Date]])</f>
        <v>Q4-2023</v>
      </c>
    </row>
    <row r="8159" spans="1:22" x14ac:dyDescent="0.35">
      <c r="A8159" t="s">
        <v>8300</v>
      </c>
      <c r="B8159" s="1">
        <v>45254</v>
      </c>
      <c r="C8159" t="s">
        <v>71</v>
      </c>
      <c r="D8159" t="s">
        <v>80</v>
      </c>
      <c r="E8159">
        <v>2929928475</v>
      </c>
      <c r="F8159" t="s">
        <v>206</v>
      </c>
      <c r="G8159" t="s">
        <v>89</v>
      </c>
      <c r="H8159" t="s">
        <v>90</v>
      </c>
      <c r="I8159" t="s">
        <v>31</v>
      </c>
      <c r="J8159" t="s">
        <v>18</v>
      </c>
      <c r="K8159">
        <v>3903.27</v>
      </c>
      <c r="L8159">
        <v>587.44000000000005</v>
      </c>
      <c r="M8159" t="s">
        <v>19</v>
      </c>
      <c r="N8159">
        <v>0.150499453022722</v>
      </c>
      <c r="O8159" t="s">
        <v>11351</v>
      </c>
      <c r="P8159" t="s">
        <v>11352</v>
      </c>
      <c r="R8159" t="s">
        <v>11353</v>
      </c>
      <c r="S8159">
        <f>IF(SalesData[[#This Row],[Return Status]]="Returned",1,0)</f>
        <v>0</v>
      </c>
      <c r="T8159">
        <v>207.68</v>
      </c>
      <c r="U8159" s="2">
        <f>EOMONTH(SalesData[[#This Row],[Order Date]],0)</f>
        <v>45260</v>
      </c>
      <c r="V8159" s="9" t="str">
        <f>"Q"&amp;INT((MONTH(SalesData[[#This Row],[Order Date]])+2)/3)&amp;"-"&amp;YEAR(SalesData[[#This Row],[Order Date]])</f>
        <v>Q4-2023</v>
      </c>
    </row>
    <row r="8160" spans="1:22" x14ac:dyDescent="0.35">
      <c r="A8160" t="s">
        <v>8301</v>
      </c>
      <c r="B8160" s="1">
        <v>45253</v>
      </c>
      <c r="C8160" t="s">
        <v>97</v>
      </c>
      <c r="D8160" t="s">
        <v>13</v>
      </c>
      <c r="E8160">
        <v>5110568460</v>
      </c>
      <c r="F8160" t="s">
        <v>140</v>
      </c>
      <c r="G8160" t="s">
        <v>11367</v>
      </c>
      <c r="H8160" t="s">
        <v>121</v>
      </c>
      <c r="I8160" t="s">
        <v>17</v>
      </c>
      <c r="J8160" t="s">
        <v>18</v>
      </c>
      <c r="K8160">
        <v>1629.11</v>
      </c>
      <c r="L8160">
        <v>202.55</v>
      </c>
      <c r="M8160" t="s">
        <v>19</v>
      </c>
      <c r="N8160">
        <v>0.124331690309433</v>
      </c>
      <c r="O8160" t="s">
        <v>11351</v>
      </c>
      <c r="P8160" t="s">
        <v>11352</v>
      </c>
      <c r="R8160" t="s">
        <v>11353</v>
      </c>
      <c r="S8160">
        <f>IF(SalesData[[#This Row],[Return Status]]="Returned",1,0)</f>
        <v>0</v>
      </c>
      <c r="U8160" s="2">
        <f>EOMONTH(SalesData[[#This Row],[Order Date]],0)</f>
        <v>45260</v>
      </c>
      <c r="V8160" s="9" t="str">
        <f>"Q"&amp;INT((MONTH(SalesData[[#This Row],[Order Date]])+2)/3)&amp;"-"&amp;YEAR(SalesData[[#This Row],[Order Date]])</f>
        <v>Q4-2023</v>
      </c>
    </row>
    <row r="8161" spans="1:22" x14ac:dyDescent="0.35">
      <c r="A8161" t="s">
        <v>8302</v>
      </c>
      <c r="B8161" s="1">
        <v>45246</v>
      </c>
      <c r="C8161" t="s">
        <v>77</v>
      </c>
      <c r="D8161" t="s">
        <v>80</v>
      </c>
      <c r="E8161">
        <v>9592973932</v>
      </c>
      <c r="F8161" t="s">
        <v>109</v>
      </c>
      <c r="G8161" t="s">
        <v>59</v>
      </c>
      <c r="H8161" t="s">
        <v>60</v>
      </c>
      <c r="I8161" t="s">
        <v>31</v>
      </c>
      <c r="J8161" t="s">
        <v>65</v>
      </c>
      <c r="K8161">
        <v>3260.01</v>
      </c>
      <c r="L8161">
        <v>604.86</v>
      </c>
      <c r="M8161" t="s">
        <v>65</v>
      </c>
      <c r="N8161">
        <v>0.185539308161631</v>
      </c>
      <c r="O8161" t="s">
        <v>11351</v>
      </c>
      <c r="P8161" t="s">
        <v>11352</v>
      </c>
      <c r="R8161" t="s">
        <v>11353</v>
      </c>
      <c r="S8161">
        <f>IF(SalesData[[#This Row],[Return Status]]="Returned",1,0)</f>
        <v>0</v>
      </c>
      <c r="T8161">
        <v>2183.56</v>
      </c>
      <c r="U8161" s="2">
        <f>EOMONTH(SalesData[[#This Row],[Order Date]],0)</f>
        <v>45260</v>
      </c>
      <c r="V8161" s="9" t="str">
        <f>"Q"&amp;INT((MONTH(SalesData[[#This Row],[Order Date]])+2)/3)&amp;"-"&amp;YEAR(SalesData[[#This Row],[Order Date]])</f>
        <v>Q4-2023</v>
      </c>
    </row>
    <row r="8162" spans="1:22" x14ac:dyDescent="0.35">
      <c r="A8162" t="s">
        <v>8303</v>
      </c>
      <c r="B8162" s="1">
        <v>45253</v>
      </c>
      <c r="C8162" t="s">
        <v>49</v>
      </c>
      <c r="D8162" t="s">
        <v>39</v>
      </c>
      <c r="E8162">
        <v>3782265704</v>
      </c>
      <c r="F8162" t="s">
        <v>137</v>
      </c>
      <c r="G8162" t="s">
        <v>34</v>
      </c>
      <c r="H8162" t="s">
        <v>35</v>
      </c>
      <c r="I8162" t="s">
        <v>36</v>
      </c>
      <c r="J8162" t="s">
        <v>43</v>
      </c>
      <c r="K8162">
        <v>3849.57</v>
      </c>
      <c r="L8162">
        <v>916.85</v>
      </c>
      <c r="M8162" t="s">
        <v>43</v>
      </c>
      <c r="N8162">
        <v>0.23816945788750399</v>
      </c>
      <c r="O8162" t="s">
        <v>11351</v>
      </c>
      <c r="P8162" t="s">
        <v>11354</v>
      </c>
      <c r="R8162" t="s">
        <v>11353</v>
      </c>
      <c r="S8162">
        <f>IF(SalesData[[#This Row],[Return Status]]="Returned",1,0)</f>
        <v>0</v>
      </c>
      <c r="U8162" s="2">
        <f>EOMONTH(SalesData[[#This Row],[Order Date]],0)</f>
        <v>45260</v>
      </c>
      <c r="V8162" s="9" t="str">
        <f>"Q"&amp;INT((MONTH(SalesData[[#This Row],[Order Date]])+2)/3)&amp;"-"&amp;YEAR(SalesData[[#This Row],[Order Date]])</f>
        <v>Q4-2023</v>
      </c>
    </row>
    <row r="8163" spans="1:22" x14ac:dyDescent="0.35">
      <c r="A8163" t="s">
        <v>8304</v>
      </c>
      <c r="B8163" s="1">
        <v>45237</v>
      </c>
      <c r="C8163" t="s">
        <v>149</v>
      </c>
      <c r="D8163" t="s">
        <v>13</v>
      </c>
      <c r="E8163">
        <v>430258685</v>
      </c>
      <c r="F8163" t="s">
        <v>137</v>
      </c>
      <c r="G8163" t="s">
        <v>34</v>
      </c>
      <c r="H8163" t="s">
        <v>35</v>
      </c>
      <c r="I8163" t="s">
        <v>36</v>
      </c>
      <c r="J8163" t="s">
        <v>19</v>
      </c>
      <c r="K8163">
        <v>4441.3</v>
      </c>
      <c r="L8163">
        <v>133.62</v>
      </c>
      <c r="M8163" t="s">
        <v>19</v>
      </c>
      <c r="N8163">
        <v>3.0085785693378098E-2</v>
      </c>
      <c r="O8163" t="s">
        <v>11351</v>
      </c>
      <c r="P8163" t="s">
        <v>11356</v>
      </c>
      <c r="R8163" t="s">
        <v>11353</v>
      </c>
      <c r="S8163">
        <f>IF(SalesData[[#This Row],[Return Status]]="Returned",1,0)</f>
        <v>0</v>
      </c>
      <c r="U8163" s="2">
        <f>EOMONTH(SalesData[[#This Row],[Order Date]],0)</f>
        <v>45260</v>
      </c>
      <c r="V8163" s="9" t="str">
        <f>"Q"&amp;INT((MONTH(SalesData[[#This Row],[Order Date]])+2)/3)&amp;"-"&amp;YEAR(SalesData[[#This Row],[Order Date]])</f>
        <v>Q4-2023</v>
      </c>
    </row>
    <row r="8164" spans="1:22" x14ac:dyDescent="0.35">
      <c r="A8164" t="s">
        <v>8305</v>
      </c>
      <c r="B8164" s="1">
        <v>45246</v>
      </c>
      <c r="C8164" t="s">
        <v>67</v>
      </c>
      <c r="D8164" t="s">
        <v>39</v>
      </c>
      <c r="E8164">
        <v>6762575235</v>
      </c>
      <c r="F8164" t="s">
        <v>133</v>
      </c>
      <c r="G8164" t="s">
        <v>11379</v>
      </c>
      <c r="H8164" t="s">
        <v>90</v>
      </c>
      <c r="I8164" t="s">
        <v>31</v>
      </c>
      <c r="J8164" t="s">
        <v>18</v>
      </c>
      <c r="K8164">
        <v>1286.93</v>
      </c>
      <c r="L8164">
        <v>298.31</v>
      </c>
      <c r="M8164" t="s">
        <v>19</v>
      </c>
      <c r="N8164">
        <v>0.231799709385903</v>
      </c>
      <c r="O8164" t="s">
        <v>11351</v>
      </c>
      <c r="P8164" t="s">
        <v>11354</v>
      </c>
      <c r="R8164" t="s">
        <v>11353</v>
      </c>
      <c r="S8164">
        <f>IF(SalesData[[#This Row],[Return Status]]="Returned",1,0)</f>
        <v>0</v>
      </c>
      <c r="U8164" s="2">
        <f>EOMONTH(SalesData[[#This Row],[Order Date]],0)</f>
        <v>45260</v>
      </c>
      <c r="V8164" s="9" t="str">
        <f>"Q"&amp;INT((MONTH(SalesData[[#This Row],[Order Date]])+2)/3)&amp;"-"&amp;YEAR(SalesData[[#This Row],[Order Date]])</f>
        <v>Q4-2023</v>
      </c>
    </row>
    <row r="8165" spans="1:22" x14ac:dyDescent="0.35">
      <c r="A8165" t="s">
        <v>8306</v>
      </c>
      <c r="B8165" s="1">
        <v>45254</v>
      </c>
      <c r="C8165" t="s">
        <v>139</v>
      </c>
      <c r="D8165" t="s">
        <v>72</v>
      </c>
      <c r="E8165">
        <v>3194944618</v>
      </c>
      <c r="F8165" t="s">
        <v>127</v>
      </c>
      <c r="G8165" t="s">
        <v>29</v>
      </c>
      <c r="H8165" t="s">
        <v>30</v>
      </c>
      <c r="I8165" t="s">
        <v>31</v>
      </c>
      <c r="J8165" t="s">
        <v>19</v>
      </c>
      <c r="K8165">
        <v>1787.23</v>
      </c>
      <c r="L8165">
        <v>192.95</v>
      </c>
      <c r="M8165" t="s">
        <v>19</v>
      </c>
      <c r="N8165">
        <v>0.107960363243679</v>
      </c>
      <c r="O8165" t="s">
        <v>11351</v>
      </c>
      <c r="P8165" t="s">
        <v>11352</v>
      </c>
      <c r="R8165" t="s">
        <v>11353</v>
      </c>
      <c r="S8165">
        <f>IF(SalesData[[#This Row],[Return Status]]="Returned",1,0)</f>
        <v>0</v>
      </c>
      <c r="T8165">
        <v>2788.38</v>
      </c>
      <c r="U8165" s="2">
        <f>EOMONTH(SalesData[[#This Row],[Order Date]],0)</f>
        <v>45260</v>
      </c>
      <c r="V8165" s="9" t="str">
        <f>"Q"&amp;INT((MONTH(SalesData[[#This Row],[Order Date]])+2)/3)&amp;"-"&amp;YEAR(SalesData[[#This Row],[Order Date]])</f>
        <v>Q4-2023</v>
      </c>
    </row>
    <row r="8166" spans="1:22" x14ac:dyDescent="0.35">
      <c r="A8166" t="s">
        <v>8307</v>
      </c>
      <c r="B8166" s="1">
        <v>45234</v>
      </c>
      <c r="C8166" t="s">
        <v>176</v>
      </c>
      <c r="D8166" t="s">
        <v>13</v>
      </c>
      <c r="E8166">
        <v>7726903477</v>
      </c>
      <c r="F8166" t="s">
        <v>109</v>
      </c>
      <c r="G8166" t="s">
        <v>59</v>
      </c>
      <c r="H8166" t="s">
        <v>60</v>
      </c>
      <c r="I8166" t="s">
        <v>31</v>
      </c>
      <c r="J8166" t="s">
        <v>19</v>
      </c>
      <c r="K8166">
        <v>3777.38</v>
      </c>
      <c r="L8166">
        <v>473.31</v>
      </c>
      <c r="M8166" t="s">
        <v>19</v>
      </c>
      <c r="N8166">
        <v>0.12530113464888401</v>
      </c>
      <c r="O8166" t="s">
        <v>11351</v>
      </c>
      <c r="P8166" t="s">
        <v>11352</v>
      </c>
      <c r="R8166" t="s">
        <v>11353</v>
      </c>
      <c r="S8166">
        <f>IF(SalesData[[#This Row],[Return Status]]="Returned",1,0)</f>
        <v>0</v>
      </c>
      <c r="T8166">
        <v>2183.56</v>
      </c>
      <c r="U8166" s="2">
        <f>EOMONTH(SalesData[[#This Row],[Order Date]],0)</f>
        <v>45260</v>
      </c>
      <c r="V8166" s="9" t="str">
        <f>"Q"&amp;INT((MONTH(SalesData[[#This Row],[Order Date]])+2)/3)&amp;"-"&amp;YEAR(SalesData[[#This Row],[Order Date]])</f>
        <v>Q4-2023</v>
      </c>
    </row>
    <row r="8167" spans="1:22" x14ac:dyDescent="0.35">
      <c r="A8167" t="s">
        <v>8308</v>
      </c>
      <c r="B8167" s="1">
        <v>45256</v>
      </c>
      <c r="C8167" t="s">
        <v>45</v>
      </c>
      <c r="D8167" t="s">
        <v>27</v>
      </c>
      <c r="E8167">
        <v>5361722595</v>
      </c>
      <c r="F8167" t="s">
        <v>120</v>
      </c>
      <c r="G8167" t="s">
        <v>141</v>
      </c>
      <c r="H8167" t="s">
        <v>121</v>
      </c>
      <c r="I8167" t="s">
        <v>17</v>
      </c>
      <c r="J8167" t="s">
        <v>18</v>
      </c>
      <c r="K8167">
        <v>1753.12</v>
      </c>
      <c r="L8167">
        <v>381.21</v>
      </c>
      <c r="M8167" t="s">
        <v>19</v>
      </c>
      <c r="N8167">
        <v>0.217446609473396</v>
      </c>
      <c r="O8167" t="s">
        <v>11351</v>
      </c>
      <c r="P8167" t="s">
        <v>11354</v>
      </c>
      <c r="R8167" t="s">
        <v>11353</v>
      </c>
      <c r="S8167">
        <f>IF(SalesData[[#This Row],[Return Status]]="Returned",1,0)</f>
        <v>0</v>
      </c>
      <c r="T8167">
        <v>2793.38</v>
      </c>
      <c r="U8167" s="2">
        <f>EOMONTH(SalesData[[#This Row],[Order Date]],0)</f>
        <v>45260</v>
      </c>
      <c r="V8167" s="9" t="str">
        <f>"Q"&amp;INT((MONTH(SalesData[[#This Row],[Order Date]])+2)/3)&amp;"-"&amp;YEAR(SalesData[[#This Row],[Order Date]])</f>
        <v>Q4-2023</v>
      </c>
    </row>
    <row r="8168" spans="1:22" x14ac:dyDescent="0.35">
      <c r="A8168" t="s">
        <v>8309</v>
      </c>
      <c r="B8168" s="1">
        <v>45259</v>
      </c>
      <c r="C8168" t="s">
        <v>132</v>
      </c>
      <c r="D8168" t="s">
        <v>145</v>
      </c>
      <c r="E8168">
        <v>9502071138</v>
      </c>
      <c r="F8168" t="s">
        <v>109</v>
      </c>
      <c r="G8168" t="s">
        <v>59</v>
      </c>
      <c r="H8168" t="s">
        <v>60</v>
      </c>
      <c r="I8168" t="s">
        <v>31</v>
      </c>
      <c r="J8168" t="s">
        <v>42</v>
      </c>
      <c r="K8168">
        <v>1452.39</v>
      </c>
      <c r="L8168">
        <v>119.02</v>
      </c>
      <c r="M8168" t="s">
        <v>43</v>
      </c>
      <c r="N8168">
        <v>8.1947686227528405E-2</v>
      </c>
      <c r="O8168" t="s">
        <v>11351</v>
      </c>
      <c r="P8168" t="s">
        <v>11356</v>
      </c>
      <c r="R8168" t="s">
        <v>11353</v>
      </c>
      <c r="S8168">
        <f>IF(SalesData[[#This Row],[Return Status]]="Returned",1,0)</f>
        <v>0</v>
      </c>
      <c r="T8168">
        <v>2183.56</v>
      </c>
      <c r="U8168" s="2">
        <f>EOMONTH(SalesData[[#This Row],[Order Date]],0)</f>
        <v>45260</v>
      </c>
      <c r="V8168" s="9" t="str">
        <f>"Q"&amp;INT((MONTH(SalesData[[#This Row],[Order Date]])+2)/3)&amp;"-"&amp;YEAR(SalesData[[#This Row],[Order Date]])</f>
        <v>Q4-2023</v>
      </c>
    </row>
    <row r="8169" spans="1:22" x14ac:dyDescent="0.35">
      <c r="A8169" t="s">
        <v>8310</v>
      </c>
      <c r="B8169" s="1">
        <v>45243</v>
      </c>
      <c r="C8169" t="s">
        <v>132</v>
      </c>
      <c r="D8169" t="s">
        <v>145</v>
      </c>
      <c r="E8169">
        <v>2641482294</v>
      </c>
      <c r="F8169" t="s">
        <v>68</v>
      </c>
      <c r="G8169" t="s">
        <v>69</v>
      </c>
      <c r="H8169" t="s">
        <v>11357</v>
      </c>
      <c r="I8169" t="s">
        <v>31</v>
      </c>
      <c r="J8169" t="s">
        <v>19</v>
      </c>
      <c r="K8169">
        <v>4948.97</v>
      </c>
      <c r="L8169">
        <v>808.55</v>
      </c>
      <c r="M8169" t="s">
        <v>19</v>
      </c>
      <c r="N8169">
        <v>0.163377430051102</v>
      </c>
      <c r="O8169" t="s">
        <v>11351</v>
      </c>
      <c r="P8169" t="s">
        <v>11352</v>
      </c>
      <c r="R8169" t="s">
        <v>11353</v>
      </c>
      <c r="S8169">
        <f>IF(SalesData[[#This Row],[Return Status]]="Returned",1,0)</f>
        <v>0</v>
      </c>
      <c r="T8169">
        <v>2081.52</v>
      </c>
      <c r="U8169" s="2">
        <f>EOMONTH(SalesData[[#This Row],[Order Date]],0)</f>
        <v>45260</v>
      </c>
      <c r="V8169" s="9" t="str">
        <f>"Q"&amp;INT((MONTH(SalesData[[#This Row],[Order Date]])+2)/3)&amp;"-"&amp;YEAR(SalesData[[#This Row],[Order Date]])</f>
        <v>Q4-2023</v>
      </c>
    </row>
    <row r="8170" spans="1:22" x14ac:dyDescent="0.35">
      <c r="A8170" t="s">
        <v>8311</v>
      </c>
      <c r="B8170" s="1">
        <v>45257</v>
      </c>
      <c r="C8170" t="s">
        <v>176</v>
      </c>
      <c r="D8170" t="s">
        <v>145</v>
      </c>
      <c r="E8170">
        <v>8458234238</v>
      </c>
      <c r="F8170" t="s">
        <v>152</v>
      </c>
      <c r="G8170" t="s">
        <v>23</v>
      </c>
      <c r="H8170" t="s">
        <v>24</v>
      </c>
      <c r="I8170" t="s">
        <v>17</v>
      </c>
      <c r="J8170" t="s">
        <v>18</v>
      </c>
      <c r="K8170">
        <v>148.37</v>
      </c>
      <c r="L8170">
        <v>37.76</v>
      </c>
      <c r="M8170" t="s">
        <v>19</v>
      </c>
      <c r="N8170">
        <v>0.25449888791534703</v>
      </c>
      <c r="O8170" t="s">
        <v>11361</v>
      </c>
      <c r="P8170" t="s">
        <v>11354</v>
      </c>
      <c r="R8170" t="s">
        <v>11353</v>
      </c>
      <c r="S8170">
        <f>IF(SalesData[[#This Row],[Return Status]]="Returned",1,0)</f>
        <v>0</v>
      </c>
      <c r="T8170">
        <v>2821.33</v>
      </c>
      <c r="U8170" s="2">
        <f>EOMONTH(SalesData[[#This Row],[Order Date]],0)</f>
        <v>45260</v>
      </c>
      <c r="V8170" s="9" t="str">
        <f>"Q"&amp;INT((MONTH(SalesData[[#This Row],[Order Date]])+2)/3)&amp;"-"&amp;YEAR(SalesData[[#This Row],[Order Date]])</f>
        <v>Q4-2023</v>
      </c>
    </row>
    <row r="8171" spans="1:22" x14ac:dyDescent="0.35">
      <c r="A8171" t="s">
        <v>8312</v>
      </c>
      <c r="B8171" s="1">
        <v>45258</v>
      </c>
      <c r="C8171" t="s">
        <v>111</v>
      </c>
      <c r="D8171" t="s">
        <v>145</v>
      </c>
      <c r="E8171">
        <v>1308516377</v>
      </c>
      <c r="F8171" t="s">
        <v>206</v>
      </c>
      <c r="G8171" t="s">
        <v>89</v>
      </c>
      <c r="H8171" t="s">
        <v>90</v>
      </c>
      <c r="I8171" t="s">
        <v>31</v>
      </c>
      <c r="J8171" t="s">
        <v>19</v>
      </c>
      <c r="K8171">
        <v>4111.6499999999996</v>
      </c>
      <c r="L8171">
        <v>932.54</v>
      </c>
      <c r="M8171" t="s">
        <v>19</v>
      </c>
      <c r="N8171">
        <v>0.22680432429803099</v>
      </c>
      <c r="O8171" t="s">
        <v>11351</v>
      </c>
      <c r="P8171" t="s">
        <v>11354</v>
      </c>
      <c r="R8171" t="s">
        <v>11353</v>
      </c>
      <c r="S8171">
        <f>IF(SalesData[[#This Row],[Return Status]]="Returned",1,0)</f>
        <v>0</v>
      </c>
      <c r="T8171">
        <v>207.68</v>
      </c>
      <c r="U8171" s="2">
        <f>EOMONTH(SalesData[[#This Row],[Order Date]],0)</f>
        <v>45260</v>
      </c>
      <c r="V8171" s="9" t="str">
        <f>"Q"&amp;INT((MONTH(SalesData[[#This Row],[Order Date]])+2)/3)&amp;"-"&amp;YEAR(SalesData[[#This Row],[Order Date]])</f>
        <v>Q4-2023</v>
      </c>
    </row>
    <row r="8172" spans="1:22" x14ac:dyDescent="0.35">
      <c r="A8172" t="s">
        <v>8313</v>
      </c>
      <c r="B8172" s="1">
        <v>45238</v>
      </c>
      <c r="C8172" t="s">
        <v>38</v>
      </c>
      <c r="D8172" t="s">
        <v>72</v>
      </c>
      <c r="E8172">
        <v>392319622</v>
      </c>
      <c r="F8172" t="s">
        <v>81</v>
      </c>
      <c r="G8172" t="s">
        <v>74</v>
      </c>
      <c r="H8172" t="s">
        <v>75</v>
      </c>
      <c r="I8172" t="s">
        <v>36</v>
      </c>
      <c r="J8172" t="s">
        <v>65</v>
      </c>
      <c r="K8172">
        <v>1815.07</v>
      </c>
      <c r="L8172">
        <v>266.89</v>
      </c>
      <c r="M8172" t="s">
        <v>65</v>
      </c>
      <c r="N8172">
        <v>0.14704116094696101</v>
      </c>
      <c r="O8172" t="s">
        <v>11351</v>
      </c>
      <c r="P8172" t="s">
        <v>11352</v>
      </c>
      <c r="R8172" t="s">
        <v>11353</v>
      </c>
      <c r="S8172">
        <f>IF(SalesData[[#This Row],[Return Status]]="Returned",1,0)</f>
        <v>0</v>
      </c>
      <c r="T8172">
        <v>2420.2800000000002</v>
      </c>
      <c r="U8172" s="2">
        <f>EOMONTH(SalesData[[#This Row],[Order Date]],0)</f>
        <v>45260</v>
      </c>
      <c r="V8172" s="9" t="str">
        <f>"Q"&amp;INT((MONTH(SalesData[[#This Row],[Order Date]])+2)/3)&amp;"-"&amp;YEAR(SalesData[[#This Row],[Order Date]])</f>
        <v>Q4-2023</v>
      </c>
    </row>
    <row r="8173" spans="1:22" x14ac:dyDescent="0.35">
      <c r="A8173" t="s">
        <v>8314</v>
      </c>
      <c r="B8173" s="1">
        <v>45256</v>
      </c>
      <c r="C8173" t="s">
        <v>162</v>
      </c>
      <c r="D8173" t="s">
        <v>145</v>
      </c>
      <c r="E8173">
        <v>6829326792</v>
      </c>
      <c r="F8173" t="s">
        <v>107</v>
      </c>
      <c r="G8173" t="s">
        <v>15</v>
      </c>
      <c r="H8173" t="s">
        <v>16</v>
      </c>
      <c r="I8173" t="s">
        <v>17</v>
      </c>
      <c r="J8173" t="s">
        <v>42</v>
      </c>
      <c r="K8173">
        <v>966.62</v>
      </c>
      <c r="L8173">
        <v>232.4</v>
      </c>
      <c r="M8173" t="s">
        <v>43</v>
      </c>
      <c r="N8173">
        <v>0.24042539984688899</v>
      </c>
      <c r="O8173" t="s">
        <v>11355</v>
      </c>
      <c r="P8173" t="s">
        <v>11354</v>
      </c>
      <c r="R8173" t="s">
        <v>11353</v>
      </c>
      <c r="S8173">
        <f>IF(SalesData[[#This Row],[Return Status]]="Returned",1,0)</f>
        <v>0</v>
      </c>
      <c r="T8173">
        <v>2085.91</v>
      </c>
      <c r="U8173" s="2">
        <f>EOMONTH(SalesData[[#This Row],[Order Date]],0)</f>
        <v>45260</v>
      </c>
      <c r="V8173" s="9" t="str">
        <f>"Q"&amp;INT((MONTH(SalesData[[#This Row],[Order Date]])+2)/3)&amp;"-"&amp;YEAR(SalesData[[#This Row],[Order Date]])</f>
        <v>Q4-2023</v>
      </c>
    </row>
    <row r="8174" spans="1:22" x14ac:dyDescent="0.35">
      <c r="A8174" t="s">
        <v>8315</v>
      </c>
      <c r="B8174" s="1">
        <v>45243</v>
      </c>
      <c r="C8174" t="s">
        <v>38</v>
      </c>
      <c r="D8174" t="s">
        <v>46</v>
      </c>
      <c r="E8174">
        <v>4003771626</v>
      </c>
      <c r="F8174" t="s">
        <v>107</v>
      </c>
      <c r="G8174" t="s">
        <v>15</v>
      </c>
      <c r="H8174" t="s">
        <v>16</v>
      </c>
      <c r="I8174" t="s">
        <v>17</v>
      </c>
      <c r="J8174" t="s">
        <v>42</v>
      </c>
      <c r="K8174">
        <v>4928.6099999999997</v>
      </c>
      <c r="L8174">
        <v>1291.9000000000001</v>
      </c>
      <c r="M8174" t="s">
        <v>43</v>
      </c>
      <c r="N8174">
        <v>0.26212258628700602</v>
      </c>
      <c r="O8174" t="s">
        <v>11351</v>
      </c>
      <c r="P8174" t="s">
        <v>11354</v>
      </c>
      <c r="R8174" t="s">
        <v>11353</v>
      </c>
      <c r="S8174">
        <f>IF(SalesData[[#This Row],[Return Status]]="Returned",1,0)</f>
        <v>0</v>
      </c>
      <c r="T8174">
        <v>2085.91</v>
      </c>
      <c r="U8174" s="2">
        <f>EOMONTH(SalesData[[#This Row],[Order Date]],0)</f>
        <v>45260</v>
      </c>
      <c r="V8174" s="9" t="str">
        <f>"Q"&amp;INT((MONTH(SalesData[[#This Row],[Order Date]])+2)/3)&amp;"-"&amp;YEAR(SalesData[[#This Row],[Order Date]])</f>
        <v>Q4-2023</v>
      </c>
    </row>
    <row r="8175" spans="1:22" x14ac:dyDescent="0.35">
      <c r="A8175" t="s">
        <v>8316</v>
      </c>
      <c r="B8175" s="1">
        <v>45241</v>
      </c>
      <c r="C8175" t="s">
        <v>77</v>
      </c>
      <c r="D8175" t="s">
        <v>145</v>
      </c>
      <c r="E8175">
        <v>8988063146</v>
      </c>
      <c r="F8175" t="s">
        <v>168</v>
      </c>
      <c r="G8175" t="s">
        <v>11371</v>
      </c>
      <c r="H8175" t="s">
        <v>55</v>
      </c>
      <c r="I8175" t="s">
        <v>31</v>
      </c>
      <c r="J8175" t="s">
        <v>19</v>
      </c>
      <c r="K8175">
        <v>3174.96</v>
      </c>
      <c r="L8175">
        <v>215.61</v>
      </c>
      <c r="M8175" t="s">
        <v>19</v>
      </c>
      <c r="N8175">
        <v>6.7909516970292599E-2</v>
      </c>
      <c r="O8175" t="s">
        <v>11351</v>
      </c>
      <c r="P8175" t="s">
        <v>11356</v>
      </c>
      <c r="R8175" t="s">
        <v>11353</v>
      </c>
      <c r="S8175">
        <f>IF(SalesData[[#This Row],[Return Status]]="Returned",1,0)</f>
        <v>0</v>
      </c>
      <c r="U8175" s="2">
        <f>EOMONTH(SalesData[[#This Row],[Order Date]],0)</f>
        <v>45260</v>
      </c>
      <c r="V8175" s="9" t="str">
        <f>"Q"&amp;INT((MONTH(SalesData[[#This Row],[Order Date]])+2)/3)&amp;"-"&amp;YEAR(SalesData[[#This Row],[Order Date]])</f>
        <v>Q4-2023</v>
      </c>
    </row>
    <row r="8176" spans="1:22" x14ac:dyDescent="0.35">
      <c r="A8176" t="s">
        <v>8317</v>
      </c>
      <c r="B8176" s="1">
        <v>45247</v>
      </c>
      <c r="C8176" t="s">
        <v>176</v>
      </c>
      <c r="D8176" t="s">
        <v>27</v>
      </c>
      <c r="E8176">
        <v>2053566651</v>
      </c>
      <c r="F8176" t="s">
        <v>185</v>
      </c>
      <c r="G8176" t="s">
        <v>164</v>
      </c>
      <c r="H8176" t="s">
        <v>165</v>
      </c>
      <c r="I8176" t="s">
        <v>36</v>
      </c>
      <c r="J8176" t="s">
        <v>19</v>
      </c>
      <c r="K8176">
        <v>2370.7399999999998</v>
      </c>
      <c r="L8176">
        <v>153.61000000000001</v>
      </c>
      <c r="M8176" t="s">
        <v>19</v>
      </c>
      <c r="N8176">
        <v>6.4794114917704995E-2</v>
      </c>
      <c r="O8176" t="s">
        <v>11351</v>
      </c>
      <c r="P8176" t="s">
        <v>11356</v>
      </c>
      <c r="R8176" t="s">
        <v>11353</v>
      </c>
      <c r="S8176">
        <f>IF(SalesData[[#This Row],[Return Status]]="Returned",1,0)</f>
        <v>0</v>
      </c>
      <c r="U8176" s="2">
        <f>EOMONTH(SalesData[[#This Row],[Order Date]],0)</f>
        <v>45260</v>
      </c>
      <c r="V8176" s="9" t="str">
        <f>"Q"&amp;INT((MONTH(SalesData[[#This Row],[Order Date]])+2)/3)&amp;"-"&amp;YEAR(SalesData[[#This Row],[Order Date]])</f>
        <v>Q4-2023</v>
      </c>
    </row>
    <row r="8177" spans="1:22" x14ac:dyDescent="0.35">
      <c r="A8177" t="s">
        <v>8318</v>
      </c>
      <c r="B8177" s="1">
        <v>45233</v>
      </c>
      <c r="C8177" t="s">
        <v>71</v>
      </c>
      <c r="D8177" t="s">
        <v>39</v>
      </c>
      <c r="E8177">
        <v>7821359409</v>
      </c>
      <c r="F8177" t="s">
        <v>410</v>
      </c>
      <c r="G8177" t="s">
        <v>29</v>
      </c>
      <c r="H8177" t="s">
        <v>30</v>
      </c>
      <c r="I8177" t="s">
        <v>31</v>
      </c>
      <c r="J8177" t="s">
        <v>43</v>
      </c>
      <c r="K8177">
        <v>4146.6899999999996</v>
      </c>
      <c r="L8177">
        <v>193.82</v>
      </c>
      <c r="M8177" t="s">
        <v>43</v>
      </c>
      <c r="N8177">
        <v>4.6740894544805602E-2</v>
      </c>
      <c r="O8177" t="s">
        <v>11351</v>
      </c>
      <c r="P8177" t="s">
        <v>11356</v>
      </c>
      <c r="R8177" t="s">
        <v>11353</v>
      </c>
      <c r="S8177">
        <f>IF(SalesData[[#This Row],[Return Status]]="Returned",1,0)</f>
        <v>0</v>
      </c>
      <c r="T8177">
        <v>2788.38</v>
      </c>
      <c r="U8177" s="2">
        <f>EOMONTH(SalesData[[#This Row],[Order Date]],0)</f>
        <v>45260</v>
      </c>
      <c r="V8177" s="9" t="str">
        <f>"Q"&amp;INT((MONTH(SalesData[[#This Row],[Order Date]])+2)/3)&amp;"-"&amp;YEAR(SalesData[[#This Row],[Order Date]])</f>
        <v>Q4-2023</v>
      </c>
    </row>
    <row r="8178" spans="1:22" x14ac:dyDescent="0.35">
      <c r="A8178" t="s">
        <v>8319</v>
      </c>
      <c r="B8178" s="1">
        <v>45254</v>
      </c>
      <c r="C8178" t="s">
        <v>94</v>
      </c>
      <c r="D8178" t="s">
        <v>46</v>
      </c>
      <c r="E8178">
        <v>6872831181</v>
      </c>
      <c r="F8178" t="s">
        <v>312</v>
      </c>
      <c r="G8178" t="s">
        <v>141</v>
      </c>
      <c r="H8178" t="s">
        <v>121</v>
      </c>
      <c r="I8178" t="s">
        <v>17</v>
      </c>
      <c r="J8178" t="s">
        <v>19</v>
      </c>
      <c r="K8178">
        <v>3293.44</v>
      </c>
      <c r="L8178">
        <v>234.59</v>
      </c>
      <c r="M8178" t="s">
        <v>19</v>
      </c>
      <c r="N8178">
        <v>7.1229474349008906E-2</v>
      </c>
      <c r="O8178" t="s">
        <v>11351</v>
      </c>
      <c r="P8178" t="s">
        <v>11356</v>
      </c>
      <c r="R8178" t="s">
        <v>11353</v>
      </c>
      <c r="S8178">
        <f>IF(SalesData[[#This Row],[Return Status]]="Returned",1,0)</f>
        <v>0</v>
      </c>
      <c r="T8178">
        <v>2793.38</v>
      </c>
      <c r="U8178" s="2">
        <f>EOMONTH(SalesData[[#This Row],[Order Date]],0)</f>
        <v>45260</v>
      </c>
      <c r="V8178" s="9" t="str">
        <f>"Q"&amp;INT((MONTH(SalesData[[#This Row],[Order Date]])+2)/3)&amp;"-"&amp;YEAR(SalesData[[#This Row],[Order Date]])</f>
        <v>Q4-2023</v>
      </c>
    </row>
    <row r="8179" spans="1:22" x14ac:dyDescent="0.35">
      <c r="A8179" t="s">
        <v>8320</v>
      </c>
      <c r="B8179" s="1">
        <v>45239</v>
      </c>
      <c r="C8179" t="s">
        <v>71</v>
      </c>
      <c r="D8179" t="s">
        <v>80</v>
      </c>
      <c r="E8179">
        <v>8807890700</v>
      </c>
      <c r="F8179" t="s">
        <v>88</v>
      </c>
      <c r="G8179" t="s">
        <v>89</v>
      </c>
      <c r="H8179" t="s">
        <v>90</v>
      </c>
      <c r="I8179" t="s">
        <v>31</v>
      </c>
      <c r="J8179" t="s">
        <v>43</v>
      </c>
      <c r="K8179">
        <v>2731.55</v>
      </c>
      <c r="L8179">
        <v>659.13</v>
      </c>
      <c r="M8179" t="s">
        <v>43</v>
      </c>
      <c r="N8179">
        <v>0.241302557156193</v>
      </c>
      <c r="O8179" t="s">
        <v>11351</v>
      </c>
      <c r="P8179" t="s">
        <v>11354</v>
      </c>
      <c r="R8179" t="s">
        <v>11353</v>
      </c>
      <c r="S8179">
        <f>IF(SalesData[[#This Row],[Return Status]]="Returned",1,0)</f>
        <v>0</v>
      </c>
      <c r="T8179">
        <v>207.68</v>
      </c>
      <c r="U8179" s="2">
        <f>EOMONTH(SalesData[[#This Row],[Order Date]],0)</f>
        <v>45260</v>
      </c>
      <c r="V8179" s="9" t="str">
        <f>"Q"&amp;INT((MONTH(SalesData[[#This Row],[Order Date]])+2)/3)&amp;"-"&amp;YEAR(SalesData[[#This Row],[Order Date]])</f>
        <v>Q4-2023</v>
      </c>
    </row>
    <row r="8180" spans="1:22" x14ac:dyDescent="0.35">
      <c r="A8180" t="s">
        <v>8321</v>
      </c>
      <c r="B8180" s="1">
        <v>45233</v>
      </c>
      <c r="C8180" t="s">
        <v>52</v>
      </c>
      <c r="D8180" t="s">
        <v>80</v>
      </c>
      <c r="E8180">
        <v>5411210054</v>
      </c>
      <c r="F8180" t="s">
        <v>83</v>
      </c>
      <c r="G8180" t="s">
        <v>84</v>
      </c>
      <c r="H8180" t="s">
        <v>11357</v>
      </c>
      <c r="I8180" t="s">
        <v>31</v>
      </c>
      <c r="J8180" t="s">
        <v>43</v>
      </c>
      <c r="K8180">
        <v>3562.9</v>
      </c>
      <c r="L8180">
        <v>391.49</v>
      </c>
      <c r="M8180" t="s">
        <v>43</v>
      </c>
      <c r="N8180">
        <v>0.109879592466811</v>
      </c>
      <c r="O8180" t="s">
        <v>11351</v>
      </c>
      <c r="P8180" t="s">
        <v>11352</v>
      </c>
      <c r="R8180" t="s">
        <v>11353</v>
      </c>
      <c r="S8180">
        <f>IF(SalesData[[#This Row],[Return Status]]="Returned",1,0)</f>
        <v>0</v>
      </c>
      <c r="T8180">
        <v>847.14</v>
      </c>
      <c r="U8180" s="2">
        <f>EOMONTH(SalesData[[#This Row],[Order Date]],0)</f>
        <v>45260</v>
      </c>
      <c r="V8180" s="9" t="str">
        <f>"Q"&amp;INT((MONTH(SalesData[[#This Row],[Order Date]])+2)/3)&amp;"-"&amp;YEAR(SalesData[[#This Row],[Order Date]])</f>
        <v>Q4-2023</v>
      </c>
    </row>
    <row r="8181" spans="1:22" x14ac:dyDescent="0.35">
      <c r="A8181" t="s">
        <v>8322</v>
      </c>
      <c r="B8181" s="1">
        <v>45235</v>
      </c>
      <c r="C8181" t="s">
        <v>124</v>
      </c>
      <c r="D8181" t="s">
        <v>99</v>
      </c>
      <c r="E8181">
        <v>7464609324</v>
      </c>
      <c r="F8181" t="s">
        <v>81</v>
      </c>
      <c r="G8181" t="s">
        <v>74</v>
      </c>
      <c r="H8181" t="s">
        <v>75</v>
      </c>
      <c r="I8181" t="s">
        <v>36</v>
      </c>
      <c r="J8181" t="s">
        <v>62</v>
      </c>
      <c r="K8181">
        <v>963.6</v>
      </c>
      <c r="L8181">
        <v>264.99</v>
      </c>
      <c r="M8181" t="s">
        <v>62</v>
      </c>
      <c r="N8181">
        <v>0.27500000000000002</v>
      </c>
      <c r="O8181" t="s">
        <v>11355</v>
      </c>
      <c r="P8181" t="s">
        <v>11354</v>
      </c>
      <c r="R8181" t="s">
        <v>11353</v>
      </c>
      <c r="S8181">
        <f>IF(SalesData[[#This Row],[Return Status]]="Returned",1,0)</f>
        <v>0</v>
      </c>
      <c r="T8181">
        <v>2420.2800000000002</v>
      </c>
      <c r="U8181" s="2">
        <f>EOMONTH(SalesData[[#This Row],[Order Date]],0)</f>
        <v>45260</v>
      </c>
      <c r="V8181" s="9" t="str">
        <f>"Q"&amp;INT((MONTH(SalesData[[#This Row],[Order Date]])+2)/3)&amp;"-"&amp;YEAR(SalesData[[#This Row],[Order Date]])</f>
        <v>Q4-2023</v>
      </c>
    </row>
    <row r="8182" spans="1:22" x14ac:dyDescent="0.35">
      <c r="A8182" t="s">
        <v>8323</v>
      </c>
      <c r="B8182" s="1">
        <v>45232</v>
      </c>
      <c r="C8182" t="s">
        <v>94</v>
      </c>
      <c r="D8182" t="s">
        <v>13</v>
      </c>
      <c r="E8182">
        <v>7814929431</v>
      </c>
      <c r="F8182" t="s">
        <v>73</v>
      </c>
      <c r="G8182" t="s">
        <v>74</v>
      </c>
      <c r="H8182" t="s">
        <v>75</v>
      </c>
      <c r="I8182" t="s">
        <v>36</v>
      </c>
      <c r="J8182" t="s">
        <v>65</v>
      </c>
      <c r="K8182">
        <v>1267.0899999999999</v>
      </c>
      <c r="L8182">
        <v>194.01</v>
      </c>
      <c r="M8182" t="s">
        <v>65</v>
      </c>
      <c r="N8182">
        <v>0.15311461695696399</v>
      </c>
      <c r="O8182" t="s">
        <v>11351</v>
      </c>
      <c r="P8182" t="s">
        <v>11352</v>
      </c>
      <c r="R8182" t="s">
        <v>11353</v>
      </c>
      <c r="S8182">
        <f>IF(SalesData[[#This Row],[Return Status]]="Returned",1,0)</f>
        <v>0</v>
      </c>
      <c r="T8182">
        <v>2420.2800000000002</v>
      </c>
      <c r="U8182" s="2">
        <f>EOMONTH(SalesData[[#This Row],[Order Date]],0)</f>
        <v>45260</v>
      </c>
      <c r="V8182" s="9" t="str">
        <f>"Q"&amp;INT((MONTH(SalesData[[#This Row],[Order Date]])+2)/3)&amp;"-"&amp;YEAR(SalesData[[#This Row],[Order Date]])</f>
        <v>Q4-2023</v>
      </c>
    </row>
    <row r="8183" spans="1:22" x14ac:dyDescent="0.35">
      <c r="A8183" t="s">
        <v>8324</v>
      </c>
      <c r="B8183" s="1">
        <v>45249</v>
      </c>
      <c r="C8183" t="s">
        <v>106</v>
      </c>
      <c r="D8183" t="s">
        <v>27</v>
      </c>
      <c r="E8183">
        <v>9160827351</v>
      </c>
      <c r="F8183" t="s">
        <v>14</v>
      </c>
      <c r="G8183" t="s">
        <v>15</v>
      </c>
      <c r="H8183" t="s">
        <v>11357</v>
      </c>
      <c r="I8183" t="s">
        <v>17</v>
      </c>
      <c r="J8183" t="s">
        <v>42</v>
      </c>
      <c r="K8183">
        <v>3786.8</v>
      </c>
      <c r="L8183">
        <v>929.82</v>
      </c>
      <c r="M8183" t="s">
        <v>43</v>
      </c>
      <c r="N8183">
        <v>0.245542410478504</v>
      </c>
      <c r="O8183" t="s">
        <v>11351</v>
      </c>
      <c r="P8183" t="s">
        <v>11354</v>
      </c>
      <c r="R8183" t="s">
        <v>11353</v>
      </c>
      <c r="S8183">
        <f>IF(SalesData[[#This Row],[Return Status]]="Returned",1,0)</f>
        <v>0</v>
      </c>
      <c r="T8183">
        <v>2085.91</v>
      </c>
      <c r="U8183" s="2">
        <f>EOMONTH(SalesData[[#This Row],[Order Date]],0)</f>
        <v>45260</v>
      </c>
      <c r="V8183" s="9" t="str">
        <f>"Q"&amp;INT((MONTH(SalesData[[#This Row],[Order Date]])+2)/3)&amp;"-"&amp;YEAR(SalesData[[#This Row],[Order Date]])</f>
        <v>Q4-2023</v>
      </c>
    </row>
    <row r="8184" spans="1:22" x14ac:dyDescent="0.35">
      <c r="A8184" t="s">
        <v>8325</v>
      </c>
      <c r="B8184" s="1">
        <v>45254</v>
      </c>
      <c r="C8184" t="s">
        <v>77</v>
      </c>
      <c r="D8184" t="s">
        <v>27</v>
      </c>
      <c r="E8184">
        <v>4431054262</v>
      </c>
      <c r="F8184" t="s">
        <v>152</v>
      </c>
      <c r="G8184" t="s">
        <v>212</v>
      </c>
      <c r="H8184" t="s">
        <v>24</v>
      </c>
      <c r="I8184" t="s">
        <v>17</v>
      </c>
      <c r="J8184" t="s">
        <v>19</v>
      </c>
      <c r="K8184">
        <v>4487.8900000000003</v>
      </c>
      <c r="L8184">
        <v>339.86</v>
      </c>
      <c r="M8184" t="s">
        <v>19</v>
      </c>
      <c r="N8184">
        <v>7.5728237545929195E-2</v>
      </c>
      <c r="O8184" t="s">
        <v>11351</v>
      </c>
      <c r="P8184" t="s">
        <v>11356</v>
      </c>
      <c r="R8184" t="s">
        <v>11353</v>
      </c>
      <c r="S8184">
        <f>IF(SalesData[[#This Row],[Return Status]]="Returned",1,0)</f>
        <v>0</v>
      </c>
      <c r="U8184" s="2">
        <f>EOMONTH(SalesData[[#This Row],[Order Date]],0)</f>
        <v>45260</v>
      </c>
      <c r="V8184" s="9" t="str">
        <f>"Q"&amp;INT((MONTH(SalesData[[#This Row],[Order Date]])+2)/3)&amp;"-"&amp;YEAR(SalesData[[#This Row],[Order Date]])</f>
        <v>Q4-2023</v>
      </c>
    </row>
    <row r="8185" spans="1:22" x14ac:dyDescent="0.35">
      <c r="A8185" t="s">
        <v>8326</v>
      </c>
      <c r="B8185" s="1">
        <v>45231</v>
      </c>
      <c r="C8185" t="s">
        <v>113</v>
      </c>
      <c r="D8185" t="s">
        <v>99</v>
      </c>
      <c r="E8185">
        <v>4931620470</v>
      </c>
      <c r="F8185" t="s">
        <v>100</v>
      </c>
      <c r="G8185" t="s">
        <v>34</v>
      </c>
      <c r="H8185" t="s">
        <v>35</v>
      </c>
      <c r="I8185" t="s">
        <v>36</v>
      </c>
      <c r="J8185" t="s">
        <v>18</v>
      </c>
      <c r="K8185">
        <v>4203.0200000000004</v>
      </c>
      <c r="L8185">
        <v>199.49</v>
      </c>
      <c r="M8185" t="s">
        <v>19</v>
      </c>
      <c r="N8185">
        <v>4.7463490537756198E-2</v>
      </c>
      <c r="O8185" t="s">
        <v>11351</v>
      </c>
      <c r="P8185" t="s">
        <v>11356</v>
      </c>
      <c r="R8185" t="s">
        <v>11353</v>
      </c>
      <c r="S8185">
        <f>IF(SalesData[[#This Row],[Return Status]]="Returned",1,0)</f>
        <v>0</v>
      </c>
      <c r="U8185" s="2">
        <f>EOMONTH(SalesData[[#This Row],[Order Date]],0)</f>
        <v>45260</v>
      </c>
      <c r="V8185" s="9" t="str">
        <f>"Q"&amp;INT((MONTH(SalesData[[#This Row],[Order Date]])+2)/3)&amp;"-"&amp;YEAR(SalesData[[#This Row],[Order Date]])</f>
        <v>Q4-2023</v>
      </c>
    </row>
    <row r="8186" spans="1:22" x14ac:dyDescent="0.35">
      <c r="A8186" t="s">
        <v>8327</v>
      </c>
      <c r="B8186" s="1">
        <v>45258</v>
      </c>
      <c r="C8186" t="s">
        <v>184</v>
      </c>
      <c r="D8186" t="s">
        <v>13</v>
      </c>
      <c r="E8186">
        <v>1423438913</v>
      </c>
      <c r="F8186" t="s">
        <v>238</v>
      </c>
      <c r="G8186" t="s">
        <v>74</v>
      </c>
      <c r="H8186" t="s">
        <v>75</v>
      </c>
      <c r="I8186" t="s">
        <v>36</v>
      </c>
      <c r="J8186" t="s">
        <v>65</v>
      </c>
      <c r="K8186">
        <v>543.86</v>
      </c>
      <c r="L8186">
        <v>51.98</v>
      </c>
      <c r="M8186" t="s">
        <v>65</v>
      </c>
      <c r="N8186">
        <v>9.55760673702791E-2</v>
      </c>
      <c r="O8186" t="s">
        <v>11355</v>
      </c>
      <c r="P8186" t="s">
        <v>11356</v>
      </c>
      <c r="R8186" t="s">
        <v>11353</v>
      </c>
      <c r="S8186">
        <f>IF(SalesData[[#This Row],[Return Status]]="Returned",1,0)</f>
        <v>0</v>
      </c>
      <c r="T8186">
        <v>2420.2800000000002</v>
      </c>
      <c r="U8186" s="2">
        <f>EOMONTH(SalesData[[#This Row],[Order Date]],0)</f>
        <v>45260</v>
      </c>
      <c r="V8186" s="9" t="str">
        <f>"Q"&amp;INT((MONTH(SalesData[[#This Row],[Order Date]])+2)/3)&amp;"-"&amp;YEAR(SalesData[[#This Row],[Order Date]])</f>
        <v>Q4-2023</v>
      </c>
    </row>
    <row r="8187" spans="1:22" x14ac:dyDescent="0.35">
      <c r="A8187" t="s">
        <v>8328</v>
      </c>
      <c r="B8187" s="1">
        <v>45254</v>
      </c>
      <c r="C8187" t="s">
        <v>188</v>
      </c>
      <c r="D8187" t="s">
        <v>27</v>
      </c>
      <c r="E8187">
        <v>7499901433</v>
      </c>
      <c r="F8187" t="s">
        <v>127</v>
      </c>
      <c r="G8187" t="s">
        <v>29</v>
      </c>
      <c r="H8187" t="s">
        <v>30</v>
      </c>
      <c r="I8187" t="s">
        <v>31</v>
      </c>
      <c r="J8187" t="s">
        <v>65</v>
      </c>
      <c r="K8187">
        <v>4149.47</v>
      </c>
      <c r="L8187">
        <v>584.37</v>
      </c>
      <c r="M8187" t="s">
        <v>65</v>
      </c>
      <c r="N8187">
        <v>0.14083003371514899</v>
      </c>
      <c r="O8187" t="s">
        <v>11351</v>
      </c>
      <c r="P8187" t="s">
        <v>11352</v>
      </c>
      <c r="R8187" t="s">
        <v>11353</v>
      </c>
      <c r="S8187">
        <f>IF(SalesData[[#This Row],[Return Status]]="Returned",1,0)</f>
        <v>0</v>
      </c>
      <c r="T8187">
        <v>2788.38</v>
      </c>
      <c r="U8187" s="2">
        <f>EOMONTH(SalesData[[#This Row],[Order Date]],0)</f>
        <v>45260</v>
      </c>
      <c r="V8187" s="9" t="str">
        <f>"Q"&amp;INT((MONTH(SalesData[[#This Row],[Order Date]])+2)/3)&amp;"-"&amp;YEAR(SalesData[[#This Row],[Order Date]])</f>
        <v>Q4-2023</v>
      </c>
    </row>
    <row r="8188" spans="1:22" x14ac:dyDescent="0.35">
      <c r="A8188" t="s">
        <v>8329</v>
      </c>
      <c r="B8188" s="1">
        <v>45241</v>
      </c>
      <c r="C8188" t="s">
        <v>67</v>
      </c>
      <c r="D8188" t="s">
        <v>145</v>
      </c>
      <c r="E8188">
        <v>4982103154</v>
      </c>
      <c r="F8188" t="s">
        <v>185</v>
      </c>
      <c r="G8188" t="s">
        <v>164</v>
      </c>
      <c r="H8188" t="s">
        <v>165</v>
      </c>
      <c r="I8188" t="s">
        <v>36</v>
      </c>
      <c r="J8188" t="s">
        <v>18</v>
      </c>
      <c r="K8188">
        <v>3022.35</v>
      </c>
      <c r="L8188">
        <v>878.04</v>
      </c>
      <c r="M8188" t="s">
        <v>19</v>
      </c>
      <c r="N8188">
        <v>0.290515658345327</v>
      </c>
      <c r="O8188" t="s">
        <v>11351</v>
      </c>
      <c r="P8188" t="s">
        <v>11354</v>
      </c>
      <c r="R8188" t="s">
        <v>11353</v>
      </c>
      <c r="S8188">
        <f>IF(SalesData[[#This Row],[Return Status]]="Returned",1,0)</f>
        <v>0</v>
      </c>
      <c r="U8188" s="2">
        <f>EOMONTH(SalesData[[#This Row],[Order Date]],0)</f>
        <v>45260</v>
      </c>
      <c r="V8188" s="9" t="str">
        <f>"Q"&amp;INT((MONTH(SalesData[[#This Row],[Order Date]])+2)/3)&amp;"-"&amp;YEAR(SalesData[[#This Row],[Order Date]])</f>
        <v>Q4-2023</v>
      </c>
    </row>
    <row r="8189" spans="1:22" x14ac:dyDescent="0.35">
      <c r="A8189" t="s">
        <v>8330</v>
      </c>
      <c r="B8189" s="1">
        <v>45251</v>
      </c>
      <c r="C8189" t="s">
        <v>124</v>
      </c>
      <c r="D8189" t="s">
        <v>145</v>
      </c>
      <c r="E8189">
        <v>3104590100</v>
      </c>
      <c r="F8189" t="s">
        <v>73</v>
      </c>
      <c r="G8189" t="s">
        <v>11374</v>
      </c>
      <c r="H8189" t="s">
        <v>11357</v>
      </c>
      <c r="I8189" t="s">
        <v>36</v>
      </c>
      <c r="J8189" t="s">
        <v>62</v>
      </c>
      <c r="K8189">
        <v>3023.66</v>
      </c>
      <c r="L8189">
        <v>315.77999999999997</v>
      </c>
      <c r="M8189" t="s">
        <v>62</v>
      </c>
      <c r="N8189">
        <v>0.10443634535629</v>
      </c>
      <c r="O8189" t="s">
        <v>11351</v>
      </c>
      <c r="P8189" t="s">
        <v>11352</v>
      </c>
      <c r="R8189" t="s">
        <v>11353</v>
      </c>
      <c r="S8189">
        <f>IF(SalesData[[#This Row],[Return Status]]="Returned",1,0)</f>
        <v>0</v>
      </c>
      <c r="U8189" s="2">
        <f>EOMONTH(SalesData[[#This Row],[Order Date]],0)</f>
        <v>45260</v>
      </c>
      <c r="V8189" s="9" t="str">
        <f>"Q"&amp;INT((MONTH(SalesData[[#This Row],[Order Date]])+2)/3)&amp;"-"&amp;YEAR(SalesData[[#This Row],[Order Date]])</f>
        <v>Q4-2023</v>
      </c>
    </row>
    <row r="8190" spans="1:22" x14ac:dyDescent="0.35">
      <c r="A8190" t="s">
        <v>8331</v>
      </c>
      <c r="B8190" s="1">
        <v>45251</v>
      </c>
      <c r="C8190" t="s">
        <v>45</v>
      </c>
      <c r="D8190" t="s">
        <v>99</v>
      </c>
      <c r="E8190">
        <v>6086662762</v>
      </c>
      <c r="F8190" t="s">
        <v>100</v>
      </c>
      <c r="G8190" t="s">
        <v>34</v>
      </c>
      <c r="H8190" t="s">
        <v>11357</v>
      </c>
      <c r="I8190" t="s">
        <v>36</v>
      </c>
      <c r="J8190" t="s">
        <v>18</v>
      </c>
      <c r="K8190">
        <v>4926.91</v>
      </c>
      <c r="L8190">
        <v>221.52</v>
      </c>
      <c r="M8190" t="s">
        <v>19</v>
      </c>
      <c r="N8190">
        <v>4.4961243456852297E-2</v>
      </c>
      <c r="O8190" t="s">
        <v>11351</v>
      </c>
      <c r="P8190" t="s">
        <v>11356</v>
      </c>
      <c r="R8190" t="s">
        <v>11353</v>
      </c>
      <c r="S8190">
        <f>IF(SalesData[[#This Row],[Return Status]]="Returned",1,0)</f>
        <v>0</v>
      </c>
      <c r="U8190" s="2">
        <f>EOMONTH(SalesData[[#This Row],[Order Date]],0)</f>
        <v>45260</v>
      </c>
      <c r="V8190" s="9" t="str">
        <f>"Q"&amp;INT((MONTH(SalesData[[#This Row],[Order Date]])+2)/3)&amp;"-"&amp;YEAR(SalesData[[#This Row],[Order Date]])</f>
        <v>Q4-2023</v>
      </c>
    </row>
    <row r="8191" spans="1:22" x14ac:dyDescent="0.35">
      <c r="A8191" t="s">
        <v>8332</v>
      </c>
      <c r="B8191" s="1">
        <v>45244</v>
      </c>
      <c r="C8191" t="s">
        <v>49</v>
      </c>
      <c r="D8191" t="s">
        <v>145</v>
      </c>
      <c r="E8191">
        <v>6904580118</v>
      </c>
      <c r="F8191" t="s">
        <v>133</v>
      </c>
      <c r="G8191" t="s">
        <v>89</v>
      </c>
      <c r="H8191" t="s">
        <v>90</v>
      </c>
      <c r="I8191" t="s">
        <v>31</v>
      </c>
      <c r="J8191" t="s">
        <v>42</v>
      </c>
      <c r="K8191">
        <v>2347.19</v>
      </c>
      <c r="L8191">
        <v>297.04000000000002</v>
      </c>
      <c r="M8191" t="s">
        <v>43</v>
      </c>
      <c r="N8191">
        <v>0.126551323071417</v>
      </c>
      <c r="O8191" t="s">
        <v>11351</v>
      </c>
      <c r="P8191" t="s">
        <v>11352</v>
      </c>
      <c r="R8191" t="s">
        <v>11353</v>
      </c>
      <c r="S8191">
        <f>IF(SalesData[[#This Row],[Return Status]]="Returned",1,0)</f>
        <v>0</v>
      </c>
      <c r="T8191">
        <v>207.68</v>
      </c>
      <c r="U8191" s="2">
        <f>EOMONTH(SalesData[[#This Row],[Order Date]],0)</f>
        <v>45260</v>
      </c>
      <c r="V8191" s="9" t="str">
        <f>"Q"&amp;INT((MONTH(SalesData[[#This Row],[Order Date]])+2)/3)&amp;"-"&amp;YEAR(SalesData[[#This Row],[Order Date]])</f>
        <v>Q4-2023</v>
      </c>
    </row>
    <row r="8192" spans="1:22" x14ac:dyDescent="0.35">
      <c r="A8192" t="s">
        <v>8333</v>
      </c>
      <c r="B8192" s="1">
        <v>45253</v>
      </c>
      <c r="C8192" t="s">
        <v>67</v>
      </c>
      <c r="D8192" t="s">
        <v>145</v>
      </c>
      <c r="E8192">
        <v>5529539379</v>
      </c>
      <c r="F8192" t="s">
        <v>312</v>
      </c>
      <c r="G8192" t="s">
        <v>141</v>
      </c>
      <c r="H8192" t="s">
        <v>121</v>
      </c>
      <c r="I8192" t="s">
        <v>17</v>
      </c>
      <c r="J8192" t="s">
        <v>19</v>
      </c>
      <c r="K8192">
        <v>2106.23</v>
      </c>
      <c r="L8192">
        <v>139.82</v>
      </c>
      <c r="M8192" t="s">
        <v>19</v>
      </c>
      <c r="N8192">
        <v>6.6384013141964501E-2</v>
      </c>
      <c r="O8192" t="s">
        <v>11351</v>
      </c>
      <c r="P8192" t="s">
        <v>11356</v>
      </c>
      <c r="R8192" t="s">
        <v>11353</v>
      </c>
      <c r="S8192">
        <f>IF(SalesData[[#This Row],[Return Status]]="Returned",1,0)</f>
        <v>0</v>
      </c>
      <c r="T8192">
        <v>2793.38</v>
      </c>
      <c r="U8192" s="2">
        <f>EOMONTH(SalesData[[#This Row],[Order Date]],0)</f>
        <v>45260</v>
      </c>
      <c r="V8192" s="9" t="str">
        <f>"Q"&amp;INT((MONTH(SalesData[[#This Row],[Order Date]])+2)/3)&amp;"-"&amp;YEAR(SalesData[[#This Row],[Order Date]])</f>
        <v>Q4-2023</v>
      </c>
    </row>
    <row r="8193" spans="1:22" x14ac:dyDescent="0.35">
      <c r="A8193" t="s">
        <v>8334</v>
      </c>
      <c r="B8193" s="1">
        <v>45234</v>
      </c>
      <c r="C8193" t="s">
        <v>188</v>
      </c>
      <c r="D8193" t="s">
        <v>39</v>
      </c>
      <c r="E8193">
        <v>682845662</v>
      </c>
      <c r="F8193" t="s">
        <v>64</v>
      </c>
      <c r="G8193" t="s">
        <v>15</v>
      </c>
      <c r="H8193" t="s">
        <v>16</v>
      </c>
      <c r="I8193" t="s">
        <v>17</v>
      </c>
      <c r="J8193" t="s">
        <v>18</v>
      </c>
      <c r="K8193">
        <v>2633.46</v>
      </c>
      <c r="L8193">
        <v>221.75</v>
      </c>
      <c r="M8193" t="s">
        <v>19</v>
      </c>
      <c r="N8193">
        <v>8.4204810401524999E-2</v>
      </c>
      <c r="O8193" t="s">
        <v>11351</v>
      </c>
      <c r="P8193" t="s">
        <v>11356</v>
      </c>
      <c r="R8193" t="s">
        <v>11353</v>
      </c>
      <c r="S8193">
        <f>IF(SalesData[[#This Row],[Return Status]]="Returned",1,0)</f>
        <v>0</v>
      </c>
      <c r="T8193">
        <v>2085.91</v>
      </c>
      <c r="U8193" s="2">
        <f>EOMONTH(SalesData[[#This Row],[Order Date]],0)</f>
        <v>45260</v>
      </c>
      <c r="V8193" s="9" t="str">
        <f>"Q"&amp;INT((MONTH(SalesData[[#This Row],[Order Date]])+2)/3)&amp;"-"&amp;YEAR(SalesData[[#This Row],[Order Date]])</f>
        <v>Q4-2023</v>
      </c>
    </row>
    <row r="8194" spans="1:22" x14ac:dyDescent="0.35">
      <c r="A8194" t="s">
        <v>8335</v>
      </c>
      <c r="B8194" s="1">
        <v>45258</v>
      </c>
      <c r="C8194" t="s">
        <v>176</v>
      </c>
      <c r="D8194" t="s">
        <v>145</v>
      </c>
      <c r="E8194">
        <v>4710696375</v>
      </c>
      <c r="F8194" t="s">
        <v>168</v>
      </c>
      <c r="G8194" t="s">
        <v>54</v>
      </c>
      <c r="H8194" t="s">
        <v>55</v>
      </c>
      <c r="I8194" t="s">
        <v>31</v>
      </c>
      <c r="J8194" t="s">
        <v>65</v>
      </c>
      <c r="K8194">
        <v>1493.98</v>
      </c>
      <c r="L8194">
        <v>295.33999999999997</v>
      </c>
      <c r="M8194" t="s">
        <v>65</v>
      </c>
      <c r="N8194">
        <v>0.197686716020295</v>
      </c>
      <c r="O8194" t="s">
        <v>11351</v>
      </c>
      <c r="P8194" t="s">
        <v>11352</v>
      </c>
      <c r="R8194" t="s">
        <v>11353</v>
      </c>
      <c r="S8194">
        <f>IF(SalesData[[#This Row],[Return Status]]="Returned",1,0)</f>
        <v>0</v>
      </c>
      <c r="U8194" s="2">
        <f>EOMONTH(SalesData[[#This Row],[Order Date]],0)</f>
        <v>45260</v>
      </c>
      <c r="V8194" s="9" t="str">
        <f>"Q"&amp;INT((MONTH(SalesData[[#This Row],[Order Date]])+2)/3)&amp;"-"&amp;YEAR(SalesData[[#This Row],[Order Date]])</f>
        <v>Q4-2023</v>
      </c>
    </row>
    <row r="8195" spans="1:22" x14ac:dyDescent="0.35">
      <c r="A8195" t="s">
        <v>8336</v>
      </c>
      <c r="B8195" s="1">
        <v>45243</v>
      </c>
      <c r="C8195" t="s">
        <v>176</v>
      </c>
      <c r="D8195" t="s">
        <v>145</v>
      </c>
      <c r="E8195">
        <v>3796093492</v>
      </c>
      <c r="F8195" t="s">
        <v>163</v>
      </c>
      <c r="G8195" t="s">
        <v>164</v>
      </c>
      <c r="H8195" t="s">
        <v>165</v>
      </c>
      <c r="I8195" t="s">
        <v>36</v>
      </c>
      <c r="J8195" t="s">
        <v>43</v>
      </c>
      <c r="K8195">
        <v>4886.17</v>
      </c>
      <c r="L8195">
        <v>702.14</v>
      </c>
      <c r="M8195" t="s">
        <v>43</v>
      </c>
      <c r="N8195">
        <v>0.14369946195077099</v>
      </c>
      <c r="O8195" t="s">
        <v>11351</v>
      </c>
      <c r="P8195" t="s">
        <v>11352</v>
      </c>
      <c r="R8195" t="s">
        <v>11353</v>
      </c>
      <c r="S8195">
        <f>IF(SalesData[[#This Row],[Return Status]]="Returned",1,0)</f>
        <v>0</v>
      </c>
      <c r="U8195" s="2">
        <f>EOMONTH(SalesData[[#This Row],[Order Date]],0)</f>
        <v>45260</v>
      </c>
      <c r="V8195" s="9" t="str">
        <f>"Q"&amp;INT((MONTH(SalesData[[#This Row],[Order Date]])+2)/3)&amp;"-"&amp;YEAR(SalesData[[#This Row],[Order Date]])</f>
        <v>Q4-2023</v>
      </c>
    </row>
    <row r="8196" spans="1:22" x14ac:dyDescent="0.35">
      <c r="A8196" t="s">
        <v>8337</v>
      </c>
      <c r="B8196" s="1">
        <v>45251</v>
      </c>
      <c r="C8196" t="s">
        <v>176</v>
      </c>
      <c r="D8196" t="s">
        <v>27</v>
      </c>
      <c r="E8196">
        <v>6205224270</v>
      </c>
      <c r="F8196" t="s">
        <v>159</v>
      </c>
      <c r="G8196" t="s">
        <v>84</v>
      </c>
      <c r="H8196" t="s">
        <v>85</v>
      </c>
      <c r="I8196" t="s">
        <v>31</v>
      </c>
      <c r="J8196" t="s">
        <v>61</v>
      </c>
      <c r="K8196">
        <v>1509.48</v>
      </c>
      <c r="L8196">
        <v>70.790000000000006</v>
      </c>
      <c r="M8196" t="s">
        <v>62</v>
      </c>
      <c r="N8196">
        <v>4.6896944643188401E-2</v>
      </c>
      <c r="O8196" t="s">
        <v>11351</v>
      </c>
      <c r="P8196" t="s">
        <v>11356</v>
      </c>
      <c r="R8196" t="s">
        <v>11353</v>
      </c>
      <c r="S8196">
        <f>IF(SalesData[[#This Row],[Return Status]]="Returned",1,0)</f>
        <v>0</v>
      </c>
      <c r="T8196">
        <v>847.14</v>
      </c>
      <c r="U8196" s="2">
        <f>EOMONTH(SalesData[[#This Row],[Order Date]],0)</f>
        <v>45260</v>
      </c>
      <c r="V8196" s="9" t="str">
        <f>"Q"&amp;INT((MONTH(SalesData[[#This Row],[Order Date]])+2)/3)&amp;"-"&amp;YEAR(SalesData[[#This Row],[Order Date]])</f>
        <v>Q4-2023</v>
      </c>
    </row>
    <row r="8197" spans="1:22" x14ac:dyDescent="0.35">
      <c r="A8197" t="s">
        <v>8338</v>
      </c>
      <c r="B8197" s="1">
        <v>45252</v>
      </c>
      <c r="C8197" t="s">
        <v>188</v>
      </c>
      <c r="D8197" t="s">
        <v>27</v>
      </c>
      <c r="E8197">
        <v>3727012845</v>
      </c>
      <c r="F8197" t="s">
        <v>137</v>
      </c>
      <c r="G8197" t="s">
        <v>101</v>
      </c>
      <c r="H8197" t="s">
        <v>35</v>
      </c>
      <c r="I8197" t="s">
        <v>36</v>
      </c>
      <c r="J8197" t="s">
        <v>19</v>
      </c>
      <c r="K8197">
        <v>4580.45</v>
      </c>
      <c r="L8197">
        <v>964.65</v>
      </c>
      <c r="M8197" t="s">
        <v>19</v>
      </c>
      <c r="N8197">
        <v>0.210601578447532</v>
      </c>
      <c r="O8197" t="s">
        <v>11351</v>
      </c>
      <c r="P8197" t="s">
        <v>11354</v>
      </c>
      <c r="R8197" t="s">
        <v>11353</v>
      </c>
      <c r="S8197">
        <f>IF(SalesData[[#This Row],[Return Status]]="Returned",1,0)</f>
        <v>0</v>
      </c>
      <c r="T8197">
        <v>1385.87</v>
      </c>
      <c r="U8197" s="2">
        <f>EOMONTH(SalesData[[#This Row],[Order Date]],0)</f>
        <v>45260</v>
      </c>
      <c r="V8197" s="9" t="str">
        <f>"Q"&amp;INT((MONTH(SalesData[[#This Row],[Order Date]])+2)/3)&amp;"-"&amp;YEAR(SalesData[[#This Row],[Order Date]])</f>
        <v>Q4-2023</v>
      </c>
    </row>
    <row r="8198" spans="1:22" x14ac:dyDescent="0.35">
      <c r="A8198" t="s">
        <v>8339</v>
      </c>
      <c r="B8198" s="1">
        <v>45239</v>
      </c>
      <c r="C8198" t="s">
        <v>132</v>
      </c>
      <c r="D8198" t="s">
        <v>72</v>
      </c>
      <c r="E8198">
        <v>7657311585</v>
      </c>
      <c r="F8198" t="s">
        <v>172</v>
      </c>
      <c r="G8198" t="s">
        <v>11367</v>
      </c>
      <c r="H8198" t="s">
        <v>121</v>
      </c>
      <c r="I8198" t="s">
        <v>17</v>
      </c>
      <c r="J8198" t="s">
        <v>18</v>
      </c>
      <c r="K8198">
        <v>177.24</v>
      </c>
      <c r="L8198">
        <v>45.86</v>
      </c>
      <c r="M8198" t="s">
        <v>19</v>
      </c>
      <c r="N8198">
        <v>0.25874520424283498</v>
      </c>
      <c r="O8198" t="s">
        <v>11361</v>
      </c>
      <c r="P8198" t="s">
        <v>11354</v>
      </c>
      <c r="R8198" t="s">
        <v>11353</v>
      </c>
      <c r="S8198">
        <f>IF(SalesData[[#This Row],[Return Status]]="Returned",1,0)</f>
        <v>0</v>
      </c>
      <c r="U8198" s="2">
        <f>EOMONTH(SalesData[[#This Row],[Order Date]],0)</f>
        <v>45260</v>
      </c>
      <c r="V8198" s="9" t="str">
        <f>"Q"&amp;INT((MONTH(SalesData[[#This Row],[Order Date]])+2)/3)&amp;"-"&amp;YEAR(SalesData[[#This Row],[Order Date]])</f>
        <v>Q4-2023</v>
      </c>
    </row>
    <row r="8199" spans="1:22" x14ac:dyDescent="0.35">
      <c r="A8199" t="s">
        <v>8340</v>
      </c>
      <c r="B8199" s="1">
        <v>45240</v>
      </c>
      <c r="C8199" t="s">
        <v>45</v>
      </c>
      <c r="D8199" t="s">
        <v>99</v>
      </c>
      <c r="E8199">
        <v>2069887886</v>
      </c>
      <c r="F8199" t="s">
        <v>238</v>
      </c>
      <c r="G8199" t="s">
        <v>11374</v>
      </c>
      <c r="H8199" t="s">
        <v>75</v>
      </c>
      <c r="I8199" t="s">
        <v>36</v>
      </c>
      <c r="J8199" t="s">
        <v>19</v>
      </c>
      <c r="K8199">
        <v>1259.1199999999999</v>
      </c>
      <c r="L8199">
        <v>341.76</v>
      </c>
      <c r="M8199" t="s">
        <v>19</v>
      </c>
      <c r="N8199">
        <v>0.27142766376516902</v>
      </c>
      <c r="O8199" t="s">
        <v>11351</v>
      </c>
      <c r="P8199" t="s">
        <v>11354</v>
      </c>
      <c r="R8199" t="s">
        <v>11353</v>
      </c>
      <c r="S8199">
        <f>IF(SalesData[[#This Row],[Return Status]]="Returned",1,0)</f>
        <v>0</v>
      </c>
      <c r="U8199" s="2">
        <f>EOMONTH(SalesData[[#This Row],[Order Date]],0)</f>
        <v>45260</v>
      </c>
      <c r="V8199" s="9" t="str">
        <f>"Q"&amp;INT((MONTH(SalesData[[#This Row],[Order Date]])+2)/3)&amp;"-"&amp;YEAR(SalesData[[#This Row],[Order Date]])</f>
        <v>Q4-2023</v>
      </c>
    </row>
    <row r="8200" spans="1:22" x14ac:dyDescent="0.35">
      <c r="A8200" t="s">
        <v>8341</v>
      </c>
      <c r="B8200" s="1">
        <v>45241</v>
      </c>
      <c r="C8200" t="s">
        <v>194</v>
      </c>
      <c r="D8200" t="s">
        <v>72</v>
      </c>
      <c r="E8200">
        <v>1505152403</v>
      </c>
      <c r="F8200" t="s">
        <v>81</v>
      </c>
      <c r="G8200" t="s">
        <v>74</v>
      </c>
      <c r="H8200" t="s">
        <v>11357</v>
      </c>
      <c r="I8200" t="s">
        <v>36</v>
      </c>
      <c r="J8200" t="s">
        <v>61</v>
      </c>
      <c r="K8200">
        <v>64.59</v>
      </c>
      <c r="L8200">
        <v>7.6</v>
      </c>
      <c r="M8200" t="s">
        <v>62</v>
      </c>
      <c r="N8200">
        <v>0.117665273262115</v>
      </c>
      <c r="O8200" t="s">
        <v>11361</v>
      </c>
      <c r="P8200" t="s">
        <v>11352</v>
      </c>
      <c r="R8200" t="s">
        <v>11353</v>
      </c>
      <c r="S8200">
        <f>IF(SalesData[[#This Row],[Return Status]]="Returned",1,0)</f>
        <v>0</v>
      </c>
      <c r="T8200">
        <v>2420.2800000000002</v>
      </c>
      <c r="U8200" s="2">
        <f>EOMONTH(SalesData[[#This Row],[Order Date]],0)</f>
        <v>45260</v>
      </c>
      <c r="V8200" s="9" t="str">
        <f>"Q"&amp;INT((MONTH(SalesData[[#This Row],[Order Date]])+2)/3)&amp;"-"&amp;YEAR(SalesData[[#This Row],[Order Date]])</f>
        <v>Q4-2023</v>
      </c>
    </row>
    <row r="8201" spans="1:22" x14ac:dyDescent="0.35">
      <c r="A8201" t="s">
        <v>8342</v>
      </c>
      <c r="B8201" s="1">
        <v>45251</v>
      </c>
      <c r="C8201" t="s">
        <v>77</v>
      </c>
      <c r="D8201" t="s">
        <v>80</v>
      </c>
      <c r="E8201">
        <v>499814044</v>
      </c>
      <c r="F8201" t="s">
        <v>78</v>
      </c>
      <c r="G8201" t="s">
        <v>15</v>
      </c>
      <c r="H8201" t="s">
        <v>11357</v>
      </c>
      <c r="I8201" t="s">
        <v>17</v>
      </c>
      <c r="J8201" t="s">
        <v>19</v>
      </c>
      <c r="K8201">
        <v>4077.73</v>
      </c>
      <c r="L8201">
        <v>516.72</v>
      </c>
      <c r="M8201" t="s">
        <v>19</v>
      </c>
      <c r="N8201">
        <v>0.126717560995946</v>
      </c>
      <c r="O8201" t="s">
        <v>11351</v>
      </c>
      <c r="P8201" t="s">
        <v>11352</v>
      </c>
      <c r="R8201" t="s">
        <v>11353</v>
      </c>
      <c r="S8201">
        <f>IF(SalesData[[#This Row],[Return Status]]="Returned",1,0)</f>
        <v>0</v>
      </c>
      <c r="T8201">
        <v>2085.91</v>
      </c>
      <c r="U8201" s="2">
        <f>EOMONTH(SalesData[[#This Row],[Order Date]],0)</f>
        <v>45260</v>
      </c>
      <c r="V8201" s="9" t="str">
        <f>"Q"&amp;INT((MONTH(SalesData[[#This Row],[Order Date]])+2)/3)&amp;"-"&amp;YEAR(SalesData[[#This Row],[Order Date]])</f>
        <v>Q4-2023</v>
      </c>
    </row>
    <row r="8202" spans="1:22" x14ac:dyDescent="0.35">
      <c r="A8202" t="s">
        <v>8343</v>
      </c>
      <c r="B8202" s="1">
        <v>45236</v>
      </c>
      <c r="C8202" t="s">
        <v>188</v>
      </c>
      <c r="D8202" t="s">
        <v>27</v>
      </c>
      <c r="E8202">
        <v>3859914576</v>
      </c>
      <c r="F8202" t="s">
        <v>33</v>
      </c>
      <c r="G8202" t="s">
        <v>34</v>
      </c>
      <c r="H8202" t="s">
        <v>35</v>
      </c>
      <c r="I8202" t="s">
        <v>36</v>
      </c>
      <c r="J8202" t="s">
        <v>62</v>
      </c>
      <c r="K8202">
        <v>1992.3</v>
      </c>
      <c r="L8202">
        <v>181.43</v>
      </c>
      <c r="M8202" t="s">
        <v>62</v>
      </c>
      <c r="N8202">
        <v>9.10656025698941E-2</v>
      </c>
      <c r="O8202" t="s">
        <v>11351</v>
      </c>
      <c r="P8202" t="s">
        <v>11356</v>
      </c>
      <c r="R8202" t="s">
        <v>11353</v>
      </c>
      <c r="S8202">
        <f>IF(SalesData[[#This Row],[Return Status]]="Returned",1,0)</f>
        <v>0</v>
      </c>
      <c r="U8202" s="2">
        <f>EOMONTH(SalesData[[#This Row],[Order Date]],0)</f>
        <v>45260</v>
      </c>
      <c r="V8202" s="9" t="str">
        <f>"Q"&amp;INT((MONTH(SalesData[[#This Row],[Order Date]])+2)/3)&amp;"-"&amp;YEAR(SalesData[[#This Row],[Order Date]])</f>
        <v>Q4-2023</v>
      </c>
    </row>
    <row r="8203" spans="1:22" x14ac:dyDescent="0.35">
      <c r="A8203" t="s">
        <v>8344</v>
      </c>
      <c r="B8203" s="1">
        <v>45250</v>
      </c>
      <c r="C8203" t="s">
        <v>49</v>
      </c>
      <c r="D8203" t="s">
        <v>80</v>
      </c>
      <c r="E8203">
        <v>7167732468</v>
      </c>
      <c r="F8203" t="s">
        <v>73</v>
      </c>
      <c r="G8203" t="s">
        <v>545</v>
      </c>
      <c r="H8203" t="s">
        <v>75</v>
      </c>
      <c r="I8203" t="s">
        <v>36</v>
      </c>
      <c r="J8203" t="s">
        <v>62</v>
      </c>
      <c r="K8203">
        <v>4837.66</v>
      </c>
      <c r="L8203">
        <v>918.52</v>
      </c>
      <c r="M8203" t="s">
        <v>62</v>
      </c>
      <c r="N8203">
        <v>0.18986865550700099</v>
      </c>
      <c r="O8203" t="s">
        <v>11351</v>
      </c>
      <c r="P8203" t="s">
        <v>11352</v>
      </c>
      <c r="R8203" t="s">
        <v>11353</v>
      </c>
      <c r="S8203">
        <f>IF(SalesData[[#This Row],[Return Status]]="Returned",1,0)</f>
        <v>0</v>
      </c>
      <c r="U8203" s="2">
        <f>EOMONTH(SalesData[[#This Row],[Order Date]],0)</f>
        <v>45260</v>
      </c>
      <c r="V8203" s="9" t="str">
        <f>"Q"&amp;INT((MONTH(SalesData[[#This Row],[Order Date]])+2)/3)&amp;"-"&amp;YEAR(SalesData[[#This Row],[Order Date]])</f>
        <v>Q4-2023</v>
      </c>
    </row>
    <row r="8204" spans="1:22" x14ac:dyDescent="0.35">
      <c r="A8204" t="s">
        <v>8345</v>
      </c>
      <c r="B8204" s="1">
        <v>45250</v>
      </c>
      <c r="C8204" t="s">
        <v>188</v>
      </c>
      <c r="D8204" t="s">
        <v>46</v>
      </c>
      <c r="E8204">
        <v>7761314734</v>
      </c>
      <c r="F8204" t="s">
        <v>133</v>
      </c>
      <c r="G8204" t="s">
        <v>89</v>
      </c>
      <c r="H8204" t="s">
        <v>90</v>
      </c>
      <c r="I8204" t="s">
        <v>31</v>
      </c>
      <c r="J8204" t="s">
        <v>65</v>
      </c>
      <c r="K8204">
        <v>4330.41</v>
      </c>
      <c r="L8204">
        <v>157.59</v>
      </c>
      <c r="M8204" t="s">
        <v>65</v>
      </c>
      <c r="N8204">
        <v>3.6391473324696701E-2</v>
      </c>
      <c r="O8204" t="s">
        <v>11351</v>
      </c>
      <c r="P8204" t="s">
        <v>11356</v>
      </c>
      <c r="R8204" t="s">
        <v>11353</v>
      </c>
      <c r="S8204">
        <f>IF(SalesData[[#This Row],[Return Status]]="Returned",1,0)</f>
        <v>0</v>
      </c>
      <c r="T8204">
        <v>207.68</v>
      </c>
      <c r="U8204" s="2">
        <f>EOMONTH(SalesData[[#This Row],[Order Date]],0)</f>
        <v>45260</v>
      </c>
      <c r="V8204" s="9" t="str">
        <f>"Q"&amp;INT((MONTH(SalesData[[#This Row],[Order Date]])+2)/3)&amp;"-"&amp;YEAR(SalesData[[#This Row],[Order Date]])</f>
        <v>Q4-2023</v>
      </c>
    </row>
    <row r="8205" spans="1:22" x14ac:dyDescent="0.35">
      <c r="A8205" t="s">
        <v>8346</v>
      </c>
      <c r="B8205" s="1">
        <v>45252</v>
      </c>
      <c r="C8205" t="s">
        <v>52</v>
      </c>
      <c r="D8205" t="s">
        <v>27</v>
      </c>
      <c r="E8205">
        <v>6332364217</v>
      </c>
      <c r="F8205" t="s">
        <v>40</v>
      </c>
      <c r="G8205" t="s">
        <v>69</v>
      </c>
      <c r="H8205" t="s">
        <v>41</v>
      </c>
      <c r="I8205" t="s">
        <v>31</v>
      </c>
      <c r="J8205" t="s">
        <v>65</v>
      </c>
      <c r="K8205">
        <v>1564.88</v>
      </c>
      <c r="L8205">
        <v>321.83</v>
      </c>
      <c r="M8205" t="s">
        <v>65</v>
      </c>
      <c r="N8205">
        <v>0.205657941823015</v>
      </c>
      <c r="O8205" t="s">
        <v>11351</v>
      </c>
      <c r="P8205" t="s">
        <v>11354</v>
      </c>
      <c r="R8205" t="s">
        <v>11353</v>
      </c>
      <c r="S8205">
        <f>IF(SalesData[[#This Row],[Return Status]]="Returned",1,0)</f>
        <v>0</v>
      </c>
      <c r="T8205">
        <v>2081.52</v>
      </c>
      <c r="U8205" s="2">
        <f>EOMONTH(SalesData[[#This Row],[Order Date]],0)</f>
        <v>45260</v>
      </c>
      <c r="V8205" s="9" t="str">
        <f>"Q"&amp;INT((MONTH(SalesData[[#This Row],[Order Date]])+2)/3)&amp;"-"&amp;YEAR(SalesData[[#This Row],[Order Date]])</f>
        <v>Q4-2023</v>
      </c>
    </row>
    <row r="8206" spans="1:22" x14ac:dyDescent="0.35">
      <c r="A8206" t="s">
        <v>8347</v>
      </c>
      <c r="B8206" s="1">
        <v>45238</v>
      </c>
      <c r="C8206" t="s">
        <v>205</v>
      </c>
      <c r="D8206" t="s">
        <v>80</v>
      </c>
      <c r="E8206">
        <v>8712970852</v>
      </c>
      <c r="F8206" t="s">
        <v>185</v>
      </c>
      <c r="G8206" t="s">
        <v>164</v>
      </c>
      <c r="H8206" t="s">
        <v>165</v>
      </c>
      <c r="I8206" t="s">
        <v>36</v>
      </c>
      <c r="J8206" t="s">
        <v>61</v>
      </c>
      <c r="K8206">
        <v>2913.1</v>
      </c>
      <c r="L8206">
        <v>325.02</v>
      </c>
      <c r="M8206" t="s">
        <v>62</v>
      </c>
      <c r="N8206">
        <v>0.111571865023514</v>
      </c>
      <c r="O8206" t="s">
        <v>11351</v>
      </c>
      <c r="P8206" t="s">
        <v>11352</v>
      </c>
      <c r="Q8206" t="s">
        <v>11373</v>
      </c>
      <c r="R8206" t="s">
        <v>11360</v>
      </c>
      <c r="S8206">
        <f>IF(SalesData[[#This Row],[Return Status]]="Returned",1,0)</f>
        <v>1</v>
      </c>
      <c r="U8206" s="2">
        <f>EOMONTH(SalesData[[#This Row],[Order Date]],0)</f>
        <v>45260</v>
      </c>
      <c r="V8206" s="9" t="str">
        <f>"Q"&amp;INT((MONTH(SalesData[[#This Row],[Order Date]])+2)/3)&amp;"-"&amp;YEAR(SalesData[[#This Row],[Order Date]])</f>
        <v>Q4-2023</v>
      </c>
    </row>
    <row r="8207" spans="1:22" x14ac:dyDescent="0.35">
      <c r="A8207" t="s">
        <v>8348</v>
      </c>
      <c r="B8207" s="1">
        <v>45242</v>
      </c>
      <c r="C8207" t="s">
        <v>162</v>
      </c>
      <c r="D8207" t="s">
        <v>72</v>
      </c>
      <c r="E8207">
        <v>8709722321</v>
      </c>
      <c r="F8207" t="s">
        <v>292</v>
      </c>
      <c r="G8207" t="s">
        <v>69</v>
      </c>
      <c r="H8207" t="s">
        <v>41</v>
      </c>
      <c r="I8207" t="s">
        <v>31</v>
      </c>
      <c r="J8207" t="s">
        <v>62</v>
      </c>
      <c r="K8207">
        <v>709.59</v>
      </c>
      <c r="L8207">
        <v>143.33000000000001</v>
      </c>
      <c r="M8207" t="s">
        <v>62</v>
      </c>
      <c r="N8207">
        <v>0.201989881480855</v>
      </c>
      <c r="O8207" t="s">
        <v>11355</v>
      </c>
      <c r="P8207" t="s">
        <v>11354</v>
      </c>
      <c r="R8207" t="s">
        <v>11353</v>
      </c>
      <c r="S8207">
        <f>IF(SalesData[[#This Row],[Return Status]]="Returned",1,0)</f>
        <v>0</v>
      </c>
      <c r="T8207">
        <v>2081.52</v>
      </c>
      <c r="U8207" s="2">
        <f>EOMONTH(SalesData[[#This Row],[Order Date]],0)</f>
        <v>45260</v>
      </c>
      <c r="V8207" s="9" t="str">
        <f>"Q"&amp;INT((MONTH(SalesData[[#This Row],[Order Date]])+2)/3)&amp;"-"&amp;YEAR(SalesData[[#This Row],[Order Date]])</f>
        <v>Q4-2023</v>
      </c>
    </row>
    <row r="8208" spans="1:22" x14ac:dyDescent="0.35">
      <c r="A8208" t="s">
        <v>8349</v>
      </c>
      <c r="B8208" s="1">
        <v>45252</v>
      </c>
      <c r="C8208" t="s">
        <v>94</v>
      </c>
      <c r="D8208" t="s">
        <v>39</v>
      </c>
      <c r="E8208">
        <v>6770903393</v>
      </c>
      <c r="F8208" t="s">
        <v>100</v>
      </c>
      <c r="G8208" t="s">
        <v>34</v>
      </c>
      <c r="H8208" t="s">
        <v>35</v>
      </c>
      <c r="I8208" t="s">
        <v>36</v>
      </c>
      <c r="J8208" t="s">
        <v>61</v>
      </c>
      <c r="K8208">
        <v>652.04</v>
      </c>
      <c r="L8208">
        <v>21.83</v>
      </c>
      <c r="M8208" t="s">
        <v>62</v>
      </c>
      <c r="N8208">
        <v>3.3479541132445903E-2</v>
      </c>
      <c r="O8208" t="s">
        <v>11355</v>
      </c>
      <c r="P8208" t="s">
        <v>11356</v>
      </c>
      <c r="R8208" t="s">
        <v>11353</v>
      </c>
      <c r="S8208">
        <f>IF(SalesData[[#This Row],[Return Status]]="Returned",1,0)</f>
        <v>0</v>
      </c>
      <c r="U8208" s="2">
        <f>EOMONTH(SalesData[[#This Row],[Order Date]],0)</f>
        <v>45260</v>
      </c>
      <c r="V8208" s="9" t="str">
        <f>"Q"&amp;INT((MONTH(SalesData[[#This Row],[Order Date]])+2)/3)&amp;"-"&amp;YEAR(SalesData[[#This Row],[Order Date]])</f>
        <v>Q4-2023</v>
      </c>
    </row>
    <row r="8209" spans="1:22" x14ac:dyDescent="0.35">
      <c r="A8209" t="s">
        <v>8350</v>
      </c>
      <c r="B8209" s="1">
        <v>45253</v>
      </c>
      <c r="C8209" t="s">
        <v>77</v>
      </c>
      <c r="D8209" t="s">
        <v>72</v>
      </c>
      <c r="E8209">
        <v>894400763</v>
      </c>
      <c r="F8209" t="s">
        <v>68</v>
      </c>
      <c r="G8209" t="s">
        <v>69</v>
      </c>
      <c r="H8209" t="s">
        <v>41</v>
      </c>
      <c r="I8209" t="s">
        <v>31</v>
      </c>
      <c r="J8209" t="s">
        <v>43</v>
      </c>
      <c r="K8209">
        <v>2439.77</v>
      </c>
      <c r="L8209">
        <v>514.98</v>
      </c>
      <c r="M8209" t="s">
        <v>43</v>
      </c>
      <c r="N8209">
        <v>0.21107727367743701</v>
      </c>
      <c r="O8209" t="s">
        <v>11351</v>
      </c>
      <c r="P8209" t="s">
        <v>11354</v>
      </c>
      <c r="R8209" t="s">
        <v>11353</v>
      </c>
      <c r="S8209">
        <f>IF(SalesData[[#This Row],[Return Status]]="Returned",1,0)</f>
        <v>0</v>
      </c>
      <c r="T8209">
        <v>2081.52</v>
      </c>
      <c r="U8209" s="2">
        <f>EOMONTH(SalesData[[#This Row],[Order Date]],0)</f>
        <v>45260</v>
      </c>
      <c r="V8209" s="9" t="str">
        <f>"Q"&amp;INT((MONTH(SalesData[[#This Row],[Order Date]])+2)/3)&amp;"-"&amp;YEAR(SalesData[[#This Row],[Order Date]])</f>
        <v>Q4-2023</v>
      </c>
    </row>
    <row r="8210" spans="1:22" x14ac:dyDescent="0.35">
      <c r="A8210" t="s">
        <v>8351</v>
      </c>
      <c r="B8210" s="1">
        <v>45251</v>
      </c>
      <c r="C8210" t="s">
        <v>45</v>
      </c>
      <c r="D8210" t="s">
        <v>46</v>
      </c>
      <c r="E8210">
        <v>9894325184</v>
      </c>
      <c r="F8210" t="s">
        <v>172</v>
      </c>
      <c r="G8210" t="s">
        <v>141</v>
      </c>
      <c r="H8210" t="s">
        <v>121</v>
      </c>
      <c r="I8210" t="s">
        <v>17</v>
      </c>
      <c r="J8210" t="s">
        <v>19</v>
      </c>
      <c r="K8210">
        <v>3364.55</v>
      </c>
      <c r="L8210">
        <v>351.97</v>
      </c>
      <c r="M8210" t="s">
        <v>19</v>
      </c>
      <c r="N8210">
        <v>0.1046113150347</v>
      </c>
      <c r="O8210" t="s">
        <v>11351</v>
      </c>
      <c r="P8210" t="s">
        <v>11352</v>
      </c>
      <c r="R8210" t="s">
        <v>11353</v>
      </c>
      <c r="S8210">
        <f>IF(SalesData[[#This Row],[Return Status]]="Returned",1,0)</f>
        <v>0</v>
      </c>
      <c r="T8210">
        <v>2793.38</v>
      </c>
      <c r="U8210" s="2">
        <f>EOMONTH(SalesData[[#This Row],[Order Date]],0)</f>
        <v>45260</v>
      </c>
      <c r="V8210" s="9" t="str">
        <f>"Q"&amp;INT((MONTH(SalesData[[#This Row],[Order Date]])+2)/3)&amp;"-"&amp;YEAR(SalesData[[#This Row],[Order Date]])</f>
        <v>Q4-2023</v>
      </c>
    </row>
    <row r="8211" spans="1:22" x14ac:dyDescent="0.35">
      <c r="A8211" t="s">
        <v>8352</v>
      </c>
      <c r="B8211" s="1">
        <v>45246</v>
      </c>
      <c r="C8211" t="s">
        <v>52</v>
      </c>
      <c r="D8211" t="s">
        <v>99</v>
      </c>
      <c r="E8211">
        <v>2771404811</v>
      </c>
      <c r="F8211" t="s">
        <v>33</v>
      </c>
      <c r="G8211" t="s">
        <v>34</v>
      </c>
      <c r="H8211" t="s">
        <v>35</v>
      </c>
      <c r="I8211" t="s">
        <v>36</v>
      </c>
      <c r="J8211" t="s">
        <v>42</v>
      </c>
      <c r="K8211">
        <v>556.24</v>
      </c>
      <c r="L8211">
        <v>163.38</v>
      </c>
      <c r="M8211" t="s">
        <v>43</v>
      </c>
      <c r="N8211">
        <v>0.29372213433050498</v>
      </c>
      <c r="O8211" t="s">
        <v>11355</v>
      </c>
      <c r="P8211" t="s">
        <v>11354</v>
      </c>
      <c r="R8211" t="s">
        <v>11353</v>
      </c>
      <c r="S8211">
        <f>IF(SalesData[[#This Row],[Return Status]]="Returned",1,0)</f>
        <v>0</v>
      </c>
      <c r="U8211" s="2">
        <f>EOMONTH(SalesData[[#This Row],[Order Date]],0)</f>
        <v>45260</v>
      </c>
      <c r="V8211" s="9" t="str">
        <f>"Q"&amp;INT((MONTH(SalesData[[#This Row],[Order Date]])+2)/3)&amp;"-"&amp;YEAR(SalesData[[#This Row],[Order Date]])</f>
        <v>Q4-2023</v>
      </c>
    </row>
    <row r="8212" spans="1:22" x14ac:dyDescent="0.35">
      <c r="A8212" t="s">
        <v>8353</v>
      </c>
      <c r="B8212" s="1">
        <v>45232</v>
      </c>
      <c r="C8212" t="s">
        <v>111</v>
      </c>
      <c r="D8212" t="s">
        <v>27</v>
      </c>
      <c r="E8212">
        <v>3106833750</v>
      </c>
      <c r="F8212" t="s">
        <v>73</v>
      </c>
      <c r="G8212" t="s">
        <v>74</v>
      </c>
      <c r="H8212" t="s">
        <v>75</v>
      </c>
      <c r="I8212" t="s">
        <v>36</v>
      </c>
      <c r="J8212" t="s">
        <v>19</v>
      </c>
      <c r="K8212">
        <v>1286.49</v>
      </c>
      <c r="L8212">
        <v>202.92</v>
      </c>
      <c r="M8212" t="s">
        <v>19</v>
      </c>
      <c r="N8212">
        <v>0.15773150199379701</v>
      </c>
      <c r="O8212" t="s">
        <v>11351</v>
      </c>
      <c r="P8212" t="s">
        <v>11352</v>
      </c>
      <c r="R8212" t="s">
        <v>11353</v>
      </c>
      <c r="S8212">
        <f>IF(SalesData[[#This Row],[Return Status]]="Returned",1,0)</f>
        <v>0</v>
      </c>
      <c r="T8212">
        <v>2420.2800000000002</v>
      </c>
      <c r="U8212" s="2">
        <f>EOMONTH(SalesData[[#This Row],[Order Date]],0)</f>
        <v>45260</v>
      </c>
      <c r="V8212" s="9" t="str">
        <f>"Q"&amp;INT((MONTH(SalesData[[#This Row],[Order Date]])+2)/3)&amp;"-"&amp;YEAR(SalesData[[#This Row],[Order Date]])</f>
        <v>Q4-2023</v>
      </c>
    </row>
    <row r="8213" spans="1:22" x14ac:dyDescent="0.35">
      <c r="A8213" t="s">
        <v>8354</v>
      </c>
      <c r="B8213" s="1">
        <v>45257</v>
      </c>
      <c r="C8213" t="s">
        <v>132</v>
      </c>
      <c r="D8213" t="s">
        <v>145</v>
      </c>
      <c r="E8213">
        <v>5446593120</v>
      </c>
      <c r="F8213" t="s">
        <v>116</v>
      </c>
      <c r="G8213" t="s">
        <v>74</v>
      </c>
      <c r="H8213" t="s">
        <v>75</v>
      </c>
      <c r="I8213" t="s">
        <v>36</v>
      </c>
      <c r="J8213" t="s">
        <v>65</v>
      </c>
      <c r="K8213">
        <v>1762.1</v>
      </c>
      <c r="L8213">
        <v>90.47</v>
      </c>
      <c r="M8213" t="s">
        <v>65</v>
      </c>
      <c r="N8213">
        <v>5.1342148572725697E-2</v>
      </c>
      <c r="O8213" t="s">
        <v>11351</v>
      </c>
      <c r="P8213" t="s">
        <v>11356</v>
      </c>
      <c r="R8213" t="s">
        <v>11353</v>
      </c>
      <c r="S8213">
        <f>IF(SalesData[[#This Row],[Return Status]]="Returned",1,0)</f>
        <v>0</v>
      </c>
      <c r="T8213">
        <v>2420.2800000000002</v>
      </c>
      <c r="U8213" s="2">
        <f>EOMONTH(SalesData[[#This Row],[Order Date]],0)</f>
        <v>45260</v>
      </c>
      <c r="V8213" s="9" t="str">
        <f>"Q"&amp;INT((MONTH(SalesData[[#This Row],[Order Date]])+2)/3)&amp;"-"&amp;YEAR(SalesData[[#This Row],[Order Date]])</f>
        <v>Q4-2023</v>
      </c>
    </row>
    <row r="8214" spans="1:22" x14ac:dyDescent="0.35">
      <c r="A8214" t="s">
        <v>8355</v>
      </c>
      <c r="B8214" s="1">
        <v>45251</v>
      </c>
      <c r="C8214" t="s">
        <v>106</v>
      </c>
      <c r="D8214" t="s">
        <v>46</v>
      </c>
      <c r="E8214">
        <v>4842639982</v>
      </c>
      <c r="F8214" t="s">
        <v>28</v>
      </c>
      <c r="G8214" t="s">
        <v>29</v>
      </c>
      <c r="H8214" t="s">
        <v>11357</v>
      </c>
      <c r="I8214" t="s">
        <v>31</v>
      </c>
      <c r="J8214" t="s">
        <v>19</v>
      </c>
      <c r="K8214">
        <v>3267.76</v>
      </c>
      <c r="L8214">
        <v>820.23</v>
      </c>
      <c r="M8214" t="s">
        <v>19</v>
      </c>
      <c r="N8214">
        <v>0.25100680588537699</v>
      </c>
      <c r="O8214" t="s">
        <v>11351</v>
      </c>
      <c r="P8214" t="s">
        <v>11354</v>
      </c>
      <c r="R8214" t="s">
        <v>11353</v>
      </c>
      <c r="S8214">
        <f>IF(SalesData[[#This Row],[Return Status]]="Returned",1,0)</f>
        <v>0</v>
      </c>
      <c r="T8214">
        <v>2788.38</v>
      </c>
      <c r="U8214" s="2">
        <f>EOMONTH(SalesData[[#This Row],[Order Date]],0)</f>
        <v>45260</v>
      </c>
      <c r="V8214" s="9" t="str">
        <f>"Q"&amp;INT((MONTH(SalesData[[#This Row],[Order Date]])+2)/3)&amp;"-"&amp;YEAR(SalesData[[#This Row],[Order Date]])</f>
        <v>Q4-2023</v>
      </c>
    </row>
    <row r="8215" spans="1:22" x14ac:dyDescent="0.35">
      <c r="A8215" t="s">
        <v>8356</v>
      </c>
      <c r="B8215" s="1">
        <v>45243</v>
      </c>
      <c r="C8215" t="s">
        <v>184</v>
      </c>
      <c r="D8215" t="s">
        <v>46</v>
      </c>
      <c r="E8215">
        <v>2741807276</v>
      </c>
      <c r="F8215" t="s">
        <v>33</v>
      </c>
      <c r="G8215" t="s">
        <v>34</v>
      </c>
      <c r="H8215" t="s">
        <v>35</v>
      </c>
      <c r="I8215" t="s">
        <v>36</v>
      </c>
      <c r="J8215" t="s">
        <v>65</v>
      </c>
      <c r="K8215">
        <v>439.45</v>
      </c>
      <c r="L8215">
        <v>20.05</v>
      </c>
      <c r="M8215" t="s">
        <v>65</v>
      </c>
      <c r="N8215">
        <v>4.5625213334850402E-2</v>
      </c>
      <c r="O8215" t="s">
        <v>11361</v>
      </c>
      <c r="P8215" t="s">
        <v>11356</v>
      </c>
      <c r="R8215" t="s">
        <v>11353</v>
      </c>
      <c r="S8215">
        <f>IF(SalesData[[#This Row],[Return Status]]="Returned",1,0)</f>
        <v>0</v>
      </c>
      <c r="U8215" s="2">
        <f>EOMONTH(SalesData[[#This Row],[Order Date]],0)</f>
        <v>45260</v>
      </c>
      <c r="V8215" s="9" t="str">
        <f>"Q"&amp;INT((MONTH(SalesData[[#This Row],[Order Date]])+2)/3)&amp;"-"&amp;YEAR(SalesData[[#This Row],[Order Date]])</f>
        <v>Q4-2023</v>
      </c>
    </row>
    <row r="8216" spans="1:22" x14ac:dyDescent="0.35">
      <c r="A8216" t="s">
        <v>8357</v>
      </c>
      <c r="B8216" s="1">
        <v>45259</v>
      </c>
      <c r="C8216" t="s">
        <v>57</v>
      </c>
      <c r="D8216" t="s">
        <v>13</v>
      </c>
      <c r="E8216">
        <v>4040417546</v>
      </c>
      <c r="F8216" t="s">
        <v>50</v>
      </c>
      <c r="G8216" t="s">
        <v>34</v>
      </c>
      <c r="H8216" t="s">
        <v>35</v>
      </c>
      <c r="I8216" t="s">
        <v>36</v>
      </c>
      <c r="J8216" t="s">
        <v>19</v>
      </c>
      <c r="K8216">
        <v>58.53</v>
      </c>
      <c r="L8216">
        <v>9.94</v>
      </c>
      <c r="M8216" t="s">
        <v>19</v>
      </c>
      <c r="N8216">
        <v>0.16982743892021199</v>
      </c>
      <c r="O8216" t="s">
        <v>11361</v>
      </c>
      <c r="P8216" t="s">
        <v>11352</v>
      </c>
      <c r="R8216" t="s">
        <v>11353</v>
      </c>
      <c r="S8216">
        <f>IF(SalesData[[#This Row],[Return Status]]="Returned",1,0)</f>
        <v>0</v>
      </c>
      <c r="U8216" s="2">
        <f>EOMONTH(SalesData[[#This Row],[Order Date]],0)</f>
        <v>45260</v>
      </c>
      <c r="V8216" s="9" t="str">
        <f>"Q"&amp;INT((MONTH(SalesData[[#This Row],[Order Date]])+2)/3)&amp;"-"&amp;YEAR(SalesData[[#This Row],[Order Date]])</f>
        <v>Q4-2023</v>
      </c>
    </row>
    <row r="8217" spans="1:22" x14ac:dyDescent="0.35">
      <c r="A8217" t="s">
        <v>8358</v>
      </c>
      <c r="B8217" s="1">
        <v>45242</v>
      </c>
      <c r="C8217" t="s">
        <v>49</v>
      </c>
      <c r="D8217" t="s">
        <v>46</v>
      </c>
      <c r="E8217">
        <v>3020829293</v>
      </c>
      <c r="F8217" t="s">
        <v>127</v>
      </c>
      <c r="G8217" t="s">
        <v>1013</v>
      </c>
      <c r="H8217" t="s">
        <v>30</v>
      </c>
      <c r="I8217" t="s">
        <v>31</v>
      </c>
      <c r="J8217" t="s">
        <v>65</v>
      </c>
      <c r="K8217">
        <v>286.64</v>
      </c>
      <c r="L8217">
        <v>11.91</v>
      </c>
      <c r="M8217" t="s">
        <v>65</v>
      </c>
      <c r="N8217">
        <v>4.1550376779235301E-2</v>
      </c>
      <c r="O8217" t="s">
        <v>11361</v>
      </c>
      <c r="P8217" t="s">
        <v>11356</v>
      </c>
      <c r="R8217" t="s">
        <v>11353</v>
      </c>
      <c r="S8217">
        <f>IF(SalesData[[#This Row],[Return Status]]="Returned",1,0)</f>
        <v>0</v>
      </c>
      <c r="U8217" s="2">
        <f>EOMONTH(SalesData[[#This Row],[Order Date]],0)</f>
        <v>45260</v>
      </c>
      <c r="V8217" s="9" t="str">
        <f>"Q"&amp;INT((MONTH(SalesData[[#This Row],[Order Date]])+2)/3)&amp;"-"&amp;YEAR(SalesData[[#This Row],[Order Date]])</f>
        <v>Q4-2023</v>
      </c>
    </row>
    <row r="8218" spans="1:22" x14ac:dyDescent="0.35">
      <c r="A8218" t="s">
        <v>8359</v>
      </c>
      <c r="B8218" s="1">
        <v>45242</v>
      </c>
      <c r="C8218" t="s">
        <v>49</v>
      </c>
      <c r="D8218" t="s">
        <v>27</v>
      </c>
      <c r="E8218">
        <v>4094939522</v>
      </c>
      <c r="F8218" t="s">
        <v>78</v>
      </c>
      <c r="G8218" t="s">
        <v>15</v>
      </c>
      <c r="H8218" t="s">
        <v>16</v>
      </c>
      <c r="I8218" t="s">
        <v>17</v>
      </c>
      <c r="J8218" t="s">
        <v>61</v>
      </c>
      <c r="K8218">
        <v>4988.4399999999996</v>
      </c>
      <c r="L8218">
        <v>1206.1400000000001</v>
      </c>
      <c r="M8218" t="s">
        <v>62</v>
      </c>
      <c r="N8218">
        <v>0.241787011570752</v>
      </c>
      <c r="O8218" t="s">
        <v>11351</v>
      </c>
      <c r="P8218" t="s">
        <v>11354</v>
      </c>
      <c r="Q8218" t="s">
        <v>11373</v>
      </c>
      <c r="R8218" t="s">
        <v>11360</v>
      </c>
      <c r="S8218">
        <f>IF(SalesData[[#This Row],[Return Status]]="Returned",1,0)</f>
        <v>1</v>
      </c>
      <c r="T8218">
        <v>2085.91</v>
      </c>
      <c r="U8218" s="2">
        <f>EOMONTH(SalesData[[#This Row],[Order Date]],0)</f>
        <v>45260</v>
      </c>
      <c r="V8218" s="9" t="str">
        <f>"Q"&amp;INT((MONTH(SalesData[[#This Row],[Order Date]])+2)/3)&amp;"-"&amp;YEAR(SalesData[[#This Row],[Order Date]])</f>
        <v>Q4-2023</v>
      </c>
    </row>
    <row r="8219" spans="1:22" x14ac:dyDescent="0.35">
      <c r="A8219" t="s">
        <v>8360</v>
      </c>
      <c r="B8219" s="1">
        <v>45238</v>
      </c>
      <c r="C8219" t="s">
        <v>67</v>
      </c>
      <c r="D8219" t="s">
        <v>72</v>
      </c>
      <c r="E8219">
        <v>7020004733</v>
      </c>
      <c r="F8219" t="s">
        <v>28</v>
      </c>
      <c r="G8219" t="s">
        <v>29</v>
      </c>
      <c r="H8219" t="s">
        <v>30</v>
      </c>
      <c r="I8219" t="s">
        <v>31</v>
      </c>
      <c r="J8219" t="s">
        <v>62</v>
      </c>
      <c r="K8219">
        <v>3349.92</v>
      </c>
      <c r="L8219">
        <v>847.39</v>
      </c>
      <c r="M8219" t="s">
        <v>62</v>
      </c>
      <c r="N8219">
        <v>0.25295827960070699</v>
      </c>
      <c r="O8219" t="s">
        <v>11351</v>
      </c>
      <c r="P8219" t="s">
        <v>11354</v>
      </c>
      <c r="R8219" t="s">
        <v>11353</v>
      </c>
      <c r="S8219">
        <f>IF(SalesData[[#This Row],[Return Status]]="Returned",1,0)</f>
        <v>0</v>
      </c>
      <c r="T8219">
        <v>2788.38</v>
      </c>
      <c r="U8219" s="2">
        <f>EOMONTH(SalesData[[#This Row],[Order Date]],0)</f>
        <v>45260</v>
      </c>
      <c r="V8219" s="9" t="str">
        <f>"Q"&amp;INT((MONTH(SalesData[[#This Row],[Order Date]])+2)/3)&amp;"-"&amp;YEAR(SalesData[[#This Row],[Order Date]])</f>
        <v>Q4-2023</v>
      </c>
    </row>
    <row r="8220" spans="1:22" x14ac:dyDescent="0.35">
      <c r="A8220" t="s">
        <v>8361</v>
      </c>
      <c r="B8220" s="1">
        <v>45239</v>
      </c>
      <c r="C8220" t="s">
        <v>176</v>
      </c>
      <c r="D8220" t="s">
        <v>80</v>
      </c>
      <c r="E8220">
        <v>9584848743</v>
      </c>
      <c r="F8220" t="s">
        <v>137</v>
      </c>
      <c r="G8220" t="s">
        <v>34</v>
      </c>
      <c r="H8220" t="s">
        <v>35</v>
      </c>
      <c r="I8220" t="s">
        <v>36</v>
      </c>
      <c r="J8220" t="s">
        <v>65</v>
      </c>
      <c r="K8220">
        <v>2637.56</v>
      </c>
      <c r="L8220">
        <v>578.05999999999995</v>
      </c>
      <c r="M8220" t="s">
        <v>65</v>
      </c>
      <c r="N8220">
        <v>0.21916468250959201</v>
      </c>
      <c r="O8220" t="s">
        <v>11351</v>
      </c>
      <c r="P8220" t="s">
        <v>11354</v>
      </c>
      <c r="Q8220" t="s">
        <v>11366</v>
      </c>
      <c r="R8220" t="s">
        <v>11360</v>
      </c>
      <c r="S8220">
        <f>IF(SalesData[[#This Row],[Return Status]]="Returned",1,0)</f>
        <v>1</v>
      </c>
      <c r="U8220" s="2">
        <f>EOMONTH(SalesData[[#This Row],[Order Date]],0)</f>
        <v>45260</v>
      </c>
      <c r="V8220" s="9" t="str">
        <f>"Q"&amp;INT((MONTH(SalesData[[#This Row],[Order Date]])+2)/3)&amp;"-"&amp;YEAR(SalesData[[#This Row],[Order Date]])</f>
        <v>Q4-2023</v>
      </c>
    </row>
    <row r="8221" spans="1:22" x14ac:dyDescent="0.35">
      <c r="A8221" t="s">
        <v>8362</v>
      </c>
      <c r="B8221" s="1">
        <v>45242</v>
      </c>
      <c r="C8221" t="s">
        <v>49</v>
      </c>
      <c r="D8221" t="s">
        <v>145</v>
      </c>
      <c r="E8221">
        <v>1778047676</v>
      </c>
      <c r="F8221" t="s">
        <v>73</v>
      </c>
      <c r="G8221" t="s">
        <v>11374</v>
      </c>
      <c r="H8221" t="s">
        <v>75</v>
      </c>
      <c r="I8221" t="s">
        <v>36</v>
      </c>
      <c r="J8221" t="s">
        <v>18</v>
      </c>
      <c r="K8221">
        <v>221.13</v>
      </c>
      <c r="L8221">
        <v>49.89</v>
      </c>
      <c r="M8221" t="s">
        <v>19</v>
      </c>
      <c r="N8221">
        <v>0.225613892280559</v>
      </c>
      <c r="O8221" t="s">
        <v>11361</v>
      </c>
      <c r="P8221" t="s">
        <v>11354</v>
      </c>
      <c r="R8221" t="s">
        <v>11353</v>
      </c>
      <c r="S8221">
        <f>IF(SalesData[[#This Row],[Return Status]]="Returned",1,0)</f>
        <v>0</v>
      </c>
      <c r="U8221" s="2">
        <f>EOMONTH(SalesData[[#This Row],[Order Date]],0)</f>
        <v>45260</v>
      </c>
      <c r="V8221" s="9" t="str">
        <f>"Q"&amp;INT((MONTH(SalesData[[#This Row],[Order Date]])+2)/3)&amp;"-"&amp;YEAR(SalesData[[#This Row],[Order Date]])</f>
        <v>Q4-2023</v>
      </c>
    </row>
    <row r="8222" spans="1:22" x14ac:dyDescent="0.35">
      <c r="A8222" t="s">
        <v>8363</v>
      </c>
      <c r="B8222" s="1">
        <v>45255</v>
      </c>
      <c r="C8222" t="s">
        <v>162</v>
      </c>
      <c r="D8222" t="s">
        <v>13</v>
      </c>
      <c r="E8222">
        <v>4171641104</v>
      </c>
      <c r="F8222" t="s">
        <v>312</v>
      </c>
      <c r="G8222" t="s">
        <v>141</v>
      </c>
      <c r="H8222" t="s">
        <v>121</v>
      </c>
      <c r="I8222" t="s">
        <v>17</v>
      </c>
      <c r="J8222" t="s">
        <v>19</v>
      </c>
      <c r="K8222">
        <v>1846.38</v>
      </c>
      <c r="L8222">
        <v>444.95</v>
      </c>
      <c r="M8222" t="s">
        <v>19</v>
      </c>
      <c r="N8222">
        <v>0.240985062663157</v>
      </c>
      <c r="O8222" t="s">
        <v>11351</v>
      </c>
      <c r="P8222" t="s">
        <v>11354</v>
      </c>
      <c r="R8222" t="s">
        <v>11353</v>
      </c>
      <c r="S8222">
        <f>IF(SalesData[[#This Row],[Return Status]]="Returned",1,0)</f>
        <v>0</v>
      </c>
      <c r="T8222">
        <v>2793.38</v>
      </c>
      <c r="U8222" s="2">
        <f>EOMONTH(SalesData[[#This Row],[Order Date]],0)</f>
        <v>45260</v>
      </c>
      <c r="V8222" s="9" t="str">
        <f>"Q"&amp;INT((MONTH(SalesData[[#This Row],[Order Date]])+2)/3)&amp;"-"&amp;YEAR(SalesData[[#This Row],[Order Date]])</f>
        <v>Q4-2023</v>
      </c>
    </row>
    <row r="8223" spans="1:22" x14ac:dyDescent="0.35">
      <c r="A8223" t="s">
        <v>8364</v>
      </c>
      <c r="B8223" s="1">
        <v>45259</v>
      </c>
      <c r="C8223" t="s">
        <v>106</v>
      </c>
      <c r="D8223" t="s">
        <v>72</v>
      </c>
      <c r="E8223">
        <v>67931553</v>
      </c>
      <c r="F8223" t="s">
        <v>137</v>
      </c>
      <c r="G8223" t="s">
        <v>34</v>
      </c>
      <c r="H8223" t="s">
        <v>35</v>
      </c>
      <c r="I8223" t="s">
        <v>36</v>
      </c>
      <c r="J8223" t="s">
        <v>42</v>
      </c>
      <c r="K8223">
        <v>2191.31</v>
      </c>
      <c r="L8223">
        <v>460.78</v>
      </c>
      <c r="M8223" t="s">
        <v>43</v>
      </c>
      <c r="N8223">
        <v>0.2102760449229</v>
      </c>
      <c r="O8223" t="s">
        <v>11351</v>
      </c>
      <c r="P8223" t="s">
        <v>11354</v>
      </c>
      <c r="R8223" t="s">
        <v>11353</v>
      </c>
      <c r="S8223">
        <f>IF(SalesData[[#This Row],[Return Status]]="Returned",1,0)</f>
        <v>0</v>
      </c>
      <c r="U8223" s="2">
        <f>EOMONTH(SalesData[[#This Row],[Order Date]],0)</f>
        <v>45260</v>
      </c>
      <c r="V8223" s="9" t="str">
        <f>"Q"&amp;INT((MONTH(SalesData[[#This Row],[Order Date]])+2)/3)&amp;"-"&amp;YEAR(SalesData[[#This Row],[Order Date]])</f>
        <v>Q4-2023</v>
      </c>
    </row>
    <row r="8224" spans="1:22" x14ac:dyDescent="0.35">
      <c r="A8224" t="s">
        <v>8365</v>
      </c>
      <c r="B8224" s="1">
        <v>45253</v>
      </c>
      <c r="C8224" t="s">
        <v>94</v>
      </c>
      <c r="D8224" t="s">
        <v>72</v>
      </c>
      <c r="E8224">
        <v>8778071439</v>
      </c>
      <c r="F8224" t="s">
        <v>88</v>
      </c>
      <c r="G8224" t="s">
        <v>89</v>
      </c>
      <c r="H8224" t="s">
        <v>90</v>
      </c>
      <c r="I8224" t="s">
        <v>31</v>
      </c>
      <c r="J8224" t="s">
        <v>65</v>
      </c>
      <c r="K8224">
        <v>883.97</v>
      </c>
      <c r="L8224">
        <v>136.25</v>
      </c>
      <c r="M8224" t="s">
        <v>65</v>
      </c>
      <c r="N8224">
        <v>0.154134190074324</v>
      </c>
      <c r="O8224" t="s">
        <v>11355</v>
      </c>
      <c r="P8224" t="s">
        <v>11352</v>
      </c>
      <c r="R8224" t="s">
        <v>11353</v>
      </c>
      <c r="S8224">
        <f>IF(SalesData[[#This Row],[Return Status]]="Returned",1,0)</f>
        <v>0</v>
      </c>
      <c r="T8224">
        <v>207.68</v>
      </c>
      <c r="U8224" s="2">
        <f>EOMONTH(SalesData[[#This Row],[Order Date]],0)</f>
        <v>45260</v>
      </c>
      <c r="V8224" s="9" t="str">
        <f>"Q"&amp;INT((MONTH(SalesData[[#This Row],[Order Date]])+2)/3)&amp;"-"&amp;YEAR(SalesData[[#This Row],[Order Date]])</f>
        <v>Q4-2023</v>
      </c>
    </row>
    <row r="8225" spans="1:22" x14ac:dyDescent="0.35">
      <c r="A8225" t="s">
        <v>8366</v>
      </c>
      <c r="B8225" s="1">
        <v>45248</v>
      </c>
      <c r="C8225" t="s">
        <v>184</v>
      </c>
      <c r="D8225" t="s">
        <v>80</v>
      </c>
      <c r="E8225">
        <v>5574971999</v>
      </c>
      <c r="F8225" t="s">
        <v>140</v>
      </c>
      <c r="G8225" t="s">
        <v>141</v>
      </c>
      <c r="H8225" t="s">
        <v>11357</v>
      </c>
      <c r="I8225" t="s">
        <v>17</v>
      </c>
      <c r="J8225" t="s">
        <v>19</v>
      </c>
      <c r="K8225">
        <v>359.59</v>
      </c>
      <c r="L8225">
        <v>74.38</v>
      </c>
      <c r="M8225" t="s">
        <v>19</v>
      </c>
      <c r="N8225">
        <v>0.20684668650407401</v>
      </c>
      <c r="O8225" t="s">
        <v>11361</v>
      </c>
      <c r="P8225" t="s">
        <v>11354</v>
      </c>
      <c r="R8225" t="s">
        <v>11353</v>
      </c>
      <c r="S8225">
        <f>IF(SalesData[[#This Row],[Return Status]]="Returned",1,0)</f>
        <v>0</v>
      </c>
      <c r="T8225">
        <v>2793.38</v>
      </c>
      <c r="U8225" s="2">
        <f>EOMONTH(SalesData[[#This Row],[Order Date]],0)</f>
        <v>45260</v>
      </c>
      <c r="V8225" s="9" t="str">
        <f>"Q"&amp;INT((MONTH(SalesData[[#This Row],[Order Date]])+2)/3)&amp;"-"&amp;YEAR(SalesData[[#This Row],[Order Date]])</f>
        <v>Q4-2023</v>
      </c>
    </row>
    <row r="8226" spans="1:22" x14ac:dyDescent="0.35">
      <c r="A8226" t="s">
        <v>8367</v>
      </c>
      <c r="B8226" s="1">
        <v>45258</v>
      </c>
      <c r="C8226" t="s">
        <v>113</v>
      </c>
      <c r="D8226" t="s">
        <v>39</v>
      </c>
      <c r="E8226">
        <v>2129505540</v>
      </c>
      <c r="F8226" t="s">
        <v>292</v>
      </c>
      <c r="G8226" t="s">
        <v>69</v>
      </c>
      <c r="H8226" t="s">
        <v>11357</v>
      </c>
      <c r="I8226" t="s">
        <v>31</v>
      </c>
      <c r="J8226" t="s">
        <v>18</v>
      </c>
      <c r="K8226">
        <v>441.19</v>
      </c>
      <c r="L8226">
        <v>44.02</v>
      </c>
      <c r="M8226" t="s">
        <v>19</v>
      </c>
      <c r="N8226">
        <v>9.9775606881389006E-2</v>
      </c>
      <c r="O8226" t="s">
        <v>11361</v>
      </c>
      <c r="P8226" t="s">
        <v>11356</v>
      </c>
      <c r="R8226" t="s">
        <v>11353</v>
      </c>
      <c r="S8226">
        <f>IF(SalesData[[#This Row],[Return Status]]="Returned",1,0)</f>
        <v>0</v>
      </c>
      <c r="T8226">
        <v>2081.52</v>
      </c>
      <c r="U8226" s="2">
        <f>EOMONTH(SalesData[[#This Row],[Order Date]],0)</f>
        <v>45260</v>
      </c>
      <c r="V8226" s="9" t="str">
        <f>"Q"&amp;INT((MONTH(SalesData[[#This Row],[Order Date]])+2)/3)&amp;"-"&amp;YEAR(SalesData[[#This Row],[Order Date]])</f>
        <v>Q4-2023</v>
      </c>
    </row>
    <row r="8227" spans="1:22" x14ac:dyDescent="0.35">
      <c r="A8227" t="s">
        <v>8368</v>
      </c>
      <c r="B8227" s="1">
        <v>45240</v>
      </c>
      <c r="C8227" t="s">
        <v>205</v>
      </c>
      <c r="D8227" t="s">
        <v>39</v>
      </c>
      <c r="E8227">
        <v>9808790758</v>
      </c>
      <c r="F8227" t="s">
        <v>292</v>
      </c>
      <c r="G8227" t="s">
        <v>69</v>
      </c>
      <c r="H8227" t="s">
        <v>41</v>
      </c>
      <c r="I8227" t="s">
        <v>31</v>
      </c>
      <c r="J8227" t="s">
        <v>61</v>
      </c>
      <c r="K8227">
        <v>140.47999999999999</v>
      </c>
      <c r="L8227">
        <v>25.18</v>
      </c>
      <c r="M8227" t="s">
        <v>62</v>
      </c>
      <c r="N8227">
        <v>0.17924259681093399</v>
      </c>
      <c r="O8227" t="s">
        <v>11361</v>
      </c>
      <c r="P8227" t="s">
        <v>11352</v>
      </c>
      <c r="R8227" t="s">
        <v>11353</v>
      </c>
      <c r="S8227">
        <f>IF(SalesData[[#This Row],[Return Status]]="Returned",1,0)</f>
        <v>0</v>
      </c>
      <c r="T8227">
        <v>2081.52</v>
      </c>
      <c r="U8227" s="2">
        <f>EOMONTH(SalesData[[#This Row],[Order Date]],0)</f>
        <v>45260</v>
      </c>
      <c r="V8227" s="9" t="str">
        <f>"Q"&amp;INT((MONTH(SalesData[[#This Row],[Order Date]])+2)/3)&amp;"-"&amp;YEAR(SalesData[[#This Row],[Order Date]])</f>
        <v>Q4-2023</v>
      </c>
    </row>
    <row r="8228" spans="1:22" x14ac:dyDescent="0.35">
      <c r="A8228" t="s">
        <v>8369</v>
      </c>
      <c r="B8228" s="1">
        <v>45246</v>
      </c>
      <c r="C8228" t="s">
        <v>49</v>
      </c>
      <c r="D8228" t="s">
        <v>13</v>
      </c>
      <c r="E8228">
        <v>4041514917</v>
      </c>
      <c r="F8228" t="s">
        <v>159</v>
      </c>
      <c r="G8228" t="s">
        <v>84</v>
      </c>
      <c r="H8228" t="s">
        <v>85</v>
      </c>
      <c r="I8228" t="s">
        <v>31</v>
      </c>
      <c r="J8228" t="s">
        <v>18</v>
      </c>
      <c r="K8228">
        <v>2413.21</v>
      </c>
      <c r="L8228">
        <v>562.47</v>
      </c>
      <c r="M8228" t="s">
        <v>19</v>
      </c>
      <c r="N8228">
        <v>0.233079591084075</v>
      </c>
      <c r="O8228" t="s">
        <v>11351</v>
      </c>
      <c r="P8228" t="s">
        <v>11354</v>
      </c>
      <c r="R8228" t="s">
        <v>11353</v>
      </c>
      <c r="S8228">
        <f>IF(SalesData[[#This Row],[Return Status]]="Returned",1,0)</f>
        <v>0</v>
      </c>
      <c r="T8228">
        <v>847.14</v>
      </c>
      <c r="U8228" s="2">
        <f>EOMONTH(SalesData[[#This Row],[Order Date]],0)</f>
        <v>45260</v>
      </c>
      <c r="V8228" s="9" t="str">
        <f>"Q"&amp;INT((MONTH(SalesData[[#This Row],[Order Date]])+2)/3)&amp;"-"&amp;YEAR(SalesData[[#This Row],[Order Date]])</f>
        <v>Q4-2023</v>
      </c>
    </row>
    <row r="8229" spans="1:22" x14ac:dyDescent="0.35">
      <c r="A8229" t="s">
        <v>8370</v>
      </c>
      <c r="B8229" s="1">
        <v>45240</v>
      </c>
      <c r="C8229" t="s">
        <v>77</v>
      </c>
      <c r="D8229" t="s">
        <v>27</v>
      </c>
      <c r="E8229">
        <v>7068886546</v>
      </c>
      <c r="F8229" t="s">
        <v>114</v>
      </c>
      <c r="G8229" t="s">
        <v>59</v>
      </c>
      <c r="H8229" t="s">
        <v>60</v>
      </c>
      <c r="I8229" t="s">
        <v>31</v>
      </c>
      <c r="J8229" t="s">
        <v>19</v>
      </c>
      <c r="K8229">
        <v>1060.44</v>
      </c>
      <c r="L8229">
        <v>192.17</v>
      </c>
      <c r="M8229" t="s">
        <v>19</v>
      </c>
      <c r="N8229">
        <v>0.18121723058353101</v>
      </c>
      <c r="O8229" t="s">
        <v>11351</v>
      </c>
      <c r="P8229" t="s">
        <v>11352</v>
      </c>
      <c r="R8229" t="s">
        <v>11353</v>
      </c>
      <c r="S8229">
        <f>IF(SalesData[[#This Row],[Return Status]]="Returned",1,0)</f>
        <v>0</v>
      </c>
      <c r="T8229">
        <v>2183.56</v>
      </c>
      <c r="U8229" s="2">
        <f>EOMONTH(SalesData[[#This Row],[Order Date]],0)</f>
        <v>45260</v>
      </c>
      <c r="V8229" s="9" t="str">
        <f>"Q"&amp;INT((MONTH(SalesData[[#This Row],[Order Date]])+2)/3)&amp;"-"&amp;YEAR(SalesData[[#This Row],[Order Date]])</f>
        <v>Q4-2023</v>
      </c>
    </row>
    <row r="8230" spans="1:22" x14ac:dyDescent="0.35">
      <c r="A8230" t="s">
        <v>8371</v>
      </c>
      <c r="B8230" s="1">
        <v>45253</v>
      </c>
      <c r="C8230" t="s">
        <v>12</v>
      </c>
      <c r="D8230" t="s">
        <v>72</v>
      </c>
      <c r="E8230">
        <v>5762941129</v>
      </c>
      <c r="F8230" t="s">
        <v>154</v>
      </c>
      <c r="G8230" t="s">
        <v>29</v>
      </c>
      <c r="H8230" t="s">
        <v>30</v>
      </c>
      <c r="I8230" t="s">
        <v>31</v>
      </c>
      <c r="J8230" t="s">
        <v>65</v>
      </c>
      <c r="K8230">
        <v>1709.18</v>
      </c>
      <c r="L8230">
        <v>459.92</v>
      </c>
      <c r="M8230" t="s">
        <v>65</v>
      </c>
      <c r="N8230">
        <v>0.269088100726664</v>
      </c>
      <c r="O8230" t="s">
        <v>11351</v>
      </c>
      <c r="P8230" t="s">
        <v>11354</v>
      </c>
      <c r="R8230" t="s">
        <v>11353</v>
      </c>
      <c r="S8230">
        <f>IF(SalesData[[#This Row],[Return Status]]="Returned",1,0)</f>
        <v>0</v>
      </c>
      <c r="T8230">
        <v>2788.38</v>
      </c>
      <c r="U8230" s="2">
        <f>EOMONTH(SalesData[[#This Row],[Order Date]],0)</f>
        <v>45260</v>
      </c>
      <c r="V8230" s="9" t="str">
        <f>"Q"&amp;INT((MONTH(SalesData[[#This Row],[Order Date]])+2)/3)&amp;"-"&amp;YEAR(SalesData[[#This Row],[Order Date]])</f>
        <v>Q4-2023</v>
      </c>
    </row>
    <row r="8231" spans="1:22" x14ac:dyDescent="0.35">
      <c r="A8231" t="s">
        <v>8372</v>
      </c>
      <c r="B8231" s="1">
        <v>45234</v>
      </c>
      <c r="C8231" t="s">
        <v>49</v>
      </c>
      <c r="D8231" t="s">
        <v>39</v>
      </c>
      <c r="E8231">
        <v>5473036794</v>
      </c>
      <c r="F8231" t="s">
        <v>170</v>
      </c>
      <c r="G8231" t="s">
        <v>69</v>
      </c>
      <c r="H8231" t="s">
        <v>11357</v>
      </c>
      <c r="I8231" t="s">
        <v>31</v>
      </c>
      <c r="J8231" t="s">
        <v>62</v>
      </c>
      <c r="K8231">
        <v>4859.7700000000004</v>
      </c>
      <c r="L8231">
        <v>748.62</v>
      </c>
      <c r="M8231" t="s">
        <v>62</v>
      </c>
      <c r="N8231">
        <v>0.15404432720066999</v>
      </c>
      <c r="O8231" t="s">
        <v>11351</v>
      </c>
      <c r="P8231" t="s">
        <v>11352</v>
      </c>
      <c r="R8231" t="s">
        <v>11353</v>
      </c>
      <c r="S8231">
        <f>IF(SalesData[[#This Row],[Return Status]]="Returned",1,0)</f>
        <v>0</v>
      </c>
      <c r="T8231">
        <v>2081.52</v>
      </c>
      <c r="U8231" s="2">
        <f>EOMONTH(SalesData[[#This Row],[Order Date]],0)</f>
        <v>45260</v>
      </c>
      <c r="V8231" s="9" t="str">
        <f>"Q"&amp;INT((MONTH(SalesData[[#This Row],[Order Date]])+2)/3)&amp;"-"&amp;YEAR(SalesData[[#This Row],[Order Date]])</f>
        <v>Q4-2023</v>
      </c>
    </row>
    <row r="8232" spans="1:22" x14ac:dyDescent="0.35">
      <c r="A8232" t="s">
        <v>8373</v>
      </c>
      <c r="B8232" s="1">
        <v>45242</v>
      </c>
      <c r="C8232" t="s">
        <v>92</v>
      </c>
      <c r="D8232" t="s">
        <v>80</v>
      </c>
      <c r="E8232">
        <v>1004136475</v>
      </c>
      <c r="F8232" t="s">
        <v>292</v>
      </c>
      <c r="G8232" t="s">
        <v>69</v>
      </c>
      <c r="H8232" t="s">
        <v>41</v>
      </c>
      <c r="I8232" t="s">
        <v>31</v>
      </c>
      <c r="J8232" t="s">
        <v>43</v>
      </c>
      <c r="K8232">
        <v>3359.63</v>
      </c>
      <c r="L8232">
        <v>799.2</v>
      </c>
      <c r="M8232" t="s">
        <v>43</v>
      </c>
      <c r="N8232">
        <v>0.23788333834380601</v>
      </c>
      <c r="O8232" t="s">
        <v>11351</v>
      </c>
      <c r="P8232" t="s">
        <v>11354</v>
      </c>
      <c r="R8232" t="s">
        <v>11353</v>
      </c>
      <c r="S8232">
        <f>IF(SalesData[[#This Row],[Return Status]]="Returned",1,0)</f>
        <v>0</v>
      </c>
      <c r="T8232">
        <v>2081.52</v>
      </c>
      <c r="U8232" s="2">
        <f>EOMONTH(SalesData[[#This Row],[Order Date]],0)</f>
        <v>45260</v>
      </c>
      <c r="V8232" s="9" t="str">
        <f>"Q"&amp;INT((MONTH(SalesData[[#This Row],[Order Date]])+2)/3)&amp;"-"&amp;YEAR(SalesData[[#This Row],[Order Date]])</f>
        <v>Q4-2023</v>
      </c>
    </row>
    <row r="8233" spans="1:22" x14ac:dyDescent="0.35">
      <c r="A8233" t="s">
        <v>8374</v>
      </c>
      <c r="B8233" s="1">
        <v>45248</v>
      </c>
      <c r="C8233" t="s">
        <v>45</v>
      </c>
      <c r="D8233" t="s">
        <v>39</v>
      </c>
      <c r="E8233">
        <v>4931503445</v>
      </c>
      <c r="F8233" t="s">
        <v>170</v>
      </c>
      <c r="G8233" t="s">
        <v>69</v>
      </c>
      <c r="H8233" t="s">
        <v>41</v>
      </c>
      <c r="I8233" t="s">
        <v>31</v>
      </c>
      <c r="J8233" t="s">
        <v>65</v>
      </c>
      <c r="K8233">
        <v>206.83</v>
      </c>
      <c r="L8233">
        <v>56.67</v>
      </c>
      <c r="M8233" t="s">
        <v>65</v>
      </c>
      <c r="N8233">
        <v>0.27399313445825102</v>
      </c>
      <c r="O8233" t="s">
        <v>11361</v>
      </c>
      <c r="P8233" t="s">
        <v>11354</v>
      </c>
      <c r="R8233" t="s">
        <v>11353</v>
      </c>
      <c r="S8233">
        <f>IF(SalesData[[#This Row],[Return Status]]="Returned",1,0)</f>
        <v>0</v>
      </c>
      <c r="T8233">
        <v>2081.52</v>
      </c>
      <c r="U8233" s="2">
        <f>EOMONTH(SalesData[[#This Row],[Order Date]],0)</f>
        <v>45260</v>
      </c>
      <c r="V8233" s="9" t="str">
        <f>"Q"&amp;INT((MONTH(SalesData[[#This Row],[Order Date]])+2)/3)&amp;"-"&amp;YEAR(SalesData[[#This Row],[Order Date]])</f>
        <v>Q4-2023</v>
      </c>
    </row>
    <row r="8234" spans="1:22" x14ac:dyDescent="0.35">
      <c r="A8234" t="s">
        <v>8375</v>
      </c>
      <c r="B8234" s="1">
        <v>45258</v>
      </c>
      <c r="C8234" t="s">
        <v>162</v>
      </c>
      <c r="D8234" t="s">
        <v>39</v>
      </c>
      <c r="E8234">
        <v>2860099800</v>
      </c>
      <c r="F8234" t="s">
        <v>88</v>
      </c>
      <c r="G8234" t="s">
        <v>89</v>
      </c>
      <c r="H8234" t="s">
        <v>90</v>
      </c>
      <c r="I8234" t="s">
        <v>31</v>
      </c>
      <c r="J8234" t="s">
        <v>62</v>
      </c>
      <c r="K8234">
        <v>240.97</v>
      </c>
      <c r="L8234">
        <v>48.31</v>
      </c>
      <c r="M8234" t="s">
        <v>62</v>
      </c>
      <c r="N8234">
        <v>0.20048138772461299</v>
      </c>
      <c r="O8234" t="s">
        <v>11361</v>
      </c>
      <c r="P8234" t="s">
        <v>11354</v>
      </c>
      <c r="R8234" t="s">
        <v>11353</v>
      </c>
      <c r="S8234">
        <f>IF(SalesData[[#This Row],[Return Status]]="Returned",1,0)</f>
        <v>0</v>
      </c>
      <c r="T8234">
        <v>207.68</v>
      </c>
      <c r="U8234" s="2">
        <f>EOMONTH(SalesData[[#This Row],[Order Date]],0)</f>
        <v>45260</v>
      </c>
      <c r="V8234" s="9" t="str">
        <f>"Q"&amp;INT((MONTH(SalesData[[#This Row],[Order Date]])+2)/3)&amp;"-"&amp;YEAR(SalesData[[#This Row],[Order Date]])</f>
        <v>Q4-2023</v>
      </c>
    </row>
    <row r="8235" spans="1:22" x14ac:dyDescent="0.35">
      <c r="A8235" t="s">
        <v>8376</v>
      </c>
      <c r="B8235" s="1">
        <v>45233</v>
      </c>
      <c r="C8235" t="s">
        <v>57</v>
      </c>
      <c r="D8235" t="s">
        <v>99</v>
      </c>
      <c r="E8235">
        <v>6974926987</v>
      </c>
      <c r="F8235" t="s">
        <v>387</v>
      </c>
      <c r="G8235" t="s">
        <v>89</v>
      </c>
      <c r="H8235" t="s">
        <v>90</v>
      </c>
      <c r="I8235" t="s">
        <v>31</v>
      </c>
      <c r="J8235" t="s">
        <v>42</v>
      </c>
      <c r="K8235">
        <v>2532.9</v>
      </c>
      <c r="L8235">
        <v>514.95000000000005</v>
      </c>
      <c r="M8235" t="s">
        <v>43</v>
      </c>
      <c r="N8235">
        <v>0.20330451261400001</v>
      </c>
      <c r="O8235" t="s">
        <v>11351</v>
      </c>
      <c r="P8235" t="s">
        <v>11354</v>
      </c>
      <c r="Q8235" t="s">
        <v>11376</v>
      </c>
      <c r="R8235" t="s">
        <v>11360</v>
      </c>
      <c r="S8235">
        <f>IF(SalesData[[#This Row],[Return Status]]="Returned",1,0)</f>
        <v>1</v>
      </c>
      <c r="T8235">
        <v>207.68</v>
      </c>
      <c r="U8235" s="2">
        <f>EOMONTH(SalesData[[#This Row],[Order Date]],0)</f>
        <v>45260</v>
      </c>
      <c r="V8235" s="9" t="str">
        <f>"Q"&amp;INT((MONTH(SalesData[[#This Row],[Order Date]])+2)/3)&amp;"-"&amp;YEAR(SalesData[[#This Row],[Order Date]])</f>
        <v>Q4-2023</v>
      </c>
    </row>
    <row r="8236" spans="1:22" x14ac:dyDescent="0.35">
      <c r="A8236" t="s">
        <v>8377</v>
      </c>
      <c r="B8236" s="1">
        <v>45246</v>
      </c>
      <c r="C8236" t="s">
        <v>144</v>
      </c>
      <c r="D8236" t="s">
        <v>72</v>
      </c>
      <c r="E8236">
        <v>9130405955</v>
      </c>
      <c r="F8236" t="s">
        <v>58</v>
      </c>
      <c r="G8236" t="s">
        <v>280</v>
      </c>
      <c r="H8236" t="s">
        <v>60</v>
      </c>
      <c r="I8236" t="s">
        <v>31</v>
      </c>
      <c r="J8236" t="s">
        <v>18</v>
      </c>
      <c r="K8236">
        <v>3046.71</v>
      </c>
      <c r="L8236">
        <v>313.83999999999997</v>
      </c>
      <c r="M8236" t="s">
        <v>19</v>
      </c>
      <c r="N8236">
        <v>0.103009475795202</v>
      </c>
      <c r="O8236" t="s">
        <v>11351</v>
      </c>
      <c r="P8236" t="s">
        <v>11352</v>
      </c>
      <c r="R8236" t="s">
        <v>11353</v>
      </c>
      <c r="S8236">
        <f>IF(SalesData[[#This Row],[Return Status]]="Returned",1,0)</f>
        <v>0</v>
      </c>
      <c r="U8236" s="2">
        <f>EOMONTH(SalesData[[#This Row],[Order Date]],0)</f>
        <v>45260</v>
      </c>
      <c r="V8236" s="9" t="str">
        <f>"Q"&amp;INT((MONTH(SalesData[[#This Row],[Order Date]])+2)/3)&amp;"-"&amp;YEAR(SalesData[[#This Row],[Order Date]])</f>
        <v>Q4-2023</v>
      </c>
    </row>
    <row r="8237" spans="1:22" x14ac:dyDescent="0.35">
      <c r="A8237" t="s">
        <v>8378</v>
      </c>
      <c r="B8237" s="1">
        <v>45237</v>
      </c>
      <c r="C8237" t="s">
        <v>124</v>
      </c>
      <c r="D8237" t="s">
        <v>27</v>
      </c>
      <c r="E8237">
        <v>7548519879</v>
      </c>
      <c r="F8237" t="s">
        <v>163</v>
      </c>
      <c r="G8237" t="s">
        <v>164</v>
      </c>
      <c r="H8237" t="s">
        <v>11357</v>
      </c>
      <c r="I8237" t="s">
        <v>36</v>
      </c>
      <c r="J8237" t="s">
        <v>65</v>
      </c>
      <c r="K8237">
        <v>4719.75</v>
      </c>
      <c r="L8237">
        <v>194.89</v>
      </c>
      <c r="M8237" t="s">
        <v>65</v>
      </c>
      <c r="N8237">
        <v>4.1292441336935201E-2</v>
      </c>
      <c r="O8237" t="s">
        <v>11351</v>
      </c>
      <c r="P8237" t="s">
        <v>11356</v>
      </c>
      <c r="R8237" t="s">
        <v>11353</v>
      </c>
      <c r="S8237">
        <f>IF(SalesData[[#This Row],[Return Status]]="Returned",1,0)</f>
        <v>0</v>
      </c>
      <c r="U8237" s="2">
        <f>EOMONTH(SalesData[[#This Row],[Order Date]],0)</f>
        <v>45260</v>
      </c>
      <c r="V8237" s="9" t="str">
        <f>"Q"&amp;INT((MONTH(SalesData[[#This Row],[Order Date]])+2)/3)&amp;"-"&amp;YEAR(SalesData[[#This Row],[Order Date]])</f>
        <v>Q4-2023</v>
      </c>
    </row>
    <row r="8238" spans="1:22" x14ac:dyDescent="0.35">
      <c r="A8238" t="s">
        <v>8379</v>
      </c>
      <c r="B8238" s="1">
        <v>45252</v>
      </c>
      <c r="C8238" t="s">
        <v>162</v>
      </c>
      <c r="D8238" t="s">
        <v>72</v>
      </c>
      <c r="E8238">
        <v>9003545479</v>
      </c>
      <c r="F8238" t="s">
        <v>78</v>
      </c>
      <c r="G8238" t="s">
        <v>15</v>
      </c>
      <c r="H8238" t="s">
        <v>16</v>
      </c>
      <c r="I8238" t="s">
        <v>17</v>
      </c>
      <c r="J8238" t="s">
        <v>62</v>
      </c>
      <c r="K8238">
        <v>1882.29</v>
      </c>
      <c r="L8238">
        <v>291.27999999999997</v>
      </c>
      <c r="M8238" t="s">
        <v>62</v>
      </c>
      <c r="N8238">
        <v>0.15474767437536199</v>
      </c>
      <c r="O8238" t="s">
        <v>11351</v>
      </c>
      <c r="P8238" t="s">
        <v>11352</v>
      </c>
      <c r="R8238" t="s">
        <v>11353</v>
      </c>
      <c r="S8238">
        <f>IF(SalesData[[#This Row],[Return Status]]="Returned",1,0)</f>
        <v>0</v>
      </c>
      <c r="T8238">
        <v>2085.91</v>
      </c>
      <c r="U8238" s="2">
        <f>EOMONTH(SalesData[[#This Row],[Order Date]],0)</f>
        <v>45260</v>
      </c>
      <c r="V8238" s="9" t="str">
        <f>"Q"&amp;INT((MONTH(SalesData[[#This Row],[Order Date]])+2)/3)&amp;"-"&amp;YEAR(SalesData[[#This Row],[Order Date]])</f>
        <v>Q4-2023</v>
      </c>
    </row>
    <row r="8239" spans="1:22" x14ac:dyDescent="0.35">
      <c r="A8239" t="s">
        <v>8380</v>
      </c>
      <c r="B8239" s="1">
        <v>45248</v>
      </c>
      <c r="C8239" t="s">
        <v>12</v>
      </c>
      <c r="D8239" t="s">
        <v>80</v>
      </c>
      <c r="E8239">
        <v>3775591981</v>
      </c>
      <c r="F8239" t="s">
        <v>58</v>
      </c>
      <c r="G8239" t="s">
        <v>59</v>
      </c>
      <c r="H8239" t="s">
        <v>60</v>
      </c>
      <c r="I8239" t="s">
        <v>31</v>
      </c>
      <c r="J8239" t="s">
        <v>65</v>
      </c>
      <c r="K8239">
        <v>4307.07</v>
      </c>
      <c r="L8239">
        <v>850.39</v>
      </c>
      <c r="M8239" t="s">
        <v>65</v>
      </c>
      <c r="N8239">
        <v>0.197440487384695</v>
      </c>
      <c r="O8239" t="s">
        <v>11351</v>
      </c>
      <c r="P8239" t="s">
        <v>11352</v>
      </c>
      <c r="R8239" t="s">
        <v>11353</v>
      </c>
      <c r="S8239">
        <f>IF(SalesData[[#This Row],[Return Status]]="Returned",1,0)</f>
        <v>0</v>
      </c>
      <c r="T8239">
        <v>2183.56</v>
      </c>
      <c r="U8239" s="2">
        <f>EOMONTH(SalesData[[#This Row],[Order Date]],0)</f>
        <v>45260</v>
      </c>
      <c r="V8239" s="9" t="str">
        <f>"Q"&amp;INT((MONTH(SalesData[[#This Row],[Order Date]])+2)/3)&amp;"-"&amp;YEAR(SalesData[[#This Row],[Order Date]])</f>
        <v>Q4-2023</v>
      </c>
    </row>
    <row r="8240" spans="1:22" x14ac:dyDescent="0.35">
      <c r="A8240" t="s">
        <v>8381</v>
      </c>
      <c r="B8240" s="1">
        <v>45252</v>
      </c>
      <c r="C8240" t="s">
        <v>162</v>
      </c>
      <c r="D8240" t="s">
        <v>145</v>
      </c>
      <c r="E8240">
        <v>463954397</v>
      </c>
      <c r="F8240" t="s">
        <v>154</v>
      </c>
      <c r="G8240" t="s">
        <v>29</v>
      </c>
      <c r="H8240" t="s">
        <v>30</v>
      </c>
      <c r="I8240" t="s">
        <v>31</v>
      </c>
      <c r="J8240" t="s">
        <v>65</v>
      </c>
      <c r="K8240">
        <v>2043.35</v>
      </c>
      <c r="L8240">
        <v>181.28</v>
      </c>
      <c r="M8240" t="s">
        <v>65</v>
      </c>
      <c r="N8240">
        <v>8.8717057772775096E-2</v>
      </c>
      <c r="O8240" t="s">
        <v>11351</v>
      </c>
      <c r="P8240" t="s">
        <v>11356</v>
      </c>
      <c r="R8240" t="s">
        <v>11353</v>
      </c>
      <c r="S8240">
        <f>IF(SalesData[[#This Row],[Return Status]]="Returned",1,0)</f>
        <v>0</v>
      </c>
      <c r="T8240">
        <v>2788.38</v>
      </c>
      <c r="U8240" s="2">
        <f>EOMONTH(SalesData[[#This Row],[Order Date]],0)</f>
        <v>45260</v>
      </c>
      <c r="V8240" s="9" t="str">
        <f>"Q"&amp;INT((MONTH(SalesData[[#This Row],[Order Date]])+2)/3)&amp;"-"&amp;YEAR(SalesData[[#This Row],[Order Date]])</f>
        <v>Q4-2023</v>
      </c>
    </row>
    <row r="8241" spans="1:22" x14ac:dyDescent="0.35">
      <c r="A8241" t="s">
        <v>8382</v>
      </c>
      <c r="B8241" s="1">
        <v>45254</v>
      </c>
      <c r="C8241" t="s">
        <v>45</v>
      </c>
      <c r="D8241" t="s">
        <v>13</v>
      </c>
      <c r="E8241">
        <v>9622163248</v>
      </c>
      <c r="F8241" t="s">
        <v>100</v>
      </c>
      <c r="G8241" t="s">
        <v>34</v>
      </c>
      <c r="H8241" t="s">
        <v>35</v>
      </c>
      <c r="I8241" t="s">
        <v>36</v>
      </c>
      <c r="J8241" t="s">
        <v>19</v>
      </c>
      <c r="K8241">
        <v>2978.39</v>
      </c>
      <c r="L8241">
        <v>594.08000000000004</v>
      </c>
      <c r="M8241" t="s">
        <v>19</v>
      </c>
      <c r="N8241">
        <v>0.19946346851822599</v>
      </c>
      <c r="O8241" t="s">
        <v>11351</v>
      </c>
      <c r="P8241" t="s">
        <v>11352</v>
      </c>
      <c r="R8241" t="s">
        <v>11353</v>
      </c>
      <c r="S8241">
        <f>IF(SalesData[[#This Row],[Return Status]]="Returned",1,0)</f>
        <v>0</v>
      </c>
      <c r="U8241" s="2">
        <f>EOMONTH(SalesData[[#This Row],[Order Date]],0)</f>
        <v>45260</v>
      </c>
      <c r="V8241" s="9" t="str">
        <f>"Q"&amp;INT((MONTH(SalesData[[#This Row],[Order Date]])+2)/3)&amp;"-"&amp;YEAR(SalesData[[#This Row],[Order Date]])</f>
        <v>Q4-2023</v>
      </c>
    </row>
    <row r="8242" spans="1:22" x14ac:dyDescent="0.35">
      <c r="A8242" t="s">
        <v>8383</v>
      </c>
      <c r="B8242" s="1">
        <v>45240</v>
      </c>
      <c r="C8242" t="s">
        <v>71</v>
      </c>
      <c r="D8242" t="s">
        <v>27</v>
      </c>
      <c r="E8242">
        <v>4278764235</v>
      </c>
      <c r="F8242" t="s">
        <v>28</v>
      </c>
      <c r="G8242" t="s">
        <v>29</v>
      </c>
      <c r="H8242" t="s">
        <v>30</v>
      </c>
      <c r="I8242" t="s">
        <v>31</v>
      </c>
      <c r="J8242" t="s">
        <v>65</v>
      </c>
      <c r="K8242">
        <v>137.41999999999999</v>
      </c>
      <c r="L8242">
        <v>19.41</v>
      </c>
      <c r="M8242" t="s">
        <v>65</v>
      </c>
      <c r="N8242">
        <v>0.14124581574734399</v>
      </c>
      <c r="O8242" t="s">
        <v>11361</v>
      </c>
      <c r="P8242" t="s">
        <v>11352</v>
      </c>
      <c r="R8242" t="s">
        <v>11353</v>
      </c>
      <c r="S8242">
        <f>IF(SalesData[[#This Row],[Return Status]]="Returned",1,0)</f>
        <v>0</v>
      </c>
      <c r="T8242">
        <v>2788.38</v>
      </c>
      <c r="U8242" s="2">
        <f>EOMONTH(SalesData[[#This Row],[Order Date]],0)</f>
        <v>45260</v>
      </c>
      <c r="V8242" s="9" t="str">
        <f>"Q"&amp;INT((MONTH(SalesData[[#This Row],[Order Date]])+2)/3)&amp;"-"&amp;YEAR(SalesData[[#This Row],[Order Date]])</f>
        <v>Q4-2023</v>
      </c>
    </row>
    <row r="8243" spans="1:22" x14ac:dyDescent="0.35">
      <c r="A8243" t="s">
        <v>8384</v>
      </c>
      <c r="B8243" s="1">
        <v>45249</v>
      </c>
      <c r="C8243" t="s">
        <v>132</v>
      </c>
      <c r="D8243" t="s">
        <v>72</v>
      </c>
      <c r="E8243">
        <v>1769142636</v>
      </c>
      <c r="F8243" t="s">
        <v>116</v>
      </c>
      <c r="G8243" t="s">
        <v>74</v>
      </c>
      <c r="H8243" t="s">
        <v>75</v>
      </c>
      <c r="I8243" t="s">
        <v>36</v>
      </c>
      <c r="J8243" t="s">
        <v>19</v>
      </c>
      <c r="K8243">
        <v>2751.02</v>
      </c>
      <c r="L8243">
        <v>446.98</v>
      </c>
      <c r="M8243" t="s">
        <v>19</v>
      </c>
      <c r="N8243">
        <v>0.16247791728159</v>
      </c>
      <c r="O8243" t="s">
        <v>11351</v>
      </c>
      <c r="P8243" t="s">
        <v>11352</v>
      </c>
      <c r="R8243" t="s">
        <v>11353</v>
      </c>
      <c r="S8243">
        <f>IF(SalesData[[#This Row],[Return Status]]="Returned",1,0)</f>
        <v>0</v>
      </c>
      <c r="T8243">
        <v>2420.2800000000002</v>
      </c>
      <c r="U8243" s="2">
        <f>EOMONTH(SalesData[[#This Row],[Order Date]],0)</f>
        <v>45260</v>
      </c>
      <c r="V8243" s="9" t="str">
        <f>"Q"&amp;INT((MONTH(SalesData[[#This Row],[Order Date]])+2)/3)&amp;"-"&amp;YEAR(SalesData[[#This Row],[Order Date]])</f>
        <v>Q4-2023</v>
      </c>
    </row>
    <row r="8244" spans="1:22" x14ac:dyDescent="0.35">
      <c r="A8244" t="s">
        <v>8385</v>
      </c>
      <c r="B8244" s="1">
        <v>45250</v>
      </c>
      <c r="C8244" t="s">
        <v>38</v>
      </c>
      <c r="D8244" t="s">
        <v>99</v>
      </c>
      <c r="E8244">
        <v>3554596480</v>
      </c>
      <c r="F8244" t="s">
        <v>116</v>
      </c>
      <c r="G8244" t="s">
        <v>74</v>
      </c>
      <c r="H8244" t="s">
        <v>75</v>
      </c>
      <c r="I8244" t="s">
        <v>36</v>
      </c>
      <c r="J8244" t="s">
        <v>65</v>
      </c>
      <c r="K8244">
        <v>2175.7199999999998</v>
      </c>
      <c r="L8244">
        <v>503.53</v>
      </c>
      <c r="M8244" t="s">
        <v>65</v>
      </c>
      <c r="N8244">
        <v>0.23143143419189999</v>
      </c>
      <c r="O8244" t="s">
        <v>11351</v>
      </c>
      <c r="P8244" t="s">
        <v>11354</v>
      </c>
      <c r="R8244" t="s">
        <v>11353</v>
      </c>
      <c r="S8244">
        <f>IF(SalesData[[#This Row],[Return Status]]="Returned",1,0)</f>
        <v>0</v>
      </c>
      <c r="T8244">
        <v>2420.2800000000002</v>
      </c>
      <c r="U8244" s="2">
        <f>EOMONTH(SalesData[[#This Row],[Order Date]],0)</f>
        <v>45260</v>
      </c>
      <c r="V8244" s="9" t="str">
        <f>"Q"&amp;INT((MONTH(SalesData[[#This Row],[Order Date]])+2)/3)&amp;"-"&amp;YEAR(SalesData[[#This Row],[Order Date]])</f>
        <v>Q4-2023</v>
      </c>
    </row>
    <row r="8245" spans="1:22" x14ac:dyDescent="0.35">
      <c r="A8245" t="s">
        <v>8386</v>
      </c>
      <c r="B8245" s="1">
        <v>45239</v>
      </c>
      <c r="C8245" t="s">
        <v>144</v>
      </c>
      <c r="D8245" t="s">
        <v>99</v>
      </c>
      <c r="E8245">
        <v>698299314</v>
      </c>
      <c r="F8245" t="s">
        <v>168</v>
      </c>
      <c r="G8245" t="s">
        <v>54</v>
      </c>
      <c r="H8245" t="s">
        <v>55</v>
      </c>
      <c r="I8245" t="s">
        <v>31</v>
      </c>
      <c r="J8245" t="s">
        <v>43</v>
      </c>
      <c r="K8245">
        <v>3102.34</v>
      </c>
      <c r="L8245">
        <v>338.24</v>
      </c>
      <c r="M8245" t="s">
        <v>43</v>
      </c>
      <c r="N8245">
        <v>0.10902737933301999</v>
      </c>
      <c r="O8245" t="s">
        <v>11351</v>
      </c>
      <c r="P8245" t="s">
        <v>11352</v>
      </c>
      <c r="R8245" t="s">
        <v>11353</v>
      </c>
      <c r="S8245">
        <f>IF(SalesData[[#This Row],[Return Status]]="Returned",1,0)</f>
        <v>0</v>
      </c>
      <c r="U8245" s="2">
        <f>EOMONTH(SalesData[[#This Row],[Order Date]],0)</f>
        <v>45260</v>
      </c>
      <c r="V8245" s="9" t="str">
        <f>"Q"&amp;INT((MONTH(SalesData[[#This Row],[Order Date]])+2)/3)&amp;"-"&amp;YEAR(SalesData[[#This Row],[Order Date]])</f>
        <v>Q4-2023</v>
      </c>
    </row>
    <row r="8246" spans="1:22" x14ac:dyDescent="0.35">
      <c r="A8246" t="s">
        <v>8387</v>
      </c>
      <c r="B8246" s="1">
        <v>45237</v>
      </c>
      <c r="C8246" t="s">
        <v>113</v>
      </c>
      <c r="D8246" t="s">
        <v>80</v>
      </c>
      <c r="E8246">
        <v>587028646</v>
      </c>
      <c r="F8246" t="s">
        <v>181</v>
      </c>
      <c r="G8246" t="s">
        <v>54</v>
      </c>
      <c r="H8246" t="s">
        <v>55</v>
      </c>
      <c r="I8246" t="s">
        <v>31</v>
      </c>
      <c r="J8246" t="s">
        <v>65</v>
      </c>
      <c r="K8246">
        <v>1190.0999999999999</v>
      </c>
      <c r="L8246">
        <v>165.82</v>
      </c>
      <c r="M8246" t="s">
        <v>65</v>
      </c>
      <c r="N8246">
        <v>0.13933282917401901</v>
      </c>
      <c r="O8246" t="s">
        <v>11351</v>
      </c>
      <c r="P8246" t="s">
        <v>11352</v>
      </c>
      <c r="R8246" t="s">
        <v>11353</v>
      </c>
      <c r="S8246">
        <f>IF(SalesData[[#This Row],[Return Status]]="Returned",1,0)</f>
        <v>0</v>
      </c>
      <c r="U8246" s="2">
        <f>EOMONTH(SalesData[[#This Row],[Order Date]],0)</f>
        <v>45260</v>
      </c>
      <c r="V8246" s="9" t="str">
        <f>"Q"&amp;INT((MONTH(SalesData[[#This Row],[Order Date]])+2)/3)&amp;"-"&amp;YEAR(SalesData[[#This Row],[Order Date]])</f>
        <v>Q4-2023</v>
      </c>
    </row>
    <row r="8247" spans="1:22" x14ac:dyDescent="0.35">
      <c r="A8247" t="s">
        <v>8388</v>
      </c>
      <c r="B8247" s="1">
        <v>45237</v>
      </c>
      <c r="C8247" t="s">
        <v>57</v>
      </c>
      <c r="D8247" t="s">
        <v>145</v>
      </c>
      <c r="E8247">
        <v>822170718</v>
      </c>
      <c r="F8247" t="s">
        <v>357</v>
      </c>
      <c r="G8247" t="s">
        <v>164</v>
      </c>
      <c r="H8247" t="s">
        <v>165</v>
      </c>
      <c r="I8247" t="s">
        <v>36</v>
      </c>
      <c r="J8247" t="s">
        <v>65</v>
      </c>
      <c r="K8247">
        <v>436.67</v>
      </c>
      <c r="L8247">
        <v>88.05</v>
      </c>
      <c r="M8247" t="s">
        <v>65</v>
      </c>
      <c r="N8247">
        <v>0.20163968213983099</v>
      </c>
      <c r="O8247" t="s">
        <v>11361</v>
      </c>
      <c r="P8247" t="s">
        <v>11354</v>
      </c>
      <c r="R8247" t="s">
        <v>11353</v>
      </c>
      <c r="S8247">
        <f>IF(SalesData[[#This Row],[Return Status]]="Returned",1,0)</f>
        <v>0</v>
      </c>
      <c r="U8247" s="2">
        <f>EOMONTH(SalesData[[#This Row],[Order Date]],0)</f>
        <v>45260</v>
      </c>
      <c r="V8247" s="9" t="str">
        <f>"Q"&amp;INT((MONTH(SalesData[[#This Row],[Order Date]])+2)/3)&amp;"-"&amp;YEAR(SalesData[[#This Row],[Order Date]])</f>
        <v>Q4-2023</v>
      </c>
    </row>
    <row r="8248" spans="1:22" x14ac:dyDescent="0.35">
      <c r="A8248" t="s">
        <v>8389</v>
      </c>
      <c r="B8248" s="1">
        <v>45231</v>
      </c>
      <c r="C8248" t="s">
        <v>113</v>
      </c>
      <c r="D8248" t="s">
        <v>13</v>
      </c>
      <c r="E8248">
        <v>2033733255</v>
      </c>
      <c r="F8248" t="s">
        <v>53</v>
      </c>
      <c r="G8248" t="s">
        <v>54</v>
      </c>
      <c r="H8248" t="s">
        <v>55</v>
      </c>
      <c r="I8248" t="s">
        <v>31</v>
      </c>
      <c r="J8248" t="s">
        <v>19</v>
      </c>
      <c r="K8248">
        <v>3595.28</v>
      </c>
      <c r="L8248">
        <v>476.53</v>
      </c>
      <c r="M8248" t="s">
        <v>19</v>
      </c>
      <c r="N8248">
        <v>0.13254322333726401</v>
      </c>
      <c r="O8248" t="s">
        <v>11351</v>
      </c>
      <c r="P8248" t="s">
        <v>11352</v>
      </c>
      <c r="R8248" t="s">
        <v>11353</v>
      </c>
      <c r="S8248">
        <f>IF(SalesData[[#This Row],[Return Status]]="Returned",1,0)</f>
        <v>0</v>
      </c>
      <c r="U8248" s="2">
        <f>EOMONTH(SalesData[[#This Row],[Order Date]],0)</f>
        <v>45260</v>
      </c>
      <c r="V8248" s="9" t="str">
        <f>"Q"&amp;INT((MONTH(SalesData[[#This Row],[Order Date]])+2)/3)&amp;"-"&amp;YEAR(SalesData[[#This Row],[Order Date]])</f>
        <v>Q4-2023</v>
      </c>
    </row>
    <row r="8249" spans="1:22" x14ac:dyDescent="0.35">
      <c r="A8249" t="s">
        <v>8390</v>
      </c>
      <c r="B8249" s="1">
        <v>45231</v>
      </c>
      <c r="C8249" t="s">
        <v>325</v>
      </c>
      <c r="D8249" t="s">
        <v>72</v>
      </c>
      <c r="E8249">
        <v>6623432397</v>
      </c>
      <c r="F8249" t="s">
        <v>22</v>
      </c>
      <c r="G8249" t="s">
        <v>23</v>
      </c>
      <c r="H8249" t="s">
        <v>24</v>
      </c>
      <c r="I8249" t="s">
        <v>17</v>
      </c>
      <c r="J8249" t="s">
        <v>62</v>
      </c>
      <c r="K8249">
        <v>2034.95</v>
      </c>
      <c r="L8249">
        <v>519.03</v>
      </c>
      <c r="M8249" t="s">
        <v>62</v>
      </c>
      <c r="N8249">
        <v>0.25505786382957801</v>
      </c>
      <c r="O8249" t="s">
        <v>11351</v>
      </c>
      <c r="P8249" t="s">
        <v>11354</v>
      </c>
      <c r="R8249" t="s">
        <v>11353</v>
      </c>
      <c r="S8249">
        <f>IF(SalesData[[#This Row],[Return Status]]="Returned",1,0)</f>
        <v>0</v>
      </c>
      <c r="T8249">
        <v>2821.33</v>
      </c>
      <c r="U8249" s="2">
        <f>EOMONTH(SalesData[[#This Row],[Order Date]],0)</f>
        <v>45260</v>
      </c>
      <c r="V8249" s="9" t="str">
        <f>"Q"&amp;INT((MONTH(SalesData[[#This Row],[Order Date]])+2)/3)&amp;"-"&amp;YEAR(SalesData[[#This Row],[Order Date]])</f>
        <v>Q4-2023</v>
      </c>
    </row>
    <row r="8250" spans="1:22" x14ac:dyDescent="0.35">
      <c r="A8250" t="s">
        <v>8391</v>
      </c>
      <c r="B8250" s="1">
        <v>45237</v>
      </c>
      <c r="C8250" t="s">
        <v>162</v>
      </c>
      <c r="D8250" t="s">
        <v>46</v>
      </c>
      <c r="E8250">
        <v>677123087</v>
      </c>
      <c r="F8250" t="s">
        <v>116</v>
      </c>
      <c r="G8250" t="s">
        <v>74</v>
      </c>
      <c r="H8250" t="s">
        <v>75</v>
      </c>
      <c r="I8250" t="s">
        <v>36</v>
      </c>
      <c r="J8250" t="s">
        <v>19</v>
      </c>
      <c r="K8250">
        <v>3966.19</v>
      </c>
      <c r="L8250">
        <v>370.22</v>
      </c>
      <c r="M8250" t="s">
        <v>19</v>
      </c>
      <c r="N8250">
        <v>9.3343990076118405E-2</v>
      </c>
      <c r="O8250" t="s">
        <v>11351</v>
      </c>
      <c r="P8250" t="s">
        <v>11356</v>
      </c>
      <c r="Q8250" t="s">
        <v>11376</v>
      </c>
      <c r="R8250" t="s">
        <v>11360</v>
      </c>
      <c r="S8250">
        <f>IF(SalesData[[#This Row],[Return Status]]="Returned",1,0)</f>
        <v>1</v>
      </c>
      <c r="T8250">
        <v>2420.2800000000002</v>
      </c>
      <c r="U8250" s="2">
        <f>EOMONTH(SalesData[[#This Row],[Order Date]],0)</f>
        <v>45260</v>
      </c>
      <c r="V8250" s="9" t="str">
        <f>"Q"&amp;INT((MONTH(SalesData[[#This Row],[Order Date]])+2)/3)&amp;"-"&amp;YEAR(SalesData[[#This Row],[Order Date]])</f>
        <v>Q4-2023</v>
      </c>
    </row>
    <row r="8251" spans="1:22" x14ac:dyDescent="0.35">
      <c r="A8251" t="s">
        <v>8392</v>
      </c>
      <c r="B8251" s="1">
        <v>45257</v>
      </c>
      <c r="C8251" t="s">
        <v>113</v>
      </c>
      <c r="D8251" t="s">
        <v>72</v>
      </c>
      <c r="E8251">
        <v>322318686</v>
      </c>
      <c r="F8251" t="s">
        <v>58</v>
      </c>
      <c r="G8251" t="s">
        <v>59</v>
      </c>
      <c r="H8251" t="s">
        <v>60</v>
      </c>
      <c r="I8251" t="s">
        <v>31</v>
      </c>
      <c r="J8251" t="s">
        <v>18</v>
      </c>
      <c r="K8251">
        <v>3827.09</v>
      </c>
      <c r="L8251">
        <v>810.46</v>
      </c>
      <c r="M8251" t="s">
        <v>19</v>
      </c>
      <c r="N8251">
        <v>0.21176925549177</v>
      </c>
      <c r="O8251" t="s">
        <v>11351</v>
      </c>
      <c r="P8251" t="s">
        <v>11354</v>
      </c>
      <c r="Q8251" t="s">
        <v>11363</v>
      </c>
      <c r="R8251" t="s">
        <v>11360</v>
      </c>
      <c r="S8251">
        <f>IF(SalesData[[#This Row],[Return Status]]="Returned",1,0)</f>
        <v>1</v>
      </c>
      <c r="T8251">
        <v>2183.56</v>
      </c>
      <c r="U8251" s="2">
        <f>EOMONTH(SalesData[[#This Row],[Order Date]],0)</f>
        <v>45260</v>
      </c>
      <c r="V8251" s="9" t="str">
        <f>"Q"&amp;INT((MONTH(SalesData[[#This Row],[Order Date]])+2)/3)&amp;"-"&amp;YEAR(SalesData[[#This Row],[Order Date]])</f>
        <v>Q4-2023</v>
      </c>
    </row>
    <row r="8252" spans="1:22" x14ac:dyDescent="0.35">
      <c r="A8252" t="s">
        <v>8393</v>
      </c>
      <c r="B8252" s="1">
        <v>45254</v>
      </c>
      <c r="C8252" t="s">
        <v>176</v>
      </c>
      <c r="D8252" t="s">
        <v>72</v>
      </c>
      <c r="E8252">
        <v>1186660780</v>
      </c>
      <c r="F8252" t="s">
        <v>116</v>
      </c>
      <c r="G8252" t="s">
        <v>74</v>
      </c>
      <c r="H8252" t="s">
        <v>75</v>
      </c>
      <c r="I8252" t="s">
        <v>36</v>
      </c>
      <c r="J8252" t="s">
        <v>65</v>
      </c>
      <c r="K8252">
        <v>4210.42</v>
      </c>
      <c r="L8252">
        <v>409.29</v>
      </c>
      <c r="M8252" t="s">
        <v>65</v>
      </c>
      <c r="N8252">
        <v>9.7208829522945503E-2</v>
      </c>
      <c r="O8252" t="s">
        <v>11351</v>
      </c>
      <c r="P8252" t="s">
        <v>11356</v>
      </c>
      <c r="R8252" t="s">
        <v>11353</v>
      </c>
      <c r="S8252">
        <f>IF(SalesData[[#This Row],[Return Status]]="Returned",1,0)</f>
        <v>0</v>
      </c>
      <c r="T8252">
        <v>2420.2800000000002</v>
      </c>
      <c r="U8252" s="2">
        <f>EOMONTH(SalesData[[#This Row],[Order Date]],0)</f>
        <v>45260</v>
      </c>
      <c r="V8252" s="9" t="str">
        <f>"Q"&amp;INT((MONTH(SalesData[[#This Row],[Order Date]])+2)/3)&amp;"-"&amp;YEAR(SalesData[[#This Row],[Order Date]])</f>
        <v>Q4-2023</v>
      </c>
    </row>
    <row r="8253" spans="1:22" x14ac:dyDescent="0.35">
      <c r="A8253" t="s">
        <v>8394</v>
      </c>
      <c r="B8253" s="1">
        <v>45235</v>
      </c>
      <c r="C8253" t="s">
        <v>106</v>
      </c>
      <c r="D8253" t="s">
        <v>46</v>
      </c>
      <c r="E8253">
        <v>8447911139</v>
      </c>
      <c r="F8253" t="s">
        <v>159</v>
      </c>
      <c r="G8253" t="s">
        <v>84</v>
      </c>
      <c r="H8253" t="s">
        <v>11357</v>
      </c>
      <c r="I8253" t="s">
        <v>31</v>
      </c>
      <c r="J8253" t="s">
        <v>65</v>
      </c>
      <c r="K8253">
        <v>238.54</v>
      </c>
      <c r="L8253">
        <v>46.98</v>
      </c>
      <c r="M8253" t="s">
        <v>65</v>
      </c>
      <c r="N8253">
        <v>0.19694810094743001</v>
      </c>
      <c r="O8253" t="s">
        <v>11361</v>
      </c>
      <c r="P8253" t="s">
        <v>11352</v>
      </c>
      <c r="Q8253" t="s">
        <v>11376</v>
      </c>
      <c r="R8253" t="s">
        <v>11360</v>
      </c>
      <c r="S8253">
        <f>IF(SalesData[[#This Row],[Return Status]]="Returned",1,0)</f>
        <v>1</v>
      </c>
      <c r="T8253">
        <v>847.14</v>
      </c>
      <c r="U8253" s="2">
        <f>EOMONTH(SalesData[[#This Row],[Order Date]],0)</f>
        <v>45260</v>
      </c>
      <c r="V8253" s="9" t="str">
        <f>"Q"&amp;INT((MONTH(SalesData[[#This Row],[Order Date]])+2)/3)&amp;"-"&amp;YEAR(SalesData[[#This Row],[Order Date]])</f>
        <v>Q4-2023</v>
      </c>
    </row>
    <row r="8254" spans="1:22" x14ac:dyDescent="0.35">
      <c r="A8254" t="s">
        <v>8395</v>
      </c>
      <c r="B8254" s="1">
        <v>45237</v>
      </c>
      <c r="C8254" t="s">
        <v>77</v>
      </c>
      <c r="D8254" t="s">
        <v>80</v>
      </c>
      <c r="E8254">
        <v>2279848479</v>
      </c>
      <c r="F8254" t="s">
        <v>222</v>
      </c>
      <c r="G8254" t="s">
        <v>11381</v>
      </c>
      <c r="H8254" t="s">
        <v>165</v>
      </c>
      <c r="I8254" t="s">
        <v>36</v>
      </c>
      <c r="J8254" t="s">
        <v>62</v>
      </c>
      <c r="K8254">
        <v>2204.73</v>
      </c>
      <c r="L8254">
        <v>426.46</v>
      </c>
      <c r="M8254" t="s">
        <v>62</v>
      </c>
      <c r="N8254">
        <v>0.19342958094641999</v>
      </c>
      <c r="O8254" t="s">
        <v>11351</v>
      </c>
      <c r="P8254" t="s">
        <v>11352</v>
      </c>
      <c r="R8254" t="s">
        <v>11353</v>
      </c>
      <c r="S8254">
        <f>IF(SalesData[[#This Row],[Return Status]]="Returned",1,0)</f>
        <v>0</v>
      </c>
      <c r="U8254" s="2">
        <f>EOMONTH(SalesData[[#This Row],[Order Date]],0)</f>
        <v>45260</v>
      </c>
      <c r="V8254" s="9" t="str">
        <f>"Q"&amp;INT((MONTH(SalesData[[#This Row],[Order Date]])+2)/3)&amp;"-"&amp;YEAR(SalesData[[#This Row],[Order Date]])</f>
        <v>Q4-2023</v>
      </c>
    </row>
    <row r="8255" spans="1:22" x14ac:dyDescent="0.35">
      <c r="A8255" t="s">
        <v>8396</v>
      </c>
      <c r="B8255" s="1">
        <v>45233</v>
      </c>
      <c r="C8255" t="s">
        <v>77</v>
      </c>
      <c r="D8255" t="s">
        <v>99</v>
      </c>
      <c r="E8255">
        <v>2334659470</v>
      </c>
      <c r="F8255" t="s">
        <v>137</v>
      </c>
      <c r="G8255" t="s">
        <v>34</v>
      </c>
      <c r="H8255" t="s">
        <v>35</v>
      </c>
      <c r="I8255" t="s">
        <v>36</v>
      </c>
      <c r="J8255" t="s">
        <v>19</v>
      </c>
      <c r="K8255">
        <v>4360.5600000000004</v>
      </c>
      <c r="L8255">
        <v>1154.52</v>
      </c>
      <c r="M8255" t="s">
        <v>19</v>
      </c>
      <c r="N8255">
        <v>0.26476415873190601</v>
      </c>
      <c r="O8255" t="s">
        <v>11351</v>
      </c>
      <c r="P8255" t="s">
        <v>11354</v>
      </c>
      <c r="Q8255" t="s">
        <v>11373</v>
      </c>
      <c r="R8255" t="s">
        <v>11360</v>
      </c>
      <c r="S8255">
        <f>IF(SalesData[[#This Row],[Return Status]]="Returned",1,0)</f>
        <v>1</v>
      </c>
      <c r="U8255" s="2">
        <f>EOMONTH(SalesData[[#This Row],[Order Date]],0)</f>
        <v>45260</v>
      </c>
      <c r="V8255" s="9" t="str">
        <f>"Q"&amp;INT((MONTH(SalesData[[#This Row],[Order Date]])+2)/3)&amp;"-"&amp;YEAR(SalesData[[#This Row],[Order Date]])</f>
        <v>Q4-2023</v>
      </c>
    </row>
    <row r="8256" spans="1:22" x14ac:dyDescent="0.35">
      <c r="A8256" t="s">
        <v>8397</v>
      </c>
      <c r="B8256" s="1">
        <v>45231</v>
      </c>
      <c r="C8256" t="s">
        <v>111</v>
      </c>
      <c r="D8256" t="s">
        <v>72</v>
      </c>
      <c r="E8256">
        <v>7991187968</v>
      </c>
      <c r="F8256" t="s">
        <v>83</v>
      </c>
      <c r="G8256" t="s">
        <v>11375</v>
      </c>
      <c r="H8256" t="s">
        <v>85</v>
      </c>
      <c r="I8256" t="s">
        <v>31</v>
      </c>
      <c r="J8256" t="s">
        <v>19</v>
      </c>
      <c r="K8256">
        <v>3802.28</v>
      </c>
      <c r="L8256">
        <v>268.39</v>
      </c>
      <c r="M8256" t="s">
        <v>19</v>
      </c>
      <c r="N8256">
        <v>7.0586595411174402E-2</v>
      </c>
      <c r="O8256" t="s">
        <v>11351</v>
      </c>
      <c r="P8256" t="s">
        <v>11356</v>
      </c>
      <c r="R8256" t="s">
        <v>11353</v>
      </c>
      <c r="S8256">
        <f>IF(SalesData[[#This Row],[Return Status]]="Returned",1,0)</f>
        <v>0</v>
      </c>
      <c r="U8256" s="2">
        <f>EOMONTH(SalesData[[#This Row],[Order Date]],0)</f>
        <v>45260</v>
      </c>
      <c r="V8256" s="9" t="str">
        <f>"Q"&amp;INT((MONTH(SalesData[[#This Row],[Order Date]])+2)/3)&amp;"-"&amp;YEAR(SalesData[[#This Row],[Order Date]])</f>
        <v>Q4-2023</v>
      </c>
    </row>
    <row r="8257" spans="1:22" x14ac:dyDescent="0.35">
      <c r="A8257" t="s">
        <v>8398</v>
      </c>
      <c r="B8257" s="1">
        <v>45232</v>
      </c>
      <c r="C8257" t="s">
        <v>57</v>
      </c>
      <c r="D8257" t="s">
        <v>46</v>
      </c>
      <c r="E8257">
        <v>7548117235</v>
      </c>
      <c r="F8257" t="s">
        <v>33</v>
      </c>
      <c r="G8257" t="s">
        <v>34</v>
      </c>
      <c r="H8257" t="s">
        <v>35</v>
      </c>
      <c r="I8257" t="s">
        <v>36</v>
      </c>
      <c r="J8257" t="s">
        <v>19</v>
      </c>
      <c r="K8257">
        <v>1198.73</v>
      </c>
      <c r="L8257">
        <v>236.48</v>
      </c>
      <c r="M8257" t="s">
        <v>19</v>
      </c>
      <c r="N8257">
        <v>0.19727544985109199</v>
      </c>
      <c r="O8257" t="s">
        <v>11351</v>
      </c>
      <c r="P8257" t="s">
        <v>11352</v>
      </c>
      <c r="R8257" t="s">
        <v>11353</v>
      </c>
      <c r="S8257">
        <f>IF(SalesData[[#This Row],[Return Status]]="Returned",1,0)</f>
        <v>0</v>
      </c>
      <c r="U8257" s="2">
        <f>EOMONTH(SalesData[[#This Row],[Order Date]],0)</f>
        <v>45260</v>
      </c>
      <c r="V8257" s="9" t="str">
        <f>"Q"&amp;INT((MONTH(SalesData[[#This Row],[Order Date]])+2)/3)&amp;"-"&amp;YEAR(SalesData[[#This Row],[Order Date]])</f>
        <v>Q4-2023</v>
      </c>
    </row>
    <row r="8258" spans="1:22" x14ac:dyDescent="0.35">
      <c r="A8258" t="s">
        <v>8399</v>
      </c>
      <c r="B8258" s="1">
        <v>45244</v>
      </c>
      <c r="C8258" t="s">
        <v>325</v>
      </c>
      <c r="D8258" t="s">
        <v>80</v>
      </c>
      <c r="E8258">
        <v>267257026</v>
      </c>
      <c r="F8258" t="s">
        <v>154</v>
      </c>
      <c r="G8258" t="s">
        <v>29</v>
      </c>
      <c r="H8258" t="s">
        <v>30</v>
      </c>
      <c r="I8258" t="s">
        <v>31</v>
      </c>
      <c r="J8258" t="s">
        <v>19</v>
      </c>
      <c r="K8258">
        <v>4652.62</v>
      </c>
      <c r="L8258">
        <v>269.14999999999998</v>
      </c>
      <c r="M8258" t="s">
        <v>19</v>
      </c>
      <c r="N8258">
        <v>5.78491258688653E-2</v>
      </c>
      <c r="O8258" t="s">
        <v>11351</v>
      </c>
      <c r="P8258" t="s">
        <v>11356</v>
      </c>
      <c r="R8258" t="s">
        <v>11353</v>
      </c>
      <c r="S8258">
        <f>IF(SalesData[[#This Row],[Return Status]]="Returned",1,0)</f>
        <v>0</v>
      </c>
      <c r="T8258">
        <v>2788.38</v>
      </c>
      <c r="U8258" s="2">
        <f>EOMONTH(SalesData[[#This Row],[Order Date]],0)</f>
        <v>45260</v>
      </c>
      <c r="V8258" s="9" t="str">
        <f>"Q"&amp;INT((MONTH(SalesData[[#This Row],[Order Date]])+2)/3)&amp;"-"&amp;YEAR(SalesData[[#This Row],[Order Date]])</f>
        <v>Q4-2023</v>
      </c>
    </row>
    <row r="8259" spans="1:22" x14ac:dyDescent="0.35">
      <c r="A8259" t="s">
        <v>8400</v>
      </c>
      <c r="B8259" s="1">
        <v>45253</v>
      </c>
      <c r="C8259" t="s">
        <v>52</v>
      </c>
      <c r="D8259" t="s">
        <v>72</v>
      </c>
      <c r="E8259">
        <v>6709125709</v>
      </c>
      <c r="F8259" t="s">
        <v>170</v>
      </c>
      <c r="G8259" t="s">
        <v>69</v>
      </c>
      <c r="H8259" t="s">
        <v>41</v>
      </c>
      <c r="I8259" t="s">
        <v>31</v>
      </c>
      <c r="J8259" t="s">
        <v>62</v>
      </c>
      <c r="K8259">
        <v>1310.52</v>
      </c>
      <c r="L8259">
        <v>219.29</v>
      </c>
      <c r="M8259" t="s">
        <v>62</v>
      </c>
      <c r="N8259">
        <v>0.16733052528767201</v>
      </c>
      <c r="O8259" t="s">
        <v>11351</v>
      </c>
      <c r="P8259" t="s">
        <v>11352</v>
      </c>
      <c r="R8259" t="s">
        <v>11353</v>
      </c>
      <c r="S8259">
        <f>IF(SalesData[[#This Row],[Return Status]]="Returned",1,0)</f>
        <v>0</v>
      </c>
      <c r="T8259">
        <v>2081.52</v>
      </c>
      <c r="U8259" s="2">
        <f>EOMONTH(SalesData[[#This Row],[Order Date]],0)</f>
        <v>45260</v>
      </c>
      <c r="V8259" s="9" t="str">
        <f>"Q"&amp;INT((MONTH(SalesData[[#This Row],[Order Date]])+2)/3)&amp;"-"&amp;YEAR(SalesData[[#This Row],[Order Date]])</f>
        <v>Q4-2023</v>
      </c>
    </row>
    <row r="8260" spans="1:22" x14ac:dyDescent="0.35">
      <c r="A8260" t="s">
        <v>8401</v>
      </c>
      <c r="B8260" s="1">
        <v>45235</v>
      </c>
      <c r="C8260" t="s">
        <v>132</v>
      </c>
      <c r="D8260" t="s">
        <v>46</v>
      </c>
      <c r="E8260">
        <v>743250290</v>
      </c>
      <c r="F8260" t="s">
        <v>107</v>
      </c>
      <c r="G8260" t="s">
        <v>15</v>
      </c>
      <c r="H8260" t="s">
        <v>16</v>
      </c>
      <c r="I8260" t="s">
        <v>17</v>
      </c>
      <c r="J8260" t="s">
        <v>65</v>
      </c>
      <c r="K8260">
        <v>1028.8499999999999</v>
      </c>
      <c r="L8260">
        <v>260.33999999999997</v>
      </c>
      <c r="M8260" t="s">
        <v>65</v>
      </c>
      <c r="N8260">
        <v>0.253039801720367</v>
      </c>
      <c r="O8260" t="s">
        <v>11351</v>
      </c>
      <c r="P8260" t="s">
        <v>11354</v>
      </c>
      <c r="R8260" t="s">
        <v>11353</v>
      </c>
      <c r="S8260">
        <f>IF(SalesData[[#This Row],[Return Status]]="Returned",1,0)</f>
        <v>0</v>
      </c>
      <c r="T8260">
        <v>2085.91</v>
      </c>
      <c r="U8260" s="2">
        <f>EOMONTH(SalesData[[#This Row],[Order Date]],0)</f>
        <v>45260</v>
      </c>
      <c r="V8260" s="9" t="str">
        <f>"Q"&amp;INT((MONTH(SalesData[[#This Row],[Order Date]])+2)/3)&amp;"-"&amp;YEAR(SalesData[[#This Row],[Order Date]])</f>
        <v>Q4-2023</v>
      </c>
    </row>
    <row r="8261" spans="1:22" x14ac:dyDescent="0.35">
      <c r="A8261" t="s">
        <v>8402</v>
      </c>
      <c r="B8261" s="1">
        <v>45236</v>
      </c>
      <c r="C8261" t="s">
        <v>67</v>
      </c>
      <c r="D8261" t="s">
        <v>13</v>
      </c>
      <c r="E8261">
        <v>2930209844</v>
      </c>
      <c r="F8261" t="s">
        <v>22</v>
      </c>
      <c r="G8261" t="s">
        <v>23</v>
      </c>
      <c r="H8261" t="s">
        <v>24</v>
      </c>
      <c r="I8261" t="s">
        <v>17</v>
      </c>
      <c r="J8261" t="s">
        <v>19</v>
      </c>
      <c r="K8261">
        <v>113.37</v>
      </c>
      <c r="L8261">
        <v>7.9</v>
      </c>
      <c r="M8261" t="s">
        <v>19</v>
      </c>
      <c r="N8261">
        <v>6.9683337743671206E-2</v>
      </c>
      <c r="O8261" t="s">
        <v>11361</v>
      </c>
      <c r="P8261" t="s">
        <v>11356</v>
      </c>
      <c r="R8261" t="s">
        <v>11353</v>
      </c>
      <c r="S8261">
        <f>IF(SalesData[[#This Row],[Return Status]]="Returned",1,0)</f>
        <v>0</v>
      </c>
      <c r="T8261">
        <v>2821.33</v>
      </c>
      <c r="U8261" s="2">
        <f>EOMONTH(SalesData[[#This Row],[Order Date]],0)</f>
        <v>45260</v>
      </c>
      <c r="V8261" s="9" t="str">
        <f>"Q"&amp;INT((MONTH(SalesData[[#This Row],[Order Date]])+2)/3)&amp;"-"&amp;YEAR(SalesData[[#This Row],[Order Date]])</f>
        <v>Q4-2023</v>
      </c>
    </row>
    <row r="8262" spans="1:22" x14ac:dyDescent="0.35">
      <c r="A8262" t="s">
        <v>8403</v>
      </c>
      <c r="B8262" s="1">
        <v>45259</v>
      </c>
      <c r="C8262" t="s">
        <v>77</v>
      </c>
      <c r="D8262" t="s">
        <v>27</v>
      </c>
      <c r="E8262">
        <v>8969447511</v>
      </c>
      <c r="F8262" t="s">
        <v>170</v>
      </c>
      <c r="G8262" t="s">
        <v>69</v>
      </c>
      <c r="H8262" t="s">
        <v>41</v>
      </c>
      <c r="I8262" t="s">
        <v>31</v>
      </c>
      <c r="J8262" t="s">
        <v>43</v>
      </c>
      <c r="K8262">
        <v>3648.26</v>
      </c>
      <c r="L8262">
        <v>269.38</v>
      </c>
      <c r="M8262" t="s">
        <v>43</v>
      </c>
      <c r="N8262">
        <v>7.3837939181966197E-2</v>
      </c>
      <c r="O8262" t="s">
        <v>11351</v>
      </c>
      <c r="P8262" t="s">
        <v>11356</v>
      </c>
      <c r="R8262" t="s">
        <v>11353</v>
      </c>
      <c r="S8262">
        <f>IF(SalesData[[#This Row],[Return Status]]="Returned",1,0)</f>
        <v>0</v>
      </c>
      <c r="T8262">
        <v>2081.52</v>
      </c>
      <c r="U8262" s="2">
        <f>EOMONTH(SalesData[[#This Row],[Order Date]],0)</f>
        <v>45260</v>
      </c>
      <c r="V8262" s="9" t="str">
        <f>"Q"&amp;INT((MONTH(SalesData[[#This Row],[Order Date]])+2)/3)&amp;"-"&amp;YEAR(SalesData[[#This Row],[Order Date]])</f>
        <v>Q4-2023</v>
      </c>
    </row>
    <row r="8263" spans="1:22" x14ac:dyDescent="0.35">
      <c r="A8263" t="s">
        <v>8404</v>
      </c>
      <c r="B8263" s="1">
        <v>45248</v>
      </c>
      <c r="C8263" t="s">
        <v>184</v>
      </c>
      <c r="D8263" t="s">
        <v>39</v>
      </c>
      <c r="E8263">
        <v>5017785200</v>
      </c>
      <c r="F8263" t="s">
        <v>156</v>
      </c>
      <c r="G8263" t="s">
        <v>84</v>
      </c>
      <c r="H8263" t="s">
        <v>85</v>
      </c>
      <c r="I8263" t="s">
        <v>31</v>
      </c>
      <c r="J8263" t="s">
        <v>43</v>
      </c>
      <c r="K8263">
        <v>940.57</v>
      </c>
      <c r="L8263">
        <v>84.92</v>
      </c>
      <c r="M8263" t="s">
        <v>43</v>
      </c>
      <c r="N8263">
        <v>9.0285677833654099E-2</v>
      </c>
      <c r="O8263" t="s">
        <v>11355</v>
      </c>
      <c r="P8263" t="s">
        <v>11356</v>
      </c>
      <c r="R8263" t="s">
        <v>11353</v>
      </c>
      <c r="S8263">
        <f>IF(SalesData[[#This Row],[Return Status]]="Returned",1,0)</f>
        <v>0</v>
      </c>
      <c r="T8263">
        <v>847.14</v>
      </c>
      <c r="U8263" s="2">
        <f>EOMONTH(SalesData[[#This Row],[Order Date]],0)</f>
        <v>45260</v>
      </c>
      <c r="V8263" s="9" t="str">
        <f>"Q"&amp;INT((MONTH(SalesData[[#This Row],[Order Date]])+2)/3)&amp;"-"&amp;YEAR(SalesData[[#This Row],[Order Date]])</f>
        <v>Q4-2023</v>
      </c>
    </row>
    <row r="8264" spans="1:22" x14ac:dyDescent="0.35">
      <c r="A8264" t="s">
        <v>8405</v>
      </c>
      <c r="B8264" s="1">
        <v>45243</v>
      </c>
      <c r="C8264" t="s">
        <v>45</v>
      </c>
      <c r="D8264" t="s">
        <v>72</v>
      </c>
      <c r="E8264">
        <v>9742547092</v>
      </c>
      <c r="F8264" t="s">
        <v>387</v>
      </c>
      <c r="G8264" t="s">
        <v>89</v>
      </c>
      <c r="H8264" t="s">
        <v>90</v>
      </c>
      <c r="I8264" t="s">
        <v>31</v>
      </c>
      <c r="J8264" t="s">
        <v>62</v>
      </c>
      <c r="K8264">
        <v>2994.76</v>
      </c>
      <c r="L8264">
        <v>713.76</v>
      </c>
      <c r="M8264" t="s">
        <v>62</v>
      </c>
      <c r="N8264">
        <v>0.238336294060292</v>
      </c>
      <c r="O8264" t="s">
        <v>11351</v>
      </c>
      <c r="P8264" t="s">
        <v>11354</v>
      </c>
      <c r="R8264" t="s">
        <v>11353</v>
      </c>
      <c r="S8264">
        <f>IF(SalesData[[#This Row],[Return Status]]="Returned",1,0)</f>
        <v>0</v>
      </c>
      <c r="T8264">
        <v>207.68</v>
      </c>
      <c r="U8264" s="2">
        <f>EOMONTH(SalesData[[#This Row],[Order Date]],0)</f>
        <v>45260</v>
      </c>
      <c r="V8264" s="9" t="str">
        <f>"Q"&amp;INT((MONTH(SalesData[[#This Row],[Order Date]])+2)/3)&amp;"-"&amp;YEAR(SalesData[[#This Row],[Order Date]])</f>
        <v>Q4-2023</v>
      </c>
    </row>
    <row r="8265" spans="1:22" x14ac:dyDescent="0.35">
      <c r="A8265" t="s">
        <v>8406</v>
      </c>
      <c r="B8265" s="1">
        <v>45254</v>
      </c>
      <c r="C8265" t="s">
        <v>21</v>
      </c>
      <c r="D8265" t="s">
        <v>13</v>
      </c>
      <c r="E8265">
        <v>5307943195</v>
      </c>
      <c r="F8265" t="s">
        <v>238</v>
      </c>
      <c r="G8265" t="s">
        <v>74</v>
      </c>
      <c r="H8265" t="s">
        <v>75</v>
      </c>
      <c r="I8265" t="s">
        <v>36</v>
      </c>
      <c r="J8265" t="s">
        <v>18</v>
      </c>
      <c r="K8265">
        <v>2416.59</v>
      </c>
      <c r="L8265">
        <v>667.05</v>
      </c>
      <c r="M8265" t="s">
        <v>19</v>
      </c>
      <c r="N8265">
        <v>0.27602944645140498</v>
      </c>
      <c r="O8265" t="s">
        <v>11351</v>
      </c>
      <c r="P8265" t="s">
        <v>11354</v>
      </c>
      <c r="R8265" t="s">
        <v>11353</v>
      </c>
      <c r="S8265">
        <f>IF(SalesData[[#This Row],[Return Status]]="Returned",1,0)</f>
        <v>0</v>
      </c>
      <c r="T8265">
        <v>2420.2800000000002</v>
      </c>
      <c r="U8265" s="2">
        <f>EOMONTH(SalesData[[#This Row],[Order Date]],0)</f>
        <v>45260</v>
      </c>
      <c r="V8265" s="9" t="str">
        <f>"Q"&amp;INT((MONTH(SalesData[[#This Row],[Order Date]])+2)/3)&amp;"-"&amp;YEAR(SalesData[[#This Row],[Order Date]])</f>
        <v>Q4-2023</v>
      </c>
    </row>
    <row r="8266" spans="1:22" x14ac:dyDescent="0.35">
      <c r="A8266" t="s">
        <v>8407</v>
      </c>
      <c r="B8266" s="1">
        <v>45252</v>
      </c>
      <c r="C8266" t="s">
        <v>111</v>
      </c>
      <c r="D8266" t="s">
        <v>99</v>
      </c>
      <c r="E8266">
        <v>5608687210</v>
      </c>
      <c r="F8266" t="s">
        <v>53</v>
      </c>
      <c r="G8266" t="s">
        <v>54</v>
      </c>
      <c r="H8266" t="s">
        <v>55</v>
      </c>
      <c r="I8266" t="s">
        <v>31</v>
      </c>
      <c r="J8266" t="s">
        <v>42</v>
      </c>
      <c r="K8266">
        <v>90.08</v>
      </c>
      <c r="L8266">
        <v>25.32</v>
      </c>
      <c r="M8266" t="s">
        <v>43</v>
      </c>
      <c r="N8266">
        <v>0.28108348134991101</v>
      </c>
      <c r="O8266" t="s">
        <v>11361</v>
      </c>
      <c r="P8266" t="s">
        <v>11354</v>
      </c>
      <c r="R8266" t="s">
        <v>11353</v>
      </c>
      <c r="S8266">
        <f>IF(SalesData[[#This Row],[Return Status]]="Returned",1,0)</f>
        <v>0</v>
      </c>
      <c r="U8266" s="2">
        <f>EOMONTH(SalesData[[#This Row],[Order Date]],0)</f>
        <v>45260</v>
      </c>
      <c r="V8266" s="9" t="str">
        <f>"Q"&amp;INT((MONTH(SalesData[[#This Row],[Order Date]])+2)/3)&amp;"-"&amp;YEAR(SalesData[[#This Row],[Order Date]])</f>
        <v>Q4-2023</v>
      </c>
    </row>
    <row r="8267" spans="1:22" x14ac:dyDescent="0.35">
      <c r="A8267" t="s">
        <v>8408</v>
      </c>
      <c r="B8267" s="1">
        <v>45248</v>
      </c>
      <c r="C8267" t="s">
        <v>139</v>
      </c>
      <c r="D8267" t="s">
        <v>80</v>
      </c>
      <c r="E8267">
        <v>4451720970</v>
      </c>
      <c r="F8267" t="s">
        <v>107</v>
      </c>
      <c r="G8267" t="s">
        <v>15</v>
      </c>
      <c r="H8267" t="s">
        <v>16</v>
      </c>
      <c r="I8267" t="s">
        <v>17</v>
      </c>
      <c r="J8267" t="s">
        <v>19</v>
      </c>
      <c r="K8267">
        <v>4746.8100000000004</v>
      </c>
      <c r="L8267">
        <v>931.87</v>
      </c>
      <c r="M8267" t="s">
        <v>19</v>
      </c>
      <c r="N8267">
        <v>0.19631499891506099</v>
      </c>
      <c r="O8267" t="s">
        <v>11351</v>
      </c>
      <c r="P8267" t="s">
        <v>11352</v>
      </c>
      <c r="R8267" t="s">
        <v>11353</v>
      </c>
      <c r="S8267">
        <f>IF(SalesData[[#This Row],[Return Status]]="Returned",1,0)</f>
        <v>0</v>
      </c>
      <c r="T8267">
        <v>2085.91</v>
      </c>
      <c r="U8267" s="2">
        <f>EOMONTH(SalesData[[#This Row],[Order Date]],0)</f>
        <v>45260</v>
      </c>
      <c r="V8267" s="9" t="str">
        <f>"Q"&amp;INT((MONTH(SalesData[[#This Row],[Order Date]])+2)/3)&amp;"-"&amp;YEAR(SalesData[[#This Row],[Order Date]])</f>
        <v>Q4-2023</v>
      </c>
    </row>
    <row r="8268" spans="1:22" x14ac:dyDescent="0.35">
      <c r="A8268" t="s">
        <v>8409</v>
      </c>
      <c r="B8268" s="1">
        <v>45231</v>
      </c>
      <c r="C8268" t="s">
        <v>149</v>
      </c>
      <c r="D8268" t="s">
        <v>27</v>
      </c>
      <c r="E8268">
        <v>7107342864</v>
      </c>
      <c r="F8268" t="s">
        <v>40</v>
      </c>
      <c r="G8268" t="s">
        <v>11358</v>
      </c>
      <c r="H8268" t="s">
        <v>41</v>
      </c>
      <c r="I8268" t="s">
        <v>31</v>
      </c>
      <c r="J8268" t="s">
        <v>43</v>
      </c>
      <c r="K8268">
        <v>452.84</v>
      </c>
      <c r="L8268">
        <v>131.77000000000001</v>
      </c>
      <c r="M8268" t="s">
        <v>43</v>
      </c>
      <c r="N8268">
        <v>0.29098577864146302</v>
      </c>
      <c r="O8268" t="s">
        <v>11361</v>
      </c>
      <c r="P8268" t="s">
        <v>11354</v>
      </c>
      <c r="R8268" t="s">
        <v>11353</v>
      </c>
      <c r="S8268">
        <f>IF(SalesData[[#This Row],[Return Status]]="Returned",1,0)</f>
        <v>0</v>
      </c>
      <c r="U8268" s="2">
        <f>EOMONTH(SalesData[[#This Row],[Order Date]],0)</f>
        <v>45260</v>
      </c>
      <c r="V8268" s="9" t="str">
        <f>"Q"&amp;INT((MONTH(SalesData[[#This Row],[Order Date]])+2)/3)&amp;"-"&amp;YEAR(SalesData[[#This Row],[Order Date]])</f>
        <v>Q4-2023</v>
      </c>
    </row>
    <row r="8269" spans="1:22" x14ac:dyDescent="0.35">
      <c r="A8269" t="s">
        <v>8410</v>
      </c>
      <c r="B8269" s="1">
        <v>45258</v>
      </c>
      <c r="C8269" t="s">
        <v>94</v>
      </c>
      <c r="D8269" t="s">
        <v>145</v>
      </c>
      <c r="E8269">
        <v>369077466</v>
      </c>
      <c r="F8269" t="s">
        <v>14</v>
      </c>
      <c r="G8269" t="s">
        <v>15</v>
      </c>
      <c r="H8269" t="s">
        <v>16</v>
      </c>
      <c r="I8269" t="s">
        <v>17</v>
      </c>
      <c r="J8269" t="s">
        <v>61</v>
      </c>
      <c r="K8269">
        <v>3533.71</v>
      </c>
      <c r="L8269">
        <v>898.52</v>
      </c>
      <c r="M8269" t="s">
        <v>62</v>
      </c>
      <c r="N8269">
        <v>0.25427100695869198</v>
      </c>
      <c r="O8269" t="s">
        <v>11351</v>
      </c>
      <c r="P8269" t="s">
        <v>11354</v>
      </c>
      <c r="R8269" t="s">
        <v>11353</v>
      </c>
      <c r="S8269">
        <f>IF(SalesData[[#This Row],[Return Status]]="Returned",1,0)</f>
        <v>0</v>
      </c>
      <c r="T8269">
        <v>2085.91</v>
      </c>
      <c r="U8269" s="2">
        <f>EOMONTH(SalesData[[#This Row],[Order Date]],0)</f>
        <v>45260</v>
      </c>
      <c r="V8269" s="9" t="str">
        <f>"Q"&amp;INT((MONTH(SalesData[[#This Row],[Order Date]])+2)/3)&amp;"-"&amp;YEAR(SalesData[[#This Row],[Order Date]])</f>
        <v>Q4-2023</v>
      </c>
    </row>
    <row r="8270" spans="1:22" x14ac:dyDescent="0.35">
      <c r="A8270" t="s">
        <v>8411</v>
      </c>
      <c r="B8270" s="1">
        <v>45238</v>
      </c>
      <c r="C8270" t="s">
        <v>67</v>
      </c>
      <c r="D8270" t="s">
        <v>46</v>
      </c>
      <c r="E8270">
        <v>1287507633</v>
      </c>
      <c r="F8270" t="s">
        <v>78</v>
      </c>
      <c r="G8270" t="s">
        <v>15</v>
      </c>
      <c r="H8270" t="s">
        <v>16</v>
      </c>
      <c r="I8270" t="s">
        <v>17</v>
      </c>
      <c r="J8270" t="s">
        <v>18</v>
      </c>
      <c r="K8270">
        <v>3623.17</v>
      </c>
      <c r="L8270">
        <v>862.14</v>
      </c>
      <c r="M8270" t="s">
        <v>19</v>
      </c>
      <c r="N8270">
        <v>0.237951848795392</v>
      </c>
      <c r="O8270" t="s">
        <v>11351</v>
      </c>
      <c r="P8270" t="s">
        <v>11354</v>
      </c>
      <c r="R8270" t="s">
        <v>11353</v>
      </c>
      <c r="S8270">
        <f>IF(SalesData[[#This Row],[Return Status]]="Returned",1,0)</f>
        <v>0</v>
      </c>
      <c r="T8270">
        <v>2085.91</v>
      </c>
      <c r="U8270" s="2">
        <f>EOMONTH(SalesData[[#This Row],[Order Date]],0)</f>
        <v>45260</v>
      </c>
      <c r="V8270" s="9" t="str">
        <f>"Q"&amp;INT((MONTH(SalesData[[#This Row],[Order Date]])+2)/3)&amp;"-"&amp;YEAR(SalesData[[#This Row],[Order Date]])</f>
        <v>Q4-2023</v>
      </c>
    </row>
    <row r="8271" spans="1:22" x14ac:dyDescent="0.35">
      <c r="A8271" t="s">
        <v>8412</v>
      </c>
      <c r="B8271" s="1">
        <v>45241</v>
      </c>
      <c r="C8271" t="s">
        <v>77</v>
      </c>
      <c r="D8271" t="s">
        <v>99</v>
      </c>
      <c r="E8271">
        <v>3443634579</v>
      </c>
      <c r="F8271" t="s">
        <v>22</v>
      </c>
      <c r="G8271" t="s">
        <v>23</v>
      </c>
      <c r="H8271" t="s">
        <v>24</v>
      </c>
      <c r="I8271" t="s">
        <v>17</v>
      </c>
      <c r="J8271" t="s">
        <v>62</v>
      </c>
      <c r="K8271">
        <v>2523.66</v>
      </c>
      <c r="L8271">
        <v>224.38</v>
      </c>
      <c r="M8271" t="s">
        <v>62</v>
      </c>
      <c r="N8271">
        <v>8.8910550549598594E-2</v>
      </c>
      <c r="O8271" t="s">
        <v>11351</v>
      </c>
      <c r="P8271" t="s">
        <v>11356</v>
      </c>
      <c r="R8271" t="s">
        <v>11353</v>
      </c>
      <c r="S8271">
        <f>IF(SalesData[[#This Row],[Return Status]]="Returned",1,0)</f>
        <v>0</v>
      </c>
      <c r="T8271">
        <v>2821.33</v>
      </c>
      <c r="U8271" s="2">
        <f>EOMONTH(SalesData[[#This Row],[Order Date]],0)</f>
        <v>45260</v>
      </c>
      <c r="V8271" s="9" t="str">
        <f>"Q"&amp;INT((MONTH(SalesData[[#This Row],[Order Date]])+2)/3)&amp;"-"&amp;YEAR(SalesData[[#This Row],[Order Date]])</f>
        <v>Q4-2023</v>
      </c>
    </row>
    <row r="8272" spans="1:22" x14ac:dyDescent="0.35">
      <c r="A8272" t="s">
        <v>8413</v>
      </c>
      <c r="B8272" s="1">
        <v>45236</v>
      </c>
      <c r="C8272" t="s">
        <v>87</v>
      </c>
      <c r="D8272" t="s">
        <v>145</v>
      </c>
      <c r="E8272">
        <v>9169466281</v>
      </c>
      <c r="F8272" t="s">
        <v>238</v>
      </c>
      <c r="G8272" t="s">
        <v>74</v>
      </c>
      <c r="H8272" t="s">
        <v>75</v>
      </c>
      <c r="I8272" t="s">
        <v>36</v>
      </c>
      <c r="J8272" t="s">
        <v>65</v>
      </c>
      <c r="K8272">
        <v>4409.2299999999996</v>
      </c>
      <c r="L8272">
        <v>1063.52</v>
      </c>
      <c r="M8272" t="s">
        <v>65</v>
      </c>
      <c r="N8272">
        <v>0.24120311256160401</v>
      </c>
      <c r="O8272" t="s">
        <v>11351</v>
      </c>
      <c r="P8272" t="s">
        <v>11354</v>
      </c>
      <c r="R8272" t="s">
        <v>11353</v>
      </c>
      <c r="S8272">
        <f>IF(SalesData[[#This Row],[Return Status]]="Returned",1,0)</f>
        <v>0</v>
      </c>
      <c r="T8272">
        <v>2420.2800000000002</v>
      </c>
      <c r="U8272" s="2">
        <f>EOMONTH(SalesData[[#This Row],[Order Date]],0)</f>
        <v>45260</v>
      </c>
      <c r="V8272" s="9" t="str">
        <f>"Q"&amp;INT((MONTH(SalesData[[#This Row],[Order Date]])+2)/3)&amp;"-"&amp;YEAR(SalesData[[#This Row],[Order Date]])</f>
        <v>Q4-2023</v>
      </c>
    </row>
    <row r="8273" spans="1:22" x14ac:dyDescent="0.35">
      <c r="A8273" t="s">
        <v>8414</v>
      </c>
      <c r="B8273" s="1">
        <v>45254</v>
      </c>
      <c r="C8273" t="s">
        <v>144</v>
      </c>
      <c r="D8273" t="s">
        <v>80</v>
      </c>
      <c r="E8273">
        <v>9299785326</v>
      </c>
      <c r="F8273" t="s">
        <v>185</v>
      </c>
      <c r="G8273" t="s">
        <v>164</v>
      </c>
      <c r="H8273" t="s">
        <v>165</v>
      </c>
      <c r="I8273" t="s">
        <v>36</v>
      </c>
      <c r="J8273" t="s">
        <v>62</v>
      </c>
      <c r="K8273">
        <v>750.45</v>
      </c>
      <c r="L8273">
        <v>136.91999999999999</v>
      </c>
      <c r="M8273" t="s">
        <v>62</v>
      </c>
      <c r="N8273">
        <v>0.182450529682191</v>
      </c>
      <c r="O8273" t="s">
        <v>11355</v>
      </c>
      <c r="P8273" t="s">
        <v>11352</v>
      </c>
      <c r="R8273" t="s">
        <v>11353</v>
      </c>
      <c r="S8273">
        <f>IF(SalesData[[#This Row],[Return Status]]="Returned",1,0)</f>
        <v>0</v>
      </c>
      <c r="U8273" s="2">
        <f>EOMONTH(SalesData[[#This Row],[Order Date]],0)</f>
        <v>45260</v>
      </c>
      <c r="V8273" s="9" t="str">
        <f>"Q"&amp;INT((MONTH(SalesData[[#This Row],[Order Date]])+2)/3)&amp;"-"&amp;YEAR(SalesData[[#This Row],[Order Date]])</f>
        <v>Q4-2023</v>
      </c>
    </row>
    <row r="8274" spans="1:22" x14ac:dyDescent="0.35">
      <c r="A8274" t="s">
        <v>8415</v>
      </c>
      <c r="B8274" s="1">
        <v>45239</v>
      </c>
      <c r="C8274" t="s">
        <v>106</v>
      </c>
      <c r="D8274" t="s">
        <v>27</v>
      </c>
      <c r="E8274">
        <v>6825665568</v>
      </c>
      <c r="F8274" t="s">
        <v>22</v>
      </c>
      <c r="G8274" t="s">
        <v>11368</v>
      </c>
      <c r="H8274" t="s">
        <v>24</v>
      </c>
      <c r="I8274" t="s">
        <v>17</v>
      </c>
      <c r="J8274" t="s">
        <v>18</v>
      </c>
      <c r="K8274">
        <v>4053.36</v>
      </c>
      <c r="L8274">
        <v>139.34</v>
      </c>
      <c r="M8274" t="s">
        <v>19</v>
      </c>
      <c r="N8274">
        <v>3.4376418576193599E-2</v>
      </c>
      <c r="O8274" t="s">
        <v>11351</v>
      </c>
      <c r="P8274" t="s">
        <v>11356</v>
      </c>
      <c r="R8274" t="s">
        <v>11353</v>
      </c>
      <c r="S8274">
        <f>IF(SalesData[[#This Row],[Return Status]]="Returned",1,0)</f>
        <v>0</v>
      </c>
      <c r="U8274" s="2">
        <f>EOMONTH(SalesData[[#This Row],[Order Date]],0)</f>
        <v>45260</v>
      </c>
      <c r="V8274" s="9" t="str">
        <f>"Q"&amp;INT((MONTH(SalesData[[#This Row],[Order Date]])+2)/3)&amp;"-"&amp;YEAR(SalesData[[#This Row],[Order Date]])</f>
        <v>Q4-2023</v>
      </c>
    </row>
    <row r="8275" spans="1:22" x14ac:dyDescent="0.35">
      <c r="A8275" t="s">
        <v>8416</v>
      </c>
      <c r="B8275" s="1">
        <v>45254</v>
      </c>
      <c r="C8275" t="s">
        <v>124</v>
      </c>
      <c r="D8275" t="s">
        <v>39</v>
      </c>
      <c r="E8275">
        <v>280305128</v>
      </c>
      <c r="F8275" t="s">
        <v>127</v>
      </c>
      <c r="G8275" t="s">
        <v>29</v>
      </c>
      <c r="H8275" t="s">
        <v>30</v>
      </c>
      <c r="I8275" t="s">
        <v>31</v>
      </c>
      <c r="J8275" t="s">
        <v>18</v>
      </c>
      <c r="K8275">
        <v>1556.75</v>
      </c>
      <c r="L8275">
        <v>239.01</v>
      </c>
      <c r="M8275" t="s">
        <v>19</v>
      </c>
      <c r="N8275">
        <v>0.15353139553557099</v>
      </c>
      <c r="O8275" t="s">
        <v>11351</v>
      </c>
      <c r="P8275" t="s">
        <v>11352</v>
      </c>
      <c r="R8275" t="s">
        <v>11353</v>
      </c>
      <c r="S8275">
        <f>IF(SalesData[[#This Row],[Return Status]]="Returned",1,0)</f>
        <v>0</v>
      </c>
      <c r="T8275">
        <v>2788.38</v>
      </c>
      <c r="U8275" s="2">
        <f>EOMONTH(SalesData[[#This Row],[Order Date]],0)</f>
        <v>45260</v>
      </c>
      <c r="V8275" s="9" t="str">
        <f>"Q"&amp;INT((MONTH(SalesData[[#This Row],[Order Date]])+2)/3)&amp;"-"&amp;YEAR(SalesData[[#This Row],[Order Date]])</f>
        <v>Q4-2023</v>
      </c>
    </row>
    <row r="8276" spans="1:22" x14ac:dyDescent="0.35">
      <c r="A8276" t="s">
        <v>8417</v>
      </c>
      <c r="B8276" s="1">
        <v>45252</v>
      </c>
      <c r="C8276" t="s">
        <v>188</v>
      </c>
      <c r="D8276" t="s">
        <v>27</v>
      </c>
      <c r="E8276">
        <v>6433207570</v>
      </c>
      <c r="F8276" t="s">
        <v>120</v>
      </c>
      <c r="G8276" t="s">
        <v>141</v>
      </c>
      <c r="H8276" t="s">
        <v>121</v>
      </c>
      <c r="I8276" t="s">
        <v>17</v>
      </c>
      <c r="J8276" t="s">
        <v>62</v>
      </c>
      <c r="K8276">
        <v>3504.89</v>
      </c>
      <c r="L8276">
        <v>137.96</v>
      </c>
      <c r="M8276" t="s">
        <v>62</v>
      </c>
      <c r="N8276">
        <v>3.9362148312785797E-2</v>
      </c>
      <c r="O8276" t="s">
        <v>11351</v>
      </c>
      <c r="P8276" t="s">
        <v>11356</v>
      </c>
      <c r="R8276" t="s">
        <v>11353</v>
      </c>
      <c r="S8276">
        <f>IF(SalesData[[#This Row],[Return Status]]="Returned",1,0)</f>
        <v>0</v>
      </c>
      <c r="T8276">
        <v>2793.38</v>
      </c>
      <c r="U8276" s="2">
        <f>EOMONTH(SalesData[[#This Row],[Order Date]],0)</f>
        <v>45260</v>
      </c>
      <c r="V8276" s="9" t="str">
        <f>"Q"&amp;INT((MONTH(SalesData[[#This Row],[Order Date]])+2)/3)&amp;"-"&amp;YEAR(SalesData[[#This Row],[Order Date]])</f>
        <v>Q4-2023</v>
      </c>
    </row>
    <row r="8277" spans="1:22" x14ac:dyDescent="0.35">
      <c r="A8277" t="s">
        <v>8418</v>
      </c>
      <c r="B8277" s="1">
        <v>45256</v>
      </c>
      <c r="C8277" t="s">
        <v>67</v>
      </c>
      <c r="D8277" t="s">
        <v>145</v>
      </c>
      <c r="E8277">
        <v>9116221150</v>
      </c>
      <c r="F8277" t="s">
        <v>140</v>
      </c>
      <c r="G8277" t="s">
        <v>141</v>
      </c>
      <c r="H8277" t="s">
        <v>121</v>
      </c>
      <c r="I8277" t="s">
        <v>17</v>
      </c>
      <c r="J8277" t="s">
        <v>43</v>
      </c>
      <c r="K8277">
        <v>3518.85</v>
      </c>
      <c r="L8277">
        <v>259.24</v>
      </c>
      <c r="M8277" t="s">
        <v>43</v>
      </c>
      <c r="N8277">
        <v>7.36717961834122E-2</v>
      </c>
      <c r="O8277" t="s">
        <v>11351</v>
      </c>
      <c r="P8277" t="s">
        <v>11356</v>
      </c>
      <c r="R8277" t="s">
        <v>11353</v>
      </c>
      <c r="S8277">
        <f>IF(SalesData[[#This Row],[Return Status]]="Returned",1,0)</f>
        <v>0</v>
      </c>
      <c r="T8277">
        <v>2793.38</v>
      </c>
      <c r="U8277" s="2">
        <f>EOMONTH(SalesData[[#This Row],[Order Date]],0)</f>
        <v>45260</v>
      </c>
      <c r="V8277" s="9" t="str">
        <f>"Q"&amp;INT((MONTH(SalesData[[#This Row],[Order Date]])+2)/3)&amp;"-"&amp;YEAR(SalesData[[#This Row],[Order Date]])</f>
        <v>Q4-2023</v>
      </c>
    </row>
    <row r="8278" spans="1:22" x14ac:dyDescent="0.35">
      <c r="A8278" t="s">
        <v>8419</v>
      </c>
      <c r="B8278" s="1">
        <v>45234</v>
      </c>
      <c r="C8278" t="s">
        <v>92</v>
      </c>
      <c r="D8278" t="s">
        <v>145</v>
      </c>
      <c r="E8278">
        <v>898278541</v>
      </c>
      <c r="F8278" t="s">
        <v>410</v>
      </c>
      <c r="G8278" t="s">
        <v>29</v>
      </c>
      <c r="H8278" t="s">
        <v>30</v>
      </c>
      <c r="I8278" t="s">
        <v>31</v>
      </c>
      <c r="J8278" t="s">
        <v>18</v>
      </c>
      <c r="K8278">
        <v>3496.67</v>
      </c>
      <c r="L8278">
        <v>417.35</v>
      </c>
      <c r="M8278" t="s">
        <v>19</v>
      </c>
      <c r="N8278">
        <v>0.11935641624745801</v>
      </c>
      <c r="O8278" t="s">
        <v>11351</v>
      </c>
      <c r="P8278" t="s">
        <v>11352</v>
      </c>
      <c r="R8278" t="s">
        <v>11353</v>
      </c>
      <c r="S8278">
        <f>IF(SalesData[[#This Row],[Return Status]]="Returned",1,0)</f>
        <v>0</v>
      </c>
      <c r="T8278">
        <v>2788.38</v>
      </c>
      <c r="U8278" s="2">
        <f>EOMONTH(SalesData[[#This Row],[Order Date]],0)</f>
        <v>45260</v>
      </c>
      <c r="V8278" s="9" t="str">
        <f>"Q"&amp;INT((MONTH(SalesData[[#This Row],[Order Date]])+2)/3)&amp;"-"&amp;YEAR(SalesData[[#This Row],[Order Date]])</f>
        <v>Q4-2023</v>
      </c>
    </row>
    <row r="8279" spans="1:22" x14ac:dyDescent="0.35">
      <c r="A8279" t="s">
        <v>8420</v>
      </c>
      <c r="B8279" s="1">
        <v>45237</v>
      </c>
      <c r="C8279" t="s">
        <v>113</v>
      </c>
      <c r="D8279" t="s">
        <v>72</v>
      </c>
      <c r="E8279">
        <v>2465701009</v>
      </c>
      <c r="F8279" t="s">
        <v>156</v>
      </c>
      <c r="G8279" t="s">
        <v>11375</v>
      </c>
      <c r="H8279" t="s">
        <v>85</v>
      </c>
      <c r="I8279" t="s">
        <v>31</v>
      </c>
      <c r="J8279" t="s">
        <v>19</v>
      </c>
      <c r="K8279">
        <v>4719.04</v>
      </c>
      <c r="L8279">
        <v>257.33999999999997</v>
      </c>
      <c r="M8279" t="s">
        <v>19</v>
      </c>
      <c r="N8279">
        <v>5.45322777514071E-2</v>
      </c>
      <c r="O8279" t="s">
        <v>11351</v>
      </c>
      <c r="P8279" t="s">
        <v>11356</v>
      </c>
      <c r="R8279" t="s">
        <v>11353</v>
      </c>
      <c r="S8279">
        <f>IF(SalesData[[#This Row],[Return Status]]="Returned",1,0)</f>
        <v>0</v>
      </c>
      <c r="U8279" s="2">
        <f>EOMONTH(SalesData[[#This Row],[Order Date]],0)</f>
        <v>45260</v>
      </c>
      <c r="V8279" s="9" t="str">
        <f>"Q"&amp;INT((MONTH(SalesData[[#This Row],[Order Date]])+2)/3)&amp;"-"&amp;YEAR(SalesData[[#This Row],[Order Date]])</f>
        <v>Q4-2023</v>
      </c>
    </row>
    <row r="8280" spans="1:22" x14ac:dyDescent="0.35">
      <c r="A8280" t="s">
        <v>8421</v>
      </c>
      <c r="B8280" s="1">
        <v>45253</v>
      </c>
      <c r="C8280" t="s">
        <v>188</v>
      </c>
      <c r="D8280" t="s">
        <v>80</v>
      </c>
      <c r="E8280">
        <v>1073112564</v>
      </c>
      <c r="F8280" t="s">
        <v>81</v>
      </c>
      <c r="G8280" t="s">
        <v>74</v>
      </c>
      <c r="H8280" t="s">
        <v>75</v>
      </c>
      <c r="I8280" t="s">
        <v>36</v>
      </c>
      <c r="J8280" t="s">
        <v>62</v>
      </c>
      <c r="K8280">
        <v>2353.48</v>
      </c>
      <c r="L8280">
        <v>692.68</v>
      </c>
      <c r="M8280" t="s">
        <v>62</v>
      </c>
      <c r="N8280">
        <v>0.29432160035351901</v>
      </c>
      <c r="O8280" t="s">
        <v>11351</v>
      </c>
      <c r="P8280" t="s">
        <v>11354</v>
      </c>
      <c r="R8280" t="s">
        <v>11353</v>
      </c>
      <c r="S8280">
        <f>IF(SalesData[[#This Row],[Return Status]]="Returned",1,0)</f>
        <v>0</v>
      </c>
      <c r="T8280">
        <v>2420.2800000000002</v>
      </c>
      <c r="U8280" s="2">
        <f>EOMONTH(SalesData[[#This Row],[Order Date]],0)</f>
        <v>45260</v>
      </c>
      <c r="V8280" s="9" t="str">
        <f>"Q"&amp;INT((MONTH(SalesData[[#This Row],[Order Date]])+2)/3)&amp;"-"&amp;YEAR(SalesData[[#This Row],[Order Date]])</f>
        <v>Q4-2023</v>
      </c>
    </row>
    <row r="8281" spans="1:22" x14ac:dyDescent="0.35">
      <c r="A8281" t="s">
        <v>8422</v>
      </c>
      <c r="B8281" s="1">
        <v>45243</v>
      </c>
      <c r="C8281" t="s">
        <v>325</v>
      </c>
      <c r="D8281" t="s">
        <v>39</v>
      </c>
      <c r="E8281">
        <v>7228194960</v>
      </c>
      <c r="F8281" t="s">
        <v>129</v>
      </c>
      <c r="G8281" t="s">
        <v>54</v>
      </c>
      <c r="H8281" t="s">
        <v>55</v>
      </c>
      <c r="I8281" t="s">
        <v>31</v>
      </c>
      <c r="J8281" t="s">
        <v>19</v>
      </c>
      <c r="K8281">
        <v>4523.45</v>
      </c>
      <c r="L8281">
        <v>208.62</v>
      </c>
      <c r="M8281" t="s">
        <v>19</v>
      </c>
      <c r="N8281">
        <v>4.6119665299715902E-2</v>
      </c>
      <c r="O8281" t="s">
        <v>11351</v>
      </c>
      <c r="P8281" t="s">
        <v>11356</v>
      </c>
      <c r="R8281" t="s">
        <v>11353</v>
      </c>
      <c r="S8281">
        <f>IF(SalesData[[#This Row],[Return Status]]="Returned",1,0)</f>
        <v>0</v>
      </c>
      <c r="U8281" s="2">
        <f>EOMONTH(SalesData[[#This Row],[Order Date]],0)</f>
        <v>45260</v>
      </c>
      <c r="V8281" s="9" t="str">
        <f>"Q"&amp;INT((MONTH(SalesData[[#This Row],[Order Date]])+2)/3)&amp;"-"&amp;YEAR(SalesData[[#This Row],[Order Date]])</f>
        <v>Q4-2023</v>
      </c>
    </row>
    <row r="8282" spans="1:22" x14ac:dyDescent="0.35">
      <c r="A8282" t="s">
        <v>8423</v>
      </c>
      <c r="B8282" s="1">
        <v>45249</v>
      </c>
      <c r="C8282" t="s">
        <v>188</v>
      </c>
      <c r="D8282" t="s">
        <v>39</v>
      </c>
      <c r="E8282">
        <v>1127003974</v>
      </c>
      <c r="F8282" t="s">
        <v>58</v>
      </c>
      <c r="G8282" t="s">
        <v>59</v>
      </c>
      <c r="H8282" t="s">
        <v>60</v>
      </c>
      <c r="I8282" t="s">
        <v>31</v>
      </c>
      <c r="J8282" t="s">
        <v>18</v>
      </c>
      <c r="K8282">
        <v>4957.6899999999996</v>
      </c>
      <c r="L8282">
        <v>1072.24</v>
      </c>
      <c r="M8282" t="s">
        <v>19</v>
      </c>
      <c r="N8282">
        <v>0.216278145668648</v>
      </c>
      <c r="O8282" t="s">
        <v>11351</v>
      </c>
      <c r="P8282" t="s">
        <v>11354</v>
      </c>
      <c r="R8282" t="s">
        <v>11353</v>
      </c>
      <c r="S8282">
        <f>IF(SalesData[[#This Row],[Return Status]]="Returned",1,0)</f>
        <v>0</v>
      </c>
      <c r="T8282">
        <v>2183.56</v>
      </c>
      <c r="U8282" s="2">
        <f>EOMONTH(SalesData[[#This Row],[Order Date]],0)</f>
        <v>45260</v>
      </c>
      <c r="V8282" s="9" t="str">
        <f>"Q"&amp;INT((MONTH(SalesData[[#This Row],[Order Date]])+2)/3)&amp;"-"&amp;YEAR(SalesData[[#This Row],[Order Date]])</f>
        <v>Q4-2023</v>
      </c>
    </row>
    <row r="8283" spans="1:22" x14ac:dyDescent="0.35">
      <c r="A8283" t="s">
        <v>8424</v>
      </c>
      <c r="B8283" s="1">
        <v>45257</v>
      </c>
      <c r="C8283" t="s">
        <v>184</v>
      </c>
      <c r="D8283" t="s">
        <v>46</v>
      </c>
      <c r="E8283">
        <v>6558813178</v>
      </c>
      <c r="F8283" t="s">
        <v>137</v>
      </c>
      <c r="G8283" t="s">
        <v>34</v>
      </c>
      <c r="H8283" t="s">
        <v>11357</v>
      </c>
      <c r="I8283" t="s">
        <v>36</v>
      </c>
      <c r="J8283" t="s">
        <v>62</v>
      </c>
      <c r="K8283">
        <v>4366.6499999999996</v>
      </c>
      <c r="L8283">
        <v>949.37</v>
      </c>
      <c r="M8283" t="s">
        <v>62</v>
      </c>
      <c r="N8283">
        <v>0.217413806922927</v>
      </c>
      <c r="O8283" t="s">
        <v>11351</v>
      </c>
      <c r="P8283" t="s">
        <v>11354</v>
      </c>
      <c r="Q8283" t="s">
        <v>11365</v>
      </c>
      <c r="R8283" t="s">
        <v>11360</v>
      </c>
      <c r="S8283">
        <f>IF(SalesData[[#This Row],[Return Status]]="Returned",1,0)</f>
        <v>1</v>
      </c>
      <c r="U8283" s="2">
        <f>EOMONTH(SalesData[[#This Row],[Order Date]],0)</f>
        <v>45260</v>
      </c>
      <c r="V8283" s="9" t="str">
        <f>"Q"&amp;INT((MONTH(SalesData[[#This Row],[Order Date]])+2)/3)&amp;"-"&amp;YEAR(SalesData[[#This Row],[Order Date]])</f>
        <v>Q4-2023</v>
      </c>
    </row>
    <row r="8284" spans="1:22" x14ac:dyDescent="0.35">
      <c r="A8284" t="s">
        <v>8425</v>
      </c>
      <c r="B8284" s="1">
        <v>45233</v>
      </c>
      <c r="C8284" t="s">
        <v>106</v>
      </c>
      <c r="D8284" t="s">
        <v>99</v>
      </c>
      <c r="E8284">
        <v>9219267149</v>
      </c>
      <c r="F8284" t="s">
        <v>172</v>
      </c>
      <c r="G8284" t="s">
        <v>141</v>
      </c>
      <c r="H8284" t="s">
        <v>121</v>
      </c>
      <c r="I8284" t="s">
        <v>17</v>
      </c>
      <c r="J8284" t="s">
        <v>19</v>
      </c>
      <c r="K8284">
        <v>4506.3599999999997</v>
      </c>
      <c r="L8284">
        <v>990.72</v>
      </c>
      <c r="M8284" t="s">
        <v>19</v>
      </c>
      <c r="N8284">
        <v>0.21984927968471199</v>
      </c>
      <c r="O8284" t="s">
        <v>11351</v>
      </c>
      <c r="P8284" t="s">
        <v>11354</v>
      </c>
      <c r="R8284" t="s">
        <v>11353</v>
      </c>
      <c r="S8284">
        <f>IF(SalesData[[#This Row],[Return Status]]="Returned",1,0)</f>
        <v>0</v>
      </c>
      <c r="T8284">
        <v>2793.38</v>
      </c>
      <c r="U8284" s="2">
        <f>EOMONTH(SalesData[[#This Row],[Order Date]],0)</f>
        <v>45260</v>
      </c>
      <c r="V8284" s="9" t="str">
        <f>"Q"&amp;INT((MONTH(SalesData[[#This Row],[Order Date]])+2)/3)&amp;"-"&amp;YEAR(SalesData[[#This Row],[Order Date]])</f>
        <v>Q4-2023</v>
      </c>
    </row>
    <row r="8285" spans="1:22" x14ac:dyDescent="0.35">
      <c r="A8285" t="s">
        <v>8426</v>
      </c>
      <c r="B8285" s="1">
        <v>45234</v>
      </c>
      <c r="C8285" t="s">
        <v>67</v>
      </c>
      <c r="D8285" t="s">
        <v>145</v>
      </c>
      <c r="E8285">
        <v>9761057349</v>
      </c>
      <c r="F8285" t="s">
        <v>222</v>
      </c>
      <c r="G8285" t="s">
        <v>164</v>
      </c>
      <c r="H8285" t="s">
        <v>11357</v>
      </c>
      <c r="I8285" t="s">
        <v>36</v>
      </c>
      <c r="J8285" t="s">
        <v>62</v>
      </c>
      <c r="K8285">
        <v>3485.16</v>
      </c>
      <c r="L8285">
        <v>460.3</v>
      </c>
      <c r="M8285" t="s">
        <v>62</v>
      </c>
      <c r="N8285">
        <v>0.13207428066430199</v>
      </c>
      <c r="O8285" t="s">
        <v>11351</v>
      </c>
      <c r="P8285" t="s">
        <v>11352</v>
      </c>
      <c r="R8285" t="s">
        <v>11353</v>
      </c>
      <c r="S8285">
        <f>IF(SalesData[[#This Row],[Return Status]]="Returned",1,0)</f>
        <v>0</v>
      </c>
      <c r="U8285" s="2">
        <f>EOMONTH(SalesData[[#This Row],[Order Date]],0)</f>
        <v>45260</v>
      </c>
      <c r="V8285" s="9" t="str">
        <f>"Q"&amp;INT((MONTH(SalesData[[#This Row],[Order Date]])+2)/3)&amp;"-"&amp;YEAR(SalesData[[#This Row],[Order Date]])</f>
        <v>Q4-2023</v>
      </c>
    </row>
    <row r="8286" spans="1:22" x14ac:dyDescent="0.35">
      <c r="A8286" t="s">
        <v>8427</v>
      </c>
      <c r="B8286" s="1">
        <v>45232</v>
      </c>
      <c r="C8286" t="s">
        <v>12</v>
      </c>
      <c r="D8286" t="s">
        <v>46</v>
      </c>
      <c r="E8286">
        <v>8708792909</v>
      </c>
      <c r="F8286" t="s">
        <v>50</v>
      </c>
      <c r="G8286" t="s">
        <v>11382</v>
      </c>
      <c r="H8286" t="s">
        <v>11357</v>
      </c>
      <c r="I8286" t="s">
        <v>36</v>
      </c>
      <c r="J8286" t="s">
        <v>19</v>
      </c>
      <c r="K8286">
        <v>1402.01</v>
      </c>
      <c r="L8286">
        <v>314.14999999999998</v>
      </c>
      <c r="M8286" t="s">
        <v>19</v>
      </c>
      <c r="N8286">
        <v>0.22407115498462901</v>
      </c>
      <c r="O8286" t="s">
        <v>11351</v>
      </c>
      <c r="P8286" t="s">
        <v>11354</v>
      </c>
      <c r="R8286" t="s">
        <v>11353</v>
      </c>
      <c r="S8286">
        <f>IF(SalesData[[#This Row],[Return Status]]="Returned",1,0)</f>
        <v>0</v>
      </c>
      <c r="U8286" s="2">
        <f>EOMONTH(SalesData[[#This Row],[Order Date]],0)</f>
        <v>45260</v>
      </c>
      <c r="V8286" s="9" t="str">
        <f>"Q"&amp;INT((MONTH(SalesData[[#This Row],[Order Date]])+2)/3)&amp;"-"&amp;YEAR(SalesData[[#This Row],[Order Date]])</f>
        <v>Q4-2023</v>
      </c>
    </row>
    <row r="8287" spans="1:22" x14ac:dyDescent="0.35">
      <c r="A8287" t="s">
        <v>8428</v>
      </c>
      <c r="B8287" s="1">
        <v>45254</v>
      </c>
      <c r="C8287" t="s">
        <v>67</v>
      </c>
      <c r="D8287" t="s">
        <v>99</v>
      </c>
      <c r="E8287">
        <v>3276940933</v>
      </c>
      <c r="F8287" t="s">
        <v>387</v>
      </c>
      <c r="G8287" t="s">
        <v>89</v>
      </c>
      <c r="H8287" t="s">
        <v>90</v>
      </c>
      <c r="I8287" t="s">
        <v>31</v>
      </c>
      <c r="J8287" t="s">
        <v>19</v>
      </c>
      <c r="K8287">
        <v>4890.13</v>
      </c>
      <c r="L8287">
        <v>1464.58</v>
      </c>
      <c r="M8287" t="s">
        <v>19</v>
      </c>
      <c r="N8287">
        <v>0.29949715038250502</v>
      </c>
      <c r="O8287" t="s">
        <v>11351</v>
      </c>
      <c r="P8287" t="s">
        <v>11354</v>
      </c>
      <c r="R8287" t="s">
        <v>11353</v>
      </c>
      <c r="S8287">
        <f>IF(SalesData[[#This Row],[Return Status]]="Returned",1,0)</f>
        <v>0</v>
      </c>
      <c r="T8287">
        <v>207.68</v>
      </c>
      <c r="U8287" s="2">
        <f>EOMONTH(SalesData[[#This Row],[Order Date]],0)</f>
        <v>45260</v>
      </c>
      <c r="V8287" s="9" t="str">
        <f>"Q"&amp;INT((MONTH(SalesData[[#This Row],[Order Date]])+2)/3)&amp;"-"&amp;YEAR(SalesData[[#This Row],[Order Date]])</f>
        <v>Q4-2023</v>
      </c>
    </row>
    <row r="8288" spans="1:22" x14ac:dyDescent="0.35">
      <c r="A8288" t="s">
        <v>8429</v>
      </c>
      <c r="B8288" s="1">
        <v>45241</v>
      </c>
      <c r="C8288" t="s">
        <v>176</v>
      </c>
      <c r="D8288" t="s">
        <v>99</v>
      </c>
      <c r="E8288">
        <v>825619435</v>
      </c>
      <c r="F8288" t="s">
        <v>163</v>
      </c>
      <c r="G8288" t="s">
        <v>164</v>
      </c>
      <c r="H8288" t="s">
        <v>165</v>
      </c>
      <c r="I8288" t="s">
        <v>36</v>
      </c>
      <c r="J8288" t="s">
        <v>65</v>
      </c>
      <c r="K8288">
        <v>150.22999999999999</v>
      </c>
      <c r="L8288">
        <v>15.75</v>
      </c>
      <c r="M8288" t="s">
        <v>65</v>
      </c>
      <c r="N8288">
        <v>0.10483924648871699</v>
      </c>
      <c r="O8288" t="s">
        <v>11361</v>
      </c>
      <c r="P8288" t="s">
        <v>11352</v>
      </c>
      <c r="R8288" t="s">
        <v>11353</v>
      </c>
      <c r="S8288">
        <f>IF(SalesData[[#This Row],[Return Status]]="Returned",1,0)</f>
        <v>0</v>
      </c>
      <c r="U8288" s="2">
        <f>EOMONTH(SalesData[[#This Row],[Order Date]],0)</f>
        <v>45260</v>
      </c>
      <c r="V8288" s="9" t="str">
        <f>"Q"&amp;INT((MONTH(SalesData[[#This Row],[Order Date]])+2)/3)&amp;"-"&amp;YEAR(SalesData[[#This Row],[Order Date]])</f>
        <v>Q4-2023</v>
      </c>
    </row>
    <row r="8289" spans="1:22" x14ac:dyDescent="0.35">
      <c r="A8289" t="s">
        <v>8430</v>
      </c>
      <c r="B8289" s="1">
        <v>45248</v>
      </c>
      <c r="C8289" t="s">
        <v>113</v>
      </c>
      <c r="D8289" t="s">
        <v>46</v>
      </c>
      <c r="E8289">
        <v>5840758979</v>
      </c>
      <c r="F8289" t="s">
        <v>312</v>
      </c>
      <c r="G8289" t="s">
        <v>141</v>
      </c>
      <c r="H8289" t="s">
        <v>121</v>
      </c>
      <c r="I8289" t="s">
        <v>17</v>
      </c>
      <c r="J8289" t="s">
        <v>62</v>
      </c>
      <c r="K8289">
        <v>1465.49</v>
      </c>
      <c r="L8289">
        <v>100.36</v>
      </c>
      <c r="M8289" t="s">
        <v>62</v>
      </c>
      <c r="N8289">
        <v>6.8482214139980499E-2</v>
      </c>
      <c r="O8289" t="s">
        <v>11351</v>
      </c>
      <c r="P8289" t="s">
        <v>11356</v>
      </c>
      <c r="R8289" t="s">
        <v>11353</v>
      </c>
      <c r="S8289">
        <f>IF(SalesData[[#This Row],[Return Status]]="Returned",1,0)</f>
        <v>0</v>
      </c>
      <c r="T8289">
        <v>2793.38</v>
      </c>
      <c r="U8289" s="2">
        <f>EOMONTH(SalesData[[#This Row],[Order Date]],0)</f>
        <v>45260</v>
      </c>
      <c r="V8289" s="9" t="str">
        <f>"Q"&amp;INT((MONTH(SalesData[[#This Row],[Order Date]])+2)/3)&amp;"-"&amp;YEAR(SalesData[[#This Row],[Order Date]])</f>
        <v>Q4-2023</v>
      </c>
    </row>
    <row r="8290" spans="1:22" x14ac:dyDescent="0.35">
      <c r="A8290" t="s">
        <v>8431</v>
      </c>
      <c r="B8290" s="1">
        <v>45246</v>
      </c>
      <c r="C8290" t="s">
        <v>149</v>
      </c>
      <c r="D8290" t="s">
        <v>145</v>
      </c>
      <c r="E8290">
        <v>7249653065</v>
      </c>
      <c r="F8290" t="s">
        <v>14</v>
      </c>
      <c r="G8290" t="s">
        <v>15</v>
      </c>
      <c r="H8290" t="s">
        <v>16</v>
      </c>
      <c r="I8290" t="s">
        <v>17</v>
      </c>
      <c r="J8290" t="s">
        <v>62</v>
      </c>
      <c r="K8290">
        <v>2112.25</v>
      </c>
      <c r="L8290">
        <v>384.11</v>
      </c>
      <c r="M8290" t="s">
        <v>62</v>
      </c>
      <c r="N8290">
        <v>0.181848739495798</v>
      </c>
      <c r="O8290" t="s">
        <v>11351</v>
      </c>
      <c r="P8290" t="s">
        <v>11352</v>
      </c>
      <c r="R8290" t="s">
        <v>11353</v>
      </c>
      <c r="S8290">
        <f>IF(SalesData[[#This Row],[Return Status]]="Returned",1,0)</f>
        <v>0</v>
      </c>
      <c r="T8290">
        <v>2085.91</v>
      </c>
      <c r="U8290" s="2">
        <f>EOMONTH(SalesData[[#This Row],[Order Date]],0)</f>
        <v>45260</v>
      </c>
      <c r="V8290" s="9" t="str">
        <f>"Q"&amp;INT((MONTH(SalesData[[#This Row],[Order Date]])+2)/3)&amp;"-"&amp;YEAR(SalesData[[#This Row],[Order Date]])</f>
        <v>Q4-2023</v>
      </c>
    </row>
    <row r="8291" spans="1:22" x14ac:dyDescent="0.35">
      <c r="A8291" t="s">
        <v>8432</v>
      </c>
      <c r="B8291" s="1">
        <v>45247</v>
      </c>
      <c r="C8291" t="s">
        <v>45</v>
      </c>
      <c r="D8291" t="s">
        <v>72</v>
      </c>
      <c r="E8291">
        <v>6130552565</v>
      </c>
      <c r="F8291" t="s">
        <v>387</v>
      </c>
      <c r="G8291" t="s">
        <v>89</v>
      </c>
      <c r="H8291" t="s">
        <v>90</v>
      </c>
      <c r="I8291" t="s">
        <v>31</v>
      </c>
      <c r="J8291" t="s">
        <v>19</v>
      </c>
      <c r="K8291">
        <v>822.61</v>
      </c>
      <c r="L8291">
        <v>93.69</v>
      </c>
      <c r="M8291" t="s">
        <v>19</v>
      </c>
      <c r="N8291">
        <v>0.113893582621169</v>
      </c>
      <c r="O8291" t="s">
        <v>11355</v>
      </c>
      <c r="P8291" t="s">
        <v>11352</v>
      </c>
      <c r="R8291" t="s">
        <v>11353</v>
      </c>
      <c r="S8291">
        <f>IF(SalesData[[#This Row],[Return Status]]="Returned",1,0)</f>
        <v>0</v>
      </c>
      <c r="T8291">
        <v>207.68</v>
      </c>
      <c r="U8291" s="2">
        <f>EOMONTH(SalesData[[#This Row],[Order Date]],0)</f>
        <v>45260</v>
      </c>
      <c r="V8291" s="9" t="str">
        <f>"Q"&amp;INT((MONTH(SalesData[[#This Row],[Order Date]])+2)/3)&amp;"-"&amp;YEAR(SalesData[[#This Row],[Order Date]])</f>
        <v>Q4-2023</v>
      </c>
    </row>
    <row r="8292" spans="1:22" x14ac:dyDescent="0.35">
      <c r="A8292" t="s">
        <v>8433</v>
      </c>
      <c r="B8292" s="1">
        <v>45239</v>
      </c>
      <c r="C8292" t="s">
        <v>67</v>
      </c>
      <c r="D8292" t="s">
        <v>72</v>
      </c>
      <c r="E8292">
        <v>7352962312</v>
      </c>
      <c r="F8292" t="s">
        <v>28</v>
      </c>
      <c r="G8292" t="s">
        <v>29</v>
      </c>
      <c r="H8292" t="s">
        <v>30</v>
      </c>
      <c r="I8292" t="s">
        <v>31</v>
      </c>
      <c r="J8292" t="s">
        <v>19</v>
      </c>
      <c r="K8292">
        <v>1663.16</v>
      </c>
      <c r="L8292">
        <v>239.73</v>
      </c>
      <c r="M8292" t="s">
        <v>19</v>
      </c>
      <c r="N8292">
        <v>0.144141273238895</v>
      </c>
      <c r="O8292" t="s">
        <v>11351</v>
      </c>
      <c r="P8292" t="s">
        <v>11352</v>
      </c>
      <c r="R8292" t="s">
        <v>11353</v>
      </c>
      <c r="S8292">
        <f>IF(SalesData[[#This Row],[Return Status]]="Returned",1,0)</f>
        <v>0</v>
      </c>
      <c r="T8292">
        <v>2788.38</v>
      </c>
      <c r="U8292" s="2">
        <f>EOMONTH(SalesData[[#This Row],[Order Date]],0)</f>
        <v>45260</v>
      </c>
      <c r="V8292" s="9" t="str">
        <f>"Q"&amp;INT((MONTH(SalesData[[#This Row],[Order Date]])+2)/3)&amp;"-"&amp;YEAR(SalesData[[#This Row],[Order Date]])</f>
        <v>Q4-2023</v>
      </c>
    </row>
    <row r="8293" spans="1:22" x14ac:dyDescent="0.35">
      <c r="A8293" t="s">
        <v>8434</v>
      </c>
      <c r="B8293" s="1">
        <v>45244</v>
      </c>
      <c r="C8293" t="s">
        <v>149</v>
      </c>
      <c r="D8293" t="s">
        <v>72</v>
      </c>
      <c r="E8293">
        <v>6713294461</v>
      </c>
      <c r="F8293" t="s">
        <v>78</v>
      </c>
      <c r="G8293" t="s">
        <v>15</v>
      </c>
      <c r="H8293" t="s">
        <v>16</v>
      </c>
      <c r="I8293" t="s">
        <v>17</v>
      </c>
      <c r="J8293" t="s">
        <v>18</v>
      </c>
      <c r="K8293">
        <v>555.29</v>
      </c>
      <c r="L8293">
        <v>26.03</v>
      </c>
      <c r="M8293" t="s">
        <v>19</v>
      </c>
      <c r="N8293">
        <v>4.6876406922509002E-2</v>
      </c>
      <c r="O8293" t="s">
        <v>11355</v>
      </c>
      <c r="P8293" t="s">
        <v>11356</v>
      </c>
      <c r="R8293" t="s">
        <v>11353</v>
      </c>
      <c r="S8293">
        <f>IF(SalesData[[#This Row],[Return Status]]="Returned",1,0)</f>
        <v>0</v>
      </c>
      <c r="T8293">
        <v>2085.91</v>
      </c>
      <c r="U8293" s="2">
        <f>EOMONTH(SalesData[[#This Row],[Order Date]],0)</f>
        <v>45260</v>
      </c>
      <c r="V8293" s="9" t="str">
        <f>"Q"&amp;INT((MONTH(SalesData[[#This Row],[Order Date]])+2)/3)&amp;"-"&amp;YEAR(SalesData[[#This Row],[Order Date]])</f>
        <v>Q4-2023</v>
      </c>
    </row>
    <row r="8294" spans="1:22" x14ac:dyDescent="0.35">
      <c r="A8294" t="s">
        <v>8435</v>
      </c>
      <c r="B8294" s="1">
        <v>45250</v>
      </c>
      <c r="C8294" t="s">
        <v>77</v>
      </c>
      <c r="D8294" t="s">
        <v>46</v>
      </c>
      <c r="E8294">
        <v>9506447132</v>
      </c>
      <c r="F8294" t="s">
        <v>410</v>
      </c>
      <c r="G8294" t="s">
        <v>29</v>
      </c>
      <c r="H8294" t="s">
        <v>30</v>
      </c>
      <c r="I8294" t="s">
        <v>31</v>
      </c>
      <c r="J8294" t="s">
        <v>61</v>
      </c>
      <c r="K8294">
        <v>4310.74</v>
      </c>
      <c r="L8294">
        <v>439.75</v>
      </c>
      <c r="M8294" t="s">
        <v>62</v>
      </c>
      <c r="N8294">
        <v>0.102012647480479</v>
      </c>
      <c r="O8294" t="s">
        <v>11351</v>
      </c>
      <c r="P8294" t="s">
        <v>11352</v>
      </c>
      <c r="Q8294" t="s">
        <v>11366</v>
      </c>
      <c r="R8294" t="s">
        <v>11360</v>
      </c>
      <c r="S8294">
        <f>IF(SalesData[[#This Row],[Return Status]]="Returned",1,0)</f>
        <v>1</v>
      </c>
      <c r="T8294">
        <v>2788.38</v>
      </c>
      <c r="U8294" s="2">
        <f>EOMONTH(SalesData[[#This Row],[Order Date]],0)</f>
        <v>45260</v>
      </c>
      <c r="V8294" s="9" t="str">
        <f>"Q"&amp;INT((MONTH(SalesData[[#This Row],[Order Date]])+2)/3)&amp;"-"&amp;YEAR(SalesData[[#This Row],[Order Date]])</f>
        <v>Q4-2023</v>
      </c>
    </row>
    <row r="8295" spans="1:22" x14ac:dyDescent="0.35">
      <c r="A8295" t="s">
        <v>8436</v>
      </c>
      <c r="B8295" s="1">
        <v>45247</v>
      </c>
      <c r="C8295" t="s">
        <v>111</v>
      </c>
      <c r="D8295" t="s">
        <v>99</v>
      </c>
      <c r="E8295">
        <v>7031535740</v>
      </c>
      <c r="F8295" t="s">
        <v>81</v>
      </c>
      <c r="G8295" t="s">
        <v>545</v>
      </c>
      <c r="H8295" t="s">
        <v>11357</v>
      </c>
      <c r="I8295" t="s">
        <v>36</v>
      </c>
      <c r="J8295" t="s">
        <v>62</v>
      </c>
      <c r="K8295">
        <v>1865.66</v>
      </c>
      <c r="L8295">
        <v>387.3</v>
      </c>
      <c r="M8295" t="s">
        <v>62</v>
      </c>
      <c r="N8295">
        <v>0.20759409538715501</v>
      </c>
      <c r="O8295" t="s">
        <v>11351</v>
      </c>
      <c r="P8295" t="s">
        <v>11354</v>
      </c>
      <c r="R8295" t="s">
        <v>11353</v>
      </c>
      <c r="S8295">
        <f>IF(SalesData[[#This Row],[Return Status]]="Returned",1,0)</f>
        <v>0</v>
      </c>
      <c r="U8295" s="2">
        <f>EOMONTH(SalesData[[#This Row],[Order Date]],0)</f>
        <v>45260</v>
      </c>
      <c r="V8295" s="9" t="str">
        <f>"Q"&amp;INT((MONTH(SalesData[[#This Row],[Order Date]])+2)/3)&amp;"-"&amp;YEAR(SalesData[[#This Row],[Order Date]])</f>
        <v>Q4-2023</v>
      </c>
    </row>
    <row r="8296" spans="1:22" x14ac:dyDescent="0.35">
      <c r="A8296" t="s">
        <v>8437</v>
      </c>
      <c r="B8296" s="1">
        <v>45233</v>
      </c>
      <c r="C8296" t="s">
        <v>21</v>
      </c>
      <c r="D8296" t="s">
        <v>80</v>
      </c>
      <c r="E8296">
        <v>1385336270</v>
      </c>
      <c r="F8296" t="s">
        <v>58</v>
      </c>
      <c r="G8296" t="s">
        <v>59</v>
      </c>
      <c r="H8296" t="s">
        <v>60</v>
      </c>
      <c r="I8296" t="s">
        <v>31</v>
      </c>
      <c r="J8296" t="s">
        <v>62</v>
      </c>
      <c r="K8296">
        <v>3478.04</v>
      </c>
      <c r="L8296">
        <v>517.22</v>
      </c>
      <c r="M8296" t="s">
        <v>62</v>
      </c>
      <c r="N8296">
        <v>0.14871019309726199</v>
      </c>
      <c r="O8296" t="s">
        <v>11351</v>
      </c>
      <c r="P8296" t="s">
        <v>11352</v>
      </c>
      <c r="R8296" t="s">
        <v>11353</v>
      </c>
      <c r="S8296">
        <f>IF(SalesData[[#This Row],[Return Status]]="Returned",1,0)</f>
        <v>0</v>
      </c>
      <c r="T8296">
        <v>2183.56</v>
      </c>
      <c r="U8296" s="2">
        <f>EOMONTH(SalesData[[#This Row],[Order Date]],0)</f>
        <v>45260</v>
      </c>
      <c r="V8296" s="9" t="str">
        <f>"Q"&amp;INT((MONTH(SalesData[[#This Row],[Order Date]])+2)/3)&amp;"-"&amp;YEAR(SalesData[[#This Row],[Order Date]])</f>
        <v>Q4-2023</v>
      </c>
    </row>
    <row r="8297" spans="1:22" x14ac:dyDescent="0.35">
      <c r="A8297" t="s">
        <v>8438</v>
      </c>
      <c r="B8297" s="1">
        <v>45240</v>
      </c>
      <c r="C8297" t="s">
        <v>144</v>
      </c>
      <c r="D8297" t="s">
        <v>80</v>
      </c>
      <c r="E8297">
        <v>2913457747</v>
      </c>
      <c r="F8297" t="s">
        <v>172</v>
      </c>
      <c r="G8297" t="s">
        <v>141</v>
      </c>
      <c r="H8297" t="s">
        <v>121</v>
      </c>
      <c r="I8297" t="s">
        <v>17</v>
      </c>
      <c r="J8297" t="s">
        <v>19</v>
      </c>
      <c r="K8297">
        <v>2676.68</v>
      </c>
      <c r="L8297">
        <v>584.55999999999995</v>
      </c>
      <c r="M8297" t="s">
        <v>19</v>
      </c>
      <c r="N8297">
        <v>0.218389945753695</v>
      </c>
      <c r="O8297" t="s">
        <v>11351</v>
      </c>
      <c r="P8297" t="s">
        <v>11354</v>
      </c>
      <c r="R8297" t="s">
        <v>11353</v>
      </c>
      <c r="S8297">
        <f>IF(SalesData[[#This Row],[Return Status]]="Returned",1,0)</f>
        <v>0</v>
      </c>
      <c r="T8297">
        <v>2793.38</v>
      </c>
      <c r="U8297" s="2">
        <f>EOMONTH(SalesData[[#This Row],[Order Date]],0)</f>
        <v>45260</v>
      </c>
      <c r="V8297" s="9" t="str">
        <f>"Q"&amp;INT((MONTH(SalesData[[#This Row],[Order Date]])+2)/3)&amp;"-"&amp;YEAR(SalesData[[#This Row],[Order Date]])</f>
        <v>Q4-2023</v>
      </c>
    </row>
    <row r="8298" spans="1:22" x14ac:dyDescent="0.35">
      <c r="A8298" t="s">
        <v>8439</v>
      </c>
      <c r="B8298" s="1">
        <v>45233</v>
      </c>
      <c r="C8298" t="s">
        <v>21</v>
      </c>
      <c r="D8298" t="s">
        <v>13</v>
      </c>
      <c r="E8298">
        <v>8476773359</v>
      </c>
      <c r="F8298" t="s">
        <v>156</v>
      </c>
      <c r="G8298" t="s">
        <v>84</v>
      </c>
      <c r="H8298" t="s">
        <v>11357</v>
      </c>
      <c r="I8298" t="s">
        <v>31</v>
      </c>
      <c r="J8298" t="s">
        <v>19</v>
      </c>
      <c r="K8298">
        <v>960.98</v>
      </c>
      <c r="L8298">
        <v>283.3</v>
      </c>
      <c r="M8298" t="s">
        <v>19</v>
      </c>
      <c r="N8298">
        <v>0.29480322171117002</v>
      </c>
      <c r="O8298" t="s">
        <v>11355</v>
      </c>
      <c r="P8298" t="s">
        <v>11354</v>
      </c>
      <c r="R8298" t="s">
        <v>11353</v>
      </c>
      <c r="S8298">
        <f>IF(SalesData[[#This Row],[Return Status]]="Returned",1,0)</f>
        <v>0</v>
      </c>
      <c r="T8298">
        <v>847.14</v>
      </c>
      <c r="U8298" s="2">
        <f>EOMONTH(SalesData[[#This Row],[Order Date]],0)</f>
        <v>45260</v>
      </c>
      <c r="V8298" s="9" t="str">
        <f>"Q"&amp;INT((MONTH(SalesData[[#This Row],[Order Date]])+2)/3)&amp;"-"&amp;YEAR(SalesData[[#This Row],[Order Date]])</f>
        <v>Q4-2023</v>
      </c>
    </row>
    <row r="8299" spans="1:22" x14ac:dyDescent="0.35">
      <c r="A8299" t="s">
        <v>8440</v>
      </c>
      <c r="B8299" s="1">
        <v>45234</v>
      </c>
      <c r="C8299" t="s">
        <v>113</v>
      </c>
      <c r="D8299" t="s">
        <v>13</v>
      </c>
      <c r="E8299">
        <v>2174724843</v>
      </c>
      <c r="F8299" t="s">
        <v>137</v>
      </c>
      <c r="G8299" t="s">
        <v>34</v>
      </c>
      <c r="H8299" t="s">
        <v>11357</v>
      </c>
      <c r="I8299" t="s">
        <v>36</v>
      </c>
      <c r="J8299" t="s">
        <v>19</v>
      </c>
      <c r="K8299">
        <v>261.83</v>
      </c>
      <c r="L8299">
        <v>13.91</v>
      </c>
      <c r="M8299" t="s">
        <v>19</v>
      </c>
      <c r="N8299">
        <v>5.3126074170263202E-2</v>
      </c>
      <c r="O8299" t="s">
        <v>11361</v>
      </c>
      <c r="P8299" t="s">
        <v>11356</v>
      </c>
      <c r="R8299" t="s">
        <v>11353</v>
      </c>
      <c r="S8299">
        <f>IF(SalesData[[#This Row],[Return Status]]="Returned",1,0)</f>
        <v>0</v>
      </c>
      <c r="U8299" s="2">
        <f>EOMONTH(SalesData[[#This Row],[Order Date]],0)</f>
        <v>45260</v>
      </c>
      <c r="V8299" s="9" t="str">
        <f>"Q"&amp;INT((MONTH(SalesData[[#This Row],[Order Date]])+2)/3)&amp;"-"&amp;YEAR(SalesData[[#This Row],[Order Date]])</f>
        <v>Q4-2023</v>
      </c>
    </row>
    <row r="8300" spans="1:22" x14ac:dyDescent="0.35">
      <c r="A8300" t="s">
        <v>8441</v>
      </c>
      <c r="B8300" s="1">
        <v>45247</v>
      </c>
      <c r="C8300" t="s">
        <v>87</v>
      </c>
      <c r="D8300" t="s">
        <v>80</v>
      </c>
      <c r="E8300">
        <v>5276534521</v>
      </c>
      <c r="F8300" t="s">
        <v>292</v>
      </c>
      <c r="G8300" t="s">
        <v>457</v>
      </c>
      <c r="H8300" t="s">
        <v>41</v>
      </c>
      <c r="I8300" t="s">
        <v>31</v>
      </c>
      <c r="J8300" t="s">
        <v>19</v>
      </c>
      <c r="K8300">
        <v>4103.76</v>
      </c>
      <c r="L8300">
        <v>478.68</v>
      </c>
      <c r="M8300" t="s">
        <v>19</v>
      </c>
      <c r="N8300">
        <v>0.116644248201649</v>
      </c>
      <c r="O8300" t="s">
        <v>11351</v>
      </c>
      <c r="P8300" t="s">
        <v>11352</v>
      </c>
      <c r="R8300" t="s">
        <v>11353</v>
      </c>
      <c r="S8300">
        <f>IF(SalesData[[#This Row],[Return Status]]="Returned",1,0)</f>
        <v>0</v>
      </c>
      <c r="U8300" s="2">
        <f>EOMONTH(SalesData[[#This Row],[Order Date]],0)</f>
        <v>45260</v>
      </c>
      <c r="V8300" s="9" t="str">
        <f>"Q"&amp;INT((MONTH(SalesData[[#This Row],[Order Date]])+2)/3)&amp;"-"&amp;YEAR(SalesData[[#This Row],[Order Date]])</f>
        <v>Q4-2023</v>
      </c>
    </row>
    <row r="8301" spans="1:22" x14ac:dyDescent="0.35">
      <c r="A8301" t="s">
        <v>8442</v>
      </c>
      <c r="B8301" s="1">
        <v>45233</v>
      </c>
      <c r="C8301" t="s">
        <v>132</v>
      </c>
      <c r="D8301" t="s">
        <v>145</v>
      </c>
      <c r="E8301">
        <v>4697815968</v>
      </c>
      <c r="F8301" t="s">
        <v>127</v>
      </c>
      <c r="G8301" t="s">
        <v>29</v>
      </c>
      <c r="H8301" t="s">
        <v>11357</v>
      </c>
      <c r="I8301" t="s">
        <v>31</v>
      </c>
      <c r="J8301" t="s">
        <v>19</v>
      </c>
      <c r="K8301">
        <v>2773.25</v>
      </c>
      <c r="L8301">
        <v>150.6</v>
      </c>
      <c r="M8301" t="s">
        <v>19</v>
      </c>
      <c r="N8301">
        <v>5.4304516361669497E-2</v>
      </c>
      <c r="O8301" t="s">
        <v>11351</v>
      </c>
      <c r="P8301" t="s">
        <v>11356</v>
      </c>
      <c r="R8301" t="s">
        <v>11353</v>
      </c>
      <c r="S8301">
        <f>IF(SalesData[[#This Row],[Return Status]]="Returned",1,0)</f>
        <v>0</v>
      </c>
      <c r="T8301">
        <v>2788.38</v>
      </c>
      <c r="U8301" s="2">
        <f>EOMONTH(SalesData[[#This Row],[Order Date]],0)</f>
        <v>45260</v>
      </c>
      <c r="V8301" s="9" t="str">
        <f>"Q"&amp;INT((MONTH(SalesData[[#This Row],[Order Date]])+2)/3)&amp;"-"&amp;YEAR(SalesData[[#This Row],[Order Date]])</f>
        <v>Q4-2023</v>
      </c>
    </row>
    <row r="8302" spans="1:22" x14ac:dyDescent="0.35">
      <c r="A8302" t="s">
        <v>8443</v>
      </c>
      <c r="B8302" s="1">
        <v>45237</v>
      </c>
      <c r="C8302" t="s">
        <v>106</v>
      </c>
      <c r="D8302" t="s">
        <v>39</v>
      </c>
      <c r="E8302">
        <v>5084808018</v>
      </c>
      <c r="F8302" t="s">
        <v>154</v>
      </c>
      <c r="G8302" t="s">
        <v>29</v>
      </c>
      <c r="H8302" t="s">
        <v>30</v>
      </c>
      <c r="I8302" t="s">
        <v>31</v>
      </c>
      <c r="J8302" t="s">
        <v>19</v>
      </c>
      <c r="K8302">
        <v>2091.38</v>
      </c>
      <c r="L8302">
        <v>255.44</v>
      </c>
      <c r="M8302" t="s">
        <v>19</v>
      </c>
      <c r="N8302">
        <v>0.122139448593751</v>
      </c>
      <c r="O8302" t="s">
        <v>11351</v>
      </c>
      <c r="P8302" t="s">
        <v>11352</v>
      </c>
      <c r="R8302" t="s">
        <v>11353</v>
      </c>
      <c r="S8302">
        <f>IF(SalesData[[#This Row],[Return Status]]="Returned",1,0)</f>
        <v>0</v>
      </c>
      <c r="T8302">
        <v>2788.38</v>
      </c>
      <c r="U8302" s="2">
        <f>EOMONTH(SalesData[[#This Row],[Order Date]],0)</f>
        <v>45260</v>
      </c>
      <c r="V8302" s="9" t="str">
        <f>"Q"&amp;INT((MONTH(SalesData[[#This Row],[Order Date]])+2)/3)&amp;"-"&amp;YEAR(SalesData[[#This Row],[Order Date]])</f>
        <v>Q4-2023</v>
      </c>
    </row>
    <row r="8303" spans="1:22" x14ac:dyDescent="0.35">
      <c r="A8303" t="s">
        <v>8444</v>
      </c>
      <c r="B8303" s="1">
        <v>45238</v>
      </c>
      <c r="C8303" t="s">
        <v>71</v>
      </c>
      <c r="D8303" t="s">
        <v>46</v>
      </c>
      <c r="E8303">
        <v>9322642325</v>
      </c>
      <c r="F8303" t="s">
        <v>222</v>
      </c>
      <c r="G8303" t="s">
        <v>266</v>
      </c>
      <c r="H8303" t="s">
        <v>165</v>
      </c>
      <c r="I8303" t="s">
        <v>36</v>
      </c>
      <c r="J8303" t="s">
        <v>18</v>
      </c>
      <c r="K8303">
        <v>2652.17</v>
      </c>
      <c r="L8303">
        <v>750.39</v>
      </c>
      <c r="M8303" t="s">
        <v>19</v>
      </c>
      <c r="N8303">
        <v>0.28293435187035498</v>
      </c>
      <c r="O8303" t="s">
        <v>11351</v>
      </c>
      <c r="P8303" t="s">
        <v>11354</v>
      </c>
      <c r="Q8303" t="s">
        <v>11372</v>
      </c>
      <c r="R8303" t="s">
        <v>11360</v>
      </c>
      <c r="S8303">
        <f>IF(SalesData[[#This Row],[Return Status]]="Returned",1,0)</f>
        <v>1</v>
      </c>
      <c r="U8303" s="2">
        <f>EOMONTH(SalesData[[#This Row],[Order Date]],0)</f>
        <v>45260</v>
      </c>
      <c r="V8303" s="9" t="str">
        <f>"Q"&amp;INT((MONTH(SalesData[[#This Row],[Order Date]])+2)/3)&amp;"-"&amp;YEAR(SalesData[[#This Row],[Order Date]])</f>
        <v>Q4-2023</v>
      </c>
    </row>
    <row r="8304" spans="1:22" x14ac:dyDescent="0.35">
      <c r="A8304" t="s">
        <v>8445</v>
      </c>
      <c r="B8304" s="1">
        <v>45257</v>
      </c>
      <c r="C8304" t="s">
        <v>26</v>
      </c>
      <c r="D8304" t="s">
        <v>145</v>
      </c>
      <c r="E8304">
        <v>3631566335</v>
      </c>
      <c r="F8304" t="s">
        <v>68</v>
      </c>
      <c r="G8304" t="s">
        <v>69</v>
      </c>
      <c r="H8304" t="s">
        <v>41</v>
      </c>
      <c r="I8304" t="s">
        <v>31</v>
      </c>
      <c r="J8304" t="s">
        <v>18</v>
      </c>
      <c r="K8304">
        <v>1099.17</v>
      </c>
      <c r="L8304">
        <v>201.45</v>
      </c>
      <c r="M8304" t="s">
        <v>19</v>
      </c>
      <c r="N8304">
        <v>0.183274652692486</v>
      </c>
      <c r="O8304" t="s">
        <v>11351</v>
      </c>
      <c r="P8304" t="s">
        <v>11352</v>
      </c>
      <c r="Q8304" t="s">
        <v>11369</v>
      </c>
      <c r="R8304" t="s">
        <v>11360</v>
      </c>
      <c r="S8304">
        <f>IF(SalesData[[#This Row],[Return Status]]="Returned",1,0)</f>
        <v>1</v>
      </c>
      <c r="T8304">
        <v>2081.52</v>
      </c>
      <c r="U8304" s="2">
        <f>EOMONTH(SalesData[[#This Row],[Order Date]],0)</f>
        <v>45260</v>
      </c>
      <c r="V8304" s="9" t="str">
        <f>"Q"&amp;INT((MONTH(SalesData[[#This Row],[Order Date]])+2)/3)&amp;"-"&amp;YEAR(SalesData[[#This Row],[Order Date]])</f>
        <v>Q4-2023</v>
      </c>
    </row>
    <row r="8305" spans="1:22" x14ac:dyDescent="0.35">
      <c r="A8305" t="s">
        <v>8446</v>
      </c>
      <c r="B8305" s="1">
        <v>45234</v>
      </c>
      <c r="C8305" t="s">
        <v>162</v>
      </c>
      <c r="D8305" t="s">
        <v>72</v>
      </c>
      <c r="E8305">
        <v>3576846126</v>
      </c>
      <c r="F8305" t="s">
        <v>133</v>
      </c>
      <c r="G8305" t="s">
        <v>89</v>
      </c>
      <c r="H8305" t="s">
        <v>11357</v>
      </c>
      <c r="I8305" t="s">
        <v>31</v>
      </c>
      <c r="J8305" t="s">
        <v>19</v>
      </c>
      <c r="K8305">
        <v>3052.07</v>
      </c>
      <c r="L8305">
        <v>745.15</v>
      </c>
      <c r="M8305" t="s">
        <v>19</v>
      </c>
      <c r="N8305">
        <v>0.244145776473017</v>
      </c>
      <c r="O8305" t="s">
        <v>11351</v>
      </c>
      <c r="P8305" t="s">
        <v>11354</v>
      </c>
      <c r="R8305" t="s">
        <v>11353</v>
      </c>
      <c r="S8305">
        <f>IF(SalesData[[#This Row],[Return Status]]="Returned",1,0)</f>
        <v>0</v>
      </c>
      <c r="T8305">
        <v>207.68</v>
      </c>
      <c r="U8305" s="2">
        <f>EOMONTH(SalesData[[#This Row],[Order Date]],0)</f>
        <v>45260</v>
      </c>
      <c r="V8305" s="9" t="str">
        <f>"Q"&amp;INT((MONTH(SalesData[[#This Row],[Order Date]])+2)/3)&amp;"-"&amp;YEAR(SalesData[[#This Row],[Order Date]])</f>
        <v>Q4-2023</v>
      </c>
    </row>
    <row r="8306" spans="1:22" x14ac:dyDescent="0.35">
      <c r="A8306" t="s">
        <v>8447</v>
      </c>
      <c r="B8306" s="1">
        <v>45241</v>
      </c>
      <c r="C8306" t="s">
        <v>26</v>
      </c>
      <c r="D8306" t="s">
        <v>46</v>
      </c>
      <c r="E8306">
        <v>4344811275</v>
      </c>
      <c r="F8306" t="s">
        <v>172</v>
      </c>
      <c r="G8306" t="s">
        <v>141</v>
      </c>
      <c r="H8306" t="s">
        <v>121</v>
      </c>
      <c r="I8306" t="s">
        <v>17</v>
      </c>
      <c r="J8306" t="s">
        <v>18</v>
      </c>
      <c r="K8306">
        <v>793.64</v>
      </c>
      <c r="L8306">
        <v>175.77</v>
      </c>
      <c r="M8306" t="s">
        <v>19</v>
      </c>
      <c r="N8306">
        <v>0.22147321203568399</v>
      </c>
      <c r="O8306" t="s">
        <v>11355</v>
      </c>
      <c r="P8306" t="s">
        <v>11354</v>
      </c>
      <c r="R8306" t="s">
        <v>11353</v>
      </c>
      <c r="S8306">
        <f>IF(SalesData[[#This Row],[Return Status]]="Returned",1,0)</f>
        <v>0</v>
      </c>
      <c r="T8306">
        <v>2793.38</v>
      </c>
      <c r="U8306" s="2">
        <f>EOMONTH(SalesData[[#This Row],[Order Date]],0)</f>
        <v>45260</v>
      </c>
      <c r="V8306" s="9" t="str">
        <f>"Q"&amp;INT((MONTH(SalesData[[#This Row],[Order Date]])+2)/3)&amp;"-"&amp;YEAR(SalesData[[#This Row],[Order Date]])</f>
        <v>Q4-2023</v>
      </c>
    </row>
    <row r="8307" spans="1:22" x14ac:dyDescent="0.35">
      <c r="A8307" t="s">
        <v>8448</v>
      </c>
      <c r="B8307" s="1">
        <v>45243</v>
      </c>
      <c r="C8307" t="s">
        <v>57</v>
      </c>
      <c r="D8307" t="s">
        <v>13</v>
      </c>
      <c r="E8307">
        <v>3472948193</v>
      </c>
      <c r="F8307" t="s">
        <v>147</v>
      </c>
      <c r="G8307" t="s">
        <v>84</v>
      </c>
      <c r="H8307" t="s">
        <v>85</v>
      </c>
      <c r="I8307" t="s">
        <v>31</v>
      </c>
      <c r="J8307" t="s">
        <v>62</v>
      </c>
      <c r="K8307">
        <v>3627.43</v>
      </c>
      <c r="L8307">
        <v>353.45</v>
      </c>
      <c r="M8307" t="s">
        <v>62</v>
      </c>
      <c r="N8307">
        <v>9.7438131128650296E-2</v>
      </c>
      <c r="O8307" t="s">
        <v>11351</v>
      </c>
      <c r="P8307" t="s">
        <v>11356</v>
      </c>
      <c r="Q8307" t="s">
        <v>11376</v>
      </c>
      <c r="R8307" t="s">
        <v>11360</v>
      </c>
      <c r="S8307">
        <f>IF(SalesData[[#This Row],[Return Status]]="Returned",1,0)</f>
        <v>1</v>
      </c>
      <c r="T8307">
        <v>847.14</v>
      </c>
      <c r="U8307" s="2">
        <f>EOMONTH(SalesData[[#This Row],[Order Date]],0)</f>
        <v>45260</v>
      </c>
      <c r="V8307" s="9" t="str">
        <f>"Q"&amp;INT((MONTH(SalesData[[#This Row],[Order Date]])+2)/3)&amp;"-"&amp;YEAR(SalesData[[#This Row],[Order Date]])</f>
        <v>Q4-2023</v>
      </c>
    </row>
    <row r="8308" spans="1:22" x14ac:dyDescent="0.35">
      <c r="A8308" t="s">
        <v>8449</v>
      </c>
      <c r="B8308" s="1">
        <v>45236</v>
      </c>
      <c r="C8308" t="s">
        <v>106</v>
      </c>
      <c r="D8308" t="s">
        <v>46</v>
      </c>
      <c r="E8308">
        <v>8108796159</v>
      </c>
      <c r="F8308" t="s">
        <v>100</v>
      </c>
      <c r="G8308" t="s">
        <v>11382</v>
      </c>
      <c r="H8308" t="s">
        <v>35</v>
      </c>
      <c r="I8308" t="s">
        <v>36</v>
      </c>
      <c r="J8308" t="s">
        <v>65</v>
      </c>
      <c r="K8308">
        <v>4489.29</v>
      </c>
      <c r="L8308">
        <v>138.38</v>
      </c>
      <c r="M8308" t="s">
        <v>65</v>
      </c>
      <c r="N8308">
        <v>3.08244733577024E-2</v>
      </c>
      <c r="O8308" t="s">
        <v>11351</v>
      </c>
      <c r="P8308" t="s">
        <v>11356</v>
      </c>
      <c r="R8308" t="s">
        <v>11353</v>
      </c>
      <c r="S8308">
        <f>IF(SalesData[[#This Row],[Return Status]]="Returned",1,0)</f>
        <v>0</v>
      </c>
      <c r="U8308" s="2">
        <f>EOMONTH(SalesData[[#This Row],[Order Date]],0)</f>
        <v>45260</v>
      </c>
      <c r="V8308" s="9" t="str">
        <f>"Q"&amp;INT((MONTH(SalesData[[#This Row],[Order Date]])+2)/3)&amp;"-"&amp;YEAR(SalesData[[#This Row],[Order Date]])</f>
        <v>Q4-2023</v>
      </c>
    </row>
    <row r="8309" spans="1:22" x14ac:dyDescent="0.35">
      <c r="A8309" t="s">
        <v>8450</v>
      </c>
      <c r="B8309" s="1">
        <v>45251</v>
      </c>
      <c r="C8309" t="s">
        <v>67</v>
      </c>
      <c r="D8309" t="s">
        <v>72</v>
      </c>
      <c r="E8309">
        <v>148245430</v>
      </c>
      <c r="F8309" t="s">
        <v>103</v>
      </c>
      <c r="G8309" t="s">
        <v>23</v>
      </c>
      <c r="H8309" t="s">
        <v>24</v>
      </c>
      <c r="I8309" t="s">
        <v>17</v>
      </c>
      <c r="J8309" t="s">
        <v>19</v>
      </c>
      <c r="K8309">
        <v>4550.5600000000004</v>
      </c>
      <c r="L8309">
        <v>779.7</v>
      </c>
      <c r="M8309" t="s">
        <v>19</v>
      </c>
      <c r="N8309">
        <v>0.17134154917197</v>
      </c>
      <c r="O8309" t="s">
        <v>11351</v>
      </c>
      <c r="P8309" t="s">
        <v>11352</v>
      </c>
      <c r="R8309" t="s">
        <v>11353</v>
      </c>
      <c r="S8309">
        <f>IF(SalesData[[#This Row],[Return Status]]="Returned",1,0)</f>
        <v>0</v>
      </c>
      <c r="T8309">
        <v>2821.33</v>
      </c>
      <c r="U8309" s="2">
        <f>EOMONTH(SalesData[[#This Row],[Order Date]],0)</f>
        <v>45260</v>
      </c>
      <c r="V8309" s="9" t="str">
        <f>"Q"&amp;INT((MONTH(SalesData[[#This Row],[Order Date]])+2)/3)&amp;"-"&amp;YEAR(SalesData[[#This Row],[Order Date]])</f>
        <v>Q4-2023</v>
      </c>
    </row>
    <row r="8310" spans="1:22" x14ac:dyDescent="0.35">
      <c r="A8310" t="s">
        <v>8451</v>
      </c>
      <c r="B8310" s="1">
        <v>45253</v>
      </c>
      <c r="C8310" t="s">
        <v>132</v>
      </c>
      <c r="D8310" t="s">
        <v>145</v>
      </c>
      <c r="E8310">
        <v>7640806437</v>
      </c>
      <c r="F8310" t="s">
        <v>238</v>
      </c>
      <c r="G8310" t="s">
        <v>74</v>
      </c>
      <c r="H8310" t="s">
        <v>75</v>
      </c>
      <c r="I8310" t="s">
        <v>36</v>
      </c>
      <c r="J8310" t="s">
        <v>65</v>
      </c>
      <c r="K8310">
        <v>746.86</v>
      </c>
      <c r="L8310">
        <v>155.33000000000001</v>
      </c>
      <c r="M8310" t="s">
        <v>65</v>
      </c>
      <c r="N8310">
        <v>0.20797739870926299</v>
      </c>
      <c r="O8310" t="s">
        <v>11355</v>
      </c>
      <c r="P8310" t="s">
        <v>11354</v>
      </c>
      <c r="R8310" t="s">
        <v>11353</v>
      </c>
      <c r="S8310">
        <f>IF(SalesData[[#This Row],[Return Status]]="Returned",1,0)</f>
        <v>0</v>
      </c>
      <c r="T8310">
        <v>2420.2800000000002</v>
      </c>
      <c r="U8310" s="2">
        <f>EOMONTH(SalesData[[#This Row],[Order Date]],0)</f>
        <v>45260</v>
      </c>
      <c r="V8310" s="9" t="str">
        <f>"Q"&amp;INT((MONTH(SalesData[[#This Row],[Order Date]])+2)/3)&amp;"-"&amp;YEAR(SalesData[[#This Row],[Order Date]])</f>
        <v>Q4-2023</v>
      </c>
    </row>
    <row r="8311" spans="1:22" x14ac:dyDescent="0.35">
      <c r="A8311" t="s">
        <v>8452</v>
      </c>
      <c r="B8311" s="1">
        <v>45254</v>
      </c>
      <c r="C8311" t="s">
        <v>71</v>
      </c>
      <c r="D8311" t="s">
        <v>145</v>
      </c>
      <c r="E8311">
        <v>9816572998</v>
      </c>
      <c r="F8311" t="s">
        <v>222</v>
      </c>
      <c r="G8311" t="s">
        <v>164</v>
      </c>
      <c r="H8311" t="s">
        <v>165</v>
      </c>
      <c r="I8311" t="s">
        <v>36</v>
      </c>
      <c r="J8311" t="s">
        <v>18</v>
      </c>
      <c r="K8311">
        <v>325.75</v>
      </c>
      <c r="L8311">
        <v>55.93</v>
      </c>
      <c r="M8311" t="s">
        <v>19</v>
      </c>
      <c r="N8311">
        <v>0.17169608595548699</v>
      </c>
      <c r="O8311" t="s">
        <v>11361</v>
      </c>
      <c r="P8311" t="s">
        <v>11352</v>
      </c>
      <c r="R8311" t="s">
        <v>11353</v>
      </c>
      <c r="S8311">
        <f>IF(SalesData[[#This Row],[Return Status]]="Returned",1,0)</f>
        <v>0</v>
      </c>
      <c r="U8311" s="2">
        <f>EOMONTH(SalesData[[#This Row],[Order Date]],0)</f>
        <v>45260</v>
      </c>
      <c r="V8311" s="9" t="str">
        <f>"Q"&amp;INT((MONTH(SalesData[[#This Row],[Order Date]])+2)/3)&amp;"-"&amp;YEAR(SalesData[[#This Row],[Order Date]])</f>
        <v>Q4-2023</v>
      </c>
    </row>
    <row r="8312" spans="1:22" x14ac:dyDescent="0.35">
      <c r="A8312" t="s">
        <v>8453</v>
      </c>
      <c r="B8312" s="1">
        <v>45241</v>
      </c>
      <c r="C8312" t="s">
        <v>49</v>
      </c>
      <c r="D8312" t="s">
        <v>80</v>
      </c>
      <c r="E8312">
        <v>5324365005</v>
      </c>
      <c r="F8312" t="s">
        <v>107</v>
      </c>
      <c r="G8312" t="s">
        <v>15</v>
      </c>
      <c r="H8312" t="s">
        <v>16</v>
      </c>
      <c r="I8312" t="s">
        <v>17</v>
      </c>
      <c r="J8312" t="s">
        <v>19</v>
      </c>
      <c r="K8312">
        <v>579.04</v>
      </c>
      <c r="L8312">
        <v>165.64</v>
      </c>
      <c r="M8312" t="s">
        <v>19</v>
      </c>
      <c r="N8312">
        <v>0.28605968499585499</v>
      </c>
      <c r="O8312" t="s">
        <v>11355</v>
      </c>
      <c r="P8312" t="s">
        <v>11354</v>
      </c>
      <c r="Q8312" t="s">
        <v>11363</v>
      </c>
      <c r="R8312" t="s">
        <v>11360</v>
      </c>
      <c r="S8312">
        <f>IF(SalesData[[#This Row],[Return Status]]="Returned",1,0)</f>
        <v>1</v>
      </c>
      <c r="T8312">
        <v>2085.91</v>
      </c>
      <c r="U8312" s="2">
        <f>EOMONTH(SalesData[[#This Row],[Order Date]],0)</f>
        <v>45260</v>
      </c>
      <c r="V8312" s="9" t="str">
        <f>"Q"&amp;INT((MONTH(SalesData[[#This Row],[Order Date]])+2)/3)&amp;"-"&amp;YEAR(SalesData[[#This Row],[Order Date]])</f>
        <v>Q4-2023</v>
      </c>
    </row>
    <row r="8313" spans="1:22" x14ac:dyDescent="0.35">
      <c r="A8313" t="s">
        <v>8454</v>
      </c>
      <c r="B8313" s="1">
        <v>45252</v>
      </c>
      <c r="C8313" t="s">
        <v>132</v>
      </c>
      <c r="D8313" t="s">
        <v>72</v>
      </c>
      <c r="E8313">
        <v>7079876472</v>
      </c>
      <c r="F8313" t="s">
        <v>238</v>
      </c>
      <c r="G8313" t="s">
        <v>545</v>
      </c>
      <c r="H8313" t="s">
        <v>75</v>
      </c>
      <c r="I8313" t="s">
        <v>36</v>
      </c>
      <c r="J8313" t="s">
        <v>42</v>
      </c>
      <c r="K8313">
        <v>3000.98</v>
      </c>
      <c r="L8313">
        <v>412.75</v>
      </c>
      <c r="M8313" t="s">
        <v>43</v>
      </c>
      <c r="N8313">
        <v>0.13753840412132001</v>
      </c>
      <c r="O8313" t="s">
        <v>11351</v>
      </c>
      <c r="P8313" t="s">
        <v>11352</v>
      </c>
      <c r="R8313" t="s">
        <v>11353</v>
      </c>
      <c r="S8313">
        <f>IF(SalesData[[#This Row],[Return Status]]="Returned",1,0)</f>
        <v>0</v>
      </c>
      <c r="U8313" s="2">
        <f>EOMONTH(SalesData[[#This Row],[Order Date]],0)</f>
        <v>45260</v>
      </c>
      <c r="V8313" s="9" t="str">
        <f>"Q"&amp;INT((MONTH(SalesData[[#This Row],[Order Date]])+2)/3)&amp;"-"&amp;YEAR(SalesData[[#This Row],[Order Date]])</f>
        <v>Q4-2023</v>
      </c>
    </row>
    <row r="8314" spans="1:22" x14ac:dyDescent="0.35">
      <c r="A8314" t="s">
        <v>8455</v>
      </c>
      <c r="B8314" s="1">
        <v>45248</v>
      </c>
      <c r="C8314" t="s">
        <v>21</v>
      </c>
      <c r="D8314" t="s">
        <v>46</v>
      </c>
      <c r="E8314">
        <v>2987830694</v>
      </c>
      <c r="F8314" t="s">
        <v>206</v>
      </c>
      <c r="G8314" t="s">
        <v>89</v>
      </c>
      <c r="H8314" t="s">
        <v>90</v>
      </c>
      <c r="I8314" t="s">
        <v>31</v>
      </c>
      <c r="J8314" t="s">
        <v>19</v>
      </c>
      <c r="K8314">
        <v>1298.33</v>
      </c>
      <c r="L8314">
        <v>144.83000000000001</v>
      </c>
      <c r="M8314" t="s">
        <v>19</v>
      </c>
      <c r="N8314">
        <v>0.11155099242873499</v>
      </c>
      <c r="O8314" t="s">
        <v>11351</v>
      </c>
      <c r="P8314" t="s">
        <v>11352</v>
      </c>
      <c r="R8314" t="s">
        <v>11353</v>
      </c>
      <c r="S8314">
        <f>IF(SalesData[[#This Row],[Return Status]]="Returned",1,0)</f>
        <v>0</v>
      </c>
      <c r="T8314">
        <v>207.68</v>
      </c>
      <c r="U8314" s="2">
        <f>EOMONTH(SalesData[[#This Row],[Order Date]],0)</f>
        <v>45260</v>
      </c>
      <c r="V8314" s="9" t="str">
        <f>"Q"&amp;INT((MONTH(SalesData[[#This Row],[Order Date]])+2)/3)&amp;"-"&amp;YEAR(SalesData[[#This Row],[Order Date]])</f>
        <v>Q4-2023</v>
      </c>
    </row>
    <row r="8315" spans="1:22" x14ac:dyDescent="0.35">
      <c r="A8315" t="s">
        <v>8456</v>
      </c>
      <c r="B8315" s="1">
        <v>45254</v>
      </c>
      <c r="C8315" t="s">
        <v>188</v>
      </c>
      <c r="D8315" t="s">
        <v>27</v>
      </c>
      <c r="E8315">
        <v>1919598713</v>
      </c>
      <c r="F8315" t="s">
        <v>68</v>
      </c>
      <c r="G8315" t="s">
        <v>69</v>
      </c>
      <c r="H8315" t="s">
        <v>41</v>
      </c>
      <c r="I8315" t="s">
        <v>31</v>
      </c>
      <c r="J8315" t="s">
        <v>62</v>
      </c>
      <c r="K8315">
        <v>279.98</v>
      </c>
      <c r="L8315">
        <v>47.41</v>
      </c>
      <c r="M8315" t="s">
        <v>62</v>
      </c>
      <c r="N8315">
        <v>0.16933352382312999</v>
      </c>
      <c r="O8315" t="s">
        <v>11361</v>
      </c>
      <c r="P8315" t="s">
        <v>11352</v>
      </c>
      <c r="R8315" t="s">
        <v>11353</v>
      </c>
      <c r="S8315">
        <f>IF(SalesData[[#This Row],[Return Status]]="Returned",1,0)</f>
        <v>0</v>
      </c>
      <c r="T8315">
        <v>2081.52</v>
      </c>
      <c r="U8315" s="2">
        <f>EOMONTH(SalesData[[#This Row],[Order Date]],0)</f>
        <v>45260</v>
      </c>
      <c r="V8315" s="9" t="str">
        <f>"Q"&amp;INT((MONTH(SalesData[[#This Row],[Order Date]])+2)/3)&amp;"-"&amp;YEAR(SalesData[[#This Row],[Order Date]])</f>
        <v>Q4-2023</v>
      </c>
    </row>
    <row r="8316" spans="1:22" x14ac:dyDescent="0.35">
      <c r="A8316" t="s">
        <v>8457</v>
      </c>
      <c r="B8316" s="1">
        <v>45258</v>
      </c>
      <c r="C8316" t="s">
        <v>87</v>
      </c>
      <c r="D8316" t="s">
        <v>99</v>
      </c>
      <c r="E8316">
        <v>9194609964</v>
      </c>
      <c r="F8316" t="s">
        <v>312</v>
      </c>
      <c r="G8316" t="s">
        <v>141</v>
      </c>
      <c r="H8316" t="s">
        <v>11357</v>
      </c>
      <c r="I8316" t="s">
        <v>17</v>
      </c>
      <c r="J8316" t="s">
        <v>62</v>
      </c>
      <c r="K8316">
        <v>1138.04</v>
      </c>
      <c r="L8316">
        <v>60.79</v>
      </c>
      <c r="M8316" t="s">
        <v>62</v>
      </c>
      <c r="N8316">
        <v>5.34164001265333E-2</v>
      </c>
      <c r="O8316" t="s">
        <v>11351</v>
      </c>
      <c r="P8316" t="s">
        <v>11356</v>
      </c>
      <c r="R8316" t="s">
        <v>11353</v>
      </c>
      <c r="S8316">
        <f>IF(SalesData[[#This Row],[Return Status]]="Returned",1,0)</f>
        <v>0</v>
      </c>
      <c r="T8316">
        <v>2793.38</v>
      </c>
      <c r="U8316" s="2">
        <f>EOMONTH(SalesData[[#This Row],[Order Date]],0)</f>
        <v>45260</v>
      </c>
      <c r="V8316" s="9" t="str">
        <f>"Q"&amp;INT((MONTH(SalesData[[#This Row],[Order Date]])+2)/3)&amp;"-"&amp;YEAR(SalesData[[#This Row],[Order Date]])</f>
        <v>Q4-2023</v>
      </c>
    </row>
    <row r="8317" spans="1:22" x14ac:dyDescent="0.35">
      <c r="A8317" t="s">
        <v>8458</v>
      </c>
      <c r="B8317" s="1">
        <v>45257</v>
      </c>
      <c r="C8317" t="s">
        <v>92</v>
      </c>
      <c r="D8317" t="s">
        <v>72</v>
      </c>
      <c r="E8317">
        <v>7238662842</v>
      </c>
      <c r="F8317" t="s">
        <v>47</v>
      </c>
      <c r="G8317" t="s">
        <v>23</v>
      </c>
      <c r="H8317" t="s">
        <v>24</v>
      </c>
      <c r="I8317" t="s">
        <v>17</v>
      </c>
      <c r="J8317" t="s">
        <v>61</v>
      </c>
      <c r="K8317">
        <v>2752.59</v>
      </c>
      <c r="L8317">
        <v>430.94</v>
      </c>
      <c r="M8317" t="s">
        <v>62</v>
      </c>
      <c r="N8317">
        <v>0.156558005369488</v>
      </c>
      <c r="O8317" t="s">
        <v>11351</v>
      </c>
      <c r="P8317" t="s">
        <v>11352</v>
      </c>
      <c r="R8317" t="s">
        <v>11353</v>
      </c>
      <c r="S8317">
        <f>IF(SalesData[[#This Row],[Return Status]]="Returned",1,0)</f>
        <v>0</v>
      </c>
      <c r="T8317">
        <v>2821.33</v>
      </c>
      <c r="U8317" s="2">
        <f>EOMONTH(SalesData[[#This Row],[Order Date]],0)</f>
        <v>45260</v>
      </c>
      <c r="V8317" s="9" t="str">
        <f>"Q"&amp;INT((MONTH(SalesData[[#This Row],[Order Date]])+2)/3)&amp;"-"&amp;YEAR(SalesData[[#This Row],[Order Date]])</f>
        <v>Q4-2023</v>
      </c>
    </row>
    <row r="8318" spans="1:22" x14ac:dyDescent="0.35">
      <c r="A8318" t="s">
        <v>8459</v>
      </c>
      <c r="B8318" s="1">
        <v>45258</v>
      </c>
      <c r="C8318" t="s">
        <v>132</v>
      </c>
      <c r="D8318" t="s">
        <v>46</v>
      </c>
      <c r="E8318">
        <v>2081649480</v>
      </c>
      <c r="F8318" t="s">
        <v>156</v>
      </c>
      <c r="G8318" t="s">
        <v>84</v>
      </c>
      <c r="H8318" t="s">
        <v>85</v>
      </c>
      <c r="I8318" t="s">
        <v>31</v>
      </c>
      <c r="J8318" t="s">
        <v>42</v>
      </c>
      <c r="K8318">
        <v>4752.4399999999996</v>
      </c>
      <c r="L8318">
        <v>1218.6500000000001</v>
      </c>
      <c r="M8318" t="s">
        <v>43</v>
      </c>
      <c r="N8318">
        <v>0.25642617266078099</v>
      </c>
      <c r="O8318" t="s">
        <v>11351</v>
      </c>
      <c r="P8318" t="s">
        <v>11354</v>
      </c>
      <c r="R8318" t="s">
        <v>11353</v>
      </c>
      <c r="S8318">
        <f>IF(SalesData[[#This Row],[Return Status]]="Returned",1,0)</f>
        <v>0</v>
      </c>
      <c r="T8318">
        <v>847.14</v>
      </c>
      <c r="U8318" s="2">
        <f>EOMONTH(SalesData[[#This Row],[Order Date]],0)</f>
        <v>45260</v>
      </c>
      <c r="V8318" s="9" t="str">
        <f>"Q"&amp;INT((MONTH(SalesData[[#This Row],[Order Date]])+2)/3)&amp;"-"&amp;YEAR(SalesData[[#This Row],[Order Date]])</f>
        <v>Q4-2023</v>
      </c>
    </row>
    <row r="8319" spans="1:22" x14ac:dyDescent="0.35">
      <c r="A8319" t="s">
        <v>8460</v>
      </c>
      <c r="B8319" s="1">
        <v>45238</v>
      </c>
      <c r="C8319" t="s">
        <v>106</v>
      </c>
      <c r="D8319" t="s">
        <v>46</v>
      </c>
      <c r="E8319">
        <v>6540828130</v>
      </c>
      <c r="F8319" t="s">
        <v>154</v>
      </c>
      <c r="G8319" t="s">
        <v>29</v>
      </c>
      <c r="H8319" t="s">
        <v>30</v>
      </c>
      <c r="I8319" t="s">
        <v>31</v>
      </c>
      <c r="J8319" t="s">
        <v>19</v>
      </c>
      <c r="K8319">
        <v>4163.88</v>
      </c>
      <c r="L8319">
        <v>437.96</v>
      </c>
      <c r="M8319" t="s">
        <v>19</v>
      </c>
      <c r="N8319">
        <v>0.105180744882177</v>
      </c>
      <c r="O8319" t="s">
        <v>11351</v>
      </c>
      <c r="P8319" t="s">
        <v>11352</v>
      </c>
      <c r="R8319" t="s">
        <v>11353</v>
      </c>
      <c r="S8319">
        <f>IF(SalesData[[#This Row],[Return Status]]="Returned",1,0)</f>
        <v>0</v>
      </c>
      <c r="T8319">
        <v>2788.38</v>
      </c>
      <c r="U8319" s="2">
        <f>EOMONTH(SalesData[[#This Row],[Order Date]],0)</f>
        <v>45260</v>
      </c>
      <c r="V8319" s="9" t="str">
        <f>"Q"&amp;INT((MONTH(SalesData[[#This Row],[Order Date]])+2)/3)&amp;"-"&amp;YEAR(SalesData[[#This Row],[Order Date]])</f>
        <v>Q4-2023</v>
      </c>
    </row>
    <row r="8320" spans="1:22" x14ac:dyDescent="0.35">
      <c r="A8320" t="s">
        <v>8461</v>
      </c>
      <c r="B8320" s="1">
        <v>45242</v>
      </c>
      <c r="C8320" t="s">
        <v>87</v>
      </c>
      <c r="D8320" t="s">
        <v>99</v>
      </c>
      <c r="E8320">
        <v>3760725274</v>
      </c>
      <c r="F8320" t="s">
        <v>163</v>
      </c>
      <c r="G8320" t="s">
        <v>11381</v>
      </c>
      <c r="H8320" t="s">
        <v>165</v>
      </c>
      <c r="I8320" t="s">
        <v>36</v>
      </c>
      <c r="J8320" t="s">
        <v>62</v>
      </c>
      <c r="K8320">
        <v>2204.11</v>
      </c>
      <c r="L8320">
        <v>88.88</v>
      </c>
      <c r="M8320" t="s">
        <v>62</v>
      </c>
      <c r="N8320">
        <v>4.0324666191796199E-2</v>
      </c>
      <c r="O8320" t="s">
        <v>11351</v>
      </c>
      <c r="P8320" t="s">
        <v>11356</v>
      </c>
      <c r="R8320" t="s">
        <v>11353</v>
      </c>
      <c r="S8320">
        <f>IF(SalesData[[#This Row],[Return Status]]="Returned",1,0)</f>
        <v>0</v>
      </c>
      <c r="U8320" s="2">
        <f>EOMONTH(SalesData[[#This Row],[Order Date]],0)</f>
        <v>45260</v>
      </c>
      <c r="V8320" s="9" t="str">
        <f>"Q"&amp;INT((MONTH(SalesData[[#This Row],[Order Date]])+2)/3)&amp;"-"&amp;YEAR(SalesData[[#This Row],[Order Date]])</f>
        <v>Q4-2023</v>
      </c>
    </row>
    <row r="8321" spans="1:22" x14ac:dyDescent="0.35">
      <c r="A8321" t="s">
        <v>8462</v>
      </c>
      <c r="B8321" s="1">
        <v>45249</v>
      </c>
      <c r="C8321" t="s">
        <v>77</v>
      </c>
      <c r="D8321" t="s">
        <v>39</v>
      </c>
      <c r="E8321">
        <v>7299294599</v>
      </c>
      <c r="F8321" t="s">
        <v>357</v>
      </c>
      <c r="G8321" t="s">
        <v>164</v>
      </c>
      <c r="H8321" t="s">
        <v>11357</v>
      </c>
      <c r="I8321" t="s">
        <v>36</v>
      </c>
      <c r="J8321" t="s">
        <v>19</v>
      </c>
      <c r="K8321">
        <v>608.83000000000004</v>
      </c>
      <c r="L8321">
        <v>150.11000000000001</v>
      </c>
      <c r="M8321" t="s">
        <v>19</v>
      </c>
      <c r="N8321">
        <v>0.246554867532809</v>
      </c>
      <c r="O8321" t="s">
        <v>11355</v>
      </c>
      <c r="P8321" t="s">
        <v>11354</v>
      </c>
      <c r="R8321" t="s">
        <v>11353</v>
      </c>
      <c r="S8321">
        <f>IF(SalesData[[#This Row],[Return Status]]="Returned",1,0)</f>
        <v>0</v>
      </c>
      <c r="U8321" s="2">
        <f>EOMONTH(SalesData[[#This Row],[Order Date]],0)</f>
        <v>45260</v>
      </c>
      <c r="V8321" s="9" t="str">
        <f>"Q"&amp;INT((MONTH(SalesData[[#This Row],[Order Date]])+2)/3)&amp;"-"&amp;YEAR(SalesData[[#This Row],[Order Date]])</f>
        <v>Q4-2023</v>
      </c>
    </row>
    <row r="8322" spans="1:22" x14ac:dyDescent="0.35">
      <c r="A8322" t="s">
        <v>8463</v>
      </c>
      <c r="B8322" s="1">
        <v>45237</v>
      </c>
      <c r="C8322" t="s">
        <v>176</v>
      </c>
      <c r="D8322" t="s">
        <v>99</v>
      </c>
      <c r="E8322">
        <v>9632239473</v>
      </c>
      <c r="F8322" t="s">
        <v>159</v>
      </c>
      <c r="G8322" t="s">
        <v>84</v>
      </c>
      <c r="H8322" t="s">
        <v>85</v>
      </c>
      <c r="I8322" t="s">
        <v>31</v>
      </c>
      <c r="J8322" t="s">
        <v>42</v>
      </c>
      <c r="K8322">
        <v>4275.42</v>
      </c>
      <c r="L8322">
        <v>838.74</v>
      </c>
      <c r="M8322" t="s">
        <v>43</v>
      </c>
      <c r="N8322">
        <v>0.19617721767686</v>
      </c>
      <c r="O8322" t="s">
        <v>11351</v>
      </c>
      <c r="P8322" t="s">
        <v>11352</v>
      </c>
      <c r="R8322" t="s">
        <v>11353</v>
      </c>
      <c r="S8322">
        <f>IF(SalesData[[#This Row],[Return Status]]="Returned",1,0)</f>
        <v>0</v>
      </c>
      <c r="T8322">
        <v>847.14</v>
      </c>
      <c r="U8322" s="2">
        <f>EOMONTH(SalesData[[#This Row],[Order Date]],0)</f>
        <v>45260</v>
      </c>
      <c r="V8322" s="9" t="str">
        <f>"Q"&amp;INT((MONTH(SalesData[[#This Row],[Order Date]])+2)/3)&amp;"-"&amp;YEAR(SalesData[[#This Row],[Order Date]])</f>
        <v>Q4-2023</v>
      </c>
    </row>
    <row r="8323" spans="1:22" x14ac:dyDescent="0.35">
      <c r="A8323" t="s">
        <v>8464</v>
      </c>
      <c r="B8323" s="1">
        <v>45235</v>
      </c>
      <c r="C8323" t="s">
        <v>92</v>
      </c>
      <c r="D8323" t="s">
        <v>27</v>
      </c>
      <c r="E8323">
        <v>3465326225</v>
      </c>
      <c r="F8323" t="s">
        <v>103</v>
      </c>
      <c r="G8323" t="s">
        <v>23</v>
      </c>
      <c r="H8323" t="s">
        <v>24</v>
      </c>
      <c r="I8323" t="s">
        <v>17</v>
      </c>
      <c r="J8323" t="s">
        <v>62</v>
      </c>
      <c r="K8323">
        <v>2740.11</v>
      </c>
      <c r="L8323">
        <v>213.48</v>
      </c>
      <c r="M8323" t="s">
        <v>62</v>
      </c>
      <c r="N8323">
        <v>7.7909281014265794E-2</v>
      </c>
      <c r="O8323" t="s">
        <v>11351</v>
      </c>
      <c r="P8323" t="s">
        <v>11356</v>
      </c>
      <c r="R8323" t="s">
        <v>11353</v>
      </c>
      <c r="S8323">
        <f>IF(SalesData[[#This Row],[Return Status]]="Returned",1,0)</f>
        <v>0</v>
      </c>
      <c r="T8323">
        <v>2821.33</v>
      </c>
      <c r="U8323" s="2">
        <f>EOMONTH(SalesData[[#This Row],[Order Date]],0)</f>
        <v>45260</v>
      </c>
      <c r="V8323" s="9" t="str">
        <f>"Q"&amp;INT((MONTH(SalesData[[#This Row],[Order Date]])+2)/3)&amp;"-"&amp;YEAR(SalesData[[#This Row],[Order Date]])</f>
        <v>Q4-2023</v>
      </c>
    </row>
    <row r="8324" spans="1:22" x14ac:dyDescent="0.35">
      <c r="A8324" t="s">
        <v>8465</v>
      </c>
      <c r="B8324" s="1">
        <v>45233</v>
      </c>
      <c r="C8324" t="s">
        <v>124</v>
      </c>
      <c r="D8324" t="s">
        <v>145</v>
      </c>
      <c r="E8324">
        <v>3184859420</v>
      </c>
      <c r="F8324" t="s">
        <v>140</v>
      </c>
      <c r="G8324" t="s">
        <v>141</v>
      </c>
      <c r="H8324" t="s">
        <v>121</v>
      </c>
      <c r="I8324" t="s">
        <v>17</v>
      </c>
      <c r="J8324" t="s">
        <v>43</v>
      </c>
      <c r="K8324">
        <v>4473.45</v>
      </c>
      <c r="L8324">
        <v>1278.6400000000001</v>
      </c>
      <c r="M8324" t="s">
        <v>43</v>
      </c>
      <c r="N8324">
        <v>0.28582861102728302</v>
      </c>
      <c r="O8324" t="s">
        <v>11351</v>
      </c>
      <c r="P8324" t="s">
        <v>11354</v>
      </c>
      <c r="R8324" t="s">
        <v>11353</v>
      </c>
      <c r="S8324">
        <f>IF(SalesData[[#This Row],[Return Status]]="Returned",1,0)</f>
        <v>0</v>
      </c>
      <c r="T8324">
        <v>2793.38</v>
      </c>
      <c r="U8324" s="2">
        <f>EOMONTH(SalesData[[#This Row],[Order Date]],0)</f>
        <v>45260</v>
      </c>
      <c r="V8324" s="9" t="str">
        <f>"Q"&amp;INT((MONTH(SalesData[[#This Row],[Order Date]])+2)/3)&amp;"-"&amp;YEAR(SalesData[[#This Row],[Order Date]])</f>
        <v>Q4-2023</v>
      </c>
    </row>
    <row r="8325" spans="1:22" x14ac:dyDescent="0.35">
      <c r="A8325" t="s">
        <v>8466</v>
      </c>
      <c r="B8325" s="1">
        <v>45256</v>
      </c>
      <c r="C8325" t="s">
        <v>111</v>
      </c>
      <c r="D8325" t="s">
        <v>13</v>
      </c>
      <c r="E8325">
        <v>54537770</v>
      </c>
      <c r="F8325" t="s">
        <v>206</v>
      </c>
      <c r="G8325" t="s">
        <v>89</v>
      </c>
      <c r="H8325" t="s">
        <v>90</v>
      </c>
      <c r="I8325" t="s">
        <v>31</v>
      </c>
      <c r="J8325" t="s">
        <v>42</v>
      </c>
      <c r="K8325">
        <v>3489.67</v>
      </c>
      <c r="L8325">
        <v>771.9</v>
      </c>
      <c r="M8325" t="s">
        <v>43</v>
      </c>
      <c r="N8325">
        <v>0.22119570045305101</v>
      </c>
      <c r="O8325" t="s">
        <v>11351</v>
      </c>
      <c r="P8325" t="s">
        <v>11354</v>
      </c>
      <c r="Q8325" t="s">
        <v>11359</v>
      </c>
      <c r="R8325" t="s">
        <v>11360</v>
      </c>
      <c r="S8325">
        <f>IF(SalesData[[#This Row],[Return Status]]="Returned",1,0)</f>
        <v>1</v>
      </c>
      <c r="T8325">
        <v>207.68</v>
      </c>
      <c r="U8325" s="2">
        <f>EOMONTH(SalesData[[#This Row],[Order Date]],0)</f>
        <v>45260</v>
      </c>
      <c r="V8325" s="9" t="str">
        <f>"Q"&amp;INT((MONTH(SalesData[[#This Row],[Order Date]])+2)/3)&amp;"-"&amp;YEAR(SalesData[[#This Row],[Order Date]])</f>
        <v>Q4-2023</v>
      </c>
    </row>
    <row r="8326" spans="1:22" x14ac:dyDescent="0.35">
      <c r="A8326" t="s">
        <v>8467</v>
      </c>
      <c r="B8326" s="1">
        <v>45255</v>
      </c>
      <c r="C8326" t="s">
        <v>124</v>
      </c>
      <c r="D8326" t="s">
        <v>13</v>
      </c>
      <c r="E8326">
        <v>3397181482</v>
      </c>
      <c r="F8326" t="s">
        <v>68</v>
      </c>
      <c r="G8326" t="s">
        <v>69</v>
      </c>
      <c r="H8326" t="s">
        <v>41</v>
      </c>
      <c r="I8326" t="s">
        <v>31</v>
      </c>
      <c r="J8326" t="s">
        <v>19</v>
      </c>
      <c r="K8326">
        <v>4506.62</v>
      </c>
      <c r="L8326">
        <v>204.54</v>
      </c>
      <c r="M8326" t="s">
        <v>19</v>
      </c>
      <c r="N8326">
        <v>4.5386564653776003E-2</v>
      </c>
      <c r="O8326" t="s">
        <v>11351</v>
      </c>
      <c r="P8326" t="s">
        <v>11356</v>
      </c>
      <c r="R8326" t="s">
        <v>11353</v>
      </c>
      <c r="S8326">
        <f>IF(SalesData[[#This Row],[Return Status]]="Returned",1,0)</f>
        <v>0</v>
      </c>
      <c r="T8326">
        <v>2081.52</v>
      </c>
      <c r="U8326" s="2">
        <f>EOMONTH(SalesData[[#This Row],[Order Date]],0)</f>
        <v>45260</v>
      </c>
      <c r="V8326" s="9" t="str">
        <f>"Q"&amp;INT((MONTH(SalesData[[#This Row],[Order Date]])+2)/3)&amp;"-"&amp;YEAR(SalesData[[#This Row],[Order Date]])</f>
        <v>Q4-2023</v>
      </c>
    </row>
    <row r="8327" spans="1:22" x14ac:dyDescent="0.35">
      <c r="A8327" t="s">
        <v>8468</v>
      </c>
      <c r="B8327" s="1">
        <v>45245</v>
      </c>
      <c r="C8327" t="s">
        <v>52</v>
      </c>
      <c r="D8327" t="s">
        <v>80</v>
      </c>
      <c r="E8327">
        <v>7762255543</v>
      </c>
      <c r="F8327" t="s">
        <v>100</v>
      </c>
      <c r="G8327" t="s">
        <v>34</v>
      </c>
      <c r="H8327" t="s">
        <v>35</v>
      </c>
      <c r="I8327" t="s">
        <v>36</v>
      </c>
      <c r="J8327" t="s">
        <v>65</v>
      </c>
      <c r="K8327">
        <v>90.92</v>
      </c>
      <c r="L8327">
        <v>11.53</v>
      </c>
      <c r="M8327" t="s">
        <v>65</v>
      </c>
      <c r="N8327">
        <v>0.12681478222613299</v>
      </c>
      <c r="O8327" t="s">
        <v>11361</v>
      </c>
      <c r="P8327" t="s">
        <v>11352</v>
      </c>
      <c r="R8327" t="s">
        <v>11353</v>
      </c>
      <c r="S8327">
        <f>IF(SalesData[[#This Row],[Return Status]]="Returned",1,0)</f>
        <v>0</v>
      </c>
      <c r="U8327" s="2">
        <f>EOMONTH(SalesData[[#This Row],[Order Date]],0)</f>
        <v>45260</v>
      </c>
      <c r="V8327" s="9" t="str">
        <f>"Q"&amp;INT((MONTH(SalesData[[#This Row],[Order Date]])+2)/3)&amp;"-"&amp;YEAR(SalesData[[#This Row],[Order Date]])</f>
        <v>Q4-2023</v>
      </c>
    </row>
    <row r="8328" spans="1:22" x14ac:dyDescent="0.35">
      <c r="A8328" t="s">
        <v>8469</v>
      </c>
      <c r="B8328" s="1">
        <v>45245</v>
      </c>
      <c r="C8328" t="s">
        <v>132</v>
      </c>
      <c r="D8328" t="s">
        <v>13</v>
      </c>
      <c r="E8328">
        <v>9867991893</v>
      </c>
      <c r="F8328" t="s">
        <v>14</v>
      </c>
      <c r="G8328" t="s">
        <v>15</v>
      </c>
      <c r="H8328" t="s">
        <v>16</v>
      </c>
      <c r="I8328" t="s">
        <v>17</v>
      </c>
      <c r="J8328" t="s">
        <v>19</v>
      </c>
      <c r="K8328">
        <v>3351.32</v>
      </c>
      <c r="L8328">
        <v>317.39999999999998</v>
      </c>
      <c r="M8328" t="s">
        <v>19</v>
      </c>
      <c r="N8328">
        <v>9.4708950503085407E-2</v>
      </c>
      <c r="O8328" t="s">
        <v>11351</v>
      </c>
      <c r="P8328" t="s">
        <v>11356</v>
      </c>
      <c r="R8328" t="s">
        <v>11353</v>
      </c>
      <c r="S8328">
        <f>IF(SalesData[[#This Row],[Return Status]]="Returned",1,0)</f>
        <v>0</v>
      </c>
      <c r="T8328">
        <v>2085.91</v>
      </c>
      <c r="U8328" s="2">
        <f>EOMONTH(SalesData[[#This Row],[Order Date]],0)</f>
        <v>45260</v>
      </c>
      <c r="V8328" s="9" t="str">
        <f>"Q"&amp;INT((MONTH(SalesData[[#This Row],[Order Date]])+2)/3)&amp;"-"&amp;YEAR(SalesData[[#This Row],[Order Date]])</f>
        <v>Q4-2023</v>
      </c>
    </row>
    <row r="8329" spans="1:22" x14ac:dyDescent="0.35">
      <c r="A8329" t="s">
        <v>8470</v>
      </c>
      <c r="B8329" s="1">
        <v>45248</v>
      </c>
      <c r="C8329" t="s">
        <v>52</v>
      </c>
      <c r="D8329" t="s">
        <v>13</v>
      </c>
      <c r="E8329">
        <v>2157813073</v>
      </c>
      <c r="F8329" t="s">
        <v>147</v>
      </c>
      <c r="G8329" t="s">
        <v>84</v>
      </c>
      <c r="H8329" t="s">
        <v>85</v>
      </c>
      <c r="I8329" t="s">
        <v>31</v>
      </c>
      <c r="J8329" t="s">
        <v>65</v>
      </c>
      <c r="K8329">
        <v>513.41</v>
      </c>
      <c r="L8329">
        <v>123.64</v>
      </c>
      <c r="M8329" t="s">
        <v>65</v>
      </c>
      <c r="N8329">
        <v>0.24082117605812101</v>
      </c>
      <c r="O8329" t="s">
        <v>11355</v>
      </c>
      <c r="P8329" t="s">
        <v>11354</v>
      </c>
      <c r="R8329" t="s">
        <v>11353</v>
      </c>
      <c r="S8329">
        <f>IF(SalesData[[#This Row],[Return Status]]="Returned",1,0)</f>
        <v>0</v>
      </c>
      <c r="T8329">
        <v>847.14</v>
      </c>
      <c r="U8329" s="2">
        <f>EOMONTH(SalesData[[#This Row],[Order Date]],0)</f>
        <v>45260</v>
      </c>
      <c r="V8329" s="9" t="str">
        <f>"Q"&amp;INT((MONTH(SalesData[[#This Row],[Order Date]])+2)/3)&amp;"-"&amp;YEAR(SalesData[[#This Row],[Order Date]])</f>
        <v>Q4-2023</v>
      </c>
    </row>
    <row r="8330" spans="1:22" x14ac:dyDescent="0.35">
      <c r="A8330" t="s">
        <v>8471</v>
      </c>
      <c r="B8330" s="1">
        <v>45253</v>
      </c>
      <c r="C8330" t="s">
        <v>111</v>
      </c>
      <c r="D8330" t="s">
        <v>27</v>
      </c>
      <c r="E8330">
        <v>4170780386</v>
      </c>
      <c r="F8330" t="s">
        <v>103</v>
      </c>
      <c r="G8330" t="s">
        <v>23</v>
      </c>
      <c r="H8330" t="s">
        <v>11357</v>
      </c>
      <c r="I8330" t="s">
        <v>17</v>
      </c>
      <c r="J8330" t="s">
        <v>19</v>
      </c>
      <c r="K8330">
        <v>2537</v>
      </c>
      <c r="L8330">
        <v>230.72</v>
      </c>
      <c r="M8330" t="s">
        <v>19</v>
      </c>
      <c r="N8330">
        <v>9.0942057548285396E-2</v>
      </c>
      <c r="O8330" t="s">
        <v>11351</v>
      </c>
      <c r="P8330" t="s">
        <v>11356</v>
      </c>
      <c r="Q8330" t="s">
        <v>11363</v>
      </c>
      <c r="R8330" t="s">
        <v>11360</v>
      </c>
      <c r="S8330">
        <f>IF(SalesData[[#This Row],[Return Status]]="Returned",1,0)</f>
        <v>1</v>
      </c>
      <c r="T8330">
        <v>2821.33</v>
      </c>
      <c r="U8330" s="2">
        <f>EOMONTH(SalesData[[#This Row],[Order Date]],0)</f>
        <v>45260</v>
      </c>
      <c r="V8330" s="9" t="str">
        <f>"Q"&amp;INT((MONTH(SalesData[[#This Row],[Order Date]])+2)/3)&amp;"-"&amp;YEAR(SalesData[[#This Row],[Order Date]])</f>
        <v>Q4-2023</v>
      </c>
    </row>
    <row r="8331" spans="1:22" x14ac:dyDescent="0.35">
      <c r="A8331" t="s">
        <v>8472</v>
      </c>
      <c r="B8331" s="1">
        <v>45246</v>
      </c>
      <c r="C8331" t="s">
        <v>67</v>
      </c>
      <c r="D8331" t="s">
        <v>99</v>
      </c>
      <c r="E8331">
        <v>653337003</v>
      </c>
      <c r="F8331" t="s">
        <v>159</v>
      </c>
      <c r="G8331" t="s">
        <v>84</v>
      </c>
      <c r="H8331" t="s">
        <v>85</v>
      </c>
      <c r="I8331" t="s">
        <v>31</v>
      </c>
      <c r="J8331" t="s">
        <v>43</v>
      </c>
      <c r="K8331">
        <v>1915.06</v>
      </c>
      <c r="L8331">
        <v>158.09</v>
      </c>
      <c r="M8331" t="s">
        <v>43</v>
      </c>
      <c r="N8331">
        <v>8.2550938351800995E-2</v>
      </c>
      <c r="O8331" t="s">
        <v>11351</v>
      </c>
      <c r="P8331" t="s">
        <v>11356</v>
      </c>
      <c r="R8331" t="s">
        <v>11353</v>
      </c>
      <c r="S8331">
        <f>IF(SalesData[[#This Row],[Return Status]]="Returned",1,0)</f>
        <v>0</v>
      </c>
      <c r="T8331">
        <v>847.14</v>
      </c>
      <c r="U8331" s="2">
        <f>EOMONTH(SalesData[[#This Row],[Order Date]],0)</f>
        <v>45260</v>
      </c>
      <c r="V8331" s="9" t="str">
        <f>"Q"&amp;INT((MONTH(SalesData[[#This Row],[Order Date]])+2)/3)&amp;"-"&amp;YEAR(SalesData[[#This Row],[Order Date]])</f>
        <v>Q4-2023</v>
      </c>
    </row>
    <row r="8332" spans="1:22" x14ac:dyDescent="0.35">
      <c r="A8332" t="s">
        <v>8473</v>
      </c>
      <c r="B8332" s="1">
        <v>45247</v>
      </c>
      <c r="C8332" t="s">
        <v>132</v>
      </c>
      <c r="D8332" t="s">
        <v>72</v>
      </c>
      <c r="E8332">
        <v>9753522139</v>
      </c>
      <c r="F8332" t="s">
        <v>109</v>
      </c>
      <c r="G8332" t="s">
        <v>59</v>
      </c>
      <c r="H8332" t="s">
        <v>60</v>
      </c>
      <c r="I8332" t="s">
        <v>31</v>
      </c>
      <c r="J8332" t="s">
        <v>18</v>
      </c>
      <c r="K8332">
        <v>2125.5500000000002</v>
      </c>
      <c r="L8332">
        <v>134.51</v>
      </c>
      <c r="M8332" t="s">
        <v>19</v>
      </c>
      <c r="N8332">
        <v>6.3282444543765096E-2</v>
      </c>
      <c r="O8332" t="s">
        <v>11351</v>
      </c>
      <c r="P8332" t="s">
        <v>11356</v>
      </c>
      <c r="R8332" t="s">
        <v>11353</v>
      </c>
      <c r="S8332">
        <f>IF(SalesData[[#This Row],[Return Status]]="Returned",1,0)</f>
        <v>0</v>
      </c>
      <c r="T8332">
        <v>2183.56</v>
      </c>
      <c r="U8332" s="2">
        <f>EOMONTH(SalesData[[#This Row],[Order Date]],0)</f>
        <v>45260</v>
      </c>
      <c r="V8332" s="9" t="str">
        <f>"Q"&amp;INT((MONTH(SalesData[[#This Row],[Order Date]])+2)/3)&amp;"-"&amp;YEAR(SalesData[[#This Row],[Order Date]])</f>
        <v>Q4-2023</v>
      </c>
    </row>
    <row r="8333" spans="1:22" x14ac:dyDescent="0.35">
      <c r="A8333" t="s">
        <v>8474</v>
      </c>
      <c r="B8333" s="1">
        <v>45250</v>
      </c>
      <c r="C8333" t="s">
        <v>21</v>
      </c>
      <c r="D8333" t="s">
        <v>39</v>
      </c>
      <c r="E8333">
        <v>3006264022</v>
      </c>
      <c r="F8333" t="s">
        <v>172</v>
      </c>
      <c r="G8333" t="s">
        <v>141</v>
      </c>
      <c r="H8333" t="s">
        <v>121</v>
      </c>
      <c r="I8333" t="s">
        <v>17</v>
      </c>
      <c r="J8333" t="s">
        <v>19</v>
      </c>
      <c r="K8333">
        <v>809.41</v>
      </c>
      <c r="L8333">
        <v>181.72</v>
      </c>
      <c r="M8333" t="s">
        <v>19</v>
      </c>
      <c r="N8333">
        <v>0.224509210412523</v>
      </c>
      <c r="O8333" t="s">
        <v>11355</v>
      </c>
      <c r="P8333" t="s">
        <v>11354</v>
      </c>
      <c r="R8333" t="s">
        <v>11353</v>
      </c>
      <c r="S8333">
        <f>IF(SalesData[[#This Row],[Return Status]]="Returned",1,0)</f>
        <v>0</v>
      </c>
      <c r="T8333">
        <v>2793.38</v>
      </c>
      <c r="U8333" s="2">
        <f>EOMONTH(SalesData[[#This Row],[Order Date]],0)</f>
        <v>45260</v>
      </c>
      <c r="V8333" s="9" t="str">
        <f>"Q"&amp;INT((MONTH(SalesData[[#This Row],[Order Date]])+2)/3)&amp;"-"&amp;YEAR(SalesData[[#This Row],[Order Date]])</f>
        <v>Q4-2023</v>
      </c>
    </row>
    <row r="8334" spans="1:22" x14ac:dyDescent="0.35">
      <c r="A8334" t="s">
        <v>8475</v>
      </c>
      <c r="B8334" s="1">
        <v>45231</v>
      </c>
      <c r="C8334" t="s">
        <v>184</v>
      </c>
      <c r="D8334" t="s">
        <v>39</v>
      </c>
      <c r="E8334">
        <v>8406091449</v>
      </c>
      <c r="F8334" t="s">
        <v>129</v>
      </c>
      <c r="G8334" t="s">
        <v>54</v>
      </c>
      <c r="H8334" t="s">
        <v>55</v>
      </c>
      <c r="I8334" t="s">
        <v>31</v>
      </c>
      <c r="J8334" t="s">
        <v>62</v>
      </c>
      <c r="K8334">
        <v>3046.38</v>
      </c>
      <c r="L8334">
        <v>561.71</v>
      </c>
      <c r="M8334" t="s">
        <v>62</v>
      </c>
      <c r="N8334">
        <v>0.18438605820678999</v>
      </c>
      <c r="O8334" t="s">
        <v>11351</v>
      </c>
      <c r="P8334" t="s">
        <v>11352</v>
      </c>
      <c r="R8334" t="s">
        <v>11353</v>
      </c>
      <c r="S8334">
        <f>IF(SalesData[[#This Row],[Return Status]]="Returned",1,0)</f>
        <v>0</v>
      </c>
      <c r="U8334" s="2">
        <f>EOMONTH(SalesData[[#This Row],[Order Date]],0)</f>
        <v>45260</v>
      </c>
      <c r="V8334" s="9" t="str">
        <f>"Q"&amp;INT((MONTH(SalesData[[#This Row],[Order Date]])+2)/3)&amp;"-"&amp;YEAR(SalesData[[#This Row],[Order Date]])</f>
        <v>Q4-2023</v>
      </c>
    </row>
    <row r="8335" spans="1:22" x14ac:dyDescent="0.35">
      <c r="A8335" t="s">
        <v>8476</v>
      </c>
      <c r="B8335" s="1">
        <v>45243</v>
      </c>
      <c r="C8335" t="s">
        <v>113</v>
      </c>
      <c r="D8335" t="s">
        <v>145</v>
      </c>
      <c r="E8335">
        <v>3496468782</v>
      </c>
      <c r="F8335" t="s">
        <v>168</v>
      </c>
      <c r="G8335" t="s">
        <v>54</v>
      </c>
      <c r="H8335" t="s">
        <v>55</v>
      </c>
      <c r="I8335" t="s">
        <v>31</v>
      </c>
      <c r="J8335" t="s">
        <v>62</v>
      </c>
      <c r="K8335">
        <v>1690.64</v>
      </c>
      <c r="L8335">
        <v>98.92</v>
      </c>
      <c r="M8335" t="s">
        <v>62</v>
      </c>
      <c r="N8335">
        <v>5.85103865991577E-2</v>
      </c>
      <c r="O8335" t="s">
        <v>11351</v>
      </c>
      <c r="P8335" t="s">
        <v>11356</v>
      </c>
      <c r="R8335" t="s">
        <v>11353</v>
      </c>
      <c r="S8335">
        <f>IF(SalesData[[#This Row],[Return Status]]="Returned",1,0)</f>
        <v>0</v>
      </c>
      <c r="U8335" s="2">
        <f>EOMONTH(SalesData[[#This Row],[Order Date]],0)</f>
        <v>45260</v>
      </c>
      <c r="V8335" s="9" t="str">
        <f>"Q"&amp;INT((MONTH(SalesData[[#This Row],[Order Date]])+2)/3)&amp;"-"&amp;YEAR(SalesData[[#This Row],[Order Date]])</f>
        <v>Q4-2023</v>
      </c>
    </row>
    <row r="8336" spans="1:22" x14ac:dyDescent="0.35">
      <c r="A8336" t="s">
        <v>8477</v>
      </c>
      <c r="B8336" s="1">
        <v>45255</v>
      </c>
      <c r="C8336" t="s">
        <v>87</v>
      </c>
      <c r="D8336" t="s">
        <v>39</v>
      </c>
      <c r="E8336">
        <v>2794751103</v>
      </c>
      <c r="F8336" t="s">
        <v>88</v>
      </c>
      <c r="G8336" t="s">
        <v>11389</v>
      </c>
      <c r="H8336" t="s">
        <v>90</v>
      </c>
      <c r="I8336" t="s">
        <v>31</v>
      </c>
      <c r="J8336" t="s">
        <v>19</v>
      </c>
      <c r="K8336">
        <v>2372.1999999999998</v>
      </c>
      <c r="L8336">
        <v>345.77</v>
      </c>
      <c r="M8336" t="s">
        <v>19</v>
      </c>
      <c r="N8336">
        <v>0.145759210859118</v>
      </c>
      <c r="O8336" t="s">
        <v>11351</v>
      </c>
      <c r="P8336" t="s">
        <v>11352</v>
      </c>
      <c r="R8336" t="s">
        <v>11353</v>
      </c>
      <c r="S8336">
        <f>IF(SalesData[[#This Row],[Return Status]]="Returned",1,0)</f>
        <v>0</v>
      </c>
      <c r="U8336" s="2">
        <f>EOMONTH(SalesData[[#This Row],[Order Date]],0)</f>
        <v>45260</v>
      </c>
      <c r="V8336" s="9" t="str">
        <f>"Q"&amp;INT((MONTH(SalesData[[#This Row],[Order Date]])+2)/3)&amp;"-"&amp;YEAR(SalesData[[#This Row],[Order Date]])</f>
        <v>Q4-2023</v>
      </c>
    </row>
    <row r="8337" spans="1:22" x14ac:dyDescent="0.35">
      <c r="A8337" t="s">
        <v>8478</v>
      </c>
      <c r="B8337" s="1">
        <v>45248</v>
      </c>
      <c r="C8337" t="s">
        <v>97</v>
      </c>
      <c r="D8337" t="s">
        <v>72</v>
      </c>
      <c r="E8337">
        <v>9502041305</v>
      </c>
      <c r="F8337" t="s">
        <v>40</v>
      </c>
      <c r="G8337" t="s">
        <v>69</v>
      </c>
      <c r="H8337" t="s">
        <v>41</v>
      </c>
      <c r="I8337" t="s">
        <v>31</v>
      </c>
      <c r="J8337" t="s">
        <v>65</v>
      </c>
      <c r="K8337">
        <v>3304.08</v>
      </c>
      <c r="L8337">
        <v>557.78</v>
      </c>
      <c r="M8337" t="s">
        <v>65</v>
      </c>
      <c r="N8337">
        <v>0.16881552504781999</v>
      </c>
      <c r="O8337" t="s">
        <v>11351</v>
      </c>
      <c r="P8337" t="s">
        <v>11352</v>
      </c>
      <c r="R8337" t="s">
        <v>11353</v>
      </c>
      <c r="S8337">
        <f>IF(SalesData[[#This Row],[Return Status]]="Returned",1,0)</f>
        <v>0</v>
      </c>
      <c r="T8337">
        <v>2081.52</v>
      </c>
      <c r="U8337" s="2">
        <f>EOMONTH(SalesData[[#This Row],[Order Date]],0)</f>
        <v>45260</v>
      </c>
      <c r="V8337" s="9" t="str">
        <f>"Q"&amp;INT((MONTH(SalesData[[#This Row],[Order Date]])+2)/3)&amp;"-"&amp;YEAR(SalesData[[#This Row],[Order Date]])</f>
        <v>Q4-2023</v>
      </c>
    </row>
    <row r="8338" spans="1:22" x14ac:dyDescent="0.35">
      <c r="A8338" t="s">
        <v>8479</v>
      </c>
      <c r="B8338" s="1">
        <v>45252</v>
      </c>
      <c r="C8338" t="s">
        <v>57</v>
      </c>
      <c r="D8338" t="s">
        <v>13</v>
      </c>
      <c r="E8338">
        <v>224896608</v>
      </c>
      <c r="F8338" t="s">
        <v>156</v>
      </c>
      <c r="G8338" t="s">
        <v>84</v>
      </c>
      <c r="H8338" t="s">
        <v>85</v>
      </c>
      <c r="I8338" t="s">
        <v>31</v>
      </c>
      <c r="J8338" t="s">
        <v>19</v>
      </c>
      <c r="K8338">
        <v>4324.3900000000003</v>
      </c>
      <c r="L8338">
        <v>1025.99</v>
      </c>
      <c r="M8338" t="s">
        <v>19</v>
      </c>
      <c r="N8338">
        <v>0.237256584165628</v>
      </c>
      <c r="O8338" t="s">
        <v>11351</v>
      </c>
      <c r="P8338" t="s">
        <v>11354</v>
      </c>
      <c r="R8338" t="s">
        <v>11353</v>
      </c>
      <c r="S8338">
        <f>IF(SalesData[[#This Row],[Return Status]]="Returned",1,0)</f>
        <v>0</v>
      </c>
      <c r="T8338">
        <v>847.14</v>
      </c>
      <c r="U8338" s="2">
        <f>EOMONTH(SalesData[[#This Row],[Order Date]],0)</f>
        <v>45260</v>
      </c>
      <c r="V8338" s="9" t="str">
        <f>"Q"&amp;INT((MONTH(SalesData[[#This Row],[Order Date]])+2)/3)&amp;"-"&amp;YEAR(SalesData[[#This Row],[Order Date]])</f>
        <v>Q4-2023</v>
      </c>
    </row>
    <row r="8339" spans="1:22" x14ac:dyDescent="0.35">
      <c r="A8339" t="s">
        <v>8480</v>
      </c>
      <c r="B8339" s="1">
        <v>45235</v>
      </c>
      <c r="C8339" t="s">
        <v>92</v>
      </c>
      <c r="D8339" t="s">
        <v>145</v>
      </c>
      <c r="E8339">
        <v>5949768730</v>
      </c>
      <c r="F8339" t="s">
        <v>137</v>
      </c>
      <c r="G8339" t="s">
        <v>34</v>
      </c>
      <c r="H8339" t="s">
        <v>35</v>
      </c>
      <c r="I8339" t="s">
        <v>36</v>
      </c>
      <c r="J8339" t="s">
        <v>61</v>
      </c>
      <c r="K8339">
        <v>4526.28</v>
      </c>
      <c r="L8339">
        <v>484.54</v>
      </c>
      <c r="M8339" t="s">
        <v>62</v>
      </c>
      <c r="N8339">
        <v>0.107050381328597</v>
      </c>
      <c r="O8339" t="s">
        <v>11351</v>
      </c>
      <c r="P8339" t="s">
        <v>11352</v>
      </c>
      <c r="Q8339" t="s">
        <v>11376</v>
      </c>
      <c r="R8339" t="s">
        <v>11360</v>
      </c>
      <c r="S8339">
        <f>IF(SalesData[[#This Row],[Return Status]]="Returned",1,0)</f>
        <v>1</v>
      </c>
      <c r="U8339" s="2">
        <f>EOMONTH(SalesData[[#This Row],[Order Date]],0)</f>
        <v>45260</v>
      </c>
      <c r="V8339" s="9" t="str">
        <f>"Q"&amp;INT((MONTH(SalesData[[#This Row],[Order Date]])+2)/3)&amp;"-"&amp;YEAR(SalesData[[#This Row],[Order Date]])</f>
        <v>Q4-2023</v>
      </c>
    </row>
    <row r="8340" spans="1:22" x14ac:dyDescent="0.35">
      <c r="A8340" t="s">
        <v>8481</v>
      </c>
      <c r="B8340" s="1">
        <v>45239</v>
      </c>
      <c r="C8340" t="s">
        <v>52</v>
      </c>
      <c r="D8340" t="s">
        <v>80</v>
      </c>
      <c r="E8340">
        <v>2909551571</v>
      </c>
      <c r="F8340" t="s">
        <v>206</v>
      </c>
      <c r="G8340" t="s">
        <v>89</v>
      </c>
      <c r="H8340" t="s">
        <v>90</v>
      </c>
      <c r="I8340" t="s">
        <v>31</v>
      </c>
      <c r="J8340" t="s">
        <v>18</v>
      </c>
      <c r="K8340">
        <v>3049.93</v>
      </c>
      <c r="L8340">
        <v>851.24</v>
      </c>
      <c r="M8340" t="s">
        <v>19</v>
      </c>
      <c r="N8340">
        <v>0.27910148757512498</v>
      </c>
      <c r="O8340" t="s">
        <v>11351</v>
      </c>
      <c r="P8340" t="s">
        <v>11354</v>
      </c>
      <c r="R8340" t="s">
        <v>11353</v>
      </c>
      <c r="S8340">
        <f>IF(SalesData[[#This Row],[Return Status]]="Returned",1,0)</f>
        <v>0</v>
      </c>
      <c r="T8340">
        <v>207.68</v>
      </c>
      <c r="U8340" s="2">
        <f>EOMONTH(SalesData[[#This Row],[Order Date]],0)</f>
        <v>45260</v>
      </c>
      <c r="V8340" s="9" t="str">
        <f>"Q"&amp;INT((MONTH(SalesData[[#This Row],[Order Date]])+2)/3)&amp;"-"&amp;YEAR(SalesData[[#This Row],[Order Date]])</f>
        <v>Q4-2023</v>
      </c>
    </row>
    <row r="8341" spans="1:22" x14ac:dyDescent="0.35">
      <c r="A8341" t="s">
        <v>8482</v>
      </c>
      <c r="B8341" s="1">
        <v>45253</v>
      </c>
      <c r="C8341" t="s">
        <v>124</v>
      </c>
      <c r="D8341" t="s">
        <v>99</v>
      </c>
      <c r="E8341">
        <v>7182330426</v>
      </c>
      <c r="F8341" t="s">
        <v>159</v>
      </c>
      <c r="G8341" t="s">
        <v>84</v>
      </c>
      <c r="H8341" t="s">
        <v>85</v>
      </c>
      <c r="I8341" t="s">
        <v>31</v>
      </c>
      <c r="J8341" t="s">
        <v>18</v>
      </c>
      <c r="K8341">
        <v>543.08000000000004</v>
      </c>
      <c r="L8341">
        <v>25.47</v>
      </c>
      <c r="M8341" t="s">
        <v>19</v>
      </c>
      <c r="N8341">
        <v>4.6899167710098E-2</v>
      </c>
      <c r="O8341" t="s">
        <v>11355</v>
      </c>
      <c r="P8341" t="s">
        <v>11356</v>
      </c>
      <c r="R8341" t="s">
        <v>11353</v>
      </c>
      <c r="S8341">
        <f>IF(SalesData[[#This Row],[Return Status]]="Returned",1,0)</f>
        <v>0</v>
      </c>
      <c r="T8341">
        <v>847.14</v>
      </c>
      <c r="U8341" s="2">
        <f>EOMONTH(SalesData[[#This Row],[Order Date]],0)</f>
        <v>45260</v>
      </c>
      <c r="V8341" s="9" t="str">
        <f>"Q"&amp;INT((MONTH(SalesData[[#This Row],[Order Date]])+2)/3)&amp;"-"&amp;YEAR(SalesData[[#This Row],[Order Date]])</f>
        <v>Q4-2023</v>
      </c>
    </row>
    <row r="8342" spans="1:22" x14ac:dyDescent="0.35">
      <c r="A8342" t="s">
        <v>8483</v>
      </c>
      <c r="B8342" s="1">
        <v>45236</v>
      </c>
      <c r="C8342" t="s">
        <v>188</v>
      </c>
      <c r="D8342" t="s">
        <v>39</v>
      </c>
      <c r="E8342">
        <v>5649075228</v>
      </c>
      <c r="F8342" t="s">
        <v>22</v>
      </c>
      <c r="G8342" t="s">
        <v>23</v>
      </c>
      <c r="H8342" t="s">
        <v>24</v>
      </c>
      <c r="I8342" t="s">
        <v>17</v>
      </c>
      <c r="J8342" t="s">
        <v>62</v>
      </c>
      <c r="K8342">
        <v>3141.61</v>
      </c>
      <c r="L8342">
        <v>585.36</v>
      </c>
      <c r="M8342" t="s">
        <v>62</v>
      </c>
      <c r="N8342">
        <v>0.18632484617759701</v>
      </c>
      <c r="O8342" t="s">
        <v>11351</v>
      </c>
      <c r="P8342" t="s">
        <v>11352</v>
      </c>
      <c r="R8342" t="s">
        <v>11353</v>
      </c>
      <c r="S8342">
        <f>IF(SalesData[[#This Row],[Return Status]]="Returned",1,0)</f>
        <v>0</v>
      </c>
      <c r="T8342">
        <v>2821.33</v>
      </c>
      <c r="U8342" s="2">
        <f>EOMONTH(SalesData[[#This Row],[Order Date]],0)</f>
        <v>45260</v>
      </c>
      <c r="V8342" s="9" t="str">
        <f>"Q"&amp;INT((MONTH(SalesData[[#This Row],[Order Date]])+2)/3)&amp;"-"&amp;YEAR(SalesData[[#This Row],[Order Date]])</f>
        <v>Q4-2023</v>
      </c>
    </row>
    <row r="8343" spans="1:22" x14ac:dyDescent="0.35">
      <c r="A8343" t="s">
        <v>8484</v>
      </c>
      <c r="B8343" s="1">
        <v>45234</v>
      </c>
      <c r="C8343" t="s">
        <v>176</v>
      </c>
      <c r="D8343" t="s">
        <v>80</v>
      </c>
      <c r="E8343">
        <v>8741710835</v>
      </c>
      <c r="F8343" t="s">
        <v>88</v>
      </c>
      <c r="G8343" t="s">
        <v>11379</v>
      </c>
      <c r="H8343" t="s">
        <v>90</v>
      </c>
      <c r="I8343" t="s">
        <v>31</v>
      </c>
      <c r="J8343" t="s">
        <v>19</v>
      </c>
      <c r="K8343">
        <v>1123</v>
      </c>
      <c r="L8343">
        <v>114.85</v>
      </c>
      <c r="M8343" t="s">
        <v>19</v>
      </c>
      <c r="N8343">
        <v>0.10227070347284101</v>
      </c>
      <c r="O8343" t="s">
        <v>11351</v>
      </c>
      <c r="P8343" t="s">
        <v>11352</v>
      </c>
      <c r="R8343" t="s">
        <v>11353</v>
      </c>
      <c r="S8343">
        <f>IF(SalesData[[#This Row],[Return Status]]="Returned",1,0)</f>
        <v>0</v>
      </c>
      <c r="U8343" s="2">
        <f>EOMONTH(SalesData[[#This Row],[Order Date]],0)</f>
        <v>45260</v>
      </c>
      <c r="V8343" s="9" t="str">
        <f>"Q"&amp;INT((MONTH(SalesData[[#This Row],[Order Date]])+2)/3)&amp;"-"&amp;YEAR(SalesData[[#This Row],[Order Date]])</f>
        <v>Q4-2023</v>
      </c>
    </row>
    <row r="8344" spans="1:22" x14ac:dyDescent="0.35">
      <c r="A8344" t="s">
        <v>8485</v>
      </c>
      <c r="B8344" s="1">
        <v>45241</v>
      </c>
      <c r="C8344" t="s">
        <v>12</v>
      </c>
      <c r="D8344" t="s">
        <v>99</v>
      </c>
      <c r="E8344">
        <v>5958741829</v>
      </c>
      <c r="F8344" t="s">
        <v>410</v>
      </c>
      <c r="G8344" t="s">
        <v>29</v>
      </c>
      <c r="H8344" t="s">
        <v>30</v>
      </c>
      <c r="I8344" t="s">
        <v>31</v>
      </c>
      <c r="J8344" t="s">
        <v>61</v>
      </c>
      <c r="K8344">
        <v>254.77</v>
      </c>
      <c r="L8344">
        <v>47.42</v>
      </c>
      <c r="M8344" t="s">
        <v>62</v>
      </c>
      <c r="N8344">
        <v>0.186128665070456</v>
      </c>
      <c r="O8344" t="s">
        <v>11361</v>
      </c>
      <c r="P8344" t="s">
        <v>11352</v>
      </c>
      <c r="R8344" t="s">
        <v>11353</v>
      </c>
      <c r="S8344">
        <f>IF(SalesData[[#This Row],[Return Status]]="Returned",1,0)</f>
        <v>0</v>
      </c>
      <c r="T8344">
        <v>2788.38</v>
      </c>
      <c r="U8344" s="2">
        <f>EOMONTH(SalesData[[#This Row],[Order Date]],0)</f>
        <v>45260</v>
      </c>
      <c r="V8344" s="9" t="str">
        <f>"Q"&amp;INT((MONTH(SalesData[[#This Row],[Order Date]])+2)/3)&amp;"-"&amp;YEAR(SalesData[[#This Row],[Order Date]])</f>
        <v>Q4-2023</v>
      </c>
    </row>
    <row r="8345" spans="1:22" x14ac:dyDescent="0.35">
      <c r="A8345" t="s">
        <v>8486</v>
      </c>
      <c r="B8345" s="1">
        <v>45234</v>
      </c>
      <c r="C8345" t="s">
        <v>144</v>
      </c>
      <c r="D8345" t="s">
        <v>72</v>
      </c>
      <c r="E8345">
        <v>2225723290</v>
      </c>
      <c r="F8345" t="s">
        <v>181</v>
      </c>
      <c r="G8345" t="s">
        <v>11371</v>
      </c>
      <c r="H8345" t="s">
        <v>55</v>
      </c>
      <c r="I8345" t="s">
        <v>31</v>
      </c>
      <c r="J8345" t="s">
        <v>18</v>
      </c>
      <c r="K8345">
        <v>4739.54</v>
      </c>
      <c r="L8345">
        <v>398.35</v>
      </c>
      <c r="M8345" t="s">
        <v>19</v>
      </c>
      <c r="N8345">
        <v>8.4048240968532806E-2</v>
      </c>
      <c r="O8345" t="s">
        <v>11351</v>
      </c>
      <c r="P8345" t="s">
        <v>11356</v>
      </c>
      <c r="Q8345" t="s">
        <v>11376</v>
      </c>
      <c r="R8345" t="s">
        <v>11360</v>
      </c>
      <c r="S8345">
        <f>IF(SalesData[[#This Row],[Return Status]]="Returned",1,0)</f>
        <v>1</v>
      </c>
      <c r="U8345" s="2">
        <f>EOMONTH(SalesData[[#This Row],[Order Date]],0)</f>
        <v>45260</v>
      </c>
      <c r="V8345" s="9" t="str">
        <f>"Q"&amp;INT((MONTH(SalesData[[#This Row],[Order Date]])+2)/3)&amp;"-"&amp;YEAR(SalesData[[#This Row],[Order Date]])</f>
        <v>Q4-2023</v>
      </c>
    </row>
    <row r="8346" spans="1:22" x14ac:dyDescent="0.35">
      <c r="A8346" t="s">
        <v>8487</v>
      </c>
      <c r="B8346" s="1">
        <v>45250</v>
      </c>
      <c r="C8346" t="s">
        <v>149</v>
      </c>
      <c r="D8346" t="s">
        <v>13</v>
      </c>
      <c r="E8346">
        <v>7548951964</v>
      </c>
      <c r="F8346" t="s">
        <v>129</v>
      </c>
      <c r="G8346" t="s">
        <v>54</v>
      </c>
      <c r="H8346" t="s">
        <v>55</v>
      </c>
      <c r="I8346" t="s">
        <v>31</v>
      </c>
      <c r="J8346" t="s">
        <v>62</v>
      </c>
      <c r="K8346">
        <v>1091.01</v>
      </c>
      <c r="L8346">
        <v>296.24</v>
      </c>
      <c r="M8346" t="s">
        <v>62</v>
      </c>
      <c r="N8346">
        <v>0.27152821697326301</v>
      </c>
      <c r="O8346" t="s">
        <v>11351</v>
      </c>
      <c r="P8346" t="s">
        <v>11354</v>
      </c>
      <c r="R8346" t="s">
        <v>11353</v>
      </c>
      <c r="S8346">
        <f>IF(SalesData[[#This Row],[Return Status]]="Returned",1,0)</f>
        <v>0</v>
      </c>
      <c r="U8346" s="2">
        <f>EOMONTH(SalesData[[#This Row],[Order Date]],0)</f>
        <v>45260</v>
      </c>
      <c r="V8346" s="9" t="str">
        <f>"Q"&amp;INT((MONTH(SalesData[[#This Row],[Order Date]])+2)/3)&amp;"-"&amp;YEAR(SalesData[[#This Row],[Order Date]])</f>
        <v>Q4-2023</v>
      </c>
    </row>
    <row r="8347" spans="1:22" x14ac:dyDescent="0.35">
      <c r="A8347" t="s">
        <v>8488</v>
      </c>
      <c r="B8347" s="1">
        <v>45231</v>
      </c>
      <c r="C8347" t="s">
        <v>162</v>
      </c>
      <c r="D8347" t="s">
        <v>27</v>
      </c>
      <c r="E8347">
        <v>3985675712</v>
      </c>
      <c r="F8347" t="s">
        <v>28</v>
      </c>
      <c r="G8347" t="s">
        <v>29</v>
      </c>
      <c r="H8347" t="s">
        <v>30</v>
      </c>
      <c r="I8347" t="s">
        <v>31</v>
      </c>
      <c r="J8347" t="s">
        <v>19</v>
      </c>
      <c r="K8347">
        <v>155.58000000000001</v>
      </c>
      <c r="L8347">
        <v>39.89</v>
      </c>
      <c r="M8347" t="s">
        <v>19</v>
      </c>
      <c r="N8347">
        <v>0.25639542357629502</v>
      </c>
      <c r="O8347" t="s">
        <v>11361</v>
      </c>
      <c r="P8347" t="s">
        <v>11354</v>
      </c>
      <c r="R8347" t="s">
        <v>11353</v>
      </c>
      <c r="S8347">
        <f>IF(SalesData[[#This Row],[Return Status]]="Returned",1,0)</f>
        <v>0</v>
      </c>
      <c r="T8347">
        <v>2788.38</v>
      </c>
      <c r="U8347" s="2">
        <f>EOMONTH(SalesData[[#This Row],[Order Date]],0)</f>
        <v>45260</v>
      </c>
      <c r="V8347" s="9" t="str">
        <f>"Q"&amp;INT((MONTH(SalesData[[#This Row],[Order Date]])+2)/3)&amp;"-"&amp;YEAR(SalesData[[#This Row],[Order Date]])</f>
        <v>Q4-2023</v>
      </c>
    </row>
    <row r="8348" spans="1:22" x14ac:dyDescent="0.35">
      <c r="A8348" t="s">
        <v>8489</v>
      </c>
      <c r="B8348" s="1">
        <v>45252</v>
      </c>
      <c r="C8348" t="s">
        <v>205</v>
      </c>
      <c r="D8348" t="s">
        <v>80</v>
      </c>
      <c r="E8348">
        <v>193525399</v>
      </c>
      <c r="F8348" t="s">
        <v>109</v>
      </c>
      <c r="G8348" t="s">
        <v>59</v>
      </c>
      <c r="H8348" t="s">
        <v>60</v>
      </c>
      <c r="I8348" t="s">
        <v>31</v>
      </c>
      <c r="J8348" t="s">
        <v>18</v>
      </c>
      <c r="K8348">
        <v>3933.33</v>
      </c>
      <c r="L8348">
        <v>770.22</v>
      </c>
      <c r="M8348" t="s">
        <v>19</v>
      </c>
      <c r="N8348">
        <v>0.19581881001594101</v>
      </c>
      <c r="O8348" t="s">
        <v>11351</v>
      </c>
      <c r="P8348" t="s">
        <v>11352</v>
      </c>
      <c r="R8348" t="s">
        <v>11353</v>
      </c>
      <c r="S8348">
        <f>IF(SalesData[[#This Row],[Return Status]]="Returned",1,0)</f>
        <v>0</v>
      </c>
      <c r="T8348">
        <v>2183.56</v>
      </c>
      <c r="U8348" s="2">
        <f>EOMONTH(SalesData[[#This Row],[Order Date]],0)</f>
        <v>45260</v>
      </c>
      <c r="V8348" s="9" t="str">
        <f>"Q"&amp;INT((MONTH(SalesData[[#This Row],[Order Date]])+2)/3)&amp;"-"&amp;YEAR(SalesData[[#This Row],[Order Date]])</f>
        <v>Q4-2023</v>
      </c>
    </row>
    <row r="8349" spans="1:22" x14ac:dyDescent="0.35">
      <c r="A8349" t="s">
        <v>8490</v>
      </c>
      <c r="B8349" s="1">
        <v>45242</v>
      </c>
      <c r="C8349" t="s">
        <v>94</v>
      </c>
      <c r="D8349" t="s">
        <v>145</v>
      </c>
      <c r="E8349">
        <v>1591669620</v>
      </c>
      <c r="F8349" t="s">
        <v>152</v>
      </c>
      <c r="G8349" t="s">
        <v>23</v>
      </c>
      <c r="H8349" t="s">
        <v>24</v>
      </c>
      <c r="I8349" t="s">
        <v>17</v>
      </c>
      <c r="J8349" t="s">
        <v>61</v>
      </c>
      <c r="K8349">
        <v>4541.1000000000004</v>
      </c>
      <c r="L8349">
        <v>1245.1099999999999</v>
      </c>
      <c r="M8349" t="s">
        <v>62</v>
      </c>
      <c r="N8349">
        <v>0.27418687102243899</v>
      </c>
      <c r="O8349" t="s">
        <v>11351</v>
      </c>
      <c r="P8349" t="s">
        <v>11354</v>
      </c>
      <c r="R8349" t="s">
        <v>11353</v>
      </c>
      <c r="S8349">
        <f>IF(SalesData[[#This Row],[Return Status]]="Returned",1,0)</f>
        <v>0</v>
      </c>
      <c r="T8349">
        <v>2821.33</v>
      </c>
      <c r="U8349" s="2">
        <f>EOMONTH(SalesData[[#This Row],[Order Date]],0)</f>
        <v>45260</v>
      </c>
      <c r="V8349" s="9" t="str">
        <f>"Q"&amp;INT((MONTH(SalesData[[#This Row],[Order Date]])+2)/3)&amp;"-"&amp;YEAR(SalesData[[#This Row],[Order Date]])</f>
        <v>Q4-2023</v>
      </c>
    </row>
    <row r="8350" spans="1:22" x14ac:dyDescent="0.35">
      <c r="A8350" t="s">
        <v>8491</v>
      </c>
      <c r="B8350" s="1">
        <v>45232</v>
      </c>
      <c r="C8350" t="s">
        <v>139</v>
      </c>
      <c r="D8350" t="s">
        <v>13</v>
      </c>
      <c r="E8350">
        <v>6723103854</v>
      </c>
      <c r="F8350" t="s">
        <v>357</v>
      </c>
      <c r="G8350" t="s">
        <v>266</v>
      </c>
      <c r="H8350" t="s">
        <v>165</v>
      </c>
      <c r="I8350" t="s">
        <v>36</v>
      </c>
      <c r="J8350" t="s">
        <v>65</v>
      </c>
      <c r="K8350">
        <v>613.02</v>
      </c>
      <c r="L8350">
        <v>74.650000000000006</v>
      </c>
      <c r="M8350" t="s">
        <v>65</v>
      </c>
      <c r="N8350">
        <v>0.121774167237611</v>
      </c>
      <c r="O8350" t="s">
        <v>11355</v>
      </c>
      <c r="P8350" t="s">
        <v>11352</v>
      </c>
      <c r="R8350" t="s">
        <v>11353</v>
      </c>
      <c r="S8350">
        <f>IF(SalesData[[#This Row],[Return Status]]="Returned",1,0)</f>
        <v>0</v>
      </c>
      <c r="U8350" s="2">
        <f>EOMONTH(SalesData[[#This Row],[Order Date]],0)</f>
        <v>45260</v>
      </c>
      <c r="V8350" s="9" t="str">
        <f>"Q"&amp;INT((MONTH(SalesData[[#This Row],[Order Date]])+2)/3)&amp;"-"&amp;YEAR(SalesData[[#This Row],[Order Date]])</f>
        <v>Q4-2023</v>
      </c>
    </row>
    <row r="8351" spans="1:22" x14ac:dyDescent="0.35">
      <c r="A8351" t="s">
        <v>8492</v>
      </c>
      <c r="B8351" s="1">
        <v>45248</v>
      </c>
      <c r="C8351" t="s">
        <v>176</v>
      </c>
      <c r="D8351" t="s">
        <v>27</v>
      </c>
      <c r="E8351">
        <v>2340863812</v>
      </c>
      <c r="F8351" t="s">
        <v>163</v>
      </c>
      <c r="G8351" t="s">
        <v>11386</v>
      </c>
      <c r="H8351" t="s">
        <v>165</v>
      </c>
      <c r="I8351" t="s">
        <v>36</v>
      </c>
      <c r="J8351" t="s">
        <v>65</v>
      </c>
      <c r="K8351">
        <v>4620.16</v>
      </c>
      <c r="L8351">
        <v>530.5</v>
      </c>
      <c r="M8351" t="s">
        <v>65</v>
      </c>
      <c r="N8351">
        <v>0.114822863277462</v>
      </c>
      <c r="O8351" t="s">
        <v>11351</v>
      </c>
      <c r="P8351" t="s">
        <v>11352</v>
      </c>
      <c r="R8351" t="s">
        <v>11353</v>
      </c>
      <c r="S8351">
        <f>IF(SalesData[[#This Row],[Return Status]]="Returned",1,0)</f>
        <v>0</v>
      </c>
      <c r="U8351" s="2">
        <f>EOMONTH(SalesData[[#This Row],[Order Date]],0)</f>
        <v>45260</v>
      </c>
      <c r="V8351" s="9" t="str">
        <f>"Q"&amp;INT((MONTH(SalesData[[#This Row],[Order Date]])+2)/3)&amp;"-"&amp;YEAR(SalesData[[#This Row],[Order Date]])</f>
        <v>Q4-2023</v>
      </c>
    </row>
    <row r="8352" spans="1:22" x14ac:dyDescent="0.35">
      <c r="A8352" t="s">
        <v>8493</v>
      </c>
      <c r="B8352" s="1">
        <v>45235</v>
      </c>
      <c r="C8352" t="s">
        <v>94</v>
      </c>
      <c r="D8352" t="s">
        <v>80</v>
      </c>
      <c r="E8352">
        <v>9683212283</v>
      </c>
      <c r="F8352" t="s">
        <v>222</v>
      </c>
      <c r="G8352" t="s">
        <v>164</v>
      </c>
      <c r="H8352" t="s">
        <v>165</v>
      </c>
      <c r="I8352" t="s">
        <v>36</v>
      </c>
      <c r="J8352" t="s">
        <v>19</v>
      </c>
      <c r="K8352">
        <v>1247.18</v>
      </c>
      <c r="L8352">
        <v>241.44</v>
      </c>
      <c r="M8352" t="s">
        <v>19</v>
      </c>
      <c r="N8352">
        <v>0.19358873618884201</v>
      </c>
      <c r="O8352" t="s">
        <v>11351</v>
      </c>
      <c r="P8352" t="s">
        <v>11352</v>
      </c>
      <c r="R8352" t="s">
        <v>11353</v>
      </c>
      <c r="S8352">
        <f>IF(SalesData[[#This Row],[Return Status]]="Returned",1,0)</f>
        <v>0</v>
      </c>
      <c r="U8352" s="2">
        <f>EOMONTH(SalesData[[#This Row],[Order Date]],0)</f>
        <v>45260</v>
      </c>
      <c r="V8352" s="9" t="str">
        <f>"Q"&amp;INT((MONTH(SalesData[[#This Row],[Order Date]])+2)/3)&amp;"-"&amp;YEAR(SalesData[[#This Row],[Order Date]])</f>
        <v>Q4-2023</v>
      </c>
    </row>
    <row r="8353" spans="1:22" x14ac:dyDescent="0.35">
      <c r="A8353" t="s">
        <v>8494</v>
      </c>
      <c r="B8353" s="1">
        <v>45255</v>
      </c>
      <c r="C8353" t="s">
        <v>184</v>
      </c>
      <c r="D8353" t="s">
        <v>145</v>
      </c>
      <c r="E8353">
        <v>2004380916</v>
      </c>
      <c r="F8353" t="s">
        <v>50</v>
      </c>
      <c r="G8353" t="s">
        <v>34</v>
      </c>
      <c r="H8353" t="s">
        <v>11357</v>
      </c>
      <c r="I8353" t="s">
        <v>36</v>
      </c>
      <c r="J8353" t="s">
        <v>18</v>
      </c>
      <c r="K8353">
        <v>4065.78</v>
      </c>
      <c r="L8353">
        <v>216.57</v>
      </c>
      <c r="M8353" t="s">
        <v>19</v>
      </c>
      <c r="N8353">
        <v>5.3266531883181097E-2</v>
      </c>
      <c r="O8353" t="s">
        <v>11351</v>
      </c>
      <c r="P8353" t="s">
        <v>11356</v>
      </c>
      <c r="R8353" t="s">
        <v>11353</v>
      </c>
      <c r="S8353">
        <f>IF(SalesData[[#This Row],[Return Status]]="Returned",1,0)</f>
        <v>0</v>
      </c>
      <c r="U8353" s="2">
        <f>EOMONTH(SalesData[[#This Row],[Order Date]],0)</f>
        <v>45260</v>
      </c>
      <c r="V8353" s="9" t="str">
        <f>"Q"&amp;INT((MONTH(SalesData[[#This Row],[Order Date]])+2)/3)&amp;"-"&amp;YEAR(SalesData[[#This Row],[Order Date]])</f>
        <v>Q4-2023</v>
      </c>
    </row>
    <row r="8354" spans="1:22" x14ac:dyDescent="0.35">
      <c r="A8354" t="s">
        <v>8495</v>
      </c>
      <c r="B8354" s="1">
        <v>45258</v>
      </c>
      <c r="C8354" t="s">
        <v>132</v>
      </c>
      <c r="D8354" t="s">
        <v>99</v>
      </c>
      <c r="E8354">
        <v>1475790892</v>
      </c>
      <c r="F8354" t="s">
        <v>152</v>
      </c>
      <c r="G8354" t="s">
        <v>23</v>
      </c>
      <c r="H8354" t="s">
        <v>24</v>
      </c>
      <c r="I8354" t="s">
        <v>17</v>
      </c>
      <c r="J8354" t="s">
        <v>18</v>
      </c>
      <c r="K8354">
        <v>2040.6</v>
      </c>
      <c r="L8354">
        <v>465.97</v>
      </c>
      <c r="M8354" t="s">
        <v>19</v>
      </c>
      <c r="N8354">
        <v>0.22834950504753501</v>
      </c>
      <c r="O8354" t="s">
        <v>11351</v>
      </c>
      <c r="P8354" t="s">
        <v>11354</v>
      </c>
      <c r="R8354" t="s">
        <v>11353</v>
      </c>
      <c r="S8354">
        <f>IF(SalesData[[#This Row],[Return Status]]="Returned",1,0)</f>
        <v>0</v>
      </c>
      <c r="T8354">
        <v>2821.33</v>
      </c>
      <c r="U8354" s="2">
        <f>EOMONTH(SalesData[[#This Row],[Order Date]],0)</f>
        <v>45260</v>
      </c>
      <c r="V8354" s="9" t="str">
        <f>"Q"&amp;INT((MONTH(SalesData[[#This Row],[Order Date]])+2)/3)&amp;"-"&amp;YEAR(SalesData[[#This Row],[Order Date]])</f>
        <v>Q4-2023</v>
      </c>
    </row>
    <row r="8355" spans="1:22" x14ac:dyDescent="0.35">
      <c r="A8355" t="s">
        <v>8496</v>
      </c>
      <c r="B8355" s="1">
        <v>45249</v>
      </c>
      <c r="C8355" t="s">
        <v>87</v>
      </c>
      <c r="D8355" t="s">
        <v>72</v>
      </c>
      <c r="E8355">
        <v>5876769583</v>
      </c>
      <c r="F8355" t="s">
        <v>140</v>
      </c>
      <c r="G8355" t="s">
        <v>141</v>
      </c>
      <c r="H8355" t="s">
        <v>121</v>
      </c>
      <c r="I8355" t="s">
        <v>17</v>
      </c>
      <c r="J8355" t="s">
        <v>62</v>
      </c>
      <c r="K8355">
        <v>3590.04</v>
      </c>
      <c r="L8355">
        <v>695.71</v>
      </c>
      <c r="M8355" t="s">
        <v>62</v>
      </c>
      <c r="N8355">
        <v>0.19378892714287299</v>
      </c>
      <c r="O8355" t="s">
        <v>11351</v>
      </c>
      <c r="P8355" t="s">
        <v>11352</v>
      </c>
      <c r="R8355" t="s">
        <v>11353</v>
      </c>
      <c r="S8355">
        <f>IF(SalesData[[#This Row],[Return Status]]="Returned",1,0)</f>
        <v>0</v>
      </c>
      <c r="T8355">
        <v>2793.38</v>
      </c>
      <c r="U8355" s="2">
        <f>EOMONTH(SalesData[[#This Row],[Order Date]],0)</f>
        <v>45260</v>
      </c>
      <c r="V8355" s="9" t="str">
        <f>"Q"&amp;INT((MONTH(SalesData[[#This Row],[Order Date]])+2)/3)&amp;"-"&amp;YEAR(SalesData[[#This Row],[Order Date]])</f>
        <v>Q4-2023</v>
      </c>
    </row>
    <row r="8356" spans="1:22" x14ac:dyDescent="0.35">
      <c r="A8356" t="s">
        <v>8497</v>
      </c>
      <c r="B8356" s="1">
        <v>45254</v>
      </c>
      <c r="C8356" t="s">
        <v>94</v>
      </c>
      <c r="D8356" t="s">
        <v>27</v>
      </c>
      <c r="E8356">
        <v>7734456084</v>
      </c>
      <c r="F8356" t="s">
        <v>22</v>
      </c>
      <c r="G8356" t="s">
        <v>23</v>
      </c>
      <c r="H8356" t="s">
        <v>24</v>
      </c>
      <c r="I8356" t="s">
        <v>17</v>
      </c>
      <c r="J8356" t="s">
        <v>18</v>
      </c>
      <c r="K8356">
        <v>2242.4</v>
      </c>
      <c r="L8356">
        <v>506.25</v>
      </c>
      <c r="M8356" t="s">
        <v>19</v>
      </c>
      <c r="N8356">
        <v>0.22576257581163001</v>
      </c>
      <c r="O8356" t="s">
        <v>11351</v>
      </c>
      <c r="P8356" t="s">
        <v>11354</v>
      </c>
      <c r="R8356" t="s">
        <v>11353</v>
      </c>
      <c r="S8356">
        <f>IF(SalesData[[#This Row],[Return Status]]="Returned",1,0)</f>
        <v>0</v>
      </c>
      <c r="T8356">
        <v>2821.33</v>
      </c>
      <c r="U8356" s="2">
        <f>EOMONTH(SalesData[[#This Row],[Order Date]],0)</f>
        <v>45260</v>
      </c>
      <c r="V8356" s="9" t="str">
        <f>"Q"&amp;INT((MONTH(SalesData[[#This Row],[Order Date]])+2)/3)&amp;"-"&amp;YEAR(SalesData[[#This Row],[Order Date]])</f>
        <v>Q4-2023</v>
      </c>
    </row>
    <row r="8357" spans="1:22" x14ac:dyDescent="0.35">
      <c r="A8357" t="s">
        <v>8498</v>
      </c>
      <c r="B8357" s="1">
        <v>45246</v>
      </c>
      <c r="C8357" t="s">
        <v>111</v>
      </c>
      <c r="D8357" t="s">
        <v>145</v>
      </c>
      <c r="E8357">
        <v>9379463587</v>
      </c>
      <c r="F8357" t="s">
        <v>170</v>
      </c>
      <c r="G8357" t="s">
        <v>69</v>
      </c>
      <c r="H8357" t="s">
        <v>41</v>
      </c>
      <c r="I8357" t="s">
        <v>31</v>
      </c>
      <c r="J8357" t="s">
        <v>19</v>
      </c>
      <c r="K8357">
        <v>2009.34</v>
      </c>
      <c r="L8357">
        <v>367.97</v>
      </c>
      <c r="M8357" t="s">
        <v>19</v>
      </c>
      <c r="N8357">
        <v>0.183129783909144</v>
      </c>
      <c r="O8357" t="s">
        <v>11351</v>
      </c>
      <c r="P8357" t="s">
        <v>11352</v>
      </c>
      <c r="R8357" t="s">
        <v>11353</v>
      </c>
      <c r="S8357">
        <f>IF(SalesData[[#This Row],[Return Status]]="Returned",1,0)</f>
        <v>0</v>
      </c>
      <c r="T8357">
        <v>2081.52</v>
      </c>
      <c r="U8357" s="2">
        <f>EOMONTH(SalesData[[#This Row],[Order Date]],0)</f>
        <v>45260</v>
      </c>
      <c r="V8357" s="9" t="str">
        <f>"Q"&amp;INT((MONTH(SalesData[[#This Row],[Order Date]])+2)/3)&amp;"-"&amp;YEAR(SalesData[[#This Row],[Order Date]])</f>
        <v>Q4-2023</v>
      </c>
    </row>
    <row r="8358" spans="1:22" x14ac:dyDescent="0.35">
      <c r="A8358" t="s">
        <v>8499</v>
      </c>
      <c r="B8358" s="1">
        <v>45234</v>
      </c>
      <c r="C8358" t="s">
        <v>97</v>
      </c>
      <c r="D8358" t="s">
        <v>80</v>
      </c>
      <c r="E8358">
        <v>7273110362</v>
      </c>
      <c r="F8358" t="s">
        <v>95</v>
      </c>
      <c r="G8358" t="s">
        <v>59</v>
      </c>
      <c r="H8358" t="s">
        <v>60</v>
      </c>
      <c r="I8358" t="s">
        <v>31</v>
      </c>
      <c r="J8358" t="s">
        <v>19</v>
      </c>
      <c r="K8358">
        <v>1540.97</v>
      </c>
      <c r="L8358">
        <v>95.51</v>
      </c>
      <c r="M8358" t="s">
        <v>19</v>
      </c>
      <c r="N8358">
        <v>6.1980440891127003E-2</v>
      </c>
      <c r="O8358" t="s">
        <v>11351</v>
      </c>
      <c r="P8358" t="s">
        <v>11356</v>
      </c>
      <c r="R8358" t="s">
        <v>11353</v>
      </c>
      <c r="S8358">
        <f>IF(SalesData[[#This Row],[Return Status]]="Returned",1,0)</f>
        <v>0</v>
      </c>
      <c r="T8358">
        <v>2183.56</v>
      </c>
      <c r="U8358" s="2">
        <f>EOMONTH(SalesData[[#This Row],[Order Date]],0)</f>
        <v>45260</v>
      </c>
      <c r="V8358" s="9" t="str">
        <f>"Q"&amp;INT((MONTH(SalesData[[#This Row],[Order Date]])+2)/3)&amp;"-"&amp;YEAR(SalesData[[#This Row],[Order Date]])</f>
        <v>Q4-2023</v>
      </c>
    </row>
    <row r="8359" spans="1:22" x14ac:dyDescent="0.35">
      <c r="A8359" t="s">
        <v>8500</v>
      </c>
      <c r="B8359" s="1">
        <v>45233</v>
      </c>
      <c r="C8359" t="s">
        <v>94</v>
      </c>
      <c r="D8359" t="s">
        <v>80</v>
      </c>
      <c r="E8359">
        <v>730309842</v>
      </c>
      <c r="F8359" t="s">
        <v>163</v>
      </c>
      <c r="G8359" t="s">
        <v>164</v>
      </c>
      <c r="H8359" t="s">
        <v>165</v>
      </c>
      <c r="I8359" t="s">
        <v>36</v>
      </c>
      <c r="J8359" t="s">
        <v>65</v>
      </c>
      <c r="K8359">
        <v>234.17</v>
      </c>
      <c r="L8359">
        <v>40.14</v>
      </c>
      <c r="M8359" t="s">
        <v>65</v>
      </c>
      <c r="N8359">
        <v>0.17141393005081801</v>
      </c>
      <c r="O8359" t="s">
        <v>11361</v>
      </c>
      <c r="P8359" t="s">
        <v>11352</v>
      </c>
      <c r="R8359" t="s">
        <v>11353</v>
      </c>
      <c r="S8359">
        <f>IF(SalesData[[#This Row],[Return Status]]="Returned",1,0)</f>
        <v>0</v>
      </c>
      <c r="U8359" s="2">
        <f>EOMONTH(SalesData[[#This Row],[Order Date]],0)</f>
        <v>45260</v>
      </c>
      <c r="V8359" s="9" t="str">
        <f>"Q"&amp;INT((MONTH(SalesData[[#This Row],[Order Date]])+2)/3)&amp;"-"&amp;YEAR(SalesData[[#This Row],[Order Date]])</f>
        <v>Q4-2023</v>
      </c>
    </row>
    <row r="8360" spans="1:22" x14ac:dyDescent="0.35">
      <c r="A8360" t="s">
        <v>8501</v>
      </c>
      <c r="B8360" s="1">
        <v>45257</v>
      </c>
      <c r="C8360" t="s">
        <v>111</v>
      </c>
      <c r="D8360" t="s">
        <v>39</v>
      </c>
      <c r="E8360">
        <v>35802499</v>
      </c>
      <c r="F8360" t="s">
        <v>50</v>
      </c>
      <c r="G8360" t="s">
        <v>34</v>
      </c>
      <c r="H8360" t="s">
        <v>11357</v>
      </c>
      <c r="I8360" t="s">
        <v>36</v>
      </c>
      <c r="J8360" t="s">
        <v>18</v>
      </c>
      <c r="K8360">
        <v>4387.9799999999996</v>
      </c>
      <c r="L8360">
        <v>617.42999999999995</v>
      </c>
      <c r="M8360" t="s">
        <v>19</v>
      </c>
      <c r="N8360">
        <v>0.14070939247672001</v>
      </c>
      <c r="O8360" t="s">
        <v>11351</v>
      </c>
      <c r="P8360" t="s">
        <v>11352</v>
      </c>
      <c r="Q8360" t="s">
        <v>11359</v>
      </c>
      <c r="R8360" t="s">
        <v>11360</v>
      </c>
      <c r="S8360">
        <f>IF(SalesData[[#This Row],[Return Status]]="Returned",1,0)</f>
        <v>1</v>
      </c>
      <c r="U8360" s="2">
        <f>EOMONTH(SalesData[[#This Row],[Order Date]],0)</f>
        <v>45260</v>
      </c>
      <c r="V8360" s="9" t="str">
        <f>"Q"&amp;INT((MONTH(SalesData[[#This Row],[Order Date]])+2)/3)&amp;"-"&amp;YEAR(SalesData[[#This Row],[Order Date]])</f>
        <v>Q4-2023</v>
      </c>
    </row>
    <row r="8361" spans="1:22" x14ac:dyDescent="0.35">
      <c r="A8361" t="s">
        <v>8502</v>
      </c>
      <c r="B8361" s="1">
        <v>45247</v>
      </c>
      <c r="C8361" t="s">
        <v>132</v>
      </c>
      <c r="D8361" t="s">
        <v>72</v>
      </c>
      <c r="E8361">
        <v>6713281368</v>
      </c>
      <c r="F8361" t="s">
        <v>58</v>
      </c>
      <c r="G8361" t="s">
        <v>59</v>
      </c>
      <c r="H8361" t="s">
        <v>11357</v>
      </c>
      <c r="I8361" t="s">
        <v>31</v>
      </c>
      <c r="J8361" t="s">
        <v>62</v>
      </c>
      <c r="K8361">
        <v>4613.43</v>
      </c>
      <c r="L8361">
        <v>362.31</v>
      </c>
      <c r="M8361" t="s">
        <v>62</v>
      </c>
      <c r="N8361">
        <v>7.8533759046956406E-2</v>
      </c>
      <c r="O8361" t="s">
        <v>11351</v>
      </c>
      <c r="P8361" t="s">
        <v>11356</v>
      </c>
      <c r="R8361" t="s">
        <v>11353</v>
      </c>
      <c r="S8361">
        <f>IF(SalesData[[#This Row],[Return Status]]="Returned",1,0)</f>
        <v>0</v>
      </c>
      <c r="T8361">
        <v>2183.56</v>
      </c>
      <c r="U8361" s="2">
        <f>EOMONTH(SalesData[[#This Row],[Order Date]],0)</f>
        <v>45260</v>
      </c>
      <c r="V8361" s="9" t="str">
        <f>"Q"&amp;INT((MONTH(SalesData[[#This Row],[Order Date]])+2)/3)&amp;"-"&amp;YEAR(SalesData[[#This Row],[Order Date]])</f>
        <v>Q4-2023</v>
      </c>
    </row>
    <row r="8362" spans="1:22" x14ac:dyDescent="0.35">
      <c r="A8362" t="s">
        <v>8503</v>
      </c>
      <c r="B8362" s="1">
        <v>45253</v>
      </c>
      <c r="C8362" t="s">
        <v>49</v>
      </c>
      <c r="D8362" t="s">
        <v>39</v>
      </c>
      <c r="E8362">
        <v>4052361965</v>
      </c>
      <c r="F8362" t="s">
        <v>78</v>
      </c>
      <c r="G8362" t="s">
        <v>15</v>
      </c>
      <c r="H8362" t="s">
        <v>16</v>
      </c>
      <c r="I8362" t="s">
        <v>17</v>
      </c>
      <c r="J8362" t="s">
        <v>61</v>
      </c>
      <c r="K8362">
        <v>3049.48</v>
      </c>
      <c r="L8362">
        <v>263.38</v>
      </c>
      <c r="M8362" t="s">
        <v>62</v>
      </c>
      <c r="N8362">
        <v>8.6368823537127604E-2</v>
      </c>
      <c r="O8362" t="s">
        <v>11351</v>
      </c>
      <c r="P8362" t="s">
        <v>11356</v>
      </c>
      <c r="R8362" t="s">
        <v>11353</v>
      </c>
      <c r="S8362">
        <f>IF(SalesData[[#This Row],[Return Status]]="Returned",1,0)</f>
        <v>0</v>
      </c>
      <c r="T8362">
        <v>2085.91</v>
      </c>
      <c r="U8362" s="2">
        <f>EOMONTH(SalesData[[#This Row],[Order Date]],0)</f>
        <v>45260</v>
      </c>
      <c r="V8362" s="9" t="str">
        <f>"Q"&amp;INT((MONTH(SalesData[[#This Row],[Order Date]])+2)/3)&amp;"-"&amp;YEAR(SalesData[[#This Row],[Order Date]])</f>
        <v>Q4-2023</v>
      </c>
    </row>
    <row r="8363" spans="1:22" x14ac:dyDescent="0.35">
      <c r="A8363" t="s">
        <v>8504</v>
      </c>
      <c r="B8363" s="1">
        <v>45237</v>
      </c>
      <c r="C8363" t="s">
        <v>87</v>
      </c>
      <c r="D8363" t="s">
        <v>46</v>
      </c>
      <c r="E8363">
        <v>6149922339</v>
      </c>
      <c r="F8363" t="s">
        <v>81</v>
      </c>
      <c r="G8363" t="s">
        <v>11374</v>
      </c>
      <c r="H8363" t="s">
        <v>75</v>
      </c>
      <c r="I8363" t="s">
        <v>36</v>
      </c>
      <c r="J8363" t="s">
        <v>18</v>
      </c>
      <c r="K8363">
        <v>2263.31</v>
      </c>
      <c r="L8363">
        <v>408.44</v>
      </c>
      <c r="M8363" t="s">
        <v>19</v>
      </c>
      <c r="N8363">
        <v>0.18046135969001201</v>
      </c>
      <c r="O8363" t="s">
        <v>11351</v>
      </c>
      <c r="P8363" t="s">
        <v>11352</v>
      </c>
      <c r="R8363" t="s">
        <v>11353</v>
      </c>
      <c r="S8363">
        <f>IF(SalesData[[#This Row],[Return Status]]="Returned",1,0)</f>
        <v>0</v>
      </c>
      <c r="U8363" s="2">
        <f>EOMONTH(SalesData[[#This Row],[Order Date]],0)</f>
        <v>45260</v>
      </c>
      <c r="V8363" s="9" t="str">
        <f>"Q"&amp;INT((MONTH(SalesData[[#This Row],[Order Date]])+2)/3)&amp;"-"&amp;YEAR(SalesData[[#This Row],[Order Date]])</f>
        <v>Q4-2023</v>
      </c>
    </row>
    <row r="8364" spans="1:22" x14ac:dyDescent="0.35">
      <c r="A8364" t="s">
        <v>8505</v>
      </c>
      <c r="B8364" s="1">
        <v>45233</v>
      </c>
      <c r="C8364" t="s">
        <v>71</v>
      </c>
      <c r="D8364" t="s">
        <v>27</v>
      </c>
      <c r="E8364">
        <v>4963615948</v>
      </c>
      <c r="F8364" t="s">
        <v>100</v>
      </c>
      <c r="G8364" t="s">
        <v>34</v>
      </c>
      <c r="H8364" t="s">
        <v>35</v>
      </c>
      <c r="I8364" t="s">
        <v>36</v>
      </c>
      <c r="J8364" t="s">
        <v>19</v>
      </c>
      <c r="K8364">
        <v>2664.8</v>
      </c>
      <c r="L8364">
        <v>487.52</v>
      </c>
      <c r="M8364" t="s">
        <v>19</v>
      </c>
      <c r="N8364">
        <v>0.18294806364455099</v>
      </c>
      <c r="O8364" t="s">
        <v>11351</v>
      </c>
      <c r="P8364" t="s">
        <v>11352</v>
      </c>
      <c r="R8364" t="s">
        <v>11353</v>
      </c>
      <c r="S8364">
        <f>IF(SalesData[[#This Row],[Return Status]]="Returned",1,0)</f>
        <v>0</v>
      </c>
      <c r="U8364" s="2">
        <f>EOMONTH(SalesData[[#This Row],[Order Date]],0)</f>
        <v>45260</v>
      </c>
      <c r="V8364" s="9" t="str">
        <f>"Q"&amp;INT((MONTH(SalesData[[#This Row],[Order Date]])+2)/3)&amp;"-"&amp;YEAR(SalesData[[#This Row],[Order Date]])</f>
        <v>Q4-2023</v>
      </c>
    </row>
    <row r="8365" spans="1:22" x14ac:dyDescent="0.35">
      <c r="A8365" t="s">
        <v>8506</v>
      </c>
      <c r="B8365" s="1">
        <v>45246</v>
      </c>
      <c r="C8365" t="s">
        <v>113</v>
      </c>
      <c r="D8365" t="s">
        <v>13</v>
      </c>
      <c r="E8365">
        <v>9259533555</v>
      </c>
      <c r="F8365" t="s">
        <v>357</v>
      </c>
      <c r="G8365" t="s">
        <v>164</v>
      </c>
      <c r="H8365" t="s">
        <v>165</v>
      </c>
      <c r="I8365" t="s">
        <v>36</v>
      </c>
      <c r="J8365" t="s">
        <v>19</v>
      </c>
      <c r="K8365">
        <v>2927</v>
      </c>
      <c r="L8365">
        <v>624.94000000000005</v>
      </c>
      <c r="M8365" t="s">
        <v>19</v>
      </c>
      <c r="N8365">
        <v>0.21350871199179999</v>
      </c>
      <c r="O8365" t="s">
        <v>11351</v>
      </c>
      <c r="P8365" t="s">
        <v>11354</v>
      </c>
      <c r="R8365" t="s">
        <v>11353</v>
      </c>
      <c r="S8365">
        <f>IF(SalesData[[#This Row],[Return Status]]="Returned",1,0)</f>
        <v>0</v>
      </c>
      <c r="U8365" s="2">
        <f>EOMONTH(SalesData[[#This Row],[Order Date]],0)</f>
        <v>45260</v>
      </c>
      <c r="V8365" s="9" t="str">
        <f>"Q"&amp;INT((MONTH(SalesData[[#This Row],[Order Date]])+2)/3)&amp;"-"&amp;YEAR(SalesData[[#This Row],[Order Date]])</f>
        <v>Q4-2023</v>
      </c>
    </row>
    <row r="8366" spans="1:22" x14ac:dyDescent="0.35">
      <c r="A8366" t="s">
        <v>8507</v>
      </c>
      <c r="B8366" s="1">
        <v>45233</v>
      </c>
      <c r="C8366" t="s">
        <v>45</v>
      </c>
      <c r="D8366" t="s">
        <v>27</v>
      </c>
      <c r="E8366">
        <v>4153229418</v>
      </c>
      <c r="F8366" t="s">
        <v>206</v>
      </c>
      <c r="G8366" t="s">
        <v>89</v>
      </c>
      <c r="H8366" t="s">
        <v>90</v>
      </c>
      <c r="I8366" t="s">
        <v>31</v>
      </c>
      <c r="J8366" t="s">
        <v>61</v>
      </c>
      <c r="K8366">
        <v>3896.15</v>
      </c>
      <c r="L8366">
        <v>705.38</v>
      </c>
      <c r="M8366" t="s">
        <v>62</v>
      </c>
      <c r="N8366">
        <v>0.181045390962874</v>
      </c>
      <c r="O8366" t="s">
        <v>11351</v>
      </c>
      <c r="P8366" t="s">
        <v>11352</v>
      </c>
      <c r="R8366" t="s">
        <v>11353</v>
      </c>
      <c r="S8366">
        <f>IF(SalesData[[#This Row],[Return Status]]="Returned",1,0)</f>
        <v>0</v>
      </c>
      <c r="T8366">
        <v>207.68</v>
      </c>
      <c r="U8366" s="2">
        <f>EOMONTH(SalesData[[#This Row],[Order Date]],0)</f>
        <v>45260</v>
      </c>
      <c r="V8366" s="9" t="str">
        <f>"Q"&amp;INT((MONTH(SalesData[[#This Row],[Order Date]])+2)/3)&amp;"-"&amp;YEAR(SalesData[[#This Row],[Order Date]])</f>
        <v>Q4-2023</v>
      </c>
    </row>
    <row r="8367" spans="1:22" x14ac:dyDescent="0.35">
      <c r="A8367" t="s">
        <v>8508</v>
      </c>
      <c r="B8367" s="1">
        <v>45252</v>
      </c>
      <c r="C8367" t="s">
        <v>67</v>
      </c>
      <c r="D8367" t="s">
        <v>46</v>
      </c>
      <c r="E8367">
        <v>8924575601</v>
      </c>
      <c r="F8367" t="s">
        <v>357</v>
      </c>
      <c r="G8367" t="s">
        <v>164</v>
      </c>
      <c r="H8367" t="s">
        <v>165</v>
      </c>
      <c r="I8367" t="s">
        <v>36</v>
      </c>
      <c r="J8367" t="s">
        <v>62</v>
      </c>
      <c r="K8367">
        <v>3005.73</v>
      </c>
      <c r="L8367">
        <v>197.13</v>
      </c>
      <c r="M8367" t="s">
        <v>62</v>
      </c>
      <c r="N8367">
        <v>6.5584733159664996E-2</v>
      </c>
      <c r="O8367" t="s">
        <v>11351</v>
      </c>
      <c r="P8367" t="s">
        <v>11356</v>
      </c>
      <c r="R8367" t="s">
        <v>11353</v>
      </c>
      <c r="S8367">
        <f>IF(SalesData[[#This Row],[Return Status]]="Returned",1,0)</f>
        <v>0</v>
      </c>
      <c r="U8367" s="2">
        <f>EOMONTH(SalesData[[#This Row],[Order Date]],0)</f>
        <v>45260</v>
      </c>
      <c r="V8367" s="9" t="str">
        <f>"Q"&amp;INT((MONTH(SalesData[[#This Row],[Order Date]])+2)/3)&amp;"-"&amp;YEAR(SalesData[[#This Row],[Order Date]])</f>
        <v>Q4-2023</v>
      </c>
    </row>
    <row r="8368" spans="1:22" x14ac:dyDescent="0.35">
      <c r="A8368" t="s">
        <v>8509</v>
      </c>
      <c r="B8368" s="1">
        <v>45237</v>
      </c>
      <c r="C8368" t="s">
        <v>87</v>
      </c>
      <c r="D8368" t="s">
        <v>13</v>
      </c>
      <c r="E8368">
        <v>4336378487</v>
      </c>
      <c r="F8368" t="s">
        <v>114</v>
      </c>
      <c r="G8368" t="s">
        <v>59</v>
      </c>
      <c r="H8368" t="s">
        <v>60</v>
      </c>
      <c r="I8368" t="s">
        <v>31</v>
      </c>
      <c r="J8368" t="s">
        <v>19</v>
      </c>
      <c r="K8368">
        <v>2972.78</v>
      </c>
      <c r="L8368">
        <v>622.71</v>
      </c>
      <c r="M8368" t="s">
        <v>19</v>
      </c>
      <c r="N8368">
        <v>0.20947059654599401</v>
      </c>
      <c r="O8368" t="s">
        <v>11351</v>
      </c>
      <c r="P8368" t="s">
        <v>11354</v>
      </c>
      <c r="Q8368" t="s">
        <v>11365</v>
      </c>
      <c r="R8368" t="s">
        <v>11360</v>
      </c>
      <c r="S8368">
        <f>IF(SalesData[[#This Row],[Return Status]]="Returned",1,0)</f>
        <v>1</v>
      </c>
      <c r="T8368">
        <v>2183.56</v>
      </c>
      <c r="U8368" s="2">
        <f>EOMONTH(SalesData[[#This Row],[Order Date]],0)</f>
        <v>45260</v>
      </c>
      <c r="V8368" s="9" t="str">
        <f>"Q"&amp;INT((MONTH(SalesData[[#This Row],[Order Date]])+2)/3)&amp;"-"&amp;YEAR(SalesData[[#This Row],[Order Date]])</f>
        <v>Q4-2023</v>
      </c>
    </row>
    <row r="8369" spans="1:22" x14ac:dyDescent="0.35">
      <c r="A8369" t="s">
        <v>8510</v>
      </c>
      <c r="B8369" s="1">
        <v>45250</v>
      </c>
      <c r="C8369" t="s">
        <v>52</v>
      </c>
      <c r="D8369" t="s">
        <v>72</v>
      </c>
      <c r="E8369">
        <v>6123446233</v>
      </c>
      <c r="F8369" t="s">
        <v>170</v>
      </c>
      <c r="G8369" t="s">
        <v>69</v>
      </c>
      <c r="H8369" t="s">
        <v>11357</v>
      </c>
      <c r="I8369" t="s">
        <v>31</v>
      </c>
      <c r="J8369" t="s">
        <v>18</v>
      </c>
      <c r="K8369">
        <v>3815.43</v>
      </c>
      <c r="L8369">
        <v>1083.6099999999999</v>
      </c>
      <c r="M8369" t="s">
        <v>19</v>
      </c>
      <c r="N8369">
        <v>0.28400730717114397</v>
      </c>
      <c r="O8369" t="s">
        <v>11351</v>
      </c>
      <c r="P8369" t="s">
        <v>11354</v>
      </c>
      <c r="R8369" t="s">
        <v>11353</v>
      </c>
      <c r="S8369">
        <f>IF(SalesData[[#This Row],[Return Status]]="Returned",1,0)</f>
        <v>0</v>
      </c>
      <c r="T8369">
        <v>2081.52</v>
      </c>
      <c r="U8369" s="2">
        <f>EOMONTH(SalesData[[#This Row],[Order Date]],0)</f>
        <v>45260</v>
      </c>
      <c r="V8369" s="9" t="str">
        <f>"Q"&amp;INT((MONTH(SalesData[[#This Row],[Order Date]])+2)/3)&amp;"-"&amp;YEAR(SalesData[[#This Row],[Order Date]])</f>
        <v>Q4-2023</v>
      </c>
    </row>
    <row r="8370" spans="1:22" x14ac:dyDescent="0.35">
      <c r="A8370" t="s">
        <v>8511</v>
      </c>
      <c r="B8370" s="1">
        <v>45232</v>
      </c>
      <c r="C8370" t="s">
        <v>67</v>
      </c>
      <c r="D8370" t="s">
        <v>145</v>
      </c>
      <c r="E8370">
        <v>1184422260</v>
      </c>
      <c r="F8370" t="s">
        <v>127</v>
      </c>
      <c r="G8370" t="s">
        <v>29</v>
      </c>
      <c r="H8370" t="s">
        <v>30</v>
      </c>
      <c r="I8370" t="s">
        <v>31</v>
      </c>
      <c r="J8370" t="s">
        <v>19</v>
      </c>
      <c r="K8370">
        <v>2013.41</v>
      </c>
      <c r="L8370">
        <v>141.69999999999999</v>
      </c>
      <c r="M8370" t="s">
        <v>19</v>
      </c>
      <c r="N8370">
        <v>7.03781147406638E-2</v>
      </c>
      <c r="O8370" t="s">
        <v>11351</v>
      </c>
      <c r="P8370" t="s">
        <v>11356</v>
      </c>
      <c r="R8370" t="s">
        <v>11353</v>
      </c>
      <c r="S8370">
        <f>IF(SalesData[[#This Row],[Return Status]]="Returned",1,0)</f>
        <v>0</v>
      </c>
      <c r="T8370">
        <v>2788.38</v>
      </c>
      <c r="U8370" s="2">
        <f>EOMONTH(SalesData[[#This Row],[Order Date]],0)</f>
        <v>45260</v>
      </c>
      <c r="V8370" s="9" t="str">
        <f>"Q"&amp;INT((MONTH(SalesData[[#This Row],[Order Date]])+2)/3)&amp;"-"&amp;YEAR(SalesData[[#This Row],[Order Date]])</f>
        <v>Q4-2023</v>
      </c>
    </row>
    <row r="8371" spans="1:22" x14ac:dyDescent="0.35">
      <c r="A8371" t="s">
        <v>8512</v>
      </c>
      <c r="B8371" s="1">
        <v>45239</v>
      </c>
      <c r="C8371" t="s">
        <v>184</v>
      </c>
      <c r="D8371" t="s">
        <v>13</v>
      </c>
      <c r="E8371">
        <v>9399414984</v>
      </c>
      <c r="F8371" t="s">
        <v>40</v>
      </c>
      <c r="G8371" t="s">
        <v>69</v>
      </c>
      <c r="H8371" t="s">
        <v>41</v>
      </c>
      <c r="I8371" t="s">
        <v>31</v>
      </c>
      <c r="J8371" t="s">
        <v>65</v>
      </c>
      <c r="K8371">
        <v>4614.3100000000004</v>
      </c>
      <c r="L8371">
        <v>1108.33</v>
      </c>
      <c r="M8371" t="s">
        <v>65</v>
      </c>
      <c r="N8371">
        <v>0.240194091857721</v>
      </c>
      <c r="O8371" t="s">
        <v>11351</v>
      </c>
      <c r="P8371" t="s">
        <v>11354</v>
      </c>
      <c r="R8371" t="s">
        <v>11353</v>
      </c>
      <c r="S8371">
        <f>IF(SalesData[[#This Row],[Return Status]]="Returned",1,0)</f>
        <v>0</v>
      </c>
      <c r="T8371">
        <v>2081.52</v>
      </c>
      <c r="U8371" s="2">
        <f>EOMONTH(SalesData[[#This Row],[Order Date]],0)</f>
        <v>45260</v>
      </c>
      <c r="V8371" s="9" t="str">
        <f>"Q"&amp;INT((MONTH(SalesData[[#This Row],[Order Date]])+2)/3)&amp;"-"&amp;YEAR(SalesData[[#This Row],[Order Date]])</f>
        <v>Q4-2023</v>
      </c>
    </row>
    <row r="8372" spans="1:22" x14ac:dyDescent="0.35">
      <c r="A8372" t="s">
        <v>8513</v>
      </c>
      <c r="B8372" s="1">
        <v>45245</v>
      </c>
      <c r="C8372" t="s">
        <v>106</v>
      </c>
      <c r="D8372" t="s">
        <v>46</v>
      </c>
      <c r="E8372">
        <v>8871881334</v>
      </c>
      <c r="F8372" t="s">
        <v>133</v>
      </c>
      <c r="G8372" t="s">
        <v>89</v>
      </c>
      <c r="H8372" t="s">
        <v>90</v>
      </c>
      <c r="I8372" t="s">
        <v>31</v>
      </c>
      <c r="J8372" t="s">
        <v>43</v>
      </c>
      <c r="K8372">
        <v>3123.74</v>
      </c>
      <c r="L8372">
        <v>152.43</v>
      </c>
      <c r="M8372" t="s">
        <v>43</v>
      </c>
      <c r="N8372">
        <v>4.8797275061304698E-2</v>
      </c>
      <c r="O8372" t="s">
        <v>11351</v>
      </c>
      <c r="P8372" t="s">
        <v>11356</v>
      </c>
      <c r="R8372" t="s">
        <v>11353</v>
      </c>
      <c r="S8372">
        <f>IF(SalesData[[#This Row],[Return Status]]="Returned",1,0)</f>
        <v>0</v>
      </c>
      <c r="T8372">
        <v>207.68</v>
      </c>
      <c r="U8372" s="2">
        <f>EOMONTH(SalesData[[#This Row],[Order Date]],0)</f>
        <v>45260</v>
      </c>
      <c r="V8372" s="9" t="str">
        <f>"Q"&amp;INT((MONTH(SalesData[[#This Row],[Order Date]])+2)/3)&amp;"-"&amp;YEAR(SalesData[[#This Row],[Order Date]])</f>
        <v>Q4-2023</v>
      </c>
    </row>
    <row r="8373" spans="1:22" x14ac:dyDescent="0.35">
      <c r="A8373" t="s">
        <v>8514</v>
      </c>
      <c r="B8373" s="1">
        <v>45246</v>
      </c>
      <c r="C8373" t="s">
        <v>194</v>
      </c>
      <c r="D8373" t="s">
        <v>145</v>
      </c>
      <c r="E8373">
        <v>4054125836</v>
      </c>
      <c r="F8373" t="s">
        <v>33</v>
      </c>
      <c r="G8373" t="s">
        <v>34</v>
      </c>
      <c r="H8373" t="s">
        <v>35</v>
      </c>
      <c r="I8373" t="s">
        <v>36</v>
      </c>
      <c r="J8373" t="s">
        <v>65</v>
      </c>
      <c r="K8373">
        <v>3090.03</v>
      </c>
      <c r="L8373">
        <v>871.35</v>
      </c>
      <c r="M8373" t="s">
        <v>65</v>
      </c>
      <c r="N8373">
        <v>0.28198755351889798</v>
      </c>
      <c r="O8373" t="s">
        <v>11351</v>
      </c>
      <c r="P8373" t="s">
        <v>11354</v>
      </c>
      <c r="R8373" t="s">
        <v>11353</v>
      </c>
      <c r="S8373">
        <f>IF(SalesData[[#This Row],[Return Status]]="Returned",1,0)</f>
        <v>0</v>
      </c>
      <c r="U8373" s="2">
        <f>EOMONTH(SalesData[[#This Row],[Order Date]],0)</f>
        <v>45260</v>
      </c>
      <c r="V8373" s="9" t="str">
        <f>"Q"&amp;INT((MONTH(SalesData[[#This Row],[Order Date]])+2)/3)&amp;"-"&amp;YEAR(SalesData[[#This Row],[Order Date]])</f>
        <v>Q4-2023</v>
      </c>
    </row>
    <row r="8374" spans="1:22" x14ac:dyDescent="0.35">
      <c r="A8374" t="s">
        <v>8515</v>
      </c>
      <c r="B8374" s="1">
        <v>45256</v>
      </c>
      <c r="C8374" t="s">
        <v>77</v>
      </c>
      <c r="D8374" t="s">
        <v>99</v>
      </c>
      <c r="E8374">
        <v>2313536819</v>
      </c>
      <c r="F8374" t="s">
        <v>53</v>
      </c>
      <c r="G8374" t="s">
        <v>54</v>
      </c>
      <c r="H8374" t="s">
        <v>55</v>
      </c>
      <c r="I8374" t="s">
        <v>31</v>
      </c>
      <c r="J8374" t="s">
        <v>65</v>
      </c>
      <c r="K8374">
        <v>313.92</v>
      </c>
      <c r="L8374">
        <v>24.39</v>
      </c>
      <c r="M8374" t="s">
        <v>65</v>
      </c>
      <c r="N8374">
        <v>7.7694954128440394E-2</v>
      </c>
      <c r="O8374" t="s">
        <v>11361</v>
      </c>
      <c r="P8374" t="s">
        <v>11356</v>
      </c>
      <c r="Q8374" t="s">
        <v>11364</v>
      </c>
      <c r="R8374" t="s">
        <v>11360</v>
      </c>
      <c r="S8374">
        <f>IF(SalesData[[#This Row],[Return Status]]="Returned",1,0)</f>
        <v>1</v>
      </c>
      <c r="U8374" s="2">
        <f>EOMONTH(SalesData[[#This Row],[Order Date]],0)</f>
        <v>45260</v>
      </c>
      <c r="V8374" s="9" t="str">
        <f>"Q"&amp;INT((MONTH(SalesData[[#This Row],[Order Date]])+2)/3)&amp;"-"&amp;YEAR(SalesData[[#This Row],[Order Date]])</f>
        <v>Q4-2023</v>
      </c>
    </row>
    <row r="8375" spans="1:22" x14ac:dyDescent="0.35">
      <c r="A8375" t="s">
        <v>8516</v>
      </c>
      <c r="B8375" s="1">
        <v>45251</v>
      </c>
      <c r="C8375" t="s">
        <v>184</v>
      </c>
      <c r="D8375" t="s">
        <v>99</v>
      </c>
      <c r="E8375">
        <v>661450585</v>
      </c>
      <c r="F8375" t="s">
        <v>170</v>
      </c>
      <c r="G8375" t="s">
        <v>69</v>
      </c>
      <c r="H8375" t="s">
        <v>41</v>
      </c>
      <c r="I8375" t="s">
        <v>31</v>
      </c>
      <c r="J8375" t="s">
        <v>42</v>
      </c>
      <c r="K8375">
        <v>2342.41</v>
      </c>
      <c r="L8375">
        <v>322.76</v>
      </c>
      <c r="M8375" t="s">
        <v>43</v>
      </c>
      <c r="N8375">
        <v>0.13778971230484799</v>
      </c>
      <c r="O8375" t="s">
        <v>11351</v>
      </c>
      <c r="P8375" t="s">
        <v>11352</v>
      </c>
      <c r="R8375" t="s">
        <v>11353</v>
      </c>
      <c r="S8375">
        <f>IF(SalesData[[#This Row],[Return Status]]="Returned",1,0)</f>
        <v>0</v>
      </c>
      <c r="T8375">
        <v>2081.52</v>
      </c>
      <c r="U8375" s="2">
        <f>EOMONTH(SalesData[[#This Row],[Order Date]],0)</f>
        <v>45260</v>
      </c>
      <c r="V8375" s="9" t="str">
        <f>"Q"&amp;INT((MONTH(SalesData[[#This Row],[Order Date]])+2)/3)&amp;"-"&amp;YEAR(SalesData[[#This Row],[Order Date]])</f>
        <v>Q4-2023</v>
      </c>
    </row>
    <row r="8376" spans="1:22" x14ac:dyDescent="0.35">
      <c r="A8376" t="s">
        <v>8517</v>
      </c>
      <c r="B8376" s="1">
        <v>45245</v>
      </c>
      <c r="C8376" t="s">
        <v>21</v>
      </c>
      <c r="D8376" t="s">
        <v>27</v>
      </c>
      <c r="E8376">
        <v>921473009</v>
      </c>
      <c r="F8376" t="s">
        <v>33</v>
      </c>
      <c r="G8376" t="s">
        <v>34</v>
      </c>
      <c r="H8376" t="s">
        <v>35</v>
      </c>
      <c r="I8376" t="s">
        <v>36</v>
      </c>
      <c r="J8376" t="s">
        <v>65</v>
      </c>
      <c r="K8376">
        <v>4537.84</v>
      </c>
      <c r="L8376">
        <v>1345.74</v>
      </c>
      <c r="M8376" t="s">
        <v>65</v>
      </c>
      <c r="N8376">
        <v>0.29655959663628501</v>
      </c>
      <c r="O8376" t="s">
        <v>11351</v>
      </c>
      <c r="P8376" t="s">
        <v>11354</v>
      </c>
      <c r="R8376" t="s">
        <v>11353</v>
      </c>
      <c r="S8376">
        <f>IF(SalesData[[#This Row],[Return Status]]="Returned",1,0)</f>
        <v>0</v>
      </c>
      <c r="U8376" s="2">
        <f>EOMONTH(SalesData[[#This Row],[Order Date]],0)</f>
        <v>45260</v>
      </c>
      <c r="V8376" s="9" t="str">
        <f>"Q"&amp;INT((MONTH(SalesData[[#This Row],[Order Date]])+2)/3)&amp;"-"&amp;YEAR(SalesData[[#This Row],[Order Date]])</f>
        <v>Q4-2023</v>
      </c>
    </row>
    <row r="8377" spans="1:22" x14ac:dyDescent="0.35">
      <c r="A8377" t="s">
        <v>8518</v>
      </c>
      <c r="B8377" s="1">
        <v>45241</v>
      </c>
      <c r="C8377" t="s">
        <v>45</v>
      </c>
      <c r="D8377" t="s">
        <v>80</v>
      </c>
      <c r="E8377">
        <v>2931587144</v>
      </c>
      <c r="F8377" t="s">
        <v>81</v>
      </c>
      <c r="G8377" t="s">
        <v>74</v>
      </c>
      <c r="H8377" t="s">
        <v>75</v>
      </c>
      <c r="I8377" t="s">
        <v>36</v>
      </c>
      <c r="J8377" t="s">
        <v>18</v>
      </c>
      <c r="K8377">
        <v>487.7</v>
      </c>
      <c r="L8377">
        <v>114.77</v>
      </c>
      <c r="M8377" t="s">
        <v>19</v>
      </c>
      <c r="N8377">
        <v>0.235329095755587</v>
      </c>
      <c r="O8377" t="s">
        <v>11361</v>
      </c>
      <c r="P8377" t="s">
        <v>11354</v>
      </c>
      <c r="R8377" t="s">
        <v>11353</v>
      </c>
      <c r="S8377">
        <f>IF(SalesData[[#This Row],[Return Status]]="Returned",1,0)</f>
        <v>0</v>
      </c>
      <c r="T8377">
        <v>2420.2800000000002</v>
      </c>
      <c r="U8377" s="2">
        <f>EOMONTH(SalesData[[#This Row],[Order Date]],0)</f>
        <v>45260</v>
      </c>
      <c r="V8377" s="9" t="str">
        <f>"Q"&amp;INT((MONTH(SalesData[[#This Row],[Order Date]])+2)/3)&amp;"-"&amp;YEAR(SalesData[[#This Row],[Order Date]])</f>
        <v>Q4-2023</v>
      </c>
    </row>
    <row r="8378" spans="1:22" x14ac:dyDescent="0.35">
      <c r="A8378" t="s">
        <v>8519</v>
      </c>
      <c r="B8378" s="1">
        <v>45258</v>
      </c>
      <c r="C8378" t="s">
        <v>132</v>
      </c>
      <c r="D8378" t="s">
        <v>13</v>
      </c>
      <c r="E8378">
        <v>6068165238</v>
      </c>
      <c r="F8378" t="s">
        <v>81</v>
      </c>
      <c r="G8378" t="s">
        <v>74</v>
      </c>
      <c r="H8378" t="s">
        <v>75</v>
      </c>
      <c r="I8378" t="s">
        <v>36</v>
      </c>
      <c r="J8378" t="s">
        <v>19</v>
      </c>
      <c r="K8378">
        <v>1436.39</v>
      </c>
      <c r="L8378">
        <v>419.11</v>
      </c>
      <c r="M8378" t="s">
        <v>19</v>
      </c>
      <c r="N8378">
        <v>0.29178008758067098</v>
      </c>
      <c r="O8378" t="s">
        <v>11351</v>
      </c>
      <c r="P8378" t="s">
        <v>11354</v>
      </c>
      <c r="R8378" t="s">
        <v>11353</v>
      </c>
      <c r="S8378">
        <f>IF(SalesData[[#This Row],[Return Status]]="Returned",1,0)</f>
        <v>0</v>
      </c>
      <c r="T8378">
        <v>2420.2800000000002</v>
      </c>
      <c r="U8378" s="2">
        <f>EOMONTH(SalesData[[#This Row],[Order Date]],0)</f>
        <v>45260</v>
      </c>
      <c r="V8378" s="9" t="str">
        <f>"Q"&amp;INT((MONTH(SalesData[[#This Row],[Order Date]])+2)/3)&amp;"-"&amp;YEAR(SalesData[[#This Row],[Order Date]])</f>
        <v>Q4-2023</v>
      </c>
    </row>
    <row r="8379" spans="1:22" x14ac:dyDescent="0.35">
      <c r="A8379" t="s">
        <v>8520</v>
      </c>
      <c r="B8379" s="1">
        <v>45231</v>
      </c>
      <c r="C8379" t="s">
        <v>144</v>
      </c>
      <c r="D8379" t="s">
        <v>80</v>
      </c>
      <c r="E8379">
        <v>7294090042</v>
      </c>
      <c r="F8379" t="s">
        <v>154</v>
      </c>
      <c r="G8379" t="s">
        <v>29</v>
      </c>
      <c r="H8379" t="s">
        <v>30</v>
      </c>
      <c r="I8379" t="s">
        <v>31</v>
      </c>
      <c r="J8379" t="s">
        <v>65</v>
      </c>
      <c r="K8379">
        <v>1937.68</v>
      </c>
      <c r="L8379">
        <v>277.52</v>
      </c>
      <c r="M8379" t="s">
        <v>65</v>
      </c>
      <c r="N8379">
        <v>0.143222823169976</v>
      </c>
      <c r="O8379" t="s">
        <v>11351</v>
      </c>
      <c r="P8379" t="s">
        <v>11352</v>
      </c>
      <c r="R8379" t="s">
        <v>11353</v>
      </c>
      <c r="S8379">
        <f>IF(SalesData[[#This Row],[Return Status]]="Returned",1,0)</f>
        <v>0</v>
      </c>
      <c r="T8379">
        <v>2788.38</v>
      </c>
      <c r="U8379" s="2">
        <f>EOMONTH(SalesData[[#This Row],[Order Date]],0)</f>
        <v>45260</v>
      </c>
      <c r="V8379" s="9" t="str">
        <f>"Q"&amp;INT((MONTH(SalesData[[#This Row],[Order Date]])+2)/3)&amp;"-"&amp;YEAR(SalesData[[#This Row],[Order Date]])</f>
        <v>Q4-2023</v>
      </c>
    </row>
    <row r="8380" spans="1:22" x14ac:dyDescent="0.35">
      <c r="A8380" t="s">
        <v>8521</v>
      </c>
      <c r="B8380" s="1">
        <v>45246</v>
      </c>
      <c r="C8380" t="s">
        <v>144</v>
      </c>
      <c r="D8380" t="s">
        <v>27</v>
      </c>
      <c r="E8380">
        <v>7316186373</v>
      </c>
      <c r="F8380" t="s">
        <v>222</v>
      </c>
      <c r="G8380" t="s">
        <v>164</v>
      </c>
      <c r="H8380" t="s">
        <v>165</v>
      </c>
      <c r="I8380" t="s">
        <v>36</v>
      </c>
      <c r="J8380" t="s">
        <v>62</v>
      </c>
      <c r="K8380">
        <v>2716.87</v>
      </c>
      <c r="L8380">
        <v>164.29</v>
      </c>
      <c r="M8380" t="s">
        <v>62</v>
      </c>
      <c r="N8380">
        <v>6.0470320626308999E-2</v>
      </c>
      <c r="O8380" t="s">
        <v>11351</v>
      </c>
      <c r="P8380" t="s">
        <v>11356</v>
      </c>
      <c r="R8380" t="s">
        <v>11353</v>
      </c>
      <c r="S8380">
        <f>IF(SalesData[[#This Row],[Return Status]]="Returned",1,0)</f>
        <v>0</v>
      </c>
      <c r="U8380" s="2">
        <f>EOMONTH(SalesData[[#This Row],[Order Date]],0)</f>
        <v>45260</v>
      </c>
      <c r="V8380" s="9" t="str">
        <f>"Q"&amp;INT((MONTH(SalesData[[#This Row],[Order Date]])+2)/3)&amp;"-"&amp;YEAR(SalesData[[#This Row],[Order Date]])</f>
        <v>Q4-2023</v>
      </c>
    </row>
    <row r="8381" spans="1:22" x14ac:dyDescent="0.35">
      <c r="A8381" t="s">
        <v>8522</v>
      </c>
      <c r="B8381" s="1">
        <v>45235</v>
      </c>
      <c r="C8381" t="s">
        <v>325</v>
      </c>
      <c r="D8381" t="s">
        <v>72</v>
      </c>
      <c r="E8381">
        <v>3626118104</v>
      </c>
      <c r="F8381" t="s">
        <v>28</v>
      </c>
      <c r="G8381" t="s">
        <v>29</v>
      </c>
      <c r="H8381" t="s">
        <v>30</v>
      </c>
      <c r="I8381" t="s">
        <v>31</v>
      </c>
      <c r="J8381" t="s">
        <v>42</v>
      </c>
      <c r="K8381">
        <v>2848.01</v>
      </c>
      <c r="L8381">
        <v>663.39</v>
      </c>
      <c r="M8381" t="s">
        <v>43</v>
      </c>
      <c r="N8381">
        <v>0.23293106414654399</v>
      </c>
      <c r="O8381" t="s">
        <v>11351</v>
      </c>
      <c r="P8381" t="s">
        <v>11354</v>
      </c>
      <c r="R8381" t="s">
        <v>11353</v>
      </c>
      <c r="S8381">
        <f>IF(SalesData[[#This Row],[Return Status]]="Returned",1,0)</f>
        <v>0</v>
      </c>
      <c r="T8381">
        <v>2788.38</v>
      </c>
      <c r="U8381" s="2">
        <f>EOMONTH(SalesData[[#This Row],[Order Date]],0)</f>
        <v>45260</v>
      </c>
      <c r="V8381" s="9" t="str">
        <f>"Q"&amp;INT((MONTH(SalesData[[#This Row],[Order Date]])+2)/3)&amp;"-"&amp;YEAR(SalesData[[#This Row],[Order Date]])</f>
        <v>Q4-2023</v>
      </c>
    </row>
    <row r="8382" spans="1:22" x14ac:dyDescent="0.35">
      <c r="A8382" t="s">
        <v>8523</v>
      </c>
      <c r="B8382" s="1">
        <v>45235</v>
      </c>
      <c r="C8382" t="s">
        <v>77</v>
      </c>
      <c r="D8382" t="s">
        <v>145</v>
      </c>
      <c r="E8382">
        <v>1498499909</v>
      </c>
      <c r="F8382" t="s">
        <v>116</v>
      </c>
      <c r="G8382" t="s">
        <v>74</v>
      </c>
      <c r="H8382" t="s">
        <v>75</v>
      </c>
      <c r="I8382" t="s">
        <v>36</v>
      </c>
      <c r="J8382" t="s">
        <v>65</v>
      </c>
      <c r="K8382">
        <v>1121.8</v>
      </c>
      <c r="L8382">
        <v>82.78</v>
      </c>
      <c r="M8382" t="s">
        <v>65</v>
      </c>
      <c r="N8382">
        <v>7.3792119807452303E-2</v>
      </c>
      <c r="O8382" t="s">
        <v>11351</v>
      </c>
      <c r="P8382" t="s">
        <v>11356</v>
      </c>
      <c r="R8382" t="s">
        <v>11353</v>
      </c>
      <c r="S8382">
        <f>IF(SalesData[[#This Row],[Return Status]]="Returned",1,0)</f>
        <v>0</v>
      </c>
      <c r="T8382">
        <v>2420.2800000000002</v>
      </c>
      <c r="U8382" s="2">
        <f>EOMONTH(SalesData[[#This Row],[Order Date]],0)</f>
        <v>45260</v>
      </c>
      <c r="V8382" s="9" t="str">
        <f>"Q"&amp;INT((MONTH(SalesData[[#This Row],[Order Date]])+2)/3)&amp;"-"&amp;YEAR(SalesData[[#This Row],[Order Date]])</f>
        <v>Q4-2023</v>
      </c>
    </row>
    <row r="8383" spans="1:22" x14ac:dyDescent="0.35">
      <c r="A8383" t="s">
        <v>8524</v>
      </c>
      <c r="B8383" s="1">
        <v>45233</v>
      </c>
      <c r="C8383" t="s">
        <v>149</v>
      </c>
      <c r="D8383" t="s">
        <v>46</v>
      </c>
      <c r="E8383">
        <v>9726630896</v>
      </c>
      <c r="F8383" t="s">
        <v>312</v>
      </c>
      <c r="G8383" t="s">
        <v>141</v>
      </c>
      <c r="H8383" t="s">
        <v>121</v>
      </c>
      <c r="I8383" t="s">
        <v>17</v>
      </c>
      <c r="J8383" t="s">
        <v>19</v>
      </c>
      <c r="K8383">
        <v>2995.22</v>
      </c>
      <c r="L8383">
        <v>812.83</v>
      </c>
      <c r="M8383" t="s">
        <v>19</v>
      </c>
      <c r="N8383">
        <v>0.27137572532234699</v>
      </c>
      <c r="O8383" t="s">
        <v>11351</v>
      </c>
      <c r="P8383" t="s">
        <v>11354</v>
      </c>
      <c r="R8383" t="s">
        <v>11353</v>
      </c>
      <c r="S8383">
        <f>IF(SalesData[[#This Row],[Return Status]]="Returned",1,0)</f>
        <v>0</v>
      </c>
      <c r="T8383">
        <v>2793.38</v>
      </c>
      <c r="U8383" s="2">
        <f>EOMONTH(SalesData[[#This Row],[Order Date]],0)</f>
        <v>45260</v>
      </c>
      <c r="V8383" s="9" t="str">
        <f>"Q"&amp;INT((MONTH(SalesData[[#This Row],[Order Date]])+2)/3)&amp;"-"&amp;YEAR(SalesData[[#This Row],[Order Date]])</f>
        <v>Q4-2023</v>
      </c>
    </row>
    <row r="8384" spans="1:22" x14ac:dyDescent="0.35">
      <c r="A8384" t="s">
        <v>8525</v>
      </c>
      <c r="B8384" s="1">
        <v>45257</v>
      </c>
      <c r="C8384" t="s">
        <v>38</v>
      </c>
      <c r="D8384" t="s">
        <v>99</v>
      </c>
      <c r="E8384">
        <v>5655839516</v>
      </c>
      <c r="F8384" t="s">
        <v>410</v>
      </c>
      <c r="G8384" t="s">
        <v>29</v>
      </c>
      <c r="H8384" t="s">
        <v>30</v>
      </c>
      <c r="I8384" t="s">
        <v>31</v>
      </c>
      <c r="J8384" t="s">
        <v>18</v>
      </c>
      <c r="K8384">
        <v>1547</v>
      </c>
      <c r="L8384">
        <v>345.78</v>
      </c>
      <c r="M8384" t="s">
        <v>19</v>
      </c>
      <c r="N8384">
        <v>0.22351648351648401</v>
      </c>
      <c r="O8384" t="s">
        <v>11351</v>
      </c>
      <c r="P8384" t="s">
        <v>11354</v>
      </c>
      <c r="R8384" t="s">
        <v>11353</v>
      </c>
      <c r="S8384">
        <f>IF(SalesData[[#This Row],[Return Status]]="Returned",1,0)</f>
        <v>0</v>
      </c>
      <c r="T8384">
        <v>2788.38</v>
      </c>
      <c r="U8384" s="2">
        <f>EOMONTH(SalesData[[#This Row],[Order Date]],0)</f>
        <v>45260</v>
      </c>
      <c r="V8384" s="9" t="str">
        <f>"Q"&amp;INT((MONTH(SalesData[[#This Row],[Order Date]])+2)/3)&amp;"-"&amp;YEAR(SalesData[[#This Row],[Order Date]])</f>
        <v>Q4-2023</v>
      </c>
    </row>
    <row r="8385" spans="1:22" x14ac:dyDescent="0.35">
      <c r="A8385" t="s">
        <v>8526</v>
      </c>
      <c r="B8385" s="1">
        <v>45248</v>
      </c>
      <c r="C8385" t="s">
        <v>87</v>
      </c>
      <c r="D8385" t="s">
        <v>99</v>
      </c>
      <c r="E8385">
        <v>2189290720</v>
      </c>
      <c r="F8385" t="s">
        <v>78</v>
      </c>
      <c r="G8385" t="s">
        <v>11362</v>
      </c>
      <c r="H8385" t="s">
        <v>11357</v>
      </c>
      <c r="I8385" t="s">
        <v>17</v>
      </c>
      <c r="J8385" t="s">
        <v>19</v>
      </c>
      <c r="K8385">
        <v>24.23</v>
      </c>
      <c r="L8385">
        <v>1.75</v>
      </c>
      <c r="M8385" t="s">
        <v>19</v>
      </c>
      <c r="N8385">
        <v>7.2224515063970304E-2</v>
      </c>
      <c r="O8385" t="s">
        <v>11361</v>
      </c>
      <c r="P8385" t="s">
        <v>11356</v>
      </c>
      <c r="R8385" t="s">
        <v>11353</v>
      </c>
      <c r="S8385">
        <f>IF(SalesData[[#This Row],[Return Status]]="Returned",1,0)</f>
        <v>0</v>
      </c>
      <c r="U8385" s="2">
        <f>EOMONTH(SalesData[[#This Row],[Order Date]],0)</f>
        <v>45260</v>
      </c>
      <c r="V8385" s="9" t="str">
        <f>"Q"&amp;INT((MONTH(SalesData[[#This Row],[Order Date]])+2)/3)&amp;"-"&amp;YEAR(SalesData[[#This Row],[Order Date]])</f>
        <v>Q4-2023</v>
      </c>
    </row>
    <row r="8386" spans="1:22" x14ac:dyDescent="0.35">
      <c r="A8386" t="s">
        <v>8527</v>
      </c>
      <c r="B8386" s="1">
        <v>45249</v>
      </c>
      <c r="C8386" t="s">
        <v>124</v>
      </c>
      <c r="D8386" t="s">
        <v>46</v>
      </c>
      <c r="E8386">
        <v>3784816893</v>
      </c>
      <c r="F8386" t="s">
        <v>53</v>
      </c>
      <c r="G8386" t="s">
        <v>54</v>
      </c>
      <c r="H8386" t="s">
        <v>55</v>
      </c>
      <c r="I8386" t="s">
        <v>31</v>
      </c>
      <c r="J8386" t="s">
        <v>19</v>
      </c>
      <c r="K8386">
        <v>4191.09</v>
      </c>
      <c r="L8386">
        <v>781.23</v>
      </c>
      <c r="M8386" t="s">
        <v>19</v>
      </c>
      <c r="N8386">
        <v>0.186402582621705</v>
      </c>
      <c r="O8386" t="s">
        <v>11351</v>
      </c>
      <c r="P8386" t="s">
        <v>11352</v>
      </c>
      <c r="Q8386" t="s">
        <v>11365</v>
      </c>
      <c r="R8386" t="s">
        <v>11360</v>
      </c>
      <c r="S8386">
        <f>IF(SalesData[[#This Row],[Return Status]]="Returned",1,0)</f>
        <v>1</v>
      </c>
      <c r="U8386" s="2">
        <f>EOMONTH(SalesData[[#This Row],[Order Date]],0)</f>
        <v>45260</v>
      </c>
      <c r="V8386" s="9" t="str">
        <f>"Q"&amp;INT((MONTH(SalesData[[#This Row],[Order Date]])+2)/3)&amp;"-"&amp;YEAR(SalesData[[#This Row],[Order Date]])</f>
        <v>Q4-2023</v>
      </c>
    </row>
    <row r="8387" spans="1:22" x14ac:dyDescent="0.35">
      <c r="A8387" t="s">
        <v>8528</v>
      </c>
      <c r="B8387" s="1">
        <v>45255</v>
      </c>
      <c r="C8387" t="s">
        <v>52</v>
      </c>
      <c r="D8387" t="s">
        <v>39</v>
      </c>
      <c r="E8387">
        <v>5686375858</v>
      </c>
      <c r="F8387" t="s">
        <v>114</v>
      </c>
      <c r="G8387" t="s">
        <v>59</v>
      </c>
      <c r="H8387" t="s">
        <v>60</v>
      </c>
      <c r="I8387" t="s">
        <v>31</v>
      </c>
      <c r="J8387" t="s">
        <v>65</v>
      </c>
      <c r="K8387">
        <v>4257.6000000000004</v>
      </c>
      <c r="L8387">
        <v>635.85</v>
      </c>
      <c r="M8387" t="s">
        <v>65</v>
      </c>
      <c r="N8387">
        <v>0.14934470124013499</v>
      </c>
      <c r="O8387" t="s">
        <v>11351</v>
      </c>
      <c r="P8387" t="s">
        <v>11352</v>
      </c>
      <c r="R8387" t="s">
        <v>11353</v>
      </c>
      <c r="S8387">
        <f>IF(SalesData[[#This Row],[Return Status]]="Returned",1,0)</f>
        <v>0</v>
      </c>
      <c r="T8387">
        <v>2183.56</v>
      </c>
      <c r="U8387" s="2">
        <f>EOMONTH(SalesData[[#This Row],[Order Date]],0)</f>
        <v>45260</v>
      </c>
      <c r="V8387" s="9" t="str">
        <f>"Q"&amp;INT((MONTH(SalesData[[#This Row],[Order Date]])+2)/3)&amp;"-"&amp;YEAR(SalesData[[#This Row],[Order Date]])</f>
        <v>Q4-2023</v>
      </c>
    </row>
    <row r="8388" spans="1:22" x14ac:dyDescent="0.35">
      <c r="A8388" t="s">
        <v>8529</v>
      </c>
      <c r="B8388" s="1">
        <v>45232</v>
      </c>
      <c r="C8388" t="s">
        <v>194</v>
      </c>
      <c r="D8388" t="s">
        <v>145</v>
      </c>
      <c r="E8388">
        <v>1615291327</v>
      </c>
      <c r="F8388" t="s">
        <v>292</v>
      </c>
      <c r="G8388" t="s">
        <v>69</v>
      </c>
      <c r="H8388" t="s">
        <v>41</v>
      </c>
      <c r="I8388" t="s">
        <v>31</v>
      </c>
      <c r="J8388" t="s">
        <v>19</v>
      </c>
      <c r="K8388">
        <v>485.93</v>
      </c>
      <c r="L8388">
        <v>87.39</v>
      </c>
      <c r="M8388" t="s">
        <v>19</v>
      </c>
      <c r="N8388">
        <v>0.17984071779885999</v>
      </c>
      <c r="O8388" t="s">
        <v>11361</v>
      </c>
      <c r="P8388" t="s">
        <v>11352</v>
      </c>
      <c r="R8388" t="s">
        <v>11353</v>
      </c>
      <c r="S8388">
        <f>IF(SalesData[[#This Row],[Return Status]]="Returned",1,0)</f>
        <v>0</v>
      </c>
      <c r="T8388">
        <v>2081.52</v>
      </c>
      <c r="U8388" s="2">
        <f>EOMONTH(SalesData[[#This Row],[Order Date]],0)</f>
        <v>45260</v>
      </c>
      <c r="V8388" s="9" t="str">
        <f>"Q"&amp;INT((MONTH(SalesData[[#This Row],[Order Date]])+2)/3)&amp;"-"&amp;YEAR(SalesData[[#This Row],[Order Date]])</f>
        <v>Q4-2023</v>
      </c>
    </row>
    <row r="8389" spans="1:22" x14ac:dyDescent="0.35">
      <c r="A8389" t="s">
        <v>8530</v>
      </c>
      <c r="B8389" s="1">
        <v>45248</v>
      </c>
      <c r="C8389" t="s">
        <v>87</v>
      </c>
      <c r="D8389" t="s">
        <v>72</v>
      </c>
      <c r="E8389">
        <v>5089746802</v>
      </c>
      <c r="F8389" t="s">
        <v>410</v>
      </c>
      <c r="G8389" t="s">
        <v>29</v>
      </c>
      <c r="H8389" t="s">
        <v>30</v>
      </c>
      <c r="I8389" t="s">
        <v>31</v>
      </c>
      <c r="J8389" t="s">
        <v>62</v>
      </c>
      <c r="K8389">
        <v>737.66</v>
      </c>
      <c r="L8389">
        <v>192.6</v>
      </c>
      <c r="M8389" t="s">
        <v>62</v>
      </c>
      <c r="N8389">
        <v>0.26109589783911302</v>
      </c>
      <c r="O8389" t="s">
        <v>11355</v>
      </c>
      <c r="P8389" t="s">
        <v>11354</v>
      </c>
      <c r="R8389" t="s">
        <v>11353</v>
      </c>
      <c r="S8389">
        <f>IF(SalesData[[#This Row],[Return Status]]="Returned",1,0)</f>
        <v>0</v>
      </c>
      <c r="T8389">
        <v>2788.38</v>
      </c>
      <c r="U8389" s="2">
        <f>EOMONTH(SalesData[[#This Row],[Order Date]],0)</f>
        <v>45260</v>
      </c>
      <c r="V8389" s="9" t="str">
        <f>"Q"&amp;INT((MONTH(SalesData[[#This Row],[Order Date]])+2)/3)&amp;"-"&amp;YEAR(SalesData[[#This Row],[Order Date]])</f>
        <v>Q4-2023</v>
      </c>
    </row>
    <row r="8390" spans="1:22" x14ac:dyDescent="0.35">
      <c r="A8390" t="s">
        <v>8531</v>
      </c>
      <c r="B8390" s="1">
        <v>45240</v>
      </c>
      <c r="C8390" t="s">
        <v>162</v>
      </c>
      <c r="D8390" t="s">
        <v>39</v>
      </c>
      <c r="E8390">
        <v>7841902259</v>
      </c>
      <c r="F8390" t="s">
        <v>127</v>
      </c>
      <c r="G8390" t="s">
        <v>29</v>
      </c>
      <c r="H8390" t="s">
        <v>11357</v>
      </c>
      <c r="I8390" t="s">
        <v>31</v>
      </c>
      <c r="J8390" t="s">
        <v>43</v>
      </c>
      <c r="K8390">
        <v>933.23</v>
      </c>
      <c r="L8390">
        <v>162.57</v>
      </c>
      <c r="M8390" t="s">
        <v>43</v>
      </c>
      <c r="N8390">
        <v>0.17420142944397399</v>
      </c>
      <c r="O8390" t="s">
        <v>11355</v>
      </c>
      <c r="P8390" t="s">
        <v>11352</v>
      </c>
      <c r="Q8390" t="s">
        <v>11376</v>
      </c>
      <c r="R8390" t="s">
        <v>11360</v>
      </c>
      <c r="S8390">
        <f>IF(SalesData[[#This Row],[Return Status]]="Returned",1,0)</f>
        <v>1</v>
      </c>
      <c r="T8390">
        <v>2788.38</v>
      </c>
      <c r="U8390" s="2">
        <f>EOMONTH(SalesData[[#This Row],[Order Date]],0)</f>
        <v>45260</v>
      </c>
      <c r="V8390" s="9" t="str">
        <f>"Q"&amp;INT((MONTH(SalesData[[#This Row],[Order Date]])+2)/3)&amp;"-"&amp;YEAR(SalesData[[#This Row],[Order Date]])</f>
        <v>Q4-2023</v>
      </c>
    </row>
    <row r="8391" spans="1:22" x14ac:dyDescent="0.35">
      <c r="A8391" t="s">
        <v>8532</v>
      </c>
      <c r="B8391" s="1">
        <v>45236</v>
      </c>
      <c r="C8391" t="s">
        <v>21</v>
      </c>
      <c r="D8391" t="s">
        <v>13</v>
      </c>
      <c r="E8391">
        <v>2145571607</v>
      </c>
      <c r="F8391" t="s">
        <v>312</v>
      </c>
      <c r="G8391" t="s">
        <v>141</v>
      </c>
      <c r="H8391" t="s">
        <v>121</v>
      </c>
      <c r="I8391" t="s">
        <v>17</v>
      </c>
      <c r="J8391" t="s">
        <v>19</v>
      </c>
      <c r="K8391">
        <v>4077.74</v>
      </c>
      <c r="L8391">
        <v>202.23</v>
      </c>
      <c r="M8391" t="s">
        <v>19</v>
      </c>
      <c r="N8391">
        <v>4.9593647461584102E-2</v>
      </c>
      <c r="O8391" t="s">
        <v>11351</v>
      </c>
      <c r="P8391" t="s">
        <v>11356</v>
      </c>
      <c r="R8391" t="s">
        <v>11353</v>
      </c>
      <c r="S8391">
        <f>IF(SalesData[[#This Row],[Return Status]]="Returned",1,0)</f>
        <v>0</v>
      </c>
      <c r="T8391">
        <v>2793.38</v>
      </c>
      <c r="U8391" s="2">
        <f>EOMONTH(SalesData[[#This Row],[Order Date]],0)</f>
        <v>45260</v>
      </c>
      <c r="V8391" s="9" t="str">
        <f>"Q"&amp;INT((MONTH(SalesData[[#This Row],[Order Date]])+2)/3)&amp;"-"&amp;YEAR(SalesData[[#This Row],[Order Date]])</f>
        <v>Q4-2023</v>
      </c>
    </row>
    <row r="8392" spans="1:22" x14ac:dyDescent="0.35">
      <c r="A8392" t="s">
        <v>8533</v>
      </c>
      <c r="B8392" s="1">
        <v>45258</v>
      </c>
      <c r="C8392" t="s">
        <v>176</v>
      </c>
      <c r="D8392" t="s">
        <v>80</v>
      </c>
      <c r="E8392">
        <v>4353776381</v>
      </c>
      <c r="F8392" t="s">
        <v>114</v>
      </c>
      <c r="G8392" t="s">
        <v>59</v>
      </c>
      <c r="H8392" t="s">
        <v>60</v>
      </c>
      <c r="I8392" t="s">
        <v>31</v>
      </c>
      <c r="J8392" t="s">
        <v>18</v>
      </c>
      <c r="K8392">
        <v>519.66999999999996</v>
      </c>
      <c r="L8392">
        <v>123.52</v>
      </c>
      <c r="M8392" t="s">
        <v>19</v>
      </c>
      <c r="N8392">
        <v>0.23768930282679401</v>
      </c>
      <c r="O8392" t="s">
        <v>11355</v>
      </c>
      <c r="P8392" t="s">
        <v>11354</v>
      </c>
      <c r="R8392" t="s">
        <v>11353</v>
      </c>
      <c r="S8392">
        <f>IF(SalesData[[#This Row],[Return Status]]="Returned",1,0)</f>
        <v>0</v>
      </c>
      <c r="T8392">
        <v>2183.56</v>
      </c>
      <c r="U8392" s="2">
        <f>EOMONTH(SalesData[[#This Row],[Order Date]],0)</f>
        <v>45260</v>
      </c>
      <c r="V8392" s="9" t="str">
        <f>"Q"&amp;INT((MONTH(SalesData[[#This Row],[Order Date]])+2)/3)&amp;"-"&amp;YEAR(SalesData[[#This Row],[Order Date]])</f>
        <v>Q4-2023</v>
      </c>
    </row>
    <row r="8393" spans="1:22" x14ac:dyDescent="0.35">
      <c r="A8393" t="s">
        <v>8534</v>
      </c>
      <c r="B8393" s="1">
        <v>45236</v>
      </c>
      <c r="C8393" t="s">
        <v>188</v>
      </c>
      <c r="D8393" t="s">
        <v>27</v>
      </c>
      <c r="E8393">
        <v>3392956416</v>
      </c>
      <c r="F8393" t="s">
        <v>152</v>
      </c>
      <c r="G8393" t="s">
        <v>23</v>
      </c>
      <c r="H8393" t="s">
        <v>24</v>
      </c>
      <c r="I8393" t="s">
        <v>17</v>
      </c>
      <c r="J8393" t="s">
        <v>42</v>
      </c>
      <c r="K8393">
        <v>2718.95</v>
      </c>
      <c r="L8393">
        <v>730.04</v>
      </c>
      <c r="M8393" t="s">
        <v>43</v>
      </c>
      <c r="N8393">
        <v>0.26850070799389503</v>
      </c>
      <c r="O8393" t="s">
        <v>11351</v>
      </c>
      <c r="P8393" t="s">
        <v>11354</v>
      </c>
      <c r="R8393" t="s">
        <v>11353</v>
      </c>
      <c r="S8393">
        <f>IF(SalesData[[#This Row],[Return Status]]="Returned",1,0)</f>
        <v>0</v>
      </c>
      <c r="T8393">
        <v>2821.33</v>
      </c>
      <c r="U8393" s="2">
        <f>EOMONTH(SalesData[[#This Row],[Order Date]],0)</f>
        <v>45260</v>
      </c>
      <c r="V8393" s="9" t="str">
        <f>"Q"&amp;INT((MONTH(SalesData[[#This Row],[Order Date]])+2)/3)&amp;"-"&amp;YEAR(SalesData[[#This Row],[Order Date]])</f>
        <v>Q4-2023</v>
      </c>
    </row>
    <row r="8394" spans="1:22" x14ac:dyDescent="0.35">
      <c r="A8394" t="s">
        <v>8535</v>
      </c>
      <c r="B8394" s="1">
        <v>45231</v>
      </c>
      <c r="C8394" t="s">
        <v>325</v>
      </c>
      <c r="D8394" t="s">
        <v>72</v>
      </c>
      <c r="E8394">
        <v>2918485761</v>
      </c>
      <c r="F8394" t="s">
        <v>410</v>
      </c>
      <c r="G8394" t="s">
        <v>29</v>
      </c>
      <c r="H8394" t="s">
        <v>30</v>
      </c>
      <c r="I8394" t="s">
        <v>31</v>
      </c>
      <c r="J8394" t="s">
        <v>65</v>
      </c>
      <c r="K8394">
        <v>417.06</v>
      </c>
      <c r="L8394">
        <v>94.07</v>
      </c>
      <c r="M8394" t="s">
        <v>65</v>
      </c>
      <c r="N8394">
        <v>0.22555507600824801</v>
      </c>
      <c r="O8394" t="s">
        <v>11361</v>
      </c>
      <c r="P8394" t="s">
        <v>11354</v>
      </c>
      <c r="R8394" t="s">
        <v>11353</v>
      </c>
      <c r="S8394">
        <f>IF(SalesData[[#This Row],[Return Status]]="Returned",1,0)</f>
        <v>0</v>
      </c>
      <c r="T8394">
        <v>2788.38</v>
      </c>
      <c r="U8394" s="2">
        <f>EOMONTH(SalesData[[#This Row],[Order Date]],0)</f>
        <v>45260</v>
      </c>
      <c r="V8394" s="9" t="str">
        <f>"Q"&amp;INT((MONTH(SalesData[[#This Row],[Order Date]])+2)/3)&amp;"-"&amp;YEAR(SalesData[[#This Row],[Order Date]])</f>
        <v>Q4-2023</v>
      </c>
    </row>
    <row r="8395" spans="1:22" x14ac:dyDescent="0.35">
      <c r="A8395" t="s">
        <v>8536</v>
      </c>
      <c r="B8395" s="1">
        <v>45252</v>
      </c>
      <c r="C8395" t="s">
        <v>57</v>
      </c>
      <c r="D8395" t="s">
        <v>39</v>
      </c>
      <c r="E8395">
        <v>5244907975</v>
      </c>
      <c r="F8395" t="s">
        <v>109</v>
      </c>
      <c r="G8395" t="s">
        <v>59</v>
      </c>
      <c r="H8395" t="s">
        <v>60</v>
      </c>
      <c r="I8395" t="s">
        <v>31</v>
      </c>
      <c r="J8395" t="s">
        <v>62</v>
      </c>
      <c r="K8395">
        <v>4721.3</v>
      </c>
      <c r="L8395">
        <v>237.79</v>
      </c>
      <c r="M8395" t="s">
        <v>62</v>
      </c>
      <c r="N8395">
        <v>5.03653654713744E-2</v>
      </c>
      <c r="O8395" t="s">
        <v>11351</v>
      </c>
      <c r="P8395" t="s">
        <v>11356</v>
      </c>
      <c r="R8395" t="s">
        <v>11353</v>
      </c>
      <c r="S8395">
        <f>IF(SalesData[[#This Row],[Return Status]]="Returned",1,0)</f>
        <v>0</v>
      </c>
      <c r="T8395">
        <v>2183.56</v>
      </c>
      <c r="U8395" s="2">
        <f>EOMONTH(SalesData[[#This Row],[Order Date]],0)</f>
        <v>45260</v>
      </c>
      <c r="V8395" s="9" t="str">
        <f>"Q"&amp;INT((MONTH(SalesData[[#This Row],[Order Date]])+2)/3)&amp;"-"&amp;YEAR(SalesData[[#This Row],[Order Date]])</f>
        <v>Q4-2023</v>
      </c>
    </row>
    <row r="8396" spans="1:22" x14ac:dyDescent="0.35">
      <c r="A8396" t="s">
        <v>8537</v>
      </c>
      <c r="B8396" s="1">
        <v>45246</v>
      </c>
      <c r="C8396" t="s">
        <v>77</v>
      </c>
      <c r="D8396" t="s">
        <v>27</v>
      </c>
      <c r="E8396">
        <v>250467710</v>
      </c>
      <c r="F8396" t="s">
        <v>140</v>
      </c>
      <c r="G8396" t="s">
        <v>141</v>
      </c>
      <c r="H8396" t="s">
        <v>11357</v>
      </c>
      <c r="I8396" t="s">
        <v>17</v>
      </c>
      <c r="J8396" t="s">
        <v>43</v>
      </c>
      <c r="K8396">
        <v>2743.93</v>
      </c>
      <c r="L8396">
        <v>148.68</v>
      </c>
      <c r="M8396" t="s">
        <v>43</v>
      </c>
      <c r="N8396">
        <v>5.4185055741217902E-2</v>
      </c>
      <c r="O8396" t="s">
        <v>11351</v>
      </c>
      <c r="P8396" t="s">
        <v>11356</v>
      </c>
      <c r="R8396" t="s">
        <v>11353</v>
      </c>
      <c r="S8396">
        <f>IF(SalesData[[#This Row],[Return Status]]="Returned",1,0)</f>
        <v>0</v>
      </c>
      <c r="T8396">
        <v>2793.38</v>
      </c>
      <c r="U8396" s="2">
        <f>EOMONTH(SalesData[[#This Row],[Order Date]],0)</f>
        <v>45260</v>
      </c>
      <c r="V8396" s="9" t="str">
        <f>"Q"&amp;INT((MONTH(SalesData[[#This Row],[Order Date]])+2)/3)&amp;"-"&amp;YEAR(SalesData[[#This Row],[Order Date]])</f>
        <v>Q4-2023</v>
      </c>
    </row>
    <row r="8397" spans="1:22" x14ac:dyDescent="0.35">
      <c r="A8397" t="s">
        <v>8538</v>
      </c>
      <c r="B8397" s="1">
        <v>45237</v>
      </c>
      <c r="C8397" t="s">
        <v>111</v>
      </c>
      <c r="D8397" t="s">
        <v>39</v>
      </c>
      <c r="E8397">
        <v>8112736122</v>
      </c>
      <c r="F8397" t="s">
        <v>100</v>
      </c>
      <c r="G8397" t="s">
        <v>34</v>
      </c>
      <c r="H8397" t="s">
        <v>35</v>
      </c>
      <c r="I8397" t="s">
        <v>36</v>
      </c>
      <c r="J8397" t="s">
        <v>65</v>
      </c>
      <c r="K8397">
        <v>4783.72</v>
      </c>
      <c r="L8397">
        <v>1037.96</v>
      </c>
      <c r="M8397" t="s">
        <v>65</v>
      </c>
      <c r="N8397">
        <v>0.216977582299967</v>
      </c>
      <c r="O8397" t="s">
        <v>11351</v>
      </c>
      <c r="P8397" t="s">
        <v>11354</v>
      </c>
      <c r="R8397" t="s">
        <v>11353</v>
      </c>
      <c r="S8397">
        <f>IF(SalesData[[#This Row],[Return Status]]="Returned",1,0)</f>
        <v>0</v>
      </c>
      <c r="U8397" s="2">
        <f>EOMONTH(SalesData[[#This Row],[Order Date]],0)</f>
        <v>45260</v>
      </c>
      <c r="V8397" s="9" t="str">
        <f>"Q"&amp;INT((MONTH(SalesData[[#This Row],[Order Date]])+2)/3)&amp;"-"&amp;YEAR(SalesData[[#This Row],[Order Date]])</f>
        <v>Q4-2023</v>
      </c>
    </row>
    <row r="8398" spans="1:22" x14ac:dyDescent="0.35">
      <c r="A8398" t="s">
        <v>8539</v>
      </c>
      <c r="B8398" s="1">
        <v>45242</v>
      </c>
      <c r="C8398" t="s">
        <v>124</v>
      </c>
      <c r="D8398" t="s">
        <v>80</v>
      </c>
      <c r="E8398">
        <v>1930249619</v>
      </c>
      <c r="F8398" t="s">
        <v>410</v>
      </c>
      <c r="G8398" t="s">
        <v>29</v>
      </c>
      <c r="H8398" t="s">
        <v>30</v>
      </c>
      <c r="I8398" t="s">
        <v>31</v>
      </c>
      <c r="J8398" t="s">
        <v>19</v>
      </c>
      <c r="K8398">
        <v>882.93</v>
      </c>
      <c r="L8398">
        <v>250.41</v>
      </c>
      <c r="M8398" t="s">
        <v>19</v>
      </c>
      <c r="N8398">
        <v>0.28361251741361199</v>
      </c>
      <c r="O8398" t="s">
        <v>11355</v>
      </c>
      <c r="P8398" t="s">
        <v>11354</v>
      </c>
      <c r="R8398" t="s">
        <v>11353</v>
      </c>
      <c r="S8398">
        <f>IF(SalesData[[#This Row],[Return Status]]="Returned",1,0)</f>
        <v>0</v>
      </c>
      <c r="T8398">
        <v>2788.38</v>
      </c>
      <c r="U8398" s="2">
        <f>EOMONTH(SalesData[[#This Row],[Order Date]],0)</f>
        <v>45260</v>
      </c>
      <c r="V8398" s="9" t="str">
        <f>"Q"&amp;INT((MONTH(SalesData[[#This Row],[Order Date]])+2)/3)&amp;"-"&amp;YEAR(SalesData[[#This Row],[Order Date]])</f>
        <v>Q4-2023</v>
      </c>
    </row>
    <row r="8399" spans="1:22" x14ac:dyDescent="0.35">
      <c r="A8399" t="s">
        <v>8540</v>
      </c>
      <c r="B8399" s="1">
        <v>45237</v>
      </c>
      <c r="C8399" t="s">
        <v>106</v>
      </c>
      <c r="D8399" t="s">
        <v>13</v>
      </c>
      <c r="E8399">
        <v>3920007638</v>
      </c>
      <c r="F8399" t="s">
        <v>53</v>
      </c>
      <c r="G8399" t="s">
        <v>54</v>
      </c>
      <c r="H8399" t="s">
        <v>55</v>
      </c>
      <c r="I8399" t="s">
        <v>31</v>
      </c>
      <c r="J8399" t="s">
        <v>65</v>
      </c>
      <c r="K8399">
        <v>3394.16</v>
      </c>
      <c r="L8399">
        <v>497.27</v>
      </c>
      <c r="M8399" t="s">
        <v>65</v>
      </c>
      <c r="N8399">
        <v>0.14650753058194099</v>
      </c>
      <c r="O8399" t="s">
        <v>11351</v>
      </c>
      <c r="P8399" t="s">
        <v>11352</v>
      </c>
      <c r="R8399" t="s">
        <v>11353</v>
      </c>
      <c r="S8399">
        <f>IF(SalesData[[#This Row],[Return Status]]="Returned",1,0)</f>
        <v>0</v>
      </c>
      <c r="U8399" s="2">
        <f>EOMONTH(SalesData[[#This Row],[Order Date]],0)</f>
        <v>45260</v>
      </c>
      <c r="V8399" s="9" t="str">
        <f>"Q"&amp;INT((MONTH(SalesData[[#This Row],[Order Date]])+2)/3)&amp;"-"&amp;YEAR(SalesData[[#This Row],[Order Date]])</f>
        <v>Q4-2023</v>
      </c>
    </row>
    <row r="8400" spans="1:22" x14ac:dyDescent="0.35">
      <c r="A8400" t="s">
        <v>8541</v>
      </c>
      <c r="B8400" s="1">
        <v>45234</v>
      </c>
      <c r="C8400" t="s">
        <v>144</v>
      </c>
      <c r="D8400" t="s">
        <v>99</v>
      </c>
      <c r="E8400">
        <v>3022411591</v>
      </c>
      <c r="F8400" t="s">
        <v>103</v>
      </c>
      <c r="G8400" t="s">
        <v>23</v>
      </c>
      <c r="H8400" t="s">
        <v>24</v>
      </c>
      <c r="I8400" t="s">
        <v>17</v>
      </c>
      <c r="J8400" t="s">
        <v>62</v>
      </c>
      <c r="K8400">
        <v>909.99</v>
      </c>
      <c r="L8400">
        <v>251.25</v>
      </c>
      <c r="M8400" t="s">
        <v>62</v>
      </c>
      <c r="N8400">
        <v>0.27610193518610099</v>
      </c>
      <c r="O8400" t="s">
        <v>11355</v>
      </c>
      <c r="P8400" t="s">
        <v>11354</v>
      </c>
      <c r="Q8400" t="s">
        <v>11366</v>
      </c>
      <c r="R8400" t="s">
        <v>11360</v>
      </c>
      <c r="S8400">
        <f>IF(SalesData[[#This Row],[Return Status]]="Returned",1,0)</f>
        <v>1</v>
      </c>
      <c r="T8400">
        <v>2821.33</v>
      </c>
      <c r="U8400" s="2">
        <f>EOMONTH(SalesData[[#This Row],[Order Date]],0)</f>
        <v>45260</v>
      </c>
      <c r="V8400" s="9" t="str">
        <f>"Q"&amp;INT((MONTH(SalesData[[#This Row],[Order Date]])+2)/3)&amp;"-"&amp;YEAR(SalesData[[#This Row],[Order Date]])</f>
        <v>Q4-2023</v>
      </c>
    </row>
    <row r="8401" spans="1:22" x14ac:dyDescent="0.35">
      <c r="A8401" t="s">
        <v>8542</v>
      </c>
      <c r="B8401" s="1">
        <v>45255</v>
      </c>
      <c r="C8401" t="s">
        <v>132</v>
      </c>
      <c r="D8401" t="s">
        <v>80</v>
      </c>
      <c r="E8401">
        <v>1655225292</v>
      </c>
      <c r="F8401" t="s">
        <v>152</v>
      </c>
      <c r="G8401" t="s">
        <v>23</v>
      </c>
      <c r="H8401" t="s">
        <v>24</v>
      </c>
      <c r="I8401" t="s">
        <v>17</v>
      </c>
      <c r="J8401" t="s">
        <v>43</v>
      </c>
      <c r="K8401">
        <v>2181.6</v>
      </c>
      <c r="L8401">
        <v>344.15</v>
      </c>
      <c r="M8401" t="s">
        <v>43</v>
      </c>
      <c r="N8401">
        <v>0.15775119178584501</v>
      </c>
      <c r="O8401" t="s">
        <v>11351</v>
      </c>
      <c r="P8401" t="s">
        <v>11352</v>
      </c>
      <c r="R8401" t="s">
        <v>11353</v>
      </c>
      <c r="S8401">
        <f>IF(SalesData[[#This Row],[Return Status]]="Returned",1,0)</f>
        <v>0</v>
      </c>
      <c r="T8401">
        <v>2821.33</v>
      </c>
      <c r="U8401" s="2">
        <f>EOMONTH(SalesData[[#This Row],[Order Date]],0)</f>
        <v>45260</v>
      </c>
      <c r="V8401" s="9" t="str">
        <f>"Q"&amp;INT((MONTH(SalesData[[#This Row],[Order Date]])+2)/3)&amp;"-"&amp;YEAR(SalesData[[#This Row],[Order Date]])</f>
        <v>Q4-2023</v>
      </c>
    </row>
    <row r="8402" spans="1:22" x14ac:dyDescent="0.35">
      <c r="A8402" t="s">
        <v>8543</v>
      </c>
      <c r="B8402" s="1">
        <v>45245</v>
      </c>
      <c r="C8402" t="s">
        <v>111</v>
      </c>
      <c r="D8402" t="s">
        <v>72</v>
      </c>
      <c r="E8402">
        <v>3142136286</v>
      </c>
      <c r="F8402" t="s">
        <v>103</v>
      </c>
      <c r="G8402" t="s">
        <v>23</v>
      </c>
      <c r="H8402" t="s">
        <v>11357</v>
      </c>
      <c r="I8402" t="s">
        <v>17</v>
      </c>
      <c r="J8402" t="s">
        <v>19</v>
      </c>
      <c r="K8402">
        <v>2695.74</v>
      </c>
      <c r="L8402">
        <v>618.77</v>
      </c>
      <c r="M8402" t="s">
        <v>19</v>
      </c>
      <c r="N8402">
        <v>0.229536231238918</v>
      </c>
      <c r="O8402" t="s">
        <v>11351</v>
      </c>
      <c r="P8402" t="s">
        <v>11354</v>
      </c>
      <c r="Q8402" t="s">
        <v>11363</v>
      </c>
      <c r="R8402" t="s">
        <v>11360</v>
      </c>
      <c r="S8402">
        <f>IF(SalesData[[#This Row],[Return Status]]="Returned",1,0)</f>
        <v>1</v>
      </c>
      <c r="T8402">
        <v>2821.33</v>
      </c>
      <c r="U8402" s="2">
        <f>EOMONTH(SalesData[[#This Row],[Order Date]],0)</f>
        <v>45260</v>
      </c>
      <c r="V8402" s="9" t="str">
        <f>"Q"&amp;INT((MONTH(SalesData[[#This Row],[Order Date]])+2)/3)&amp;"-"&amp;YEAR(SalesData[[#This Row],[Order Date]])</f>
        <v>Q4-2023</v>
      </c>
    </row>
    <row r="8403" spans="1:22" x14ac:dyDescent="0.35">
      <c r="A8403" t="s">
        <v>8544</v>
      </c>
      <c r="B8403" s="1">
        <v>45254</v>
      </c>
      <c r="C8403" t="s">
        <v>113</v>
      </c>
      <c r="D8403" t="s">
        <v>39</v>
      </c>
      <c r="E8403">
        <v>3412606104</v>
      </c>
      <c r="F8403" t="s">
        <v>140</v>
      </c>
      <c r="G8403" t="s">
        <v>141</v>
      </c>
      <c r="H8403" t="s">
        <v>121</v>
      </c>
      <c r="I8403" t="s">
        <v>17</v>
      </c>
      <c r="J8403" t="s">
        <v>18</v>
      </c>
      <c r="K8403">
        <v>852.08</v>
      </c>
      <c r="L8403">
        <v>196.81</v>
      </c>
      <c r="M8403" t="s">
        <v>19</v>
      </c>
      <c r="N8403">
        <v>0.23097596469814999</v>
      </c>
      <c r="O8403" t="s">
        <v>11355</v>
      </c>
      <c r="P8403" t="s">
        <v>11354</v>
      </c>
      <c r="R8403" t="s">
        <v>11353</v>
      </c>
      <c r="S8403">
        <f>IF(SalesData[[#This Row],[Return Status]]="Returned",1,0)</f>
        <v>0</v>
      </c>
      <c r="T8403">
        <v>2793.38</v>
      </c>
      <c r="U8403" s="2">
        <f>EOMONTH(SalesData[[#This Row],[Order Date]],0)</f>
        <v>45260</v>
      </c>
      <c r="V8403" s="9" t="str">
        <f>"Q"&amp;INT((MONTH(SalesData[[#This Row],[Order Date]])+2)/3)&amp;"-"&amp;YEAR(SalesData[[#This Row],[Order Date]])</f>
        <v>Q4-2023</v>
      </c>
    </row>
    <row r="8404" spans="1:22" x14ac:dyDescent="0.35">
      <c r="A8404" t="s">
        <v>8545</v>
      </c>
      <c r="B8404" s="1">
        <v>45242</v>
      </c>
      <c r="C8404" t="s">
        <v>12</v>
      </c>
      <c r="D8404" t="s">
        <v>13</v>
      </c>
      <c r="E8404">
        <v>8739105004</v>
      </c>
      <c r="F8404" t="s">
        <v>172</v>
      </c>
      <c r="G8404" t="s">
        <v>141</v>
      </c>
      <c r="H8404" t="s">
        <v>121</v>
      </c>
      <c r="I8404" t="s">
        <v>17</v>
      </c>
      <c r="J8404" t="s">
        <v>65</v>
      </c>
      <c r="K8404">
        <v>3347.25</v>
      </c>
      <c r="L8404">
        <v>848.58</v>
      </c>
      <c r="M8404" t="s">
        <v>65</v>
      </c>
      <c r="N8404">
        <v>0.253515572484876</v>
      </c>
      <c r="O8404" t="s">
        <v>11351</v>
      </c>
      <c r="P8404" t="s">
        <v>11354</v>
      </c>
      <c r="R8404" t="s">
        <v>11353</v>
      </c>
      <c r="S8404">
        <f>IF(SalesData[[#This Row],[Return Status]]="Returned",1,0)</f>
        <v>0</v>
      </c>
      <c r="T8404">
        <v>2793.38</v>
      </c>
      <c r="U8404" s="2">
        <f>EOMONTH(SalesData[[#This Row],[Order Date]],0)</f>
        <v>45260</v>
      </c>
      <c r="V8404" s="9" t="str">
        <f>"Q"&amp;INT((MONTH(SalesData[[#This Row],[Order Date]])+2)/3)&amp;"-"&amp;YEAR(SalesData[[#This Row],[Order Date]])</f>
        <v>Q4-2023</v>
      </c>
    </row>
    <row r="8405" spans="1:22" x14ac:dyDescent="0.35">
      <c r="A8405" t="s">
        <v>8546</v>
      </c>
      <c r="B8405" s="1">
        <v>45247</v>
      </c>
      <c r="C8405" t="s">
        <v>97</v>
      </c>
      <c r="D8405" t="s">
        <v>145</v>
      </c>
      <c r="E8405">
        <v>9219590534</v>
      </c>
      <c r="F8405" t="s">
        <v>222</v>
      </c>
      <c r="G8405" t="s">
        <v>164</v>
      </c>
      <c r="H8405" t="s">
        <v>165</v>
      </c>
      <c r="I8405" t="s">
        <v>36</v>
      </c>
      <c r="J8405" t="s">
        <v>43</v>
      </c>
      <c r="K8405">
        <v>2071.2399999999998</v>
      </c>
      <c r="L8405">
        <v>422.86</v>
      </c>
      <c r="M8405" t="s">
        <v>43</v>
      </c>
      <c r="N8405">
        <v>0.20415789575326901</v>
      </c>
      <c r="O8405" t="s">
        <v>11351</v>
      </c>
      <c r="P8405" t="s">
        <v>11354</v>
      </c>
      <c r="R8405" t="s">
        <v>11353</v>
      </c>
      <c r="S8405">
        <f>IF(SalesData[[#This Row],[Return Status]]="Returned",1,0)</f>
        <v>0</v>
      </c>
      <c r="U8405" s="2">
        <f>EOMONTH(SalesData[[#This Row],[Order Date]],0)</f>
        <v>45260</v>
      </c>
      <c r="V8405" s="9" t="str">
        <f>"Q"&amp;INT((MONTH(SalesData[[#This Row],[Order Date]])+2)/3)&amp;"-"&amp;YEAR(SalesData[[#This Row],[Order Date]])</f>
        <v>Q4-2023</v>
      </c>
    </row>
    <row r="8406" spans="1:22" x14ac:dyDescent="0.35">
      <c r="A8406" t="s">
        <v>8547</v>
      </c>
      <c r="B8406" s="1">
        <v>45253</v>
      </c>
      <c r="C8406" t="s">
        <v>92</v>
      </c>
      <c r="D8406" t="s">
        <v>27</v>
      </c>
      <c r="E8406">
        <v>9756061086</v>
      </c>
      <c r="F8406" t="s">
        <v>129</v>
      </c>
      <c r="G8406" t="s">
        <v>54</v>
      </c>
      <c r="H8406" t="s">
        <v>55</v>
      </c>
      <c r="I8406" t="s">
        <v>31</v>
      </c>
      <c r="J8406" t="s">
        <v>19</v>
      </c>
      <c r="K8406">
        <v>3842.29</v>
      </c>
      <c r="L8406">
        <v>955.63</v>
      </c>
      <c r="M8406" t="s">
        <v>19</v>
      </c>
      <c r="N8406">
        <v>0.248713657740566</v>
      </c>
      <c r="O8406" t="s">
        <v>11351</v>
      </c>
      <c r="P8406" t="s">
        <v>11354</v>
      </c>
      <c r="R8406" t="s">
        <v>11353</v>
      </c>
      <c r="S8406">
        <f>IF(SalesData[[#This Row],[Return Status]]="Returned",1,0)</f>
        <v>0</v>
      </c>
      <c r="U8406" s="2">
        <f>EOMONTH(SalesData[[#This Row],[Order Date]],0)</f>
        <v>45260</v>
      </c>
      <c r="V8406" s="9" t="str">
        <f>"Q"&amp;INT((MONTH(SalesData[[#This Row],[Order Date]])+2)/3)&amp;"-"&amp;YEAR(SalesData[[#This Row],[Order Date]])</f>
        <v>Q4-2023</v>
      </c>
    </row>
    <row r="8407" spans="1:22" x14ac:dyDescent="0.35">
      <c r="A8407" t="s">
        <v>8548</v>
      </c>
      <c r="B8407" s="1">
        <v>45244</v>
      </c>
      <c r="C8407" t="s">
        <v>106</v>
      </c>
      <c r="D8407" t="s">
        <v>145</v>
      </c>
      <c r="E8407">
        <v>9147524139</v>
      </c>
      <c r="F8407" t="s">
        <v>168</v>
      </c>
      <c r="G8407" t="s">
        <v>54</v>
      </c>
      <c r="H8407" t="s">
        <v>55</v>
      </c>
      <c r="I8407" t="s">
        <v>31</v>
      </c>
      <c r="J8407" t="s">
        <v>65</v>
      </c>
      <c r="K8407">
        <v>1995.12</v>
      </c>
      <c r="L8407">
        <v>211.15</v>
      </c>
      <c r="M8407" t="s">
        <v>65</v>
      </c>
      <c r="N8407">
        <v>0.105833233088737</v>
      </c>
      <c r="O8407" t="s">
        <v>11351</v>
      </c>
      <c r="P8407" t="s">
        <v>11352</v>
      </c>
      <c r="R8407" t="s">
        <v>11353</v>
      </c>
      <c r="S8407">
        <f>IF(SalesData[[#This Row],[Return Status]]="Returned",1,0)</f>
        <v>0</v>
      </c>
      <c r="U8407" s="2">
        <f>EOMONTH(SalesData[[#This Row],[Order Date]],0)</f>
        <v>45260</v>
      </c>
      <c r="V8407" s="9" t="str">
        <f>"Q"&amp;INT((MONTH(SalesData[[#This Row],[Order Date]])+2)/3)&amp;"-"&amp;YEAR(SalesData[[#This Row],[Order Date]])</f>
        <v>Q4-2023</v>
      </c>
    </row>
    <row r="8408" spans="1:22" x14ac:dyDescent="0.35">
      <c r="A8408" t="s">
        <v>8549</v>
      </c>
      <c r="B8408" s="1">
        <v>45256</v>
      </c>
      <c r="C8408" t="s">
        <v>144</v>
      </c>
      <c r="D8408" t="s">
        <v>99</v>
      </c>
      <c r="E8408">
        <v>1741173176</v>
      </c>
      <c r="F8408" t="s">
        <v>312</v>
      </c>
      <c r="G8408" t="s">
        <v>141</v>
      </c>
      <c r="H8408" t="s">
        <v>121</v>
      </c>
      <c r="I8408" t="s">
        <v>17</v>
      </c>
      <c r="J8408" t="s">
        <v>18</v>
      </c>
      <c r="K8408">
        <v>2721.17</v>
      </c>
      <c r="L8408">
        <v>356.7</v>
      </c>
      <c r="M8408" t="s">
        <v>19</v>
      </c>
      <c r="N8408">
        <v>0.13108332077745999</v>
      </c>
      <c r="O8408" t="s">
        <v>11351</v>
      </c>
      <c r="P8408" t="s">
        <v>11352</v>
      </c>
      <c r="R8408" t="s">
        <v>11353</v>
      </c>
      <c r="S8408">
        <f>IF(SalesData[[#This Row],[Return Status]]="Returned",1,0)</f>
        <v>0</v>
      </c>
      <c r="T8408">
        <v>2793.38</v>
      </c>
      <c r="U8408" s="2">
        <f>EOMONTH(SalesData[[#This Row],[Order Date]],0)</f>
        <v>45260</v>
      </c>
      <c r="V8408" s="9" t="str">
        <f>"Q"&amp;INT((MONTH(SalesData[[#This Row],[Order Date]])+2)/3)&amp;"-"&amp;YEAR(SalesData[[#This Row],[Order Date]])</f>
        <v>Q4-2023</v>
      </c>
    </row>
    <row r="8409" spans="1:22" x14ac:dyDescent="0.35">
      <c r="A8409" t="s">
        <v>8550</v>
      </c>
      <c r="B8409" s="1">
        <v>45257</v>
      </c>
      <c r="C8409" t="s">
        <v>45</v>
      </c>
      <c r="D8409" t="s">
        <v>27</v>
      </c>
      <c r="E8409">
        <v>5882855126</v>
      </c>
      <c r="F8409" t="s">
        <v>387</v>
      </c>
      <c r="G8409" t="s">
        <v>89</v>
      </c>
      <c r="H8409" t="s">
        <v>90</v>
      </c>
      <c r="I8409" t="s">
        <v>31</v>
      </c>
      <c r="J8409" t="s">
        <v>43</v>
      </c>
      <c r="K8409">
        <v>3865.36</v>
      </c>
      <c r="L8409">
        <v>896.71</v>
      </c>
      <c r="M8409" t="s">
        <v>43</v>
      </c>
      <c r="N8409">
        <v>0.23198615394167699</v>
      </c>
      <c r="O8409" t="s">
        <v>11351</v>
      </c>
      <c r="P8409" t="s">
        <v>11354</v>
      </c>
      <c r="R8409" t="s">
        <v>11353</v>
      </c>
      <c r="S8409">
        <f>IF(SalesData[[#This Row],[Return Status]]="Returned",1,0)</f>
        <v>0</v>
      </c>
      <c r="T8409">
        <v>207.68</v>
      </c>
      <c r="U8409" s="2">
        <f>EOMONTH(SalesData[[#This Row],[Order Date]],0)</f>
        <v>45260</v>
      </c>
      <c r="V8409" s="9" t="str">
        <f>"Q"&amp;INT((MONTH(SalesData[[#This Row],[Order Date]])+2)/3)&amp;"-"&amp;YEAR(SalesData[[#This Row],[Order Date]])</f>
        <v>Q4-2023</v>
      </c>
    </row>
    <row r="8410" spans="1:22" x14ac:dyDescent="0.35">
      <c r="A8410" t="s">
        <v>8551</v>
      </c>
      <c r="B8410" s="1">
        <v>45237</v>
      </c>
      <c r="C8410" t="s">
        <v>139</v>
      </c>
      <c r="D8410" t="s">
        <v>13</v>
      </c>
      <c r="E8410">
        <v>3172198424</v>
      </c>
      <c r="F8410" t="s">
        <v>100</v>
      </c>
      <c r="G8410" t="s">
        <v>34</v>
      </c>
      <c r="H8410" t="s">
        <v>35</v>
      </c>
      <c r="I8410" t="s">
        <v>36</v>
      </c>
      <c r="J8410" t="s">
        <v>19</v>
      </c>
      <c r="K8410">
        <v>275.42</v>
      </c>
      <c r="L8410">
        <v>61.38</v>
      </c>
      <c r="M8410" t="s">
        <v>19</v>
      </c>
      <c r="N8410">
        <v>0.22285963256117899</v>
      </c>
      <c r="O8410" t="s">
        <v>11361</v>
      </c>
      <c r="P8410" t="s">
        <v>11354</v>
      </c>
      <c r="R8410" t="s">
        <v>11353</v>
      </c>
      <c r="S8410">
        <f>IF(SalesData[[#This Row],[Return Status]]="Returned",1,0)</f>
        <v>0</v>
      </c>
      <c r="U8410" s="2">
        <f>EOMONTH(SalesData[[#This Row],[Order Date]],0)</f>
        <v>45260</v>
      </c>
      <c r="V8410" s="9" t="str">
        <f>"Q"&amp;INT((MONTH(SalesData[[#This Row],[Order Date]])+2)/3)&amp;"-"&amp;YEAR(SalesData[[#This Row],[Order Date]])</f>
        <v>Q4-2023</v>
      </c>
    </row>
    <row r="8411" spans="1:22" x14ac:dyDescent="0.35">
      <c r="A8411" t="s">
        <v>8552</v>
      </c>
      <c r="B8411" s="1">
        <v>45231</v>
      </c>
      <c r="C8411" t="s">
        <v>26</v>
      </c>
      <c r="D8411" t="s">
        <v>13</v>
      </c>
      <c r="E8411">
        <v>5712137484</v>
      </c>
      <c r="F8411" t="s">
        <v>64</v>
      </c>
      <c r="G8411" t="s">
        <v>15</v>
      </c>
      <c r="H8411" t="s">
        <v>11357</v>
      </c>
      <c r="I8411" t="s">
        <v>17</v>
      </c>
      <c r="J8411" t="s">
        <v>62</v>
      </c>
      <c r="K8411">
        <v>4648.1400000000003</v>
      </c>
      <c r="L8411">
        <v>650.02</v>
      </c>
      <c r="M8411" t="s">
        <v>62</v>
      </c>
      <c r="N8411">
        <v>0.13984518538598201</v>
      </c>
      <c r="O8411" t="s">
        <v>11351</v>
      </c>
      <c r="P8411" t="s">
        <v>11352</v>
      </c>
      <c r="R8411" t="s">
        <v>11353</v>
      </c>
      <c r="S8411">
        <f>IF(SalesData[[#This Row],[Return Status]]="Returned",1,0)</f>
        <v>0</v>
      </c>
      <c r="T8411">
        <v>2085.91</v>
      </c>
      <c r="U8411" s="2">
        <f>EOMONTH(SalesData[[#This Row],[Order Date]],0)</f>
        <v>45260</v>
      </c>
      <c r="V8411" s="9" t="str">
        <f>"Q"&amp;INT((MONTH(SalesData[[#This Row],[Order Date]])+2)/3)&amp;"-"&amp;YEAR(SalesData[[#This Row],[Order Date]])</f>
        <v>Q4-2023</v>
      </c>
    </row>
    <row r="8412" spans="1:22" x14ac:dyDescent="0.35">
      <c r="A8412" t="s">
        <v>8553</v>
      </c>
      <c r="B8412" s="1">
        <v>45244</v>
      </c>
      <c r="C8412" t="s">
        <v>57</v>
      </c>
      <c r="D8412" t="s">
        <v>145</v>
      </c>
      <c r="E8412">
        <v>9402025383</v>
      </c>
      <c r="F8412" t="s">
        <v>83</v>
      </c>
      <c r="G8412" t="s">
        <v>84</v>
      </c>
      <c r="H8412" t="s">
        <v>85</v>
      </c>
      <c r="I8412" t="s">
        <v>31</v>
      </c>
      <c r="J8412" t="s">
        <v>65</v>
      </c>
      <c r="K8412">
        <v>1932.23</v>
      </c>
      <c r="L8412">
        <v>354.01</v>
      </c>
      <c r="M8412" t="s">
        <v>65</v>
      </c>
      <c r="N8412">
        <v>0.18321317855534799</v>
      </c>
      <c r="O8412" t="s">
        <v>11351</v>
      </c>
      <c r="P8412" t="s">
        <v>11352</v>
      </c>
      <c r="R8412" t="s">
        <v>11353</v>
      </c>
      <c r="S8412">
        <f>IF(SalesData[[#This Row],[Return Status]]="Returned",1,0)</f>
        <v>0</v>
      </c>
      <c r="T8412">
        <v>847.14</v>
      </c>
      <c r="U8412" s="2">
        <f>EOMONTH(SalesData[[#This Row],[Order Date]],0)</f>
        <v>45260</v>
      </c>
      <c r="V8412" s="9" t="str">
        <f>"Q"&amp;INT((MONTH(SalesData[[#This Row],[Order Date]])+2)/3)&amp;"-"&amp;YEAR(SalesData[[#This Row],[Order Date]])</f>
        <v>Q4-2023</v>
      </c>
    </row>
    <row r="8413" spans="1:22" x14ac:dyDescent="0.35">
      <c r="A8413" t="s">
        <v>8554</v>
      </c>
      <c r="B8413" s="1">
        <v>45237</v>
      </c>
      <c r="C8413" t="s">
        <v>87</v>
      </c>
      <c r="D8413" t="s">
        <v>99</v>
      </c>
      <c r="E8413">
        <v>3649376948</v>
      </c>
      <c r="F8413" t="s">
        <v>206</v>
      </c>
      <c r="G8413" t="s">
        <v>89</v>
      </c>
      <c r="H8413" t="s">
        <v>90</v>
      </c>
      <c r="I8413" t="s">
        <v>31</v>
      </c>
      <c r="J8413" t="s">
        <v>18</v>
      </c>
      <c r="K8413">
        <v>1645.59</v>
      </c>
      <c r="L8413">
        <v>167.77</v>
      </c>
      <c r="M8413" t="s">
        <v>19</v>
      </c>
      <c r="N8413">
        <v>0.101951275834199</v>
      </c>
      <c r="O8413" t="s">
        <v>11351</v>
      </c>
      <c r="P8413" t="s">
        <v>11352</v>
      </c>
      <c r="R8413" t="s">
        <v>11353</v>
      </c>
      <c r="S8413">
        <f>IF(SalesData[[#This Row],[Return Status]]="Returned",1,0)</f>
        <v>0</v>
      </c>
      <c r="T8413">
        <v>207.68</v>
      </c>
      <c r="U8413" s="2">
        <f>EOMONTH(SalesData[[#This Row],[Order Date]],0)</f>
        <v>45260</v>
      </c>
      <c r="V8413" s="9" t="str">
        <f>"Q"&amp;INT((MONTH(SalesData[[#This Row],[Order Date]])+2)/3)&amp;"-"&amp;YEAR(SalesData[[#This Row],[Order Date]])</f>
        <v>Q4-2023</v>
      </c>
    </row>
    <row r="8414" spans="1:22" x14ac:dyDescent="0.35">
      <c r="A8414" t="s">
        <v>8555</v>
      </c>
      <c r="B8414" s="1">
        <v>45255</v>
      </c>
      <c r="C8414" t="s">
        <v>94</v>
      </c>
      <c r="D8414" t="s">
        <v>145</v>
      </c>
      <c r="E8414">
        <v>7637516495</v>
      </c>
      <c r="F8414" t="s">
        <v>53</v>
      </c>
      <c r="G8414" t="s">
        <v>11371</v>
      </c>
      <c r="H8414" t="s">
        <v>55</v>
      </c>
      <c r="I8414" t="s">
        <v>31</v>
      </c>
      <c r="J8414" t="s">
        <v>18</v>
      </c>
      <c r="K8414">
        <v>967.79</v>
      </c>
      <c r="L8414">
        <v>197.24</v>
      </c>
      <c r="M8414" t="s">
        <v>19</v>
      </c>
      <c r="N8414">
        <v>0.20380454437429599</v>
      </c>
      <c r="O8414" t="s">
        <v>11355</v>
      </c>
      <c r="P8414" t="s">
        <v>11354</v>
      </c>
      <c r="R8414" t="s">
        <v>11353</v>
      </c>
      <c r="S8414">
        <f>IF(SalesData[[#This Row],[Return Status]]="Returned",1,0)</f>
        <v>0</v>
      </c>
      <c r="U8414" s="2">
        <f>EOMONTH(SalesData[[#This Row],[Order Date]],0)</f>
        <v>45260</v>
      </c>
      <c r="V8414" s="9" t="str">
        <f>"Q"&amp;INT((MONTH(SalesData[[#This Row],[Order Date]])+2)/3)&amp;"-"&amp;YEAR(SalesData[[#This Row],[Order Date]])</f>
        <v>Q4-2023</v>
      </c>
    </row>
    <row r="8415" spans="1:22" x14ac:dyDescent="0.35">
      <c r="A8415" t="s">
        <v>8556</v>
      </c>
      <c r="B8415" s="1">
        <v>45243</v>
      </c>
      <c r="C8415" t="s">
        <v>205</v>
      </c>
      <c r="D8415" t="s">
        <v>46</v>
      </c>
      <c r="E8415">
        <v>9785203374</v>
      </c>
      <c r="F8415" t="s">
        <v>238</v>
      </c>
      <c r="G8415" t="s">
        <v>74</v>
      </c>
      <c r="H8415" t="s">
        <v>75</v>
      </c>
      <c r="I8415" t="s">
        <v>36</v>
      </c>
      <c r="J8415" t="s">
        <v>18</v>
      </c>
      <c r="K8415">
        <v>4968.01</v>
      </c>
      <c r="L8415">
        <v>1480.33</v>
      </c>
      <c r="M8415" t="s">
        <v>19</v>
      </c>
      <c r="N8415">
        <v>0.29797242759173198</v>
      </c>
      <c r="O8415" t="s">
        <v>11351</v>
      </c>
      <c r="P8415" t="s">
        <v>11354</v>
      </c>
      <c r="R8415" t="s">
        <v>11353</v>
      </c>
      <c r="S8415">
        <f>IF(SalesData[[#This Row],[Return Status]]="Returned",1,0)</f>
        <v>0</v>
      </c>
      <c r="T8415">
        <v>2420.2800000000002</v>
      </c>
      <c r="U8415" s="2">
        <f>EOMONTH(SalesData[[#This Row],[Order Date]],0)</f>
        <v>45260</v>
      </c>
      <c r="V8415" s="9" t="str">
        <f>"Q"&amp;INT((MONTH(SalesData[[#This Row],[Order Date]])+2)/3)&amp;"-"&amp;YEAR(SalesData[[#This Row],[Order Date]])</f>
        <v>Q4-2023</v>
      </c>
    </row>
    <row r="8416" spans="1:22" x14ac:dyDescent="0.35">
      <c r="A8416" t="s">
        <v>8557</v>
      </c>
      <c r="B8416" s="1">
        <v>45238</v>
      </c>
      <c r="C8416" t="s">
        <v>176</v>
      </c>
      <c r="D8416" t="s">
        <v>13</v>
      </c>
      <c r="E8416">
        <v>3523491491</v>
      </c>
      <c r="F8416" t="s">
        <v>133</v>
      </c>
      <c r="G8416" t="s">
        <v>89</v>
      </c>
      <c r="H8416" t="s">
        <v>90</v>
      </c>
      <c r="I8416" t="s">
        <v>31</v>
      </c>
      <c r="J8416" t="s">
        <v>62</v>
      </c>
      <c r="K8416">
        <v>2044.74</v>
      </c>
      <c r="L8416">
        <v>252.68</v>
      </c>
      <c r="M8416" t="s">
        <v>62</v>
      </c>
      <c r="N8416">
        <v>0.123575613525436</v>
      </c>
      <c r="O8416" t="s">
        <v>11351</v>
      </c>
      <c r="P8416" t="s">
        <v>11352</v>
      </c>
      <c r="R8416" t="s">
        <v>11353</v>
      </c>
      <c r="S8416">
        <f>IF(SalesData[[#This Row],[Return Status]]="Returned",1,0)</f>
        <v>0</v>
      </c>
      <c r="T8416">
        <v>207.68</v>
      </c>
      <c r="U8416" s="2">
        <f>EOMONTH(SalesData[[#This Row],[Order Date]],0)</f>
        <v>45260</v>
      </c>
      <c r="V8416" s="9" t="str">
        <f>"Q"&amp;INT((MONTH(SalesData[[#This Row],[Order Date]])+2)/3)&amp;"-"&amp;YEAR(SalesData[[#This Row],[Order Date]])</f>
        <v>Q4-2023</v>
      </c>
    </row>
    <row r="8417" spans="1:22" x14ac:dyDescent="0.35">
      <c r="A8417" t="s">
        <v>8558</v>
      </c>
      <c r="B8417" s="1">
        <v>45259</v>
      </c>
      <c r="C8417" t="s">
        <v>67</v>
      </c>
      <c r="D8417" t="s">
        <v>46</v>
      </c>
      <c r="E8417">
        <v>6907569558</v>
      </c>
      <c r="F8417" t="s">
        <v>168</v>
      </c>
      <c r="G8417" t="s">
        <v>54</v>
      </c>
      <c r="H8417" t="s">
        <v>55</v>
      </c>
      <c r="I8417" t="s">
        <v>31</v>
      </c>
      <c r="J8417" t="s">
        <v>62</v>
      </c>
      <c r="K8417">
        <v>745.19</v>
      </c>
      <c r="L8417">
        <v>99.72</v>
      </c>
      <c r="M8417" t="s">
        <v>62</v>
      </c>
      <c r="N8417">
        <v>0.133818220856426</v>
      </c>
      <c r="O8417" t="s">
        <v>11355</v>
      </c>
      <c r="P8417" t="s">
        <v>11352</v>
      </c>
      <c r="R8417" t="s">
        <v>11353</v>
      </c>
      <c r="S8417">
        <f>IF(SalesData[[#This Row],[Return Status]]="Returned",1,0)</f>
        <v>0</v>
      </c>
      <c r="U8417" s="2">
        <f>EOMONTH(SalesData[[#This Row],[Order Date]],0)</f>
        <v>45260</v>
      </c>
      <c r="V8417" s="9" t="str">
        <f>"Q"&amp;INT((MONTH(SalesData[[#This Row],[Order Date]])+2)/3)&amp;"-"&amp;YEAR(SalesData[[#This Row],[Order Date]])</f>
        <v>Q4-2023</v>
      </c>
    </row>
    <row r="8418" spans="1:22" x14ac:dyDescent="0.35">
      <c r="A8418" t="s">
        <v>8559</v>
      </c>
      <c r="B8418" s="1">
        <v>45259</v>
      </c>
      <c r="C8418" t="s">
        <v>12</v>
      </c>
      <c r="D8418" t="s">
        <v>39</v>
      </c>
      <c r="E8418">
        <v>8355053095</v>
      </c>
      <c r="F8418" t="s">
        <v>154</v>
      </c>
      <c r="G8418" t="s">
        <v>29</v>
      </c>
      <c r="H8418" t="s">
        <v>30</v>
      </c>
      <c r="I8418" t="s">
        <v>31</v>
      </c>
      <c r="J8418" t="s">
        <v>65</v>
      </c>
      <c r="K8418">
        <v>3980.81</v>
      </c>
      <c r="L8418">
        <v>159.19</v>
      </c>
      <c r="M8418" t="s">
        <v>65</v>
      </c>
      <c r="N8418">
        <v>3.9989348901354201E-2</v>
      </c>
      <c r="O8418" t="s">
        <v>11351</v>
      </c>
      <c r="P8418" t="s">
        <v>11356</v>
      </c>
      <c r="R8418" t="s">
        <v>11353</v>
      </c>
      <c r="S8418">
        <f>IF(SalesData[[#This Row],[Return Status]]="Returned",1,0)</f>
        <v>0</v>
      </c>
      <c r="T8418">
        <v>2788.38</v>
      </c>
      <c r="U8418" s="2">
        <f>EOMONTH(SalesData[[#This Row],[Order Date]],0)</f>
        <v>45260</v>
      </c>
      <c r="V8418" s="9" t="str">
        <f>"Q"&amp;INT((MONTH(SalesData[[#This Row],[Order Date]])+2)/3)&amp;"-"&amp;YEAR(SalesData[[#This Row],[Order Date]])</f>
        <v>Q4-2023</v>
      </c>
    </row>
    <row r="8419" spans="1:22" x14ac:dyDescent="0.35">
      <c r="A8419" t="s">
        <v>8560</v>
      </c>
      <c r="B8419" s="1">
        <v>45241</v>
      </c>
      <c r="C8419" t="s">
        <v>52</v>
      </c>
      <c r="D8419" t="s">
        <v>27</v>
      </c>
      <c r="E8419">
        <v>5556731144</v>
      </c>
      <c r="F8419" t="s">
        <v>154</v>
      </c>
      <c r="G8419" t="s">
        <v>11370</v>
      </c>
      <c r="H8419" t="s">
        <v>30</v>
      </c>
      <c r="I8419" t="s">
        <v>31</v>
      </c>
      <c r="J8419" t="s">
        <v>18</v>
      </c>
      <c r="K8419">
        <v>2426.86</v>
      </c>
      <c r="L8419">
        <v>559.15</v>
      </c>
      <c r="M8419" t="s">
        <v>19</v>
      </c>
      <c r="N8419">
        <v>0.230400599952202</v>
      </c>
      <c r="O8419" t="s">
        <v>11351</v>
      </c>
      <c r="P8419" t="s">
        <v>11354</v>
      </c>
      <c r="R8419" t="s">
        <v>11353</v>
      </c>
      <c r="S8419">
        <f>IF(SalesData[[#This Row],[Return Status]]="Returned",1,0)</f>
        <v>0</v>
      </c>
      <c r="U8419" s="2">
        <f>EOMONTH(SalesData[[#This Row],[Order Date]],0)</f>
        <v>45260</v>
      </c>
      <c r="V8419" s="9" t="str">
        <f>"Q"&amp;INT((MONTH(SalesData[[#This Row],[Order Date]])+2)/3)&amp;"-"&amp;YEAR(SalesData[[#This Row],[Order Date]])</f>
        <v>Q4-2023</v>
      </c>
    </row>
    <row r="8420" spans="1:22" x14ac:dyDescent="0.35">
      <c r="A8420" t="s">
        <v>8561</v>
      </c>
      <c r="B8420" s="1">
        <v>45246</v>
      </c>
      <c r="C8420" t="s">
        <v>77</v>
      </c>
      <c r="D8420" t="s">
        <v>72</v>
      </c>
      <c r="E8420">
        <v>5252857775</v>
      </c>
      <c r="F8420" t="s">
        <v>73</v>
      </c>
      <c r="G8420" t="s">
        <v>74</v>
      </c>
      <c r="H8420" t="s">
        <v>75</v>
      </c>
      <c r="I8420" t="s">
        <v>36</v>
      </c>
      <c r="J8420" t="s">
        <v>65</v>
      </c>
      <c r="K8420">
        <v>4333.99</v>
      </c>
      <c r="L8420">
        <v>402.89</v>
      </c>
      <c r="M8420" t="s">
        <v>65</v>
      </c>
      <c r="N8420">
        <v>9.2960528289174602E-2</v>
      </c>
      <c r="O8420" t="s">
        <v>11351</v>
      </c>
      <c r="P8420" t="s">
        <v>11356</v>
      </c>
      <c r="R8420" t="s">
        <v>11353</v>
      </c>
      <c r="S8420">
        <f>IF(SalesData[[#This Row],[Return Status]]="Returned",1,0)</f>
        <v>0</v>
      </c>
      <c r="T8420">
        <v>2420.2800000000002</v>
      </c>
      <c r="U8420" s="2">
        <f>EOMONTH(SalesData[[#This Row],[Order Date]],0)</f>
        <v>45260</v>
      </c>
      <c r="V8420" s="9" t="str">
        <f>"Q"&amp;INT((MONTH(SalesData[[#This Row],[Order Date]])+2)/3)&amp;"-"&amp;YEAR(SalesData[[#This Row],[Order Date]])</f>
        <v>Q4-2023</v>
      </c>
    </row>
    <row r="8421" spans="1:22" x14ac:dyDescent="0.35">
      <c r="A8421" t="s">
        <v>8562</v>
      </c>
      <c r="B8421" s="1">
        <v>45233</v>
      </c>
      <c r="C8421" t="s">
        <v>144</v>
      </c>
      <c r="D8421" t="s">
        <v>99</v>
      </c>
      <c r="E8421">
        <v>9470997125</v>
      </c>
      <c r="F8421" t="s">
        <v>103</v>
      </c>
      <c r="G8421" t="s">
        <v>23</v>
      </c>
      <c r="H8421" t="s">
        <v>24</v>
      </c>
      <c r="I8421" t="s">
        <v>17</v>
      </c>
      <c r="J8421" t="s">
        <v>65</v>
      </c>
      <c r="K8421">
        <v>3645.07</v>
      </c>
      <c r="L8421">
        <v>218.63</v>
      </c>
      <c r="M8421" t="s">
        <v>65</v>
      </c>
      <c r="N8421">
        <v>5.9979643737980301E-2</v>
      </c>
      <c r="O8421" t="s">
        <v>11351</v>
      </c>
      <c r="P8421" t="s">
        <v>11356</v>
      </c>
      <c r="R8421" t="s">
        <v>11353</v>
      </c>
      <c r="S8421">
        <f>IF(SalesData[[#This Row],[Return Status]]="Returned",1,0)</f>
        <v>0</v>
      </c>
      <c r="T8421">
        <v>2821.33</v>
      </c>
      <c r="U8421" s="2">
        <f>EOMONTH(SalesData[[#This Row],[Order Date]],0)</f>
        <v>45260</v>
      </c>
      <c r="V8421" s="9" t="str">
        <f>"Q"&amp;INT((MONTH(SalesData[[#This Row],[Order Date]])+2)/3)&amp;"-"&amp;YEAR(SalesData[[#This Row],[Order Date]])</f>
        <v>Q4-2023</v>
      </c>
    </row>
    <row r="8422" spans="1:22" x14ac:dyDescent="0.35">
      <c r="A8422" t="s">
        <v>8563</v>
      </c>
      <c r="B8422" s="1">
        <v>45237</v>
      </c>
      <c r="C8422" t="s">
        <v>139</v>
      </c>
      <c r="D8422" t="s">
        <v>145</v>
      </c>
      <c r="E8422">
        <v>6509323435</v>
      </c>
      <c r="F8422" t="s">
        <v>107</v>
      </c>
      <c r="G8422" t="s">
        <v>15</v>
      </c>
      <c r="H8422" t="s">
        <v>16</v>
      </c>
      <c r="I8422" t="s">
        <v>17</v>
      </c>
      <c r="J8422" t="s">
        <v>19</v>
      </c>
      <c r="K8422">
        <v>3950.94</v>
      </c>
      <c r="L8422">
        <v>1069.3399999999999</v>
      </c>
      <c r="M8422" t="s">
        <v>19</v>
      </c>
      <c r="N8422">
        <v>0.27065457840412699</v>
      </c>
      <c r="O8422" t="s">
        <v>11351</v>
      </c>
      <c r="P8422" t="s">
        <v>11354</v>
      </c>
      <c r="R8422" t="s">
        <v>11353</v>
      </c>
      <c r="S8422">
        <f>IF(SalesData[[#This Row],[Return Status]]="Returned",1,0)</f>
        <v>0</v>
      </c>
      <c r="T8422">
        <v>2085.91</v>
      </c>
      <c r="U8422" s="2">
        <f>EOMONTH(SalesData[[#This Row],[Order Date]],0)</f>
        <v>45260</v>
      </c>
      <c r="V8422" s="9" t="str">
        <f>"Q"&amp;INT((MONTH(SalesData[[#This Row],[Order Date]])+2)/3)&amp;"-"&amp;YEAR(SalesData[[#This Row],[Order Date]])</f>
        <v>Q4-2023</v>
      </c>
    </row>
    <row r="8423" spans="1:22" x14ac:dyDescent="0.35">
      <c r="A8423" t="s">
        <v>8564</v>
      </c>
      <c r="B8423" s="1">
        <v>45250</v>
      </c>
      <c r="C8423" t="s">
        <v>111</v>
      </c>
      <c r="D8423" t="s">
        <v>46</v>
      </c>
      <c r="E8423">
        <v>6891336543</v>
      </c>
      <c r="F8423" t="s">
        <v>154</v>
      </c>
      <c r="G8423" t="s">
        <v>1013</v>
      </c>
      <c r="H8423" t="s">
        <v>30</v>
      </c>
      <c r="I8423" t="s">
        <v>31</v>
      </c>
      <c r="J8423" t="s">
        <v>65</v>
      </c>
      <c r="K8423">
        <v>1469.21</v>
      </c>
      <c r="L8423">
        <v>53.37</v>
      </c>
      <c r="M8423" t="s">
        <v>65</v>
      </c>
      <c r="N8423">
        <v>3.6325644393926E-2</v>
      </c>
      <c r="O8423" t="s">
        <v>11351</v>
      </c>
      <c r="P8423" t="s">
        <v>11356</v>
      </c>
      <c r="R8423" t="s">
        <v>11353</v>
      </c>
      <c r="S8423">
        <f>IF(SalesData[[#This Row],[Return Status]]="Returned",1,0)</f>
        <v>0</v>
      </c>
      <c r="U8423" s="2">
        <f>EOMONTH(SalesData[[#This Row],[Order Date]],0)</f>
        <v>45260</v>
      </c>
      <c r="V8423" s="9" t="str">
        <f>"Q"&amp;INT((MONTH(SalesData[[#This Row],[Order Date]])+2)/3)&amp;"-"&amp;YEAR(SalesData[[#This Row],[Order Date]])</f>
        <v>Q4-2023</v>
      </c>
    </row>
    <row r="8424" spans="1:22" x14ac:dyDescent="0.35">
      <c r="A8424" t="s">
        <v>8565</v>
      </c>
      <c r="B8424" s="1">
        <v>45236</v>
      </c>
      <c r="C8424" t="s">
        <v>113</v>
      </c>
      <c r="D8424" t="s">
        <v>46</v>
      </c>
      <c r="E8424">
        <v>3255080835</v>
      </c>
      <c r="F8424" t="s">
        <v>47</v>
      </c>
      <c r="G8424" t="s">
        <v>23</v>
      </c>
      <c r="H8424" t="s">
        <v>24</v>
      </c>
      <c r="I8424" t="s">
        <v>17</v>
      </c>
      <c r="J8424" t="s">
        <v>18</v>
      </c>
      <c r="K8424">
        <v>4291.67</v>
      </c>
      <c r="L8424">
        <v>1250.3499999999999</v>
      </c>
      <c r="M8424" t="s">
        <v>19</v>
      </c>
      <c r="N8424">
        <v>0.291343463034203</v>
      </c>
      <c r="O8424" t="s">
        <v>11351</v>
      </c>
      <c r="P8424" t="s">
        <v>11354</v>
      </c>
      <c r="R8424" t="s">
        <v>11353</v>
      </c>
      <c r="S8424">
        <f>IF(SalesData[[#This Row],[Return Status]]="Returned",1,0)</f>
        <v>0</v>
      </c>
      <c r="T8424">
        <v>2821.33</v>
      </c>
      <c r="U8424" s="2">
        <f>EOMONTH(SalesData[[#This Row],[Order Date]],0)</f>
        <v>45260</v>
      </c>
      <c r="V8424" s="9" t="str">
        <f>"Q"&amp;INT((MONTH(SalesData[[#This Row],[Order Date]])+2)/3)&amp;"-"&amp;YEAR(SalesData[[#This Row],[Order Date]])</f>
        <v>Q4-2023</v>
      </c>
    </row>
    <row r="8425" spans="1:22" x14ac:dyDescent="0.35">
      <c r="A8425" t="s">
        <v>8566</v>
      </c>
      <c r="B8425" s="1">
        <v>45252</v>
      </c>
      <c r="C8425" t="s">
        <v>49</v>
      </c>
      <c r="D8425" t="s">
        <v>46</v>
      </c>
      <c r="E8425">
        <v>9856529921</v>
      </c>
      <c r="F8425" t="s">
        <v>163</v>
      </c>
      <c r="G8425" t="s">
        <v>11381</v>
      </c>
      <c r="H8425" t="s">
        <v>165</v>
      </c>
      <c r="I8425" t="s">
        <v>36</v>
      </c>
      <c r="J8425" t="s">
        <v>62</v>
      </c>
      <c r="K8425">
        <v>4506.99</v>
      </c>
      <c r="L8425">
        <v>949.05</v>
      </c>
      <c r="M8425" t="s">
        <v>62</v>
      </c>
      <c r="N8425">
        <v>0.21057291007967599</v>
      </c>
      <c r="O8425" t="s">
        <v>11351</v>
      </c>
      <c r="P8425" t="s">
        <v>11354</v>
      </c>
      <c r="R8425" t="s">
        <v>11353</v>
      </c>
      <c r="S8425">
        <f>IF(SalesData[[#This Row],[Return Status]]="Returned",1,0)</f>
        <v>0</v>
      </c>
      <c r="U8425" s="2">
        <f>EOMONTH(SalesData[[#This Row],[Order Date]],0)</f>
        <v>45260</v>
      </c>
      <c r="V8425" s="9" t="str">
        <f>"Q"&amp;INT((MONTH(SalesData[[#This Row],[Order Date]])+2)/3)&amp;"-"&amp;YEAR(SalesData[[#This Row],[Order Date]])</f>
        <v>Q4-2023</v>
      </c>
    </row>
    <row r="8426" spans="1:22" x14ac:dyDescent="0.35">
      <c r="A8426" t="s">
        <v>8567</v>
      </c>
      <c r="B8426" s="1">
        <v>45246</v>
      </c>
      <c r="C8426" t="s">
        <v>139</v>
      </c>
      <c r="D8426" t="s">
        <v>46</v>
      </c>
      <c r="E8426">
        <v>7493456136</v>
      </c>
      <c r="F8426" t="s">
        <v>22</v>
      </c>
      <c r="G8426" t="s">
        <v>11368</v>
      </c>
      <c r="H8426" t="s">
        <v>24</v>
      </c>
      <c r="I8426" t="s">
        <v>17</v>
      </c>
      <c r="J8426" t="s">
        <v>18</v>
      </c>
      <c r="K8426">
        <v>3265.18</v>
      </c>
      <c r="L8426">
        <v>911.81</v>
      </c>
      <c r="M8426" t="s">
        <v>19</v>
      </c>
      <c r="N8426">
        <v>0.279252598631622</v>
      </c>
      <c r="O8426" t="s">
        <v>11351</v>
      </c>
      <c r="P8426" t="s">
        <v>11354</v>
      </c>
      <c r="R8426" t="s">
        <v>11353</v>
      </c>
      <c r="S8426">
        <f>IF(SalesData[[#This Row],[Return Status]]="Returned",1,0)</f>
        <v>0</v>
      </c>
      <c r="U8426" s="2">
        <f>EOMONTH(SalesData[[#This Row],[Order Date]],0)</f>
        <v>45260</v>
      </c>
      <c r="V8426" s="9" t="str">
        <f>"Q"&amp;INT((MONTH(SalesData[[#This Row],[Order Date]])+2)/3)&amp;"-"&amp;YEAR(SalesData[[#This Row],[Order Date]])</f>
        <v>Q4-2023</v>
      </c>
    </row>
    <row r="8427" spans="1:22" x14ac:dyDescent="0.35">
      <c r="A8427" t="s">
        <v>8568</v>
      </c>
      <c r="B8427" s="1">
        <v>45249</v>
      </c>
      <c r="C8427" t="s">
        <v>26</v>
      </c>
      <c r="D8427" t="s">
        <v>46</v>
      </c>
      <c r="E8427">
        <v>6965198505</v>
      </c>
      <c r="F8427" t="s">
        <v>120</v>
      </c>
      <c r="G8427" t="s">
        <v>11367</v>
      </c>
      <c r="H8427" t="s">
        <v>121</v>
      </c>
      <c r="I8427" t="s">
        <v>17</v>
      </c>
      <c r="J8427" t="s">
        <v>65</v>
      </c>
      <c r="K8427">
        <v>61.65</v>
      </c>
      <c r="L8427">
        <v>7.65</v>
      </c>
      <c r="M8427" t="s">
        <v>65</v>
      </c>
      <c r="N8427">
        <v>0.124087591240876</v>
      </c>
      <c r="O8427" t="s">
        <v>11361</v>
      </c>
      <c r="P8427" t="s">
        <v>11352</v>
      </c>
      <c r="R8427" t="s">
        <v>11353</v>
      </c>
      <c r="S8427">
        <f>IF(SalesData[[#This Row],[Return Status]]="Returned",1,0)</f>
        <v>0</v>
      </c>
      <c r="U8427" s="2">
        <f>EOMONTH(SalesData[[#This Row],[Order Date]],0)</f>
        <v>45260</v>
      </c>
      <c r="V8427" s="9" t="str">
        <f>"Q"&amp;INT((MONTH(SalesData[[#This Row],[Order Date]])+2)/3)&amp;"-"&amp;YEAR(SalesData[[#This Row],[Order Date]])</f>
        <v>Q4-2023</v>
      </c>
    </row>
    <row r="8428" spans="1:22" x14ac:dyDescent="0.35">
      <c r="A8428" t="s">
        <v>8569</v>
      </c>
      <c r="B8428" s="1">
        <v>45252</v>
      </c>
      <c r="C8428" t="s">
        <v>87</v>
      </c>
      <c r="D8428" t="s">
        <v>27</v>
      </c>
      <c r="E8428">
        <v>6642940265</v>
      </c>
      <c r="F8428" t="s">
        <v>238</v>
      </c>
      <c r="G8428" t="s">
        <v>74</v>
      </c>
      <c r="H8428" t="s">
        <v>75</v>
      </c>
      <c r="I8428" t="s">
        <v>36</v>
      </c>
      <c r="J8428" t="s">
        <v>62</v>
      </c>
      <c r="K8428">
        <v>1349.68</v>
      </c>
      <c r="L8428">
        <v>310.42</v>
      </c>
      <c r="M8428" t="s">
        <v>62</v>
      </c>
      <c r="N8428">
        <v>0.229995258135262</v>
      </c>
      <c r="O8428" t="s">
        <v>11351</v>
      </c>
      <c r="P8428" t="s">
        <v>11354</v>
      </c>
      <c r="R8428" t="s">
        <v>11353</v>
      </c>
      <c r="S8428">
        <f>IF(SalesData[[#This Row],[Return Status]]="Returned",1,0)</f>
        <v>0</v>
      </c>
      <c r="T8428">
        <v>2420.2800000000002</v>
      </c>
      <c r="U8428" s="2">
        <f>EOMONTH(SalesData[[#This Row],[Order Date]],0)</f>
        <v>45260</v>
      </c>
      <c r="V8428" s="9" t="str">
        <f>"Q"&amp;INT((MONTH(SalesData[[#This Row],[Order Date]])+2)/3)&amp;"-"&amp;YEAR(SalesData[[#This Row],[Order Date]])</f>
        <v>Q4-2023</v>
      </c>
    </row>
    <row r="8429" spans="1:22" x14ac:dyDescent="0.35">
      <c r="A8429" t="s">
        <v>8570</v>
      </c>
      <c r="B8429" s="1">
        <v>45231</v>
      </c>
      <c r="C8429" t="s">
        <v>97</v>
      </c>
      <c r="D8429" t="s">
        <v>27</v>
      </c>
      <c r="E8429">
        <v>3358112370</v>
      </c>
      <c r="F8429" t="s">
        <v>387</v>
      </c>
      <c r="G8429" t="s">
        <v>89</v>
      </c>
      <c r="H8429" t="s">
        <v>90</v>
      </c>
      <c r="I8429" t="s">
        <v>31</v>
      </c>
      <c r="J8429" t="s">
        <v>65</v>
      </c>
      <c r="K8429">
        <v>2331.25</v>
      </c>
      <c r="L8429">
        <v>467.17</v>
      </c>
      <c r="M8429" t="s">
        <v>65</v>
      </c>
      <c r="N8429">
        <v>0.20039463806970501</v>
      </c>
      <c r="O8429" t="s">
        <v>11351</v>
      </c>
      <c r="P8429" t="s">
        <v>11354</v>
      </c>
      <c r="R8429" t="s">
        <v>11353</v>
      </c>
      <c r="S8429">
        <f>IF(SalesData[[#This Row],[Return Status]]="Returned",1,0)</f>
        <v>0</v>
      </c>
      <c r="T8429">
        <v>207.68</v>
      </c>
      <c r="U8429" s="2">
        <f>EOMONTH(SalesData[[#This Row],[Order Date]],0)</f>
        <v>45260</v>
      </c>
      <c r="V8429" s="9" t="str">
        <f>"Q"&amp;INT((MONTH(SalesData[[#This Row],[Order Date]])+2)/3)&amp;"-"&amp;YEAR(SalesData[[#This Row],[Order Date]])</f>
        <v>Q4-2023</v>
      </c>
    </row>
    <row r="8430" spans="1:22" x14ac:dyDescent="0.35">
      <c r="A8430" t="s">
        <v>8571</v>
      </c>
      <c r="B8430" s="1">
        <v>45256</v>
      </c>
      <c r="C8430" t="s">
        <v>49</v>
      </c>
      <c r="D8430" t="s">
        <v>99</v>
      </c>
      <c r="E8430">
        <v>7708214409</v>
      </c>
      <c r="F8430" t="s">
        <v>181</v>
      </c>
      <c r="G8430" t="s">
        <v>54</v>
      </c>
      <c r="H8430" t="s">
        <v>55</v>
      </c>
      <c r="I8430" t="s">
        <v>31</v>
      </c>
      <c r="J8430" t="s">
        <v>65</v>
      </c>
      <c r="K8430">
        <v>3516.27</v>
      </c>
      <c r="L8430">
        <v>875.32</v>
      </c>
      <c r="M8430" t="s">
        <v>65</v>
      </c>
      <c r="N8430">
        <v>0.24893423997588399</v>
      </c>
      <c r="O8430" t="s">
        <v>11351</v>
      </c>
      <c r="P8430" t="s">
        <v>11354</v>
      </c>
      <c r="R8430" t="s">
        <v>11353</v>
      </c>
      <c r="S8430">
        <f>IF(SalesData[[#This Row],[Return Status]]="Returned",1,0)</f>
        <v>0</v>
      </c>
      <c r="U8430" s="2">
        <f>EOMONTH(SalesData[[#This Row],[Order Date]],0)</f>
        <v>45260</v>
      </c>
      <c r="V8430" s="9" t="str">
        <f>"Q"&amp;INT((MONTH(SalesData[[#This Row],[Order Date]])+2)/3)&amp;"-"&amp;YEAR(SalesData[[#This Row],[Order Date]])</f>
        <v>Q4-2023</v>
      </c>
    </row>
    <row r="8431" spans="1:22" x14ac:dyDescent="0.35">
      <c r="A8431" t="s">
        <v>8572</v>
      </c>
      <c r="B8431" s="1">
        <v>45259</v>
      </c>
      <c r="C8431" t="s">
        <v>205</v>
      </c>
      <c r="D8431" t="s">
        <v>39</v>
      </c>
      <c r="E8431">
        <v>7358139873</v>
      </c>
      <c r="F8431" t="s">
        <v>107</v>
      </c>
      <c r="G8431" t="s">
        <v>11362</v>
      </c>
      <c r="H8431" t="s">
        <v>16</v>
      </c>
      <c r="I8431" t="s">
        <v>17</v>
      </c>
      <c r="J8431" t="s">
        <v>42</v>
      </c>
      <c r="K8431">
        <v>2352.81</v>
      </c>
      <c r="L8431">
        <v>239.56</v>
      </c>
      <c r="M8431" t="s">
        <v>43</v>
      </c>
      <c r="N8431">
        <v>0.10181867639120901</v>
      </c>
      <c r="O8431" t="s">
        <v>11351</v>
      </c>
      <c r="P8431" t="s">
        <v>11352</v>
      </c>
      <c r="R8431" t="s">
        <v>11353</v>
      </c>
      <c r="S8431">
        <f>IF(SalesData[[#This Row],[Return Status]]="Returned",1,0)</f>
        <v>0</v>
      </c>
      <c r="U8431" s="2">
        <f>EOMONTH(SalesData[[#This Row],[Order Date]],0)</f>
        <v>45260</v>
      </c>
      <c r="V8431" s="9" t="str">
        <f>"Q"&amp;INT((MONTH(SalesData[[#This Row],[Order Date]])+2)/3)&amp;"-"&amp;YEAR(SalesData[[#This Row],[Order Date]])</f>
        <v>Q4-2023</v>
      </c>
    </row>
    <row r="8432" spans="1:22" x14ac:dyDescent="0.35">
      <c r="A8432" t="s">
        <v>8573</v>
      </c>
      <c r="B8432" s="1">
        <v>45250</v>
      </c>
      <c r="C8432" t="s">
        <v>144</v>
      </c>
      <c r="D8432" t="s">
        <v>46</v>
      </c>
      <c r="E8432">
        <v>1107381259</v>
      </c>
      <c r="F8432" t="s">
        <v>22</v>
      </c>
      <c r="G8432" t="s">
        <v>11368</v>
      </c>
      <c r="H8432" t="s">
        <v>24</v>
      </c>
      <c r="I8432" t="s">
        <v>17</v>
      </c>
      <c r="J8432" t="s">
        <v>65</v>
      </c>
      <c r="K8432">
        <v>3409.32</v>
      </c>
      <c r="L8432">
        <v>259.13</v>
      </c>
      <c r="M8432" t="s">
        <v>65</v>
      </c>
      <c r="N8432">
        <v>7.6006359039339194E-2</v>
      </c>
      <c r="O8432" t="s">
        <v>11351</v>
      </c>
      <c r="P8432" t="s">
        <v>11356</v>
      </c>
      <c r="R8432" t="s">
        <v>11353</v>
      </c>
      <c r="S8432">
        <f>IF(SalesData[[#This Row],[Return Status]]="Returned",1,0)</f>
        <v>0</v>
      </c>
      <c r="U8432" s="2">
        <f>EOMONTH(SalesData[[#This Row],[Order Date]],0)</f>
        <v>45260</v>
      </c>
      <c r="V8432" s="9" t="str">
        <f>"Q"&amp;INT((MONTH(SalesData[[#This Row],[Order Date]])+2)/3)&amp;"-"&amp;YEAR(SalesData[[#This Row],[Order Date]])</f>
        <v>Q4-2023</v>
      </c>
    </row>
    <row r="8433" spans="1:22" x14ac:dyDescent="0.35">
      <c r="A8433" t="s">
        <v>8574</v>
      </c>
      <c r="B8433" s="1">
        <v>45248</v>
      </c>
      <c r="C8433" t="s">
        <v>176</v>
      </c>
      <c r="D8433" t="s">
        <v>72</v>
      </c>
      <c r="E8433">
        <v>6268868043</v>
      </c>
      <c r="F8433" t="s">
        <v>292</v>
      </c>
      <c r="G8433" t="s">
        <v>69</v>
      </c>
      <c r="H8433" t="s">
        <v>41</v>
      </c>
      <c r="I8433" t="s">
        <v>31</v>
      </c>
      <c r="J8433" t="s">
        <v>18</v>
      </c>
      <c r="K8433">
        <v>1860.72</v>
      </c>
      <c r="L8433">
        <v>512.98</v>
      </c>
      <c r="M8433" t="s">
        <v>19</v>
      </c>
      <c r="N8433">
        <v>0.27568898060965602</v>
      </c>
      <c r="O8433" t="s">
        <v>11351</v>
      </c>
      <c r="P8433" t="s">
        <v>11354</v>
      </c>
      <c r="R8433" t="s">
        <v>11353</v>
      </c>
      <c r="S8433">
        <f>IF(SalesData[[#This Row],[Return Status]]="Returned",1,0)</f>
        <v>0</v>
      </c>
      <c r="T8433">
        <v>2081.52</v>
      </c>
      <c r="U8433" s="2">
        <f>EOMONTH(SalesData[[#This Row],[Order Date]],0)</f>
        <v>45260</v>
      </c>
      <c r="V8433" s="9" t="str">
        <f>"Q"&amp;INT((MONTH(SalesData[[#This Row],[Order Date]])+2)/3)&amp;"-"&amp;YEAR(SalesData[[#This Row],[Order Date]])</f>
        <v>Q4-2023</v>
      </c>
    </row>
    <row r="8434" spans="1:22" x14ac:dyDescent="0.35">
      <c r="A8434" t="s">
        <v>8575</v>
      </c>
      <c r="B8434" s="1">
        <v>45236</v>
      </c>
      <c r="C8434" t="s">
        <v>106</v>
      </c>
      <c r="D8434" t="s">
        <v>13</v>
      </c>
      <c r="E8434">
        <v>2120020819</v>
      </c>
      <c r="F8434" t="s">
        <v>81</v>
      </c>
      <c r="G8434" t="s">
        <v>74</v>
      </c>
      <c r="H8434" t="s">
        <v>75</v>
      </c>
      <c r="I8434" t="s">
        <v>36</v>
      </c>
      <c r="J8434" t="s">
        <v>62</v>
      </c>
      <c r="K8434">
        <v>1974.39</v>
      </c>
      <c r="L8434">
        <v>86.65</v>
      </c>
      <c r="M8434" t="s">
        <v>62</v>
      </c>
      <c r="N8434">
        <v>4.38869726852344E-2</v>
      </c>
      <c r="O8434" t="s">
        <v>11351</v>
      </c>
      <c r="P8434" t="s">
        <v>11356</v>
      </c>
      <c r="Q8434" t="s">
        <v>11363</v>
      </c>
      <c r="R8434" t="s">
        <v>11360</v>
      </c>
      <c r="S8434">
        <f>IF(SalesData[[#This Row],[Return Status]]="Returned",1,0)</f>
        <v>1</v>
      </c>
      <c r="T8434">
        <v>2420.2800000000002</v>
      </c>
      <c r="U8434" s="2">
        <f>EOMONTH(SalesData[[#This Row],[Order Date]],0)</f>
        <v>45260</v>
      </c>
      <c r="V8434" s="9" t="str">
        <f>"Q"&amp;INT((MONTH(SalesData[[#This Row],[Order Date]])+2)/3)&amp;"-"&amp;YEAR(SalesData[[#This Row],[Order Date]])</f>
        <v>Q4-2023</v>
      </c>
    </row>
    <row r="8435" spans="1:22" x14ac:dyDescent="0.35">
      <c r="A8435" t="s">
        <v>8576</v>
      </c>
      <c r="B8435" s="1">
        <v>45252</v>
      </c>
      <c r="C8435" t="s">
        <v>325</v>
      </c>
      <c r="D8435" t="s">
        <v>80</v>
      </c>
      <c r="E8435">
        <v>6811170015</v>
      </c>
      <c r="F8435" t="s">
        <v>129</v>
      </c>
      <c r="G8435" t="s">
        <v>54</v>
      </c>
      <c r="H8435" t="s">
        <v>55</v>
      </c>
      <c r="I8435" t="s">
        <v>31</v>
      </c>
      <c r="J8435" t="s">
        <v>18</v>
      </c>
      <c r="K8435">
        <v>1441.81</v>
      </c>
      <c r="L8435">
        <v>157.18</v>
      </c>
      <c r="M8435" t="s">
        <v>19</v>
      </c>
      <c r="N8435">
        <v>0.109015751035157</v>
      </c>
      <c r="O8435" t="s">
        <v>11351</v>
      </c>
      <c r="P8435" t="s">
        <v>11352</v>
      </c>
      <c r="R8435" t="s">
        <v>11353</v>
      </c>
      <c r="S8435">
        <f>IF(SalesData[[#This Row],[Return Status]]="Returned",1,0)</f>
        <v>0</v>
      </c>
      <c r="U8435" s="2">
        <f>EOMONTH(SalesData[[#This Row],[Order Date]],0)</f>
        <v>45260</v>
      </c>
      <c r="V8435" s="9" t="str">
        <f>"Q"&amp;INT((MONTH(SalesData[[#This Row],[Order Date]])+2)/3)&amp;"-"&amp;YEAR(SalesData[[#This Row],[Order Date]])</f>
        <v>Q4-2023</v>
      </c>
    </row>
    <row r="8436" spans="1:22" x14ac:dyDescent="0.35">
      <c r="A8436" t="s">
        <v>8577</v>
      </c>
      <c r="B8436" s="1">
        <v>45231</v>
      </c>
      <c r="C8436" t="s">
        <v>132</v>
      </c>
      <c r="D8436" t="s">
        <v>99</v>
      </c>
      <c r="E8436">
        <v>461950447</v>
      </c>
      <c r="F8436" t="s">
        <v>22</v>
      </c>
      <c r="G8436" t="s">
        <v>23</v>
      </c>
      <c r="H8436" t="s">
        <v>11357</v>
      </c>
      <c r="I8436" t="s">
        <v>17</v>
      </c>
      <c r="J8436" t="s">
        <v>43</v>
      </c>
      <c r="K8436">
        <v>579.16</v>
      </c>
      <c r="L8436">
        <v>116.63</v>
      </c>
      <c r="M8436" t="s">
        <v>43</v>
      </c>
      <c r="N8436">
        <v>0.20137785758685001</v>
      </c>
      <c r="O8436" t="s">
        <v>11355</v>
      </c>
      <c r="P8436" t="s">
        <v>11354</v>
      </c>
      <c r="R8436" t="s">
        <v>11353</v>
      </c>
      <c r="S8436">
        <f>IF(SalesData[[#This Row],[Return Status]]="Returned",1,0)</f>
        <v>0</v>
      </c>
      <c r="T8436">
        <v>2821.33</v>
      </c>
      <c r="U8436" s="2">
        <f>EOMONTH(SalesData[[#This Row],[Order Date]],0)</f>
        <v>45260</v>
      </c>
      <c r="V8436" s="9" t="str">
        <f>"Q"&amp;INT((MONTH(SalesData[[#This Row],[Order Date]])+2)/3)&amp;"-"&amp;YEAR(SalesData[[#This Row],[Order Date]])</f>
        <v>Q4-2023</v>
      </c>
    </row>
    <row r="8437" spans="1:22" x14ac:dyDescent="0.35">
      <c r="A8437" t="s">
        <v>8578</v>
      </c>
      <c r="B8437" s="1">
        <v>45234</v>
      </c>
      <c r="C8437" t="s">
        <v>176</v>
      </c>
      <c r="D8437" t="s">
        <v>13</v>
      </c>
      <c r="E8437">
        <v>9717214542</v>
      </c>
      <c r="F8437" t="s">
        <v>73</v>
      </c>
      <c r="G8437" t="s">
        <v>74</v>
      </c>
      <c r="H8437" t="s">
        <v>75</v>
      </c>
      <c r="I8437" t="s">
        <v>36</v>
      </c>
      <c r="J8437" t="s">
        <v>62</v>
      </c>
      <c r="K8437">
        <v>4995.7700000000004</v>
      </c>
      <c r="L8437">
        <v>1025.1600000000001</v>
      </c>
      <c r="M8437" t="s">
        <v>62</v>
      </c>
      <c r="N8437">
        <v>0.20520560394093401</v>
      </c>
      <c r="O8437" t="s">
        <v>11351</v>
      </c>
      <c r="P8437" t="s">
        <v>11354</v>
      </c>
      <c r="R8437" t="s">
        <v>11353</v>
      </c>
      <c r="S8437">
        <f>IF(SalesData[[#This Row],[Return Status]]="Returned",1,0)</f>
        <v>0</v>
      </c>
      <c r="T8437">
        <v>2420.2800000000002</v>
      </c>
      <c r="U8437" s="2">
        <f>EOMONTH(SalesData[[#This Row],[Order Date]],0)</f>
        <v>45260</v>
      </c>
      <c r="V8437" s="9" t="str">
        <f>"Q"&amp;INT((MONTH(SalesData[[#This Row],[Order Date]])+2)/3)&amp;"-"&amp;YEAR(SalesData[[#This Row],[Order Date]])</f>
        <v>Q4-2023</v>
      </c>
    </row>
    <row r="8438" spans="1:22" x14ac:dyDescent="0.35">
      <c r="A8438" t="s">
        <v>8579</v>
      </c>
      <c r="B8438" s="1">
        <v>45236</v>
      </c>
      <c r="C8438" t="s">
        <v>38</v>
      </c>
      <c r="D8438" t="s">
        <v>145</v>
      </c>
      <c r="E8438">
        <v>9541453865</v>
      </c>
      <c r="F8438" t="s">
        <v>28</v>
      </c>
      <c r="G8438" t="s">
        <v>29</v>
      </c>
      <c r="H8438" t="s">
        <v>30</v>
      </c>
      <c r="I8438" t="s">
        <v>31</v>
      </c>
      <c r="J8438" t="s">
        <v>18</v>
      </c>
      <c r="K8438">
        <v>4875.6099999999997</v>
      </c>
      <c r="L8438">
        <v>995.64</v>
      </c>
      <c r="M8438" t="s">
        <v>19</v>
      </c>
      <c r="N8438">
        <v>0.20420829393655399</v>
      </c>
      <c r="O8438" t="s">
        <v>11351</v>
      </c>
      <c r="P8438" t="s">
        <v>11354</v>
      </c>
      <c r="R8438" t="s">
        <v>11353</v>
      </c>
      <c r="S8438">
        <f>IF(SalesData[[#This Row],[Return Status]]="Returned",1,0)</f>
        <v>0</v>
      </c>
      <c r="T8438">
        <v>2788.38</v>
      </c>
      <c r="U8438" s="2">
        <f>EOMONTH(SalesData[[#This Row],[Order Date]],0)</f>
        <v>45260</v>
      </c>
      <c r="V8438" s="9" t="str">
        <f>"Q"&amp;INT((MONTH(SalesData[[#This Row],[Order Date]])+2)/3)&amp;"-"&amp;YEAR(SalesData[[#This Row],[Order Date]])</f>
        <v>Q4-2023</v>
      </c>
    </row>
    <row r="8439" spans="1:22" x14ac:dyDescent="0.35">
      <c r="A8439" t="s">
        <v>8580</v>
      </c>
      <c r="B8439" s="1">
        <v>45256</v>
      </c>
      <c r="C8439" t="s">
        <v>94</v>
      </c>
      <c r="D8439" t="s">
        <v>46</v>
      </c>
      <c r="E8439">
        <v>6286423861</v>
      </c>
      <c r="F8439" t="s">
        <v>78</v>
      </c>
      <c r="G8439" t="s">
        <v>15</v>
      </c>
      <c r="H8439" t="s">
        <v>16</v>
      </c>
      <c r="I8439" t="s">
        <v>17</v>
      </c>
      <c r="J8439" t="s">
        <v>62</v>
      </c>
      <c r="K8439">
        <v>4251.83</v>
      </c>
      <c r="L8439">
        <v>231.08</v>
      </c>
      <c r="M8439" t="s">
        <v>62</v>
      </c>
      <c r="N8439">
        <v>5.4348362940192803E-2</v>
      </c>
      <c r="O8439" t="s">
        <v>11351</v>
      </c>
      <c r="P8439" t="s">
        <v>11356</v>
      </c>
      <c r="R8439" t="s">
        <v>11353</v>
      </c>
      <c r="S8439">
        <f>IF(SalesData[[#This Row],[Return Status]]="Returned",1,0)</f>
        <v>0</v>
      </c>
      <c r="T8439">
        <v>2085.91</v>
      </c>
      <c r="U8439" s="2">
        <f>EOMONTH(SalesData[[#This Row],[Order Date]],0)</f>
        <v>45260</v>
      </c>
      <c r="V8439" s="9" t="str">
        <f>"Q"&amp;INT((MONTH(SalesData[[#This Row],[Order Date]])+2)/3)&amp;"-"&amp;YEAR(SalesData[[#This Row],[Order Date]])</f>
        <v>Q4-2023</v>
      </c>
    </row>
    <row r="8440" spans="1:22" x14ac:dyDescent="0.35">
      <c r="A8440" t="s">
        <v>8581</v>
      </c>
      <c r="B8440" s="1">
        <v>45242</v>
      </c>
      <c r="C8440" t="s">
        <v>67</v>
      </c>
      <c r="D8440" t="s">
        <v>145</v>
      </c>
      <c r="E8440">
        <v>8229601584</v>
      </c>
      <c r="F8440" t="s">
        <v>64</v>
      </c>
      <c r="G8440" t="s">
        <v>15</v>
      </c>
      <c r="H8440" t="s">
        <v>16</v>
      </c>
      <c r="I8440" t="s">
        <v>17</v>
      </c>
      <c r="J8440" t="s">
        <v>19</v>
      </c>
      <c r="K8440">
        <v>4523.3500000000004</v>
      </c>
      <c r="L8440">
        <v>363.35</v>
      </c>
      <c r="M8440" t="s">
        <v>19</v>
      </c>
      <c r="N8440">
        <v>8.0327633280643795E-2</v>
      </c>
      <c r="O8440" t="s">
        <v>11351</v>
      </c>
      <c r="P8440" t="s">
        <v>11356</v>
      </c>
      <c r="R8440" t="s">
        <v>11353</v>
      </c>
      <c r="S8440">
        <f>IF(SalesData[[#This Row],[Return Status]]="Returned",1,0)</f>
        <v>0</v>
      </c>
      <c r="T8440">
        <v>2085.91</v>
      </c>
      <c r="U8440" s="2">
        <f>EOMONTH(SalesData[[#This Row],[Order Date]],0)</f>
        <v>45260</v>
      </c>
      <c r="V8440" s="9" t="str">
        <f>"Q"&amp;INT((MONTH(SalesData[[#This Row],[Order Date]])+2)/3)&amp;"-"&amp;YEAR(SalesData[[#This Row],[Order Date]])</f>
        <v>Q4-2023</v>
      </c>
    </row>
    <row r="8441" spans="1:22" x14ac:dyDescent="0.35">
      <c r="A8441" t="s">
        <v>8582</v>
      </c>
      <c r="B8441" s="1">
        <v>45253</v>
      </c>
      <c r="C8441" t="s">
        <v>184</v>
      </c>
      <c r="D8441" t="s">
        <v>27</v>
      </c>
      <c r="E8441">
        <v>4598128472</v>
      </c>
      <c r="F8441" t="s">
        <v>206</v>
      </c>
      <c r="G8441" t="s">
        <v>538</v>
      </c>
      <c r="H8441" t="s">
        <v>90</v>
      </c>
      <c r="I8441" t="s">
        <v>31</v>
      </c>
      <c r="J8441" t="s">
        <v>42</v>
      </c>
      <c r="K8441">
        <v>2862.94</v>
      </c>
      <c r="L8441">
        <v>666.99</v>
      </c>
      <c r="M8441" t="s">
        <v>43</v>
      </c>
      <c r="N8441">
        <v>0.23297379616757599</v>
      </c>
      <c r="O8441" t="s">
        <v>11351</v>
      </c>
      <c r="P8441" t="s">
        <v>11354</v>
      </c>
      <c r="R8441" t="s">
        <v>11353</v>
      </c>
      <c r="S8441">
        <f>IF(SalesData[[#This Row],[Return Status]]="Returned",1,0)</f>
        <v>0</v>
      </c>
      <c r="U8441" s="2">
        <f>EOMONTH(SalesData[[#This Row],[Order Date]],0)</f>
        <v>45260</v>
      </c>
      <c r="V8441" s="9" t="str">
        <f>"Q"&amp;INT((MONTH(SalesData[[#This Row],[Order Date]])+2)/3)&amp;"-"&amp;YEAR(SalesData[[#This Row],[Order Date]])</f>
        <v>Q4-2023</v>
      </c>
    </row>
    <row r="8442" spans="1:22" x14ac:dyDescent="0.35">
      <c r="A8442" t="s">
        <v>8583</v>
      </c>
      <c r="B8442" s="1">
        <v>45252</v>
      </c>
      <c r="C8442" t="s">
        <v>97</v>
      </c>
      <c r="D8442" t="s">
        <v>27</v>
      </c>
      <c r="E8442">
        <v>1345194116</v>
      </c>
      <c r="F8442" t="s">
        <v>103</v>
      </c>
      <c r="G8442" t="s">
        <v>23</v>
      </c>
      <c r="H8442" t="s">
        <v>24</v>
      </c>
      <c r="I8442" t="s">
        <v>17</v>
      </c>
      <c r="J8442" t="s">
        <v>43</v>
      </c>
      <c r="K8442">
        <v>3221.87</v>
      </c>
      <c r="L8442">
        <v>532.61</v>
      </c>
      <c r="M8442" t="s">
        <v>43</v>
      </c>
      <c r="N8442">
        <v>0.16531082880438999</v>
      </c>
      <c r="O8442" t="s">
        <v>11351</v>
      </c>
      <c r="P8442" t="s">
        <v>11352</v>
      </c>
      <c r="R8442" t="s">
        <v>11353</v>
      </c>
      <c r="S8442">
        <f>IF(SalesData[[#This Row],[Return Status]]="Returned",1,0)</f>
        <v>0</v>
      </c>
      <c r="T8442">
        <v>2821.33</v>
      </c>
      <c r="U8442" s="2">
        <f>EOMONTH(SalesData[[#This Row],[Order Date]],0)</f>
        <v>45260</v>
      </c>
      <c r="V8442" s="9" t="str">
        <f>"Q"&amp;INT((MONTH(SalesData[[#This Row],[Order Date]])+2)/3)&amp;"-"&amp;YEAR(SalesData[[#This Row],[Order Date]])</f>
        <v>Q4-2023</v>
      </c>
    </row>
    <row r="8443" spans="1:22" x14ac:dyDescent="0.35">
      <c r="A8443" t="s">
        <v>8584</v>
      </c>
      <c r="B8443" s="1">
        <v>45248</v>
      </c>
      <c r="C8443" t="s">
        <v>52</v>
      </c>
      <c r="D8443" t="s">
        <v>145</v>
      </c>
      <c r="E8443">
        <v>7983389678</v>
      </c>
      <c r="F8443" t="s">
        <v>152</v>
      </c>
      <c r="G8443" t="s">
        <v>23</v>
      </c>
      <c r="H8443" t="s">
        <v>24</v>
      </c>
      <c r="I8443" t="s">
        <v>17</v>
      </c>
      <c r="J8443" t="s">
        <v>19</v>
      </c>
      <c r="K8443">
        <v>2845.72</v>
      </c>
      <c r="L8443">
        <v>848.32</v>
      </c>
      <c r="M8443" t="s">
        <v>19</v>
      </c>
      <c r="N8443">
        <v>0.29810381906863598</v>
      </c>
      <c r="O8443" t="s">
        <v>11351</v>
      </c>
      <c r="P8443" t="s">
        <v>11354</v>
      </c>
      <c r="R8443" t="s">
        <v>11353</v>
      </c>
      <c r="S8443">
        <f>IF(SalesData[[#This Row],[Return Status]]="Returned",1,0)</f>
        <v>0</v>
      </c>
      <c r="T8443">
        <v>2821.33</v>
      </c>
      <c r="U8443" s="2">
        <f>EOMONTH(SalesData[[#This Row],[Order Date]],0)</f>
        <v>45260</v>
      </c>
      <c r="V8443" s="9" t="str">
        <f>"Q"&amp;INT((MONTH(SalesData[[#This Row],[Order Date]])+2)/3)&amp;"-"&amp;YEAR(SalesData[[#This Row],[Order Date]])</f>
        <v>Q4-2023</v>
      </c>
    </row>
    <row r="8444" spans="1:22" x14ac:dyDescent="0.35">
      <c r="A8444" t="s">
        <v>8585</v>
      </c>
      <c r="B8444" s="1">
        <v>45231</v>
      </c>
      <c r="C8444" t="s">
        <v>139</v>
      </c>
      <c r="D8444" t="s">
        <v>39</v>
      </c>
      <c r="E8444">
        <v>4481082931</v>
      </c>
      <c r="F8444" t="s">
        <v>107</v>
      </c>
      <c r="G8444" t="s">
        <v>11362</v>
      </c>
      <c r="H8444" t="s">
        <v>16</v>
      </c>
      <c r="I8444" t="s">
        <v>17</v>
      </c>
      <c r="J8444" t="s">
        <v>19</v>
      </c>
      <c r="K8444">
        <v>4690.67</v>
      </c>
      <c r="L8444">
        <v>299.26</v>
      </c>
      <c r="M8444" t="s">
        <v>19</v>
      </c>
      <c r="N8444">
        <v>6.3798988204243706E-2</v>
      </c>
      <c r="O8444" t="s">
        <v>11351</v>
      </c>
      <c r="P8444" t="s">
        <v>11356</v>
      </c>
      <c r="R8444" t="s">
        <v>11353</v>
      </c>
      <c r="S8444">
        <f>IF(SalesData[[#This Row],[Return Status]]="Returned",1,0)</f>
        <v>0</v>
      </c>
      <c r="U8444" s="2">
        <f>EOMONTH(SalesData[[#This Row],[Order Date]],0)</f>
        <v>45260</v>
      </c>
      <c r="V8444" s="9" t="str">
        <f>"Q"&amp;INT((MONTH(SalesData[[#This Row],[Order Date]])+2)/3)&amp;"-"&amp;YEAR(SalesData[[#This Row],[Order Date]])</f>
        <v>Q4-2023</v>
      </c>
    </row>
    <row r="8445" spans="1:22" x14ac:dyDescent="0.35">
      <c r="A8445" t="s">
        <v>8586</v>
      </c>
      <c r="B8445" s="1">
        <v>45250</v>
      </c>
      <c r="C8445" t="s">
        <v>149</v>
      </c>
      <c r="D8445" t="s">
        <v>13</v>
      </c>
      <c r="E8445">
        <v>1231994199</v>
      </c>
      <c r="F8445" t="s">
        <v>140</v>
      </c>
      <c r="G8445" t="s">
        <v>141</v>
      </c>
      <c r="H8445" t="s">
        <v>121</v>
      </c>
      <c r="I8445" t="s">
        <v>17</v>
      </c>
      <c r="J8445" t="s">
        <v>65</v>
      </c>
      <c r="K8445">
        <v>348.22</v>
      </c>
      <c r="L8445">
        <v>92.71</v>
      </c>
      <c r="M8445" t="s">
        <v>65</v>
      </c>
      <c r="N8445">
        <v>0.26623973350180902</v>
      </c>
      <c r="O8445" t="s">
        <v>11361</v>
      </c>
      <c r="P8445" t="s">
        <v>11354</v>
      </c>
      <c r="R8445" t="s">
        <v>11353</v>
      </c>
      <c r="S8445">
        <f>IF(SalesData[[#This Row],[Return Status]]="Returned",1,0)</f>
        <v>0</v>
      </c>
      <c r="T8445">
        <v>2793.38</v>
      </c>
      <c r="U8445" s="2">
        <f>EOMONTH(SalesData[[#This Row],[Order Date]],0)</f>
        <v>45260</v>
      </c>
      <c r="V8445" s="9" t="str">
        <f>"Q"&amp;INT((MONTH(SalesData[[#This Row],[Order Date]])+2)/3)&amp;"-"&amp;YEAR(SalesData[[#This Row],[Order Date]])</f>
        <v>Q4-2023</v>
      </c>
    </row>
    <row r="8446" spans="1:22" x14ac:dyDescent="0.35">
      <c r="A8446" t="s">
        <v>8587</v>
      </c>
      <c r="B8446" s="1">
        <v>45245</v>
      </c>
      <c r="C8446" t="s">
        <v>92</v>
      </c>
      <c r="D8446" t="s">
        <v>80</v>
      </c>
      <c r="E8446">
        <v>4205816791</v>
      </c>
      <c r="F8446" t="s">
        <v>312</v>
      </c>
      <c r="G8446" t="s">
        <v>141</v>
      </c>
      <c r="H8446" t="s">
        <v>121</v>
      </c>
      <c r="I8446" t="s">
        <v>17</v>
      </c>
      <c r="J8446" t="s">
        <v>62</v>
      </c>
      <c r="K8446">
        <v>1085.43</v>
      </c>
      <c r="L8446">
        <v>173.3</v>
      </c>
      <c r="M8446" t="s">
        <v>62</v>
      </c>
      <c r="N8446">
        <v>0.15966022682254999</v>
      </c>
      <c r="O8446" t="s">
        <v>11351</v>
      </c>
      <c r="P8446" t="s">
        <v>11352</v>
      </c>
      <c r="R8446" t="s">
        <v>11353</v>
      </c>
      <c r="S8446">
        <f>IF(SalesData[[#This Row],[Return Status]]="Returned",1,0)</f>
        <v>0</v>
      </c>
      <c r="T8446">
        <v>2793.38</v>
      </c>
      <c r="U8446" s="2">
        <f>EOMONTH(SalesData[[#This Row],[Order Date]],0)</f>
        <v>45260</v>
      </c>
      <c r="V8446" s="9" t="str">
        <f>"Q"&amp;INT((MONTH(SalesData[[#This Row],[Order Date]])+2)/3)&amp;"-"&amp;YEAR(SalesData[[#This Row],[Order Date]])</f>
        <v>Q4-2023</v>
      </c>
    </row>
    <row r="8447" spans="1:22" x14ac:dyDescent="0.35">
      <c r="A8447" t="s">
        <v>8588</v>
      </c>
      <c r="B8447" s="1">
        <v>45239</v>
      </c>
      <c r="C8447" t="s">
        <v>124</v>
      </c>
      <c r="D8447" t="s">
        <v>13</v>
      </c>
      <c r="E8447">
        <v>5650952537</v>
      </c>
      <c r="F8447" t="s">
        <v>387</v>
      </c>
      <c r="G8447" t="s">
        <v>89</v>
      </c>
      <c r="H8447" t="s">
        <v>11357</v>
      </c>
      <c r="I8447" t="s">
        <v>31</v>
      </c>
      <c r="J8447" t="s">
        <v>62</v>
      </c>
      <c r="K8447">
        <v>4062.51</v>
      </c>
      <c r="L8447">
        <v>201.45</v>
      </c>
      <c r="M8447" t="s">
        <v>62</v>
      </c>
      <c r="N8447">
        <v>4.95875702459809E-2</v>
      </c>
      <c r="O8447" t="s">
        <v>11351</v>
      </c>
      <c r="P8447" t="s">
        <v>11356</v>
      </c>
      <c r="R8447" t="s">
        <v>11353</v>
      </c>
      <c r="S8447">
        <f>IF(SalesData[[#This Row],[Return Status]]="Returned",1,0)</f>
        <v>0</v>
      </c>
      <c r="T8447">
        <v>207.68</v>
      </c>
      <c r="U8447" s="2">
        <f>EOMONTH(SalesData[[#This Row],[Order Date]],0)</f>
        <v>45260</v>
      </c>
      <c r="V8447" s="9" t="str">
        <f>"Q"&amp;INT((MONTH(SalesData[[#This Row],[Order Date]])+2)/3)&amp;"-"&amp;YEAR(SalesData[[#This Row],[Order Date]])</f>
        <v>Q4-2023</v>
      </c>
    </row>
    <row r="8448" spans="1:22" x14ac:dyDescent="0.35">
      <c r="A8448" t="s">
        <v>8589</v>
      </c>
      <c r="B8448" s="1">
        <v>45251</v>
      </c>
      <c r="C8448" t="s">
        <v>132</v>
      </c>
      <c r="D8448" t="s">
        <v>99</v>
      </c>
      <c r="E8448">
        <v>5063770115</v>
      </c>
      <c r="F8448" t="s">
        <v>133</v>
      </c>
      <c r="G8448" t="s">
        <v>89</v>
      </c>
      <c r="H8448" t="s">
        <v>11357</v>
      </c>
      <c r="I8448" t="s">
        <v>31</v>
      </c>
      <c r="J8448" t="s">
        <v>43</v>
      </c>
      <c r="K8448">
        <v>2813.36</v>
      </c>
      <c r="L8448">
        <v>765.83</v>
      </c>
      <c r="M8448" t="s">
        <v>43</v>
      </c>
      <c r="N8448">
        <v>0.27221187476896003</v>
      </c>
      <c r="O8448" t="s">
        <v>11351</v>
      </c>
      <c r="P8448" t="s">
        <v>11354</v>
      </c>
      <c r="R8448" t="s">
        <v>11353</v>
      </c>
      <c r="S8448">
        <f>IF(SalesData[[#This Row],[Return Status]]="Returned",1,0)</f>
        <v>0</v>
      </c>
      <c r="T8448">
        <v>207.68</v>
      </c>
      <c r="U8448" s="2">
        <f>EOMONTH(SalesData[[#This Row],[Order Date]],0)</f>
        <v>45260</v>
      </c>
      <c r="V8448" s="9" t="str">
        <f>"Q"&amp;INT((MONTH(SalesData[[#This Row],[Order Date]])+2)/3)&amp;"-"&amp;YEAR(SalesData[[#This Row],[Order Date]])</f>
        <v>Q4-2023</v>
      </c>
    </row>
    <row r="8449" spans="1:22" x14ac:dyDescent="0.35">
      <c r="A8449" t="s">
        <v>8590</v>
      </c>
      <c r="B8449" s="1">
        <v>45234</v>
      </c>
      <c r="C8449" t="s">
        <v>113</v>
      </c>
      <c r="D8449" t="s">
        <v>72</v>
      </c>
      <c r="E8449">
        <v>7588128289</v>
      </c>
      <c r="F8449" t="s">
        <v>100</v>
      </c>
      <c r="G8449" t="s">
        <v>101</v>
      </c>
      <c r="H8449" t="s">
        <v>35</v>
      </c>
      <c r="I8449" t="s">
        <v>36</v>
      </c>
      <c r="J8449" t="s">
        <v>62</v>
      </c>
      <c r="K8449">
        <v>37.08</v>
      </c>
      <c r="L8449">
        <v>10.3</v>
      </c>
      <c r="M8449" t="s">
        <v>62</v>
      </c>
      <c r="N8449">
        <v>0.27777777777777801</v>
      </c>
      <c r="O8449" t="s">
        <v>11361</v>
      </c>
      <c r="P8449" t="s">
        <v>11354</v>
      </c>
      <c r="Q8449" t="s">
        <v>11366</v>
      </c>
      <c r="R8449" t="s">
        <v>11360</v>
      </c>
      <c r="S8449">
        <f>IF(SalesData[[#This Row],[Return Status]]="Returned",1,0)</f>
        <v>1</v>
      </c>
      <c r="T8449">
        <v>1385.87</v>
      </c>
      <c r="U8449" s="2">
        <f>EOMONTH(SalesData[[#This Row],[Order Date]],0)</f>
        <v>45260</v>
      </c>
      <c r="V8449" s="9" t="str">
        <f>"Q"&amp;INT((MONTH(SalesData[[#This Row],[Order Date]])+2)/3)&amp;"-"&amp;YEAR(SalesData[[#This Row],[Order Date]])</f>
        <v>Q4-2023</v>
      </c>
    </row>
    <row r="8450" spans="1:22" x14ac:dyDescent="0.35">
      <c r="A8450" t="s">
        <v>8591</v>
      </c>
      <c r="B8450" s="1">
        <v>45249</v>
      </c>
      <c r="C8450" t="s">
        <v>111</v>
      </c>
      <c r="D8450" t="s">
        <v>99</v>
      </c>
      <c r="E8450">
        <v>7031023496</v>
      </c>
      <c r="F8450" t="s">
        <v>68</v>
      </c>
      <c r="G8450" t="s">
        <v>69</v>
      </c>
      <c r="H8450" t="s">
        <v>11357</v>
      </c>
      <c r="I8450" t="s">
        <v>31</v>
      </c>
      <c r="J8450" t="s">
        <v>62</v>
      </c>
      <c r="K8450">
        <v>4548.0200000000004</v>
      </c>
      <c r="L8450">
        <v>1079.71</v>
      </c>
      <c r="M8450" t="s">
        <v>62</v>
      </c>
      <c r="N8450">
        <v>0.23740221019256699</v>
      </c>
      <c r="O8450" t="s">
        <v>11351</v>
      </c>
      <c r="P8450" t="s">
        <v>11354</v>
      </c>
      <c r="R8450" t="s">
        <v>11353</v>
      </c>
      <c r="S8450">
        <f>IF(SalesData[[#This Row],[Return Status]]="Returned",1,0)</f>
        <v>0</v>
      </c>
      <c r="T8450">
        <v>2081.52</v>
      </c>
      <c r="U8450" s="2">
        <f>EOMONTH(SalesData[[#This Row],[Order Date]],0)</f>
        <v>45260</v>
      </c>
      <c r="V8450" s="9" t="str">
        <f>"Q"&amp;INT((MONTH(SalesData[[#This Row],[Order Date]])+2)/3)&amp;"-"&amp;YEAR(SalesData[[#This Row],[Order Date]])</f>
        <v>Q4-2023</v>
      </c>
    </row>
    <row r="8451" spans="1:22" x14ac:dyDescent="0.35">
      <c r="A8451" t="s">
        <v>8592</v>
      </c>
      <c r="B8451" s="1">
        <v>45247</v>
      </c>
      <c r="C8451" t="s">
        <v>94</v>
      </c>
      <c r="D8451" t="s">
        <v>46</v>
      </c>
      <c r="E8451">
        <v>4859604876</v>
      </c>
      <c r="F8451" t="s">
        <v>83</v>
      </c>
      <c r="G8451" t="s">
        <v>84</v>
      </c>
      <c r="H8451" t="s">
        <v>85</v>
      </c>
      <c r="I8451" t="s">
        <v>31</v>
      </c>
      <c r="J8451" t="s">
        <v>18</v>
      </c>
      <c r="K8451">
        <v>2993.93</v>
      </c>
      <c r="L8451">
        <v>621.08000000000004</v>
      </c>
      <c r="M8451" t="s">
        <v>19</v>
      </c>
      <c r="N8451">
        <v>0.20744639988242899</v>
      </c>
      <c r="O8451" t="s">
        <v>11351</v>
      </c>
      <c r="P8451" t="s">
        <v>11354</v>
      </c>
      <c r="R8451" t="s">
        <v>11353</v>
      </c>
      <c r="S8451">
        <f>IF(SalesData[[#This Row],[Return Status]]="Returned",1,0)</f>
        <v>0</v>
      </c>
      <c r="T8451">
        <v>847.14</v>
      </c>
      <c r="U8451" s="2">
        <f>EOMONTH(SalesData[[#This Row],[Order Date]],0)</f>
        <v>45260</v>
      </c>
      <c r="V8451" s="9" t="str">
        <f>"Q"&amp;INT((MONTH(SalesData[[#This Row],[Order Date]])+2)/3)&amp;"-"&amp;YEAR(SalesData[[#This Row],[Order Date]])</f>
        <v>Q4-2023</v>
      </c>
    </row>
    <row r="8452" spans="1:22" x14ac:dyDescent="0.35">
      <c r="A8452" t="s">
        <v>8593</v>
      </c>
      <c r="B8452" s="1">
        <v>45233</v>
      </c>
      <c r="C8452" t="s">
        <v>45</v>
      </c>
      <c r="D8452" t="s">
        <v>99</v>
      </c>
      <c r="E8452">
        <v>9276333003</v>
      </c>
      <c r="F8452" t="s">
        <v>73</v>
      </c>
      <c r="G8452" t="s">
        <v>74</v>
      </c>
      <c r="H8452" t="s">
        <v>75</v>
      </c>
      <c r="I8452" t="s">
        <v>36</v>
      </c>
      <c r="J8452" t="s">
        <v>18</v>
      </c>
      <c r="K8452">
        <v>4199.91</v>
      </c>
      <c r="L8452">
        <v>275.17</v>
      </c>
      <c r="M8452" t="s">
        <v>19</v>
      </c>
      <c r="N8452">
        <v>6.5518070625322902E-2</v>
      </c>
      <c r="O8452" t="s">
        <v>11351</v>
      </c>
      <c r="P8452" t="s">
        <v>11356</v>
      </c>
      <c r="R8452" t="s">
        <v>11353</v>
      </c>
      <c r="S8452">
        <f>IF(SalesData[[#This Row],[Return Status]]="Returned",1,0)</f>
        <v>0</v>
      </c>
      <c r="T8452">
        <v>2420.2800000000002</v>
      </c>
      <c r="U8452" s="2">
        <f>EOMONTH(SalesData[[#This Row],[Order Date]],0)</f>
        <v>45260</v>
      </c>
      <c r="V8452" s="9" t="str">
        <f>"Q"&amp;INT((MONTH(SalesData[[#This Row],[Order Date]])+2)/3)&amp;"-"&amp;YEAR(SalesData[[#This Row],[Order Date]])</f>
        <v>Q4-2023</v>
      </c>
    </row>
    <row r="8453" spans="1:22" x14ac:dyDescent="0.35">
      <c r="A8453" t="s">
        <v>8594</v>
      </c>
      <c r="B8453" s="1">
        <v>45254</v>
      </c>
      <c r="C8453" t="s">
        <v>77</v>
      </c>
      <c r="D8453" t="s">
        <v>99</v>
      </c>
      <c r="E8453">
        <v>8663550565</v>
      </c>
      <c r="F8453" t="s">
        <v>129</v>
      </c>
      <c r="G8453" t="s">
        <v>11371</v>
      </c>
      <c r="H8453" t="s">
        <v>55</v>
      </c>
      <c r="I8453" t="s">
        <v>31</v>
      </c>
      <c r="J8453" t="s">
        <v>43</v>
      </c>
      <c r="K8453">
        <v>1483.03</v>
      </c>
      <c r="L8453">
        <v>286.37</v>
      </c>
      <c r="M8453" t="s">
        <v>43</v>
      </c>
      <c r="N8453">
        <v>0.19309791440496801</v>
      </c>
      <c r="O8453" t="s">
        <v>11351</v>
      </c>
      <c r="P8453" t="s">
        <v>11352</v>
      </c>
      <c r="R8453" t="s">
        <v>11353</v>
      </c>
      <c r="S8453">
        <f>IF(SalesData[[#This Row],[Return Status]]="Returned",1,0)</f>
        <v>0</v>
      </c>
      <c r="U8453" s="2">
        <f>EOMONTH(SalesData[[#This Row],[Order Date]],0)</f>
        <v>45260</v>
      </c>
      <c r="V8453" s="9" t="str">
        <f>"Q"&amp;INT((MONTH(SalesData[[#This Row],[Order Date]])+2)/3)&amp;"-"&amp;YEAR(SalesData[[#This Row],[Order Date]])</f>
        <v>Q4-2023</v>
      </c>
    </row>
    <row r="8454" spans="1:22" x14ac:dyDescent="0.35">
      <c r="A8454" t="s">
        <v>8595</v>
      </c>
      <c r="B8454" s="1">
        <v>45234</v>
      </c>
      <c r="C8454" t="s">
        <v>205</v>
      </c>
      <c r="D8454" t="s">
        <v>46</v>
      </c>
      <c r="E8454">
        <v>2688462320</v>
      </c>
      <c r="F8454" t="s">
        <v>410</v>
      </c>
      <c r="G8454" t="s">
        <v>29</v>
      </c>
      <c r="H8454" t="s">
        <v>30</v>
      </c>
      <c r="I8454" t="s">
        <v>31</v>
      </c>
      <c r="J8454" t="s">
        <v>42</v>
      </c>
      <c r="K8454">
        <v>2429.87</v>
      </c>
      <c r="L8454">
        <v>325.64</v>
      </c>
      <c r="M8454" t="s">
        <v>43</v>
      </c>
      <c r="N8454">
        <v>0.13401540000082299</v>
      </c>
      <c r="O8454" t="s">
        <v>11351</v>
      </c>
      <c r="P8454" t="s">
        <v>11352</v>
      </c>
      <c r="R8454" t="s">
        <v>11353</v>
      </c>
      <c r="S8454">
        <f>IF(SalesData[[#This Row],[Return Status]]="Returned",1,0)</f>
        <v>0</v>
      </c>
      <c r="T8454">
        <v>2788.38</v>
      </c>
      <c r="U8454" s="2">
        <f>EOMONTH(SalesData[[#This Row],[Order Date]],0)</f>
        <v>45260</v>
      </c>
      <c r="V8454" s="9" t="str">
        <f>"Q"&amp;INT((MONTH(SalesData[[#This Row],[Order Date]])+2)/3)&amp;"-"&amp;YEAR(SalesData[[#This Row],[Order Date]])</f>
        <v>Q4-2023</v>
      </c>
    </row>
    <row r="8455" spans="1:22" x14ac:dyDescent="0.35">
      <c r="A8455" t="s">
        <v>8596</v>
      </c>
      <c r="B8455" s="1">
        <v>45258</v>
      </c>
      <c r="C8455" t="s">
        <v>106</v>
      </c>
      <c r="D8455" t="s">
        <v>72</v>
      </c>
      <c r="E8455">
        <v>6059169228</v>
      </c>
      <c r="F8455" t="s">
        <v>14</v>
      </c>
      <c r="G8455" t="s">
        <v>15</v>
      </c>
      <c r="H8455" t="s">
        <v>16</v>
      </c>
      <c r="I8455" t="s">
        <v>17</v>
      </c>
      <c r="J8455" t="s">
        <v>65</v>
      </c>
      <c r="K8455">
        <v>2459.41</v>
      </c>
      <c r="L8455">
        <v>310.11</v>
      </c>
      <c r="M8455" t="s">
        <v>65</v>
      </c>
      <c r="N8455">
        <v>0.12609121699919901</v>
      </c>
      <c r="O8455" t="s">
        <v>11351</v>
      </c>
      <c r="P8455" t="s">
        <v>11352</v>
      </c>
      <c r="R8455" t="s">
        <v>11353</v>
      </c>
      <c r="S8455">
        <f>IF(SalesData[[#This Row],[Return Status]]="Returned",1,0)</f>
        <v>0</v>
      </c>
      <c r="T8455">
        <v>2085.91</v>
      </c>
      <c r="U8455" s="2">
        <f>EOMONTH(SalesData[[#This Row],[Order Date]],0)</f>
        <v>45260</v>
      </c>
      <c r="V8455" s="9" t="str">
        <f>"Q"&amp;INT((MONTH(SalesData[[#This Row],[Order Date]])+2)/3)&amp;"-"&amp;YEAR(SalesData[[#This Row],[Order Date]])</f>
        <v>Q4-2023</v>
      </c>
    </row>
    <row r="8456" spans="1:22" x14ac:dyDescent="0.35">
      <c r="A8456" t="s">
        <v>8597</v>
      </c>
      <c r="B8456" s="1">
        <v>45252</v>
      </c>
      <c r="C8456" t="s">
        <v>139</v>
      </c>
      <c r="D8456" t="s">
        <v>13</v>
      </c>
      <c r="E8456">
        <v>1465689839</v>
      </c>
      <c r="F8456" t="s">
        <v>159</v>
      </c>
      <c r="G8456" t="s">
        <v>84</v>
      </c>
      <c r="H8456" t="s">
        <v>85</v>
      </c>
      <c r="I8456" t="s">
        <v>31</v>
      </c>
      <c r="J8456" t="s">
        <v>19</v>
      </c>
      <c r="K8456">
        <v>1714.12</v>
      </c>
      <c r="L8456">
        <v>500.09</v>
      </c>
      <c r="M8456" t="s">
        <v>19</v>
      </c>
      <c r="N8456">
        <v>0.291747368912328</v>
      </c>
      <c r="O8456" t="s">
        <v>11351</v>
      </c>
      <c r="P8456" t="s">
        <v>11354</v>
      </c>
      <c r="R8456" t="s">
        <v>11353</v>
      </c>
      <c r="S8456">
        <f>IF(SalesData[[#This Row],[Return Status]]="Returned",1,0)</f>
        <v>0</v>
      </c>
      <c r="T8456">
        <v>847.14</v>
      </c>
      <c r="U8456" s="2">
        <f>EOMONTH(SalesData[[#This Row],[Order Date]],0)</f>
        <v>45260</v>
      </c>
      <c r="V8456" s="9" t="str">
        <f>"Q"&amp;INT((MONTH(SalesData[[#This Row],[Order Date]])+2)/3)&amp;"-"&amp;YEAR(SalesData[[#This Row],[Order Date]])</f>
        <v>Q4-2023</v>
      </c>
    </row>
    <row r="8457" spans="1:22" x14ac:dyDescent="0.35">
      <c r="A8457" t="s">
        <v>8598</v>
      </c>
      <c r="B8457" s="1">
        <v>45255</v>
      </c>
      <c r="C8457" t="s">
        <v>71</v>
      </c>
      <c r="D8457" t="s">
        <v>27</v>
      </c>
      <c r="E8457">
        <v>1467890164</v>
      </c>
      <c r="F8457" t="s">
        <v>88</v>
      </c>
      <c r="G8457" t="s">
        <v>89</v>
      </c>
      <c r="H8457" t="s">
        <v>90</v>
      </c>
      <c r="I8457" t="s">
        <v>31</v>
      </c>
      <c r="J8457" t="s">
        <v>62</v>
      </c>
      <c r="K8457">
        <v>2759.23</v>
      </c>
      <c r="L8457">
        <v>172.82</v>
      </c>
      <c r="M8457" t="s">
        <v>62</v>
      </c>
      <c r="N8457">
        <v>6.2633415844275397E-2</v>
      </c>
      <c r="O8457" t="s">
        <v>11351</v>
      </c>
      <c r="P8457" t="s">
        <v>11356</v>
      </c>
      <c r="R8457" t="s">
        <v>11353</v>
      </c>
      <c r="S8457">
        <f>IF(SalesData[[#This Row],[Return Status]]="Returned",1,0)</f>
        <v>0</v>
      </c>
      <c r="T8457">
        <v>207.68</v>
      </c>
      <c r="U8457" s="2">
        <f>EOMONTH(SalesData[[#This Row],[Order Date]],0)</f>
        <v>45260</v>
      </c>
      <c r="V8457" s="9" t="str">
        <f>"Q"&amp;INT((MONTH(SalesData[[#This Row],[Order Date]])+2)/3)&amp;"-"&amp;YEAR(SalesData[[#This Row],[Order Date]])</f>
        <v>Q4-2023</v>
      </c>
    </row>
    <row r="8458" spans="1:22" x14ac:dyDescent="0.35">
      <c r="A8458" t="s">
        <v>8599</v>
      </c>
      <c r="B8458" s="1">
        <v>45254</v>
      </c>
      <c r="C8458" t="s">
        <v>162</v>
      </c>
      <c r="D8458" t="s">
        <v>145</v>
      </c>
      <c r="E8458">
        <v>869988045</v>
      </c>
      <c r="F8458" t="s">
        <v>68</v>
      </c>
      <c r="G8458" t="s">
        <v>69</v>
      </c>
      <c r="H8458" t="s">
        <v>41</v>
      </c>
      <c r="I8458" t="s">
        <v>31</v>
      </c>
      <c r="J8458" t="s">
        <v>18</v>
      </c>
      <c r="K8458">
        <v>2153.9299999999998</v>
      </c>
      <c r="L8458">
        <v>288.76</v>
      </c>
      <c r="M8458" t="s">
        <v>19</v>
      </c>
      <c r="N8458">
        <v>0.134061924017958</v>
      </c>
      <c r="O8458" t="s">
        <v>11351</v>
      </c>
      <c r="P8458" t="s">
        <v>11352</v>
      </c>
      <c r="R8458" t="s">
        <v>11353</v>
      </c>
      <c r="S8458">
        <f>IF(SalesData[[#This Row],[Return Status]]="Returned",1,0)</f>
        <v>0</v>
      </c>
      <c r="T8458">
        <v>2081.52</v>
      </c>
      <c r="U8458" s="2">
        <f>EOMONTH(SalesData[[#This Row],[Order Date]],0)</f>
        <v>45260</v>
      </c>
      <c r="V8458" s="9" t="str">
        <f>"Q"&amp;INT((MONTH(SalesData[[#This Row],[Order Date]])+2)/3)&amp;"-"&amp;YEAR(SalesData[[#This Row],[Order Date]])</f>
        <v>Q4-2023</v>
      </c>
    </row>
    <row r="8459" spans="1:22" x14ac:dyDescent="0.35">
      <c r="A8459" t="s">
        <v>8600</v>
      </c>
      <c r="B8459" s="1">
        <v>45234</v>
      </c>
      <c r="C8459" t="s">
        <v>149</v>
      </c>
      <c r="D8459" t="s">
        <v>80</v>
      </c>
      <c r="E8459">
        <v>7661947110</v>
      </c>
      <c r="F8459" t="s">
        <v>58</v>
      </c>
      <c r="G8459" t="s">
        <v>59</v>
      </c>
      <c r="H8459" t="s">
        <v>60</v>
      </c>
      <c r="I8459" t="s">
        <v>31</v>
      </c>
      <c r="J8459" t="s">
        <v>43</v>
      </c>
      <c r="K8459">
        <v>1427.14</v>
      </c>
      <c r="L8459">
        <v>147.01</v>
      </c>
      <c r="M8459" t="s">
        <v>43</v>
      </c>
      <c r="N8459">
        <v>0.10301021623666901</v>
      </c>
      <c r="O8459" t="s">
        <v>11351</v>
      </c>
      <c r="P8459" t="s">
        <v>11352</v>
      </c>
      <c r="R8459" t="s">
        <v>11353</v>
      </c>
      <c r="S8459">
        <f>IF(SalesData[[#This Row],[Return Status]]="Returned",1,0)</f>
        <v>0</v>
      </c>
      <c r="T8459">
        <v>2183.56</v>
      </c>
      <c r="U8459" s="2">
        <f>EOMONTH(SalesData[[#This Row],[Order Date]],0)</f>
        <v>45260</v>
      </c>
      <c r="V8459" s="9" t="str">
        <f>"Q"&amp;INT((MONTH(SalesData[[#This Row],[Order Date]])+2)/3)&amp;"-"&amp;YEAR(SalesData[[#This Row],[Order Date]])</f>
        <v>Q4-2023</v>
      </c>
    </row>
    <row r="8460" spans="1:22" x14ac:dyDescent="0.35">
      <c r="A8460" t="s">
        <v>8601</v>
      </c>
      <c r="B8460" s="1">
        <v>45234</v>
      </c>
      <c r="C8460" t="s">
        <v>67</v>
      </c>
      <c r="D8460" t="s">
        <v>145</v>
      </c>
      <c r="E8460">
        <v>820350743</v>
      </c>
      <c r="F8460" t="s">
        <v>95</v>
      </c>
      <c r="G8460" t="s">
        <v>11378</v>
      </c>
      <c r="H8460" t="s">
        <v>60</v>
      </c>
      <c r="I8460" t="s">
        <v>31</v>
      </c>
      <c r="J8460" t="s">
        <v>62</v>
      </c>
      <c r="K8460">
        <v>2741.89</v>
      </c>
      <c r="L8460">
        <v>156.6</v>
      </c>
      <c r="M8460" t="s">
        <v>62</v>
      </c>
      <c r="N8460">
        <v>5.7113888595093198E-2</v>
      </c>
      <c r="O8460" t="s">
        <v>11351</v>
      </c>
      <c r="P8460" t="s">
        <v>11356</v>
      </c>
      <c r="R8460" t="s">
        <v>11353</v>
      </c>
      <c r="S8460">
        <f>IF(SalesData[[#This Row],[Return Status]]="Returned",1,0)</f>
        <v>0</v>
      </c>
      <c r="U8460" s="2">
        <f>EOMONTH(SalesData[[#This Row],[Order Date]],0)</f>
        <v>45260</v>
      </c>
      <c r="V8460" s="9" t="str">
        <f>"Q"&amp;INT((MONTH(SalesData[[#This Row],[Order Date]])+2)/3)&amp;"-"&amp;YEAR(SalesData[[#This Row],[Order Date]])</f>
        <v>Q4-2023</v>
      </c>
    </row>
    <row r="8461" spans="1:22" x14ac:dyDescent="0.35">
      <c r="A8461" t="s">
        <v>8602</v>
      </c>
      <c r="B8461" s="1">
        <v>45235</v>
      </c>
      <c r="C8461" t="s">
        <v>87</v>
      </c>
      <c r="D8461" t="s">
        <v>13</v>
      </c>
      <c r="E8461">
        <v>7428664479</v>
      </c>
      <c r="F8461" t="s">
        <v>140</v>
      </c>
      <c r="G8461" t="s">
        <v>141</v>
      </c>
      <c r="H8461" t="s">
        <v>121</v>
      </c>
      <c r="I8461" t="s">
        <v>17</v>
      </c>
      <c r="J8461" t="s">
        <v>19</v>
      </c>
      <c r="K8461">
        <v>291.95</v>
      </c>
      <c r="L8461">
        <v>52.02</v>
      </c>
      <c r="M8461" t="s">
        <v>19</v>
      </c>
      <c r="N8461">
        <v>0.17818119541017299</v>
      </c>
      <c r="O8461" t="s">
        <v>11361</v>
      </c>
      <c r="P8461" t="s">
        <v>11352</v>
      </c>
      <c r="R8461" t="s">
        <v>11353</v>
      </c>
      <c r="S8461">
        <f>IF(SalesData[[#This Row],[Return Status]]="Returned",1,0)</f>
        <v>0</v>
      </c>
      <c r="T8461">
        <v>2793.38</v>
      </c>
      <c r="U8461" s="2">
        <f>EOMONTH(SalesData[[#This Row],[Order Date]],0)</f>
        <v>45260</v>
      </c>
      <c r="V8461" s="9" t="str">
        <f>"Q"&amp;INT((MONTH(SalesData[[#This Row],[Order Date]])+2)/3)&amp;"-"&amp;YEAR(SalesData[[#This Row],[Order Date]])</f>
        <v>Q4-2023</v>
      </c>
    </row>
    <row r="8462" spans="1:22" x14ac:dyDescent="0.35">
      <c r="A8462" t="s">
        <v>8603</v>
      </c>
      <c r="B8462" s="1">
        <v>45243</v>
      </c>
      <c r="C8462" t="s">
        <v>205</v>
      </c>
      <c r="D8462" t="s">
        <v>72</v>
      </c>
      <c r="E8462">
        <v>764087514</v>
      </c>
      <c r="F8462" t="s">
        <v>107</v>
      </c>
      <c r="G8462" t="s">
        <v>859</v>
      </c>
      <c r="H8462" t="s">
        <v>16</v>
      </c>
      <c r="I8462" t="s">
        <v>17</v>
      </c>
      <c r="J8462" t="s">
        <v>18</v>
      </c>
      <c r="K8462">
        <v>4097.58</v>
      </c>
      <c r="L8462">
        <v>1155.8699999999999</v>
      </c>
      <c r="M8462" t="s">
        <v>19</v>
      </c>
      <c r="N8462">
        <v>0.282086011743517</v>
      </c>
      <c r="O8462" t="s">
        <v>11351</v>
      </c>
      <c r="P8462" t="s">
        <v>11354</v>
      </c>
      <c r="R8462" t="s">
        <v>11353</v>
      </c>
      <c r="S8462">
        <f>IF(SalesData[[#This Row],[Return Status]]="Returned",1,0)</f>
        <v>0</v>
      </c>
      <c r="U8462" s="2">
        <f>EOMONTH(SalesData[[#This Row],[Order Date]],0)</f>
        <v>45260</v>
      </c>
      <c r="V8462" s="9" t="str">
        <f>"Q"&amp;INT((MONTH(SalesData[[#This Row],[Order Date]])+2)/3)&amp;"-"&amp;YEAR(SalesData[[#This Row],[Order Date]])</f>
        <v>Q4-2023</v>
      </c>
    </row>
    <row r="8463" spans="1:22" x14ac:dyDescent="0.35">
      <c r="A8463" t="s">
        <v>8604</v>
      </c>
      <c r="B8463" s="1">
        <v>45235</v>
      </c>
      <c r="C8463" t="s">
        <v>144</v>
      </c>
      <c r="D8463" t="s">
        <v>80</v>
      </c>
      <c r="E8463">
        <v>2229648027</v>
      </c>
      <c r="F8463" t="s">
        <v>28</v>
      </c>
      <c r="G8463" t="s">
        <v>29</v>
      </c>
      <c r="H8463" t="s">
        <v>30</v>
      </c>
      <c r="I8463" t="s">
        <v>31</v>
      </c>
      <c r="J8463" t="s">
        <v>18</v>
      </c>
      <c r="K8463">
        <v>694.38</v>
      </c>
      <c r="L8463">
        <v>120.75</v>
      </c>
      <c r="M8463" t="s">
        <v>19</v>
      </c>
      <c r="N8463">
        <v>0.17389613756156599</v>
      </c>
      <c r="O8463" t="s">
        <v>11355</v>
      </c>
      <c r="P8463" t="s">
        <v>11352</v>
      </c>
      <c r="R8463" t="s">
        <v>11353</v>
      </c>
      <c r="S8463">
        <f>IF(SalesData[[#This Row],[Return Status]]="Returned",1,0)</f>
        <v>0</v>
      </c>
      <c r="T8463">
        <v>2788.38</v>
      </c>
      <c r="U8463" s="2">
        <f>EOMONTH(SalesData[[#This Row],[Order Date]],0)</f>
        <v>45260</v>
      </c>
      <c r="V8463" s="9" t="str">
        <f>"Q"&amp;INT((MONTH(SalesData[[#This Row],[Order Date]])+2)/3)&amp;"-"&amp;YEAR(SalesData[[#This Row],[Order Date]])</f>
        <v>Q4-2023</v>
      </c>
    </row>
    <row r="8464" spans="1:22" x14ac:dyDescent="0.35">
      <c r="A8464" t="s">
        <v>8605</v>
      </c>
      <c r="B8464" s="1">
        <v>45255</v>
      </c>
      <c r="C8464" t="s">
        <v>97</v>
      </c>
      <c r="D8464" t="s">
        <v>145</v>
      </c>
      <c r="E8464">
        <v>459621059</v>
      </c>
      <c r="F8464" t="s">
        <v>156</v>
      </c>
      <c r="G8464" t="s">
        <v>84</v>
      </c>
      <c r="H8464" t="s">
        <v>85</v>
      </c>
      <c r="I8464" t="s">
        <v>31</v>
      </c>
      <c r="J8464" t="s">
        <v>65</v>
      </c>
      <c r="K8464">
        <v>1777.09</v>
      </c>
      <c r="L8464">
        <v>455.59</v>
      </c>
      <c r="M8464" t="s">
        <v>65</v>
      </c>
      <c r="N8464">
        <v>0.25636855758571597</v>
      </c>
      <c r="O8464" t="s">
        <v>11351</v>
      </c>
      <c r="P8464" t="s">
        <v>11354</v>
      </c>
      <c r="R8464" t="s">
        <v>11353</v>
      </c>
      <c r="S8464">
        <f>IF(SalesData[[#This Row],[Return Status]]="Returned",1,0)</f>
        <v>0</v>
      </c>
      <c r="T8464">
        <v>847.14</v>
      </c>
      <c r="U8464" s="2">
        <f>EOMONTH(SalesData[[#This Row],[Order Date]],0)</f>
        <v>45260</v>
      </c>
      <c r="V8464" s="9" t="str">
        <f>"Q"&amp;INT((MONTH(SalesData[[#This Row],[Order Date]])+2)/3)&amp;"-"&amp;YEAR(SalesData[[#This Row],[Order Date]])</f>
        <v>Q4-2023</v>
      </c>
    </row>
    <row r="8465" spans="1:22" x14ac:dyDescent="0.35">
      <c r="A8465" t="s">
        <v>8606</v>
      </c>
      <c r="B8465" s="1">
        <v>45259</v>
      </c>
      <c r="C8465" t="s">
        <v>67</v>
      </c>
      <c r="D8465" t="s">
        <v>46</v>
      </c>
      <c r="E8465">
        <v>92089931</v>
      </c>
      <c r="F8465" t="s">
        <v>312</v>
      </c>
      <c r="G8465" t="s">
        <v>11367</v>
      </c>
      <c r="H8465" t="s">
        <v>121</v>
      </c>
      <c r="I8465" t="s">
        <v>17</v>
      </c>
      <c r="J8465" t="s">
        <v>19</v>
      </c>
      <c r="K8465">
        <v>1495.65</v>
      </c>
      <c r="L8465">
        <v>115.41</v>
      </c>
      <c r="M8465" t="s">
        <v>19</v>
      </c>
      <c r="N8465">
        <v>7.7163774947347302E-2</v>
      </c>
      <c r="O8465" t="s">
        <v>11351</v>
      </c>
      <c r="P8465" t="s">
        <v>11356</v>
      </c>
      <c r="R8465" t="s">
        <v>11353</v>
      </c>
      <c r="S8465">
        <f>IF(SalesData[[#This Row],[Return Status]]="Returned",1,0)</f>
        <v>0</v>
      </c>
      <c r="U8465" s="2">
        <f>EOMONTH(SalesData[[#This Row],[Order Date]],0)</f>
        <v>45260</v>
      </c>
      <c r="V8465" s="9" t="str">
        <f>"Q"&amp;INT((MONTH(SalesData[[#This Row],[Order Date]])+2)/3)&amp;"-"&amp;YEAR(SalesData[[#This Row],[Order Date]])</f>
        <v>Q4-2023</v>
      </c>
    </row>
    <row r="8466" spans="1:22" x14ac:dyDescent="0.35">
      <c r="A8466" t="s">
        <v>8607</v>
      </c>
      <c r="B8466" s="1">
        <v>45239</v>
      </c>
      <c r="C8466" t="s">
        <v>132</v>
      </c>
      <c r="D8466" t="s">
        <v>46</v>
      </c>
      <c r="E8466">
        <v>7755873422</v>
      </c>
      <c r="F8466" t="s">
        <v>88</v>
      </c>
      <c r="G8466" t="s">
        <v>89</v>
      </c>
      <c r="H8466" t="s">
        <v>90</v>
      </c>
      <c r="I8466" t="s">
        <v>31</v>
      </c>
      <c r="J8466" t="s">
        <v>65</v>
      </c>
      <c r="K8466">
        <v>489.93</v>
      </c>
      <c r="L8466">
        <v>73.599999999999994</v>
      </c>
      <c r="M8466" t="s">
        <v>65</v>
      </c>
      <c r="N8466">
        <v>0.15022554242442801</v>
      </c>
      <c r="O8466" t="s">
        <v>11361</v>
      </c>
      <c r="P8466" t="s">
        <v>11352</v>
      </c>
      <c r="R8466" t="s">
        <v>11353</v>
      </c>
      <c r="S8466">
        <f>IF(SalesData[[#This Row],[Return Status]]="Returned",1,0)</f>
        <v>0</v>
      </c>
      <c r="T8466">
        <v>207.68</v>
      </c>
      <c r="U8466" s="2">
        <f>EOMONTH(SalesData[[#This Row],[Order Date]],0)</f>
        <v>45260</v>
      </c>
      <c r="V8466" s="9" t="str">
        <f>"Q"&amp;INT((MONTH(SalesData[[#This Row],[Order Date]])+2)/3)&amp;"-"&amp;YEAR(SalesData[[#This Row],[Order Date]])</f>
        <v>Q4-2023</v>
      </c>
    </row>
    <row r="8467" spans="1:22" x14ac:dyDescent="0.35">
      <c r="A8467" t="s">
        <v>8608</v>
      </c>
      <c r="B8467" s="1">
        <v>45238</v>
      </c>
      <c r="C8467" t="s">
        <v>139</v>
      </c>
      <c r="D8467" t="s">
        <v>39</v>
      </c>
      <c r="E8467">
        <v>2118143046</v>
      </c>
      <c r="F8467" t="s">
        <v>170</v>
      </c>
      <c r="G8467" t="s">
        <v>69</v>
      </c>
      <c r="H8467" t="s">
        <v>41</v>
      </c>
      <c r="I8467" t="s">
        <v>31</v>
      </c>
      <c r="J8467" t="s">
        <v>65</v>
      </c>
      <c r="K8467">
        <v>2045.42</v>
      </c>
      <c r="L8467">
        <v>206.21</v>
      </c>
      <c r="M8467" t="s">
        <v>65</v>
      </c>
      <c r="N8467">
        <v>0.100815480439225</v>
      </c>
      <c r="O8467" t="s">
        <v>11351</v>
      </c>
      <c r="P8467" t="s">
        <v>11352</v>
      </c>
      <c r="R8467" t="s">
        <v>11353</v>
      </c>
      <c r="S8467">
        <f>IF(SalesData[[#This Row],[Return Status]]="Returned",1,0)</f>
        <v>0</v>
      </c>
      <c r="T8467">
        <v>2081.52</v>
      </c>
      <c r="U8467" s="2">
        <f>EOMONTH(SalesData[[#This Row],[Order Date]],0)</f>
        <v>45260</v>
      </c>
      <c r="V8467" s="9" t="str">
        <f>"Q"&amp;INT((MONTH(SalesData[[#This Row],[Order Date]])+2)/3)&amp;"-"&amp;YEAR(SalesData[[#This Row],[Order Date]])</f>
        <v>Q4-2023</v>
      </c>
    </row>
    <row r="8468" spans="1:22" x14ac:dyDescent="0.35">
      <c r="A8468" t="s">
        <v>8609</v>
      </c>
      <c r="B8468" s="1">
        <v>45252</v>
      </c>
      <c r="C8468" t="s">
        <v>188</v>
      </c>
      <c r="D8468" t="s">
        <v>39</v>
      </c>
      <c r="E8468">
        <v>7207173198</v>
      </c>
      <c r="F8468" t="s">
        <v>163</v>
      </c>
      <c r="G8468" t="s">
        <v>164</v>
      </c>
      <c r="H8468" t="s">
        <v>165</v>
      </c>
      <c r="I8468" t="s">
        <v>36</v>
      </c>
      <c r="J8468" t="s">
        <v>65</v>
      </c>
      <c r="K8468">
        <v>2362.88</v>
      </c>
      <c r="L8468">
        <v>600.77</v>
      </c>
      <c r="M8468" t="s">
        <v>65</v>
      </c>
      <c r="N8468">
        <v>0.25425328412784398</v>
      </c>
      <c r="O8468" t="s">
        <v>11351</v>
      </c>
      <c r="P8468" t="s">
        <v>11354</v>
      </c>
      <c r="R8468" t="s">
        <v>11353</v>
      </c>
      <c r="S8468">
        <f>IF(SalesData[[#This Row],[Return Status]]="Returned",1,0)</f>
        <v>0</v>
      </c>
      <c r="U8468" s="2">
        <f>EOMONTH(SalesData[[#This Row],[Order Date]],0)</f>
        <v>45260</v>
      </c>
      <c r="V8468" s="9" t="str">
        <f>"Q"&amp;INT((MONTH(SalesData[[#This Row],[Order Date]])+2)/3)&amp;"-"&amp;YEAR(SalesData[[#This Row],[Order Date]])</f>
        <v>Q4-2023</v>
      </c>
    </row>
    <row r="8469" spans="1:22" x14ac:dyDescent="0.35">
      <c r="A8469" t="s">
        <v>8610</v>
      </c>
      <c r="B8469" s="1">
        <v>45234</v>
      </c>
      <c r="C8469" t="s">
        <v>67</v>
      </c>
      <c r="D8469" t="s">
        <v>27</v>
      </c>
      <c r="E8469">
        <v>2315320194</v>
      </c>
      <c r="F8469" t="s">
        <v>107</v>
      </c>
      <c r="G8469" t="s">
        <v>15</v>
      </c>
      <c r="H8469" t="s">
        <v>16</v>
      </c>
      <c r="I8469" t="s">
        <v>17</v>
      </c>
      <c r="J8469" t="s">
        <v>19</v>
      </c>
      <c r="K8469">
        <v>2741.46</v>
      </c>
      <c r="L8469">
        <v>650.35</v>
      </c>
      <c r="M8469" t="s">
        <v>19</v>
      </c>
      <c r="N8469">
        <v>0.23722760864648801</v>
      </c>
      <c r="O8469" t="s">
        <v>11351</v>
      </c>
      <c r="P8469" t="s">
        <v>11354</v>
      </c>
      <c r="R8469" t="s">
        <v>11353</v>
      </c>
      <c r="S8469">
        <f>IF(SalesData[[#This Row],[Return Status]]="Returned",1,0)</f>
        <v>0</v>
      </c>
      <c r="T8469">
        <v>2085.91</v>
      </c>
      <c r="U8469" s="2">
        <f>EOMONTH(SalesData[[#This Row],[Order Date]],0)</f>
        <v>45260</v>
      </c>
      <c r="V8469" s="9" t="str">
        <f>"Q"&amp;INT((MONTH(SalesData[[#This Row],[Order Date]])+2)/3)&amp;"-"&amp;YEAR(SalesData[[#This Row],[Order Date]])</f>
        <v>Q4-2023</v>
      </c>
    </row>
    <row r="8470" spans="1:22" x14ac:dyDescent="0.35">
      <c r="A8470" t="s">
        <v>8611</v>
      </c>
      <c r="B8470" s="1">
        <v>45242</v>
      </c>
      <c r="C8470" t="s">
        <v>45</v>
      </c>
      <c r="D8470" t="s">
        <v>27</v>
      </c>
      <c r="E8470">
        <v>1427168598</v>
      </c>
      <c r="F8470" t="s">
        <v>312</v>
      </c>
      <c r="G8470" t="s">
        <v>141</v>
      </c>
      <c r="H8470" t="s">
        <v>121</v>
      </c>
      <c r="I8470" t="s">
        <v>17</v>
      </c>
      <c r="J8470" t="s">
        <v>61</v>
      </c>
      <c r="K8470">
        <v>2944.42</v>
      </c>
      <c r="L8470">
        <v>408.69</v>
      </c>
      <c r="M8470" t="s">
        <v>62</v>
      </c>
      <c r="N8470">
        <v>0.13880152967307699</v>
      </c>
      <c r="O8470" t="s">
        <v>11351</v>
      </c>
      <c r="P8470" t="s">
        <v>11352</v>
      </c>
      <c r="R8470" t="s">
        <v>11353</v>
      </c>
      <c r="S8470">
        <f>IF(SalesData[[#This Row],[Return Status]]="Returned",1,0)</f>
        <v>0</v>
      </c>
      <c r="T8470">
        <v>2793.38</v>
      </c>
      <c r="U8470" s="2">
        <f>EOMONTH(SalesData[[#This Row],[Order Date]],0)</f>
        <v>45260</v>
      </c>
      <c r="V8470" s="9" t="str">
        <f>"Q"&amp;INT((MONTH(SalesData[[#This Row],[Order Date]])+2)/3)&amp;"-"&amp;YEAR(SalesData[[#This Row],[Order Date]])</f>
        <v>Q4-2023</v>
      </c>
    </row>
    <row r="8471" spans="1:22" x14ac:dyDescent="0.35">
      <c r="A8471" t="s">
        <v>8612</v>
      </c>
      <c r="B8471" s="1">
        <v>45258</v>
      </c>
      <c r="C8471" t="s">
        <v>188</v>
      </c>
      <c r="D8471" t="s">
        <v>39</v>
      </c>
      <c r="E8471">
        <v>1274741498</v>
      </c>
      <c r="F8471" t="s">
        <v>114</v>
      </c>
      <c r="G8471" t="s">
        <v>59</v>
      </c>
      <c r="H8471" t="s">
        <v>60</v>
      </c>
      <c r="I8471" t="s">
        <v>31</v>
      </c>
      <c r="J8471" t="s">
        <v>19</v>
      </c>
      <c r="K8471">
        <v>3133.8</v>
      </c>
      <c r="L8471">
        <v>521.33000000000004</v>
      </c>
      <c r="M8471" t="s">
        <v>19</v>
      </c>
      <c r="N8471">
        <v>0.166357138298551</v>
      </c>
      <c r="O8471" t="s">
        <v>11351</v>
      </c>
      <c r="P8471" t="s">
        <v>11352</v>
      </c>
      <c r="R8471" t="s">
        <v>11353</v>
      </c>
      <c r="S8471">
        <f>IF(SalesData[[#This Row],[Return Status]]="Returned",1,0)</f>
        <v>0</v>
      </c>
      <c r="T8471">
        <v>2183.56</v>
      </c>
      <c r="U8471" s="2">
        <f>EOMONTH(SalesData[[#This Row],[Order Date]],0)</f>
        <v>45260</v>
      </c>
      <c r="V8471" s="9" t="str">
        <f>"Q"&amp;INT((MONTH(SalesData[[#This Row],[Order Date]])+2)/3)&amp;"-"&amp;YEAR(SalesData[[#This Row],[Order Date]])</f>
        <v>Q4-2023</v>
      </c>
    </row>
    <row r="8472" spans="1:22" x14ac:dyDescent="0.35">
      <c r="A8472" t="s">
        <v>8613</v>
      </c>
      <c r="B8472" s="1">
        <v>45240</v>
      </c>
      <c r="C8472" t="s">
        <v>113</v>
      </c>
      <c r="D8472" t="s">
        <v>80</v>
      </c>
      <c r="E8472">
        <v>165859602</v>
      </c>
      <c r="F8472" t="s">
        <v>83</v>
      </c>
      <c r="G8472" t="s">
        <v>11375</v>
      </c>
      <c r="H8472" t="s">
        <v>85</v>
      </c>
      <c r="I8472" t="s">
        <v>31</v>
      </c>
      <c r="J8472" t="s">
        <v>18</v>
      </c>
      <c r="K8472">
        <v>4239.3</v>
      </c>
      <c r="L8472">
        <v>336.47</v>
      </c>
      <c r="M8472" t="s">
        <v>19</v>
      </c>
      <c r="N8472">
        <v>7.9369235486990805E-2</v>
      </c>
      <c r="O8472" t="s">
        <v>11351</v>
      </c>
      <c r="P8472" t="s">
        <v>11356</v>
      </c>
      <c r="R8472" t="s">
        <v>11353</v>
      </c>
      <c r="S8472">
        <f>IF(SalesData[[#This Row],[Return Status]]="Returned",1,0)</f>
        <v>0</v>
      </c>
      <c r="U8472" s="2">
        <f>EOMONTH(SalesData[[#This Row],[Order Date]],0)</f>
        <v>45260</v>
      </c>
      <c r="V8472" s="9" t="str">
        <f>"Q"&amp;INT((MONTH(SalesData[[#This Row],[Order Date]])+2)/3)&amp;"-"&amp;YEAR(SalesData[[#This Row],[Order Date]])</f>
        <v>Q4-2023</v>
      </c>
    </row>
    <row r="8473" spans="1:22" x14ac:dyDescent="0.35">
      <c r="A8473" t="s">
        <v>8614</v>
      </c>
      <c r="B8473" s="1">
        <v>45254</v>
      </c>
      <c r="C8473" t="s">
        <v>124</v>
      </c>
      <c r="D8473" t="s">
        <v>27</v>
      </c>
      <c r="E8473">
        <v>1056129952</v>
      </c>
      <c r="F8473" t="s">
        <v>120</v>
      </c>
      <c r="G8473" t="s">
        <v>141</v>
      </c>
      <c r="H8473" t="s">
        <v>11357</v>
      </c>
      <c r="I8473" t="s">
        <v>17</v>
      </c>
      <c r="J8473" t="s">
        <v>18</v>
      </c>
      <c r="K8473">
        <v>869.58</v>
      </c>
      <c r="L8473">
        <v>128.75</v>
      </c>
      <c r="M8473" t="s">
        <v>19</v>
      </c>
      <c r="N8473">
        <v>0.148059982980289</v>
      </c>
      <c r="O8473" t="s">
        <v>11355</v>
      </c>
      <c r="P8473" t="s">
        <v>11352</v>
      </c>
      <c r="R8473" t="s">
        <v>11353</v>
      </c>
      <c r="S8473">
        <f>IF(SalesData[[#This Row],[Return Status]]="Returned",1,0)</f>
        <v>0</v>
      </c>
      <c r="T8473">
        <v>2793.38</v>
      </c>
      <c r="U8473" s="2">
        <f>EOMONTH(SalesData[[#This Row],[Order Date]],0)</f>
        <v>45260</v>
      </c>
      <c r="V8473" s="9" t="str">
        <f>"Q"&amp;INT((MONTH(SalesData[[#This Row],[Order Date]])+2)/3)&amp;"-"&amp;YEAR(SalesData[[#This Row],[Order Date]])</f>
        <v>Q4-2023</v>
      </c>
    </row>
    <row r="8474" spans="1:22" x14ac:dyDescent="0.35">
      <c r="A8474" t="s">
        <v>8615</v>
      </c>
      <c r="B8474" s="1">
        <v>45246</v>
      </c>
      <c r="C8474" t="s">
        <v>162</v>
      </c>
      <c r="D8474" t="s">
        <v>72</v>
      </c>
      <c r="E8474">
        <v>5666840736</v>
      </c>
      <c r="F8474" t="s">
        <v>53</v>
      </c>
      <c r="G8474" t="s">
        <v>54</v>
      </c>
      <c r="H8474" t="s">
        <v>55</v>
      </c>
      <c r="I8474" t="s">
        <v>31</v>
      </c>
      <c r="J8474" t="s">
        <v>18</v>
      </c>
      <c r="K8474">
        <v>3374.26</v>
      </c>
      <c r="L8474">
        <v>994.74</v>
      </c>
      <c r="M8474" t="s">
        <v>19</v>
      </c>
      <c r="N8474">
        <v>0.29480241593712397</v>
      </c>
      <c r="O8474" t="s">
        <v>11351</v>
      </c>
      <c r="P8474" t="s">
        <v>11354</v>
      </c>
      <c r="R8474" t="s">
        <v>11353</v>
      </c>
      <c r="S8474">
        <f>IF(SalesData[[#This Row],[Return Status]]="Returned",1,0)</f>
        <v>0</v>
      </c>
      <c r="U8474" s="2">
        <f>EOMONTH(SalesData[[#This Row],[Order Date]],0)</f>
        <v>45260</v>
      </c>
      <c r="V8474" s="9" t="str">
        <f>"Q"&amp;INT((MONTH(SalesData[[#This Row],[Order Date]])+2)/3)&amp;"-"&amp;YEAR(SalesData[[#This Row],[Order Date]])</f>
        <v>Q4-2023</v>
      </c>
    </row>
    <row r="8475" spans="1:22" x14ac:dyDescent="0.35">
      <c r="A8475" t="s">
        <v>8616</v>
      </c>
      <c r="B8475" s="1">
        <v>45258</v>
      </c>
      <c r="C8475" t="s">
        <v>184</v>
      </c>
      <c r="D8475" t="s">
        <v>99</v>
      </c>
      <c r="E8475">
        <v>5236695260</v>
      </c>
      <c r="F8475" t="s">
        <v>114</v>
      </c>
      <c r="G8475" t="s">
        <v>59</v>
      </c>
      <c r="H8475" t="s">
        <v>60</v>
      </c>
      <c r="I8475" t="s">
        <v>31</v>
      </c>
      <c r="J8475" t="s">
        <v>65</v>
      </c>
      <c r="K8475">
        <v>1698.04</v>
      </c>
      <c r="L8475">
        <v>420</v>
      </c>
      <c r="M8475" t="s">
        <v>65</v>
      </c>
      <c r="N8475">
        <v>0.247343996607854</v>
      </c>
      <c r="O8475" t="s">
        <v>11351</v>
      </c>
      <c r="P8475" t="s">
        <v>11354</v>
      </c>
      <c r="R8475" t="s">
        <v>11353</v>
      </c>
      <c r="S8475">
        <f>IF(SalesData[[#This Row],[Return Status]]="Returned",1,0)</f>
        <v>0</v>
      </c>
      <c r="T8475">
        <v>2183.56</v>
      </c>
      <c r="U8475" s="2">
        <f>EOMONTH(SalesData[[#This Row],[Order Date]],0)</f>
        <v>45260</v>
      </c>
      <c r="V8475" s="9" t="str">
        <f>"Q"&amp;INT((MONTH(SalesData[[#This Row],[Order Date]])+2)/3)&amp;"-"&amp;YEAR(SalesData[[#This Row],[Order Date]])</f>
        <v>Q4-2023</v>
      </c>
    </row>
    <row r="8476" spans="1:22" x14ac:dyDescent="0.35">
      <c r="A8476" t="s">
        <v>8617</v>
      </c>
      <c r="B8476" s="1">
        <v>45238</v>
      </c>
      <c r="C8476" t="s">
        <v>67</v>
      </c>
      <c r="D8476" t="s">
        <v>27</v>
      </c>
      <c r="E8476">
        <v>8998406864</v>
      </c>
      <c r="F8476" t="s">
        <v>95</v>
      </c>
      <c r="G8476" t="s">
        <v>59</v>
      </c>
      <c r="H8476" t="s">
        <v>11357</v>
      </c>
      <c r="I8476" t="s">
        <v>31</v>
      </c>
      <c r="J8476" t="s">
        <v>18</v>
      </c>
      <c r="K8476">
        <v>4247.5200000000004</v>
      </c>
      <c r="L8476">
        <v>219.98</v>
      </c>
      <c r="M8476" t="s">
        <v>19</v>
      </c>
      <c r="N8476">
        <v>5.1790221117263703E-2</v>
      </c>
      <c r="O8476" t="s">
        <v>11351</v>
      </c>
      <c r="P8476" t="s">
        <v>11356</v>
      </c>
      <c r="R8476" t="s">
        <v>11353</v>
      </c>
      <c r="S8476">
        <f>IF(SalesData[[#This Row],[Return Status]]="Returned",1,0)</f>
        <v>0</v>
      </c>
      <c r="T8476">
        <v>2183.56</v>
      </c>
      <c r="U8476" s="2">
        <f>EOMONTH(SalesData[[#This Row],[Order Date]],0)</f>
        <v>45260</v>
      </c>
      <c r="V8476" s="9" t="str">
        <f>"Q"&amp;INT((MONTH(SalesData[[#This Row],[Order Date]])+2)/3)&amp;"-"&amp;YEAR(SalesData[[#This Row],[Order Date]])</f>
        <v>Q4-2023</v>
      </c>
    </row>
    <row r="8477" spans="1:22" x14ac:dyDescent="0.35">
      <c r="A8477" t="s">
        <v>8618</v>
      </c>
      <c r="B8477" s="1">
        <v>45254</v>
      </c>
      <c r="C8477" t="s">
        <v>57</v>
      </c>
      <c r="D8477" t="s">
        <v>27</v>
      </c>
      <c r="E8477">
        <v>8030922016</v>
      </c>
      <c r="F8477" t="s">
        <v>100</v>
      </c>
      <c r="G8477" t="s">
        <v>34</v>
      </c>
      <c r="H8477" t="s">
        <v>35</v>
      </c>
      <c r="I8477" t="s">
        <v>36</v>
      </c>
      <c r="J8477" t="s">
        <v>19</v>
      </c>
      <c r="K8477">
        <v>1005.76</v>
      </c>
      <c r="L8477">
        <v>66.25</v>
      </c>
      <c r="M8477" t="s">
        <v>19</v>
      </c>
      <c r="N8477">
        <v>6.5870585427935099E-2</v>
      </c>
      <c r="O8477" t="s">
        <v>11351</v>
      </c>
      <c r="P8477" t="s">
        <v>11356</v>
      </c>
      <c r="Q8477" t="s">
        <v>11366</v>
      </c>
      <c r="R8477" t="s">
        <v>11360</v>
      </c>
      <c r="S8477">
        <f>IF(SalesData[[#This Row],[Return Status]]="Returned",1,0)</f>
        <v>1</v>
      </c>
      <c r="U8477" s="2">
        <f>EOMONTH(SalesData[[#This Row],[Order Date]],0)</f>
        <v>45260</v>
      </c>
      <c r="V8477" s="9" t="str">
        <f>"Q"&amp;INT((MONTH(SalesData[[#This Row],[Order Date]])+2)/3)&amp;"-"&amp;YEAR(SalesData[[#This Row],[Order Date]])</f>
        <v>Q4-2023</v>
      </c>
    </row>
    <row r="8478" spans="1:22" x14ac:dyDescent="0.35">
      <c r="A8478" t="s">
        <v>8619</v>
      </c>
      <c r="B8478" s="1">
        <v>45238</v>
      </c>
      <c r="C8478" t="s">
        <v>49</v>
      </c>
      <c r="D8478" t="s">
        <v>80</v>
      </c>
      <c r="E8478">
        <v>3982384198</v>
      </c>
      <c r="F8478" t="s">
        <v>78</v>
      </c>
      <c r="G8478" t="s">
        <v>15</v>
      </c>
      <c r="H8478" t="s">
        <v>16</v>
      </c>
      <c r="I8478" t="s">
        <v>17</v>
      </c>
      <c r="J8478" t="s">
        <v>42</v>
      </c>
      <c r="K8478">
        <v>3591.27</v>
      </c>
      <c r="L8478">
        <v>902.86</v>
      </c>
      <c r="M8478" t="s">
        <v>43</v>
      </c>
      <c r="N8478">
        <v>0.25140409938545399</v>
      </c>
      <c r="O8478" t="s">
        <v>11351</v>
      </c>
      <c r="P8478" t="s">
        <v>11354</v>
      </c>
      <c r="R8478" t="s">
        <v>11353</v>
      </c>
      <c r="S8478">
        <f>IF(SalesData[[#This Row],[Return Status]]="Returned",1,0)</f>
        <v>0</v>
      </c>
      <c r="T8478">
        <v>2085.91</v>
      </c>
      <c r="U8478" s="2">
        <f>EOMONTH(SalesData[[#This Row],[Order Date]],0)</f>
        <v>45260</v>
      </c>
      <c r="V8478" s="9" t="str">
        <f>"Q"&amp;INT((MONTH(SalesData[[#This Row],[Order Date]])+2)/3)&amp;"-"&amp;YEAR(SalesData[[#This Row],[Order Date]])</f>
        <v>Q4-2023</v>
      </c>
    </row>
    <row r="8479" spans="1:22" x14ac:dyDescent="0.35">
      <c r="A8479" t="s">
        <v>8620</v>
      </c>
      <c r="B8479" s="1">
        <v>45244</v>
      </c>
      <c r="C8479" t="s">
        <v>49</v>
      </c>
      <c r="D8479" t="s">
        <v>39</v>
      </c>
      <c r="E8479">
        <v>2551170207</v>
      </c>
      <c r="F8479" t="s">
        <v>40</v>
      </c>
      <c r="G8479" t="s">
        <v>69</v>
      </c>
      <c r="H8479" t="s">
        <v>41</v>
      </c>
      <c r="I8479" t="s">
        <v>31</v>
      </c>
      <c r="J8479" t="s">
        <v>19</v>
      </c>
      <c r="K8479">
        <v>4589.3999999999996</v>
      </c>
      <c r="L8479">
        <v>164.16</v>
      </c>
      <c r="M8479" t="s">
        <v>19</v>
      </c>
      <c r="N8479">
        <v>3.5769381618512203E-2</v>
      </c>
      <c r="O8479" t="s">
        <v>11351</v>
      </c>
      <c r="P8479" t="s">
        <v>11356</v>
      </c>
      <c r="R8479" t="s">
        <v>11353</v>
      </c>
      <c r="S8479">
        <f>IF(SalesData[[#This Row],[Return Status]]="Returned",1,0)</f>
        <v>0</v>
      </c>
      <c r="T8479">
        <v>2081.52</v>
      </c>
      <c r="U8479" s="2">
        <f>EOMONTH(SalesData[[#This Row],[Order Date]],0)</f>
        <v>45260</v>
      </c>
      <c r="V8479" s="9" t="str">
        <f>"Q"&amp;INT((MONTH(SalesData[[#This Row],[Order Date]])+2)/3)&amp;"-"&amp;YEAR(SalesData[[#This Row],[Order Date]])</f>
        <v>Q4-2023</v>
      </c>
    </row>
    <row r="8480" spans="1:22" x14ac:dyDescent="0.35">
      <c r="A8480" t="s">
        <v>8621</v>
      </c>
      <c r="B8480" s="1">
        <v>45239</v>
      </c>
      <c r="C8480" t="s">
        <v>113</v>
      </c>
      <c r="D8480" t="s">
        <v>27</v>
      </c>
      <c r="E8480">
        <v>5392292796</v>
      </c>
      <c r="F8480" t="s">
        <v>387</v>
      </c>
      <c r="G8480" t="s">
        <v>89</v>
      </c>
      <c r="H8480" t="s">
        <v>90</v>
      </c>
      <c r="I8480" t="s">
        <v>31</v>
      </c>
      <c r="J8480" t="s">
        <v>19</v>
      </c>
      <c r="K8480">
        <v>4838.4399999999996</v>
      </c>
      <c r="L8480">
        <v>1219.3900000000001</v>
      </c>
      <c r="M8480" t="s">
        <v>19</v>
      </c>
      <c r="N8480">
        <v>0.25202131265449201</v>
      </c>
      <c r="O8480" t="s">
        <v>11351</v>
      </c>
      <c r="P8480" t="s">
        <v>11354</v>
      </c>
      <c r="R8480" t="s">
        <v>11353</v>
      </c>
      <c r="S8480">
        <f>IF(SalesData[[#This Row],[Return Status]]="Returned",1,0)</f>
        <v>0</v>
      </c>
      <c r="T8480">
        <v>207.68</v>
      </c>
      <c r="U8480" s="2">
        <f>EOMONTH(SalesData[[#This Row],[Order Date]],0)</f>
        <v>45260</v>
      </c>
      <c r="V8480" s="9" t="str">
        <f>"Q"&amp;INT((MONTH(SalesData[[#This Row],[Order Date]])+2)/3)&amp;"-"&amp;YEAR(SalesData[[#This Row],[Order Date]])</f>
        <v>Q4-2023</v>
      </c>
    </row>
    <row r="8481" spans="1:22" x14ac:dyDescent="0.35">
      <c r="A8481" t="s">
        <v>8622</v>
      </c>
      <c r="B8481" s="1">
        <v>45236</v>
      </c>
      <c r="C8481" t="s">
        <v>12</v>
      </c>
      <c r="D8481" t="s">
        <v>145</v>
      </c>
      <c r="E8481">
        <v>6026308763</v>
      </c>
      <c r="F8481" t="s">
        <v>22</v>
      </c>
      <c r="G8481" t="s">
        <v>11385</v>
      </c>
      <c r="H8481" t="s">
        <v>24</v>
      </c>
      <c r="I8481" t="s">
        <v>17</v>
      </c>
      <c r="J8481" t="s">
        <v>62</v>
      </c>
      <c r="K8481">
        <v>3028.74</v>
      </c>
      <c r="L8481">
        <v>486.14</v>
      </c>
      <c r="M8481" t="s">
        <v>62</v>
      </c>
      <c r="N8481">
        <v>0.16050899053731901</v>
      </c>
      <c r="O8481" t="s">
        <v>11351</v>
      </c>
      <c r="P8481" t="s">
        <v>11352</v>
      </c>
      <c r="R8481" t="s">
        <v>11353</v>
      </c>
      <c r="S8481">
        <f>IF(SalesData[[#This Row],[Return Status]]="Returned",1,0)</f>
        <v>0</v>
      </c>
      <c r="U8481" s="2">
        <f>EOMONTH(SalesData[[#This Row],[Order Date]],0)</f>
        <v>45260</v>
      </c>
      <c r="V8481" s="9" t="str">
        <f>"Q"&amp;INT((MONTH(SalesData[[#This Row],[Order Date]])+2)/3)&amp;"-"&amp;YEAR(SalesData[[#This Row],[Order Date]])</f>
        <v>Q4-2023</v>
      </c>
    </row>
    <row r="8482" spans="1:22" x14ac:dyDescent="0.35">
      <c r="A8482" t="s">
        <v>8623</v>
      </c>
      <c r="B8482" s="1">
        <v>45258</v>
      </c>
      <c r="C8482" t="s">
        <v>21</v>
      </c>
      <c r="D8482" t="s">
        <v>39</v>
      </c>
      <c r="E8482">
        <v>7685737754</v>
      </c>
      <c r="F8482" t="s">
        <v>83</v>
      </c>
      <c r="G8482" t="s">
        <v>84</v>
      </c>
      <c r="H8482" t="s">
        <v>85</v>
      </c>
      <c r="I8482" t="s">
        <v>31</v>
      </c>
      <c r="J8482" t="s">
        <v>62</v>
      </c>
      <c r="K8482">
        <v>472.65</v>
      </c>
      <c r="L8482">
        <v>17.12</v>
      </c>
      <c r="M8482" t="s">
        <v>62</v>
      </c>
      <c r="N8482">
        <v>3.6221305405691302E-2</v>
      </c>
      <c r="O8482" t="s">
        <v>11361</v>
      </c>
      <c r="P8482" t="s">
        <v>11356</v>
      </c>
      <c r="Q8482" t="s">
        <v>11373</v>
      </c>
      <c r="R8482" t="s">
        <v>11360</v>
      </c>
      <c r="S8482">
        <f>IF(SalesData[[#This Row],[Return Status]]="Returned",1,0)</f>
        <v>1</v>
      </c>
      <c r="T8482">
        <v>847.14</v>
      </c>
      <c r="U8482" s="2">
        <f>EOMONTH(SalesData[[#This Row],[Order Date]],0)</f>
        <v>45260</v>
      </c>
      <c r="V8482" s="9" t="str">
        <f>"Q"&amp;INT((MONTH(SalesData[[#This Row],[Order Date]])+2)/3)&amp;"-"&amp;YEAR(SalesData[[#This Row],[Order Date]])</f>
        <v>Q4-2023</v>
      </c>
    </row>
    <row r="8483" spans="1:22" x14ac:dyDescent="0.35">
      <c r="A8483" t="s">
        <v>8624</v>
      </c>
      <c r="B8483" s="1">
        <v>45257</v>
      </c>
      <c r="C8483" t="s">
        <v>57</v>
      </c>
      <c r="D8483" t="s">
        <v>27</v>
      </c>
      <c r="E8483">
        <v>8076352959</v>
      </c>
      <c r="F8483" t="s">
        <v>238</v>
      </c>
      <c r="G8483" t="s">
        <v>74</v>
      </c>
      <c r="H8483" t="s">
        <v>75</v>
      </c>
      <c r="I8483" t="s">
        <v>36</v>
      </c>
      <c r="J8483" t="s">
        <v>62</v>
      </c>
      <c r="K8483">
        <v>3439.15</v>
      </c>
      <c r="L8483">
        <v>585.75</v>
      </c>
      <c r="M8483" t="s">
        <v>62</v>
      </c>
      <c r="N8483">
        <v>0.17031824724132399</v>
      </c>
      <c r="O8483" t="s">
        <v>11351</v>
      </c>
      <c r="P8483" t="s">
        <v>11352</v>
      </c>
      <c r="R8483" t="s">
        <v>11353</v>
      </c>
      <c r="S8483">
        <f>IF(SalesData[[#This Row],[Return Status]]="Returned",1,0)</f>
        <v>0</v>
      </c>
      <c r="T8483">
        <v>2420.2800000000002</v>
      </c>
      <c r="U8483" s="2">
        <f>EOMONTH(SalesData[[#This Row],[Order Date]],0)</f>
        <v>45260</v>
      </c>
      <c r="V8483" s="9" t="str">
        <f>"Q"&amp;INT((MONTH(SalesData[[#This Row],[Order Date]])+2)/3)&amp;"-"&amp;YEAR(SalesData[[#This Row],[Order Date]])</f>
        <v>Q4-2023</v>
      </c>
    </row>
    <row r="8484" spans="1:22" x14ac:dyDescent="0.35">
      <c r="A8484" t="s">
        <v>8625</v>
      </c>
      <c r="B8484" s="1">
        <v>45238</v>
      </c>
      <c r="C8484" t="s">
        <v>26</v>
      </c>
      <c r="D8484" t="s">
        <v>80</v>
      </c>
      <c r="E8484">
        <v>2282603308</v>
      </c>
      <c r="F8484" t="s">
        <v>185</v>
      </c>
      <c r="G8484" t="s">
        <v>164</v>
      </c>
      <c r="H8484" t="s">
        <v>11357</v>
      </c>
      <c r="I8484" t="s">
        <v>36</v>
      </c>
      <c r="J8484" t="s">
        <v>18</v>
      </c>
      <c r="K8484">
        <v>3522.65</v>
      </c>
      <c r="L8484">
        <v>265.08</v>
      </c>
      <c r="M8484" t="s">
        <v>19</v>
      </c>
      <c r="N8484">
        <v>7.5250166777851901E-2</v>
      </c>
      <c r="O8484" t="s">
        <v>11351</v>
      </c>
      <c r="P8484" t="s">
        <v>11356</v>
      </c>
      <c r="R8484" t="s">
        <v>11353</v>
      </c>
      <c r="S8484">
        <f>IF(SalesData[[#This Row],[Return Status]]="Returned",1,0)</f>
        <v>0</v>
      </c>
      <c r="U8484" s="2">
        <f>EOMONTH(SalesData[[#This Row],[Order Date]],0)</f>
        <v>45260</v>
      </c>
      <c r="V8484" s="9" t="str">
        <f>"Q"&amp;INT((MONTH(SalesData[[#This Row],[Order Date]])+2)/3)&amp;"-"&amp;YEAR(SalesData[[#This Row],[Order Date]])</f>
        <v>Q4-2023</v>
      </c>
    </row>
    <row r="8485" spans="1:22" x14ac:dyDescent="0.35">
      <c r="A8485" t="s">
        <v>8626</v>
      </c>
      <c r="B8485" s="1">
        <v>45250</v>
      </c>
      <c r="C8485" t="s">
        <v>111</v>
      </c>
      <c r="D8485" t="s">
        <v>72</v>
      </c>
      <c r="E8485">
        <v>7837234974</v>
      </c>
      <c r="F8485" t="s">
        <v>181</v>
      </c>
      <c r="G8485" t="s">
        <v>11371</v>
      </c>
      <c r="H8485" t="s">
        <v>11357</v>
      </c>
      <c r="I8485" t="s">
        <v>31</v>
      </c>
      <c r="J8485" t="s">
        <v>62</v>
      </c>
      <c r="K8485">
        <v>4435.5600000000004</v>
      </c>
      <c r="L8485">
        <v>1084.9100000000001</v>
      </c>
      <c r="M8485" t="s">
        <v>62</v>
      </c>
      <c r="N8485">
        <v>0.244593692791891</v>
      </c>
      <c r="O8485" t="s">
        <v>11351</v>
      </c>
      <c r="P8485" t="s">
        <v>11354</v>
      </c>
      <c r="Q8485" t="s">
        <v>11372</v>
      </c>
      <c r="R8485" t="s">
        <v>11360</v>
      </c>
      <c r="S8485">
        <f>IF(SalesData[[#This Row],[Return Status]]="Returned",1,0)</f>
        <v>1</v>
      </c>
      <c r="U8485" s="2">
        <f>EOMONTH(SalesData[[#This Row],[Order Date]],0)</f>
        <v>45260</v>
      </c>
      <c r="V8485" s="9" t="str">
        <f>"Q"&amp;INT((MONTH(SalesData[[#This Row],[Order Date]])+2)/3)&amp;"-"&amp;YEAR(SalesData[[#This Row],[Order Date]])</f>
        <v>Q4-2023</v>
      </c>
    </row>
    <row r="8486" spans="1:22" x14ac:dyDescent="0.35">
      <c r="A8486" t="s">
        <v>8627</v>
      </c>
      <c r="B8486" s="1">
        <v>45245</v>
      </c>
      <c r="C8486" t="s">
        <v>12</v>
      </c>
      <c r="D8486" t="s">
        <v>72</v>
      </c>
      <c r="E8486">
        <v>6182366457</v>
      </c>
      <c r="F8486" t="s">
        <v>100</v>
      </c>
      <c r="G8486" t="s">
        <v>34</v>
      </c>
      <c r="H8486" t="s">
        <v>35</v>
      </c>
      <c r="I8486" t="s">
        <v>36</v>
      </c>
      <c r="J8486" t="s">
        <v>19</v>
      </c>
      <c r="K8486">
        <v>3885.14</v>
      </c>
      <c r="L8486">
        <v>461.01</v>
      </c>
      <c r="M8486" t="s">
        <v>19</v>
      </c>
      <c r="N8486">
        <v>0.118659816634664</v>
      </c>
      <c r="O8486" t="s">
        <v>11351</v>
      </c>
      <c r="P8486" t="s">
        <v>11352</v>
      </c>
      <c r="R8486" t="s">
        <v>11353</v>
      </c>
      <c r="S8486">
        <f>IF(SalesData[[#This Row],[Return Status]]="Returned",1,0)</f>
        <v>0</v>
      </c>
      <c r="U8486" s="2">
        <f>EOMONTH(SalesData[[#This Row],[Order Date]],0)</f>
        <v>45260</v>
      </c>
      <c r="V8486" s="9" t="str">
        <f>"Q"&amp;INT((MONTH(SalesData[[#This Row],[Order Date]])+2)/3)&amp;"-"&amp;YEAR(SalesData[[#This Row],[Order Date]])</f>
        <v>Q4-2023</v>
      </c>
    </row>
    <row r="8487" spans="1:22" x14ac:dyDescent="0.35">
      <c r="A8487" t="s">
        <v>8628</v>
      </c>
      <c r="B8487" s="1">
        <v>45242</v>
      </c>
      <c r="C8487" t="s">
        <v>94</v>
      </c>
      <c r="D8487" t="s">
        <v>80</v>
      </c>
      <c r="E8487">
        <v>3342830339</v>
      </c>
      <c r="F8487" t="s">
        <v>88</v>
      </c>
      <c r="G8487" t="s">
        <v>89</v>
      </c>
      <c r="H8487" t="s">
        <v>90</v>
      </c>
      <c r="I8487" t="s">
        <v>31</v>
      </c>
      <c r="J8487" t="s">
        <v>43</v>
      </c>
      <c r="K8487">
        <v>2391.66</v>
      </c>
      <c r="L8487">
        <v>615.35</v>
      </c>
      <c r="M8487" t="s">
        <v>43</v>
      </c>
      <c r="N8487">
        <v>0.25728991579070598</v>
      </c>
      <c r="O8487" t="s">
        <v>11351</v>
      </c>
      <c r="P8487" t="s">
        <v>11354</v>
      </c>
      <c r="R8487" t="s">
        <v>11353</v>
      </c>
      <c r="S8487">
        <f>IF(SalesData[[#This Row],[Return Status]]="Returned",1,0)</f>
        <v>0</v>
      </c>
      <c r="T8487">
        <v>207.68</v>
      </c>
      <c r="U8487" s="2">
        <f>EOMONTH(SalesData[[#This Row],[Order Date]],0)</f>
        <v>45260</v>
      </c>
      <c r="V8487" s="9" t="str">
        <f>"Q"&amp;INT((MONTH(SalesData[[#This Row],[Order Date]])+2)/3)&amp;"-"&amp;YEAR(SalesData[[#This Row],[Order Date]])</f>
        <v>Q4-2023</v>
      </c>
    </row>
    <row r="8488" spans="1:22" x14ac:dyDescent="0.35">
      <c r="A8488" t="s">
        <v>8629</v>
      </c>
      <c r="B8488" s="1">
        <v>45248</v>
      </c>
      <c r="C8488" t="s">
        <v>106</v>
      </c>
      <c r="D8488" t="s">
        <v>13</v>
      </c>
      <c r="E8488">
        <v>2329797722</v>
      </c>
      <c r="F8488" t="s">
        <v>127</v>
      </c>
      <c r="G8488" t="s">
        <v>29</v>
      </c>
      <c r="H8488" t="s">
        <v>30</v>
      </c>
      <c r="I8488" t="s">
        <v>31</v>
      </c>
      <c r="J8488" t="s">
        <v>62</v>
      </c>
      <c r="K8488">
        <v>1531.61</v>
      </c>
      <c r="L8488">
        <v>386.69</v>
      </c>
      <c r="M8488" t="s">
        <v>62</v>
      </c>
      <c r="N8488">
        <v>0.25247288800673801</v>
      </c>
      <c r="O8488" t="s">
        <v>11351</v>
      </c>
      <c r="P8488" t="s">
        <v>11354</v>
      </c>
      <c r="Q8488" t="s">
        <v>11363</v>
      </c>
      <c r="R8488" t="s">
        <v>11360</v>
      </c>
      <c r="S8488">
        <f>IF(SalesData[[#This Row],[Return Status]]="Returned",1,0)</f>
        <v>1</v>
      </c>
      <c r="T8488">
        <v>2788.38</v>
      </c>
      <c r="U8488" s="2">
        <f>EOMONTH(SalesData[[#This Row],[Order Date]],0)</f>
        <v>45260</v>
      </c>
      <c r="V8488" s="9" t="str">
        <f>"Q"&amp;INT((MONTH(SalesData[[#This Row],[Order Date]])+2)/3)&amp;"-"&amp;YEAR(SalesData[[#This Row],[Order Date]])</f>
        <v>Q4-2023</v>
      </c>
    </row>
    <row r="8489" spans="1:22" x14ac:dyDescent="0.35">
      <c r="A8489" t="s">
        <v>8630</v>
      </c>
      <c r="B8489" s="1">
        <v>45244</v>
      </c>
      <c r="C8489" t="s">
        <v>52</v>
      </c>
      <c r="D8489" t="s">
        <v>99</v>
      </c>
      <c r="E8489">
        <v>6159824298</v>
      </c>
      <c r="F8489" t="s">
        <v>120</v>
      </c>
      <c r="G8489" t="s">
        <v>141</v>
      </c>
      <c r="H8489" t="s">
        <v>121</v>
      </c>
      <c r="I8489" t="s">
        <v>17</v>
      </c>
      <c r="J8489" t="s">
        <v>62</v>
      </c>
      <c r="K8489">
        <v>741.44</v>
      </c>
      <c r="L8489">
        <v>140.5</v>
      </c>
      <c r="M8489" t="s">
        <v>62</v>
      </c>
      <c r="N8489">
        <v>0.18949611566681099</v>
      </c>
      <c r="O8489" t="s">
        <v>11355</v>
      </c>
      <c r="P8489" t="s">
        <v>11352</v>
      </c>
      <c r="R8489" t="s">
        <v>11353</v>
      </c>
      <c r="S8489">
        <f>IF(SalesData[[#This Row],[Return Status]]="Returned",1,0)</f>
        <v>0</v>
      </c>
      <c r="T8489">
        <v>2793.38</v>
      </c>
      <c r="U8489" s="2">
        <f>EOMONTH(SalesData[[#This Row],[Order Date]],0)</f>
        <v>45260</v>
      </c>
      <c r="V8489" s="9" t="str">
        <f>"Q"&amp;INT((MONTH(SalesData[[#This Row],[Order Date]])+2)/3)&amp;"-"&amp;YEAR(SalesData[[#This Row],[Order Date]])</f>
        <v>Q4-2023</v>
      </c>
    </row>
    <row r="8490" spans="1:22" x14ac:dyDescent="0.35">
      <c r="A8490" t="s">
        <v>8631</v>
      </c>
      <c r="B8490" s="1">
        <v>45232</v>
      </c>
      <c r="C8490" t="s">
        <v>124</v>
      </c>
      <c r="D8490" t="s">
        <v>46</v>
      </c>
      <c r="E8490">
        <v>7544072550</v>
      </c>
      <c r="F8490" t="s">
        <v>206</v>
      </c>
      <c r="G8490" t="s">
        <v>89</v>
      </c>
      <c r="H8490" t="s">
        <v>90</v>
      </c>
      <c r="I8490" t="s">
        <v>31</v>
      </c>
      <c r="J8490" t="s">
        <v>65</v>
      </c>
      <c r="K8490">
        <v>844.1</v>
      </c>
      <c r="L8490">
        <v>165.8</v>
      </c>
      <c r="M8490" t="s">
        <v>65</v>
      </c>
      <c r="N8490">
        <v>0.19642222485487501</v>
      </c>
      <c r="O8490" t="s">
        <v>11355</v>
      </c>
      <c r="P8490" t="s">
        <v>11352</v>
      </c>
      <c r="R8490" t="s">
        <v>11353</v>
      </c>
      <c r="S8490">
        <f>IF(SalesData[[#This Row],[Return Status]]="Returned",1,0)</f>
        <v>0</v>
      </c>
      <c r="T8490">
        <v>207.68</v>
      </c>
      <c r="U8490" s="2">
        <f>EOMONTH(SalesData[[#This Row],[Order Date]],0)</f>
        <v>45260</v>
      </c>
      <c r="V8490" s="9" t="str">
        <f>"Q"&amp;INT((MONTH(SalesData[[#This Row],[Order Date]])+2)/3)&amp;"-"&amp;YEAR(SalesData[[#This Row],[Order Date]])</f>
        <v>Q4-2023</v>
      </c>
    </row>
    <row r="8491" spans="1:22" x14ac:dyDescent="0.35">
      <c r="A8491" t="s">
        <v>8632</v>
      </c>
      <c r="B8491" s="1">
        <v>45239</v>
      </c>
      <c r="C8491" t="s">
        <v>52</v>
      </c>
      <c r="D8491" t="s">
        <v>145</v>
      </c>
      <c r="E8491">
        <v>6986400530</v>
      </c>
      <c r="F8491" t="s">
        <v>238</v>
      </c>
      <c r="G8491" t="s">
        <v>74</v>
      </c>
      <c r="H8491" t="s">
        <v>75</v>
      </c>
      <c r="I8491" t="s">
        <v>36</v>
      </c>
      <c r="J8491" t="s">
        <v>65</v>
      </c>
      <c r="K8491">
        <v>3246.12</v>
      </c>
      <c r="L8491">
        <v>874</v>
      </c>
      <c r="M8491" t="s">
        <v>65</v>
      </c>
      <c r="N8491">
        <v>0.26924451344990302</v>
      </c>
      <c r="O8491" t="s">
        <v>11351</v>
      </c>
      <c r="P8491" t="s">
        <v>11354</v>
      </c>
      <c r="R8491" t="s">
        <v>11353</v>
      </c>
      <c r="S8491">
        <f>IF(SalesData[[#This Row],[Return Status]]="Returned",1,0)</f>
        <v>0</v>
      </c>
      <c r="T8491">
        <v>2420.2800000000002</v>
      </c>
      <c r="U8491" s="2">
        <f>EOMONTH(SalesData[[#This Row],[Order Date]],0)</f>
        <v>45260</v>
      </c>
      <c r="V8491" s="9" t="str">
        <f>"Q"&amp;INT((MONTH(SalesData[[#This Row],[Order Date]])+2)/3)&amp;"-"&amp;YEAR(SalesData[[#This Row],[Order Date]])</f>
        <v>Q4-2023</v>
      </c>
    </row>
    <row r="8492" spans="1:22" x14ac:dyDescent="0.35">
      <c r="A8492" t="s">
        <v>8633</v>
      </c>
      <c r="B8492" s="1">
        <v>45259</v>
      </c>
      <c r="C8492" t="s">
        <v>162</v>
      </c>
      <c r="D8492" t="s">
        <v>99</v>
      </c>
      <c r="E8492">
        <v>8469955616</v>
      </c>
      <c r="F8492" t="s">
        <v>103</v>
      </c>
      <c r="G8492" t="s">
        <v>23</v>
      </c>
      <c r="H8492" t="s">
        <v>24</v>
      </c>
      <c r="I8492" t="s">
        <v>17</v>
      </c>
      <c r="J8492" t="s">
        <v>42</v>
      </c>
      <c r="K8492">
        <v>2186.13</v>
      </c>
      <c r="L8492">
        <v>473.06</v>
      </c>
      <c r="M8492" t="s">
        <v>43</v>
      </c>
      <c r="N8492">
        <v>0.21639152291949701</v>
      </c>
      <c r="O8492" t="s">
        <v>11351</v>
      </c>
      <c r="P8492" t="s">
        <v>11354</v>
      </c>
      <c r="R8492" t="s">
        <v>11353</v>
      </c>
      <c r="S8492">
        <f>IF(SalesData[[#This Row],[Return Status]]="Returned",1,0)</f>
        <v>0</v>
      </c>
      <c r="T8492">
        <v>2821.33</v>
      </c>
      <c r="U8492" s="2">
        <f>EOMONTH(SalesData[[#This Row],[Order Date]],0)</f>
        <v>45260</v>
      </c>
      <c r="V8492" s="9" t="str">
        <f>"Q"&amp;INT((MONTH(SalesData[[#This Row],[Order Date]])+2)/3)&amp;"-"&amp;YEAR(SalesData[[#This Row],[Order Date]])</f>
        <v>Q4-2023</v>
      </c>
    </row>
    <row r="8493" spans="1:22" x14ac:dyDescent="0.35">
      <c r="A8493" t="s">
        <v>8634</v>
      </c>
      <c r="B8493" s="1">
        <v>45237</v>
      </c>
      <c r="C8493" t="s">
        <v>124</v>
      </c>
      <c r="D8493" t="s">
        <v>80</v>
      </c>
      <c r="E8493">
        <v>463639440</v>
      </c>
      <c r="F8493" t="s">
        <v>64</v>
      </c>
      <c r="G8493" t="s">
        <v>15</v>
      </c>
      <c r="H8493" t="s">
        <v>16</v>
      </c>
      <c r="I8493" t="s">
        <v>17</v>
      </c>
      <c r="J8493" t="s">
        <v>61</v>
      </c>
      <c r="K8493">
        <v>4195.25</v>
      </c>
      <c r="L8493">
        <v>534.66</v>
      </c>
      <c r="M8493" t="s">
        <v>62</v>
      </c>
      <c r="N8493">
        <v>0.12744413324593301</v>
      </c>
      <c r="O8493" t="s">
        <v>11351</v>
      </c>
      <c r="P8493" t="s">
        <v>11352</v>
      </c>
      <c r="R8493" t="s">
        <v>11353</v>
      </c>
      <c r="S8493">
        <f>IF(SalesData[[#This Row],[Return Status]]="Returned",1,0)</f>
        <v>0</v>
      </c>
      <c r="T8493">
        <v>2085.91</v>
      </c>
      <c r="U8493" s="2">
        <f>EOMONTH(SalesData[[#This Row],[Order Date]],0)</f>
        <v>45260</v>
      </c>
      <c r="V8493" s="9" t="str">
        <f>"Q"&amp;INT((MONTH(SalesData[[#This Row],[Order Date]])+2)/3)&amp;"-"&amp;YEAR(SalesData[[#This Row],[Order Date]])</f>
        <v>Q4-2023</v>
      </c>
    </row>
    <row r="8494" spans="1:22" x14ac:dyDescent="0.35">
      <c r="A8494" t="s">
        <v>8635</v>
      </c>
      <c r="B8494" s="1">
        <v>45247</v>
      </c>
      <c r="C8494" t="s">
        <v>57</v>
      </c>
      <c r="D8494" t="s">
        <v>145</v>
      </c>
      <c r="E8494">
        <v>3868791489</v>
      </c>
      <c r="F8494" t="s">
        <v>81</v>
      </c>
      <c r="G8494" t="s">
        <v>11374</v>
      </c>
      <c r="H8494" t="s">
        <v>75</v>
      </c>
      <c r="I8494" t="s">
        <v>36</v>
      </c>
      <c r="J8494" t="s">
        <v>65</v>
      </c>
      <c r="K8494">
        <v>2878.31</v>
      </c>
      <c r="L8494">
        <v>286.14</v>
      </c>
      <c r="M8494" t="s">
        <v>65</v>
      </c>
      <c r="N8494">
        <v>9.9412502475410905E-2</v>
      </c>
      <c r="O8494" t="s">
        <v>11351</v>
      </c>
      <c r="P8494" t="s">
        <v>11356</v>
      </c>
      <c r="R8494" t="s">
        <v>11353</v>
      </c>
      <c r="S8494">
        <f>IF(SalesData[[#This Row],[Return Status]]="Returned",1,0)</f>
        <v>0</v>
      </c>
      <c r="U8494" s="2">
        <f>EOMONTH(SalesData[[#This Row],[Order Date]],0)</f>
        <v>45260</v>
      </c>
      <c r="V8494" s="9" t="str">
        <f>"Q"&amp;INT((MONTH(SalesData[[#This Row],[Order Date]])+2)/3)&amp;"-"&amp;YEAR(SalesData[[#This Row],[Order Date]])</f>
        <v>Q4-2023</v>
      </c>
    </row>
    <row r="8495" spans="1:22" x14ac:dyDescent="0.35">
      <c r="A8495" t="s">
        <v>8636</v>
      </c>
      <c r="B8495" s="1">
        <v>45238</v>
      </c>
      <c r="C8495" t="s">
        <v>139</v>
      </c>
      <c r="D8495" t="s">
        <v>27</v>
      </c>
      <c r="E8495">
        <v>7062714737</v>
      </c>
      <c r="F8495" t="s">
        <v>170</v>
      </c>
      <c r="G8495" t="s">
        <v>11358</v>
      </c>
      <c r="H8495" t="s">
        <v>41</v>
      </c>
      <c r="I8495" t="s">
        <v>31</v>
      </c>
      <c r="J8495" t="s">
        <v>65</v>
      </c>
      <c r="K8495">
        <v>3806.5</v>
      </c>
      <c r="L8495">
        <v>133.41999999999999</v>
      </c>
      <c r="M8495" t="s">
        <v>65</v>
      </c>
      <c r="N8495">
        <v>3.5050571391041598E-2</v>
      </c>
      <c r="O8495" t="s">
        <v>11351</v>
      </c>
      <c r="P8495" t="s">
        <v>11356</v>
      </c>
      <c r="R8495" t="s">
        <v>11353</v>
      </c>
      <c r="S8495">
        <f>IF(SalesData[[#This Row],[Return Status]]="Returned",1,0)</f>
        <v>0</v>
      </c>
      <c r="U8495" s="2">
        <f>EOMONTH(SalesData[[#This Row],[Order Date]],0)</f>
        <v>45260</v>
      </c>
      <c r="V8495" s="9" t="str">
        <f>"Q"&amp;INT((MONTH(SalesData[[#This Row],[Order Date]])+2)/3)&amp;"-"&amp;YEAR(SalesData[[#This Row],[Order Date]])</f>
        <v>Q4-2023</v>
      </c>
    </row>
    <row r="8496" spans="1:22" x14ac:dyDescent="0.35">
      <c r="A8496" t="s">
        <v>8637</v>
      </c>
      <c r="B8496" s="1">
        <v>45240</v>
      </c>
      <c r="C8496" t="s">
        <v>162</v>
      </c>
      <c r="D8496" t="s">
        <v>99</v>
      </c>
      <c r="E8496">
        <v>1665898</v>
      </c>
      <c r="F8496" t="s">
        <v>312</v>
      </c>
      <c r="G8496" t="s">
        <v>141</v>
      </c>
      <c r="H8496" t="s">
        <v>11357</v>
      </c>
      <c r="I8496" t="s">
        <v>17</v>
      </c>
      <c r="J8496" t="s">
        <v>62</v>
      </c>
      <c r="K8496">
        <v>4225.13</v>
      </c>
      <c r="L8496">
        <v>1135.0899999999999</v>
      </c>
      <c r="M8496" t="s">
        <v>62</v>
      </c>
      <c r="N8496">
        <v>0.26865208881146802</v>
      </c>
      <c r="O8496" t="s">
        <v>11351</v>
      </c>
      <c r="P8496" t="s">
        <v>11354</v>
      </c>
      <c r="R8496" t="s">
        <v>11353</v>
      </c>
      <c r="S8496">
        <f>IF(SalesData[[#This Row],[Return Status]]="Returned",1,0)</f>
        <v>0</v>
      </c>
      <c r="T8496">
        <v>2793.38</v>
      </c>
      <c r="U8496" s="2">
        <f>EOMONTH(SalesData[[#This Row],[Order Date]],0)</f>
        <v>45260</v>
      </c>
      <c r="V8496" s="9" t="str">
        <f>"Q"&amp;INT((MONTH(SalesData[[#This Row],[Order Date]])+2)/3)&amp;"-"&amp;YEAR(SalesData[[#This Row],[Order Date]])</f>
        <v>Q4-2023</v>
      </c>
    </row>
    <row r="8497" spans="1:22" x14ac:dyDescent="0.35">
      <c r="A8497" t="s">
        <v>8638</v>
      </c>
      <c r="B8497" s="1">
        <v>45235</v>
      </c>
      <c r="C8497" t="s">
        <v>113</v>
      </c>
      <c r="D8497" t="s">
        <v>39</v>
      </c>
      <c r="E8497">
        <v>1428392547</v>
      </c>
      <c r="F8497" t="s">
        <v>68</v>
      </c>
      <c r="G8497" t="s">
        <v>69</v>
      </c>
      <c r="H8497" t="s">
        <v>41</v>
      </c>
      <c r="I8497" t="s">
        <v>31</v>
      </c>
      <c r="J8497" t="s">
        <v>18</v>
      </c>
      <c r="K8497">
        <v>4589.3999999999996</v>
      </c>
      <c r="L8497">
        <v>1295.05</v>
      </c>
      <c r="M8497" t="s">
        <v>19</v>
      </c>
      <c r="N8497">
        <v>0.28218285614677302</v>
      </c>
      <c r="O8497" t="s">
        <v>11351</v>
      </c>
      <c r="P8497" t="s">
        <v>11354</v>
      </c>
      <c r="Q8497" t="s">
        <v>11376</v>
      </c>
      <c r="R8497" t="s">
        <v>11360</v>
      </c>
      <c r="S8497">
        <f>IF(SalesData[[#This Row],[Return Status]]="Returned",1,0)</f>
        <v>1</v>
      </c>
      <c r="T8497">
        <v>2081.52</v>
      </c>
      <c r="U8497" s="2">
        <f>EOMONTH(SalesData[[#This Row],[Order Date]],0)</f>
        <v>45260</v>
      </c>
      <c r="V8497" s="9" t="str">
        <f>"Q"&amp;INT((MONTH(SalesData[[#This Row],[Order Date]])+2)/3)&amp;"-"&amp;YEAR(SalesData[[#This Row],[Order Date]])</f>
        <v>Q4-2023</v>
      </c>
    </row>
    <row r="8498" spans="1:22" x14ac:dyDescent="0.35">
      <c r="A8498" t="s">
        <v>8639</v>
      </c>
      <c r="B8498" s="1">
        <v>45231</v>
      </c>
      <c r="C8498" t="s">
        <v>71</v>
      </c>
      <c r="D8498" t="s">
        <v>46</v>
      </c>
      <c r="E8498">
        <v>466830370</v>
      </c>
      <c r="F8498" t="s">
        <v>181</v>
      </c>
      <c r="G8498" t="s">
        <v>54</v>
      </c>
      <c r="H8498" t="s">
        <v>55</v>
      </c>
      <c r="I8498" t="s">
        <v>31</v>
      </c>
      <c r="J8498" t="s">
        <v>62</v>
      </c>
      <c r="K8498">
        <v>366.22</v>
      </c>
      <c r="L8498">
        <v>107.22</v>
      </c>
      <c r="M8498" t="s">
        <v>62</v>
      </c>
      <c r="N8498">
        <v>0.29277483479875499</v>
      </c>
      <c r="O8498" t="s">
        <v>11361</v>
      </c>
      <c r="P8498" t="s">
        <v>11354</v>
      </c>
      <c r="R8498" t="s">
        <v>11353</v>
      </c>
      <c r="S8498">
        <f>IF(SalesData[[#This Row],[Return Status]]="Returned",1,0)</f>
        <v>0</v>
      </c>
      <c r="U8498" s="2">
        <f>EOMONTH(SalesData[[#This Row],[Order Date]],0)</f>
        <v>45260</v>
      </c>
      <c r="V8498" s="9" t="str">
        <f>"Q"&amp;INT((MONTH(SalesData[[#This Row],[Order Date]])+2)/3)&amp;"-"&amp;YEAR(SalesData[[#This Row],[Order Date]])</f>
        <v>Q4-2023</v>
      </c>
    </row>
    <row r="8499" spans="1:22" x14ac:dyDescent="0.35">
      <c r="A8499" t="s">
        <v>8640</v>
      </c>
      <c r="B8499" s="1">
        <v>45242</v>
      </c>
      <c r="C8499" t="s">
        <v>71</v>
      </c>
      <c r="D8499" t="s">
        <v>27</v>
      </c>
      <c r="E8499">
        <v>9536509566</v>
      </c>
      <c r="F8499" t="s">
        <v>410</v>
      </c>
      <c r="G8499" t="s">
        <v>29</v>
      </c>
      <c r="H8499" t="s">
        <v>30</v>
      </c>
      <c r="I8499" t="s">
        <v>31</v>
      </c>
      <c r="J8499" t="s">
        <v>65</v>
      </c>
      <c r="K8499">
        <v>734.26</v>
      </c>
      <c r="L8499">
        <v>96.99</v>
      </c>
      <c r="M8499" t="s">
        <v>65</v>
      </c>
      <c r="N8499">
        <v>0.13209217443412399</v>
      </c>
      <c r="O8499" t="s">
        <v>11355</v>
      </c>
      <c r="P8499" t="s">
        <v>11352</v>
      </c>
      <c r="R8499" t="s">
        <v>11353</v>
      </c>
      <c r="S8499">
        <f>IF(SalesData[[#This Row],[Return Status]]="Returned",1,0)</f>
        <v>0</v>
      </c>
      <c r="T8499">
        <v>2788.38</v>
      </c>
      <c r="U8499" s="2">
        <f>EOMONTH(SalesData[[#This Row],[Order Date]],0)</f>
        <v>45260</v>
      </c>
      <c r="V8499" s="9" t="str">
        <f>"Q"&amp;INT((MONTH(SalesData[[#This Row],[Order Date]])+2)/3)&amp;"-"&amp;YEAR(SalesData[[#This Row],[Order Date]])</f>
        <v>Q4-2023</v>
      </c>
    </row>
    <row r="8500" spans="1:22" x14ac:dyDescent="0.35">
      <c r="A8500" t="s">
        <v>8641</v>
      </c>
      <c r="B8500" s="1">
        <v>45253</v>
      </c>
      <c r="C8500" t="s">
        <v>12</v>
      </c>
      <c r="D8500" t="s">
        <v>46</v>
      </c>
      <c r="E8500">
        <v>1824626391</v>
      </c>
      <c r="F8500" t="s">
        <v>147</v>
      </c>
      <c r="G8500" t="s">
        <v>84</v>
      </c>
      <c r="H8500" t="s">
        <v>85</v>
      </c>
      <c r="I8500" t="s">
        <v>31</v>
      </c>
      <c r="J8500" t="s">
        <v>18</v>
      </c>
      <c r="K8500">
        <v>2968.74</v>
      </c>
      <c r="L8500">
        <v>523.54</v>
      </c>
      <c r="M8500" t="s">
        <v>19</v>
      </c>
      <c r="N8500">
        <v>0.176350909813591</v>
      </c>
      <c r="O8500" t="s">
        <v>11351</v>
      </c>
      <c r="P8500" t="s">
        <v>11352</v>
      </c>
      <c r="Q8500" t="s">
        <v>11366</v>
      </c>
      <c r="R8500" t="s">
        <v>11360</v>
      </c>
      <c r="S8500">
        <f>IF(SalesData[[#This Row],[Return Status]]="Returned",1,0)</f>
        <v>1</v>
      </c>
      <c r="T8500">
        <v>847.14</v>
      </c>
      <c r="U8500" s="2">
        <f>EOMONTH(SalesData[[#This Row],[Order Date]],0)</f>
        <v>45260</v>
      </c>
      <c r="V8500" s="9" t="str">
        <f>"Q"&amp;INT((MONTH(SalesData[[#This Row],[Order Date]])+2)/3)&amp;"-"&amp;YEAR(SalesData[[#This Row],[Order Date]])</f>
        <v>Q4-2023</v>
      </c>
    </row>
    <row r="8501" spans="1:22" x14ac:dyDescent="0.35">
      <c r="A8501" t="s">
        <v>8642</v>
      </c>
      <c r="B8501" s="1">
        <v>45241</v>
      </c>
      <c r="C8501" t="s">
        <v>67</v>
      </c>
      <c r="D8501" t="s">
        <v>27</v>
      </c>
      <c r="E8501">
        <v>7056310769</v>
      </c>
      <c r="F8501" t="s">
        <v>181</v>
      </c>
      <c r="G8501" t="s">
        <v>54</v>
      </c>
      <c r="H8501" t="s">
        <v>55</v>
      </c>
      <c r="I8501" t="s">
        <v>31</v>
      </c>
      <c r="J8501" t="s">
        <v>62</v>
      </c>
      <c r="K8501">
        <v>2692.99</v>
      </c>
      <c r="L8501">
        <v>796.01</v>
      </c>
      <c r="M8501" t="s">
        <v>62</v>
      </c>
      <c r="N8501">
        <v>0.295585947218519</v>
      </c>
      <c r="O8501" t="s">
        <v>11351</v>
      </c>
      <c r="P8501" t="s">
        <v>11354</v>
      </c>
      <c r="R8501" t="s">
        <v>11353</v>
      </c>
      <c r="S8501">
        <f>IF(SalesData[[#This Row],[Return Status]]="Returned",1,0)</f>
        <v>0</v>
      </c>
      <c r="U8501" s="2">
        <f>EOMONTH(SalesData[[#This Row],[Order Date]],0)</f>
        <v>45260</v>
      </c>
      <c r="V8501" s="9" t="str">
        <f>"Q"&amp;INT((MONTH(SalesData[[#This Row],[Order Date]])+2)/3)&amp;"-"&amp;YEAR(SalesData[[#This Row],[Order Date]])</f>
        <v>Q4-2023</v>
      </c>
    </row>
    <row r="8502" spans="1:22" x14ac:dyDescent="0.35">
      <c r="A8502" t="s">
        <v>8643</v>
      </c>
      <c r="B8502" s="1">
        <v>45256</v>
      </c>
      <c r="C8502" t="s">
        <v>176</v>
      </c>
      <c r="D8502" t="s">
        <v>46</v>
      </c>
      <c r="E8502">
        <v>1205375119</v>
      </c>
      <c r="F8502" t="s">
        <v>312</v>
      </c>
      <c r="G8502" t="s">
        <v>141</v>
      </c>
      <c r="H8502" t="s">
        <v>121</v>
      </c>
      <c r="I8502" t="s">
        <v>17</v>
      </c>
      <c r="J8502" t="s">
        <v>61</v>
      </c>
      <c r="K8502">
        <v>770.13</v>
      </c>
      <c r="L8502">
        <v>207.87</v>
      </c>
      <c r="M8502" t="s">
        <v>62</v>
      </c>
      <c r="N8502">
        <v>0.269915468816953</v>
      </c>
      <c r="O8502" t="s">
        <v>11355</v>
      </c>
      <c r="P8502" t="s">
        <v>11354</v>
      </c>
      <c r="R8502" t="s">
        <v>11353</v>
      </c>
      <c r="S8502">
        <f>IF(SalesData[[#This Row],[Return Status]]="Returned",1,0)</f>
        <v>0</v>
      </c>
      <c r="T8502">
        <v>2793.38</v>
      </c>
      <c r="U8502" s="2">
        <f>EOMONTH(SalesData[[#This Row],[Order Date]],0)</f>
        <v>45260</v>
      </c>
      <c r="V8502" s="9" t="str">
        <f>"Q"&amp;INT((MONTH(SalesData[[#This Row],[Order Date]])+2)/3)&amp;"-"&amp;YEAR(SalesData[[#This Row],[Order Date]])</f>
        <v>Q4-2023</v>
      </c>
    </row>
    <row r="8503" spans="1:22" x14ac:dyDescent="0.35">
      <c r="A8503" t="s">
        <v>8644</v>
      </c>
      <c r="B8503" s="1">
        <v>45247</v>
      </c>
      <c r="C8503" t="s">
        <v>111</v>
      </c>
      <c r="D8503" t="s">
        <v>72</v>
      </c>
      <c r="E8503">
        <v>2644977996</v>
      </c>
      <c r="F8503" t="s">
        <v>185</v>
      </c>
      <c r="G8503" t="s">
        <v>11381</v>
      </c>
      <c r="H8503" t="s">
        <v>11357</v>
      </c>
      <c r="I8503" t="s">
        <v>36</v>
      </c>
      <c r="J8503" t="s">
        <v>61</v>
      </c>
      <c r="K8503">
        <v>1085.29</v>
      </c>
      <c r="L8503">
        <v>147.5</v>
      </c>
      <c r="M8503" t="s">
        <v>62</v>
      </c>
      <c r="N8503">
        <v>0.13590837472012099</v>
      </c>
      <c r="O8503" t="s">
        <v>11351</v>
      </c>
      <c r="P8503" t="s">
        <v>11352</v>
      </c>
      <c r="R8503" t="s">
        <v>11353</v>
      </c>
      <c r="S8503">
        <f>IF(SalesData[[#This Row],[Return Status]]="Returned",1,0)</f>
        <v>0</v>
      </c>
      <c r="U8503" s="2">
        <f>EOMONTH(SalesData[[#This Row],[Order Date]],0)</f>
        <v>45260</v>
      </c>
      <c r="V8503" s="9" t="str">
        <f>"Q"&amp;INT((MONTH(SalesData[[#This Row],[Order Date]])+2)/3)&amp;"-"&amp;YEAR(SalesData[[#This Row],[Order Date]])</f>
        <v>Q4-2023</v>
      </c>
    </row>
    <row r="8504" spans="1:22" x14ac:dyDescent="0.35">
      <c r="A8504" t="s">
        <v>8645</v>
      </c>
      <c r="B8504" s="1">
        <v>45238</v>
      </c>
      <c r="C8504" t="s">
        <v>205</v>
      </c>
      <c r="D8504" t="s">
        <v>80</v>
      </c>
      <c r="E8504">
        <v>183550751</v>
      </c>
      <c r="F8504" t="s">
        <v>127</v>
      </c>
      <c r="G8504" t="s">
        <v>29</v>
      </c>
      <c r="H8504" t="s">
        <v>30</v>
      </c>
      <c r="I8504" t="s">
        <v>31</v>
      </c>
      <c r="J8504" t="s">
        <v>19</v>
      </c>
      <c r="K8504">
        <v>4633.9399999999996</v>
      </c>
      <c r="L8504">
        <v>473.11</v>
      </c>
      <c r="M8504" t="s">
        <v>19</v>
      </c>
      <c r="N8504">
        <v>0.102096703884815</v>
      </c>
      <c r="O8504" t="s">
        <v>11351</v>
      </c>
      <c r="P8504" t="s">
        <v>11352</v>
      </c>
      <c r="R8504" t="s">
        <v>11353</v>
      </c>
      <c r="S8504">
        <f>IF(SalesData[[#This Row],[Return Status]]="Returned",1,0)</f>
        <v>0</v>
      </c>
      <c r="T8504">
        <v>2788.38</v>
      </c>
      <c r="U8504" s="2">
        <f>EOMONTH(SalesData[[#This Row],[Order Date]],0)</f>
        <v>45260</v>
      </c>
      <c r="V8504" s="9" t="str">
        <f>"Q"&amp;INT((MONTH(SalesData[[#This Row],[Order Date]])+2)/3)&amp;"-"&amp;YEAR(SalesData[[#This Row],[Order Date]])</f>
        <v>Q4-2023</v>
      </c>
    </row>
    <row r="8505" spans="1:22" x14ac:dyDescent="0.35">
      <c r="A8505" t="s">
        <v>8646</v>
      </c>
      <c r="B8505" s="1">
        <v>45255</v>
      </c>
      <c r="C8505" t="s">
        <v>176</v>
      </c>
      <c r="D8505" t="s">
        <v>99</v>
      </c>
      <c r="E8505">
        <v>462269086</v>
      </c>
      <c r="F8505" t="s">
        <v>68</v>
      </c>
      <c r="G8505" t="s">
        <v>11387</v>
      </c>
      <c r="H8505" t="s">
        <v>11357</v>
      </c>
      <c r="I8505" t="s">
        <v>31</v>
      </c>
      <c r="J8505" t="s">
        <v>43</v>
      </c>
      <c r="K8505">
        <v>194.67</v>
      </c>
      <c r="L8505">
        <v>18.489999999999998</v>
      </c>
      <c r="M8505" t="s">
        <v>43</v>
      </c>
      <c r="N8505">
        <v>9.4981250321056102E-2</v>
      </c>
      <c r="O8505" t="s">
        <v>11361</v>
      </c>
      <c r="P8505" t="s">
        <v>11356</v>
      </c>
      <c r="R8505" t="s">
        <v>11353</v>
      </c>
      <c r="S8505">
        <f>IF(SalesData[[#This Row],[Return Status]]="Returned",1,0)</f>
        <v>0</v>
      </c>
      <c r="U8505" s="2">
        <f>EOMONTH(SalesData[[#This Row],[Order Date]],0)</f>
        <v>45260</v>
      </c>
      <c r="V8505" s="9" t="str">
        <f>"Q"&amp;INT((MONTH(SalesData[[#This Row],[Order Date]])+2)/3)&amp;"-"&amp;YEAR(SalesData[[#This Row],[Order Date]])</f>
        <v>Q4-2023</v>
      </c>
    </row>
    <row r="8506" spans="1:22" x14ac:dyDescent="0.35">
      <c r="A8506" t="s">
        <v>8647</v>
      </c>
      <c r="B8506" s="1">
        <v>45247</v>
      </c>
      <c r="C8506" t="s">
        <v>144</v>
      </c>
      <c r="D8506" t="s">
        <v>72</v>
      </c>
      <c r="E8506">
        <v>96925639</v>
      </c>
      <c r="F8506" t="s">
        <v>185</v>
      </c>
      <c r="G8506" t="s">
        <v>164</v>
      </c>
      <c r="H8506" t="s">
        <v>165</v>
      </c>
      <c r="I8506" t="s">
        <v>36</v>
      </c>
      <c r="J8506" t="s">
        <v>65</v>
      </c>
      <c r="K8506">
        <v>2516.8200000000002</v>
      </c>
      <c r="L8506">
        <v>374.13</v>
      </c>
      <c r="M8506" t="s">
        <v>65</v>
      </c>
      <c r="N8506">
        <v>0.14865187021717899</v>
      </c>
      <c r="O8506" t="s">
        <v>11351</v>
      </c>
      <c r="P8506" t="s">
        <v>11352</v>
      </c>
      <c r="R8506" t="s">
        <v>11353</v>
      </c>
      <c r="S8506">
        <f>IF(SalesData[[#This Row],[Return Status]]="Returned",1,0)</f>
        <v>0</v>
      </c>
      <c r="U8506" s="2">
        <f>EOMONTH(SalesData[[#This Row],[Order Date]],0)</f>
        <v>45260</v>
      </c>
      <c r="V8506" s="9" t="str">
        <f>"Q"&amp;INT((MONTH(SalesData[[#This Row],[Order Date]])+2)/3)&amp;"-"&amp;YEAR(SalesData[[#This Row],[Order Date]])</f>
        <v>Q4-2023</v>
      </c>
    </row>
    <row r="8507" spans="1:22" x14ac:dyDescent="0.35">
      <c r="A8507" t="s">
        <v>8648</v>
      </c>
      <c r="B8507" s="1">
        <v>45248</v>
      </c>
      <c r="C8507" t="s">
        <v>139</v>
      </c>
      <c r="D8507" t="s">
        <v>39</v>
      </c>
      <c r="E8507">
        <v>3374690009</v>
      </c>
      <c r="F8507" t="s">
        <v>137</v>
      </c>
      <c r="G8507" t="s">
        <v>34</v>
      </c>
      <c r="H8507" t="s">
        <v>35</v>
      </c>
      <c r="I8507" t="s">
        <v>36</v>
      </c>
      <c r="J8507" t="s">
        <v>19</v>
      </c>
      <c r="K8507">
        <v>1845.17</v>
      </c>
      <c r="L8507">
        <v>179.44</v>
      </c>
      <c r="M8507" t="s">
        <v>19</v>
      </c>
      <c r="N8507">
        <v>9.72484920088664E-2</v>
      </c>
      <c r="O8507" t="s">
        <v>11351</v>
      </c>
      <c r="P8507" t="s">
        <v>11356</v>
      </c>
      <c r="R8507" t="s">
        <v>11353</v>
      </c>
      <c r="S8507">
        <f>IF(SalesData[[#This Row],[Return Status]]="Returned",1,0)</f>
        <v>0</v>
      </c>
      <c r="U8507" s="2">
        <f>EOMONTH(SalesData[[#This Row],[Order Date]],0)</f>
        <v>45260</v>
      </c>
      <c r="V8507" s="9" t="str">
        <f>"Q"&amp;INT((MONTH(SalesData[[#This Row],[Order Date]])+2)/3)&amp;"-"&amp;YEAR(SalesData[[#This Row],[Order Date]])</f>
        <v>Q4-2023</v>
      </c>
    </row>
    <row r="8508" spans="1:22" x14ac:dyDescent="0.35">
      <c r="A8508" t="s">
        <v>8649</v>
      </c>
      <c r="B8508" s="1">
        <v>45252</v>
      </c>
      <c r="C8508" t="s">
        <v>38</v>
      </c>
      <c r="D8508" t="s">
        <v>80</v>
      </c>
      <c r="E8508">
        <v>6570864497</v>
      </c>
      <c r="F8508" t="s">
        <v>73</v>
      </c>
      <c r="G8508" t="s">
        <v>74</v>
      </c>
      <c r="H8508" t="s">
        <v>75</v>
      </c>
      <c r="I8508" t="s">
        <v>36</v>
      </c>
      <c r="J8508" t="s">
        <v>61</v>
      </c>
      <c r="K8508">
        <v>180.86</v>
      </c>
      <c r="L8508">
        <v>53.57</v>
      </c>
      <c r="M8508" t="s">
        <v>62</v>
      </c>
      <c r="N8508">
        <v>0.29619595267057403</v>
      </c>
      <c r="O8508" t="s">
        <v>11361</v>
      </c>
      <c r="P8508" t="s">
        <v>11354</v>
      </c>
      <c r="R8508" t="s">
        <v>11353</v>
      </c>
      <c r="S8508">
        <f>IF(SalesData[[#This Row],[Return Status]]="Returned",1,0)</f>
        <v>0</v>
      </c>
      <c r="T8508">
        <v>2420.2800000000002</v>
      </c>
      <c r="U8508" s="2">
        <f>EOMONTH(SalesData[[#This Row],[Order Date]],0)</f>
        <v>45260</v>
      </c>
      <c r="V8508" s="9" t="str">
        <f>"Q"&amp;INT((MONTH(SalesData[[#This Row],[Order Date]])+2)/3)&amp;"-"&amp;YEAR(SalesData[[#This Row],[Order Date]])</f>
        <v>Q4-2023</v>
      </c>
    </row>
    <row r="8509" spans="1:22" x14ac:dyDescent="0.35">
      <c r="A8509" t="s">
        <v>8650</v>
      </c>
      <c r="B8509" s="1">
        <v>45247</v>
      </c>
      <c r="C8509" t="s">
        <v>188</v>
      </c>
      <c r="D8509" t="s">
        <v>39</v>
      </c>
      <c r="E8509">
        <v>3152504791</v>
      </c>
      <c r="F8509" t="s">
        <v>103</v>
      </c>
      <c r="G8509" t="s">
        <v>23</v>
      </c>
      <c r="H8509" t="s">
        <v>24</v>
      </c>
      <c r="I8509" t="s">
        <v>17</v>
      </c>
      <c r="J8509" t="s">
        <v>19</v>
      </c>
      <c r="K8509">
        <v>2880.88</v>
      </c>
      <c r="L8509">
        <v>455.66</v>
      </c>
      <c r="M8509" t="s">
        <v>19</v>
      </c>
      <c r="N8509">
        <v>0.158166948987809</v>
      </c>
      <c r="O8509" t="s">
        <v>11351</v>
      </c>
      <c r="P8509" t="s">
        <v>11352</v>
      </c>
      <c r="R8509" t="s">
        <v>11353</v>
      </c>
      <c r="S8509">
        <f>IF(SalesData[[#This Row],[Return Status]]="Returned",1,0)</f>
        <v>0</v>
      </c>
      <c r="T8509">
        <v>2821.33</v>
      </c>
      <c r="U8509" s="2">
        <f>EOMONTH(SalesData[[#This Row],[Order Date]],0)</f>
        <v>45260</v>
      </c>
      <c r="V8509" s="9" t="str">
        <f>"Q"&amp;INT((MONTH(SalesData[[#This Row],[Order Date]])+2)/3)&amp;"-"&amp;YEAR(SalesData[[#This Row],[Order Date]])</f>
        <v>Q4-2023</v>
      </c>
    </row>
    <row r="8510" spans="1:22" x14ac:dyDescent="0.35">
      <c r="A8510" t="s">
        <v>8651</v>
      </c>
      <c r="B8510" s="1">
        <v>45243</v>
      </c>
      <c r="C8510" t="s">
        <v>92</v>
      </c>
      <c r="D8510" t="s">
        <v>46</v>
      </c>
      <c r="E8510">
        <v>8846313963</v>
      </c>
      <c r="F8510" t="s">
        <v>172</v>
      </c>
      <c r="G8510" t="s">
        <v>141</v>
      </c>
      <c r="H8510" t="s">
        <v>121</v>
      </c>
      <c r="I8510" t="s">
        <v>17</v>
      </c>
      <c r="J8510" t="s">
        <v>19</v>
      </c>
      <c r="K8510">
        <v>437.14</v>
      </c>
      <c r="L8510">
        <v>21.01</v>
      </c>
      <c r="M8510" t="s">
        <v>19</v>
      </c>
      <c r="N8510">
        <v>4.8062405636638203E-2</v>
      </c>
      <c r="O8510" t="s">
        <v>11361</v>
      </c>
      <c r="P8510" t="s">
        <v>11356</v>
      </c>
      <c r="R8510" t="s">
        <v>11353</v>
      </c>
      <c r="S8510">
        <f>IF(SalesData[[#This Row],[Return Status]]="Returned",1,0)</f>
        <v>0</v>
      </c>
      <c r="T8510">
        <v>2793.38</v>
      </c>
      <c r="U8510" s="2">
        <f>EOMONTH(SalesData[[#This Row],[Order Date]],0)</f>
        <v>45260</v>
      </c>
      <c r="V8510" s="9" t="str">
        <f>"Q"&amp;INT((MONTH(SalesData[[#This Row],[Order Date]])+2)/3)&amp;"-"&amp;YEAR(SalesData[[#This Row],[Order Date]])</f>
        <v>Q4-2023</v>
      </c>
    </row>
    <row r="8511" spans="1:22" x14ac:dyDescent="0.35">
      <c r="A8511" t="s">
        <v>8652</v>
      </c>
      <c r="B8511" s="1">
        <v>45258</v>
      </c>
      <c r="C8511" t="s">
        <v>176</v>
      </c>
      <c r="D8511" t="s">
        <v>99</v>
      </c>
      <c r="E8511">
        <v>517380281</v>
      </c>
      <c r="F8511" t="s">
        <v>170</v>
      </c>
      <c r="G8511" t="s">
        <v>69</v>
      </c>
      <c r="H8511" t="s">
        <v>41</v>
      </c>
      <c r="I8511" t="s">
        <v>31</v>
      </c>
      <c r="J8511" t="s">
        <v>65</v>
      </c>
      <c r="K8511">
        <v>1852.05</v>
      </c>
      <c r="L8511">
        <v>304.22000000000003</v>
      </c>
      <c r="M8511" t="s">
        <v>65</v>
      </c>
      <c r="N8511">
        <v>0.16426122404902699</v>
      </c>
      <c r="O8511" t="s">
        <v>11351</v>
      </c>
      <c r="P8511" t="s">
        <v>11352</v>
      </c>
      <c r="R8511" t="s">
        <v>11353</v>
      </c>
      <c r="S8511">
        <f>IF(SalesData[[#This Row],[Return Status]]="Returned",1,0)</f>
        <v>0</v>
      </c>
      <c r="T8511">
        <v>2081.52</v>
      </c>
      <c r="U8511" s="2">
        <f>EOMONTH(SalesData[[#This Row],[Order Date]],0)</f>
        <v>45260</v>
      </c>
      <c r="V8511" s="9" t="str">
        <f>"Q"&amp;INT((MONTH(SalesData[[#This Row],[Order Date]])+2)/3)&amp;"-"&amp;YEAR(SalesData[[#This Row],[Order Date]])</f>
        <v>Q4-2023</v>
      </c>
    </row>
    <row r="8512" spans="1:22" x14ac:dyDescent="0.35">
      <c r="A8512" t="s">
        <v>8653</v>
      </c>
      <c r="B8512" s="1">
        <v>45238</v>
      </c>
      <c r="C8512" t="s">
        <v>94</v>
      </c>
      <c r="D8512" t="s">
        <v>46</v>
      </c>
      <c r="E8512">
        <v>3757907755</v>
      </c>
      <c r="F8512" t="s">
        <v>68</v>
      </c>
      <c r="G8512" t="s">
        <v>69</v>
      </c>
      <c r="H8512" t="s">
        <v>41</v>
      </c>
      <c r="I8512" t="s">
        <v>31</v>
      </c>
      <c r="J8512" t="s">
        <v>19</v>
      </c>
      <c r="K8512">
        <v>2862.63</v>
      </c>
      <c r="L8512">
        <v>619.03</v>
      </c>
      <c r="M8512" t="s">
        <v>19</v>
      </c>
      <c r="N8512">
        <v>0.21624520109130399</v>
      </c>
      <c r="O8512" t="s">
        <v>11351</v>
      </c>
      <c r="P8512" t="s">
        <v>11354</v>
      </c>
      <c r="Q8512" t="s">
        <v>11363</v>
      </c>
      <c r="R8512" t="s">
        <v>11360</v>
      </c>
      <c r="S8512">
        <f>IF(SalesData[[#This Row],[Return Status]]="Returned",1,0)</f>
        <v>1</v>
      </c>
      <c r="T8512">
        <v>2081.52</v>
      </c>
      <c r="U8512" s="2">
        <f>EOMONTH(SalesData[[#This Row],[Order Date]],0)</f>
        <v>45260</v>
      </c>
      <c r="V8512" s="9" t="str">
        <f>"Q"&amp;INT((MONTH(SalesData[[#This Row],[Order Date]])+2)/3)&amp;"-"&amp;YEAR(SalesData[[#This Row],[Order Date]])</f>
        <v>Q4-2023</v>
      </c>
    </row>
    <row r="8513" spans="1:22" x14ac:dyDescent="0.35">
      <c r="A8513" t="s">
        <v>8654</v>
      </c>
      <c r="B8513" s="1">
        <v>45241</v>
      </c>
      <c r="C8513" t="s">
        <v>12</v>
      </c>
      <c r="D8513" t="s">
        <v>145</v>
      </c>
      <c r="E8513">
        <v>6315855946</v>
      </c>
      <c r="F8513" t="s">
        <v>81</v>
      </c>
      <c r="G8513" t="s">
        <v>74</v>
      </c>
      <c r="H8513" t="s">
        <v>75</v>
      </c>
      <c r="I8513" t="s">
        <v>36</v>
      </c>
      <c r="J8513" t="s">
        <v>18</v>
      </c>
      <c r="K8513">
        <v>1269.67</v>
      </c>
      <c r="L8513">
        <v>262.48</v>
      </c>
      <c r="M8513" t="s">
        <v>19</v>
      </c>
      <c r="N8513">
        <v>0.20673088282782101</v>
      </c>
      <c r="O8513" t="s">
        <v>11351</v>
      </c>
      <c r="P8513" t="s">
        <v>11354</v>
      </c>
      <c r="R8513" t="s">
        <v>11353</v>
      </c>
      <c r="S8513">
        <f>IF(SalesData[[#This Row],[Return Status]]="Returned",1,0)</f>
        <v>0</v>
      </c>
      <c r="T8513">
        <v>2420.2800000000002</v>
      </c>
      <c r="U8513" s="2">
        <f>EOMONTH(SalesData[[#This Row],[Order Date]],0)</f>
        <v>45260</v>
      </c>
      <c r="V8513" s="9" t="str">
        <f>"Q"&amp;INT((MONTH(SalesData[[#This Row],[Order Date]])+2)/3)&amp;"-"&amp;YEAR(SalesData[[#This Row],[Order Date]])</f>
        <v>Q4-2023</v>
      </c>
    </row>
    <row r="8514" spans="1:22" x14ac:dyDescent="0.35">
      <c r="A8514" t="s">
        <v>8655</v>
      </c>
      <c r="B8514" s="1">
        <v>45237</v>
      </c>
      <c r="C8514" t="s">
        <v>111</v>
      </c>
      <c r="D8514" t="s">
        <v>72</v>
      </c>
      <c r="E8514">
        <v>2664998754</v>
      </c>
      <c r="F8514" t="s">
        <v>50</v>
      </c>
      <c r="G8514" t="s">
        <v>101</v>
      </c>
      <c r="H8514" t="s">
        <v>35</v>
      </c>
      <c r="I8514" t="s">
        <v>36</v>
      </c>
      <c r="J8514" t="s">
        <v>61</v>
      </c>
      <c r="K8514">
        <v>4281.2700000000004</v>
      </c>
      <c r="L8514">
        <v>477.15</v>
      </c>
      <c r="M8514" t="s">
        <v>62</v>
      </c>
      <c r="N8514">
        <v>0.111450574245493</v>
      </c>
      <c r="O8514" t="s">
        <v>11351</v>
      </c>
      <c r="P8514" t="s">
        <v>11352</v>
      </c>
      <c r="R8514" t="s">
        <v>11353</v>
      </c>
      <c r="S8514">
        <f>IF(SalesData[[#This Row],[Return Status]]="Returned",1,0)</f>
        <v>0</v>
      </c>
      <c r="T8514">
        <v>1385.87</v>
      </c>
      <c r="U8514" s="2">
        <f>EOMONTH(SalesData[[#This Row],[Order Date]],0)</f>
        <v>45260</v>
      </c>
      <c r="V8514" s="9" t="str">
        <f>"Q"&amp;INT((MONTH(SalesData[[#This Row],[Order Date]])+2)/3)&amp;"-"&amp;YEAR(SalesData[[#This Row],[Order Date]])</f>
        <v>Q4-2023</v>
      </c>
    </row>
    <row r="8515" spans="1:22" x14ac:dyDescent="0.35">
      <c r="A8515" t="s">
        <v>8656</v>
      </c>
      <c r="B8515" s="1">
        <v>45248</v>
      </c>
      <c r="C8515" t="s">
        <v>77</v>
      </c>
      <c r="D8515" t="s">
        <v>46</v>
      </c>
      <c r="E8515">
        <v>2252178208</v>
      </c>
      <c r="F8515" t="s">
        <v>312</v>
      </c>
      <c r="G8515" t="s">
        <v>141</v>
      </c>
      <c r="H8515" t="s">
        <v>121</v>
      </c>
      <c r="I8515" t="s">
        <v>17</v>
      </c>
      <c r="J8515" t="s">
        <v>61</v>
      </c>
      <c r="K8515">
        <v>3157.08</v>
      </c>
      <c r="L8515">
        <v>517.24</v>
      </c>
      <c r="M8515" t="s">
        <v>62</v>
      </c>
      <c r="N8515">
        <v>0.16383493608017499</v>
      </c>
      <c r="O8515" t="s">
        <v>11351</v>
      </c>
      <c r="P8515" t="s">
        <v>11352</v>
      </c>
      <c r="R8515" t="s">
        <v>11353</v>
      </c>
      <c r="S8515">
        <f>IF(SalesData[[#This Row],[Return Status]]="Returned",1,0)</f>
        <v>0</v>
      </c>
      <c r="T8515">
        <v>2793.38</v>
      </c>
      <c r="U8515" s="2">
        <f>EOMONTH(SalesData[[#This Row],[Order Date]],0)</f>
        <v>45260</v>
      </c>
      <c r="V8515" s="9" t="str">
        <f>"Q"&amp;INT((MONTH(SalesData[[#This Row],[Order Date]])+2)/3)&amp;"-"&amp;YEAR(SalesData[[#This Row],[Order Date]])</f>
        <v>Q4-2023</v>
      </c>
    </row>
    <row r="8516" spans="1:22" x14ac:dyDescent="0.35">
      <c r="A8516" t="s">
        <v>8657</v>
      </c>
      <c r="B8516" s="1">
        <v>45253</v>
      </c>
      <c r="C8516" t="s">
        <v>124</v>
      </c>
      <c r="D8516" t="s">
        <v>46</v>
      </c>
      <c r="E8516">
        <v>3437745235</v>
      </c>
      <c r="F8516" t="s">
        <v>107</v>
      </c>
      <c r="G8516" t="s">
        <v>15</v>
      </c>
      <c r="H8516" t="s">
        <v>16</v>
      </c>
      <c r="I8516" t="s">
        <v>17</v>
      </c>
      <c r="J8516" t="s">
        <v>18</v>
      </c>
      <c r="K8516">
        <v>4435.2700000000004</v>
      </c>
      <c r="L8516">
        <v>1271.72</v>
      </c>
      <c r="M8516" t="s">
        <v>19</v>
      </c>
      <c r="N8516">
        <v>0.286728880090727</v>
      </c>
      <c r="O8516" t="s">
        <v>11351</v>
      </c>
      <c r="P8516" t="s">
        <v>11354</v>
      </c>
      <c r="Q8516" t="s">
        <v>11364</v>
      </c>
      <c r="R8516" t="s">
        <v>11360</v>
      </c>
      <c r="S8516">
        <f>IF(SalesData[[#This Row],[Return Status]]="Returned",1,0)</f>
        <v>1</v>
      </c>
      <c r="T8516">
        <v>2085.91</v>
      </c>
      <c r="U8516" s="2">
        <f>EOMONTH(SalesData[[#This Row],[Order Date]],0)</f>
        <v>45260</v>
      </c>
      <c r="V8516" s="9" t="str">
        <f>"Q"&amp;INT((MONTH(SalesData[[#This Row],[Order Date]])+2)/3)&amp;"-"&amp;YEAR(SalesData[[#This Row],[Order Date]])</f>
        <v>Q4-2023</v>
      </c>
    </row>
    <row r="8517" spans="1:22" x14ac:dyDescent="0.35">
      <c r="A8517" t="s">
        <v>8658</v>
      </c>
      <c r="B8517" s="1">
        <v>45245</v>
      </c>
      <c r="C8517" t="s">
        <v>325</v>
      </c>
      <c r="D8517" t="s">
        <v>46</v>
      </c>
      <c r="E8517">
        <v>6871824908</v>
      </c>
      <c r="F8517" t="s">
        <v>156</v>
      </c>
      <c r="G8517" t="s">
        <v>84</v>
      </c>
      <c r="H8517" t="s">
        <v>85</v>
      </c>
      <c r="I8517" t="s">
        <v>31</v>
      </c>
      <c r="J8517" t="s">
        <v>19</v>
      </c>
      <c r="K8517">
        <v>4985.13</v>
      </c>
      <c r="L8517">
        <v>561.73</v>
      </c>
      <c r="M8517" t="s">
        <v>19</v>
      </c>
      <c r="N8517">
        <v>0.112681113631941</v>
      </c>
      <c r="O8517" t="s">
        <v>11351</v>
      </c>
      <c r="P8517" t="s">
        <v>11352</v>
      </c>
      <c r="R8517" t="s">
        <v>11353</v>
      </c>
      <c r="S8517">
        <f>IF(SalesData[[#This Row],[Return Status]]="Returned",1,0)</f>
        <v>0</v>
      </c>
      <c r="T8517">
        <v>847.14</v>
      </c>
      <c r="U8517" s="2">
        <f>EOMONTH(SalesData[[#This Row],[Order Date]],0)</f>
        <v>45260</v>
      </c>
      <c r="V8517" s="9" t="str">
        <f>"Q"&amp;INT((MONTH(SalesData[[#This Row],[Order Date]])+2)/3)&amp;"-"&amp;YEAR(SalesData[[#This Row],[Order Date]])</f>
        <v>Q4-2023</v>
      </c>
    </row>
    <row r="8518" spans="1:22" x14ac:dyDescent="0.35">
      <c r="A8518" t="s">
        <v>8659</v>
      </c>
      <c r="B8518" s="1">
        <v>45235</v>
      </c>
      <c r="C8518" t="s">
        <v>97</v>
      </c>
      <c r="D8518" t="s">
        <v>39</v>
      </c>
      <c r="E8518">
        <v>9214270742</v>
      </c>
      <c r="F8518" t="s">
        <v>133</v>
      </c>
      <c r="G8518" t="s">
        <v>89</v>
      </c>
      <c r="H8518" t="s">
        <v>90</v>
      </c>
      <c r="I8518" t="s">
        <v>31</v>
      </c>
      <c r="J8518" t="s">
        <v>43</v>
      </c>
      <c r="K8518">
        <v>3615.4</v>
      </c>
      <c r="L8518">
        <v>999.62</v>
      </c>
      <c r="M8518" t="s">
        <v>43</v>
      </c>
      <c r="N8518">
        <v>0.27648946174697098</v>
      </c>
      <c r="O8518" t="s">
        <v>11351</v>
      </c>
      <c r="P8518" t="s">
        <v>11354</v>
      </c>
      <c r="Q8518" t="s">
        <v>11372</v>
      </c>
      <c r="R8518" t="s">
        <v>11360</v>
      </c>
      <c r="S8518">
        <f>IF(SalesData[[#This Row],[Return Status]]="Returned",1,0)</f>
        <v>1</v>
      </c>
      <c r="T8518">
        <v>207.68</v>
      </c>
      <c r="U8518" s="2">
        <f>EOMONTH(SalesData[[#This Row],[Order Date]],0)</f>
        <v>45260</v>
      </c>
      <c r="V8518" s="9" t="str">
        <f>"Q"&amp;INT((MONTH(SalesData[[#This Row],[Order Date]])+2)/3)&amp;"-"&amp;YEAR(SalesData[[#This Row],[Order Date]])</f>
        <v>Q4-2023</v>
      </c>
    </row>
    <row r="8519" spans="1:22" x14ac:dyDescent="0.35">
      <c r="A8519" t="s">
        <v>8660</v>
      </c>
      <c r="B8519" s="1">
        <v>45255</v>
      </c>
      <c r="C8519" t="s">
        <v>325</v>
      </c>
      <c r="D8519" t="s">
        <v>13</v>
      </c>
      <c r="E8519">
        <v>6849001165</v>
      </c>
      <c r="F8519" t="s">
        <v>28</v>
      </c>
      <c r="G8519" t="s">
        <v>29</v>
      </c>
      <c r="H8519" t="s">
        <v>30</v>
      </c>
      <c r="I8519" t="s">
        <v>31</v>
      </c>
      <c r="J8519" t="s">
        <v>18</v>
      </c>
      <c r="K8519">
        <v>3029.97</v>
      </c>
      <c r="L8519">
        <v>383.64</v>
      </c>
      <c r="M8519" t="s">
        <v>19</v>
      </c>
      <c r="N8519">
        <v>0.12661511500113901</v>
      </c>
      <c r="O8519" t="s">
        <v>11351</v>
      </c>
      <c r="P8519" t="s">
        <v>11352</v>
      </c>
      <c r="R8519" t="s">
        <v>11353</v>
      </c>
      <c r="S8519">
        <f>IF(SalesData[[#This Row],[Return Status]]="Returned",1,0)</f>
        <v>0</v>
      </c>
      <c r="T8519">
        <v>2788.38</v>
      </c>
      <c r="U8519" s="2">
        <f>EOMONTH(SalesData[[#This Row],[Order Date]],0)</f>
        <v>45260</v>
      </c>
      <c r="V8519" s="9" t="str">
        <f>"Q"&amp;INT((MONTH(SalesData[[#This Row],[Order Date]])+2)/3)&amp;"-"&amp;YEAR(SalesData[[#This Row],[Order Date]])</f>
        <v>Q4-2023</v>
      </c>
    </row>
    <row r="8520" spans="1:22" x14ac:dyDescent="0.35">
      <c r="A8520" t="s">
        <v>8661</v>
      </c>
      <c r="B8520" s="1">
        <v>45245</v>
      </c>
      <c r="C8520" t="s">
        <v>176</v>
      </c>
      <c r="D8520" t="s">
        <v>145</v>
      </c>
      <c r="E8520">
        <v>9842452240</v>
      </c>
      <c r="F8520" t="s">
        <v>109</v>
      </c>
      <c r="G8520" t="s">
        <v>59</v>
      </c>
      <c r="H8520" t="s">
        <v>60</v>
      </c>
      <c r="I8520" t="s">
        <v>31</v>
      </c>
      <c r="J8520" t="s">
        <v>65</v>
      </c>
      <c r="K8520">
        <v>3355.35</v>
      </c>
      <c r="L8520">
        <v>909.78</v>
      </c>
      <c r="M8520" t="s">
        <v>65</v>
      </c>
      <c r="N8520">
        <v>0.27114309982565199</v>
      </c>
      <c r="O8520" t="s">
        <v>11351</v>
      </c>
      <c r="P8520" t="s">
        <v>11354</v>
      </c>
      <c r="R8520" t="s">
        <v>11353</v>
      </c>
      <c r="S8520">
        <f>IF(SalesData[[#This Row],[Return Status]]="Returned",1,0)</f>
        <v>0</v>
      </c>
      <c r="T8520">
        <v>2183.56</v>
      </c>
      <c r="U8520" s="2">
        <f>EOMONTH(SalesData[[#This Row],[Order Date]],0)</f>
        <v>45260</v>
      </c>
      <c r="V8520" s="9" t="str">
        <f>"Q"&amp;INT((MONTH(SalesData[[#This Row],[Order Date]])+2)/3)&amp;"-"&amp;YEAR(SalesData[[#This Row],[Order Date]])</f>
        <v>Q4-2023</v>
      </c>
    </row>
    <row r="8521" spans="1:22" x14ac:dyDescent="0.35">
      <c r="A8521" t="s">
        <v>8662</v>
      </c>
      <c r="B8521" s="1">
        <v>45239</v>
      </c>
      <c r="C8521" t="s">
        <v>77</v>
      </c>
      <c r="D8521" t="s">
        <v>80</v>
      </c>
      <c r="E8521">
        <v>6976518626</v>
      </c>
      <c r="F8521" t="s">
        <v>100</v>
      </c>
      <c r="G8521" t="s">
        <v>34</v>
      </c>
      <c r="H8521" t="s">
        <v>35</v>
      </c>
      <c r="I8521" t="s">
        <v>36</v>
      </c>
      <c r="J8521" t="s">
        <v>43</v>
      </c>
      <c r="K8521">
        <v>1779.55</v>
      </c>
      <c r="L8521">
        <v>139.83000000000001</v>
      </c>
      <c r="M8521" t="s">
        <v>43</v>
      </c>
      <c r="N8521">
        <v>7.8576044505633394E-2</v>
      </c>
      <c r="O8521" t="s">
        <v>11351</v>
      </c>
      <c r="P8521" t="s">
        <v>11356</v>
      </c>
      <c r="R8521" t="s">
        <v>11353</v>
      </c>
      <c r="S8521">
        <f>IF(SalesData[[#This Row],[Return Status]]="Returned",1,0)</f>
        <v>0</v>
      </c>
      <c r="U8521" s="2">
        <f>EOMONTH(SalesData[[#This Row],[Order Date]],0)</f>
        <v>45260</v>
      </c>
      <c r="V8521" s="9" t="str">
        <f>"Q"&amp;INT((MONTH(SalesData[[#This Row],[Order Date]])+2)/3)&amp;"-"&amp;YEAR(SalesData[[#This Row],[Order Date]])</f>
        <v>Q4-2023</v>
      </c>
    </row>
    <row r="8522" spans="1:22" x14ac:dyDescent="0.35">
      <c r="A8522" t="s">
        <v>8663</v>
      </c>
      <c r="B8522" s="1">
        <v>45235</v>
      </c>
      <c r="C8522" t="s">
        <v>67</v>
      </c>
      <c r="D8522" t="s">
        <v>46</v>
      </c>
      <c r="E8522">
        <v>1901815804</v>
      </c>
      <c r="F8522" t="s">
        <v>181</v>
      </c>
      <c r="G8522" t="s">
        <v>54</v>
      </c>
      <c r="H8522" t="s">
        <v>11357</v>
      </c>
      <c r="I8522" t="s">
        <v>31</v>
      </c>
      <c r="J8522" t="s">
        <v>65</v>
      </c>
      <c r="K8522">
        <v>3291.4</v>
      </c>
      <c r="L8522">
        <v>126.17</v>
      </c>
      <c r="M8522" t="s">
        <v>65</v>
      </c>
      <c r="N8522">
        <v>3.8333232059306097E-2</v>
      </c>
      <c r="O8522" t="s">
        <v>11351</v>
      </c>
      <c r="P8522" t="s">
        <v>11356</v>
      </c>
      <c r="R8522" t="s">
        <v>11353</v>
      </c>
      <c r="S8522">
        <f>IF(SalesData[[#This Row],[Return Status]]="Returned",1,0)</f>
        <v>0</v>
      </c>
      <c r="U8522" s="2">
        <f>EOMONTH(SalesData[[#This Row],[Order Date]],0)</f>
        <v>45260</v>
      </c>
      <c r="V8522" s="9" t="str">
        <f>"Q"&amp;INT((MONTH(SalesData[[#This Row],[Order Date]])+2)/3)&amp;"-"&amp;YEAR(SalesData[[#This Row],[Order Date]])</f>
        <v>Q4-2023</v>
      </c>
    </row>
    <row r="8523" spans="1:22" x14ac:dyDescent="0.35">
      <c r="A8523" t="s">
        <v>8664</v>
      </c>
      <c r="B8523" s="1">
        <v>45253</v>
      </c>
      <c r="C8523" t="s">
        <v>49</v>
      </c>
      <c r="D8523" t="s">
        <v>39</v>
      </c>
      <c r="E8523">
        <v>5241196759</v>
      </c>
      <c r="F8523" t="s">
        <v>103</v>
      </c>
      <c r="G8523" t="s">
        <v>212</v>
      </c>
      <c r="H8523" t="s">
        <v>24</v>
      </c>
      <c r="I8523" t="s">
        <v>17</v>
      </c>
      <c r="J8523" t="s">
        <v>19</v>
      </c>
      <c r="K8523">
        <v>4344.5600000000004</v>
      </c>
      <c r="L8523">
        <v>461.78</v>
      </c>
      <c r="M8523" t="s">
        <v>19</v>
      </c>
      <c r="N8523">
        <v>0.106289244480454</v>
      </c>
      <c r="O8523" t="s">
        <v>11351</v>
      </c>
      <c r="P8523" t="s">
        <v>11352</v>
      </c>
      <c r="R8523" t="s">
        <v>11353</v>
      </c>
      <c r="S8523">
        <f>IF(SalesData[[#This Row],[Return Status]]="Returned",1,0)</f>
        <v>0</v>
      </c>
      <c r="U8523" s="2">
        <f>EOMONTH(SalesData[[#This Row],[Order Date]],0)</f>
        <v>45260</v>
      </c>
      <c r="V8523" s="9" t="str">
        <f>"Q"&amp;INT((MONTH(SalesData[[#This Row],[Order Date]])+2)/3)&amp;"-"&amp;YEAR(SalesData[[#This Row],[Order Date]])</f>
        <v>Q4-2023</v>
      </c>
    </row>
    <row r="8524" spans="1:22" x14ac:dyDescent="0.35">
      <c r="A8524" t="s">
        <v>8665</v>
      </c>
      <c r="B8524" s="1">
        <v>45259</v>
      </c>
      <c r="C8524" t="s">
        <v>325</v>
      </c>
      <c r="D8524" t="s">
        <v>13</v>
      </c>
      <c r="E8524">
        <v>5186640378</v>
      </c>
      <c r="F8524" t="s">
        <v>78</v>
      </c>
      <c r="G8524" t="s">
        <v>15</v>
      </c>
      <c r="H8524" t="s">
        <v>11357</v>
      </c>
      <c r="I8524" t="s">
        <v>17</v>
      </c>
      <c r="J8524" t="s">
        <v>42</v>
      </c>
      <c r="K8524">
        <v>1533.11</v>
      </c>
      <c r="L8524">
        <v>204.5</v>
      </c>
      <c r="M8524" t="s">
        <v>43</v>
      </c>
      <c r="N8524">
        <v>0.13338899361428699</v>
      </c>
      <c r="O8524" t="s">
        <v>11351</v>
      </c>
      <c r="P8524" t="s">
        <v>11352</v>
      </c>
      <c r="R8524" t="s">
        <v>11353</v>
      </c>
      <c r="S8524">
        <f>IF(SalesData[[#This Row],[Return Status]]="Returned",1,0)</f>
        <v>0</v>
      </c>
      <c r="T8524">
        <v>2085.91</v>
      </c>
      <c r="U8524" s="2">
        <f>EOMONTH(SalesData[[#This Row],[Order Date]],0)</f>
        <v>45260</v>
      </c>
      <c r="V8524" s="9" t="str">
        <f>"Q"&amp;INT((MONTH(SalesData[[#This Row],[Order Date]])+2)/3)&amp;"-"&amp;YEAR(SalesData[[#This Row],[Order Date]])</f>
        <v>Q4-2023</v>
      </c>
    </row>
    <row r="8525" spans="1:22" x14ac:dyDescent="0.35">
      <c r="A8525" t="s">
        <v>8666</v>
      </c>
      <c r="B8525" s="1">
        <v>45256</v>
      </c>
      <c r="C8525" t="s">
        <v>52</v>
      </c>
      <c r="D8525" t="s">
        <v>46</v>
      </c>
      <c r="E8525">
        <v>6400080539</v>
      </c>
      <c r="F8525" t="s">
        <v>68</v>
      </c>
      <c r="G8525" t="s">
        <v>69</v>
      </c>
      <c r="H8525" t="s">
        <v>41</v>
      </c>
      <c r="I8525" t="s">
        <v>31</v>
      </c>
      <c r="J8525" t="s">
        <v>65</v>
      </c>
      <c r="K8525">
        <v>2161.63</v>
      </c>
      <c r="L8525">
        <v>475.8</v>
      </c>
      <c r="M8525" t="s">
        <v>65</v>
      </c>
      <c r="N8525">
        <v>0.22011167498600601</v>
      </c>
      <c r="O8525" t="s">
        <v>11351</v>
      </c>
      <c r="P8525" t="s">
        <v>11354</v>
      </c>
      <c r="R8525" t="s">
        <v>11353</v>
      </c>
      <c r="S8525">
        <f>IF(SalesData[[#This Row],[Return Status]]="Returned",1,0)</f>
        <v>0</v>
      </c>
      <c r="T8525">
        <v>2081.52</v>
      </c>
      <c r="U8525" s="2">
        <f>EOMONTH(SalesData[[#This Row],[Order Date]],0)</f>
        <v>45260</v>
      </c>
      <c r="V8525" s="9" t="str">
        <f>"Q"&amp;INT((MONTH(SalesData[[#This Row],[Order Date]])+2)/3)&amp;"-"&amp;YEAR(SalesData[[#This Row],[Order Date]])</f>
        <v>Q4-2023</v>
      </c>
    </row>
    <row r="8526" spans="1:22" x14ac:dyDescent="0.35">
      <c r="A8526" t="s">
        <v>8667</v>
      </c>
      <c r="B8526" s="1">
        <v>45231</v>
      </c>
      <c r="C8526" t="s">
        <v>132</v>
      </c>
      <c r="D8526" t="s">
        <v>80</v>
      </c>
      <c r="E8526">
        <v>4040438762</v>
      </c>
      <c r="F8526" t="s">
        <v>163</v>
      </c>
      <c r="G8526" t="s">
        <v>164</v>
      </c>
      <c r="H8526" t="s">
        <v>165</v>
      </c>
      <c r="I8526" t="s">
        <v>36</v>
      </c>
      <c r="J8526" t="s">
        <v>42</v>
      </c>
      <c r="K8526">
        <v>860.29</v>
      </c>
      <c r="L8526">
        <v>207.93</v>
      </c>
      <c r="M8526" t="s">
        <v>43</v>
      </c>
      <c r="N8526">
        <v>0.24169756709946599</v>
      </c>
      <c r="O8526" t="s">
        <v>11355</v>
      </c>
      <c r="P8526" t="s">
        <v>11354</v>
      </c>
      <c r="R8526" t="s">
        <v>11353</v>
      </c>
      <c r="S8526">
        <f>IF(SalesData[[#This Row],[Return Status]]="Returned",1,0)</f>
        <v>0</v>
      </c>
      <c r="U8526" s="2">
        <f>EOMONTH(SalesData[[#This Row],[Order Date]],0)</f>
        <v>45260</v>
      </c>
      <c r="V8526" s="9" t="str">
        <f>"Q"&amp;INT((MONTH(SalesData[[#This Row],[Order Date]])+2)/3)&amp;"-"&amp;YEAR(SalesData[[#This Row],[Order Date]])</f>
        <v>Q4-2023</v>
      </c>
    </row>
    <row r="8527" spans="1:22" x14ac:dyDescent="0.35">
      <c r="A8527" t="s">
        <v>8668</v>
      </c>
      <c r="B8527" s="1">
        <v>45259</v>
      </c>
      <c r="C8527" t="s">
        <v>149</v>
      </c>
      <c r="D8527" t="s">
        <v>13</v>
      </c>
      <c r="E8527">
        <v>4732957550</v>
      </c>
      <c r="F8527" t="s">
        <v>129</v>
      </c>
      <c r="G8527" t="s">
        <v>11371</v>
      </c>
      <c r="H8527" t="s">
        <v>55</v>
      </c>
      <c r="I8527" t="s">
        <v>31</v>
      </c>
      <c r="J8527" t="s">
        <v>62</v>
      </c>
      <c r="K8527">
        <v>900.39</v>
      </c>
      <c r="L8527">
        <v>249.74</v>
      </c>
      <c r="M8527" t="s">
        <v>62</v>
      </c>
      <c r="N8527">
        <v>0.27736869578738099</v>
      </c>
      <c r="O8527" t="s">
        <v>11355</v>
      </c>
      <c r="P8527" t="s">
        <v>11354</v>
      </c>
      <c r="R8527" t="s">
        <v>11353</v>
      </c>
      <c r="S8527">
        <f>IF(SalesData[[#This Row],[Return Status]]="Returned",1,0)</f>
        <v>0</v>
      </c>
      <c r="U8527" s="2">
        <f>EOMONTH(SalesData[[#This Row],[Order Date]],0)</f>
        <v>45260</v>
      </c>
      <c r="V8527" s="9" t="str">
        <f>"Q"&amp;INT((MONTH(SalesData[[#This Row],[Order Date]])+2)/3)&amp;"-"&amp;YEAR(SalesData[[#This Row],[Order Date]])</f>
        <v>Q4-2023</v>
      </c>
    </row>
    <row r="8528" spans="1:22" x14ac:dyDescent="0.35">
      <c r="A8528" t="s">
        <v>8669</v>
      </c>
      <c r="B8528" s="1">
        <v>45240</v>
      </c>
      <c r="C8528" t="s">
        <v>52</v>
      </c>
      <c r="D8528" t="s">
        <v>13</v>
      </c>
      <c r="E8528">
        <v>2560242671</v>
      </c>
      <c r="F8528" t="s">
        <v>172</v>
      </c>
      <c r="G8528" t="s">
        <v>141</v>
      </c>
      <c r="H8528" t="s">
        <v>121</v>
      </c>
      <c r="I8528" t="s">
        <v>17</v>
      </c>
      <c r="J8528" t="s">
        <v>62</v>
      </c>
      <c r="K8528">
        <v>4593.53</v>
      </c>
      <c r="L8528">
        <v>472.89</v>
      </c>
      <c r="M8528" t="s">
        <v>62</v>
      </c>
      <c r="N8528">
        <v>0.102946971065825</v>
      </c>
      <c r="O8528" t="s">
        <v>11351</v>
      </c>
      <c r="P8528" t="s">
        <v>11352</v>
      </c>
      <c r="R8528" t="s">
        <v>11353</v>
      </c>
      <c r="S8528">
        <f>IF(SalesData[[#This Row],[Return Status]]="Returned",1,0)</f>
        <v>0</v>
      </c>
      <c r="T8528">
        <v>2793.38</v>
      </c>
      <c r="U8528" s="2">
        <f>EOMONTH(SalesData[[#This Row],[Order Date]],0)</f>
        <v>45260</v>
      </c>
      <c r="V8528" s="9" t="str">
        <f>"Q"&amp;INT((MONTH(SalesData[[#This Row],[Order Date]])+2)/3)&amp;"-"&amp;YEAR(SalesData[[#This Row],[Order Date]])</f>
        <v>Q4-2023</v>
      </c>
    </row>
    <row r="8529" spans="1:22" x14ac:dyDescent="0.35">
      <c r="A8529" t="s">
        <v>8670</v>
      </c>
      <c r="B8529" s="1">
        <v>45247</v>
      </c>
      <c r="C8529" t="s">
        <v>149</v>
      </c>
      <c r="D8529" t="s">
        <v>39</v>
      </c>
      <c r="E8529">
        <v>4337461549</v>
      </c>
      <c r="F8529" t="s">
        <v>53</v>
      </c>
      <c r="G8529" t="s">
        <v>54</v>
      </c>
      <c r="H8529" t="s">
        <v>55</v>
      </c>
      <c r="I8529" t="s">
        <v>31</v>
      </c>
      <c r="J8529" t="s">
        <v>19</v>
      </c>
      <c r="K8529">
        <v>1005.83</v>
      </c>
      <c r="L8529">
        <v>184.12</v>
      </c>
      <c r="M8529" t="s">
        <v>19</v>
      </c>
      <c r="N8529">
        <v>0.18305280216338701</v>
      </c>
      <c r="O8529" t="s">
        <v>11351</v>
      </c>
      <c r="P8529" t="s">
        <v>11352</v>
      </c>
      <c r="R8529" t="s">
        <v>11353</v>
      </c>
      <c r="S8529">
        <f>IF(SalesData[[#This Row],[Return Status]]="Returned",1,0)</f>
        <v>0</v>
      </c>
      <c r="U8529" s="2">
        <f>EOMONTH(SalesData[[#This Row],[Order Date]],0)</f>
        <v>45260</v>
      </c>
      <c r="V8529" s="9" t="str">
        <f>"Q"&amp;INT((MONTH(SalesData[[#This Row],[Order Date]])+2)/3)&amp;"-"&amp;YEAR(SalesData[[#This Row],[Order Date]])</f>
        <v>Q4-2023</v>
      </c>
    </row>
    <row r="8530" spans="1:22" x14ac:dyDescent="0.35">
      <c r="A8530" t="s">
        <v>8671</v>
      </c>
      <c r="B8530" s="1">
        <v>45248</v>
      </c>
      <c r="C8530" t="s">
        <v>92</v>
      </c>
      <c r="D8530" t="s">
        <v>99</v>
      </c>
      <c r="E8530">
        <v>7237687999</v>
      </c>
      <c r="F8530" t="s">
        <v>14</v>
      </c>
      <c r="G8530" t="s">
        <v>15</v>
      </c>
      <c r="H8530" t="s">
        <v>16</v>
      </c>
      <c r="I8530" t="s">
        <v>17</v>
      </c>
      <c r="J8530" t="s">
        <v>19</v>
      </c>
      <c r="K8530">
        <v>2003.58</v>
      </c>
      <c r="L8530">
        <v>397.48</v>
      </c>
      <c r="M8530" t="s">
        <v>19</v>
      </c>
      <c r="N8530">
        <v>0.19838489104502899</v>
      </c>
      <c r="O8530" t="s">
        <v>11351</v>
      </c>
      <c r="P8530" t="s">
        <v>11352</v>
      </c>
      <c r="R8530" t="s">
        <v>11353</v>
      </c>
      <c r="S8530">
        <f>IF(SalesData[[#This Row],[Return Status]]="Returned",1,0)</f>
        <v>0</v>
      </c>
      <c r="T8530">
        <v>2085.91</v>
      </c>
      <c r="U8530" s="2">
        <f>EOMONTH(SalesData[[#This Row],[Order Date]],0)</f>
        <v>45260</v>
      </c>
      <c r="V8530" s="9" t="str">
        <f>"Q"&amp;INT((MONTH(SalesData[[#This Row],[Order Date]])+2)/3)&amp;"-"&amp;YEAR(SalesData[[#This Row],[Order Date]])</f>
        <v>Q4-2023</v>
      </c>
    </row>
    <row r="8531" spans="1:22" x14ac:dyDescent="0.35">
      <c r="A8531" t="s">
        <v>8672</v>
      </c>
      <c r="B8531" s="1">
        <v>45239</v>
      </c>
      <c r="C8531" t="s">
        <v>49</v>
      </c>
      <c r="D8531" t="s">
        <v>27</v>
      </c>
      <c r="E8531">
        <v>3655628415</v>
      </c>
      <c r="F8531" t="s">
        <v>137</v>
      </c>
      <c r="G8531" t="s">
        <v>34</v>
      </c>
      <c r="H8531" t="s">
        <v>35</v>
      </c>
      <c r="I8531" t="s">
        <v>36</v>
      </c>
      <c r="J8531" t="s">
        <v>61</v>
      </c>
      <c r="K8531">
        <v>4358.5</v>
      </c>
      <c r="L8531">
        <v>854.3</v>
      </c>
      <c r="M8531" t="s">
        <v>62</v>
      </c>
      <c r="N8531">
        <v>0.196007800848916</v>
      </c>
      <c r="O8531" t="s">
        <v>11351</v>
      </c>
      <c r="P8531" t="s">
        <v>11352</v>
      </c>
      <c r="R8531" t="s">
        <v>11353</v>
      </c>
      <c r="S8531">
        <f>IF(SalesData[[#This Row],[Return Status]]="Returned",1,0)</f>
        <v>0</v>
      </c>
      <c r="U8531" s="2">
        <f>EOMONTH(SalesData[[#This Row],[Order Date]],0)</f>
        <v>45260</v>
      </c>
      <c r="V8531" s="9" t="str">
        <f>"Q"&amp;INT((MONTH(SalesData[[#This Row],[Order Date]])+2)/3)&amp;"-"&amp;YEAR(SalesData[[#This Row],[Order Date]])</f>
        <v>Q4-2023</v>
      </c>
    </row>
    <row r="8532" spans="1:22" x14ac:dyDescent="0.35">
      <c r="A8532" t="s">
        <v>8673</v>
      </c>
      <c r="B8532" s="1">
        <v>45244</v>
      </c>
      <c r="C8532" t="s">
        <v>49</v>
      </c>
      <c r="D8532" t="s">
        <v>46</v>
      </c>
      <c r="E8532">
        <v>6897750352</v>
      </c>
      <c r="F8532" t="s">
        <v>156</v>
      </c>
      <c r="G8532" t="s">
        <v>84</v>
      </c>
      <c r="H8532" t="s">
        <v>85</v>
      </c>
      <c r="I8532" t="s">
        <v>31</v>
      </c>
      <c r="J8532" t="s">
        <v>62</v>
      </c>
      <c r="K8532">
        <v>4558.79</v>
      </c>
      <c r="L8532">
        <v>1020.49</v>
      </c>
      <c r="M8532" t="s">
        <v>62</v>
      </c>
      <c r="N8532">
        <v>0.223851065743322</v>
      </c>
      <c r="O8532" t="s">
        <v>11351</v>
      </c>
      <c r="P8532" t="s">
        <v>11354</v>
      </c>
      <c r="R8532" t="s">
        <v>11353</v>
      </c>
      <c r="S8532">
        <f>IF(SalesData[[#This Row],[Return Status]]="Returned",1,0)</f>
        <v>0</v>
      </c>
      <c r="T8532">
        <v>847.14</v>
      </c>
      <c r="U8532" s="2">
        <f>EOMONTH(SalesData[[#This Row],[Order Date]],0)</f>
        <v>45260</v>
      </c>
      <c r="V8532" s="9" t="str">
        <f>"Q"&amp;INT((MONTH(SalesData[[#This Row],[Order Date]])+2)/3)&amp;"-"&amp;YEAR(SalesData[[#This Row],[Order Date]])</f>
        <v>Q4-2023</v>
      </c>
    </row>
    <row r="8533" spans="1:22" x14ac:dyDescent="0.35">
      <c r="A8533" t="s">
        <v>8674</v>
      </c>
      <c r="B8533" s="1">
        <v>45243</v>
      </c>
      <c r="C8533" t="s">
        <v>124</v>
      </c>
      <c r="D8533" t="s">
        <v>27</v>
      </c>
      <c r="E8533">
        <v>7088559277</v>
      </c>
      <c r="F8533" t="s">
        <v>181</v>
      </c>
      <c r="G8533" t="s">
        <v>54</v>
      </c>
      <c r="H8533" t="s">
        <v>55</v>
      </c>
      <c r="I8533" t="s">
        <v>31</v>
      </c>
      <c r="J8533" t="s">
        <v>61</v>
      </c>
      <c r="K8533">
        <v>1445.34</v>
      </c>
      <c r="L8533">
        <v>251.36</v>
      </c>
      <c r="M8533" t="s">
        <v>62</v>
      </c>
      <c r="N8533">
        <v>0.17391063694355699</v>
      </c>
      <c r="O8533" t="s">
        <v>11351</v>
      </c>
      <c r="P8533" t="s">
        <v>11352</v>
      </c>
      <c r="R8533" t="s">
        <v>11353</v>
      </c>
      <c r="S8533">
        <f>IF(SalesData[[#This Row],[Return Status]]="Returned",1,0)</f>
        <v>0</v>
      </c>
      <c r="U8533" s="2">
        <f>EOMONTH(SalesData[[#This Row],[Order Date]],0)</f>
        <v>45260</v>
      </c>
      <c r="V8533" s="9" t="str">
        <f>"Q"&amp;INT((MONTH(SalesData[[#This Row],[Order Date]])+2)/3)&amp;"-"&amp;YEAR(SalesData[[#This Row],[Order Date]])</f>
        <v>Q4-2023</v>
      </c>
    </row>
    <row r="8534" spans="1:22" x14ac:dyDescent="0.35">
      <c r="A8534" t="s">
        <v>8675</v>
      </c>
      <c r="B8534" s="1">
        <v>45237</v>
      </c>
      <c r="C8534" t="s">
        <v>205</v>
      </c>
      <c r="D8534" t="s">
        <v>145</v>
      </c>
      <c r="E8534">
        <v>4325726534</v>
      </c>
      <c r="F8534" t="s">
        <v>156</v>
      </c>
      <c r="G8534" t="s">
        <v>84</v>
      </c>
      <c r="H8534" t="s">
        <v>85</v>
      </c>
      <c r="I8534" t="s">
        <v>31</v>
      </c>
      <c r="J8534" t="s">
        <v>18</v>
      </c>
      <c r="K8534">
        <v>3995.34</v>
      </c>
      <c r="L8534">
        <v>676.62</v>
      </c>
      <c r="M8534" t="s">
        <v>19</v>
      </c>
      <c r="N8534">
        <v>0.16935229542416899</v>
      </c>
      <c r="O8534" t="s">
        <v>11351</v>
      </c>
      <c r="P8534" t="s">
        <v>11352</v>
      </c>
      <c r="R8534" t="s">
        <v>11353</v>
      </c>
      <c r="S8534">
        <f>IF(SalesData[[#This Row],[Return Status]]="Returned",1,0)</f>
        <v>0</v>
      </c>
      <c r="T8534">
        <v>847.14</v>
      </c>
      <c r="U8534" s="2">
        <f>EOMONTH(SalesData[[#This Row],[Order Date]],0)</f>
        <v>45260</v>
      </c>
      <c r="V8534" s="9" t="str">
        <f>"Q"&amp;INT((MONTH(SalesData[[#This Row],[Order Date]])+2)/3)&amp;"-"&amp;YEAR(SalesData[[#This Row],[Order Date]])</f>
        <v>Q4-2023</v>
      </c>
    </row>
    <row r="8535" spans="1:22" x14ac:dyDescent="0.35">
      <c r="A8535" t="s">
        <v>8676</v>
      </c>
      <c r="B8535" s="1">
        <v>45249</v>
      </c>
      <c r="C8535" t="s">
        <v>97</v>
      </c>
      <c r="D8535" t="s">
        <v>39</v>
      </c>
      <c r="E8535">
        <v>6729672238</v>
      </c>
      <c r="F8535" t="s">
        <v>185</v>
      </c>
      <c r="G8535" t="s">
        <v>164</v>
      </c>
      <c r="H8535" t="s">
        <v>165</v>
      </c>
      <c r="I8535" t="s">
        <v>36</v>
      </c>
      <c r="J8535" t="s">
        <v>61</v>
      </c>
      <c r="K8535">
        <v>2738.34</v>
      </c>
      <c r="L8535">
        <v>574.82000000000005</v>
      </c>
      <c r="M8535" t="s">
        <v>62</v>
      </c>
      <c r="N8535">
        <v>0.209915496249553</v>
      </c>
      <c r="O8535" t="s">
        <v>11351</v>
      </c>
      <c r="P8535" t="s">
        <v>11354</v>
      </c>
      <c r="R8535" t="s">
        <v>11353</v>
      </c>
      <c r="S8535">
        <f>IF(SalesData[[#This Row],[Return Status]]="Returned",1,0)</f>
        <v>0</v>
      </c>
      <c r="U8535" s="2">
        <f>EOMONTH(SalesData[[#This Row],[Order Date]],0)</f>
        <v>45260</v>
      </c>
      <c r="V8535" s="9" t="str">
        <f>"Q"&amp;INT((MONTH(SalesData[[#This Row],[Order Date]])+2)/3)&amp;"-"&amp;YEAR(SalesData[[#This Row],[Order Date]])</f>
        <v>Q4-2023</v>
      </c>
    </row>
    <row r="8536" spans="1:22" x14ac:dyDescent="0.35">
      <c r="A8536" t="s">
        <v>8677</v>
      </c>
      <c r="B8536" s="1">
        <v>45246</v>
      </c>
      <c r="C8536" t="s">
        <v>92</v>
      </c>
      <c r="D8536" t="s">
        <v>80</v>
      </c>
      <c r="E8536">
        <v>4343992313</v>
      </c>
      <c r="F8536" t="s">
        <v>410</v>
      </c>
      <c r="G8536" t="s">
        <v>11370</v>
      </c>
      <c r="H8536" t="s">
        <v>30</v>
      </c>
      <c r="I8536" t="s">
        <v>31</v>
      </c>
      <c r="J8536" t="s">
        <v>62</v>
      </c>
      <c r="K8536">
        <v>4222.47</v>
      </c>
      <c r="L8536">
        <v>804.24</v>
      </c>
      <c r="M8536" t="s">
        <v>62</v>
      </c>
      <c r="N8536">
        <v>0.19046671734790299</v>
      </c>
      <c r="O8536" t="s">
        <v>11351</v>
      </c>
      <c r="P8536" t="s">
        <v>11352</v>
      </c>
      <c r="R8536" t="s">
        <v>11353</v>
      </c>
      <c r="S8536">
        <f>IF(SalesData[[#This Row],[Return Status]]="Returned",1,0)</f>
        <v>0</v>
      </c>
      <c r="U8536" s="2">
        <f>EOMONTH(SalesData[[#This Row],[Order Date]],0)</f>
        <v>45260</v>
      </c>
      <c r="V8536" s="9" t="str">
        <f>"Q"&amp;INT((MONTH(SalesData[[#This Row],[Order Date]])+2)/3)&amp;"-"&amp;YEAR(SalesData[[#This Row],[Order Date]])</f>
        <v>Q4-2023</v>
      </c>
    </row>
    <row r="8537" spans="1:22" x14ac:dyDescent="0.35">
      <c r="A8537" t="s">
        <v>8678</v>
      </c>
      <c r="B8537" s="1">
        <v>45257</v>
      </c>
      <c r="C8537" t="s">
        <v>113</v>
      </c>
      <c r="D8537" t="s">
        <v>39</v>
      </c>
      <c r="E8537">
        <v>2008233672</v>
      </c>
      <c r="F8537" t="s">
        <v>78</v>
      </c>
      <c r="G8537" t="s">
        <v>15</v>
      </c>
      <c r="H8537" t="s">
        <v>16</v>
      </c>
      <c r="I8537" t="s">
        <v>17</v>
      </c>
      <c r="J8537" t="s">
        <v>65</v>
      </c>
      <c r="K8537">
        <v>930.81</v>
      </c>
      <c r="L8537">
        <v>55.54</v>
      </c>
      <c r="M8537" t="s">
        <v>65</v>
      </c>
      <c r="N8537">
        <v>5.9668460802956597E-2</v>
      </c>
      <c r="O8537" t="s">
        <v>11355</v>
      </c>
      <c r="P8537" t="s">
        <v>11356</v>
      </c>
      <c r="R8537" t="s">
        <v>11353</v>
      </c>
      <c r="S8537">
        <f>IF(SalesData[[#This Row],[Return Status]]="Returned",1,0)</f>
        <v>0</v>
      </c>
      <c r="T8537">
        <v>2085.91</v>
      </c>
      <c r="U8537" s="2">
        <f>EOMONTH(SalesData[[#This Row],[Order Date]],0)</f>
        <v>45260</v>
      </c>
      <c r="V8537" s="9" t="str">
        <f>"Q"&amp;INT((MONTH(SalesData[[#This Row],[Order Date]])+2)/3)&amp;"-"&amp;YEAR(SalesData[[#This Row],[Order Date]])</f>
        <v>Q4-2023</v>
      </c>
    </row>
    <row r="8538" spans="1:22" x14ac:dyDescent="0.35">
      <c r="A8538" t="s">
        <v>8679</v>
      </c>
      <c r="B8538" s="1">
        <v>45257</v>
      </c>
      <c r="C8538" t="s">
        <v>188</v>
      </c>
      <c r="D8538" t="s">
        <v>13</v>
      </c>
      <c r="E8538">
        <v>4055473275</v>
      </c>
      <c r="F8538" t="s">
        <v>28</v>
      </c>
      <c r="G8538" t="s">
        <v>29</v>
      </c>
      <c r="H8538" t="s">
        <v>30</v>
      </c>
      <c r="I8538" t="s">
        <v>31</v>
      </c>
      <c r="J8538" t="s">
        <v>19</v>
      </c>
      <c r="K8538">
        <v>3421.44</v>
      </c>
      <c r="L8538">
        <v>561.14</v>
      </c>
      <c r="M8538" t="s">
        <v>19</v>
      </c>
      <c r="N8538">
        <v>0.164006967826412</v>
      </c>
      <c r="O8538" t="s">
        <v>11351</v>
      </c>
      <c r="P8538" t="s">
        <v>11352</v>
      </c>
      <c r="R8538" t="s">
        <v>11353</v>
      </c>
      <c r="S8538">
        <f>IF(SalesData[[#This Row],[Return Status]]="Returned",1,0)</f>
        <v>0</v>
      </c>
      <c r="T8538">
        <v>2788.38</v>
      </c>
      <c r="U8538" s="2">
        <f>EOMONTH(SalesData[[#This Row],[Order Date]],0)</f>
        <v>45260</v>
      </c>
      <c r="V8538" s="9" t="str">
        <f>"Q"&amp;INT((MONTH(SalesData[[#This Row],[Order Date]])+2)/3)&amp;"-"&amp;YEAR(SalesData[[#This Row],[Order Date]])</f>
        <v>Q4-2023</v>
      </c>
    </row>
    <row r="8539" spans="1:22" x14ac:dyDescent="0.35">
      <c r="A8539" t="s">
        <v>8680</v>
      </c>
      <c r="B8539" s="1">
        <v>45259</v>
      </c>
      <c r="C8539" t="s">
        <v>176</v>
      </c>
      <c r="D8539" t="s">
        <v>27</v>
      </c>
      <c r="E8539">
        <v>5752499113</v>
      </c>
      <c r="F8539" t="s">
        <v>156</v>
      </c>
      <c r="G8539" t="s">
        <v>84</v>
      </c>
      <c r="H8539" t="s">
        <v>85</v>
      </c>
      <c r="I8539" t="s">
        <v>31</v>
      </c>
      <c r="J8539" t="s">
        <v>42</v>
      </c>
      <c r="K8539">
        <v>3047.13</v>
      </c>
      <c r="L8539">
        <v>468.76</v>
      </c>
      <c r="M8539" t="s">
        <v>43</v>
      </c>
      <c r="N8539">
        <v>0.15383656096064199</v>
      </c>
      <c r="O8539" t="s">
        <v>11351</v>
      </c>
      <c r="P8539" t="s">
        <v>11352</v>
      </c>
      <c r="R8539" t="s">
        <v>11353</v>
      </c>
      <c r="S8539">
        <f>IF(SalesData[[#This Row],[Return Status]]="Returned",1,0)</f>
        <v>0</v>
      </c>
      <c r="T8539">
        <v>847.14</v>
      </c>
      <c r="U8539" s="2">
        <f>EOMONTH(SalesData[[#This Row],[Order Date]],0)</f>
        <v>45260</v>
      </c>
      <c r="V8539" s="9" t="str">
        <f>"Q"&amp;INT((MONTH(SalesData[[#This Row],[Order Date]])+2)/3)&amp;"-"&amp;YEAR(SalesData[[#This Row],[Order Date]])</f>
        <v>Q4-2023</v>
      </c>
    </row>
    <row r="8540" spans="1:22" x14ac:dyDescent="0.35">
      <c r="A8540" t="s">
        <v>8681</v>
      </c>
      <c r="B8540" s="1">
        <v>45245</v>
      </c>
      <c r="C8540" t="s">
        <v>162</v>
      </c>
      <c r="D8540" t="s">
        <v>145</v>
      </c>
      <c r="E8540">
        <v>9525472518</v>
      </c>
      <c r="F8540" t="s">
        <v>109</v>
      </c>
      <c r="G8540" t="s">
        <v>59</v>
      </c>
      <c r="H8540" t="s">
        <v>60</v>
      </c>
      <c r="I8540" t="s">
        <v>31</v>
      </c>
      <c r="J8540" t="s">
        <v>42</v>
      </c>
      <c r="K8540">
        <v>4036.95</v>
      </c>
      <c r="L8540">
        <v>481.91</v>
      </c>
      <c r="M8540" t="s">
        <v>43</v>
      </c>
      <c r="N8540">
        <v>0.119374775511215</v>
      </c>
      <c r="O8540" t="s">
        <v>11351</v>
      </c>
      <c r="P8540" t="s">
        <v>11352</v>
      </c>
      <c r="R8540" t="s">
        <v>11353</v>
      </c>
      <c r="S8540">
        <f>IF(SalesData[[#This Row],[Return Status]]="Returned",1,0)</f>
        <v>0</v>
      </c>
      <c r="T8540">
        <v>2183.56</v>
      </c>
      <c r="U8540" s="2">
        <f>EOMONTH(SalesData[[#This Row],[Order Date]],0)</f>
        <v>45260</v>
      </c>
      <c r="V8540" s="9" t="str">
        <f>"Q"&amp;INT((MONTH(SalesData[[#This Row],[Order Date]])+2)/3)&amp;"-"&amp;YEAR(SalesData[[#This Row],[Order Date]])</f>
        <v>Q4-2023</v>
      </c>
    </row>
    <row r="8541" spans="1:22" x14ac:dyDescent="0.35">
      <c r="A8541" t="s">
        <v>8682</v>
      </c>
      <c r="B8541" s="1">
        <v>45259</v>
      </c>
      <c r="C8541" t="s">
        <v>97</v>
      </c>
      <c r="D8541" t="s">
        <v>39</v>
      </c>
      <c r="E8541">
        <v>1156084199</v>
      </c>
      <c r="F8541" t="s">
        <v>137</v>
      </c>
      <c r="G8541" t="s">
        <v>34</v>
      </c>
      <c r="H8541" t="s">
        <v>35</v>
      </c>
      <c r="I8541" t="s">
        <v>36</v>
      </c>
      <c r="J8541" t="s">
        <v>65</v>
      </c>
      <c r="K8541">
        <v>1231.6500000000001</v>
      </c>
      <c r="L8541">
        <v>368.41</v>
      </c>
      <c r="M8541" t="s">
        <v>65</v>
      </c>
      <c r="N8541">
        <v>0.29911906791702197</v>
      </c>
      <c r="O8541" t="s">
        <v>11351</v>
      </c>
      <c r="P8541" t="s">
        <v>11354</v>
      </c>
      <c r="R8541" t="s">
        <v>11353</v>
      </c>
      <c r="S8541">
        <f>IF(SalesData[[#This Row],[Return Status]]="Returned",1,0)</f>
        <v>0</v>
      </c>
      <c r="U8541" s="2">
        <f>EOMONTH(SalesData[[#This Row],[Order Date]],0)</f>
        <v>45260</v>
      </c>
      <c r="V8541" s="9" t="str">
        <f>"Q"&amp;INT((MONTH(SalesData[[#This Row],[Order Date]])+2)/3)&amp;"-"&amp;YEAR(SalesData[[#This Row],[Order Date]])</f>
        <v>Q4-2023</v>
      </c>
    </row>
    <row r="8542" spans="1:22" x14ac:dyDescent="0.35">
      <c r="A8542" t="s">
        <v>8683</v>
      </c>
      <c r="B8542" s="1">
        <v>45242</v>
      </c>
      <c r="C8542" t="s">
        <v>106</v>
      </c>
      <c r="D8542" t="s">
        <v>27</v>
      </c>
      <c r="E8542">
        <v>6241286151</v>
      </c>
      <c r="F8542" t="s">
        <v>116</v>
      </c>
      <c r="G8542" t="s">
        <v>74</v>
      </c>
      <c r="H8542" t="s">
        <v>75</v>
      </c>
      <c r="I8542" t="s">
        <v>36</v>
      </c>
      <c r="J8542" t="s">
        <v>61</v>
      </c>
      <c r="K8542">
        <v>1161.29</v>
      </c>
      <c r="L8542">
        <v>273.35000000000002</v>
      </c>
      <c r="M8542" t="s">
        <v>62</v>
      </c>
      <c r="N8542">
        <v>0.235384787606885</v>
      </c>
      <c r="O8542" t="s">
        <v>11351</v>
      </c>
      <c r="P8542" t="s">
        <v>11354</v>
      </c>
      <c r="R8542" t="s">
        <v>11353</v>
      </c>
      <c r="S8542">
        <f>IF(SalesData[[#This Row],[Return Status]]="Returned",1,0)</f>
        <v>0</v>
      </c>
      <c r="T8542">
        <v>2420.2800000000002</v>
      </c>
      <c r="U8542" s="2">
        <f>EOMONTH(SalesData[[#This Row],[Order Date]],0)</f>
        <v>45260</v>
      </c>
      <c r="V8542" s="9" t="str">
        <f>"Q"&amp;INT((MONTH(SalesData[[#This Row],[Order Date]])+2)/3)&amp;"-"&amp;YEAR(SalesData[[#This Row],[Order Date]])</f>
        <v>Q4-2023</v>
      </c>
    </row>
    <row r="8543" spans="1:22" x14ac:dyDescent="0.35">
      <c r="A8543" t="s">
        <v>8684</v>
      </c>
      <c r="B8543" s="1">
        <v>45251</v>
      </c>
      <c r="C8543" t="s">
        <v>124</v>
      </c>
      <c r="D8543" t="s">
        <v>80</v>
      </c>
      <c r="E8543">
        <v>3477555046</v>
      </c>
      <c r="F8543" t="s">
        <v>222</v>
      </c>
      <c r="G8543" t="s">
        <v>164</v>
      </c>
      <c r="H8543" t="s">
        <v>165</v>
      </c>
      <c r="I8543" t="s">
        <v>36</v>
      </c>
      <c r="J8543" t="s">
        <v>62</v>
      </c>
      <c r="K8543">
        <v>4960.8100000000004</v>
      </c>
      <c r="L8543">
        <v>942.71</v>
      </c>
      <c r="M8543" t="s">
        <v>62</v>
      </c>
      <c r="N8543">
        <v>0.190031466635489</v>
      </c>
      <c r="O8543" t="s">
        <v>11351</v>
      </c>
      <c r="P8543" t="s">
        <v>11352</v>
      </c>
      <c r="R8543" t="s">
        <v>11353</v>
      </c>
      <c r="S8543">
        <f>IF(SalesData[[#This Row],[Return Status]]="Returned",1,0)</f>
        <v>0</v>
      </c>
      <c r="U8543" s="2">
        <f>EOMONTH(SalesData[[#This Row],[Order Date]],0)</f>
        <v>45260</v>
      </c>
      <c r="V8543" s="9" t="str">
        <f>"Q"&amp;INT((MONTH(SalesData[[#This Row],[Order Date]])+2)/3)&amp;"-"&amp;YEAR(SalesData[[#This Row],[Order Date]])</f>
        <v>Q4-2023</v>
      </c>
    </row>
    <row r="8544" spans="1:22" x14ac:dyDescent="0.35">
      <c r="A8544" t="s">
        <v>8685</v>
      </c>
      <c r="B8544" s="1">
        <v>45247</v>
      </c>
      <c r="C8544" t="s">
        <v>132</v>
      </c>
      <c r="D8544" t="s">
        <v>13</v>
      </c>
      <c r="E8544">
        <v>5499232769</v>
      </c>
      <c r="F8544" t="s">
        <v>222</v>
      </c>
      <c r="G8544" t="s">
        <v>164</v>
      </c>
      <c r="H8544" t="s">
        <v>165</v>
      </c>
      <c r="I8544" t="s">
        <v>36</v>
      </c>
      <c r="J8544" t="s">
        <v>18</v>
      </c>
      <c r="K8544">
        <v>2767.26</v>
      </c>
      <c r="L8544">
        <v>435.69</v>
      </c>
      <c r="M8544" t="s">
        <v>19</v>
      </c>
      <c r="N8544">
        <v>0.15744454803668601</v>
      </c>
      <c r="O8544" t="s">
        <v>11351</v>
      </c>
      <c r="P8544" t="s">
        <v>11352</v>
      </c>
      <c r="R8544" t="s">
        <v>11353</v>
      </c>
      <c r="S8544">
        <f>IF(SalesData[[#This Row],[Return Status]]="Returned",1,0)</f>
        <v>0</v>
      </c>
      <c r="U8544" s="2">
        <f>EOMONTH(SalesData[[#This Row],[Order Date]],0)</f>
        <v>45260</v>
      </c>
      <c r="V8544" s="9" t="str">
        <f>"Q"&amp;INT((MONTH(SalesData[[#This Row],[Order Date]])+2)/3)&amp;"-"&amp;YEAR(SalesData[[#This Row],[Order Date]])</f>
        <v>Q4-2023</v>
      </c>
    </row>
    <row r="8545" spans="1:22" x14ac:dyDescent="0.35">
      <c r="A8545" t="s">
        <v>8686</v>
      </c>
      <c r="B8545" s="1">
        <v>45250</v>
      </c>
      <c r="C8545" t="s">
        <v>325</v>
      </c>
      <c r="D8545" t="s">
        <v>72</v>
      </c>
      <c r="E8545">
        <v>7017814061</v>
      </c>
      <c r="F8545" t="s">
        <v>109</v>
      </c>
      <c r="G8545" t="s">
        <v>59</v>
      </c>
      <c r="H8545" t="s">
        <v>60</v>
      </c>
      <c r="I8545" t="s">
        <v>31</v>
      </c>
      <c r="J8545" t="s">
        <v>19</v>
      </c>
      <c r="K8545">
        <v>4242.43</v>
      </c>
      <c r="L8545">
        <v>636.39</v>
      </c>
      <c r="M8545" t="s">
        <v>19</v>
      </c>
      <c r="N8545">
        <v>0.15000601070612801</v>
      </c>
      <c r="O8545" t="s">
        <v>11351</v>
      </c>
      <c r="P8545" t="s">
        <v>11352</v>
      </c>
      <c r="R8545" t="s">
        <v>11353</v>
      </c>
      <c r="S8545">
        <f>IF(SalesData[[#This Row],[Return Status]]="Returned",1,0)</f>
        <v>0</v>
      </c>
      <c r="T8545">
        <v>2183.56</v>
      </c>
      <c r="U8545" s="2">
        <f>EOMONTH(SalesData[[#This Row],[Order Date]],0)</f>
        <v>45260</v>
      </c>
      <c r="V8545" s="9" t="str">
        <f>"Q"&amp;INT((MONTH(SalesData[[#This Row],[Order Date]])+2)/3)&amp;"-"&amp;YEAR(SalesData[[#This Row],[Order Date]])</f>
        <v>Q4-2023</v>
      </c>
    </row>
    <row r="8546" spans="1:22" x14ac:dyDescent="0.35">
      <c r="A8546" t="s">
        <v>8687</v>
      </c>
      <c r="B8546" s="1">
        <v>45251</v>
      </c>
      <c r="C8546" t="s">
        <v>38</v>
      </c>
      <c r="D8546" t="s">
        <v>80</v>
      </c>
      <c r="E8546">
        <v>5690964524</v>
      </c>
      <c r="F8546" t="s">
        <v>47</v>
      </c>
      <c r="G8546" t="s">
        <v>23</v>
      </c>
      <c r="H8546" t="s">
        <v>24</v>
      </c>
      <c r="I8546" t="s">
        <v>17</v>
      </c>
      <c r="J8546" t="s">
        <v>62</v>
      </c>
      <c r="K8546">
        <v>1838.89</v>
      </c>
      <c r="L8546">
        <v>187.51</v>
      </c>
      <c r="M8546" t="s">
        <v>62</v>
      </c>
      <c r="N8546">
        <v>0.101969122677267</v>
      </c>
      <c r="O8546" t="s">
        <v>11351</v>
      </c>
      <c r="P8546" t="s">
        <v>11352</v>
      </c>
      <c r="R8546" t="s">
        <v>11353</v>
      </c>
      <c r="S8546">
        <f>IF(SalesData[[#This Row],[Return Status]]="Returned",1,0)</f>
        <v>0</v>
      </c>
      <c r="T8546">
        <v>2821.33</v>
      </c>
      <c r="U8546" s="2">
        <f>EOMONTH(SalesData[[#This Row],[Order Date]],0)</f>
        <v>45260</v>
      </c>
      <c r="V8546" s="9" t="str">
        <f>"Q"&amp;INT((MONTH(SalesData[[#This Row],[Order Date]])+2)/3)&amp;"-"&amp;YEAR(SalesData[[#This Row],[Order Date]])</f>
        <v>Q4-2023</v>
      </c>
    </row>
    <row r="8547" spans="1:22" x14ac:dyDescent="0.35">
      <c r="A8547" t="s">
        <v>8688</v>
      </c>
      <c r="B8547" s="1">
        <v>45248</v>
      </c>
      <c r="C8547" t="s">
        <v>149</v>
      </c>
      <c r="D8547" t="s">
        <v>13</v>
      </c>
      <c r="E8547">
        <v>9872233525</v>
      </c>
      <c r="F8547" t="s">
        <v>163</v>
      </c>
      <c r="G8547" t="s">
        <v>164</v>
      </c>
      <c r="H8547" t="s">
        <v>165</v>
      </c>
      <c r="I8547" t="s">
        <v>36</v>
      </c>
      <c r="J8547" t="s">
        <v>42</v>
      </c>
      <c r="K8547">
        <v>2042.71</v>
      </c>
      <c r="L8547">
        <v>129.15</v>
      </c>
      <c r="M8547" t="s">
        <v>43</v>
      </c>
      <c r="N8547">
        <v>6.3224833676831294E-2</v>
      </c>
      <c r="O8547" t="s">
        <v>11351</v>
      </c>
      <c r="P8547" t="s">
        <v>11356</v>
      </c>
      <c r="R8547" t="s">
        <v>11353</v>
      </c>
      <c r="S8547">
        <f>IF(SalesData[[#This Row],[Return Status]]="Returned",1,0)</f>
        <v>0</v>
      </c>
      <c r="U8547" s="2">
        <f>EOMONTH(SalesData[[#This Row],[Order Date]],0)</f>
        <v>45260</v>
      </c>
      <c r="V8547" s="9" t="str">
        <f>"Q"&amp;INT((MONTH(SalesData[[#This Row],[Order Date]])+2)/3)&amp;"-"&amp;YEAR(SalesData[[#This Row],[Order Date]])</f>
        <v>Q4-2023</v>
      </c>
    </row>
    <row r="8548" spans="1:22" x14ac:dyDescent="0.35">
      <c r="A8548" t="s">
        <v>8689</v>
      </c>
      <c r="B8548" s="1">
        <v>45243</v>
      </c>
      <c r="C8548" t="s">
        <v>106</v>
      </c>
      <c r="D8548" t="s">
        <v>27</v>
      </c>
      <c r="E8548">
        <v>9865615634</v>
      </c>
      <c r="F8548" t="s">
        <v>387</v>
      </c>
      <c r="G8548" t="s">
        <v>89</v>
      </c>
      <c r="H8548" t="s">
        <v>90</v>
      </c>
      <c r="I8548" t="s">
        <v>31</v>
      </c>
      <c r="J8548" t="s">
        <v>18</v>
      </c>
      <c r="K8548">
        <v>3826.75</v>
      </c>
      <c r="L8548">
        <v>1004.87</v>
      </c>
      <c r="M8548" t="s">
        <v>19</v>
      </c>
      <c r="N8548">
        <v>0.26259097145096999</v>
      </c>
      <c r="O8548" t="s">
        <v>11351</v>
      </c>
      <c r="P8548" t="s">
        <v>11354</v>
      </c>
      <c r="Q8548" t="s">
        <v>11376</v>
      </c>
      <c r="R8548" t="s">
        <v>11360</v>
      </c>
      <c r="S8548">
        <f>IF(SalesData[[#This Row],[Return Status]]="Returned",1,0)</f>
        <v>1</v>
      </c>
      <c r="T8548">
        <v>207.68</v>
      </c>
      <c r="U8548" s="2">
        <f>EOMONTH(SalesData[[#This Row],[Order Date]],0)</f>
        <v>45260</v>
      </c>
      <c r="V8548" s="9" t="str">
        <f>"Q"&amp;INT((MONTH(SalesData[[#This Row],[Order Date]])+2)/3)&amp;"-"&amp;YEAR(SalesData[[#This Row],[Order Date]])</f>
        <v>Q4-2023</v>
      </c>
    </row>
    <row r="8549" spans="1:22" x14ac:dyDescent="0.35">
      <c r="A8549" t="s">
        <v>8690</v>
      </c>
      <c r="B8549" s="1">
        <v>45258</v>
      </c>
      <c r="C8549" t="s">
        <v>12</v>
      </c>
      <c r="D8549" t="s">
        <v>27</v>
      </c>
      <c r="E8549">
        <v>5166971477</v>
      </c>
      <c r="F8549" t="s">
        <v>156</v>
      </c>
      <c r="G8549" t="s">
        <v>84</v>
      </c>
      <c r="H8549" t="s">
        <v>85</v>
      </c>
      <c r="I8549" t="s">
        <v>31</v>
      </c>
      <c r="J8549" t="s">
        <v>65</v>
      </c>
      <c r="K8549">
        <v>134.04</v>
      </c>
      <c r="L8549">
        <v>25.55</v>
      </c>
      <c r="M8549" t="s">
        <v>65</v>
      </c>
      <c r="N8549">
        <v>0.19061474186809901</v>
      </c>
      <c r="O8549" t="s">
        <v>11361</v>
      </c>
      <c r="P8549" t="s">
        <v>11352</v>
      </c>
      <c r="R8549" t="s">
        <v>11353</v>
      </c>
      <c r="S8549">
        <f>IF(SalesData[[#This Row],[Return Status]]="Returned",1,0)</f>
        <v>0</v>
      </c>
      <c r="T8549">
        <v>847.14</v>
      </c>
      <c r="U8549" s="2">
        <f>EOMONTH(SalesData[[#This Row],[Order Date]],0)</f>
        <v>45260</v>
      </c>
      <c r="V8549" s="9" t="str">
        <f>"Q"&amp;INT((MONTH(SalesData[[#This Row],[Order Date]])+2)/3)&amp;"-"&amp;YEAR(SalesData[[#This Row],[Order Date]])</f>
        <v>Q4-2023</v>
      </c>
    </row>
    <row r="8550" spans="1:22" x14ac:dyDescent="0.35">
      <c r="A8550" t="s">
        <v>8691</v>
      </c>
      <c r="B8550" s="1">
        <v>45246</v>
      </c>
      <c r="C8550" t="s">
        <v>113</v>
      </c>
      <c r="D8550" t="s">
        <v>99</v>
      </c>
      <c r="E8550">
        <v>2699210112</v>
      </c>
      <c r="F8550" t="s">
        <v>206</v>
      </c>
      <c r="G8550" t="s">
        <v>89</v>
      </c>
      <c r="H8550" t="s">
        <v>90</v>
      </c>
      <c r="I8550" t="s">
        <v>31</v>
      </c>
      <c r="J8550" t="s">
        <v>61</v>
      </c>
      <c r="K8550">
        <v>1757.76</v>
      </c>
      <c r="L8550">
        <v>266.17</v>
      </c>
      <c r="M8550" t="s">
        <v>62</v>
      </c>
      <c r="N8550">
        <v>0.15142567813580901</v>
      </c>
      <c r="O8550" t="s">
        <v>11351</v>
      </c>
      <c r="P8550" t="s">
        <v>11352</v>
      </c>
      <c r="Q8550" t="s">
        <v>11364</v>
      </c>
      <c r="R8550" t="s">
        <v>11360</v>
      </c>
      <c r="S8550">
        <f>IF(SalesData[[#This Row],[Return Status]]="Returned",1,0)</f>
        <v>1</v>
      </c>
      <c r="T8550">
        <v>207.68</v>
      </c>
      <c r="U8550" s="2">
        <f>EOMONTH(SalesData[[#This Row],[Order Date]],0)</f>
        <v>45260</v>
      </c>
      <c r="V8550" s="9" t="str">
        <f>"Q"&amp;INT((MONTH(SalesData[[#This Row],[Order Date]])+2)/3)&amp;"-"&amp;YEAR(SalesData[[#This Row],[Order Date]])</f>
        <v>Q4-2023</v>
      </c>
    </row>
    <row r="8551" spans="1:22" x14ac:dyDescent="0.35">
      <c r="A8551" t="s">
        <v>8692</v>
      </c>
      <c r="B8551" s="1">
        <v>45242</v>
      </c>
      <c r="C8551" t="s">
        <v>38</v>
      </c>
      <c r="D8551" t="s">
        <v>13</v>
      </c>
      <c r="E8551">
        <v>6926239198</v>
      </c>
      <c r="F8551" t="s">
        <v>83</v>
      </c>
      <c r="G8551" t="s">
        <v>251</v>
      </c>
      <c r="H8551" t="s">
        <v>85</v>
      </c>
      <c r="I8551" t="s">
        <v>31</v>
      </c>
      <c r="J8551" t="s">
        <v>43</v>
      </c>
      <c r="K8551">
        <v>4396.87</v>
      </c>
      <c r="L8551">
        <v>665.25</v>
      </c>
      <c r="M8551" t="s">
        <v>43</v>
      </c>
      <c r="N8551">
        <v>0.15130081171378701</v>
      </c>
      <c r="O8551" t="s">
        <v>11351</v>
      </c>
      <c r="P8551" t="s">
        <v>11352</v>
      </c>
      <c r="R8551" t="s">
        <v>11353</v>
      </c>
      <c r="S8551">
        <f>IF(SalesData[[#This Row],[Return Status]]="Returned",1,0)</f>
        <v>0</v>
      </c>
      <c r="U8551" s="2">
        <f>EOMONTH(SalesData[[#This Row],[Order Date]],0)</f>
        <v>45260</v>
      </c>
      <c r="V8551" s="9" t="str">
        <f>"Q"&amp;INT((MONTH(SalesData[[#This Row],[Order Date]])+2)/3)&amp;"-"&amp;YEAR(SalesData[[#This Row],[Order Date]])</f>
        <v>Q4-2023</v>
      </c>
    </row>
    <row r="8552" spans="1:22" x14ac:dyDescent="0.35">
      <c r="A8552" t="s">
        <v>8693</v>
      </c>
      <c r="B8552" s="1">
        <v>45246</v>
      </c>
      <c r="C8552" t="s">
        <v>92</v>
      </c>
      <c r="D8552" t="s">
        <v>145</v>
      </c>
      <c r="E8552">
        <v>1671146947</v>
      </c>
      <c r="F8552" t="s">
        <v>33</v>
      </c>
      <c r="G8552" t="s">
        <v>34</v>
      </c>
      <c r="H8552" t="s">
        <v>35</v>
      </c>
      <c r="I8552" t="s">
        <v>36</v>
      </c>
      <c r="J8552" t="s">
        <v>65</v>
      </c>
      <c r="K8552">
        <v>997.84</v>
      </c>
      <c r="L8552">
        <v>215.25</v>
      </c>
      <c r="M8552" t="s">
        <v>65</v>
      </c>
      <c r="N8552">
        <v>0.21571594644431999</v>
      </c>
      <c r="O8552" t="s">
        <v>11355</v>
      </c>
      <c r="P8552" t="s">
        <v>11354</v>
      </c>
      <c r="R8552" t="s">
        <v>11353</v>
      </c>
      <c r="S8552">
        <f>IF(SalesData[[#This Row],[Return Status]]="Returned",1,0)</f>
        <v>0</v>
      </c>
      <c r="U8552" s="2">
        <f>EOMONTH(SalesData[[#This Row],[Order Date]],0)</f>
        <v>45260</v>
      </c>
      <c r="V8552" s="9" t="str">
        <f>"Q"&amp;INT((MONTH(SalesData[[#This Row],[Order Date]])+2)/3)&amp;"-"&amp;YEAR(SalesData[[#This Row],[Order Date]])</f>
        <v>Q4-2023</v>
      </c>
    </row>
    <row r="8553" spans="1:22" x14ac:dyDescent="0.35">
      <c r="A8553" t="s">
        <v>8694</v>
      </c>
      <c r="B8553" s="1">
        <v>45246</v>
      </c>
      <c r="C8553" t="s">
        <v>111</v>
      </c>
      <c r="D8553" t="s">
        <v>39</v>
      </c>
      <c r="E8553">
        <v>7382161946</v>
      </c>
      <c r="F8553" t="s">
        <v>238</v>
      </c>
      <c r="G8553" t="s">
        <v>74</v>
      </c>
      <c r="H8553" t="s">
        <v>75</v>
      </c>
      <c r="I8553" t="s">
        <v>36</v>
      </c>
      <c r="J8553" t="s">
        <v>42</v>
      </c>
      <c r="K8553">
        <v>189.87</v>
      </c>
      <c r="L8553">
        <v>12.19</v>
      </c>
      <c r="M8553" t="s">
        <v>43</v>
      </c>
      <c r="N8553">
        <v>6.4201822299467998E-2</v>
      </c>
      <c r="O8553" t="s">
        <v>11361</v>
      </c>
      <c r="P8553" t="s">
        <v>11356</v>
      </c>
      <c r="R8553" t="s">
        <v>11353</v>
      </c>
      <c r="S8553">
        <f>IF(SalesData[[#This Row],[Return Status]]="Returned",1,0)</f>
        <v>0</v>
      </c>
      <c r="T8553">
        <v>2420.2800000000002</v>
      </c>
      <c r="U8553" s="2">
        <f>EOMONTH(SalesData[[#This Row],[Order Date]],0)</f>
        <v>45260</v>
      </c>
      <c r="V8553" s="9" t="str">
        <f>"Q"&amp;INT((MONTH(SalesData[[#This Row],[Order Date]])+2)/3)&amp;"-"&amp;YEAR(SalesData[[#This Row],[Order Date]])</f>
        <v>Q4-2023</v>
      </c>
    </row>
    <row r="8554" spans="1:22" x14ac:dyDescent="0.35">
      <c r="A8554" t="s">
        <v>8695</v>
      </c>
      <c r="B8554" s="1">
        <v>45257</v>
      </c>
      <c r="C8554" t="s">
        <v>21</v>
      </c>
      <c r="D8554" t="s">
        <v>80</v>
      </c>
      <c r="E8554">
        <v>686083300</v>
      </c>
      <c r="F8554" t="s">
        <v>95</v>
      </c>
      <c r="G8554" t="s">
        <v>59</v>
      </c>
      <c r="H8554" t="s">
        <v>60</v>
      </c>
      <c r="I8554" t="s">
        <v>31</v>
      </c>
      <c r="J8554" t="s">
        <v>61</v>
      </c>
      <c r="K8554">
        <v>3469.41</v>
      </c>
      <c r="L8554">
        <v>887.13</v>
      </c>
      <c r="M8554" t="s">
        <v>62</v>
      </c>
      <c r="N8554">
        <v>0.25570053697890999</v>
      </c>
      <c r="O8554" t="s">
        <v>11351</v>
      </c>
      <c r="P8554" t="s">
        <v>11354</v>
      </c>
      <c r="R8554" t="s">
        <v>11353</v>
      </c>
      <c r="S8554">
        <f>IF(SalesData[[#This Row],[Return Status]]="Returned",1,0)</f>
        <v>0</v>
      </c>
      <c r="T8554">
        <v>2183.56</v>
      </c>
      <c r="U8554" s="2">
        <f>EOMONTH(SalesData[[#This Row],[Order Date]],0)</f>
        <v>45260</v>
      </c>
      <c r="V8554" s="9" t="str">
        <f>"Q"&amp;INT((MONTH(SalesData[[#This Row],[Order Date]])+2)/3)&amp;"-"&amp;YEAR(SalesData[[#This Row],[Order Date]])</f>
        <v>Q4-2023</v>
      </c>
    </row>
    <row r="8555" spans="1:22" x14ac:dyDescent="0.35">
      <c r="A8555" t="s">
        <v>8696</v>
      </c>
      <c r="B8555" s="1">
        <v>45243</v>
      </c>
      <c r="C8555" t="s">
        <v>106</v>
      </c>
      <c r="D8555" t="s">
        <v>99</v>
      </c>
      <c r="E8555">
        <v>4912345181</v>
      </c>
      <c r="F8555" t="s">
        <v>14</v>
      </c>
      <c r="G8555" t="s">
        <v>15</v>
      </c>
      <c r="H8555" t="s">
        <v>16</v>
      </c>
      <c r="I8555" t="s">
        <v>17</v>
      </c>
      <c r="J8555" t="s">
        <v>18</v>
      </c>
      <c r="K8555">
        <v>2833.18</v>
      </c>
      <c r="L8555">
        <v>358.06</v>
      </c>
      <c r="M8555" t="s">
        <v>19</v>
      </c>
      <c r="N8555">
        <v>0.12638095708708899</v>
      </c>
      <c r="O8555" t="s">
        <v>11351</v>
      </c>
      <c r="P8555" t="s">
        <v>11352</v>
      </c>
      <c r="R8555" t="s">
        <v>11353</v>
      </c>
      <c r="S8555">
        <f>IF(SalesData[[#This Row],[Return Status]]="Returned",1,0)</f>
        <v>0</v>
      </c>
      <c r="T8555">
        <v>2085.91</v>
      </c>
      <c r="U8555" s="2">
        <f>EOMONTH(SalesData[[#This Row],[Order Date]],0)</f>
        <v>45260</v>
      </c>
      <c r="V8555" s="9" t="str">
        <f>"Q"&amp;INT((MONTH(SalesData[[#This Row],[Order Date]])+2)/3)&amp;"-"&amp;YEAR(SalesData[[#This Row],[Order Date]])</f>
        <v>Q4-2023</v>
      </c>
    </row>
    <row r="8556" spans="1:22" x14ac:dyDescent="0.35">
      <c r="A8556" t="s">
        <v>8697</v>
      </c>
      <c r="B8556" s="1">
        <v>45236</v>
      </c>
      <c r="C8556" t="s">
        <v>21</v>
      </c>
      <c r="D8556" t="s">
        <v>145</v>
      </c>
      <c r="E8556">
        <v>8577814403</v>
      </c>
      <c r="F8556" t="s">
        <v>78</v>
      </c>
      <c r="G8556" t="s">
        <v>859</v>
      </c>
      <c r="H8556" t="s">
        <v>16</v>
      </c>
      <c r="I8556" t="s">
        <v>17</v>
      </c>
      <c r="J8556" t="s">
        <v>19</v>
      </c>
      <c r="K8556">
        <v>4922.6000000000004</v>
      </c>
      <c r="L8556">
        <v>341.06</v>
      </c>
      <c r="M8556" t="s">
        <v>19</v>
      </c>
      <c r="N8556">
        <v>6.9284524438305004E-2</v>
      </c>
      <c r="O8556" t="s">
        <v>11351</v>
      </c>
      <c r="P8556" t="s">
        <v>11356</v>
      </c>
      <c r="R8556" t="s">
        <v>11353</v>
      </c>
      <c r="S8556">
        <f>IF(SalesData[[#This Row],[Return Status]]="Returned",1,0)</f>
        <v>0</v>
      </c>
      <c r="U8556" s="2">
        <f>EOMONTH(SalesData[[#This Row],[Order Date]],0)</f>
        <v>45260</v>
      </c>
      <c r="V8556" s="9" t="str">
        <f>"Q"&amp;INT((MONTH(SalesData[[#This Row],[Order Date]])+2)/3)&amp;"-"&amp;YEAR(SalesData[[#This Row],[Order Date]])</f>
        <v>Q4-2023</v>
      </c>
    </row>
    <row r="8557" spans="1:22" x14ac:dyDescent="0.35">
      <c r="A8557" t="s">
        <v>8698</v>
      </c>
      <c r="B8557" s="1">
        <v>45256</v>
      </c>
      <c r="C8557" t="s">
        <v>38</v>
      </c>
      <c r="D8557" t="s">
        <v>99</v>
      </c>
      <c r="E8557">
        <v>7181075509</v>
      </c>
      <c r="F8557" t="s">
        <v>147</v>
      </c>
      <c r="G8557" t="s">
        <v>84</v>
      </c>
      <c r="H8557" t="s">
        <v>85</v>
      </c>
      <c r="I8557" t="s">
        <v>31</v>
      </c>
      <c r="J8557" t="s">
        <v>19</v>
      </c>
      <c r="K8557">
        <v>232.81</v>
      </c>
      <c r="L8557">
        <v>10.41</v>
      </c>
      <c r="M8557" t="s">
        <v>19</v>
      </c>
      <c r="N8557">
        <v>4.47145741162321E-2</v>
      </c>
      <c r="O8557" t="s">
        <v>11361</v>
      </c>
      <c r="P8557" t="s">
        <v>11356</v>
      </c>
      <c r="R8557" t="s">
        <v>11353</v>
      </c>
      <c r="S8557">
        <f>IF(SalesData[[#This Row],[Return Status]]="Returned",1,0)</f>
        <v>0</v>
      </c>
      <c r="T8557">
        <v>847.14</v>
      </c>
      <c r="U8557" s="2">
        <f>EOMONTH(SalesData[[#This Row],[Order Date]],0)</f>
        <v>45260</v>
      </c>
      <c r="V8557" s="9" t="str">
        <f>"Q"&amp;INT((MONTH(SalesData[[#This Row],[Order Date]])+2)/3)&amp;"-"&amp;YEAR(SalesData[[#This Row],[Order Date]])</f>
        <v>Q4-2023</v>
      </c>
    </row>
    <row r="8558" spans="1:22" x14ac:dyDescent="0.35">
      <c r="A8558" t="s">
        <v>8699</v>
      </c>
      <c r="B8558" s="1">
        <v>45237</v>
      </c>
      <c r="C8558" t="s">
        <v>49</v>
      </c>
      <c r="D8558" t="s">
        <v>27</v>
      </c>
      <c r="E8558">
        <v>2357124159</v>
      </c>
      <c r="F8558" t="s">
        <v>64</v>
      </c>
      <c r="G8558" t="s">
        <v>15</v>
      </c>
      <c r="H8558" t="s">
        <v>16</v>
      </c>
      <c r="I8558" t="s">
        <v>17</v>
      </c>
      <c r="J8558" t="s">
        <v>43</v>
      </c>
      <c r="K8558">
        <v>1473.53</v>
      </c>
      <c r="L8558">
        <v>81.150000000000006</v>
      </c>
      <c r="M8558" t="s">
        <v>43</v>
      </c>
      <c r="N8558">
        <v>5.5071834302661E-2</v>
      </c>
      <c r="O8558" t="s">
        <v>11351</v>
      </c>
      <c r="P8558" t="s">
        <v>11356</v>
      </c>
      <c r="R8558" t="s">
        <v>11353</v>
      </c>
      <c r="S8558">
        <f>IF(SalesData[[#This Row],[Return Status]]="Returned",1,0)</f>
        <v>0</v>
      </c>
      <c r="T8558">
        <v>2085.91</v>
      </c>
      <c r="U8558" s="2">
        <f>EOMONTH(SalesData[[#This Row],[Order Date]],0)</f>
        <v>45260</v>
      </c>
      <c r="V8558" s="9" t="str">
        <f>"Q"&amp;INT((MONTH(SalesData[[#This Row],[Order Date]])+2)/3)&amp;"-"&amp;YEAR(SalesData[[#This Row],[Order Date]])</f>
        <v>Q4-2023</v>
      </c>
    </row>
    <row r="8559" spans="1:22" x14ac:dyDescent="0.35">
      <c r="A8559" t="s">
        <v>8700</v>
      </c>
      <c r="B8559" s="1">
        <v>45246</v>
      </c>
      <c r="C8559" t="s">
        <v>162</v>
      </c>
      <c r="D8559" t="s">
        <v>72</v>
      </c>
      <c r="E8559">
        <v>4244093480</v>
      </c>
      <c r="F8559" t="s">
        <v>410</v>
      </c>
      <c r="G8559" t="s">
        <v>29</v>
      </c>
      <c r="H8559" t="s">
        <v>30</v>
      </c>
      <c r="I8559" t="s">
        <v>31</v>
      </c>
      <c r="J8559" t="s">
        <v>62</v>
      </c>
      <c r="K8559">
        <v>1576.65</v>
      </c>
      <c r="L8559">
        <v>264.04000000000002</v>
      </c>
      <c r="M8559" t="s">
        <v>62</v>
      </c>
      <c r="N8559">
        <v>0.167469000729395</v>
      </c>
      <c r="O8559" t="s">
        <v>11351</v>
      </c>
      <c r="P8559" t="s">
        <v>11352</v>
      </c>
      <c r="Q8559" t="s">
        <v>11364</v>
      </c>
      <c r="R8559" t="s">
        <v>11360</v>
      </c>
      <c r="S8559">
        <f>IF(SalesData[[#This Row],[Return Status]]="Returned",1,0)</f>
        <v>1</v>
      </c>
      <c r="T8559">
        <v>2788.38</v>
      </c>
      <c r="U8559" s="2">
        <f>EOMONTH(SalesData[[#This Row],[Order Date]],0)</f>
        <v>45260</v>
      </c>
      <c r="V8559" s="9" t="str">
        <f>"Q"&amp;INT((MONTH(SalesData[[#This Row],[Order Date]])+2)/3)&amp;"-"&amp;YEAR(SalesData[[#This Row],[Order Date]])</f>
        <v>Q4-2023</v>
      </c>
    </row>
    <row r="8560" spans="1:22" x14ac:dyDescent="0.35">
      <c r="A8560" t="s">
        <v>8701</v>
      </c>
      <c r="B8560" s="1">
        <v>45254</v>
      </c>
      <c r="C8560" t="s">
        <v>106</v>
      </c>
      <c r="D8560" t="s">
        <v>72</v>
      </c>
      <c r="E8560">
        <v>8479958110</v>
      </c>
      <c r="F8560" t="s">
        <v>156</v>
      </c>
      <c r="G8560" t="s">
        <v>11375</v>
      </c>
      <c r="H8560" t="s">
        <v>85</v>
      </c>
      <c r="I8560" t="s">
        <v>31</v>
      </c>
      <c r="J8560" t="s">
        <v>43</v>
      </c>
      <c r="K8560">
        <v>3404.72</v>
      </c>
      <c r="L8560">
        <v>150.53</v>
      </c>
      <c r="M8560" t="s">
        <v>43</v>
      </c>
      <c r="N8560">
        <v>4.42121525411781E-2</v>
      </c>
      <c r="O8560" t="s">
        <v>11351</v>
      </c>
      <c r="P8560" t="s">
        <v>11356</v>
      </c>
      <c r="R8560" t="s">
        <v>11353</v>
      </c>
      <c r="S8560">
        <f>IF(SalesData[[#This Row],[Return Status]]="Returned",1,0)</f>
        <v>0</v>
      </c>
      <c r="U8560" s="2">
        <f>EOMONTH(SalesData[[#This Row],[Order Date]],0)</f>
        <v>45260</v>
      </c>
      <c r="V8560" s="9" t="str">
        <f>"Q"&amp;INT((MONTH(SalesData[[#This Row],[Order Date]])+2)/3)&amp;"-"&amp;YEAR(SalesData[[#This Row],[Order Date]])</f>
        <v>Q4-2023</v>
      </c>
    </row>
    <row r="8561" spans="1:22" x14ac:dyDescent="0.35">
      <c r="A8561" t="s">
        <v>8702</v>
      </c>
      <c r="B8561" s="1">
        <v>45254</v>
      </c>
      <c r="C8561" t="s">
        <v>49</v>
      </c>
      <c r="D8561" t="s">
        <v>99</v>
      </c>
      <c r="E8561">
        <v>782658744</v>
      </c>
      <c r="F8561" t="s">
        <v>137</v>
      </c>
      <c r="G8561" t="s">
        <v>34</v>
      </c>
      <c r="H8561" t="s">
        <v>35</v>
      </c>
      <c r="I8561" t="s">
        <v>36</v>
      </c>
      <c r="J8561" t="s">
        <v>65</v>
      </c>
      <c r="K8561">
        <v>2088.64</v>
      </c>
      <c r="L8561">
        <v>119.77</v>
      </c>
      <c r="M8561" t="s">
        <v>65</v>
      </c>
      <c r="N8561">
        <v>5.7343534548797301E-2</v>
      </c>
      <c r="O8561" t="s">
        <v>11351</v>
      </c>
      <c r="P8561" t="s">
        <v>11356</v>
      </c>
      <c r="R8561" t="s">
        <v>11353</v>
      </c>
      <c r="S8561">
        <f>IF(SalesData[[#This Row],[Return Status]]="Returned",1,0)</f>
        <v>0</v>
      </c>
      <c r="U8561" s="2">
        <f>EOMONTH(SalesData[[#This Row],[Order Date]],0)</f>
        <v>45260</v>
      </c>
      <c r="V8561" s="9" t="str">
        <f>"Q"&amp;INT((MONTH(SalesData[[#This Row],[Order Date]])+2)/3)&amp;"-"&amp;YEAR(SalesData[[#This Row],[Order Date]])</f>
        <v>Q4-2023</v>
      </c>
    </row>
    <row r="8562" spans="1:22" x14ac:dyDescent="0.35">
      <c r="A8562" t="s">
        <v>8703</v>
      </c>
      <c r="B8562" s="1">
        <v>45235</v>
      </c>
      <c r="C8562" t="s">
        <v>149</v>
      </c>
      <c r="D8562" t="s">
        <v>39</v>
      </c>
      <c r="E8562">
        <v>4252829782</v>
      </c>
      <c r="F8562" t="s">
        <v>95</v>
      </c>
      <c r="G8562" t="s">
        <v>11378</v>
      </c>
      <c r="H8562" t="s">
        <v>60</v>
      </c>
      <c r="I8562" t="s">
        <v>31</v>
      </c>
      <c r="J8562" t="s">
        <v>19</v>
      </c>
      <c r="K8562">
        <v>3837.87</v>
      </c>
      <c r="L8562">
        <v>478.44</v>
      </c>
      <c r="M8562" t="s">
        <v>19</v>
      </c>
      <c r="N8562">
        <v>0.124662898951762</v>
      </c>
      <c r="O8562" t="s">
        <v>11351</v>
      </c>
      <c r="P8562" t="s">
        <v>11352</v>
      </c>
      <c r="R8562" t="s">
        <v>11353</v>
      </c>
      <c r="S8562">
        <f>IF(SalesData[[#This Row],[Return Status]]="Returned",1,0)</f>
        <v>0</v>
      </c>
      <c r="U8562" s="2">
        <f>EOMONTH(SalesData[[#This Row],[Order Date]],0)</f>
        <v>45260</v>
      </c>
      <c r="V8562" s="9" t="str">
        <f>"Q"&amp;INT((MONTH(SalesData[[#This Row],[Order Date]])+2)/3)&amp;"-"&amp;YEAR(SalesData[[#This Row],[Order Date]])</f>
        <v>Q4-2023</v>
      </c>
    </row>
    <row r="8563" spans="1:22" x14ac:dyDescent="0.35">
      <c r="A8563" t="s">
        <v>8704</v>
      </c>
      <c r="B8563" s="1">
        <v>45254</v>
      </c>
      <c r="C8563" t="s">
        <v>71</v>
      </c>
      <c r="D8563" t="s">
        <v>99</v>
      </c>
      <c r="E8563">
        <v>787411839</v>
      </c>
      <c r="F8563" t="s">
        <v>40</v>
      </c>
      <c r="G8563" t="s">
        <v>69</v>
      </c>
      <c r="H8563" t="s">
        <v>41</v>
      </c>
      <c r="I8563" t="s">
        <v>31</v>
      </c>
      <c r="J8563" t="s">
        <v>19</v>
      </c>
      <c r="K8563">
        <v>1125.25</v>
      </c>
      <c r="L8563">
        <v>250.31</v>
      </c>
      <c r="M8563" t="s">
        <v>19</v>
      </c>
      <c r="N8563">
        <v>0.222448344812264</v>
      </c>
      <c r="O8563" t="s">
        <v>11351</v>
      </c>
      <c r="P8563" t="s">
        <v>11354</v>
      </c>
      <c r="R8563" t="s">
        <v>11353</v>
      </c>
      <c r="S8563">
        <f>IF(SalesData[[#This Row],[Return Status]]="Returned",1,0)</f>
        <v>0</v>
      </c>
      <c r="T8563">
        <v>2081.52</v>
      </c>
      <c r="U8563" s="2">
        <f>EOMONTH(SalesData[[#This Row],[Order Date]],0)</f>
        <v>45260</v>
      </c>
      <c r="V8563" s="9" t="str">
        <f>"Q"&amp;INT((MONTH(SalesData[[#This Row],[Order Date]])+2)/3)&amp;"-"&amp;YEAR(SalesData[[#This Row],[Order Date]])</f>
        <v>Q4-2023</v>
      </c>
    </row>
    <row r="8564" spans="1:22" x14ac:dyDescent="0.35">
      <c r="A8564" t="s">
        <v>8705</v>
      </c>
      <c r="B8564" s="1">
        <v>45248</v>
      </c>
      <c r="C8564" t="s">
        <v>38</v>
      </c>
      <c r="D8564" t="s">
        <v>27</v>
      </c>
      <c r="E8564">
        <v>1731643196</v>
      </c>
      <c r="F8564" t="s">
        <v>159</v>
      </c>
      <c r="G8564" t="s">
        <v>84</v>
      </c>
      <c r="H8564" t="s">
        <v>85</v>
      </c>
      <c r="I8564" t="s">
        <v>31</v>
      </c>
      <c r="J8564" t="s">
        <v>19</v>
      </c>
      <c r="K8564">
        <v>925.54</v>
      </c>
      <c r="L8564">
        <v>128.07</v>
      </c>
      <c r="M8564" t="s">
        <v>19</v>
      </c>
      <c r="N8564">
        <v>0.13837327398059501</v>
      </c>
      <c r="O8564" t="s">
        <v>11355</v>
      </c>
      <c r="P8564" t="s">
        <v>11352</v>
      </c>
      <c r="R8564" t="s">
        <v>11353</v>
      </c>
      <c r="S8564">
        <f>IF(SalesData[[#This Row],[Return Status]]="Returned",1,0)</f>
        <v>0</v>
      </c>
      <c r="T8564">
        <v>847.14</v>
      </c>
      <c r="U8564" s="2">
        <f>EOMONTH(SalesData[[#This Row],[Order Date]],0)</f>
        <v>45260</v>
      </c>
      <c r="V8564" s="9" t="str">
        <f>"Q"&amp;INT((MONTH(SalesData[[#This Row],[Order Date]])+2)/3)&amp;"-"&amp;YEAR(SalesData[[#This Row],[Order Date]])</f>
        <v>Q4-2023</v>
      </c>
    </row>
    <row r="8565" spans="1:22" x14ac:dyDescent="0.35">
      <c r="A8565" t="s">
        <v>8706</v>
      </c>
      <c r="B8565" s="1">
        <v>45234</v>
      </c>
      <c r="C8565" t="s">
        <v>188</v>
      </c>
      <c r="D8565" t="s">
        <v>46</v>
      </c>
      <c r="E8565">
        <v>2359284532</v>
      </c>
      <c r="F8565" t="s">
        <v>109</v>
      </c>
      <c r="G8565" t="s">
        <v>59</v>
      </c>
      <c r="H8565" t="s">
        <v>60</v>
      </c>
      <c r="I8565" t="s">
        <v>31</v>
      </c>
      <c r="J8565" t="s">
        <v>19</v>
      </c>
      <c r="K8565">
        <v>3531.65</v>
      </c>
      <c r="L8565">
        <v>208.69</v>
      </c>
      <c r="M8565" t="s">
        <v>19</v>
      </c>
      <c r="N8565">
        <v>5.90913595628106E-2</v>
      </c>
      <c r="O8565" t="s">
        <v>11351</v>
      </c>
      <c r="P8565" t="s">
        <v>11356</v>
      </c>
      <c r="R8565" t="s">
        <v>11353</v>
      </c>
      <c r="S8565">
        <f>IF(SalesData[[#This Row],[Return Status]]="Returned",1,0)</f>
        <v>0</v>
      </c>
      <c r="T8565">
        <v>2183.56</v>
      </c>
      <c r="U8565" s="2">
        <f>EOMONTH(SalesData[[#This Row],[Order Date]],0)</f>
        <v>45260</v>
      </c>
      <c r="V8565" s="9" t="str">
        <f>"Q"&amp;INT((MONTH(SalesData[[#This Row],[Order Date]])+2)/3)&amp;"-"&amp;YEAR(SalesData[[#This Row],[Order Date]])</f>
        <v>Q4-2023</v>
      </c>
    </row>
    <row r="8566" spans="1:22" x14ac:dyDescent="0.35">
      <c r="A8566" t="s">
        <v>8707</v>
      </c>
      <c r="B8566" s="1">
        <v>45232</v>
      </c>
      <c r="C8566" t="s">
        <v>77</v>
      </c>
      <c r="D8566" t="s">
        <v>39</v>
      </c>
      <c r="E8566">
        <v>6716979790</v>
      </c>
      <c r="F8566" t="s">
        <v>73</v>
      </c>
      <c r="G8566" t="s">
        <v>74</v>
      </c>
      <c r="H8566" t="s">
        <v>75</v>
      </c>
      <c r="I8566" t="s">
        <v>36</v>
      </c>
      <c r="J8566" t="s">
        <v>18</v>
      </c>
      <c r="K8566">
        <v>431.86</v>
      </c>
      <c r="L8566">
        <v>25.22</v>
      </c>
      <c r="M8566" t="s">
        <v>19</v>
      </c>
      <c r="N8566">
        <v>5.83985550872968E-2</v>
      </c>
      <c r="O8566" t="s">
        <v>11361</v>
      </c>
      <c r="P8566" t="s">
        <v>11356</v>
      </c>
      <c r="R8566" t="s">
        <v>11353</v>
      </c>
      <c r="S8566">
        <f>IF(SalesData[[#This Row],[Return Status]]="Returned",1,0)</f>
        <v>0</v>
      </c>
      <c r="T8566">
        <v>2420.2800000000002</v>
      </c>
      <c r="U8566" s="2">
        <f>EOMONTH(SalesData[[#This Row],[Order Date]],0)</f>
        <v>45260</v>
      </c>
      <c r="V8566" s="9" t="str">
        <f>"Q"&amp;INT((MONTH(SalesData[[#This Row],[Order Date]])+2)/3)&amp;"-"&amp;YEAR(SalesData[[#This Row],[Order Date]])</f>
        <v>Q4-2023</v>
      </c>
    </row>
    <row r="8567" spans="1:22" x14ac:dyDescent="0.35">
      <c r="A8567" t="s">
        <v>8708</v>
      </c>
      <c r="B8567" s="1">
        <v>45231</v>
      </c>
      <c r="C8567" t="s">
        <v>71</v>
      </c>
      <c r="D8567" t="s">
        <v>13</v>
      </c>
      <c r="E8567">
        <v>3842595448</v>
      </c>
      <c r="F8567" t="s">
        <v>129</v>
      </c>
      <c r="G8567" t="s">
        <v>11371</v>
      </c>
      <c r="H8567" t="s">
        <v>55</v>
      </c>
      <c r="I8567" t="s">
        <v>31</v>
      </c>
      <c r="J8567" t="s">
        <v>19</v>
      </c>
      <c r="K8567">
        <v>4050.66</v>
      </c>
      <c r="L8567">
        <v>796.2</v>
      </c>
      <c r="M8567" t="s">
        <v>19</v>
      </c>
      <c r="N8567">
        <v>0.19656056050125201</v>
      </c>
      <c r="O8567" t="s">
        <v>11351</v>
      </c>
      <c r="P8567" t="s">
        <v>11352</v>
      </c>
      <c r="Q8567" t="s">
        <v>11364</v>
      </c>
      <c r="R8567" t="s">
        <v>11360</v>
      </c>
      <c r="S8567">
        <f>IF(SalesData[[#This Row],[Return Status]]="Returned",1,0)</f>
        <v>1</v>
      </c>
      <c r="U8567" s="2">
        <f>EOMONTH(SalesData[[#This Row],[Order Date]],0)</f>
        <v>45260</v>
      </c>
      <c r="V8567" s="9" t="str">
        <f>"Q"&amp;INT((MONTH(SalesData[[#This Row],[Order Date]])+2)/3)&amp;"-"&amp;YEAR(SalesData[[#This Row],[Order Date]])</f>
        <v>Q4-2023</v>
      </c>
    </row>
    <row r="8568" spans="1:22" x14ac:dyDescent="0.35">
      <c r="A8568" t="s">
        <v>8709</v>
      </c>
      <c r="B8568" s="1">
        <v>45240</v>
      </c>
      <c r="C8568" t="s">
        <v>92</v>
      </c>
      <c r="D8568" t="s">
        <v>39</v>
      </c>
      <c r="E8568">
        <v>3993362381</v>
      </c>
      <c r="F8568" t="s">
        <v>78</v>
      </c>
      <c r="G8568" t="s">
        <v>859</v>
      </c>
      <c r="H8568" t="s">
        <v>16</v>
      </c>
      <c r="I8568" t="s">
        <v>17</v>
      </c>
      <c r="J8568" t="s">
        <v>42</v>
      </c>
      <c r="K8568">
        <v>2480.9899999999998</v>
      </c>
      <c r="L8568">
        <v>355.12</v>
      </c>
      <c r="M8568" t="s">
        <v>43</v>
      </c>
      <c r="N8568">
        <v>0.14313640925598201</v>
      </c>
      <c r="O8568" t="s">
        <v>11351</v>
      </c>
      <c r="P8568" t="s">
        <v>11352</v>
      </c>
      <c r="R8568" t="s">
        <v>11353</v>
      </c>
      <c r="S8568">
        <f>IF(SalesData[[#This Row],[Return Status]]="Returned",1,0)</f>
        <v>0</v>
      </c>
      <c r="U8568" s="2">
        <f>EOMONTH(SalesData[[#This Row],[Order Date]],0)</f>
        <v>45260</v>
      </c>
      <c r="V8568" s="9" t="str">
        <f>"Q"&amp;INT((MONTH(SalesData[[#This Row],[Order Date]])+2)/3)&amp;"-"&amp;YEAR(SalesData[[#This Row],[Order Date]])</f>
        <v>Q4-2023</v>
      </c>
    </row>
    <row r="8569" spans="1:22" x14ac:dyDescent="0.35">
      <c r="A8569" t="s">
        <v>8710</v>
      </c>
      <c r="B8569" s="1">
        <v>45241</v>
      </c>
      <c r="C8569" t="s">
        <v>87</v>
      </c>
      <c r="D8569" t="s">
        <v>145</v>
      </c>
      <c r="E8569">
        <v>1693659069</v>
      </c>
      <c r="F8569" t="s">
        <v>68</v>
      </c>
      <c r="G8569" t="s">
        <v>69</v>
      </c>
      <c r="H8569" t="s">
        <v>41</v>
      </c>
      <c r="I8569" t="s">
        <v>31</v>
      </c>
      <c r="J8569" t="s">
        <v>65</v>
      </c>
      <c r="K8569">
        <v>2764.01</v>
      </c>
      <c r="L8569">
        <v>368.65</v>
      </c>
      <c r="M8569" t="s">
        <v>65</v>
      </c>
      <c r="N8569">
        <v>0.13337506014811801</v>
      </c>
      <c r="O8569" t="s">
        <v>11351</v>
      </c>
      <c r="P8569" t="s">
        <v>11352</v>
      </c>
      <c r="R8569" t="s">
        <v>11353</v>
      </c>
      <c r="S8569">
        <f>IF(SalesData[[#This Row],[Return Status]]="Returned",1,0)</f>
        <v>0</v>
      </c>
      <c r="T8569">
        <v>2081.52</v>
      </c>
      <c r="U8569" s="2">
        <f>EOMONTH(SalesData[[#This Row],[Order Date]],0)</f>
        <v>45260</v>
      </c>
      <c r="V8569" s="9" t="str">
        <f>"Q"&amp;INT((MONTH(SalesData[[#This Row],[Order Date]])+2)/3)&amp;"-"&amp;YEAR(SalesData[[#This Row],[Order Date]])</f>
        <v>Q4-2023</v>
      </c>
    </row>
    <row r="8570" spans="1:22" x14ac:dyDescent="0.35">
      <c r="A8570" t="s">
        <v>8711</v>
      </c>
      <c r="B8570" s="1">
        <v>45257</v>
      </c>
      <c r="C8570" t="s">
        <v>77</v>
      </c>
      <c r="D8570" t="s">
        <v>145</v>
      </c>
      <c r="E8570">
        <v>1744054417</v>
      </c>
      <c r="F8570" t="s">
        <v>83</v>
      </c>
      <c r="G8570" t="s">
        <v>84</v>
      </c>
      <c r="H8570" t="s">
        <v>85</v>
      </c>
      <c r="I8570" t="s">
        <v>31</v>
      </c>
      <c r="J8570" t="s">
        <v>18</v>
      </c>
      <c r="K8570">
        <v>37.299999999999997</v>
      </c>
      <c r="L8570">
        <v>8.64</v>
      </c>
      <c r="M8570" t="s">
        <v>19</v>
      </c>
      <c r="N8570">
        <v>0.23163538873994599</v>
      </c>
      <c r="O8570" t="s">
        <v>11361</v>
      </c>
      <c r="P8570" t="s">
        <v>11354</v>
      </c>
      <c r="R8570" t="s">
        <v>11353</v>
      </c>
      <c r="S8570">
        <f>IF(SalesData[[#This Row],[Return Status]]="Returned",1,0)</f>
        <v>0</v>
      </c>
      <c r="T8570">
        <v>847.14</v>
      </c>
      <c r="U8570" s="2">
        <f>EOMONTH(SalesData[[#This Row],[Order Date]],0)</f>
        <v>45260</v>
      </c>
      <c r="V8570" s="9" t="str">
        <f>"Q"&amp;INT((MONTH(SalesData[[#This Row],[Order Date]])+2)/3)&amp;"-"&amp;YEAR(SalesData[[#This Row],[Order Date]])</f>
        <v>Q4-2023</v>
      </c>
    </row>
    <row r="8571" spans="1:22" x14ac:dyDescent="0.35">
      <c r="A8571" t="s">
        <v>8712</v>
      </c>
      <c r="B8571" s="1">
        <v>45258</v>
      </c>
      <c r="C8571" t="s">
        <v>188</v>
      </c>
      <c r="D8571" t="s">
        <v>46</v>
      </c>
      <c r="E8571">
        <v>7275082628</v>
      </c>
      <c r="F8571" t="s">
        <v>47</v>
      </c>
      <c r="G8571" t="s">
        <v>23</v>
      </c>
      <c r="H8571" t="s">
        <v>24</v>
      </c>
      <c r="I8571" t="s">
        <v>17</v>
      </c>
      <c r="J8571" t="s">
        <v>19</v>
      </c>
      <c r="K8571">
        <v>3619.69</v>
      </c>
      <c r="L8571">
        <v>1037.08</v>
      </c>
      <c r="M8571" t="s">
        <v>19</v>
      </c>
      <c r="N8571">
        <v>0.28651072329398403</v>
      </c>
      <c r="O8571" t="s">
        <v>11351</v>
      </c>
      <c r="P8571" t="s">
        <v>11354</v>
      </c>
      <c r="R8571" t="s">
        <v>11353</v>
      </c>
      <c r="S8571">
        <f>IF(SalesData[[#This Row],[Return Status]]="Returned",1,0)</f>
        <v>0</v>
      </c>
      <c r="T8571">
        <v>2821.33</v>
      </c>
      <c r="U8571" s="2">
        <f>EOMONTH(SalesData[[#This Row],[Order Date]],0)</f>
        <v>45260</v>
      </c>
      <c r="V8571" s="9" t="str">
        <f>"Q"&amp;INT((MONTH(SalesData[[#This Row],[Order Date]])+2)/3)&amp;"-"&amp;YEAR(SalesData[[#This Row],[Order Date]])</f>
        <v>Q4-2023</v>
      </c>
    </row>
    <row r="8572" spans="1:22" x14ac:dyDescent="0.35">
      <c r="A8572" t="s">
        <v>8713</v>
      </c>
      <c r="B8572" s="1">
        <v>45259</v>
      </c>
      <c r="C8572" t="s">
        <v>149</v>
      </c>
      <c r="D8572" t="s">
        <v>80</v>
      </c>
      <c r="E8572">
        <v>1249352008</v>
      </c>
      <c r="F8572" t="s">
        <v>28</v>
      </c>
      <c r="G8572" t="s">
        <v>29</v>
      </c>
      <c r="H8572" t="s">
        <v>11357</v>
      </c>
      <c r="I8572" t="s">
        <v>31</v>
      </c>
      <c r="J8572" t="s">
        <v>19</v>
      </c>
      <c r="K8572">
        <v>4303.3</v>
      </c>
      <c r="L8572">
        <v>1271.42</v>
      </c>
      <c r="M8572" t="s">
        <v>19</v>
      </c>
      <c r="N8572">
        <v>0.29545232728371201</v>
      </c>
      <c r="O8572" t="s">
        <v>11351</v>
      </c>
      <c r="P8572" t="s">
        <v>11354</v>
      </c>
      <c r="R8572" t="s">
        <v>11353</v>
      </c>
      <c r="S8572">
        <f>IF(SalesData[[#This Row],[Return Status]]="Returned",1,0)</f>
        <v>0</v>
      </c>
      <c r="T8572">
        <v>2788.38</v>
      </c>
      <c r="U8572" s="2">
        <f>EOMONTH(SalesData[[#This Row],[Order Date]],0)</f>
        <v>45260</v>
      </c>
      <c r="V8572" s="9" t="str">
        <f>"Q"&amp;INT((MONTH(SalesData[[#This Row],[Order Date]])+2)/3)&amp;"-"&amp;YEAR(SalesData[[#This Row],[Order Date]])</f>
        <v>Q4-2023</v>
      </c>
    </row>
    <row r="8573" spans="1:22" x14ac:dyDescent="0.35">
      <c r="A8573" t="s">
        <v>8714</v>
      </c>
      <c r="B8573" s="1">
        <v>45234</v>
      </c>
      <c r="C8573" t="s">
        <v>184</v>
      </c>
      <c r="D8573" t="s">
        <v>39</v>
      </c>
      <c r="E8573">
        <v>616983174</v>
      </c>
      <c r="F8573" t="s">
        <v>109</v>
      </c>
      <c r="G8573" t="s">
        <v>59</v>
      </c>
      <c r="H8573" t="s">
        <v>11357</v>
      </c>
      <c r="I8573" t="s">
        <v>31</v>
      </c>
      <c r="J8573" t="s">
        <v>43</v>
      </c>
      <c r="K8573">
        <v>2449.31</v>
      </c>
      <c r="L8573">
        <v>403.78</v>
      </c>
      <c r="M8573" t="s">
        <v>43</v>
      </c>
      <c r="N8573">
        <v>0.16485459170133601</v>
      </c>
      <c r="O8573" t="s">
        <v>11351</v>
      </c>
      <c r="P8573" t="s">
        <v>11352</v>
      </c>
      <c r="R8573" t="s">
        <v>11353</v>
      </c>
      <c r="S8573">
        <f>IF(SalesData[[#This Row],[Return Status]]="Returned",1,0)</f>
        <v>0</v>
      </c>
      <c r="T8573">
        <v>2183.56</v>
      </c>
      <c r="U8573" s="2">
        <f>EOMONTH(SalesData[[#This Row],[Order Date]],0)</f>
        <v>45260</v>
      </c>
      <c r="V8573" s="9" t="str">
        <f>"Q"&amp;INT((MONTH(SalesData[[#This Row],[Order Date]])+2)/3)&amp;"-"&amp;YEAR(SalesData[[#This Row],[Order Date]])</f>
        <v>Q4-2023</v>
      </c>
    </row>
    <row r="8574" spans="1:22" x14ac:dyDescent="0.35">
      <c r="A8574" t="s">
        <v>8715</v>
      </c>
      <c r="B8574" s="1">
        <v>45237</v>
      </c>
      <c r="C8574" t="s">
        <v>71</v>
      </c>
      <c r="D8574" t="s">
        <v>27</v>
      </c>
      <c r="E8574">
        <v>5465757700</v>
      </c>
      <c r="F8574" t="s">
        <v>83</v>
      </c>
      <c r="G8574" t="s">
        <v>84</v>
      </c>
      <c r="H8574" t="s">
        <v>11357</v>
      </c>
      <c r="I8574" t="s">
        <v>31</v>
      </c>
      <c r="J8574" t="s">
        <v>42</v>
      </c>
      <c r="K8574">
        <v>3085.01</v>
      </c>
      <c r="L8574">
        <v>811.7</v>
      </c>
      <c r="M8574" t="s">
        <v>43</v>
      </c>
      <c r="N8574">
        <v>0.26311097857057197</v>
      </c>
      <c r="O8574" t="s">
        <v>11351</v>
      </c>
      <c r="P8574" t="s">
        <v>11354</v>
      </c>
      <c r="Q8574" t="s">
        <v>11359</v>
      </c>
      <c r="R8574" t="s">
        <v>11360</v>
      </c>
      <c r="S8574">
        <f>IF(SalesData[[#This Row],[Return Status]]="Returned",1,0)</f>
        <v>1</v>
      </c>
      <c r="T8574">
        <v>847.14</v>
      </c>
      <c r="U8574" s="2">
        <f>EOMONTH(SalesData[[#This Row],[Order Date]],0)</f>
        <v>45260</v>
      </c>
      <c r="V8574" s="9" t="str">
        <f>"Q"&amp;INT((MONTH(SalesData[[#This Row],[Order Date]])+2)/3)&amp;"-"&amp;YEAR(SalesData[[#This Row],[Order Date]])</f>
        <v>Q4-2023</v>
      </c>
    </row>
    <row r="8575" spans="1:22" x14ac:dyDescent="0.35">
      <c r="A8575" t="s">
        <v>8716</v>
      </c>
      <c r="B8575" s="1">
        <v>45250</v>
      </c>
      <c r="C8575" t="s">
        <v>77</v>
      </c>
      <c r="D8575" t="s">
        <v>72</v>
      </c>
      <c r="E8575">
        <v>8914993244</v>
      </c>
      <c r="F8575" t="s">
        <v>64</v>
      </c>
      <c r="G8575" t="s">
        <v>11362</v>
      </c>
      <c r="H8575" t="s">
        <v>16</v>
      </c>
      <c r="I8575" t="s">
        <v>17</v>
      </c>
      <c r="J8575" t="s">
        <v>18</v>
      </c>
      <c r="K8575">
        <v>35.08</v>
      </c>
      <c r="L8575">
        <v>7.35</v>
      </c>
      <c r="M8575" t="s">
        <v>19</v>
      </c>
      <c r="N8575">
        <v>0.209521094640821</v>
      </c>
      <c r="O8575" t="s">
        <v>11361</v>
      </c>
      <c r="P8575" t="s">
        <v>11354</v>
      </c>
      <c r="Q8575" t="s">
        <v>11372</v>
      </c>
      <c r="R8575" t="s">
        <v>11360</v>
      </c>
      <c r="S8575">
        <f>IF(SalesData[[#This Row],[Return Status]]="Returned",1,0)</f>
        <v>1</v>
      </c>
      <c r="U8575" s="2">
        <f>EOMONTH(SalesData[[#This Row],[Order Date]],0)</f>
        <v>45260</v>
      </c>
      <c r="V8575" s="9" t="str">
        <f>"Q"&amp;INT((MONTH(SalesData[[#This Row],[Order Date]])+2)/3)&amp;"-"&amp;YEAR(SalesData[[#This Row],[Order Date]])</f>
        <v>Q4-2023</v>
      </c>
    </row>
    <row r="8576" spans="1:22" x14ac:dyDescent="0.35">
      <c r="A8576" t="s">
        <v>8717</v>
      </c>
      <c r="B8576" s="1">
        <v>45246</v>
      </c>
      <c r="C8576" t="s">
        <v>176</v>
      </c>
      <c r="D8576" t="s">
        <v>72</v>
      </c>
      <c r="E8576">
        <v>9453440148</v>
      </c>
      <c r="F8576" t="s">
        <v>312</v>
      </c>
      <c r="G8576" t="s">
        <v>141</v>
      </c>
      <c r="H8576" t="s">
        <v>121</v>
      </c>
      <c r="I8576" t="s">
        <v>17</v>
      </c>
      <c r="J8576" t="s">
        <v>61</v>
      </c>
      <c r="K8576">
        <v>4844.7299999999996</v>
      </c>
      <c r="L8576">
        <v>1026.02</v>
      </c>
      <c r="M8576" t="s">
        <v>62</v>
      </c>
      <c r="N8576">
        <v>0.211780635866189</v>
      </c>
      <c r="O8576" t="s">
        <v>11351</v>
      </c>
      <c r="P8576" t="s">
        <v>11354</v>
      </c>
      <c r="R8576" t="s">
        <v>11353</v>
      </c>
      <c r="S8576">
        <f>IF(SalesData[[#This Row],[Return Status]]="Returned",1,0)</f>
        <v>0</v>
      </c>
      <c r="T8576">
        <v>2793.38</v>
      </c>
      <c r="U8576" s="2">
        <f>EOMONTH(SalesData[[#This Row],[Order Date]],0)</f>
        <v>45260</v>
      </c>
      <c r="V8576" s="9" t="str">
        <f>"Q"&amp;INT((MONTH(SalesData[[#This Row],[Order Date]])+2)/3)&amp;"-"&amp;YEAR(SalesData[[#This Row],[Order Date]])</f>
        <v>Q4-2023</v>
      </c>
    </row>
    <row r="8577" spans="1:22" x14ac:dyDescent="0.35">
      <c r="A8577" t="s">
        <v>8718</v>
      </c>
      <c r="B8577" s="1">
        <v>45258</v>
      </c>
      <c r="C8577" t="s">
        <v>132</v>
      </c>
      <c r="D8577" t="s">
        <v>27</v>
      </c>
      <c r="E8577">
        <v>3150948173</v>
      </c>
      <c r="F8577" t="s">
        <v>152</v>
      </c>
      <c r="G8577" t="s">
        <v>23</v>
      </c>
      <c r="H8577" t="s">
        <v>24</v>
      </c>
      <c r="I8577" t="s">
        <v>17</v>
      </c>
      <c r="J8577" t="s">
        <v>62</v>
      </c>
      <c r="K8577">
        <v>3985.87</v>
      </c>
      <c r="L8577">
        <v>144.05000000000001</v>
      </c>
      <c r="M8577" t="s">
        <v>62</v>
      </c>
      <c r="N8577">
        <v>3.6140165133333499E-2</v>
      </c>
      <c r="O8577" t="s">
        <v>11351</v>
      </c>
      <c r="P8577" t="s">
        <v>11356</v>
      </c>
      <c r="R8577" t="s">
        <v>11353</v>
      </c>
      <c r="S8577">
        <f>IF(SalesData[[#This Row],[Return Status]]="Returned",1,0)</f>
        <v>0</v>
      </c>
      <c r="T8577">
        <v>2821.33</v>
      </c>
      <c r="U8577" s="2">
        <f>EOMONTH(SalesData[[#This Row],[Order Date]],0)</f>
        <v>45260</v>
      </c>
      <c r="V8577" s="9" t="str">
        <f>"Q"&amp;INT((MONTH(SalesData[[#This Row],[Order Date]])+2)/3)&amp;"-"&amp;YEAR(SalesData[[#This Row],[Order Date]])</f>
        <v>Q4-2023</v>
      </c>
    </row>
    <row r="8578" spans="1:22" x14ac:dyDescent="0.35">
      <c r="A8578" t="s">
        <v>8719</v>
      </c>
      <c r="B8578" s="1">
        <v>45238</v>
      </c>
      <c r="C8578" t="s">
        <v>194</v>
      </c>
      <c r="D8578" t="s">
        <v>27</v>
      </c>
      <c r="E8578">
        <v>2578465110</v>
      </c>
      <c r="F8578" t="s">
        <v>28</v>
      </c>
      <c r="G8578" t="s">
        <v>29</v>
      </c>
      <c r="H8578" t="s">
        <v>30</v>
      </c>
      <c r="I8578" t="s">
        <v>31</v>
      </c>
      <c r="J8578" t="s">
        <v>61</v>
      </c>
      <c r="K8578">
        <v>1957.98</v>
      </c>
      <c r="L8578">
        <v>476.1</v>
      </c>
      <c r="M8578" t="s">
        <v>62</v>
      </c>
      <c r="N8578">
        <v>0.24315876566665601</v>
      </c>
      <c r="O8578" t="s">
        <v>11351</v>
      </c>
      <c r="P8578" t="s">
        <v>11354</v>
      </c>
      <c r="R8578" t="s">
        <v>11353</v>
      </c>
      <c r="S8578">
        <f>IF(SalesData[[#This Row],[Return Status]]="Returned",1,0)</f>
        <v>0</v>
      </c>
      <c r="T8578">
        <v>2788.38</v>
      </c>
      <c r="U8578" s="2">
        <f>EOMONTH(SalesData[[#This Row],[Order Date]],0)</f>
        <v>45260</v>
      </c>
      <c r="V8578" s="9" t="str">
        <f>"Q"&amp;INT((MONTH(SalesData[[#This Row],[Order Date]])+2)/3)&amp;"-"&amp;YEAR(SalesData[[#This Row],[Order Date]])</f>
        <v>Q4-2023</v>
      </c>
    </row>
    <row r="8579" spans="1:22" x14ac:dyDescent="0.35">
      <c r="A8579" t="s">
        <v>8720</v>
      </c>
      <c r="B8579" s="1">
        <v>45232</v>
      </c>
      <c r="C8579" t="s">
        <v>106</v>
      </c>
      <c r="D8579" t="s">
        <v>80</v>
      </c>
      <c r="E8579">
        <v>6201359074</v>
      </c>
      <c r="F8579" t="s">
        <v>73</v>
      </c>
      <c r="G8579" t="s">
        <v>74</v>
      </c>
      <c r="H8579" t="s">
        <v>75</v>
      </c>
      <c r="I8579" t="s">
        <v>36</v>
      </c>
      <c r="J8579" t="s">
        <v>62</v>
      </c>
      <c r="K8579">
        <v>2711.52</v>
      </c>
      <c r="L8579">
        <v>551.6</v>
      </c>
      <c r="M8579" t="s">
        <v>62</v>
      </c>
      <c r="N8579">
        <v>0.20342833539859601</v>
      </c>
      <c r="O8579" t="s">
        <v>11351</v>
      </c>
      <c r="P8579" t="s">
        <v>11354</v>
      </c>
      <c r="R8579" t="s">
        <v>11353</v>
      </c>
      <c r="S8579">
        <f>IF(SalesData[[#This Row],[Return Status]]="Returned",1,0)</f>
        <v>0</v>
      </c>
      <c r="T8579">
        <v>2420.2800000000002</v>
      </c>
      <c r="U8579" s="2">
        <f>EOMONTH(SalesData[[#This Row],[Order Date]],0)</f>
        <v>45260</v>
      </c>
      <c r="V8579" s="9" t="str">
        <f>"Q"&amp;INT((MONTH(SalesData[[#This Row],[Order Date]])+2)/3)&amp;"-"&amp;YEAR(SalesData[[#This Row],[Order Date]])</f>
        <v>Q4-2023</v>
      </c>
    </row>
    <row r="8580" spans="1:22" x14ac:dyDescent="0.35">
      <c r="A8580" t="s">
        <v>8721</v>
      </c>
      <c r="B8580" s="1">
        <v>45237</v>
      </c>
      <c r="C8580" t="s">
        <v>12</v>
      </c>
      <c r="D8580" t="s">
        <v>13</v>
      </c>
      <c r="E8580">
        <v>2603692173</v>
      </c>
      <c r="F8580" t="s">
        <v>147</v>
      </c>
      <c r="G8580" t="s">
        <v>84</v>
      </c>
      <c r="H8580" t="s">
        <v>85</v>
      </c>
      <c r="I8580" t="s">
        <v>31</v>
      </c>
      <c r="J8580" t="s">
        <v>19</v>
      </c>
      <c r="K8580">
        <v>4267.46</v>
      </c>
      <c r="L8580">
        <v>756.37</v>
      </c>
      <c r="M8580" t="s">
        <v>19</v>
      </c>
      <c r="N8580">
        <v>0.17724126295267001</v>
      </c>
      <c r="O8580" t="s">
        <v>11351</v>
      </c>
      <c r="P8580" t="s">
        <v>11352</v>
      </c>
      <c r="R8580" t="s">
        <v>11353</v>
      </c>
      <c r="S8580">
        <f>IF(SalesData[[#This Row],[Return Status]]="Returned",1,0)</f>
        <v>0</v>
      </c>
      <c r="T8580">
        <v>847.14</v>
      </c>
      <c r="U8580" s="2">
        <f>EOMONTH(SalesData[[#This Row],[Order Date]],0)</f>
        <v>45260</v>
      </c>
      <c r="V8580" s="9" t="str">
        <f>"Q"&amp;INT((MONTH(SalesData[[#This Row],[Order Date]])+2)/3)&amp;"-"&amp;YEAR(SalesData[[#This Row],[Order Date]])</f>
        <v>Q4-2023</v>
      </c>
    </row>
    <row r="8581" spans="1:22" x14ac:dyDescent="0.35">
      <c r="A8581" t="s">
        <v>8722</v>
      </c>
      <c r="B8581" s="1">
        <v>45242</v>
      </c>
      <c r="C8581" t="s">
        <v>149</v>
      </c>
      <c r="D8581" t="s">
        <v>27</v>
      </c>
      <c r="E8581">
        <v>2817402515</v>
      </c>
      <c r="F8581" t="s">
        <v>387</v>
      </c>
      <c r="G8581" t="s">
        <v>89</v>
      </c>
      <c r="H8581" t="s">
        <v>90</v>
      </c>
      <c r="I8581" t="s">
        <v>31</v>
      </c>
      <c r="J8581" t="s">
        <v>18</v>
      </c>
      <c r="K8581">
        <v>2911.09</v>
      </c>
      <c r="L8581">
        <v>199.33</v>
      </c>
      <c r="M8581" t="s">
        <v>19</v>
      </c>
      <c r="N8581">
        <v>6.8472633961849397E-2</v>
      </c>
      <c r="O8581" t="s">
        <v>11351</v>
      </c>
      <c r="P8581" t="s">
        <v>11356</v>
      </c>
      <c r="Q8581" t="s">
        <v>11363</v>
      </c>
      <c r="R8581" t="s">
        <v>11360</v>
      </c>
      <c r="S8581">
        <f>IF(SalesData[[#This Row],[Return Status]]="Returned",1,0)</f>
        <v>1</v>
      </c>
      <c r="T8581">
        <v>207.68</v>
      </c>
      <c r="U8581" s="2">
        <f>EOMONTH(SalesData[[#This Row],[Order Date]],0)</f>
        <v>45260</v>
      </c>
      <c r="V8581" s="9" t="str">
        <f>"Q"&amp;INT((MONTH(SalesData[[#This Row],[Order Date]])+2)/3)&amp;"-"&amp;YEAR(SalesData[[#This Row],[Order Date]])</f>
        <v>Q4-2023</v>
      </c>
    </row>
    <row r="8582" spans="1:22" x14ac:dyDescent="0.35">
      <c r="A8582" t="s">
        <v>8723</v>
      </c>
      <c r="B8582" s="1">
        <v>45254</v>
      </c>
      <c r="C8582" t="s">
        <v>194</v>
      </c>
      <c r="D8582" t="s">
        <v>80</v>
      </c>
      <c r="E8582">
        <v>6122370423</v>
      </c>
      <c r="F8582" t="s">
        <v>68</v>
      </c>
      <c r="G8582" t="s">
        <v>69</v>
      </c>
      <c r="H8582" t="s">
        <v>41</v>
      </c>
      <c r="I8582" t="s">
        <v>31</v>
      </c>
      <c r="J8582" t="s">
        <v>18</v>
      </c>
      <c r="K8582">
        <v>4473.2700000000004</v>
      </c>
      <c r="L8582">
        <v>1253.0899999999999</v>
      </c>
      <c r="M8582" t="s">
        <v>19</v>
      </c>
      <c r="N8582">
        <v>0.28012840718311199</v>
      </c>
      <c r="O8582" t="s">
        <v>11351</v>
      </c>
      <c r="P8582" t="s">
        <v>11354</v>
      </c>
      <c r="R8582" t="s">
        <v>11353</v>
      </c>
      <c r="S8582">
        <f>IF(SalesData[[#This Row],[Return Status]]="Returned",1,0)</f>
        <v>0</v>
      </c>
      <c r="T8582">
        <v>2081.52</v>
      </c>
      <c r="U8582" s="2">
        <f>EOMONTH(SalesData[[#This Row],[Order Date]],0)</f>
        <v>45260</v>
      </c>
      <c r="V8582" s="9" t="str">
        <f>"Q"&amp;INT((MONTH(SalesData[[#This Row],[Order Date]])+2)/3)&amp;"-"&amp;YEAR(SalesData[[#This Row],[Order Date]])</f>
        <v>Q4-2023</v>
      </c>
    </row>
    <row r="8583" spans="1:22" x14ac:dyDescent="0.35">
      <c r="A8583" t="s">
        <v>8724</v>
      </c>
      <c r="B8583" s="1">
        <v>45233</v>
      </c>
      <c r="C8583" t="s">
        <v>132</v>
      </c>
      <c r="D8583" t="s">
        <v>39</v>
      </c>
      <c r="E8583">
        <v>8624913652</v>
      </c>
      <c r="F8583" t="s">
        <v>181</v>
      </c>
      <c r="G8583" t="s">
        <v>54</v>
      </c>
      <c r="H8583" t="s">
        <v>55</v>
      </c>
      <c r="I8583" t="s">
        <v>31</v>
      </c>
      <c r="J8583" t="s">
        <v>61</v>
      </c>
      <c r="K8583">
        <v>1074.3499999999999</v>
      </c>
      <c r="L8583">
        <v>129.33000000000001</v>
      </c>
      <c r="M8583" t="s">
        <v>62</v>
      </c>
      <c r="N8583">
        <v>0.120379764508773</v>
      </c>
      <c r="O8583" t="s">
        <v>11351</v>
      </c>
      <c r="P8583" t="s">
        <v>11352</v>
      </c>
      <c r="R8583" t="s">
        <v>11353</v>
      </c>
      <c r="S8583">
        <f>IF(SalesData[[#This Row],[Return Status]]="Returned",1,0)</f>
        <v>0</v>
      </c>
      <c r="U8583" s="2">
        <f>EOMONTH(SalesData[[#This Row],[Order Date]],0)</f>
        <v>45260</v>
      </c>
      <c r="V8583" s="9" t="str">
        <f>"Q"&amp;INT((MONTH(SalesData[[#This Row],[Order Date]])+2)/3)&amp;"-"&amp;YEAR(SalesData[[#This Row],[Order Date]])</f>
        <v>Q4-2023</v>
      </c>
    </row>
    <row r="8584" spans="1:22" x14ac:dyDescent="0.35">
      <c r="A8584" t="s">
        <v>8725</v>
      </c>
      <c r="B8584" s="1">
        <v>45234</v>
      </c>
      <c r="C8584" t="s">
        <v>77</v>
      </c>
      <c r="D8584" t="s">
        <v>145</v>
      </c>
      <c r="E8584">
        <v>7212619132</v>
      </c>
      <c r="F8584" t="s">
        <v>206</v>
      </c>
      <c r="G8584" t="s">
        <v>89</v>
      </c>
      <c r="H8584" t="s">
        <v>90</v>
      </c>
      <c r="I8584" t="s">
        <v>31</v>
      </c>
      <c r="J8584" t="s">
        <v>19</v>
      </c>
      <c r="K8584">
        <v>705.05</v>
      </c>
      <c r="L8584">
        <v>58.72</v>
      </c>
      <c r="M8584" t="s">
        <v>19</v>
      </c>
      <c r="N8584">
        <v>8.3284873413233096E-2</v>
      </c>
      <c r="O8584" t="s">
        <v>11355</v>
      </c>
      <c r="P8584" t="s">
        <v>11356</v>
      </c>
      <c r="R8584" t="s">
        <v>11353</v>
      </c>
      <c r="S8584">
        <f>IF(SalesData[[#This Row],[Return Status]]="Returned",1,0)</f>
        <v>0</v>
      </c>
      <c r="T8584">
        <v>207.68</v>
      </c>
      <c r="U8584" s="2">
        <f>EOMONTH(SalesData[[#This Row],[Order Date]],0)</f>
        <v>45260</v>
      </c>
      <c r="V8584" s="9" t="str">
        <f>"Q"&amp;INT((MONTH(SalesData[[#This Row],[Order Date]])+2)/3)&amp;"-"&amp;YEAR(SalesData[[#This Row],[Order Date]])</f>
        <v>Q4-2023</v>
      </c>
    </row>
    <row r="8585" spans="1:22" x14ac:dyDescent="0.35">
      <c r="A8585" t="s">
        <v>8726</v>
      </c>
      <c r="B8585" s="1">
        <v>45252</v>
      </c>
      <c r="C8585" t="s">
        <v>113</v>
      </c>
      <c r="D8585" t="s">
        <v>80</v>
      </c>
      <c r="E8585">
        <v>1174746657</v>
      </c>
      <c r="F8585" t="s">
        <v>33</v>
      </c>
      <c r="G8585" t="s">
        <v>34</v>
      </c>
      <c r="H8585" t="s">
        <v>35</v>
      </c>
      <c r="I8585" t="s">
        <v>36</v>
      </c>
      <c r="J8585" t="s">
        <v>62</v>
      </c>
      <c r="K8585">
        <v>4147.99</v>
      </c>
      <c r="L8585">
        <v>578.01</v>
      </c>
      <c r="M8585" t="s">
        <v>62</v>
      </c>
      <c r="N8585">
        <v>0.139347009033291</v>
      </c>
      <c r="O8585" t="s">
        <v>11351</v>
      </c>
      <c r="P8585" t="s">
        <v>11352</v>
      </c>
      <c r="R8585" t="s">
        <v>11353</v>
      </c>
      <c r="S8585">
        <f>IF(SalesData[[#This Row],[Return Status]]="Returned",1,0)</f>
        <v>0</v>
      </c>
      <c r="U8585" s="2">
        <f>EOMONTH(SalesData[[#This Row],[Order Date]],0)</f>
        <v>45260</v>
      </c>
      <c r="V8585" s="9" t="str">
        <f>"Q"&amp;INT((MONTH(SalesData[[#This Row],[Order Date]])+2)/3)&amp;"-"&amp;YEAR(SalesData[[#This Row],[Order Date]])</f>
        <v>Q4-2023</v>
      </c>
    </row>
    <row r="8586" spans="1:22" x14ac:dyDescent="0.35">
      <c r="A8586" t="s">
        <v>8727</v>
      </c>
      <c r="B8586" s="1">
        <v>45256</v>
      </c>
      <c r="C8586" t="s">
        <v>139</v>
      </c>
      <c r="D8586" t="s">
        <v>46</v>
      </c>
      <c r="E8586">
        <v>8080661883</v>
      </c>
      <c r="F8586" t="s">
        <v>22</v>
      </c>
      <c r="G8586" t="s">
        <v>23</v>
      </c>
      <c r="H8586" t="s">
        <v>24</v>
      </c>
      <c r="I8586" t="s">
        <v>17</v>
      </c>
      <c r="J8586" t="s">
        <v>18</v>
      </c>
      <c r="K8586">
        <v>4497.8599999999997</v>
      </c>
      <c r="L8586">
        <v>496.23</v>
      </c>
      <c r="M8586" t="s">
        <v>19</v>
      </c>
      <c r="N8586">
        <v>0.11032579938015</v>
      </c>
      <c r="O8586" t="s">
        <v>11351</v>
      </c>
      <c r="P8586" t="s">
        <v>11352</v>
      </c>
      <c r="R8586" t="s">
        <v>11353</v>
      </c>
      <c r="S8586">
        <f>IF(SalesData[[#This Row],[Return Status]]="Returned",1,0)</f>
        <v>0</v>
      </c>
      <c r="T8586">
        <v>2821.33</v>
      </c>
      <c r="U8586" s="2">
        <f>EOMONTH(SalesData[[#This Row],[Order Date]],0)</f>
        <v>45260</v>
      </c>
      <c r="V8586" s="9" t="str">
        <f>"Q"&amp;INT((MONTH(SalesData[[#This Row],[Order Date]])+2)/3)&amp;"-"&amp;YEAR(SalesData[[#This Row],[Order Date]])</f>
        <v>Q4-2023</v>
      </c>
    </row>
    <row r="8587" spans="1:22" x14ac:dyDescent="0.35">
      <c r="A8587" t="s">
        <v>8728</v>
      </c>
      <c r="B8587" s="1">
        <v>45249</v>
      </c>
      <c r="C8587" t="s">
        <v>124</v>
      </c>
      <c r="D8587" t="s">
        <v>145</v>
      </c>
      <c r="E8587">
        <v>6737841952</v>
      </c>
      <c r="F8587" t="s">
        <v>172</v>
      </c>
      <c r="G8587" t="s">
        <v>141</v>
      </c>
      <c r="H8587" t="s">
        <v>121</v>
      </c>
      <c r="I8587" t="s">
        <v>17</v>
      </c>
      <c r="J8587" t="s">
        <v>19</v>
      </c>
      <c r="K8587">
        <v>3241.81</v>
      </c>
      <c r="L8587">
        <v>403</v>
      </c>
      <c r="M8587" t="s">
        <v>19</v>
      </c>
      <c r="N8587">
        <v>0.124313269438986</v>
      </c>
      <c r="O8587" t="s">
        <v>11351</v>
      </c>
      <c r="P8587" t="s">
        <v>11352</v>
      </c>
      <c r="R8587" t="s">
        <v>11353</v>
      </c>
      <c r="S8587">
        <f>IF(SalesData[[#This Row],[Return Status]]="Returned",1,0)</f>
        <v>0</v>
      </c>
      <c r="T8587">
        <v>2793.38</v>
      </c>
      <c r="U8587" s="2">
        <f>EOMONTH(SalesData[[#This Row],[Order Date]],0)</f>
        <v>45260</v>
      </c>
      <c r="V8587" s="9" t="str">
        <f>"Q"&amp;INT((MONTH(SalesData[[#This Row],[Order Date]])+2)/3)&amp;"-"&amp;YEAR(SalesData[[#This Row],[Order Date]])</f>
        <v>Q4-2023</v>
      </c>
    </row>
    <row r="8588" spans="1:22" x14ac:dyDescent="0.35">
      <c r="A8588" t="s">
        <v>8729</v>
      </c>
      <c r="B8588" s="1">
        <v>45255</v>
      </c>
      <c r="C8588" t="s">
        <v>92</v>
      </c>
      <c r="D8588" t="s">
        <v>72</v>
      </c>
      <c r="E8588">
        <v>7496752742</v>
      </c>
      <c r="F8588" t="s">
        <v>28</v>
      </c>
      <c r="G8588" t="s">
        <v>29</v>
      </c>
      <c r="H8588" t="s">
        <v>30</v>
      </c>
      <c r="I8588" t="s">
        <v>31</v>
      </c>
      <c r="J8588" t="s">
        <v>19</v>
      </c>
      <c r="K8588">
        <v>1080.93</v>
      </c>
      <c r="L8588">
        <v>161.34</v>
      </c>
      <c r="M8588" t="s">
        <v>19</v>
      </c>
      <c r="N8588">
        <v>0.14926035913518901</v>
      </c>
      <c r="O8588" t="s">
        <v>11351</v>
      </c>
      <c r="P8588" t="s">
        <v>11352</v>
      </c>
      <c r="R8588" t="s">
        <v>11353</v>
      </c>
      <c r="S8588">
        <f>IF(SalesData[[#This Row],[Return Status]]="Returned",1,0)</f>
        <v>0</v>
      </c>
      <c r="T8588">
        <v>2788.38</v>
      </c>
      <c r="U8588" s="2">
        <f>EOMONTH(SalesData[[#This Row],[Order Date]],0)</f>
        <v>45260</v>
      </c>
      <c r="V8588" s="9" t="str">
        <f>"Q"&amp;INT((MONTH(SalesData[[#This Row],[Order Date]])+2)/3)&amp;"-"&amp;YEAR(SalesData[[#This Row],[Order Date]])</f>
        <v>Q4-2023</v>
      </c>
    </row>
    <row r="8589" spans="1:22" x14ac:dyDescent="0.35">
      <c r="A8589" t="s">
        <v>8730</v>
      </c>
      <c r="B8589" s="1">
        <v>45235</v>
      </c>
      <c r="C8589" t="s">
        <v>111</v>
      </c>
      <c r="D8589" t="s">
        <v>145</v>
      </c>
      <c r="E8589">
        <v>8219933548</v>
      </c>
      <c r="F8589" t="s">
        <v>238</v>
      </c>
      <c r="G8589" t="s">
        <v>74</v>
      </c>
      <c r="H8589" t="s">
        <v>75</v>
      </c>
      <c r="I8589" t="s">
        <v>36</v>
      </c>
      <c r="J8589" t="s">
        <v>42</v>
      </c>
      <c r="K8589">
        <v>3986.27</v>
      </c>
      <c r="L8589">
        <v>844.08</v>
      </c>
      <c r="M8589" t="s">
        <v>43</v>
      </c>
      <c r="N8589">
        <v>0.211746820962955</v>
      </c>
      <c r="O8589" t="s">
        <v>11351</v>
      </c>
      <c r="P8589" t="s">
        <v>11354</v>
      </c>
      <c r="R8589" t="s">
        <v>11353</v>
      </c>
      <c r="S8589">
        <f>IF(SalesData[[#This Row],[Return Status]]="Returned",1,0)</f>
        <v>0</v>
      </c>
      <c r="T8589">
        <v>2420.2800000000002</v>
      </c>
      <c r="U8589" s="2">
        <f>EOMONTH(SalesData[[#This Row],[Order Date]],0)</f>
        <v>45260</v>
      </c>
      <c r="V8589" s="9" t="str">
        <f>"Q"&amp;INT((MONTH(SalesData[[#This Row],[Order Date]])+2)/3)&amp;"-"&amp;YEAR(SalesData[[#This Row],[Order Date]])</f>
        <v>Q4-2023</v>
      </c>
    </row>
    <row r="8590" spans="1:22" x14ac:dyDescent="0.35">
      <c r="A8590" t="s">
        <v>8731</v>
      </c>
      <c r="B8590" s="1">
        <v>45238</v>
      </c>
      <c r="C8590" t="s">
        <v>71</v>
      </c>
      <c r="D8590" t="s">
        <v>99</v>
      </c>
      <c r="E8590">
        <v>8094787089</v>
      </c>
      <c r="F8590" t="s">
        <v>185</v>
      </c>
      <c r="G8590" t="s">
        <v>164</v>
      </c>
      <c r="H8590" t="s">
        <v>165</v>
      </c>
      <c r="I8590" t="s">
        <v>36</v>
      </c>
      <c r="J8590" t="s">
        <v>43</v>
      </c>
      <c r="K8590">
        <v>1653.5</v>
      </c>
      <c r="L8590">
        <v>341.42</v>
      </c>
      <c r="M8590" t="s">
        <v>43</v>
      </c>
      <c r="N8590">
        <v>0.20648321741759901</v>
      </c>
      <c r="O8590" t="s">
        <v>11351</v>
      </c>
      <c r="P8590" t="s">
        <v>11354</v>
      </c>
      <c r="R8590" t="s">
        <v>11353</v>
      </c>
      <c r="S8590">
        <f>IF(SalesData[[#This Row],[Return Status]]="Returned",1,0)</f>
        <v>0</v>
      </c>
      <c r="U8590" s="2">
        <f>EOMONTH(SalesData[[#This Row],[Order Date]],0)</f>
        <v>45260</v>
      </c>
      <c r="V8590" s="9" t="str">
        <f>"Q"&amp;INT((MONTH(SalesData[[#This Row],[Order Date]])+2)/3)&amp;"-"&amp;YEAR(SalesData[[#This Row],[Order Date]])</f>
        <v>Q4-2023</v>
      </c>
    </row>
    <row r="8591" spans="1:22" x14ac:dyDescent="0.35">
      <c r="A8591" t="s">
        <v>8732</v>
      </c>
      <c r="B8591" s="1">
        <v>45243</v>
      </c>
      <c r="C8591" t="s">
        <v>113</v>
      </c>
      <c r="D8591" t="s">
        <v>72</v>
      </c>
      <c r="E8591">
        <v>6673774597</v>
      </c>
      <c r="F8591" t="s">
        <v>47</v>
      </c>
      <c r="G8591" t="s">
        <v>23</v>
      </c>
      <c r="H8591" t="s">
        <v>24</v>
      </c>
      <c r="I8591" t="s">
        <v>17</v>
      </c>
      <c r="J8591" t="s">
        <v>62</v>
      </c>
      <c r="K8591">
        <v>4367.04</v>
      </c>
      <c r="L8591">
        <v>1066.3800000000001</v>
      </c>
      <c r="M8591" t="s">
        <v>62</v>
      </c>
      <c r="N8591">
        <v>0.244188283139152</v>
      </c>
      <c r="O8591" t="s">
        <v>11351</v>
      </c>
      <c r="P8591" t="s">
        <v>11354</v>
      </c>
      <c r="R8591" t="s">
        <v>11353</v>
      </c>
      <c r="S8591">
        <f>IF(SalesData[[#This Row],[Return Status]]="Returned",1,0)</f>
        <v>0</v>
      </c>
      <c r="T8591">
        <v>2821.33</v>
      </c>
      <c r="U8591" s="2">
        <f>EOMONTH(SalesData[[#This Row],[Order Date]],0)</f>
        <v>45260</v>
      </c>
      <c r="V8591" s="9" t="str">
        <f>"Q"&amp;INT((MONTH(SalesData[[#This Row],[Order Date]])+2)/3)&amp;"-"&amp;YEAR(SalesData[[#This Row],[Order Date]])</f>
        <v>Q4-2023</v>
      </c>
    </row>
    <row r="8592" spans="1:22" x14ac:dyDescent="0.35">
      <c r="A8592" t="s">
        <v>8733</v>
      </c>
      <c r="B8592" s="1">
        <v>45253</v>
      </c>
      <c r="C8592" t="s">
        <v>124</v>
      </c>
      <c r="D8592" t="s">
        <v>13</v>
      </c>
      <c r="E8592">
        <v>5695845954</v>
      </c>
      <c r="F8592" t="s">
        <v>185</v>
      </c>
      <c r="G8592" t="s">
        <v>11381</v>
      </c>
      <c r="H8592" t="s">
        <v>165</v>
      </c>
      <c r="I8592" t="s">
        <v>36</v>
      </c>
      <c r="J8592" t="s">
        <v>18</v>
      </c>
      <c r="K8592">
        <v>2976.19</v>
      </c>
      <c r="L8592">
        <v>550.53</v>
      </c>
      <c r="M8592" t="s">
        <v>19</v>
      </c>
      <c r="N8592">
        <v>0.18497810959649799</v>
      </c>
      <c r="O8592" t="s">
        <v>11351</v>
      </c>
      <c r="P8592" t="s">
        <v>11352</v>
      </c>
      <c r="R8592" t="s">
        <v>11353</v>
      </c>
      <c r="S8592">
        <f>IF(SalesData[[#This Row],[Return Status]]="Returned",1,0)</f>
        <v>0</v>
      </c>
      <c r="U8592" s="2">
        <f>EOMONTH(SalesData[[#This Row],[Order Date]],0)</f>
        <v>45260</v>
      </c>
      <c r="V8592" s="9" t="str">
        <f>"Q"&amp;INT((MONTH(SalesData[[#This Row],[Order Date]])+2)/3)&amp;"-"&amp;YEAR(SalesData[[#This Row],[Order Date]])</f>
        <v>Q4-2023</v>
      </c>
    </row>
    <row r="8593" spans="1:22" x14ac:dyDescent="0.35">
      <c r="A8593" t="s">
        <v>8734</v>
      </c>
      <c r="B8593" s="1">
        <v>45257</v>
      </c>
      <c r="C8593" t="s">
        <v>45</v>
      </c>
      <c r="D8593" t="s">
        <v>72</v>
      </c>
      <c r="E8593">
        <v>1009038199</v>
      </c>
      <c r="F8593" t="s">
        <v>14</v>
      </c>
      <c r="G8593" t="s">
        <v>15</v>
      </c>
      <c r="H8593" t="s">
        <v>16</v>
      </c>
      <c r="I8593" t="s">
        <v>17</v>
      </c>
      <c r="J8593" t="s">
        <v>65</v>
      </c>
      <c r="K8593">
        <v>4291.05</v>
      </c>
      <c r="L8593">
        <v>134.54</v>
      </c>
      <c r="M8593" t="s">
        <v>65</v>
      </c>
      <c r="N8593">
        <v>3.1353631395579201E-2</v>
      </c>
      <c r="O8593" t="s">
        <v>11351</v>
      </c>
      <c r="P8593" t="s">
        <v>11356</v>
      </c>
      <c r="R8593" t="s">
        <v>11353</v>
      </c>
      <c r="S8593">
        <f>IF(SalesData[[#This Row],[Return Status]]="Returned",1,0)</f>
        <v>0</v>
      </c>
      <c r="T8593">
        <v>2085.91</v>
      </c>
      <c r="U8593" s="2">
        <f>EOMONTH(SalesData[[#This Row],[Order Date]],0)</f>
        <v>45260</v>
      </c>
      <c r="V8593" s="9" t="str">
        <f>"Q"&amp;INT((MONTH(SalesData[[#This Row],[Order Date]])+2)/3)&amp;"-"&amp;YEAR(SalesData[[#This Row],[Order Date]])</f>
        <v>Q4-2023</v>
      </c>
    </row>
    <row r="8594" spans="1:22" x14ac:dyDescent="0.35">
      <c r="A8594" t="s">
        <v>8735</v>
      </c>
      <c r="B8594" s="1">
        <v>45250</v>
      </c>
      <c r="C8594" t="s">
        <v>205</v>
      </c>
      <c r="D8594" t="s">
        <v>39</v>
      </c>
      <c r="E8594">
        <v>7934866636</v>
      </c>
      <c r="F8594" t="s">
        <v>58</v>
      </c>
      <c r="G8594" t="s">
        <v>59</v>
      </c>
      <c r="H8594" t="s">
        <v>60</v>
      </c>
      <c r="I8594" t="s">
        <v>31</v>
      </c>
      <c r="J8594" t="s">
        <v>65</v>
      </c>
      <c r="K8594">
        <v>3271.86</v>
      </c>
      <c r="L8594">
        <v>634.71</v>
      </c>
      <c r="M8594" t="s">
        <v>65</v>
      </c>
      <c r="N8594">
        <v>0.19399057416882101</v>
      </c>
      <c r="O8594" t="s">
        <v>11351</v>
      </c>
      <c r="P8594" t="s">
        <v>11352</v>
      </c>
      <c r="R8594" t="s">
        <v>11353</v>
      </c>
      <c r="S8594">
        <f>IF(SalesData[[#This Row],[Return Status]]="Returned",1,0)</f>
        <v>0</v>
      </c>
      <c r="T8594">
        <v>2183.56</v>
      </c>
      <c r="U8594" s="2">
        <f>EOMONTH(SalesData[[#This Row],[Order Date]],0)</f>
        <v>45260</v>
      </c>
      <c r="V8594" s="9" t="str">
        <f>"Q"&amp;INT((MONTH(SalesData[[#This Row],[Order Date]])+2)/3)&amp;"-"&amp;YEAR(SalesData[[#This Row],[Order Date]])</f>
        <v>Q4-2023</v>
      </c>
    </row>
    <row r="8595" spans="1:22" x14ac:dyDescent="0.35">
      <c r="A8595" t="s">
        <v>8736</v>
      </c>
      <c r="B8595" s="1">
        <v>45254</v>
      </c>
      <c r="C8595" t="s">
        <v>45</v>
      </c>
      <c r="D8595" t="s">
        <v>13</v>
      </c>
      <c r="E8595">
        <v>7412092240</v>
      </c>
      <c r="F8595" t="s">
        <v>206</v>
      </c>
      <c r="G8595" t="s">
        <v>89</v>
      </c>
      <c r="H8595" t="s">
        <v>90</v>
      </c>
      <c r="I8595" t="s">
        <v>31</v>
      </c>
      <c r="J8595" t="s">
        <v>42</v>
      </c>
      <c r="K8595">
        <v>505.53</v>
      </c>
      <c r="L8595">
        <v>76.010000000000005</v>
      </c>
      <c r="M8595" t="s">
        <v>43</v>
      </c>
      <c r="N8595">
        <v>0.15035705101576599</v>
      </c>
      <c r="O8595" t="s">
        <v>11355</v>
      </c>
      <c r="P8595" t="s">
        <v>11352</v>
      </c>
      <c r="R8595" t="s">
        <v>11353</v>
      </c>
      <c r="S8595">
        <f>IF(SalesData[[#This Row],[Return Status]]="Returned",1,0)</f>
        <v>0</v>
      </c>
      <c r="T8595">
        <v>207.68</v>
      </c>
      <c r="U8595" s="2">
        <f>EOMONTH(SalesData[[#This Row],[Order Date]],0)</f>
        <v>45260</v>
      </c>
      <c r="V8595" s="9" t="str">
        <f>"Q"&amp;INT((MONTH(SalesData[[#This Row],[Order Date]])+2)/3)&amp;"-"&amp;YEAR(SalesData[[#This Row],[Order Date]])</f>
        <v>Q4-2023</v>
      </c>
    </row>
    <row r="8596" spans="1:22" x14ac:dyDescent="0.35">
      <c r="A8596" t="s">
        <v>8737</v>
      </c>
      <c r="B8596" s="1">
        <v>45247</v>
      </c>
      <c r="C8596" t="s">
        <v>57</v>
      </c>
      <c r="D8596" t="s">
        <v>27</v>
      </c>
      <c r="E8596">
        <v>7405418291</v>
      </c>
      <c r="F8596" t="s">
        <v>129</v>
      </c>
      <c r="G8596" t="s">
        <v>54</v>
      </c>
      <c r="H8596" t="s">
        <v>55</v>
      </c>
      <c r="I8596" t="s">
        <v>31</v>
      </c>
      <c r="J8596" t="s">
        <v>42</v>
      </c>
      <c r="K8596">
        <v>2840.72</v>
      </c>
      <c r="L8596">
        <v>307.70999999999998</v>
      </c>
      <c r="M8596" t="s">
        <v>43</v>
      </c>
      <c r="N8596">
        <v>0.10832112985440299</v>
      </c>
      <c r="O8596" t="s">
        <v>11351</v>
      </c>
      <c r="P8596" t="s">
        <v>11352</v>
      </c>
      <c r="R8596" t="s">
        <v>11353</v>
      </c>
      <c r="S8596">
        <f>IF(SalesData[[#This Row],[Return Status]]="Returned",1,0)</f>
        <v>0</v>
      </c>
      <c r="U8596" s="2">
        <f>EOMONTH(SalesData[[#This Row],[Order Date]],0)</f>
        <v>45260</v>
      </c>
      <c r="V8596" s="9" t="str">
        <f>"Q"&amp;INT((MONTH(SalesData[[#This Row],[Order Date]])+2)/3)&amp;"-"&amp;YEAR(SalesData[[#This Row],[Order Date]])</f>
        <v>Q4-2023</v>
      </c>
    </row>
    <row r="8597" spans="1:22" x14ac:dyDescent="0.35">
      <c r="A8597" t="s">
        <v>8738</v>
      </c>
      <c r="B8597" s="1">
        <v>45234</v>
      </c>
      <c r="C8597" t="s">
        <v>124</v>
      </c>
      <c r="D8597" t="s">
        <v>46</v>
      </c>
      <c r="E8597">
        <v>9036423199</v>
      </c>
      <c r="F8597" t="s">
        <v>140</v>
      </c>
      <c r="G8597" t="s">
        <v>141</v>
      </c>
      <c r="H8597" t="s">
        <v>121</v>
      </c>
      <c r="I8597" t="s">
        <v>17</v>
      </c>
      <c r="J8597" t="s">
        <v>42</v>
      </c>
      <c r="K8597">
        <v>329.12</v>
      </c>
      <c r="L8597">
        <v>32.299999999999997</v>
      </c>
      <c r="M8597" t="s">
        <v>43</v>
      </c>
      <c r="N8597">
        <v>9.8140495867768601E-2</v>
      </c>
      <c r="O8597" t="s">
        <v>11361</v>
      </c>
      <c r="P8597" t="s">
        <v>11356</v>
      </c>
      <c r="R8597" t="s">
        <v>11353</v>
      </c>
      <c r="S8597">
        <f>IF(SalesData[[#This Row],[Return Status]]="Returned",1,0)</f>
        <v>0</v>
      </c>
      <c r="T8597">
        <v>2793.38</v>
      </c>
      <c r="U8597" s="2">
        <f>EOMONTH(SalesData[[#This Row],[Order Date]],0)</f>
        <v>45260</v>
      </c>
      <c r="V8597" s="9" t="str">
        <f>"Q"&amp;INT((MONTH(SalesData[[#This Row],[Order Date]])+2)/3)&amp;"-"&amp;YEAR(SalesData[[#This Row],[Order Date]])</f>
        <v>Q4-2023</v>
      </c>
    </row>
    <row r="8598" spans="1:22" x14ac:dyDescent="0.35">
      <c r="A8598" t="s">
        <v>8739</v>
      </c>
      <c r="B8598" s="1">
        <v>45258</v>
      </c>
      <c r="C8598" t="s">
        <v>113</v>
      </c>
      <c r="D8598" t="s">
        <v>145</v>
      </c>
      <c r="E8598">
        <v>8324801588</v>
      </c>
      <c r="F8598" t="s">
        <v>83</v>
      </c>
      <c r="G8598" t="s">
        <v>11377</v>
      </c>
      <c r="H8598" t="s">
        <v>85</v>
      </c>
      <c r="I8598" t="s">
        <v>31</v>
      </c>
      <c r="J8598" t="s">
        <v>42</v>
      </c>
      <c r="K8598">
        <v>637.57000000000005</v>
      </c>
      <c r="L8598">
        <v>188.34</v>
      </c>
      <c r="M8598" t="s">
        <v>43</v>
      </c>
      <c r="N8598">
        <v>0.29540285772542602</v>
      </c>
      <c r="O8598" t="s">
        <v>11355</v>
      </c>
      <c r="P8598" t="s">
        <v>11354</v>
      </c>
      <c r="R8598" t="s">
        <v>11353</v>
      </c>
      <c r="S8598">
        <f>IF(SalesData[[#This Row],[Return Status]]="Returned",1,0)</f>
        <v>0</v>
      </c>
      <c r="U8598" s="2">
        <f>EOMONTH(SalesData[[#This Row],[Order Date]],0)</f>
        <v>45260</v>
      </c>
      <c r="V8598" s="9" t="str">
        <f>"Q"&amp;INT((MONTH(SalesData[[#This Row],[Order Date]])+2)/3)&amp;"-"&amp;YEAR(SalesData[[#This Row],[Order Date]])</f>
        <v>Q4-2023</v>
      </c>
    </row>
    <row r="8599" spans="1:22" x14ac:dyDescent="0.35">
      <c r="A8599" t="s">
        <v>8740</v>
      </c>
      <c r="B8599" s="1">
        <v>45259</v>
      </c>
      <c r="C8599" t="s">
        <v>52</v>
      </c>
      <c r="D8599" t="s">
        <v>13</v>
      </c>
      <c r="E8599">
        <v>9316024987</v>
      </c>
      <c r="F8599" t="s">
        <v>33</v>
      </c>
      <c r="G8599" t="s">
        <v>34</v>
      </c>
      <c r="H8599" t="s">
        <v>11357</v>
      </c>
      <c r="I8599" t="s">
        <v>36</v>
      </c>
      <c r="J8599" t="s">
        <v>61</v>
      </c>
      <c r="K8599">
        <v>3617.56</v>
      </c>
      <c r="L8599">
        <v>747.07</v>
      </c>
      <c r="M8599" t="s">
        <v>62</v>
      </c>
      <c r="N8599">
        <v>0.206512124194208</v>
      </c>
      <c r="O8599" t="s">
        <v>11351</v>
      </c>
      <c r="P8599" t="s">
        <v>11354</v>
      </c>
      <c r="R8599" t="s">
        <v>11353</v>
      </c>
      <c r="S8599">
        <f>IF(SalesData[[#This Row],[Return Status]]="Returned",1,0)</f>
        <v>0</v>
      </c>
      <c r="U8599" s="2">
        <f>EOMONTH(SalesData[[#This Row],[Order Date]],0)</f>
        <v>45260</v>
      </c>
      <c r="V8599" s="9" t="str">
        <f>"Q"&amp;INT((MONTH(SalesData[[#This Row],[Order Date]])+2)/3)&amp;"-"&amp;YEAR(SalesData[[#This Row],[Order Date]])</f>
        <v>Q4-2023</v>
      </c>
    </row>
    <row r="8600" spans="1:22" x14ac:dyDescent="0.35">
      <c r="A8600" t="s">
        <v>8741</v>
      </c>
      <c r="B8600" s="1">
        <v>45246</v>
      </c>
      <c r="C8600" t="s">
        <v>149</v>
      </c>
      <c r="D8600" t="s">
        <v>13</v>
      </c>
      <c r="E8600">
        <v>6650543489</v>
      </c>
      <c r="F8600" t="s">
        <v>238</v>
      </c>
      <c r="G8600" t="s">
        <v>74</v>
      </c>
      <c r="H8600" t="s">
        <v>75</v>
      </c>
      <c r="I8600" t="s">
        <v>36</v>
      </c>
      <c r="J8600" t="s">
        <v>62</v>
      </c>
      <c r="K8600">
        <v>1597.22</v>
      </c>
      <c r="L8600">
        <v>227.94</v>
      </c>
      <c r="M8600" t="s">
        <v>62</v>
      </c>
      <c r="N8600">
        <v>0.142710459423248</v>
      </c>
      <c r="O8600" t="s">
        <v>11351</v>
      </c>
      <c r="P8600" t="s">
        <v>11352</v>
      </c>
      <c r="R8600" t="s">
        <v>11353</v>
      </c>
      <c r="S8600">
        <f>IF(SalesData[[#This Row],[Return Status]]="Returned",1,0)</f>
        <v>0</v>
      </c>
      <c r="T8600">
        <v>2420.2800000000002</v>
      </c>
      <c r="U8600" s="2">
        <f>EOMONTH(SalesData[[#This Row],[Order Date]],0)</f>
        <v>45260</v>
      </c>
      <c r="V8600" s="9" t="str">
        <f>"Q"&amp;INT((MONTH(SalesData[[#This Row],[Order Date]])+2)/3)&amp;"-"&amp;YEAR(SalesData[[#This Row],[Order Date]])</f>
        <v>Q4-2023</v>
      </c>
    </row>
    <row r="8601" spans="1:22" x14ac:dyDescent="0.35">
      <c r="A8601" t="s">
        <v>8742</v>
      </c>
      <c r="B8601" s="1">
        <v>45255</v>
      </c>
      <c r="C8601" t="s">
        <v>132</v>
      </c>
      <c r="D8601" t="s">
        <v>80</v>
      </c>
      <c r="E8601">
        <v>3050901875</v>
      </c>
      <c r="F8601" t="s">
        <v>33</v>
      </c>
      <c r="G8601" t="s">
        <v>34</v>
      </c>
      <c r="H8601" t="s">
        <v>35</v>
      </c>
      <c r="I8601" t="s">
        <v>36</v>
      </c>
      <c r="J8601" t="s">
        <v>19</v>
      </c>
      <c r="K8601">
        <v>393.57</v>
      </c>
      <c r="L8601">
        <v>37.369999999999997</v>
      </c>
      <c r="M8601" t="s">
        <v>19</v>
      </c>
      <c r="N8601">
        <v>9.4951342836090205E-2</v>
      </c>
      <c r="O8601" t="s">
        <v>11361</v>
      </c>
      <c r="P8601" t="s">
        <v>11356</v>
      </c>
      <c r="R8601" t="s">
        <v>11353</v>
      </c>
      <c r="S8601">
        <f>IF(SalesData[[#This Row],[Return Status]]="Returned",1,0)</f>
        <v>0</v>
      </c>
      <c r="U8601" s="2">
        <f>EOMONTH(SalesData[[#This Row],[Order Date]],0)</f>
        <v>45260</v>
      </c>
      <c r="V8601" s="9" t="str">
        <f>"Q"&amp;INT((MONTH(SalesData[[#This Row],[Order Date]])+2)/3)&amp;"-"&amp;YEAR(SalesData[[#This Row],[Order Date]])</f>
        <v>Q4-2023</v>
      </c>
    </row>
    <row r="8602" spans="1:22" x14ac:dyDescent="0.35">
      <c r="A8602" t="s">
        <v>8743</v>
      </c>
      <c r="B8602" s="1">
        <v>45239</v>
      </c>
      <c r="C8602" t="s">
        <v>132</v>
      </c>
      <c r="D8602" t="s">
        <v>80</v>
      </c>
      <c r="E8602">
        <v>8671815268</v>
      </c>
      <c r="F8602" t="s">
        <v>159</v>
      </c>
      <c r="G8602" t="s">
        <v>84</v>
      </c>
      <c r="H8602" t="s">
        <v>85</v>
      </c>
      <c r="I8602" t="s">
        <v>31</v>
      </c>
      <c r="J8602" t="s">
        <v>65</v>
      </c>
      <c r="K8602">
        <v>4185.7</v>
      </c>
      <c r="L8602">
        <v>949.5</v>
      </c>
      <c r="M8602" t="s">
        <v>65</v>
      </c>
      <c r="N8602">
        <v>0.226843777623814</v>
      </c>
      <c r="O8602" t="s">
        <v>11351</v>
      </c>
      <c r="P8602" t="s">
        <v>11354</v>
      </c>
      <c r="R8602" t="s">
        <v>11353</v>
      </c>
      <c r="S8602">
        <f>IF(SalesData[[#This Row],[Return Status]]="Returned",1,0)</f>
        <v>0</v>
      </c>
      <c r="T8602">
        <v>847.14</v>
      </c>
      <c r="U8602" s="2">
        <f>EOMONTH(SalesData[[#This Row],[Order Date]],0)</f>
        <v>45260</v>
      </c>
      <c r="V8602" s="9" t="str">
        <f>"Q"&amp;INT((MONTH(SalesData[[#This Row],[Order Date]])+2)/3)&amp;"-"&amp;YEAR(SalesData[[#This Row],[Order Date]])</f>
        <v>Q4-2023</v>
      </c>
    </row>
    <row r="8603" spans="1:22" x14ac:dyDescent="0.35">
      <c r="A8603" t="s">
        <v>8744</v>
      </c>
      <c r="B8603" s="1">
        <v>45234</v>
      </c>
      <c r="C8603" t="s">
        <v>21</v>
      </c>
      <c r="D8603" t="s">
        <v>13</v>
      </c>
      <c r="E8603">
        <v>6543010385</v>
      </c>
      <c r="F8603" t="s">
        <v>22</v>
      </c>
      <c r="G8603" t="s">
        <v>23</v>
      </c>
      <c r="H8603" t="s">
        <v>24</v>
      </c>
      <c r="I8603" t="s">
        <v>17</v>
      </c>
      <c r="J8603" t="s">
        <v>43</v>
      </c>
      <c r="K8603">
        <v>3261.09</v>
      </c>
      <c r="L8603">
        <v>941.61</v>
      </c>
      <c r="M8603" t="s">
        <v>43</v>
      </c>
      <c r="N8603">
        <v>0.28874088111643698</v>
      </c>
      <c r="O8603" t="s">
        <v>11351</v>
      </c>
      <c r="P8603" t="s">
        <v>11354</v>
      </c>
      <c r="R8603" t="s">
        <v>11353</v>
      </c>
      <c r="S8603">
        <f>IF(SalesData[[#This Row],[Return Status]]="Returned",1,0)</f>
        <v>0</v>
      </c>
      <c r="T8603">
        <v>2821.33</v>
      </c>
      <c r="U8603" s="2">
        <f>EOMONTH(SalesData[[#This Row],[Order Date]],0)</f>
        <v>45260</v>
      </c>
      <c r="V8603" s="9" t="str">
        <f>"Q"&amp;INT((MONTH(SalesData[[#This Row],[Order Date]])+2)/3)&amp;"-"&amp;YEAR(SalesData[[#This Row],[Order Date]])</f>
        <v>Q4-2023</v>
      </c>
    </row>
    <row r="8604" spans="1:22" x14ac:dyDescent="0.35">
      <c r="A8604" t="s">
        <v>8745</v>
      </c>
      <c r="B8604" s="1">
        <v>45259</v>
      </c>
      <c r="C8604" t="s">
        <v>87</v>
      </c>
      <c r="D8604" t="s">
        <v>39</v>
      </c>
      <c r="E8604">
        <v>7104726774</v>
      </c>
      <c r="F8604" t="s">
        <v>159</v>
      </c>
      <c r="G8604" t="s">
        <v>84</v>
      </c>
      <c r="H8604" t="s">
        <v>11357</v>
      </c>
      <c r="I8604" t="s">
        <v>31</v>
      </c>
      <c r="J8604" t="s">
        <v>19</v>
      </c>
      <c r="K8604">
        <v>1674.78</v>
      </c>
      <c r="L8604">
        <v>312.02999999999997</v>
      </c>
      <c r="M8604" t="s">
        <v>19</v>
      </c>
      <c r="N8604">
        <v>0.18631103786766001</v>
      </c>
      <c r="O8604" t="s">
        <v>11351</v>
      </c>
      <c r="P8604" t="s">
        <v>11352</v>
      </c>
      <c r="R8604" t="s">
        <v>11353</v>
      </c>
      <c r="S8604">
        <f>IF(SalesData[[#This Row],[Return Status]]="Returned",1,0)</f>
        <v>0</v>
      </c>
      <c r="T8604">
        <v>847.14</v>
      </c>
      <c r="U8604" s="2">
        <f>EOMONTH(SalesData[[#This Row],[Order Date]],0)</f>
        <v>45260</v>
      </c>
      <c r="V8604" s="9" t="str">
        <f>"Q"&amp;INT((MONTH(SalesData[[#This Row],[Order Date]])+2)/3)&amp;"-"&amp;YEAR(SalesData[[#This Row],[Order Date]])</f>
        <v>Q4-2023</v>
      </c>
    </row>
    <row r="8605" spans="1:22" x14ac:dyDescent="0.35">
      <c r="A8605" t="s">
        <v>8746</v>
      </c>
      <c r="B8605" s="1">
        <v>45242</v>
      </c>
      <c r="C8605" t="s">
        <v>49</v>
      </c>
      <c r="D8605" t="s">
        <v>80</v>
      </c>
      <c r="E8605">
        <v>7499733304</v>
      </c>
      <c r="F8605" t="s">
        <v>73</v>
      </c>
      <c r="G8605" t="s">
        <v>545</v>
      </c>
      <c r="H8605" t="s">
        <v>75</v>
      </c>
      <c r="I8605" t="s">
        <v>36</v>
      </c>
      <c r="J8605" t="s">
        <v>42</v>
      </c>
      <c r="K8605">
        <v>1818.76</v>
      </c>
      <c r="L8605">
        <v>414.81</v>
      </c>
      <c r="M8605" t="s">
        <v>43</v>
      </c>
      <c r="N8605">
        <v>0.228072972794651</v>
      </c>
      <c r="O8605" t="s">
        <v>11351</v>
      </c>
      <c r="P8605" t="s">
        <v>11354</v>
      </c>
      <c r="R8605" t="s">
        <v>11353</v>
      </c>
      <c r="S8605">
        <f>IF(SalesData[[#This Row],[Return Status]]="Returned",1,0)</f>
        <v>0</v>
      </c>
      <c r="U8605" s="2">
        <f>EOMONTH(SalesData[[#This Row],[Order Date]],0)</f>
        <v>45260</v>
      </c>
      <c r="V8605" s="9" t="str">
        <f>"Q"&amp;INT((MONTH(SalesData[[#This Row],[Order Date]])+2)/3)&amp;"-"&amp;YEAR(SalesData[[#This Row],[Order Date]])</f>
        <v>Q4-2023</v>
      </c>
    </row>
    <row r="8606" spans="1:22" x14ac:dyDescent="0.35">
      <c r="A8606" t="s">
        <v>8747</v>
      </c>
      <c r="B8606" s="1">
        <v>45233</v>
      </c>
      <c r="C8606" t="s">
        <v>26</v>
      </c>
      <c r="D8606" t="s">
        <v>80</v>
      </c>
      <c r="E8606">
        <v>2554065233</v>
      </c>
      <c r="F8606" t="s">
        <v>95</v>
      </c>
      <c r="G8606" t="s">
        <v>59</v>
      </c>
      <c r="H8606" t="s">
        <v>60</v>
      </c>
      <c r="I8606" t="s">
        <v>31</v>
      </c>
      <c r="J8606" t="s">
        <v>18</v>
      </c>
      <c r="K8606">
        <v>635.67999999999995</v>
      </c>
      <c r="L8606">
        <v>117.95</v>
      </c>
      <c r="M8606" t="s">
        <v>19</v>
      </c>
      <c r="N8606">
        <v>0.18554933299773499</v>
      </c>
      <c r="O8606" t="s">
        <v>11355</v>
      </c>
      <c r="P8606" t="s">
        <v>11352</v>
      </c>
      <c r="R8606" t="s">
        <v>11353</v>
      </c>
      <c r="S8606">
        <f>IF(SalesData[[#This Row],[Return Status]]="Returned",1,0)</f>
        <v>0</v>
      </c>
      <c r="T8606">
        <v>2183.56</v>
      </c>
      <c r="U8606" s="2">
        <f>EOMONTH(SalesData[[#This Row],[Order Date]],0)</f>
        <v>45260</v>
      </c>
      <c r="V8606" s="9" t="str">
        <f>"Q"&amp;INT((MONTH(SalesData[[#This Row],[Order Date]])+2)/3)&amp;"-"&amp;YEAR(SalesData[[#This Row],[Order Date]])</f>
        <v>Q4-2023</v>
      </c>
    </row>
    <row r="8607" spans="1:22" x14ac:dyDescent="0.35">
      <c r="A8607" t="s">
        <v>8748</v>
      </c>
      <c r="B8607" s="1">
        <v>45256</v>
      </c>
      <c r="C8607" t="s">
        <v>92</v>
      </c>
      <c r="D8607" t="s">
        <v>46</v>
      </c>
      <c r="E8607">
        <v>6385341818</v>
      </c>
      <c r="F8607" t="s">
        <v>152</v>
      </c>
      <c r="G8607" t="s">
        <v>11385</v>
      </c>
      <c r="H8607" t="s">
        <v>24</v>
      </c>
      <c r="I8607" t="s">
        <v>17</v>
      </c>
      <c r="J8607" t="s">
        <v>42</v>
      </c>
      <c r="K8607">
        <v>1805.95</v>
      </c>
      <c r="L8607">
        <v>144.51</v>
      </c>
      <c r="M8607" t="s">
        <v>43</v>
      </c>
      <c r="N8607">
        <v>8.0018826656330394E-2</v>
      </c>
      <c r="O8607" t="s">
        <v>11351</v>
      </c>
      <c r="P8607" t="s">
        <v>11356</v>
      </c>
      <c r="R8607" t="s">
        <v>11353</v>
      </c>
      <c r="S8607">
        <f>IF(SalesData[[#This Row],[Return Status]]="Returned",1,0)</f>
        <v>0</v>
      </c>
      <c r="U8607" s="2">
        <f>EOMONTH(SalesData[[#This Row],[Order Date]],0)</f>
        <v>45260</v>
      </c>
      <c r="V8607" s="9" t="str">
        <f>"Q"&amp;INT((MONTH(SalesData[[#This Row],[Order Date]])+2)/3)&amp;"-"&amp;YEAR(SalesData[[#This Row],[Order Date]])</f>
        <v>Q4-2023</v>
      </c>
    </row>
    <row r="8608" spans="1:22" x14ac:dyDescent="0.35">
      <c r="A8608" t="s">
        <v>8749</v>
      </c>
      <c r="B8608" s="1">
        <v>45240</v>
      </c>
      <c r="C8608" t="s">
        <v>67</v>
      </c>
      <c r="D8608" t="s">
        <v>72</v>
      </c>
      <c r="E8608">
        <v>6353484953</v>
      </c>
      <c r="F8608" t="s">
        <v>78</v>
      </c>
      <c r="G8608" t="s">
        <v>15</v>
      </c>
      <c r="H8608" t="s">
        <v>16</v>
      </c>
      <c r="I8608" t="s">
        <v>17</v>
      </c>
      <c r="J8608" t="s">
        <v>65</v>
      </c>
      <c r="K8608">
        <v>4186.1400000000003</v>
      </c>
      <c r="L8608">
        <v>1155.9000000000001</v>
      </c>
      <c r="M8608" t="s">
        <v>65</v>
      </c>
      <c r="N8608">
        <v>0.276125499863836</v>
      </c>
      <c r="O8608" t="s">
        <v>11351</v>
      </c>
      <c r="P8608" t="s">
        <v>11354</v>
      </c>
      <c r="R8608" t="s">
        <v>11353</v>
      </c>
      <c r="S8608">
        <f>IF(SalesData[[#This Row],[Return Status]]="Returned",1,0)</f>
        <v>0</v>
      </c>
      <c r="T8608">
        <v>2085.91</v>
      </c>
      <c r="U8608" s="2">
        <f>EOMONTH(SalesData[[#This Row],[Order Date]],0)</f>
        <v>45260</v>
      </c>
      <c r="V8608" s="9" t="str">
        <f>"Q"&amp;INT((MONTH(SalesData[[#This Row],[Order Date]])+2)/3)&amp;"-"&amp;YEAR(SalesData[[#This Row],[Order Date]])</f>
        <v>Q4-2023</v>
      </c>
    </row>
    <row r="8609" spans="1:22" x14ac:dyDescent="0.35">
      <c r="A8609" t="s">
        <v>8750</v>
      </c>
      <c r="B8609" s="1">
        <v>45258</v>
      </c>
      <c r="C8609" t="s">
        <v>176</v>
      </c>
      <c r="D8609" t="s">
        <v>13</v>
      </c>
      <c r="E8609">
        <v>1772587852</v>
      </c>
      <c r="F8609" t="s">
        <v>238</v>
      </c>
      <c r="G8609" t="s">
        <v>74</v>
      </c>
      <c r="H8609" t="s">
        <v>75</v>
      </c>
      <c r="I8609" t="s">
        <v>36</v>
      </c>
      <c r="J8609" t="s">
        <v>61</v>
      </c>
      <c r="K8609">
        <v>4724.7</v>
      </c>
      <c r="L8609">
        <v>1106.57</v>
      </c>
      <c r="M8609" t="s">
        <v>62</v>
      </c>
      <c r="N8609">
        <v>0.23420957944419801</v>
      </c>
      <c r="O8609" t="s">
        <v>11351</v>
      </c>
      <c r="P8609" t="s">
        <v>11354</v>
      </c>
      <c r="Q8609" t="s">
        <v>11369</v>
      </c>
      <c r="R8609" t="s">
        <v>11360</v>
      </c>
      <c r="S8609">
        <f>IF(SalesData[[#This Row],[Return Status]]="Returned",1,0)</f>
        <v>1</v>
      </c>
      <c r="T8609">
        <v>2420.2800000000002</v>
      </c>
      <c r="U8609" s="2">
        <f>EOMONTH(SalesData[[#This Row],[Order Date]],0)</f>
        <v>45260</v>
      </c>
      <c r="V8609" s="9" t="str">
        <f>"Q"&amp;INT((MONTH(SalesData[[#This Row],[Order Date]])+2)/3)&amp;"-"&amp;YEAR(SalesData[[#This Row],[Order Date]])</f>
        <v>Q4-2023</v>
      </c>
    </row>
    <row r="8610" spans="1:22" x14ac:dyDescent="0.35">
      <c r="A8610" t="s">
        <v>8751</v>
      </c>
      <c r="B8610" s="1">
        <v>45250</v>
      </c>
      <c r="C8610" t="s">
        <v>87</v>
      </c>
      <c r="D8610" t="s">
        <v>13</v>
      </c>
      <c r="E8610">
        <v>4809798191</v>
      </c>
      <c r="F8610" t="s">
        <v>129</v>
      </c>
      <c r="G8610" t="s">
        <v>11371</v>
      </c>
      <c r="H8610" t="s">
        <v>55</v>
      </c>
      <c r="I8610" t="s">
        <v>31</v>
      </c>
      <c r="J8610" t="s">
        <v>18</v>
      </c>
      <c r="K8610">
        <v>1735.8</v>
      </c>
      <c r="L8610">
        <v>461.71</v>
      </c>
      <c r="M8610" t="s">
        <v>19</v>
      </c>
      <c r="N8610">
        <v>0.26599262587855699</v>
      </c>
      <c r="O8610" t="s">
        <v>11351</v>
      </c>
      <c r="P8610" t="s">
        <v>11354</v>
      </c>
      <c r="R8610" t="s">
        <v>11353</v>
      </c>
      <c r="S8610">
        <f>IF(SalesData[[#This Row],[Return Status]]="Returned",1,0)</f>
        <v>0</v>
      </c>
      <c r="U8610" s="2">
        <f>EOMONTH(SalesData[[#This Row],[Order Date]],0)</f>
        <v>45260</v>
      </c>
      <c r="V8610" s="9" t="str">
        <f>"Q"&amp;INT((MONTH(SalesData[[#This Row],[Order Date]])+2)/3)&amp;"-"&amp;YEAR(SalesData[[#This Row],[Order Date]])</f>
        <v>Q4-2023</v>
      </c>
    </row>
    <row r="8611" spans="1:22" x14ac:dyDescent="0.35">
      <c r="A8611" t="s">
        <v>8752</v>
      </c>
      <c r="B8611" s="1">
        <v>45259</v>
      </c>
      <c r="C8611" t="s">
        <v>97</v>
      </c>
      <c r="D8611" t="s">
        <v>99</v>
      </c>
      <c r="E8611">
        <v>6487674616</v>
      </c>
      <c r="F8611" t="s">
        <v>22</v>
      </c>
      <c r="G8611" t="s">
        <v>23</v>
      </c>
      <c r="H8611" t="s">
        <v>11357</v>
      </c>
      <c r="I8611" t="s">
        <v>17</v>
      </c>
      <c r="J8611" t="s">
        <v>42</v>
      </c>
      <c r="K8611">
        <v>3723.15</v>
      </c>
      <c r="L8611">
        <v>794.86</v>
      </c>
      <c r="M8611" t="s">
        <v>43</v>
      </c>
      <c r="N8611">
        <v>0.21349126411774999</v>
      </c>
      <c r="O8611" t="s">
        <v>11351</v>
      </c>
      <c r="P8611" t="s">
        <v>11354</v>
      </c>
      <c r="R8611" t="s">
        <v>11353</v>
      </c>
      <c r="S8611">
        <f>IF(SalesData[[#This Row],[Return Status]]="Returned",1,0)</f>
        <v>0</v>
      </c>
      <c r="T8611">
        <v>2821.33</v>
      </c>
      <c r="U8611" s="2">
        <f>EOMONTH(SalesData[[#This Row],[Order Date]],0)</f>
        <v>45260</v>
      </c>
      <c r="V8611" s="9" t="str">
        <f>"Q"&amp;INT((MONTH(SalesData[[#This Row],[Order Date]])+2)/3)&amp;"-"&amp;YEAR(SalesData[[#This Row],[Order Date]])</f>
        <v>Q4-2023</v>
      </c>
    </row>
    <row r="8612" spans="1:22" x14ac:dyDescent="0.35">
      <c r="A8612" t="s">
        <v>8753</v>
      </c>
      <c r="B8612" s="1">
        <v>45240</v>
      </c>
      <c r="C8612" t="s">
        <v>45</v>
      </c>
      <c r="D8612" t="s">
        <v>46</v>
      </c>
      <c r="E8612">
        <v>6741049330</v>
      </c>
      <c r="F8612" t="s">
        <v>312</v>
      </c>
      <c r="G8612" t="s">
        <v>141</v>
      </c>
      <c r="H8612" t="s">
        <v>121</v>
      </c>
      <c r="I8612" t="s">
        <v>17</v>
      </c>
      <c r="J8612" t="s">
        <v>43</v>
      </c>
      <c r="K8612">
        <v>4091.14</v>
      </c>
      <c r="L8612">
        <v>868.74</v>
      </c>
      <c r="M8612" t="s">
        <v>43</v>
      </c>
      <c r="N8612">
        <v>0.21234668087623501</v>
      </c>
      <c r="O8612" t="s">
        <v>11351</v>
      </c>
      <c r="P8612" t="s">
        <v>11354</v>
      </c>
      <c r="R8612" t="s">
        <v>11353</v>
      </c>
      <c r="S8612">
        <f>IF(SalesData[[#This Row],[Return Status]]="Returned",1,0)</f>
        <v>0</v>
      </c>
      <c r="T8612">
        <v>2793.38</v>
      </c>
      <c r="U8612" s="2">
        <f>EOMONTH(SalesData[[#This Row],[Order Date]],0)</f>
        <v>45260</v>
      </c>
      <c r="V8612" s="9" t="str">
        <f>"Q"&amp;INT((MONTH(SalesData[[#This Row],[Order Date]])+2)/3)&amp;"-"&amp;YEAR(SalesData[[#This Row],[Order Date]])</f>
        <v>Q4-2023</v>
      </c>
    </row>
    <row r="8613" spans="1:22" x14ac:dyDescent="0.35">
      <c r="A8613" t="s">
        <v>8754</v>
      </c>
      <c r="B8613" s="1">
        <v>45246</v>
      </c>
      <c r="C8613" t="s">
        <v>149</v>
      </c>
      <c r="D8613" t="s">
        <v>46</v>
      </c>
      <c r="E8613">
        <v>3745170886</v>
      </c>
      <c r="F8613" t="s">
        <v>22</v>
      </c>
      <c r="G8613" t="s">
        <v>212</v>
      </c>
      <c r="H8613" t="s">
        <v>24</v>
      </c>
      <c r="I8613" t="s">
        <v>17</v>
      </c>
      <c r="J8613" t="s">
        <v>65</v>
      </c>
      <c r="K8613">
        <v>4278.1499999999996</v>
      </c>
      <c r="L8613">
        <v>210.55</v>
      </c>
      <c r="M8613" t="s">
        <v>65</v>
      </c>
      <c r="N8613">
        <v>4.9215198158082403E-2</v>
      </c>
      <c r="O8613" t="s">
        <v>11351</v>
      </c>
      <c r="P8613" t="s">
        <v>11356</v>
      </c>
      <c r="R8613" t="s">
        <v>11353</v>
      </c>
      <c r="S8613">
        <f>IF(SalesData[[#This Row],[Return Status]]="Returned",1,0)</f>
        <v>0</v>
      </c>
      <c r="U8613" s="2">
        <f>EOMONTH(SalesData[[#This Row],[Order Date]],0)</f>
        <v>45260</v>
      </c>
      <c r="V8613" s="9" t="str">
        <f>"Q"&amp;INT((MONTH(SalesData[[#This Row],[Order Date]])+2)/3)&amp;"-"&amp;YEAR(SalesData[[#This Row],[Order Date]])</f>
        <v>Q4-2023</v>
      </c>
    </row>
    <row r="8614" spans="1:22" x14ac:dyDescent="0.35">
      <c r="A8614" t="s">
        <v>8755</v>
      </c>
      <c r="B8614" s="1">
        <v>45257</v>
      </c>
      <c r="C8614" t="s">
        <v>38</v>
      </c>
      <c r="D8614" t="s">
        <v>72</v>
      </c>
      <c r="E8614">
        <v>2522569351</v>
      </c>
      <c r="F8614" t="s">
        <v>100</v>
      </c>
      <c r="G8614" t="s">
        <v>34</v>
      </c>
      <c r="H8614" t="s">
        <v>35</v>
      </c>
      <c r="I8614" t="s">
        <v>36</v>
      </c>
      <c r="J8614" t="s">
        <v>19</v>
      </c>
      <c r="K8614">
        <v>760.19</v>
      </c>
      <c r="L8614">
        <v>107.8</v>
      </c>
      <c r="M8614" t="s">
        <v>19</v>
      </c>
      <c r="N8614">
        <v>0.141806653599758</v>
      </c>
      <c r="O8614" t="s">
        <v>11355</v>
      </c>
      <c r="P8614" t="s">
        <v>11352</v>
      </c>
      <c r="R8614" t="s">
        <v>11353</v>
      </c>
      <c r="S8614">
        <f>IF(SalesData[[#This Row],[Return Status]]="Returned",1,0)</f>
        <v>0</v>
      </c>
      <c r="U8614" s="2">
        <f>EOMONTH(SalesData[[#This Row],[Order Date]],0)</f>
        <v>45260</v>
      </c>
      <c r="V8614" s="9" t="str">
        <f>"Q"&amp;INT((MONTH(SalesData[[#This Row],[Order Date]])+2)/3)&amp;"-"&amp;YEAR(SalesData[[#This Row],[Order Date]])</f>
        <v>Q4-2023</v>
      </c>
    </row>
    <row r="8615" spans="1:22" x14ac:dyDescent="0.35">
      <c r="A8615" t="s">
        <v>8756</v>
      </c>
      <c r="B8615" s="1">
        <v>45242</v>
      </c>
      <c r="C8615" t="s">
        <v>205</v>
      </c>
      <c r="D8615" t="s">
        <v>46</v>
      </c>
      <c r="E8615">
        <v>8876882240</v>
      </c>
      <c r="F8615" t="s">
        <v>292</v>
      </c>
      <c r="G8615" t="s">
        <v>69</v>
      </c>
      <c r="H8615" t="s">
        <v>41</v>
      </c>
      <c r="I8615" t="s">
        <v>31</v>
      </c>
      <c r="J8615" t="s">
        <v>43</v>
      </c>
      <c r="K8615">
        <v>1014.51</v>
      </c>
      <c r="L8615">
        <v>58.13</v>
      </c>
      <c r="M8615" t="s">
        <v>43</v>
      </c>
      <c r="N8615">
        <v>5.7298597352416401E-2</v>
      </c>
      <c r="O8615" t="s">
        <v>11351</v>
      </c>
      <c r="P8615" t="s">
        <v>11356</v>
      </c>
      <c r="R8615" t="s">
        <v>11353</v>
      </c>
      <c r="S8615">
        <f>IF(SalesData[[#This Row],[Return Status]]="Returned",1,0)</f>
        <v>0</v>
      </c>
      <c r="T8615">
        <v>2081.52</v>
      </c>
      <c r="U8615" s="2">
        <f>EOMONTH(SalesData[[#This Row],[Order Date]],0)</f>
        <v>45260</v>
      </c>
      <c r="V8615" s="9" t="str">
        <f>"Q"&amp;INT((MONTH(SalesData[[#This Row],[Order Date]])+2)/3)&amp;"-"&amp;YEAR(SalesData[[#This Row],[Order Date]])</f>
        <v>Q4-2023</v>
      </c>
    </row>
    <row r="8616" spans="1:22" x14ac:dyDescent="0.35">
      <c r="A8616" t="s">
        <v>8757</v>
      </c>
      <c r="B8616" s="1">
        <v>45244</v>
      </c>
      <c r="C8616" t="s">
        <v>77</v>
      </c>
      <c r="D8616" t="s">
        <v>80</v>
      </c>
      <c r="E8616">
        <v>8580526553</v>
      </c>
      <c r="F8616" t="s">
        <v>292</v>
      </c>
      <c r="G8616" t="s">
        <v>69</v>
      </c>
      <c r="H8616" t="s">
        <v>41</v>
      </c>
      <c r="I8616" t="s">
        <v>31</v>
      </c>
      <c r="J8616" t="s">
        <v>19</v>
      </c>
      <c r="K8616">
        <v>3140.07</v>
      </c>
      <c r="L8616">
        <v>476.86</v>
      </c>
      <c r="M8616" t="s">
        <v>19</v>
      </c>
      <c r="N8616">
        <v>0.15186285656052301</v>
      </c>
      <c r="O8616" t="s">
        <v>11351</v>
      </c>
      <c r="P8616" t="s">
        <v>11352</v>
      </c>
      <c r="R8616" t="s">
        <v>11353</v>
      </c>
      <c r="S8616">
        <f>IF(SalesData[[#This Row],[Return Status]]="Returned",1,0)</f>
        <v>0</v>
      </c>
      <c r="T8616">
        <v>2081.52</v>
      </c>
      <c r="U8616" s="2">
        <f>EOMONTH(SalesData[[#This Row],[Order Date]],0)</f>
        <v>45260</v>
      </c>
      <c r="V8616" s="9" t="str">
        <f>"Q"&amp;INT((MONTH(SalesData[[#This Row],[Order Date]])+2)/3)&amp;"-"&amp;YEAR(SalesData[[#This Row],[Order Date]])</f>
        <v>Q4-2023</v>
      </c>
    </row>
    <row r="8617" spans="1:22" x14ac:dyDescent="0.35">
      <c r="A8617" t="s">
        <v>8758</v>
      </c>
      <c r="B8617" s="1">
        <v>45255</v>
      </c>
      <c r="C8617" t="s">
        <v>188</v>
      </c>
      <c r="D8617" t="s">
        <v>39</v>
      </c>
      <c r="E8617">
        <v>721771410</v>
      </c>
      <c r="F8617" t="s">
        <v>140</v>
      </c>
      <c r="G8617" t="s">
        <v>236</v>
      </c>
      <c r="H8617" t="s">
        <v>121</v>
      </c>
      <c r="I8617" t="s">
        <v>17</v>
      </c>
      <c r="J8617" t="s">
        <v>43</v>
      </c>
      <c r="K8617">
        <v>1311.55</v>
      </c>
      <c r="L8617">
        <v>177.95</v>
      </c>
      <c r="M8617" t="s">
        <v>43</v>
      </c>
      <c r="N8617">
        <v>0.13567915824787499</v>
      </c>
      <c r="O8617" t="s">
        <v>11351</v>
      </c>
      <c r="P8617" t="s">
        <v>11352</v>
      </c>
      <c r="R8617" t="s">
        <v>11353</v>
      </c>
      <c r="S8617">
        <f>IF(SalesData[[#This Row],[Return Status]]="Returned",1,0)</f>
        <v>0</v>
      </c>
      <c r="U8617" s="2">
        <f>EOMONTH(SalesData[[#This Row],[Order Date]],0)</f>
        <v>45260</v>
      </c>
      <c r="V8617" s="9" t="str">
        <f>"Q"&amp;INT((MONTH(SalesData[[#This Row],[Order Date]])+2)/3)&amp;"-"&amp;YEAR(SalesData[[#This Row],[Order Date]])</f>
        <v>Q4-2023</v>
      </c>
    </row>
    <row r="8618" spans="1:22" x14ac:dyDescent="0.35">
      <c r="A8618" t="s">
        <v>8759</v>
      </c>
      <c r="B8618" s="1">
        <v>45249</v>
      </c>
      <c r="C8618" t="s">
        <v>111</v>
      </c>
      <c r="D8618" t="s">
        <v>80</v>
      </c>
      <c r="E8618">
        <v>6640292044</v>
      </c>
      <c r="F8618" t="s">
        <v>81</v>
      </c>
      <c r="G8618" t="s">
        <v>74</v>
      </c>
      <c r="H8618" t="s">
        <v>75</v>
      </c>
      <c r="I8618" t="s">
        <v>36</v>
      </c>
      <c r="J8618" t="s">
        <v>65</v>
      </c>
      <c r="K8618">
        <v>284.83999999999997</v>
      </c>
      <c r="L8618">
        <v>29.18</v>
      </c>
      <c r="M8618" t="s">
        <v>65</v>
      </c>
      <c r="N8618">
        <v>0.10244347703974201</v>
      </c>
      <c r="O8618" t="s">
        <v>11361</v>
      </c>
      <c r="P8618" t="s">
        <v>11352</v>
      </c>
      <c r="R8618" t="s">
        <v>11353</v>
      </c>
      <c r="S8618">
        <f>IF(SalesData[[#This Row],[Return Status]]="Returned",1,0)</f>
        <v>0</v>
      </c>
      <c r="T8618">
        <v>2420.2800000000002</v>
      </c>
      <c r="U8618" s="2">
        <f>EOMONTH(SalesData[[#This Row],[Order Date]],0)</f>
        <v>45260</v>
      </c>
      <c r="V8618" s="9" t="str">
        <f>"Q"&amp;INT((MONTH(SalesData[[#This Row],[Order Date]])+2)/3)&amp;"-"&amp;YEAR(SalesData[[#This Row],[Order Date]])</f>
        <v>Q4-2023</v>
      </c>
    </row>
    <row r="8619" spans="1:22" x14ac:dyDescent="0.35">
      <c r="A8619" t="s">
        <v>8760</v>
      </c>
      <c r="B8619" s="1">
        <v>45238</v>
      </c>
      <c r="C8619" t="s">
        <v>57</v>
      </c>
      <c r="D8619" t="s">
        <v>27</v>
      </c>
      <c r="E8619">
        <v>5639725144</v>
      </c>
      <c r="F8619" t="s">
        <v>163</v>
      </c>
      <c r="G8619" t="s">
        <v>164</v>
      </c>
      <c r="H8619" t="s">
        <v>11357</v>
      </c>
      <c r="I8619" t="s">
        <v>36</v>
      </c>
      <c r="J8619" t="s">
        <v>19</v>
      </c>
      <c r="K8619">
        <v>863.29</v>
      </c>
      <c r="L8619">
        <v>195.64</v>
      </c>
      <c r="M8619" t="s">
        <v>19</v>
      </c>
      <c r="N8619">
        <v>0.22662141343001799</v>
      </c>
      <c r="O8619" t="s">
        <v>11355</v>
      </c>
      <c r="P8619" t="s">
        <v>11354</v>
      </c>
      <c r="R8619" t="s">
        <v>11353</v>
      </c>
      <c r="S8619">
        <f>IF(SalesData[[#This Row],[Return Status]]="Returned",1,0)</f>
        <v>0</v>
      </c>
      <c r="U8619" s="2">
        <f>EOMONTH(SalesData[[#This Row],[Order Date]],0)</f>
        <v>45260</v>
      </c>
      <c r="V8619" s="9" t="str">
        <f>"Q"&amp;INT((MONTH(SalesData[[#This Row],[Order Date]])+2)/3)&amp;"-"&amp;YEAR(SalesData[[#This Row],[Order Date]])</f>
        <v>Q4-2023</v>
      </c>
    </row>
    <row r="8620" spans="1:22" x14ac:dyDescent="0.35">
      <c r="A8620" t="s">
        <v>8761</v>
      </c>
      <c r="B8620" s="1">
        <v>45243</v>
      </c>
      <c r="C8620" t="s">
        <v>26</v>
      </c>
      <c r="D8620" t="s">
        <v>99</v>
      </c>
      <c r="E8620">
        <v>2316199877</v>
      </c>
      <c r="F8620" t="s">
        <v>107</v>
      </c>
      <c r="G8620" t="s">
        <v>15</v>
      </c>
      <c r="H8620" t="s">
        <v>16</v>
      </c>
      <c r="I8620" t="s">
        <v>17</v>
      </c>
      <c r="J8620" t="s">
        <v>19</v>
      </c>
      <c r="K8620">
        <v>4156.68</v>
      </c>
      <c r="L8620">
        <v>850.61</v>
      </c>
      <c r="M8620" t="s">
        <v>19</v>
      </c>
      <c r="N8620">
        <v>0.204636873658785</v>
      </c>
      <c r="O8620" t="s">
        <v>11351</v>
      </c>
      <c r="P8620" t="s">
        <v>11354</v>
      </c>
      <c r="Q8620" t="s">
        <v>11359</v>
      </c>
      <c r="R8620" t="s">
        <v>11360</v>
      </c>
      <c r="S8620">
        <f>IF(SalesData[[#This Row],[Return Status]]="Returned",1,0)</f>
        <v>1</v>
      </c>
      <c r="T8620">
        <v>2085.91</v>
      </c>
      <c r="U8620" s="2">
        <f>EOMONTH(SalesData[[#This Row],[Order Date]],0)</f>
        <v>45260</v>
      </c>
      <c r="V8620" s="9" t="str">
        <f>"Q"&amp;INT((MONTH(SalesData[[#This Row],[Order Date]])+2)/3)&amp;"-"&amp;YEAR(SalesData[[#This Row],[Order Date]])</f>
        <v>Q4-2023</v>
      </c>
    </row>
    <row r="8621" spans="1:22" x14ac:dyDescent="0.35">
      <c r="A8621" t="s">
        <v>8762</v>
      </c>
      <c r="B8621" s="1">
        <v>45247</v>
      </c>
      <c r="C8621" t="s">
        <v>92</v>
      </c>
      <c r="D8621" t="s">
        <v>99</v>
      </c>
      <c r="E8621">
        <v>5043183832</v>
      </c>
      <c r="F8621" t="s">
        <v>22</v>
      </c>
      <c r="G8621" t="s">
        <v>11368</v>
      </c>
      <c r="H8621" t="s">
        <v>11357</v>
      </c>
      <c r="I8621" t="s">
        <v>17</v>
      </c>
      <c r="J8621" t="s">
        <v>19</v>
      </c>
      <c r="K8621">
        <v>525.20000000000005</v>
      </c>
      <c r="L8621">
        <v>37.11</v>
      </c>
      <c r="M8621" t="s">
        <v>19</v>
      </c>
      <c r="N8621">
        <v>7.06587966488956E-2</v>
      </c>
      <c r="O8621" t="s">
        <v>11355</v>
      </c>
      <c r="P8621" t="s">
        <v>11356</v>
      </c>
      <c r="R8621" t="s">
        <v>11353</v>
      </c>
      <c r="S8621">
        <f>IF(SalesData[[#This Row],[Return Status]]="Returned",1,0)</f>
        <v>0</v>
      </c>
      <c r="U8621" s="2">
        <f>EOMONTH(SalesData[[#This Row],[Order Date]],0)</f>
        <v>45260</v>
      </c>
      <c r="V8621" s="9" t="str">
        <f>"Q"&amp;INT((MONTH(SalesData[[#This Row],[Order Date]])+2)/3)&amp;"-"&amp;YEAR(SalesData[[#This Row],[Order Date]])</f>
        <v>Q4-2023</v>
      </c>
    </row>
    <row r="8622" spans="1:22" x14ac:dyDescent="0.35">
      <c r="A8622" t="s">
        <v>8763</v>
      </c>
      <c r="B8622" s="1">
        <v>45238</v>
      </c>
      <c r="C8622" t="s">
        <v>176</v>
      </c>
      <c r="D8622" t="s">
        <v>80</v>
      </c>
      <c r="E8622">
        <v>565251881</v>
      </c>
      <c r="F8622" t="s">
        <v>168</v>
      </c>
      <c r="G8622" t="s">
        <v>54</v>
      </c>
      <c r="H8622" t="s">
        <v>55</v>
      </c>
      <c r="I8622" t="s">
        <v>31</v>
      </c>
      <c r="J8622" t="s">
        <v>62</v>
      </c>
      <c r="K8622">
        <v>53.79</v>
      </c>
      <c r="L8622">
        <v>1.85</v>
      </c>
      <c r="M8622" t="s">
        <v>62</v>
      </c>
      <c r="N8622">
        <v>3.4393009853132601E-2</v>
      </c>
      <c r="O8622" t="s">
        <v>11361</v>
      </c>
      <c r="P8622" t="s">
        <v>11356</v>
      </c>
      <c r="R8622" t="s">
        <v>11353</v>
      </c>
      <c r="S8622">
        <f>IF(SalesData[[#This Row],[Return Status]]="Returned",1,0)</f>
        <v>0</v>
      </c>
      <c r="U8622" s="2">
        <f>EOMONTH(SalesData[[#This Row],[Order Date]],0)</f>
        <v>45260</v>
      </c>
      <c r="V8622" s="9" t="str">
        <f>"Q"&amp;INT((MONTH(SalesData[[#This Row],[Order Date]])+2)/3)&amp;"-"&amp;YEAR(SalesData[[#This Row],[Order Date]])</f>
        <v>Q4-2023</v>
      </c>
    </row>
    <row r="8623" spans="1:22" x14ac:dyDescent="0.35">
      <c r="A8623" t="s">
        <v>8764</v>
      </c>
      <c r="B8623" s="1">
        <v>45243</v>
      </c>
      <c r="C8623" t="s">
        <v>45</v>
      </c>
      <c r="D8623" t="s">
        <v>72</v>
      </c>
      <c r="E8623">
        <v>91799328</v>
      </c>
      <c r="F8623" t="s">
        <v>95</v>
      </c>
      <c r="G8623" t="s">
        <v>59</v>
      </c>
      <c r="H8623" t="s">
        <v>60</v>
      </c>
      <c r="I8623" t="s">
        <v>31</v>
      </c>
      <c r="J8623" t="s">
        <v>62</v>
      </c>
      <c r="K8623">
        <v>2089.14</v>
      </c>
      <c r="L8623">
        <v>457.4</v>
      </c>
      <c r="M8623" t="s">
        <v>62</v>
      </c>
      <c r="N8623">
        <v>0.21894176551116701</v>
      </c>
      <c r="O8623" t="s">
        <v>11351</v>
      </c>
      <c r="P8623" t="s">
        <v>11354</v>
      </c>
      <c r="R8623" t="s">
        <v>11353</v>
      </c>
      <c r="S8623">
        <f>IF(SalesData[[#This Row],[Return Status]]="Returned",1,0)</f>
        <v>0</v>
      </c>
      <c r="T8623">
        <v>2183.56</v>
      </c>
      <c r="U8623" s="2">
        <f>EOMONTH(SalesData[[#This Row],[Order Date]],0)</f>
        <v>45260</v>
      </c>
      <c r="V8623" s="9" t="str">
        <f>"Q"&amp;INT((MONTH(SalesData[[#This Row],[Order Date]])+2)/3)&amp;"-"&amp;YEAR(SalesData[[#This Row],[Order Date]])</f>
        <v>Q4-2023</v>
      </c>
    </row>
    <row r="8624" spans="1:22" x14ac:dyDescent="0.35">
      <c r="A8624" t="s">
        <v>8765</v>
      </c>
      <c r="B8624" s="1">
        <v>45235</v>
      </c>
      <c r="C8624" t="s">
        <v>176</v>
      </c>
      <c r="D8624" t="s">
        <v>145</v>
      </c>
      <c r="E8624">
        <v>4339467678</v>
      </c>
      <c r="F8624" t="s">
        <v>33</v>
      </c>
      <c r="G8624" t="s">
        <v>34</v>
      </c>
      <c r="H8624" t="s">
        <v>11357</v>
      </c>
      <c r="I8624" t="s">
        <v>36</v>
      </c>
      <c r="J8624" t="s">
        <v>19</v>
      </c>
      <c r="K8624">
        <v>1304.32</v>
      </c>
      <c r="L8624">
        <v>51.29</v>
      </c>
      <c r="M8624" t="s">
        <v>19</v>
      </c>
      <c r="N8624">
        <v>3.9323172227674202E-2</v>
      </c>
      <c r="O8624" t="s">
        <v>11351</v>
      </c>
      <c r="P8624" t="s">
        <v>11356</v>
      </c>
      <c r="R8624" t="s">
        <v>11353</v>
      </c>
      <c r="S8624">
        <f>IF(SalesData[[#This Row],[Return Status]]="Returned",1,0)</f>
        <v>0</v>
      </c>
      <c r="U8624" s="2">
        <f>EOMONTH(SalesData[[#This Row],[Order Date]],0)</f>
        <v>45260</v>
      </c>
      <c r="V8624" s="9" t="str">
        <f>"Q"&amp;INT((MONTH(SalesData[[#This Row],[Order Date]])+2)/3)&amp;"-"&amp;YEAR(SalesData[[#This Row],[Order Date]])</f>
        <v>Q4-2023</v>
      </c>
    </row>
    <row r="8625" spans="1:22" x14ac:dyDescent="0.35">
      <c r="A8625" t="s">
        <v>8766</v>
      </c>
      <c r="B8625" s="1">
        <v>45243</v>
      </c>
      <c r="C8625" t="s">
        <v>113</v>
      </c>
      <c r="D8625" t="s">
        <v>39</v>
      </c>
      <c r="E8625">
        <v>3907425811</v>
      </c>
      <c r="F8625" t="s">
        <v>14</v>
      </c>
      <c r="G8625" t="s">
        <v>15</v>
      </c>
      <c r="H8625" t="s">
        <v>16</v>
      </c>
      <c r="I8625" t="s">
        <v>17</v>
      </c>
      <c r="J8625" t="s">
        <v>62</v>
      </c>
      <c r="K8625">
        <v>3589.39</v>
      </c>
      <c r="L8625">
        <v>270.95</v>
      </c>
      <c r="M8625" t="s">
        <v>62</v>
      </c>
      <c r="N8625">
        <v>7.5486363978280402E-2</v>
      </c>
      <c r="O8625" t="s">
        <v>11351</v>
      </c>
      <c r="P8625" t="s">
        <v>11356</v>
      </c>
      <c r="R8625" t="s">
        <v>11353</v>
      </c>
      <c r="S8625">
        <f>IF(SalesData[[#This Row],[Return Status]]="Returned",1,0)</f>
        <v>0</v>
      </c>
      <c r="T8625">
        <v>2085.91</v>
      </c>
      <c r="U8625" s="2">
        <f>EOMONTH(SalesData[[#This Row],[Order Date]],0)</f>
        <v>45260</v>
      </c>
      <c r="V8625" s="9" t="str">
        <f>"Q"&amp;INT((MONTH(SalesData[[#This Row],[Order Date]])+2)/3)&amp;"-"&amp;YEAR(SalesData[[#This Row],[Order Date]])</f>
        <v>Q4-2023</v>
      </c>
    </row>
    <row r="8626" spans="1:22" x14ac:dyDescent="0.35">
      <c r="A8626" t="s">
        <v>8767</v>
      </c>
      <c r="B8626" s="1">
        <v>45245</v>
      </c>
      <c r="C8626" t="s">
        <v>111</v>
      </c>
      <c r="D8626" t="s">
        <v>46</v>
      </c>
      <c r="E8626">
        <v>7513821796</v>
      </c>
      <c r="F8626" t="s">
        <v>50</v>
      </c>
      <c r="G8626" t="s">
        <v>34</v>
      </c>
      <c r="H8626" t="s">
        <v>35</v>
      </c>
      <c r="I8626" t="s">
        <v>36</v>
      </c>
      <c r="J8626" t="s">
        <v>19</v>
      </c>
      <c r="K8626">
        <v>1307.98</v>
      </c>
      <c r="L8626">
        <v>100.07</v>
      </c>
      <c r="M8626" t="s">
        <v>19</v>
      </c>
      <c r="N8626">
        <v>7.6507286044129097E-2</v>
      </c>
      <c r="O8626" t="s">
        <v>11351</v>
      </c>
      <c r="P8626" t="s">
        <v>11356</v>
      </c>
      <c r="R8626" t="s">
        <v>11353</v>
      </c>
      <c r="S8626">
        <f>IF(SalesData[[#This Row],[Return Status]]="Returned",1,0)</f>
        <v>0</v>
      </c>
      <c r="U8626" s="2">
        <f>EOMONTH(SalesData[[#This Row],[Order Date]],0)</f>
        <v>45260</v>
      </c>
      <c r="V8626" s="9" t="str">
        <f>"Q"&amp;INT((MONTH(SalesData[[#This Row],[Order Date]])+2)/3)&amp;"-"&amp;YEAR(SalesData[[#This Row],[Order Date]])</f>
        <v>Q4-2023</v>
      </c>
    </row>
    <row r="8627" spans="1:22" x14ac:dyDescent="0.35">
      <c r="A8627" t="s">
        <v>8768</v>
      </c>
      <c r="B8627" s="1">
        <v>45258</v>
      </c>
      <c r="C8627" t="s">
        <v>325</v>
      </c>
      <c r="D8627" t="s">
        <v>46</v>
      </c>
      <c r="E8627">
        <v>1764851997</v>
      </c>
      <c r="F8627" t="s">
        <v>206</v>
      </c>
      <c r="G8627" t="s">
        <v>89</v>
      </c>
      <c r="H8627" t="s">
        <v>90</v>
      </c>
      <c r="I8627" t="s">
        <v>31</v>
      </c>
      <c r="J8627" t="s">
        <v>19</v>
      </c>
      <c r="K8627">
        <v>2231.98</v>
      </c>
      <c r="L8627">
        <v>551.94000000000005</v>
      </c>
      <c r="M8627" t="s">
        <v>19</v>
      </c>
      <c r="N8627">
        <v>0.24728716207134499</v>
      </c>
      <c r="O8627" t="s">
        <v>11351</v>
      </c>
      <c r="P8627" t="s">
        <v>11354</v>
      </c>
      <c r="R8627" t="s">
        <v>11353</v>
      </c>
      <c r="S8627">
        <f>IF(SalesData[[#This Row],[Return Status]]="Returned",1,0)</f>
        <v>0</v>
      </c>
      <c r="T8627">
        <v>207.68</v>
      </c>
      <c r="U8627" s="2">
        <f>EOMONTH(SalesData[[#This Row],[Order Date]],0)</f>
        <v>45260</v>
      </c>
      <c r="V8627" s="9" t="str">
        <f>"Q"&amp;INT((MONTH(SalesData[[#This Row],[Order Date]])+2)/3)&amp;"-"&amp;YEAR(SalesData[[#This Row],[Order Date]])</f>
        <v>Q4-2023</v>
      </c>
    </row>
    <row r="8628" spans="1:22" x14ac:dyDescent="0.35">
      <c r="A8628" t="s">
        <v>8769</v>
      </c>
      <c r="B8628" s="1">
        <v>45256</v>
      </c>
      <c r="C8628" t="s">
        <v>21</v>
      </c>
      <c r="D8628" t="s">
        <v>39</v>
      </c>
      <c r="E8628">
        <v>850720991</v>
      </c>
      <c r="F8628" t="s">
        <v>88</v>
      </c>
      <c r="G8628" t="s">
        <v>89</v>
      </c>
      <c r="H8628" t="s">
        <v>90</v>
      </c>
      <c r="I8628" t="s">
        <v>31</v>
      </c>
      <c r="J8628" t="s">
        <v>18</v>
      </c>
      <c r="K8628">
        <v>1378.93</v>
      </c>
      <c r="L8628">
        <v>333.58</v>
      </c>
      <c r="M8628" t="s">
        <v>19</v>
      </c>
      <c r="N8628">
        <v>0.24191220729116</v>
      </c>
      <c r="O8628" t="s">
        <v>11351</v>
      </c>
      <c r="P8628" t="s">
        <v>11354</v>
      </c>
      <c r="R8628" t="s">
        <v>11353</v>
      </c>
      <c r="S8628">
        <f>IF(SalesData[[#This Row],[Return Status]]="Returned",1,0)</f>
        <v>0</v>
      </c>
      <c r="T8628">
        <v>207.68</v>
      </c>
      <c r="U8628" s="2">
        <f>EOMONTH(SalesData[[#This Row],[Order Date]],0)</f>
        <v>45260</v>
      </c>
      <c r="V8628" s="9" t="str">
        <f>"Q"&amp;INT((MONTH(SalesData[[#This Row],[Order Date]])+2)/3)&amp;"-"&amp;YEAR(SalesData[[#This Row],[Order Date]])</f>
        <v>Q4-2023</v>
      </c>
    </row>
    <row r="8629" spans="1:22" x14ac:dyDescent="0.35">
      <c r="A8629" t="s">
        <v>8770</v>
      </c>
      <c r="B8629" s="1">
        <v>45246</v>
      </c>
      <c r="C8629" t="s">
        <v>106</v>
      </c>
      <c r="D8629" t="s">
        <v>99</v>
      </c>
      <c r="E8629">
        <v>2198492134</v>
      </c>
      <c r="F8629" t="s">
        <v>185</v>
      </c>
      <c r="G8629" t="s">
        <v>164</v>
      </c>
      <c r="H8629" t="s">
        <v>165</v>
      </c>
      <c r="I8629" t="s">
        <v>36</v>
      </c>
      <c r="J8629" t="s">
        <v>18</v>
      </c>
      <c r="K8629">
        <v>4839.46</v>
      </c>
      <c r="L8629">
        <v>890.48</v>
      </c>
      <c r="M8629" t="s">
        <v>19</v>
      </c>
      <c r="N8629">
        <v>0.184004000446331</v>
      </c>
      <c r="O8629" t="s">
        <v>11351</v>
      </c>
      <c r="P8629" t="s">
        <v>11352</v>
      </c>
      <c r="R8629" t="s">
        <v>11353</v>
      </c>
      <c r="S8629">
        <f>IF(SalesData[[#This Row],[Return Status]]="Returned",1,0)</f>
        <v>0</v>
      </c>
      <c r="U8629" s="2">
        <f>EOMONTH(SalesData[[#This Row],[Order Date]],0)</f>
        <v>45260</v>
      </c>
      <c r="V8629" s="9" t="str">
        <f>"Q"&amp;INT((MONTH(SalesData[[#This Row],[Order Date]])+2)/3)&amp;"-"&amp;YEAR(SalesData[[#This Row],[Order Date]])</f>
        <v>Q4-2023</v>
      </c>
    </row>
    <row r="8630" spans="1:22" x14ac:dyDescent="0.35">
      <c r="A8630" t="s">
        <v>8771</v>
      </c>
      <c r="B8630" s="1">
        <v>45235</v>
      </c>
      <c r="C8630" t="s">
        <v>139</v>
      </c>
      <c r="D8630" t="s">
        <v>145</v>
      </c>
      <c r="E8630">
        <v>7480773396</v>
      </c>
      <c r="F8630" t="s">
        <v>28</v>
      </c>
      <c r="G8630" t="s">
        <v>29</v>
      </c>
      <c r="H8630" t="s">
        <v>30</v>
      </c>
      <c r="I8630" t="s">
        <v>31</v>
      </c>
      <c r="J8630" t="s">
        <v>65</v>
      </c>
      <c r="K8630">
        <v>1798.99</v>
      </c>
      <c r="L8630">
        <v>176.86</v>
      </c>
      <c r="M8630" t="s">
        <v>65</v>
      </c>
      <c r="N8630">
        <v>9.8310718792211205E-2</v>
      </c>
      <c r="O8630" t="s">
        <v>11351</v>
      </c>
      <c r="P8630" t="s">
        <v>11356</v>
      </c>
      <c r="R8630" t="s">
        <v>11353</v>
      </c>
      <c r="S8630">
        <f>IF(SalesData[[#This Row],[Return Status]]="Returned",1,0)</f>
        <v>0</v>
      </c>
      <c r="T8630">
        <v>2788.38</v>
      </c>
      <c r="U8630" s="2">
        <f>EOMONTH(SalesData[[#This Row],[Order Date]],0)</f>
        <v>45260</v>
      </c>
      <c r="V8630" s="9" t="str">
        <f>"Q"&amp;INT((MONTH(SalesData[[#This Row],[Order Date]])+2)/3)&amp;"-"&amp;YEAR(SalesData[[#This Row],[Order Date]])</f>
        <v>Q4-2023</v>
      </c>
    </row>
    <row r="8631" spans="1:22" x14ac:dyDescent="0.35">
      <c r="A8631" t="s">
        <v>8772</v>
      </c>
      <c r="B8631" s="1">
        <v>45242</v>
      </c>
      <c r="C8631" t="s">
        <v>188</v>
      </c>
      <c r="D8631" t="s">
        <v>27</v>
      </c>
      <c r="E8631">
        <v>4683349858</v>
      </c>
      <c r="F8631" t="s">
        <v>120</v>
      </c>
      <c r="G8631" t="s">
        <v>141</v>
      </c>
      <c r="H8631" t="s">
        <v>121</v>
      </c>
      <c r="I8631" t="s">
        <v>17</v>
      </c>
      <c r="J8631" t="s">
        <v>62</v>
      </c>
      <c r="K8631">
        <v>195.39</v>
      </c>
      <c r="L8631">
        <v>13.78</v>
      </c>
      <c r="M8631" t="s">
        <v>62</v>
      </c>
      <c r="N8631">
        <v>7.0525615435795094E-2</v>
      </c>
      <c r="O8631" t="s">
        <v>11361</v>
      </c>
      <c r="P8631" t="s">
        <v>11356</v>
      </c>
      <c r="R8631" t="s">
        <v>11353</v>
      </c>
      <c r="S8631">
        <f>IF(SalesData[[#This Row],[Return Status]]="Returned",1,0)</f>
        <v>0</v>
      </c>
      <c r="T8631">
        <v>2793.38</v>
      </c>
      <c r="U8631" s="2">
        <f>EOMONTH(SalesData[[#This Row],[Order Date]],0)</f>
        <v>45260</v>
      </c>
      <c r="V8631" s="9" t="str">
        <f>"Q"&amp;INT((MONTH(SalesData[[#This Row],[Order Date]])+2)/3)&amp;"-"&amp;YEAR(SalesData[[#This Row],[Order Date]])</f>
        <v>Q4-2023</v>
      </c>
    </row>
    <row r="8632" spans="1:22" x14ac:dyDescent="0.35">
      <c r="A8632" t="s">
        <v>8773</v>
      </c>
      <c r="B8632" s="1">
        <v>45239</v>
      </c>
      <c r="C8632" t="s">
        <v>132</v>
      </c>
      <c r="D8632" t="s">
        <v>145</v>
      </c>
      <c r="E8632">
        <v>2676957798</v>
      </c>
      <c r="F8632" t="s">
        <v>357</v>
      </c>
      <c r="G8632" t="s">
        <v>164</v>
      </c>
      <c r="H8632" t="s">
        <v>165</v>
      </c>
      <c r="I8632" t="s">
        <v>36</v>
      </c>
      <c r="J8632" t="s">
        <v>62</v>
      </c>
      <c r="K8632">
        <v>3085.88</v>
      </c>
      <c r="L8632">
        <v>239.64</v>
      </c>
      <c r="M8632" t="s">
        <v>62</v>
      </c>
      <c r="N8632">
        <v>7.7656940645780104E-2</v>
      </c>
      <c r="O8632" t="s">
        <v>11351</v>
      </c>
      <c r="P8632" t="s">
        <v>11356</v>
      </c>
      <c r="R8632" t="s">
        <v>11353</v>
      </c>
      <c r="S8632">
        <f>IF(SalesData[[#This Row],[Return Status]]="Returned",1,0)</f>
        <v>0</v>
      </c>
      <c r="U8632" s="2">
        <f>EOMONTH(SalesData[[#This Row],[Order Date]],0)</f>
        <v>45260</v>
      </c>
      <c r="V8632" s="9" t="str">
        <f>"Q"&amp;INT((MONTH(SalesData[[#This Row],[Order Date]])+2)/3)&amp;"-"&amp;YEAR(SalesData[[#This Row],[Order Date]])</f>
        <v>Q4-2023</v>
      </c>
    </row>
    <row r="8633" spans="1:22" x14ac:dyDescent="0.35">
      <c r="A8633" t="s">
        <v>8774</v>
      </c>
      <c r="B8633" s="1">
        <v>45255</v>
      </c>
      <c r="C8633" t="s">
        <v>87</v>
      </c>
      <c r="D8633" t="s">
        <v>46</v>
      </c>
      <c r="E8633">
        <v>2250337647</v>
      </c>
      <c r="F8633" t="s">
        <v>181</v>
      </c>
      <c r="G8633" t="s">
        <v>54</v>
      </c>
      <c r="H8633" t="s">
        <v>55</v>
      </c>
      <c r="I8633" t="s">
        <v>31</v>
      </c>
      <c r="J8633" t="s">
        <v>19</v>
      </c>
      <c r="K8633">
        <v>4386.99</v>
      </c>
      <c r="L8633">
        <v>729.56</v>
      </c>
      <c r="M8633" t="s">
        <v>19</v>
      </c>
      <c r="N8633">
        <v>0.166300812174179</v>
      </c>
      <c r="O8633" t="s">
        <v>11351</v>
      </c>
      <c r="P8633" t="s">
        <v>11352</v>
      </c>
      <c r="R8633" t="s">
        <v>11353</v>
      </c>
      <c r="S8633">
        <f>IF(SalesData[[#This Row],[Return Status]]="Returned",1,0)</f>
        <v>0</v>
      </c>
      <c r="U8633" s="2">
        <f>EOMONTH(SalesData[[#This Row],[Order Date]],0)</f>
        <v>45260</v>
      </c>
      <c r="V8633" s="9" t="str">
        <f>"Q"&amp;INT((MONTH(SalesData[[#This Row],[Order Date]])+2)/3)&amp;"-"&amp;YEAR(SalesData[[#This Row],[Order Date]])</f>
        <v>Q4-2023</v>
      </c>
    </row>
    <row r="8634" spans="1:22" x14ac:dyDescent="0.35">
      <c r="A8634" t="s">
        <v>8775</v>
      </c>
      <c r="B8634" s="1">
        <v>45252</v>
      </c>
      <c r="C8634" t="s">
        <v>57</v>
      </c>
      <c r="D8634" t="s">
        <v>13</v>
      </c>
      <c r="E8634">
        <v>4542489127</v>
      </c>
      <c r="F8634" t="s">
        <v>156</v>
      </c>
      <c r="G8634" t="s">
        <v>84</v>
      </c>
      <c r="H8634" t="s">
        <v>85</v>
      </c>
      <c r="I8634" t="s">
        <v>31</v>
      </c>
      <c r="J8634" t="s">
        <v>62</v>
      </c>
      <c r="K8634">
        <v>2731.27</v>
      </c>
      <c r="L8634">
        <v>748.56</v>
      </c>
      <c r="M8634" t="s">
        <v>62</v>
      </c>
      <c r="N8634">
        <v>0.27407030429067802</v>
      </c>
      <c r="O8634" t="s">
        <v>11351</v>
      </c>
      <c r="P8634" t="s">
        <v>11354</v>
      </c>
      <c r="R8634" t="s">
        <v>11353</v>
      </c>
      <c r="S8634">
        <f>IF(SalesData[[#This Row],[Return Status]]="Returned",1,0)</f>
        <v>0</v>
      </c>
      <c r="T8634">
        <v>847.14</v>
      </c>
      <c r="U8634" s="2">
        <f>EOMONTH(SalesData[[#This Row],[Order Date]],0)</f>
        <v>45260</v>
      </c>
      <c r="V8634" s="9" t="str">
        <f>"Q"&amp;INT((MONTH(SalesData[[#This Row],[Order Date]])+2)/3)&amp;"-"&amp;YEAR(SalesData[[#This Row],[Order Date]])</f>
        <v>Q4-2023</v>
      </c>
    </row>
    <row r="8635" spans="1:22" x14ac:dyDescent="0.35">
      <c r="A8635" t="s">
        <v>8776</v>
      </c>
      <c r="B8635" s="1">
        <v>45241</v>
      </c>
      <c r="C8635" t="s">
        <v>205</v>
      </c>
      <c r="D8635" t="s">
        <v>80</v>
      </c>
      <c r="E8635">
        <v>4087479186</v>
      </c>
      <c r="F8635" t="s">
        <v>170</v>
      </c>
      <c r="G8635" t="s">
        <v>69</v>
      </c>
      <c r="H8635" t="s">
        <v>41</v>
      </c>
      <c r="I8635" t="s">
        <v>31</v>
      </c>
      <c r="J8635" t="s">
        <v>18</v>
      </c>
      <c r="K8635">
        <v>3393.71</v>
      </c>
      <c r="L8635">
        <v>475.94</v>
      </c>
      <c r="M8635" t="s">
        <v>19</v>
      </c>
      <c r="N8635">
        <v>0.14024180027167901</v>
      </c>
      <c r="O8635" t="s">
        <v>11351</v>
      </c>
      <c r="P8635" t="s">
        <v>11352</v>
      </c>
      <c r="R8635" t="s">
        <v>11353</v>
      </c>
      <c r="S8635">
        <f>IF(SalesData[[#This Row],[Return Status]]="Returned",1,0)</f>
        <v>0</v>
      </c>
      <c r="T8635">
        <v>2081.52</v>
      </c>
      <c r="U8635" s="2">
        <f>EOMONTH(SalesData[[#This Row],[Order Date]],0)</f>
        <v>45260</v>
      </c>
      <c r="V8635" s="9" t="str">
        <f>"Q"&amp;INT((MONTH(SalesData[[#This Row],[Order Date]])+2)/3)&amp;"-"&amp;YEAR(SalesData[[#This Row],[Order Date]])</f>
        <v>Q4-2023</v>
      </c>
    </row>
    <row r="8636" spans="1:22" x14ac:dyDescent="0.35">
      <c r="A8636" t="s">
        <v>8777</v>
      </c>
      <c r="B8636" s="1">
        <v>45249</v>
      </c>
      <c r="C8636" t="s">
        <v>106</v>
      </c>
      <c r="D8636" t="s">
        <v>72</v>
      </c>
      <c r="E8636">
        <v>7807379737</v>
      </c>
      <c r="F8636" t="s">
        <v>127</v>
      </c>
      <c r="G8636" t="s">
        <v>29</v>
      </c>
      <c r="H8636" t="s">
        <v>30</v>
      </c>
      <c r="I8636" t="s">
        <v>31</v>
      </c>
      <c r="J8636" t="s">
        <v>65</v>
      </c>
      <c r="K8636">
        <v>1242.04</v>
      </c>
      <c r="L8636">
        <v>370.77</v>
      </c>
      <c r="M8636" t="s">
        <v>65</v>
      </c>
      <c r="N8636">
        <v>0.29851695597565298</v>
      </c>
      <c r="O8636" t="s">
        <v>11351</v>
      </c>
      <c r="P8636" t="s">
        <v>11354</v>
      </c>
      <c r="R8636" t="s">
        <v>11353</v>
      </c>
      <c r="S8636">
        <f>IF(SalesData[[#This Row],[Return Status]]="Returned",1,0)</f>
        <v>0</v>
      </c>
      <c r="T8636">
        <v>2788.38</v>
      </c>
      <c r="U8636" s="2">
        <f>EOMONTH(SalesData[[#This Row],[Order Date]],0)</f>
        <v>45260</v>
      </c>
      <c r="V8636" s="9" t="str">
        <f>"Q"&amp;INT((MONTH(SalesData[[#This Row],[Order Date]])+2)/3)&amp;"-"&amp;YEAR(SalesData[[#This Row],[Order Date]])</f>
        <v>Q4-2023</v>
      </c>
    </row>
    <row r="8637" spans="1:22" x14ac:dyDescent="0.35">
      <c r="A8637" t="s">
        <v>8778</v>
      </c>
      <c r="B8637" s="1">
        <v>45247</v>
      </c>
      <c r="C8637" t="s">
        <v>97</v>
      </c>
      <c r="D8637" t="s">
        <v>145</v>
      </c>
      <c r="E8637">
        <v>3694369059</v>
      </c>
      <c r="F8637" t="s">
        <v>68</v>
      </c>
      <c r="G8637" t="s">
        <v>69</v>
      </c>
      <c r="H8637" t="s">
        <v>41</v>
      </c>
      <c r="I8637" t="s">
        <v>31</v>
      </c>
      <c r="J8637" t="s">
        <v>65</v>
      </c>
      <c r="K8637">
        <v>1577.33</v>
      </c>
      <c r="L8637">
        <v>258.42</v>
      </c>
      <c r="M8637" t="s">
        <v>65</v>
      </c>
      <c r="N8637">
        <v>0.163833820443408</v>
      </c>
      <c r="O8637" t="s">
        <v>11351</v>
      </c>
      <c r="P8637" t="s">
        <v>11352</v>
      </c>
      <c r="R8637" t="s">
        <v>11353</v>
      </c>
      <c r="S8637">
        <f>IF(SalesData[[#This Row],[Return Status]]="Returned",1,0)</f>
        <v>0</v>
      </c>
      <c r="T8637">
        <v>2081.52</v>
      </c>
      <c r="U8637" s="2">
        <f>EOMONTH(SalesData[[#This Row],[Order Date]],0)</f>
        <v>45260</v>
      </c>
      <c r="V8637" s="9" t="str">
        <f>"Q"&amp;INT((MONTH(SalesData[[#This Row],[Order Date]])+2)/3)&amp;"-"&amp;YEAR(SalesData[[#This Row],[Order Date]])</f>
        <v>Q4-2023</v>
      </c>
    </row>
    <row r="8638" spans="1:22" x14ac:dyDescent="0.35">
      <c r="A8638" t="s">
        <v>8779</v>
      </c>
      <c r="B8638" s="1">
        <v>45254</v>
      </c>
      <c r="C8638" t="s">
        <v>176</v>
      </c>
      <c r="D8638" t="s">
        <v>13</v>
      </c>
      <c r="E8638">
        <v>4420797135</v>
      </c>
      <c r="F8638" t="s">
        <v>152</v>
      </c>
      <c r="G8638" t="s">
        <v>23</v>
      </c>
      <c r="H8638" t="s">
        <v>24</v>
      </c>
      <c r="I8638" t="s">
        <v>17</v>
      </c>
      <c r="J8638" t="s">
        <v>42</v>
      </c>
      <c r="K8638">
        <v>3468.96</v>
      </c>
      <c r="L8638">
        <v>788.05</v>
      </c>
      <c r="M8638" t="s">
        <v>43</v>
      </c>
      <c r="N8638">
        <v>0.22717183248005199</v>
      </c>
      <c r="O8638" t="s">
        <v>11351</v>
      </c>
      <c r="P8638" t="s">
        <v>11354</v>
      </c>
      <c r="R8638" t="s">
        <v>11353</v>
      </c>
      <c r="S8638">
        <f>IF(SalesData[[#This Row],[Return Status]]="Returned",1,0)</f>
        <v>0</v>
      </c>
      <c r="T8638">
        <v>2821.33</v>
      </c>
      <c r="U8638" s="2">
        <f>EOMONTH(SalesData[[#This Row],[Order Date]],0)</f>
        <v>45260</v>
      </c>
      <c r="V8638" s="9" t="str">
        <f>"Q"&amp;INT((MONTH(SalesData[[#This Row],[Order Date]])+2)/3)&amp;"-"&amp;YEAR(SalesData[[#This Row],[Order Date]])</f>
        <v>Q4-2023</v>
      </c>
    </row>
    <row r="8639" spans="1:22" x14ac:dyDescent="0.35">
      <c r="A8639" t="s">
        <v>8780</v>
      </c>
      <c r="B8639" s="1">
        <v>45253</v>
      </c>
      <c r="C8639" t="s">
        <v>38</v>
      </c>
      <c r="D8639" t="s">
        <v>27</v>
      </c>
      <c r="E8639">
        <v>7636810172</v>
      </c>
      <c r="F8639" t="s">
        <v>410</v>
      </c>
      <c r="G8639" t="s">
        <v>11370</v>
      </c>
      <c r="H8639" t="s">
        <v>30</v>
      </c>
      <c r="I8639" t="s">
        <v>31</v>
      </c>
      <c r="J8639" t="s">
        <v>18</v>
      </c>
      <c r="K8639">
        <v>3022.09</v>
      </c>
      <c r="L8639">
        <v>407.94</v>
      </c>
      <c r="M8639" t="s">
        <v>19</v>
      </c>
      <c r="N8639">
        <v>0.13498605269862901</v>
      </c>
      <c r="O8639" t="s">
        <v>11351</v>
      </c>
      <c r="P8639" t="s">
        <v>11352</v>
      </c>
      <c r="R8639" t="s">
        <v>11353</v>
      </c>
      <c r="S8639">
        <f>IF(SalesData[[#This Row],[Return Status]]="Returned",1,0)</f>
        <v>0</v>
      </c>
      <c r="U8639" s="2">
        <f>EOMONTH(SalesData[[#This Row],[Order Date]],0)</f>
        <v>45260</v>
      </c>
      <c r="V8639" s="9" t="str">
        <f>"Q"&amp;INT((MONTH(SalesData[[#This Row],[Order Date]])+2)/3)&amp;"-"&amp;YEAR(SalesData[[#This Row],[Order Date]])</f>
        <v>Q4-2023</v>
      </c>
    </row>
    <row r="8640" spans="1:22" x14ac:dyDescent="0.35">
      <c r="A8640" t="s">
        <v>8781</v>
      </c>
      <c r="B8640" s="1">
        <v>45255</v>
      </c>
      <c r="C8640" t="s">
        <v>57</v>
      </c>
      <c r="D8640" t="s">
        <v>27</v>
      </c>
      <c r="E8640">
        <v>1791133101</v>
      </c>
      <c r="F8640" t="s">
        <v>50</v>
      </c>
      <c r="G8640" t="s">
        <v>34</v>
      </c>
      <c r="H8640" t="s">
        <v>35</v>
      </c>
      <c r="I8640" t="s">
        <v>36</v>
      </c>
      <c r="J8640" t="s">
        <v>61</v>
      </c>
      <c r="K8640">
        <v>140.53</v>
      </c>
      <c r="L8640">
        <v>30.67</v>
      </c>
      <c r="M8640" t="s">
        <v>62</v>
      </c>
      <c r="N8640">
        <v>0.21824521454493701</v>
      </c>
      <c r="O8640" t="s">
        <v>11361</v>
      </c>
      <c r="P8640" t="s">
        <v>11354</v>
      </c>
      <c r="R8640" t="s">
        <v>11353</v>
      </c>
      <c r="S8640">
        <f>IF(SalesData[[#This Row],[Return Status]]="Returned",1,0)</f>
        <v>0</v>
      </c>
      <c r="U8640" s="2">
        <f>EOMONTH(SalesData[[#This Row],[Order Date]],0)</f>
        <v>45260</v>
      </c>
      <c r="V8640" s="9" t="str">
        <f>"Q"&amp;INT((MONTH(SalesData[[#This Row],[Order Date]])+2)/3)&amp;"-"&amp;YEAR(SalesData[[#This Row],[Order Date]])</f>
        <v>Q4-2023</v>
      </c>
    </row>
    <row r="8641" spans="1:22" x14ac:dyDescent="0.35">
      <c r="A8641" t="s">
        <v>8782</v>
      </c>
      <c r="B8641" s="1">
        <v>45256</v>
      </c>
      <c r="C8641" t="s">
        <v>87</v>
      </c>
      <c r="D8641" t="s">
        <v>72</v>
      </c>
      <c r="E8641">
        <v>1284387026</v>
      </c>
      <c r="F8641" t="s">
        <v>137</v>
      </c>
      <c r="G8641" t="s">
        <v>34</v>
      </c>
      <c r="H8641" t="s">
        <v>35</v>
      </c>
      <c r="I8641" t="s">
        <v>36</v>
      </c>
      <c r="J8641" t="s">
        <v>19</v>
      </c>
      <c r="K8641">
        <v>2705.9</v>
      </c>
      <c r="L8641">
        <v>649.88</v>
      </c>
      <c r="M8641" t="s">
        <v>19</v>
      </c>
      <c r="N8641">
        <v>0.24017147714254</v>
      </c>
      <c r="O8641" t="s">
        <v>11351</v>
      </c>
      <c r="P8641" t="s">
        <v>11354</v>
      </c>
      <c r="R8641" t="s">
        <v>11353</v>
      </c>
      <c r="S8641">
        <f>IF(SalesData[[#This Row],[Return Status]]="Returned",1,0)</f>
        <v>0</v>
      </c>
      <c r="U8641" s="2">
        <f>EOMONTH(SalesData[[#This Row],[Order Date]],0)</f>
        <v>45260</v>
      </c>
      <c r="V8641" s="9" t="str">
        <f>"Q"&amp;INT((MONTH(SalesData[[#This Row],[Order Date]])+2)/3)&amp;"-"&amp;YEAR(SalesData[[#This Row],[Order Date]])</f>
        <v>Q4-2023</v>
      </c>
    </row>
    <row r="8642" spans="1:22" x14ac:dyDescent="0.35">
      <c r="A8642" t="s">
        <v>8783</v>
      </c>
      <c r="B8642" s="1">
        <v>45245</v>
      </c>
      <c r="C8642" t="s">
        <v>21</v>
      </c>
      <c r="D8642" t="s">
        <v>80</v>
      </c>
      <c r="E8642">
        <v>5834765974</v>
      </c>
      <c r="F8642" t="s">
        <v>238</v>
      </c>
      <c r="G8642" t="s">
        <v>545</v>
      </c>
      <c r="H8642" t="s">
        <v>75</v>
      </c>
      <c r="I8642" t="s">
        <v>36</v>
      </c>
      <c r="J8642" t="s">
        <v>19</v>
      </c>
      <c r="K8642">
        <v>1212.44</v>
      </c>
      <c r="L8642">
        <v>267.74</v>
      </c>
      <c r="M8642" t="s">
        <v>19</v>
      </c>
      <c r="N8642">
        <v>0.220827422387912</v>
      </c>
      <c r="O8642" t="s">
        <v>11351</v>
      </c>
      <c r="P8642" t="s">
        <v>11354</v>
      </c>
      <c r="R8642" t="s">
        <v>11353</v>
      </c>
      <c r="S8642">
        <f>IF(SalesData[[#This Row],[Return Status]]="Returned",1,0)</f>
        <v>0</v>
      </c>
      <c r="U8642" s="2">
        <f>EOMONTH(SalesData[[#This Row],[Order Date]],0)</f>
        <v>45260</v>
      </c>
      <c r="V8642" s="9" t="str">
        <f>"Q"&amp;INT((MONTH(SalesData[[#This Row],[Order Date]])+2)/3)&amp;"-"&amp;YEAR(SalesData[[#This Row],[Order Date]])</f>
        <v>Q4-2023</v>
      </c>
    </row>
    <row r="8643" spans="1:22" x14ac:dyDescent="0.35">
      <c r="A8643" t="s">
        <v>8784</v>
      </c>
      <c r="B8643" s="1">
        <v>45239</v>
      </c>
      <c r="C8643" t="s">
        <v>49</v>
      </c>
      <c r="D8643" t="s">
        <v>99</v>
      </c>
      <c r="E8643">
        <v>4187165413</v>
      </c>
      <c r="F8643" t="s">
        <v>95</v>
      </c>
      <c r="G8643" t="s">
        <v>11378</v>
      </c>
      <c r="H8643" t="s">
        <v>60</v>
      </c>
      <c r="I8643" t="s">
        <v>31</v>
      </c>
      <c r="J8643" t="s">
        <v>43</v>
      </c>
      <c r="K8643">
        <v>2436.0300000000002</v>
      </c>
      <c r="L8643">
        <v>462.21</v>
      </c>
      <c r="M8643" t="s">
        <v>43</v>
      </c>
      <c r="N8643">
        <v>0.189739042622628</v>
      </c>
      <c r="O8643" t="s">
        <v>11351</v>
      </c>
      <c r="P8643" t="s">
        <v>11352</v>
      </c>
      <c r="R8643" t="s">
        <v>11353</v>
      </c>
      <c r="S8643">
        <f>IF(SalesData[[#This Row],[Return Status]]="Returned",1,0)</f>
        <v>0</v>
      </c>
      <c r="U8643" s="2">
        <f>EOMONTH(SalesData[[#This Row],[Order Date]],0)</f>
        <v>45260</v>
      </c>
      <c r="V8643" s="9" t="str">
        <f>"Q"&amp;INT((MONTH(SalesData[[#This Row],[Order Date]])+2)/3)&amp;"-"&amp;YEAR(SalesData[[#This Row],[Order Date]])</f>
        <v>Q4-2023</v>
      </c>
    </row>
    <row r="8644" spans="1:22" x14ac:dyDescent="0.35">
      <c r="A8644" t="s">
        <v>8785</v>
      </c>
      <c r="B8644" s="1">
        <v>45248</v>
      </c>
      <c r="C8644" t="s">
        <v>144</v>
      </c>
      <c r="D8644" t="s">
        <v>13</v>
      </c>
      <c r="E8644">
        <v>1916912086</v>
      </c>
      <c r="F8644" t="s">
        <v>68</v>
      </c>
      <c r="G8644" t="s">
        <v>69</v>
      </c>
      <c r="H8644" t="s">
        <v>41</v>
      </c>
      <c r="I8644" t="s">
        <v>31</v>
      </c>
      <c r="J8644" t="s">
        <v>42</v>
      </c>
      <c r="K8644">
        <v>3298.28</v>
      </c>
      <c r="L8644">
        <v>924.35</v>
      </c>
      <c r="M8644" t="s">
        <v>43</v>
      </c>
      <c r="N8644">
        <v>0.280252131413949</v>
      </c>
      <c r="O8644" t="s">
        <v>11351</v>
      </c>
      <c r="P8644" t="s">
        <v>11354</v>
      </c>
      <c r="R8644" t="s">
        <v>11353</v>
      </c>
      <c r="S8644">
        <f>IF(SalesData[[#This Row],[Return Status]]="Returned",1,0)</f>
        <v>0</v>
      </c>
      <c r="T8644">
        <v>2081.52</v>
      </c>
      <c r="U8644" s="2">
        <f>EOMONTH(SalesData[[#This Row],[Order Date]],0)</f>
        <v>45260</v>
      </c>
      <c r="V8644" s="9" t="str">
        <f>"Q"&amp;INT((MONTH(SalesData[[#This Row],[Order Date]])+2)/3)&amp;"-"&amp;YEAR(SalesData[[#This Row],[Order Date]])</f>
        <v>Q4-2023</v>
      </c>
    </row>
    <row r="8645" spans="1:22" x14ac:dyDescent="0.35">
      <c r="A8645" t="s">
        <v>8786</v>
      </c>
      <c r="B8645" s="1">
        <v>45243</v>
      </c>
      <c r="C8645" t="s">
        <v>77</v>
      </c>
      <c r="D8645" t="s">
        <v>39</v>
      </c>
      <c r="E8645">
        <v>9610649670</v>
      </c>
      <c r="F8645" t="s">
        <v>185</v>
      </c>
      <c r="G8645" t="s">
        <v>164</v>
      </c>
      <c r="H8645" t="s">
        <v>165</v>
      </c>
      <c r="I8645" t="s">
        <v>36</v>
      </c>
      <c r="J8645" t="s">
        <v>65</v>
      </c>
      <c r="K8645">
        <v>3182.05</v>
      </c>
      <c r="L8645">
        <v>291.16000000000003</v>
      </c>
      <c r="M8645" t="s">
        <v>65</v>
      </c>
      <c r="N8645">
        <v>9.1500762087333598E-2</v>
      </c>
      <c r="O8645" t="s">
        <v>11351</v>
      </c>
      <c r="P8645" t="s">
        <v>11356</v>
      </c>
      <c r="Q8645" t="s">
        <v>11376</v>
      </c>
      <c r="R8645" t="s">
        <v>11360</v>
      </c>
      <c r="S8645">
        <f>IF(SalesData[[#This Row],[Return Status]]="Returned",1,0)</f>
        <v>1</v>
      </c>
      <c r="U8645" s="2">
        <f>EOMONTH(SalesData[[#This Row],[Order Date]],0)</f>
        <v>45260</v>
      </c>
      <c r="V8645" s="9" t="str">
        <f>"Q"&amp;INT((MONTH(SalesData[[#This Row],[Order Date]])+2)/3)&amp;"-"&amp;YEAR(SalesData[[#This Row],[Order Date]])</f>
        <v>Q4-2023</v>
      </c>
    </row>
    <row r="8646" spans="1:22" x14ac:dyDescent="0.35">
      <c r="A8646" t="s">
        <v>8787</v>
      </c>
      <c r="B8646" s="1">
        <v>45244</v>
      </c>
      <c r="C8646" t="s">
        <v>71</v>
      </c>
      <c r="D8646" t="s">
        <v>46</v>
      </c>
      <c r="E8646">
        <v>855118493</v>
      </c>
      <c r="F8646" t="s">
        <v>68</v>
      </c>
      <c r="G8646" t="s">
        <v>457</v>
      </c>
      <c r="H8646" t="s">
        <v>11357</v>
      </c>
      <c r="I8646" t="s">
        <v>31</v>
      </c>
      <c r="J8646" t="s">
        <v>19</v>
      </c>
      <c r="K8646">
        <v>2542.69</v>
      </c>
      <c r="L8646">
        <v>204.02</v>
      </c>
      <c r="M8646" t="s">
        <v>19</v>
      </c>
      <c r="N8646">
        <v>8.0237858331137502E-2</v>
      </c>
      <c r="O8646" t="s">
        <v>11351</v>
      </c>
      <c r="P8646" t="s">
        <v>11356</v>
      </c>
      <c r="R8646" t="s">
        <v>11353</v>
      </c>
      <c r="S8646">
        <f>IF(SalesData[[#This Row],[Return Status]]="Returned",1,0)</f>
        <v>0</v>
      </c>
      <c r="U8646" s="2">
        <f>EOMONTH(SalesData[[#This Row],[Order Date]],0)</f>
        <v>45260</v>
      </c>
      <c r="V8646" s="9" t="str">
        <f>"Q"&amp;INT((MONTH(SalesData[[#This Row],[Order Date]])+2)/3)&amp;"-"&amp;YEAR(SalesData[[#This Row],[Order Date]])</f>
        <v>Q4-2023</v>
      </c>
    </row>
    <row r="8647" spans="1:22" x14ac:dyDescent="0.35">
      <c r="A8647" t="s">
        <v>8788</v>
      </c>
      <c r="B8647" s="1">
        <v>45248</v>
      </c>
      <c r="C8647" t="s">
        <v>57</v>
      </c>
      <c r="D8647" t="s">
        <v>39</v>
      </c>
      <c r="E8647">
        <v>4152925910</v>
      </c>
      <c r="F8647" t="s">
        <v>312</v>
      </c>
      <c r="G8647" t="s">
        <v>11367</v>
      </c>
      <c r="H8647" t="s">
        <v>121</v>
      </c>
      <c r="I8647" t="s">
        <v>17</v>
      </c>
      <c r="J8647" t="s">
        <v>19</v>
      </c>
      <c r="K8647">
        <v>3207.9</v>
      </c>
      <c r="L8647">
        <v>317.68</v>
      </c>
      <c r="M8647" t="s">
        <v>19</v>
      </c>
      <c r="N8647">
        <v>9.9030518407680998E-2</v>
      </c>
      <c r="O8647" t="s">
        <v>11351</v>
      </c>
      <c r="P8647" t="s">
        <v>11356</v>
      </c>
      <c r="R8647" t="s">
        <v>11353</v>
      </c>
      <c r="S8647">
        <f>IF(SalesData[[#This Row],[Return Status]]="Returned",1,0)</f>
        <v>0</v>
      </c>
      <c r="U8647" s="2">
        <f>EOMONTH(SalesData[[#This Row],[Order Date]],0)</f>
        <v>45260</v>
      </c>
      <c r="V8647" s="9" t="str">
        <f>"Q"&amp;INT((MONTH(SalesData[[#This Row],[Order Date]])+2)/3)&amp;"-"&amp;YEAR(SalesData[[#This Row],[Order Date]])</f>
        <v>Q4-2023</v>
      </c>
    </row>
    <row r="8648" spans="1:22" x14ac:dyDescent="0.35">
      <c r="A8648" t="s">
        <v>8789</v>
      </c>
      <c r="B8648" s="1">
        <v>45232</v>
      </c>
      <c r="C8648" t="s">
        <v>71</v>
      </c>
      <c r="D8648" t="s">
        <v>13</v>
      </c>
      <c r="E8648">
        <v>7646675099</v>
      </c>
      <c r="F8648" t="s">
        <v>292</v>
      </c>
      <c r="G8648" t="s">
        <v>69</v>
      </c>
      <c r="H8648" t="s">
        <v>41</v>
      </c>
      <c r="I8648" t="s">
        <v>31</v>
      </c>
      <c r="J8648" t="s">
        <v>61</v>
      </c>
      <c r="K8648">
        <v>3121.58</v>
      </c>
      <c r="L8648">
        <v>716.15</v>
      </c>
      <c r="M8648" t="s">
        <v>62</v>
      </c>
      <c r="N8648">
        <v>0.229419076237034</v>
      </c>
      <c r="O8648" t="s">
        <v>11351</v>
      </c>
      <c r="P8648" t="s">
        <v>11354</v>
      </c>
      <c r="R8648" t="s">
        <v>11353</v>
      </c>
      <c r="S8648">
        <f>IF(SalesData[[#This Row],[Return Status]]="Returned",1,0)</f>
        <v>0</v>
      </c>
      <c r="T8648">
        <v>2081.52</v>
      </c>
      <c r="U8648" s="2">
        <f>EOMONTH(SalesData[[#This Row],[Order Date]],0)</f>
        <v>45260</v>
      </c>
      <c r="V8648" s="9" t="str">
        <f>"Q"&amp;INT((MONTH(SalesData[[#This Row],[Order Date]])+2)/3)&amp;"-"&amp;YEAR(SalesData[[#This Row],[Order Date]])</f>
        <v>Q4-2023</v>
      </c>
    </row>
    <row r="8649" spans="1:22" x14ac:dyDescent="0.35">
      <c r="A8649" t="s">
        <v>8790</v>
      </c>
      <c r="B8649" s="1">
        <v>45237</v>
      </c>
      <c r="C8649" t="s">
        <v>49</v>
      </c>
      <c r="D8649" t="s">
        <v>145</v>
      </c>
      <c r="E8649">
        <v>5173443778</v>
      </c>
      <c r="F8649" t="s">
        <v>22</v>
      </c>
      <c r="G8649" t="s">
        <v>23</v>
      </c>
      <c r="H8649" t="s">
        <v>24</v>
      </c>
      <c r="I8649" t="s">
        <v>17</v>
      </c>
      <c r="J8649" t="s">
        <v>42</v>
      </c>
      <c r="K8649">
        <v>2138.2600000000002</v>
      </c>
      <c r="L8649">
        <v>473.08</v>
      </c>
      <c r="M8649" t="s">
        <v>43</v>
      </c>
      <c r="N8649">
        <v>0.221245311608504</v>
      </c>
      <c r="O8649" t="s">
        <v>11351</v>
      </c>
      <c r="P8649" t="s">
        <v>11354</v>
      </c>
      <c r="R8649" t="s">
        <v>11353</v>
      </c>
      <c r="S8649">
        <f>IF(SalesData[[#This Row],[Return Status]]="Returned",1,0)</f>
        <v>0</v>
      </c>
      <c r="T8649">
        <v>2821.33</v>
      </c>
      <c r="U8649" s="2">
        <f>EOMONTH(SalesData[[#This Row],[Order Date]],0)</f>
        <v>45260</v>
      </c>
      <c r="V8649" s="9" t="str">
        <f>"Q"&amp;INT((MONTH(SalesData[[#This Row],[Order Date]])+2)/3)&amp;"-"&amp;YEAR(SalesData[[#This Row],[Order Date]])</f>
        <v>Q4-2023</v>
      </c>
    </row>
    <row r="8650" spans="1:22" x14ac:dyDescent="0.35">
      <c r="A8650" t="s">
        <v>8791</v>
      </c>
      <c r="B8650" s="1">
        <v>45235</v>
      </c>
      <c r="C8650" t="s">
        <v>188</v>
      </c>
      <c r="D8650" t="s">
        <v>99</v>
      </c>
      <c r="E8650">
        <v>8581101183</v>
      </c>
      <c r="F8650" t="s">
        <v>152</v>
      </c>
      <c r="G8650" t="s">
        <v>23</v>
      </c>
      <c r="H8650" t="s">
        <v>24</v>
      </c>
      <c r="I8650" t="s">
        <v>17</v>
      </c>
      <c r="J8650" t="s">
        <v>18</v>
      </c>
      <c r="K8650">
        <v>1003.25</v>
      </c>
      <c r="L8650">
        <v>188.04</v>
      </c>
      <c r="M8650" t="s">
        <v>19</v>
      </c>
      <c r="N8650">
        <v>0.18743084973835</v>
      </c>
      <c r="O8650" t="s">
        <v>11351</v>
      </c>
      <c r="P8650" t="s">
        <v>11352</v>
      </c>
      <c r="R8650" t="s">
        <v>11353</v>
      </c>
      <c r="S8650">
        <f>IF(SalesData[[#This Row],[Return Status]]="Returned",1,0)</f>
        <v>0</v>
      </c>
      <c r="T8650">
        <v>2821.33</v>
      </c>
      <c r="U8650" s="2">
        <f>EOMONTH(SalesData[[#This Row],[Order Date]],0)</f>
        <v>45260</v>
      </c>
      <c r="V8650" s="9" t="str">
        <f>"Q"&amp;INT((MONTH(SalesData[[#This Row],[Order Date]])+2)/3)&amp;"-"&amp;YEAR(SalesData[[#This Row],[Order Date]])</f>
        <v>Q4-2023</v>
      </c>
    </row>
    <row r="8651" spans="1:22" x14ac:dyDescent="0.35">
      <c r="A8651" t="s">
        <v>8792</v>
      </c>
      <c r="B8651" s="1">
        <v>45238</v>
      </c>
      <c r="C8651" t="s">
        <v>194</v>
      </c>
      <c r="D8651" t="s">
        <v>27</v>
      </c>
      <c r="E8651">
        <v>9182341576</v>
      </c>
      <c r="F8651" t="s">
        <v>152</v>
      </c>
      <c r="G8651" t="s">
        <v>23</v>
      </c>
      <c r="H8651" t="s">
        <v>24</v>
      </c>
      <c r="I8651" t="s">
        <v>17</v>
      </c>
      <c r="J8651" t="s">
        <v>62</v>
      </c>
      <c r="K8651">
        <v>2653.16</v>
      </c>
      <c r="L8651">
        <v>299.85000000000002</v>
      </c>
      <c r="M8651" t="s">
        <v>62</v>
      </c>
      <c r="N8651">
        <v>0.113016176936182</v>
      </c>
      <c r="O8651" t="s">
        <v>11351</v>
      </c>
      <c r="P8651" t="s">
        <v>11352</v>
      </c>
      <c r="R8651" t="s">
        <v>11353</v>
      </c>
      <c r="S8651">
        <f>IF(SalesData[[#This Row],[Return Status]]="Returned",1,0)</f>
        <v>0</v>
      </c>
      <c r="T8651">
        <v>2821.33</v>
      </c>
      <c r="U8651" s="2">
        <f>EOMONTH(SalesData[[#This Row],[Order Date]],0)</f>
        <v>45260</v>
      </c>
      <c r="V8651" s="9" t="str">
        <f>"Q"&amp;INT((MONTH(SalesData[[#This Row],[Order Date]])+2)/3)&amp;"-"&amp;YEAR(SalesData[[#This Row],[Order Date]])</f>
        <v>Q4-2023</v>
      </c>
    </row>
    <row r="8652" spans="1:22" x14ac:dyDescent="0.35">
      <c r="A8652" t="s">
        <v>8793</v>
      </c>
      <c r="B8652" s="1">
        <v>45259</v>
      </c>
      <c r="C8652" t="s">
        <v>71</v>
      </c>
      <c r="D8652" t="s">
        <v>145</v>
      </c>
      <c r="E8652">
        <v>3464229617</v>
      </c>
      <c r="F8652" t="s">
        <v>95</v>
      </c>
      <c r="G8652" t="s">
        <v>11378</v>
      </c>
      <c r="H8652" t="s">
        <v>60</v>
      </c>
      <c r="I8652" t="s">
        <v>31</v>
      </c>
      <c r="J8652" t="s">
        <v>65</v>
      </c>
      <c r="K8652">
        <v>93.34</v>
      </c>
      <c r="L8652">
        <v>14.46</v>
      </c>
      <c r="M8652" t="s">
        <v>65</v>
      </c>
      <c r="N8652">
        <v>0.154917505892436</v>
      </c>
      <c r="O8652" t="s">
        <v>11361</v>
      </c>
      <c r="P8652" t="s">
        <v>11352</v>
      </c>
      <c r="R8652" t="s">
        <v>11353</v>
      </c>
      <c r="S8652">
        <f>IF(SalesData[[#This Row],[Return Status]]="Returned",1,0)</f>
        <v>0</v>
      </c>
      <c r="U8652" s="2">
        <f>EOMONTH(SalesData[[#This Row],[Order Date]],0)</f>
        <v>45260</v>
      </c>
      <c r="V8652" s="9" t="str">
        <f>"Q"&amp;INT((MONTH(SalesData[[#This Row],[Order Date]])+2)/3)&amp;"-"&amp;YEAR(SalesData[[#This Row],[Order Date]])</f>
        <v>Q4-2023</v>
      </c>
    </row>
    <row r="8653" spans="1:22" x14ac:dyDescent="0.35">
      <c r="A8653" t="s">
        <v>8794</v>
      </c>
      <c r="B8653" s="1">
        <v>45255</v>
      </c>
      <c r="C8653" t="s">
        <v>87</v>
      </c>
      <c r="D8653" t="s">
        <v>80</v>
      </c>
      <c r="E8653">
        <v>7284050449</v>
      </c>
      <c r="F8653" t="s">
        <v>154</v>
      </c>
      <c r="G8653" t="s">
        <v>29</v>
      </c>
      <c r="H8653" t="s">
        <v>30</v>
      </c>
      <c r="I8653" t="s">
        <v>31</v>
      </c>
      <c r="J8653" t="s">
        <v>19</v>
      </c>
      <c r="K8653">
        <v>3674.26</v>
      </c>
      <c r="L8653">
        <v>163.34</v>
      </c>
      <c r="M8653" t="s">
        <v>19</v>
      </c>
      <c r="N8653">
        <v>4.4455210028686E-2</v>
      </c>
      <c r="O8653" t="s">
        <v>11351</v>
      </c>
      <c r="P8653" t="s">
        <v>11356</v>
      </c>
      <c r="R8653" t="s">
        <v>11353</v>
      </c>
      <c r="S8653">
        <f>IF(SalesData[[#This Row],[Return Status]]="Returned",1,0)</f>
        <v>0</v>
      </c>
      <c r="T8653">
        <v>2788.38</v>
      </c>
      <c r="U8653" s="2">
        <f>EOMONTH(SalesData[[#This Row],[Order Date]],0)</f>
        <v>45260</v>
      </c>
      <c r="V8653" s="9" t="str">
        <f>"Q"&amp;INT((MONTH(SalesData[[#This Row],[Order Date]])+2)/3)&amp;"-"&amp;YEAR(SalesData[[#This Row],[Order Date]])</f>
        <v>Q4-2023</v>
      </c>
    </row>
    <row r="8654" spans="1:22" x14ac:dyDescent="0.35">
      <c r="A8654" t="s">
        <v>8795</v>
      </c>
      <c r="B8654" s="1">
        <v>45255</v>
      </c>
      <c r="C8654" t="s">
        <v>49</v>
      </c>
      <c r="D8654" t="s">
        <v>80</v>
      </c>
      <c r="E8654">
        <v>1692087965</v>
      </c>
      <c r="F8654" t="s">
        <v>159</v>
      </c>
      <c r="G8654" t="s">
        <v>84</v>
      </c>
      <c r="H8654" t="s">
        <v>85</v>
      </c>
      <c r="I8654" t="s">
        <v>31</v>
      </c>
      <c r="J8654" t="s">
        <v>65</v>
      </c>
      <c r="K8654">
        <v>4851.62</v>
      </c>
      <c r="L8654">
        <v>173.05</v>
      </c>
      <c r="M8654" t="s">
        <v>65</v>
      </c>
      <c r="N8654">
        <v>3.5668498357249702E-2</v>
      </c>
      <c r="O8654" t="s">
        <v>11351</v>
      </c>
      <c r="P8654" t="s">
        <v>11356</v>
      </c>
      <c r="R8654" t="s">
        <v>11353</v>
      </c>
      <c r="S8654">
        <f>IF(SalesData[[#This Row],[Return Status]]="Returned",1,0)</f>
        <v>0</v>
      </c>
      <c r="T8654">
        <v>847.14</v>
      </c>
      <c r="U8654" s="2">
        <f>EOMONTH(SalesData[[#This Row],[Order Date]],0)</f>
        <v>45260</v>
      </c>
      <c r="V8654" s="9" t="str">
        <f>"Q"&amp;INT((MONTH(SalesData[[#This Row],[Order Date]])+2)/3)&amp;"-"&amp;YEAR(SalesData[[#This Row],[Order Date]])</f>
        <v>Q4-2023</v>
      </c>
    </row>
    <row r="8655" spans="1:22" x14ac:dyDescent="0.35">
      <c r="A8655" t="s">
        <v>8796</v>
      </c>
      <c r="B8655" s="1">
        <v>45259</v>
      </c>
      <c r="C8655" t="s">
        <v>38</v>
      </c>
      <c r="D8655" t="s">
        <v>72</v>
      </c>
      <c r="E8655">
        <v>7230517428</v>
      </c>
      <c r="F8655" t="s">
        <v>103</v>
      </c>
      <c r="G8655" t="s">
        <v>23</v>
      </c>
      <c r="H8655" t="s">
        <v>24</v>
      </c>
      <c r="I8655" t="s">
        <v>17</v>
      </c>
      <c r="J8655" t="s">
        <v>43</v>
      </c>
      <c r="K8655">
        <v>629.84</v>
      </c>
      <c r="L8655">
        <v>129.16</v>
      </c>
      <c r="M8655" t="s">
        <v>43</v>
      </c>
      <c r="N8655">
        <v>0.20506795376603601</v>
      </c>
      <c r="O8655" t="s">
        <v>11355</v>
      </c>
      <c r="P8655" t="s">
        <v>11354</v>
      </c>
      <c r="R8655" t="s">
        <v>11353</v>
      </c>
      <c r="S8655">
        <f>IF(SalesData[[#This Row],[Return Status]]="Returned",1,0)</f>
        <v>0</v>
      </c>
      <c r="T8655">
        <v>2821.33</v>
      </c>
      <c r="U8655" s="2">
        <f>EOMONTH(SalesData[[#This Row],[Order Date]],0)</f>
        <v>45260</v>
      </c>
      <c r="V8655" s="9" t="str">
        <f>"Q"&amp;INT((MONTH(SalesData[[#This Row],[Order Date]])+2)/3)&amp;"-"&amp;YEAR(SalesData[[#This Row],[Order Date]])</f>
        <v>Q4-2023</v>
      </c>
    </row>
    <row r="8656" spans="1:22" x14ac:dyDescent="0.35">
      <c r="A8656" t="s">
        <v>8797</v>
      </c>
      <c r="B8656" s="1">
        <v>45255</v>
      </c>
      <c r="C8656" t="s">
        <v>97</v>
      </c>
      <c r="D8656" t="s">
        <v>80</v>
      </c>
      <c r="E8656">
        <v>8820572714</v>
      </c>
      <c r="F8656" t="s">
        <v>312</v>
      </c>
      <c r="G8656" t="s">
        <v>141</v>
      </c>
      <c r="H8656" t="s">
        <v>11357</v>
      </c>
      <c r="I8656" t="s">
        <v>17</v>
      </c>
      <c r="J8656" t="s">
        <v>43</v>
      </c>
      <c r="K8656">
        <v>1401.4</v>
      </c>
      <c r="L8656">
        <v>416.59</v>
      </c>
      <c r="M8656" t="s">
        <v>43</v>
      </c>
      <c r="N8656">
        <v>0.29726701869559002</v>
      </c>
      <c r="O8656" t="s">
        <v>11351</v>
      </c>
      <c r="P8656" t="s">
        <v>11354</v>
      </c>
      <c r="R8656" t="s">
        <v>11353</v>
      </c>
      <c r="S8656">
        <f>IF(SalesData[[#This Row],[Return Status]]="Returned",1,0)</f>
        <v>0</v>
      </c>
      <c r="T8656">
        <v>2793.38</v>
      </c>
      <c r="U8656" s="2">
        <f>EOMONTH(SalesData[[#This Row],[Order Date]],0)</f>
        <v>45260</v>
      </c>
      <c r="V8656" s="9" t="str">
        <f>"Q"&amp;INT((MONTH(SalesData[[#This Row],[Order Date]])+2)/3)&amp;"-"&amp;YEAR(SalesData[[#This Row],[Order Date]])</f>
        <v>Q4-2023</v>
      </c>
    </row>
    <row r="8657" spans="1:22" x14ac:dyDescent="0.35">
      <c r="A8657" t="s">
        <v>8798</v>
      </c>
      <c r="B8657" s="1">
        <v>45238</v>
      </c>
      <c r="C8657" t="s">
        <v>205</v>
      </c>
      <c r="D8657" t="s">
        <v>13</v>
      </c>
      <c r="E8657">
        <v>5689231761</v>
      </c>
      <c r="F8657" t="s">
        <v>120</v>
      </c>
      <c r="G8657" t="s">
        <v>141</v>
      </c>
      <c r="H8657" t="s">
        <v>11357</v>
      </c>
      <c r="I8657" t="s">
        <v>17</v>
      </c>
      <c r="J8657" t="s">
        <v>62</v>
      </c>
      <c r="K8657">
        <v>2171.4</v>
      </c>
      <c r="L8657">
        <v>265.83</v>
      </c>
      <c r="M8657" t="s">
        <v>62</v>
      </c>
      <c r="N8657">
        <v>0.12242332135949199</v>
      </c>
      <c r="O8657" t="s">
        <v>11351</v>
      </c>
      <c r="P8657" t="s">
        <v>11352</v>
      </c>
      <c r="R8657" t="s">
        <v>11353</v>
      </c>
      <c r="S8657">
        <f>IF(SalesData[[#This Row],[Return Status]]="Returned",1,0)</f>
        <v>0</v>
      </c>
      <c r="T8657">
        <v>2793.38</v>
      </c>
      <c r="U8657" s="2">
        <f>EOMONTH(SalesData[[#This Row],[Order Date]],0)</f>
        <v>45260</v>
      </c>
      <c r="V8657" s="9" t="str">
        <f>"Q"&amp;INT((MONTH(SalesData[[#This Row],[Order Date]])+2)/3)&amp;"-"&amp;YEAR(SalesData[[#This Row],[Order Date]])</f>
        <v>Q4-2023</v>
      </c>
    </row>
    <row r="8658" spans="1:22" x14ac:dyDescent="0.35">
      <c r="A8658" t="s">
        <v>8799</v>
      </c>
      <c r="B8658" s="1">
        <v>45240</v>
      </c>
      <c r="C8658" t="s">
        <v>49</v>
      </c>
      <c r="D8658" t="s">
        <v>27</v>
      </c>
      <c r="E8658">
        <v>9944017170</v>
      </c>
      <c r="F8658" t="s">
        <v>357</v>
      </c>
      <c r="G8658" t="s">
        <v>164</v>
      </c>
      <c r="H8658" t="s">
        <v>165</v>
      </c>
      <c r="I8658" t="s">
        <v>36</v>
      </c>
      <c r="J8658" t="s">
        <v>18</v>
      </c>
      <c r="K8658">
        <v>4061.07</v>
      </c>
      <c r="L8658">
        <v>335.84</v>
      </c>
      <c r="M8658" t="s">
        <v>19</v>
      </c>
      <c r="N8658">
        <v>8.2697417183156194E-2</v>
      </c>
      <c r="O8658" t="s">
        <v>11351</v>
      </c>
      <c r="P8658" t="s">
        <v>11356</v>
      </c>
      <c r="R8658" t="s">
        <v>11353</v>
      </c>
      <c r="S8658">
        <f>IF(SalesData[[#This Row],[Return Status]]="Returned",1,0)</f>
        <v>0</v>
      </c>
      <c r="U8658" s="2">
        <f>EOMONTH(SalesData[[#This Row],[Order Date]],0)</f>
        <v>45260</v>
      </c>
      <c r="V8658" s="9" t="str">
        <f>"Q"&amp;INT((MONTH(SalesData[[#This Row],[Order Date]])+2)/3)&amp;"-"&amp;YEAR(SalesData[[#This Row],[Order Date]])</f>
        <v>Q4-2023</v>
      </c>
    </row>
    <row r="8659" spans="1:22" x14ac:dyDescent="0.35">
      <c r="A8659" t="s">
        <v>8800</v>
      </c>
      <c r="B8659" s="1">
        <v>45254</v>
      </c>
      <c r="C8659" t="s">
        <v>92</v>
      </c>
      <c r="D8659" t="s">
        <v>99</v>
      </c>
      <c r="E8659">
        <v>4859624438</v>
      </c>
      <c r="F8659" t="s">
        <v>58</v>
      </c>
      <c r="G8659" t="s">
        <v>59</v>
      </c>
      <c r="H8659" t="s">
        <v>11357</v>
      </c>
      <c r="I8659" t="s">
        <v>31</v>
      </c>
      <c r="J8659" t="s">
        <v>18</v>
      </c>
      <c r="K8659">
        <v>1810.67</v>
      </c>
      <c r="L8659">
        <v>376.48</v>
      </c>
      <c r="M8659" t="s">
        <v>19</v>
      </c>
      <c r="N8659">
        <v>0.20792303401503301</v>
      </c>
      <c r="O8659" t="s">
        <v>11351</v>
      </c>
      <c r="P8659" t="s">
        <v>11354</v>
      </c>
      <c r="R8659" t="s">
        <v>11353</v>
      </c>
      <c r="S8659">
        <f>IF(SalesData[[#This Row],[Return Status]]="Returned",1,0)</f>
        <v>0</v>
      </c>
      <c r="T8659">
        <v>2183.56</v>
      </c>
      <c r="U8659" s="2">
        <f>EOMONTH(SalesData[[#This Row],[Order Date]],0)</f>
        <v>45260</v>
      </c>
      <c r="V8659" s="9" t="str">
        <f>"Q"&amp;INT((MONTH(SalesData[[#This Row],[Order Date]])+2)/3)&amp;"-"&amp;YEAR(SalesData[[#This Row],[Order Date]])</f>
        <v>Q4-2023</v>
      </c>
    </row>
    <row r="8660" spans="1:22" x14ac:dyDescent="0.35">
      <c r="A8660" t="s">
        <v>8801</v>
      </c>
      <c r="B8660" s="1">
        <v>45258</v>
      </c>
      <c r="C8660" t="s">
        <v>97</v>
      </c>
      <c r="D8660" t="s">
        <v>145</v>
      </c>
      <c r="E8660">
        <v>2431824556</v>
      </c>
      <c r="F8660" t="s">
        <v>159</v>
      </c>
      <c r="G8660" t="s">
        <v>84</v>
      </c>
      <c r="H8660" t="s">
        <v>11357</v>
      </c>
      <c r="I8660" t="s">
        <v>31</v>
      </c>
      <c r="J8660" t="s">
        <v>65</v>
      </c>
      <c r="K8660">
        <v>973.3</v>
      </c>
      <c r="L8660">
        <v>110.58</v>
      </c>
      <c r="M8660" t="s">
        <v>65</v>
      </c>
      <c r="N8660">
        <v>0.113613479913696</v>
      </c>
      <c r="O8660" t="s">
        <v>11355</v>
      </c>
      <c r="P8660" t="s">
        <v>11352</v>
      </c>
      <c r="R8660" t="s">
        <v>11353</v>
      </c>
      <c r="S8660">
        <f>IF(SalesData[[#This Row],[Return Status]]="Returned",1,0)</f>
        <v>0</v>
      </c>
      <c r="T8660">
        <v>847.14</v>
      </c>
      <c r="U8660" s="2">
        <f>EOMONTH(SalesData[[#This Row],[Order Date]],0)</f>
        <v>45260</v>
      </c>
      <c r="V8660" s="9" t="str">
        <f>"Q"&amp;INT((MONTH(SalesData[[#This Row],[Order Date]])+2)/3)&amp;"-"&amp;YEAR(SalesData[[#This Row],[Order Date]])</f>
        <v>Q4-2023</v>
      </c>
    </row>
    <row r="8661" spans="1:22" x14ac:dyDescent="0.35">
      <c r="A8661" t="s">
        <v>8802</v>
      </c>
      <c r="B8661" s="1">
        <v>45245</v>
      </c>
      <c r="C8661" t="s">
        <v>144</v>
      </c>
      <c r="D8661" t="s">
        <v>13</v>
      </c>
      <c r="E8661">
        <v>8002713720</v>
      </c>
      <c r="F8661" t="s">
        <v>147</v>
      </c>
      <c r="G8661" t="s">
        <v>84</v>
      </c>
      <c r="H8661" t="s">
        <v>85</v>
      </c>
      <c r="I8661" t="s">
        <v>31</v>
      </c>
      <c r="J8661" t="s">
        <v>42</v>
      </c>
      <c r="K8661">
        <v>2522.15</v>
      </c>
      <c r="L8661">
        <v>669.5</v>
      </c>
      <c r="M8661" t="s">
        <v>43</v>
      </c>
      <c r="N8661">
        <v>0.26544812957199199</v>
      </c>
      <c r="O8661" t="s">
        <v>11351</v>
      </c>
      <c r="P8661" t="s">
        <v>11354</v>
      </c>
      <c r="R8661" t="s">
        <v>11353</v>
      </c>
      <c r="S8661">
        <f>IF(SalesData[[#This Row],[Return Status]]="Returned",1,0)</f>
        <v>0</v>
      </c>
      <c r="T8661">
        <v>847.14</v>
      </c>
      <c r="U8661" s="2">
        <f>EOMONTH(SalesData[[#This Row],[Order Date]],0)</f>
        <v>45260</v>
      </c>
      <c r="V8661" s="9" t="str">
        <f>"Q"&amp;INT((MONTH(SalesData[[#This Row],[Order Date]])+2)/3)&amp;"-"&amp;YEAR(SalesData[[#This Row],[Order Date]])</f>
        <v>Q4-2023</v>
      </c>
    </row>
    <row r="8662" spans="1:22" x14ac:dyDescent="0.35">
      <c r="A8662" t="s">
        <v>8803</v>
      </c>
      <c r="B8662" s="1">
        <v>45239</v>
      </c>
      <c r="C8662" t="s">
        <v>21</v>
      </c>
      <c r="D8662" t="s">
        <v>145</v>
      </c>
      <c r="E8662">
        <v>3933792085</v>
      </c>
      <c r="F8662" t="s">
        <v>147</v>
      </c>
      <c r="G8662" t="s">
        <v>84</v>
      </c>
      <c r="H8662" t="s">
        <v>85</v>
      </c>
      <c r="I8662" t="s">
        <v>31</v>
      </c>
      <c r="J8662" t="s">
        <v>18</v>
      </c>
      <c r="K8662">
        <v>4280.93</v>
      </c>
      <c r="L8662">
        <v>820.95</v>
      </c>
      <c r="M8662" t="s">
        <v>19</v>
      </c>
      <c r="N8662">
        <v>0.19176907821431299</v>
      </c>
      <c r="O8662" t="s">
        <v>11351</v>
      </c>
      <c r="P8662" t="s">
        <v>11352</v>
      </c>
      <c r="R8662" t="s">
        <v>11353</v>
      </c>
      <c r="S8662">
        <f>IF(SalesData[[#This Row],[Return Status]]="Returned",1,0)</f>
        <v>0</v>
      </c>
      <c r="T8662">
        <v>847.14</v>
      </c>
      <c r="U8662" s="2">
        <f>EOMONTH(SalesData[[#This Row],[Order Date]],0)</f>
        <v>45260</v>
      </c>
      <c r="V8662" s="9" t="str">
        <f>"Q"&amp;INT((MONTH(SalesData[[#This Row],[Order Date]])+2)/3)&amp;"-"&amp;YEAR(SalesData[[#This Row],[Order Date]])</f>
        <v>Q4-2023</v>
      </c>
    </row>
    <row r="8663" spans="1:22" x14ac:dyDescent="0.35">
      <c r="A8663" t="s">
        <v>8804</v>
      </c>
      <c r="B8663" s="1">
        <v>45240</v>
      </c>
      <c r="C8663" t="s">
        <v>49</v>
      </c>
      <c r="D8663" t="s">
        <v>99</v>
      </c>
      <c r="E8663">
        <v>7074296663</v>
      </c>
      <c r="F8663" t="s">
        <v>387</v>
      </c>
      <c r="G8663" t="s">
        <v>89</v>
      </c>
      <c r="H8663" t="s">
        <v>90</v>
      </c>
      <c r="I8663" t="s">
        <v>31</v>
      </c>
      <c r="J8663" t="s">
        <v>42</v>
      </c>
      <c r="K8663">
        <v>3765</v>
      </c>
      <c r="L8663">
        <v>488.09</v>
      </c>
      <c r="M8663" t="s">
        <v>43</v>
      </c>
      <c r="N8663">
        <v>0.129638778220452</v>
      </c>
      <c r="O8663" t="s">
        <v>11351</v>
      </c>
      <c r="P8663" t="s">
        <v>11352</v>
      </c>
      <c r="R8663" t="s">
        <v>11353</v>
      </c>
      <c r="S8663">
        <f>IF(SalesData[[#This Row],[Return Status]]="Returned",1,0)</f>
        <v>0</v>
      </c>
      <c r="T8663">
        <v>207.68</v>
      </c>
      <c r="U8663" s="2">
        <f>EOMONTH(SalesData[[#This Row],[Order Date]],0)</f>
        <v>45260</v>
      </c>
      <c r="V8663" s="9" t="str">
        <f>"Q"&amp;INT((MONTH(SalesData[[#This Row],[Order Date]])+2)/3)&amp;"-"&amp;YEAR(SalesData[[#This Row],[Order Date]])</f>
        <v>Q4-2023</v>
      </c>
    </row>
    <row r="8664" spans="1:22" x14ac:dyDescent="0.35">
      <c r="A8664" t="s">
        <v>8805</v>
      </c>
      <c r="B8664" s="1">
        <v>45244</v>
      </c>
      <c r="C8664" t="s">
        <v>113</v>
      </c>
      <c r="D8664" t="s">
        <v>80</v>
      </c>
      <c r="E8664">
        <v>7897412628</v>
      </c>
      <c r="F8664" t="s">
        <v>40</v>
      </c>
      <c r="G8664" t="s">
        <v>69</v>
      </c>
      <c r="H8664" t="s">
        <v>41</v>
      </c>
      <c r="I8664" t="s">
        <v>31</v>
      </c>
      <c r="J8664" t="s">
        <v>65</v>
      </c>
      <c r="K8664">
        <v>3011.83</v>
      </c>
      <c r="L8664">
        <v>163.33000000000001</v>
      </c>
      <c r="M8664" t="s">
        <v>65</v>
      </c>
      <c r="N8664">
        <v>5.4229488384138602E-2</v>
      </c>
      <c r="O8664" t="s">
        <v>11351</v>
      </c>
      <c r="P8664" t="s">
        <v>11356</v>
      </c>
      <c r="R8664" t="s">
        <v>11353</v>
      </c>
      <c r="S8664">
        <f>IF(SalesData[[#This Row],[Return Status]]="Returned",1,0)</f>
        <v>0</v>
      </c>
      <c r="T8664">
        <v>2081.52</v>
      </c>
      <c r="U8664" s="2">
        <f>EOMONTH(SalesData[[#This Row],[Order Date]],0)</f>
        <v>45260</v>
      </c>
      <c r="V8664" s="9" t="str">
        <f>"Q"&amp;INT((MONTH(SalesData[[#This Row],[Order Date]])+2)/3)&amp;"-"&amp;YEAR(SalesData[[#This Row],[Order Date]])</f>
        <v>Q4-2023</v>
      </c>
    </row>
    <row r="8665" spans="1:22" x14ac:dyDescent="0.35">
      <c r="A8665" t="s">
        <v>8806</v>
      </c>
      <c r="B8665" s="1">
        <v>45256</v>
      </c>
      <c r="C8665" t="s">
        <v>49</v>
      </c>
      <c r="D8665" t="s">
        <v>27</v>
      </c>
      <c r="E8665">
        <v>3682435094</v>
      </c>
      <c r="F8665" t="s">
        <v>116</v>
      </c>
      <c r="G8665" t="s">
        <v>74</v>
      </c>
      <c r="H8665" t="s">
        <v>75</v>
      </c>
      <c r="I8665" t="s">
        <v>36</v>
      </c>
      <c r="J8665" t="s">
        <v>65</v>
      </c>
      <c r="K8665">
        <v>4748.54</v>
      </c>
      <c r="L8665">
        <v>1319.29</v>
      </c>
      <c r="M8665" t="s">
        <v>65</v>
      </c>
      <c r="N8665">
        <v>0.27783065952903402</v>
      </c>
      <c r="O8665" t="s">
        <v>11351</v>
      </c>
      <c r="P8665" t="s">
        <v>11354</v>
      </c>
      <c r="Q8665" t="s">
        <v>11372</v>
      </c>
      <c r="R8665" t="s">
        <v>11360</v>
      </c>
      <c r="S8665">
        <f>IF(SalesData[[#This Row],[Return Status]]="Returned",1,0)</f>
        <v>1</v>
      </c>
      <c r="T8665">
        <v>2420.2800000000002</v>
      </c>
      <c r="U8665" s="2">
        <f>EOMONTH(SalesData[[#This Row],[Order Date]],0)</f>
        <v>45260</v>
      </c>
      <c r="V8665" s="9" t="str">
        <f>"Q"&amp;INT((MONTH(SalesData[[#This Row],[Order Date]])+2)/3)&amp;"-"&amp;YEAR(SalesData[[#This Row],[Order Date]])</f>
        <v>Q4-2023</v>
      </c>
    </row>
    <row r="8666" spans="1:22" x14ac:dyDescent="0.35">
      <c r="A8666" t="s">
        <v>8807</v>
      </c>
      <c r="B8666" s="1">
        <v>45245</v>
      </c>
      <c r="C8666" t="s">
        <v>92</v>
      </c>
      <c r="D8666" t="s">
        <v>72</v>
      </c>
      <c r="E8666">
        <v>6760316922</v>
      </c>
      <c r="F8666" t="s">
        <v>159</v>
      </c>
      <c r="G8666" t="s">
        <v>84</v>
      </c>
      <c r="H8666" t="s">
        <v>85</v>
      </c>
      <c r="I8666" t="s">
        <v>31</v>
      </c>
      <c r="J8666" t="s">
        <v>65</v>
      </c>
      <c r="K8666">
        <v>1922.78</v>
      </c>
      <c r="L8666">
        <v>478.36</v>
      </c>
      <c r="M8666" t="s">
        <v>65</v>
      </c>
      <c r="N8666">
        <v>0.24878561249857001</v>
      </c>
      <c r="O8666" t="s">
        <v>11351</v>
      </c>
      <c r="P8666" t="s">
        <v>11354</v>
      </c>
      <c r="R8666" t="s">
        <v>11353</v>
      </c>
      <c r="S8666">
        <f>IF(SalesData[[#This Row],[Return Status]]="Returned",1,0)</f>
        <v>0</v>
      </c>
      <c r="T8666">
        <v>847.14</v>
      </c>
      <c r="U8666" s="2">
        <f>EOMONTH(SalesData[[#This Row],[Order Date]],0)</f>
        <v>45260</v>
      </c>
      <c r="V8666" s="9" t="str">
        <f>"Q"&amp;INT((MONTH(SalesData[[#This Row],[Order Date]])+2)/3)&amp;"-"&amp;YEAR(SalesData[[#This Row],[Order Date]])</f>
        <v>Q4-2023</v>
      </c>
    </row>
    <row r="8667" spans="1:22" x14ac:dyDescent="0.35">
      <c r="A8667" t="s">
        <v>8808</v>
      </c>
      <c r="B8667" s="1">
        <v>45232</v>
      </c>
      <c r="C8667" t="s">
        <v>124</v>
      </c>
      <c r="D8667" t="s">
        <v>80</v>
      </c>
      <c r="E8667">
        <v>5406393610</v>
      </c>
      <c r="F8667" t="s">
        <v>129</v>
      </c>
      <c r="G8667" t="s">
        <v>54</v>
      </c>
      <c r="H8667" t="s">
        <v>55</v>
      </c>
      <c r="I8667" t="s">
        <v>31</v>
      </c>
      <c r="J8667" t="s">
        <v>61</v>
      </c>
      <c r="K8667">
        <v>2423.48</v>
      </c>
      <c r="L8667">
        <v>270</v>
      </c>
      <c r="M8667" t="s">
        <v>62</v>
      </c>
      <c r="N8667">
        <v>0.111410038457095</v>
      </c>
      <c r="O8667" t="s">
        <v>11351</v>
      </c>
      <c r="P8667" t="s">
        <v>11352</v>
      </c>
      <c r="R8667" t="s">
        <v>11353</v>
      </c>
      <c r="S8667">
        <f>IF(SalesData[[#This Row],[Return Status]]="Returned",1,0)</f>
        <v>0</v>
      </c>
      <c r="U8667" s="2">
        <f>EOMONTH(SalesData[[#This Row],[Order Date]],0)</f>
        <v>45260</v>
      </c>
      <c r="V8667" s="9" t="str">
        <f>"Q"&amp;INT((MONTH(SalesData[[#This Row],[Order Date]])+2)/3)&amp;"-"&amp;YEAR(SalesData[[#This Row],[Order Date]])</f>
        <v>Q4-2023</v>
      </c>
    </row>
    <row r="8668" spans="1:22" x14ac:dyDescent="0.35">
      <c r="A8668" t="s">
        <v>8809</v>
      </c>
      <c r="B8668" s="1">
        <v>45250</v>
      </c>
      <c r="C8668" t="s">
        <v>325</v>
      </c>
      <c r="D8668" t="s">
        <v>72</v>
      </c>
      <c r="E8668">
        <v>2722979773</v>
      </c>
      <c r="F8668" t="s">
        <v>53</v>
      </c>
      <c r="G8668" t="s">
        <v>505</v>
      </c>
      <c r="H8668" t="s">
        <v>11357</v>
      </c>
      <c r="I8668" t="s">
        <v>31</v>
      </c>
      <c r="J8668" t="s">
        <v>18</v>
      </c>
      <c r="K8668">
        <v>1600.01</v>
      </c>
      <c r="L8668">
        <v>124.06</v>
      </c>
      <c r="M8668" t="s">
        <v>19</v>
      </c>
      <c r="N8668">
        <v>7.7537015393653805E-2</v>
      </c>
      <c r="O8668" t="s">
        <v>11351</v>
      </c>
      <c r="P8668" t="s">
        <v>11356</v>
      </c>
      <c r="R8668" t="s">
        <v>11353</v>
      </c>
      <c r="S8668">
        <f>IF(SalesData[[#This Row],[Return Status]]="Returned",1,0)</f>
        <v>0</v>
      </c>
      <c r="T8668">
        <v>130.44</v>
      </c>
      <c r="U8668" s="2">
        <f>EOMONTH(SalesData[[#This Row],[Order Date]],0)</f>
        <v>45260</v>
      </c>
      <c r="V8668" s="9" t="str">
        <f>"Q"&amp;INT((MONTH(SalesData[[#This Row],[Order Date]])+2)/3)&amp;"-"&amp;YEAR(SalesData[[#This Row],[Order Date]])</f>
        <v>Q4-2023</v>
      </c>
    </row>
    <row r="8669" spans="1:22" x14ac:dyDescent="0.35">
      <c r="A8669" t="s">
        <v>8810</v>
      </c>
      <c r="B8669" s="1">
        <v>45231</v>
      </c>
      <c r="C8669" t="s">
        <v>26</v>
      </c>
      <c r="D8669" t="s">
        <v>145</v>
      </c>
      <c r="E8669">
        <v>9613426823</v>
      </c>
      <c r="F8669" t="s">
        <v>28</v>
      </c>
      <c r="G8669" t="s">
        <v>29</v>
      </c>
      <c r="H8669" t="s">
        <v>30</v>
      </c>
      <c r="I8669" t="s">
        <v>31</v>
      </c>
      <c r="J8669" t="s">
        <v>62</v>
      </c>
      <c r="K8669">
        <v>1570.22</v>
      </c>
      <c r="L8669">
        <v>60.29</v>
      </c>
      <c r="M8669" t="s">
        <v>62</v>
      </c>
      <c r="N8669">
        <v>3.8395893569053999E-2</v>
      </c>
      <c r="O8669" t="s">
        <v>11351</v>
      </c>
      <c r="P8669" t="s">
        <v>11356</v>
      </c>
      <c r="R8669" t="s">
        <v>11353</v>
      </c>
      <c r="S8669">
        <f>IF(SalesData[[#This Row],[Return Status]]="Returned",1,0)</f>
        <v>0</v>
      </c>
      <c r="T8669">
        <v>2788.38</v>
      </c>
      <c r="U8669" s="2">
        <f>EOMONTH(SalesData[[#This Row],[Order Date]],0)</f>
        <v>45260</v>
      </c>
      <c r="V8669" s="9" t="str">
        <f>"Q"&amp;INT((MONTH(SalesData[[#This Row],[Order Date]])+2)/3)&amp;"-"&amp;YEAR(SalesData[[#This Row],[Order Date]])</f>
        <v>Q4-2023</v>
      </c>
    </row>
    <row r="8670" spans="1:22" x14ac:dyDescent="0.35">
      <c r="A8670" t="s">
        <v>8811</v>
      </c>
      <c r="B8670" s="1">
        <v>45249</v>
      </c>
      <c r="C8670" t="s">
        <v>92</v>
      </c>
      <c r="D8670" t="s">
        <v>13</v>
      </c>
      <c r="E8670">
        <v>938667693</v>
      </c>
      <c r="F8670" t="s">
        <v>127</v>
      </c>
      <c r="G8670" t="s">
        <v>29</v>
      </c>
      <c r="H8670" t="s">
        <v>30</v>
      </c>
      <c r="I8670" t="s">
        <v>31</v>
      </c>
      <c r="J8670" t="s">
        <v>61</v>
      </c>
      <c r="K8670">
        <v>4407.74</v>
      </c>
      <c r="L8670">
        <v>396.08</v>
      </c>
      <c r="M8670" t="s">
        <v>62</v>
      </c>
      <c r="N8670">
        <v>8.9860109716090306E-2</v>
      </c>
      <c r="O8670" t="s">
        <v>11351</v>
      </c>
      <c r="P8670" t="s">
        <v>11356</v>
      </c>
      <c r="R8670" t="s">
        <v>11353</v>
      </c>
      <c r="S8670">
        <f>IF(SalesData[[#This Row],[Return Status]]="Returned",1,0)</f>
        <v>0</v>
      </c>
      <c r="T8670">
        <v>2788.38</v>
      </c>
      <c r="U8670" s="2">
        <f>EOMONTH(SalesData[[#This Row],[Order Date]],0)</f>
        <v>45260</v>
      </c>
      <c r="V8670" s="9" t="str">
        <f>"Q"&amp;INT((MONTH(SalesData[[#This Row],[Order Date]])+2)/3)&amp;"-"&amp;YEAR(SalesData[[#This Row],[Order Date]])</f>
        <v>Q4-2023</v>
      </c>
    </row>
    <row r="8671" spans="1:22" x14ac:dyDescent="0.35">
      <c r="A8671" t="s">
        <v>8812</v>
      </c>
      <c r="B8671" s="1">
        <v>45259</v>
      </c>
      <c r="C8671" t="s">
        <v>113</v>
      </c>
      <c r="D8671" t="s">
        <v>46</v>
      </c>
      <c r="E8671">
        <v>4427237338</v>
      </c>
      <c r="F8671" t="s">
        <v>73</v>
      </c>
      <c r="G8671" t="s">
        <v>74</v>
      </c>
      <c r="H8671" t="s">
        <v>75</v>
      </c>
      <c r="I8671" t="s">
        <v>36</v>
      </c>
      <c r="J8671" t="s">
        <v>65</v>
      </c>
      <c r="K8671">
        <v>3627.42</v>
      </c>
      <c r="L8671">
        <v>298.93</v>
      </c>
      <c r="M8671" t="s">
        <v>65</v>
      </c>
      <c r="N8671">
        <v>8.2408433542297294E-2</v>
      </c>
      <c r="O8671" t="s">
        <v>11351</v>
      </c>
      <c r="P8671" t="s">
        <v>11356</v>
      </c>
      <c r="R8671" t="s">
        <v>11353</v>
      </c>
      <c r="S8671">
        <f>IF(SalesData[[#This Row],[Return Status]]="Returned",1,0)</f>
        <v>0</v>
      </c>
      <c r="T8671">
        <v>2420.2800000000002</v>
      </c>
      <c r="U8671" s="2">
        <f>EOMONTH(SalesData[[#This Row],[Order Date]],0)</f>
        <v>45260</v>
      </c>
      <c r="V8671" s="9" t="str">
        <f>"Q"&amp;INT((MONTH(SalesData[[#This Row],[Order Date]])+2)/3)&amp;"-"&amp;YEAR(SalesData[[#This Row],[Order Date]])</f>
        <v>Q4-2023</v>
      </c>
    </row>
    <row r="8672" spans="1:22" x14ac:dyDescent="0.35">
      <c r="A8672" t="s">
        <v>8813</v>
      </c>
      <c r="B8672" s="1">
        <v>45231</v>
      </c>
      <c r="C8672" t="s">
        <v>194</v>
      </c>
      <c r="D8672" t="s">
        <v>99</v>
      </c>
      <c r="E8672">
        <v>4804722329</v>
      </c>
      <c r="F8672" t="s">
        <v>81</v>
      </c>
      <c r="G8672" t="s">
        <v>74</v>
      </c>
      <c r="H8672" t="s">
        <v>75</v>
      </c>
      <c r="I8672" t="s">
        <v>36</v>
      </c>
      <c r="J8672" t="s">
        <v>62</v>
      </c>
      <c r="K8672">
        <v>3922.08</v>
      </c>
      <c r="L8672">
        <v>846.2</v>
      </c>
      <c r="M8672" t="s">
        <v>62</v>
      </c>
      <c r="N8672">
        <v>0.21575286582629599</v>
      </c>
      <c r="O8672" t="s">
        <v>11351</v>
      </c>
      <c r="P8672" t="s">
        <v>11354</v>
      </c>
      <c r="R8672" t="s">
        <v>11353</v>
      </c>
      <c r="S8672">
        <f>IF(SalesData[[#This Row],[Return Status]]="Returned",1,0)</f>
        <v>0</v>
      </c>
      <c r="T8672">
        <v>2420.2800000000002</v>
      </c>
      <c r="U8672" s="2">
        <f>EOMONTH(SalesData[[#This Row],[Order Date]],0)</f>
        <v>45260</v>
      </c>
      <c r="V8672" s="9" t="str">
        <f>"Q"&amp;INT((MONTH(SalesData[[#This Row],[Order Date]])+2)/3)&amp;"-"&amp;YEAR(SalesData[[#This Row],[Order Date]])</f>
        <v>Q4-2023</v>
      </c>
    </row>
    <row r="8673" spans="1:22" x14ac:dyDescent="0.35">
      <c r="A8673" t="s">
        <v>8814</v>
      </c>
      <c r="B8673" s="1">
        <v>45244</v>
      </c>
      <c r="C8673" t="s">
        <v>87</v>
      </c>
      <c r="D8673" t="s">
        <v>27</v>
      </c>
      <c r="E8673">
        <v>9486122544</v>
      </c>
      <c r="F8673" t="s">
        <v>64</v>
      </c>
      <c r="G8673" t="s">
        <v>15</v>
      </c>
      <c r="H8673" t="s">
        <v>16</v>
      </c>
      <c r="I8673" t="s">
        <v>17</v>
      </c>
      <c r="J8673" t="s">
        <v>19</v>
      </c>
      <c r="K8673">
        <v>238.04</v>
      </c>
      <c r="L8673">
        <v>26.33</v>
      </c>
      <c r="M8673" t="s">
        <v>19</v>
      </c>
      <c r="N8673">
        <v>0.110611661905562</v>
      </c>
      <c r="O8673" t="s">
        <v>11361</v>
      </c>
      <c r="P8673" t="s">
        <v>11352</v>
      </c>
      <c r="R8673" t="s">
        <v>11353</v>
      </c>
      <c r="S8673">
        <f>IF(SalesData[[#This Row],[Return Status]]="Returned",1,0)</f>
        <v>0</v>
      </c>
      <c r="T8673">
        <v>2085.91</v>
      </c>
      <c r="U8673" s="2">
        <f>EOMONTH(SalesData[[#This Row],[Order Date]],0)</f>
        <v>45260</v>
      </c>
      <c r="V8673" s="9" t="str">
        <f>"Q"&amp;INT((MONTH(SalesData[[#This Row],[Order Date]])+2)/3)&amp;"-"&amp;YEAR(SalesData[[#This Row],[Order Date]])</f>
        <v>Q4-2023</v>
      </c>
    </row>
    <row r="8674" spans="1:22" x14ac:dyDescent="0.35">
      <c r="A8674" t="s">
        <v>8815</v>
      </c>
      <c r="B8674" s="1">
        <v>45258</v>
      </c>
      <c r="C8674" t="s">
        <v>21</v>
      </c>
      <c r="D8674" t="s">
        <v>72</v>
      </c>
      <c r="E8674">
        <v>5937330056</v>
      </c>
      <c r="F8674" t="s">
        <v>40</v>
      </c>
      <c r="G8674" t="s">
        <v>69</v>
      </c>
      <c r="H8674" t="s">
        <v>41</v>
      </c>
      <c r="I8674" t="s">
        <v>31</v>
      </c>
      <c r="J8674" t="s">
        <v>18</v>
      </c>
      <c r="K8674">
        <v>4158.95</v>
      </c>
      <c r="L8674">
        <v>1145.32</v>
      </c>
      <c r="M8674" t="s">
        <v>19</v>
      </c>
      <c r="N8674">
        <v>0.27538681638394302</v>
      </c>
      <c r="O8674" t="s">
        <v>11351</v>
      </c>
      <c r="P8674" t="s">
        <v>11354</v>
      </c>
      <c r="R8674" t="s">
        <v>11353</v>
      </c>
      <c r="S8674">
        <f>IF(SalesData[[#This Row],[Return Status]]="Returned",1,0)</f>
        <v>0</v>
      </c>
      <c r="T8674">
        <v>2081.52</v>
      </c>
      <c r="U8674" s="2">
        <f>EOMONTH(SalesData[[#This Row],[Order Date]],0)</f>
        <v>45260</v>
      </c>
      <c r="V8674" s="9" t="str">
        <f>"Q"&amp;INT((MONTH(SalesData[[#This Row],[Order Date]])+2)/3)&amp;"-"&amp;YEAR(SalesData[[#This Row],[Order Date]])</f>
        <v>Q4-2023</v>
      </c>
    </row>
    <row r="8675" spans="1:22" x14ac:dyDescent="0.35">
      <c r="A8675" t="s">
        <v>8816</v>
      </c>
      <c r="B8675" s="1">
        <v>45257</v>
      </c>
      <c r="C8675" t="s">
        <v>87</v>
      </c>
      <c r="D8675" t="s">
        <v>99</v>
      </c>
      <c r="E8675">
        <v>6002132495</v>
      </c>
      <c r="F8675" t="s">
        <v>64</v>
      </c>
      <c r="G8675" t="s">
        <v>15</v>
      </c>
      <c r="H8675" t="s">
        <v>16</v>
      </c>
      <c r="I8675" t="s">
        <v>17</v>
      </c>
      <c r="J8675" t="s">
        <v>61</v>
      </c>
      <c r="K8675">
        <v>4364.2700000000004</v>
      </c>
      <c r="L8675">
        <v>323.33999999999997</v>
      </c>
      <c r="M8675" t="s">
        <v>62</v>
      </c>
      <c r="N8675">
        <v>7.4087991806189801E-2</v>
      </c>
      <c r="O8675" t="s">
        <v>11351</v>
      </c>
      <c r="P8675" t="s">
        <v>11356</v>
      </c>
      <c r="R8675" t="s">
        <v>11353</v>
      </c>
      <c r="S8675">
        <f>IF(SalesData[[#This Row],[Return Status]]="Returned",1,0)</f>
        <v>0</v>
      </c>
      <c r="T8675">
        <v>2085.91</v>
      </c>
      <c r="U8675" s="2">
        <f>EOMONTH(SalesData[[#This Row],[Order Date]],0)</f>
        <v>45260</v>
      </c>
      <c r="V8675" s="9" t="str">
        <f>"Q"&amp;INT((MONTH(SalesData[[#This Row],[Order Date]])+2)/3)&amp;"-"&amp;YEAR(SalesData[[#This Row],[Order Date]])</f>
        <v>Q4-2023</v>
      </c>
    </row>
    <row r="8676" spans="1:22" x14ac:dyDescent="0.35">
      <c r="A8676" t="s">
        <v>8817</v>
      </c>
      <c r="B8676" s="1">
        <v>45236</v>
      </c>
      <c r="C8676" t="s">
        <v>188</v>
      </c>
      <c r="D8676" t="s">
        <v>99</v>
      </c>
      <c r="E8676">
        <v>4367276767</v>
      </c>
      <c r="F8676" t="s">
        <v>33</v>
      </c>
      <c r="G8676" t="s">
        <v>34</v>
      </c>
      <c r="H8676" t="s">
        <v>35</v>
      </c>
      <c r="I8676" t="s">
        <v>36</v>
      </c>
      <c r="J8676" t="s">
        <v>65</v>
      </c>
      <c r="K8676">
        <v>2645.19</v>
      </c>
      <c r="L8676">
        <v>110.64</v>
      </c>
      <c r="M8676" t="s">
        <v>65</v>
      </c>
      <c r="N8676">
        <v>4.1826863098681E-2</v>
      </c>
      <c r="O8676" t="s">
        <v>11351</v>
      </c>
      <c r="P8676" t="s">
        <v>11356</v>
      </c>
      <c r="R8676" t="s">
        <v>11353</v>
      </c>
      <c r="S8676">
        <f>IF(SalesData[[#This Row],[Return Status]]="Returned",1,0)</f>
        <v>0</v>
      </c>
      <c r="U8676" s="2">
        <f>EOMONTH(SalesData[[#This Row],[Order Date]],0)</f>
        <v>45260</v>
      </c>
      <c r="V8676" s="9" t="str">
        <f>"Q"&amp;INT((MONTH(SalesData[[#This Row],[Order Date]])+2)/3)&amp;"-"&amp;YEAR(SalesData[[#This Row],[Order Date]])</f>
        <v>Q4-2023</v>
      </c>
    </row>
    <row r="8677" spans="1:22" x14ac:dyDescent="0.35">
      <c r="A8677" t="s">
        <v>8818</v>
      </c>
      <c r="B8677" s="1">
        <v>45247</v>
      </c>
      <c r="C8677" t="s">
        <v>87</v>
      </c>
      <c r="D8677" t="s">
        <v>13</v>
      </c>
      <c r="E8677">
        <v>5232462395</v>
      </c>
      <c r="F8677" t="s">
        <v>14</v>
      </c>
      <c r="G8677" t="s">
        <v>15</v>
      </c>
      <c r="H8677" t="s">
        <v>16</v>
      </c>
      <c r="I8677" t="s">
        <v>17</v>
      </c>
      <c r="J8677" t="s">
        <v>42</v>
      </c>
      <c r="K8677">
        <v>4606.0200000000004</v>
      </c>
      <c r="L8677">
        <v>1381.47</v>
      </c>
      <c r="M8677" t="s">
        <v>43</v>
      </c>
      <c r="N8677">
        <v>0.29992705198848502</v>
      </c>
      <c r="O8677" t="s">
        <v>11351</v>
      </c>
      <c r="P8677" t="s">
        <v>11354</v>
      </c>
      <c r="R8677" t="s">
        <v>11353</v>
      </c>
      <c r="S8677">
        <f>IF(SalesData[[#This Row],[Return Status]]="Returned",1,0)</f>
        <v>0</v>
      </c>
      <c r="T8677">
        <v>2085.91</v>
      </c>
      <c r="U8677" s="2">
        <f>EOMONTH(SalesData[[#This Row],[Order Date]],0)</f>
        <v>45260</v>
      </c>
      <c r="V8677" s="9" t="str">
        <f>"Q"&amp;INT((MONTH(SalesData[[#This Row],[Order Date]])+2)/3)&amp;"-"&amp;YEAR(SalesData[[#This Row],[Order Date]])</f>
        <v>Q4-2023</v>
      </c>
    </row>
    <row r="8678" spans="1:22" x14ac:dyDescent="0.35">
      <c r="A8678" t="s">
        <v>8819</v>
      </c>
      <c r="B8678" s="1">
        <v>45239</v>
      </c>
      <c r="C8678" t="s">
        <v>144</v>
      </c>
      <c r="D8678" t="s">
        <v>145</v>
      </c>
      <c r="E8678">
        <v>8681655334</v>
      </c>
      <c r="F8678" t="s">
        <v>64</v>
      </c>
      <c r="G8678" t="s">
        <v>15</v>
      </c>
      <c r="H8678" t="s">
        <v>11357</v>
      </c>
      <c r="I8678" t="s">
        <v>17</v>
      </c>
      <c r="J8678" t="s">
        <v>19</v>
      </c>
      <c r="K8678">
        <v>433.57</v>
      </c>
      <c r="L8678">
        <v>75.599999999999994</v>
      </c>
      <c r="M8678" t="s">
        <v>19</v>
      </c>
      <c r="N8678">
        <v>0.17436630763198599</v>
      </c>
      <c r="O8678" t="s">
        <v>11361</v>
      </c>
      <c r="P8678" t="s">
        <v>11352</v>
      </c>
      <c r="R8678" t="s">
        <v>11353</v>
      </c>
      <c r="S8678">
        <f>IF(SalesData[[#This Row],[Return Status]]="Returned",1,0)</f>
        <v>0</v>
      </c>
      <c r="T8678">
        <v>2085.91</v>
      </c>
      <c r="U8678" s="2">
        <f>EOMONTH(SalesData[[#This Row],[Order Date]],0)</f>
        <v>45260</v>
      </c>
      <c r="V8678" s="9" t="str">
        <f>"Q"&amp;INT((MONTH(SalesData[[#This Row],[Order Date]])+2)/3)&amp;"-"&amp;YEAR(SalesData[[#This Row],[Order Date]])</f>
        <v>Q4-2023</v>
      </c>
    </row>
    <row r="8679" spans="1:22" x14ac:dyDescent="0.35">
      <c r="A8679" t="s">
        <v>8820</v>
      </c>
      <c r="B8679" s="1">
        <v>45248</v>
      </c>
      <c r="C8679" t="s">
        <v>52</v>
      </c>
      <c r="D8679" t="s">
        <v>80</v>
      </c>
      <c r="E8679">
        <v>5232731998</v>
      </c>
      <c r="F8679" t="s">
        <v>58</v>
      </c>
      <c r="G8679" t="s">
        <v>59</v>
      </c>
      <c r="H8679" t="s">
        <v>11357</v>
      </c>
      <c r="I8679" t="s">
        <v>31</v>
      </c>
      <c r="J8679" t="s">
        <v>65</v>
      </c>
      <c r="K8679">
        <v>1038.92</v>
      </c>
      <c r="L8679">
        <v>133.16</v>
      </c>
      <c r="M8679" t="s">
        <v>65</v>
      </c>
      <c r="N8679">
        <v>0.12817156277673</v>
      </c>
      <c r="O8679" t="s">
        <v>11351</v>
      </c>
      <c r="P8679" t="s">
        <v>11352</v>
      </c>
      <c r="R8679" t="s">
        <v>11353</v>
      </c>
      <c r="S8679">
        <f>IF(SalesData[[#This Row],[Return Status]]="Returned",1,0)</f>
        <v>0</v>
      </c>
      <c r="T8679">
        <v>2183.56</v>
      </c>
      <c r="U8679" s="2">
        <f>EOMONTH(SalesData[[#This Row],[Order Date]],0)</f>
        <v>45260</v>
      </c>
      <c r="V8679" s="9" t="str">
        <f>"Q"&amp;INT((MONTH(SalesData[[#This Row],[Order Date]])+2)/3)&amp;"-"&amp;YEAR(SalesData[[#This Row],[Order Date]])</f>
        <v>Q4-2023</v>
      </c>
    </row>
    <row r="8680" spans="1:22" x14ac:dyDescent="0.35">
      <c r="A8680" t="s">
        <v>8821</v>
      </c>
      <c r="B8680" s="1">
        <v>45250</v>
      </c>
      <c r="C8680" t="s">
        <v>106</v>
      </c>
      <c r="D8680" t="s">
        <v>72</v>
      </c>
      <c r="E8680">
        <v>4256538674</v>
      </c>
      <c r="F8680" t="s">
        <v>14</v>
      </c>
      <c r="G8680" t="s">
        <v>15</v>
      </c>
      <c r="H8680" t="s">
        <v>16</v>
      </c>
      <c r="I8680" t="s">
        <v>17</v>
      </c>
      <c r="J8680" t="s">
        <v>19</v>
      </c>
      <c r="K8680">
        <v>822.99</v>
      </c>
      <c r="L8680">
        <v>153.49</v>
      </c>
      <c r="M8680" t="s">
        <v>19</v>
      </c>
      <c r="N8680">
        <v>0.186502873667967</v>
      </c>
      <c r="O8680" t="s">
        <v>11355</v>
      </c>
      <c r="P8680" t="s">
        <v>11352</v>
      </c>
      <c r="R8680" t="s">
        <v>11353</v>
      </c>
      <c r="S8680">
        <f>IF(SalesData[[#This Row],[Return Status]]="Returned",1,0)</f>
        <v>0</v>
      </c>
      <c r="T8680">
        <v>2085.91</v>
      </c>
      <c r="U8680" s="2">
        <f>EOMONTH(SalesData[[#This Row],[Order Date]],0)</f>
        <v>45260</v>
      </c>
      <c r="V8680" s="9" t="str">
        <f>"Q"&amp;INT((MONTH(SalesData[[#This Row],[Order Date]])+2)/3)&amp;"-"&amp;YEAR(SalesData[[#This Row],[Order Date]])</f>
        <v>Q4-2023</v>
      </c>
    </row>
    <row r="8681" spans="1:22" x14ac:dyDescent="0.35">
      <c r="A8681" t="s">
        <v>8822</v>
      </c>
      <c r="B8681" s="1">
        <v>45258</v>
      </c>
      <c r="C8681" t="s">
        <v>124</v>
      </c>
      <c r="D8681" t="s">
        <v>145</v>
      </c>
      <c r="E8681">
        <v>770357206</v>
      </c>
      <c r="F8681" t="s">
        <v>154</v>
      </c>
      <c r="G8681" t="s">
        <v>11370</v>
      </c>
      <c r="H8681" t="s">
        <v>30</v>
      </c>
      <c r="I8681" t="s">
        <v>31</v>
      </c>
      <c r="J8681" t="s">
        <v>18</v>
      </c>
      <c r="K8681">
        <v>2171.02</v>
      </c>
      <c r="L8681">
        <v>523.94000000000005</v>
      </c>
      <c r="M8681" t="s">
        <v>19</v>
      </c>
      <c r="N8681">
        <v>0.24133356671057801</v>
      </c>
      <c r="O8681" t="s">
        <v>11351</v>
      </c>
      <c r="P8681" t="s">
        <v>11354</v>
      </c>
      <c r="R8681" t="s">
        <v>11353</v>
      </c>
      <c r="S8681">
        <f>IF(SalesData[[#This Row],[Return Status]]="Returned",1,0)</f>
        <v>0</v>
      </c>
      <c r="U8681" s="2">
        <f>EOMONTH(SalesData[[#This Row],[Order Date]],0)</f>
        <v>45260</v>
      </c>
      <c r="V8681" s="9" t="str">
        <f>"Q"&amp;INT((MONTH(SalesData[[#This Row],[Order Date]])+2)/3)&amp;"-"&amp;YEAR(SalesData[[#This Row],[Order Date]])</f>
        <v>Q4-2023</v>
      </c>
    </row>
    <row r="8682" spans="1:22" x14ac:dyDescent="0.35">
      <c r="A8682" t="s">
        <v>8823</v>
      </c>
      <c r="B8682" s="1">
        <v>45247</v>
      </c>
      <c r="C8682" t="s">
        <v>205</v>
      </c>
      <c r="D8682" t="s">
        <v>80</v>
      </c>
      <c r="E8682">
        <v>9894579816</v>
      </c>
      <c r="F8682" t="s">
        <v>22</v>
      </c>
      <c r="G8682" t="s">
        <v>23</v>
      </c>
      <c r="H8682" t="s">
        <v>24</v>
      </c>
      <c r="I8682" t="s">
        <v>17</v>
      </c>
      <c r="J8682" t="s">
        <v>18</v>
      </c>
      <c r="K8682">
        <v>2039.44</v>
      </c>
      <c r="L8682">
        <v>501.25</v>
      </c>
      <c r="M8682" t="s">
        <v>19</v>
      </c>
      <c r="N8682">
        <v>0.24577825285372501</v>
      </c>
      <c r="O8682" t="s">
        <v>11351</v>
      </c>
      <c r="P8682" t="s">
        <v>11354</v>
      </c>
      <c r="R8682" t="s">
        <v>11353</v>
      </c>
      <c r="S8682">
        <f>IF(SalesData[[#This Row],[Return Status]]="Returned",1,0)</f>
        <v>0</v>
      </c>
      <c r="T8682">
        <v>2821.33</v>
      </c>
      <c r="U8682" s="2">
        <f>EOMONTH(SalesData[[#This Row],[Order Date]],0)</f>
        <v>45260</v>
      </c>
      <c r="V8682" s="9" t="str">
        <f>"Q"&amp;INT((MONTH(SalesData[[#This Row],[Order Date]])+2)/3)&amp;"-"&amp;YEAR(SalesData[[#This Row],[Order Date]])</f>
        <v>Q4-2023</v>
      </c>
    </row>
    <row r="8683" spans="1:22" x14ac:dyDescent="0.35">
      <c r="A8683" t="s">
        <v>8824</v>
      </c>
      <c r="B8683" s="1">
        <v>45234</v>
      </c>
      <c r="C8683" t="s">
        <v>38</v>
      </c>
      <c r="D8683" t="s">
        <v>99</v>
      </c>
      <c r="E8683">
        <v>971870377</v>
      </c>
      <c r="F8683" t="s">
        <v>172</v>
      </c>
      <c r="G8683" t="s">
        <v>141</v>
      </c>
      <c r="H8683" t="s">
        <v>121</v>
      </c>
      <c r="I8683" t="s">
        <v>17</v>
      </c>
      <c r="J8683" t="s">
        <v>62</v>
      </c>
      <c r="K8683">
        <v>2328.52</v>
      </c>
      <c r="L8683">
        <v>593.41999999999996</v>
      </c>
      <c r="M8683" t="s">
        <v>62</v>
      </c>
      <c r="N8683">
        <v>0.25484857334272398</v>
      </c>
      <c r="O8683" t="s">
        <v>11351</v>
      </c>
      <c r="P8683" t="s">
        <v>11354</v>
      </c>
      <c r="Q8683" t="s">
        <v>11359</v>
      </c>
      <c r="R8683" t="s">
        <v>11360</v>
      </c>
      <c r="S8683">
        <f>IF(SalesData[[#This Row],[Return Status]]="Returned",1,0)</f>
        <v>1</v>
      </c>
      <c r="T8683">
        <v>2793.38</v>
      </c>
      <c r="U8683" s="2">
        <f>EOMONTH(SalesData[[#This Row],[Order Date]],0)</f>
        <v>45260</v>
      </c>
      <c r="V8683" s="9" t="str">
        <f>"Q"&amp;INT((MONTH(SalesData[[#This Row],[Order Date]])+2)/3)&amp;"-"&amp;YEAR(SalesData[[#This Row],[Order Date]])</f>
        <v>Q4-2023</v>
      </c>
    </row>
    <row r="8684" spans="1:22" x14ac:dyDescent="0.35">
      <c r="A8684" t="s">
        <v>8825</v>
      </c>
      <c r="B8684" s="1">
        <v>45259</v>
      </c>
      <c r="C8684" t="s">
        <v>77</v>
      </c>
      <c r="D8684" t="s">
        <v>46</v>
      </c>
      <c r="E8684">
        <v>6124243247</v>
      </c>
      <c r="F8684" t="s">
        <v>68</v>
      </c>
      <c r="G8684" t="s">
        <v>69</v>
      </c>
      <c r="H8684" t="s">
        <v>41</v>
      </c>
      <c r="I8684" t="s">
        <v>31</v>
      </c>
      <c r="J8684" t="s">
        <v>62</v>
      </c>
      <c r="K8684">
        <v>904.11</v>
      </c>
      <c r="L8684">
        <v>131.71</v>
      </c>
      <c r="M8684" t="s">
        <v>62</v>
      </c>
      <c r="N8684">
        <v>0.145679176206435</v>
      </c>
      <c r="O8684" t="s">
        <v>11355</v>
      </c>
      <c r="P8684" t="s">
        <v>11352</v>
      </c>
      <c r="R8684" t="s">
        <v>11353</v>
      </c>
      <c r="S8684">
        <f>IF(SalesData[[#This Row],[Return Status]]="Returned",1,0)</f>
        <v>0</v>
      </c>
      <c r="T8684">
        <v>2081.52</v>
      </c>
      <c r="U8684" s="2">
        <f>EOMONTH(SalesData[[#This Row],[Order Date]],0)</f>
        <v>45260</v>
      </c>
      <c r="V8684" s="9" t="str">
        <f>"Q"&amp;INT((MONTH(SalesData[[#This Row],[Order Date]])+2)/3)&amp;"-"&amp;YEAR(SalesData[[#This Row],[Order Date]])</f>
        <v>Q4-2023</v>
      </c>
    </row>
    <row r="8685" spans="1:22" x14ac:dyDescent="0.35">
      <c r="A8685" t="s">
        <v>8826</v>
      </c>
      <c r="B8685" s="1">
        <v>45251</v>
      </c>
      <c r="C8685" t="s">
        <v>176</v>
      </c>
      <c r="D8685" t="s">
        <v>80</v>
      </c>
      <c r="E8685">
        <v>6433555083</v>
      </c>
      <c r="F8685" t="s">
        <v>137</v>
      </c>
      <c r="G8685" t="s">
        <v>34</v>
      </c>
      <c r="H8685" t="s">
        <v>35</v>
      </c>
      <c r="I8685" t="s">
        <v>36</v>
      </c>
      <c r="J8685" t="s">
        <v>62</v>
      </c>
      <c r="K8685">
        <v>867.88</v>
      </c>
      <c r="L8685">
        <v>103.34</v>
      </c>
      <c r="M8685" t="s">
        <v>62</v>
      </c>
      <c r="N8685">
        <v>0.119071761072959</v>
      </c>
      <c r="O8685" t="s">
        <v>11355</v>
      </c>
      <c r="P8685" t="s">
        <v>11352</v>
      </c>
      <c r="R8685" t="s">
        <v>11353</v>
      </c>
      <c r="S8685">
        <f>IF(SalesData[[#This Row],[Return Status]]="Returned",1,0)</f>
        <v>0</v>
      </c>
      <c r="U8685" s="2">
        <f>EOMONTH(SalesData[[#This Row],[Order Date]],0)</f>
        <v>45260</v>
      </c>
      <c r="V8685" s="9" t="str">
        <f>"Q"&amp;INT((MONTH(SalesData[[#This Row],[Order Date]])+2)/3)&amp;"-"&amp;YEAR(SalesData[[#This Row],[Order Date]])</f>
        <v>Q4-2023</v>
      </c>
    </row>
    <row r="8686" spans="1:22" x14ac:dyDescent="0.35">
      <c r="A8686" t="s">
        <v>8827</v>
      </c>
      <c r="B8686" s="1">
        <v>45238</v>
      </c>
      <c r="C8686" t="s">
        <v>67</v>
      </c>
      <c r="D8686" t="s">
        <v>72</v>
      </c>
      <c r="E8686">
        <v>8180293197</v>
      </c>
      <c r="F8686" t="s">
        <v>40</v>
      </c>
      <c r="G8686" t="s">
        <v>69</v>
      </c>
      <c r="H8686" t="s">
        <v>41</v>
      </c>
      <c r="I8686" t="s">
        <v>31</v>
      </c>
      <c r="J8686" t="s">
        <v>65</v>
      </c>
      <c r="K8686">
        <v>1172.82</v>
      </c>
      <c r="L8686">
        <v>194.88</v>
      </c>
      <c r="M8686" t="s">
        <v>65</v>
      </c>
      <c r="N8686">
        <v>0.166163605668389</v>
      </c>
      <c r="O8686" t="s">
        <v>11351</v>
      </c>
      <c r="P8686" t="s">
        <v>11352</v>
      </c>
      <c r="R8686" t="s">
        <v>11353</v>
      </c>
      <c r="S8686">
        <f>IF(SalesData[[#This Row],[Return Status]]="Returned",1,0)</f>
        <v>0</v>
      </c>
      <c r="T8686">
        <v>2081.52</v>
      </c>
      <c r="U8686" s="2">
        <f>EOMONTH(SalesData[[#This Row],[Order Date]],0)</f>
        <v>45260</v>
      </c>
      <c r="V8686" s="9" t="str">
        <f>"Q"&amp;INT((MONTH(SalesData[[#This Row],[Order Date]])+2)/3)&amp;"-"&amp;YEAR(SalesData[[#This Row],[Order Date]])</f>
        <v>Q4-2023</v>
      </c>
    </row>
    <row r="8687" spans="1:22" x14ac:dyDescent="0.35">
      <c r="A8687" t="s">
        <v>8828</v>
      </c>
      <c r="B8687" s="1">
        <v>45248</v>
      </c>
      <c r="C8687" t="s">
        <v>325</v>
      </c>
      <c r="D8687" t="s">
        <v>27</v>
      </c>
      <c r="E8687">
        <v>6360842907</v>
      </c>
      <c r="F8687" t="s">
        <v>222</v>
      </c>
      <c r="G8687" t="s">
        <v>164</v>
      </c>
      <c r="H8687" t="s">
        <v>165</v>
      </c>
      <c r="I8687" t="s">
        <v>36</v>
      </c>
      <c r="J8687" t="s">
        <v>18</v>
      </c>
      <c r="K8687">
        <v>1075.83</v>
      </c>
      <c r="L8687">
        <v>255.05</v>
      </c>
      <c r="M8687" t="s">
        <v>19</v>
      </c>
      <c r="N8687">
        <v>0.237072771720439</v>
      </c>
      <c r="O8687" t="s">
        <v>11351</v>
      </c>
      <c r="P8687" t="s">
        <v>11354</v>
      </c>
      <c r="Q8687" t="s">
        <v>11372</v>
      </c>
      <c r="R8687" t="s">
        <v>11360</v>
      </c>
      <c r="S8687">
        <f>IF(SalesData[[#This Row],[Return Status]]="Returned",1,0)</f>
        <v>1</v>
      </c>
      <c r="U8687" s="2">
        <f>EOMONTH(SalesData[[#This Row],[Order Date]],0)</f>
        <v>45260</v>
      </c>
      <c r="V8687" s="9" t="str">
        <f>"Q"&amp;INT((MONTH(SalesData[[#This Row],[Order Date]])+2)/3)&amp;"-"&amp;YEAR(SalesData[[#This Row],[Order Date]])</f>
        <v>Q4-2023</v>
      </c>
    </row>
    <row r="8688" spans="1:22" x14ac:dyDescent="0.35">
      <c r="A8688" t="s">
        <v>8829</v>
      </c>
      <c r="B8688" s="1">
        <v>45248</v>
      </c>
      <c r="C8688" t="s">
        <v>12</v>
      </c>
      <c r="D8688" t="s">
        <v>145</v>
      </c>
      <c r="E8688">
        <v>6635942522</v>
      </c>
      <c r="F8688" t="s">
        <v>140</v>
      </c>
      <c r="G8688" t="s">
        <v>141</v>
      </c>
      <c r="H8688" t="s">
        <v>121</v>
      </c>
      <c r="I8688" t="s">
        <v>17</v>
      </c>
      <c r="J8688" t="s">
        <v>19</v>
      </c>
      <c r="K8688">
        <v>4518.57</v>
      </c>
      <c r="L8688">
        <v>1023.11</v>
      </c>
      <c r="M8688" t="s">
        <v>19</v>
      </c>
      <c r="N8688">
        <v>0.226423403864497</v>
      </c>
      <c r="O8688" t="s">
        <v>11351</v>
      </c>
      <c r="P8688" t="s">
        <v>11354</v>
      </c>
      <c r="R8688" t="s">
        <v>11353</v>
      </c>
      <c r="S8688">
        <f>IF(SalesData[[#This Row],[Return Status]]="Returned",1,0)</f>
        <v>0</v>
      </c>
      <c r="T8688">
        <v>2793.38</v>
      </c>
      <c r="U8688" s="2">
        <f>EOMONTH(SalesData[[#This Row],[Order Date]],0)</f>
        <v>45260</v>
      </c>
      <c r="V8688" s="9" t="str">
        <f>"Q"&amp;INT((MONTH(SalesData[[#This Row],[Order Date]])+2)/3)&amp;"-"&amp;YEAR(SalesData[[#This Row],[Order Date]])</f>
        <v>Q4-2023</v>
      </c>
    </row>
    <row r="8689" spans="1:22" x14ac:dyDescent="0.35">
      <c r="A8689" t="s">
        <v>8830</v>
      </c>
      <c r="B8689" s="1">
        <v>45252</v>
      </c>
      <c r="C8689" t="s">
        <v>12</v>
      </c>
      <c r="D8689" t="s">
        <v>39</v>
      </c>
      <c r="E8689">
        <v>9644184703</v>
      </c>
      <c r="F8689" t="s">
        <v>14</v>
      </c>
      <c r="G8689" t="s">
        <v>15</v>
      </c>
      <c r="H8689" t="s">
        <v>16</v>
      </c>
      <c r="I8689" t="s">
        <v>17</v>
      </c>
      <c r="J8689" t="s">
        <v>18</v>
      </c>
      <c r="K8689">
        <v>2697.36</v>
      </c>
      <c r="L8689">
        <v>529.65</v>
      </c>
      <c r="M8689" t="s">
        <v>19</v>
      </c>
      <c r="N8689">
        <v>0.19635866180265099</v>
      </c>
      <c r="O8689" t="s">
        <v>11351</v>
      </c>
      <c r="P8689" t="s">
        <v>11352</v>
      </c>
      <c r="R8689" t="s">
        <v>11353</v>
      </c>
      <c r="S8689">
        <f>IF(SalesData[[#This Row],[Return Status]]="Returned",1,0)</f>
        <v>0</v>
      </c>
      <c r="T8689">
        <v>2085.91</v>
      </c>
      <c r="U8689" s="2">
        <f>EOMONTH(SalesData[[#This Row],[Order Date]],0)</f>
        <v>45260</v>
      </c>
      <c r="V8689" s="9" t="str">
        <f>"Q"&amp;INT((MONTH(SalesData[[#This Row],[Order Date]])+2)/3)&amp;"-"&amp;YEAR(SalesData[[#This Row],[Order Date]])</f>
        <v>Q4-2023</v>
      </c>
    </row>
    <row r="8690" spans="1:22" x14ac:dyDescent="0.35">
      <c r="A8690" t="s">
        <v>8831</v>
      </c>
      <c r="B8690" s="1">
        <v>45233</v>
      </c>
      <c r="C8690" t="s">
        <v>162</v>
      </c>
      <c r="D8690" t="s">
        <v>13</v>
      </c>
      <c r="E8690">
        <v>2525789735</v>
      </c>
      <c r="F8690" t="s">
        <v>64</v>
      </c>
      <c r="G8690" t="s">
        <v>15</v>
      </c>
      <c r="H8690" t="s">
        <v>16</v>
      </c>
      <c r="I8690" t="s">
        <v>17</v>
      </c>
      <c r="J8690" t="s">
        <v>62</v>
      </c>
      <c r="K8690">
        <v>3612.33</v>
      </c>
      <c r="L8690">
        <v>878.07</v>
      </c>
      <c r="M8690" t="s">
        <v>62</v>
      </c>
      <c r="N8690">
        <v>0.24307579872270799</v>
      </c>
      <c r="O8690" t="s">
        <v>11351</v>
      </c>
      <c r="P8690" t="s">
        <v>11354</v>
      </c>
      <c r="R8690" t="s">
        <v>11353</v>
      </c>
      <c r="S8690">
        <f>IF(SalesData[[#This Row],[Return Status]]="Returned",1,0)</f>
        <v>0</v>
      </c>
      <c r="T8690">
        <v>2085.91</v>
      </c>
      <c r="U8690" s="2">
        <f>EOMONTH(SalesData[[#This Row],[Order Date]],0)</f>
        <v>45260</v>
      </c>
      <c r="V8690" s="9" t="str">
        <f>"Q"&amp;INT((MONTH(SalesData[[#This Row],[Order Date]])+2)/3)&amp;"-"&amp;YEAR(SalesData[[#This Row],[Order Date]])</f>
        <v>Q4-2023</v>
      </c>
    </row>
    <row r="8691" spans="1:22" x14ac:dyDescent="0.35">
      <c r="A8691" t="s">
        <v>8832</v>
      </c>
      <c r="B8691" s="1">
        <v>45256</v>
      </c>
      <c r="C8691" t="s">
        <v>205</v>
      </c>
      <c r="D8691" t="s">
        <v>39</v>
      </c>
      <c r="E8691">
        <v>1917454329</v>
      </c>
      <c r="F8691" t="s">
        <v>172</v>
      </c>
      <c r="G8691" t="s">
        <v>141</v>
      </c>
      <c r="H8691" t="s">
        <v>121</v>
      </c>
      <c r="I8691" t="s">
        <v>17</v>
      </c>
      <c r="J8691" t="s">
        <v>19</v>
      </c>
      <c r="K8691">
        <v>2331.91</v>
      </c>
      <c r="L8691">
        <v>384.43</v>
      </c>
      <c r="M8691" t="s">
        <v>19</v>
      </c>
      <c r="N8691">
        <v>0.16485627661444899</v>
      </c>
      <c r="O8691" t="s">
        <v>11351</v>
      </c>
      <c r="P8691" t="s">
        <v>11352</v>
      </c>
      <c r="R8691" t="s">
        <v>11353</v>
      </c>
      <c r="S8691">
        <f>IF(SalesData[[#This Row],[Return Status]]="Returned",1,0)</f>
        <v>0</v>
      </c>
      <c r="T8691">
        <v>2793.38</v>
      </c>
      <c r="U8691" s="2">
        <f>EOMONTH(SalesData[[#This Row],[Order Date]],0)</f>
        <v>45260</v>
      </c>
      <c r="V8691" s="9" t="str">
        <f>"Q"&amp;INT((MONTH(SalesData[[#This Row],[Order Date]])+2)/3)&amp;"-"&amp;YEAR(SalesData[[#This Row],[Order Date]])</f>
        <v>Q4-2023</v>
      </c>
    </row>
    <row r="8692" spans="1:22" x14ac:dyDescent="0.35">
      <c r="A8692" t="s">
        <v>8833</v>
      </c>
      <c r="B8692" s="1">
        <v>45244</v>
      </c>
      <c r="C8692" t="s">
        <v>132</v>
      </c>
      <c r="D8692" t="s">
        <v>99</v>
      </c>
      <c r="E8692">
        <v>4854870627</v>
      </c>
      <c r="F8692" t="s">
        <v>88</v>
      </c>
      <c r="G8692" t="s">
        <v>89</v>
      </c>
      <c r="H8692" t="s">
        <v>90</v>
      </c>
      <c r="I8692" t="s">
        <v>31</v>
      </c>
      <c r="J8692" t="s">
        <v>18</v>
      </c>
      <c r="K8692">
        <v>1922.97</v>
      </c>
      <c r="L8692">
        <v>476.01</v>
      </c>
      <c r="M8692" t="s">
        <v>19</v>
      </c>
      <c r="N8692">
        <v>0.24753896316635199</v>
      </c>
      <c r="O8692" t="s">
        <v>11351</v>
      </c>
      <c r="P8692" t="s">
        <v>11354</v>
      </c>
      <c r="R8692" t="s">
        <v>11353</v>
      </c>
      <c r="S8692">
        <f>IF(SalesData[[#This Row],[Return Status]]="Returned",1,0)</f>
        <v>0</v>
      </c>
      <c r="T8692">
        <v>207.68</v>
      </c>
      <c r="U8692" s="2">
        <f>EOMONTH(SalesData[[#This Row],[Order Date]],0)</f>
        <v>45260</v>
      </c>
      <c r="V8692" s="9" t="str">
        <f>"Q"&amp;INT((MONTH(SalesData[[#This Row],[Order Date]])+2)/3)&amp;"-"&amp;YEAR(SalesData[[#This Row],[Order Date]])</f>
        <v>Q4-2023</v>
      </c>
    </row>
    <row r="8693" spans="1:22" x14ac:dyDescent="0.35">
      <c r="A8693" t="s">
        <v>8834</v>
      </c>
      <c r="B8693" s="1">
        <v>45250</v>
      </c>
      <c r="C8693" t="s">
        <v>205</v>
      </c>
      <c r="D8693" t="s">
        <v>145</v>
      </c>
      <c r="E8693">
        <v>4973075095</v>
      </c>
      <c r="F8693" t="s">
        <v>127</v>
      </c>
      <c r="G8693" t="s">
        <v>29</v>
      </c>
      <c r="H8693" t="s">
        <v>30</v>
      </c>
      <c r="I8693" t="s">
        <v>31</v>
      </c>
      <c r="J8693" t="s">
        <v>18</v>
      </c>
      <c r="K8693">
        <v>868.14</v>
      </c>
      <c r="L8693">
        <v>111.46</v>
      </c>
      <c r="M8693" t="s">
        <v>19</v>
      </c>
      <c r="N8693">
        <v>0.12838943027622299</v>
      </c>
      <c r="O8693" t="s">
        <v>11355</v>
      </c>
      <c r="P8693" t="s">
        <v>11352</v>
      </c>
      <c r="R8693" t="s">
        <v>11353</v>
      </c>
      <c r="S8693">
        <f>IF(SalesData[[#This Row],[Return Status]]="Returned",1,0)</f>
        <v>0</v>
      </c>
      <c r="T8693">
        <v>2788.38</v>
      </c>
      <c r="U8693" s="2">
        <f>EOMONTH(SalesData[[#This Row],[Order Date]],0)</f>
        <v>45260</v>
      </c>
      <c r="V8693" s="9" t="str">
        <f>"Q"&amp;INT((MONTH(SalesData[[#This Row],[Order Date]])+2)/3)&amp;"-"&amp;YEAR(SalesData[[#This Row],[Order Date]])</f>
        <v>Q4-2023</v>
      </c>
    </row>
    <row r="8694" spans="1:22" x14ac:dyDescent="0.35">
      <c r="A8694" t="s">
        <v>8835</v>
      </c>
      <c r="B8694" s="1">
        <v>45257</v>
      </c>
      <c r="C8694" t="s">
        <v>67</v>
      </c>
      <c r="D8694" t="s">
        <v>145</v>
      </c>
      <c r="E8694">
        <v>4105732062</v>
      </c>
      <c r="F8694" t="s">
        <v>50</v>
      </c>
      <c r="G8694" t="s">
        <v>34</v>
      </c>
      <c r="H8694" t="s">
        <v>35</v>
      </c>
      <c r="I8694" t="s">
        <v>36</v>
      </c>
      <c r="J8694" t="s">
        <v>19</v>
      </c>
      <c r="K8694">
        <v>1626.72</v>
      </c>
      <c r="L8694">
        <v>284.75</v>
      </c>
      <c r="M8694" t="s">
        <v>19</v>
      </c>
      <c r="N8694">
        <v>0.17504549031179301</v>
      </c>
      <c r="O8694" t="s">
        <v>11351</v>
      </c>
      <c r="P8694" t="s">
        <v>11352</v>
      </c>
      <c r="R8694" t="s">
        <v>11353</v>
      </c>
      <c r="S8694">
        <f>IF(SalesData[[#This Row],[Return Status]]="Returned",1,0)</f>
        <v>0</v>
      </c>
      <c r="U8694" s="2">
        <f>EOMONTH(SalesData[[#This Row],[Order Date]],0)</f>
        <v>45260</v>
      </c>
      <c r="V8694" s="9" t="str">
        <f>"Q"&amp;INT((MONTH(SalesData[[#This Row],[Order Date]])+2)/3)&amp;"-"&amp;YEAR(SalesData[[#This Row],[Order Date]])</f>
        <v>Q4-2023</v>
      </c>
    </row>
    <row r="8695" spans="1:22" x14ac:dyDescent="0.35">
      <c r="A8695" t="s">
        <v>8836</v>
      </c>
      <c r="B8695" s="1">
        <v>45256</v>
      </c>
      <c r="C8695" t="s">
        <v>113</v>
      </c>
      <c r="D8695" t="s">
        <v>27</v>
      </c>
      <c r="E8695">
        <v>2484308208</v>
      </c>
      <c r="F8695" t="s">
        <v>172</v>
      </c>
      <c r="G8695" t="s">
        <v>141</v>
      </c>
      <c r="H8695" t="s">
        <v>121</v>
      </c>
      <c r="I8695" t="s">
        <v>17</v>
      </c>
      <c r="J8695" t="s">
        <v>42</v>
      </c>
      <c r="K8695">
        <v>295.48</v>
      </c>
      <c r="L8695">
        <v>22.69</v>
      </c>
      <c r="M8695" t="s">
        <v>43</v>
      </c>
      <c r="N8695">
        <v>7.6790307296602106E-2</v>
      </c>
      <c r="O8695" t="s">
        <v>11361</v>
      </c>
      <c r="P8695" t="s">
        <v>11356</v>
      </c>
      <c r="R8695" t="s">
        <v>11353</v>
      </c>
      <c r="S8695">
        <f>IF(SalesData[[#This Row],[Return Status]]="Returned",1,0)</f>
        <v>0</v>
      </c>
      <c r="T8695">
        <v>2793.38</v>
      </c>
      <c r="U8695" s="2">
        <f>EOMONTH(SalesData[[#This Row],[Order Date]],0)</f>
        <v>45260</v>
      </c>
      <c r="V8695" s="9" t="str">
        <f>"Q"&amp;INT((MONTH(SalesData[[#This Row],[Order Date]])+2)/3)&amp;"-"&amp;YEAR(SalesData[[#This Row],[Order Date]])</f>
        <v>Q4-2023</v>
      </c>
    </row>
    <row r="8696" spans="1:22" x14ac:dyDescent="0.35">
      <c r="A8696" t="s">
        <v>8837</v>
      </c>
      <c r="B8696" s="1">
        <v>45233</v>
      </c>
      <c r="C8696" t="s">
        <v>94</v>
      </c>
      <c r="D8696" t="s">
        <v>13</v>
      </c>
      <c r="E8696">
        <v>2978446356</v>
      </c>
      <c r="F8696" t="s">
        <v>78</v>
      </c>
      <c r="G8696" t="s">
        <v>15</v>
      </c>
      <c r="H8696" t="s">
        <v>16</v>
      </c>
      <c r="I8696" t="s">
        <v>17</v>
      </c>
      <c r="J8696" t="s">
        <v>65</v>
      </c>
      <c r="K8696">
        <v>439.14</v>
      </c>
      <c r="L8696">
        <v>128.65</v>
      </c>
      <c r="M8696" t="s">
        <v>65</v>
      </c>
      <c r="N8696">
        <v>0.29295896525026199</v>
      </c>
      <c r="O8696" t="s">
        <v>11361</v>
      </c>
      <c r="P8696" t="s">
        <v>11354</v>
      </c>
      <c r="R8696" t="s">
        <v>11353</v>
      </c>
      <c r="S8696">
        <f>IF(SalesData[[#This Row],[Return Status]]="Returned",1,0)</f>
        <v>0</v>
      </c>
      <c r="T8696">
        <v>2085.91</v>
      </c>
      <c r="U8696" s="2">
        <f>EOMONTH(SalesData[[#This Row],[Order Date]],0)</f>
        <v>45260</v>
      </c>
      <c r="V8696" s="9" t="str">
        <f>"Q"&amp;INT((MONTH(SalesData[[#This Row],[Order Date]])+2)/3)&amp;"-"&amp;YEAR(SalesData[[#This Row],[Order Date]])</f>
        <v>Q4-2023</v>
      </c>
    </row>
    <row r="8697" spans="1:22" x14ac:dyDescent="0.35">
      <c r="A8697" t="s">
        <v>8838</v>
      </c>
      <c r="B8697" s="1">
        <v>45250</v>
      </c>
      <c r="C8697" t="s">
        <v>149</v>
      </c>
      <c r="D8697" t="s">
        <v>99</v>
      </c>
      <c r="E8697">
        <v>8337755960</v>
      </c>
      <c r="F8697" t="s">
        <v>357</v>
      </c>
      <c r="G8697" t="s">
        <v>164</v>
      </c>
      <c r="H8697" t="s">
        <v>165</v>
      </c>
      <c r="I8697" t="s">
        <v>36</v>
      </c>
      <c r="J8697" t="s">
        <v>19</v>
      </c>
      <c r="K8697">
        <v>416.07</v>
      </c>
      <c r="L8697">
        <v>39.03</v>
      </c>
      <c r="M8697" t="s">
        <v>19</v>
      </c>
      <c r="N8697">
        <v>9.3806330665512999E-2</v>
      </c>
      <c r="O8697" t="s">
        <v>11361</v>
      </c>
      <c r="P8697" t="s">
        <v>11356</v>
      </c>
      <c r="Q8697" t="s">
        <v>11373</v>
      </c>
      <c r="R8697" t="s">
        <v>11360</v>
      </c>
      <c r="S8697">
        <f>IF(SalesData[[#This Row],[Return Status]]="Returned",1,0)</f>
        <v>1</v>
      </c>
      <c r="U8697" s="2">
        <f>EOMONTH(SalesData[[#This Row],[Order Date]],0)</f>
        <v>45260</v>
      </c>
      <c r="V8697" s="9" t="str">
        <f>"Q"&amp;INT((MONTH(SalesData[[#This Row],[Order Date]])+2)/3)&amp;"-"&amp;YEAR(SalesData[[#This Row],[Order Date]])</f>
        <v>Q4-2023</v>
      </c>
    </row>
    <row r="8698" spans="1:22" x14ac:dyDescent="0.35">
      <c r="A8698" t="s">
        <v>8839</v>
      </c>
      <c r="B8698" s="1">
        <v>45238</v>
      </c>
      <c r="C8698" t="s">
        <v>67</v>
      </c>
      <c r="D8698" t="s">
        <v>46</v>
      </c>
      <c r="E8698">
        <v>5021042440</v>
      </c>
      <c r="F8698" t="s">
        <v>109</v>
      </c>
      <c r="G8698" t="s">
        <v>280</v>
      </c>
      <c r="H8698" t="s">
        <v>60</v>
      </c>
      <c r="I8698" t="s">
        <v>31</v>
      </c>
      <c r="J8698" t="s">
        <v>42</v>
      </c>
      <c r="K8698">
        <v>1238.8699999999999</v>
      </c>
      <c r="L8698">
        <v>62.33</v>
      </c>
      <c r="M8698" t="s">
        <v>43</v>
      </c>
      <c r="N8698">
        <v>5.0311977850783403E-2</v>
      </c>
      <c r="O8698" t="s">
        <v>11351</v>
      </c>
      <c r="P8698" t="s">
        <v>11356</v>
      </c>
      <c r="R8698" t="s">
        <v>11353</v>
      </c>
      <c r="S8698">
        <f>IF(SalesData[[#This Row],[Return Status]]="Returned",1,0)</f>
        <v>0</v>
      </c>
      <c r="U8698" s="2">
        <f>EOMONTH(SalesData[[#This Row],[Order Date]],0)</f>
        <v>45260</v>
      </c>
      <c r="V8698" s="9" t="str">
        <f>"Q"&amp;INT((MONTH(SalesData[[#This Row],[Order Date]])+2)/3)&amp;"-"&amp;YEAR(SalesData[[#This Row],[Order Date]])</f>
        <v>Q4-2023</v>
      </c>
    </row>
    <row r="8699" spans="1:22" x14ac:dyDescent="0.35">
      <c r="A8699" t="s">
        <v>8840</v>
      </c>
      <c r="B8699" s="1">
        <v>45232</v>
      </c>
      <c r="C8699" t="s">
        <v>87</v>
      </c>
      <c r="D8699" t="s">
        <v>39</v>
      </c>
      <c r="E8699">
        <v>1445050310</v>
      </c>
      <c r="F8699" t="s">
        <v>68</v>
      </c>
      <c r="G8699" t="s">
        <v>11358</v>
      </c>
      <c r="H8699" t="s">
        <v>41</v>
      </c>
      <c r="I8699" t="s">
        <v>31</v>
      </c>
      <c r="J8699" t="s">
        <v>19</v>
      </c>
      <c r="K8699">
        <v>3307.9</v>
      </c>
      <c r="L8699">
        <v>589.95000000000005</v>
      </c>
      <c r="M8699" t="s">
        <v>19</v>
      </c>
      <c r="N8699">
        <v>0.17834577828834</v>
      </c>
      <c r="O8699" t="s">
        <v>11351</v>
      </c>
      <c r="P8699" t="s">
        <v>11352</v>
      </c>
      <c r="Q8699" t="s">
        <v>11363</v>
      </c>
      <c r="R8699" t="s">
        <v>11360</v>
      </c>
      <c r="S8699">
        <f>IF(SalesData[[#This Row],[Return Status]]="Returned",1,0)</f>
        <v>1</v>
      </c>
      <c r="U8699" s="2">
        <f>EOMONTH(SalesData[[#This Row],[Order Date]],0)</f>
        <v>45260</v>
      </c>
      <c r="V8699" s="9" t="str">
        <f>"Q"&amp;INT((MONTH(SalesData[[#This Row],[Order Date]])+2)/3)&amp;"-"&amp;YEAR(SalesData[[#This Row],[Order Date]])</f>
        <v>Q4-2023</v>
      </c>
    </row>
    <row r="8700" spans="1:22" x14ac:dyDescent="0.35">
      <c r="A8700" t="s">
        <v>8841</v>
      </c>
      <c r="B8700" s="1">
        <v>45259</v>
      </c>
      <c r="C8700" t="s">
        <v>57</v>
      </c>
      <c r="D8700" t="s">
        <v>27</v>
      </c>
      <c r="E8700">
        <v>9872656379</v>
      </c>
      <c r="F8700" t="s">
        <v>185</v>
      </c>
      <c r="G8700" t="s">
        <v>164</v>
      </c>
      <c r="H8700" t="s">
        <v>165</v>
      </c>
      <c r="I8700" t="s">
        <v>36</v>
      </c>
      <c r="J8700" t="s">
        <v>61</v>
      </c>
      <c r="K8700">
        <v>4214.43</v>
      </c>
      <c r="L8700">
        <v>542.59</v>
      </c>
      <c r="M8700" t="s">
        <v>62</v>
      </c>
      <c r="N8700">
        <v>0.12874576158578999</v>
      </c>
      <c r="O8700" t="s">
        <v>11351</v>
      </c>
      <c r="P8700" t="s">
        <v>11352</v>
      </c>
      <c r="R8700" t="s">
        <v>11353</v>
      </c>
      <c r="S8700">
        <f>IF(SalesData[[#This Row],[Return Status]]="Returned",1,0)</f>
        <v>0</v>
      </c>
      <c r="U8700" s="2">
        <f>EOMONTH(SalesData[[#This Row],[Order Date]],0)</f>
        <v>45260</v>
      </c>
      <c r="V8700" s="9" t="str">
        <f>"Q"&amp;INT((MONTH(SalesData[[#This Row],[Order Date]])+2)/3)&amp;"-"&amp;YEAR(SalesData[[#This Row],[Order Date]])</f>
        <v>Q4-2023</v>
      </c>
    </row>
    <row r="8701" spans="1:22" x14ac:dyDescent="0.35">
      <c r="A8701" t="s">
        <v>8842</v>
      </c>
      <c r="B8701" s="1">
        <v>45233</v>
      </c>
      <c r="C8701" t="s">
        <v>77</v>
      </c>
      <c r="D8701" t="s">
        <v>145</v>
      </c>
      <c r="E8701">
        <v>4724008637</v>
      </c>
      <c r="F8701" t="s">
        <v>109</v>
      </c>
      <c r="G8701" t="s">
        <v>59</v>
      </c>
      <c r="H8701" t="s">
        <v>60</v>
      </c>
      <c r="I8701" t="s">
        <v>31</v>
      </c>
      <c r="J8701" t="s">
        <v>62</v>
      </c>
      <c r="K8701">
        <v>4734.75</v>
      </c>
      <c r="L8701">
        <v>894.78</v>
      </c>
      <c r="M8701" t="s">
        <v>62</v>
      </c>
      <c r="N8701">
        <v>0.18898146681451</v>
      </c>
      <c r="O8701" t="s">
        <v>11351</v>
      </c>
      <c r="P8701" t="s">
        <v>11352</v>
      </c>
      <c r="R8701" t="s">
        <v>11353</v>
      </c>
      <c r="S8701">
        <f>IF(SalesData[[#This Row],[Return Status]]="Returned",1,0)</f>
        <v>0</v>
      </c>
      <c r="T8701">
        <v>2183.56</v>
      </c>
      <c r="U8701" s="2">
        <f>EOMONTH(SalesData[[#This Row],[Order Date]],0)</f>
        <v>45260</v>
      </c>
      <c r="V8701" s="9" t="str">
        <f>"Q"&amp;INT((MONTH(SalesData[[#This Row],[Order Date]])+2)/3)&amp;"-"&amp;YEAR(SalesData[[#This Row],[Order Date]])</f>
        <v>Q4-2023</v>
      </c>
    </row>
    <row r="8702" spans="1:22" x14ac:dyDescent="0.35">
      <c r="A8702" t="s">
        <v>8843</v>
      </c>
      <c r="B8702" s="1">
        <v>45245</v>
      </c>
      <c r="C8702" t="s">
        <v>57</v>
      </c>
      <c r="D8702" t="s">
        <v>46</v>
      </c>
      <c r="E8702">
        <v>9214887386</v>
      </c>
      <c r="F8702" t="s">
        <v>172</v>
      </c>
      <c r="G8702" t="s">
        <v>236</v>
      </c>
      <c r="H8702" t="s">
        <v>121</v>
      </c>
      <c r="I8702" t="s">
        <v>17</v>
      </c>
      <c r="J8702" t="s">
        <v>18</v>
      </c>
      <c r="K8702">
        <v>4152.3900000000003</v>
      </c>
      <c r="L8702">
        <v>655.26</v>
      </c>
      <c r="M8702" t="s">
        <v>19</v>
      </c>
      <c r="N8702">
        <v>0.15780309652995</v>
      </c>
      <c r="O8702" t="s">
        <v>11351</v>
      </c>
      <c r="P8702" t="s">
        <v>11352</v>
      </c>
      <c r="R8702" t="s">
        <v>11353</v>
      </c>
      <c r="S8702">
        <f>IF(SalesData[[#This Row],[Return Status]]="Returned",1,0)</f>
        <v>0</v>
      </c>
      <c r="U8702" s="2">
        <f>EOMONTH(SalesData[[#This Row],[Order Date]],0)</f>
        <v>45260</v>
      </c>
      <c r="V8702" s="9" t="str">
        <f>"Q"&amp;INT((MONTH(SalesData[[#This Row],[Order Date]])+2)/3)&amp;"-"&amp;YEAR(SalesData[[#This Row],[Order Date]])</f>
        <v>Q4-2023</v>
      </c>
    </row>
    <row r="8703" spans="1:22" x14ac:dyDescent="0.35">
      <c r="A8703" t="s">
        <v>8844</v>
      </c>
      <c r="B8703" s="1">
        <v>45241</v>
      </c>
      <c r="C8703" t="s">
        <v>188</v>
      </c>
      <c r="D8703" t="s">
        <v>72</v>
      </c>
      <c r="E8703">
        <v>3742821414</v>
      </c>
      <c r="F8703" t="s">
        <v>129</v>
      </c>
      <c r="G8703" t="s">
        <v>54</v>
      </c>
      <c r="H8703" t="s">
        <v>55</v>
      </c>
      <c r="I8703" t="s">
        <v>31</v>
      </c>
      <c r="J8703" t="s">
        <v>19</v>
      </c>
      <c r="K8703">
        <v>2459.21</v>
      </c>
      <c r="L8703">
        <v>113.52</v>
      </c>
      <c r="M8703" t="s">
        <v>19</v>
      </c>
      <c r="N8703">
        <v>4.6161165577563501E-2</v>
      </c>
      <c r="O8703" t="s">
        <v>11351</v>
      </c>
      <c r="P8703" t="s">
        <v>11356</v>
      </c>
      <c r="R8703" t="s">
        <v>11353</v>
      </c>
      <c r="S8703">
        <f>IF(SalesData[[#This Row],[Return Status]]="Returned",1,0)</f>
        <v>0</v>
      </c>
      <c r="U8703" s="2">
        <f>EOMONTH(SalesData[[#This Row],[Order Date]],0)</f>
        <v>45260</v>
      </c>
      <c r="V8703" s="9" t="str">
        <f>"Q"&amp;INT((MONTH(SalesData[[#This Row],[Order Date]])+2)/3)&amp;"-"&amp;YEAR(SalesData[[#This Row],[Order Date]])</f>
        <v>Q4-2023</v>
      </c>
    </row>
    <row r="8704" spans="1:22" x14ac:dyDescent="0.35">
      <c r="A8704" t="s">
        <v>8845</v>
      </c>
      <c r="B8704" s="1">
        <v>45237</v>
      </c>
      <c r="C8704" t="s">
        <v>94</v>
      </c>
      <c r="D8704" t="s">
        <v>13</v>
      </c>
      <c r="E8704">
        <v>5410818118</v>
      </c>
      <c r="F8704" t="s">
        <v>185</v>
      </c>
      <c r="G8704" t="s">
        <v>164</v>
      </c>
      <c r="H8704" t="s">
        <v>165</v>
      </c>
      <c r="I8704" t="s">
        <v>36</v>
      </c>
      <c r="J8704" t="s">
        <v>19</v>
      </c>
      <c r="K8704">
        <v>2565.19</v>
      </c>
      <c r="L8704">
        <v>675.32</v>
      </c>
      <c r="M8704" t="s">
        <v>19</v>
      </c>
      <c r="N8704">
        <v>0.26326315009804302</v>
      </c>
      <c r="O8704" t="s">
        <v>11351</v>
      </c>
      <c r="P8704" t="s">
        <v>11354</v>
      </c>
      <c r="R8704" t="s">
        <v>11353</v>
      </c>
      <c r="S8704">
        <f>IF(SalesData[[#This Row],[Return Status]]="Returned",1,0)</f>
        <v>0</v>
      </c>
      <c r="U8704" s="2">
        <f>EOMONTH(SalesData[[#This Row],[Order Date]],0)</f>
        <v>45260</v>
      </c>
      <c r="V8704" s="9" t="str">
        <f>"Q"&amp;INT((MONTH(SalesData[[#This Row],[Order Date]])+2)/3)&amp;"-"&amp;YEAR(SalesData[[#This Row],[Order Date]])</f>
        <v>Q4-2023</v>
      </c>
    </row>
    <row r="8705" spans="1:22" x14ac:dyDescent="0.35">
      <c r="A8705" t="s">
        <v>8846</v>
      </c>
      <c r="B8705" s="1">
        <v>45250</v>
      </c>
      <c r="C8705" t="s">
        <v>205</v>
      </c>
      <c r="D8705" t="s">
        <v>46</v>
      </c>
      <c r="E8705">
        <v>8275421195</v>
      </c>
      <c r="F8705" t="s">
        <v>152</v>
      </c>
      <c r="G8705" t="s">
        <v>23</v>
      </c>
      <c r="H8705" t="s">
        <v>24</v>
      </c>
      <c r="I8705" t="s">
        <v>17</v>
      </c>
      <c r="J8705" t="s">
        <v>43</v>
      </c>
      <c r="K8705">
        <v>732.78</v>
      </c>
      <c r="L8705">
        <v>159.09</v>
      </c>
      <c r="M8705" t="s">
        <v>43</v>
      </c>
      <c r="N8705">
        <v>0.21710472447392101</v>
      </c>
      <c r="O8705" t="s">
        <v>11355</v>
      </c>
      <c r="P8705" t="s">
        <v>11354</v>
      </c>
      <c r="R8705" t="s">
        <v>11353</v>
      </c>
      <c r="S8705">
        <f>IF(SalesData[[#This Row],[Return Status]]="Returned",1,0)</f>
        <v>0</v>
      </c>
      <c r="T8705">
        <v>2821.33</v>
      </c>
      <c r="U8705" s="2">
        <f>EOMONTH(SalesData[[#This Row],[Order Date]],0)</f>
        <v>45260</v>
      </c>
      <c r="V8705" s="9" t="str">
        <f>"Q"&amp;INT((MONTH(SalesData[[#This Row],[Order Date]])+2)/3)&amp;"-"&amp;YEAR(SalesData[[#This Row],[Order Date]])</f>
        <v>Q4-2023</v>
      </c>
    </row>
    <row r="8706" spans="1:22" x14ac:dyDescent="0.35">
      <c r="A8706" t="s">
        <v>8847</v>
      </c>
      <c r="B8706" s="1">
        <v>45245</v>
      </c>
      <c r="C8706" t="s">
        <v>57</v>
      </c>
      <c r="D8706" t="s">
        <v>46</v>
      </c>
      <c r="E8706">
        <v>2749158659</v>
      </c>
      <c r="F8706" t="s">
        <v>170</v>
      </c>
      <c r="G8706" t="s">
        <v>69</v>
      </c>
      <c r="H8706" t="s">
        <v>41</v>
      </c>
      <c r="I8706" t="s">
        <v>31</v>
      </c>
      <c r="J8706" t="s">
        <v>43</v>
      </c>
      <c r="K8706">
        <v>3587.22</v>
      </c>
      <c r="L8706">
        <v>301.38</v>
      </c>
      <c r="M8706" t="s">
        <v>43</v>
      </c>
      <c r="N8706">
        <v>8.4014919631358001E-2</v>
      </c>
      <c r="O8706" t="s">
        <v>11351</v>
      </c>
      <c r="P8706" t="s">
        <v>11356</v>
      </c>
      <c r="R8706" t="s">
        <v>11353</v>
      </c>
      <c r="S8706">
        <f>IF(SalesData[[#This Row],[Return Status]]="Returned",1,0)</f>
        <v>0</v>
      </c>
      <c r="T8706">
        <v>2081.52</v>
      </c>
      <c r="U8706" s="2">
        <f>EOMONTH(SalesData[[#This Row],[Order Date]],0)</f>
        <v>45260</v>
      </c>
      <c r="V8706" s="9" t="str">
        <f>"Q"&amp;INT((MONTH(SalesData[[#This Row],[Order Date]])+2)/3)&amp;"-"&amp;YEAR(SalesData[[#This Row],[Order Date]])</f>
        <v>Q4-2023</v>
      </c>
    </row>
    <row r="8707" spans="1:22" x14ac:dyDescent="0.35">
      <c r="A8707" t="s">
        <v>8848</v>
      </c>
      <c r="B8707" s="1">
        <v>45258</v>
      </c>
      <c r="C8707" t="s">
        <v>111</v>
      </c>
      <c r="D8707" t="s">
        <v>13</v>
      </c>
      <c r="E8707">
        <v>6255144060</v>
      </c>
      <c r="F8707" t="s">
        <v>83</v>
      </c>
      <c r="G8707" t="s">
        <v>84</v>
      </c>
      <c r="H8707" t="s">
        <v>85</v>
      </c>
      <c r="I8707" t="s">
        <v>31</v>
      </c>
      <c r="J8707" t="s">
        <v>43</v>
      </c>
      <c r="K8707">
        <v>2841.63</v>
      </c>
      <c r="L8707">
        <v>475.96</v>
      </c>
      <c r="M8707" t="s">
        <v>43</v>
      </c>
      <c r="N8707">
        <v>0.167495416363144</v>
      </c>
      <c r="O8707" t="s">
        <v>11351</v>
      </c>
      <c r="P8707" t="s">
        <v>11352</v>
      </c>
      <c r="R8707" t="s">
        <v>11353</v>
      </c>
      <c r="S8707">
        <f>IF(SalesData[[#This Row],[Return Status]]="Returned",1,0)</f>
        <v>0</v>
      </c>
      <c r="T8707">
        <v>847.14</v>
      </c>
      <c r="U8707" s="2">
        <f>EOMONTH(SalesData[[#This Row],[Order Date]],0)</f>
        <v>45260</v>
      </c>
      <c r="V8707" s="9" t="str">
        <f>"Q"&amp;INT((MONTH(SalesData[[#This Row],[Order Date]])+2)/3)&amp;"-"&amp;YEAR(SalesData[[#This Row],[Order Date]])</f>
        <v>Q4-2023</v>
      </c>
    </row>
    <row r="8708" spans="1:22" x14ac:dyDescent="0.35">
      <c r="A8708" t="s">
        <v>8849</v>
      </c>
      <c r="B8708" s="1">
        <v>45247</v>
      </c>
      <c r="C8708" t="s">
        <v>52</v>
      </c>
      <c r="D8708" t="s">
        <v>46</v>
      </c>
      <c r="E8708">
        <v>890575554</v>
      </c>
      <c r="F8708" t="s">
        <v>33</v>
      </c>
      <c r="G8708" t="s">
        <v>34</v>
      </c>
      <c r="H8708" t="s">
        <v>35</v>
      </c>
      <c r="I8708" t="s">
        <v>36</v>
      </c>
      <c r="J8708" t="s">
        <v>19</v>
      </c>
      <c r="K8708">
        <v>4386.74</v>
      </c>
      <c r="L8708">
        <v>383.34</v>
      </c>
      <c r="M8708" t="s">
        <v>19</v>
      </c>
      <c r="N8708">
        <v>8.7386077132449197E-2</v>
      </c>
      <c r="O8708" t="s">
        <v>11351</v>
      </c>
      <c r="P8708" t="s">
        <v>11356</v>
      </c>
      <c r="R8708" t="s">
        <v>11353</v>
      </c>
      <c r="S8708">
        <f>IF(SalesData[[#This Row],[Return Status]]="Returned",1,0)</f>
        <v>0</v>
      </c>
      <c r="U8708" s="2">
        <f>EOMONTH(SalesData[[#This Row],[Order Date]],0)</f>
        <v>45260</v>
      </c>
      <c r="V8708" s="9" t="str">
        <f>"Q"&amp;INT((MONTH(SalesData[[#This Row],[Order Date]])+2)/3)&amp;"-"&amp;YEAR(SalesData[[#This Row],[Order Date]])</f>
        <v>Q4-2023</v>
      </c>
    </row>
    <row r="8709" spans="1:22" x14ac:dyDescent="0.35">
      <c r="A8709" t="s">
        <v>8850</v>
      </c>
      <c r="B8709" s="1">
        <v>45256</v>
      </c>
      <c r="C8709" t="s">
        <v>144</v>
      </c>
      <c r="D8709" t="s">
        <v>39</v>
      </c>
      <c r="E8709">
        <v>5367018095</v>
      </c>
      <c r="F8709" t="s">
        <v>120</v>
      </c>
      <c r="G8709" t="s">
        <v>236</v>
      </c>
      <c r="H8709" t="s">
        <v>121</v>
      </c>
      <c r="I8709" t="s">
        <v>17</v>
      </c>
      <c r="J8709" t="s">
        <v>42</v>
      </c>
      <c r="K8709">
        <v>1567.02</v>
      </c>
      <c r="L8709">
        <v>354.48</v>
      </c>
      <c r="M8709" t="s">
        <v>43</v>
      </c>
      <c r="N8709">
        <v>0.22621281157866499</v>
      </c>
      <c r="O8709" t="s">
        <v>11351</v>
      </c>
      <c r="P8709" t="s">
        <v>11354</v>
      </c>
      <c r="R8709" t="s">
        <v>11353</v>
      </c>
      <c r="S8709">
        <f>IF(SalesData[[#This Row],[Return Status]]="Returned",1,0)</f>
        <v>0</v>
      </c>
      <c r="U8709" s="2">
        <f>EOMONTH(SalesData[[#This Row],[Order Date]],0)</f>
        <v>45260</v>
      </c>
      <c r="V8709" s="9" t="str">
        <f>"Q"&amp;INT((MONTH(SalesData[[#This Row],[Order Date]])+2)/3)&amp;"-"&amp;YEAR(SalesData[[#This Row],[Order Date]])</f>
        <v>Q4-2023</v>
      </c>
    </row>
    <row r="8710" spans="1:22" x14ac:dyDescent="0.35">
      <c r="A8710" t="s">
        <v>8851</v>
      </c>
      <c r="B8710" s="1">
        <v>45231</v>
      </c>
      <c r="C8710" t="s">
        <v>111</v>
      </c>
      <c r="D8710" t="s">
        <v>39</v>
      </c>
      <c r="E8710">
        <v>1947265582</v>
      </c>
      <c r="F8710" t="s">
        <v>50</v>
      </c>
      <c r="G8710" t="s">
        <v>34</v>
      </c>
      <c r="H8710" t="s">
        <v>35</v>
      </c>
      <c r="I8710" t="s">
        <v>36</v>
      </c>
      <c r="J8710" t="s">
        <v>19</v>
      </c>
      <c r="K8710">
        <v>625.79</v>
      </c>
      <c r="L8710">
        <v>175.5</v>
      </c>
      <c r="M8710" t="s">
        <v>19</v>
      </c>
      <c r="N8710">
        <v>0.28044551686668001</v>
      </c>
      <c r="O8710" t="s">
        <v>11355</v>
      </c>
      <c r="P8710" t="s">
        <v>11354</v>
      </c>
      <c r="R8710" t="s">
        <v>11353</v>
      </c>
      <c r="S8710">
        <f>IF(SalesData[[#This Row],[Return Status]]="Returned",1,0)</f>
        <v>0</v>
      </c>
      <c r="U8710" s="2">
        <f>EOMONTH(SalesData[[#This Row],[Order Date]],0)</f>
        <v>45260</v>
      </c>
      <c r="V8710" s="9" t="str">
        <f>"Q"&amp;INT((MONTH(SalesData[[#This Row],[Order Date]])+2)/3)&amp;"-"&amp;YEAR(SalesData[[#This Row],[Order Date]])</f>
        <v>Q4-2023</v>
      </c>
    </row>
    <row r="8711" spans="1:22" x14ac:dyDescent="0.35">
      <c r="A8711" t="s">
        <v>8852</v>
      </c>
      <c r="B8711" s="1">
        <v>45242</v>
      </c>
      <c r="C8711" t="s">
        <v>92</v>
      </c>
      <c r="D8711" t="s">
        <v>46</v>
      </c>
      <c r="E8711">
        <v>6198788566</v>
      </c>
      <c r="F8711" t="s">
        <v>114</v>
      </c>
      <c r="G8711" t="s">
        <v>59</v>
      </c>
      <c r="H8711" t="s">
        <v>60</v>
      </c>
      <c r="I8711" t="s">
        <v>31</v>
      </c>
      <c r="J8711" t="s">
        <v>61</v>
      </c>
      <c r="K8711">
        <v>1191.1600000000001</v>
      </c>
      <c r="L8711">
        <v>311.89</v>
      </c>
      <c r="M8711" t="s">
        <v>62</v>
      </c>
      <c r="N8711">
        <v>0.26183720071191102</v>
      </c>
      <c r="O8711" t="s">
        <v>11351</v>
      </c>
      <c r="P8711" t="s">
        <v>11354</v>
      </c>
      <c r="R8711" t="s">
        <v>11353</v>
      </c>
      <c r="S8711">
        <f>IF(SalesData[[#This Row],[Return Status]]="Returned",1,0)</f>
        <v>0</v>
      </c>
      <c r="T8711">
        <v>2183.56</v>
      </c>
      <c r="U8711" s="2">
        <f>EOMONTH(SalesData[[#This Row],[Order Date]],0)</f>
        <v>45260</v>
      </c>
      <c r="V8711" s="9" t="str">
        <f>"Q"&amp;INT((MONTH(SalesData[[#This Row],[Order Date]])+2)/3)&amp;"-"&amp;YEAR(SalesData[[#This Row],[Order Date]])</f>
        <v>Q4-2023</v>
      </c>
    </row>
    <row r="8712" spans="1:22" x14ac:dyDescent="0.35">
      <c r="A8712" t="s">
        <v>8853</v>
      </c>
      <c r="B8712" s="1">
        <v>45231</v>
      </c>
      <c r="C8712" t="s">
        <v>124</v>
      </c>
      <c r="D8712" t="s">
        <v>27</v>
      </c>
      <c r="E8712">
        <v>9106996934</v>
      </c>
      <c r="F8712" t="s">
        <v>387</v>
      </c>
      <c r="G8712" t="s">
        <v>89</v>
      </c>
      <c r="H8712" t="s">
        <v>90</v>
      </c>
      <c r="I8712" t="s">
        <v>31</v>
      </c>
      <c r="J8712" t="s">
        <v>19</v>
      </c>
      <c r="K8712">
        <v>4527</v>
      </c>
      <c r="L8712">
        <v>865.57</v>
      </c>
      <c r="M8712" t="s">
        <v>19</v>
      </c>
      <c r="N8712">
        <v>0.19120167881599301</v>
      </c>
      <c r="O8712" t="s">
        <v>11351</v>
      </c>
      <c r="P8712" t="s">
        <v>11352</v>
      </c>
      <c r="R8712" t="s">
        <v>11353</v>
      </c>
      <c r="S8712">
        <f>IF(SalesData[[#This Row],[Return Status]]="Returned",1,0)</f>
        <v>0</v>
      </c>
      <c r="T8712">
        <v>207.68</v>
      </c>
      <c r="U8712" s="2">
        <f>EOMONTH(SalesData[[#This Row],[Order Date]],0)</f>
        <v>45260</v>
      </c>
      <c r="V8712" s="9" t="str">
        <f>"Q"&amp;INT((MONTH(SalesData[[#This Row],[Order Date]])+2)/3)&amp;"-"&amp;YEAR(SalesData[[#This Row],[Order Date]])</f>
        <v>Q4-2023</v>
      </c>
    </row>
    <row r="8713" spans="1:22" x14ac:dyDescent="0.35">
      <c r="A8713" t="s">
        <v>8854</v>
      </c>
      <c r="B8713" s="1">
        <v>45234</v>
      </c>
      <c r="C8713" t="s">
        <v>184</v>
      </c>
      <c r="D8713" t="s">
        <v>39</v>
      </c>
      <c r="E8713">
        <v>4391856760</v>
      </c>
      <c r="F8713" t="s">
        <v>172</v>
      </c>
      <c r="G8713" t="s">
        <v>141</v>
      </c>
      <c r="H8713" t="s">
        <v>121</v>
      </c>
      <c r="I8713" t="s">
        <v>17</v>
      </c>
      <c r="J8713" t="s">
        <v>19</v>
      </c>
      <c r="K8713">
        <v>2967.43</v>
      </c>
      <c r="L8713">
        <v>418.91</v>
      </c>
      <c r="M8713" t="s">
        <v>19</v>
      </c>
      <c r="N8713">
        <v>0.14116929464216499</v>
      </c>
      <c r="O8713" t="s">
        <v>11351</v>
      </c>
      <c r="P8713" t="s">
        <v>11352</v>
      </c>
      <c r="R8713" t="s">
        <v>11353</v>
      </c>
      <c r="S8713">
        <f>IF(SalesData[[#This Row],[Return Status]]="Returned",1,0)</f>
        <v>0</v>
      </c>
      <c r="T8713">
        <v>2793.38</v>
      </c>
      <c r="U8713" s="2">
        <f>EOMONTH(SalesData[[#This Row],[Order Date]],0)</f>
        <v>45260</v>
      </c>
      <c r="V8713" s="9" t="str">
        <f>"Q"&amp;INT((MONTH(SalesData[[#This Row],[Order Date]])+2)/3)&amp;"-"&amp;YEAR(SalesData[[#This Row],[Order Date]])</f>
        <v>Q4-2023</v>
      </c>
    </row>
    <row r="8714" spans="1:22" x14ac:dyDescent="0.35">
      <c r="A8714" t="s">
        <v>8855</v>
      </c>
      <c r="B8714" s="1">
        <v>45256</v>
      </c>
      <c r="C8714" t="s">
        <v>97</v>
      </c>
      <c r="D8714" t="s">
        <v>27</v>
      </c>
      <c r="E8714">
        <v>1991813921</v>
      </c>
      <c r="F8714" t="s">
        <v>387</v>
      </c>
      <c r="G8714" t="s">
        <v>89</v>
      </c>
      <c r="H8714" t="s">
        <v>90</v>
      </c>
      <c r="I8714" t="s">
        <v>31</v>
      </c>
      <c r="J8714" t="s">
        <v>19</v>
      </c>
      <c r="K8714">
        <v>4986.58</v>
      </c>
      <c r="L8714">
        <v>164.02</v>
      </c>
      <c r="M8714" t="s">
        <v>19</v>
      </c>
      <c r="N8714">
        <v>3.2892282887269399E-2</v>
      </c>
      <c r="O8714" t="s">
        <v>11351</v>
      </c>
      <c r="P8714" t="s">
        <v>11356</v>
      </c>
      <c r="R8714" t="s">
        <v>11353</v>
      </c>
      <c r="S8714">
        <f>IF(SalesData[[#This Row],[Return Status]]="Returned",1,0)</f>
        <v>0</v>
      </c>
      <c r="T8714">
        <v>207.68</v>
      </c>
      <c r="U8714" s="2">
        <f>EOMONTH(SalesData[[#This Row],[Order Date]],0)</f>
        <v>45260</v>
      </c>
      <c r="V8714" s="9" t="str">
        <f>"Q"&amp;INT((MONTH(SalesData[[#This Row],[Order Date]])+2)/3)&amp;"-"&amp;YEAR(SalesData[[#This Row],[Order Date]])</f>
        <v>Q4-2023</v>
      </c>
    </row>
    <row r="8715" spans="1:22" x14ac:dyDescent="0.35">
      <c r="A8715" t="s">
        <v>8856</v>
      </c>
      <c r="B8715" s="1">
        <v>45235</v>
      </c>
      <c r="C8715" t="s">
        <v>132</v>
      </c>
      <c r="D8715" t="s">
        <v>145</v>
      </c>
      <c r="E8715">
        <v>8461697052</v>
      </c>
      <c r="F8715" t="s">
        <v>206</v>
      </c>
      <c r="G8715" t="s">
        <v>11379</v>
      </c>
      <c r="H8715" t="s">
        <v>90</v>
      </c>
      <c r="I8715" t="s">
        <v>31</v>
      </c>
      <c r="J8715" t="s">
        <v>42</v>
      </c>
      <c r="K8715">
        <v>2944.75</v>
      </c>
      <c r="L8715">
        <v>175.44</v>
      </c>
      <c r="M8715" t="s">
        <v>43</v>
      </c>
      <c r="N8715">
        <v>5.9577213685372298E-2</v>
      </c>
      <c r="O8715" t="s">
        <v>11351</v>
      </c>
      <c r="P8715" t="s">
        <v>11356</v>
      </c>
      <c r="R8715" t="s">
        <v>11353</v>
      </c>
      <c r="S8715">
        <f>IF(SalesData[[#This Row],[Return Status]]="Returned",1,0)</f>
        <v>0</v>
      </c>
      <c r="U8715" s="2">
        <f>EOMONTH(SalesData[[#This Row],[Order Date]],0)</f>
        <v>45260</v>
      </c>
      <c r="V8715" s="9" t="str">
        <f>"Q"&amp;INT((MONTH(SalesData[[#This Row],[Order Date]])+2)/3)&amp;"-"&amp;YEAR(SalesData[[#This Row],[Order Date]])</f>
        <v>Q4-2023</v>
      </c>
    </row>
    <row r="8716" spans="1:22" x14ac:dyDescent="0.35">
      <c r="A8716" t="s">
        <v>8857</v>
      </c>
      <c r="B8716" s="1">
        <v>45232</v>
      </c>
      <c r="C8716" t="s">
        <v>176</v>
      </c>
      <c r="D8716" t="s">
        <v>27</v>
      </c>
      <c r="E8716">
        <v>9512169917</v>
      </c>
      <c r="F8716" t="s">
        <v>387</v>
      </c>
      <c r="G8716" t="s">
        <v>89</v>
      </c>
      <c r="H8716" t="s">
        <v>90</v>
      </c>
      <c r="I8716" t="s">
        <v>31</v>
      </c>
      <c r="J8716" t="s">
        <v>62</v>
      </c>
      <c r="K8716">
        <v>1098.3499999999999</v>
      </c>
      <c r="L8716">
        <v>67.7</v>
      </c>
      <c r="M8716" t="s">
        <v>62</v>
      </c>
      <c r="N8716">
        <v>6.1637911412573403E-2</v>
      </c>
      <c r="O8716" t="s">
        <v>11351</v>
      </c>
      <c r="P8716" t="s">
        <v>11356</v>
      </c>
      <c r="R8716" t="s">
        <v>11353</v>
      </c>
      <c r="S8716">
        <f>IF(SalesData[[#This Row],[Return Status]]="Returned",1,0)</f>
        <v>0</v>
      </c>
      <c r="T8716">
        <v>207.68</v>
      </c>
      <c r="U8716" s="2">
        <f>EOMONTH(SalesData[[#This Row],[Order Date]],0)</f>
        <v>45260</v>
      </c>
      <c r="V8716" s="9" t="str">
        <f>"Q"&amp;INT((MONTH(SalesData[[#This Row],[Order Date]])+2)/3)&amp;"-"&amp;YEAR(SalesData[[#This Row],[Order Date]])</f>
        <v>Q4-2023</v>
      </c>
    </row>
    <row r="8717" spans="1:22" x14ac:dyDescent="0.35">
      <c r="A8717" t="s">
        <v>8858</v>
      </c>
      <c r="B8717" s="1">
        <v>45239</v>
      </c>
      <c r="C8717" t="s">
        <v>162</v>
      </c>
      <c r="D8717" t="s">
        <v>145</v>
      </c>
      <c r="E8717">
        <v>6037231699</v>
      </c>
      <c r="F8717" t="s">
        <v>185</v>
      </c>
      <c r="G8717" t="s">
        <v>164</v>
      </c>
      <c r="H8717" t="s">
        <v>165</v>
      </c>
      <c r="I8717" t="s">
        <v>36</v>
      </c>
      <c r="J8717" t="s">
        <v>43</v>
      </c>
      <c r="K8717">
        <v>2093.81</v>
      </c>
      <c r="L8717">
        <v>309.2</v>
      </c>
      <c r="M8717" t="s">
        <v>43</v>
      </c>
      <c r="N8717">
        <v>0.14767338010612199</v>
      </c>
      <c r="O8717" t="s">
        <v>11351</v>
      </c>
      <c r="P8717" t="s">
        <v>11352</v>
      </c>
      <c r="R8717" t="s">
        <v>11353</v>
      </c>
      <c r="S8717">
        <f>IF(SalesData[[#This Row],[Return Status]]="Returned",1,0)</f>
        <v>0</v>
      </c>
      <c r="U8717" s="2">
        <f>EOMONTH(SalesData[[#This Row],[Order Date]],0)</f>
        <v>45260</v>
      </c>
      <c r="V8717" s="9" t="str">
        <f>"Q"&amp;INT((MONTH(SalesData[[#This Row],[Order Date]])+2)/3)&amp;"-"&amp;YEAR(SalesData[[#This Row],[Order Date]])</f>
        <v>Q4-2023</v>
      </c>
    </row>
    <row r="8718" spans="1:22" x14ac:dyDescent="0.35">
      <c r="A8718" t="s">
        <v>8859</v>
      </c>
      <c r="B8718" s="1">
        <v>45243</v>
      </c>
      <c r="C8718" t="s">
        <v>113</v>
      </c>
      <c r="D8718" t="s">
        <v>145</v>
      </c>
      <c r="E8718">
        <v>350731200</v>
      </c>
      <c r="F8718" t="s">
        <v>410</v>
      </c>
      <c r="G8718" t="s">
        <v>29</v>
      </c>
      <c r="H8718" t="s">
        <v>30</v>
      </c>
      <c r="I8718" t="s">
        <v>31</v>
      </c>
      <c r="J8718" t="s">
        <v>18</v>
      </c>
      <c r="K8718">
        <v>1629.57</v>
      </c>
      <c r="L8718">
        <v>223.53</v>
      </c>
      <c r="M8718" t="s">
        <v>19</v>
      </c>
      <c r="N8718">
        <v>0.13717115558092</v>
      </c>
      <c r="O8718" t="s">
        <v>11351</v>
      </c>
      <c r="P8718" t="s">
        <v>11352</v>
      </c>
      <c r="R8718" t="s">
        <v>11353</v>
      </c>
      <c r="S8718">
        <f>IF(SalesData[[#This Row],[Return Status]]="Returned",1,0)</f>
        <v>0</v>
      </c>
      <c r="T8718">
        <v>2788.38</v>
      </c>
      <c r="U8718" s="2">
        <f>EOMONTH(SalesData[[#This Row],[Order Date]],0)</f>
        <v>45260</v>
      </c>
      <c r="V8718" s="9" t="str">
        <f>"Q"&amp;INT((MONTH(SalesData[[#This Row],[Order Date]])+2)/3)&amp;"-"&amp;YEAR(SalesData[[#This Row],[Order Date]])</f>
        <v>Q4-2023</v>
      </c>
    </row>
    <row r="8719" spans="1:22" x14ac:dyDescent="0.35">
      <c r="A8719" t="s">
        <v>8860</v>
      </c>
      <c r="B8719" s="1">
        <v>45236</v>
      </c>
      <c r="C8719" t="s">
        <v>132</v>
      </c>
      <c r="D8719" t="s">
        <v>13</v>
      </c>
      <c r="E8719">
        <v>7817715383</v>
      </c>
      <c r="F8719" t="s">
        <v>140</v>
      </c>
      <c r="G8719" t="s">
        <v>141</v>
      </c>
      <c r="H8719" t="s">
        <v>11357</v>
      </c>
      <c r="I8719" t="s">
        <v>17</v>
      </c>
      <c r="J8719" t="s">
        <v>19</v>
      </c>
      <c r="K8719">
        <v>2101.56</v>
      </c>
      <c r="L8719">
        <v>190.39</v>
      </c>
      <c r="M8719" t="s">
        <v>19</v>
      </c>
      <c r="N8719">
        <v>9.0594605911798895E-2</v>
      </c>
      <c r="O8719" t="s">
        <v>11351</v>
      </c>
      <c r="P8719" t="s">
        <v>11356</v>
      </c>
      <c r="R8719" t="s">
        <v>11353</v>
      </c>
      <c r="S8719">
        <f>IF(SalesData[[#This Row],[Return Status]]="Returned",1,0)</f>
        <v>0</v>
      </c>
      <c r="T8719">
        <v>2793.38</v>
      </c>
      <c r="U8719" s="2">
        <f>EOMONTH(SalesData[[#This Row],[Order Date]],0)</f>
        <v>45260</v>
      </c>
      <c r="V8719" s="9" t="str">
        <f>"Q"&amp;INT((MONTH(SalesData[[#This Row],[Order Date]])+2)/3)&amp;"-"&amp;YEAR(SalesData[[#This Row],[Order Date]])</f>
        <v>Q4-2023</v>
      </c>
    </row>
    <row r="8720" spans="1:22" x14ac:dyDescent="0.35">
      <c r="A8720" t="s">
        <v>8861</v>
      </c>
      <c r="B8720" s="1">
        <v>45245</v>
      </c>
      <c r="C8720" t="s">
        <v>38</v>
      </c>
      <c r="D8720" t="s">
        <v>145</v>
      </c>
      <c r="E8720">
        <v>329451867</v>
      </c>
      <c r="F8720" t="s">
        <v>28</v>
      </c>
      <c r="G8720" t="s">
        <v>29</v>
      </c>
      <c r="H8720" t="s">
        <v>30</v>
      </c>
      <c r="I8720" t="s">
        <v>31</v>
      </c>
      <c r="J8720" t="s">
        <v>62</v>
      </c>
      <c r="K8720">
        <v>607.30999999999995</v>
      </c>
      <c r="L8720">
        <v>59.13</v>
      </c>
      <c r="M8720" t="s">
        <v>62</v>
      </c>
      <c r="N8720">
        <v>9.7363784558133395E-2</v>
      </c>
      <c r="O8720" t="s">
        <v>11355</v>
      </c>
      <c r="P8720" t="s">
        <v>11356</v>
      </c>
      <c r="R8720" t="s">
        <v>11353</v>
      </c>
      <c r="S8720">
        <f>IF(SalesData[[#This Row],[Return Status]]="Returned",1,0)</f>
        <v>0</v>
      </c>
      <c r="T8720">
        <v>2788.38</v>
      </c>
      <c r="U8720" s="2">
        <f>EOMONTH(SalesData[[#This Row],[Order Date]],0)</f>
        <v>45260</v>
      </c>
      <c r="V8720" s="9" t="str">
        <f>"Q"&amp;INT((MONTH(SalesData[[#This Row],[Order Date]])+2)/3)&amp;"-"&amp;YEAR(SalesData[[#This Row],[Order Date]])</f>
        <v>Q4-2023</v>
      </c>
    </row>
    <row r="8721" spans="1:22" x14ac:dyDescent="0.35">
      <c r="A8721" t="s">
        <v>8862</v>
      </c>
      <c r="B8721" s="1">
        <v>45253</v>
      </c>
      <c r="C8721" t="s">
        <v>106</v>
      </c>
      <c r="D8721" t="s">
        <v>145</v>
      </c>
      <c r="E8721">
        <v>4060892663</v>
      </c>
      <c r="F8721" t="s">
        <v>78</v>
      </c>
      <c r="G8721" t="s">
        <v>859</v>
      </c>
      <c r="H8721" t="s">
        <v>11357</v>
      </c>
      <c r="I8721" t="s">
        <v>17</v>
      </c>
      <c r="J8721" t="s">
        <v>42</v>
      </c>
      <c r="K8721">
        <v>3089.06</v>
      </c>
      <c r="L8721">
        <v>638.71</v>
      </c>
      <c r="M8721" t="s">
        <v>43</v>
      </c>
      <c r="N8721">
        <v>0.206765164807417</v>
      </c>
      <c r="O8721" t="s">
        <v>11351</v>
      </c>
      <c r="P8721" t="s">
        <v>11354</v>
      </c>
      <c r="R8721" t="s">
        <v>11353</v>
      </c>
      <c r="S8721">
        <f>IF(SalesData[[#This Row],[Return Status]]="Returned",1,0)</f>
        <v>0</v>
      </c>
      <c r="U8721" s="2">
        <f>EOMONTH(SalesData[[#This Row],[Order Date]],0)</f>
        <v>45260</v>
      </c>
      <c r="V8721" s="9" t="str">
        <f>"Q"&amp;INT((MONTH(SalesData[[#This Row],[Order Date]])+2)/3)&amp;"-"&amp;YEAR(SalesData[[#This Row],[Order Date]])</f>
        <v>Q4-2023</v>
      </c>
    </row>
    <row r="8722" spans="1:22" x14ac:dyDescent="0.35">
      <c r="A8722" t="s">
        <v>8863</v>
      </c>
      <c r="B8722" s="1">
        <v>45245</v>
      </c>
      <c r="C8722" t="s">
        <v>194</v>
      </c>
      <c r="D8722" t="s">
        <v>145</v>
      </c>
      <c r="E8722">
        <v>7664977999</v>
      </c>
      <c r="F8722" t="s">
        <v>88</v>
      </c>
      <c r="G8722" t="s">
        <v>89</v>
      </c>
      <c r="H8722" t="s">
        <v>90</v>
      </c>
      <c r="I8722" t="s">
        <v>31</v>
      </c>
      <c r="J8722" t="s">
        <v>61</v>
      </c>
      <c r="K8722">
        <v>1921.72</v>
      </c>
      <c r="L8722">
        <v>542.19000000000005</v>
      </c>
      <c r="M8722" t="s">
        <v>62</v>
      </c>
      <c r="N8722">
        <v>0.28213787648564798</v>
      </c>
      <c r="O8722" t="s">
        <v>11351</v>
      </c>
      <c r="P8722" t="s">
        <v>11354</v>
      </c>
      <c r="Q8722" t="s">
        <v>11373</v>
      </c>
      <c r="R8722" t="s">
        <v>11360</v>
      </c>
      <c r="S8722">
        <f>IF(SalesData[[#This Row],[Return Status]]="Returned",1,0)</f>
        <v>1</v>
      </c>
      <c r="T8722">
        <v>207.68</v>
      </c>
      <c r="U8722" s="2">
        <f>EOMONTH(SalesData[[#This Row],[Order Date]],0)</f>
        <v>45260</v>
      </c>
      <c r="V8722" s="9" t="str">
        <f>"Q"&amp;INT((MONTH(SalesData[[#This Row],[Order Date]])+2)/3)&amp;"-"&amp;YEAR(SalesData[[#This Row],[Order Date]])</f>
        <v>Q4-2023</v>
      </c>
    </row>
    <row r="8723" spans="1:22" x14ac:dyDescent="0.35">
      <c r="A8723" t="s">
        <v>8864</v>
      </c>
      <c r="B8723" s="1">
        <v>45242</v>
      </c>
      <c r="C8723" t="s">
        <v>52</v>
      </c>
      <c r="D8723" t="s">
        <v>72</v>
      </c>
      <c r="E8723">
        <v>216577879</v>
      </c>
      <c r="F8723" t="s">
        <v>185</v>
      </c>
      <c r="G8723" t="s">
        <v>164</v>
      </c>
      <c r="H8723" t="s">
        <v>165</v>
      </c>
      <c r="I8723" t="s">
        <v>36</v>
      </c>
      <c r="J8723" t="s">
        <v>65</v>
      </c>
      <c r="K8723">
        <v>2120.4899999999998</v>
      </c>
      <c r="L8723">
        <v>405.01</v>
      </c>
      <c r="M8723" t="s">
        <v>65</v>
      </c>
      <c r="N8723">
        <v>0.190998306995081</v>
      </c>
      <c r="O8723" t="s">
        <v>11351</v>
      </c>
      <c r="P8723" t="s">
        <v>11352</v>
      </c>
      <c r="R8723" t="s">
        <v>11353</v>
      </c>
      <c r="S8723">
        <f>IF(SalesData[[#This Row],[Return Status]]="Returned",1,0)</f>
        <v>0</v>
      </c>
      <c r="U8723" s="2">
        <f>EOMONTH(SalesData[[#This Row],[Order Date]],0)</f>
        <v>45260</v>
      </c>
      <c r="V8723" s="9" t="str">
        <f>"Q"&amp;INT((MONTH(SalesData[[#This Row],[Order Date]])+2)/3)&amp;"-"&amp;YEAR(SalesData[[#This Row],[Order Date]])</f>
        <v>Q4-2023</v>
      </c>
    </row>
    <row r="8724" spans="1:22" x14ac:dyDescent="0.35">
      <c r="A8724" t="s">
        <v>8865</v>
      </c>
      <c r="B8724" s="1">
        <v>45257</v>
      </c>
      <c r="C8724" t="s">
        <v>92</v>
      </c>
      <c r="D8724" t="s">
        <v>46</v>
      </c>
      <c r="E8724">
        <v>9443433431</v>
      </c>
      <c r="F8724" t="s">
        <v>168</v>
      </c>
      <c r="G8724" t="s">
        <v>505</v>
      </c>
      <c r="H8724" t="s">
        <v>11357</v>
      </c>
      <c r="I8724" t="s">
        <v>31</v>
      </c>
      <c r="J8724" t="s">
        <v>62</v>
      </c>
      <c r="K8724">
        <v>2347.06</v>
      </c>
      <c r="L8724">
        <v>312.08999999999997</v>
      </c>
      <c r="M8724" t="s">
        <v>62</v>
      </c>
      <c r="N8724">
        <v>0.13297061003979399</v>
      </c>
      <c r="O8724" t="s">
        <v>11351</v>
      </c>
      <c r="P8724" t="s">
        <v>11352</v>
      </c>
      <c r="R8724" t="s">
        <v>11353</v>
      </c>
      <c r="S8724">
        <f>IF(SalesData[[#This Row],[Return Status]]="Returned",1,0)</f>
        <v>0</v>
      </c>
      <c r="T8724">
        <v>130.44</v>
      </c>
      <c r="U8724" s="2">
        <f>EOMONTH(SalesData[[#This Row],[Order Date]],0)</f>
        <v>45260</v>
      </c>
      <c r="V8724" s="9" t="str">
        <f>"Q"&amp;INT((MONTH(SalesData[[#This Row],[Order Date]])+2)/3)&amp;"-"&amp;YEAR(SalesData[[#This Row],[Order Date]])</f>
        <v>Q4-2023</v>
      </c>
    </row>
    <row r="8725" spans="1:22" x14ac:dyDescent="0.35">
      <c r="A8725" t="s">
        <v>8866</v>
      </c>
      <c r="B8725" s="1">
        <v>45236</v>
      </c>
      <c r="C8725" t="s">
        <v>149</v>
      </c>
      <c r="D8725" t="s">
        <v>145</v>
      </c>
      <c r="E8725">
        <v>5478671560</v>
      </c>
      <c r="F8725" t="s">
        <v>133</v>
      </c>
      <c r="G8725" t="s">
        <v>89</v>
      </c>
      <c r="H8725" t="s">
        <v>11357</v>
      </c>
      <c r="I8725" t="s">
        <v>31</v>
      </c>
      <c r="J8725" t="s">
        <v>65</v>
      </c>
      <c r="K8725">
        <v>1926.48</v>
      </c>
      <c r="L8725">
        <v>276.77999999999997</v>
      </c>
      <c r="M8725" t="s">
        <v>65</v>
      </c>
      <c r="N8725">
        <v>0.143671359162825</v>
      </c>
      <c r="O8725" t="s">
        <v>11351</v>
      </c>
      <c r="P8725" t="s">
        <v>11352</v>
      </c>
      <c r="R8725" t="s">
        <v>11353</v>
      </c>
      <c r="S8725">
        <f>IF(SalesData[[#This Row],[Return Status]]="Returned",1,0)</f>
        <v>0</v>
      </c>
      <c r="T8725">
        <v>207.68</v>
      </c>
      <c r="U8725" s="2">
        <f>EOMONTH(SalesData[[#This Row],[Order Date]],0)</f>
        <v>45260</v>
      </c>
      <c r="V8725" s="9" t="str">
        <f>"Q"&amp;INT((MONTH(SalesData[[#This Row],[Order Date]])+2)/3)&amp;"-"&amp;YEAR(SalesData[[#This Row],[Order Date]])</f>
        <v>Q4-2023</v>
      </c>
    </row>
    <row r="8726" spans="1:22" x14ac:dyDescent="0.35">
      <c r="A8726" t="s">
        <v>8867</v>
      </c>
      <c r="B8726" s="1">
        <v>45231</v>
      </c>
      <c r="C8726" t="s">
        <v>194</v>
      </c>
      <c r="D8726" t="s">
        <v>13</v>
      </c>
      <c r="E8726">
        <v>9085368448</v>
      </c>
      <c r="F8726" t="s">
        <v>78</v>
      </c>
      <c r="G8726" t="s">
        <v>15</v>
      </c>
      <c r="H8726" t="s">
        <v>16</v>
      </c>
      <c r="I8726" t="s">
        <v>17</v>
      </c>
      <c r="J8726" t="s">
        <v>43</v>
      </c>
      <c r="K8726">
        <v>2572.23</v>
      </c>
      <c r="L8726">
        <v>145.43</v>
      </c>
      <c r="M8726" t="s">
        <v>43</v>
      </c>
      <c r="N8726">
        <v>5.65384899484105E-2</v>
      </c>
      <c r="O8726" t="s">
        <v>11351</v>
      </c>
      <c r="P8726" t="s">
        <v>11356</v>
      </c>
      <c r="R8726" t="s">
        <v>11353</v>
      </c>
      <c r="S8726">
        <f>IF(SalesData[[#This Row],[Return Status]]="Returned",1,0)</f>
        <v>0</v>
      </c>
      <c r="T8726">
        <v>2085.91</v>
      </c>
      <c r="U8726" s="2">
        <f>EOMONTH(SalesData[[#This Row],[Order Date]],0)</f>
        <v>45260</v>
      </c>
      <c r="V8726" s="9" t="str">
        <f>"Q"&amp;INT((MONTH(SalesData[[#This Row],[Order Date]])+2)/3)&amp;"-"&amp;YEAR(SalesData[[#This Row],[Order Date]])</f>
        <v>Q4-2023</v>
      </c>
    </row>
    <row r="8727" spans="1:22" x14ac:dyDescent="0.35">
      <c r="A8727" t="s">
        <v>8868</v>
      </c>
      <c r="B8727" s="1">
        <v>45231</v>
      </c>
      <c r="C8727" t="s">
        <v>205</v>
      </c>
      <c r="D8727" t="s">
        <v>99</v>
      </c>
      <c r="E8727">
        <v>5529451395</v>
      </c>
      <c r="F8727" t="s">
        <v>133</v>
      </c>
      <c r="G8727" t="s">
        <v>89</v>
      </c>
      <c r="H8727" t="s">
        <v>90</v>
      </c>
      <c r="I8727" t="s">
        <v>31</v>
      </c>
      <c r="J8727" t="s">
        <v>19</v>
      </c>
      <c r="K8727">
        <v>4420.6000000000004</v>
      </c>
      <c r="L8727">
        <v>201.36</v>
      </c>
      <c r="M8727" t="s">
        <v>19</v>
      </c>
      <c r="N8727">
        <v>4.5550377776772399E-2</v>
      </c>
      <c r="O8727" t="s">
        <v>11351</v>
      </c>
      <c r="P8727" t="s">
        <v>11356</v>
      </c>
      <c r="R8727" t="s">
        <v>11353</v>
      </c>
      <c r="S8727">
        <f>IF(SalesData[[#This Row],[Return Status]]="Returned",1,0)</f>
        <v>0</v>
      </c>
      <c r="T8727">
        <v>207.68</v>
      </c>
      <c r="U8727" s="2">
        <f>EOMONTH(SalesData[[#This Row],[Order Date]],0)</f>
        <v>45260</v>
      </c>
      <c r="V8727" s="9" t="str">
        <f>"Q"&amp;INT((MONTH(SalesData[[#This Row],[Order Date]])+2)/3)&amp;"-"&amp;YEAR(SalesData[[#This Row],[Order Date]])</f>
        <v>Q4-2023</v>
      </c>
    </row>
    <row r="8728" spans="1:22" x14ac:dyDescent="0.35">
      <c r="A8728" t="s">
        <v>8869</v>
      </c>
      <c r="B8728" s="1">
        <v>45249</v>
      </c>
      <c r="C8728" t="s">
        <v>21</v>
      </c>
      <c r="D8728" t="s">
        <v>46</v>
      </c>
      <c r="E8728">
        <v>4084836831</v>
      </c>
      <c r="F8728" t="s">
        <v>107</v>
      </c>
      <c r="G8728" t="s">
        <v>15</v>
      </c>
      <c r="H8728" t="s">
        <v>16</v>
      </c>
      <c r="I8728" t="s">
        <v>17</v>
      </c>
      <c r="J8728" t="s">
        <v>62</v>
      </c>
      <c r="K8728">
        <v>3889.01</v>
      </c>
      <c r="L8728">
        <v>756.81</v>
      </c>
      <c r="M8728" t="s">
        <v>62</v>
      </c>
      <c r="N8728">
        <v>0.19460222524498499</v>
      </c>
      <c r="O8728" t="s">
        <v>11351</v>
      </c>
      <c r="P8728" t="s">
        <v>11352</v>
      </c>
      <c r="Q8728" t="s">
        <v>11365</v>
      </c>
      <c r="R8728" t="s">
        <v>11360</v>
      </c>
      <c r="S8728">
        <f>IF(SalesData[[#This Row],[Return Status]]="Returned",1,0)</f>
        <v>1</v>
      </c>
      <c r="T8728">
        <v>2085.91</v>
      </c>
      <c r="U8728" s="2">
        <f>EOMONTH(SalesData[[#This Row],[Order Date]],0)</f>
        <v>45260</v>
      </c>
      <c r="V8728" s="9" t="str">
        <f>"Q"&amp;INT((MONTH(SalesData[[#This Row],[Order Date]])+2)/3)&amp;"-"&amp;YEAR(SalesData[[#This Row],[Order Date]])</f>
        <v>Q4-2023</v>
      </c>
    </row>
    <row r="8729" spans="1:22" x14ac:dyDescent="0.35">
      <c r="A8729" t="s">
        <v>8870</v>
      </c>
      <c r="B8729" s="1">
        <v>45234</v>
      </c>
      <c r="C8729" t="s">
        <v>57</v>
      </c>
      <c r="D8729" t="s">
        <v>145</v>
      </c>
      <c r="E8729">
        <v>760741982</v>
      </c>
      <c r="F8729" t="s">
        <v>147</v>
      </c>
      <c r="G8729" t="s">
        <v>84</v>
      </c>
      <c r="H8729" t="s">
        <v>85</v>
      </c>
      <c r="I8729" t="s">
        <v>31</v>
      </c>
      <c r="J8729" t="s">
        <v>18</v>
      </c>
      <c r="K8729">
        <v>3193.12</v>
      </c>
      <c r="L8729">
        <v>273.89</v>
      </c>
      <c r="M8729" t="s">
        <v>19</v>
      </c>
      <c r="N8729">
        <v>8.5775041338878602E-2</v>
      </c>
      <c r="O8729" t="s">
        <v>11351</v>
      </c>
      <c r="P8729" t="s">
        <v>11356</v>
      </c>
      <c r="R8729" t="s">
        <v>11353</v>
      </c>
      <c r="S8729">
        <f>IF(SalesData[[#This Row],[Return Status]]="Returned",1,0)</f>
        <v>0</v>
      </c>
      <c r="T8729">
        <v>847.14</v>
      </c>
      <c r="U8729" s="2">
        <f>EOMONTH(SalesData[[#This Row],[Order Date]],0)</f>
        <v>45260</v>
      </c>
      <c r="V8729" s="9" t="str">
        <f>"Q"&amp;INT((MONTH(SalesData[[#This Row],[Order Date]])+2)/3)&amp;"-"&amp;YEAR(SalesData[[#This Row],[Order Date]])</f>
        <v>Q4-2023</v>
      </c>
    </row>
    <row r="8730" spans="1:22" x14ac:dyDescent="0.35">
      <c r="A8730" t="s">
        <v>8871</v>
      </c>
      <c r="B8730" s="1">
        <v>45245</v>
      </c>
      <c r="C8730" t="s">
        <v>45</v>
      </c>
      <c r="D8730" t="s">
        <v>27</v>
      </c>
      <c r="E8730">
        <v>3134996674</v>
      </c>
      <c r="F8730" t="s">
        <v>133</v>
      </c>
      <c r="G8730" t="s">
        <v>89</v>
      </c>
      <c r="H8730" t="s">
        <v>90</v>
      </c>
      <c r="I8730" t="s">
        <v>31</v>
      </c>
      <c r="J8730" t="s">
        <v>65</v>
      </c>
      <c r="K8730">
        <v>1375.98</v>
      </c>
      <c r="L8730">
        <v>275.47000000000003</v>
      </c>
      <c r="M8730" t="s">
        <v>65</v>
      </c>
      <c r="N8730">
        <v>0.20019913080132001</v>
      </c>
      <c r="O8730" t="s">
        <v>11351</v>
      </c>
      <c r="P8730" t="s">
        <v>11354</v>
      </c>
      <c r="R8730" t="s">
        <v>11353</v>
      </c>
      <c r="S8730">
        <f>IF(SalesData[[#This Row],[Return Status]]="Returned",1,0)</f>
        <v>0</v>
      </c>
      <c r="T8730">
        <v>207.68</v>
      </c>
      <c r="U8730" s="2">
        <f>EOMONTH(SalesData[[#This Row],[Order Date]],0)</f>
        <v>45260</v>
      </c>
      <c r="V8730" s="9" t="str">
        <f>"Q"&amp;INT((MONTH(SalesData[[#This Row],[Order Date]])+2)/3)&amp;"-"&amp;YEAR(SalesData[[#This Row],[Order Date]])</f>
        <v>Q4-2023</v>
      </c>
    </row>
    <row r="8731" spans="1:22" x14ac:dyDescent="0.35">
      <c r="A8731" t="s">
        <v>8872</v>
      </c>
      <c r="B8731" s="1">
        <v>45239</v>
      </c>
      <c r="C8731" t="s">
        <v>26</v>
      </c>
      <c r="D8731" t="s">
        <v>27</v>
      </c>
      <c r="E8731">
        <v>6339236490</v>
      </c>
      <c r="F8731" t="s">
        <v>181</v>
      </c>
      <c r="G8731" t="s">
        <v>54</v>
      </c>
      <c r="H8731" t="s">
        <v>55</v>
      </c>
      <c r="I8731" t="s">
        <v>31</v>
      </c>
      <c r="J8731" t="s">
        <v>65</v>
      </c>
      <c r="K8731">
        <v>3641.26</v>
      </c>
      <c r="L8731">
        <v>634.12</v>
      </c>
      <c r="M8731" t="s">
        <v>65</v>
      </c>
      <c r="N8731">
        <v>0.17414850903258799</v>
      </c>
      <c r="O8731" t="s">
        <v>11351</v>
      </c>
      <c r="P8731" t="s">
        <v>11352</v>
      </c>
      <c r="R8731" t="s">
        <v>11353</v>
      </c>
      <c r="S8731">
        <f>IF(SalesData[[#This Row],[Return Status]]="Returned",1,0)</f>
        <v>0</v>
      </c>
      <c r="U8731" s="2">
        <f>EOMONTH(SalesData[[#This Row],[Order Date]],0)</f>
        <v>45260</v>
      </c>
      <c r="V8731" s="9" t="str">
        <f>"Q"&amp;INT((MONTH(SalesData[[#This Row],[Order Date]])+2)/3)&amp;"-"&amp;YEAR(SalesData[[#This Row],[Order Date]])</f>
        <v>Q4-2023</v>
      </c>
    </row>
    <row r="8732" spans="1:22" x14ac:dyDescent="0.35">
      <c r="A8732" t="s">
        <v>8873</v>
      </c>
      <c r="B8732" s="1">
        <v>45251</v>
      </c>
      <c r="C8732" t="s">
        <v>21</v>
      </c>
      <c r="D8732" t="s">
        <v>99</v>
      </c>
      <c r="E8732">
        <v>3632441004</v>
      </c>
      <c r="F8732" t="s">
        <v>58</v>
      </c>
      <c r="G8732" t="s">
        <v>280</v>
      </c>
      <c r="H8732" t="s">
        <v>60</v>
      </c>
      <c r="I8732" t="s">
        <v>31</v>
      </c>
      <c r="J8732" t="s">
        <v>19</v>
      </c>
      <c r="K8732">
        <v>4900.88</v>
      </c>
      <c r="L8732">
        <v>359.51</v>
      </c>
      <c r="M8732" t="s">
        <v>19</v>
      </c>
      <c r="N8732">
        <v>7.3356213577969606E-2</v>
      </c>
      <c r="O8732" t="s">
        <v>11351</v>
      </c>
      <c r="P8732" t="s">
        <v>11356</v>
      </c>
      <c r="R8732" t="s">
        <v>11353</v>
      </c>
      <c r="S8732">
        <f>IF(SalesData[[#This Row],[Return Status]]="Returned",1,0)</f>
        <v>0</v>
      </c>
      <c r="U8732" s="2">
        <f>EOMONTH(SalesData[[#This Row],[Order Date]],0)</f>
        <v>45260</v>
      </c>
      <c r="V8732" s="9" t="str">
        <f>"Q"&amp;INT((MONTH(SalesData[[#This Row],[Order Date]])+2)/3)&amp;"-"&amp;YEAR(SalesData[[#This Row],[Order Date]])</f>
        <v>Q4-2023</v>
      </c>
    </row>
    <row r="8733" spans="1:22" x14ac:dyDescent="0.35">
      <c r="A8733" t="s">
        <v>8874</v>
      </c>
      <c r="B8733" s="1">
        <v>45251</v>
      </c>
      <c r="C8733" t="s">
        <v>124</v>
      </c>
      <c r="D8733" t="s">
        <v>80</v>
      </c>
      <c r="E8733">
        <v>3680020278</v>
      </c>
      <c r="F8733" t="s">
        <v>68</v>
      </c>
      <c r="G8733" t="s">
        <v>457</v>
      </c>
      <c r="H8733" t="s">
        <v>41</v>
      </c>
      <c r="I8733" t="s">
        <v>31</v>
      </c>
      <c r="J8733" t="s">
        <v>19</v>
      </c>
      <c r="K8733">
        <v>4375.7299999999996</v>
      </c>
      <c r="L8733">
        <v>431.13</v>
      </c>
      <c r="M8733" t="s">
        <v>19</v>
      </c>
      <c r="N8733">
        <v>9.8527559972850301E-2</v>
      </c>
      <c r="O8733" t="s">
        <v>11351</v>
      </c>
      <c r="P8733" t="s">
        <v>11356</v>
      </c>
      <c r="R8733" t="s">
        <v>11353</v>
      </c>
      <c r="S8733">
        <f>IF(SalesData[[#This Row],[Return Status]]="Returned",1,0)</f>
        <v>0</v>
      </c>
      <c r="U8733" s="2">
        <f>EOMONTH(SalesData[[#This Row],[Order Date]],0)</f>
        <v>45260</v>
      </c>
      <c r="V8733" s="9" t="str">
        <f>"Q"&amp;INT((MONTH(SalesData[[#This Row],[Order Date]])+2)/3)&amp;"-"&amp;YEAR(SalesData[[#This Row],[Order Date]])</f>
        <v>Q4-2023</v>
      </c>
    </row>
    <row r="8734" spans="1:22" x14ac:dyDescent="0.35">
      <c r="A8734" t="s">
        <v>8875</v>
      </c>
      <c r="B8734" s="1">
        <v>45254</v>
      </c>
      <c r="C8734" t="s">
        <v>77</v>
      </c>
      <c r="D8734" t="s">
        <v>39</v>
      </c>
      <c r="E8734">
        <v>8903806647</v>
      </c>
      <c r="F8734" t="s">
        <v>40</v>
      </c>
      <c r="G8734" t="s">
        <v>69</v>
      </c>
      <c r="H8734" t="s">
        <v>11357</v>
      </c>
      <c r="I8734" t="s">
        <v>31</v>
      </c>
      <c r="J8734" t="s">
        <v>62</v>
      </c>
      <c r="K8734">
        <v>4655.2700000000004</v>
      </c>
      <c r="L8734">
        <v>245.68</v>
      </c>
      <c r="M8734" t="s">
        <v>62</v>
      </c>
      <c r="N8734">
        <v>5.2774597391773197E-2</v>
      </c>
      <c r="O8734" t="s">
        <v>11351</v>
      </c>
      <c r="P8734" t="s">
        <v>11356</v>
      </c>
      <c r="R8734" t="s">
        <v>11353</v>
      </c>
      <c r="S8734">
        <f>IF(SalesData[[#This Row],[Return Status]]="Returned",1,0)</f>
        <v>0</v>
      </c>
      <c r="T8734">
        <v>2081.52</v>
      </c>
      <c r="U8734" s="2">
        <f>EOMONTH(SalesData[[#This Row],[Order Date]],0)</f>
        <v>45260</v>
      </c>
      <c r="V8734" s="9" t="str">
        <f>"Q"&amp;INT((MONTH(SalesData[[#This Row],[Order Date]])+2)/3)&amp;"-"&amp;YEAR(SalesData[[#This Row],[Order Date]])</f>
        <v>Q4-2023</v>
      </c>
    </row>
    <row r="8735" spans="1:22" x14ac:dyDescent="0.35">
      <c r="A8735" t="s">
        <v>8876</v>
      </c>
      <c r="B8735" s="1">
        <v>45242</v>
      </c>
      <c r="C8735" t="s">
        <v>92</v>
      </c>
      <c r="D8735" t="s">
        <v>13</v>
      </c>
      <c r="E8735">
        <v>7350226796</v>
      </c>
      <c r="F8735" t="s">
        <v>410</v>
      </c>
      <c r="G8735" t="s">
        <v>11370</v>
      </c>
      <c r="H8735" t="s">
        <v>30</v>
      </c>
      <c r="I8735" t="s">
        <v>31</v>
      </c>
      <c r="J8735" t="s">
        <v>19</v>
      </c>
      <c r="K8735">
        <v>4072.35</v>
      </c>
      <c r="L8735">
        <v>390.08</v>
      </c>
      <c r="M8735" t="s">
        <v>19</v>
      </c>
      <c r="N8735">
        <v>9.5787444595872198E-2</v>
      </c>
      <c r="O8735" t="s">
        <v>11351</v>
      </c>
      <c r="P8735" t="s">
        <v>11356</v>
      </c>
      <c r="R8735" t="s">
        <v>11353</v>
      </c>
      <c r="S8735">
        <f>IF(SalesData[[#This Row],[Return Status]]="Returned",1,0)</f>
        <v>0</v>
      </c>
      <c r="U8735" s="2">
        <f>EOMONTH(SalesData[[#This Row],[Order Date]],0)</f>
        <v>45260</v>
      </c>
      <c r="V8735" s="9" t="str">
        <f>"Q"&amp;INT((MONTH(SalesData[[#This Row],[Order Date]])+2)/3)&amp;"-"&amp;YEAR(SalesData[[#This Row],[Order Date]])</f>
        <v>Q4-2023</v>
      </c>
    </row>
    <row r="8736" spans="1:22" x14ac:dyDescent="0.35">
      <c r="A8736" t="s">
        <v>8877</v>
      </c>
      <c r="B8736" s="1">
        <v>45233</v>
      </c>
      <c r="C8736" t="s">
        <v>92</v>
      </c>
      <c r="D8736" t="s">
        <v>72</v>
      </c>
      <c r="E8736">
        <v>7552062163</v>
      </c>
      <c r="F8736" t="s">
        <v>64</v>
      </c>
      <c r="G8736" t="s">
        <v>15</v>
      </c>
      <c r="H8736" t="s">
        <v>16</v>
      </c>
      <c r="I8736" t="s">
        <v>17</v>
      </c>
      <c r="J8736" t="s">
        <v>43</v>
      </c>
      <c r="K8736">
        <v>414.13</v>
      </c>
      <c r="L8736">
        <v>52</v>
      </c>
      <c r="M8736" t="s">
        <v>43</v>
      </c>
      <c r="N8736">
        <v>0.125564436288122</v>
      </c>
      <c r="O8736" t="s">
        <v>11361</v>
      </c>
      <c r="P8736" t="s">
        <v>11352</v>
      </c>
      <c r="R8736" t="s">
        <v>11353</v>
      </c>
      <c r="S8736">
        <f>IF(SalesData[[#This Row],[Return Status]]="Returned",1,0)</f>
        <v>0</v>
      </c>
      <c r="T8736">
        <v>2085.91</v>
      </c>
      <c r="U8736" s="2">
        <f>EOMONTH(SalesData[[#This Row],[Order Date]],0)</f>
        <v>45260</v>
      </c>
      <c r="V8736" s="9" t="str">
        <f>"Q"&amp;INT((MONTH(SalesData[[#This Row],[Order Date]])+2)/3)&amp;"-"&amp;YEAR(SalesData[[#This Row],[Order Date]])</f>
        <v>Q4-2023</v>
      </c>
    </row>
    <row r="8737" spans="1:22" x14ac:dyDescent="0.35">
      <c r="A8737" t="s">
        <v>8878</v>
      </c>
      <c r="B8737" s="1">
        <v>45248</v>
      </c>
      <c r="C8737" t="s">
        <v>325</v>
      </c>
      <c r="D8737" t="s">
        <v>80</v>
      </c>
      <c r="E8737">
        <v>8187694233</v>
      </c>
      <c r="F8737" t="s">
        <v>312</v>
      </c>
      <c r="G8737" t="s">
        <v>141</v>
      </c>
      <c r="H8737" t="s">
        <v>121</v>
      </c>
      <c r="I8737" t="s">
        <v>17</v>
      </c>
      <c r="J8737" t="s">
        <v>62</v>
      </c>
      <c r="K8737">
        <v>2524.73</v>
      </c>
      <c r="L8737">
        <v>610.03</v>
      </c>
      <c r="M8737" t="s">
        <v>62</v>
      </c>
      <c r="N8737">
        <v>0.241621876398664</v>
      </c>
      <c r="O8737" t="s">
        <v>11351</v>
      </c>
      <c r="P8737" t="s">
        <v>11354</v>
      </c>
      <c r="R8737" t="s">
        <v>11353</v>
      </c>
      <c r="S8737">
        <f>IF(SalesData[[#This Row],[Return Status]]="Returned",1,0)</f>
        <v>0</v>
      </c>
      <c r="T8737">
        <v>2793.38</v>
      </c>
      <c r="U8737" s="2">
        <f>EOMONTH(SalesData[[#This Row],[Order Date]],0)</f>
        <v>45260</v>
      </c>
      <c r="V8737" s="9" t="str">
        <f>"Q"&amp;INT((MONTH(SalesData[[#This Row],[Order Date]])+2)/3)&amp;"-"&amp;YEAR(SalesData[[#This Row],[Order Date]])</f>
        <v>Q4-2023</v>
      </c>
    </row>
    <row r="8738" spans="1:22" x14ac:dyDescent="0.35">
      <c r="A8738" t="s">
        <v>8879</v>
      </c>
      <c r="B8738" s="1">
        <v>45257</v>
      </c>
      <c r="C8738" t="s">
        <v>184</v>
      </c>
      <c r="D8738" t="s">
        <v>27</v>
      </c>
      <c r="E8738">
        <v>5155497903</v>
      </c>
      <c r="F8738" t="s">
        <v>81</v>
      </c>
      <c r="G8738" t="s">
        <v>74</v>
      </c>
      <c r="H8738" t="s">
        <v>75</v>
      </c>
      <c r="I8738" t="s">
        <v>36</v>
      </c>
      <c r="J8738" t="s">
        <v>43</v>
      </c>
      <c r="K8738">
        <v>616.05999999999995</v>
      </c>
      <c r="L8738">
        <v>92.77</v>
      </c>
      <c r="M8738" t="s">
        <v>43</v>
      </c>
      <c r="N8738">
        <v>0.15058598188488101</v>
      </c>
      <c r="O8738" t="s">
        <v>11355</v>
      </c>
      <c r="P8738" t="s">
        <v>11352</v>
      </c>
      <c r="R8738" t="s">
        <v>11353</v>
      </c>
      <c r="S8738">
        <f>IF(SalesData[[#This Row],[Return Status]]="Returned",1,0)</f>
        <v>0</v>
      </c>
      <c r="T8738">
        <v>2420.2800000000002</v>
      </c>
      <c r="U8738" s="2">
        <f>EOMONTH(SalesData[[#This Row],[Order Date]],0)</f>
        <v>45260</v>
      </c>
      <c r="V8738" s="9" t="str">
        <f>"Q"&amp;INT((MONTH(SalesData[[#This Row],[Order Date]])+2)/3)&amp;"-"&amp;YEAR(SalesData[[#This Row],[Order Date]])</f>
        <v>Q4-2023</v>
      </c>
    </row>
    <row r="8739" spans="1:22" x14ac:dyDescent="0.35">
      <c r="A8739" t="s">
        <v>8880</v>
      </c>
      <c r="B8739" s="1">
        <v>45241</v>
      </c>
      <c r="C8739" t="s">
        <v>106</v>
      </c>
      <c r="D8739" t="s">
        <v>27</v>
      </c>
      <c r="E8739">
        <v>8424443916</v>
      </c>
      <c r="F8739" t="s">
        <v>312</v>
      </c>
      <c r="G8739" t="s">
        <v>141</v>
      </c>
      <c r="H8739" t="s">
        <v>121</v>
      </c>
      <c r="I8739" t="s">
        <v>17</v>
      </c>
      <c r="J8739" t="s">
        <v>18</v>
      </c>
      <c r="K8739">
        <v>2831.64</v>
      </c>
      <c r="L8739">
        <v>513.53</v>
      </c>
      <c r="M8739" t="s">
        <v>19</v>
      </c>
      <c r="N8739">
        <v>0.18135426819793499</v>
      </c>
      <c r="O8739" t="s">
        <v>11351</v>
      </c>
      <c r="P8739" t="s">
        <v>11352</v>
      </c>
      <c r="R8739" t="s">
        <v>11353</v>
      </c>
      <c r="S8739">
        <f>IF(SalesData[[#This Row],[Return Status]]="Returned",1,0)</f>
        <v>0</v>
      </c>
      <c r="T8739">
        <v>2793.38</v>
      </c>
      <c r="U8739" s="2">
        <f>EOMONTH(SalesData[[#This Row],[Order Date]],0)</f>
        <v>45260</v>
      </c>
      <c r="V8739" s="9" t="str">
        <f>"Q"&amp;INT((MONTH(SalesData[[#This Row],[Order Date]])+2)/3)&amp;"-"&amp;YEAR(SalesData[[#This Row],[Order Date]])</f>
        <v>Q4-2023</v>
      </c>
    </row>
    <row r="8740" spans="1:22" x14ac:dyDescent="0.35">
      <c r="A8740" t="s">
        <v>8881</v>
      </c>
      <c r="B8740" s="1">
        <v>45249</v>
      </c>
      <c r="C8740" t="s">
        <v>149</v>
      </c>
      <c r="D8740" t="s">
        <v>46</v>
      </c>
      <c r="E8740">
        <v>7589073070</v>
      </c>
      <c r="F8740" t="s">
        <v>133</v>
      </c>
      <c r="G8740" t="s">
        <v>89</v>
      </c>
      <c r="H8740" t="s">
        <v>90</v>
      </c>
      <c r="I8740" t="s">
        <v>31</v>
      </c>
      <c r="J8740" t="s">
        <v>65</v>
      </c>
      <c r="K8740">
        <v>286.39999999999998</v>
      </c>
      <c r="L8740">
        <v>49.52</v>
      </c>
      <c r="M8740" t="s">
        <v>65</v>
      </c>
      <c r="N8740">
        <v>0.172905027932961</v>
      </c>
      <c r="O8740" t="s">
        <v>11361</v>
      </c>
      <c r="P8740" t="s">
        <v>11352</v>
      </c>
      <c r="R8740" t="s">
        <v>11353</v>
      </c>
      <c r="S8740">
        <f>IF(SalesData[[#This Row],[Return Status]]="Returned",1,0)</f>
        <v>0</v>
      </c>
      <c r="T8740">
        <v>207.68</v>
      </c>
      <c r="U8740" s="2">
        <f>EOMONTH(SalesData[[#This Row],[Order Date]],0)</f>
        <v>45260</v>
      </c>
      <c r="V8740" s="9" t="str">
        <f>"Q"&amp;INT((MONTH(SalesData[[#This Row],[Order Date]])+2)/3)&amp;"-"&amp;YEAR(SalesData[[#This Row],[Order Date]])</f>
        <v>Q4-2023</v>
      </c>
    </row>
    <row r="8741" spans="1:22" x14ac:dyDescent="0.35">
      <c r="A8741" t="s">
        <v>8882</v>
      </c>
      <c r="B8741" s="1">
        <v>45234</v>
      </c>
      <c r="C8741" t="s">
        <v>124</v>
      </c>
      <c r="D8741" t="s">
        <v>27</v>
      </c>
      <c r="E8741">
        <v>1359286952</v>
      </c>
      <c r="F8741" t="s">
        <v>170</v>
      </c>
      <c r="G8741" t="s">
        <v>457</v>
      </c>
      <c r="H8741" t="s">
        <v>41</v>
      </c>
      <c r="I8741" t="s">
        <v>31</v>
      </c>
      <c r="J8741" t="s">
        <v>43</v>
      </c>
      <c r="K8741">
        <v>358.18</v>
      </c>
      <c r="L8741">
        <v>99.06</v>
      </c>
      <c r="M8741" t="s">
        <v>43</v>
      </c>
      <c r="N8741">
        <v>0.276564855659166</v>
      </c>
      <c r="O8741" t="s">
        <v>11361</v>
      </c>
      <c r="P8741" t="s">
        <v>11354</v>
      </c>
      <c r="R8741" t="s">
        <v>11353</v>
      </c>
      <c r="S8741">
        <f>IF(SalesData[[#This Row],[Return Status]]="Returned",1,0)</f>
        <v>0</v>
      </c>
      <c r="U8741" s="2">
        <f>EOMONTH(SalesData[[#This Row],[Order Date]],0)</f>
        <v>45260</v>
      </c>
      <c r="V8741" s="9" t="str">
        <f>"Q"&amp;INT((MONTH(SalesData[[#This Row],[Order Date]])+2)/3)&amp;"-"&amp;YEAR(SalesData[[#This Row],[Order Date]])</f>
        <v>Q4-2023</v>
      </c>
    </row>
    <row r="8742" spans="1:22" x14ac:dyDescent="0.35">
      <c r="A8742" t="s">
        <v>8883</v>
      </c>
      <c r="B8742" s="1">
        <v>45251</v>
      </c>
      <c r="C8742" t="s">
        <v>45</v>
      </c>
      <c r="D8742" t="s">
        <v>39</v>
      </c>
      <c r="E8742">
        <v>7201456814</v>
      </c>
      <c r="F8742" t="s">
        <v>107</v>
      </c>
      <c r="G8742" t="s">
        <v>15</v>
      </c>
      <c r="H8742" t="s">
        <v>16</v>
      </c>
      <c r="I8742" t="s">
        <v>17</v>
      </c>
      <c r="J8742" t="s">
        <v>62</v>
      </c>
      <c r="K8742">
        <v>2998.14</v>
      </c>
      <c r="L8742">
        <v>513.41999999999996</v>
      </c>
      <c r="M8742" t="s">
        <v>62</v>
      </c>
      <c r="N8742">
        <v>0.17124617262702899</v>
      </c>
      <c r="O8742" t="s">
        <v>11351</v>
      </c>
      <c r="P8742" t="s">
        <v>11352</v>
      </c>
      <c r="R8742" t="s">
        <v>11353</v>
      </c>
      <c r="S8742">
        <f>IF(SalesData[[#This Row],[Return Status]]="Returned",1,0)</f>
        <v>0</v>
      </c>
      <c r="T8742">
        <v>2085.91</v>
      </c>
      <c r="U8742" s="2">
        <f>EOMONTH(SalesData[[#This Row],[Order Date]],0)</f>
        <v>45260</v>
      </c>
      <c r="V8742" s="9" t="str">
        <f>"Q"&amp;INT((MONTH(SalesData[[#This Row],[Order Date]])+2)/3)&amp;"-"&amp;YEAR(SalesData[[#This Row],[Order Date]])</f>
        <v>Q4-2023</v>
      </c>
    </row>
    <row r="8743" spans="1:22" x14ac:dyDescent="0.35">
      <c r="A8743" t="s">
        <v>8884</v>
      </c>
      <c r="B8743" s="1">
        <v>45257</v>
      </c>
      <c r="C8743" t="s">
        <v>139</v>
      </c>
      <c r="D8743" t="s">
        <v>72</v>
      </c>
      <c r="E8743">
        <v>8229580929</v>
      </c>
      <c r="F8743" t="s">
        <v>103</v>
      </c>
      <c r="G8743" t="s">
        <v>212</v>
      </c>
      <c r="H8743" t="s">
        <v>24</v>
      </c>
      <c r="I8743" t="s">
        <v>17</v>
      </c>
      <c r="J8743" t="s">
        <v>65</v>
      </c>
      <c r="K8743">
        <v>256.87</v>
      </c>
      <c r="L8743">
        <v>30.41</v>
      </c>
      <c r="M8743" t="s">
        <v>65</v>
      </c>
      <c r="N8743">
        <v>0.118386732588469</v>
      </c>
      <c r="O8743" t="s">
        <v>11361</v>
      </c>
      <c r="P8743" t="s">
        <v>11352</v>
      </c>
      <c r="R8743" t="s">
        <v>11353</v>
      </c>
      <c r="S8743">
        <f>IF(SalesData[[#This Row],[Return Status]]="Returned",1,0)</f>
        <v>0</v>
      </c>
      <c r="U8743" s="2">
        <f>EOMONTH(SalesData[[#This Row],[Order Date]],0)</f>
        <v>45260</v>
      </c>
      <c r="V8743" s="9" t="str">
        <f>"Q"&amp;INT((MONTH(SalesData[[#This Row],[Order Date]])+2)/3)&amp;"-"&amp;YEAR(SalesData[[#This Row],[Order Date]])</f>
        <v>Q4-2023</v>
      </c>
    </row>
    <row r="8744" spans="1:22" x14ac:dyDescent="0.35">
      <c r="A8744" t="s">
        <v>8885</v>
      </c>
      <c r="B8744" s="1">
        <v>45243</v>
      </c>
      <c r="C8744" t="s">
        <v>94</v>
      </c>
      <c r="D8744" t="s">
        <v>145</v>
      </c>
      <c r="E8744">
        <v>9596772012</v>
      </c>
      <c r="F8744" t="s">
        <v>40</v>
      </c>
      <c r="G8744" t="s">
        <v>69</v>
      </c>
      <c r="H8744" t="s">
        <v>41</v>
      </c>
      <c r="I8744" t="s">
        <v>31</v>
      </c>
      <c r="J8744" t="s">
        <v>65</v>
      </c>
      <c r="K8744">
        <v>2125.87</v>
      </c>
      <c r="L8744">
        <v>69.38</v>
      </c>
      <c r="M8744" t="s">
        <v>65</v>
      </c>
      <c r="N8744">
        <v>3.2636050181807902E-2</v>
      </c>
      <c r="O8744" t="s">
        <v>11351</v>
      </c>
      <c r="P8744" t="s">
        <v>11356</v>
      </c>
      <c r="R8744" t="s">
        <v>11353</v>
      </c>
      <c r="S8744">
        <f>IF(SalesData[[#This Row],[Return Status]]="Returned",1,0)</f>
        <v>0</v>
      </c>
      <c r="T8744">
        <v>2081.52</v>
      </c>
      <c r="U8744" s="2">
        <f>EOMONTH(SalesData[[#This Row],[Order Date]],0)</f>
        <v>45260</v>
      </c>
      <c r="V8744" s="9" t="str">
        <f>"Q"&amp;INT((MONTH(SalesData[[#This Row],[Order Date]])+2)/3)&amp;"-"&amp;YEAR(SalesData[[#This Row],[Order Date]])</f>
        <v>Q4-2023</v>
      </c>
    </row>
    <row r="8745" spans="1:22" x14ac:dyDescent="0.35">
      <c r="A8745" t="s">
        <v>8886</v>
      </c>
      <c r="B8745" s="1">
        <v>45244</v>
      </c>
      <c r="C8745" t="s">
        <v>188</v>
      </c>
      <c r="D8745" t="s">
        <v>145</v>
      </c>
      <c r="E8745">
        <v>9732306104</v>
      </c>
      <c r="F8745" t="s">
        <v>114</v>
      </c>
      <c r="G8745" t="s">
        <v>59</v>
      </c>
      <c r="H8745" t="s">
        <v>11357</v>
      </c>
      <c r="I8745" t="s">
        <v>31</v>
      </c>
      <c r="J8745" t="s">
        <v>19</v>
      </c>
      <c r="K8745">
        <v>212.98</v>
      </c>
      <c r="L8745">
        <v>20.54</v>
      </c>
      <c r="M8745" t="s">
        <v>19</v>
      </c>
      <c r="N8745">
        <v>9.6440980373744004E-2</v>
      </c>
      <c r="O8745" t="s">
        <v>11361</v>
      </c>
      <c r="P8745" t="s">
        <v>11356</v>
      </c>
      <c r="R8745" t="s">
        <v>11353</v>
      </c>
      <c r="S8745">
        <f>IF(SalesData[[#This Row],[Return Status]]="Returned",1,0)</f>
        <v>0</v>
      </c>
      <c r="T8745">
        <v>2183.56</v>
      </c>
      <c r="U8745" s="2">
        <f>EOMONTH(SalesData[[#This Row],[Order Date]],0)</f>
        <v>45260</v>
      </c>
      <c r="V8745" s="9" t="str">
        <f>"Q"&amp;INT((MONTH(SalesData[[#This Row],[Order Date]])+2)/3)&amp;"-"&amp;YEAR(SalesData[[#This Row],[Order Date]])</f>
        <v>Q4-2023</v>
      </c>
    </row>
    <row r="8746" spans="1:22" x14ac:dyDescent="0.35">
      <c r="A8746" t="s">
        <v>8887</v>
      </c>
      <c r="B8746" s="1">
        <v>45248</v>
      </c>
      <c r="C8746" t="s">
        <v>97</v>
      </c>
      <c r="D8746" t="s">
        <v>39</v>
      </c>
      <c r="E8746">
        <v>5117041810</v>
      </c>
      <c r="F8746" t="s">
        <v>172</v>
      </c>
      <c r="G8746" t="s">
        <v>141</v>
      </c>
      <c r="H8746" t="s">
        <v>121</v>
      </c>
      <c r="I8746" t="s">
        <v>17</v>
      </c>
      <c r="J8746" t="s">
        <v>18</v>
      </c>
      <c r="K8746">
        <v>1381.08</v>
      </c>
      <c r="L8746">
        <v>251.4</v>
      </c>
      <c r="M8746" t="s">
        <v>19</v>
      </c>
      <c r="N8746">
        <v>0.182031453644974</v>
      </c>
      <c r="O8746" t="s">
        <v>11351</v>
      </c>
      <c r="P8746" t="s">
        <v>11352</v>
      </c>
      <c r="R8746" t="s">
        <v>11353</v>
      </c>
      <c r="S8746">
        <f>IF(SalesData[[#This Row],[Return Status]]="Returned",1,0)</f>
        <v>0</v>
      </c>
      <c r="T8746">
        <v>2793.38</v>
      </c>
      <c r="U8746" s="2">
        <f>EOMONTH(SalesData[[#This Row],[Order Date]],0)</f>
        <v>45260</v>
      </c>
      <c r="V8746" s="9" t="str">
        <f>"Q"&amp;INT((MONTH(SalesData[[#This Row],[Order Date]])+2)/3)&amp;"-"&amp;YEAR(SalesData[[#This Row],[Order Date]])</f>
        <v>Q4-2023</v>
      </c>
    </row>
    <row r="8747" spans="1:22" x14ac:dyDescent="0.35">
      <c r="A8747" t="s">
        <v>8888</v>
      </c>
      <c r="B8747" s="1">
        <v>45239</v>
      </c>
      <c r="C8747" t="s">
        <v>21</v>
      </c>
      <c r="D8747" t="s">
        <v>13</v>
      </c>
      <c r="E8747">
        <v>8628941166</v>
      </c>
      <c r="F8747" t="s">
        <v>95</v>
      </c>
      <c r="G8747" t="s">
        <v>59</v>
      </c>
      <c r="H8747" t="s">
        <v>60</v>
      </c>
      <c r="I8747" t="s">
        <v>31</v>
      </c>
      <c r="J8747" t="s">
        <v>18</v>
      </c>
      <c r="K8747">
        <v>1991.86</v>
      </c>
      <c r="L8747">
        <v>181</v>
      </c>
      <c r="M8747" t="s">
        <v>19</v>
      </c>
      <c r="N8747">
        <v>9.08698402498168E-2</v>
      </c>
      <c r="O8747" t="s">
        <v>11351</v>
      </c>
      <c r="P8747" t="s">
        <v>11356</v>
      </c>
      <c r="R8747" t="s">
        <v>11353</v>
      </c>
      <c r="S8747">
        <f>IF(SalesData[[#This Row],[Return Status]]="Returned",1,0)</f>
        <v>0</v>
      </c>
      <c r="T8747">
        <v>2183.56</v>
      </c>
      <c r="U8747" s="2">
        <f>EOMONTH(SalesData[[#This Row],[Order Date]],0)</f>
        <v>45260</v>
      </c>
      <c r="V8747" s="9" t="str">
        <f>"Q"&amp;INT((MONTH(SalesData[[#This Row],[Order Date]])+2)/3)&amp;"-"&amp;YEAR(SalesData[[#This Row],[Order Date]])</f>
        <v>Q4-2023</v>
      </c>
    </row>
    <row r="8748" spans="1:22" x14ac:dyDescent="0.35">
      <c r="A8748" t="s">
        <v>8889</v>
      </c>
      <c r="B8748" s="1">
        <v>45232</v>
      </c>
      <c r="C8748" t="s">
        <v>12</v>
      </c>
      <c r="D8748" t="s">
        <v>39</v>
      </c>
      <c r="E8748">
        <v>1959178643</v>
      </c>
      <c r="F8748" t="s">
        <v>222</v>
      </c>
      <c r="G8748" t="s">
        <v>164</v>
      </c>
      <c r="H8748" t="s">
        <v>165</v>
      </c>
      <c r="I8748" t="s">
        <v>36</v>
      </c>
      <c r="J8748" t="s">
        <v>65</v>
      </c>
      <c r="K8748">
        <v>2980.59</v>
      </c>
      <c r="L8748">
        <v>130.46</v>
      </c>
      <c r="M8748" t="s">
        <v>65</v>
      </c>
      <c r="N8748">
        <v>4.3769857645633903E-2</v>
      </c>
      <c r="O8748" t="s">
        <v>11351</v>
      </c>
      <c r="P8748" t="s">
        <v>11356</v>
      </c>
      <c r="R8748" t="s">
        <v>11353</v>
      </c>
      <c r="S8748">
        <f>IF(SalesData[[#This Row],[Return Status]]="Returned",1,0)</f>
        <v>0</v>
      </c>
      <c r="U8748" s="2">
        <f>EOMONTH(SalesData[[#This Row],[Order Date]],0)</f>
        <v>45260</v>
      </c>
      <c r="V8748" s="9" t="str">
        <f>"Q"&amp;INT((MONTH(SalesData[[#This Row],[Order Date]])+2)/3)&amp;"-"&amp;YEAR(SalesData[[#This Row],[Order Date]])</f>
        <v>Q4-2023</v>
      </c>
    </row>
    <row r="8749" spans="1:22" x14ac:dyDescent="0.35">
      <c r="A8749" t="s">
        <v>8890</v>
      </c>
      <c r="B8749" s="1">
        <v>45255</v>
      </c>
      <c r="C8749" t="s">
        <v>94</v>
      </c>
      <c r="D8749" t="s">
        <v>80</v>
      </c>
      <c r="E8749">
        <v>1706756541</v>
      </c>
      <c r="F8749" t="s">
        <v>78</v>
      </c>
      <c r="G8749" t="s">
        <v>15</v>
      </c>
      <c r="H8749" t="s">
        <v>11357</v>
      </c>
      <c r="I8749" t="s">
        <v>17</v>
      </c>
      <c r="J8749" t="s">
        <v>65</v>
      </c>
      <c r="K8749">
        <v>3291.12</v>
      </c>
      <c r="L8749">
        <v>541.30999999999995</v>
      </c>
      <c r="M8749" t="s">
        <v>65</v>
      </c>
      <c r="N8749">
        <v>0.16447592309001199</v>
      </c>
      <c r="O8749" t="s">
        <v>11351</v>
      </c>
      <c r="P8749" t="s">
        <v>11352</v>
      </c>
      <c r="R8749" t="s">
        <v>11353</v>
      </c>
      <c r="S8749">
        <f>IF(SalesData[[#This Row],[Return Status]]="Returned",1,0)</f>
        <v>0</v>
      </c>
      <c r="T8749">
        <v>2085.91</v>
      </c>
      <c r="U8749" s="2">
        <f>EOMONTH(SalesData[[#This Row],[Order Date]],0)</f>
        <v>45260</v>
      </c>
      <c r="V8749" s="9" t="str">
        <f>"Q"&amp;INT((MONTH(SalesData[[#This Row],[Order Date]])+2)/3)&amp;"-"&amp;YEAR(SalesData[[#This Row],[Order Date]])</f>
        <v>Q4-2023</v>
      </c>
    </row>
    <row r="8750" spans="1:22" x14ac:dyDescent="0.35">
      <c r="A8750" t="s">
        <v>8891</v>
      </c>
      <c r="B8750" s="1">
        <v>45231</v>
      </c>
      <c r="C8750" t="s">
        <v>132</v>
      </c>
      <c r="D8750" t="s">
        <v>145</v>
      </c>
      <c r="E8750">
        <v>2187842128</v>
      </c>
      <c r="F8750" t="s">
        <v>95</v>
      </c>
      <c r="G8750" t="s">
        <v>280</v>
      </c>
      <c r="H8750" t="s">
        <v>11357</v>
      </c>
      <c r="I8750" t="s">
        <v>31</v>
      </c>
      <c r="J8750" t="s">
        <v>18</v>
      </c>
      <c r="K8750">
        <v>2489.3000000000002</v>
      </c>
      <c r="L8750">
        <v>615.29999999999995</v>
      </c>
      <c r="M8750" t="s">
        <v>19</v>
      </c>
      <c r="N8750">
        <v>0.247177921504037</v>
      </c>
      <c r="O8750" t="s">
        <v>11351</v>
      </c>
      <c r="P8750" t="s">
        <v>11354</v>
      </c>
      <c r="R8750" t="s">
        <v>11353</v>
      </c>
      <c r="S8750">
        <f>IF(SalesData[[#This Row],[Return Status]]="Returned",1,0)</f>
        <v>0</v>
      </c>
      <c r="U8750" s="2">
        <f>EOMONTH(SalesData[[#This Row],[Order Date]],0)</f>
        <v>45260</v>
      </c>
      <c r="V8750" s="9" t="str">
        <f>"Q"&amp;INT((MONTH(SalesData[[#This Row],[Order Date]])+2)/3)&amp;"-"&amp;YEAR(SalesData[[#This Row],[Order Date]])</f>
        <v>Q4-2023</v>
      </c>
    </row>
    <row r="8751" spans="1:22" x14ac:dyDescent="0.35">
      <c r="A8751" t="s">
        <v>8892</v>
      </c>
      <c r="B8751" s="1">
        <v>45253</v>
      </c>
      <c r="C8751" t="s">
        <v>194</v>
      </c>
      <c r="D8751" t="s">
        <v>13</v>
      </c>
      <c r="E8751">
        <v>5761282019</v>
      </c>
      <c r="F8751" t="s">
        <v>172</v>
      </c>
      <c r="G8751" t="s">
        <v>141</v>
      </c>
      <c r="H8751" t="s">
        <v>121</v>
      </c>
      <c r="I8751" t="s">
        <v>17</v>
      </c>
      <c r="J8751" t="s">
        <v>19</v>
      </c>
      <c r="K8751">
        <v>1964.27</v>
      </c>
      <c r="L8751">
        <v>528</v>
      </c>
      <c r="M8751" t="s">
        <v>19</v>
      </c>
      <c r="N8751">
        <v>0.26880215041720301</v>
      </c>
      <c r="O8751" t="s">
        <v>11351</v>
      </c>
      <c r="P8751" t="s">
        <v>11354</v>
      </c>
      <c r="R8751" t="s">
        <v>11353</v>
      </c>
      <c r="S8751">
        <f>IF(SalesData[[#This Row],[Return Status]]="Returned",1,0)</f>
        <v>0</v>
      </c>
      <c r="T8751">
        <v>2793.38</v>
      </c>
      <c r="U8751" s="2">
        <f>EOMONTH(SalesData[[#This Row],[Order Date]],0)</f>
        <v>45260</v>
      </c>
      <c r="V8751" s="9" t="str">
        <f>"Q"&amp;INT((MONTH(SalesData[[#This Row],[Order Date]])+2)/3)&amp;"-"&amp;YEAR(SalesData[[#This Row],[Order Date]])</f>
        <v>Q4-2023</v>
      </c>
    </row>
    <row r="8752" spans="1:22" x14ac:dyDescent="0.35">
      <c r="A8752" t="s">
        <v>8893</v>
      </c>
      <c r="B8752" s="1">
        <v>45251</v>
      </c>
      <c r="C8752" t="s">
        <v>144</v>
      </c>
      <c r="D8752" t="s">
        <v>27</v>
      </c>
      <c r="E8752">
        <v>4340257735</v>
      </c>
      <c r="F8752" t="s">
        <v>163</v>
      </c>
      <c r="G8752" t="s">
        <v>164</v>
      </c>
      <c r="H8752" t="s">
        <v>165</v>
      </c>
      <c r="I8752" t="s">
        <v>36</v>
      </c>
      <c r="J8752" t="s">
        <v>19</v>
      </c>
      <c r="K8752">
        <v>1988.7</v>
      </c>
      <c r="L8752">
        <v>266.05</v>
      </c>
      <c r="M8752" t="s">
        <v>19</v>
      </c>
      <c r="N8752">
        <v>0.13378086186956301</v>
      </c>
      <c r="O8752" t="s">
        <v>11351</v>
      </c>
      <c r="P8752" t="s">
        <v>11352</v>
      </c>
      <c r="R8752" t="s">
        <v>11353</v>
      </c>
      <c r="S8752">
        <f>IF(SalesData[[#This Row],[Return Status]]="Returned",1,0)</f>
        <v>0</v>
      </c>
      <c r="U8752" s="2">
        <f>EOMONTH(SalesData[[#This Row],[Order Date]],0)</f>
        <v>45260</v>
      </c>
      <c r="V8752" s="9" t="str">
        <f>"Q"&amp;INT((MONTH(SalesData[[#This Row],[Order Date]])+2)/3)&amp;"-"&amp;YEAR(SalesData[[#This Row],[Order Date]])</f>
        <v>Q4-2023</v>
      </c>
    </row>
    <row r="8753" spans="1:22" x14ac:dyDescent="0.35">
      <c r="A8753" t="s">
        <v>8894</v>
      </c>
      <c r="B8753" s="1">
        <v>45247</v>
      </c>
      <c r="C8753" t="s">
        <v>205</v>
      </c>
      <c r="D8753" t="s">
        <v>99</v>
      </c>
      <c r="E8753">
        <v>9284057170</v>
      </c>
      <c r="F8753" t="s">
        <v>312</v>
      </c>
      <c r="G8753" t="s">
        <v>141</v>
      </c>
      <c r="H8753" t="s">
        <v>121</v>
      </c>
      <c r="I8753" t="s">
        <v>17</v>
      </c>
      <c r="J8753" t="s">
        <v>42</v>
      </c>
      <c r="K8753">
        <v>1359</v>
      </c>
      <c r="L8753">
        <v>61.85</v>
      </c>
      <c r="M8753" t="s">
        <v>43</v>
      </c>
      <c r="N8753">
        <v>4.55114054451803E-2</v>
      </c>
      <c r="O8753" t="s">
        <v>11351</v>
      </c>
      <c r="P8753" t="s">
        <v>11356</v>
      </c>
      <c r="R8753" t="s">
        <v>11353</v>
      </c>
      <c r="S8753">
        <f>IF(SalesData[[#This Row],[Return Status]]="Returned",1,0)</f>
        <v>0</v>
      </c>
      <c r="T8753">
        <v>2793.38</v>
      </c>
      <c r="U8753" s="2">
        <f>EOMONTH(SalesData[[#This Row],[Order Date]],0)</f>
        <v>45260</v>
      </c>
      <c r="V8753" s="9" t="str">
        <f>"Q"&amp;INT((MONTH(SalesData[[#This Row],[Order Date]])+2)/3)&amp;"-"&amp;YEAR(SalesData[[#This Row],[Order Date]])</f>
        <v>Q4-2023</v>
      </c>
    </row>
    <row r="8754" spans="1:22" x14ac:dyDescent="0.35">
      <c r="A8754" t="s">
        <v>8895</v>
      </c>
      <c r="B8754" s="1">
        <v>45246</v>
      </c>
      <c r="C8754" t="s">
        <v>162</v>
      </c>
      <c r="D8754" t="s">
        <v>13</v>
      </c>
      <c r="E8754">
        <v>9937192201</v>
      </c>
      <c r="F8754" t="s">
        <v>33</v>
      </c>
      <c r="G8754" t="s">
        <v>34</v>
      </c>
      <c r="H8754" t="s">
        <v>35</v>
      </c>
      <c r="I8754" t="s">
        <v>36</v>
      </c>
      <c r="J8754" t="s">
        <v>42</v>
      </c>
      <c r="K8754">
        <v>3896.88</v>
      </c>
      <c r="L8754">
        <v>939.99</v>
      </c>
      <c r="M8754" t="s">
        <v>43</v>
      </c>
      <c r="N8754">
        <v>0.24121604976288699</v>
      </c>
      <c r="O8754" t="s">
        <v>11351</v>
      </c>
      <c r="P8754" t="s">
        <v>11354</v>
      </c>
      <c r="R8754" t="s">
        <v>11353</v>
      </c>
      <c r="S8754">
        <f>IF(SalesData[[#This Row],[Return Status]]="Returned",1,0)</f>
        <v>0</v>
      </c>
      <c r="U8754" s="2">
        <f>EOMONTH(SalesData[[#This Row],[Order Date]],0)</f>
        <v>45260</v>
      </c>
      <c r="V8754" s="9" t="str">
        <f>"Q"&amp;INT((MONTH(SalesData[[#This Row],[Order Date]])+2)/3)&amp;"-"&amp;YEAR(SalesData[[#This Row],[Order Date]])</f>
        <v>Q4-2023</v>
      </c>
    </row>
    <row r="8755" spans="1:22" x14ac:dyDescent="0.35">
      <c r="A8755" t="s">
        <v>8896</v>
      </c>
      <c r="B8755" s="1">
        <v>45239</v>
      </c>
      <c r="C8755" t="s">
        <v>94</v>
      </c>
      <c r="D8755" t="s">
        <v>27</v>
      </c>
      <c r="E8755">
        <v>4888213595</v>
      </c>
      <c r="F8755" t="s">
        <v>154</v>
      </c>
      <c r="G8755" t="s">
        <v>29</v>
      </c>
      <c r="H8755" t="s">
        <v>30</v>
      </c>
      <c r="I8755" t="s">
        <v>31</v>
      </c>
      <c r="J8755" t="s">
        <v>18</v>
      </c>
      <c r="K8755">
        <v>316.66000000000003</v>
      </c>
      <c r="L8755">
        <v>86.93</v>
      </c>
      <c r="M8755" t="s">
        <v>19</v>
      </c>
      <c r="N8755">
        <v>0.27452156887513401</v>
      </c>
      <c r="O8755" t="s">
        <v>11361</v>
      </c>
      <c r="P8755" t="s">
        <v>11354</v>
      </c>
      <c r="R8755" t="s">
        <v>11353</v>
      </c>
      <c r="S8755">
        <f>IF(SalesData[[#This Row],[Return Status]]="Returned",1,0)</f>
        <v>0</v>
      </c>
      <c r="T8755">
        <v>2788.38</v>
      </c>
      <c r="U8755" s="2">
        <f>EOMONTH(SalesData[[#This Row],[Order Date]],0)</f>
        <v>45260</v>
      </c>
      <c r="V8755" s="9" t="str">
        <f>"Q"&amp;INT((MONTH(SalesData[[#This Row],[Order Date]])+2)/3)&amp;"-"&amp;YEAR(SalesData[[#This Row],[Order Date]])</f>
        <v>Q4-2023</v>
      </c>
    </row>
    <row r="8756" spans="1:22" x14ac:dyDescent="0.35">
      <c r="A8756" t="s">
        <v>8897</v>
      </c>
      <c r="B8756" s="1">
        <v>45255</v>
      </c>
      <c r="C8756" t="s">
        <v>184</v>
      </c>
      <c r="D8756" t="s">
        <v>80</v>
      </c>
      <c r="E8756">
        <v>7209968287</v>
      </c>
      <c r="F8756" t="s">
        <v>73</v>
      </c>
      <c r="G8756" t="s">
        <v>74</v>
      </c>
      <c r="H8756" t="s">
        <v>75</v>
      </c>
      <c r="I8756" t="s">
        <v>36</v>
      </c>
      <c r="J8756" t="s">
        <v>65</v>
      </c>
      <c r="K8756">
        <v>585.42999999999995</v>
      </c>
      <c r="L8756">
        <v>56.43</v>
      </c>
      <c r="M8756" t="s">
        <v>65</v>
      </c>
      <c r="N8756">
        <v>9.6390687187195803E-2</v>
      </c>
      <c r="O8756" t="s">
        <v>11355</v>
      </c>
      <c r="P8756" t="s">
        <v>11356</v>
      </c>
      <c r="R8756" t="s">
        <v>11353</v>
      </c>
      <c r="S8756">
        <f>IF(SalesData[[#This Row],[Return Status]]="Returned",1,0)</f>
        <v>0</v>
      </c>
      <c r="T8756">
        <v>2420.2800000000002</v>
      </c>
      <c r="U8756" s="2">
        <f>EOMONTH(SalesData[[#This Row],[Order Date]],0)</f>
        <v>45260</v>
      </c>
      <c r="V8756" s="9" t="str">
        <f>"Q"&amp;INT((MONTH(SalesData[[#This Row],[Order Date]])+2)/3)&amp;"-"&amp;YEAR(SalesData[[#This Row],[Order Date]])</f>
        <v>Q4-2023</v>
      </c>
    </row>
    <row r="8757" spans="1:22" x14ac:dyDescent="0.35">
      <c r="A8757" t="s">
        <v>8898</v>
      </c>
      <c r="B8757" s="1">
        <v>45242</v>
      </c>
      <c r="C8757" t="s">
        <v>111</v>
      </c>
      <c r="D8757" t="s">
        <v>27</v>
      </c>
      <c r="E8757">
        <v>5821674533</v>
      </c>
      <c r="F8757" t="s">
        <v>109</v>
      </c>
      <c r="G8757" t="s">
        <v>59</v>
      </c>
      <c r="H8757" t="s">
        <v>60</v>
      </c>
      <c r="I8757" t="s">
        <v>31</v>
      </c>
      <c r="J8757" t="s">
        <v>65</v>
      </c>
      <c r="K8757">
        <v>3025.03</v>
      </c>
      <c r="L8757">
        <v>361.89</v>
      </c>
      <c r="M8757" t="s">
        <v>65</v>
      </c>
      <c r="N8757">
        <v>0.119631871419457</v>
      </c>
      <c r="O8757" t="s">
        <v>11351</v>
      </c>
      <c r="P8757" t="s">
        <v>11352</v>
      </c>
      <c r="R8757" t="s">
        <v>11353</v>
      </c>
      <c r="S8757">
        <f>IF(SalesData[[#This Row],[Return Status]]="Returned",1,0)</f>
        <v>0</v>
      </c>
      <c r="T8757">
        <v>2183.56</v>
      </c>
      <c r="U8757" s="2">
        <f>EOMONTH(SalesData[[#This Row],[Order Date]],0)</f>
        <v>45260</v>
      </c>
      <c r="V8757" s="9" t="str">
        <f>"Q"&amp;INT((MONTH(SalesData[[#This Row],[Order Date]])+2)/3)&amp;"-"&amp;YEAR(SalesData[[#This Row],[Order Date]])</f>
        <v>Q4-2023</v>
      </c>
    </row>
    <row r="8758" spans="1:22" x14ac:dyDescent="0.35">
      <c r="A8758" t="s">
        <v>8899</v>
      </c>
      <c r="B8758" s="1">
        <v>45231</v>
      </c>
      <c r="C8758" t="s">
        <v>67</v>
      </c>
      <c r="D8758" t="s">
        <v>72</v>
      </c>
      <c r="E8758">
        <v>9862802406</v>
      </c>
      <c r="F8758" t="s">
        <v>181</v>
      </c>
      <c r="G8758" t="s">
        <v>54</v>
      </c>
      <c r="H8758" t="s">
        <v>55</v>
      </c>
      <c r="I8758" t="s">
        <v>31</v>
      </c>
      <c r="J8758" t="s">
        <v>65</v>
      </c>
      <c r="K8758">
        <v>4492.96</v>
      </c>
      <c r="L8758">
        <v>1236.5899999999999</v>
      </c>
      <c r="M8758" t="s">
        <v>65</v>
      </c>
      <c r="N8758">
        <v>0.27522835725223499</v>
      </c>
      <c r="O8758" t="s">
        <v>11351</v>
      </c>
      <c r="P8758" t="s">
        <v>11354</v>
      </c>
      <c r="R8758" t="s">
        <v>11353</v>
      </c>
      <c r="S8758">
        <f>IF(SalesData[[#This Row],[Return Status]]="Returned",1,0)</f>
        <v>0</v>
      </c>
      <c r="U8758" s="2">
        <f>EOMONTH(SalesData[[#This Row],[Order Date]],0)</f>
        <v>45260</v>
      </c>
      <c r="V8758" s="9" t="str">
        <f>"Q"&amp;INT((MONTH(SalesData[[#This Row],[Order Date]])+2)/3)&amp;"-"&amp;YEAR(SalesData[[#This Row],[Order Date]])</f>
        <v>Q4-2023</v>
      </c>
    </row>
    <row r="8759" spans="1:22" x14ac:dyDescent="0.35">
      <c r="A8759" t="s">
        <v>8900</v>
      </c>
      <c r="B8759" s="1">
        <v>45256</v>
      </c>
      <c r="C8759" t="s">
        <v>149</v>
      </c>
      <c r="D8759" t="s">
        <v>13</v>
      </c>
      <c r="E8759">
        <v>5032044219</v>
      </c>
      <c r="F8759" t="s">
        <v>40</v>
      </c>
      <c r="G8759" t="s">
        <v>69</v>
      </c>
      <c r="H8759" t="s">
        <v>41</v>
      </c>
      <c r="I8759" t="s">
        <v>31</v>
      </c>
      <c r="J8759" t="s">
        <v>18</v>
      </c>
      <c r="K8759">
        <v>3098.78</v>
      </c>
      <c r="L8759">
        <v>899.36</v>
      </c>
      <c r="M8759" t="s">
        <v>19</v>
      </c>
      <c r="N8759">
        <v>0.290230348717882</v>
      </c>
      <c r="O8759" t="s">
        <v>11351</v>
      </c>
      <c r="P8759" t="s">
        <v>11354</v>
      </c>
      <c r="R8759" t="s">
        <v>11353</v>
      </c>
      <c r="S8759">
        <f>IF(SalesData[[#This Row],[Return Status]]="Returned",1,0)</f>
        <v>0</v>
      </c>
      <c r="T8759">
        <v>2081.52</v>
      </c>
      <c r="U8759" s="2">
        <f>EOMONTH(SalesData[[#This Row],[Order Date]],0)</f>
        <v>45260</v>
      </c>
      <c r="V8759" s="9" t="str">
        <f>"Q"&amp;INT((MONTH(SalesData[[#This Row],[Order Date]])+2)/3)&amp;"-"&amp;YEAR(SalesData[[#This Row],[Order Date]])</f>
        <v>Q4-2023</v>
      </c>
    </row>
    <row r="8760" spans="1:22" x14ac:dyDescent="0.35">
      <c r="A8760" t="s">
        <v>8901</v>
      </c>
      <c r="B8760" s="1">
        <v>45259</v>
      </c>
      <c r="C8760" t="s">
        <v>188</v>
      </c>
      <c r="D8760" t="s">
        <v>46</v>
      </c>
      <c r="E8760">
        <v>4180843411</v>
      </c>
      <c r="F8760" t="s">
        <v>357</v>
      </c>
      <c r="G8760" t="s">
        <v>164</v>
      </c>
      <c r="H8760" t="s">
        <v>165</v>
      </c>
      <c r="I8760" t="s">
        <v>36</v>
      </c>
      <c r="J8760" t="s">
        <v>65</v>
      </c>
      <c r="K8760">
        <v>3937.54</v>
      </c>
      <c r="L8760">
        <v>506.22</v>
      </c>
      <c r="M8760" t="s">
        <v>65</v>
      </c>
      <c r="N8760">
        <v>0.128562503492028</v>
      </c>
      <c r="O8760" t="s">
        <v>11351</v>
      </c>
      <c r="P8760" t="s">
        <v>11352</v>
      </c>
      <c r="R8760" t="s">
        <v>11353</v>
      </c>
      <c r="S8760">
        <f>IF(SalesData[[#This Row],[Return Status]]="Returned",1,0)</f>
        <v>0</v>
      </c>
      <c r="U8760" s="2">
        <f>EOMONTH(SalesData[[#This Row],[Order Date]],0)</f>
        <v>45260</v>
      </c>
      <c r="V8760" s="9" t="str">
        <f>"Q"&amp;INT((MONTH(SalesData[[#This Row],[Order Date]])+2)/3)&amp;"-"&amp;YEAR(SalesData[[#This Row],[Order Date]])</f>
        <v>Q4-2023</v>
      </c>
    </row>
    <row r="8761" spans="1:22" x14ac:dyDescent="0.35">
      <c r="A8761" t="s">
        <v>8902</v>
      </c>
      <c r="B8761" s="1">
        <v>45242</v>
      </c>
      <c r="C8761" t="s">
        <v>12</v>
      </c>
      <c r="D8761" t="s">
        <v>27</v>
      </c>
      <c r="E8761">
        <v>5271181312</v>
      </c>
      <c r="F8761" t="s">
        <v>47</v>
      </c>
      <c r="G8761" t="s">
        <v>23</v>
      </c>
      <c r="H8761" t="s">
        <v>24</v>
      </c>
      <c r="I8761" t="s">
        <v>17</v>
      </c>
      <c r="J8761" t="s">
        <v>19</v>
      </c>
      <c r="K8761">
        <v>1910.91</v>
      </c>
      <c r="L8761">
        <v>149.91999999999999</v>
      </c>
      <c r="M8761" t="s">
        <v>19</v>
      </c>
      <c r="N8761">
        <v>7.8454767623802296E-2</v>
      </c>
      <c r="O8761" t="s">
        <v>11351</v>
      </c>
      <c r="P8761" t="s">
        <v>11356</v>
      </c>
      <c r="R8761" t="s">
        <v>11353</v>
      </c>
      <c r="S8761">
        <f>IF(SalesData[[#This Row],[Return Status]]="Returned",1,0)</f>
        <v>0</v>
      </c>
      <c r="T8761">
        <v>2821.33</v>
      </c>
      <c r="U8761" s="2">
        <f>EOMONTH(SalesData[[#This Row],[Order Date]],0)</f>
        <v>45260</v>
      </c>
      <c r="V8761" s="9" t="str">
        <f>"Q"&amp;INT((MONTH(SalesData[[#This Row],[Order Date]])+2)/3)&amp;"-"&amp;YEAR(SalesData[[#This Row],[Order Date]])</f>
        <v>Q4-2023</v>
      </c>
    </row>
    <row r="8762" spans="1:22" x14ac:dyDescent="0.35">
      <c r="A8762" t="s">
        <v>8903</v>
      </c>
      <c r="B8762" s="1">
        <v>45238</v>
      </c>
      <c r="C8762" t="s">
        <v>49</v>
      </c>
      <c r="D8762" t="s">
        <v>39</v>
      </c>
      <c r="E8762">
        <v>8826775410</v>
      </c>
      <c r="F8762" t="s">
        <v>40</v>
      </c>
      <c r="G8762" t="s">
        <v>69</v>
      </c>
      <c r="H8762" t="s">
        <v>41</v>
      </c>
      <c r="I8762" t="s">
        <v>31</v>
      </c>
      <c r="J8762" t="s">
        <v>43</v>
      </c>
      <c r="K8762">
        <v>3317.78</v>
      </c>
      <c r="L8762">
        <v>321.37</v>
      </c>
      <c r="M8762" t="s">
        <v>43</v>
      </c>
      <c r="N8762">
        <v>9.6862962583414203E-2</v>
      </c>
      <c r="O8762" t="s">
        <v>11351</v>
      </c>
      <c r="P8762" t="s">
        <v>11356</v>
      </c>
      <c r="R8762" t="s">
        <v>11353</v>
      </c>
      <c r="S8762">
        <f>IF(SalesData[[#This Row],[Return Status]]="Returned",1,0)</f>
        <v>0</v>
      </c>
      <c r="T8762">
        <v>2081.52</v>
      </c>
      <c r="U8762" s="2">
        <f>EOMONTH(SalesData[[#This Row],[Order Date]],0)</f>
        <v>45260</v>
      </c>
      <c r="V8762" s="9" t="str">
        <f>"Q"&amp;INT((MONTH(SalesData[[#This Row],[Order Date]])+2)/3)&amp;"-"&amp;YEAR(SalesData[[#This Row],[Order Date]])</f>
        <v>Q4-2023</v>
      </c>
    </row>
    <row r="8763" spans="1:22" x14ac:dyDescent="0.35">
      <c r="A8763" t="s">
        <v>8904</v>
      </c>
      <c r="B8763" s="1">
        <v>45245</v>
      </c>
      <c r="C8763" t="s">
        <v>57</v>
      </c>
      <c r="D8763" t="s">
        <v>72</v>
      </c>
      <c r="E8763">
        <v>4918005375</v>
      </c>
      <c r="F8763" t="s">
        <v>83</v>
      </c>
      <c r="G8763" t="s">
        <v>84</v>
      </c>
      <c r="H8763" t="s">
        <v>85</v>
      </c>
      <c r="I8763" t="s">
        <v>31</v>
      </c>
      <c r="J8763" t="s">
        <v>19</v>
      </c>
      <c r="K8763">
        <v>235.84</v>
      </c>
      <c r="L8763">
        <v>36.869999999999997</v>
      </c>
      <c r="M8763" t="s">
        <v>19</v>
      </c>
      <c r="N8763">
        <v>0.156334803256445</v>
      </c>
      <c r="O8763" t="s">
        <v>11361</v>
      </c>
      <c r="P8763" t="s">
        <v>11352</v>
      </c>
      <c r="Q8763" t="s">
        <v>11359</v>
      </c>
      <c r="R8763" t="s">
        <v>11360</v>
      </c>
      <c r="S8763">
        <f>IF(SalesData[[#This Row],[Return Status]]="Returned",1,0)</f>
        <v>1</v>
      </c>
      <c r="T8763">
        <v>847.14</v>
      </c>
      <c r="U8763" s="2">
        <f>EOMONTH(SalesData[[#This Row],[Order Date]],0)</f>
        <v>45260</v>
      </c>
      <c r="V8763" s="9" t="str">
        <f>"Q"&amp;INT((MONTH(SalesData[[#This Row],[Order Date]])+2)/3)&amp;"-"&amp;YEAR(SalesData[[#This Row],[Order Date]])</f>
        <v>Q4-2023</v>
      </c>
    </row>
    <row r="8764" spans="1:22" x14ac:dyDescent="0.35">
      <c r="A8764" t="s">
        <v>8905</v>
      </c>
      <c r="B8764" s="1">
        <v>45248</v>
      </c>
      <c r="C8764" t="s">
        <v>184</v>
      </c>
      <c r="D8764" t="s">
        <v>99</v>
      </c>
      <c r="E8764">
        <v>551450588</v>
      </c>
      <c r="F8764" t="s">
        <v>152</v>
      </c>
      <c r="G8764" t="s">
        <v>23</v>
      </c>
      <c r="H8764" t="s">
        <v>11357</v>
      </c>
      <c r="I8764" t="s">
        <v>17</v>
      </c>
      <c r="J8764" t="s">
        <v>62</v>
      </c>
      <c r="K8764">
        <v>1254.6099999999999</v>
      </c>
      <c r="L8764">
        <v>348.38</v>
      </c>
      <c r="M8764" t="s">
        <v>62</v>
      </c>
      <c r="N8764">
        <v>0.277679916468066</v>
      </c>
      <c r="O8764" t="s">
        <v>11351</v>
      </c>
      <c r="P8764" t="s">
        <v>11354</v>
      </c>
      <c r="R8764" t="s">
        <v>11353</v>
      </c>
      <c r="S8764">
        <f>IF(SalesData[[#This Row],[Return Status]]="Returned",1,0)</f>
        <v>0</v>
      </c>
      <c r="T8764">
        <v>2821.33</v>
      </c>
      <c r="U8764" s="2">
        <f>EOMONTH(SalesData[[#This Row],[Order Date]],0)</f>
        <v>45260</v>
      </c>
      <c r="V8764" s="9" t="str">
        <f>"Q"&amp;INT((MONTH(SalesData[[#This Row],[Order Date]])+2)/3)&amp;"-"&amp;YEAR(SalesData[[#This Row],[Order Date]])</f>
        <v>Q4-2023</v>
      </c>
    </row>
    <row r="8765" spans="1:22" x14ac:dyDescent="0.35">
      <c r="A8765" t="s">
        <v>8906</v>
      </c>
      <c r="B8765" s="1">
        <v>45240</v>
      </c>
      <c r="C8765" t="s">
        <v>52</v>
      </c>
      <c r="D8765" t="s">
        <v>99</v>
      </c>
      <c r="E8765">
        <v>3660677444</v>
      </c>
      <c r="F8765" t="s">
        <v>163</v>
      </c>
      <c r="G8765" t="s">
        <v>164</v>
      </c>
      <c r="H8765" t="s">
        <v>165</v>
      </c>
      <c r="I8765" t="s">
        <v>36</v>
      </c>
      <c r="J8765" t="s">
        <v>62</v>
      </c>
      <c r="K8765">
        <v>3518.73</v>
      </c>
      <c r="L8765">
        <v>139.13999999999999</v>
      </c>
      <c r="M8765" t="s">
        <v>62</v>
      </c>
      <c r="N8765">
        <v>3.9542675908637498E-2</v>
      </c>
      <c r="O8765" t="s">
        <v>11351</v>
      </c>
      <c r="P8765" t="s">
        <v>11356</v>
      </c>
      <c r="R8765" t="s">
        <v>11353</v>
      </c>
      <c r="S8765">
        <f>IF(SalesData[[#This Row],[Return Status]]="Returned",1,0)</f>
        <v>0</v>
      </c>
      <c r="U8765" s="2">
        <f>EOMONTH(SalesData[[#This Row],[Order Date]],0)</f>
        <v>45260</v>
      </c>
      <c r="V8765" s="9" t="str">
        <f>"Q"&amp;INT((MONTH(SalesData[[#This Row],[Order Date]])+2)/3)&amp;"-"&amp;YEAR(SalesData[[#This Row],[Order Date]])</f>
        <v>Q4-2023</v>
      </c>
    </row>
    <row r="8766" spans="1:22" x14ac:dyDescent="0.35">
      <c r="A8766" t="s">
        <v>8907</v>
      </c>
      <c r="B8766" s="1">
        <v>45248</v>
      </c>
      <c r="C8766" t="s">
        <v>87</v>
      </c>
      <c r="D8766" t="s">
        <v>13</v>
      </c>
      <c r="E8766">
        <v>299834046</v>
      </c>
      <c r="F8766" t="s">
        <v>312</v>
      </c>
      <c r="G8766" t="s">
        <v>141</v>
      </c>
      <c r="H8766" t="s">
        <v>121</v>
      </c>
      <c r="I8766" t="s">
        <v>17</v>
      </c>
      <c r="J8766" t="s">
        <v>43</v>
      </c>
      <c r="K8766">
        <v>4499</v>
      </c>
      <c r="L8766">
        <v>648.47</v>
      </c>
      <c r="M8766" t="s">
        <v>43</v>
      </c>
      <c r="N8766">
        <v>0.14413647477217201</v>
      </c>
      <c r="O8766" t="s">
        <v>11351</v>
      </c>
      <c r="P8766" t="s">
        <v>11352</v>
      </c>
      <c r="R8766" t="s">
        <v>11353</v>
      </c>
      <c r="S8766">
        <f>IF(SalesData[[#This Row],[Return Status]]="Returned",1,0)</f>
        <v>0</v>
      </c>
      <c r="T8766">
        <v>2793.38</v>
      </c>
      <c r="U8766" s="2">
        <f>EOMONTH(SalesData[[#This Row],[Order Date]],0)</f>
        <v>45260</v>
      </c>
      <c r="V8766" s="9" t="str">
        <f>"Q"&amp;INT((MONTH(SalesData[[#This Row],[Order Date]])+2)/3)&amp;"-"&amp;YEAR(SalesData[[#This Row],[Order Date]])</f>
        <v>Q4-2023</v>
      </c>
    </row>
    <row r="8767" spans="1:22" x14ac:dyDescent="0.35">
      <c r="A8767" t="s">
        <v>8908</v>
      </c>
      <c r="B8767" s="1">
        <v>45257</v>
      </c>
      <c r="C8767" t="s">
        <v>149</v>
      </c>
      <c r="D8767" t="s">
        <v>145</v>
      </c>
      <c r="E8767">
        <v>3863046378</v>
      </c>
      <c r="F8767" t="s">
        <v>47</v>
      </c>
      <c r="G8767" t="s">
        <v>23</v>
      </c>
      <c r="H8767" t="s">
        <v>24</v>
      </c>
      <c r="I8767" t="s">
        <v>17</v>
      </c>
      <c r="J8767" t="s">
        <v>62</v>
      </c>
      <c r="K8767">
        <v>719.8</v>
      </c>
      <c r="L8767">
        <v>155.24</v>
      </c>
      <c r="M8767" t="s">
        <v>62</v>
      </c>
      <c r="N8767">
        <v>0.215671019727702</v>
      </c>
      <c r="O8767" t="s">
        <v>11355</v>
      </c>
      <c r="P8767" t="s">
        <v>11354</v>
      </c>
      <c r="R8767" t="s">
        <v>11353</v>
      </c>
      <c r="S8767">
        <f>IF(SalesData[[#This Row],[Return Status]]="Returned",1,0)</f>
        <v>0</v>
      </c>
      <c r="T8767">
        <v>2821.33</v>
      </c>
      <c r="U8767" s="2">
        <f>EOMONTH(SalesData[[#This Row],[Order Date]],0)</f>
        <v>45260</v>
      </c>
      <c r="V8767" s="9" t="str">
        <f>"Q"&amp;INT((MONTH(SalesData[[#This Row],[Order Date]])+2)/3)&amp;"-"&amp;YEAR(SalesData[[#This Row],[Order Date]])</f>
        <v>Q4-2023</v>
      </c>
    </row>
    <row r="8768" spans="1:22" x14ac:dyDescent="0.35">
      <c r="A8768" t="s">
        <v>8909</v>
      </c>
      <c r="B8768" s="1">
        <v>45250</v>
      </c>
      <c r="C8768" t="s">
        <v>162</v>
      </c>
      <c r="D8768" t="s">
        <v>13</v>
      </c>
      <c r="E8768">
        <v>5169476025</v>
      </c>
      <c r="F8768" t="s">
        <v>58</v>
      </c>
      <c r="G8768" t="s">
        <v>59</v>
      </c>
      <c r="H8768" t="s">
        <v>60</v>
      </c>
      <c r="I8768" t="s">
        <v>31</v>
      </c>
      <c r="J8768" t="s">
        <v>62</v>
      </c>
      <c r="K8768">
        <v>1879.81</v>
      </c>
      <c r="L8768">
        <v>173.32</v>
      </c>
      <c r="M8768" t="s">
        <v>62</v>
      </c>
      <c r="N8768">
        <v>9.22008075284204E-2</v>
      </c>
      <c r="O8768" t="s">
        <v>11351</v>
      </c>
      <c r="P8768" t="s">
        <v>11356</v>
      </c>
      <c r="R8768" t="s">
        <v>11353</v>
      </c>
      <c r="S8768">
        <f>IF(SalesData[[#This Row],[Return Status]]="Returned",1,0)</f>
        <v>0</v>
      </c>
      <c r="T8768">
        <v>2183.56</v>
      </c>
      <c r="U8768" s="2">
        <f>EOMONTH(SalesData[[#This Row],[Order Date]],0)</f>
        <v>45260</v>
      </c>
      <c r="V8768" s="9" t="str">
        <f>"Q"&amp;INT((MONTH(SalesData[[#This Row],[Order Date]])+2)/3)&amp;"-"&amp;YEAR(SalesData[[#This Row],[Order Date]])</f>
        <v>Q4-2023</v>
      </c>
    </row>
    <row r="8769" spans="1:22" x14ac:dyDescent="0.35">
      <c r="A8769" t="s">
        <v>8910</v>
      </c>
      <c r="B8769" s="1">
        <v>45239</v>
      </c>
      <c r="C8769" t="s">
        <v>87</v>
      </c>
      <c r="D8769" t="s">
        <v>46</v>
      </c>
      <c r="E8769">
        <v>5822263015</v>
      </c>
      <c r="F8769" t="s">
        <v>68</v>
      </c>
      <c r="G8769" t="s">
        <v>69</v>
      </c>
      <c r="H8769" t="s">
        <v>41</v>
      </c>
      <c r="I8769" t="s">
        <v>31</v>
      </c>
      <c r="J8769" t="s">
        <v>19</v>
      </c>
      <c r="K8769">
        <v>4718.1499999999996</v>
      </c>
      <c r="L8769">
        <v>557.41999999999996</v>
      </c>
      <c r="M8769" t="s">
        <v>19</v>
      </c>
      <c r="N8769">
        <v>0.118143763975287</v>
      </c>
      <c r="O8769" t="s">
        <v>11351</v>
      </c>
      <c r="P8769" t="s">
        <v>11352</v>
      </c>
      <c r="R8769" t="s">
        <v>11353</v>
      </c>
      <c r="S8769">
        <f>IF(SalesData[[#This Row],[Return Status]]="Returned",1,0)</f>
        <v>0</v>
      </c>
      <c r="T8769">
        <v>2081.52</v>
      </c>
      <c r="U8769" s="2">
        <f>EOMONTH(SalesData[[#This Row],[Order Date]],0)</f>
        <v>45260</v>
      </c>
      <c r="V8769" s="9" t="str">
        <f>"Q"&amp;INT((MONTH(SalesData[[#This Row],[Order Date]])+2)/3)&amp;"-"&amp;YEAR(SalesData[[#This Row],[Order Date]])</f>
        <v>Q4-2023</v>
      </c>
    </row>
    <row r="8770" spans="1:22" x14ac:dyDescent="0.35">
      <c r="A8770" t="s">
        <v>8911</v>
      </c>
      <c r="B8770" s="1">
        <v>45236</v>
      </c>
      <c r="C8770" t="s">
        <v>97</v>
      </c>
      <c r="D8770" t="s">
        <v>13</v>
      </c>
      <c r="E8770">
        <v>4050367526</v>
      </c>
      <c r="F8770" t="s">
        <v>83</v>
      </c>
      <c r="G8770" t="s">
        <v>84</v>
      </c>
      <c r="H8770" t="s">
        <v>85</v>
      </c>
      <c r="I8770" t="s">
        <v>31</v>
      </c>
      <c r="J8770" t="s">
        <v>18</v>
      </c>
      <c r="K8770">
        <v>2630.49</v>
      </c>
      <c r="L8770">
        <v>661.21</v>
      </c>
      <c r="M8770" t="s">
        <v>19</v>
      </c>
      <c r="N8770">
        <v>0.251363814346377</v>
      </c>
      <c r="O8770" t="s">
        <v>11351</v>
      </c>
      <c r="P8770" t="s">
        <v>11354</v>
      </c>
      <c r="R8770" t="s">
        <v>11353</v>
      </c>
      <c r="S8770">
        <f>IF(SalesData[[#This Row],[Return Status]]="Returned",1,0)</f>
        <v>0</v>
      </c>
      <c r="T8770">
        <v>847.14</v>
      </c>
      <c r="U8770" s="2">
        <f>EOMONTH(SalesData[[#This Row],[Order Date]],0)</f>
        <v>45260</v>
      </c>
      <c r="V8770" s="9" t="str">
        <f>"Q"&amp;INT((MONTH(SalesData[[#This Row],[Order Date]])+2)/3)&amp;"-"&amp;YEAR(SalesData[[#This Row],[Order Date]])</f>
        <v>Q4-2023</v>
      </c>
    </row>
    <row r="8771" spans="1:22" x14ac:dyDescent="0.35">
      <c r="A8771" t="s">
        <v>8912</v>
      </c>
      <c r="B8771" s="1">
        <v>45254</v>
      </c>
      <c r="C8771" t="s">
        <v>26</v>
      </c>
      <c r="D8771" t="s">
        <v>99</v>
      </c>
      <c r="E8771">
        <v>8997701393</v>
      </c>
      <c r="F8771" t="s">
        <v>292</v>
      </c>
      <c r="G8771" t="s">
        <v>69</v>
      </c>
      <c r="H8771" t="s">
        <v>41</v>
      </c>
      <c r="I8771" t="s">
        <v>31</v>
      </c>
      <c r="J8771" t="s">
        <v>65</v>
      </c>
      <c r="K8771">
        <v>4988.1899999999996</v>
      </c>
      <c r="L8771">
        <v>1158.6300000000001</v>
      </c>
      <c r="M8771" t="s">
        <v>65</v>
      </c>
      <c r="N8771">
        <v>0.23227463268239601</v>
      </c>
      <c r="O8771" t="s">
        <v>11351</v>
      </c>
      <c r="P8771" t="s">
        <v>11354</v>
      </c>
      <c r="R8771" t="s">
        <v>11353</v>
      </c>
      <c r="S8771">
        <f>IF(SalesData[[#This Row],[Return Status]]="Returned",1,0)</f>
        <v>0</v>
      </c>
      <c r="T8771">
        <v>2081.52</v>
      </c>
      <c r="U8771" s="2">
        <f>EOMONTH(SalesData[[#This Row],[Order Date]],0)</f>
        <v>45260</v>
      </c>
      <c r="V8771" s="9" t="str">
        <f>"Q"&amp;INT((MONTH(SalesData[[#This Row],[Order Date]])+2)/3)&amp;"-"&amp;YEAR(SalesData[[#This Row],[Order Date]])</f>
        <v>Q4-2023</v>
      </c>
    </row>
    <row r="8772" spans="1:22" x14ac:dyDescent="0.35">
      <c r="A8772" t="s">
        <v>8913</v>
      </c>
      <c r="B8772" s="1">
        <v>45232</v>
      </c>
      <c r="C8772" t="s">
        <v>67</v>
      </c>
      <c r="D8772" t="s">
        <v>46</v>
      </c>
      <c r="E8772">
        <v>6973139616</v>
      </c>
      <c r="F8772" t="s">
        <v>114</v>
      </c>
      <c r="G8772" t="s">
        <v>59</v>
      </c>
      <c r="H8772" t="s">
        <v>60</v>
      </c>
      <c r="I8772" t="s">
        <v>31</v>
      </c>
      <c r="J8772" t="s">
        <v>61</v>
      </c>
      <c r="K8772">
        <v>2130.52</v>
      </c>
      <c r="L8772">
        <v>531.95000000000005</v>
      </c>
      <c r="M8772" t="s">
        <v>62</v>
      </c>
      <c r="N8772">
        <v>0.249680829093367</v>
      </c>
      <c r="O8772" t="s">
        <v>11351</v>
      </c>
      <c r="P8772" t="s">
        <v>11354</v>
      </c>
      <c r="R8772" t="s">
        <v>11353</v>
      </c>
      <c r="S8772">
        <f>IF(SalesData[[#This Row],[Return Status]]="Returned",1,0)</f>
        <v>0</v>
      </c>
      <c r="T8772">
        <v>2183.56</v>
      </c>
      <c r="U8772" s="2">
        <f>EOMONTH(SalesData[[#This Row],[Order Date]],0)</f>
        <v>45260</v>
      </c>
      <c r="V8772" s="9" t="str">
        <f>"Q"&amp;INT((MONTH(SalesData[[#This Row],[Order Date]])+2)/3)&amp;"-"&amp;YEAR(SalesData[[#This Row],[Order Date]])</f>
        <v>Q4-2023</v>
      </c>
    </row>
    <row r="8773" spans="1:22" x14ac:dyDescent="0.35">
      <c r="A8773" t="s">
        <v>8914</v>
      </c>
      <c r="B8773" s="1">
        <v>45234</v>
      </c>
      <c r="C8773" t="s">
        <v>67</v>
      </c>
      <c r="D8773" t="s">
        <v>39</v>
      </c>
      <c r="E8773">
        <v>4807958756</v>
      </c>
      <c r="F8773" t="s">
        <v>170</v>
      </c>
      <c r="G8773" t="s">
        <v>69</v>
      </c>
      <c r="H8773" t="s">
        <v>41</v>
      </c>
      <c r="I8773" t="s">
        <v>31</v>
      </c>
      <c r="J8773" t="s">
        <v>43</v>
      </c>
      <c r="K8773">
        <v>3302.27</v>
      </c>
      <c r="L8773">
        <v>977.93</v>
      </c>
      <c r="M8773" t="s">
        <v>43</v>
      </c>
      <c r="N8773">
        <v>0.296138716700936</v>
      </c>
      <c r="O8773" t="s">
        <v>11351</v>
      </c>
      <c r="P8773" t="s">
        <v>11354</v>
      </c>
      <c r="R8773" t="s">
        <v>11353</v>
      </c>
      <c r="S8773">
        <f>IF(SalesData[[#This Row],[Return Status]]="Returned",1,0)</f>
        <v>0</v>
      </c>
      <c r="T8773">
        <v>2081.52</v>
      </c>
      <c r="U8773" s="2">
        <f>EOMONTH(SalesData[[#This Row],[Order Date]],0)</f>
        <v>45260</v>
      </c>
      <c r="V8773" s="9" t="str">
        <f>"Q"&amp;INT((MONTH(SalesData[[#This Row],[Order Date]])+2)/3)&amp;"-"&amp;YEAR(SalesData[[#This Row],[Order Date]])</f>
        <v>Q4-2023</v>
      </c>
    </row>
    <row r="8774" spans="1:22" x14ac:dyDescent="0.35">
      <c r="A8774" t="s">
        <v>8915</v>
      </c>
      <c r="B8774" s="1">
        <v>45236</v>
      </c>
      <c r="C8774" t="s">
        <v>188</v>
      </c>
      <c r="D8774" t="s">
        <v>145</v>
      </c>
      <c r="E8774">
        <v>8221733662</v>
      </c>
      <c r="F8774" t="s">
        <v>312</v>
      </c>
      <c r="G8774" t="s">
        <v>141</v>
      </c>
      <c r="H8774" t="s">
        <v>121</v>
      </c>
      <c r="I8774" t="s">
        <v>17</v>
      </c>
      <c r="J8774" t="s">
        <v>19</v>
      </c>
      <c r="K8774">
        <v>4164.2</v>
      </c>
      <c r="L8774">
        <v>1081.43</v>
      </c>
      <c r="M8774" t="s">
        <v>19</v>
      </c>
      <c r="N8774">
        <v>0.25969694058882897</v>
      </c>
      <c r="O8774" t="s">
        <v>11351</v>
      </c>
      <c r="P8774" t="s">
        <v>11354</v>
      </c>
      <c r="R8774" t="s">
        <v>11353</v>
      </c>
      <c r="S8774">
        <f>IF(SalesData[[#This Row],[Return Status]]="Returned",1,0)</f>
        <v>0</v>
      </c>
      <c r="T8774">
        <v>2793.38</v>
      </c>
      <c r="U8774" s="2">
        <f>EOMONTH(SalesData[[#This Row],[Order Date]],0)</f>
        <v>45260</v>
      </c>
      <c r="V8774" s="9" t="str">
        <f>"Q"&amp;INT((MONTH(SalesData[[#This Row],[Order Date]])+2)/3)&amp;"-"&amp;YEAR(SalesData[[#This Row],[Order Date]])</f>
        <v>Q4-2023</v>
      </c>
    </row>
    <row r="8775" spans="1:22" x14ac:dyDescent="0.35">
      <c r="A8775" t="s">
        <v>8916</v>
      </c>
      <c r="B8775" s="1">
        <v>45252</v>
      </c>
      <c r="C8775" t="s">
        <v>124</v>
      </c>
      <c r="D8775" t="s">
        <v>13</v>
      </c>
      <c r="E8775">
        <v>8351646320</v>
      </c>
      <c r="F8775" t="s">
        <v>50</v>
      </c>
      <c r="G8775" t="s">
        <v>34</v>
      </c>
      <c r="H8775" t="s">
        <v>35</v>
      </c>
      <c r="I8775" t="s">
        <v>36</v>
      </c>
      <c r="J8775" t="s">
        <v>18</v>
      </c>
      <c r="K8775">
        <v>1700.75</v>
      </c>
      <c r="L8775">
        <v>405.39</v>
      </c>
      <c r="M8775" t="s">
        <v>19</v>
      </c>
      <c r="N8775">
        <v>0.23835954725856201</v>
      </c>
      <c r="O8775" t="s">
        <v>11351</v>
      </c>
      <c r="P8775" t="s">
        <v>11354</v>
      </c>
      <c r="R8775" t="s">
        <v>11353</v>
      </c>
      <c r="S8775">
        <f>IF(SalesData[[#This Row],[Return Status]]="Returned",1,0)</f>
        <v>0</v>
      </c>
      <c r="U8775" s="2">
        <f>EOMONTH(SalesData[[#This Row],[Order Date]],0)</f>
        <v>45260</v>
      </c>
      <c r="V8775" s="9" t="str">
        <f>"Q"&amp;INT((MONTH(SalesData[[#This Row],[Order Date]])+2)/3)&amp;"-"&amp;YEAR(SalesData[[#This Row],[Order Date]])</f>
        <v>Q4-2023</v>
      </c>
    </row>
    <row r="8776" spans="1:22" x14ac:dyDescent="0.35">
      <c r="A8776" t="s">
        <v>8917</v>
      </c>
      <c r="B8776" s="1">
        <v>45253</v>
      </c>
      <c r="C8776" t="s">
        <v>162</v>
      </c>
      <c r="D8776" t="s">
        <v>39</v>
      </c>
      <c r="E8776">
        <v>7050278572</v>
      </c>
      <c r="F8776" t="s">
        <v>109</v>
      </c>
      <c r="G8776" t="s">
        <v>59</v>
      </c>
      <c r="H8776" t="s">
        <v>60</v>
      </c>
      <c r="I8776" t="s">
        <v>31</v>
      </c>
      <c r="J8776" t="s">
        <v>19</v>
      </c>
      <c r="K8776">
        <v>4927.88</v>
      </c>
      <c r="L8776">
        <v>817.23</v>
      </c>
      <c r="M8776" t="s">
        <v>19</v>
      </c>
      <c r="N8776">
        <v>0.16583804800441601</v>
      </c>
      <c r="O8776" t="s">
        <v>11351</v>
      </c>
      <c r="P8776" t="s">
        <v>11352</v>
      </c>
      <c r="R8776" t="s">
        <v>11353</v>
      </c>
      <c r="S8776">
        <f>IF(SalesData[[#This Row],[Return Status]]="Returned",1,0)</f>
        <v>0</v>
      </c>
      <c r="T8776">
        <v>2183.56</v>
      </c>
      <c r="U8776" s="2">
        <f>EOMONTH(SalesData[[#This Row],[Order Date]],0)</f>
        <v>45260</v>
      </c>
      <c r="V8776" s="9" t="str">
        <f>"Q"&amp;INT((MONTH(SalesData[[#This Row],[Order Date]])+2)/3)&amp;"-"&amp;YEAR(SalesData[[#This Row],[Order Date]])</f>
        <v>Q4-2023</v>
      </c>
    </row>
    <row r="8777" spans="1:22" x14ac:dyDescent="0.35">
      <c r="A8777" t="s">
        <v>8918</v>
      </c>
      <c r="B8777" s="1">
        <v>45259</v>
      </c>
      <c r="C8777" t="s">
        <v>106</v>
      </c>
      <c r="D8777" t="s">
        <v>72</v>
      </c>
      <c r="E8777">
        <v>7613898002</v>
      </c>
      <c r="F8777" t="s">
        <v>78</v>
      </c>
      <c r="G8777" t="s">
        <v>15</v>
      </c>
      <c r="H8777" t="s">
        <v>16</v>
      </c>
      <c r="I8777" t="s">
        <v>17</v>
      </c>
      <c r="J8777" t="s">
        <v>42</v>
      </c>
      <c r="K8777">
        <v>1746.9</v>
      </c>
      <c r="L8777">
        <v>175.17</v>
      </c>
      <c r="M8777" t="s">
        <v>43</v>
      </c>
      <c r="N8777">
        <v>0.100274772454061</v>
      </c>
      <c r="O8777" t="s">
        <v>11351</v>
      </c>
      <c r="P8777" t="s">
        <v>11352</v>
      </c>
      <c r="R8777" t="s">
        <v>11353</v>
      </c>
      <c r="S8777">
        <f>IF(SalesData[[#This Row],[Return Status]]="Returned",1,0)</f>
        <v>0</v>
      </c>
      <c r="T8777">
        <v>2085.91</v>
      </c>
      <c r="U8777" s="2">
        <f>EOMONTH(SalesData[[#This Row],[Order Date]],0)</f>
        <v>45260</v>
      </c>
      <c r="V8777" s="9" t="str">
        <f>"Q"&amp;INT((MONTH(SalesData[[#This Row],[Order Date]])+2)/3)&amp;"-"&amp;YEAR(SalesData[[#This Row],[Order Date]])</f>
        <v>Q4-2023</v>
      </c>
    </row>
    <row r="8778" spans="1:22" x14ac:dyDescent="0.35">
      <c r="A8778" t="s">
        <v>8919</v>
      </c>
      <c r="B8778" s="1">
        <v>45241</v>
      </c>
      <c r="C8778" t="s">
        <v>38</v>
      </c>
      <c r="D8778" t="s">
        <v>80</v>
      </c>
      <c r="E8778">
        <v>5475603237</v>
      </c>
      <c r="F8778" t="s">
        <v>83</v>
      </c>
      <c r="G8778" t="s">
        <v>251</v>
      </c>
      <c r="H8778" t="s">
        <v>85</v>
      </c>
      <c r="I8778" t="s">
        <v>31</v>
      </c>
      <c r="J8778" t="s">
        <v>18</v>
      </c>
      <c r="K8778">
        <v>4332.72</v>
      </c>
      <c r="L8778">
        <v>423.48</v>
      </c>
      <c r="M8778" t="s">
        <v>19</v>
      </c>
      <c r="N8778">
        <v>9.7739987813659807E-2</v>
      </c>
      <c r="O8778" t="s">
        <v>11351</v>
      </c>
      <c r="P8778" t="s">
        <v>11356</v>
      </c>
      <c r="R8778" t="s">
        <v>11353</v>
      </c>
      <c r="S8778">
        <f>IF(SalesData[[#This Row],[Return Status]]="Returned",1,0)</f>
        <v>0</v>
      </c>
      <c r="U8778" s="2">
        <f>EOMONTH(SalesData[[#This Row],[Order Date]],0)</f>
        <v>45260</v>
      </c>
      <c r="V8778" s="9" t="str">
        <f>"Q"&amp;INT((MONTH(SalesData[[#This Row],[Order Date]])+2)/3)&amp;"-"&amp;YEAR(SalesData[[#This Row],[Order Date]])</f>
        <v>Q4-2023</v>
      </c>
    </row>
    <row r="8779" spans="1:22" x14ac:dyDescent="0.35">
      <c r="A8779" t="s">
        <v>8920</v>
      </c>
      <c r="B8779" s="1">
        <v>45243</v>
      </c>
      <c r="C8779" t="s">
        <v>94</v>
      </c>
      <c r="D8779" t="s">
        <v>80</v>
      </c>
      <c r="E8779">
        <v>2457342722</v>
      </c>
      <c r="F8779" t="s">
        <v>28</v>
      </c>
      <c r="G8779" t="s">
        <v>29</v>
      </c>
      <c r="H8779" t="s">
        <v>30</v>
      </c>
      <c r="I8779" t="s">
        <v>31</v>
      </c>
      <c r="J8779" t="s">
        <v>18</v>
      </c>
      <c r="K8779">
        <v>390.73</v>
      </c>
      <c r="L8779">
        <v>24.42</v>
      </c>
      <c r="M8779" t="s">
        <v>19</v>
      </c>
      <c r="N8779">
        <v>6.24984004299644E-2</v>
      </c>
      <c r="O8779" t="s">
        <v>11361</v>
      </c>
      <c r="P8779" t="s">
        <v>11356</v>
      </c>
      <c r="R8779" t="s">
        <v>11353</v>
      </c>
      <c r="S8779">
        <f>IF(SalesData[[#This Row],[Return Status]]="Returned",1,0)</f>
        <v>0</v>
      </c>
      <c r="T8779">
        <v>2788.38</v>
      </c>
      <c r="U8779" s="2">
        <f>EOMONTH(SalesData[[#This Row],[Order Date]],0)</f>
        <v>45260</v>
      </c>
      <c r="V8779" s="9" t="str">
        <f>"Q"&amp;INT((MONTH(SalesData[[#This Row],[Order Date]])+2)/3)&amp;"-"&amp;YEAR(SalesData[[#This Row],[Order Date]])</f>
        <v>Q4-2023</v>
      </c>
    </row>
    <row r="8780" spans="1:22" x14ac:dyDescent="0.35">
      <c r="A8780" t="s">
        <v>8921</v>
      </c>
      <c r="B8780" s="1">
        <v>45241</v>
      </c>
      <c r="C8780" t="s">
        <v>111</v>
      </c>
      <c r="D8780" t="s">
        <v>39</v>
      </c>
      <c r="E8780">
        <v>2544990521</v>
      </c>
      <c r="F8780" t="s">
        <v>120</v>
      </c>
      <c r="G8780" t="s">
        <v>141</v>
      </c>
      <c r="H8780" t="s">
        <v>11357</v>
      </c>
      <c r="I8780" t="s">
        <v>17</v>
      </c>
      <c r="J8780" t="s">
        <v>65</v>
      </c>
      <c r="K8780">
        <v>1888.63</v>
      </c>
      <c r="L8780">
        <v>212.35</v>
      </c>
      <c r="M8780" t="s">
        <v>65</v>
      </c>
      <c r="N8780">
        <v>0.11243599858098199</v>
      </c>
      <c r="O8780" t="s">
        <v>11351</v>
      </c>
      <c r="P8780" t="s">
        <v>11352</v>
      </c>
      <c r="R8780" t="s">
        <v>11353</v>
      </c>
      <c r="S8780">
        <f>IF(SalesData[[#This Row],[Return Status]]="Returned",1,0)</f>
        <v>0</v>
      </c>
      <c r="T8780">
        <v>2793.38</v>
      </c>
      <c r="U8780" s="2">
        <f>EOMONTH(SalesData[[#This Row],[Order Date]],0)</f>
        <v>45260</v>
      </c>
      <c r="V8780" s="9" t="str">
        <f>"Q"&amp;INT((MONTH(SalesData[[#This Row],[Order Date]])+2)/3)&amp;"-"&amp;YEAR(SalesData[[#This Row],[Order Date]])</f>
        <v>Q4-2023</v>
      </c>
    </row>
    <row r="8781" spans="1:22" x14ac:dyDescent="0.35">
      <c r="A8781" t="s">
        <v>8922</v>
      </c>
      <c r="B8781" s="1">
        <v>45251</v>
      </c>
      <c r="C8781" t="s">
        <v>132</v>
      </c>
      <c r="D8781" t="s">
        <v>13</v>
      </c>
      <c r="E8781">
        <v>3304516631</v>
      </c>
      <c r="F8781" t="s">
        <v>28</v>
      </c>
      <c r="G8781" t="s">
        <v>29</v>
      </c>
      <c r="H8781" t="s">
        <v>30</v>
      </c>
      <c r="I8781" t="s">
        <v>31</v>
      </c>
      <c r="J8781" t="s">
        <v>18</v>
      </c>
      <c r="K8781">
        <v>3614.94</v>
      </c>
      <c r="L8781">
        <v>762.82</v>
      </c>
      <c r="M8781" t="s">
        <v>19</v>
      </c>
      <c r="N8781">
        <v>0.21101871676985001</v>
      </c>
      <c r="O8781" t="s">
        <v>11351</v>
      </c>
      <c r="P8781" t="s">
        <v>11354</v>
      </c>
      <c r="R8781" t="s">
        <v>11353</v>
      </c>
      <c r="S8781">
        <f>IF(SalesData[[#This Row],[Return Status]]="Returned",1,0)</f>
        <v>0</v>
      </c>
      <c r="T8781">
        <v>2788.38</v>
      </c>
      <c r="U8781" s="2">
        <f>EOMONTH(SalesData[[#This Row],[Order Date]],0)</f>
        <v>45260</v>
      </c>
      <c r="V8781" s="9" t="str">
        <f>"Q"&amp;INT((MONTH(SalesData[[#This Row],[Order Date]])+2)/3)&amp;"-"&amp;YEAR(SalesData[[#This Row],[Order Date]])</f>
        <v>Q4-2023</v>
      </c>
    </row>
    <row r="8782" spans="1:22" x14ac:dyDescent="0.35">
      <c r="A8782" t="s">
        <v>8923</v>
      </c>
      <c r="B8782" s="1">
        <v>45259</v>
      </c>
      <c r="C8782" t="s">
        <v>52</v>
      </c>
      <c r="D8782" t="s">
        <v>99</v>
      </c>
      <c r="E8782">
        <v>5735904717</v>
      </c>
      <c r="F8782" t="s">
        <v>185</v>
      </c>
      <c r="G8782" t="s">
        <v>266</v>
      </c>
      <c r="H8782" t="s">
        <v>165</v>
      </c>
      <c r="I8782" t="s">
        <v>36</v>
      </c>
      <c r="J8782" t="s">
        <v>18</v>
      </c>
      <c r="K8782">
        <v>2290.96</v>
      </c>
      <c r="L8782">
        <v>154.33000000000001</v>
      </c>
      <c r="M8782" t="s">
        <v>19</v>
      </c>
      <c r="N8782">
        <v>6.73647728463177E-2</v>
      </c>
      <c r="O8782" t="s">
        <v>11351</v>
      </c>
      <c r="P8782" t="s">
        <v>11356</v>
      </c>
      <c r="R8782" t="s">
        <v>11353</v>
      </c>
      <c r="S8782">
        <f>IF(SalesData[[#This Row],[Return Status]]="Returned",1,0)</f>
        <v>0</v>
      </c>
      <c r="U8782" s="2">
        <f>EOMONTH(SalesData[[#This Row],[Order Date]],0)</f>
        <v>45260</v>
      </c>
      <c r="V8782" s="9" t="str">
        <f>"Q"&amp;INT((MONTH(SalesData[[#This Row],[Order Date]])+2)/3)&amp;"-"&amp;YEAR(SalesData[[#This Row],[Order Date]])</f>
        <v>Q4-2023</v>
      </c>
    </row>
    <row r="8783" spans="1:22" x14ac:dyDescent="0.35">
      <c r="A8783" t="s">
        <v>8924</v>
      </c>
      <c r="B8783" s="1">
        <v>45252</v>
      </c>
      <c r="C8783" t="s">
        <v>21</v>
      </c>
      <c r="D8783" t="s">
        <v>80</v>
      </c>
      <c r="E8783">
        <v>734544732</v>
      </c>
      <c r="F8783" t="s">
        <v>154</v>
      </c>
      <c r="G8783" t="s">
        <v>11370</v>
      </c>
      <c r="H8783" t="s">
        <v>30</v>
      </c>
      <c r="I8783" t="s">
        <v>31</v>
      </c>
      <c r="J8783" t="s">
        <v>19</v>
      </c>
      <c r="K8783">
        <v>4269.28</v>
      </c>
      <c r="L8783">
        <v>133.88</v>
      </c>
      <c r="M8783" t="s">
        <v>19</v>
      </c>
      <c r="N8783">
        <v>3.1358917662931397E-2</v>
      </c>
      <c r="O8783" t="s">
        <v>11351</v>
      </c>
      <c r="P8783" t="s">
        <v>11356</v>
      </c>
      <c r="R8783" t="s">
        <v>11353</v>
      </c>
      <c r="S8783">
        <f>IF(SalesData[[#This Row],[Return Status]]="Returned",1,0)</f>
        <v>0</v>
      </c>
      <c r="U8783" s="2">
        <f>EOMONTH(SalesData[[#This Row],[Order Date]],0)</f>
        <v>45260</v>
      </c>
      <c r="V8783" s="9" t="str">
        <f>"Q"&amp;INT((MONTH(SalesData[[#This Row],[Order Date]])+2)/3)&amp;"-"&amp;YEAR(SalesData[[#This Row],[Order Date]])</f>
        <v>Q4-2023</v>
      </c>
    </row>
    <row r="8784" spans="1:22" x14ac:dyDescent="0.35">
      <c r="A8784" t="s">
        <v>8925</v>
      </c>
      <c r="B8784" s="1">
        <v>45238</v>
      </c>
      <c r="C8784" t="s">
        <v>45</v>
      </c>
      <c r="D8784" t="s">
        <v>145</v>
      </c>
      <c r="E8784">
        <v>9745752857</v>
      </c>
      <c r="F8784" t="s">
        <v>357</v>
      </c>
      <c r="G8784" t="s">
        <v>11381</v>
      </c>
      <c r="H8784" t="s">
        <v>165</v>
      </c>
      <c r="I8784" t="s">
        <v>36</v>
      </c>
      <c r="J8784" t="s">
        <v>19</v>
      </c>
      <c r="K8784">
        <v>2977.74</v>
      </c>
      <c r="L8784">
        <v>155.28</v>
      </c>
      <c r="M8784" t="s">
        <v>19</v>
      </c>
      <c r="N8784">
        <v>5.2146930222249102E-2</v>
      </c>
      <c r="O8784" t="s">
        <v>11351</v>
      </c>
      <c r="P8784" t="s">
        <v>11356</v>
      </c>
      <c r="R8784" t="s">
        <v>11353</v>
      </c>
      <c r="S8784">
        <f>IF(SalesData[[#This Row],[Return Status]]="Returned",1,0)</f>
        <v>0</v>
      </c>
      <c r="U8784" s="2">
        <f>EOMONTH(SalesData[[#This Row],[Order Date]],0)</f>
        <v>45260</v>
      </c>
      <c r="V8784" s="9" t="str">
        <f>"Q"&amp;INT((MONTH(SalesData[[#This Row],[Order Date]])+2)/3)&amp;"-"&amp;YEAR(SalesData[[#This Row],[Order Date]])</f>
        <v>Q4-2023</v>
      </c>
    </row>
    <row r="8785" spans="1:22" x14ac:dyDescent="0.35">
      <c r="A8785" t="s">
        <v>8926</v>
      </c>
      <c r="B8785" s="1">
        <v>45236</v>
      </c>
      <c r="C8785" t="s">
        <v>49</v>
      </c>
      <c r="D8785" t="s">
        <v>99</v>
      </c>
      <c r="E8785">
        <v>1551000186</v>
      </c>
      <c r="F8785" t="s">
        <v>163</v>
      </c>
      <c r="G8785" t="s">
        <v>164</v>
      </c>
      <c r="H8785" t="s">
        <v>165</v>
      </c>
      <c r="I8785" t="s">
        <v>36</v>
      </c>
      <c r="J8785" t="s">
        <v>19</v>
      </c>
      <c r="K8785">
        <v>4914.22</v>
      </c>
      <c r="L8785">
        <v>229.56</v>
      </c>
      <c r="M8785" t="s">
        <v>19</v>
      </c>
      <c r="N8785">
        <v>4.6713415353810003E-2</v>
      </c>
      <c r="O8785" t="s">
        <v>11351</v>
      </c>
      <c r="P8785" t="s">
        <v>11356</v>
      </c>
      <c r="R8785" t="s">
        <v>11353</v>
      </c>
      <c r="S8785">
        <f>IF(SalesData[[#This Row],[Return Status]]="Returned",1,0)</f>
        <v>0</v>
      </c>
      <c r="U8785" s="2">
        <f>EOMONTH(SalesData[[#This Row],[Order Date]],0)</f>
        <v>45260</v>
      </c>
      <c r="V8785" s="9" t="str">
        <f>"Q"&amp;INT((MONTH(SalesData[[#This Row],[Order Date]])+2)/3)&amp;"-"&amp;YEAR(SalesData[[#This Row],[Order Date]])</f>
        <v>Q4-2023</v>
      </c>
    </row>
    <row r="8786" spans="1:22" x14ac:dyDescent="0.35">
      <c r="A8786" t="s">
        <v>8927</v>
      </c>
      <c r="B8786" s="1">
        <v>45232</v>
      </c>
      <c r="C8786" t="s">
        <v>92</v>
      </c>
      <c r="D8786" t="s">
        <v>145</v>
      </c>
      <c r="E8786">
        <v>1490247147</v>
      </c>
      <c r="F8786" t="s">
        <v>238</v>
      </c>
      <c r="G8786" t="s">
        <v>74</v>
      </c>
      <c r="H8786" t="s">
        <v>75</v>
      </c>
      <c r="I8786" t="s">
        <v>36</v>
      </c>
      <c r="J8786" t="s">
        <v>65</v>
      </c>
      <c r="K8786">
        <v>2159.4299999999998</v>
      </c>
      <c r="L8786">
        <v>413.11</v>
      </c>
      <c r="M8786" t="s">
        <v>65</v>
      </c>
      <c r="N8786">
        <v>0.191305112923318</v>
      </c>
      <c r="O8786" t="s">
        <v>11351</v>
      </c>
      <c r="P8786" t="s">
        <v>11352</v>
      </c>
      <c r="R8786" t="s">
        <v>11353</v>
      </c>
      <c r="S8786">
        <f>IF(SalesData[[#This Row],[Return Status]]="Returned",1,0)</f>
        <v>0</v>
      </c>
      <c r="T8786">
        <v>2420.2800000000002</v>
      </c>
      <c r="U8786" s="2">
        <f>EOMONTH(SalesData[[#This Row],[Order Date]],0)</f>
        <v>45260</v>
      </c>
      <c r="V8786" s="9" t="str">
        <f>"Q"&amp;INT((MONTH(SalesData[[#This Row],[Order Date]])+2)/3)&amp;"-"&amp;YEAR(SalesData[[#This Row],[Order Date]])</f>
        <v>Q4-2023</v>
      </c>
    </row>
    <row r="8787" spans="1:22" x14ac:dyDescent="0.35">
      <c r="A8787" t="s">
        <v>8928</v>
      </c>
      <c r="B8787" s="1">
        <v>45251</v>
      </c>
      <c r="C8787" t="s">
        <v>139</v>
      </c>
      <c r="D8787" t="s">
        <v>72</v>
      </c>
      <c r="E8787">
        <v>1043463281</v>
      </c>
      <c r="F8787" t="s">
        <v>133</v>
      </c>
      <c r="G8787" t="s">
        <v>89</v>
      </c>
      <c r="H8787" t="s">
        <v>90</v>
      </c>
      <c r="I8787" t="s">
        <v>31</v>
      </c>
      <c r="J8787" t="s">
        <v>62</v>
      </c>
      <c r="K8787">
        <v>888.66</v>
      </c>
      <c r="L8787">
        <v>224.45</v>
      </c>
      <c r="M8787" t="s">
        <v>62</v>
      </c>
      <c r="N8787">
        <v>0.25257128710643001</v>
      </c>
      <c r="O8787" t="s">
        <v>11355</v>
      </c>
      <c r="P8787" t="s">
        <v>11354</v>
      </c>
      <c r="R8787" t="s">
        <v>11353</v>
      </c>
      <c r="S8787">
        <f>IF(SalesData[[#This Row],[Return Status]]="Returned",1,0)</f>
        <v>0</v>
      </c>
      <c r="T8787">
        <v>207.68</v>
      </c>
      <c r="U8787" s="2">
        <f>EOMONTH(SalesData[[#This Row],[Order Date]],0)</f>
        <v>45260</v>
      </c>
      <c r="V8787" s="9" t="str">
        <f>"Q"&amp;INT((MONTH(SalesData[[#This Row],[Order Date]])+2)/3)&amp;"-"&amp;YEAR(SalesData[[#This Row],[Order Date]])</f>
        <v>Q4-2023</v>
      </c>
    </row>
    <row r="8788" spans="1:22" x14ac:dyDescent="0.35">
      <c r="A8788" t="s">
        <v>8929</v>
      </c>
      <c r="B8788" s="1">
        <v>45245</v>
      </c>
      <c r="C8788" t="s">
        <v>57</v>
      </c>
      <c r="D8788" t="s">
        <v>46</v>
      </c>
      <c r="E8788">
        <v>6294659092</v>
      </c>
      <c r="F8788" t="s">
        <v>159</v>
      </c>
      <c r="G8788" t="s">
        <v>84</v>
      </c>
      <c r="H8788" t="s">
        <v>11357</v>
      </c>
      <c r="I8788" t="s">
        <v>31</v>
      </c>
      <c r="J8788" t="s">
        <v>61</v>
      </c>
      <c r="K8788">
        <v>3014.82</v>
      </c>
      <c r="L8788">
        <v>153.02000000000001</v>
      </c>
      <c r="M8788" t="s">
        <v>62</v>
      </c>
      <c r="N8788">
        <v>5.07559323608043E-2</v>
      </c>
      <c r="O8788" t="s">
        <v>11351</v>
      </c>
      <c r="P8788" t="s">
        <v>11356</v>
      </c>
      <c r="R8788" t="s">
        <v>11353</v>
      </c>
      <c r="S8788">
        <f>IF(SalesData[[#This Row],[Return Status]]="Returned",1,0)</f>
        <v>0</v>
      </c>
      <c r="T8788">
        <v>847.14</v>
      </c>
      <c r="U8788" s="2">
        <f>EOMONTH(SalesData[[#This Row],[Order Date]],0)</f>
        <v>45260</v>
      </c>
      <c r="V8788" s="9" t="str">
        <f>"Q"&amp;INT((MONTH(SalesData[[#This Row],[Order Date]])+2)/3)&amp;"-"&amp;YEAR(SalesData[[#This Row],[Order Date]])</f>
        <v>Q4-2023</v>
      </c>
    </row>
    <row r="8789" spans="1:22" x14ac:dyDescent="0.35">
      <c r="A8789" t="s">
        <v>8930</v>
      </c>
      <c r="B8789" s="1">
        <v>45234</v>
      </c>
      <c r="C8789" t="s">
        <v>97</v>
      </c>
      <c r="D8789" t="s">
        <v>72</v>
      </c>
      <c r="E8789">
        <v>5582282501</v>
      </c>
      <c r="F8789" t="s">
        <v>33</v>
      </c>
      <c r="G8789" t="s">
        <v>34</v>
      </c>
      <c r="H8789" t="s">
        <v>35</v>
      </c>
      <c r="I8789" t="s">
        <v>36</v>
      </c>
      <c r="J8789" t="s">
        <v>18</v>
      </c>
      <c r="K8789">
        <v>1274.1600000000001</v>
      </c>
      <c r="L8789">
        <v>216.36</v>
      </c>
      <c r="M8789" t="s">
        <v>19</v>
      </c>
      <c r="N8789">
        <v>0.16980598982859299</v>
      </c>
      <c r="O8789" t="s">
        <v>11351</v>
      </c>
      <c r="P8789" t="s">
        <v>11352</v>
      </c>
      <c r="R8789" t="s">
        <v>11353</v>
      </c>
      <c r="S8789">
        <f>IF(SalesData[[#This Row],[Return Status]]="Returned",1,0)</f>
        <v>0</v>
      </c>
      <c r="U8789" s="2">
        <f>EOMONTH(SalesData[[#This Row],[Order Date]],0)</f>
        <v>45260</v>
      </c>
      <c r="V8789" s="9" t="str">
        <f>"Q"&amp;INT((MONTH(SalesData[[#This Row],[Order Date]])+2)/3)&amp;"-"&amp;YEAR(SalesData[[#This Row],[Order Date]])</f>
        <v>Q4-2023</v>
      </c>
    </row>
    <row r="8790" spans="1:22" x14ac:dyDescent="0.35">
      <c r="A8790" t="s">
        <v>8931</v>
      </c>
      <c r="B8790" s="1">
        <v>45239</v>
      </c>
      <c r="C8790" t="s">
        <v>97</v>
      </c>
      <c r="D8790" t="s">
        <v>72</v>
      </c>
      <c r="E8790">
        <v>6017229766</v>
      </c>
      <c r="F8790" t="s">
        <v>120</v>
      </c>
      <c r="G8790" t="s">
        <v>141</v>
      </c>
      <c r="H8790" t="s">
        <v>121</v>
      </c>
      <c r="I8790" t="s">
        <v>17</v>
      </c>
      <c r="J8790" t="s">
        <v>19</v>
      </c>
      <c r="K8790">
        <v>1937.37</v>
      </c>
      <c r="L8790">
        <v>363.34</v>
      </c>
      <c r="M8790" t="s">
        <v>19</v>
      </c>
      <c r="N8790">
        <v>0.18754290610466801</v>
      </c>
      <c r="O8790" t="s">
        <v>11351</v>
      </c>
      <c r="P8790" t="s">
        <v>11352</v>
      </c>
      <c r="R8790" t="s">
        <v>11353</v>
      </c>
      <c r="S8790">
        <f>IF(SalesData[[#This Row],[Return Status]]="Returned",1,0)</f>
        <v>0</v>
      </c>
      <c r="T8790">
        <v>2793.38</v>
      </c>
      <c r="U8790" s="2">
        <f>EOMONTH(SalesData[[#This Row],[Order Date]],0)</f>
        <v>45260</v>
      </c>
      <c r="V8790" s="9" t="str">
        <f>"Q"&amp;INT((MONTH(SalesData[[#This Row],[Order Date]])+2)/3)&amp;"-"&amp;YEAR(SalesData[[#This Row],[Order Date]])</f>
        <v>Q4-2023</v>
      </c>
    </row>
    <row r="8791" spans="1:22" x14ac:dyDescent="0.35">
      <c r="A8791" t="s">
        <v>8932</v>
      </c>
      <c r="B8791" s="1">
        <v>45242</v>
      </c>
      <c r="C8791" t="s">
        <v>26</v>
      </c>
      <c r="D8791" t="s">
        <v>99</v>
      </c>
      <c r="E8791">
        <v>8627065928</v>
      </c>
      <c r="F8791" t="s">
        <v>116</v>
      </c>
      <c r="G8791" t="s">
        <v>74</v>
      </c>
      <c r="H8791" t="s">
        <v>75</v>
      </c>
      <c r="I8791" t="s">
        <v>36</v>
      </c>
      <c r="J8791" t="s">
        <v>42</v>
      </c>
      <c r="K8791">
        <v>4088.98</v>
      </c>
      <c r="L8791">
        <v>384.48</v>
      </c>
      <c r="M8791" t="s">
        <v>43</v>
      </c>
      <c r="N8791">
        <v>9.4028339585911405E-2</v>
      </c>
      <c r="O8791" t="s">
        <v>11351</v>
      </c>
      <c r="P8791" t="s">
        <v>11356</v>
      </c>
      <c r="R8791" t="s">
        <v>11353</v>
      </c>
      <c r="S8791">
        <f>IF(SalesData[[#This Row],[Return Status]]="Returned",1,0)</f>
        <v>0</v>
      </c>
      <c r="T8791">
        <v>2420.2800000000002</v>
      </c>
      <c r="U8791" s="2">
        <f>EOMONTH(SalesData[[#This Row],[Order Date]],0)</f>
        <v>45260</v>
      </c>
      <c r="V8791" s="9" t="str">
        <f>"Q"&amp;INT((MONTH(SalesData[[#This Row],[Order Date]])+2)/3)&amp;"-"&amp;YEAR(SalesData[[#This Row],[Order Date]])</f>
        <v>Q4-2023</v>
      </c>
    </row>
    <row r="8792" spans="1:22" x14ac:dyDescent="0.35">
      <c r="A8792" t="s">
        <v>8933</v>
      </c>
      <c r="B8792" s="1">
        <v>45231</v>
      </c>
      <c r="C8792" t="s">
        <v>113</v>
      </c>
      <c r="D8792" t="s">
        <v>72</v>
      </c>
      <c r="E8792">
        <v>9454138664</v>
      </c>
      <c r="F8792" t="s">
        <v>156</v>
      </c>
      <c r="G8792" t="s">
        <v>84</v>
      </c>
      <c r="H8792" t="s">
        <v>85</v>
      </c>
      <c r="I8792" t="s">
        <v>31</v>
      </c>
      <c r="J8792" t="s">
        <v>19</v>
      </c>
      <c r="K8792">
        <v>299.99</v>
      </c>
      <c r="L8792">
        <v>77.11</v>
      </c>
      <c r="M8792" t="s">
        <v>19</v>
      </c>
      <c r="N8792">
        <v>0.25704190139671301</v>
      </c>
      <c r="O8792" t="s">
        <v>11361</v>
      </c>
      <c r="P8792" t="s">
        <v>11354</v>
      </c>
      <c r="R8792" t="s">
        <v>11353</v>
      </c>
      <c r="S8792">
        <f>IF(SalesData[[#This Row],[Return Status]]="Returned",1,0)</f>
        <v>0</v>
      </c>
      <c r="T8792">
        <v>847.14</v>
      </c>
      <c r="U8792" s="2">
        <f>EOMONTH(SalesData[[#This Row],[Order Date]],0)</f>
        <v>45260</v>
      </c>
      <c r="V8792" s="9" t="str">
        <f>"Q"&amp;INT((MONTH(SalesData[[#This Row],[Order Date]])+2)/3)&amp;"-"&amp;YEAR(SalesData[[#This Row],[Order Date]])</f>
        <v>Q4-2023</v>
      </c>
    </row>
    <row r="8793" spans="1:22" x14ac:dyDescent="0.35">
      <c r="A8793" t="s">
        <v>8934</v>
      </c>
      <c r="B8793" s="1">
        <v>45258</v>
      </c>
      <c r="C8793" t="s">
        <v>111</v>
      </c>
      <c r="D8793" t="s">
        <v>80</v>
      </c>
      <c r="E8793">
        <v>6292985154</v>
      </c>
      <c r="F8793" t="s">
        <v>387</v>
      </c>
      <c r="G8793" t="s">
        <v>538</v>
      </c>
      <c r="H8793" t="s">
        <v>90</v>
      </c>
      <c r="I8793" t="s">
        <v>31</v>
      </c>
      <c r="J8793" t="s">
        <v>62</v>
      </c>
      <c r="K8793">
        <v>3444.74</v>
      </c>
      <c r="L8793">
        <v>383.95</v>
      </c>
      <c r="M8793" t="s">
        <v>62</v>
      </c>
      <c r="N8793">
        <v>0.111459790869558</v>
      </c>
      <c r="O8793" t="s">
        <v>11351</v>
      </c>
      <c r="P8793" t="s">
        <v>11352</v>
      </c>
      <c r="R8793" t="s">
        <v>11353</v>
      </c>
      <c r="S8793">
        <f>IF(SalesData[[#This Row],[Return Status]]="Returned",1,0)</f>
        <v>0</v>
      </c>
      <c r="U8793" s="2">
        <f>EOMONTH(SalesData[[#This Row],[Order Date]],0)</f>
        <v>45260</v>
      </c>
      <c r="V8793" s="9" t="str">
        <f>"Q"&amp;INT((MONTH(SalesData[[#This Row],[Order Date]])+2)/3)&amp;"-"&amp;YEAR(SalesData[[#This Row],[Order Date]])</f>
        <v>Q4-2023</v>
      </c>
    </row>
    <row r="8794" spans="1:22" x14ac:dyDescent="0.35">
      <c r="A8794" t="s">
        <v>8935</v>
      </c>
      <c r="B8794" s="1">
        <v>45235</v>
      </c>
      <c r="C8794" t="s">
        <v>87</v>
      </c>
      <c r="D8794" t="s">
        <v>46</v>
      </c>
      <c r="E8794">
        <v>1227026969</v>
      </c>
      <c r="F8794" t="s">
        <v>181</v>
      </c>
      <c r="G8794" t="s">
        <v>54</v>
      </c>
      <c r="H8794" t="s">
        <v>55</v>
      </c>
      <c r="I8794" t="s">
        <v>31</v>
      </c>
      <c r="J8794" t="s">
        <v>65</v>
      </c>
      <c r="K8794">
        <v>4723.91</v>
      </c>
      <c r="L8794">
        <v>1221.3900000000001</v>
      </c>
      <c r="M8794" t="s">
        <v>65</v>
      </c>
      <c r="N8794">
        <v>0.25855488356043999</v>
      </c>
      <c r="O8794" t="s">
        <v>11351</v>
      </c>
      <c r="P8794" t="s">
        <v>11354</v>
      </c>
      <c r="R8794" t="s">
        <v>11353</v>
      </c>
      <c r="S8794">
        <f>IF(SalesData[[#This Row],[Return Status]]="Returned",1,0)</f>
        <v>0</v>
      </c>
      <c r="U8794" s="2">
        <f>EOMONTH(SalesData[[#This Row],[Order Date]],0)</f>
        <v>45260</v>
      </c>
      <c r="V8794" s="9" t="str">
        <f>"Q"&amp;INT((MONTH(SalesData[[#This Row],[Order Date]])+2)/3)&amp;"-"&amp;YEAR(SalesData[[#This Row],[Order Date]])</f>
        <v>Q4-2023</v>
      </c>
    </row>
    <row r="8795" spans="1:22" x14ac:dyDescent="0.35">
      <c r="A8795" t="s">
        <v>8936</v>
      </c>
      <c r="B8795" s="1">
        <v>45251</v>
      </c>
      <c r="C8795" t="s">
        <v>106</v>
      </c>
      <c r="D8795" t="s">
        <v>13</v>
      </c>
      <c r="E8795">
        <v>303616402</v>
      </c>
      <c r="F8795" t="s">
        <v>22</v>
      </c>
      <c r="G8795" t="s">
        <v>23</v>
      </c>
      <c r="H8795" t="s">
        <v>24</v>
      </c>
      <c r="I8795" t="s">
        <v>17</v>
      </c>
      <c r="J8795" t="s">
        <v>19</v>
      </c>
      <c r="K8795">
        <v>2182.77</v>
      </c>
      <c r="L8795">
        <v>353.3</v>
      </c>
      <c r="M8795" t="s">
        <v>19</v>
      </c>
      <c r="N8795">
        <v>0.161858555871668</v>
      </c>
      <c r="O8795" t="s">
        <v>11351</v>
      </c>
      <c r="P8795" t="s">
        <v>11352</v>
      </c>
      <c r="R8795" t="s">
        <v>11353</v>
      </c>
      <c r="S8795">
        <f>IF(SalesData[[#This Row],[Return Status]]="Returned",1,0)</f>
        <v>0</v>
      </c>
      <c r="T8795">
        <v>2821.33</v>
      </c>
      <c r="U8795" s="2">
        <f>EOMONTH(SalesData[[#This Row],[Order Date]],0)</f>
        <v>45260</v>
      </c>
      <c r="V8795" s="9" t="str">
        <f>"Q"&amp;INT((MONTH(SalesData[[#This Row],[Order Date]])+2)/3)&amp;"-"&amp;YEAR(SalesData[[#This Row],[Order Date]])</f>
        <v>Q4-2023</v>
      </c>
    </row>
    <row r="8796" spans="1:22" x14ac:dyDescent="0.35">
      <c r="A8796" t="s">
        <v>8937</v>
      </c>
      <c r="B8796" s="1">
        <v>45259</v>
      </c>
      <c r="C8796" t="s">
        <v>139</v>
      </c>
      <c r="D8796" t="s">
        <v>27</v>
      </c>
      <c r="E8796">
        <v>5269733176</v>
      </c>
      <c r="F8796" t="s">
        <v>163</v>
      </c>
      <c r="G8796" t="s">
        <v>11386</v>
      </c>
      <c r="H8796" t="s">
        <v>165</v>
      </c>
      <c r="I8796" t="s">
        <v>36</v>
      </c>
      <c r="J8796" t="s">
        <v>65</v>
      </c>
      <c r="K8796">
        <v>3241.7</v>
      </c>
      <c r="L8796">
        <v>647.58000000000004</v>
      </c>
      <c r="M8796" t="s">
        <v>65</v>
      </c>
      <c r="N8796">
        <v>0.19976555510997299</v>
      </c>
      <c r="O8796" t="s">
        <v>11351</v>
      </c>
      <c r="P8796" t="s">
        <v>11352</v>
      </c>
      <c r="R8796" t="s">
        <v>11353</v>
      </c>
      <c r="S8796">
        <f>IF(SalesData[[#This Row],[Return Status]]="Returned",1,0)</f>
        <v>0</v>
      </c>
      <c r="U8796" s="2">
        <f>EOMONTH(SalesData[[#This Row],[Order Date]],0)</f>
        <v>45260</v>
      </c>
      <c r="V8796" s="9" t="str">
        <f>"Q"&amp;INT((MONTH(SalesData[[#This Row],[Order Date]])+2)/3)&amp;"-"&amp;YEAR(SalesData[[#This Row],[Order Date]])</f>
        <v>Q4-2023</v>
      </c>
    </row>
    <row r="8797" spans="1:22" x14ac:dyDescent="0.35">
      <c r="A8797" t="s">
        <v>8938</v>
      </c>
      <c r="B8797" s="1">
        <v>45235</v>
      </c>
      <c r="C8797" t="s">
        <v>205</v>
      </c>
      <c r="D8797" t="s">
        <v>39</v>
      </c>
      <c r="E8797">
        <v>267569129</v>
      </c>
      <c r="F8797" t="s">
        <v>206</v>
      </c>
      <c r="G8797" t="s">
        <v>89</v>
      </c>
      <c r="H8797" t="s">
        <v>90</v>
      </c>
      <c r="I8797" t="s">
        <v>31</v>
      </c>
      <c r="J8797" t="s">
        <v>65</v>
      </c>
      <c r="K8797">
        <v>1899.64</v>
      </c>
      <c r="L8797">
        <v>467.34</v>
      </c>
      <c r="M8797" t="s">
        <v>65</v>
      </c>
      <c r="N8797">
        <v>0.246015034427576</v>
      </c>
      <c r="O8797" t="s">
        <v>11351</v>
      </c>
      <c r="P8797" t="s">
        <v>11354</v>
      </c>
      <c r="R8797" t="s">
        <v>11353</v>
      </c>
      <c r="S8797">
        <f>IF(SalesData[[#This Row],[Return Status]]="Returned",1,0)</f>
        <v>0</v>
      </c>
      <c r="T8797">
        <v>207.68</v>
      </c>
      <c r="U8797" s="2">
        <f>EOMONTH(SalesData[[#This Row],[Order Date]],0)</f>
        <v>45260</v>
      </c>
      <c r="V8797" s="9" t="str">
        <f>"Q"&amp;INT((MONTH(SalesData[[#This Row],[Order Date]])+2)/3)&amp;"-"&amp;YEAR(SalesData[[#This Row],[Order Date]])</f>
        <v>Q4-2023</v>
      </c>
    </row>
    <row r="8798" spans="1:22" x14ac:dyDescent="0.35">
      <c r="A8798" t="s">
        <v>8939</v>
      </c>
      <c r="B8798" s="1">
        <v>45247</v>
      </c>
      <c r="C8798" t="s">
        <v>77</v>
      </c>
      <c r="D8798" t="s">
        <v>145</v>
      </c>
      <c r="E8798">
        <v>5880012615</v>
      </c>
      <c r="F8798" t="s">
        <v>292</v>
      </c>
      <c r="G8798" t="s">
        <v>69</v>
      </c>
      <c r="H8798" t="s">
        <v>41</v>
      </c>
      <c r="I8798" t="s">
        <v>31</v>
      </c>
      <c r="J8798" t="s">
        <v>65</v>
      </c>
      <c r="K8798">
        <v>608.30999999999995</v>
      </c>
      <c r="L8798">
        <v>171.22</v>
      </c>
      <c r="M8798" t="s">
        <v>65</v>
      </c>
      <c r="N8798">
        <v>0.28146833029212098</v>
      </c>
      <c r="O8798" t="s">
        <v>11355</v>
      </c>
      <c r="P8798" t="s">
        <v>11354</v>
      </c>
      <c r="R8798" t="s">
        <v>11353</v>
      </c>
      <c r="S8798">
        <f>IF(SalesData[[#This Row],[Return Status]]="Returned",1,0)</f>
        <v>0</v>
      </c>
      <c r="T8798">
        <v>2081.52</v>
      </c>
      <c r="U8798" s="2">
        <f>EOMONTH(SalesData[[#This Row],[Order Date]],0)</f>
        <v>45260</v>
      </c>
      <c r="V8798" s="9" t="str">
        <f>"Q"&amp;INT((MONTH(SalesData[[#This Row],[Order Date]])+2)/3)&amp;"-"&amp;YEAR(SalesData[[#This Row],[Order Date]])</f>
        <v>Q4-2023</v>
      </c>
    </row>
    <row r="8799" spans="1:22" x14ac:dyDescent="0.35">
      <c r="A8799" t="s">
        <v>8940</v>
      </c>
      <c r="B8799" s="1">
        <v>45246</v>
      </c>
      <c r="C8799" t="s">
        <v>176</v>
      </c>
      <c r="D8799" t="s">
        <v>99</v>
      </c>
      <c r="E8799">
        <v>846167212</v>
      </c>
      <c r="F8799" t="s">
        <v>116</v>
      </c>
      <c r="G8799" t="s">
        <v>74</v>
      </c>
      <c r="H8799" t="s">
        <v>75</v>
      </c>
      <c r="I8799" t="s">
        <v>36</v>
      </c>
      <c r="J8799" t="s">
        <v>19</v>
      </c>
      <c r="K8799">
        <v>1269.92</v>
      </c>
      <c r="L8799">
        <v>97.36</v>
      </c>
      <c r="M8799" t="s">
        <v>19</v>
      </c>
      <c r="N8799">
        <v>7.6666246692704998E-2</v>
      </c>
      <c r="O8799" t="s">
        <v>11351</v>
      </c>
      <c r="P8799" t="s">
        <v>11356</v>
      </c>
      <c r="R8799" t="s">
        <v>11353</v>
      </c>
      <c r="S8799">
        <f>IF(SalesData[[#This Row],[Return Status]]="Returned",1,0)</f>
        <v>0</v>
      </c>
      <c r="T8799">
        <v>2420.2800000000002</v>
      </c>
      <c r="U8799" s="2">
        <f>EOMONTH(SalesData[[#This Row],[Order Date]],0)</f>
        <v>45260</v>
      </c>
      <c r="V8799" s="9" t="str">
        <f>"Q"&amp;INT((MONTH(SalesData[[#This Row],[Order Date]])+2)/3)&amp;"-"&amp;YEAR(SalesData[[#This Row],[Order Date]])</f>
        <v>Q4-2023</v>
      </c>
    </row>
    <row r="8800" spans="1:22" x14ac:dyDescent="0.35">
      <c r="A8800" t="s">
        <v>8941</v>
      </c>
      <c r="B8800" s="1">
        <v>45236</v>
      </c>
      <c r="C8800" t="s">
        <v>38</v>
      </c>
      <c r="D8800" t="s">
        <v>145</v>
      </c>
      <c r="E8800">
        <v>6285785383</v>
      </c>
      <c r="F8800" t="s">
        <v>50</v>
      </c>
      <c r="G8800" t="s">
        <v>34</v>
      </c>
      <c r="H8800" t="s">
        <v>35</v>
      </c>
      <c r="I8800" t="s">
        <v>36</v>
      </c>
      <c r="J8800" t="s">
        <v>19</v>
      </c>
      <c r="K8800">
        <v>3576.23</v>
      </c>
      <c r="L8800">
        <v>660.75</v>
      </c>
      <c r="M8800" t="s">
        <v>19</v>
      </c>
      <c r="N8800">
        <v>0.184761606496226</v>
      </c>
      <c r="O8800" t="s">
        <v>11351</v>
      </c>
      <c r="P8800" t="s">
        <v>11352</v>
      </c>
      <c r="R8800" t="s">
        <v>11353</v>
      </c>
      <c r="S8800">
        <f>IF(SalesData[[#This Row],[Return Status]]="Returned",1,0)</f>
        <v>0</v>
      </c>
      <c r="U8800" s="2">
        <f>EOMONTH(SalesData[[#This Row],[Order Date]],0)</f>
        <v>45260</v>
      </c>
      <c r="V8800" s="9" t="str">
        <f>"Q"&amp;INT((MONTH(SalesData[[#This Row],[Order Date]])+2)/3)&amp;"-"&amp;YEAR(SalesData[[#This Row],[Order Date]])</f>
        <v>Q4-2023</v>
      </c>
    </row>
    <row r="8801" spans="1:22" x14ac:dyDescent="0.35">
      <c r="A8801" t="s">
        <v>8942</v>
      </c>
      <c r="B8801" s="1">
        <v>45239</v>
      </c>
      <c r="C8801" t="s">
        <v>149</v>
      </c>
      <c r="D8801" t="s">
        <v>145</v>
      </c>
      <c r="E8801">
        <v>7785077239</v>
      </c>
      <c r="F8801" t="s">
        <v>147</v>
      </c>
      <c r="G8801" t="s">
        <v>84</v>
      </c>
      <c r="H8801" t="s">
        <v>85</v>
      </c>
      <c r="I8801" t="s">
        <v>31</v>
      </c>
      <c r="J8801" t="s">
        <v>19</v>
      </c>
      <c r="K8801">
        <v>594.1</v>
      </c>
      <c r="L8801">
        <v>143.72999999999999</v>
      </c>
      <c r="M8801" t="s">
        <v>19</v>
      </c>
      <c r="N8801">
        <v>0.24192896818717399</v>
      </c>
      <c r="O8801" t="s">
        <v>11355</v>
      </c>
      <c r="P8801" t="s">
        <v>11354</v>
      </c>
      <c r="R8801" t="s">
        <v>11353</v>
      </c>
      <c r="S8801">
        <f>IF(SalesData[[#This Row],[Return Status]]="Returned",1,0)</f>
        <v>0</v>
      </c>
      <c r="T8801">
        <v>847.14</v>
      </c>
      <c r="U8801" s="2">
        <f>EOMONTH(SalesData[[#This Row],[Order Date]],0)</f>
        <v>45260</v>
      </c>
      <c r="V8801" s="9" t="str">
        <f>"Q"&amp;INT((MONTH(SalesData[[#This Row],[Order Date]])+2)/3)&amp;"-"&amp;YEAR(SalesData[[#This Row],[Order Date]])</f>
        <v>Q4-2023</v>
      </c>
    </row>
    <row r="8802" spans="1:22" x14ac:dyDescent="0.35">
      <c r="A8802" t="s">
        <v>8943</v>
      </c>
      <c r="B8802" s="1">
        <v>45288</v>
      </c>
      <c r="C8802" t="s">
        <v>92</v>
      </c>
      <c r="D8802" t="s">
        <v>145</v>
      </c>
      <c r="E8802">
        <v>140274538</v>
      </c>
      <c r="F8802" t="s">
        <v>14</v>
      </c>
      <c r="G8802" t="s">
        <v>15</v>
      </c>
      <c r="H8802" t="s">
        <v>16</v>
      </c>
      <c r="I8802" t="s">
        <v>17</v>
      </c>
      <c r="J8802" t="s">
        <v>19</v>
      </c>
      <c r="K8802">
        <v>1982.47</v>
      </c>
      <c r="L8802">
        <v>209.64</v>
      </c>
      <c r="M8802" t="s">
        <v>19</v>
      </c>
      <c r="N8802">
        <v>0.105746871327183</v>
      </c>
      <c r="O8802" t="s">
        <v>11351</v>
      </c>
      <c r="P8802" t="s">
        <v>11352</v>
      </c>
      <c r="R8802" t="s">
        <v>11353</v>
      </c>
      <c r="S8802">
        <f>IF(SalesData[[#This Row],[Return Status]]="Returned",1,0)</f>
        <v>0</v>
      </c>
      <c r="T8802">
        <v>2085.91</v>
      </c>
      <c r="U8802" s="2">
        <f>EOMONTH(SalesData[[#This Row],[Order Date]],0)</f>
        <v>45291</v>
      </c>
      <c r="V8802" s="9" t="str">
        <f>"Q"&amp;INT((MONTH(SalesData[[#This Row],[Order Date]])+2)/3)&amp;"-"&amp;YEAR(SalesData[[#This Row],[Order Date]])</f>
        <v>Q4-2023</v>
      </c>
    </row>
    <row r="8803" spans="1:22" x14ac:dyDescent="0.35">
      <c r="A8803" t="s">
        <v>8944</v>
      </c>
      <c r="B8803" s="1">
        <v>45277</v>
      </c>
      <c r="C8803" t="s">
        <v>21</v>
      </c>
      <c r="D8803" t="s">
        <v>46</v>
      </c>
      <c r="E8803">
        <v>3391489840</v>
      </c>
      <c r="F8803" t="s">
        <v>64</v>
      </c>
      <c r="G8803" t="s">
        <v>15</v>
      </c>
      <c r="H8803" t="s">
        <v>16</v>
      </c>
      <c r="I8803" t="s">
        <v>17</v>
      </c>
      <c r="J8803" t="s">
        <v>43</v>
      </c>
      <c r="K8803">
        <v>1059.53</v>
      </c>
      <c r="L8803">
        <v>290.16000000000003</v>
      </c>
      <c r="M8803" t="s">
        <v>43</v>
      </c>
      <c r="N8803">
        <v>0.27385727633950901</v>
      </c>
      <c r="O8803" t="s">
        <v>11351</v>
      </c>
      <c r="P8803" t="s">
        <v>11354</v>
      </c>
      <c r="R8803" t="s">
        <v>11353</v>
      </c>
      <c r="S8803">
        <f>IF(SalesData[[#This Row],[Return Status]]="Returned",1,0)</f>
        <v>0</v>
      </c>
      <c r="T8803">
        <v>2085.91</v>
      </c>
      <c r="U8803" s="2">
        <f>EOMONTH(SalesData[[#This Row],[Order Date]],0)</f>
        <v>45291</v>
      </c>
      <c r="V8803" s="9" t="str">
        <f>"Q"&amp;INT((MONTH(SalesData[[#This Row],[Order Date]])+2)/3)&amp;"-"&amp;YEAR(SalesData[[#This Row],[Order Date]])</f>
        <v>Q4-2023</v>
      </c>
    </row>
    <row r="8804" spans="1:22" x14ac:dyDescent="0.35">
      <c r="A8804" t="s">
        <v>8945</v>
      </c>
      <c r="B8804" s="1">
        <v>45269</v>
      </c>
      <c r="C8804" t="s">
        <v>92</v>
      </c>
      <c r="D8804" t="s">
        <v>46</v>
      </c>
      <c r="E8804">
        <v>799134435</v>
      </c>
      <c r="F8804" t="s">
        <v>14</v>
      </c>
      <c r="G8804" t="s">
        <v>15</v>
      </c>
      <c r="H8804" t="s">
        <v>11357</v>
      </c>
      <c r="I8804" t="s">
        <v>17</v>
      </c>
      <c r="J8804" t="s">
        <v>42</v>
      </c>
      <c r="K8804">
        <v>2989.33</v>
      </c>
      <c r="L8804">
        <v>281.63</v>
      </c>
      <c r="M8804" t="s">
        <v>43</v>
      </c>
      <c r="N8804">
        <v>9.4211746444855596E-2</v>
      </c>
      <c r="O8804" t="s">
        <v>11351</v>
      </c>
      <c r="P8804" t="s">
        <v>11356</v>
      </c>
      <c r="R8804" t="s">
        <v>11353</v>
      </c>
      <c r="S8804">
        <f>IF(SalesData[[#This Row],[Return Status]]="Returned",1,0)</f>
        <v>0</v>
      </c>
      <c r="T8804">
        <v>2085.91</v>
      </c>
      <c r="U8804" s="2">
        <f>EOMONTH(SalesData[[#This Row],[Order Date]],0)</f>
        <v>45291</v>
      </c>
      <c r="V8804" s="9" t="str">
        <f>"Q"&amp;INT((MONTH(SalesData[[#This Row],[Order Date]])+2)/3)&amp;"-"&amp;YEAR(SalesData[[#This Row],[Order Date]])</f>
        <v>Q4-2023</v>
      </c>
    </row>
    <row r="8805" spans="1:22" x14ac:dyDescent="0.35">
      <c r="A8805" t="s">
        <v>8946</v>
      </c>
      <c r="B8805" s="1">
        <v>45276</v>
      </c>
      <c r="C8805" t="s">
        <v>49</v>
      </c>
      <c r="D8805" t="s">
        <v>13</v>
      </c>
      <c r="E8805">
        <v>5980112810</v>
      </c>
      <c r="F8805" t="s">
        <v>292</v>
      </c>
      <c r="G8805" t="s">
        <v>69</v>
      </c>
      <c r="H8805" t="s">
        <v>41</v>
      </c>
      <c r="I8805" t="s">
        <v>31</v>
      </c>
      <c r="J8805" t="s">
        <v>61</v>
      </c>
      <c r="K8805">
        <v>121.04</v>
      </c>
      <c r="L8805">
        <v>12.15</v>
      </c>
      <c r="M8805" t="s">
        <v>62</v>
      </c>
      <c r="N8805">
        <v>0.100380039656312</v>
      </c>
      <c r="O8805" t="s">
        <v>11361</v>
      </c>
      <c r="P8805" t="s">
        <v>11352</v>
      </c>
      <c r="R8805" t="s">
        <v>11353</v>
      </c>
      <c r="S8805">
        <f>IF(SalesData[[#This Row],[Return Status]]="Returned",1,0)</f>
        <v>0</v>
      </c>
      <c r="T8805">
        <v>2081.52</v>
      </c>
      <c r="U8805" s="2">
        <f>EOMONTH(SalesData[[#This Row],[Order Date]],0)</f>
        <v>45291</v>
      </c>
      <c r="V8805" s="9" t="str">
        <f>"Q"&amp;INT((MONTH(SalesData[[#This Row],[Order Date]])+2)/3)&amp;"-"&amp;YEAR(SalesData[[#This Row],[Order Date]])</f>
        <v>Q4-2023</v>
      </c>
    </row>
    <row r="8806" spans="1:22" x14ac:dyDescent="0.35">
      <c r="A8806" t="s">
        <v>8947</v>
      </c>
      <c r="B8806" s="1">
        <v>45266</v>
      </c>
      <c r="C8806" t="s">
        <v>149</v>
      </c>
      <c r="D8806" t="s">
        <v>27</v>
      </c>
      <c r="E8806">
        <v>7307544116</v>
      </c>
      <c r="F8806" t="s">
        <v>83</v>
      </c>
      <c r="G8806" t="s">
        <v>84</v>
      </c>
      <c r="H8806" t="s">
        <v>85</v>
      </c>
      <c r="I8806" t="s">
        <v>31</v>
      </c>
      <c r="J8806" t="s">
        <v>19</v>
      </c>
      <c r="K8806">
        <v>1072.67</v>
      </c>
      <c r="L8806">
        <v>200.85</v>
      </c>
      <c r="M8806" t="s">
        <v>19</v>
      </c>
      <c r="N8806">
        <v>0.18724304772203901</v>
      </c>
      <c r="O8806" t="s">
        <v>11351</v>
      </c>
      <c r="P8806" t="s">
        <v>11352</v>
      </c>
      <c r="R8806" t="s">
        <v>11353</v>
      </c>
      <c r="S8806">
        <f>IF(SalesData[[#This Row],[Return Status]]="Returned",1,0)</f>
        <v>0</v>
      </c>
      <c r="T8806">
        <v>847.14</v>
      </c>
      <c r="U8806" s="2">
        <f>EOMONTH(SalesData[[#This Row],[Order Date]],0)</f>
        <v>45291</v>
      </c>
      <c r="V8806" s="9" t="str">
        <f>"Q"&amp;INT((MONTH(SalesData[[#This Row],[Order Date]])+2)/3)&amp;"-"&amp;YEAR(SalesData[[#This Row],[Order Date]])</f>
        <v>Q4-2023</v>
      </c>
    </row>
    <row r="8807" spans="1:22" x14ac:dyDescent="0.35">
      <c r="A8807" t="s">
        <v>8948</v>
      </c>
      <c r="B8807" s="1">
        <v>45282</v>
      </c>
      <c r="C8807" t="s">
        <v>87</v>
      </c>
      <c r="D8807" t="s">
        <v>145</v>
      </c>
      <c r="E8807">
        <v>6578430832</v>
      </c>
      <c r="F8807" t="s">
        <v>292</v>
      </c>
      <c r="G8807" t="s">
        <v>69</v>
      </c>
      <c r="H8807" t="s">
        <v>41</v>
      </c>
      <c r="I8807" t="s">
        <v>31</v>
      </c>
      <c r="J8807" t="s">
        <v>43</v>
      </c>
      <c r="K8807">
        <v>176.46</v>
      </c>
      <c r="L8807">
        <v>27.59</v>
      </c>
      <c r="M8807" t="s">
        <v>43</v>
      </c>
      <c r="N8807">
        <v>0.156352714496203</v>
      </c>
      <c r="O8807" t="s">
        <v>11361</v>
      </c>
      <c r="P8807" t="s">
        <v>11352</v>
      </c>
      <c r="R8807" t="s">
        <v>11353</v>
      </c>
      <c r="S8807">
        <f>IF(SalesData[[#This Row],[Return Status]]="Returned",1,0)</f>
        <v>0</v>
      </c>
      <c r="T8807">
        <v>2081.52</v>
      </c>
      <c r="U8807" s="2">
        <f>EOMONTH(SalesData[[#This Row],[Order Date]],0)</f>
        <v>45291</v>
      </c>
      <c r="V8807" s="9" t="str">
        <f>"Q"&amp;INT((MONTH(SalesData[[#This Row],[Order Date]])+2)/3)&amp;"-"&amp;YEAR(SalesData[[#This Row],[Order Date]])</f>
        <v>Q4-2023</v>
      </c>
    </row>
    <row r="8808" spans="1:22" x14ac:dyDescent="0.35">
      <c r="A8808" t="s">
        <v>8949</v>
      </c>
      <c r="B8808" s="1">
        <v>45284</v>
      </c>
      <c r="C8808" t="s">
        <v>194</v>
      </c>
      <c r="D8808" t="s">
        <v>80</v>
      </c>
      <c r="E8808">
        <v>7118313939</v>
      </c>
      <c r="F8808" t="s">
        <v>109</v>
      </c>
      <c r="G8808" t="s">
        <v>280</v>
      </c>
      <c r="H8808" t="s">
        <v>60</v>
      </c>
      <c r="I8808" t="s">
        <v>31</v>
      </c>
      <c r="J8808" t="s">
        <v>65</v>
      </c>
      <c r="K8808">
        <v>2625.74</v>
      </c>
      <c r="L8808">
        <v>499.24</v>
      </c>
      <c r="M8808" t="s">
        <v>65</v>
      </c>
      <c r="N8808">
        <v>0.19013306724961301</v>
      </c>
      <c r="O8808" t="s">
        <v>11351</v>
      </c>
      <c r="P8808" t="s">
        <v>11352</v>
      </c>
      <c r="Q8808" t="s">
        <v>11364</v>
      </c>
      <c r="R8808" t="s">
        <v>11360</v>
      </c>
      <c r="S8808">
        <f>IF(SalesData[[#This Row],[Return Status]]="Returned",1,0)</f>
        <v>1</v>
      </c>
      <c r="U8808" s="2">
        <f>EOMONTH(SalesData[[#This Row],[Order Date]],0)</f>
        <v>45291</v>
      </c>
      <c r="V8808" s="9" t="str">
        <f>"Q"&amp;INT((MONTH(SalesData[[#This Row],[Order Date]])+2)/3)&amp;"-"&amp;YEAR(SalesData[[#This Row],[Order Date]])</f>
        <v>Q4-2023</v>
      </c>
    </row>
    <row r="8809" spans="1:22" x14ac:dyDescent="0.35">
      <c r="A8809" t="s">
        <v>8950</v>
      </c>
      <c r="B8809" s="1">
        <v>45275</v>
      </c>
      <c r="C8809" t="s">
        <v>71</v>
      </c>
      <c r="D8809" t="s">
        <v>145</v>
      </c>
      <c r="E8809">
        <v>4444656025</v>
      </c>
      <c r="F8809" t="s">
        <v>168</v>
      </c>
      <c r="G8809" t="s">
        <v>54</v>
      </c>
      <c r="H8809" t="s">
        <v>11357</v>
      </c>
      <c r="I8809" t="s">
        <v>31</v>
      </c>
      <c r="J8809" t="s">
        <v>61</v>
      </c>
      <c r="K8809">
        <v>2856.14</v>
      </c>
      <c r="L8809">
        <v>419.83</v>
      </c>
      <c r="M8809" t="s">
        <v>62</v>
      </c>
      <c r="N8809">
        <v>0.14699209422507301</v>
      </c>
      <c r="O8809" t="s">
        <v>11351</v>
      </c>
      <c r="P8809" t="s">
        <v>11352</v>
      </c>
      <c r="R8809" t="s">
        <v>11353</v>
      </c>
      <c r="S8809">
        <f>IF(SalesData[[#This Row],[Return Status]]="Returned",1,0)</f>
        <v>0</v>
      </c>
      <c r="U8809" s="2">
        <f>EOMONTH(SalesData[[#This Row],[Order Date]],0)</f>
        <v>45291</v>
      </c>
      <c r="V8809" s="9" t="str">
        <f>"Q"&amp;INT((MONTH(SalesData[[#This Row],[Order Date]])+2)/3)&amp;"-"&amp;YEAR(SalesData[[#This Row],[Order Date]])</f>
        <v>Q4-2023</v>
      </c>
    </row>
    <row r="8810" spans="1:22" x14ac:dyDescent="0.35">
      <c r="A8810" t="s">
        <v>8951</v>
      </c>
      <c r="B8810" s="1">
        <v>45283</v>
      </c>
      <c r="C8810" t="s">
        <v>111</v>
      </c>
      <c r="D8810" t="s">
        <v>27</v>
      </c>
      <c r="E8810">
        <v>8350321341</v>
      </c>
      <c r="F8810" t="s">
        <v>114</v>
      </c>
      <c r="G8810" t="s">
        <v>59</v>
      </c>
      <c r="H8810" t="s">
        <v>11357</v>
      </c>
      <c r="I8810" t="s">
        <v>31</v>
      </c>
      <c r="J8810" t="s">
        <v>19</v>
      </c>
      <c r="K8810">
        <v>2815.62</v>
      </c>
      <c r="L8810">
        <v>754.8</v>
      </c>
      <c r="M8810" t="s">
        <v>19</v>
      </c>
      <c r="N8810">
        <v>0.26807594774863103</v>
      </c>
      <c r="O8810" t="s">
        <v>11351</v>
      </c>
      <c r="P8810" t="s">
        <v>11354</v>
      </c>
      <c r="R8810" t="s">
        <v>11353</v>
      </c>
      <c r="S8810">
        <f>IF(SalesData[[#This Row],[Return Status]]="Returned",1,0)</f>
        <v>0</v>
      </c>
      <c r="T8810">
        <v>2183.56</v>
      </c>
      <c r="U8810" s="2">
        <f>EOMONTH(SalesData[[#This Row],[Order Date]],0)</f>
        <v>45291</v>
      </c>
      <c r="V8810" s="9" t="str">
        <f>"Q"&amp;INT((MONTH(SalesData[[#This Row],[Order Date]])+2)/3)&amp;"-"&amp;YEAR(SalesData[[#This Row],[Order Date]])</f>
        <v>Q4-2023</v>
      </c>
    </row>
    <row r="8811" spans="1:22" x14ac:dyDescent="0.35">
      <c r="A8811" t="s">
        <v>8952</v>
      </c>
      <c r="B8811" s="1">
        <v>45290</v>
      </c>
      <c r="C8811" t="s">
        <v>45</v>
      </c>
      <c r="D8811" t="s">
        <v>72</v>
      </c>
      <c r="E8811">
        <v>2809935577</v>
      </c>
      <c r="F8811" t="s">
        <v>47</v>
      </c>
      <c r="G8811" t="s">
        <v>23</v>
      </c>
      <c r="H8811" t="s">
        <v>24</v>
      </c>
      <c r="I8811" t="s">
        <v>17</v>
      </c>
      <c r="J8811" t="s">
        <v>42</v>
      </c>
      <c r="K8811">
        <v>943.47</v>
      </c>
      <c r="L8811">
        <v>174.62</v>
      </c>
      <c r="M8811" t="s">
        <v>43</v>
      </c>
      <c r="N8811">
        <v>0.185082726530785</v>
      </c>
      <c r="O8811" t="s">
        <v>11355</v>
      </c>
      <c r="P8811" t="s">
        <v>11352</v>
      </c>
      <c r="R8811" t="s">
        <v>11353</v>
      </c>
      <c r="S8811">
        <f>IF(SalesData[[#This Row],[Return Status]]="Returned",1,0)</f>
        <v>0</v>
      </c>
      <c r="T8811">
        <v>2821.33</v>
      </c>
      <c r="U8811" s="2">
        <f>EOMONTH(SalesData[[#This Row],[Order Date]],0)</f>
        <v>45291</v>
      </c>
      <c r="V8811" s="9" t="str">
        <f>"Q"&amp;INT((MONTH(SalesData[[#This Row],[Order Date]])+2)/3)&amp;"-"&amp;YEAR(SalesData[[#This Row],[Order Date]])</f>
        <v>Q4-2023</v>
      </c>
    </row>
    <row r="8812" spans="1:22" x14ac:dyDescent="0.35">
      <c r="A8812" t="s">
        <v>8953</v>
      </c>
      <c r="B8812" s="1">
        <v>45265</v>
      </c>
      <c r="C8812" t="s">
        <v>38</v>
      </c>
      <c r="D8812" t="s">
        <v>13</v>
      </c>
      <c r="E8812">
        <v>1255891608</v>
      </c>
      <c r="F8812" t="s">
        <v>357</v>
      </c>
      <c r="G8812" t="s">
        <v>164</v>
      </c>
      <c r="H8812" t="s">
        <v>165</v>
      </c>
      <c r="I8812" t="s">
        <v>36</v>
      </c>
      <c r="J8812" t="s">
        <v>42</v>
      </c>
      <c r="K8812">
        <v>1860.04</v>
      </c>
      <c r="L8812">
        <v>406.44</v>
      </c>
      <c r="M8812" t="s">
        <v>43</v>
      </c>
      <c r="N8812">
        <v>0.21851142986172301</v>
      </c>
      <c r="O8812" t="s">
        <v>11351</v>
      </c>
      <c r="P8812" t="s">
        <v>11354</v>
      </c>
      <c r="R8812" t="s">
        <v>11353</v>
      </c>
      <c r="S8812">
        <f>IF(SalesData[[#This Row],[Return Status]]="Returned",1,0)</f>
        <v>0</v>
      </c>
      <c r="U8812" s="2">
        <f>EOMONTH(SalesData[[#This Row],[Order Date]],0)</f>
        <v>45291</v>
      </c>
      <c r="V8812" s="9" t="str">
        <f>"Q"&amp;INT((MONTH(SalesData[[#This Row],[Order Date]])+2)/3)&amp;"-"&amp;YEAR(SalesData[[#This Row],[Order Date]])</f>
        <v>Q4-2023</v>
      </c>
    </row>
    <row r="8813" spans="1:22" x14ac:dyDescent="0.35">
      <c r="A8813" t="s">
        <v>8954</v>
      </c>
      <c r="B8813" s="1">
        <v>45272</v>
      </c>
      <c r="C8813" t="s">
        <v>77</v>
      </c>
      <c r="D8813" t="s">
        <v>27</v>
      </c>
      <c r="E8813">
        <v>2570327627</v>
      </c>
      <c r="F8813" t="s">
        <v>22</v>
      </c>
      <c r="G8813" t="s">
        <v>23</v>
      </c>
      <c r="H8813" t="s">
        <v>24</v>
      </c>
      <c r="I8813" t="s">
        <v>17</v>
      </c>
      <c r="J8813" t="s">
        <v>19</v>
      </c>
      <c r="K8813">
        <v>1277.03</v>
      </c>
      <c r="L8813">
        <v>192.64</v>
      </c>
      <c r="M8813" t="s">
        <v>19</v>
      </c>
      <c r="N8813">
        <v>0.15085001918514099</v>
      </c>
      <c r="O8813" t="s">
        <v>11351</v>
      </c>
      <c r="P8813" t="s">
        <v>11352</v>
      </c>
      <c r="R8813" t="s">
        <v>11353</v>
      </c>
      <c r="S8813">
        <f>IF(SalesData[[#This Row],[Return Status]]="Returned",1,0)</f>
        <v>0</v>
      </c>
      <c r="T8813">
        <v>2821.33</v>
      </c>
      <c r="U8813" s="2">
        <f>EOMONTH(SalesData[[#This Row],[Order Date]],0)</f>
        <v>45291</v>
      </c>
      <c r="V8813" s="9" t="str">
        <f>"Q"&amp;INT((MONTH(SalesData[[#This Row],[Order Date]])+2)/3)&amp;"-"&amp;YEAR(SalesData[[#This Row],[Order Date]])</f>
        <v>Q4-2023</v>
      </c>
    </row>
    <row r="8814" spans="1:22" x14ac:dyDescent="0.35">
      <c r="A8814" t="s">
        <v>8955</v>
      </c>
      <c r="B8814" s="1">
        <v>45262</v>
      </c>
      <c r="C8814" t="s">
        <v>111</v>
      </c>
      <c r="D8814" t="s">
        <v>72</v>
      </c>
      <c r="E8814">
        <v>2579148773</v>
      </c>
      <c r="F8814" t="s">
        <v>357</v>
      </c>
      <c r="G8814" t="s">
        <v>164</v>
      </c>
      <c r="H8814" t="s">
        <v>165</v>
      </c>
      <c r="I8814" t="s">
        <v>36</v>
      </c>
      <c r="J8814" t="s">
        <v>65</v>
      </c>
      <c r="K8814">
        <v>3393.75</v>
      </c>
      <c r="L8814">
        <v>717.2</v>
      </c>
      <c r="M8814" t="s">
        <v>65</v>
      </c>
      <c r="N8814">
        <v>0.21132965009208099</v>
      </c>
      <c r="O8814" t="s">
        <v>11351</v>
      </c>
      <c r="P8814" t="s">
        <v>11354</v>
      </c>
      <c r="R8814" t="s">
        <v>11353</v>
      </c>
      <c r="S8814">
        <f>IF(SalesData[[#This Row],[Return Status]]="Returned",1,0)</f>
        <v>0</v>
      </c>
      <c r="U8814" s="2">
        <f>EOMONTH(SalesData[[#This Row],[Order Date]],0)</f>
        <v>45291</v>
      </c>
      <c r="V8814" s="9" t="str">
        <f>"Q"&amp;INT((MONTH(SalesData[[#This Row],[Order Date]])+2)/3)&amp;"-"&amp;YEAR(SalesData[[#This Row],[Order Date]])</f>
        <v>Q4-2023</v>
      </c>
    </row>
    <row r="8815" spans="1:22" x14ac:dyDescent="0.35">
      <c r="A8815" t="s">
        <v>8956</v>
      </c>
      <c r="B8815" s="1">
        <v>45282</v>
      </c>
      <c r="C8815" t="s">
        <v>111</v>
      </c>
      <c r="D8815" t="s">
        <v>99</v>
      </c>
      <c r="E8815">
        <v>9267621262</v>
      </c>
      <c r="F8815" t="s">
        <v>156</v>
      </c>
      <c r="G8815" t="s">
        <v>84</v>
      </c>
      <c r="H8815" t="s">
        <v>85</v>
      </c>
      <c r="I8815" t="s">
        <v>31</v>
      </c>
      <c r="J8815" t="s">
        <v>18</v>
      </c>
      <c r="K8815">
        <v>3825.56</v>
      </c>
      <c r="L8815">
        <v>896.82</v>
      </c>
      <c r="M8815" t="s">
        <v>19</v>
      </c>
      <c r="N8815">
        <v>0.234428423551062</v>
      </c>
      <c r="O8815" t="s">
        <v>11351</v>
      </c>
      <c r="P8815" t="s">
        <v>11354</v>
      </c>
      <c r="R8815" t="s">
        <v>11353</v>
      </c>
      <c r="S8815">
        <f>IF(SalesData[[#This Row],[Return Status]]="Returned",1,0)</f>
        <v>0</v>
      </c>
      <c r="T8815">
        <v>847.14</v>
      </c>
      <c r="U8815" s="2">
        <f>EOMONTH(SalesData[[#This Row],[Order Date]],0)</f>
        <v>45291</v>
      </c>
      <c r="V8815" s="9" t="str">
        <f>"Q"&amp;INT((MONTH(SalesData[[#This Row],[Order Date]])+2)/3)&amp;"-"&amp;YEAR(SalesData[[#This Row],[Order Date]])</f>
        <v>Q4-2023</v>
      </c>
    </row>
    <row r="8816" spans="1:22" x14ac:dyDescent="0.35">
      <c r="A8816" t="s">
        <v>8957</v>
      </c>
      <c r="B8816" s="1">
        <v>45278</v>
      </c>
      <c r="C8816" t="s">
        <v>144</v>
      </c>
      <c r="D8816" t="s">
        <v>80</v>
      </c>
      <c r="E8816">
        <v>9469293489</v>
      </c>
      <c r="F8816" t="s">
        <v>120</v>
      </c>
      <c r="G8816" t="s">
        <v>141</v>
      </c>
      <c r="H8816" t="s">
        <v>121</v>
      </c>
      <c r="I8816" t="s">
        <v>17</v>
      </c>
      <c r="J8816" t="s">
        <v>18</v>
      </c>
      <c r="K8816">
        <v>1443.66</v>
      </c>
      <c r="L8816">
        <v>47.77</v>
      </c>
      <c r="M8816" t="s">
        <v>19</v>
      </c>
      <c r="N8816">
        <v>3.3089508610060499E-2</v>
      </c>
      <c r="O8816" t="s">
        <v>11351</v>
      </c>
      <c r="P8816" t="s">
        <v>11356</v>
      </c>
      <c r="R8816" t="s">
        <v>11353</v>
      </c>
      <c r="S8816">
        <f>IF(SalesData[[#This Row],[Return Status]]="Returned",1,0)</f>
        <v>0</v>
      </c>
      <c r="T8816">
        <v>2793.38</v>
      </c>
      <c r="U8816" s="2">
        <f>EOMONTH(SalesData[[#This Row],[Order Date]],0)</f>
        <v>45291</v>
      </c>
      <c r="V8816" s="9" t="str">
        <f>"Q"&amp;INT((MONTH(SalesData[[#This Row],[Order Date]])+2)/3)&amp;"-"&amp;YEAR(SalesData[[#This Row],[Order Date]])</f>
        <v>Q4-2023</v>
      </c>
    </row>
    <row r="8817" spans="1:22" x14ac:dyDescent="0.35">
      <c r="A8817" t="s">
        <v>8958</v>
      </c>
      <c r="B8817" s="1">
        <v>45284</v>
      </c>
      <c r="C8817" t="s">
        <v>26</v>
      </c>
      <c r="D8817" t="s">
        <v>72</v>
      </c>
      <c r="E8817">
        <v>9392680860</v>
      </c>
      <c r="F8817" t="s">
        <v>14</v>
      </c>
      <c r="G8817" t="s">
        <v>15</v>
      </c>
      <c r="H8817" t="s">
        <v>16</v>
      </c>
      <c r="I8817" t="s">
        <v>17</v>
      </c>
      <c r="J8817" t="s">
        <v>65</v>
      </c>
      <c r="K8817">
        <v>792.51</v>
      </c>
      <c r="L8817">
        <v>184.74</v>
      </c>
      <c r="M8817" t="s">
        <v>65</v>
      </c>
      <c r="N8817">
        <v>0.23310746867547399</v>
      </c>
      <c r="O8817" t="s">
        <v>11355</v>
      </c>
      <c r="P8817" t="s">
        <v>11354</v>
      </c>
      <c r="R8817" t="s">
        <v>11353</v>
      </c>
      <c r="S8817">
        <f>IF(SalesData[[#This Row],[Return Status]]="Returned",1,0)</f>
        <v>0</v>
      </c>
      <c r="T8817">
        <v>2085.91</v>
      </c>
      <c r="U8817" s="2">
        <f>EOMONTH(SalesData[[#This Row],[Order Date]],0)</f>
        <v>45291</v>
      </c>
      <c r="V8817" s="9" t="str">
        <f>"Q"&amp;INT((MONTH(SalesData[[#This Row],[Order Date]])+2)/3)&amp;"-"&amp;YEAR(SalesData[[#This Row],[Order Date]])</f>
        <v>Q4-2023</v>
      </c>
    </row>
    <row r="8818" spans="1:22" x14ac:dyDescent="0.35">
      <c r="A8818" t="s">
        <v>8959</v>
      </c>
      <c r="B8818" s="1">
        <v>45277</v>
      </c>
      <c r="C8818" t="s">
        <v>67</v>
      </c>
      <c r="D8818" t="s">
        <v>13</v>
      </c>
      <c r="E8818">
        <v>8423753010</v>
      </c>
      <c r="F8818" t="s">
        <v>129</v>
      </c>
      <c r="G8818" t="s">
        <v>54</v>
      </c>
      <c r="H8818" t="s">
        <v>55</v>
      </c>
      <c r="I8818" t="s">
        <v>31</v>
      </c>
      <c r="J8818" t="s">
        <v>43</v>
      </c>
      <c r="K8818">
        <v>1710.36</v>
      </c>
      <c r="L8818">
        <v>491.09</v>
      </c>
      <c r="M8818" t="s">
        <v>43</v>
      </c>
      <c r="N8818">
        <v>0.28712668677939102</v>
      </c>
      <c r="O8818" t="s">
        <v>11351</v>
      </c>
      <c r="P8818" t="s">
        <v>11354</v>
      </c>
      <c r="R8818" t="s">
        <v>11353</v>
      </c>
      <c r="S8818">
        <f>IF(SalesData[[#This Row],[Return Status]]="Returned",1,0)</f>
        <v>0</v>
      </c>
      <c r="U8818" s="2">
        <f>EOMONTH(SalesData[[#This Row],[Order Date]],0)</f>
        <v>45291</v>
      </c>
      <c r="V8818" s="9" t="str">
        <f>"Q"&amp;INT((MONTH(SalesData[[#This Row],[Order Date]])+2)/3)&amp;"-"&amp;YEAR(SalesData[[#This Row],[Order Date]])</f>
        <v>Q4-2023</v>
      </c>
    </row>
    <row r="8819" spans="1:22" x14ac:dyDescent="0.35">
      <c r="A8819" t="s">
        <v>8960</v>
      </c>
      <c r="B8819" s="1">
        <v>45270</v>
      </c>
      <c r="C8819" t="s">
        <v>52</v>
      </c>
      <c r="D8819" t="s">
        <v>99</v>
      </c>
      <c r="E8819">
        <v>1950166787</v>
      </c>
      <c r="F8819" t="s">
        <v>47</v>
      </c>
      <c r="G8819" t="s">
        <v>23</v>
      </c>
      <c r="H8819" t="s">
        <v>11357</v>
      </c>
      <c r="I8819" t="s">
        <v>17</v>
      </c>
      <c r="J8819" t="s">
        <v>61</v>
      </c>
      <c r="K8819">
        <v>1166.94</v>
      </c>
      <c r="L8819">
        <v>88.35</v>
      </c>
      <c r="M8819" t="s">
        <v>62</v>
      </c>
      <c r="N8819">
        <v>7.5710833461874599E-2</v>
      </c>
      <c r="O8819" t="s">
        <v>11351</v>
      </c>
      <c r="P8819" t="s">
        <v>11356</v>
      </c>
      <c r="R8819" t="s">
        <v>11353</v>
      </c>
      <c r="S8819">
        <f>IF(SalesData[[#This Row],[Return Status]]="Returned",1,0)</f>
        <v>0</v>
      </c>
      <c r="T8819">
        <v>2821.33</v>
      </c>
      <c r="U8819" s="2">
        <f>EOMONTH(SalesData[[#This Row],[Order Date]],0)</f>
        <v>45291</v>
      </c>
      <c r="V8819" s="9" t="str">
        <f>"Q"&amp;INT((MONTH(SalesData[[#This Row],[Order Date]])+2)/3)&amp;"-"&amp;YEAR(SalesData[[#This Row],[Order Date]])</f>
        <v>Q4-2023</v>
      </c>
    </row>
    <row r="8820" spans="1:22" x14ac:dyDescent="0.35">
      <c r="A8820" t="s">
        <v>8961</v>
      </c>
      <c r="B8820" s="1">
        <v>45277</v>
      </c>
      <c r="C8820" t="s">
        <v>45</v>
      </c>
      <c r="D8820" t="s">
        <v>80</v>
      </c>
      <c r="E8820">
        <v>5108129861</v>
      </c>
      <c r="F8820" t="s">
        <v>133</v>
      </c>
      <c r="G8820" t="s">
        <v>89</v>
      </c>
      <c r="H8820" t="s">
        <v>90</v>
      </c>
      <c r="I8820" t="s">
        <v>31</v>
      </c>
      <c r="J8820" t="s">
        <v>18</v>
      </c>
      <c r="K8820">
        <v>3393.25</v>
      </c>
      <c r="L8820">
        <v>495.21</v>
      </c>
      <c r="M8820" t="s">
        <v>19</v>
      </c>
      <c r="N8820">
        <v>0.14593973329404</v>
      </c>
      <c r="O8820" t="s">
        <v>11351</v>
      </c>
      <c r="P8820" t="s">
        <v>11352</v>
      </c>
      <c r="R8820" t="s">
        <v>11353</v>
      </c>
      <c r="S8820">
        <f>IF(SalesData[[#This Row],[Return Status]]="Returned",1,0)</f>
        <v>0</v>
      </c>
      <c r="T8820">
        <v>207.68</v>
      </c>
      <c r="U8820" s="2">
        <f>EOMONTH(SalesData[[#This Row],[Order Date]],0)</f>
        <v>45291</v>
      </c>
      <c r="V8820" s="9" t="str">
        <f>"Q"&amp;INT((MONTH(SalesData[[#This Row],[Order Date]])+2)/3)&amp;"-"&amp;YEAR(SalesData[[#This Row],[Order Date]])</f>
        <v>Q4-2023</v>
      </c>
    </row>
    <row r="8821" spans="1:22" x14ac:dyDescent="0.35">
      <c r="A8821" t="s">
        <v>8962</v>
      </c>
      <c r="B8821" s="1">
        <v>45267</v>
      </c>
      <c r="C8821" t="s">
        <v>124</v>
      </c>
      <c r="D8821" t="s">
        <v>46</v>
      </c>
      <c r="E8821">
        <v>1006499457</v>
      </c>
      <c r="F8821" t="s">
        <v>103</v>
      </c>
      <c r="G8821" t="s">
        <v>23</v>
      </c>
      <c r="H8821" t="s">
        <v>24</v>
      </c>
      <c r="I8821" t="s">
        <v>17</v>
      </c>
      <c r="J8821" t="s">
        <v>62</v>
      </c>
      <c r="K8821">
        <v>2811.04</v>
      </c>
      <c r="L8821">
        <v>815.32</v>
      </c>
      <c r="M8821" t="s">
        <v>62</v>
      </c>
      <c r="N8821">
        <v>0.290042119642552</v>
      </c>
      <c r="O8821" t="s">
        <v>11351</v>
      </c>
      <c r="P8821" t="s">
        <v>11354</v>
      </c>
      <c r="R8821" t="s">
        <v>11353</v>
      </c>
      <c r="S8821">
        <f>IF(SalesData[[#This Row],[Return Status]]="Returned",1,0)</f>
        <v>0</v>
      </c>
      <c r="T8821">
        <v>2821.33</v>
      </c>
      <c r="U8821" s="2">
        <f>EOMONTH(SalesData[[#This Row],[Order Date]],0)</f>
        <v>45291</v>
      </c>
      <c r="V8821" s="9" t="str">
        <f>"Q"&amp;INT((MONTH(SalesData[[#This Row],[Order Date]])+2)/3)&amp;"-"&amp;YEAR(SalesData[[#This Row],[Order Date]])</f>
        <v>Q4-2023</v>
      </c>
    </row>
    <row r="8822" spans="1:22" x14ac:dyDescent="0.35">
      <c r="A8822" t="s">
        <v>8963</v>
      </c>
      <c r="B8822" s="1">
        <v>45290</v>
      </c>
      <c r="C8822" t="s">
        <v>124</v>
      </c>
      <c r="D8822" t="s">
        <v>145</v>
      </c>
      <c r="E8822">
        <v>901554372</v>
      </c>
      <c r="F8822" t="s">
        <v>95</v>
      </c>
      <c r="G8822" t="s">
        <v>11378</v>
      </c>
      <c r="H8822" t="s">
        <v>60</v>
      </c>
      <c r="I8822" t="s">
        <v>31</v>
      </c>
      <c r="J8822" t="s">
        <v>18</v>
      </c>
      <c r="K8822">
        <v>4238.96</v>
      </c>
      <c r="L8822">
        <v>924.17</v>
      </c>
      <c r="M8822" t="s">
        <v>19</v>
      </c>
      <c r="N8822">
        <v>0.21801809877894601</v>
      </c>
      <c r="O8822" t="s">
        <v>11351</v>
      </c>
      <c r="P8822" t="s">
        <v>11354</v>
      </c>
      <c r="R8822" t="s">
        <v>11353</v>
      </c>
      <c r="S8822">
        <f>IF(SalesData[[#This Row],[Return Status]]="Returned",1,0)</f>
        <v>0</v>
      </c>
      <c r="U8822" s="2">
        <f>EOMONTH(SalesData[[#This Row],[Order Date]],0)</f>
        <v>45291</v>
      </c>
      <c r="V8822" s="9" t="str">
        <f>"Q"&amp;INT((MONTH(SalesData[[#This Row],[Order Date]])+2)/3)&amp;"-"&amp;YEAR(SalesData[[#This Row],[Order Date]])</f>
        <v>Q4-2023</v>
      </c>
    </row>
    <row r="8823" spans="1:22" x14ac:dyDescent="0.35">
      <c r="A8823" t="s">
        <v>8964</v>
      </c>
      <c r="B8823" s="1">
        <v>45270</v>
      </c>
      <c r="C8823" t="s">
        <v>184</v>
      </c>
      <c r="D8823" t="s">
        <v>27</v>
      </c>
      <c r="E8823">
        <v>688118011</v>
      </c>
      <c r="F8823" t="s">
        <v>47</v>
      </c>
      <c r="G8823" t="s">
        <v>23</v>
      </c>
      <c r="H8823" t="s">
        <v>24</v>
      </c>
      <c r="I8823" t="s">
        <v>17</v>
      </c>
      <c r="J8823" t="s">
        <v>19</v>
      </c>
      <c r="K8823">
        <v>2364.5</v>
      </c>
      <c r="L8823">
        <v>558.34</v>
      </c>
      <c r="M8823" t="s">
        <v>19</v>
      </c>
      <c r="N8823">
        <v>0.23613448932121001</v>
      </c>
      <c r="O8823" t="s">
        <v>11351</v>
      </c>
      <c r="P8823" t="s">
        <v>11354</v>
      </c>
      <c r="R8823" t="s">
        <v>11353</v>
      </c>
      <c r="S8823">
        <f>IF(SalesData[[#This Row],[Return Status]]="Returned",1,0)</f>
        <v>0</v>
      </c>
      <c r="T8823">
        <v>2821.33</v>
      </c>
      <c r="U8823" s="2">
        <f>EOMONTH(SalesData[[#This Row],[Order Date]],0)</f>
        <v>45291</v>
      </c>
      <c r="V8823" s="9" t="str">
        <f>"Q"&amp;INT((MONTH(SalesData[[#This Row],[Order Date]])+2)/3)&amp;"-"&amp;YEAR(SalesData[[#This Row],[Order Date]])</f>
        <v>Q4-2023</v>
      </c>
    </row>
    <row r="8824" spans="1:22" x14ac:dyDescent="0.35">
      <c r="A8824" t="s">
        <v>8965</v>
      </c>
      <c r="B8824" s="1">
        <v>45276</v>
      </c>
      <c r="C8824" t="s">
        <v>45</v>
      </c>
      <c r="D8824" t="s">
        <v>46</v>
      </c>
      <c r="E8824">
        <v>592928127</v>
      </c>
      <c r="F8824" t="s">
        <v>109</v>
      </c>
      <c r="G8824" t="s">
        <v>59</v>
      </c>
      <c r="H8824" t="s">
        <v>60</v>
      </c>
      <c r="I8824" t="s">
        <v>31</v>
      </c>
      <c r="J8824" t="s">
        <v>19</v>
      </c>
      <c r="K8824">
        <v>493.39</v>
      </c>
      <c r="L8824">
        <v>100.59</v>
      </c>
      <c r="M8824" t="s">
        <v>19</v>
      </c>
      <c r="N8824">
        <v>0.20387523054784201</v>
      </c>
      <c r="O8824" t="s">
        <v>11361</v>
      </c>
      <c r="P8824" t="s">
        <v>11354</v>
      </c>
      <c r="R8824" t="s">
        <v>11353</v>
      </c>
      <c r="S8824">
        <f>IF(SalesData[[#This Row],[Return Status]]="Returned",1,0)</f>
        <v>0</v>
      </c>
      <c r="T8824">
        <v>2183.56</v>
      </c>
      <c r="U8824" s="2">
        <f>EOMONTH(SalesData[[#This Row],[Order Date]],0)</f>
        <v>45291</v>
      </c>
      <c r="V8824" s="9" t="str">
        <f>"Q"&amp;INT((MONTH(SalesData[[#This Row],[Order Date]])+2)/3)&amp;"-"&amp;YEAR(SalesData[[#This Row],[Order Date]])</f>
        <v>Q4-2023</v>
      </c>
    </row>
    <row r="8825" spans="1:22" x14ac:dyDescent="0.35">
      <c r="A8825" t="s">
        <v>8966</v>
      </c>
      <c r="B8825" s="1">
        <v>45265</v>
      </c>
      <c r="C8825" t="s">
        <v>97</v>
      </c>
      <c r="D8825" t="s">
        <v>27</v>
      </c>
      <c r="E8825">
        <v>5151310449</v>
      </c>
      <c r="F8825" t="s">
        <v>88</v>
      </c>
      <c r="G8825" t="s">
        <v>11379</v>
      </c>
      <c r="H8825" t="s">
        <v>90</v>
      </c>
      <c r="I8825" t="s">
        <v>31</v>
      </c>
      <c r="J8825" t="s">
        <v>62</v>
      </c>
      <c r="K8825">
        <v>2359.17</v>
      </c>
      <c r="L8825">
        <v>352.6</v>
      </c>
      <c r="M8825" t="s">
        <v>62</v>
      </c>
      <c r="N8825">
        <v>0.14945934375225201</v>
      </c>
      <c r="O8825" t="s">
        <v>11351</v>
      </c>
      <c r="P8825" t="s">
        <v>11352</v>
      </c>
      <c r="Q8825" t="s">
        <v>11376</v>
      </c>
      <c r="R8825" t="s">
        <v>11360</v>
      </c>
      <c r="S8825">
        <f>IF(SalesData[[#This Row],[Return Status]]="Returned",1,0)</f>
        <v>1</v>
      </c>
      <c r="U8825" s="2">
        <f>EOMONTH(SalesData[[#This Row],[Order Date]],0)</f>
        <v>45291</v>
      </c>
      <c r="V8825" s="9" t="str">
        <f>"Q"&amp;INT((MONTH(SalesData[[#This Row],[Order Date]])+2)/3)&amp;"-"&amp;YEAR(SalesData[[#This Row],[Order Date]])</f>
        <v>Q4-2023</v>
      </c>
    </row>
    <row r="8826" spans="1:22" x14ac:dyDescent="0.35">
      <c r="A8826" t="s">
        <v>8967</v>
      </c>
      <c r="B8826" s="1">
        <v>45264</v>
      </c>
      <c r="C8826" t="s">
        <v>144</v>
      </c>
      <c r="D8826" t="s">
        <v>99</v>
      </c>
      <c r="E8826">
        <v>4659446918</v>
      </c>
      <c r="F8826" t="s">
        <v>140</v>
      </c>
      <c r="G8826" t="s">
        <v>141</v>
      </c>
      <c r="H8826" t="s">
        <v>121</v>
      </c>
      <c r="I8826" t="s">
        <v>17</v>
      </c>
      <c r="J8826" t="s">
        <v>18</v>
      </c>
      <c r="K8826">
        <v>3594.91</v>
      </c>
      <c r="L8826">
        <v>646.35</v>
      </c>
      <c r="M8826" t="s">
        <v>19</v>
      </c>
      <c r="N8826">
        <v>0.17979587806092501</v>
      </c>
      <c r="O8826" t="s">
        <v>11351</v>
      </c>
      <c r="P8826" t="s">
        <v>11352</v>
      </c>
      <c r="R8826" t="s">
        <v>11353</v>
      </c>
      <c r="S8826">
        <f>IF(SalesData[[#This Row],[Return Status]]="Returned",1,0)</f>
        <v>0</v>
      </c>
      <c r="T8826">
        <v>2793.38</v>
      </c>
      <c r="U8826" s="2">
        <f>EOMONTH(SalesData[[#This Row],[Order Date]],0)</f>
        <v>45291</v>
      </c>
      <c r="V8826" s="9" t="str">
        <f>"Q"&amp;INT((MONTH(SalesData[[#This Row],[Order Date]])+2)/3)&amp;"-"&amp;YEAR(SalesData[[#This Row],[Order Date]])</f>
        <v>Q4-2023</v>
      </c>
    </row>
    <row r="8827" spans="1:22" x14ac:dyDescent="0.35">
      <c r="A8827" t="s">
        <v>8968</v>
      </c>
      <c r="B8827" s="1">
        <v>45262</v>
      </c>
      <c r="C8827" t="s">
        <v>92</v>
      </c>
      <c r="D8827" t="s">
        <v>99</v>
      </c>
      <c r="E8827">
        <v>511384415</v>
      </c>
      <c r="F8827" t="s">
        <v>238</v>
      </c>
      <c r="G8827" t="s">
        <v>74</v>
      </c>
      <c r="H8827" t="s">
        <v>75</v>
      </c>
      <c r="I8827" t="s">
        <v>36</v>
      </c>
      <c r="J8827" t="s">
        <v>19</v>
      </c>
      <c r="K8827">
        <v>651.47</v>
      </c>
      <c r="L8827">
        <v>149.44</v>
      </c>
      <c r="M8827" t="s">
        <v>19</v>
      </c>
      <c r="N8827">
        <v>0.229388920441463</v>
      </c>
      <c r="O8827" t="s">
        <v>11355</v>
      </c>
      <c r="P8827" t="s">
        <v>11354</v>
      </c>
      <c r="R8827" t="s">
        <v>11353</v>
      </c>
      <c r="S8827">
        <f>IF(SalesData[[#This Row],[Return Status]]="Returned",1,0)</f>
        <v>0</v>
      </c>
      <c r="T8827">
        <v>2420.2800000000002</v>
      </c>
      <c r="U8827" s="2">
        <f>EOMONTH(SalesData[[#This Row],[Order Date]],0)</f>
        <v>45291</v>
      </c>
      <c r="V8827" s="9" t="str">
        <f>"Q"&amp;INT((MONTH(SalesData[[#This Row],[Order Date]])+2)/3)&amp;"-"&amp;YEAR(SalesData[[#This Row],[Order Date]])</f>
        <v>Q4-2023</v>
      </c>
    </row>
    <row r="8828" spans="1:22" x14ac:dyDescent="0.35">
      <c r="A8828" t="s">
        <v>8969</v>
      </c>
      <c r="B8828" s="1">
        <v>45272</v>
      </c>
      <c r="C8828" t="s">
        <v>77</v>
      </c>
      <c r="D8828" t="s">
        <v>27</v>
      </c>
      <c r="E8828">
        <v>8315307672</v>
      </c>
      <c r="F8828" t="s">
        <v>238</v>
      </c>
      <c r="G8828" t="s">
        <v>74</v>
      </c>
      <c r="H8828" t="s">
        <v>75</v>
      </c>
      <c r="I8828" t="s">
        <v>36</v>
      </c>
      <c r="J8828" t="s">
        <v>62</v>
      </c>
      <c r="K8828">
        <v>4707.24</v>
      </c>
      <c r="L8828">
        <v>796.75</v>
      </c>
      <c r="M8828" t="s">
        <v>62</v>
      </c>
      <c r="N8828">
        <v>0.169260543333248</v>
      </c>
      <c r="O8828" t="s">
        <v>11351</v>
      </c>
      <c r="P8828" t="s">
        <v>11352</v>
      </c>
      <c r="R8828" t="s">
        <v>11353</v>
      </c>
      <c r="S8828">
        <f>IF(SalesData[[#This Row],[Return Status]]="Returned",1,0)</f>
        <v>0</v>
      </c>
      <c r="T8828">
        <v>2420.2800000000002</v>
      </c>
      <c r="U8828" s="2">
        <f>EOMONTH(SalesData[[#This Row],[Order Date]],0)</f>
        <v>45291</v>
      </c>
      <c r="V8828" s="9" t="str">
        <f>"Q"&amp;INT((MONTH(SalesData[[#This Row],[Order Date]])+2)/3)&amp;"-"&amp;YEAR(SalesData[[#This Row],[Order Date]])</f>
        <v>Q4-2023</v>
      </c>
    </row>
    <row r="8829" spans="1:22" x14ac:dyDescent="0.35">
      <c r="A8829" t="s">
        <v>8970</v>
      </c>
      <c r="B8829" s="1">
        <v>45270</v>
      </c>
      <c r="C8829" t="s">
        <v>57</v>
      </c>
      <c r="D8829" t="s">
        <v>39</v>
      </c>
      <c r="E8829">
        <v>2991200374</v>
      </c>
      <c r="F8829" t="s">
        <v>83</v>
      </c>
      <c r="G8829" t="s">
        <v>84</v>
      </c>
      <c r="H8829" t="s">
        <v>11357</v>
      </c>
      <c r="I8829" t="s">
        <v>31</v>
      </c>
      <c r="J8829" t="s">
        <v>19</v>
      </c>
      <c r="K8829">
        <v>1792.97</v>
      </c>
      <c r="L8829">
        <v>474.45</v>
      </c>
      <c r="M8829" t="s">
        <v>19</v>
      </c>
      <c r="N8829">
        <v>0.264616808981745</v>
      </c>
      <c r="O8829" t="s">
        <v>11351</v>
      </c>
      <c r="P8829" t="s">
        <v>11354</v>
      </c>
      <c r="R8829" t="s">
        <v>11353</v>
      </c>
      <c r="S8829">
        <f>IF(SalesData[[#This Row],[Return Status]]="Returned",1,0)</f>
        <v>0</v>
      </c>
      <c r="T8829">
        <v>847.14</v>
      </c>
      <c r="U8829" s="2">
        <f>EOMONTH(SalesData[[#This Row],[Order Date]],0)</f>
        <v>45291</v>
      </c>
      <c r="V8829" s="9" t="str">
        <f>"Q"&amp;INT((MONTH(SalesData[[#This Row],[Order Date]])+2)/3)&amp;"-"&amp;YEAR(SalesData[[#This Row],[Order Date]])</f>
        <v>Q4-2023</v>
      </c>
    </row>
    <row r="8830" spans="1:22" x14ac:dyDescent="0.35">
      <c r="A8830" t="s">
        <v>8971</v>
      </c>
      <c r="B8830" s="1">
        <v>45290</v>
      </c>
      <c r="C8830" t="s">
        <v>77</v>
      </c>
      <c r="D8830" t="s">
        <v>27</v>
      </c>
      <c r="E8830">
        <v>6447643677</v>
      </c>
      <c r="F8830" t="s">
        <v>73</v>
      </c>
      <c r="G8830" t="s">
        <v>11374</v>
      </c>
      <c r="H8830" t="s">
        <v>75</v>
      </c>
      <c r="I8830" t="s">
        <v>36</v>
      </c>
      <c r="J8830" t="s">
        <v>18</v>
      </c>
      <c r="K8830">
        <v>1693.05</v>
      </c>
      <c r="L8830">
        <v>128.88</v>
      </c>
      <c r="M8830" t="s">
        <v>19</v>
      </c>
      <c r="N8830">
        <v>7.6122973332151997E-2</v>
      </c>
      <c r="O8830" t="s">
        <v>11351</v>
      </c>
      <c r="P8830" t="s">
        <v>11356</v>
      </c>
      <c r="Q8830" t="s">
        <v>11359</v>
      </c>
      <c r="R8830" t="s">
        <v>11360</v>
      </c>
      <c r="S8830">
        <f>IF(SalesData[[#This Row],[Return Status]]="Returned",1,0)</f>
        <v>1</v>
      </c>
      <c r="U8830" s="2">
        <f>EOMONTH(SalesData[[#This Row],[Order Date]],0)</f>
        <v>45291</v>
      </c>
      <c r="V8830" s="9" t="str">
        <f>"Q"&amp;INT((MONTH(SalesData[[#This Row],[Order Date]])+2)/3)&amp;"-"&amp;YEAR(SalesData[[#This Row],[Order Date]])</f>
        <v>Q4-2023</v>
      </c>
    </row>
    <row r="8831" spans="1:22" x14ac:dyDescent="0.35">
      <c r="A8831" t="s">
        <v>8972</v>
      </c>
      <c r="B8831" s="1">
        <v>45280</v>
      </c>
      <c r="C8831" t="s">
        <v>106</v>
      </c>
      <c r="D8831" t="s">
        <v>72</v>
      </c>
      <c r="E8831">
        <v>8208177374</v>
      </c>
      <c r="F8831" t="s">
        <v>53</v>
      </c>
      <c r="G8831" t="s">
        <v>54</v>
      </c>
      <c r="H8831" t="s">
        <v>55</v>
      </c>
      <c r="I8831" t="s">
        <v>31</v>
      </c>
      <c r="J8831" t="s">
        <v>42</v>
      </c>
      <c r="K8831">
        <v>3573.5</v>
      </c>
      <c r="L8831">
        <v>550.54999999999995</v>
      </c>
      <c r="M8831" t="s">
        <v>43</v>
      </c>
      <c r="N8831">
        <v>0.154064642507346</v>
      </c>
      <c r="O8831" t="s">
        <v>11351</v>
      </c>
      <c r="P8831" t="s">
        <v>11352</v>
      </c>
      <c r="R8831" t="s">
        <v>11353</v>
      </c>
      <c r="S8831">
        <f>IF(SalesData[[#This Row],[Return Status]]="Returned",1,0)</f>
        <v>0</v>
      </c>
      <c r="U8831" s="2">
        <f>EOMONTH(SalesData[[#This Row],[Order Date]],0)</f>
        <v>45291</v>
      </c>
      <c r="V8831" s="9" t="str">
        <f>"Q"&amp;INT((MONTH(SalesData[[#This Row],[Order Date]])+2)/3)&amp;"-"&amp;YEAR(SalesData[[#This Row],[Order Date]])</f>
        <v>Q4-2023</v>
      </c>
    </row>
    <row r="8832" spans="1:22" x14ac:dyDescent="0.35">
      <c r="A8832" t="s">
        <v>8973</v>
      </c>
      <c r="B8832" s="1">
        <v>45271</v>
      </c>
      <c r="C8832" t="s">
        <v>49</v>
      </c>
      <c r="D8832" t="s">
        <v>27</v>
      </c>
      <c r="E8832">
        <v>9688277393</v>
      </c>
      <c r="F8832" t="s">
        <v>127</v>
      </c>
      <c r="G8832" t="s">
        <v>29</v>
      </c>
      <c r="H8832" t="s">
        <v>30</v>
      </c>
      <c r="I8832" t="s">
        <v>31</v>
      </c>
      <c r="J8832" t="s">
        <v>18</v>
      </c>
      <c r="K8832">
        <v>2928.85</v>
      </c>
      <c r="L8832">
        <v>485.2</v>
      </c>
      <c r="M8832" t="s">
        <v>19</v>
      </c>
      <c r="N8832">
        <v>0.165662290660157</v>
      </c>
      <c r="O8832" t="s">
        <v>11351</v>
      </c>
      <c r="P8832" t="s">
        <v>11352</v>
      </c>
      <c r="R8832" t="s">
        <v>11353</v>
      </c>
      <c r="S8832">
        <f>IF(SalesData[[#This Row],[Return Status]]="Returned",1,0)</f>
        <v>0</v>
      </c>
      <c r="T8832">
        <v>2788.38</v>
      </c>
      <c r="U8832" s="2">
        <f>EOMONTH(SalesData[[#This Row],[Order Date]],0)</f>
        <v>45291</v>
      </c>
      <c r="V8832" s="9" t="str">
        <f>"Q"&amp;INT((MONTH(SalesData[[#This Row],[Order Date]])+2)/3)&amp;"-"&amp;YEAR(SalesData[[#This Row],[Order Date]])</f>
        <v>Q4-2023</v>
      </c>
    </row>
    <row r="8833" spans="1:22" x14ac:dyDescent="0.35">
      <c r="A8833" t="s">
        <v>8974</v>
      </c>
      <c r="B8833" s="1">
        <v>45265</v>
      </c>
      <c r="C8833" t="s">
        <v>49</v>
      </c>
      <c r="D8833" t="s">
        <v>39</v>
      </c>
      <c r="E8833">
        <v>186122836</v>
      </c>
      <c r="F8833" t="s">
        <v>181</v>
      </c>
      <c r="G8833" t="s">
        <v>54</v>
      </c>
      <c r="H8833" t="s">
        <v>55</v>
      </c>
      <c r="I8833" t="s">
        <v>31</v>
      </c>
      <c r="J8833" t="s">
        <v>19</v>
      </c>
      <c r="K8833">
        <v>668.61</v>
      </c>
      <c r="L8833">
        <v>193.78</v>
      </c>
      <c r="M8833" t="s">
        <v>19</v>
      </c>
      <c r="N8833">
        <v>0.28982515965959199</v>
      </c>
      <c r="O8833" t="s">
        <v>11355</v>
      </c>
      <c r="P8833" t="s">
        <v>11354</v>
      </c>
      <c r="R8833" t="s">
        <v>11353</v>
      </c>
      <c r="S8833">
        <f>IF(SalesData[[#This Row],[Return Status]]="Returned",1,0)</f>
        <v>0</v>
      </c>
      <c r="U8833" s="2">
        <f>EOMONTH(SalesData[[#This Row],[Order Date]],0)</f>
        <v>45291</v>
      </c>
      <c r="V8833" s="9" t="str">
        <f>"Q"&amp;INT((MONTH(SalesData[[#This Row],[Order Date]])+2)/3)&amp;"-"&amp;YEAR(SalesData[[#This Row],[Order Date]])</f>
        <v>Q4-2023</v>
      </c>
    </row>
    <row r="8834" spans="1:22" x14ac:dyDescent="0.35">
      <c r="A8834" t="s">
        <v>8975</v>
      </c>
      <c r="B8834" s="1">
        <v>45290</v>
      </c>
      <c r="C8834" t="s">
        <v>106</v>
      </c>
      <c r="D8834" t="s">
        <v>39</v>
      </c>
      <c r="E8834">
        <v>6617270237</v>
      </c>
      <c r="F8834" t="s">
        <v>238</v>
      </c>
      <c r="G8834" t="s">
        <v>74</v>
      </c>
      <c r="H8834" t="s">
        <v>75</v>
      </c>
      <c r="I8834" t="s">
        <v>36</v>
      </c>
      <c r="J8834" t="s">
        <v>19</v>
      </c>
      <c r="K8834">
        <v>3219.27</v>
      </c>
      <c r="L8834">
        <v>494.19</v>
      </c>
      <c r="M8834" t="s">
        <v>19</v>
      </c>
      <c r="N8834">
        <v>0.15350995722632799</v>
      </c>
      <c r="O8834" t="s">
        <v>11351</v>
      </c>
      <c r="P8834" t="s">
        <v>11352</v>
      </c>
      <c r="R8834" t="s">
        <v>11353</v>
      </c>
      <c r="S8834">
        <f>IF(SalesData[[#This Row],[Return Status]]="Returned",1,0)</f>
        <v>0</v>
      </c>
      <c r="T8834">
        <v>2420.2800000000002</v>
      </c>
      <c r="U8834" s="2">
        <f>EOMONTH(SalesData[[#This Row],[Order Date]],0)</f>
        <v>45291</v>
      </c>
      <c r="V8834" s="9" t="str">
        <f>"Q"&amp;INT((MONTH(SalesData[[#This Row],[Order Date]])+2)/3)&amp;"-"&amp;YEAR(SalesData[[#This Row],[Order Date]])</f>
        <v>Q4-2023</v>
      </c>
    </row>
    <row r="8835" spans="1:22" x14ac:dyDescent="0.35">
      <c r="A8835" t="s">
        <v>8976</v>
      </c>
      <c r="B8835" s="1">
        <v>45290</v>
      </c>
      <c r="C8835" t="s">
        <v>188</v>
      </c>
      <c r="D8835" t="s">
        <v>72</v>
      </c>
      <c r="E8835">
        <v>2957926895</v>
      </c>
      <c r="F8835" t="s">
        <v>68</v>
      </c>
      <c r="G8835" t="s">
        <v>11358</v>
      </c>
      <c r="H8835" t="s">
        <v>41</v>
      </c>
      <c r="I8835" t="s">
        <v>31</v>
      </c>
      <c r="J8835" t="s">
        <v>19</v>
      </c>
      <c r="K8835">
        <v>817.24</v>
      </c>
      <c r="L8835">
        <v>155.19</v>
      </c>
      <c r="M8835" t="s">
        <v>19</v>
      </c>
      <c r="N8835">
        <v>0.189895257207185</v>
      </c>
      <c r="O8835" t="s">
        <v>11355</v>
      </c>
      <c r="P8835" t="s">
        <v>11352</v>
      </c>
      <c r="R8835" t="s">
        <v>11353</v>
      </c>
      <c r="S8835">
        <f>IF(SalesData[[#This Row],[Return Status]]="Returned",1,0)</f>
        <v>0</v>
      </c>
      <c r="U8835" s="2">
        <f>EOMONTH(SalesData[[#This Row],[Order Date]],0)</f>
        <v>45291</v>
      </c>
      <c r="V8835" s="9" t="str">
        <f>"Q"&amp;INT((MONTH(SalesData[[#This Row],[Order Date]])+2)/3)&amp;"-"&amp;YEAR(SalesData[[#This Row],[Order Date]])</f>
        <v>Q4-2023</v>
      </c>
    </row>
    <row r="8836" spans="1:22" x14ac:dyDescent="0.35">
      <c r="A8836" t="s">
        <v>8977</v>
      </c>
      <c r="B8836" s="1">
        <v>45283</v>
      </c>
      <c r="C8836" t="s">
        <v>194</v>
      </c>
      <c r="D8836" t="s">
        <v>99</v>
      </c>
      <c r="E8836">
        <v>5745940224</v>
      </c>
      <c r="F8836" t="s">
        <v>78</v>
      </c>
      <c r="G8836" t="s">
        <v>15</v>
      </c>
      <c r="H8836" t="s">
        <v>16</v>
      </c>
      <c r="I8836" t="s">
        <v>17</v>
      </c>
      <c r="J8836" t="s">
        <v>19</v>
      </c>
      <c r="K8836">
        <v>3322.17</v>
      </c>
      <c r="L8836">
        <v>354.63</v>
      </c>
      <c r="M8836" t="s">
        <v>19</v>
      </c>
      <c r="N8836">
        <v>0.106746494008434</v>
      </c>
      <c r="O8836" t="s">
        <v>11351</v>
      </c>
      <c r="P8836" t="s">
        <v>11352</v>
      </c>
      <c r="R8836" t="s">
        <v>11353</v>
      </c>
      <c r="S8836">
        <f>IF(SalesData[[#This Row],[Return Status]]="Returned",1,0)</f>
        <v>0</v>
      </c>
      <c r="T8836">
        <v>2085.91</v>
      </c>
      <c r="U8836" s="2">
        <f>EOMONTH(SalesData[[#This Row],[Order Date]],0)</f>
        <v>45291</v>
      </c>
      <c r="V8836" s="9" t="str">
        <f>"Q"&amp;INT((MONTH(SalesData[[#This Row],[Order Date]])+2)/3)&amp;"-"&amp;YEAR(SalesData[[#This Row],[Order Date]])</f>
        <v>Q4-2023</v>
      </c>
    </row>
    <row r="8837" spans="1:22" x14ac:dyDescent="0.35">
      <c r="A8837" t="s">
        <v>8978</v>
      </c>
      <c r="B8837" s="1">
        <v>45263</v>
      </c>
      <c r="C8837" t="s">
        <v>184</v>
      </c>
      <c r="D8837" t="s">
        <v>80</v>
      </c>
      <c r="E8837">
        <v>3192929480</v>
      </c>
      <c r="F8837" t="s">
        <v>147</v>
      </c>
      <c r="G8837" t="s">
        <v>84</v>
      </c>
      <c r="H8837" t="s">
        <v>85</v>
      </c>
      <c r="I8837" t="s">
        <v>31</v>
      </c>
      <c r="J8837" t="s">
        <v>42</v>
      </c>
      <c r="K8837">
        <v>2168.63</v>
      </c>
      <c r="L8837">
        <v>191.34</v>
      </c>
      <c r="M8837" t="s">
        <v>43</v>
      </c>
      <c r="N8837">
        <v>8.8230818535204203E-2</v>
      </c>
      <c r="O8837" t="s">
        <v>11351</v>
      </c>
      <c r="P8837" t="s">
        <v>11356</v>
      </c>
      <c r="R8837" t="s">
        <v>11353</v>
      </c>
      <c r="S8837">
        <f>IF(SalesData[[#This Row],[Return Status]]="Returned",1,0)</f>
        <v>0</v>
      </c>
      <c r="T8837">
        <v>847.14</v>
      </c>
      <c r="U8837" s="2">
        <f>EOMONTH(SalesData[[#This Row],[Order Date]],0)</f>
        <v>45291</v>
      </c>
      <c r="V8837" s="9" t="str">
        <f>"Q"&amp;INT((MONTH(SalesData[[#This Row],[Order Date]])+2)/3)&amp;"-"&amp;YEAR(SalesData[[#This Row],[Order Date]])</f>
        <v>Q4-2023</v>
      </c>
    </row>
    <row r="8838" spans="1:22" x14ac:dyDescent="0.35">
      <c r="A8838" t="s">
        <v>8979</v>
      </c>
      <c r="B8838" s="1">
        <v>45287</v>
      </c>
      <c r="C8838" t="s">
        <v>124</v>
      </c>
      <c r="D8838" t="s">
        <v>13</v>
      </c>
      <c r="E8838">
        <v>4855298016</v>
      </c>
      <c r="F8838" t="s">
        <v>28</v>
      </c>
      <c r="G8838" t="s">
        <v>29</v>
      </c>
      <c r="H8838" t="s">
        <v>11357</v>
      </c>
      <c r="I8838" t="s">
        <v>31</v>
      </c>
      <c r="J8838" t="s">
        <v>65</v>
      </c>
      <c r="K8838">
        <v>3973.15</v>
      </c>
      <c r="L8838">
        <v>196.62</v>
      </c>
      <c r="M8838" t="s">
        <v>65</v>
      </c>
      <c r="N8838">
        <v>4.9487182713967501E-2</v>
      </c>
      <c r="O8838" t="s">
        <v>11351</v>
      </c>
      <c r="P8838" t="s">
        <v>11356</v>
      </c>
      <c r="R8838" t="s">
        <v>11353</v>
      </c>
      <c r="S8838">
        <f>IF(SalesData[[#This Row],[Return Status]]="Returned",1,0)</f>
        <v>0</v>
      </c>
      <c r="T8838">
        <v>2788.38</v>
      </c>
      <c r="U8838" s="2">
        <f>EOMONTH(SalesData[[#This Row],[Order Date]],0)</f>
        <v>45291</v>
      </c>
      <c r="V8838" s="9" t="str">
        <f>"Q"&amp;INT((MONTH(SalesData[[#This Row],[Order Date]])+2)/3)&amp;"-"&amp;YEAR(SalesData[[#This Row],[Order Date]])</f>
        <v>Q4-2023</v>
      </c>
    </row>
    <row r="8839" spans="1:22" x14ac:dyDescent="0.35">
      <c r="A8839" t="s">
        <v>8980</v>
      </c>
      <c r="B8839" s="1">
        <v>45271</v>
      </c>
      <c r="C8839" t="s">
        <v>162</v>
      </c>
      <c r="D8839" t="s">
        <v>145</v>
      </c>
      <c r="E8839">
        <v>2441498526</v>
      </c>
      <c r="F8839" t="s">
        <v>81</v>
      </c>
      <c r="G8839" t="s">
        <v>74</v>
      </c>
      <c r="H8839" t="s">
        <v>75</v>
      </c>
      <c r="I8839" t="s">
        <v>36</v>
      </c>
      <c r="J8839" t="s">
        <v>65</v>
      </c>
      <c r="K8839">
        <v>2003.06</v>
      </c>
      <c r="L8839">
        <v>476.55</v>
      </c>
      <c r="M8839" t="s">
        <v>65</v>
      </c>
      <c r="N8839">
        <v>0.23791099617585099</v>
      </c>
      <c r="O8839" t="s">
        <v>11351</v>
      </c>
      <c r="P8839" t="s">
        <v>11354</v>
      </c>
      <c r="R8839" t="s">
        <v>11353</v>
      </c>
      <c r="S8839">
        <f>IF(SalesData[[#This Row],[Return Status]]="Returned",1,0)</f>
        <v>0</v>
      </c>
      <c r="T8839">
        <v>2420.2800000000002</v>
      </c>
      <c r="U8839" s="2">
        <f>EOMONTH(SalesData[[#This Row],[Order Date]],0)</f>
        <v>45291</v>
      </c>
      <c r="V8839" s="9" t="str">
        <f>"Q"&amp;INT((MONTH(SalesData[[#This Row],[Order Date]])+2)/3)&amp;"-"&amp;YEAR(SalesData[[#This Row],[Order Date]])</f>
        <v>Q4-2023</v>
      </c>
    </row>
    <row r="8840" spans="1:22" x14ac:dyDescent="0.35">
      <c r="A8840" t="s">
        <v>8981</v>
      </c>
      <c r="B8840" s="1">
        <v>45287</v>
      </c>
      <c r="C8840" t="s">
        <v>77</v>
      </c>
      <c r="D8840" t="s">
        <v>99</v>
      </c>
      <c r="E8840">
        <v>706338785</v>
      </c>
      <c r="F8840" t="s">
        <v>95</v>
      </c>
      <c r="G8840" t="s">
        <v>59</v>
      </c>
      <c r="H8840" t="s">
        <v>60</v>
      </c>
      <c r="I8840" t="s">
        <v>31</v>
      </c>
      <c r="J8840" t="s">
        <v>18</v>
      </c>
      <c r="K8840">
        <v>3503.71</v>
      </c>
      <c r="L8840">
        <v>112.37</v>
      </c>
      <c r="M8840" t="s">
        <v>19</v>
      </c>
      <c r="N8840">
        <v>3.20717182643541E-2</v>
      </c>
      <c r="O8840" t="s">
        <v>11351</v>
      </c>
      <c r="P8840" t="s">
        <v>11356</v>
      </c>
      <c r="R8840" t="s">
        <v>11353</v>
      </c>
      <c r="S8840">
        <f>IF(SalesData[[#This Row],[Return Status]]="Returned",1,0)</f>
        <v>0</v>
      </c>
      <c r="T8840">
        <v>2183.56</v>
      </c>
      <c r="U8840" s="2">
        <f>EOMONTH(SalesData[[#This Row],[Order Date]],0)</f>
        <v>45291</v>
      </c>
      <c r="V8840" s="9" t="str">
        <f>"Q"&amp;INT((MONTH(SalesData[[#This Row],[Order Date]])+2)/3)&amp;"-"&amp;YEAR(SalesData[[#This Row],[Order Date]])</f>
        <v>Q4-2023</v>
      </c>
    </row>
    <row r="8841" spans="1:22" x14ac:dyDescent="0.35">
      <c r="A8841" t="s">
        <v>8982</v>
      </c>
      <c r="B8841" s="1">
        <v>45271</v>
      </c>
      <c r="C8841" t="s">
        <v>144</v>
      </c>
      <c r="D8841" t="s">
        <v>39</v>
      </c>
      <c r="E8841">
        <v>1194186696</v>
      </c>
      <c r="F8841" t="s">
        <v>116</v>
      </c>
      <c r="G8841" t="s">
        <v>11374</v>
      </c>
      <c r="H8841" t="s">
        <v>75</v>
      </c>
      <c r="I8841" t="s">
        <v>36</v>
      </c>
      <c r="J8841" t="s">
        <v>62</v>
      </c>
      <c r="K8841">
        <v>2921.84</v>
      </c>
      <c r="L8841">
        <v>871.88</v>
      </c>
      <c r="M8841" t="s">
        <v>62</v>
      </c>
      <c r="N8841">
        <v>0.29840100758426202</v>
      </c>
      <c r="O8841" t="s">
        <v>11351</v>
      </c>
      <c r="P8841" t="s">
        <v>11354</v>
      </c>
      <c r="R8841" t="s">
        <v>11353</v>
      </c>
      <c r="S8841">
        <f>IF(SalesData[[#This Row],[Return Status]]="Returned",1,0)</f>
        <v>0</v>
      </c>
      <c r="U8841" s="2">
        <f>EOMONTH(SalesData[[#This Row],[Order Date]],0)</f>
        <v>45291</v>
      </c>
      <c r="V8841" s="9" t="str">
        <f>"Q"&amp;INT((MONTH(SalesData[[#This Row],[Order Date]])+2)/3)&amp;"-"&amp;YEAR(SalesData[[#This Row],[Order Date]])</f>
        <v>Q4-2023</v>
      </c>
    </row>
    <row r="8842" spans="1:22" x14ac:dyDescent="0.35">
      <c r="A8842" t="s">
        <v>8983</v>
      </c>
      <c r="B8842" s="1">
        <v>45263</v>
      </c>
      <c r="C8842" t="s">
        <v>92</v>
      </c>
      <c r="D8842" t="s">
        <v>46</v>
      </c>
      <c r="E8842">
        <v>5776486198</v>
      </c>
      <c r="F8842" t="s">
        <v>159</v>
      </c>
      <c r="G8842" t="s">
        <v>11375</v>
      </c>
      <c r="H8842" t="s">
        <v>85</v>
      </c>
      <c r="I8842" t="s">
        <v>31</v>
      </c>
      <c r="J8842" t="s">
        <v>18</v>
      </c>
      <c r="K8842">
        <v>2331.4899999999998</v>
      </c>
      <c r="L8842">
        <v>250.2</v>
      </c>
      <c r="M8842" t="s">
        <v>19</v>
      </c>
      <c r="N8842">
        <v>0.10731334897426099</v>
      </c>
      <c r="O8842" t="s">
        <v>11351</v>
      </c>
      <c r="P8842" t="s">
        <v>11352</v>
      </c>
      <c r="R8842" t="s">
        <v>11353</v>
      </c>
      <c r="S8842">
        <f>IF(SalesData[[#This Row],[Return Status]]="Returned",1,0)</f>
        <v>0</v>
      </c>
      <c r="U8842" s="2">
        <f>EOMONTH(SalesData[[#This Row],[Order Date]],0)</f>
        <v>45291</v>
      </c>
      <c r="V8842" s="9" t="str">
        <f>"Q"&amp;INT((MONTH(SalesData[[#This Row],[Order Date]])+2)/3)&amp;"-"&amp;YEAR(SalesData[[#This Row],[Order Date]])</f>
        <v>Q4-2023</v>
      </c>
    </row>
    <row r="8843" spans="1:22" x14ac:dyDescent="0.35">
      <c r="A8843" t="s">
        <v>8984</v>
      </c>
      <c r="B8843" s="1">
        <v>45271</v>
      </c>
      <c r="C8843" t="s">
        <v>57</v>
      </c>
      <c r="D8843" t="s">
        <v>39</v>
      </c>
      <c r="E8843">
        <v>2101295116</v>
      </c>
      <c r="F8843" t="s">
        <v>312</v>
      </c>
      <c r="G8843" t="s">
        <v>141</v>
      </c>
      <c r="H8843" t="s">
        <v>121</v>
      </c>
      <c r="I8843" t="s">
        <v>17</v>
      </c>
      <c r="J8843" t="s">
        <v>42</v>
      </c>
      <c r="K8843">
        <v>4950.1400000000003</v>
      </c>
      <c r="L8843">
        <v>453.47</v>
      </c>
      <c r="M8843" t="s">
        <v>43</v>
      </c>
      <c r="N8843">
        <v>9.1607510090623706E-2</v>
      </c>
      <c r="O8843" t="s">
        <v>11351</v>
      </c>
      <c r="P8843" t="s">
        <v>11356</v>
      </c>
      <c r="R8843" t="s">
        <v>11353</v>
      </c>
      <c r="S8843">
        <f>IF(SalesData[[#This Row],[Return Status]]="Returned",1,0)</f>
        <v>0</v>
      </c>
      <c r="T8843">
        <v>2793.38</v>
      </c>
      <c r="U8843" s="2">
        <f>EOMONTH(SalesData[[#This Row],[Order Date]],0)</f>
        <v>45291</v>
      </c>
      <c r="V8843" s="9" t="str">
        <f>"Q"&amp;INT((MONTH(SalesData[[#This Row],[Order Date]])+2)/3)&amp;"-"&amp;YEAR(SalesData[[#This Row],[Order Date]])</f>
        <v>Q4-2023</v>
      </c>
    </row>
    <row r="8844" spans="1:22" x14ac:dyDescent="0.35">
      <c r="A8844" t="s">
        <v>8985</v>
      </c>
      <c r="B8844" s="1">
        <v>45263</v>
      </c>
      <c r="C8844" t="s">
        <v>38</v>
      </c>
      <c r="D8844" t="s">
        <v>80</v>
      </c>
      <c r="E8844">
        <v>5859265874</v>
      </c>
      <c r="F8844" t="s">
        <v>28</v>
      </c>
      <c r="G8844" t="s">
        <v>29</v>
      </c>
      <c r="H8844" t="s">
        <v>11357</v>
      </c>
      <c r="I8844" t="s">
        <v>31</v>
      </c>
      <c r="J8844" t="s">
        <v>19</v>
      </c>
      <c r="K8844">
        <v>4528.8100000000004</v>
      </c>
      <c r="L8844">
        <v>1116.7</v>
      </c>
      <c r="M8844" t="s">
        <v>19</v>
      </c>
      <c r="N8844">
        <v>0.246576915348624</v>
      </c>
      <c r="O8844" t="s">
        <v>11351</v>
      </c>
      <c r="P8844" t="s">
        <v>11354</v>
      </c>
      <c r="R8844" t="s">
        <v>11353</v>
      </c>
      <c r="S8844">
        <f>IF(SalesData[[#This Row],[Return Status]]="Returned",1,0)</f>
        <v>0</v>
      </c>
      <c r="T8844">
        <v>2788.38</v>
      </c>
      <c r="U8844" s="2">
        <f>EOMONTH(SalesData[[#This Row],[Order Date]],0)</f>
        <v>45291</v>
      </c>
      <c r="V8844" s="9" t="str">
        <f>"Q"&amp;INT((MONTH(SalesData[[#This Row],[Order Date]])+2)/3)&amp;"-"&amp;YEAR(SalesData[[#This Row],[Order Date]])</f>
        <v>Q4-2023</v>
      </c>
    </row>
    <row r="8845" spans="1:22" x14ac:dyDescent="0.35">
      <c r="A8845" t="s">
        <v>8986</v>
      </c>
      <c r="B8845" s="1">
        <v>45261</v>
      </c>
      <c r="C8845" t="s">
        <v>139</v>
      </c>
      <c r="D8845" t="s">
        <v>13</v>
      </c>
      <c r="E8845">
        <v>6159283088</v>
      </c>
      <c r="F8845" t="s">
        <v>73</v>
      </c>
      <c r="G8845" t="s">
        <v>74</v>
      </c>
      <c r="H8845" t="s">
        <v>11357</v>
      </c>
      <c r="I8845" t="s">
        <v>36</v>
      </c>
      <c r="J8845" t="s">
        <v>19</v>
      </c>
      <c r="K8845">
        <v>4003.4</v>
      </c>
      <c r="L8845">
        <v>444</v>
      </c>
      <c r="M8845" t="s">
        <v>19</v>
      </c>
      <c r="N8845">
        <v>0.11090573012939001</v>
      </c>
      <c r="O8845" t="s">
        <v>11351</v>
      </c>
      <c r="P8845" t="s">
        <v>11352</v>
      </c>
      <c r="R8845" t="s">
        <v>11353</v>
      </c>
      <c r="S8845">
        <f>IF(SalesData[[#This Row],[Return Status]]="Returned",1,0)</f>
        <v>0</v>
      </c>
      <c r="T8845">
        <v>2420.2800000000002</v>
      </c>
      <c r="U8845" s="2">
        <f>EOMONTH(SalesData[[#This Row],[Order Date]],0)</f>
        <v>45291</v>
      </c>
      <c r="V8845" s="9" t="str">
        <f>"Q"&amp;INT((MONTH(SalesData[[#This Row],[Order Date]])+2)/3)&amp;"-"&amp;YEAR(SalesData[[#This Row],[Order Date]])</f>
        <v>Q4-2023</v>
      </c>
    </row>
    <row r="8846" spans="1:22" x14ac:dyDescent="0.35">
      <c r="A8846" t="s">
        <v>8987</v>
      </c>
      <c r="B8846" s="1">
        <v>45284</v>
      </c>
      <c r="C8846" t="s">
        <v>21</v>
      </c>
      <c r="D8846" t="s">
        <v>39</v>
      </c>
      <c r="E8846">
        <v>8726326290</v>
      </c>
      <c r="F8846" t="s">
        <v>312</v>
      </c>
      <c r="G8846" t="s">
        <v>141</v>
      </c>
      <c r="H8846" t="s">
        <v>121</v>
      </c>
      <c r="I8846" t="s">
        <v>17</v>
      </c>
      <c r="J8846" t="s">
        <v>62</v>
      </c>
      <c r="K8846">
        <v>53.7</v>
      </c>
      <c r="L8846">
        <v>13.67</v>
      </c>
      <c r="M8846" t="s">
        <v>62</v>
      </c>
      <c r="N8846">
        <v>0.25456238361266298</v>
      </c>
      <c r="O8846" t="s">
        <v>11361</v>
      </c>
      <c r="P8846" t="s">
        <v>11354</v>
      </c>
      <c r="Q8846" t="s">
        <v>11365</v>
      </c>
      <c r="R8846" t="s">
        <v>11360</v>
      </c>
      <c r="S8846">
        <f>IF(SalesData[[#This Row],[Return Status]]="Returned",1,0)</f>
        <v>1</v>
      </c>
      <c r="T8846">
        <v>2793.38</v>
      </c>
      <c r="U8846" s="2">
        <f>EOMONTH(SalesData[[#This Row],[Order Date]],0)</f>
        <v>45291</v>
      </c>
      <c r="V8846" s="9" t="str">
        <f>"Q"&amp;INT((MONTH(SalesData[[#This Row],[Order Date]])+2)/3)&amp;"-"&amp;YEAR(SalesData[[#This Row],[Order Date]])</f>
        <v>Q4-2023</v>
      </c>
    </row>
    <row r="8847" spans="1:22" x14ac:dyDescent="0.35">
      <c r="A8847" t="s">
        <v>8988</v>
      </c>
      <c r="B8847" s="1">
        <v>45276</v>
      </c>
      <c r="C8847" t="s">
        <v>87</v>
      </c>
      <c r="D8847" t="s">
        <v>80</v>
      </c>
      <c r="E8847">
        <v>6291345993</v>
      </c>
      <c r="F8847" t="s">
        <v>40</v>
      </c>
      <c r="G8847" t="s">
        <v>69</v>
      </c>
      <c r="H8847" t="s">
        <v>41</v>
      </c>
      <c r="I8847" t="s">
        <v>31</v>
      </c>
      <c r="J8847" t="s">
        <v>43</v>
      </c>
      <c r="K8847">
        <v>3186.7</v>
      </c>
      <c r="L8847">
        <v>521.91</v>
      </c>
      <c r="M8847" t="s">
        <v>43</v>
      </c>
      <c r="N8847">
        <v>0.16377757554837299</v>
      </c>
      <c r="O8847" t="s">
        <v>11351</v>
      </c>
      <c r="P8847" t="s">
        <v>11352</v>
      </c>
      <c r="R8847" t="s">
        <v>11353</v>
      </c>
      <c r="S8847">
        <f>IF(SalesData[[#This Row],[Return Status]]="Returned",1,0)</f>
        <v>0</v>
      </c>
      <c r="T8847">
        <v>2081.52</v>
      </c>
      <c r="U8847" s="2">
        <f>EOMONTH(SalesData[[#This Row],[Order Date]],0)</f>
        <v>45291</v>
      </c>
      <c r="V8847" s="9" t="str">
        <f>"Q"&amp;INT((MONTH(SalesData[[#This Row],[Order Date]])+2)/3)&amp;"-"&amp;YEAR(SalesData[[#This Row],[Order Date]])</f>
        <v>Q4-2023</v>
      </c>
    </row>
    <row r="8848" spans="1:22" x14ac:dyDescent="0.35">
      <c r="A8848" t="s">
        <v>8989</v>
      </c>
      <c r="B8848" s="1">
        <v>45265</v>
      </c>
      <c r="C8848" t="s">
        <v>184</v>
      </c>
      <c r="D8848" t="s">
        <v>72</v>
      </c>
      <c r="E8848">
        <v>4567228962</v>
      </c>
      <c r="F8848" t="s">
        <v>116</v>
      </c>
      <c r="G8848" t="s">
        <v>74</v>
      </c>
      <c r="H8848" t="s">
        <v>75</v>
      </c>
      <c r="I8848" t="s">
        <v>36</v>
      </c>
      <c r="J8848" t="s">
        <v>42</v>
      </c>
      <c r="K8848">
        <v>3225.83</v>
      </c>
      <c r="L8848">
        <v>914.12</v>
      </c>
      <c r="M8848" t="s">
        <v>43</v>
      </c>
      <c r="N8848">
        <v>0.28337513136154102</v>
      </c>
      <c r="O8848" t="s">
        <v>11351</v>
      </c>
      <c r="P8848" t="s">
        <v>11354</v>
      </c>
      <c r="R8848" t="s">
        <v>11353</v>
      </c>
      <c r="S8848">
        <f>IF(SalesData[[#This Row],[Return Status]]="Returned",1,0)</f>
        <v>0</v>
      </c>
      <c r="T8848">
        <v>2420.2800000000002</v>
      </c>
      <c r="U8848" s="2">
        <f>EOMONTH(SalesData[[#This Row],[Order Date]],0)</f>
        <v>45291</v>
      </c>
      <c r="V8848" s="9" t="str">
        <f>"Q"&amp;INT((MONTH(SalesData[[#This Row],[Order Date]])+2)/3)&amp;"-"&amp;YEAR(SalesData[[#This Row],[Order Date]])</f>
        <v>Q4-2023</v>
      </c>
    </row>
    <row r="8849" spans="1:22" x14ac:dyDescent="0.35">
      <c r="A8849" t="s">
        <v>8990</v>
      </c>
      <c r="B8849" s="1">
        <v>45282</v>
      </c>
      <c r="C8849" t="s">
        <v>111</v>
      </c>
      <c r="D8849" t="s">
        <v>99</v>
      </c>
      <c r="E8849">
        <v>3559288553</v>
      </c>
      <c r="F8849" t="s">
        <v>81</v>
      </c>
      <c r="G8849" t="s">
        <v>74</v>
      </c>
      <c r="H8849" t="s">
        <v>11357</v>
      </c>
      <c r="I8849" t="s">
        <v>36</v>
      </c>
      <c r="J8849" t="s">
        <v>62</v>
      </c>
      <c r="K8849">
        <v>3447.58</v>
      </c>
      <c r="L8849">
        <v>180.37</v>
      </c>
      <c r="M8849" t="s">
        <v>62</v>
      </c>
      <c r="N8849">
        <v>5.23178577436927E-2</v>
      </c>
      <c r="O8849" t="s">
        <v>11351</v>
      </c>
      <c r="P8849" t="s">
        <v>11356</v>
      </c>
      <c r="Q8849" t="s">
        <v>11376</v>
      </c>
      <c r="R8849" t="s">
        <v>11360</v>
      </c>
      <c r="S8849">
        <f>IF(SalesData[[#This Row],[Return Status]]="Returned",1,0)</f>
        <v>1</v>
      </c>
      <c r="T8849">
        <v>2420.2800000000002</v>
      </c>
      <c r="U8849" s="2">
        <f>EOMONTH(SalesData[[#This Row],[Order Date]],0)</f>
        <v>45291</v>
      </c>
      <c r="V8849" s="9" t="str">
        <f>"Q"&amp;INT((MONTH(SalesData[[#This Row],[Order Date]])+2)/3)&amp;"-"&amp;YEAR(SalesData[[#This Row],[Order Date]])</f>
        <v>Q4-2023</v>
      </c>
    </row>
    <row r="8850" spans="1:22" x14ac:dyDescent="0.35">
      <c r="A8850" t="s">
        <v>8991</v>
      </c>
      <c r="B8850" s="1">
        <v>45283</v>
      </c>
      <c r="C8850" t="s">
        <v>26</v>
      </c>
      <c r="D8850" t="s">
        <v>27</v>
      </c>
      <c r="E8850">
        <v>7545212919</v>
      </c>
      <c r="F8850" t="s">
        <v>68</v>
      </c>
      <c r="G8850" t="s">
        <v>69</v>
      </c>
      <c r="H8850" t="s">
        <v>41</v>
      </c>
      <c r="I8850" t="s">
        <v>31</v>
      </c>
      <c r="J8850" t="s">
        <v>19</v>
      </c>
      <c r="K8850">
        <v>1675.87</v>
      </c>
      <c r="L8850">
        <v>186.26</v>
      </c>
      <c r="M8850" t="s">
        <v>19</v>
      </c>
      <c r="N8850">
        <v>0.111142272371962</v>
      </c>
      <c r="O8850" t="s">
        <v>11351</v>
      </c>
      <c r="P8850" t="s">
        <v>11352</v>
      </c>
      <c r="R8850" t="s">
        <v>11353</v>
      </c>
      <c r="S8850">
        <f>IF(SalesData[[#This Row],[Return Status]]="Returned",1,0)</f>
        <v>0</v>
      </c>
      <c r="T8850">
        <v>2081.52</v>
      </c>
      <c r="U8850" s="2">
        <f>EOMONTH(SalesData[[#This Row],[Order Date]],0)</f>
        <v>45291</v>
      </c>
      <c r="V8850" s="9" t="str">
        <f>"Q"&amp;INT((MONTH(SalesData[[#This Row],[Order Date]])+2)/3)&amp;"-"&amp;YEAR(SalesData[[#This Row],[Order Date]])</f>
        <v>Q4-2023</v>
      </c>
    </row>
    <row r="8851" spans="1:22" x14ac:dyDescent="0.35">
      <c r="A8851" t="s">
        <v>8992</v>
      </c>
      <c r="B8851" s="1">
        <v>45289</v>
      </c>
      <c r="C8851" t="s">
        <v>106</v>
      </c>
      <c r="D8851" t="s">
        <v>27</v>
      </c>
      <c r="E8851">
        <v>7074821929</v>
      </c>
      <c r="F8851" t="s">
        <v>292</v>
      </c>
      <c r="G8851" t="s">
        <v>69</v>
      </c>
      <c r="H8851" t="s">
        <v>41</v>
      </c>
      <c r="I8851" t="s">
        <v>31</v>
      </c>
      <c r="J8851" t="s">
        <v>43</v>
      </c>
      <c r="K8851">
        <v>3102.59</v>
      </c>
      <c r="L8851">
        <v>276.94</v>
      </c>
      <c r="M8851" t="s">
        <v>43</v>
      </c>
      <c r="N8851">
        <v>8.9260907822174398E-2</v>
      </c>
      <c r="O8851" t="s">
        <v>11351</v>
      </c>
      <c r="P8851" t="s">
        <v>11356</v>
      </c>
      <c r="R8851" t="s">
        <v>11353</v>
      </c>
      <c r="S8851">
        <f>IF(SalesData[[#This Row],[Return Status]]="Returned",1,0)</f>
        <v>0</v>
      </c>
      <c r="T8851">
        <v>2081.52</v>
      </c>
      <c r="U8851" s="2">
        <f>EOMONTH(SalesData[[#This Row],[Order Date]],0)</f>
        <v>45291</v>
      </c>
      <c r="V8851" s="9" t="str">
        <f>"Q"&amp;INT((MONTH(SalesData[[#This Row],[Order Date]])+2)/3)&amp;"-"&amp;YEAR(SalesData[[#This Row],[Order Date]])</f>
        <v>Q4-2023</v>
      </c>
    </row>
    <row r="8852" spans="1:22" x14ac:dyDescent="0.35">
      <c r="A8852" t="s">
        <v>8993</v>
      </c>
      <c r="B8852" s="1">
        <v>45276</v>
      </c>
      <c r="C8852" t="s">
        <v>111</v>
      </c>
      <c r="D8852" t="s">
        <v>99</v>
      </c>
      <c r="E8852">
        <v>8054768246</v>
      </c>
      <c r="F8852" t="s">
        <v>127</v>
      </c>
      <c r="G8852" t="s">
        <v>29</v>
      </c>
      <c r="H8852" t="s">
        <v>11357</v>
      </c>
      <c r="I8852" t="s">
        <v>31</v>
      </c>
      <c r="J8852" t="s">
        <v>62</v>
      </c>
      <c r="K8852">
        <v>2561.17</v>
      </c>
      <c r="L8852">
        <v>222.61</v>
      </c>
      <c r="M8852" t="s">
        <v>62</v>
      </c>
      <c r="N8852">
        <v>8.6917307324386905E-2</v>
      </c>
      <c r="O8852" t="s">
        <v>11351</v>
      </c>
      <c r="P8852" t="s">
        <v>11356</v>
      </c>
      <c r="R8852" t="s">
        <v>11353</v>
      </c>
      <c r="S8852">
        <f>IF(SalesData[[#This Row],[Return Status]]="Returned",1,0)</f>
        <v>0</v>
      </c>
      <c r="T8852">
        <v>2788.38</v>
      </c>
      <c r="U8852" s="2">
        <f>EOMONTH(SalesData[[#This Row],[Order Date]],0)</f>
        <v>45291</v>
      </c>
      <c r="V8852" s="9" t="str">
        <f>"Q"&amp;INT((MONTH(SalesData[[#This Row],[Order Date]])+2)/3)&amp;"-"&amp;YEAR(SalesData[[#This Row],[Order Date]])</f>
        <v>Q4-2023</v>
      </c>
    </row>
    <row r="8853" spans="1:22" x14ac:dyDescent="0.35">
      <c r="A8853" t="s">
        <v>8994</v>
      </c>
      <c r="B8853" s="1">
        <v>45267</v>
      </c>
      <c r="C8853" t="s">
        <v>106</v>
      </c>
      <c r="D8853" t="s">
        <v>46</v>
      </c>
      <c r="E8853">
        <v>8609632351</v>
      </c>
      <c r="F8853" t="s">
        <v>163</v>
      </c>
      <c r="G8853" t="s">
        <v>164</v>
      </c>
      <c r="H8853" t="s">
        <v>11357</v>
      </c>
      <c r="I8853" t="s">
        <v>36</v>
      </c>
      <c r="J8853" t="s">
        <v>62</v>
      </c>
      <c r="K8853">
        <v>3948.85</v>
      </c>
      <c r="L8853">
        <v>1167.48</v>
      </c>
      <c r="M8853" t="s">
        <v>62</v>
      </c>
      <c r="N8853">
        <v>0.29565063246261603</v>
      </c>
      <c r="O8853" t="s">
        <v>11351</v>
      </c>
      <c r="P8853" t="s">
        <v>11354</v>
      </c>
      <c r="R8853" t="s">
        <v>11353</v>
      </c>
      <c r="S8853">
        <f>IF(SalesData[[#This Row],[Return Status]]="Returned",1,0)</f>
        <v>0</v>
      </c>
      <c r="U8853" s="2">
        <f>EOMONTH(SalesData[[#This Row],[Order Date]],0)</f>
        <v>45291</v>
      </c>
      <c r="V8853" s="9" t="str">
        <f>"Q"&amp;INT((MONTH(SalesData[[#This Row],[Order Date]])+2)/3)&amp;"-"&amp;YEAR(SalesData[[#This Row],[Order Date]])</f>
        <v>Q4-2023</v>
      </c>
    </row>
    <row r="8854" spans="1:22" x14ac:dyDescent="0.35">
      <c r="A8854" t="s">
        <v>8995</v>
      </c>
      <c r="B8854" s="1">
        <v>45271</v>
      </c>
      <c r="C8854" t="s">
        <v>97</v>
      </c>
      <c r="D8854" t="s">
        <v>46</v>
      </c>
      <c r="E8854">
        <v>9154168456</v>
      </c>
      <c r="F8854" t="s">
        <v>357</v>
      </c>
      <c r="G8854" t="s">
        <v>266</v>
      </c>
      <c r="H8854" t="s">
        <v>165</v>
      </c>
      <c r="I8854" t="s">
        <v>36</v>
      </c>
      <c r="J8854" t="s">
        <v>42</v>
      </c>
      <c r="K8854">
        <v>3457.84</v>
      </c>
      <c r="L8854">
        <v>427.31</v>
      </c>
      <c r="M8854" t="s">
        <v>43</v>
      </c>
      <c r="N8854">
        <v>0.123577146426671</v>
      </c>
      <c r="O8854" t="s">
        <v>11351</v>
      </c>
      <c r="P8854" t="s">
        <v>11352</v>
      </c>
      <c r="R8854" t="s">
        <v>11353</v>
      </c>
      <c r="S8854">
        <f>IF(SalesData[[#This Row],[Return Status]]="Returned",1,0)</f>
        <v>0</v>
      </c>
      <c r="U8854" s="2">
        <f>EOMONTH(SalesData[[#This Row],[Order Date]],0)</f>
        <v>45291</v>
      </c>
      <c r="V8854" s="9" t="str">
        <f>"Q"&amp;INT((MONTH(SalesData[[#This Row],[Order Date]])+2)/3)&amp;"-"&amp;YEAR(SalesData[[#This Row],[Order Date]])</f>
        <v>Q4-2023</v>
      </c>
    </row>
    <row r="8855" spans="1:22" x14ac:dyDescent="0.35">
      <c r="A8855" t="s">
        <v>8996</v>
      </c>
      <c r="B8855" s="1">
        <v>45264</v>
      </c>
      <c r="C8855" t="s">
        <v>132</v>
      </c>
      <c r="D8855" t="s">
        <v>145</v>
      </c>
      <c r="E8855">
        <v>535312101</v>
      </c>
      <c r="F8855" t="s">
        <v>116</v>
      </c>
      <c r="G8855" t="s">
        <v>74</v>
      </c>
      <c r="H8855" t="s">
        <v>75</v>
      </c>
      <c r="I8855" t="s">
        <v>36</v>
      </c>
      <c r="J8855" t="s">
        <v>19</v>
      </c>
      <c r="K8855">
        <v>3010.47</v>
      </c>
      <c r="L8855">
        <v>896.75</v>
      </c>
      <c r="M8855" t="s">
        <v>19</v>
      </c>
      <c r="N8855">
        <v>0.29787707567256899</v>
      </c>
      <c r="O8855" t="s">
        <v>11351</v>
      </c>
      <c r="P8855" t="s">
        <v>11354</v>
      </c>
      <c r="R8855" t="s">
        <v>11353</v>
      </c>
      <c r="S8855">
        <f>IF(SalesData[[#This Row],[Return Status]]="Returned",1,0)</f>
        <v>0</v>
      </c>
      <c r="T8855">
        <v>2420.2800000000002</v>
      </c>
      <c r="U8855" s="2">
        <f>EOMONTH(SalesData[[#This Row],[Order Date]],0)</f>
        <v>45291</v>
      </c>
      <c r="V8855" s="9" t="str">
        <f>"Q"&amp;INT((MONTH(SalesData[[#This Row],[Order Date]])+2)/3)&amp;"-"&amp;YEAR(SalesData[[#This Row],[Order Date]])</f>
        <v>Q4-2023</v>
      </c>
    </row>
    <row r="8856" spans="1:22" x14ac:dyDescent="0.35">
      <c r="A8856" t="s">
        <v>8997</v>
      </c>
      <c r="B8856" s="1">
        <v>45277</v>
      </c>
      <c r="C8856" t="s">
        <v>325</v>
      </c>
      <c r="D8856" t="s">
        <v>145</v>
      </c>
      <c r="E8856">
        <v>4390926627</v>
      </c>
      <c r="F8856" t="s">
        <v>152</v>
      </c>
      <c r="G8856" t="s">
        <v>23</v>
      </c>
      <c r="H8856" t="s">
        <v>24</v>
      </c>
      <c r="I8856" t="s">
        <v>17</v>
      </c>
      <c r="J8856" t="s">
        <v>19</v>
      </c>
      <c r="K8856">
        <v>1345.46</v>
      </c>
      <c r="L8856">
        <v>346.25</v>
      </c>
      <c r="M8856" t="s">
        <v>19</v>
      </c>
      <c r="N8856">
        <v>0.25734692967460898</v>
      </c>
      <c r="O8856" t="s">
        <v>11351</v>
      </c>
      <c r="P8856" t="s">
        <v>11354</v>
      </c>
      <c r="R8856" t="s">
        <v>11353</v>
      </c>
      <c r="S8856">
        <f>IF(SalesData[[#This Row],[Return Status]]="Returned",1,0)</f>
        <v>0</v>
      </c>
      <c r="T8856">
        <v>2821.33</v>
      </c>
      <c r="U8856" s="2">
        <f>EOMONTH(SalesData[[#This Row],[Order Date]],0)</f>
        <v>45291</v>
      </c>
      <c r="V8856" s="9" t="str">
        <f>"Q"&amp;INT((MONTH(SalesData[[#This Row],[Order Date]])+2)/3)&amp;"-"&amp;YEAR(SalesData[[#This Row],[Order Date]])</f>
        <v>Q4-2023</v>
      </c>
    </row>
    <row r="8857" spans="1:22" x14ac:dyDescent="0.35">
      <c r="A8857" t="s">
        <v>8998</v>
      </c>
      <c r="B8857" s="1">
        <v>45276</v>
      </c>
      <c r="C8857" t="s">
        <v>52</v>
      </c>
      <c r="D8857" t="s">
        <v>99</v>
      </c>
      <c r="E8857">
        <v>2828144038</v>
      </c>
      <c r="F8857" t="s">
        <v>50</v>
      </c>
      <c r="G8857" t="s">
        <v>34</v>
      </c>
      <c r="H8857" t="s">
        <v>35</v>
      </c>
      <c r="I8857" t="s">
        <v>36</v>
      </c>
      <c r="J8857" t="s">
        <v>42</v>
      </c>
      <c r="K8857">
        <v>2802.27</v>
      </c>
      <c r="L8857">
        <v>601.70000000000005</v>
      </c>
      <c r="M8857" t="s">
        <v>43</v>
      </c>
      <c r="N8857">
        <v>0.21471878155923599</v>
      </c>
      <c r="O8857" t="s">
        <v>11351</v>
      </c>
      <c r="P8857" t="s">
        <v>11354</v>
      </c>
      <c r="R8857" t="s">
        <v>11353</v>
      </c>
      <c r="S8857">
        <f>IF(SalesData[[#This Row],[Return Status]]="Returned",1,0)</f>
        <v>0</v>
      </c>
      <c r="U8857" s="2">
        <f>EOMONTH(SalesData[[#This Row],[Order Date]],0)</f>
        <v>45291</v>
      </c>
      <c r="V8857" s="9" t="str">
        <f>"Q"&amp;INT((MONTH(SalesData[[#This Row],[Order Date]])+2)/3)&amp;"-"&amp;YEAR(SalesData[[#This Row],[Order Date]])</f>
        <v>Q4-2023</v>
      </c>
    </row>
    <row r="8858" spans="1:22" x14ac:dyDescent="0.35">
      <c r="A8858" t="s">
        <v>8999</v>
      </c>
      <c r="B8858" s="1">
        <v>45284</v>
      </c>
      <c r="C8858" t="s">
        <v>325</v>
      </c>
      <c r="D8858" t="s">
        <v>13</v>
      </c>
      <c r="E8858">
        <v>7676823994</v>
      </c>
      <c r="F8858" t="s">
        <v>114</v>
      </c>
      <c r="G8858" t="s">
        <v>59</v>
      </c>
      <c r="H8858" t="s">
        <v>60</v>
      </c>
      <c r="I8858" t="s">
        <v>31</v>
      </c>
      <c r="J8858" t="s">
        <v>19</v>
      </c>
      <c r="K8858">
        <v>2327.2199999999998</v>
      </c>
      <c r="L8858">
        <v>416.03</v>
      </c>
      <c r="M8858" t="s">
        <v>19</v>
      </c>
      <c r="N8858">
        <v>0.178766940813503</v>
      </c>
      <c r="O8858" t="s">
        <v>11351</v>
      </c>
      <c r="P8858" t="s">
        <v>11352</v>
      </c>
      <c r="R8858" t="s">
        <v>11353</v>
      </c>
      <c r="S8858">
        <f>IF(SalesData[[#This Row],[Return Status]]="Returned",1,0)</f>
        <v>0</v>
      </c>
      <c r="T8858">
        <v>2183.56</v>
      </c>
      <c r="U8858" s="2">
        <f>EOMONTH(SalesData[[#This Row],[Order Date]],0)</f>
        <v>45291</v>
      </c>
      <c r="V8858" s="9" t="str">
        <f>"Q"&amp;INT((MONTH(SalesData[[#This Row],[Order Date]])+2)/3)&amp;"-"&amp;YEAR(SalesData[[#This Row],[Order Date]])</f>
        <v>Q4-2023</v>
      </c>
    </row>
    <row r="8859" spans="1:22" x14ac:dyDescent="0.35">
      <c r="A8859" t="s">
        <v>9000</v>
      </c>
      <c r="B8859" s="1">
        <v>45270</v>
      </c>
      <c r="C8859" t="s">
        <v>111</v>
      </c>
      <c r="D8859" t="s">
        <v>145</v>
      </c>
      <c r="E8859">
        <v>2489565729</v>
      </c>
      <c r="F8859" t="s">
        <v>73</v>
      </c>
      <c r="G8859" t="s">
        <v>74</v>
      </c>
      <c r="H8859" t="s">
        <v>75</v>
      </c>
      <c r="I8859" t="s">
        <v>36</v>
      </c>
      <c r="J8859" t="s">
        <v>42</v>
      </c>
      <c r="K8859">
        <v>1495.58</v>
      </c>
      <c r="L8859">
        <v>274.12</v>
      </c>
      <c r="M8859" t="s">
        <v>43</v>
      </c>
      <c r="N8859">
        <v>0.18328675162813099</v>
      </c>
      <c r="O8859" t="s">
        <v>11351</v>
      </c>
      <c r="P8859" t="s">
        <v>11352</v>
      </c>
      <c r="R8859" t="s">
        <v>11353</v>
      </c>
      <c r="S8859">
        <f>IF(SalesData[[#This Row],[Return Status]]="Returned",1,0)</f>
        <v>0</v>
      </c>
      <c r="T8859">
        <v>2420.2800000000002</v>
      </c>
      <c r="U8859" s="2">
        <f>EOMONTH(SalesData[[#This Row],[Order Date]],0)</f>
        <v>45291</v>
      </c>
      <c r="V8859" s="9" t="str">
        <f>"Q"&amp;INT((MONTH(SalesData[[#This Row],[Order Date]])+2)/3)&amp;"-"&amp;YEAR(SalesData[[#This Row],[Order Date]])</f>
        <v>Q4-2023</v>
      </c>
    </row>
    <row r="8860" spans="1:22" x14ac:dyDescent="0.35">
      <c r="A8860" t="s">
        <v>9001</v>
      </c>
      <c r="B8860" s="1">
        <v>45273</v>
      </c>
      <c r="C8860" t="s">
        <v>113</v>
      </c>
      <c r="D8860" t="s">
        <v>46</v>
      </c>
      <c r="E8860">
        <v>275349119</v>
      </c>
      <c r="F8860" t="s">
        <v>64</v>
      </c>
      <c r="G8860" t="s">
        <v>15</v>
      </c>
      <c r="H8860" t="s">
        <v>11357</v>
      </c>
      <c r="I8860" t="s">
        <v>17</v>
      </c>
      <c r="J8860" t="s">
        <v>19</v>
      </c>
      <c r="K8860">
        <v>1142.3599999999999</v>
      </c>
      <c r="L8860">
        <v>272.25</v>
      </c>
      <c r="M8860" t="s">
        <v>19</v>
      </c>
      <c r="N8860">
        <v>0.23832242025281</v>
      </c>
      <c r="O8860" t="s">
        <v>11351</v>
      </c>
      <c r="P8860" t="s">
        <v>11354</v>
      </c>
      <c r="R8860" t="s">
        <v>11353</v>
      </c>
      <c r="S8860">
        <f>IF(SalesData[[#This Row],[Return Status]]="Returned",1,0)</f>
        <v>0</v>
      </c>
      <c r="T8860">
        <v>2085.91</v>
      </c>
      <c r="U8860" s="2">
        <f>EOMONTH(SalesData[[#This Row],[Order Date]],0)</f>
        <v>45291</v>
      </c>
      <c r="V8860" s="9" t="str">
        <f>"Q"&amp;INT((MONTH(SalesData[[#This Row],[Order Date]])+2)/3)&amp;"-"&amp;YEAR(SalesData[[#This Row],[Order Date]])</f>
        <v>Q4-2023</v>
      </c>
    </row>
    <row r="8861" spans="1:22" x14ac:dyDescent="0.35">
      <c r="A8861" t="s">
        <v>9002</v>
      </c>
      <c r="B8861" s="1">
        <v>45285</v>
      </c>
      <c r="C8861" t="s">
        <v>26</v>
      </c>
      <c r="D8861" t="s">
        <v>27</v>
      </c>
      <c r="E8861">
        <v>4192751505</v>
      </c>
      <c r="F8861" t="s">
        <v>137</v>
      </c>
      <c r="G8861" t="s">
        <v>101</v>
      </c>
      <c r="H8861" t="s">
        <v>35</v>
      </c>
      <c r="I8861" t="s">
        <v>36</v>
      </c>
      <c r="J8861" t="s">
        <v>19</v>
      </c>
      <c r="K8861">
        <v>2214.27</v>
      </c>
      <c r="L8861">
        <v>101.04</v>
      </c>
      <c r="M8861" t="s">
        <v>19</v>
      </c>
      <c r="N8861">
        <v>4.5631291576907998E-2</v>
      </c>
      <c r="O8861" t="s">
        <v>11351</v>
      </c>
      <c r="P8861" t="s">
        <v>11356</v>
      </c>
      <c r="R8861" t="s">
        <v>11353</v>
      </c>
      <c r="S8861">
        <f>IF(SalesData[[#This Row],[Return Status]]="Returned",1,0)</f>
        <v>0</v>
      </c>
      <c r="T8861">
        <v>1385.87</v>
      </c>
      <c r="U8861" s="2">
        <f>EOMONTH(SalesData[[#This Row],[Order Date]],0)</f>
        <v>45291</v>
      </c>
      <c r="V8861" s="9" t="str">
        <f>"Q"&amp;INT((MONTH(SalesData[[#This Row],[Order Date]])+2)/3)&amp;"-"&amp;YEAR(SalesData[[#This Row],[Order Date]])</f>
        <v>Q4-2023</v>
      </c>
    </row>
    <row r="8862" spans="1:22" x14ac:dyDescent="0.35">
      <c r="A8862" t="s">
        <v>9003</v>
      </c>
      <c r="B8862" s="1">
        <v>45263</v>
      </c>
      <c r="C8862" t="s">
        <v>87</v>
      </c>
      <c r="D8862" t="s">
        <v>99</v>
      </c>
      <c r="E8862">
        <v>6065662447</v>
      </c>
      <c r="F8862" t="s">
        <v>152</v>
      </c>
      <c r="G8862" t="s">
        <v>23</v>
      </c>
      <c r="H8862" t="s">
        <v>24</v>
      </c>
      <c r="I8862" t="s">
        <v>17</v>
      </c>
      <c r="J8862" t="s">
        <v>65</v>
      </c>
      <c r="K8862">
        <v>3445.84</v>
      </c>
      <c r="L8862">
        <v>517.12</v>
      </c>
      <c r="M8862" t="s">
        <v>65</v>
      </c>
      <c r="N8862">
        <v>0.15007081002019801</v>
      </c>
      <c r="O8862" t="s">
        <v>11351</v>
      </c>
      <c r="P8862" t="s">
        <v>11352</v>
      </c>
      <c r="R8862" t="s">
        <v>11353</v>
      </c>
      <c r="S8862">
        <f>IF(SalesData[[#This Row],[Return Status]]="Returned",1,0)</f>
        <v>0</v>
      </c>
      <c r="T8862">
        <v>2821.33</v>
      </c>
      <c r="U8862" s="2">
        <f>EOMONTH(SalesData[[#This Row],[Order Date]],0)</f>
        <v>45291</v>
      </c>
      <c r="V8862" s="9" t="str">
        <f>"Q"&amp;INT((MONTH(SalesData[[#This Row],[Order Date]])+2)/3)&amp;"-"&amp;YEAR(SalesData[[#This Row],[Order Date]])</f>
        <v>Q4-2023</v>
      </c>
    </row>
    <row r="8863" spans="1:22" x14ac:dyDescent="0.35">
      <c r="A8863" t="s">
        <v>9004</v>
      </c>
      <c r="B8863" s="1">
        <v>45278</v>
      </c>
      <c r="C8863" t="s">
        <v>188</v>
      </c>
      <c r="D8863" t="s">
        <v>80</v>
      </c>
      <c r="E8863">
        <v>4937909607</v>
      </c>
      <c r="F8863" t="s">
        <v>78</v>
      </c>
      <c r="G8863" t="s">
        <v>15</v>
      </c>
      <c r="H8863" t="s">
        <v>16</v>
      </c>
      <c r="I8863" t="s">
        <v>17</v>
      </c>
      <c r="J8863" t="s">
        <v>62</v>
      </c>
      <c r="K8863">
        <v>194.81</v>
      </c>
      <c r="L8863">
        <v>24.18</v>
      </c>
      <c r="M8863" t="s">
        <v>62</v>
      </c>
      <c r="N8863">
        <v>0.124120938350187</v>
      </c>
      <c r="O8863" t="s">
        <v>11361</v>
      </c>
      <c r="P8863" t="s">
        <v>11352</v>
      </c>
      <c r="R8863" t="s">
        <v>11353</v>
      </c>
      <c r="S8863">
        <f>IF(SalesData[[#This Row],[Return Status]]="Returned",1,0)</f>
        <v>0</v>
      </c>
      <c r="T8863">
        <v>2085.91</v>
      </c>
      <c r="U8863" s="2">
        <f>EOMONTH(SalesData[[#This Row],[Order Date]],0)</f>
        <v>45291</v>
      </c>
      <c r="V8863" s="9" t="str">
        <f>"Q"&amp;INT((MONTH(SalesData[[#This Row],[Order Date]])+2)/3)&amp;"-"&amp;YEAR(SalesData[[#This Row],[Order Date]])</f>
        <v>Q4-2023</v>
      </c>
    </row>
    <row r="8864" spans="1:22" x14ac:dyDescent="0.35">
      <c r="A8864" t="s">
        <v>9005</v>
      </c>
      <c r="B8864" s="1">
        <v>45277</v>
      </c>
      <c r="C8864" t="s">
        <v>97</v>
      </c>
      <c r="D8864" t="s">
        <v>13</v>
      </c>
      <c r="E8864">
        <v>5760719208</v>
      </c>
      <c r="F8864" t="s">
        <v>120</v>
      </c>
      <c r="G8864" t="s">
        <v>11367</v>
      </c>
      <c r="H8864" t="s">
        <v>121</v>
      </c>
      <c r="I8864" t="s">
        <v>17</v>
      </c>
      <c r="J8864" t="s">
        <v>62</v>
      </c>
      <c r="K8864">
        <v>2637.66</v>
      </c>
      <c r="L8864">
        <v>465.72</v>
      </c>
      <c r="M8864" t="s">
        <v>62</v>
      </c>
      <c r="N8864">
        <v>0.17656559222947599</v>
      </c>
      <c r="O8864" t="s">
        <v>11351</v>
      </c>
      <c r="P8864" t="s">
        <v>11352</v>
      </c>
      <c r="R8864" t="s">
        <v>11353</v>
      </c>
      <c r="S8864">
        <f>IF(SalesData[[#This Row],[Return Status]]="Returned",1,0)</f>
        <v>0</v>
      </c>
      <c r="U8864" s="2">
        <f>EOMONTH(SalesData[[#This Row],[Order Date]],0)</f>
        <v>45291</v>
      </c>
      <c r="V8864" s="9" t="str">
        <f>"Q"&amp;INT((MONTH(SalesData[[#This Row],[Order Date]])+2)/3)&amp;"-"&amp;YEAR(SalesData[[#This Row],[Order Date]])</f>
        <v>Q4-2023</v>
      </c>
    </row>
    <row r="8865" spans="1:22" x14ac:dyDescent="0.35">
      <c r="A8865" t="s">
        <v>9006</v>
      </c>
      <c r="B8865" s="1">
        <v>45263</v>
      </c>
      <c r="C8865" t="s">
        <v>205</v>
      </c>
      <c r="D8865" t="s">
        <v>46</v>
      </c>
      <c r="E8865">
        <v>5502204664</v>
      </c>
      <c r="F8865" t="s">
        <v>120</v>
      </c>
      <c r="G8865" t="s">
        <v>141</v>
      </c>
      <c r="H8865" t="s">
        <v>121</v>
      </c>
      <c r="I8865" t="s">
        <v>17</v>
      </c>
      <c r="J8865" t="s">
        <v>62</v>
      </c>
      <c r="K8865">
        <v>3927.72</v>
      </c>
      <c r="L8865">
        <v>1060</v>
      </c>
      <c r="M8865" t="s">
        <v>62</v>
      </c>
      <c r="N8865">
        <v>0.26987667145315902</v>
      </c>
      <c r="O8865" t="s">
        <v>11351</v>
      </c>
      <c r="P8865" t="s">
        <v>11354</v>
      </c>
      <c r="R8865" t="s">
        <v>11353</v>
      </c>
      <c r="S8865">
        <f>IF(SalesData[[#This Row],[Return Status]]="Returned",1,0)</f>
        <v>0</v>
      </c>
      <c r="T8865">
        <v>2793.38</v>
      </c>
      <c r="U8865" s="2">
        <f>EOMONTH(SalesData[[#This Row],[Order Date]],0)</f>
        <v>45291</v>
      </c>
      <c r="V8865" s="9" t="str">
        <f>"Q"&amp;INT((MONTH(SalesData[[#This Row],[Order Date]])+2)/3)&amp;"-"&amp;YEAR(SalesData[[#This Row],[Order Date]])</f>
        <v>Q4-2023</v>
      </c>
    </row>
    <row r="8866" spans="1:22" x14ac:dyDescent="0.35">
      <c r="A8866" t="s">
        <v>9007</v>
      </c>
      <c r="B8866" s="1">
        <v>45275</v>
      </c>
      <c r="C8866" t="s">
        <v>113</v>
      </c>
      <c r="D8866" t="s">
        <v>72</v>
      </c>
      <c r="E8866">
        <v>2847397631</v>
      </c>
      <c r="F8866" t="s">
        <v>172</v>
      </c>
      <c r="G8866" t="s">
        <v>141</v>
      </c>
      <c r="H8866" t="s">
        <v>121</v>
      </c>
      <c r="I8866" t="s">
        <v>17</v>
      </c>
      <c r="J8866" t="s">
        <v>19</v>
      </c>
      <c r="K8866">
        <v>4755.63</v>
      </c>
      <c r="L8866">
        <v>389.23</v>
      </c>
      <c r="M8866" t="s">
        <v>19</v>
      </c>
      <c r="N8866">
        <v>8.1846148670102606E-2</v>
      </c>
      <c r="O8866" t="s">
        <v>11351</v>
      </c>
      <c r="P8866" t="s">
        <v>11356</v>
      </c>
      <c r="R8866" t="s">
        <v>11353</v>
      </c>
      <c r="S8866">
        <f>IF(SalesData[[#This Row],[Return Status]]="Returned",1,0)</f>
        <v>0</v>
      </c>
      <c r="T8866">
        <v>2793.38</v>
      </c>
      <c r="U8866" s="2">
        <f>EOMONTH(SalesData[[#This Row],[Order Date]],0)</f>
        <v>45291</v>
      </c>
      <c r="V8866" s="9" t="str">
        <f>"Q"&amp;INT((MONTH(SalesData[[#This Row],[Order Date]])+2)/3)&amp;"-"&amp;YEAR(SalesData[[#This Row],[Order Date]])</f>
        <v>Q4-2023</v>
      </c>
    </row>
    <row r="8867" spans="1:22" x14ac:dyDescent="0.35">
      <c r="A8867" t="s">
        <v>9008</v>
      </c>
      <c r="B8867" s="1">
        <v>45267</v>
      </c>
      <c r="C8867" t="s">
        <v>325</v>
      </c>
      <c r="D8867" t="s">
        <v>46</v>
      </c>
      <c r="E8867">
        <v>8819517745</v>
      </c>
      <c r="F8867" t="s">
        <v>47</v>
      </c>
      <c r="G8867" t="s">
        <v>23</v>
      </c>
      <c r="H8867" t="s">
        <v>24</v>
      </c>
      <c r="I8867" t="s">
        <v>17</v>
      </c>
      <c r="J8867" t="s">
        <v>19</v>
      </c>
      <c r="K8867">
        <v>2567.66</v>
      </c>
      <c r="L8867">
        <v>599.80999999999995</v>
      </c>
      <c r="M8867" t="s">
        <v>19</v>
      </c>
      <c r="N8867">
        <v>0.23360180086148499</v>
      </c>
      <c r="O8867" t="s">
        <v>11351</v>
      </c>
      <c r="P8867" t="s">
        <v>11354</v>
      </c>
      <c r="R8867" t="s">
        <v>11353</v>
      </c>
      <c r="S8867">
        <f>IF(SalesData[[#This Row],[Return Status]]="Returned",1,0)</f>
        <v>0</v>
      </c>
      <c r="T8867">
        <v>2821.33</v>
      </c>
      <c r="U8867" s="2">
        <f>EOMONTH(SalesData[[#This Row],[Order Date]],0)</f>
        <v>45291</v>
      </c>
      <c r="V8867" s="9" t="str">
        <f>"Q"&amp;INT((MONTH(SalesData[[#This Row],[Order Date]])+2)/3)&amp;"-"&amp;YEAR(SalesData[[#This Row],[Order Date]])</f>
        <v>Q4-2023</v>
      </c>
    </row>
    <row r="8868" spans="1:22" x14ac:dyDescent="0.35">
      <c r="A8868" t="s">
        <v>9009</v>
      </c>
      <c r="B8868" s="1">
        <v>45281</v>
      </c>
      <c r="C8868" t="s">
        <v>38</v>
      </c>
      <c r="D8868" t="s">
        <v>80</v>
      </c>
      <c r="E8868">
        <v>2891126014</v>
      </c>
      <c r="F8868" t="s">
        <v>159</v>
      </c>
      <c r="G8868" t="s">
        <v>251</v>
      </c>
      <c r="H8868" t="s">
        <v>85</v>
      </c>
      <c r="I8868" t="s">
        <v>31</v>
      </c>
      <c r="J8868" t="s">
        <v>18</v>
      </c>
      <c r="K8868">
        <v>2203.92</v>
      </c>
      <c r="L8868">
        <v>67.39</v>
      </c>
      <c r="M8868" t="s">
        <v>19</v>
      </c>
      <c r="N8868">
        <v>3.0577334930487501E-2</v>
      </c>
      <c r="O8868" t="s">
        <v>11351</v>
      </c>
      <c r="P8868" t="s">
        <v>11356</v>
      </c>
      <c r="R8868" t="s">
        <v>11353</v>
      </c>
      <c r="S8868">
        <f>IF(SalesData[[#This Row],[Return Status]]="Returned",1,0)</f>
        <v>0</v>
      </c>
      <c r="U8868" s="2">
        <f>EOMONTH(SalesData[[#This Row],[Order Date]],0)</f>
        <v>45291</v>
      </c>
      <c r="V8868" s="9" t="str">
        <f>"Q"&amp;INT((MONTH(SalesData[[#This Row],[Order Date]])+2)/3)&amp;"-"&amp;YEAR(SalesData[[#This Row],[Order Date]])</f>
        <v>Q4-2023</v>
      </c>
    </row>
    <row r="8869" spans="1:22" x14ac:dyDescent="0.35">
      <c r="A8869" t="s">
        <v>9010</v>
      </c>
      <c r="B8869" s="1">
        <v>45286</v>
      </c>
      <c r="C8869" t="s">
        <v>106</v>
      </c>
      <c r="D8869" t="s">
        <v>72</v>
      </c>
      <c r="E8869">
        <v>2342947122</v>
      </c>
      <c r="F8869" t="s">
        <v>129</v>
      </c>
      <c r="G8869" t="s">
        <v>54</v>
      </c>
      <c r="H8869" t="s">
        <v>55</v>
      </c>
      <c r="I8869" t="s">
        <v>31</v>
      </c>
      <c r="J8869" t="s">
        <v>19</v>
      </c>
      <c r="K8869">
        <v>4124.3900000000003</v>
      </c>
      <c r="L8869">
        <v>861.61</v>
      </c>
      <c r="M8869" t="s">
        <v>19</v>
      </c>
      <c r="N8869">
        <v>0.20890604428776099</v>
      </c>
      <c r="O8869" t="s">
        <v>11351</v>
      </c>
      <c r="P8869" t="s">
        <v>11354</v>
      </c>
      <c r="R8869" t="s">
        <v>11353</v>
      </c>
      <c r="S8869">
        <f>IF(SalesData[[#This Row],[Return Status]]="Returned",1,0)</f>
        <v>0</v>
      </c>
      <c r="U8869" s="2">
        <f>EOMONTH(SalesData[[#This Row],[Order Date]],0)</f>
        <v>45291</v>
      </c>
      <c r="V8869" s="9" t="str">
        <f>"Q"&amp;INT((MONTH(SalesData[[#This Row],[Order Date]])+2)/3)&amp;"-"&amp;YEAR(SalesData[[#This Row],[Order Date]])</f>
        <v>Q4-2023</v>
      </c>
    </row>
    <row r="8870" spans="1:22" x14ac:dyDescent="0.35">
      <c r="A8870" t="s">
        <v>9011</v>
      </c>
      <c r="B8870" s="1">
        <v>45283</v>
      </c>
      <c r="C8870" t="s">
        <v>205</v>
      </c>
      <c r="D8870" t="s">
        <v>99</v>
      </c>
      <c r="E8870">
        <v>6606296568</v>
      </c>
      <c r="F8870" t="s">
        <v>312</v>
      </c>
      <c r="G8870" t="s">
        <v>11367</v>
      </c>
      <c r="H8870" t="s">
        <v>121</v>
      </c>
      <c r="I8870" t="s">
        <v>17</v>
      </c>
      <c r="J8870" t="s">
        <v>62</v>
      </c>
      <c r="K8870">
        <v>2129.31</v>
      </c>
      <c r="L8870">
        <v>556.21</v>
      </c>
      <c r="M8870" t="s">
        <v>62</v>
      </c>
      <c r="N8870">
        <v>0.261216074690862</v>
      </c>
      <c r="O8870" t="s">
        <v>11351</v>
      </c>
      <c r="P8870" t="s">
        <v>11354</v>
      </c>
      <c r="R8870" t="s">
        <v>11353</v>
      </c>
      <c r="S8870">
        <f>IF(SalesData[[#This Row],[Return Status]]="Returned",1,0)</f>
        <v>0</v>
      </c>
      <c r="U8870" s="2">
        <f>EOMONTH(SalesData[[#This Row],[Order Date]],0)</f>
        <v>45291</v>
      </c>
      <c r="V8870" s="9" t="str">
        <f>"Q"&amp;INT((MONTH(SalesData[[#This Row],[Order Date]])+2)/3)&amp;"-"&amp;YEAR(SalesData[[#This Row],[Order Date]])</f>
        <v>Q4-2023</v>
      </c>
    </row>
    <row r="8871" spans="1:22" x14ac:dyDescent="0.35">
      <c r="A8871" t="s">
        <v>9012</v>
      </c>
      <c r="B8871" s="1">
        <v>45280</v>
      </c>
      <c r="C8871" t="s">
        <v>111</v>
      </c>
      <c r="D8871" t="s">
        <v>145</v>
      </c>
      <c r="E8871">
        <v>9670002361</v>
      </c>
      <c r="F8871" t="s">
        <v>116</v>
      </c>
      <c r="G8871" t="s">
        <v>74</v>
      </c>
      <c r="H8871" t="s">
        <v>75</v>
      </c>
      <c r="I8871" t="s">
        <v>36</v>
      </c>
      <c r="J8871" t="s">
        <v>62</v>
      </c>
      <c r="K8871">
        <v>292.48</v>
      </c>
      <c r="L8871">
        <v>46.58</v>
      </c>
      <c r="M8871" t="s">
        <v>62</v>
      </c>
      <c r="N8871">
        <v>0.15925875273522999</v>
      </c>
      <c r="O8871" t="s">
        <v>11361</v>
      </c>
      <c r="P8871" t="s">
        <v>11352</v>
      </c>
      <c r="R8871" t="s">
        <v>11353</v>
      </c>
      <c r="S8871">
        <f>IF(SalesData[[#This Row],[Return Status]]="Returned",1,0)</f>
        <v>0</v>
      </c>
      <c r="T8871">
        <v>2420.2800000000002</v>
      </c>
      <c r="U8871" s="2">
        <f>EOMONTH(SalesData[[#This Row],[Order Date]],0)</f>
        <v>45291</v>
      </c>
      <c r="V8871" s="9" t="str">
        <f>"Q"&amp;INT((MONTH(SalesData[[#This Row],[Order Date]])+2)/3)&amp;"-"&amp;YEAR(SalesData[[#This Row],[Order Date]])</f>
        <v>Q4-2023</v>
      </c>
    </row>
    <row r="8872" spans="1:22" x14ac:dyDescent="0.35">
      <c r="A8872" t="s">
        <v>9013</v>
      </c>
      <c r="B8872" s="1">
        <v>45268</v>
      </c>
      <c r="C8872" t="s">
        <v>71</v>
      </c>
      <c r="D8872" t="s">
        <v>39</v>
      </c>
      <c r="E8872">
        <v>2367692693</v>
      </c>
      <c r="F8872" t="s">
        <v>83</v>
      </c>
      <c r="G8872" t="s">
        <v>84</v>
      </c>
      <c r="H8872" t="s">
        <v>85</v>
      </c>
      <c r="I8872" t="s">
        <v>31</v>
      </c>
      <c r="J8872" t="s">
        <v>61</v>
      </c>
      <c r="K8872">
        <v>133.6</v>
      </c>
      <c r="L8872">
        <v>30.68</v>
      </c>
      <c r="M8872" t="s">
        <v>62</v>
      </c>
      <c r="N8872">
        <v>0.22964071856287399</v>
      </c>
      <c r="O8872" t="s">
        <v>11361</v>
      </c>
      <c r="P8872" t="s">
        <v>11354</v>
      </c>
      <c r="R8872" t="s">
        <v>11353</v>
      </c>
      <c r="S8872">
        <f>IF(SalesData[[#This Row],[Return Status]]="Returned",1,0)</f>
        <v>0</v>
      </c>
      <c r="T8872">
        <v>847.14</v>
      </c>
      <c r="U8872" s="2">
        <f>EOMONTH(SalesData[[#This Row],[Order Date]],0)</f>
        <v>45291</v>
      </c>
      <c r="V8872" s="9" t="str">
        <f>"Q"&amp;INT((MONTH(SalesData[[#This Row],[Order Date]])+2)/3)&amp;"-"&amp;YEAR(SalesData[[#This Row],[Order Date]])</f>
        <v>Q4-2023</v>
      </c>
    </row>
    <row r="8873" spans="1:22" x14ac:dyDescent="0.35">
      <c r="A8873" t="s">
        <v>9014</v>
      </c>
      <c r="B8873" s="1">
        <v>45290</v>
      </c>
      <c r="C8873" t="s">
        <v>106</v>
      </c>
      <c r="D8873" t="s">
        <v>72</v>
      </c>
      <c r="E8873">
        <v>4990680401</v>
      </c>
      <c r="F8873" t="s">
        <v>181</v>
      </c>
      <c r="G8873" t="s">
        <v>54</v>
      </c>
      <c r="H8873" t="s">
        <v>55</v>
      </c>
      <c r="I8873" t="s">
        <v>31</v>
      </c>
      <c r="J8873" t="s">
        <v>62</v>
      </c>
      <c r="K8873">
        <v>3575.26</v>
      </c>
      <c r="L8873">
        <v>657.03</v>
      </c>
      <c r="M8873" t="s">
        <v>62</v>
      </c>
      <c r="N8873">
        <v>0.18377125020278201</v>
      </c>
      <c r="O8873" t="s">
        <v>11351</v>
      </c>
      <c r="P8873" t="s">
        <v>11352</v>
      </c>
      <c r="R8873" t="s">
        <v>11353</v>
      </c>
      <c r="S8873">
        <f>IF(SalesData[[#This Row],[Return Status]]="Returned",1,0)</f>
        <v>0</v>
      </c>
      <c r="U8873" s="2">
        <f>EOMONTH(SalesData[[#This Row],[Order Date]],0)</f>
        <v>45291</v>
      </c>
      <c r="V8873" s="9" t="str">
        <f>"Q"&amp;INT((MONTH(SalesData[[#This Row],[Order Date]])+2)/3)&amp;"-"&amp;YEAR(SalesData[[#This Row],[Order Date]])</f>
        <v>Q4-2023</v>
      </c>
    </row>
    <row r="8874" spans="1:22" x14ac:dyDescent="0.35">
      <c r="A8874" t="s">
        <v>9015</v>
      </c>
      <c r="B8874" s="1">
        <v>45272</v>
      </c>
      <c r="C8874" t="s">
        <v>38</v>
      </c>
      <c r="D8874" t="s">
        <v>46</v>
      </c>
      <c r="E8874">
        <v>7730664501</v>
      </c>
      <c r="F8874" t="s">
        <v>100</v>
      </c>
      <c r="G8874" t="s">
        <v>11382</v>
      </c>
      <c r="H8874" t="s">
        <v>11357</v>
      </c>
      <c r="I8874" t="s">
        <v>36</v>
      </c>
      <c r="J8874" t="s">
        <v>19</v>
      </c>
      <c r="K8874">
        <v>2611.3200000000002</v>
      </c>
      <c r="L8874">
        <v>564.12</v>
      </c>
      <c r="M8874" t="s">
        <v>19</v>
      </c>
      <c r="N8874">
        <v>0.216028675152796</v>
      </c>
      <c r="O8874" t="s">
        <v>11351</v>
      </c>
      <c r="P8874" t="s">
        <v>11354</v>
      </c>
      <c r="R8874" t="s">
        <v>11353</v>
      </c>
      <c r="S8874">
        <f>IF(SalesData[[#This Row],[Return Status]]="Returned",1,0)</f>
        <v>0</v>
      </c>
      <c r="U8874" s="2">
        <f>EOMONTH(SalesData[[#This Row],[Order Date]],0)</f>
        <v>45291</v>
      </c>
      <c r="V8874" s="9" t="str">
        <f>"Q"&amp;INT((MONTH(SalesData[[#This Row],[Order Date]])+2)/3)&amp;"-"&amp;YEAR(SalesData[[#This Row],[Order Date]])</f>
        <v>Q4-2023</v>
      </c>
    </row>
    <row r="8875" spans="1:22" x14ac:dyDescent="0.35">
      <c r="A8875" t="s">
        <v>9016</v>
      </c>
      <c r="B8875" s="1">
        <v>45270</v>
      </c>
      <c r="C8875" t="s">
        <v>176</v>
      </c>
      <c r="D8875" t="s">
        <v>72</v>
      </c>
      <c r="E8875">
        <v>4319292307</v>
      </c>
      <c r="F8875" t="s">
        <v>185</v>
      </c>
      <c r="G8875" t="s">
        <v>164</v>
      </c>
      <c r="H8875" t="s">
        <v>165</v>
      </c>
      <c r="I8875" t="s">
        <v>36</v>
      </c>
      <c r="J8875" t="s">
        <v>65</v>
      </c>
      <c r="K8875">
        <v>3090.15</v>
      </c>
      <c r="L8875">
        <v>545.6</v>
      </c>
      <c r="M8875" t="s">
        <v>65</v>
      </c>
      <c r="N8875">
        <v>0.17656100836529001</v>
      </c>
      <c r="O8875" t="s">
        <v>11351</v>
      </c>
      <c r="P8875" t="s">
        <v>11352</v>
      </c>
      <c r="R8875" t="s">
        <v>11353</v>
      </c>
      <c r="S8875">
        <f>IF(SalesData[[#This Row],[Return Status]]="Returned",1,0)</f>
        <v>0</v>
      </c>
      <c r="U8875" s="2">
        <f>EOMONTH(SalesData[[#This Row],[Order Date]],0)</f>
        <v>45291</v>
      </c>
      <c r="V8875" s="9" t="str">
        <f>"Q"&amp;INT((MONTH(SalesData[[#This Row],[Order Date]])+2)/3)&amp;"-"&amp;YEAR(SalesData[[#This Row],[Order Date]])</f>
        <v>Q4-2023</v>
      </c>
    </row>
    <row r="8876" spans="1:22" x14ac:dyDescent="0.35">
      <c r="A8876" t="s">
        <v>9017</v>
      </c>
      <c r="B8876" s="1">
        <v>45267</v>
      </c>
      <c r="C8876" t="s">
        <v>52</v>
      </c>
      <c r="D8876" t="s">
        <v>46</v>
      </c>
      <c r="E8876">
        <v>1636522230</v>
      </c>
      <c r="F8876" t="s">
        <v>22</v>
      </c>
      <c r="G8876" t="s">
        <v>23</v>
      </c>
      <c r="H8876" t="s">
        <v>24</v>
      </c>
      <c r="I8876" t="s">
        <v>17</v>
      </c>
      <c r="J8876" t="s">
        <v>43</v>
      </c>
      <c r="K8876">
        <v>4403.87</v>
      </c>
      <c r="L8876">
        <v>336.96</v>
      </c>
      <c r="M8876" t="s">
        <v>43</v>
      </c>
      <c r="N8876">
        <v>7.6514520183384199E-2</v>
      </c>
      <c r="O8876" t="s">
        <v>11351</v>
      </c>
      <c r="P8876" t="s">
        <v>11356</v>
      </c>
      <c r="R8876" t="s">
        <v>11353</v>
      </c>
      <c r="S8876">
        <f>IF(SalesData[[#This Row],[Return Status]]="Returned",1,0)</f>
        <v>0</v>
      </c>
      <c r="T8876">
        <v>2821.33</v>
      </c>
      <c r="U8876" s="2">
        <f>EOMONTH(SalesData[[#This Row],[Order Date]],0)</f>
        <v>45291</v>
      </c>
      <c r="V8876" s="9" t="str">
        <f>"Q"&amp;INT((MONTH(SalesData[[#This Row],[Order Date]])+2)/3)&amp;"-"&amp;YEAR(SalesData[[#This Row],[Order Date]])</f>
        <v>Q4-2023</v>
      </c>
    </row>
    <row r="8877" spans="1:22" x14ac:dyDescent="0.35">
      <c r="A8877" t="s">
        <v>9018</v>
      </c>
      <c r="B8877" s="1">
        <v>45289</v>
      </c>
      <c r="C8877" t="s">
        <v>124</v>
      </c>
      <c r="D8877" t="s">
        <v>27</v>
      </c>
      <c r="E8877">
        <v>2343480137</v>
      </c>
      <c r="F8877" t="s">
        <v>95</v>
      </c>
      <c r="G8877" t="s">
        <v>59</v>
      </c>
      <c r="H8877" t="s">
        <v>60</v>
      </c>
      <c r="I8877" t="s">
        <v>31</v>
      </c>
      <c r="J8877" t="s">
        <v>62</v>
      </c>
      <c r="K8877">
        <v>4960.67</v>
      </c>
      <c r="L8877">
        <v>276.39999999999998</v>
      </c>
      <c r="M8877" t="s">
        <v>62</v>
      </c>
      <c r="N8877">
        <v>5.5718279990404497E-2</v>
      </c>
      <c r="O8877" t="s">
        <v>11351</v>
      </c>
      <c r="P8877" t="s">
        <v>11356</v>
      </c>
      <c r="Q8877" t="s">
        <v>11369</v>
      </c>
      <c r="R8877" t="s">
        <v>11360</v>
      </c>
      <c r="S8877">
        <f>IF(SalesData[[#This Row],[Return Status]]="Returned",1,0)</f>
        <v>1</v>
      </c>
      <c r="T8877">
        <v>2183.56</v>
      </c>
      <c r="U8877" s="2">
        <f>EOMONTH(SalesData[[#This Row],[Order Date]],0)</f>
        <v>45291</v>
      </c>
      <c r="V8877" s="9" t="str">
        <f>"Q"&amp;INT((MONTH(SalesData[[#This Row],[Order Date]])+2)/3)&amp;"-"&amp;YEAR(SalesData[[#This Row],[Order Date]])</f>
        <v>Q4-2023</v>
      </c>
    </row>
    <row r="8878" spans="1:22" x14ac:dyDescent="0.35">
      <c r="A8878" t="s">
        <v>9019</v>
      </c>
      <c r="B8878" s="1">
        <v>45269</v>
      </c>
      <c r="C8878" t="s">
        <v>106</v>
      </c>
      <c r="D8878" t="s">
        <v>13</v>
      </c>
      <c r="E8878">
        <v>3727378560</v>
      </c>
      <c r="F8878" t="s">
        <v>114</v>
      </c>
      <c r="G8878" t="s">
        <v>11378</v>
      </c>
      <c r="H8878" t="s">
        <v>60</v>
      </c>
      <c r="I8878" t="s">
        <v>31</v>
      </c>
      <c r="J8878" t="s">
        <v>18</v>
      </c>
      <c r="K8878">
        <v>836.99</v>
      </c>
      <c r="L8878">
        <v>64.680000000000007</v>
      </c>
      <c r="M8878" t="s">
        <v>19</v>
      </c>
      <c r="N8878">
        <v>7.7276908923643098E-2</v>
      </c>
      <c r="O8878" t="s">
        <v>11355</v>
      </c>
      <c r="P8878" t="s">
        <v>11356</v>
      </c>
      <c r="R8878" t="s">
        <v>11353</v>
      </c>
      <c r="S8878">
        <f>IF(SalesData[[#This Row],[Return Status]]="Returned",1,0)</f>
        <v>0</v>
      </c>
      <c r="U8878" s="2">
        <f>EOMONTH(SalesData[[#This Row],[Order Date]],0)</f>
        <v>45291</v>
      </c>
      <c r="V8878" s="9" t="str">
        <f>"Q"&amp;INT((MONTH(SalesData[[#This Row],[Order Date]])+2)/3)&amp;"-"&amp;YEAR(SalesData[[#This Row],[Order Date]])</f>
        <v>Q4-2023</v>
      </c>
    </row>
    <row r="8879" spans="1:22" x14ac:dyDescent="0.35">
      <c r="A8879" t="s">
        <v>9020</v>
      </c>
      <c r="B8879" s="1">
        <v>45261</v>
      </c>
      <c r="C8879" t="s">
        <v>45</v>
      </c>
      <c r="D8879" t="s">
        <v>46</v>
      </c>
      <c r="E8879">
        <v>2286216979</v>
      </c>
      <c r="F8879" t="s">
        <v>109</v>
      </c>
      <c r="G8879" t="s">
        <v>59</v>
      </c>
      <c r="H8879" t="s">
        <v>60</v>
      </c>
      <c r="I8879" t="s">
        <v>31</v>
      </c>
      <c r="J8879" t="s">
        <v>62</v>
      </c>
      <c r="K8879">
        <v>1280.31</v>
      </c>
      <c r="L8879">
        <v>101.53</v>
      </c>
      <c r="M8879" t="s">
        <v>62</v>
      </c>
      <c r="N8879">
        <v>7.93011067632058E-2</v>
      </c>
      <c r="O8879" t="s">
        <v>11351</v>
      </c>
      <c r="P8879" t="s">
        <v>11356</v>
      </c>
      <c r="R8879" t="s">
        <v>11353</v>
      </c>
      <c r="S8879">
        <f>IF(SalesData[[#This Row],[Return Status]]="Returned",1,0)</f>
        <v>0</v>
      </c>
      <c r="T8879">
        <v>2183.56</v>
      </c>
      <c r="U8879" s="2">
        <f>EOMONTH(SalesData[[#This Row],[Order Date]],0)</f>
        <v>45291</v>
      </c>
      <c r="V8879" s="9" t="str">
        <f>"Q"&amp;INT((MONTH(SalesData[[#This Row],[Order Date]])+2)/3)&amp;"-"&amp;YEAR(SalesData[[#This Row],[Order Date]])</f>
        <v>Q4-2023</v>
      </c>
    </row>
    <row r="8880" spans="1:22" x14ac:dyDescent="0.35">
      <c r="A8880" t="s">
        <v>9021</v>
      </c>
      <c r="B8880" s="1">
        <v>45273</v>
      </c>
      <c r="C8880" t="s">
        <v>97</v>
      </c>
      <c r="D8880" t="s">
        <v>27</v>
      </c>
      <c r="E8880">
        <v>3860514156</v>
      </c>
      <c r="F8880" t="s">
        <v>206</v>
      </c>
      <c r="G8880" t="s">
        <v>89</v>
      </c>
      <c r="H8880" t="s">
        <v>90</v>
      </c>
      <c r="I8880" t="s">
        <v>31</v>
      </c>
      <c r="J8880" t="s">
        <v>65</v>
      </c>
      <c r="K8880">
        <v>2289.21</v>
      </c>
      <c r="L8880">
        <v>625.1</v>
      </c>
      <c r="M8880" t="s">
        <v>65</v>
      </c>
      <c r="N8880">
        <v>0.27306363330581301</v>
      </c>
      <c r="O8880" t="s">
        <v>11351</v>
      </c>
      <c r="P8880" t="s">
        <v>11354</v>
      </c>
      <c r="R8880" t="s">
        <v>11353</v>
      </c>
      <c r="S8880">
        <f>IF(SalesData[[#This Row],[Return Status]]="Returned",1,0)</f>
        <v>0</v>
      </c>
      <c r="T8880">
        <v>207.68</v>
      </c>
      <c r="U8880" s="2">
        <f>EOMONTH(SalesData[[#This Row],[Order Date]],0)</f>
        <v>45291</v>
      </c>
      <c r="V8880" s="9" t="str">
        <f>"Q"&amp;INT((MONTH(SalesData[[#This Row],[Order Date]])+2)/3)&amp;"-"&amp;YEAR(SalesData[[#This Row],[Order Date]])</f>
        <v>Q4-2023</v>
      </c>
    </row>
    <row r="8881" spans="1:22" x14ac:dyDescent="0.35">
      <c r="A8881" t="s">
        <v>9022</v>
      </c>
      <c r="B8881" s="1">
        <v>45277</v>
      </c>
      <c r="C8881" t="s">
        <v>71</v>
      </c>
      <c r="D8881" t="s">
        <v>145</v>
      </c>
      <c r="E8881">
        <v>8672816766</v>
      </c>
      <c r="F8881" t="s">
        <v>116</v>
      </c>
      <c r="G8881" t="s">
        <v>74</v>
      </c>
      <c r="H8881" t="s">
        <v>75</v>
      </c>
      <c r="I8881" t="s">
        <v>36</v>
      </c>
      <c r="J8881" t="s">
        <v>62</v>
      </c>
      <c r="K8881">
        <v>464.79</v>
      </c>
      <c r="L8881">
        <v>118.72</v>
      </c>
      <c r="M8881" t="s">
        <v>62</v>
      </c>
      <c r="N8881">
        <v>0.25542718216829102</v>
      </c>
      <c r="O8881" t="s">
        <v>11361</v>
      </c>
      <c r="P8881" t="s">
        <v>11354</v>
      </c>
      <c r="R8881" t="s">
        <v>11353</v>
      </c>
      <c r="S8881">
        <f>IF(SalesData[[#This Row],[Return Status]]="Returned",1,0)</f>
        <v>0</v>
      </c>
      <c r="T8881">
        <v>2420.2800000000002</v>
      </c>
      <c r="U8881" s="2">
        <f>EOMONTH(SalesData[[#This Row],[Order Date]],0)</f>
        <v>45291</v>
      </c>
      <c r="V8881" s="9" t="str">
        <f>"Q"&amp;INT((MONTH(SalesData[[#This Row],[Order Date]])+2)/3)&amp;"-"&amp;YEAR(SalesData[[#This Row],[Order Date]])</f>
        <v>Q4-2023</v>
      </c>
    </row>
    <row r="8882" spans="1:22" x14ac:dyDescent="0.35">
      <c r="A8882" t="s">
        <v>9023</v>
      </c>
      <c r="B8882" s="1">
        <v>45271</v>
      </c>
      <c r="C8882" t="s">
        <v>92</v>
      </c>
      <c r="D8882" t="s">
        <v>13</v>
      </c>
      <c r="E8882">
        <v>9299684475</v>
      </c>
      <c r="F8882" t="s">
        <v>114</v>
      </c>
      <c r="G8882" t="s">
        <v>59</v>
      </c>
      <c r="H8882" t="s">
        <v>11357</v>
      </c>
      <c r="I8882" t="s">
        <v>31</v>
      </c>
      <c r="J8882" t="s">
        <v>18</v>
      </c>
      <c r="K8882">
        <v>3066.73</v>
      </c>
      <c r="L8882">
        <v>546.89</v>
      </c>
      <c r="M8882" t="s">
        <v>19</v>
      </c>
      <c r="N8882">
        <v>0.178330012749737</v>
      </c>
      <c r="O8882" t="s">
        <v>11351</v>
      </c>
      <c r="P8882" t="s">
        <v>11352</v>
      </c>
      <c r="R8882" t="s">
        <v>11353</v>
      </c>
      <c r="S8882">
        <f>IF(SalesData[[#This Row],[Return Status]]="Returned",1,0)</f>
        <v>0</v>
      </c>
      <c r="T8882">
        <v>2183.56</v>
      </c>
      <c r="U8882" s="2">
        <f>EOMONTH(SalesData[[#This Row],[Order Date]],0)</f>
        <v>45291</v>
      </c>
      <c r="V8882" s="9" t="str">
        <f>"Q"&amp;INT((MONTH(SalesData[[#This Row],[Order Date]])+2)/3)&amp;"-"&amp;YEAR(SalesData[[#This Row],[Order Date]])</f>
        <v>Q4-2023</v>
      </c>
    </row>
    <row r="8883" spans="1:22" x14ac:dyDescent="0.35">
      <c r="A8883" t="s">
        <v>9024</v>
      </c>
      <c r="B8883" s="1">
        <v>45288</v>
      </c>
      <c r="C8883" t="s">
        <v>205</v>
      </c>
      <c r="D8883" t="s">
        <v>72</v>
      </c>
      <c r="E8883">
        <v>6091950584</v>
      </c>
      <c r="F8883" t="s">
        <v>410</v>
      </c>
      <c r="G8883" t="s">
        <v>1013</v>
      </c>
      <c r="H8883" t="s">
        <v>30</v>
      </c>
      <c r="I8883" t="s">
        <v>31</v>
      </c>
      <c r="J8883" t="s">
        <v>62</v>
      </c>
      <c r="K8883">
        <v>1595.07</v>
      </c>
      <c r="L8883">
        <v>72.36</v>
      </c>
      <c r="M8883" t="s">
        <v>62</v>
      </c>
      <c r="N8883">
        <v>4.53647802290809E-2</v>
      </c>
      <c r="O8883" t="s">
        <v>11351</v>
      </c>
      <c r="P8883" t="s">
        <v>11356</v>
      </c>
      <c r="R8883" t="s">
        <v>11353</v>
      </c>
      <c r="S8883">
        <f>IF(SalesData[[#This Row],[Return Status]]="Returned",1,0)</f>
        <v>0</v>
      </c>
      <c r="U8883" s="2">
        <f>EOMONTH(SalesData[[#This Row],[Order Date]],0)</f>
        <v>45291</v>
      </c>
      <c r="V8883" s="9" t="str">
        <f>"Q"&amp;INT((MONTH(SalesData[[#This Row],[Order Date]])+2)/3)&amp;"-"&amp;YEAR(SalesData[[#This Row],[Order Date]])</f>
        <v>Q4-2023</v>
      </c>
    </row>
    <row r="8884" spans="1:22" x14ac:dyDescent="0.35">
      <c r="A8884" t="s">
        <v>9025</v>
      </c>
      <c r="B8884" s="1">
        <v>45270</v>
      </c>
      <c r="C8884" t="s">
        <v>87</v>
      </c>
      <c r="D8884" t="s">
        <v>72</v>
      </c>
      <c r="E8884">
        <v>4616814399</v>
      </c>
      <c r="F8884" t="s">
        <v>129</v>
      </c>
      <c r="G8884" t="s">
        <v>54</v>
      </c>
      <c r="H8884" t="s">
        <v>55</v>
      </c>
      <c r="I8884" t="s">
        <v>31</v>
      </c>
      <c r="J8884" t="s">
        <v>19</v>
      </c>
      <c r="K8884">
        <v>744.96</v>
      </c>
      <c r="L8884">
        <v>40.630000000000003</v>
      </c>
      <c r="M8884" t="s">
        <v>19</v>
      </c>
      <c r="N8884">
        <v>5.4539841065292097E-2</v>
      </c>
      <c r="O8884" t="s">
        <v>11355</v>
      </c>
      <c r="P8884" t="s">
        <v>11356</v>
      </c>
      <c r="R8884" t="s">
        <v>11353</v>
      </c>
      <c r="S8884">
        <f>IF(SalesData[[#This Row],[Return Status]]="Returned",1,0)</f>
        <v>0</v>
      </c>
      <c r="U8884" s="2">
        <f>EOMONTH(SalesData[[#This Row],[Order Date]],0)</f>
        <v>45291</v>
      </c>
      <c r="V8884" s="9" t="str">
        <f>"Q"&amp;INT((MONTH(SalesData[[#This Row],[Order Date]])+2)/3)&amp;"-"&amp;YEAR(SalesData[[#This Row],[Order Date]])</f>
        <v>Q4-2023</v>
      </c>
    </row>
    <row r="8885" spans="1:22" x14ac:dyDescent="0.35">
      <c r="A8885" t="s">
        <v>9026</v>
      </c>
      <c r="B8885" s="1">
        <v>45273</v>
      </c>
      <c r="C8885" t="s">
        <v>132</v>
      </c>
      <c r="D8885" t="s">
        <v>27</v>
      </c>
      <c r="E8885">
        <v>8446182618</v>
      </c>
      <c r="F8885" t="s">
        <v>83</v>
      </c>
      <c r="G8885" t="s">
        <v>84</v>
      </c>
      <c r="H8885" t="s">
        <v>85</v>
      </c>
      <c r="I8885" t="s">
        <v>31</v>
      </c>
      <c r="J8885" t="s">
        <v>42</v>
      </c>
      <c r="K8885">
        <v>2690.58</v>
      </c>
      <c r="L8885">
        <v>249.34</v>
      </c>
      <c r="M8885" t="s">
        <v>43</v>
      </c>
      <c r="N8885">
        <v>9.2671468605282095E-2</v>
      </c>
      <c r="O8885" t="s">
        <v>11351</v>
      </c>
      <c r="P8885" t="s">
        <v>11356</v>
      </c>
      <c r="R8885" t="s">
        <v>11353</v>
      </c>
      <c r="S8885">
        <f>IF(SalesData[[#This Row],[Return Status]]="Returned",1,0)</f>
        <v>0</v>
      </c>
      <c r="T8885">
        <v>847.14</v>
      </c>
      <c r="U8885" s="2">
        <f>EOMONTH(SalesData[[#This Row],[Order Date]],0)</f>
        <v>45291</v>
      </c>
      <c r="V8885" s="9" t="str">
        <f>"Q"&amp;INT((MONTH(SalesData[[#This Row],[Order Date]])+2)/3)&amp;"-"&amp;YEAR(SalesData[[#This Row],[Order Date]])</f>
        <v>Q4-2023</v>
      </c>
    </row>
    <row r="8886" spans="1:22" x14ac:dyDescent="0.35">
      <c r="A8886" t="s">
        <v>9027</v>
      </c>
      <c r="B8886" s="1">
        <v>45272</v>
      </c>
      <c r="C8886" t="s">
        <v>162</v>
      </c>
      <c r="D8886" t="s">
        <v>72</v>
      </c>
      <c r="E8886">
        <v>8486606570</v>
      </c>
      <c r="F8886" t="s">
        <v>206</v>
      </c>
      <c r="G8886" t="s">
        <v>89</v>
      </c>
      <c r="H8886" t="s">
        <v>90</v>
      </c>
      <c r="I8886" t="s">
        <v>31</v>
      </c>
      <c r="J8886" t="s">
        <v>19</v>
      </c>
      <c r="K8886">
        <v>1039.7</v>
      </c>
      <c r="L8886">
        <v>145.72999999999999</v>
      </c>
      <c r="M8886" t="s">
        <v>19</v>
      </c>
      <c r="N8886">
        <v>0.14016543233625101</v>
      </c>
      <c r="O8886" t="s">
        <v>11351</v>
      </c>
      <c r="P8886" t="s">
        <v>11352</v>
      </c>
      <c r="R8886" t="s">
        <v>11353</v>
      </c>
      <c r="S8886">
        <f>IF(SalesData[[#This Row],[Return Status]]="Returned",1,0)</f>
        <v>0</v>
      </c>
      <c r="T8886">
        <v>207.68</v>
      </c>
      <c r="U8886" s="2">
        <f>EOMONTH(SalesData[[#This Row],[Order Date]],0)</f>
        <v>45291</v>
      </c>
      <c r="V8886" s="9" t="str">
        <f>"Q"&amp;INT((MONTH(SalesData[[#This Row],[Order Date]])+2)/3)&amp;"-"&amp;YEAR(SalesData[[#This Row],[Order Date]])</f>
        <v>Q4-2023</v>
      </c>
    </row>
    <row r="8887" spans="1:22" x14ac:dyDescent="0.35">
      <c r="A8887" t="s">
        <v>9028</v>
      </c>
      <c r="B8887" s="1">
        <v>45281</v>
      </c>
      <c r="C8887" t="s">
        <v>149</v>
      </c>
      <c r="D8887" t="s">
        <v>39</v>
      </c>
      <c r="E8887">
        <v>4561309489</v>
      </c>
      <c r="F8887" t="s">
        <v>109</v>
      </c>
      <c r="G8887" t="s">
        <v>59</v>
      </c>
      <c r="H8887" t="s">
        <v>60</v>
      </c>
      <c r="I8887" t="s">
        <v>31</v>
      </c>
      <c r="J8887" t="s">
        <v>18</v>
      </c>
      <c r="K8887">
        <v>2471.86</v>
      </c>
      <c r="L8887">
        <v>735.78</v>
      </c>
      <c r="M8887" t="s">
        <v>19</v>
      </c>
      <c r="N8887">
        <v>0.29766248897591302</v>
      </c>
      <c r="O8887" t="s">
        <v>11351</v>
      </c>
      <c r="P8887" t="s">
        <v>11354</v>
      </c>
      <c r="R8887" t="s">
        <v>11353</v>
      </c>
      <c r="S8887">
        <f>IF(SalesData[[#This Row],[Return Status]]="Returned",1,0)</f>
        <v>0</v>
      </c>
      <c r="T8887">
        <v>2183.56</v>
      </c>
      <c r="U8887" s="2">
        <f>EOMONTH(SalesData[[#This Row],[Order Date]],0)</f>
        <v>45291</v>
      </c>
      <c r="V8887" s="9" t="str">
        <f>"Q"&amp;INT((MONTH(SalesData[[#This Row],[Order Date]])+2)/3)&amp;"-"&amp;YEAR(SalesData[[#This Row],[Order Date]])</f>
        <v>Q4-2023</v>
      </c>
    </row>
    <row r="8888" spans="1:22" x14ac:dyDescent="0.35">
      <c r="A8888" t="s">
        <v>9029</v>
      </c>
      <c r="B8888" s="1">
        <v>45278</v>
      </c>
      <c r="C8888" t="s">
        <v>45</v>
      </c>
      <c r="D8888" t="s">
        <v>145</v>
      </c>
      <c r="E8888">
        <v>9240406359</v>
      </c>
      <c r="F8888" t="s">
        <v>116</v>
      </c>
      <c r="G8888" t="s">
        <v>74</v>
      </c>
      <c r="H8888" t="s">
        <v>75</v>
      </c>
      <c r="I8888" t="s">
        <v>36</v>
      </c>
      <c r="J8888" t="s">
        <v>19</v>
      </c>
      <c r="K8888">
        <v>4384.7</v>
      </c>
      <c r="L8888">
        <v>216.7</v>
      </c>
      <c r="M8888" t="s">
        <v>19</v>
      </c>
      <c r="N8888">
        <v>4.94218532624809E-2</v>
      </c>
      <c r="O8888" t="s">
        <v>11351</v>
      </c>
      <c r="P8888" t="s">
        <v>11356</v>
      </c>
      <c r="R8888" t="s">
        <v>11353</v>
      </c>
      <c r="S8888">
        <f>IF(SalesData[[#This Row],[Return Status]]="Returned",1,0)</f>
        <v>0</v>
      </c>
      <c r="T8888">
        <v>2420.2800000000002</v>
      </c>
      <c r="U8888" s="2">
        <f>EOMONTH(SalesData[[#This Row],[Order Date]],0)</f>
        <v>45291</v>
      </c>
      <c r="V8888" s="9" t="str">
        <f>"Q"&amp;INT((MONTH(SalesData[[#This Row],[Order Date]])+2)/3)&amp;"-"&amp;YEAR(SalesData[[#This Row],[Order Date]])</f>
        <v>Q4-2023</v>
      </c>
    </row>
    <row r="8889" spans="1:22" x14ac:dyDescent="0.35">
      <c r="A8889" t="s">
        <v>9030</v>
      </c>
      <c r="B8889" s="1">
        <v>45264</v>
      </c>
      <c r="C8889" t="s">
        <v>111</v>
      </c>
      <c r="D8889" t="s">
        <v>39</v>
      </c>
      <c r="E8889">
        <v>5136186217</v>
      </c>
      <c r="F8889" t="s">
        <v>154</v>
      </c>
      <c r="G8889" t="s">
        <v>29</v>
      </c>
      <c r="H8889" t="s">
        <v>30</v>
      </c>
      <c r="I8889" t="s">
        <v>31</v>
      </c>
      <c r="J8889" t="s">
        <v>19</v>
      </c>
      <c r="K8889">
        <v>1141.05</v>
      </c>
      <c r="L8889">
        <v>248.54</v>
      </c>
      <c r="M8889" t="s">
        <v>19</v>
      </c>
      <c r="N8889">
        <v>0.217816923009509</v>
      </c>
      <c r="O8889" t="s">
        <v>11351</v>
      </c>
      <c r="P8889" t="s">
        <v>11354</v>
      </c>
      <c r="R8889" t="s">
        <v>11353</v>
      </c>
      <c r="S8889">
        <f>IF(SalesData[[#This Row],[Return Status]]="Returned",1,0)</f>
        <v>0</v>
      </c>
      <c r="T8889">
        <v>2788.38</v>
      </c>
      <c r="U8889" s="2">
        <f>EOMONTH(SalesData[[#This Row],[Order Date]],0)</f>
        <v>45291</v>
      </c>
      <c r="V8889" s="9" t="str">
        <f>"Q"&amp;INT((MONTH(SalesData[[#This Row],[Order Date]])+2)/3)&amp;"-"&amp;YEAR(SalesData[[#This Row],[Order Date]])</f>
        <v>Q4-2023</v>
      </c>
    </row>
    <row r="8890" spans="1:22" x14ac:dyDescent="0.35">
      <c r="A8890" t="s">
        <v>9031</v>
      </c>
      <c r="B8890" s="1">
        <v>45273</v>
      </c>
      <c r="C8890" t="s">
        <v>194</v>
      </c>
      <c r="D8890" t="s">
        <v>27</v>
      </c>
      <c r="E8890">
        <v>2323089870</v>
      </c>
      <c r="F8890" t="s">
        <v>83</v>
      </c>
      <c r="G8890" t="s">
        <v>84</v>
      </c>
      <c r="H8890" t="s">
        <v>85</v>
      </c>
      <c r="I8890" t="s">
        <v>31</v>
      </c>
      <c r="J8890" t="s">
        <v>65</v>
      </c>
      <c r="K8890">
        <v>4125.1499999999996</v>
      </c>
      <c r="L8890">
        <v>397.97</v>
      </c>
      <c r="M8890" t="s">
        <v>65</v>
      </c>
      <c r="N8890">
        <v>9.6474067609662706E-2</v>
      </c>
      <c r="O8890" t="s">
        <v>11351</v>
      </c>
      <c r="P8890" t="s">
        <v>11356</v>
      </c>
      <c r="R8890" t="s">
        <v>11353</v>
      </c>
      <c r="S8890">
        <f>IF(SalesData[[#This Row],[Return Status]]="Returned",1,0)</f>
        <v>0</v>
      </c>
      <c r="T8890">
        <v>847.14</v>
      </c>
      <c r="U8890" s="2">
        <f>EOMONTH(SalesData[[#This Row],[Order Date]],0)</f>
        <v>45291</v>
      </c>
      <c r="V8890" s="9" t="str">
        <f>"Q"&amp;INT((MONTH(SalesData[[#This Row],[Order Date]])+2)/3)&amp;"-"&amp;YEAR(SalesData[[#This Row],[Order Date]])</f>
        <v>Q4-2023</v>
      </c>
    </row>
    <row r="8891" spans="1:22" x14ac:dyDescent="0.35">
      <c r="A8891" t="s">
        <v>9032</v>
      </c>
      <c r="B8891" s="1">
        <v>45280</v>
      </c>
      <c r="C8891" t="s">
        <v>77</v>
      </c>
      <c r="D8891" t="s">
        <v>72</v>
      </c>
      <c r="E8891">
        <v>5182498639</v>
      </c>
      <c r="F8891" t="s">
        <v>410</v>
      </c>
      <c r="G8891" t="s">
        <v>29</v>
      </c>
      <c r="H8891" t="s">
        <v>30</v>
      </c>
      <c r="I8891" t="s">
        <v>31</v>
      </c>
      <c r="J8891" t="s">
        <v>65</v>
      </c>
      <c r="K8891">
        <v>4569.8</v>
      </c>
      <c r="L8891">
        <v>154.96</v>
      </c>
      <c r="M8891" t="s">
        <v>65</v>
      </c>
      <c r="N8891">
        <v>3.3909580287977602E-2</v>
      </c>
      <c r="O8891" t="s">
        <v>11351</v>
      </c>
      <c r="P8891" t="s">
        <v>11356</v>
      </c>
      <c r="R8891" t="s">
        <v>11353</v>
      </c>
      <c r="S8891">
        <f>IF(SalesData[[#This Row],[Return Status]]="Returned",1,0)</f>
        <v>0</v>
      </c>
      <c r="T8891">
        <v>2788.38</v>
      </c>
      <c r="U8891" s="2">
        <f>EOMONTH(SalesData[[#This Row],[Order Date]],0)</f>
        <v>45291</v>
      </c>
      <c r="V8891" s="9" t="str">
        <f>"Q"&amp;INT((MONTH(SalesData[[#This Row],[Order Date]])+2)/3)&amp;"-"&amp;YEAR(SalesData[[#This Row],[Order Date]])</f>
        <v>Q4-2023</v>
      </c>
    </row>
    <row r="8892" spans="1:22" x14ac:dyDescent="0.35">
      <c r="A8892" t="s">
        <v>9033</v>
      </c>
      <c r="B8892" s="1">
        <v>45274</v>
      </c>
      <c r="C8892" t="s">
        <v>106</v>
      </c>
      <c r="D8892" t="s">
        <v>99</v>
      </c>
      <c r="E8892">
        <v>1557155421</v>
      </c>
      <c r="F8892" t="s">
        <v>292</v>
      </c>
      <c r="G8892" t="s">
        <v>69</v>
      </c>
      <c r="H8892" t="s">
        <v>41</v>
      </c>
      <c r="I8892" t="s">
        <v>31</v>
      </c>
      <c r="J8892" t="s">
        <v>19</v>
      </c>
      <c r="K8892">
        <v>3519.12</v>
      </c>
      <c r="L8892">
        <v>565.22</v>
      </c>
      <c r="M8892" t="s">
        <v>19</v>
      </c>
      <c r="N8892">
        <v>0.16061401714064899</v>
      </c>
      <c r="O8892" t="s">
        <v>11351</v>
      </c>
      <c r="P8892" t="s">
        <v>11352</v>
      </c>
      <c r="R8892" t="s">
        <v>11353</v>
      </c>
      <c r="S8892">
        <f>IF(SalesData[[#This Row],[Return Status]]="Returned",1,0)</f>
        <v>0</v>
      </c>
      <c r="T8892">
        <v>2081.52</v>
      </c>
      <c r="U8892" s="2">
        <f>EOMONTH(SalesData[[#This Row],[Order Date]],0)</f>
        <v>45291</v>
      </c>
      <c r="V8892" s="9" t="str">
        <f>"Q"&amp;INT((MONTH(SalesData[[#This Row],[Order Date]])+2)/3)&amp;"-"&amp;YEAR(SalesData[[#This Row],[Order Date]])</f>
        <v>Q4-2023</v>
      </c>
    </row>
    <row r="8893" spans="1:22" x14ac:dyDescent="0.35">
      <c r="A8893" t="s">
        <v>9034</v>
      </c>
      <c r="B8893" s="1">
        <v>45284</v>
      </c>
      <c r="C8893" t="s">
        <v>144</v>
      </c>
      <c r="D8893" t="s">
        <v>145</v>
      </c>
      <c r="E8893">
        <v>9767286219</v>
      </c>
      <c r="F8893" t="s">
        <v>357</v>
      </c>
      <c r="G8893" t="s">
        <v>164</v>
      </c>
      <c r="H8893" t="s">
        <v>165</v>
      </c>
      <c r="I8893" t="s">
        <v>36</v>
      </c>
      <c r="J8893" t="s">
        <v>43</v>
      </c>
      <c r="K8893">
        <v>441.41</v>
      </c>
      <c r="L8893">
        <v>59.45</v>
      </c>
      <c r="M8893" t="s">
        <v>43</v>
      </c>
      <c r="N8893">
        <v>0.13468204163929201</v>
      </c>
      <c r="O8893" t="s">
        <v>11361</v>
      </c>
      <c r="P8893" t="s">
        <v>11352</v>
      </c>
      <c r="R8893" t="s">
        <v>11353</v>
      </c>
      <c r="S8893">
        <f>IF(SalesData[[#This Row],[Return Status]]="Returned",1,0)</f>
        <v>0</v>
      </c>
      <c r="U8893" s="2">
        <f>EOMONTH(SalesData[[#This Row],[Order Date]],0)</f>
        <v>45291</v>
      </c>
      <c r="V8893" s="9" t="str">
        <f>"Q"&amp;INT((MONTH(SalesData[[#This Row],[Order Date]])+2)/3)&amp;"-"&amp;YEAR(SalesData[[#This Row],[Order Date]])</f>
        <v>Q4-2023</v>
      </c>
    </row>
    <row r="8894" spans="1:22" x14ac:dyDescent="0.35">
      <c r="A8894" t="s">
        <v>9035</v>
      </c>
      <c r="B8894" s="1">
        <v>45290</v>
      </c>
      <c r="C8894" t="s">
        <v>49</v>
      </c>
      <c r="D8894" t="s">
        <v>99</v>
      </c>
      <c r="E8894">
        <v>6383640827</v>
      </c>
      <c r="F8894" t="s">
        <v>116</v>
      </c>
      <c r="G8894" t="s">
        <v>74</v>
      </c>
      <c r="H8894" t="s">
        <v>75</v>
      </c>
      <c r="I8894" t="s">
        <v>36</v>
      </c>
      <c r="J8894" t="s">
        <v>65</v>
      </c>
      <c r="K8894">
        <v>2803.09</v>
      </c>
      <c r="L8894">
        <v>678.93</v>
      </c>
      <c r="M8894" t="s">
        <v>65</v>
      </c>
      <c r="N8894">
        <v>0.24220770649533199</v>
      </c>
      <c r="O8894" t="s">
        <v>11351</v>
      </c>
      <c r="P8894" t="s">
        <v>11354</v>
      </c>
      <c r="R8894" t="s">
        <v>11353</v>
      </c>
      <c r="S8894">
        <f>IF(SalesData[[#This Row],[Return Status]]="Returned",1,0)</f>
        <v>0</v>
      </c>
      <c r="T8894">
        <v>2420.2800000000002</v>
      </c>
      <c r="U8894" s="2">
        <f>EOMONTH(SalesData[[#This Row],[Order Date]],0)</f>
        <v>45291</v>
      </c>
      <c r="V8894" s="9" t="str">
        <f>"Q"&amp;INT((MONTH(SalesData[[#This Row],[Order Date]])+2)/3)&amp;"-"&amp;YEAR(SalesData[[#This Row],[Order Date]])</f>
        <v>Q4-2023</v>
      </c>
    </row>
    <row r="8895" spans="1:22" x14ac:dyDescent="0.35">
      <c r="A8895" t="s">
        <v>9036</v>
      </c>
      <c r="B8895" s="1">
        <v>45270</v>
      </c>
      <c r="C8895" t="s">
        <v>139</v>
      </c>
      <c r="D8895" t="s">
        <v>27</v>
      </c>
      <c r="E8895">
        <v>4720285782</v>
      </c>
      <c r="F8895" t="s">
        <v>81</v>
      </c>
      <c r="G8895" t="s">
        <v>74</v>
      </c>
      <c r="H8895" t="s">
        <v>75</v>
      </c>
      <c r="I8895" t="s">
        <v>36</v>
      </c>
      <c r="J8895" t="s">
        <v>19</v>
      </c>
      <c r="K8895">
        <v>919.23</v>
      </c>
      <c r="L8895">
        <v>151.47</v>
      </c>
      <c r="M8895" t="s">
        <v>19</v>
      </c>
      <c r="N8895">
        <v>0.16477921738846599</v>
      </c>
      <c r="O8895" t="s">
        <v>11355</v>
      </c>
      <c r="P8895" t="s">
        <v>11352</v>
      </c>
      <c r="Q8895" t="s">
        <v>11373</v>
      </c>
      <c r="R8895" t="s">
        <v>11360</v>
      </c>
      <c r="S8895">
        <f>IF(SalesData[[#This Row],[Return Status]]="Returned",1,0)</f>
        <v>1</v>
      </c>
      <c r="T8895">
        <v>2420.2800000000002</v>
      </c>
      <c r="U8895" s="2">
        <f>EOMONTH(SalesData[[#This Row],[Order Date]],0)</f>
        <v>45291</v>
      </c>
      <c r="V8895" s="9" t="str">
        <f>"Q"&amp;INT((MONTH(SalesData[[#This Row],[Order Date]])+2)/3)&amp;"-"&amp;YEAR(SalesData[[#This Row],[Order Date]])</f>
        <v>Q4-2023</v>
      </c>
    </row>
    <row r="8896" spans="1:22" x14ac:dyDescent="0.35">
      <c r="A8896" t="s">
        <v>9037</v>
      </c>
      <c r="B8896" s="1">
        <v>45261</v>
      </c>
      <c r="C8896" t="s">
        <v>111</v>
      </c>
      <c r="D8896" t="s">
        <v>39</v>
      </c>
      <c r="E8896">
        <v>5528435526</v>
      </c>
      <c r="F8896" t="s">
        <v>133</v>
      </c>
      <c r="G8896" t="s">
        <v>89</v>
      </c>
      <c r="H8896" t="s">
        <v>90</v>
      </c>
      <c r="I8896" t="s">
        <v>31</v>
      </c>
      <c r="J8896" t="s">
        <v>62</v>
      </c>
      <c r="K8896">
        <v>469.02</v>
      </c>
      <c r="L8896">
        <v>127.09</v>
      </c>
      <c r="M8896" t="s">
        <v>62</v>
      </c>
      <c r="N8896">
        <v>0.27096925504242902</v>
      </c>
      <c r="O8896" t="s">
        <v>11361</v>
      </c>
      <c r="P8896" t="s">
        <v>11354</v>
      </c>
      <c r="R8896" t="s">
        <v>11353</v>
      </c>
      <c r="S8896">
        <f>IF(SalesData[[#This Row],[Return Status]]="Returned",1,0)</f>
        <v>0</v>
      </c>
      <c r="T8896">
        <v>207.68</v>
      </c>
      <c r="U8896" s="2">
        <f>EOMONTH(SalesData[[#This Row],[Order Date]],0)</f>
        <v>45291</v>
      </c>
      <c r="V8896" s="9" t="str">
        <f>"Q"&amp;INT((MONTH(SalesData[[#This Row],[Order Date]])+2)/3)&amp;"-"&amp;YEAR(SalesData[[#This Row],[Order Date]])</f>
        <v>Q4-2023</v>
      </c>
    </row>
    <row r="8897" spans="1:22" x14ac:dyDescent="0.35">
      <c r="A8897" t="s">
        <v>9038</v>
      </c>
      <c r="B8897" s="1">
        <v>45269</v>
      </c>
      <c r="C8897" t="s">
        <v>184</v>
      </c>
      <c r="D8897" t="s">
        <v>39</v>
      </c>
      <c r="E8897">
        <v>3909731164</v>
      </c>
      <c r="F8897" t="s">
        <v>95</v>
      </c>
      <c r="G8897" t="s">
        <v>59</v>
      </c>
      <c r="H8897" t="s">
        <v>60</v>
      </c>
      <c r="I8897" t="s">
        <v>31</v>
      </c>
      <c r="J8897" t="s">
        <v>19</v>
      </c>
      <c r="K8897">
        <v>150.25</v>
      </c>
      <c r="L8897">
        <v>42.64</v>
      </c>
      <c r="M8897" t="s">
        <v>19</v>
      </c>
      <c r="N8897">
        <v>0.28379367720465898</v>
      </c>
      <c r="O8897" t="s">
        <v>11361</v>
      </c>
      <c r="P8897" t="s">
        <v>11354</v>
      </c>
      <c r="R8897" t="s">
        <v>11353</v>
      </c>
      <c r="S8897">
        <f>IF(SalesData[[#This Row],[Return Status]]="Returned",1,0)</f>
        <v>0</v>
      </c>
      <c r="T8897">
        <v>2183.56</v>
      </c>
      <c r="U8897" s="2">
        <f>EOMONTH(SalesData[[#This Row],[Order Date]],0)</f>
        <v>45291</v>
      </c>
      <c r="V8897" s="9" t="str">
        <f>"Q"&amp;INT((MONTH(SalesData[[#This Row],[Order Date]])+2)/3)&amp;"-"&amp;YEAR(SalesData[[#This Row],[Order Date]])</f>
        <v>Q4-2023</v>
      </c>
    </row>
    <row r="8898" spans="1:22" x14ac:dyDescent="0.35">
      <c r="A8898" t="s">
        <v>9039</v>
      </c>
      <c r="B8898" s="1">
        <v>45278</v>
      </c>
      <c r="C8898" t="s">
        <v>57</v>
      </c>
      <c r="D8898" t="s">
        <v>145</v>
      </c>
      <c r="E8898">
        <v>7517322146</v>
      </c>
      <c r="F8898" t="s">
        <v>53</v>
      </c>
      <c r="G8898" t="s">
        <v>54</v>
      </c>
      <c r="H8898" t="s">
        <v>11357</v>
      </c>
      <c r="I8898" t="s">
        <v>31</v>
      </c>
      <c r="J8898" t="s">
        <v>65</v>
      </c>
      <c r="K8898">
        <v>4372.47</v>
      </c>
      <c r="L8898">
        <v>1027.17</v>
      </c>
      <c r="M8898" t="s">
        <v>65</v>
      </c>
      <c r="N8898">
        <v>0.23491756375687001</v>
      </c>
      <c r="O8898" t="s">
        <v>11351</v>
      </c>
      <c r="P8898" t="s">
        <v>11354</v>
      </c>
      <c r="R8898" t="s">
        <v>11353</v>
      </c>
      <c r="S8898">
        <f>IF(SalesData[[#This Row],[Return Status]]="Returned",1,0)</f>
        <v>0</v>
      </c>
      <c r="U8898" s="2">
        <f>EOMONTH(SalesData[[#This Row],[Order Date]],0)</f>
        <v>45291</v>
      </c>
      <c r="V8898" s="9" t="str">
        <f>"Q"&amp;INT((MONTH(SalesData[[#This Row],[Order Date]])+2)/3)&amp;"-"&amp;YEAR(SalesData[[#This Row],[Order Date]])</f>
        <v>Q4-2023</v>
      </c>
    </row>
    <row r="8899" spans="1:22" x14ac:dyDescent="0.35">
      <c r="A8899" t="s">
        <v>9040</v>
      </c>
      <c r="B8899" s="1">
        <v>45278</v>
      </c>
      <c r="C8899" t="s">
        <v>325</v>
      </c>
      <c r="D8899" t="s">
        <v>39</v>
      </c>
      <c r="E8899">
        <v>1894587369</v>
      </c>
      <c r="F8899" t="s">
        <v>410</v>
      </c>
      <c r="G8899" t="s">
        <v>29</v>
      </c>
      <c r="H8899" t="s">
        <v>30</v>
      </c>
      <c r="I8899" t="s">
        <v>31</v>
      </c>
      <c r="J8899" t="s">
        <v>65</v>
      </c>
      <c r="K8899">
        <v>4558.43</v>
      </c>
      <c r="L8899">
        <v>666.69</v>
      </c>
      <c r="M8899" t="s">
        <v>65</v>
      </c>
      <c r="N8899">
        <v>0.146254302468174</v>
      </c>
      <c r="O8899" t="s">
        <v>11351</v>
      </c>
      <c r="P8899" t="s">
        <v>11352</v>
      </c>
      <c r="R8899" t="s">
        <v>11353</v>
      </c>
      <c r="S8899">
        <f>IF(SalesData[[#This Row],[Return Status]]="Returned",1,0)</f>
        <v>0</v>
      </c>
      <c r="T8899">
        <v>2788.38</v>
      </c>
      <c r="U8899" s="2">
        <f>EOMONTH(SalesData[[#This Row],[Order Date]],0)</f>
        <v>45291</v>
      </c>
      <c r="V8899" s="9" t="str">
        <f>"Q"&amp;INT((MONTH(SalesData[[#This Row],[Order Date]])+2)/3)&amp;"-"&amp;YEAR(SalesData[[#This Row],[Order Date]])</f>
        <v>Q4-2023</v>
      </c>
    </row>
    <row r="8900" spans="1:22" x14ac:dyDescent="0.35">
      <c r="A8900" t="s">
        <v>9041</v>
      </c>
      <c r="B8900" s="1">
        <v>45283</v>
      </c>
      <c r="C8900" t="s">
        <v>149</v>
      </c>
      <c r="D8900" t="s">
        <v>72</v>
      </c>
      <c r="E8900">
        <v>4134130500</v>
      </c>
      <c r="F8900" t="s">
        <v>206</v>
      </c>
      <c r="G8900" t="s">
        <v>89</v>
      </c>
      <c r="H8900" t="s">
        <v>90</v>
      </c>
      <c r="I8900" t="s">
        <v>31</v>
      </c>
      <c r="J8900" t="s">
        <v>62</v>
      </c>
      <c r="K8900">
        <v>1061.3599999999999</v>
      </c>
      <c r="L8900">
        <v>225.66</v>
      </c>
      <c r="M8900" t="s">
        <v>62</v>
      </c>
      <c r="N8900">
        <v>0.21261400467324901</v>
      </c>
      <c r="O8900" t="s">
        <v>11351</v>
      </c>
      <c r="P8900" t="s">
        <v>11354</v>
      </c>
      <c r="Q8900" t="s">
        <v>11363</v>
      </c>
      <c r="R8900" t="s">
        <v>11360</v>
      </c>
      <c r="S8900">
        <f>IF(SalesData[[#This Row],[Return Status]]="Returned",1,0)</f>
        <v>1</v>
      </c>
      <c r="T8900">
        <v>207.68</v>
      </c>
      <c r="U8900" s="2">
        <f>EOMONTH(SalesData[[#This Row],[Order Date]],0)</f>
        <v>45291</v>
      </c>
      <c r="V8900" s="9" t="str">
        <f>"Q"&amp;INT((MONTH(SalesData[[#This Row],[Order Date]])+2)/3)&amp;"-"&amp;YEAR(SalesData[[#This Row],[Order Date]])</f>
        <v>Q4-2023</v>
      </c>
    </row>
    <row r="8901" spans="1:22" x14ac:dyDescent="0.35">
      <c r="A8901" t="s">
        <v>9042</v>
      </c>
      <c r="B8901" s="1">
        <v>45263</v>
      </c>
      <c r="C8901" t="s">
        <v>194</v>
      </c>
      <c r="D8901" t="s">
        <v>72</v>
      </c>
      <c r="E8901">
        <v>8810855159</v>
      </c>
      <c r="F8901" t="s">
        <v>116</v>
      </c>
      <c r="G8901" t="s">
        <v>74</v>
      </c>
      <c r="H8901" t="s">
        <v>75</v>
      </c>
      <c r="I8901" t="s">
        <v>36</v>
      </c>
      <c r="J8901" t="s">
        <v>65</v>
      </c>
      <c r="K8901">
        <v>3829.92</v>
      </c>
      <c r="L8901">
        <v>787.03</v>
      </c>
      <c r="M8901" t="s">
        <v>65</v>
      </c>
      <c r="N8901">
        <v>0.205495153945774</v>
      </c>
      <c r="O8901" t="s">
        <v>11351</v>
      </c>
      <c r="P8901" t="s">
        <v>11354</v>
      </c>
      <c r="R8901" t="s">
        <v>11353</v>
      </c>
      <c r="S8901">
        <f>IF(SalesData[[#This Row],[Return Status]]="Returned",1,0)</f>
        <v>0</v>
      </c>
      <c r="T8901">
        <v>2420.2800000000002</v>
      </c>
      <c r="U8901" s="2">
        <f>EOMONTH(SalesData[[#This Row],[Order Date]],0)</f>
        <v>45291</v>
      </c>
      <c r="V8901" s="9" t="str">
        <f>"Q"&amp;INT((MONTH(SalesData[[#This Row],[Order Date]])+2)/3)&amp;"-"&amp;YEAR(SalesData[[#This Row],[Order Date]])</f>
        <v>Q4-2023</v>
      </c>
    </row>
    <row r="8902" spans="1:22" x14ac:dyDescent="0.35">
      <c r="A8902" t="s">
        <v>9043</v>
      </c>
      <c r="B8902" s="1">
        <v>45283</v>
      </c>
      <c r="C8902" t="s">
        <v>111</v>
      </c>
      <c r="D8902" t="s">
        <v>27</v>
      </c>
      <c r="E8902">
        <v>7286998666</v>
      </c>
      <c r="F8902" t="s">
        <v>58</v>
      </c>
      <c r="G8902" t="s">
        <v>11378</v>
      </c>
      <c r="H8902" t="s">
        <v>11357</v>
      </c>
      <c r="I8902" t="s">
        <v>31</v>
      </c>
      <c r="J8902" t="s">
        <v>42</v>
      </c>
      <c r="K8902">
        <v>4671.3599999999997</v>
      </c>
      <c r="L8902">
        <v>985.51</v>
      </c>
      <c r="M8902" t="s">
        <v>43</v>
      </c>
      <c r="N8902">
        <v>0.21096854021098799</v>
      </c>
      <c r="O8902" t="s">
        <v>11351</v>
      </c>
      <c r="P8902" t="s">
        <v>11354</v>
      </c>
      <c r="R8902" t="s">
        <v>11353</v>
      </c>
      <c r="S8902">
        <f>IF(SalesData[[#This Row],[Return Status]]="Returned",1,0)</f>
        <v>0</v>
      </c>
      <c r="U8902" s="2">
        <f>EOMONTH(SalesData[[#This Row],[Order Date]],0)</f>
        <v>45291</v>
      </c>
      <c r="V8902" s="9" t="str">
        <f>"Q"&amp;INT((MONTH(SalesData[[#This Row],[Order Date]])+2)/3)&amp;"-"&amp;YEAR(SalesData[[#This Row],[Order Date]])</f>
        <v>Q4-2023</v>
      </c>
    </row>
    <row r="8903" spans="1:22" x14ac:dyDescent="0.35">
      <c r="A8903" t="s">
        <v>9044</v>
      </c>
      <c r="B8903" s="1">
        <v>45290</v>
      </c>
      <c r="C8903" t="s">
        <v>67</v>
      </c>
      <c r="D8903" t="s">
        <v>27</v>
      </c>
      <c r="E8903">
        <v>5378815981</v>
      </c>
      <c r="F8903" t="s">
        <v>129</v>
      </c>
      <c r="G8903" t="s">
        <v>54</v>
      </c>
      <c r="H8903" t="s">
        <v>55</v>
      </c>
      <c r="I8903" t="s">
        <v>31</v>
      </c>
      <c r="J8903" t="s">
        <v>61</v>
      </c>
      <c r="K8903">
        <v>1680.15</v>
      </c>
      <c r="L8903">
        <v>179.72</v>
      </c>
      <c r="M8903" t="s">
        <v>62</v>
      </c>
      <c r="N8903">
        <v>0.106966639883344</v>
      </c>
      <c r="O8903" t="s">
        <v>11351</v>
      </c>
      <c r="P8903" t="s">
        <v>11352</v>
      </c>
      <c r="R8903" t="s">
        <v>11353</v>
      </c>
      <c r="S8903">
        <f>IF(SalesData[[#This Row],[Return Status]]="Returned",1,0)</f>
        <v>0</v>
      </c>
      <c r="U8903" s="2">
        <f>EOMONTH(SalesData[[#This Row],[Order Date]],0)</f>
        <v>45291</v>
      </c>
      <c r="V8903" s="9" t="str">
        <f>"Q"&amp;INT((MONTH(SalesData[[#This Row],[Order Date]])+2)/3)&amp;"-"&amp;YEAR(SalesData[[#This Row],[Order Date]])</f>
        <v>Q4-2023</v>
      </c>
    </row>
    <row r="8904" spans="1:22" x14ac:dyDescent="0.35">
      <c r="A8904" t="s">
        <v>9045</v>
      </c>
      <c r="B8904" s="1">
        <v>45275</v>
      </c>
      <c r="C8904" t="s">
        <v>325</v>
      </c>
      <c r="D8904" t="s">
        <v>39</v>
      </c>
      <c r="E8904">
        <v>4602239688</v>
      </c>
      <c r="F8904" t="s">
        <v>100</v>
      </c>
      <c r="G8904" t="s">
        <v>34</v>
      </c>
      <c r="H8904" t="s">
        <v>35</v>
      </c>
      <c r="I8904" t="s">
        <v>36</v>
      </c>
      <c r="J8904" t="s">
        <v>65</v>
      </c>
      <c r="K8904">
        <v>4383.07</v>
      </c>
      <c r="L8904">
        <v>1040.6099999999999</v>
      </c>
      <c r="M8904" t="s">
        <v>65</v>
      </c>
      <c r="N8904">
        <v>0.23741578391401499</v>
      </c>
      <c r="O8904" t="s">
        <v>11351</v>
      </c>
      <c r="P8904" t="s">
        <v>11354</v>
      </c>
      <c r="R8904" t="s">
        <v>11353</v>
      </c>
      <c r="S8904">
        <f>IF(SalesData[[#This Row],[Return Status]]="Returned",1,0)</f>
        <v>0</v>
      </c>
      <c r="U8904" s="2">
        <f>EOMONTH(SalesData[[#This Row],[Order Date]],0)</f>
        <v>45291</v>
      </c>
      <c r="V8904" s="9" t="str">
        <f>"Q"&amp;INT((MONTH(SalesData[[#This Row],[Order Date]])+2)/3)&amp;"-"&amp;YEAR(SalesData[[#This Row],[Order Date]])</f>
        <v>Q4-2023</v>
      </c>
    </row>
    <row r="8905" spans="1:22" x14ac:dyDescent="0.35">
      <c r="A8905" t="s">
        <v>9046</v>
      </c>
      <c r="B8905" s="1">
        <v>45264</v>
      </c>
      <c r="C8905" t="s">
        <v>92</v>
      </c>
      <c r="D8905" t="s">
        <v>99</v>
      </c>
      <c r="E8905">
        <v>6498712020</v>
      </c>
      <c r="F8905" t="s">
        <v>78</v>
      </c>
      <c r="G8905" t="s">
        <v>15</v>
      </c>
      <c r="H8905" t="s">
        <v>16</v>
      </c>
      <c r="I8905" t="s">
        <v>17</v>
      </c>
      <c r="J8905" t="s">
        <v>61</v>
      </c>
      <c r="K8905">
        <v>3329.29</v>
      </c>
      <c r="L8905">
        <v>895.93</v>
      </c>
      <c r="M8905" t="s">
        <v>62</v>
      </c>
      <c r="N8905">
        <v>0.26910542488037997</v>
      </c>
      <c r="O8905" t="s">
        <v>11351</v>
      </c>
      <c r="P8905" t="s">
        <v>11354</v>
      </c>
      <c r="R8905" t="s">
        <v>11353</v>
      </c>
      <c r="S8905">
        <f>IF(SalesData[[#This Row],[Return Status]]="Returned",1,0)</f>
        <v>0</v>
      </c>
      <c r="T8905">
        <v>2085.91</v>
      </c>
      <c r="U8905" s="2">
        <f>EOMONTH(SalesData[[#This Row],[Order Date]],0)</f>
        <v>45291</v>
      </c>
      <c r="V8905" s="9" t="str">
        <f>"Q"&amp;INT((MONTH(SalesData[[#This Row],[Order Date]])+2)/3)&amp;"-"&amp;YEAR(SalesData[[#This Row],[Order Date]])</f>
        <v>Q4-2023</v>
      </c>
    </row>
    <row r="8906" spans="1:22" x14ac:dyDescent="0.35">
      <c r="A8906" t="s">
        <v>9047</v>
      </c>
      <c r="B8906" s="1">
        <v>45263</v>
      </c>
      <c r="C8906" t="s">
        <v>162</v>
      </c>
      <c r="D8906" t="s">
        <v>39</v>
      </c>
      <c r="E8906">
        <v>9225016669</v>
      </c>
      <c r="F8906" t="s">
        <v>154</v>
      </c>
      <c r="G8906" t="s">
        <v>29</v>
      </c>
      <c r="H8906" t="s">
        <v>30</v>
      </c>
      <c r="I8906" t="s">
        <v>31</v>
      </c>
      <c r="J8906" t="s">
        <v>61</v>
      </c>
      <c r="K8906">
        <v>2997.86</v>
      </c>
      <c r="L8906">
        <v>698.07</v>
      </c>
      <c r="M8906" t="s">
        <v>62</v>
      </c>
      <c r="N8906">
        <v>0.23285610402086801</v>
      </c>
      <c r="O8906" t="s">
        <v>11351</v>
      </c>
      <c r="P8906" t="s">
        <v>11354</v>
      </c>
      <c r="R8906" t="s">
        <v>11353</v>
      </c>
      <c r="S8906">
        <f>IF(SalesData[[#This Row],[Return Status]]="Returned",1,0)</f>
        <v>0</v>
      </c>
      <c r="T8906">
        <v>2788.38</v>
      </c>
      <c r="U8906" s="2">
        <f>EOMONTH(SalesData[[#This Row],[Order Date]],0)</f>
        <v>45291</v>
      </c>
      <c r="V8906" s="9" t="str">
        <f>"Q"&amp;INT((MONTH(SalesData[[#This Row],[Order Date]])+2)/3)&amp;"-"&amp;YEAR(SalesData[[#This Row],[Order Date]])</f>
        <v>Q4-2023</v>
      </c>
    </row>
    <row r="8907" spans="1:22" x14ac:dyDescent="0.35">
      <c r="A8907" t="s">
        <v>9048</v>
      </c>
      <c r="B8907" s="1">
        <v>45262</v>
      </c>
      <c r="C8907" t="s">
        <v>71</v>
      </c>
      <c r="D8907" t="s">
        <v>46</v>
      </c>
      <c r="E8907">
        <v>196407769</v>
      </c>
      <c r="F8907" t="s">
        <v>64</v>
      </c>
      <c r="G8907" t="s">
        <v>15</v>
      </c>
      <c r="H8907" t="s">
        <v>16</v>
      </c>
      <c r="I8907" t="s">
        <v>17</v>
      </c>
      <c r="J8907" t="s">
        <v>19</v>
      </c>
      <c r="K8907">
        <v>1686.47</v>
      </c>
      <c r="L8907">
        <v>181.55</v>
      </c>
      <c r="M8907" t="s">
        <v>19</v>
      </c>
      <c r="N8907">
        <v>0.10765089210006699</v>
      </c>
      <c r="O8907" t="s">
        <v>11351</v>
      </c>
      <c r="P8907" t="s">
        <v>11352</v>
      </c>
      <c r="R8907" t="s">
        <v>11353</v>
      </c>
      <c r="S8907">
        <f>IF(SalesData[[#This Row],[Return Status]]="Returned",1,0)</f>
        <v>0</v>
      </c>
      <c r="T8907">
        <v>2085.91</v>
      </c>
      <c r="U8907" s="2">
        <f>EOMONTH(SalesData[[#This Row],[Order Date]],0)</f>
        <v>45291</v>
      </c>
      <c r="V8907" s="9" t="str">
        <f>"Q"&amp;INT((MONTH(SalesData[[#This Row],[Order Date]])+2)/3)&amp;"-"&amp;YEAR(SalesData[[#This Row],[Order Date]])</f>
        <v>Q4-2023</v>
      </c>
    </row>
    <row r="8908" spans="1:22" x14ac:dyDescent="0.35">
      <c r="A8908" t="s">
        <v>9049</v>
      </c>
      <c r="B8908" s="1">
        <v>45284</v>
      </c>
      <c r="C8908" t="s">
        <v>21</v>
      </c>
      <c r="D8908" t="s">
        <v>13</v>
      </c>
      <c r="E8908">
        <v>6874356311</v>
      </c>
      <c r="F8908" t="s">
        <v>58</v>
      </c>
      <c r="G8908" t="s">
        <v>59</v>
      </c>
      <c r="H8908" t="s">
        <v>60</v>
      </c>
      <c r="I8908" t="s">
        <v>31</v>
      </c>
      <c r="J8908" t="s">
        <v>65</v>
      </c>
      <c r="K8908">
        <v>2208.0500000000002</v>
      </c>
      <c r="L8908">
        <v>361.26</v>
      </c>
      <c r="M8908" t="s">
        <v>65</v>
      </c>
      <c r="N8908">
        <v>0.16361042548855301</v>
      </c>
      <c r="O8908" t="s">
        <v>11351</v>
      </c>
      <c r="P8908" t="s">
        <v>11352</v>
      </c>
      <c r="R8908" t="s">
        <v>11353</v>
      </c>
      <c r="S8908">
        <f>IF(SalesData[[#This Row],[Return Status]]="Returned",1,0)</f>
        <v>0</v>
      </c>
      <c r="T8908">
        <v>2183.56</v>
      </c>
      <c r="U8908" s="2">
        <f>EOMONTH(SalesData[[#This Row],[Order Date]],0)</f>
        <v>45291</v>
      </c>
      <c r="V8908" s="9" t="str">
        <f>"Q"&amp;INT((MONTH(SalesData[[#This Row],[Order Date]])+2)/3)&amp;"-"&amp;YEAR(SalesData[[#This Row],[Order Date]])</f>
        <v>Q4-2023</v>
      </c>
    </row>
    <row r="8909" spans="1:22" x14ac:dyDescent="0.35">
      <c r="A8909" t="s">
        <v>9050</v>
      </c>
      <c r="B8909" s="1">
        <v>45290</v>
      </c>
      <c r="C8909" t="s">
        <v>21</v>
      </c>
      <c r="D8909" t="s">
        <v>72</v>
      </c>
      <c r="E8909">
        <v>3613785355</v>
      </c>
      <c r="F8909" t="s">
        <v>53</v>
      </c>
      <c r="G8909" t="s">
        <v>505</v>
      </c>
      <c r="H8909" t="s">
        <v>55</v>
      </c>
      <c r="I8909" t="s">
        <v>31</v>
      </c>
      <c r="J8909" t="s">
        <v>62</v>
      </c>
      <c r="K8909">
        <v>3263.77</v>
      </c>
      <c r="L8909">
        <v>325.14</v>
      </c>
      <c r="M8909" t="s">
        <v>62</v>
      </c>
      <c r="N8909">
        <v>9.9620990449694705E-2</v>
      </c>
      <c r="O8909" t="s">
        <v>11351</v>
      </c>
      <c r="P8909" t="s">
        <v>11356</v>
      </c>
      <c r="R8909" t="s">
        <v>11353</v>
      </c>
      <c r="S8909">
        <f>IF(SalesData[[#This Row],[Return Status]]="Returned",1,0)</f>
        <v>0</v>
      </c>
      <c r="T8909">
        <v>130.44</v>
      </c>
      <c r="U8909" s="2">
        <f>EOMONTH(SalesData[[#This Row],[Order Date]],0)</f>
        <v>45291</v>
      </c>
      <c r="V8909" s="9" t="str">
        <f>"Q"&amp;INT((MONTH(SalesData[[#This Row],[Order Date]])+2)/3)&amp;"-"&amp;YEAR(SalesData[[#This Row],[Order Date]])</f>
        <v>Q4-2023</v>
      </c>
    </row>
    <row r="8910" spans="1:22" x14ac:dyDescent="0.35">
      <c r="A8910" t="s">
        <v>9051</v>
      </c>
      <c r="B8910" s="1">
        <v>45266</v>
      </c>
      <c r="C8910" t="s">
        <v>38</v>
      </c>
      <c r="D8910" t="s">
        <v>13</v>
      </c>
      <c r="E8910">
        <v>3983649518</v>
      </c>
      <c r="F8910" t="s">
        <v>147</v>
      </c>
      <c r="G8910" t="s">
        <v>84</v>
      </c>
      <c r="H8910" t="s">
        <v>85</v>
      </c>
      <c r="I8910" t="s">
        <v>31</v>
      </c>
      <c r="J8910" t="s">
        <v>65</v>
      </c>
      <c r="K8910">
        <v>4077.53</v>
      </c>
      <c r="L8910">
        <v>847.16</v>
      </c>
      <c r="M8910" t="s">
        <v>65</v>
      </c>
      <c r="N8910">
        <v>0.20776303301263299</v>
      </c>
      <c r="O8910" t="s">
        <v>11351</v>
      </c>
      <c r="P8910" t="s">
        <v>11354</v>
      </c>
      <c r="R8910" t="s">
        <v>11353</v>
      </c>
      <c r="S8910">
        <f>IF(SalesData[[#This Row],[Return Status]]="Returned",1,0)</f>
        <v>0</v>
      </c>
      <c r="T8910">
        <v>847.14</v>
      </c>
      <c r="U8910" s="2">
        <f>EOMONTH(SalesData[[#This Row],[Order Date]],0)</f>
        <v>45291</v>
      </c>
      <c r="V8910" s="9" t="str">
        <f>"Q"&amp;INT((MONTH(SalesData[[#This Row],[Order Date]])+2)/3)&amp;"-"&amp;YEAR(SalesData[[#This Row],[Order Date]])</f>
        <v>Q4-2023</v>
      </c>
    </row>
    <row r="8911" spans="1:22" x14ac:dyDescent="0.35">
      <c r="A8911" t="s">
        <v>9052</v>
      </c>
      <c r="B8911" s="1">
        <v>45290</v>
      </c>
      <c r="C8911" t="s">
        <v>49</v>
      </c>
      <c r="D8911" t="s">
        <v>46</v>
      </c>
      <c r="E8911">
        <v>3638616156</v>
      </c>
      <c r="F8911" t="s">
        <v>22</v>
      </c>
      <c r="G8911" t="s">
        <v>23</v>
      </c>
      <c r="H8911" t="s">
        <v>24</v>
      </c>
      <c r="I8911" t="s">
        <v>17</v>
      </c>
      <c r="J8911" t="s">
        <v>61</v>
      </c>
      <c r="K8911">
        <v>4671.03</v>
      </c>
      <c r="L8911">
        <v>545.26</v>
      </c>
      <c r="M8911" t="s">
        <v>62</v>
      </c>
      <c r="N8911">
        <v>0.11673228388599501</v>
      </c>
      <c r="O8911" t="s">
        <v>11351</v>
      </c>
      <c r="P8911" t="s">
        <v>11352</v>
      </c>
      <c r="R8911" t="s">
        <v>11353</v>
      </c>
      <c r="S8911">
        <f>IF(SalesData[[#This Row],[Return Status]]="Returned",1,0)</f>
        <v>0</v>
      </c>
      <c r="T8911">
        <v>2821.33</v>
      </c>
      <c r="U8911" s="2">
        <f>EOMONTH(SalesData[[#This Row],[Order Date]],0)</f>
        <v>45291</v>
      </c>
      <c r="V8911" s="9" t="str">
        <f>"Q"&amp;INT((MONTH(SalesData[[#This Row],[Order Date]])+2)/3)&amp;"-"&amp;YEAR(SalesData[[#This Row],[Order Date]])</f>
        <v>Q4-2023</v>
      </c>
    </row>
    <row r="8912" spans="1:22" x14ac:dyDescent="0.35">
      <c r="A8912" t="s">
        <v>9053</v>
      </c>
      <c r="B8912" s="1">
        <v>45265</v>
      </c>
      <c r="C8912" t="s">
        <v>21</v>
      </c>
      <c r="D8912" t="s">
        <v>72</v>
      </c>
      <c r="E8912">
        <v>7108733171</v>
      </c>
      <c r="F8912" t="s">
        <v>33</v>
      </c>
      <c r="G8912" t="s">
        <v>34</v>
      </c>
      <c r="H8912" t="s">
        <v>35</v>
      </c>
      <c r="I8912" t="s">
        <v>36</v>
      </c>
      <c r="J8912" t="s">
        <v>42</v>
      </c>
      <c r="K8912">
        <v>1755.86</v>
      </c>
      <c r="L8912">
        <v>118.51</v>
      </c>
      <c r="M8912" t="s">
        <v>43</v>
      </c>
      <c r="N8912">
        <v>6.7493991548301102E-2</v>
      </c>
      <c r="O8912" t="s">
        <v>11351</v>
      </c>
      <c r="P8912" t="s">
        <v>11356</v>
      </c>
      <c r="R8912" t="s">
        <v>11353</v>
      </c>
      <c r="S8912">
        <f>IF(SalesData[[#This Row],[Return Status]]="Returned",1,0)</f>
        <v>0</v>
      </c>
      <c r="U8912" s="2">
        <f>EOMONTH(SalesData[[#This Row],[Order Date]],0)</f>
        <v>45291</v>
      </c>
      <c r="V8912" s="9" t="str">
        <f>"Q"&amp;INT((MONTH(SalesData[[#This Row],[Order Date]])+2)/3)&amp;"-"&amp;YEAR(SalesData[[#This Row],[Order Date]])</f>
        <v>Q4-2023</v>
      </c>
    </row>
    <row r="8913" spans="1:22" x14ac:dyDescent="0.35">
      <c r="A8913" t="s">
        <v>9054</v>
      </c>
      <c r="B8913" s="1">
        <v>45290</v>
      </c>
      <c r="C8913" t="s">
        <v>132</v>
      </c>
      <c r="D8913" t="s">
        <v>80</v>
      </c>
      <c r="E8913">
        <v>6614763449</v>
      </c>
      <c r="F8913" t="s">
        <v>410</v>
      </c>
      <c r="G8913" t="s">
        <v>29</v>
      </c>
      <c r="H8913" t="s">
        <v>30</v>
      </c>
      <c r="I8913" t="s">
        <v>31</v>
      </c>
      <c r="J8913" t="s">
        <v>18</v>
      </c>
      <c r="K8913">
        <v>4596.58</v>
      </c>
      <c r="L8913">
        <v>179.92</v>
      </c>
      <c r="M8913" t="s">
        <v>19</v>
      </c>
      <c r="N8913">
        <v>3.9142144812012399E-2</v>
      </c>
      <c r="O8913" t="s">
        <v>11351</v>
      </c>
      <c r="P8913" t="s">
        <v>11356</v>
      </c>
      <c r="Q8913" t="s">
        <v>11364</v>
      </c>
      <c r="R8913" t="s">
        <v>11360</v>
      </c>
      <c r="S8913">
        <f>IF(SalesData[[#This Row],[Return Status]]="Returned",1,0)</f>
        <v>1</v>
      </c>
      <c r="T8913">
        <v>2788.38</v>
      </c>
      <c r="U8913" s="2">
        <f>EOMONTH(SalesData[[#This Row],[Order Date]],0)</f>
        <v>45291</v>
      </c>
      <c r="V8913" s="9" t="str">
        <f>"Q"&amp;INT((MONTH(SalesData[[#This Row],[Order Date]])+2)/3)&amp;"-"&amp;YEAR(SalesData[[#This Row],[Order Date]])</f>
        <v>Q4-2023</v>
      </c>
    </row>
    <row r="8914" spans="1:22" x14ac:dyDescent="0.35">
      <c r="A8914" t="s">
        <v>9055</v>
      </c>
      <c r="B8914" s="1">
        <v>45262</v>
      </c>
      <c r="C8914" t="s">
        <v>38</v>
      </c>
      <c r="D8914" t="s">
        <v>46</v>
      </c>
      <c r="E8914">
        <v>2569230994</v>
      </c>
      <c r="F8914" t="s">
        <v>222</v>
      </c>
      <c r="G8914" t="s">
        <v>164</v>
      </c>
      <c r="H8914" t="s">
        <v>165</v>
      </c>
      <c r="I8914" t="s">
        <v>36</v>
      </c>
      <c r="J8914" t="s">
        <v>18</v>
      </c>
      <c r="K8914">
        <v>3998.78</v>
      </c>
      <c r="L8914">
        <v>457.4</v>
      </c>
      <c r="M8914" t="s">
        <v>19</v>
      </c>
      <c r="N8914">
        <v>0.114384887390654</v>
      </c>
      <c r="O8914" t="s">
        <v>11351</v>
      </c>
      <c r="P8914" t="s">
        <v>11352</v>
      </c>
      <c r="Q8914" t="s">
        <v>11364</v>
      </c>
      <c r="R8914" t="s">
        <v>11360</v>
      </c>
      <c r="S8914">
        <f>IF(SalesData[[#This Row],[Return Status]]="Returned",1,0)</f>
        <v>1</v>
      </c>
      <c r="U8914" s="2">
        <f>EOMONTH(SalesData[[#This Row],[Order Date]],0)</f>
        <v>45291</v>
      </c>
      <c r="V8914" s="9" t="str">
        <f>"Q"&amp;INT((MONTH(SalesData[[#This Row],[Order Date]])+2)/3)&amp;"-"&amp;YEAR(SalesData[[#This Row],[Order Date]])</f>
        <v>Q4-2023</v>
      </c>
    </row>
    <row r="8915" spans="1:22" x14ac:dyDescent="0.35">
      <c r="A8915" t="s">
        <v>9056</v>
      </c>
      <c r="B8915" s="1">
        <v>45263</v>
      </c>
      <c r="C8915" t="s">
        <v>12</v>
      </c>
      <c r="D8915" t="s">
        <v>72</v>
      </c>
      <c r="E8915">
        <v>844914531</v>
      </c>
      <c r="F8915" t="s">
        <v>206</v>
      </c>
      <c r="G8915" t="s">
        <v>89</v>
      </c>
      <c r="H8915" t="s">
        <v>11357</v>
      </c>
      <c r="I8915" t="s">
        <v>31</v>
      </c>
      <c r="J8915" t="s">
        <v>18</v>
      </c>
      <c r="K8915">
        <v>3456</v>
      </c>
      <c r="L8915">
        <v>765.06</v>
      </c>
      <c r="M8915" t="s">
        <v>19</v>
      </c>
      <c r="N8915">
        <v>0.22137152777777799</v>
      </c>
      <c r="O8915" t="s">
        <v>11351</v>
      </c>
      <c r="P8915" t="s">
        <v>11354</v>
      </c>
      <c r="R8915" t="s">
        <v>11353</v>
      </c>
      <c r="S8915">
        <f>IF(SalesData[[#This Row],[Return Status]]="Returned",1,0)</f>
        <v>0</v>
      </c>
      <c r="T8915">
        <v>207.68</v>
      </c>
      <c r="U8915" s="2">
        <f>EOMONTH(SalesData[[#This Row],[Order Date]],0)</f>
        <v>45291</v>
      </c>
      <c r="V8915" s="9" t="str">
        <f>"Q"&amp;INT((MONTH(SalesData[[#This Row],[Order Date]])+2)/3)&amp;"-"&amp;YEAR(SalesData[[#This Row],[Order Date]])</f>
        <v>Q4-2023</v>
      </c>
    </row>
    <row r="8916" spans="1:22" x14ac:dyDescent="0.35">
      <c r="A8916" t="s">
        <v>9057</v>
      </c>
      <c r="B8916" s="1">
        <v>45279</v>
      </c>
      <c r="C8916" t="s">
        <v>45</v>
      </c>
      <c r="D8916" t="s">
        <v>39</v>
      </c>
      <c r="E8916">
        <v>4354326682</v>
      </c>
      <c r="F8916" t="s">
        <v>120</v>
      </c>
      <c r="G8916" t="s">
        <v>141</v>
      </c>
      <c r="H8916" t="s">
        <v>121</v>
      </c>
      <c r="I8916" t="s">
        <v>17</v>
      </c>
      <c r="J8916" t="s">
        <v>43</v>
      </c>
      <c r="K8916">
        <v>2866.79</v>
      </c>
      <c r="L8916">
        <v>534.80999999999995</v>
      </c>
      <c r="M8916" t="s">
        <v>43</v>
      </c>
      <c r="N8916">
        <v>0.18655360176364499</v>
      </c>
      <c r="O8916" t="s">
        <v>11351</v>
      </c>
      <c r="P8916" t="s">
        <v>11352</v>
      </c>
      <c r="R8916" t="s">
        <v>11353</v>
      </c>
      <c r="S8916">
        <f>IF(SalesData[[#This Row],[Return Status]]="Returned",1,0)</f>
        <v>0</v>
      </c>
      <c r="T8916">
        <v>2793.38</v>
      </c>
      <c r="U8916" s="2">
        <f>EOMONTH(SalesData[[#This Row],[Order Date]],0)</f>
        <v>45291</v>
      </c>
      <c r="V8916" s="9" t="str">
        <f>"Q"&amp;INT((MONTH(SalesData[[#This Row],[Order Date]])+2)/3)&amp;"-"&amp;YEAR(SalesData[[#This Row],[Order Date]])</f>
        <v>Q4-2023</v>
      </c>
    </row>
    <row r="8917" spans="1:22" x14ac:dyDescent="0.35">
      <c r="A8917" t="s">
        <v>9058</v>
      </c>
      <c r="B8917" s="1">
        <v>45264</v>
      </c>
      <c r="C8917" t="s">
        <v>97</v>
      </c>
      <c r="D8917" t="s">
        <v>80</v>
      </c>
      <c r="E8917">
        <v>1698226649</v>
      </c>
      <c r="F8917" t="s">
        <v>88</v>
      </c>
      <c r="G8917" t="s">
        <v>89</v>
      </c>
      <c r="H8917" t="s">
        <v>90</v>
      </c>
      <c r="I8917" t="s">
        <v>31</v>
      </c>
      <c r="J8917" t="s">
        <v>62</v>
      </c>
      <c r="K8917">
        <v>3730.38</v>
      </c>
      <c r="L8917">
        <v>725.8</v>
      </c>
      <c r="M8917" t="s">
        <v>62</v>
      </c>
      <c r="N8917">
        <v>0.19456462880457201</v>
      </c>
      <c r="O8917" t="s">
        <v>11351</v>
      </c>
      <c r="P8917" t="s">
        <v>11352</v>
      </c>
      <c r="R8917" t="s">
        <v>11353</v>
      </c>
      <c r="S8917">
        <f>IF(SalesData[[#This Row],[Return Status]]="Returned",1,0)</f>
        <v>0</v>
      </c>
      <c r="T8917">
        <v>207.68</v>
      </c>
      <c r="U8917" s="2">
        <f>EOMONTH(SalesData[[#This Row],[Order Date]],0)</f>
        <v>45291</v>
      </c>
      <c r="V8917" s="9" t="str">
        <f>"Q"&amp;INT((MONTH(SalesData[[#This Row],[Order Date]])+2)/3)&amp;"-"&amp;YEAR(SalesData[[#This Row],[Order Date]])</f>
        <v>Q4-2023</v>
      </c>
    </row>
    <row r="8918" spans="1:22" x14ac:dyDescent="0.35">
      <c r="A8918" t="s">
        <v>9059</v>
      </c>
      <c r="B8918" s="1">
        <v>45287</v>
      </c>
      <c r="C8918" t="s">
        <v>106</v>
      </c>
      <c r="D8918" t="s">
        <v>13</v>
      </c>
      <c r="E8918">
        <v>31115866</v>
      </c>
      <c r="F8918" t="s">
        <v>410</v>
      </c>
      <c r="G8918" t="s">
        <v>29</v>
      </c>
      <c r="H8918" t="s">
        <v>30</v>
      </c>
      <c r="I8918" t="s">
        <v>31</v>
      </c>
      <c r="J8918" t="s">
        <v>19</v>
      </c>
      <c r="K8918">
        <v>826.3</v>
      </c>
      <c r="L8918">
        <v>219.86</v>
      </c>
      <c r="M8918" t="s">
        <v>19</v>
      </c>
      <c r="N8918">
        <v>0.26607769575214801</v>
      </c>
      <c r="O8918" t="s">
        <v>11355</v>
      </c>
      <c r="P8918" t="s">
        <v>11354</v>
      </c>
      <c r="R8918" t="s">
        <v>11353</v>
      </c>
      <c r="S8918">
        <f>IF(SalesData[[#This Row],[Return Status]]="Returned",1,0)</f>
        <v>0</v>
      </c>
      <c r="T8918">
        <v>2788.38</v>
      </c>
      <c r="U8918" s="2">
        <f>EOMONTH(SalesData[[#This Row],[Order Date]],0)</f>
        <v>45291</v>
      </c>
      <c r="V8918" s="9" t="str">
        <f>"Q"&amp;INT((MONTH(SalesData[[#This Row],[Order Date]])+2)/3)&amp;"-"&amp;YEAR(SalesData[[#This Row],[Order Date]])</f>
        <v>Q4-2023</v>
      </c>
    </row>
    <row r="8919" spans="1:22" x14ac:dyDescent="0.35">
      <c r="A8919" t="s">
        <v>9060</v>
      </c>
      <c r="B8919" s="1">
        <v>45285</v>
      </c>
      <c r="C8919" t="s">
        <v>139</v>
      </c>
      <c r="D8919" t="s">
        <v>27</v>
      </c>
      <c r="E8919">
        <v>1113331970</v>
      </c>
      <c r="F8919" t="s">
        <v>88</v>
      </c>
      <c r="G8919" t="s">
        <v>89</v>
      </c>
      <c r="H8919" t="s">
        <v>90</v>
      </c>
      <c r="I8919" t="s">
        <v>31</v>
      </c>
      <c r="J8919" t="s">
        <v>62</v>
      </c>
      <c r="K8919">
        <v>3758.64</v>
      </c>
      <c r="L8919">
        <v>557.94000000000005</v>
      </c>
      <c r="M8919" t="s">
        <v>62</v>
      </c>
      <c r="N8919">
        <v>0.148441989655833</v>
      </c>
      <c r="O8919" t="s">
        <v>11351</v>
      </c>
      <c r="P8919" t="s">
        <v>11352</v>
      </c>
      <c r="R8919" t="s">
        <v>11353</v>
      </c>
      <c r="S8919">
        <f>IF(SalesData[[#This Row],[Return Status]]="Returned",1,0)</f>
        <v>0</v>
      </c>
      <c r="T8919">
        <v>207.68</v>
      </c>
      <c r="U8919" s="2">
        <f>EOMONTH(SalesData[[#This Row],[Order Date]],0)</f>
        <v>45291</v>
      </c>
      <c r="V8919" s="9" t="str">
        <f>"Q"&amp;INT((MONTH(SalesData[[#This Row],[Order Date]])+2)/3)&amp;"-"&amp;YEAR(SalesData[[#This Row],[Order Date]])</f>
        <v>Q4-2023</v>
      </c>
    </row>
    <row r="8920" spans="1:22" x14ac:dyDescent="0.35">
      <c r="A8920" t="s">
        <v>9061</v>
      </c>
      <c r="B8920" s="1">
        <v>45284</v>
      </c>
      <c r="C8920" t="s">
        <v>162</v>
      </c>
      <c r="D8920" t="s">
        <v>145</v>
      </c>
      <c r="E8920">
        <v>2564771679</v>
      </c>
      <c r="F8920" t="s">
        <v>64</v>
      </c>
      <c r="G8920" t="s">
        <v>15</v>
      </c>
      <c r="H8920" t="s">
        <v>16</v>
      </c>
      <c r="I8920" t="s">
        <v>17</v>
      </c>
      <c r="J8920" t="s">
        <v>43</v>
      </c>
      <c r="K8920">
        <v>4886.0200000000004</v>
      </c>
      <c r="L8920">
        <v>1338.68</v>
      </c>
      <c r="M8920" t="s">
        <v>43</v>
      </c>
      <c r="N8920">
        <v>0.27398168652604799</v>
      </c>
      <c r="O8920" t="s">
        <v>11351</v>
      </c>
      <c r="P8920" t="s">
        <v>11354</v>
      </c>
      <c r="R8920" t="s">
        <v>11353</v>
      </c>
      <c r="S8920">
        <f>IF(SalesData[[#This Row],[Return Status]]="Returned",1,0)</f>
        <v>0</v>
      </c>
      <c r="T8920">
        <v>2085.91</v>
      </c>
      <c r="U8920" s="2">
        <f>EOMONTH(SalesData[[#This Row],[Order Date]],0)</f>
        <v>45291</v>
      </c>
      <c r="V8920" s="9" t="str">
        <f>"Q"&amp;INT((MONTH(SalesData[[#This Row],[Order Date]])+2)/3)&amp;"-"&amp;YEAR(SalesData[[#This Row],[Order Date]])</f>
        <v>Q4-2023</v>
      </c>
    </row>
    <row r="8921" spans="1:22" x14ac:dyDescent="0.35">
      <c r="A8921" t="s">
        <v>9062</v>
      </c>
      <c r="B8921" s="1">
        <v>45266</v>
      </c>
      <c r="C8921" t="s">
        <v>113</v>
      </c>
      <c r="D8921" t="s">
        <v>46</v>
      </c>
      <c r="E8921">
        <v>299816035</v>
      </c>
      <c r="F8921" t="s">
        <v>81</v>
      </c>
      <c r="G8921" t="s">
        <v>74</v>
      </c>
      <c r="H8921" t="s">
        <v>75</v>
      </c>
      <c r="I8921" t="s">
        <v>36</v>
      </c>
      <c r="J8921" t="s">
        <v>19</v>
      </c>
      <c r="K8921">
        <v>3435.31</v>
      </c>
      <c r="L8921">
        <v>826.15</v>
      </c>
      <c r="M8921" t="s">
        <v>19</v>
      </c>
      <c r="N8921">
        <v>0.24048775801892699</v>
      </c>
      <c r="O8921" t="s">
        <v>11351</v>
      </c>
      <c r="P8921" t="s">
        <v>11354</v>
      </c>
      <c r="R8921" t="s">
        <v>11353</v>
      </c>
      <c r="S8921">
        <f>IF(SalesData[[#This Row],[Return Status]]="Returned",1,0)</f>
        <v>0</v>
      </c>
      <c r="T8921">
        <v>2420.2800000000002</v>
      </c>
      <c r="U8921" s="2">
        <f>EOMONTH(SalesData[[#This Row],[Order Date]],0)</f>
        <v>45291</v>
      </c>
      <c r="V8921" s="9" t="str">
        <f>"Q"&amp;INT((MONTH(SalesData[[#This Row],[Order Date]])+2)/3)&amp;"-"&amp;YEAR(SalesData[[#This Row],[Order Date]])</f>
        <v>Q4-2023</v>
      </c>
    </row>
    <row r="8922" spans="1:22" x14ac:dyDescent="0.35">
      <c r="A8922" t="s">
        <v>9063</v>
      </c>
      <c r="B8922" s="1">
        <v>45272</v>
      </c>
      <c r="C8922" t="s">
        <v>67</v>
      </c>
      <c r="D8922" t="s">
        <v>46</v>
      </c>
      <c r="E8922">
        <v>289854463</v>
      </c>
      <c r="F8922" t="s">
        <v>168</v>
      </c>
      <c r="G8922" t="s">
        <v>54</v>
      </c>
      <c r="H8922" t="s">
        <v>55</v>
      </c>
      <c r="I8922" t="s">
        <v>31</v>
      </c>
      <c r="J8922" t="s">
        <v>18</v>
      </c>
      <c r="K8922">
        <v>4882.04</v>
      </c>
      <c r="L8922">
        <v>682.84</v>
      </c>
      <c r="M8922" t="s">
        <v>19</v>
      </c>
      <c r="N8922">
        <v>0.139867760198606</v>
      </c>
      <c r="O8922" t="s">
        <v>11351</v>
      </c>
      <c r="P8922" t="s">
        <v>11352</v>
      </c>
      <c r="R8922" t="s">
        <v>11353</v>
      </c>
      <c r="S8922">
        <f>IF(SalesData[[#This Row],[Return Status]]="Returned",1,0)</f>
        <v>0</v>
      </c>
      <c r="U8922" s="2">
        <f>EOMONTH(SalesData[[#This Row],[Order Date]],0)</f>
        <v>45291</v>
      </c>
      <c r="V8922" s="9" t="str">
        <f>"Q"&amp;INT((MONTH(SalesData[[#This Row],[Order Date]])+2)/3)&amp;"-"&amp;YEAR(SalesData[[#This Row],[Order Date]])</f>
        <v>Q4-2023</v>
      </c>
    </row>
    <row r="8923" spans="1:22" x14ac:dyDescent="0.35">
      <c r="A8923" t="s">
        <v>9064</v>
      </c>
      <c r="B8923" s="1">
        <v>45273</v>
      </c>
      <c r="C8923" t="s">
        <v>77</v>
      </c>
      <c r="D8923" t="s">
        <v>72</v>
      </c>
      <c r="E8923">
        <v>5481140442</v>
      </c>
      <c r="F8923" t="s">
        <v>159</v>
      </c>
      <c r="G8923" t="s">
        <v>11375</v>
      </c>
      <c r="H8923" t="s">
        <v>85</v>
      </c>
      <c r="I8923" t="s">
        <v>31</v>
      </c>
      <c r="J8923" t="s">
        <v>19</v>
      </c>
      <c r="K8923">
        <v>1396.85</v>
      </c>
      <c r="L8923">
        <v>179.83</v>
      </c>
      <c r="M8923" t="s">
        <v>19</v>
      </c>
      <c r="N8923">
        <v>0.12873966424455</v>
      </c>
      <c r="O8923" t="s">
        <v>11351</v>
      </c>
      <c r="P8923" t="s">
        <v>11352</v>
      </c>
      <c r="R8923" t="s">
        <v>11353</v>
      </c>
      <c r="S8923">
        <f>IF(SalesData[[#This Row],[Return Status]]="Returned",1,0)</f>
        <v>0</v>
      </c>
      <c r="U8923" s="2">
        <f>EOMONTH(SalesData[[#This Row],[Order Date]],0)</f>
        <v>45291</v>
      </c>
      <c r="V8923" s="9" t="str">
        <f>"Q"&amp;INT((MONTH(SalesData[[#This Row],[Order Date]])+2)/3)&amp;"-"&amp;YEAR(SalesData[[#This Row],[Order Date]])</f>
        <v>Q4-2023</v>
      </c>
    </row>
    <row r="8924" spans="1:22" x14ac:dyDescent="0.35">
      <c r="A8924" t="s">
        <v>9065</v>
      </c>
      <c r="B8924" s="1">
        <v>45276</v>
      </c>
      <c r="C8924" t="s">
        <v>21</v>
      </c>
      <c r="D8924" t="s">
        <v>72</v>
      </c>
      <c r="E8924">
        <v>9209316219</v>
      </c>
      <c r="F8924" t="s">
        <v>357</v>
      </c>
      <c r="G8924" t="s">
        <v>164</v>
      </c>
      <c r="H8924" t="s">
        <v>165</v>
      </c>
      <c r="I8924" t="s">
        <v>36</v>
      </c>
      <c r="J8924" t="s">
        <v>65</v>
      </c>
      <c r="K8924">
        <v>777.35</v>
      </c>
      <c r="L8924">
        <v>222.53</v>
      </c>
      <c r="M8924" t="s">
        <v>65</v>
      </c>
      <c r="N8924">
        <v>0.28626744709590302</v>
      </c>
      <c r="O8924" t="s">
        <v>11355</v>
      </c>
      <c r="P8924" t="s">
        <v>11354</v>
      </c>
      <c r="R8924" t="s">
        <v>11353</v>
      </c>
      <c r="S8924">
        <f>IF(SalesData[[#This Row],[Return Status]]="Returned",1,0)</f>
        <v>0</v>
      </c>
      <c r="U8924" s="2">
        <f>EOMONTH(SalesData[[#This Row],[Order Date]],0)</f>
        <v>45291</v>
      </c>
      <c r="V8924" s="9" t="str">
        <f>"Q"&amp;INT((MONTH(SalesData[[#This Row],[Order Date]])+2)/3)&amp;"-"&amp;YEAR(SalesData[[#This Row],[Order Date]])</f>
        <v>Q4-2023</v>
      </c>
    </row>
    <row r="8925" spans="1:22" x14ac:dyDescent="0.35">
      <c r="A8925" t="s">
        <v>9066</v>
      </c>
      <c r="B8925" s="1">
        <v>45266</v>
      </c>
      <c r="C8925" t="s">
        <v>176</v>
      </c>
      <c r="D8925" t="s">
        <v>27</v>
      </c>
      <c r="E8925">
        <v>5155900408</v>
      </c>
      <c r="F8925" t="s">
        <v>47</v>
      </c>
      <c r="G8925" t="s">
        <v>23</v>
      </c>
      <c r="H8925" t="s">
        <v>24</v>
      </c>
      <c r="I8925" t="s">
        <v>17</v>
      </c>
      <c r="J8925" t="s">
        <v>18</v>
      </c>
      <c r="K8925">
        <v>3378.92</v>
      </c>
      <c r="L8925">
        <v>476.72</v>
      </c>
      <c r="M8925" t="s">
        <v>19</v>
      </c>
      <c r="N8925">
        <v>0.141086501012158</v>
      </c>
      <c r="O8925" t="s">
        <v>11351</v>
      </c>
      <c r="P8925" t="s">
        <v>11352</v>
      </c>
      <c r="R8925" t="s">
        <v>11353</v>
      </c>
      <c r="S8925">
        <f>IF(SalesData[[#This Row],[Return Status]]="Returned",1,0)</f>
        <v>0</v>
      </c>
      <c r="T8925">
        <v>2821.33</v>
      </c>
      <c r="U8925" s="2">
        <f>EOMONTH(SalesData[[#This Row],[Order Date]],0)</f>
        <v>45291</v>
      </c>
      <c r="V8925" s="9" t="str">
        <f>"Q"&amp;INT((MONTH(SalesData[[#This Row],[Order Date]])+2)/3)&amp;"-"&amp;YEAR(SalesData[[#This Row],[Order Date]])</f>
        <v>Q4-2023</v>
      </c>
    </row>
    <row r="8926" spans="1:22" x14ac:dyDescent="0.35">
      <c r="A8926" t="s">
        <v>9067</v>
      </c>
      <c r="B8926" s="1">
        <v>45272</v>
      </c>
      <c r="C8926" t="s">
        <v>106</v>
      </c>
      <c r="D8926" t="s">
        <v>145</v>
      </c>
      <c r="E8926">
        <v>8872656732</v>
      </c>
      <c r="F8926" t="s">
        <v>357</v>
      </c>
      <c r="G8926" t="s">
        <v>164</v>
      </c>
      <c r="H8926" t="s">
        <v>165</v>
      </c>
      <c r="I8926" t="s">
        <v>36</v>
      </c>
      <c r="J8926" t="s">
        <v>65</v>
      </c>
      <c r="K8926">
        <v>4859.7700000000004</v>
      </c>
      <c r="L8926">
        <v>1415.83</v>
      </c>
      <c r="M8926" t="s">
        <v>65</v>
      </c>
      <c r="N8926">
        <v>0.29133683281307599</v>
      </c>
      <c r="O8926" t="s">
        <v>11351</v>
      </c>
      <c r="P8926" t="s">
        <v>11354</v>
      </c>
      <c r="R8926" t="s">
        <v>11353</v>
      </c>
      <c r="S8926">
        <f>IF(SalesData[[#This Row],[Return Status]]="Returned",1,0)</f>
        <v>0</v>
      </c>
      <c r="U8926" s="2">
        <f>EOMONTH(SalesData[[#This Row],[Order Date]],0)</f>
        <v>45291</v>
      </c>
      <c r="V8926" s="9" t="str">
        <f>"Q"&amp;INT((MONTH(SalesData[[#This Row],[Order Date]])+2)/3)&amp;"-"&amp;YEAR(SalesData[[#This Row],[Order Date]])</f>
        <v>Q4-2023</v>
      </c>
    </row>
    <row r="8927" spans="1:22" x14ac:dyDescent="0.35">
      <c r="A8927" t="s">
        <v>9068</v>
      </c>
      <c r="B8927" s="1">
        <v>45274</v>
      </c>
      <c r="C8927" t="s">
        <v>124</v>
      </c>
      <c r="D8927" t="s">
        <v>46</v>
      </c>
      <c r="E8927">
        <v>4220080807</v>
      </c>
      <c r="F8927" t="s">
        <v>81</v>
      </c>
      <c r="G8927" t="s">
        <v>74</v>
      </c>
      <c r="H8927" t="s">
        <v>75</v>
      </c>
      <c r="I8927" t="s">
        <v>36</v>
      </c>
      <c r="J8927" t="s">
        <v>19</v>
      </c>
      <c r="K8927">
        <v>2500.34</v>
      </c>
      <c r="L8927">
        <v>406.48</v>
      </c>
      <c r="M8927" t="s">
        <v>19</v>
      </c>
      <c r="N8927">
        <v>0.16256989049489301</v>
      </c>
      <c r="O8927" t="s">
        <v>11351</v>
      </c>
      <c r="P8927" t="s">
        <v>11352</v>
      </c>
      <c r="R8927" t="s">
        <v>11353</v>
      </c>
      <c r="S8927">
        <f>IF(SalesData[[#This Row],[Return Status]]="Returned",1,0)</f>
        <v>0</v>
      </c>
      <c r="T8927">
        <v>2420.2800000000002</v>
      </c>
      <c r="U8927" s="2">
        <f>EOMONTH(SalesData[[#This Row],[Order Date]],0)</f>
        <v>45291</v>
      </c>
      <c r="V8927" s="9" t="str">
        <f>"Q"&amp;INT((MONTH(SalesData[[#This Row],[Order Date]])+2)/3)&amp;"-"&amp;YEAR(SalesData[[#This Row],[Order Date]])</f>
        <v>Q4-2023</v>
      </c>
    </row>
    <row r="8928" spans="1:22" x14ac:dyDescent="0.35">
      <c r="A8928" t="s">
        <v>9069</v>
      </c>
      <c r="B8928" s="1">
        <v>45288</v>
      </c>
      <c r="C8928" t="s">
        <v>52</v>
      </c>
      <c r="D8928" t="s">
        <v>80</v>
      </c>
      <c r="E8928">
        <v>6189872128</v>
      </c>
      <c r="F8928" t="s">
        <v>64</v>
      </c>
      <c r="G8928" t="s">
        <v>11362</v>
      </c>
      <c r="H8928" t="s">
        <v>16</v>
      </c>
      <c r="I8928" t="s">
        <v>17</v>
      </c>
      <c r="J8928" t="s">
        <v>61</v>
      </c>
      <c r="K8928">
        <v>3223.65</v>
      </c>
      <c r="L8928">
        <v>391.48</v>
      </c>
      <c r="M8928" t="s">
        <v>62</v>
      </c>
      <c r="N8928">
        <v>0.121439982628387</v>
      </c>
      <c r="O8928" t="s">
        <v>11351</v>
      </c>
      <c r="P8928" t="s">
        <v>11352</v>
      </c>
      <c r="R8928" t="s">
        <v>11353</v>
      </c>
      <c r="S8928">
        <f>IF(SalesData[[#This Row],[Return Status]]="Returned",1,0)</f>
        <v>0</v>
      </c>
      <c r="U8928" s="2">
        <f>EOMONTH(SalesData[[#This Row],[Order Date]],0)</f>
        <v>45291</v>
      </c>
      <c r="V8928" s="9" t="str">
        <f>"Q"&amp;INT((MONTH(SalesData[[#This Row],[Order Date]])+2)/3)&amp;"-"&amp;YEAR(SalesData[[#This Row],[Order Date]])</f>
        <v>Q4-2023</v>
      </c>
    </row>
    <row r="8929" spans="1:22" x14ac:dyDescent="0.35">
      <c r="A8929" t="s">
        <v>9070</v>
      </c>
      <c r="B8929" s="1">
        <v>45263</v>
      </c>
      <c r="C8929" t="s">
        <v>21</v>
      </c>
      <c r="D8929" t="s">
        <v>99</v>
      </c>
      <c r="E8929">
        <v>794435935</v>
      </c>
      <c r="F8929" t="s">
        <v>81</v>
      </c>
      <c r="G8929" t="s">
        <v>74</v>
      </c>
      <c r="H8929" t="s">
        <v>75</v>
      </c>
      <c r="I8929" t="s">
        <v>36</v>
      </c>
      <c r="J8929" t="s">
        <v>65</v>
      </c>
      <c r="K8929">
        <v>490.83</v>
      </c>
      <c r="L8929">
        <v>28.56</v>
      </c>
      <c r="M8929" t="s">
        <v>65</v>
      </c>
      <c r="N8929">
        <v>5.8187152374549203E-2</v>
      </c>
      <c r="O8929" t="s">
        <v>11361</v>
      </c>
      <c r="P8929" t="s">
        <v>11356</v>
      </c>
      <c r="R8929" t="s">
        <v>11353</v>
      </c>
      <c r="S8929">
        <f>IF(SalesData[[#This Row],[Return Status]]="Returned",1,0)</f>
        <v>0</v>
      </c>
      <c r="T8929">
        <v>2420.2800000000002</v>
      </c>
      <c r="U8929" s="2">
        <f>EOMONTH(SalesData[[#This Row],[Order Date]],0)</f>
        <v>45291</v>
      </c>
      <c r="V8929" s="9" t="str">
        <f>"Q"&amp;INT((MONTH(SalesData[[#This Row],[Order Date]])+2)/3)&amp;"-"&amp;YEAR(SalesData[[#This Row],[Order Date]])</f>
        <v>Q4-2023</v>
      </c>
    </row>
    <row r="8930" spans="1:22" x14ac:dyDescent="0.35">
      <c r="A8930" t="s">
        <v>9071</v>
      </c>
      <c r="B8930" s="1">
        <v>45269</v>
      </c>
      <c r="C8930" t="s">
        <v>94</v>
      </c>
      <c r="D8930" t="s">
        <v>80</v>
      </c>
      <c r="E8930">
        <v>772699781</v>
      </c>
      <c r="F8930" t="s">
        <v>387</v>
      </c>
      <c r="G8930" t="s">
        <v>89</v>
      </c>
      <c r="H8930" t="s">
        <v>90</v>
      </c>
      <c r="I8930" t="s">
        <v>31</v>
      </c>
      <c r="J8930" t="s">
        <v>19</v>
      </c>
      <c r="K8930">
        <v>376.36</v>
      </c>
      <c r="L8930">
        <v>112.17</v>
      </c>
      <c r="M8930" t="s">
        <v>19</v>
      </c>
      <c r="N8930">
        <v>0.29803911148899997</v>
      </c>
      <c r="O8930" t="s">
        <v>11361</v>
      </c>
      <c r="P8930" t="s">
        <v>11354</v>
      </c>
      <c r="Q8930" t="s">
        <v>11366</v>
      </c>
      <c r="R8930" t="s">
        <v>11360</v>
      </c>
      <c r="S8930">
        <f>IF(SalesData[[#This Row],[Return Status]]="Returned",1,0)</f>
        <v>1</v>
      </c>
      <c r="T8930">
        <v>207.68</v>
      </c>
      <c r="U8930" s="2">
        <f>EOMONTH(SalesData[[#This Row],[Order Date]],0)</f>
        <v>45291</v>
      </c>
      <c r="V8930" s="9" t="str">
        <f>"Q"&amp;INT((MONTH(SalesData[[#This Row],[Order Date]])+2)/3)&amp;"-"&amp;YEAR(SalesData[[#This Row],[Order Date]])</f>
        <v>Q4-2023</v>
      </c>
    </row>
    <row r="8931" spans="1:22" x14ac:dyDescent="0.35">
      <c r="A8931" t="s">
        <v>9072</v>
      </c>
      <c r="B8931" s="1">
        <v>45275</v>
      </c>
      <c r="C8931" t="s">
        <v>325</v>
      </c>
      <c r="D8931" t="s">
        <v>46</v>
      </c>
      <c r="E8931">
        <v>5079809884</v>
      </c>
      <c r="F8931" t="s">
        <v>88</v>
      </c>
      <c r="G8931" t="s">
        <v>89</v>
      </c>
      <c r="H8931" t="s">
        <v>90</v>
      </c>
      <c r="I8931" t="s">
        <v>31</v>
      </c>
      <c r="J8931" t="s">
        <v>18</v>
      </c>
      <c r="K8931">
        <v>536.11</v>
      </c>
      <c r="L8931">
        <v>111.45</v>
      </c>
      <c r="M8931" t="s">
        <v>19</v>
      </c>
      <c r="N8931">
        <v>0.20788644121542199</v>
      </c>
      <c r="O8931" t="s">
        <v>11355</v>
      </c>
      <c r="P8931" t="s">
        <v>11354</v>
      </c>
      <c r="R8931" t="s">
        <v>11353</v>
      </c>
      <c r="S8931">
        <f>IF(SalesData[[#This Row],[Return Status]]="Returned",1,0)</f>
        <v>0</v>
      </c>
      <c r="T8931">
        <v>207.68</v>
      </c>
      <c r="U8931" s="2">
        <f>EOMONTH(SalesData[[#This Row],[Order Date]],0)</f>
        <v>45291</v>
      </c>
      <c r="V8931" s="9" t="str">
        <f>"Q"&amp;INT((MONTH(SalesData[[#This Row],[Order Date]])+2)/3)&amp;"-"&amp;YEAR(SalesData[[#This Row],[Order Date]])</f>
        <v>Q4-2023</v>
      </c>
    </row>
    <row r="8932" spans="1:22" x14ac:dyDescent="0.35">
      <c r="A8932" t="s">
        <v>9073</v>
      </c>
      <c r="B8932" s="1">
        <v>45269</v>
      </c>
      <c r="C8932" t="s">
        <v>144</v>
      </c>
      <c r="D8932" t="s">
        <v>80</v>
      </c>
      <c r="E8932">
        <v>274720960</v>
      </c>
      <c r="F8932" t="s">
        <v>168</v>
      </c>
      <c r="G8932" t="s">
        <v>54</v>
      </c>
      <c r="H8932" t="s">
        <v>55</v>
      </c>
      <c r="I8932" t="s">
        <v>31</v>
      </c>
      <c r="J8932" t="s">
        <v>18</v>
      </c>
      <c r="K8932">
        <v>3102.49</v>
      </c>
      <c r="L8932">
        <v>389.52</v>
      </c>
      <c r="M8932" t="s">
        <v>19</v>
      </c>
      <c r="N8932">
        <v>0.12555076728692099</v>
      </c>
      <c r="O8932" t="s">
        <v>11351</v>
      </c>
      <c r="P8932" t="s">
        <v>11352</v>
      </c>
      <c r="R8932" t="s">
        <v>11353</v>
      </c>
      <c r="S8932">
        <f>IF(SalesData[[#This Row],[Return Status]]="Returned",1,0)</f>
        <v>0</v>
      </c>
      <c r="U8932" s="2">
        <f>EOMONTH(SalesData[[#This Row],[Order Date]],0)</f>
        <v>45291</v>
      </c>
      <c r="V8932" s="9" t="str">
        <f>"Q"&amp;INT((MONTH(SalesData[[#This Row],[Order Date]])+2)/3)&amp;"-"&amp;YEAR(SalesData[[#This Row],[Order Date]])</f>
        <v>Q4-2023</v>
      </c>
    </row>
    <row r="8933" spans="1:22" x14ac:dyDescent="0.35">
      <c r="A8933" t="s">
        <v>9074</v>
      </c>
      <c r="B8933" s="1">
        <v>45262</v>
      </c>
      <c r="C8933" t="s">
        <v>49</v>
      </c>
      <c r="D8933" t="s">
        <v>72</v>
      </c>
      <c r="E8933">
        <v>6424095018</v>
      </c>
      <c r="F8933" t="s">
        <v>387</v>
      </c>
      <c r="G8933" t="s">
        <v>538</v>
      </c>
      <c r="H8933" t="s">
        <v>90</v>
      </c>
      <c r="I8933" t="s">
        <v>31</v>
      </c>
      <c r="J8933" t="s">
        <v>42</v>
      </c>
      <c r="K8933">
        <v>1307.8800000000001</v>
      </c>
      <c r="L8933">
        <v>348.25</v>
      </c>
      <c r="M8933" t="s">
        <v>43</v>
      </c>
      <c r="N8933">
        <v>0.266270605865982</v>
      </c>
      <c r="O8933" t="s">
        <v>11351</v>
      </c>
      <c r="P8933" t="s">
        <v>11354</v>
      </c>
      <c r="R8933" t="s">
        <v>11353</v>
      </c>
      <c r="S8933">
        <f>IF(SalesData[[#This Row],[Return Status]]="Returned",1,0)</f>
        <v>0</v>
      </c>
      <c r="U8933" s="2">
        <f>EOMONTH(SalesData[[#This Row],[Order Date]],0)</f>
        <v>45291</v>
      </c>
      <c r="V8933" s="9" t="str">
        <f>"Q"&amp;INT((MONTH(SalesData[[#This Row],[Order Date]])+2)/3)&amp;"-"&amp;YEAR(SalesData[[#This Row],[Order Date]])</f>
        <v>Q4-2023</v>
      </c>
    </row>
    <row r="8934" spans="1:22" x14ac:dyDescent="0.35">
      <c r="A8934" t="s">
        <v>9075</v>
      </c>
      <c r="B8934" s="1">
        <v>45262</v>
      </c>
      <c r="C8934" t="s">
        <v>92</v>
      </c>
      <c r="D8934" t="s">
        <v>27</v>
      </c>
      <c r="E8934">
        <v>8991270323</v>
      </c>
      <c r="F8934" t="s">
        <v>154</v>
      </c>
      <c r="G8934" t="s">
        <v>29</v>
      </c>
      <c r="H8934" t="s">
        <v>30</v>
      </c>
      <c r="I8934" t="s">
        <v>31</v>
      </c>
      <c r="J8934" t="s">
        <v>65</v>
      </c>
      <c r="K8934">
        <v>1597.01</v>
      </c>
      <c r="L8934">
        <v>214.03</v>
      </c>
      <c r="M8934" t="s">
        <v>65</v>
      </c>
      <c r="N8934">
        <v>0.13401919837696699</v>
      </c>
      <c r="O8934" t="s">
        <v>11351</v>
      </c>
      <c r="P8934" t="s">
        <v>11352</v>
      </c>
      <c r="R8934" t="s">
        <v>11353</v>
      </c>
      <c r="S8934">
        <f>IF(SalesData[[#This Row],[Return Status]]="Returned",1,0)</f>
        <v>0</v>
      </c>
      <c r="T8934">
        <v>2788.38</v>
      </c>
      <c r="U8934" s="2">
        <f>EOMONTH(SalesData[[#This Row],[Order Date]],0)</f>
        <v>45291</v>
      </c>
      <c r="V8934" s="9" t="str">
        <f>"Q"&amp;INT((MONTH(SalesData[[#This Row],[Order Date]])+2)/3)&amp;"-"&amp;YEAR(SalesData[[#This Row],[Order Date]])</f>
        <v>Q4-2023</v>
      </c>
    </row>
    <row r="8935" spans="1:22" x14ac:dyDescent="0.35">
      <c r="A8935" t="s">
        <v>9076</v>
      </c>
      <c r="B8935" s="1">
        <v>45286</v>
      </c>
      <c r="C8935" t="s">
        <v>21</v>
      </c>
      <c r="D8935" t="s">
        <v>27</v>
      </c>
      <c r="E8935">
        <v>7818526606</v>
      </c>
      <c r="F8935" t="s">
        <v>107</v>
      </c>
      <c r="G8935" t="s">
        <v>15</v>
      </c>
      <c r="H8935" t="s">
        <v>16</v>
      </c>
      <c r="I8935" t="s">
        <v>17</v>
      </c>
      <c r="J8935" t="s">
        <v>61</v>
      </c>
      <c r="K8935">
        <v>4790.67</v>
      </c>
      <c r="L8935">
        <v>1394.73</v>
      </c>
      <c r="M8935" t="s">
        <v>62</v>
      </c>
      <c r="N8935">
        <v>0.29113464296225799</v>
      </c>
      <c r="O8935" t="s">
        <v>11351</v>
      </c>
      <c r="P8935" t="s">
        <v>11354</v>
      </c>
      <c r="R8935" t="s">
        <v>11353</v>
      </c>
      <c r="S8935">
        <f>IF(SalesData[[#This Row],[Return Status]]="Returned",1,0)</f>
        <v>0</v>
      </c>
      <c r="T8935">
        <v>2085.91</v>
      </c>
      <c r="U8935" s="2">
        <f>EOMONTH(SalesData[[#This Row],[Order Date]],0)</f>
        <v>45291</v>
      </c>
      <c r="V8935" s="9" t="str">
        <f>"Q"&amp;INT((MONTH(SalesData[[#This Row],[Order Date]])+2)/3)&amp;"-"&amp;YEAR(SalesData[[#This Row],[Order Date]])</f>
        <v>Q4-2023</v>
      </c>
    </row>
    <row r="8936" spans="1:22" x14ac:dyDescent="0.35">
      <c r="A8936" t="s">
        <v>9077</v>
      </c>
      <c r="B8936" s="1">
        <v>45281</v>
      </c>
      <c r="C8936" t="s">
        <v>94</v>
      </c>
      <c r="D8936" t="s">
        <v>72</v>
      </c>
      <c r="E8936">
        <v>2758637125</v>
      </c>
      <c r="F8936" t="s">
        <v>73</v>
      </c>
      <c r="G8936" t="s">
        <v>74</v>
      </c>
      <c r="H8936" t="s">
        <v>11357</v>
      </c>
      <c r="I8936" t="s">
        <v>36</v>
      </c>
      <c r="J8936" t="s">
        <v>19</v>
      </c>
      <c r="K8936">
        <v>120.86</v>
      </c>
      <c r="L8936">
        <v>21.85</v>
      </c>
      <c r="M8936" t="s">
        <v>19</v>
      </c>
      <c r="N8936">
        <v>0.18078768823432101</v>
      </c>
      <c r="O8936" t="s">
        <v>11361</v>
      </c>
      <c r="P8936" t="s">
        <v>11352</v>
      </c>
      <c r="R8936" t="s">
        <v>11353</v>
      </c>
      <c r="S8936">
        <f>IF(SalesData[[#This Row],[Return Status]]="Returned",1,0)</f>
        <v>0</v>
      </c>
      <c r="T8936">
        <v>2420.2800000000002</v>
      </c>
      <c r="U8936" s="2">
        <f>EOMONTH(SalesData[[#This Row],[Order Date]],0)</f>
        <v>45291</v>
      </c>
      <c r="V8936" s="9" t="str">
        <f>"Q"&amp;INT((MONTH(SalesData[[#This Row],[Order Date]])+2)/3)&amp;"-"&amp;YEAR(SalesData[[#This Row],[Order Date]])</f>
        <v>Q4-2023</v>
      </c>
    </row>
    <row r="8937" spans="1:22" x14ac:dyDescent="0.35">
      <c r="A8937" t="s">
        <v>9078</v>
      </c>
      <c r="B8937" s="1">
        <v>45261</v>
      </c>
      <c r="C8937" t="s">
        <v>21</v>
      </c>
      <c r="D8937" t="s">
        <v>99</v>
      </c>
      <c r="E8937">
        <v>7674238048</v>
      </c>
      <c r="F8937" t="s">
        <v>137</v>
      </c>
      <c r="G8937" t="s">
        <v>34</v>
      </c>
      <c r="H8937" t="s">
        <v>35</v>
      </c>
      <c r="I8937" t="s">
        <v>36</v>
      </c>
      <c r="J8937" t="s">
        <v>62</v>
      </c>
      <c r="K8937">
        <v>4540.3599999999997</v>
      </c>
      <c r="L8937">
        <v>1004.74</v>
      </c>
      <c r="M8937" t="s">
        <v>62</v>
      </c>
      <c r="N8937">
        <v>0.221290822754143</v>
      </c>
      <c r="O8937" t="s">
        <v>11351</v>
      </c>
      <c r="P8937" t="s">
        <v>11354</v>
      </c>
      <c r="R8937" t="s">
        <v>11353</v>
      </c>
      <c r="S8937">
        <f>IF(SalesData[[#This Row],[Return Status]]="Returned",1,0)</f>
        <v>0</v>
      </c>
      <c r="U8937" s="2">
        <f>EOMONTH(SalesData[[#This Row],[Order Date]],0)</f>
        <v>45291</v>
      </c>
      <c r="V8937" s="9" t="str">
        <f>"Q"&amp;INT((MONTH(SalesData[[#This Row],[Order Date]])+2)/3)&amp;"-"&amp;YEAR(SalesData[[#This Row],[Order Date]])</f>
        <v>Q4-2023</v>
      </c>
    </row>
    <row r="8938" spans="1:22" x14ac:dyDescent="0.35">
      <c r="A8938" t="s">
        <v>9079</v>
      </c>
      <c r="B8938" s="1">
        <v>45269</v>
      </c>
      <c r="C8938" t="s">
        <v>77</v>
      </c>
      <c r="D8938" t="s">
        <v>46</v>
      </c>
      <c r="E8938">
        <v>1198115899</v>
      </c>
      <c r="F8938" t="s">
        <v>133</v>
      </c>
      <c r="G8938" t="s">
        <v>89</v>
      </c>
      <c r="H8938" t="s">
        <v>90</v>
      </c>
      <c r="I8938" t="s">
        <v>31</v>
      </c>
      <c r="J8938" t="s">
        <v>65</v>
      </c>
      <c r="K8938">
        <v>1912.78</v>
      </c>
      <c r="L8938">
        <v>69.23</v>
      </c>
      <c r="M8938" t="s">
        <v>65</v>
      </c>
      <c r="N8938">
        <v>3.6193393908342801E-2</v>
      </c>
      <c r="O8938" t="s">
        <v>11351</v>
      </c>
      <c r="P8938" t="s">
        <v>11356</v>
      </c>
      <c r="R8938" t="s">
        <v>11353</v>
      </c>
      <c r="S8938">
        <f>IF(SalesData[[#This Row],[Return Status]]="Returned",1,0)</f>
        <v>0</v>
      </c>
      <c r="T8938">
        <v>207.68</v>
      </c>
      <c r="U8938" s="2">
        <f>EOMONTH(SalesData[[#This Row],[Order Date]],0)</f>
        <v>45291</v>
      </c>
      <c r="V8938" s="9" t="str">
        <f>"Q"&amp;INT((MONTH(SalesData[[#This Row],[Order Date]])+2)/3)&amp;"-"&amp;YEAR(SalesData[[#This Row],[Order Date]])</f>
        <v>Q4-2023</v>
      </c>
    </row>
    <row r="8939" spans="1:22" x14ac:dyDescent="0.35">
      <c r="A8939" t="s">
        <v>9080</v>
      </c>
      <c r="B8939" s="1">
        <v>45272</v>
      </c>
      <c r="C8939" t="s">
        <v>194</v>
      </c>
      <c r="D8939" t="s">
        <v>80</v>
      </c>
      <c r="E8939">
        <v>745158867</v>
      </c>
      <c r="F8939" t="s">
        <v>172</v>
      </c>
      <c r="G8939" t="s">
        <v>141</v>
      </c>
      <c r="H8939" t="s">
        <v>121</v>
      </c>
      <c r="I8939" t="s">
        <v>17</v>
      </c>
      <c r="J8939" t="s">
        <v>42</v>
      </c>
      <c r="K8939">
        <v>3905.2</v>
      </c>
      <c r="L8939">
        <v>257.27</v>
      </c>
      <c r="M8939" t="s">
        <v>43</v>
      </c>
      <c r="N8939">
        <v>6.5878828229028005E-2</v>
      </c>
      <c r="O8939" t="s">
        <v>11351</v>
      </c>
      <c r="P8939" t="s">
        <v>11356</v>
      </c>
      <c r="Q8939" t="s">
        <v>11363</v>
      </c>
      <c r="R8939" t="s">
        <v>11360</v>
      </c>
      <c r="S8939">
        <f>IF(SalesData[[#This Row],[Return Status]]="Returned",1,0)</f>
        <v>1</v>
      </c>
      <c r="T8939">
        <v>2793.38</v>
      </c>
      <c r="U8939" s="2">
        <f>EOMONTH(SalesData[[#This Row],[Order Date]],0)</f>
        <v>45291</v>
      </c>
      <c r="V8939" s="9" t="str">
        <f>"Q"&amp;INT((MONTH(SalesData[[#This Row],[Order Date]])+2)/3)&amp;"-"&amp;YEAR(SalesData[[#This Row],[Order Date]])</f>
        <v>Q4-2023</v>
      </c>
    </row>
    <row r="8940" spans="1:22" x14ac:dyDescent="0.35">
      <c r="A8940" t="s">
        <v>9081</v>
      </c>
      <c r="B8940" s="1">
        <v>45265</v>
      </c>
      <c r="C8940" t="s">
        <v>57</v>
      </c>
      <c r="D8940" t="s">
        <v>99</v>
      </c>
      <c r="E8940">
        <v>808082073</v>
      </c>
      <c r="F8940" t="s">
        <v>73</v>
      </c>
      <c r="G8940" t="s">
        <v>11374</v>
      </c>
      <c r="H8940" t="s">
        <v>75</v>
      </c>
      <c r="I8940" t="s">
        <v>36</v>
      </c>
      <c r="J8940" t="s">
        <v>18</v>
      </c>
      <c r="K8940">
        <v>3837.88</v>
      </c>
      <c r="L8940">
        <v>549.71</v>
      </c>
      <c r="M8940" t="s">
        <v>19</v>
      </c>
      <c r="N8940">
        <v>0.14323272223206601</v>
      </c>
      <c r="O8940" t="s">
        <v>11351</v>
      </c>
      <c r="P8940" t="s">
        <v>11352</v>
      </c>
      <c r="R8940" t="s">
        <v>11353</v>
      </c>
      <c r="S8940">
        <f>IF(SalesData[[#This Row],[Return Status]]="Returned",1,0)</f>
        <v>0</v>
      </c>
      <c r="U8940" s="2">
        <f>EOMONTH(SalesData[[#This Row],[Order Date]],0)</f>
        <v>45291</v>
      </c>
      <c r="V8940" s="9" t="str">
        <f>"Q"&amp;INT((MONTH(SalesData[[#This Row],[Order Date]])+2)/3)&amp;"-"&amp;YEAR(SalesData[[#This Row],[Order Date]])</f>
        <v>Q4-2023</v>
      </c>
    </row>
    <row r="8941" spans="1:22" x14ac:dyDescent="0.35">
      <c r="A8941" t="s">
        <v>9082</v>
      </c>
      <c r="B8941" s="1">
        <v>45271</v>
      </c>
      <c r="C8941" t="s">
        <v>106</v>
      </c>
      <c r="D8941" t="s">
        <v>80</v>
      </c>
      <c r="E8941">
        <v>1395982975</v>
      </c>
      <c r="F8941" t="s">
        <v>109</v>
      </c>
      <c r="G8941" t="s">
        <v>59</v>
      </c>
      <c r="H8941" t="s">
        <v>60</v>
      </c>
      <c r="I8941" t="s">
        <v>31</v>
      </c>
      <c r="J8941" t="s">
        <v>61</v>
      </c>
      <c r="K8941">
        <v>2240.29</v>
      </c>
      <c r="L8941">
        <v>138.18</v>
      </c>
      <c r="M8941" t="s">
        <v>62</v>
      </c>
      <c r="N8941">
        <v>6.1679514705685397E-2</v>
      </c>
      <c r="O8941" t="s">
        <v>11351</v>
      </c>
      <c r="P8941" t="s">
        <v>11356</v>
      </c>
      <c r="R8941" t="s">
        <v>11353</v>
      </c>
      <c r="S8941">
        <f>IF(SalesData[[#This Row],[Return Status]]="Returned",1,0)</f>
        <v>0</v>
      </c>
      <c r="T8941">
        <v>2183.56</v>
      </c>
      <c r="U8941" s="2">
        <f>EOMONTH(SalesData[[#This Row],[Order Date]],0)</f>
        <v>45291</v>
      </c>
      <c r="V8941" s="9" t="str">
        <f>"Q"&amp;INT((MONTH(SalesData[[#This Row],[Order Date]])+2)/3)&amp;"-"&amp;YEAR(SalesData[[#This Row],[Order Date]])</f>
        <v>Q4-2023</v>
      </c>
    </row>
    <row r="8942" spans="1:22" x14ac:dyDescent="0.35">
      <c r="A8942" t="s">
        <v>9083</v>
      </c>
      <c r="B8942" s="1">
        <v>45286</v>
      </c>
      <c r="C8942" t="s">
        <v>92</v>
      </c>
      <c r="D8942" t="s">
        <v>46</v>
      </c>
      <c r="E8942">
        <v>1344336095</v>
      </c>
      <c r="F8942" t="s">
        <v>47</v>
      </c>
      <c r="G8942" t="s">
        <v>23</v>
      </c>
      <c r="H8942" t="s">
        <v>24</v>
      </c>
      <c r="I8942" t="s">
        <v>17</v>
      </c>
      <c r="J8942" t="s">
        <v>42</v>
      </c>
      <c r="K8942">
        <v>3692.03</v>
      </c>
      <c r="L8942">
        <v>819.52</v>
      </c>
      <c r="M8942" t="s">
        <v>43</v>
      </c>
      <c r="N8942">
        <v>0.22197002732913901</v>
      </c>
      <c r="O8942" t="s">
        <v>11351</v>
      </c>
      <c r="P8942" t="s">
        <v>11354</v>
      </c>
      <c r="R8942" t="s">
        <v>11353</v>
      </c>
      <c r="S8942">
        <f>IF(SalesData[[#This Row],[Return Status]]="Returned",1,0)</f>
        <v>0</v>
      </c>
      <c r="T8942">
        <v>2821.33</v>
      </c>
      <c r="U8942" s="2">
        <f>EOMONTH(SalesData[[#This Row],[Order Date]],0)</f>
        <v>45291</v>
      </c>
      <c r="V8942" s="9" t="str">
        <f>"Q"&amp;INT((MONTH(SalesData[[#This Row],[Order Date]])+2)/3)&amp;"-"&amp;YEAR(SalesData[[#This Row],[Order Date]])</f>
        <v>Q4-2023</v>
      </c>
    </row>
    <row r="8943" spans="1:22" x14ac:dyDescent="0.35">
      <c r="A8943" t="s">
        <v>9084</v>
      </c>
      <c r="B8943" s="1">
        <v>45281</v>
      </c>
      <c r="C8943" t="s">
        <v>92</v>
      </c>
      <c r="D8943" t="s">
        <v>80</v>
      </c>
      <c r="E8943">
        <v>2790803008</v>
      </c>
      <c r="F8943" t="s">
        <v>152</v>
      </c>
      <c r="G8943" t="s">
        <v>23</v>
      </c>
      <c r="H8943" t="s">
        <v>24</v>
      </c>
      <c r="I8943" t="s">
        <v>17</v>
      </c>
      <c r="J8943" t="s">
        <v>43</v>
      </c>
      <c r="K8943">
        <v>4661.7700000000004</v>
      </c>
      <c r="L8943">
        <v>1109.73</v>
      </c>
      <c r="M8943" t="s">
        <v>43</v>
      </c>
      <c r="N8943">
        <v>0.23804906719979799</v>
      </c>
      <c r="O8943" t="s">
        <v>11351</v>
      </c>
      <c r="P8943" t="s">
        <v>11354</v>
      </c>
      <c r="R8943" t="s">
        <v>11353</v>
      </c>
      <c r="S8943">
        <f>IF(SalesData[[#This Row],[Return Status]]="Returned",1,0)</f>
        <v>0</v>
      </c>
      <c r="T8943">
        <v>2821.33</v>
      </c>
      <c r="U8943" s="2">
        <f>EOMONTH(SalesData[[#This Row],[Order Date]],0)</f>
        <v>45291</v>
      </c>
      <c r="V8943" s="9" t="str">
        <f>"Q"&amp;INT((MONTH(SalesData[[#This Row],[Order Date]])+2)/3)&amp;"-"&amp;YEAR(SalesData[[#This Row],[Order Date]])</f>
        <v>Q4-2023</v>
      </c>
    </row>
    <row r="8944" spans="1:22" x14ac:dyDescent="0.35">
      <c r="A8944" t="s">
        <v>9085</v>
      </c>
      <c r="B8944" s="1">
        <v>45289</v>
      </c>
      <c r="C8944" t="s">
        <v>49</v>
      </c>
      <c r="D8944" t="s">
        <v>27</v>
      </c>
      <c r="E8944">
        <v>1635401843</v>
      </c>
      <c r="F8944" t="s">
        <v>133</v>
      </c>
      <c r="G8944" t="s">
        <v>89</v>
      </c>
      <c r="H8944" t="s">
        <v>90</v>
      </c>
      <c r="I8944" t="s">
        <v>31</v>
      </c>
      <c r="J8944" t="s">
        <v>43</v>
      </c>
      <c r="K8944">
        <v>2794.54</v>
      </c>
      <c r="L8944">
        <v>739.74</v>
      </c>
      <c r="M8944" t="s">
        <v>43</v>
      </c>
      <c r="N8944">
        <v>0.26470903977040899</v>
      </c>
      <c r="O8944" t="s">
        <v>11351</v>
      </c>
      <c r="P8944" t="s">
        <v>11354</v>
      </c>
      <c r="R8944" t="s">
        <v>11353</v>
      </c>
      <c r="S8944">
        <f>IF(SalesData[[#This Row],[Return Status]]="Returned",1,0)</f>
        <v>0</v>
      </c>
      <c r="T8944">
        <v>207.68</v>
      </c>
      <c r="U8944" s="2">
        <f>EOMONTH(SalesData[[#This Row],[Order Date]],0)</f>
        <v>45291</v>
      </c>
      <c r="V8944" s="9" t="str">
        <f>"Q"&amp;INT((MONTH(SalesData[[#This Row],[Order Date]])+2)/3)&amp;"-"&amp;YEAR(SalesData[[#This Row],[Order Date]])</f>
        <v>Q4-2023</v>
      </c>
    </row>
    <row r="8945" spans="1:22" x14ac:dyDescent="0.35">
      <c r="A8945" t="s">
        <v>9086</v>
      </c>
      <c r="B8945" s="1">
        <v>45287</v>
      </c>
      <c r="C8945" t="s">
        <v>52</v>
      </c>
      <c r="D8945" t="s">
        <v>80</v>
      </c>
      <c r="E8945">
        <v>899822994</v>
      </c>
      <c r="F8945" t="s">
        <v>140</v>
      </c>
      <c r="G8945" t="s">
        <v>141</v>
      </c>
      <c r="H8945" t="s">
        <v>121</v>
      </c>
      <c r="I8945" t="s">
        <v>17</v>
      </c>
      <c r="J8945" t="s">
        <v>65</v>
      </c>
      <c r="K8945">
        <v>4016.47</v>
      </c>
      <c r="L8945">
        <v>714.76</v>
      </c>
      <c r="M8945" t="s">
        <v>65</v>
      </c>
      <c r="N8945">
        <v>0.177957260977923</v>
      </c>
      <c r="O8945" t="s">
        <v>11351</v>
      </c>
      <c r="P8945" t="s">
        <v>11352</v>
      </c>
      <c r="Q8945" t="s">
        <v>11369</v>
      </c>
      <c r="R8945" t="s">
        <v>11360</v>
      </c>
      <c r="S8945">
        <f>IF(SalesData[[#This Row],[Return Status]]="Returned",1,0)</f>
        <v>1</v>
      </c>
      <c r="T8945">
        <v>2793.38</v>
      </c>
      <c r="U8945" s="2">
        <f>EOMONTH(SalesData[[#This Row],[Order Date]],0)</f>
        <v>45291</v>
      </c>
      <c r="V8945" s="9" t="str">
        <f>"Q"&amp;INT((MONTH(SalesData[[#This Row],[Order Date]])+2)/3)&amp;"-"&amp;YEAR(SalesData[[#This Row],[Order Date]])</f>
        <v>Q4-2023</v>
      </c>
    </row>
    <row r="8946" spans="1:22" x14ac:dyDescent="0.35">
      <c r="A8946" t="s">
        <v>9087</v>
      </c>
      <c r="B8946" s="1">
        <v>45288</v>
      </c>
      <c r="C8946" t="s">
        <v>205</v>
      </c>
      <c r="D8946" t="s">
        <v>72</v>
      </c>
      <c r="E8946">
        <v>931261141</v>
      </c>
      <c r="F8946" t="s">
        <v>140</v>
      </c>
      <c r="G8946" t="s">
        <v>141</v>
      </c>
      <c r="H8946" t="s">
        <v>121</v>
      </c>
      <c r="I8946" t="s">
        <v>17</v>
      </c>
      <c r="J8946" t="s">
        <v>62</v>
      </c>
      <c r="K8946">
        <v>4472.59</v>
      </c>
      <c r="L8946">
        <v>433.35</v>
      </c>
      <c r="M8946" t="s">
        <v>62</v>
      </c>
      <c r="N8946">
        <v>9.6890168783635405E-2</v>
      </c>
      <c r="O8946" t="s">
        <v>11351</v>
      </c>
      <c r="P8946" t="s">
        <v>11356</v>
      </c>
      <c r="Q8946" t="s">
        <v>11369</v>
      </c>
      <c r="R8946" t="s">
        <v>11360</v>
      </c>
      <c r="S8946">
        <f>IF(SalesData[[#This Row],[Return Status]]="Returned",1,0)</f>
        <v>1</v>
      </c>
      <c r="T8946">
        <v>2793.38</v>
      </c>
      <c r="U8946" s="2">
        <f>EOMONTH(SalesData[[#This Row],[Order Date]],0)</f>
        <v>45291</v>
      </c>
      <c r="V8946" s="9" t="str">
        <f>"Q"&amp;INT((MONTH(SalesData[[#This Row],[Order Date]])+2)/3)&amp;"-"&amp;YEAR(SalesData[[#This Row],[Order Date]])</f>
        <v>Q4-2023</v>
      </c>
    </row>
    <row r="8947" spans="1:22" x14ac:dyDescent="0.35">
      <c r="A8947" t="s">
        <v>9088</v>
      </c>
      <c r="B8947" s="1">
        <v>45275</v>
      </c>
      <c r="C8947" t="s">
        <v>205</v>
      </c>
      <c r="D8947" t="s">
        <v>39</v>
      </c>
      <c r="E8947">
        <v>4050387482</v>
      </c>
      <c r="F8947" t="s">
        <v>78</v>
      </c>
      <c r="G8947" t="s">
        <v>859</v>
      </c>
      <c r="H8947" t="s">
        <v>16</v>
      </c>
      <c r="I8947" t="s">
        <v>17</v>
      </c>
      <c r="J8947" t="s">
        <v>65</v>
      </c>
      <c r="K8947">
        <v>3879.81</v>
      </c>
      <c r="L8947">
        <v>1039.6300000000001</v>
      </c>
      <c r="M8947" t="s">
        <v>65</v>
      </c>
      <c r="N8947">
        <v>0.26795899799216999</v>
      </c>
      <c r="O8947" t="s">
        <v>11351</v>
      </c>
      <c r="P8947" t="s">
        <v>11354</v>
      </c>
      <c r="R8947" t="s">
        <v>11353</v>
      </c>
      <c r="S8947">
        <f>IF(SalesData[[#This Row],[Return Status]]="Returned",1,0)</f>
        <v>0</v>
      </c>
      <c r="U8947" s="2">
        <f>EOMONTH(SalesData[[#This Row],[Order Date]],0)</f>
        <v>45291</v>
      </c>
      <c r="V8947" s="9" t="str">
        <f>"Q"&amp;INT((MONTH(SalesData[[#This Row],[Order Date]])+2)/3)&amp;"-"&amp;YEAR(SalesData[[#This Row],[Order Date]])</f>
        <v>Q4-2023</v>
      </c>
    </row>
    <row r="8948" spans="1:22" x14ac:dyDescent="0.35">
      <c r="A8948" t="s">
        <v>9089</v>
      </c>
      <c r="B8948" s="1">
        <v>45277</v>
      </c>
      <c r="C8948" t="s">
        <v>132</v>
      </c>
      <c r="D8948" t="s">
        <v>46</v>
      </c>
      <c r="E8948">
        <v>7250963457</v>
      </c>
      <c r="F8948" t="s">
        <v>172</v>
      </c>
      <c r="G8948" t="s">
        <v>141</v>
      </c>
      <c r="H8948" t="s">
        <v>121</v>
      </c>
      <c r="I8948" t="s">
        <v>17</v>
      </c>
      <c r="J8948" t="s">
        <v>43</v>
      </c>
      <c r="K8948">
        <v>4409.55</v>
      </c>
      <c r="L8948">
        <v>810.48</v>
      </c>
      <c r="M8948" t="s">
        <v>43</v>
      </c>
      <c r="N8948">
        <v>0.183801068136204</v>
      </c>
      <c r="O8948" t="s">
        <v>11351</v>
      </c>
      <c r="P8948" t="s">
        <v>11352</v>
      </c>
      <c r="R8948" t="s">
        <v>11353</v>
      </c>
      <c r="S8948">
        <f>IF(SalesData[[#This Row],[Return Status]]="Returned",1,0)</f>
        <v>0</v>
      </c>
      <c r="T8948">
        <v>2793.38</v>
      </c>
      <c r="U8948" s="2">
        <f>EOMONTH(SalesData[[#This Row],[Order Date]],0)</f>
        <v>45291</v>
      </c>
      <c r="V8948" s="9" t="str">
        <f>"Q"&amp;INT((MONTH(SalesData[[#This Row],[Order Date]])+2)/3)&amp;"-"&amp;YEAR(SalesData[[#This Row],[Order Date]])</f>
        <v>Q4-2023</v>
      </c>
    </row>
    <row r="8949" spans="1:22" x14ac:dyDescent="0.35">
      <c r="A8949" t="s">
        <v>9090</v>
      </c>
      <c r="B8949" s="1">
        <v>45279</v>
      </c>
      <c r="C8949" t="s">
        <v>325</v>
      </c>
      <c r="D8949" t="s">
        <v>46</v>
      </c>
      <c r="E8949">
        <v>4230856110</v>
      </c>
      <c r="F8949" t="s">
        <v>156</v>
      </c>
      <c r="G8949" t="s">
        <v>84</v>
      </c>
      <c r="H8949" t="s">
        <v>85</v>
      </c>
      <c r="I8949" t="s">
        <v>31</v>
      </c>
      <c r="J8949" t="s">
        <v>65</v>
      </c>
      <c r="K8949">
        <v>3299.55</v>
      </c>
      <c r="L8949">
        <v>877.76</v>
      </c>
      <c r="M8949" t="s">
        <v>65</v>
      </c>
      <c r="N8949">
        <v>0.266024154808989</v>
      </c>
      <c r="O8949" t="s">
        <v>11351</v>
      </c>
      <c r="P8949" t="s">
        <v>11354</v>
      </c>
      <c r="R8949" t="s">
        <v>11353</v>
      </c>
      <c r="S8949">
        <f>IF(SalesData[[#This Row],[Return Status]]="Returned",1,0)</f>
        <v>0</v>
      </c>
      <c r="T8949">
        <v>847.14</v>
      </c>
      <c r="U8949" s="2">
        <f>EOMONTH(SalesData[[#This Row],[Order Date]],0)</f>
        <v>45291</v>
      </c>
      <c r="V8949" s="9" t="str">
        <f>"Q"&amp;INT((MONTH(SalesData[[#This Row],[Order Date]])+2)/3)&amp;"-"&amp;YEAR(SalesData[[#This Row],[Order Date]])</f>
        <v>Q4-2023</v>
      </c>
    </row>
    <row r="8950" spans="1:22" x14ac:dyDescent="0.35">
      <c r="A8950" t="s">
        <v>9091</v>
      </c>
      <c r="B8950" s="1">
        <v>45261</v>
      </c>
      <c r="C8950" t="s">
        <v>132</v>
      </c>
      <c r="D8950" t="s">
        <v>72</v>
      </c>
      <c r="E8950">
        <v>6514260362</v>
      </c>
      <c r="F8950" t="s">
        <v>147</v>
      </c>
      <c r="G8950" t="s">
        <v>84</v>
      </c>
      <c r="H8950" t="s">
        <v>85</v>
      </c>
      <c r="I8950" t="s">
        <v>31</v>
      </c>
      <c r="J8950" t="s">
        <v>65</v>
      </c>
      <c r="K8950">
        <v>786.39</v>
      </c>
      <c r="L8950">
        <v>143.29</v>
      </c>
      <c r="M8950" t="s">
        <v>65</v>
      </c>
      <c r="N8950">
        <v>0.18221238825519101</v>
      </c>
      <c r="O8950" t="s">
        <v>11355</v>
      </c>
      <c r="P8950" t="s">
        <v>11352</v>
      </c>
      <c r="R8950" t="s">
        <v>11353</v>
      </c>
      <c r="S8950">
        <f>IF(SalesData[[#This Row],[Return Status]]="Returned",1,0)</f>
        <v>0</v>
      </c>
      <c r="T8950">
        <v>847.14</v>
      </c>
      <c r="U8950" s="2">
        <f>EOMONTH(SalesData[[#This Row],[Order Date]],0)</f>
        <v>45291</v>
      </c>
      <c r="V8950" s="9" t="str">
        <f>"Q"&amp;INT((MONTH(SalesData[[#This Row],[Order Date]])+2)/3)&amp;"-"&amp;YEAR(SalesData[[#This Row],[Order Date]])</f>
        <v>Q4-2023</v>
      </c>
    </row>
    <row r="8951" spans="1:22" x14ac:dyDescent="0.35">
      <c r="A8951" t="s">
        <v>9092</v>
      </c>
      <c r="B8951" s="1">
        <v>45289</v>
      </c>
      <c r="C8951" t="s">
        <v>67</v>
      </c>
      <c r="D8951" t="s">
        <v>99</v>
      </c>
      <c r="E8951">
        <v>884247772</v>
      </c>
      <c r="F8951" t="s">
        <v>107</v>
      </c>
      <c r="G8951" t="s">
        <v>15</v>
      </c>
      <c r="H8951" t="s">
        <v>16</v>
      </c>
      <c r="I8951" t="s">
        <v>17</v>
      </c>
      <c r="J8951" t="s">
        <v>19</v>
      </c>
      <c r="K8951">
        <v>798.41</v>
      </c>
      <c r="L8951">
        <v>117.03</v>
      </c>
      <c r="M8951" t="s">
        <v>19</v>
      </c>
      <c r="N8951">
        <v>0.14657882541551301</v>
      </c>
      <c r="O8951" t="s">
        <v>11355</v>
      </c>
      <c r="P8951" t="s">
        <v>11352</v>
      </c>
      <c r="R8951" t="s">
        <v>11353</v>
      </c>
      <c r="S8951">
        <f>IF(SalesData[[#This Row],[Return Status]]="Returned",1,0)</f>
        <v>0</v>
      </c>
      <c r="T8951">
        <v>2085.91</v>
      </c>
      <c r="U8951" s="2">
        <f>EOMONTH(SalesData[[#This Row],[Order Date]],0)</f>
        <v>45291</v>
      </c>
      <c r="V8951" s="9" t="str">
        <f>"Q"&amp;INT((MONTH(SalesData[[#This Row],[Order Date]])+2)/3)&amp;"-"&amp;YEAR(SalesData[[#This Row],[Order Date]])</f>
        <v>Q4-2023</v>
      </c>
    </row>
    <row r="8952" spans="1:22" x14ac:dyDescent="0.35">
      <c r="A8952" t="s">
        <v>9093</v>
      </c>
      <c r="B8952" s="1">
        <v>45264</v>
      </c>
      <c r="C8952" t="s">
        <v>87</v>
      </c>
      <c r="D8952" t="s">
        <v>80</v>
      </c>
      <c r="E8952">
        <v>3771577284</v>
      </c>
      <c r="F8952" t="s">
        <v>68</v>
      </c>
      <c r="G8952" t="s">
        <v>69</v>
      </c>
      <c r="H8952" t="s">
        <v>11357</v>
      </c>
      <c r="I8952" t="s">
        <v>31</v>
      </c>
      <c r="J8952" t="s">
        <v>18</v>
      </c>
      <c r="K8952">
        <v>1286.51</v>
      </c>
      <c r="L8952">
        <v>215.95</v>
      </c>
      <c r="M8952" t="s">
        <v>19</v>
      </c>
      <c r="N8952">
        <v>0.167857226138934</v>
      </c>
      <c r="O8952" t="s">
        <v>11351</v>
      </c>
      <c r="P8952" t="s">
        <v>11352</v>
      </c>
      <c r="R8952" t="s">
        <v>11353</v>
      </c>
      <c r="S8952">
        <f>IF(SalesData[[#This Row],[Return Status]]="Returned",1,0)</f>
        <v>0</v>
      </c>
      <c r="T8952">
        <v>2081.52</v>
      </c>
      <c r="U8952" s="2">
        <f>EOMONTH(SalesData[[#This Row],[Order Date]],0)</f>
        <v>45291</v>
      </c>
      <c r="V8952" s="9" t="str">
        <f>"Q"&amp;INT((MONTH(SalesData[[#This Row],[Order Date]])+2)/3)&amp;"-"&amp;YEAR(SalesData[[#This Row],[Order Date]])</f>
        <v>Q4-2023</v>
      </c>
    </row>
    <row r="8953" spans="1:22" x14ac:dyDescent="0.35">
      <c r="A8953" t="s">
        <v>9094</v>
      </c>
      <c r="B8953" s="1">
        <v>45263</v>
      </c>
      <c r="C8953" t="s">
        <v>94</v>
      </c>
      <c r="D8953" t="s">
        <v>46</v>
      </c>
      <c r="E8953">
        <v>3415646335</v>
      </c>
      <c r="F8953" t="s">
        <v>127</v>
      </c>
      <c r="G8953" t="s">
        <v>29</v>
      </c>
      <c r="H8953" t="s">
        <v>30</v>
      </c>
      <c r="I8953" t="s">
        <v>31</v>
      </c>
      <c r="J8953" t="s">
        <v>62</v>
      </c>
      <c r="K8953">
        <v>4735.45</v>
      </c>
      <c r="L8953">
        <v>1180</v>
      </c>
      <c r="M8953" t="s">
        <v>62</v>
      </c>
      <c r="N8953">
        <v>0.24918434362098599</v>
      </c>
      <c r="O8953" t="s">
        <v>11351</v>
      </c>
      <c r="P8953" t="s">
        <v>11354</v>
      </c>
      <c r="R8953" t="s">
        <v>11353</v>
      </c>
      <c r="S8953">
        <f>IF(SalesData[[#This Row],[Return Status]]="Returned",1,0)</f>
        <v>0</v>
      </c>
      <c r="T8953">
        <v>2788.38</v>
      </c>
      <c r="U8953" s="2">
        <f>EOMONTH(SalesData[[#This Row],[Order Date]],0)</f>
        <v>45291</v>
      </c>
      <c r="V8953" s="9" t="str">
        <f>"Q"&amp;INT((MONTH(SalesData[[#This Row],[Order Date]])+2)/3)&amp;"-"&amp;YEAR(SalesData[[#This Row],[Order Date]])</f>
        <v>Q4-2023</v>
      </c>
    </row>
    <row r="8954" spans="1:22" x14ac:dyDescent="0.35">
      <c r="A8954" t="s">
        <v>9095</v>
      </c>
      <c r="B8954" s="1">
        <v>45274</v>
      </c>
      <c r="C8954" t="s">
        <v>49</v>
      </c>
      <c r="D8954" t="s">
        <v>80</v>
      </c>
      <c r="E8954">
        <v>7668424152</v>
      </c>
      <c r="F8954" t="s">
        <v>206</v>
      </c>
      <c r="G8954" t="s">
        <v>89</v>
      </c>
      <c r="H8954" t="s">
        <v>90</v>
      </c>
      <c r="I8954" t="s">
        <v>31</v>
      </c>
      <c r="J8954" t="s">
        <v>19</v>
      </c>
      <c r="K8954">
        <v>1618.12</v>
      </c>
      <c r="L8954">
        <v>62.26</v>
      </c>
      <c r="M8954" t="s">
        <v>19</v>
      </c>
      <c r="N8954">
        <v>3.8476750797221501E-2</v>
      </c>
      <c r="O8954" t="s">
        <v>11351</v>
      </c>
      <c r="P8954" t="s">
        <v>11356</v>
      </c>
      <c r="R8954" t="s">
        <v>11353</v>
      </c>
      <c r="S8954">
        <f>IF(SalesData[[#This Row],[Return Status]]="Returned",1,0)</f>
        <v>0</v>
      </c>
      <c r="T8954">
        <v>207.68</v>
      </c>
      <c r="U8954" s="2">
        <f>EOMONTH(SalesData[[#This Row],[Order Date]],0)</f>
        <v>45291</v>
      </c>
      <c r="V8954" s="9" t="str">
        <f>"Q"&amp;INT((MONTH(SalesData[[#This Row],[Order Date]])+2)/3)&amp;"-"&amp;YEAR(SalesData[[#This Row],[Order Date]])</f>
        <v>Q4-2023</v>
      </c>
    </row>
    <row r="8955" spans="1:22" x14ac:dyDescent="0.35">
      <c r="A8955" t="s">
        <v>9096</v>
      </c>
      <c r="B8955" s="1">
        <v>45267</v>
      </c>
      <c r="C8955" t="s">
        <v>26</v>
      </c>
      <c r="D8955" t="s">
        <v>46</v>
      </c>
      <c r="E8955">
        <v>4376885914</v>
      </c>
      <c r="F8955" t="s">
        <v>53</v>
      </c>
      <c r="G8955" t="s">
        <v>54</v>
      </c>
      <c r="H8955" t="s">
        <v>55</v>
      </c>
      <c r="I8955" t="s">
        <v>31</v>
      </c>
      <c r="J8955" t="s">
        <v>62</v>
      </c>
      <c r="K8955">
        <v>3017.14</v>
      </c>
      <c r="L8955">
        <v>298.64999999999998</v>
      </c>
      <c r="M8955" t="s">
        <v>62</v>
      </c>
      <c r="N8955">
        <v>9.8984468735292402E-2</v>
      </c>
      <c r="O8955" t="s">
        <v>11351</v>
      </c>
      <c r="P8955" t="s">
        <v>11356</v>
      </c>
      <c r="Q8955" t="s">
        <v>11366</v>
      </c>
      <c r="R8955" t="s">
        <v>11360</v>
      </c>
      <c r="S8955">
        <f>IF(SalesData[[#This Row],[Return Status]]="Returned",1,0)</f>
        <v>1</v>
      </c>
      <c r="U8955" s="2">
        <f>EOMONTH(SalesData[[#This Row],[Order Date]],0)</f>
        <v>45291</v>
      </c>
      <c r="V8955" s="9" t="str">
        <f>"Q"&amp;INT((MONTH(SalesData[[#This Row],[Order Date]])+2)/3)&amp;"-"&amp;YEAR(SalesData[[#This Row],[Order Date]])</f>
        <v>Q4-2023</v>
      </c>
    </row>
    <row r="8956" spans="1:22" x14ac:dyDescent="0.35">
      <c r="A8956" t="s">
        <v>9097</v>
      </c>
      <c r="B8956" s="1">
        <v>45281</v>
      </c>
      <c r="C8956" t="s">
        <v>57</v>
      </c>
      <c r="D8956" t="s">
        <v>99</v>
      </c>
      <c r="E8956">
        <v>803563139</v>
      </c>
      <c r="F8956" t="s">
        <v>163</v>
      </c>
      <c r="G8956" t="s">
        <v>164</v>
      </c>
      <c r="H8956" t="s">
        <v>165</v>
      </c>
      <c r="I8956" t="s">
        <v>36</v>
      </c>
      <c r="J8956" t="s">
        <v>43</v>
      </c>
      <c r="K8956">
        <v>4280.8</v>
      </c>
      <c r="L8956">
        <v>681.88</v>
      </c>
      <c r="M8956" t="s">
        <v>43</v>
      </c>
      <c r="N8956">
        <v>0.15928798355447599</v>
      </c>
      <c r="O8956" t="s">
        <v>11351</v>
      </c>
      <c r="P8956" t="s">
        <v>11352</v>
      </c>
      <c r="R8956" t="s">
        <v>11353</v>
      </c>
      <c r="S8956">
        <f>IF(SalesData[[#This Row],[Return Status]]="Returned",1,0)</f>
        <v>0</v>
      </c>
      <c r="U8956" s="2">
        <f>EOMONTH(SalesData[[#This Row],[Order Date]],0)</f>
        <v>45291</v>
      </c>
      <c r="V8956" s="9" t="str">
        <f>"Q"&amp;INT((MONTH(SalesData[[#This Row],[Order Date]])+2)/3)&amp;"-"&amp;YEAR(SalesData[[#This Row],[Order Date]])</f>
        <v>Q4-2023</v>
      </c>
    </row>
    <row r="8957" spans="1:22" x14ac:dyDescent="0.35">
      <c r="A8957" t="s">
        <v>9098</v>
      </c>
      <c r="B8957" s="1">
        <v>45274</v>
      </c>
      <c r="C8957" t="s">
        <v>162</v>
      </c>
      <c r="D8957" t="s">
        <v>13</v>
      </c>
      <c r="E8957">
        <v>5480431025</v>
      </c>
      <c r="F8957" t="s">
        <v>107</v>
      </c>
      <c r="G8957" t="s">
        <v>15</v>
      </c>
      <c r="H8957" t="s">
        <v>16</v>
      </c>
      <c r="I8957" t="s">
        <v>17</v>
      </c>
      <c r="J8957" t="s">
        <v>61</v>
      </c>
      <c r="K8957">
        <v>3720.74</v>
      </c>
      <c r="L8957">
        <v>710.97</v>
      </c>
      <c r="M8957" t="s">
        <v>62</v>
      </c>
      <c r="N8957">
        <v>0.19108295661615701</v>
      </c>
      <c r="O8957" t="s">
        <v>11351</v>
      </c>
      <c r="P8957" t="s">
        <v>11352</v>
      </c>
      <c r="R8957" t="s">
        <v>11353</v>
      </c>
      <c r="S8957">
        <f>IF(SalesData[[#This Row],[Return Status]]="Returned",1,0)</f>
        <v>0</v>
      </c>
      <c r="T8957">
        <v>2085.91</v>
      </c>
      <c r="U8957" s="2">
        <f>EOMONTH(SalesData[[#This Row],[Order Date]],0)</f>
        <v>45291</v>
      </c>
      <c r="V8957" s="9" t="str">
        <f>"Q"&amp;INT((MONTH(SalesData[[#This Row],[Order Date]])+2)/3)&amp;"-"&amp;YEAR(SalesData[[#This Row],[Order Date]])</f>
        <v>Q4-2023</v>
      </c>
    </row>
    <row r="8958" spans="1:22" x14ac:dyDescent="0.35">
      <c r="A8958" t="s">
        <v>9099</v>
      </c>
      <c r="B8958" s="1">
        <v>45283</v>
      </c>
      <c r="C8958" t="s">
        <v>92</v>
      </c>
      <c r="D8958" t="s">
        <v>145</v>
      </c>
      <c r="E8958">
        <v>1397580791</v>
      </c>
      <c r="F8958" t="s">
        <v>50</v>
      </c>
      <c r="G8958" t="s">
        <v>34</v>
      </c>
      <c r="H8958" t="s">
        <v>35</v>
      </c>
      <c r="I8958" t="s">
        <v>36</v>
      </c>
      <c r="J8958" t="s">
        <v>19</v>
      </c>
      <c r="K8958">
        <v>1097.27</v>
      </c>
      <c r="L8958">
        <v>97.75</v>
      </c>
      <c r="M8958" t="s">
        <v>19</v>
      </c>
      <c r="N8958">
        <v>8.9084728462456797E-2</v>
      </c>
      <c r="O8958" t="s">
        <v>11351</v>
      </c>
      <c r="P8958" t="s">
        <v>11356</v>
      </c>
      <c r="R8958" t="s">
        <v>11353</v>
      </c>
      <c r="S8958">
        <f>IF(SalesData[[#This Row],[Return Status]]="Returned",1,0)</f>
        <v>0</v>
      </c>
      <c r="U8958" s="2">
        <f>EOMONTH(SalesData[[#This Row],[Order Date]],0)</f>
        <v>45291</v>
      </c>
      <c r="V8958" s="9" t="str">
        <f>"Q"&amp;INT((MONTH(SalesData[[#This Row],[Order Date]])+2)/3)&amp;"-"&amp;YEAR(SalesData[[#This Row],[Order Date]])</f>
        <v>Q4-2023</v>
      </c>
    </row>
    <row r="8959" spans="1:22" x14ac:dyDescent="0.35">
      <c r="A8959" t="s">
        <v>9100</v>
      </c>
      <c r="B8959" s="1">
        <v>45275</v>
      </c>
      <c r="C8959" t="s">
        <v>144</v>
      </c>
      <c r="D8959" t="s">
        <v>80</v>
      </c>
      <c r="E8959">
        <v>2258498933</v>
      </c>
      <c r="F8959" t="s">
        <v>181</v>
      </c>
      <c r="G8959" t="s">
        <v>54</v>
      </c>
      <c r="H8959" t="s">
        <v>11357</v>
      </c>
      <c r="I8959" t="s">
        <v>31</v>
      </c>
      <c r="J8959" t="s">
        <v>19</v>
      </c>
      <c r="K8959">
        <v>840.2</v>
      </c>
      <c r="L8959">
        <v>88.97</v>
      </c>
      <c r="M8959" t="s">
        <v>19</v>
      </c>
      <c r="N8959">
        <v>0.105891454415615</v>
      </c>
      <c r="O8959" t="s">
        <v>11355</v>
      </c>
      <c r="P8959" t="s">
        <v>11352</v>
      </c>
      <c r="R8959" t="s">
        <v>11353</v>
      </c>
      <c r="S8959">
        <f>IF(SalesData[[#This Row],[Return Status]]="Returned",1,0)</f>
        <v>0</v>
      </c>
      <c r="U8959" s="2">
        <f>EOMONTH(SalesData[[#This Row],[Order Date]],0)</f>
        <v>45291</v>
      </c>
      <c r="V8959" s="9" t="str">
        <f>"Q"&amp;INT((MONTH(SalesData[[#This Row],[Order Date]])+2)/3)&amp;"-"&amp;YEAR(SalesData[[#This Row],[Order Date]])</f>
        <v>Q4-2023</v>
      </c>
    </row>
    <row r="8960" spans="1:22" x14ac:dyDescent="0.35">
      <c r="A8960" t="s">
        <v>9101</v>
      </c>
      <c r="B8960" s="1">
        <v>45290</v>
      </c>
      <c r="C8960" t="s">
        <v>188</v>
      </c>
      <c r="D8960" t="s">
        <v>27</v>
      </c>
      <c r="E8960">
        <v>5626965502</v>
      </c>
      <c r="F8960" t="s">
        <v>53</v>
      </c>
      <c r="G8960" t="s">
        <v>54</v>
      </c>
      <c r="H8960" t="s">
        <v>11357</v>
      </c>
      <c r="I8960" t="s">
        <v>31</v>
      </c>
      <c r="J8960" t="s">
        <v>62</v>
      </c>
      <c r="K8960">
        <v>1025.46</v>
      </c>
      <c r="L8960">
        <v>154.56</v>
      </c>
      <c r="M8960" t="s">
        <v>62</v>
      </c>
      <c r="N8960">
        <v>0.15072260253934799</v>
      </c>
      <c r="O8960" t="s">
        <v>11351</v>
      </c>
      <c r="P8960" t="s">
        <v>11352</v>
      </c>
      <c r="R8960" t="s">
        <v>11353</v>
      </c>
      <c r="S8960">
        <f>IF(SalesData[[#This Row],[Return Status]]="Returned",1,0)</f>
        <v>0</v>
      </c>
      <c r="U8960" s="2">
        <f>EOMONTH(SalesData[[#This Row],[Order Date]],0)</f>
        <v>45291</v>
      </c>
      <c r="V8960" s="9" t="str">
        <f>"Q"&amp;INT((MONTH(SalesData[[#This Row],[Order Date]])+2)/3)&amp;"-"&amp;YEAR(SalesData[[#This Row],[Order Date]])</f>
        <v>Q4-2023</v>
      </c>
    </row>
    <row r="8961" spans="1:22" x14ac:dyDescent="0.35">
      <c r="A8961" t="s">
        <v>9102</v>
      </c>
      <c r="B8961" s="1">
        <v>45277</v>
      </c>
      <c r="C8961" t="s">
        <v>132</v>
      </c>
      <c r="D8961" t="s">
        <v>46</v>
      </c>
      <c r="E8961">
        <v>2140626726</v>
      </c>
      <c r="F8961" t="s">
        <v>154</v>
      </c>
      <c r="G8961" t="s">
        <v>29</v>
      </c>
      <c r="H8961" t="s">
        <v>30</v>
      </c>
      <c r="I8961" t="s">
        <v>31</v>
      </c>
      <c r="J8961" t="s">
        <v>19</v>
      </c>
      <c r="K8961">
        <v>4564.3900000000003</v>
      </c>
      <c r="L8961">
        <v>551.80999999999995</v>
      </c>
      <c r="M8961" t="s">
        <v>19</v>
      </c>
      <c r="N8961">
        <v>0.120894577369594</v>
      </c>
      <c r="O8961" t="s">
        <v>11351</v>
      </c>
      <c r="P8961" t="s">
        <v>11352</v>
      </c>
      <c r="R8961" t="s">
        <v>11353</v>
      </c>
      <c r="S8961">
        <f>IF(SalesData[[#This Row],[Return Status]]="Returned",1,0)</f>
        <v>0</v>
      </c>
      <c r="T8961">
        <v>2788.38</v>
      </c>
      <c r="U8961" s="2">
        <f>EOMONTH(SalesData[[#This Row],[Order Date]],0)</f>
        <v>45291</v>
      </c>
      <c r="V8961" s="9" t="str">
        <f>"Q"&amp;INT((MONTH(SalesData[[#This Row],[Order Date]])+2)/3)&amp;"-"&amp;YEAR(SalesData[[#This Row],[Order Date]])</f>
        <v>Q4-2023</v>
      </c>
    </row>
    <row r="8962" spans="1:22" x14ac:dyDescent="0.35">
      <c r="A8962" t="s">
        <v>9103</v>
      </c>
      <c r="B8962" s="1">
        <v>45288</v>
      </c>
      <c r="C8962" t="s">
        <v>94</v>
      </c>
      <c r="D8962" t="s">
        <v>80</v>
      </c>
      <c r="E8962">
        <v>4609872107</v>
      </c>
      <c r="F8962" t="s">
        <v>133</v>
      </c>
      <c r="G8962" t="s">
        <v>89</v>
      </c>
      <c r="H8962" t="s">
        <v>90</v>
      </c>
      <c r="I8962" t="s">
        <v>31</v>
      </c>
      <c r="J8962" t="s">
        <v>61</v>
      </c>
      <c r="K8962">
        <v>4650.29</v>
      </c>
      <c r="L8962">
        <v>686.93</v>
      </c>
      <c r="M8962" t="s">
        <v>62</v>
      </c>
      <c r="N8962">
        <v>0.14771766922062901</v>
      </c>
      <c r="O8962" t="s">
        <v>11351</v>
      </c>
      <c r="P8962" t="s">
        <v>11352</v>
      </c>
      <c r="R8962" t="s">
        <v>11353</v>
      </c>
      <c r="S8962">
        <f>IF(SalesData[[#This Row],[Return Status]]="Returned",1,0)</f>
        <v>0</v>
      </c>
      <c r="T8962">
        <v>207.68</v>
      </c>
      <c r="U8962" s="2">
        <f>EOMONTH(SalesData[[#This Row],[Order Date]],0)</f>
        <v>45291</v>
      </c>
      <c r="V8962" s="9" t="str">
        <f>"Q"&amp;INT((MONTH(SalesData[[#This Row],[Order Date]])+2)/3)&amp;"-"&amp;YEAR(SalesData[[#This Row],[Order Date]])</f>
        <v>Q4-2023</v>
      </c>
    </row>
    <row r="8963" spans="1:22" x14ac:dyDescent="0.35">
      <c r="A8963" t="s">
        <v>9104</v>
      </c>
      <c r="B8963" s="1">
        <v>45284</v>
      </c>
      <c r="C8963" t="s">
        <v>67</v>
      </c>
      <c r="D8963" t="s">
        <v>80</v>
      </c>
      <c r="E8963">
        <v>5710841454</v>
      </c>
      <c r="F8963" t="s">
        <v>120</v>
      </c>
      <c r="G8963" t="s">
        <v>141</v>
      </c>
      <c r="H8963" t="s">
        <v>121</v>
      </c>
      <c r="I8963" t="s">
        <v>17</v>
      </c>
      <c r="J8963" t="s">
        <v>65</v>
      </c>
      <c r="K8963">
        <v>3191.92</v>
      </c>
      <c r="L8963">
        <v>124.81</v>
      </c>
      <c r="M8963" t="s">
        <v>65</v>
      </c>
      <c r="N8963">
        <v>3.9101857189403198E-2</v>
      </c>
      <c r="O8963" t="s">
        <v>11351</v>
      </c>
      <c r="P8963" t="s">
        <v>11356</v>
      </c>
      <c r="R8963" t="s">
        <v>11353</v>
      </c>
      <c r="S8963">
        <f>IF(SalesData[[#This Row],[Return Status]]="Returned",1,0)</f>
        <v>0</v>
      </c>
      <c r="T8963">
        <v>2793.38</v>
      </c>
      <c r="U8963" s="2">
        <f>EOMONTH(SalesData[[#This Row],[Order Date]],0)</f>
        <v>45291</v>
      </c>
      <c r="V8963" s="9" t="str">
        <f>"Q"&amp;INT((MONTH(SalesData[[#This Row],[Order Date]])+2)/3)&amp;"-"&amp;YEAR(SalesData[[#This Row],[Order Date]])</f>
        <v>Q4-2023</v>
      </c>
    </row>
    <row r="8964" spans="1:22" x14ac:dyDescent="0.35">
      <c r="A8964" t="s">
        <v>9105</v>
      </c>
      <c r="B8964" s="1">
        <v>45280</v>
      </c>
      <c r="C8964" t="s">
        <v>106</v>
      </c>
      <c r="D8964" t="s">
        <v>39</v>
      </c>
      <c r="E8964">
        <v>549158159</v>
      </c>
      <c r="F8964" t="s">
        <v>154</v>
      </c>
      <c r="G8964" t="s">
        <v>29</v>
      </c>
      <c r="H8964" t="s">
        <v>30</v>
      </c>
      <c r="I8964" t="s">
        <v>31</v>
      </c>
      <c r="J8964" t="s">
        <v>62</v>
      </c>
      <c r="K8964">
        <v>2148.0100000000002</v>
      </c>
      <c r="L8964">
        <v>533.84</v>
      </c>
      <c r="M8964" t="s">
        <v>62</v>
      </c>
      <c r="N8964">
        <v>0.24852770704047</v>
      </c>
      <c r="O8964" t="s">
        <v>11351</v>
      </c>
      <c r="P8964" t="s">
        <v>11354</v>
      </c>
      <c r="R8964" t="s">
        <v>11353</v>
      </c>
      <c r="S8964">
        <f>IF(SalesData[[#This Row],[Return Status]]="Returned",1,0)</f>
        <v>0</v>
      </c>
      <c r="T8964">
        <v>2788.38</v>
      </c>
      <c r="U8964" s="2">
        <f>EOMONTH(SalesData[[#This Row],[Order Date]],0)</f>
        <v>45291</v>
      </c>
      <c r="V8964" s="9" t="str">
        <f>"Q"&amp;INT((MONTH(SalesData[[#This Row],[Order Date]])+2)/3)&amp;"-"&amp;YEAR(SalesData[[#This Row],[Order Date]])</f>
        <v>Q4-2023</v>
      </c>
    </row>
    <row r="8965" spans="1:22" x14ac:dyDescent="0.35">
      <c r="A8965" t="s">
        <v>9106</v>
      </c>
      <c r="B8965" s="1">
        <v>45269</v>
      </c>
      <c r="C8965" t="s">
        <v>57</v>
      </c>
      <c r="D8965" t="s">
        <v>72</v>
      </c>
      <c r="E8965">
        <v>6791229507</v>
      </c>
      <c r="F8965" t="s">
        <v>109</v>
      </c>
      <c r="G8965" t="s">
        <v>59</v>
      </c>
      <c r="H8965" t="s">
        <v>60</v>
      </c>
      <c r="I8965" t="s">
        <v>31</v>
      </c>
      <c r="J8965" t="s">
        <v>62</v>
      </c>
      <c r="K8965">
        <v>493.92</v>
      </c>
      <c r="L8965">
        <v>78.260000000000005</v>
      </c>
      <c r="M8965" t="s">
        <v>62</v>
      </c>
      <c r="N8965">
        <v>0.15844671201814101</v>
      </c>
      <c r="O8965" t="s">
        <v>11361</v>
      </c>
      <c r="P8965" t="s">
        <v>11352</v>
      </c>
      <c r="R8965" t="s">
        <v>11353</v>
      </c>
      <c r="S8965">
        <f>IF(SalesData[[#This Row],[Return Status]]="Returned",1,0)</f>
        <v>0</v>
      </c>
      <c r="T8965">
        <v>2183.56</v>
      </c>
      <c r="U8965" s="2">
        <f>EOMONTH(SalesData[[#This Row],[Order Date]],0)</f>
        <v>45291</v>
      </c>
      <c r="V8965" s="9" t="str">
        <f>"Q"&amp;INT((MONTH(SalesData[[#This Row],[Order Date]])+2)/3)&amp;"-"&amp;YEAR(SalesData[[#This Row],[Order Date]])</f>
        <v>Q4-2023</v>
      </c>
    </row>
    <row r="8966" spans="1:22" x14ac:dyDescent="0.35">
      <c r="A8966" t="s">
        <v>9107</v>
      </c>
      <c r="B8966" s="1">
        <v>45279</v>
      </c>
      <c r="C8966" t="s">
        <v>45</v>
      </c>
      <c r="D8966" t="s">
        <v>72</v>
      </c>
      <c r="E8966">
        <v>6198166361</v>
      </c>
      <c r="F8966" t="s">
        <v>147</v>
      </c>
      <c r="G8966" t="s">
        <v>251</v>
      </c>
      <c r="H8966" t="s">
        <v>85</v>
      </c>
      <c r="I8966" t="s">
        <v>31</v>
      </c>
      <c r="J8966" t="s">
        <v>62</v>
      </c>
      <c r="K8966">
        <v>335.56</v>
      </c>
      <c r="L8966">
        <v>83</v>
      </c>
      <c r="M8966" t="s">
        <v>62</v>
      </c>
      <c r="N8966">
        <v>0.24734771724877799</v>
      </c>
      <c r="O8966" t="s">
        <v>11361</v>
      </c>
      <c r="P8966" t="s">
        <v>11354</v>
      </c>
      <c r="R8966" t="s">
        <v>11353</v>
      </c>
      <c r="S8966">
        <f>IF(SalesData[[#This Row],[Return Status]]="Returned",1,0)</f>
        <v>0</v>
      </c>
      <c r="U8966" s="2">
        <f>EOMONTH(SalesData[[#This Row],[Order Date]],0)</f>
        <v>45291</v>
      </c>
      <c r="V8966" s="9" t="str">
        <f>"Q"&amp;INT((MONTH(SalesData[[#This Row],[Order Date]])+2)/3)&amp;"-"&amp;YEAR(SalesData[[#This Row],[Order Date]])</f>
        <v>Q4-2023</v>
      </c>
    </row>
    <row r="8967" spans="1:22" x14ac:dyDescent="0.35">
      <c r="A8967" t="s">
        <v>9108</v>
      </c>
      <c r="B8967" s="1">
        <v>45279</v>
      </c>
      <c r="C8967" t="s">
        <v>162</v>
      </c>
      <c r="D8967" t="s">
        <v>46</v>
      </c>
      <c r="E8967">
        <v>7597415181</v>
      </c>
      <c r="F8967" t="s">
        <v>103</v>
      </c>
      <c r="G8967" t="s">
        <v>23</v>
      </c>
      <c r="H8967" t="s">
        <v>24</v>
      </c>
      <c r="I8967" t="s">
        <v>17</v>
      </c>
      <c r="J8967" t="s">
        <v>61</v>
      </c>
      <c r="K8967">
        <v>1072.74</v>
      </c>
      <c r="L8967">
        <v>76.75</v>
      </c>
      <c r="M8967" t="s">
        <v>62</v>
      </c>
      <c r="N8967">
        <v>7.1545761321475804E-2</v>
      </c>
      <c r="O8967" t="s">
        <v>11351</v>
      </c>
      <c r="P8967" t="s">
        <v>11356</v>
      </c>
      <c r="R8967" t="s">
        <v>11353</v>
      </c>
      <c r="S8967">
        <f>IF(SalesData[[#This Row],[Return Status]]="Returned",1,0)</f>
        <v>0</v>
      </c>
      <c r="T8967">
        <v>2821.33</v>
      </c>
      <c r="U8967" s="2">
        <f>EOMONTH(SalesData[[#This Row],[Order Date]],0)</f>
        <v>45291</v>
      </c>
      <c r="V8967" s="9" t="str">
        <f>"Q"&amp;INT((MONTH(SalesData[[#This Row],[Order Date]])+2)/3)&amp;"-"&amp;YEAR(SalesData[[#This Row],[Order Date]])</f>
        <v>Q4-2023</v>
      </c>
    </row>
    <row r="8968" spans="1:22" x14ac:dyDescent="0.35">
      <c r="A8968" t="s">
        <v>9109</v>
      </c>
      <c r="B8968" s="1">
        <v>45270</v>
      </c>
      <c r="C8968" t="s">
        <v>92</v>
      </c>
      <c r="D8968" t="s">
        <v>46</v>
      </c>
      <c r="E8968">
        <v>5722706864</v>
      </c>
      <c r="F8968" t="s">
        <v>88</v>
      </c>
      <c r="G8968" t="s">
        <v>89</v>
      </c>
      <c r="H8968" t="s">
        <v>90</v>
      </c>
      <c r="I8968" t="s">
        <v>31</v>
      </c>
      <c r="J8968" t="s">
        <v>43</v>
      </c>
      <c r="K8968">
        <v>2027.47</v>
      </c>
      <c r="L8968">
        <v>593.20000000000005</v>
      </c>
      <c r="M8968" t="s">
        <v>43</v>
      </c>
      <c r="N8968">
        <v>0.29258139454591198</v>
      </c>
      <c r="O8968" t="s">
        <v>11351</v>
      </c>
      <c r="P8968" t="s">
        <v>11354</v>
      </c>
      <c r="R8968" t="s">
        <v>11353</v>
      </c>
      <c r="S8968">
        <f>IF(SalesData[[#This Row],[Return Status]]="Returned",1,0)</f>
        <v>0</v>
      </c>
      <c r="T8968">
        <v>207.68</v>
      </c>
      <c r="U8968" s="2">
        <f>EOMONTH(SalesData[[#This Row],[Order Date]],0)</f>
        <v>45291</v>
      </c>
      <c r="V8968" s="9" t="str">
        <f>"Q"&amp;INT((MONTH(SalesData[[#This Row],[Order Date]])+2)/3)&amp;"-"&amp;YEAR(SalesData[[#This Row],[Order Date]])</f>
        <v>Q4-2023</v>
      </c>
    </row>
    <row r="8969" spans="1:22" x14ac:dyDescent="0.35">
      <c r="A8969" t="s">
        <v>9110</v>
      </c>
      <c r="B8969" s="1">
        <v>45261</v>
      </c>
      <c r="C8969" t="s">
        <v>144</v>
      </c>
      <c r="D8969" t="s">
        <v>80</v>
      </c>
      <c r="E8969">
        <v>7086142751</v>
      </c>
      <c r="F8969" t="s">
        <v>387</v>
      </c>
      <c r="G8969" t="s">
        <v>89</v>
      </c>
      <c r="H8969" t="s">
        <v>90</v>
      </c>
      <c r="I8969" t="s">
        <v>31</v>
      </c>
      <c r="J8969" t="s">
        <v>19</v>
      </c>
      <c r="K8969">
        <v>454.2</v>
      </c>
      <c r="L8969">
        <v>82.64</v>
      </c>
      <c r="M8969" t="s">
        <v>19</v>
      </c>
      <c r="N8969">
        <v>0.18194627917217099</v>
      </c>
      <c r="O8969" t="s">
        <v>11361</v>
      </c>
      <c r="P8969" t="s">
        <v>11352</v>
      </c>
      <c r="R8969" t="s">
        <v>11353</v>
      </c>
      <c r="S8969">
        <f>IF(SalesData[[#This Row],[Return Status]]="Returned",1,0)</f>
        <v>0</v>
      </c>
      <c r="T8969">
        <v>207.68</v>
      </c>
      <c r="U8969" s="2">
        <f>EOMONTH(SalesData[[#This Row],[Order Date]],0)</f>
        <v>45291</v>
      </c>
      <c r="V8969" s="9" t="str">
        <f>"Q"&amp;INT((MONTH(SalesData[[#This Row],[Order Date]])+2)/3)&amp;"-"&amp;YEAR(SalesData[[#This Row],[Order Date]])</f>
        <v>Q4-2023</v>
      </c>
    </row>
    <row r="8970" spans="1:22" x14ac:dyDescent="0.35">
      <c r="A8970" t="s">
        <v>9111</v>
      </c>
      <c r="B8970" s="1">
        <v>45267</v>
      </c>
      <c r="C8970" t="s">
        <v>176</v>
      </c>
      <c r="D8970" t="s">
        <v>13</v>
      </c>
      <c r="E8970">
        <v>6650393529</v>
      </c>
      <c r="F8970" t="s">
        <v>410</v>
      </c>
      <c r="G8970" t="s">
        <v>11370</v>
      </c>
      <c r="H8970" t="s">
        <v>30</v>
      </c>
      <c r="I8970" t="s">
        <v>31</v>
      </c>
      <c r="J8970" t="s">
        <v>19</v>
      </c>
      <c r="K8970">
        <v>4045.45</v>
      </c>
      <c r="L8970">
        <v>203.98</v>
      </c>
      <c r="M8970" t="s">
        <v>19</v>
      </c>
      <c r="N8970">
        <v>5.04220791259316E-2</v>
      </c>
      <c r="O8970" t="s">
        <v>11351</v>
      </c>
      <c r="P8970" t="s">
        <v>11356</v>
      </c>
      <c r="R8970" t="s">
        <v>11353</v>
      </c>
      <c r="S8970">
        <f>IF(SalesData[[#This Row],[Return Status]]="Returned",1,0)</f>
        <v>0</v>
      </c>
      <c r="U8970" s="2">
        <f>EOMONTH(SalesData[[#This Row],[Order Date]],0)</f>
        <v>45291</v>
      </c>
      <c r="V8970" s="9" t="str">
        <f>"Q"&amp;INT((MONTH(SalesData[[#This Row],[Order Date]])+2)/3)&amp;"-"&amp;YEAR(SalesData[[#This Row],[Order Date]])</f>
        <v>Q4-2023</v>
      </c>
    </row>
    <row r="8971" spans="1:22" x14ac:dyDescent="0.35">
      <c r="A8971" t="s">
        <v>9112</v>
      </c>
      <c r="B8971" s="1">
        <v>45271</v>
      </c>
      <c r="C8971" t="s">
        <v>194</v>
      </c>
      <c r="D8971" t="s">
        <v>13</v>
      </c>
      <c r="E8971">
        <v>5973491406</v>
      </c>
      <c r="F8971" t="s">
        <v>33</v>
      </c>
      <c r="G8971" t="s">
        <v>34</v>
      </c>
      <c r="H8971" t="s">
        <v>35</v>
      </c>
      <c r="I8971" t="s">
        <v>36</v>
      </c>
      <c r="J8971" t="s">
        <v>62</v>
      </c>
      <c r="K8971">
        <v>804.03</v>
      </c>
      <c r="L8971">
        <v>182.57</v>
      </c>
      <c r="M8971" t="s">
        <v>62</v>
      </c>
      <c r="N8971">
        <v>0.227068641717349</v>
      </c>
      <c r="O8971" t="s">
        <v>11355</v>
      </c>
      <c r="P8971" t="s">
        <v>11354</v>
      </c>
      <c r="R8971" t="s">
        <v>11353</v>
      </c>
      <c r="S8971">
        <f>IF(SalesData[[#This Row],[Return Status]]="Returned",1,0)</f>
        <v>0</v>
      </c>
      <c r="U8971" s="2">
        <f>EOMONTH(SalesData[[#This Row],[Order Date]],0)</f>
        <v>45291</v>
      </c>
      <c r="V8971" s="9" t="str">
        <f>"Q"&amp;INT((MONTH(SalesData[[#This Row],[Order Date]])+2)/3)&amp;"-"&amp;YEAR(SalesData[[#This Row],[Order Date]])</f>
        <v>Q4-2023</v>
      </c>
    </row>
    <row r="8972" spans="1:22" x14ac:dyDescent="0.35">
      <c r="A8972" t="s">
        <v>9113</v>
      </c>
      <c r="B8972" s="1">
        <v>45268</v>
      </c>
      <c r="C8972" t="s">
        <v>194</v>
      </c>
      <c r="D8972" t="s">
        <v>27</v>
      </c>
      <c r="E8972">
        <v>475190226</v>
      </c>
      <c r="F8972" t="s">
        <v>116</v>
      </c>
      <c r="G8972" t="s">
        <v>74</v>
      </c>
      <c r="H8972" t="s">
        <v>75</v>
      </c>
      <c r="I8972" t="s">
        <v>36</v>
      </c>
      <c r="J8972" t="s">
        <v>42</v>
      </c>
      <c r="K8972">
        <v>3375.48</v>
      </c>
      <c r="L8972">
        <v>538.77</v>
      </c>
      <c r="M8972" t="s">
        <v>43</v>
      </c>
      <c r="N8972">
        <v>0.15961285506061401</v>
      </c>
      <c r="O8972" t="s">
        <v>11351</v>
      </c>
      <c r="P8972" t="s">
        <v>11352</v>
      </c>
      <c r="R8972" t="s">
        <v>11353</v>
      </c>
      <c r="S8972">
        <f>IF(SalesData[[#This Row],[Return Status]]="Returned",1,0)</f>
        <v>0</v>
      </c>
      <c r="T8972">
        <v>2420.2800000000002</v>
      </c>
      <c r="U8972" s="2">
        <f>EOMONTH(SalesData[[#This Row],[Order Date]],0)</f>
        <v>45291</v>
      </c>
      <c r="V8972" s="9" t="str">
        <f>"Q"&amp;INT((MONTH(SalesData[[#This Row],[Order Date]])+2)/3)&amp;"-"&amp;YEAR(SalesData[[#This Row],[Order Date]])</f>
        <v>Q4-2023</v>
      </c>
    </row>
    <row r="8973" spans="1:22" x14ac:dyDescent="0.35">
      <c r="A8973" t="s">
        <v>9114</v>
      </c>
      <c r="B8973" s="1">
        <v>45288</v>
      </c>
      <c r="C8973" t="s">
        <v>87</v>
      </c>
      <c r="D8973" t="s">
        <v>39</v>
      </c>
      <c r="E8973">
        <v>8327186645</v>
      </c>
      <c r="F8973" t="s">
        <v>114</v>
      </c>
      <c r="G8973" t="s">
        <v>11378</v>
      </c>
      <c r="H8973" t="s">
        <v>60</v>
      </c>
      <c r="I8973" t="s">
        <v>31</v>
      </c>
      <c r="J8973" t="s">
        <v>42</v>
      </c>
      <c r="K8973">
        <v>4525.3999999999996</v>
      </c>
      <c r="L8973">
        <v>577.25</v>
      </c>
      <c r="M8973" t="s">
        <v>43</v>
      </c>
      <c r="N8973">
        <v>0.127557784947187</v>
      </c>
      <c r="O8973" t="s">
        <v>11351</v>
      </c>
      <c r="P8973" t="s">
        <v>11352</v>
      </c>
      <c r="R8973" t="s">
        <v>11353</v>
      </c>
      <c r="S8973">
        <f>IF(SalesData[[#This Row],[Return Status]]="Returned",1,0)</f>
        <v>0</v>
      </c>
      <c r="U8973" s="2">
        <f>EOMONTH(SalesData[[#This Row],[Order Date]],0)</f>
        <v>45291</v>
      </c>
      <c r="V8973" s="9" t="str">
        <f>"Q"&amp;INT((MONTH(SalesData[[#This Row],[Order Date]])+2)/3)&amp;"-"&amp;YEAR(SalesData[[#This Row],[Order Date]])</f>
        <v>Q4-2023</v>
      </c>
    </row>
    <row r="8974" spans="1:22" x14ac:dyDescent="0.35">
      <c r="A8974" t="s">
        <v>9115</v>
      </c>
      <c r="B8974" s="1">
        <v>45285</v>
      </c>
      <c r="C8974" t="s">
        <v>12</v>
      </c>
      <c r="D8974" t="s">
        <v>39</v>
      </c>
      <c r="E8974">
        <v>56169647</v>
      </c>
      <c r="F8974" t="s">
        <v>168</v>
      </c>
      <c r="G8974" t="s">
        <v>54</v>
      </c>
      <c r="H8974" t="s">
        <v>55</v>
      </c>
      <c r="I8974" t="s">
        <v>31</v>
      </c>
      <c r="J8974" t="s">
        <v>18</v>
      </c>
      <c r="K8974">
        <v>1190.44</v>
      </c>
      <c r="L8974">
        <v>348.82</v>
      </c>
      <c r="M8974" t="s">
        <v>19</v>
      </c>
      <c r="N8974">
        <v>0.29301770773831498</v>
      </c>
      <c r="O8974" t="s">
        <v>11351</v>
      </c>
      <c r="P8974" t="s">
        <v>11354</v>
      </c>
      <c r="R8974" t="s">
        <v>11353</v>
      </c>
      <c r="S8974">
        <f>IF(SalesData[[#This Row],[Return Status]]="Returned",1,0)</f>
        <v>0</v>
      </c>
      <c r="U8974" s="2">
        <f>EOMONTH(SalesData[[#This Row],[Order Date]],0)</f>
        <v>45291</v>
      </c>
      <c r="V8974" s="9" t="str">
        <f>"Q"&amp;INT((MONTH(SalesData[[#This Row],[Order Date]])+2)/3)&amp;"-"&amp;YEAR(SalesData[[#This Row],[Order Date]])</f>
        <v>Q4-2023</v>
      </c>
    </row>
    <row r="8975" spans="1:22" x14ac:dyDescent="0.35">
      <c r="A8975" t="s">
        <v>9116</v>
      </c>
      <c r="B8975" s="1">
        <v>45286</v>
      </c>
      <c r="C8975" t="s">
        <v>67</v>
      </c>
      <c r="D8975" t="s">
        <v>80</v>
      </c>
      <c r="E8975">
        <v>8271818793</v>
      </c>
      <c r="F8975" t="s">
        <v>64</v>
      </c>
      <c r="G8975" t="s">
        <v>15</v>
      </c>
      <c r="H8975" t="s">
        <v>11357</v>
      </c>
      <c r="I8975" t="s">
        <v>17</v>
      </c>
      <c r="J8975" t="s">
        <v>18</v>
      </c>
      <c r="K8975">
        <v>3307.31</v>
      </c>
      <c r="L8975">
        <v>465.08</v>
      </c>
      <c r="M8975" t="s">
        <v>19</v>
      </c>
      <c r="N8975">
        <v>0.14062183466321601</v>
      </c>
      <c r="O8975" t="s">
        <v>11351</v>
      </c>
      <c r="P8975" t="s">
        <v>11352</v>
      </c>
      <c r="R8975" t="s">
        <v>11353</v>
      </c>
      <c r="S8975">
        <f>IF(SalesData[[#This Row],[Return Status]]="Returned",1,0)</f>
        <v>0</v>
      </c>
      <c r="T8975">
        <v>2085.91</v>
      </c>
      <c r="U8975" s="2">
        <f>EOMONTH(SalesData[[#This Row],[Order Date]],0)</f>
        <v>45291</v>
      </c>
      <c r="V8975" s="9" t="str">
        <f>"Q"&amp;INT((MONTH(SalesData[[#This Row],[Order Date]])+2)/3)&amp;"-"&amp;YEAR(SalesData[[#This Row],[Order Date]])</f>
        <v>Q4-2023</v>
      </c>
    </row>
    <row r="8976" spans="1:22" x14ac:dyDescent="0.35">
      <c r="A8976" t="s">
        <v>9117</v>
      </c>
      <c r="B8976" s="1">
        <v>45273</v>
      </c>
      <c r="C8976" t="s">
        <v>176</v>
      </c>
      <c r="D8976" t="s">
        <v>145</v>
      </c>
      <c r="E8976">
        <v>8273397542</v>
      </c>
      <c r="F8976" t="s">
        <v>185</v>
      </c>
      <c r="G8976" t="s">
        <v>164</v>
      </c>
      <c r="H8976" t="s">
        <v>165</v>
      </c>
      <c r="I8976" t="s">
        <v>36</v>
      </c>
      <c r="J8976" t="s">
        <v>65</v>
      </c>
      <c r="K8976">
        <v>557.70000000000005</v>
      </c>
      <c r="L8976">
        <v>93.11</v>
      </c>
      <c r="M8976" t="s">
        <v>65</v>
      </c>
      <c r="N8976">
        <v>0.16695355926125199</v>
      </c>
      <c r="O8976" t="s">
        <v>11355</v>
      </c>
      <c r="P8976" t="s">
        <v>11352</v>
      </c>
      <c r="R8976" t="s">
        <v>11353</v>
      </c>
      <c r="S8976">
        <f>IF(SalesData[[#This Row],[Return Status]]="Returned",1,0)</f>
        <v>0</v>
      </c>
      <c r="U8976" s="2">
        <f>EOMONTH(SalesData[[#This Row],[Order Date]],0)</f>
        <v>45291</v>
      </c>
      <c r="V8976" s="9" t="str">
        <f>"Q"&amp;INT((MONTH(SalesData[[#This Row],[Order Date]])+2)/3)&amp;"-"&amp;YEAR(SalesData[[#This Row],[Order Date]])</f>
        <v>Q4-2023</v>
      </c>
    </row>
    <row r="8977" spans="1:22" x14ac:dyDescent="0.35">
      <c r="A8977" t="s">
        <v>9118</v>
      </c>
      <c r="B8977" s="1">
        <v>45283</v>
      </c>
      <c r="C8977" t="s">
        <v>26</v>
      </c>
      <c r="D8977" t="s">
        <v>39</v>
      </c>
      <c r="E8977">
        <v>6299508939</v>
      </c>
      <c r="F8977" t="s">
        <v>103</v>
      </c>
      <c r="G8977" t="s">
        <v>11368</v>
      </c>
      <c r="H8977" t="s">
        <v>24</v>
      </c>
      <c r="I8977" t="s">
        <v>17</v>
      </c>
      <c r="J8977" t="s">
        <v>65</v>
      </c>
      <c r="K8977">
        <v>4708.12</v>
      </c>
      <c r="L8977">
        <v>933.69</v>
      </c>
      <c r="M8977" t="s">
        <v>65</v>
      </c>
      <c r="N8977">
        <v>0.198314826300094</v>
      </c>
      <c r="O8977" t="s">
        <v>11351</v>
      </c>
      <c r="P8977" t="s">
        <v>11352</v>
      </c>
      <c r="R8977" t="s">
        <v>11353</v>
      </c>
      <c r="S8977">
        <f>IF(SalesData[[#This Row],[Return Status]]="Returned",1,0)</f>
        <v>0</v>
      </c>
      <c r="U8977" s="2">
        <f>EOMONTH(SalesData[[#This Row],[Order Date]],0)</f>
        <v>45291</v>
      </c>
      <c r="V8977" s="9" t="str">
        <f>"Q"&amp;INT((MONTH(SalesData[[#This Row],[Order Date]])+2)/3)&amp;"-"&amp;YEAR(SalesData[[#This Row],[Order Date]])</f>
        <v>Q4-2023</v>
      </c>
    </row>
    <row r="8978" spans="1:22" x14ac:dyDescent="0.35">
      <c r="A8978" t="s">
        <v>9119</v>
      </c>
      <c r="B8978" s="1">
        <v>45286</v>
      </c>
      <c r="C8978" t="s">
        <v>149</v>
      </c>
      <c r="D8978" t="s">
        <v>72</v>
      </c>
      <c r="E8978">
        <v>5878675776</v>
      </c>
      <c r="F8978" t="s">
        <v>410</v>
      </c>
      <c r="G8978" t="s">
        <v>29</v>
      </c>
      <c r="H8978" t="s">
        <v>30</v>
      </c>
      <c r="I8978" t="s">
        <v>31</v>
      </c>
      <c r="J8978" t="s">
        <v>62</v>
      </c>
      <c r="K8978">
        <v>2757.29</v>
      </c>
      <c r="L8978">
        <v>637.62</v>
      </c>
      <c r="M8978" t="s">
        <v>62</v>
      </c>
      <c r="N8978">
        <v>0.231248798639244</v>
      </c>
      <c r="O8978" t="s">
        <v>11351</v>
      </c>
      <c r="P8978" t="s">
        <v>11354</v>
      </c>
      <c r="R8978" t="s">
        <v>11353</v>
      </c>
      <c r="S8978">
        <f>IF(SalesData[[#This Row],[Return Status]]="Returned",1,0)</f>
        <v>0</v>
      </c>
      <c r="T8978">
        <v>2788.38</v>
      </c>
      <c r="U8978" s="2">
        <f>EOMONTH(SalesData[[#This Row],[Order Date]],0)</f>
        <v>45291</v>
      </c>
      <c r="V8978" s="9" t="str">
        <f>"Q"&amp;INT((MONTH(SalesData[[#This Row],[Order Date]])+2)/3)&amp;"-"&amp;YEAR(SalesData[[#This Row],[Order Date]])</f>
        <v>Q4-2023</v>
      </c>
    </row>
    <row r="8979" spans="1:22" x14ac:dyDescent="0.35">
      <c r="A8979" t="s">
        <v>9120</v>
      </c>
      <c r="B8979" s="1">
        <v>45264</v>
      </c>
      <c r="C8979" t="s">
        <v>106</v>
      </c>
      <c r="D8979" t="s">
        <v>39</v>
      </c>
      <c r="E8979">
        <v>7783759368</v>
      </c>
      <c r="F8979" t="s">
        <v>28</v>
      </c>
      <c r="G8979" t="s">
        <v>29</v>
      </c>
      <c r="H8979" t="s">
        <v>30</v>
      </c>
      <c r="I8979" t="s">
        <v>31</v>
      </c>
      <c r="J8979" t="s">
        <v>65</v>
      </c>
      <c r="K8979">
        <v>4894.25</v>
      </c>
      <c r="L8979">
        <v>1273.7</v>
      </c>
      <c r="M8979" t="s">
        <v>65</v>
      </c>
      <c r="N8979">
        <v>0.260244164070082</v>
      </c>
      <c r="O8979" t="s">
        <v>11351</v>
      </c>
      <c r="P8979" t="s">
        <v>11354</v>
      </c>
      <c r="Q8979" t="s">
        <v>11365</v>
      </c>
      <c r="R8979" t="s">
        <v>11360</v>
      </c>
      <c r="S8979">
        <f>IF(SalesData[[#This Row],[Return Status]]="Returned",1,0)</f>
        <v>1</v>
      </c>
      <c r="T8979">
        <v>2788.38</v>
      </c>
      <c r="U8979" s="2">
        <f>EOMONTH(SalesData[[#This Row],[Order Date]],0)</f>
        <v>45291</v>
      </c>
      <c r="V8979" s="9" t="str">
        <f>"Q"&amp;INT((MONTH(SalesData[[#This Row],[Order Date]])+2)/3)&amp;"-"&amp;YEAR(SalesData[[#This Row],[Order Date]])</f>
        <v>Q4-2023</v>
      </c>
    </row>
    <row r="8980" spans="1:22" x14ac:dyDescent="0.35">
      <c r="A8980" t="s">
        <v>9121</v>
      </c>
      <c r="B8980" s="1">
        <v>45272</v>
      </c>
      <c r="C8980" t="s">
        <v>52</v>
      </c>
      <c r="D8980" t="s">
        <v>13</v>
      </c>
      <c r="E8980">
        <v>6683208534</v>
      </c>
      <c r="F8980" t="s">
        <v>206</v>
      </c>
      <c r="G8980" t="s">
        <v>11379</v>
      </c>
      <c r="H8980" t="s">
        <v>90</v>
      </c>
      <c r="I8980" t="s">
        <v>31</v>
      </c>
      <c r="J8980" t="s">
        <v>43</v>
      </c>
      <c r="K8980">
        <v>715.41</v>
      </c>
      <c r="L8980">
        <v>64.739999999999995</v>
      </c>
      <c r="M8980" t="s">
        <v>43</v>
      </c>
      <c r="N8980">
        <v>9.0493563131630803E-2</v>
      </c>
      <c r="O8980" t="s">
        <v>11355</v>
      </c>
      <c r="P8980" t="s">
        <v>11356</v>
      </c>
      <c r="R8980" t="s">
        <v>11353</v>
      </c>
      <c r="S8980">
        <f>IF(SalesData[[#This Row],[Return Status]]="Returned",1,0)</f>
        <v>0</v>
      </c>
      <c r="U8980" s="2">
        <f>EOMONTH(SalesData[[#This Row],[Order Date]],0)</f>
        <v>45291</v>
      </c>
      <c r="V8980" s="9" t="str">
        <f>"Q"&amp;INT((MONTH(SalesData[[#This Row],[Order Date]])+2)/3)&amp;"-"&amp;YEAR(SalesData[[#This Row],[Order Date]])</f>
        <v>Q4-2023</v>
      </c>
    </row>
    <row r="8981" spans="1:22" x14ac:dyDescent="0.35">
      <c r="A8981" t="s">
        <v>9122</v>
      </c>
      <c r="B8981" s="1">
        <v>45274</v>
      </c>
      <c r="C8981" t="s">
        <v>26</v>
      </c>
      <c r="D8981" t="s">
        <v>39</v>
      </c>
      <c r="E8981">
        <v>4859227920</v>
      </c>
      <c r="F8981" t="s">
        <v>357</v>
      </c>
      <c r="G8981" t="s">
        <v>164</v>
      </c>
      <c r="H8981" t="s">
        <v>165</v>
      </c>
      <c r="I8981" t="s">
        <v>36</v>
      </c>
      <c r="J8981" t="s">
        <v>19</v>
      </c>
      <c r="K8981">
        <v>3746.58</v>
      </c>
      <c r="L8981">
        <v>114.16</v>
      </c>
      <c r="M8981" t="s">
        <v>19</v>
      </c>
      <c r="N8981">
        <v>3.0470455722285399E-2</v>
      </c>
      <c r="O8981" t="s">
        <v>11351</v>
      </c>
      <c r="P8981" t="s">
        <v>11356</v>
      </c>
      <c r="R8981" t="s">
        <v>11353</v>
      </c>
      <c r="S8981">
        <f>IF(SalesData[[#This Row],[Return Status]]="Returned",1,0)</f>
        <v>0</v>
      </c>
      <c r="U8981" s="2">
        <f>EOMONTH(SalesData[[#This Row],[Order Date]],0)</f>
        <v>45291</v>
      </c>
      <c r="V8981" s="9" t="str">
        <f>"Q"&amp;INT((MONTH(SalesData[[#This Row],[Order Date]])+2)/3)&amp;"-"&amp;YEAR(SalesData[[#This Row],[Order Date]])</f>
        <v>Q4-2023</v>
      </c>
    </row>
    <row r="8982" spans="1:22" x14ac:dyDescent="0.35">
      <c r="A8982" t="s">
        <v>9123</v>
      </c>
      <c r="B8982" s="1">
        <v>45263</v>
      </c>
      <c r="C8982" t="s">
        <v>184</v>
      </c>
      <c r="D8982" t="s">
        <v>80</v>
      </c>
      <c r="E8982">
        <v>6106554431</v>
      </c>
      <c r="F8982" t="s">
        <v>28</v>
      </c>
      <c r="G8982" t="s">
        <v>29</v>
      </c>
      <c r="H8982" t="s">
        <v>30</v>
      </c>
      <c r="I8982" t="s">
        <v>31</v>
      </c>
      <c r="J8982" t="s">
        <v>61</v>
      </c>
      <c r="K8982">
        <v>245.67</v>
      </c>
      <c r="L8982">
        <v>72.62</v>
      </c>
      <c r="M8982" t="s">
        <v>62</v>
      </c>
      <c r="N8982">
        <v>0.29559978833394401</v>
      </c>
      <c r="O8982" t="s">
        <v>11361</v>
      </c>
      <c r="P8982" t="s">
        <v>11354</v>
      </c>
      <c r="R8982" t="s">
        <v>11353</v>
      </c>
      <c r="S8982">
        <f>IF(SalesData[[#This Row],[Return Status]]="Returned",1,0)</f>
        <v>0</v>
      </c>
      <c r="T8982">
        <v>2788.38</v>
      </c>
      <c r="U8982" s="2">
        <f>EOMONTH(SalesData[[#This Row],[Order Date]],0)</f>
        <v>45291</v>
      </c>
      <c r="V8982" s="9" t="str">
        <f>"Q"&amp;INT((MONTH(SalesData[[#This Row],[Order Date]])+2)/3)&amp;"-"&amp;YEAR(SalesData[[#This Row],[Order Date]])</f>
        <v>Q4-2023</v>
      </c>
    </row>
    <row r="8983" spans="1:22" x14ac:dyDescent="0.35">
      <c r="A8983" t="s">
        <v>9124</v>
      </c>
      <c r="B8983" s="1">
        <v>45271</v>
      </c>
      <c r="C8983" t="s">
        <v>49</v>
      </c>
      <c r="D8983" t="s">
        <v>39</v>
      </c>
      <c r="E8983">
        <v>9767918691</v>
      </c>
      <c r="F8983" t="s">
        <v>73</v>
      </c>
      <c r="G8983" t="s">
        <v>545</v>
      </c>
      <c r="H8983" t="s">
        <v>11357</v>
      </c>
      <c r="I8983" t="s">
        <v>36</v>
      </c>
      <c r="J8983" t="s">
        <v>19</v>
      </c>
      <c r="K8983">
        <v>1591.84</v>
      </c>
      <c r="L8983">
        <v>475.11</v>
      </c>
      <c r="M8983" t="s">
        <v>19</v>
      </c>
      <c r="N8983">
        <v>0.29846592622374102</v>
      </c>
      <c r="O8983" t="s">
        <v>11351</v>
      </c>
      <c r="P8983" t="s">
        <v>11354</v>
      </c>
      <c r="R8983" t="s">
        <v>11353</v>
      </c>
      <c r="S8983">
        <f>IF(SalesData[[#This Row],[Return Status]]="Returned",1,0)</f>
        <v>0</v>
      </c>
      <c r="U8983" s="2">
        <f>EOMONTH(SalesData[[#This Row],[Order Date]],0)</f>
        <v>45291</v>
      </c>
      <c r="V8983" s="9" t="str">
        <f>"Q"&amp;INT((MONTH(SalesData[[#This Row],[Order Date]])+2)/3)&amp;"-"&amp;YEAR(SalesData[[#This Row],[Order Date]])</f>
        <v>Q4-2023</v>
      </c>
    </row>
    <row r="8984" spans="1:22" x14ac:dyDescent="0.35">
      <c r="A8984" t="s">
        <v>9125</v>
      </c>
      <c r="B8984" s="1">
        <v>45265</v>
      </c>
      <c r="C8984" t="s">
        <v>92</v>
      </c>
      <c r="D8984" t="s">
        <v>13</v>
      </c>
      <c r="E8984">
        <v>550244207</v>
      </c>
      <c r="F8984" t="s">
        <v>47</v>
      </c>
      <c r="G8984" t="s">
        <v>212</v>
      </c>
      <c r="H8984" t="s">
        <v>24</v>
      </c>
      <c r="I8984" t="s">
        <v>17</v>
      </c>
      <c r="J8984" t="s">
        <v>43</v>
      </c>
      <c r="K8984">
        <v>2737.76</v>
      </c>
      <c r="L8984">
        <v>764.75</v>
      </c>
      <c r="M8984" t="s">
        <v>43</v>
      </c>
      <c r="N8984">
        <v>0.279334200222079</v>
      </c>
      <c r="O8984" t="s">
        <v>11351</v>
      </c>
      <c r="P8984" t="s">
        <v>11354</v>
      </c>
      <c r="Q8984" t="s">
        <v>11372</v>
      </c>
      <c r="R8984" t="s">
        <v>11360</v>
      </c>
      <c r="S8984">
        <f>IF(SalesData[[#This Row],[Return Status]]="Returned",1,0)</f>
        <v>1</v>
      </c>
      <c r="U8984" s="2">
        <f>EOMONTH(SalesData[[#This Row],[Order Date]],0)</f>
        <v>45291</v>
      </c>
      <c r="V8984" s="9" t="str">
        <f>"Q"&amp;INT((MONTH(SalesData[[#This Row],[Order Date]])+2)/3)&amp;"-"&amp;YEAR(SalesData[[#This Row],[Order Date]])</f>
        <v>Q4-2023</v>
      </c>
    </row>
    <row r="8985" spans="1:22" x14ac:dyDescent="0.35">
      <c r="A8985" t="s">
        <v>9126</v>
      </c>
      <c r="B8985" s="1">
        <v>45267</v>
      </c>
      <c r="C8985" t="s">
        <v>162</v>
      </c>
      <c r="D8985" t="s">
        <v>99</v>
      </c>
      <c r="E8985">
        <v>2223071715</v>
      </c>
      <c r="F8985" t="s">
        <v>156</v>
      </c>
      <c r="G8985" t="s">
        <v>84</v>
      </c>
      <c r="H8985" t="s">
        <v>85</v>
      </c>
      <c r="I8985" t="s">
        <v>31</v>
      </c>
      <c r="J8985" t="s">
        <v>65</v>
      </c>
      <c r="K8985">
        <v>1222.0999999999999</v>
      </c>
      <c r="L8985">
        <v>92.6</v>
      </c>
      <c r="M8985" t="s">
        <v>65</v>
      </c>
      <c r="N8985">
        <v>7.5771213484984903E-2</v>
      </c>
      <c r="O8985" t="s">
        <v>11351</v>
      </c>
      <c r="P8985" t="s">
        <v>11356</v>
      </c>
      <c r="R8985" t="s">
        <v>11353</v>
      </c>
      <c r="S8985">
        <f>IF(SalesData[[#This Row],[Return Status]]="Returned",1,0)</f>
        <v>0</v>
      </c>
      <c r="T8985">
        <v>847.14</v>
      </c>
      <c r="U8985" s="2">
        <f>EOMONTH(SalesData[[#This Row],[Order Date]],0)</f>
        <v>45291</v>
      </c>
      <c r="V8985" s="9" t="str">
        <f>"Q"&amp;INT((MONTH(SalesData[[#This Row],[Order Date]])+2)/3)&amp;"-"&amp;YEAR(SalesData[[#This Row],[Order Date]])</f>
        <v>Q4-2023</v>
      </c>
    </row>
    <row r="8986" spans="1:22" x14ac:dyDescent="0.35">
      <c r="A8986" t="s">
        <v>9127</v>
      </c>
      <c r="B8986" s="1">
        <v>45278</v>
      </c>
      <c r="C8986" t="s">
        <v>111</v>
      </c>
      <c r="D8986" t="s">
        <v>13</v>
      </c>
      <c r="E8986">
        <v>8158920649</v>
      </c>
      <c r="F8986" t="s">
        <v>50</v>
      </c>
      <c r="G8986" t="s">
        <v>34</v>
      </c>
      <c r="H8986" t="s">
        <v>35</v>
      </c>
      <c r="I8986" t="s">
        <v>36</v>
      </c>
      <c r="J8986" t="s">
        <v>62</v>
      </c>
      <c r="K8986">
        <v>3623.01</v>
      </c>
      <c r="L8986">
        <v>1020.7</v>
      </c>
      <c r="M8986" t="s">
        <v>62</v>
      </c>
      <c r="N8986">
        <v>0.28172707224103699</v>
      </c>
      <c r="O8986" t="s">
        <v>11351</v>
      </c>
      <c r="P8986" t="s">
        <v>11354</v>
      </c>
      <c r="R8986" t="s">
        <v>11353</v>
      </c>
      <c r="S8986">
        <f>IF(SalesData[[#This Row],[Return Status]]="Returned",1,0)</f>
        <v>0</v>
      </c>
      <c r="U8986" s="2">
        <f>EOMONTH(SalesData[[#This Row],[Order Date]],0)</f>
        <v>45291</v>
      </c>
      <c r="V8986" s="9" t="str">
        <f>"Q"&amp;INT((MONTH(SalesData[[#This Row],[Order Date]])+2)/3)&amp;"-"&amp;YEAR(SalesData[[#This Row],[Order Date]])</f>
        <v>Q4-2023</v>
      </c>
    </row>
    <row r="8987" spans="1:22" x14ac:dyDescent="0.35">
      <c r="A8987" t="s">
        <v>9128</v>
      </c>
      <c r="B8987" s="1">
        <v>45273</v>
      </c>
      <c r="C8987" t="s">
        <v>52</v>
      </c>
      <c r="D8987" t="s">
        <v>39</v>
      </c>
      <c r="E8987">
        <v>1356129294</v>
      </c>
      <c r="F8987" t="s">
        <v>95</v>
      </c>
      <c r="G8987" t="s">
        <v>59</v>
      </c>
      <c r="H8987" t="s">
        <v>11357</v>
      </c>
      <c r="I8987" t="s">
        <v>31</v>
      </c>
      <c r="J8987" t="s">
        <v>19</v>
      </c>
      <c r="K8987">
        <v>4685.53</v>
      </c>
      <c r="L8987">
        <v>539.32000000000005</v>
      </c>
      <c r="M8987" t="s">
        <v>19</v>
      </c>
      <c r="N8987">
        <v>0.115103307416664</v>
      </c>
      <c r="O8987" t="s">
        <v>11351</v>
      </c>
      <c r="P8987" t="s">
        <v>11352</v>
      </c>
      <c r="R8987" t="s">
        <v>11353</v>
      </c>
      <c r="S8987">
        <f>IF(SalesData[[#This Row],[Return Status]]="Returned",1,0)</f>
        <v>0</v>
      </c>
      <c r="T8987">
        <v>2183.56</v>
      </c>
      <c r="U8987" s="2">
        <f>EOMONTH(SalesData[[#This Row],[Order Date]],0)</f>
        <v>45291</v>
      </c>
      <c r="V8987" s="9" t="str">
        <f>"Q"&amp;INT((MONTH(SalesData[[#This Row],[Order Date]])+2)/3)&amp;"-"&amp;YEAR(SalesData[[#This Row],[Order Date]])</f>
        <v>Q4-2023</v>
      </c>
    </row>
    <row r="8988" spans="1:22" x14ac:dyDescent="0.35">
      <c r="A8988" t="s">
        <v>9129</v>
      </c>
      <c r="B8988" s="1">
        <v>45270</v>
      </c>
      <c r="C8988" t="s">
        <v>205</v>
      </c>
      <c r="D8988" t="s">
        <v>46</v>
      </c>
      <c r="E8988">
        <v>1271908822</v>
      </c>
      <c r="F8988" t="s">
        <v>206</v>
      </c>
      <c r="G8988" t="s">
        <v>89</v>
      </c>
      <c r="H8988" t="s">
        <v>90</v>
      </c>
      <c r="I8988" t="s">
        <v>31</v>
      </c>
      <c r="J8988" t="s">
        <v>18</v>
      </c>
      <c r="K8988">
        <v>541.13</v>
      </c>
      <c r="L8988">
        <v>60.6</v>
      </c>
      <c r="M8988" t="s">
        <v>19</v>
      </c>
      <c r="N8988">
        <v>0.11198787721989199</v>
      </c>
      <c r="O8988" t="s">
        <v>11355</v>
      </c>
      <c r="P8988" t="s">
        <v>11352</v>
      </c>
      <c r="R8988" t="s">
        <v>11353</v>
      </c>
      <c r="S8988">
        <f>IF(SalesData[[#This Row],[Return Status]]="Returned",1,0)</f>
        <v>0</v>
      </c>
      <c r="T8988">
        <v>207.68</v>
      </c>
      <c r="U8988" s="2">
        <f>EOMONTH(SalesData[[#This Row],[Order Date]],0)</f>
        <v>45291</v>
      </c>
      <c r="V8988" s="9" t="str">
        <f>"Q"&amp;INT((MONTH(SalesData[[#This Row],[Order Date]])+2)/3)&amp;"-"&amp;YEAR(SalesData[[#This Row],[Order Date]])</f>
        <v>Q4-2023</v>
      </c>
    </row>
    <row r="8989" spans="1:22" x14ac:dyDescent="0.35">
      <c r="A8989" t="s">
        <v>9130</v>
      </c>
      <c r="B8989" s="1">
        <v>45273</v>
      </c>
      <c r="C8989" t="s">
        <v>124</v>
      </c>
      <c r="D8989" t="s">
        <v>39</v>
      </c>
      <c r="E8989">
        <v>1755649834</v>
      </c>
      <c r="F8989" t="s">
        <v>40</v>
      </c>
      <c r="G8989" t="s">
        <v>69</v>
      </c>
      <c r="H8989" t="s">
        <v>41</v>
      </c>
      <c r="I8989" t="s">
        <v>31</v>
      </c>
      <c r="J8989" t="s">
        <v>19</v>
      </c>
      <c r="K8989">
        <v>1907.04</v>
      </c>
      <c r="L8989">
        <v>154.51</v>
      </c>
      <c r="M8989" t="s">
        <v>19</v>
      </c>
      <c r="N8989">
        <v>8.1020849064518799E-2</v>
      </c>
      <c r="O8989" t="s">
        <v>11351</v>
      </c>
      <c r="P8989" t="s">
        <v>11356</v>
      </c>
      <c r="R8989" t="s">
        <v>11353</v>
      </c>
      <c r="S8989">
        <f>IF(SalesData[[#This Row],[Return Status]]="Returned",1,0)</f>
        <v>0</v>
      </c>
      <c r="T8989">
        <v>2081.52</v>
      </c>
      <c r="U8989" s="2">
        <f>EOMONTH(SalesData[[#This Row],[Order Date]],0)</f>
        <v>45291</v>
      </c>
      <c r="V8989" s="9" t="str">
        <f>"Q"&amp;INT((MONTH(SalesData[[#This Row],[Order Date]])+2)/3)&amp;"-"&amp;YEAR(SalesData[[#This Row],[Order Date]])</f>
        <v>Q4-2023</v>
      </c>
    </row>
    <row r="8990" spans="1:22" x14ac:dyDescent="0.35">
      <c r="A8990" t="s">
        <v>9131</v>
      </c>
      <c r="B8990" s="1">
        <v>45273</v>
      </c>
      <c r="C8990" t="s">
        <v>26</v>
      </c>
      <c r="D8990" t="s">
        <v>39</v>
      </c>
      <c r="E8990">
        <v>7324945011</v>
      </c>
      <c r="F8990" t="s">
        <v>53</v>
      </c>
      <c r="G8990" t="s">
        <v>54</v>
      </c>
      <c r="H8990" t="s">
        <v>55</v>
      </c>
      <c r="I8990" t="s">
        <v>31</v>
      </c>
      <c r="J8990" t="s">
        <v>42</v>
      </c>
      <c r="K8990">
        <v>4569.6000000000004</v>
      </c>
      <c r="L8990">
        <v>839.56</v>
      </c>
      <c r="M8990" t="s">
        <v>43</v>
      </c>
      <c r="N8990">
        <v>0.183727240896359</v>
      </c>
      <c r="O8990" t="s">
        <v>11351</v>
      </c>
      <c r="P8990" t="s">
        <v>11352</v>
      </c>
      <c r="R8990" t="s">
        <v>11353</v>
      </c>
      <c r="S8990">
        <f>IF(SalesData[[#This Row],[Return Status]]="Returned",1,0)</f>
        <v>0</v>
      </c>
      <c r="U8990" s="2">
        <f>EOMONTH(SalesData[[#This Row],[Order Date]],0)</f>
        <v>45291</v>
      </c>
      <c r="V8990" s="9" t="str">
        <f>"Q"&amp;INT((MONTH(SalesData[[#This Row],[Order Date]])+2)/3)&amp;"-"&amp;YEAR(SalesData[[#This Row],[Order Date]])</f>
        <v>Q4-2023</v>
      </c>
    </row>
    <row r="8991" spans="1:22" x14ac:dyDescent="0.35">
      <c r="A8991" t="s">
        <v>9132</v>
      </c>
      <c r="B8991" s="1">
        <v>45290</v>
      </c>
      <c r="C8991" t="s">
        <v>94</v>
      </c>
      <c r="D8991" t="s">
        <v>145</v>
      </c>
      <c r="E8991">
        <v>3991374614</v>
      </c>
      <c r="F8991" t="s">
        <v>127</v>
      </c>
      <c r="G8991" t="s">
        <v>11370</v>
      </c>
      <c r="H8991" t="s">
        <v>30</v>
      </c>
      <c r="I8991" t="s">
        <v>31</v>
      </c>
      <c r="J8991" t="s">
        <v>65</v>
      </c>
      <c r="K8991">
        <v>3335.52</v>
      </c>
      <c r="L8991">
        <v>159.66999999999999</v>
      </c>
      <c r="M8991" t="s">
        <v>65</v>
      </c>
      <c r="N8991">
        <v>4.78695975440111E-2</v>
      </c>
      <c r="O8991" t="s">
        <v>11351</v>
      </c>
      <c r="P8991" t="s">
        <v>11356</v>
      </c>
      <c r="R8991" t="s">
        <v>11353</v>
      </c>
      <c r="S8991">
        <f>IF(SalesData[[#This Row],[Return Status]]="Returned",1,0)</f>
        <v>0</v>
      </c>
      <c r="U8991" s="2">
        <f>EOMONTH(SalesData[[#This Row],[Order Date]],0)</f>
        <v>45291</v>
      </c>
      <c r="V8991" s="9" t="str">
        <f>"Q"&amp;INT((MONTH(SalesData[[#This Row],[Order Date]])+2)/3)&amp;"-"&amp;YEAR(SalesData[[#This Row],[Order Date]])</f>
        <v>Q4-2023</v>
      </c>
    </row>
    <row r="8992" spans="1:22" x14ac:dyDescent="0.35">
      <c r="A8992" t="s">
        <v>9133</v>
      </c>
      <c r="B8992" s="1">
        <v>45262</v>
      </c>
      <c r="C8992" t="s">
        <v>113</v>
      </c>
      <c r="D8992" t="s">
        <v>27</v>
      </c>
      <c r="E8992">
        <v>9609955329</v>
      </c>
      <c r="F8992" t="s">
        <v>133</v>
      </c>
      <c r="G8992" t="s">
        <v>538</v>
      </c>
      <c r="H8992" t="s">
        <v>90</v>
      </c>
      <c r="I8992" t="s">
        <v>31</v>
      </c>
      <c r="J8992" t="s">
        <v>43</v>
      </c>
      <c r="K8992">
        <v>2655.28</v>
      </c>
      <c r="L8992">
        <v>720.15</v>
      </c>
      <c r="M8992" t="s">
        <v>43</v>
      </c>
      <c r="N8992">
        <v>0.27121433521135202</v>
      </c>
      <c r="O8992" t="s">
        <v>11351</v>
      </c>
      <c r="P8992" t="s">
        <v>11354</v>
      </c>
      <c r="R8992" t="s">
        <v>11353</v>
      </c>
      <c r="S8992">
        <f>IF(SalesData[[#This Row],[Return Status]]="Returned",1,0)</f>
        <v>0</v>
      </c>
      <c r="U8992" s="2">
        <f>EOMONTH(SalesData[[#This Row],[Order Date]],0)</f>
        <v>45291</v>
      </c>
      <c r="V8992" s="9" t="str">
        <f>"Q"&amp;INT((MONTH(SalesData[[#This Row],[Order Date]])+2)/3)&amp;"-"&amp;YEAR(SalesData[[#This Row],[Order Date]])</f>
        <v>Q4-2023</v>
      </c>
    </row>
    <row r="8993" spans="1:22" x14ac:dyDescent="0.35">
      <c r="A8993" t="s">
        <v>9134</v>
      </c>
      <c r="B8993" s="1">
        <v>45275</v>
      </c>
      <c r="C8993" t="s">
        <v>77</v>
      </c>
      <c r="D8993" t="s">
        <v>145</v>
      </c>
      <c r="E8993">
        <v>5210882428</v>
      </c>
      <c r="F8993" t="s">
        <v>109</v>
      </c>
      <c r="G8993" t="s">
        <v>59</v>
      </c>
      <c r="H8993" t="s">
        <v>11357</v>
      </c>
      <c r="I8993" t="s">
        <v>31</v>
      </c>
      <c r="J8993" t="s">
        <v>18</v>
      </c>
      <c r="K8993">
        <v>3599.07</v>
      </c>
      <c r="L8993">
        <v>603.17999999999995</v>
      </c>
      <c r="M8993" t="s">
        <v>19</v>
      </c>
      <c r="N8993">
        <v>0.16759329493452499</v>
      </c>
      <c r="O8993" t="s">
        <v>11351</v>
      </c>
      <c r="P8993" t="s">
        <v>11352</v>
      </c>
      <c r="R8993" t="s">
        <v>11353</v>
      </c>
      <c r="S8993">
        <f>IF(SalesData[[#This Row],[Return Status]]="Returned",1,0)</f>
        <v>0</v>
      </c>
      <c r="T8993">
        <v>2183.56</v>
      </c>
      <c r="U8993" s="2">
        <f>EOMONTH(SalesData[[#This Row],[Order Date]],0)</f>
        <v>45291</v>
      </c>
      <c r="V8993" s="9" t="str">
        <f>"Q"&amp;INT((MONTH(SalesData[[#This Row],[Order Date]])+2)/3)&amp;"-"&amp;YEAR(SalesData[[#This Row],[Order Date]])</f>
        <v>Q4-2023</v>
      </c>
    </row>
    <row r="8994" spans="1:22" x14ac:dyDescent="0.35">
      <c r="A8994" t="s">
        <v>9135</v>
      </c>
      <c r="B8994" s="1">
        <v>45290</v>
      </c>
      <c r="C8994" t="s">
        <v>111</v>
      </c>
      <c r="D8994" t="s">
        <v>27</v>
      </c>
      <c r="E8994">
        <v>803844949</v>
      </c>
      <c r="F8994" t="s">
        <v>387</v>
      </c>
      <c r="G8994" t="s">
        <v>89</v>
      </c>
      <c r="H8994" t="s">
        <v>11357</v>
      </c>
      <c r="I8994" t="s">
        <v>31</v>
      </c>
      <c r="J8994" t="s">
        <v>65</v>
      </c>
      <c r="K8994">
        <v>43.64</v>
      </c>
      <c r="L8994">
        <v>4.3499999999999996</v>
      </c>
      <c r="M8994" t="s">
        <v>65</v>
      </c>
      <c r="N8994">
        <v>9.9679193400549898E-2</v>
      </c>
      <c r="O8994" t="s">
        <v>11361</v>
      </c>
      <c r="P8994" t="s">
        <v>11356</v>
      </c>
      <c r="R8994" t="s">
        <v>11353</v>
      </c>
      <c r="S8994">
        <f>IF(SalesData[[#This Row],[Return Status]]="Returned",1,0)</f>
        <v>0</v>
      </c>
      <c r="T8994">
        <v>207.68</v>
      </c>
      <c r="U8994" s="2">
        <f>EOMONTH(SalesData[[#This Row],[Order Date]],0)</f>
        <v>45291</v>
      </c>
      <c r="V8994" s="9" t="str">
        <f>"Q"&amp;INT((MONTH(SalesData[[#This Row],[Order Date]])+2)/3)&amp;"-"&amp;YEAR(SalesData[[#This Row],[Order Date]])</f>
        <v>Q4-2023</v>
      </c>
    </row>
    <row r="8995" spans="1:22" x14ac:dyDescent="0.35">
      <c r="A8995" t="s">
        <v>9136</v>
      </c>
      <c r="B8995" s="1">
        <v>45281</v>
      </c>
      <c r="C8995" t="s">
        <v>52</v>
      </c>
      <c r="D8995" t="s">
        <v>72</v>
      </c>
      <c r="E8995">
        <v>3628631358</v>
      </c>
      <c r="F8995" t="s">
        <v>116</v>
      </c>
      <c r="G8995" t="s">
        <v>74</v>
      </c>
      <c r="H8995" t="s">
        <v>11357</v>
      </c>
      <c r="I8995" t="s">
        <v>36</v>
      </c>
      <c r="J8995" t="s">
        <v>19</v>
      </c>
      <c r="K8995">
        <v>585.66999999999996</v>
      </c>
      <c r="L8995">
        <v>106.86</v>
      </c>
      <c r="M8995" t="s">
        <v>19</v>
      </c>
      <c r="N8995">
        <v>0.18245769802107001</v>
      </c>
      <c r="O8995" t="s">
        <v>11355</v>
      </c>
      <c r="P8995" t="s">
        <v>11352</v>
      </c>
      <c r="R8995" t="s">
        <v>11353</v>
      </c>
      <c r="S8995">
        <f>IF(SalesData[[#This Row],[Return Status]]="Returned",1,0)</f>
        <v>0</v>
      </c>
      <c r="T8995">
        <v>2420.2800000000002</v>
      </c>
      <c r="U8995" s="2">
        <f>EOMONTH(SalesData[[#This Row],[Order Date]],0)</f>
        <v>45291</v>
      </c>
      <c r="V8995" s="9" t="str">
        <f>"Q"&amp;INT((MONTH(SalesData[[#This Row],[Order Date]])+2)/3)&amp;"-"&amp;YEAR(SalesData[[#This Row],[Order Date]])</f>
        <v>Q4-2023</v>
      </c>
    </row>
    <row r="8996" spans="1:22" x14ac:dyDescent="0.35">
      <c r="A8996" t="s">
        <v>9137</v>
      </c>
      <c r="B8996" s="1">
        <v>45284</v>
      </c>
      <c r="C8996" t="s">
        <v>67</v>
      </c>
      <c r="D8996" t="s">
        <v>80</v>
      </c>
      <c r="E8996">
        <v>4156500647</v>
      </c>
      <c r="F8996" t="s">
        <v>292</v>
      </c>
      <c r="G8996" t="s">
        <v>11358</v>
      </c>
      <c r="H8996" t="s">
        <v>41</v>
      </c>
      <c r="I8996" t="s">
        <v>31</v>
      </c>
      <c r="J8996" t="s">
        <v>42</v>
      </c>
      <c r="K8996">
        <v>3498.26</v>
      </c>
      <c r="L8996">
        <v>720.65</v>
      </c>
      <c r="M8996" t="s">
        <v>43</v>
      </c>
      <c r="N8996">
        <v>0.20600241262799199</v>
      </c>
      <c r="O8996" t="s">
        <v>11351</v>
      </c>
      <c r="P8996" t="s">
        <v>11354</v>
      </c>
      <c r="R8996" t="s">
        <v>11353</v>
      </c>
      <c r="S8996">
        <f>IF(SalesData[[#This Row],[Return Status]]="Returned",1,0)</f>
        <v>0</v>
      </c>
      <c r="U8996" s="2">
        <f>EOMONTH(SalesData[[#This Row],[Order Date]],0)</f>
        <v>45291</v>
      </c>
      <c r="V8996" s="9" t="str">
        <f>"Q"&amp;INT((MONTH(SalesData[[#This Row],[Order Date]])+2)/3)&amp;"-"&amp;YEAR(SalesData[[#This Row],[Order Date]])</f>
        <v>Q4-2023</v>
      </c>
    </row>
    <row r="8997" spans="1:22" x14ac:dyDescent="0.35">
      <c r="A8997" t="s">
        <v>9138</v>
      </c>
      <c r="B8997" s="1">
        <v>45288</v>
      </c>
      <c r="C8997" t="s">
        <v>113</v>
      </c>
      <c r="D8997" t="s">
        <v>27</v>
      </c>
      <c r="E8997">
        <v>2128327126</v>
      </c>
      <c r="F8997" t="s">
        <v>53</v>
      </c>
      <c r="G8997" t="s">
        <v>11371</v>
      </c>
      <c r="H8997" t="s">
        <v>55</v>
      </c>
      <c r="I8997" t="s">
        <v>31</v>
      </c>
      <c r="J8997" t="s">
        <v>43</v>
      </c>
      <c r="K8997">
        <v>4265.63</v>
      </c>
      <c r="L8997">
        <v>277.61</v>
      </c>
      <c r="M8997" t="s">
        <v>43</v>
      </c>
      <c r="N8997">
        <v>6.5080656315714205E-2</v>
      </c>
      <c r="O8997" t="s">
        <v>11351</v>
      </c>
      <c r="P8997" t="s">
        <v>11356</v>
      </c>
      <c r="R8997" t="s">
        <v>11353</v>
      </c>
      <c r="S8997">
        <f>IF(SalesData[[#This Row],[Return Status]]="Returned",1,0)</f>
        <v>0</v>
      </c>
      <c r="U8997" s="2">
        <f>EOMONTH(SalesData[[#This Row],[Order Date]],0)</f>
        <v>45291</v>
      </c>
      <c r="V8997" s="9" t="str">
        <f>"Q"&amp;INT((MONTH(SalesData[[#This Row],[Order Date]])+2)/3)&amp;"-"&amp;YEAR(SalesData[[#This Row],[Order Date]])</f>
        <v>Q4-2023</v>
      </c>
    </row>
    <row r="8998" spans="1:22" x14ac:dyDescent="0.35">
      <c r="A8998" t="s">
        <v>9139</v>
      </c>
      <c r="B8998" s="1">
        <v>45279</v>
      </c>
      <c r="C8998" t="s">
        <v>144</v>
      </c>
      <c r="D8998" t="s">
        <v>39</v>
      </c>
      <c r="E8998">
        <v>1825277993</v>
      </c>
      <c r="F8998" t="s">
        <v>114</v>
      </c>
      <c r="G8998" t="s">
        <v>59</v>
      </c>
      <c r="H8998" t="s">
        <v>11357</v>
      </c>
      <c r="I8998" t="s">
        <v>31</v>
      </c>
      <c r="J8998" t="s">
        <v>42</v>
      </c>
      <c r="K8998">
        <v>3383.12</v>
      </c>
      <c r="L8998">
        <v>888.49</v>
      </c>
      <c r="M8998" t="s">
        <v>43</v>
      </c>
      <c r="N8998">
        <v>0.26262444134408502</v>
      </c>
      <c r="O8998" t="s">
        <v>11351</v>
      </c>
      <c r="P8998" t="s">
        <v>11354</v>
      </c>
      <c r="R8998" t="s">
        <v>11353</v>
      </c>
      <c r="S8998">
        <f>IF(SalesData[[#This Row],[Return Status]]="Returned",1,0)</f>
        <v>0</v>
      </c>
      <c r="T8998">
        <v>2183.56</v>
      </c>
      <c r="U8998" s="2">
        <f>EOMONTH(SalesData[[#This Row],[Order Date]],0)</f>
        <v>45291</v>
      </c>
      <c r="V8998" s="9" t="str">
        <f>"Q"&amp;INT((MONTH(SalesData[[#This Row],[Order Date]])+2)/3)&amp;"-"&amp;YEAR(SalesData[[#This Row],[Order Date]])</f>
        <v>Q4-2023</v>
      </c>
    </row>
    <row r="8999" spans="1:22" x14ac:dyDescent="0.35">
      <c r="A8999" t="s">
        <v>9140</v>
      </c>
      <c r="B8999" s="1">
        <v>45267</v>
      </c>
      <c r="C8999" t="s">
        <v>57</v>
      </c>
      <c r="D8999" t="s">
        <v>39</v>
      </c>
      <c r="E8999">
        <v>1580170868</v>
      </c>
      <c r="F8999" t="s">
        <v>129</v>
      </c>
      <c r="G8999" t="s">
        <v>54</v>
      </c>
      <c r="H8999" t="s">
        <v>55</v>
      </c>
      <c r="I8999" t="s">
        <v>31</v>
      </c>
      <c r="J8999" t="s">
        <v>62</v>
      </c>
      <c r="K8999">
        <v>161.57</v>
      </c>
      <c r="L8999">
        <v>39.17</v>
      </c>
      <c r="M8999" t="s">
        <v>62</v>
      </c>
      <c r="N8999">
        <v>0.242433620102742</v>
      </c>
      <c r="O8999" t="s">
        <v>11361</v>
      </c>
      <c r="P8999" t="s">
        <v>11354</v>
      </c>
      <c r="R8999" t="s">
        <v>11353</v>
      </c>
      <c r="S8999">
        <f>IF(SalesData[[#This Row],[Return Status]]="Returned",1,0)</f>
        <v>0</v>
      </c>
      <c r="U8999" s="2">
        <f>EOMONTH(SalesData[[#This Row],[Order Date]],0)</f>
        <v>45291</v>
      </c>
      <c r="V8999" s="9" t="str">
        <f>"Q"&amp;INT((MONTH(SalesData[[#This Row],[Order Date]])+2)/3)&amp;"-"&amp;YEAR(SalesData[[#This Row],[Order Date]])</f>
        <v>Q4-2023</v>
      </c>
    </row>
    <row r="9000" spans="1:22" x14ac:dyDescent="0.35">
      <c r="A9000" t="s">
        <v>9141</v>
      </c>
      <c r="B9000" s="1">
        <v>45282</v>
      </c>
      <c r="C9000" t="s">
        <v>77</v>
      </c>
      <c r="D9000" t="s">
        <v>72</v>
      </c>
      <c r="E9000">
        <v>4384003462</v>
      </c>
      <c r="F9000" t="s">
        <v>114</v>
      </c>
      <c r="G9000" t="s">
        <v>59</v>
      </c>
      <c r="H9000" t="s">
        <v>60</v>
      </c>
      <c r="I9000" t="s">
        <v>31</v>
      </c>
      <c r="J9000" t="s">
        <v>19</v>
      </c>
      <c r="K9000">
        <v>3772.83</v>
      </c>
      <c r="L9000">
        <v>1118.23</v>
      </c>
      <c r="M9000" t="s">
        <v>19</v>
      </c>
      <c r="N9000">
        <v>0.29639024286808602</v>
      </c>
      <c r="O9000" t="s">
        <v>11351</v>
      </c>
      <c r="P9000" t="s">
        <v>11354</v>
      </c>
      <c r="Q9000" t="s">
        <v>11363</v>
      </c>
      <c r="R9000" t="s">
        <v>11360</v>
      </c>
      <c r="S9000">
        <f>IF(SalesData[[#This Row],[Return Status]]="Returned",1,0)</f>
        <v>1</v>
      </c>
      <c r="T9000">
        <v>2183.56</v>
      </c>
      <c r="U9000" s="2">
        <f>EOMONTH(SalesData[[#This Row],[Order Date]],0)</f>
        <v>45291</v>
      </c>
      <c r="V9000" s="9" t="str">
        <f>"Q"&amp;INT((MONTH(SalesData[[#This Row],[Order Date]])+2)/3)&amp;"-"&amp;YEAR(SalesData[[#This Row],[Order Date]])</f>
        <v>Q4-2023</v>
      </c>
    </row>
    <row r="9001" spans="1:22" x14ac:dyDescent="0.35">
      <c r="A9001" t="s">
        <v>9142</v>
      </c>
      <c r="B9001" s="1">
        <v>45280</v>
      </c>
      <c r="C9001" t="s">
        <v>71</v>
      </c>
      <c r="D9001" t="s">
        <v>39</v>
      </c>
      <c r="E9001">
        <v>905703700</v>
      </c>
      <c r="F9001" t="s">
        <v>28</v>
      </c>
      <c r="G9001" t="s">
        <v>29</v>
      </c>
      <c r="H9001" t="s">
        <v>11357</v>
      </c>
      <c r="I9001" t="s">
        <v>31</v>
      </c>
      <c r="J9001" t="s">
        <v>43</v>
      </c>
      <c r="K9001">
        <v>226.39</v>
      </c>
      <c r="L9001">
        <v>40.549999999999997</v>
      </c>
      <c r="M9001" t="s">
        <v>43</v>
      </c>
      <c r="N9001">
        <v>0.17911568532179001</v>
      </c>
      <c r="O9001" t="s">
        <v>11361</v>
      </c>
      <c r="P9001" t="s">
        <v>11352</v>
      </c>
      <c r="R9001" t="s">
        <v>11353</v>
      </c>
      <c r="S9001">
        <f>IF(SalesData[[#This Row],[Return Status]]="Returned",1,0)</f>
        <v>0</v>
      </c>
      <c r="T9001">
        <v>2788.38</v>
      </c>
      <c r="U9001" s="2">
        <f>EOMONTH(SalesData[[#This Row],[Order Date]],0)</f>
        <v>45291</v>
      </c>
      <c r="V9001" s="9" t="str">
        <f>"Q"&amp;INT((MONTH(SalesData[[#This Row],[Order Date]])+2)/3)&amp;"-"&amp;YEAR(SalesData[[#This Row],[Order Date]])</f>
        <v>Q4-2023</v>
      </c>
    </row>
    <row r="9002" spans="1:22" x14ac:dyDescent="0.35">
      <c r="A9002" t="s">
        <v>9143</v>
      </c>
      <c r="B9002" s="1">
        <v>45270</v>
      </c>
      <c r="C9002" t="s">
        <v>92</v>
      </c>
      <c r="D9002" t="s">
        <v>80</v>
      </c>
      <c r="E9002">
        <v>7825308774</v>
      </c>
      <c r="F9002" t="s">
        <v>129</v>
      </c>
      <c r="G9002" t="s">
        <v>54</v>
      </c>
      <c r="H9002" t="s">
        <v>55</v>
      </c>
      <c r="I9002" t="s">
        <v>31</v>
      </c>
      <c r="J9002" t="s">
        <v>18</v>
      </c>
      <c r="K9002">
        <v>2074.71</v>
      </c>
      <c r="L9002">
        <v>128.69</v>
      </c>
      <c r="M9002" t="s">
        <v>19</v>
      </c>
      <c r="N9002">
        <v>6.2027946074391098E-2</v>
      </c>
      <c r="O9002" t="s">
        <v>11351</v>
      </c>
      <c r="P9002" t="s">
        <v>11356</v>
      </c>
      <c r="Q9002" t="s">
        <v>11365</v>
      </c>
      <c r="R9002" t="s">
        <v>11360</v>
      </c>
      <c r="S9002">
        <f>IF(SalesData[[#This Row],[Return Status]]="Returned",1,0)</f>
        <v>1</v>
      </c>
      <c r="U9002" s="2">
        <f>EOMONTH(SalesData[[#This Row],[Order Date]],0)</f>
        <v>45291</v>
      </c>
      <c r="V9002" s="9" t="str">
        <f>"Q"&amp;INT((MONTH(SalesData[[#This Row],[Order Date]])+2)/3)&amp;"-"&amp;YEAR(SalesData[[#This Row],[Order Date]])</f>
        <v>Q4-2023</v>
      </c>
    </row>
    <row r="9003" spans="1:22" x14ac:dyDescent="0.35">
      <c r="A9003" t="s">
        <v>9144</v>
      </c>
      <c r="B9003" s="1">
        <v>45282</v>
      </c>
      <c r="C9003" t="s">
        <v>77</v>
      </c>
      <c r="D9003" t="s">
        <v>72</v>
      </c>
      <c r="E9003">
        <v>231049914</v>
      </c>
      <c r="F9003" t="s">
        <v>170</v>
      </c>
      <c r="G9003" t="s">
        <v>69</v>
      </c>
      <c r="H9003" t="s">
        <v>41</v>
      </c>
      <c r="I9003" t="s">
        <v>31</v>
      </c>
      <c r="J9003" t="s">
        <v>19</v>
      </c>
      <c r="K9003">
        <v>503.54</v>
      </c>
      <c r="L9003">
        <v>47.01</v>
      </c>
      <c r="M9003" t="s">
        <v>19</v>
      </c>
      <c r="N9003">
        <v>9.3359018151487505E-2</v>
      </c>
      <c r="O9003" t="s">
        <v>11355</v>
      </c>
      <c r="P9003" t="s">
        <v>11356</v>
      </c>
      <c r="R9003" t="s">
        <v>11353</v>
      </c>
      <c r="S9003">
        <f>IF(SalesData[[#This Row],[Return Status]]="Returned",1,0)</f>
        <v>0</v>
      </c>
      <c r="T9003">
        <v>2081.52</v>
      </c>
      <c r="U9003" s="2">
        <f>EOMONTH(SalesData[[#This Row],[Order Date]],0)</f>
        <v>45291</v>
      </c>
      <c r="V9003" s="9" t="str">
        <f>"Q"&amp;INT((MONTH(SalesData[[#This Row],[Order Date]])+2)/3)&amp;"-"&amp;YEAR(SalesData[[#This Row],[Order Date]])</f>
        <v>Q4-2023</v>
      </c>
    </row>
    <row r="9004" spans="1:22" x14ac:dyDescent="0.35">
      <c r="A9004" t="s">
        <v>9145</v>
      </c>
      <c r="B9004" s="1">
        <v>45262</v>
      </c>
      <c r="C9004" t="s">
        <v>52</v>
      </c>
      <c r="D9004" t="s">
        <v>145</v>
      </c>
      <c r="E9004">
        <v>8952353706</v>
      </c>
      <c r="F9004" t="s">
        <v>185</v>
      </c>
      <c r="G9004" t="s">
        <v>164</v>
      </c>
      <c r="H9004" t="s">
        <v>165</v>
      </c>
      <c r="I9004" t="s">
        <v>36</v>
      </c>
      <c r="J9004" t="s">
        <v>19</v>
      </c>
      <c r="K9004">
        <v>587.48</v>
      </c>
      <c r="L9004">
        <v>26.02</v>
      </c>
      <c r="M9004" t="s">
        <v>19</v>
      </c>
      <c r="N9004">
        <v>4.4290869476407702E-2</v>
      </c>
      <c r="O9004" t="s">
        <v>11355</v>
      </c>
      <c r="P9004" t="s">
        <v>11356</v>
      </c>
      <c r="Q9004" t="s">
        <v>11373</v>
      </c>
      <c r="R9004" t="s">
        <v>11360</v>
      </c>
      <c r="S9004">
        <f>IF(SalesData[[#This Row],[Return Status]]="Returned",1,0)</f>
        <v>1</v>
      </c>
      <c r="U9004" s="2">
        <f>EOMONTH(SalesData[[#This Row],[Order Date]],0)</f>
        <v>45291</v>
      </c>
      <c r="V9004" s="9" t="str">
        <f>"Q"&amp;INT((MONTH(SalesData[[#This Row],[Order Date]])+2)/3)&amp;"-"&amp;YEAR(SalesData[[#This Row],[Order Date]])</f>
        <v>Q4-2023</v>
      </c>
    </row>
    <row r="9005" spans="1:22" x14ac:dyDescent="0.35">
      <c r="A9005" t="s">
        <v>9146</v>
      </c>
      <c r="B9005" s="1">
        <v>45269</v>
      </c>
      <c r="C9005" t="s">
        <v>94</v>
      </c>
      <c r="D9005" t="s">
        <v>46</v>
      </c>
      <c r="E9005">
        <v>7002106259</v>
      </c>
      <c r="F9005" t="s">
        <v>292</v>
      </c>
      <c r="G9005" t="s">
        <v>69</v>
      </c>
      <c r="H9005" t="s">
        <v>41</v>
      </c>
      <c r="I9005" t="s">
        <v>31</v>
      </c>
      <c r="J9005" t="s">
        <v>65</v>
      </c>
      <c r="K9005">
        <v>1905.07</v>
      </c>
      <c r="L9005">
        <v>498.63</v>
      </c>
      <c r="M9005" t="s">
        <v>65</v>
      </c>
      <c r="N9005">
        <v>0.26173841381156598</v>
      </c>
      <c r="O9005" t="s">
        <v>11351</v>
      </c>
      <c r="P9005" t="s">
        <v>11354</v>
      </c>
      <c r="R9005" t="s">
        <v>11353</v>
      </c>
      <c r="S9005">
        <f>IF(SalesData[[#This Row],[Return Status]]="Returned",1,0)</f>
        <v>0</v>
      </c>
      <c r="T9005">
        <v>2081.52</v>
      </c>
      <c r="U9005" s="2">
        <f>EOMONTH(SalesData[[#This Row],[Order Date]],0)</f>
        <v>45291</v>
      </c>
      <c r="V9005" s="9" t="str">
        <f>"Q"&amp;INT((MONTH(SalesData[[#This Row],[Order Date]])+2)/3)&amp;"-"&amp;YEAR(SalesData[[#This Row],[Order Date]])</f>
        <v>Q4-2023</v>
      </c>
    </row>
    <row r="9006" spans="1:22" x14ac:dyDescent="0.35">
      <c r="A9006" t="s">
        <v>9147</v>
      </c>
      <c r="B9006" s="1">
        <v>45275</v>
      </c>
      <c r="C9006" t="s">
        <v>57</v>
      </c>
      <c r="D9006" t="s">
        <v>39</v>
      </c>
      <c r="E9006">
        <v>420373986</v>
      </c>
      <c r="F9006" t="s">
        <v>116</v>
      </c>
      <c r="G9006" t="s">
        <v>74</v>
      </c>
      <c r="H9006" t="s">
        <v>75</v>
      </c>
      <c r="I9006" t="s">
        <v>36</v>
      </c>
      <c r="J9006" t="s">
        <v>61</v>
      </c>
      <c r="K9006">
        <v>3860.8</v>
      </c>
      <c r="L9006">
        <v>357.45</v>
      </c>
      <c r="M9006" t="s">
        <v>62</v>
      </c>
      <c r="N9006">
        <v>9.2584438458350599E-2</v>
      </c>
      <c r="O9006" t="s">
        <v>11351</v>
      </c>
      <c r="P9006" t="s">
        <v>11356</v>
      </c>
      <c r="R9006" t="s">
        <v>11353</v>
      </c>
      <c r="S9006">
        <f>IF(SalesData[[#This Row],[Return Status]]="Returned",1,0)</f>
        <v>0</v>
      </c>
      <c r="T9006">
        <v>2420.2800000000002</v>
      </c>
      <c r="U9006" s="2">
        <f>EOMONTH(SalesData[[#This Row],[Order Date]],0)</f>
        <v>45291</v>
      </c>
      <c r="V9006" s="9" t="str">
        <f>"Q"&amp;INT((MONTH(SalesData[[#This Row],[Order Date]])+2)/3)&amp;"-"&amp;YEAR(SalesData[[#This Row],[Order Date]])</f>
        <v>Q4-2023</v>
      </c>
    </row>
    <row r="9007" spans="1:22" x14ac:dyDescent="0.35">
      <c r="A9007" t="s">
        <v>9148</v>
      </c>
      <c r="B9007" s="1">
        <v>45285</v>
      </c>
      <c r="C9007" t="s">
        <v>132</v>
      </c>
      <c r="D9007" t="s">
        <v>99</v>
      </c>
      <c r="E9007">
        <v>5967752874</v>
      </c>
      <c r="F9007" t="s">
        <v>312</v>
      </c>
      <c r="G9007" t="s">
        <v>141</v>
      </c>
      <c r="H9007" t="s">
        <v>121</v>
      </c>
      <c r="I9007" t="s">
        <v>17</v>
      </c>
      <c r="J9007" t="s">
        <v>62</v>
      </c>
      <c r="K9007">
        <v>4275.41</v>
      </c>
      <c r="L9007">
        <v>1179.42</v>
      </c>
      <c r="M9007" t="s">
        <v>62</v>
      </c>
      <c r="N9007">
        <v>0.27586126242863301</v>
      </c>
      <c r="O9007" t="s">
        <v>11351</v>
      </c>
      <c r="P9007" t="s">
        <v>11354</v>
      </c>
      <c r="R9007" t="s">
        <v>11353</v>
      </c>
      <c r="S9007">
        <f>IF(SalesData[[#This Row],[Return Status]]="Returned",1,0)</f>
        <v>0</v>
      </c>
      <c r="T9007">
        <v>2793.38</v>
      </c>
      <c r="U9007" s="2">
        <f>EOMONTH(SalesData[[#This Row],[Order Date]],0)</f>
        <v>45291</v>
      </c>
      <c r="V9007" s="9" t="str">
        <f>"Q"&amp;INT((MONTH(SalesData[[#This Row],[Order Date]])+2)/3)&amp;"-"&amp;YEAR(SalesData[[#This Row],[Order Date]])</f>
        <v>Q4-2023</v>
      </c>
    </row>
    <row r="9008" spans="1:22" x14ac:dyDescent="0.35">
      <c r="A9008" t="s">
        <v>9149</v>
      </c>
      <c r="B9008" s="1">
        <v>45287</v>
      </c>
      <c r="C9008" t="s">
        <v>149</v>
      </c>
      <c r="D9008" t="s">
        <v>145</v>
      </c>
      <c r="E9008">
        <v>9523555776</v>
      </c>
      <c r="F9008" t="s">
        <v>170</v>
      </c>
      <c r="G9008" t="s">
        <v>69</v>
      </c>
      <c r="H9008" t="s">
        <v>41</v>
      </c>
      <c r="I9008" t="s">
        <v>31</v>
      </c>
      <c r="J9008" t="s">
        <v>42</v>
      </c>
      <c r="K9008">
        <v>2652.99</v>
      </c>
      <c r="L9008">
        <v>782.35</v>
      </c>
      <c r="M9008" t="s">
        <v>43</v>
      </c>
      <c r="N9008">
        <v>0.29489368599203197</v>
      </c>
      <c r="O9008" t="s">
        <v>11351</v>
      </c>
      <c r="P9008" t="s">
        <v>11354</v>
      </c>
      <c r="R9008" t="s">
        <v>11353</v>
      </c>
      <c r="S9008">
        <f>IF(SalesData[[#This Row],[Return Status]]="Returned",1,0)</f>
        <v>0</v>
      </c>
      <c r="T9008">
        <v>2081.52</v>
      </c>
      <c r="U9008" s="2">
        <f>EOMONTH(SalesData[[#This Row],[Order Date]],0)</f>
        <v>45291</v>
      </c>
      <c r="V9008" s="9" t="str">
        <f>"Q"&amp;INT((MONTH(SalesData[[#This Row],[Order Date]])+2)/3)&amp;"-"&amp;YEAR(SalesData[[#This Row],[Order Date]])</f>
        <v>Q4-2023</v>
      </c>
    </row>
    <row r="9009" spans="1:22" x14ac:dyDescent="0.35">
      <c r="A9009" t="s">
        <v>9150</v>
      </c>
      <c r="B9009" s="1">
        <v>45276</v>
      </c>
      <c r="C9009" t="s">
        <v>49</v>
      </c>
      <c r="D9009" t="s">
        <v>46</v>
      </c>
      <c r="E9009">
        <v>308244388</v>
      </c>
      <c r="F9009" t="s">
        <v>68</v>
      </c>
      <c r="G9009" t="s">
        <v>69</v>
      </c>
      <c r="H9009" t="s">
        <v>11357</v>
      </c>
      <c r="I9009" t="s">
        <v>31</v>
      </c>
      <c r="J9009" t="s">
        <v>65</v>
      </c>
      <c r="K9009">
        <v>42.31</v>
      </c>
      <c r="L9009">
        <v>9.51</v>
      </c>
      <c r="M9009" t="s">
        <v>65</v>
      </c>
      <c r="N9009">
        <v>0.224769558024108</v>
      </c>
      <c r="O9009" t="s">
        <v>11361</v>
      </c>
      <c r="P9009" t="s">
        <v>11354</v>
      </c>
      <c r="R9009" t="s">
        <v>11353</v>
      </c>
      <c r="S9009">
        <f>IF(SalesData[[#This Row],[Return Status]]="Returned",1,0)</f>
        <v>0</v>
      </c>
      <c r="T9009">
        <v>2081.52</v>
      </c>
      <c r="U9009" s="2">
        <f>EOMONTH(SalesData[[#This Row],[Order Date]],0)</f>
        <v>45291</v>
      </c>
      <c r="V9009" s="9" t="str">
        <f>"Q"&amp;INT((MONTH(SalesData[[#This Row],[Order Date]])+2)/3)&amp;"-"&amp;YEAR(SalesData[[#This Row],[Order Date]])</f>
        <v>Q4-2023</v>
      </c>
    </row>
    <row r="9010" spans="1:22" x14ac:dyDescent="0.35">
      <c r="A9010" t="s">
        <v>9151</v>
      </c>
      <c r="B9010" s="1">
        <v>45274</v>
      </c>
      <c r="C9010" t="s">
        <v>132</v>
      </c>
      <c r="D9010" t="s">
        <v>145</v>
      </c>
      <c r="E9010">
        <v>4421961765</v>
      </c>
      <c r="F9010" t="s">
        <v>81</v>
      </c>
      <c r="G9010" t="s">
        <v>74</v>
      </c>
      <c r="H9010" t="s">
        <v>75</v>
      </c>
      <c r="I9010" t="s">
        <v>36</v>
      </c>
      <c r="J9010" t="s">
        <v>19</v>
      </c>
      <c r="K9010">
        <v>4093.08</v>
      </c>
      <c r="L9010">
        <v>875.82</v>
      </c>
      <c r="M9010" t="s">
        <v>19</v>
      </c>
      <c r="N9010">
        <v>0.21397578351754701</v>
      </c>
      <c r="O9010" t="s">
        <v>11351</v>
      </c>
      <c r="P9010" t="s">
        <v>11354</v>
      </c>
      <c r="R9010" t="s">
        <v>11353</v>
      </c>
      <c r="S9010">
        <f>IF(SalesData[[#This Row],[Return Status]]="Returned",1,0)</f>
        <v>0</v>
      </c>
      <c r="T9010">
        <v>2420.2800000000002</v>
      </c>
      <c r="U9010" s="2">
        <f>EOMONTH(SalesData[[#This Row],[Order Date]],0)</f>
        <v>45291</v>
      </c>
      <c r="V9010" s="9" t="str">
        <f>"Q"&amp;INT((MONTH(SalesData[[#This Row],[Order Date]])+2)/3)&amp;"-"&amp;YEAR(SalesData[[#This Row],[Order Date]])</f>
        <v>Q4-2023</v>
      </c>
    </row>
    <row r="9011" spans="1:22" x14ac:dyDescent="0.35">
      <c r="A9011" t="s">
        <v>9152</v>
      </c>
      <c r="B9011" s="1">
        <v>45264</v>
      </c>
      <c r="C9011" t="s">
        <v>106</v>
      </c>
      <c r="D9011" t="s">
        <v>27</v>
      </c>
      <c r="E9011">
        <v>9760150213</v>
      </c>
      <c r="F9011" t="s">
        <v>22</v>
      </c>
      <c r="G9011" t="s">
        <v>23</v>
      </c>
      <c r="H9011" t="s">
        <v>24</v>
      </c>
      <c r="I9011" t="s">
        <v>17</v>
      </c>
      <c r="J9011" t="s">
        <v>65</v>
      </c>
      <c r="K9011">
        <v>3474.58</v>
      </c>
      <c r="L9011">
        <v>255.38</v>
      </c>
      <c r="M9011" t="s">
        <v>65</v>
      </c>
      <c r="N9011">
        <v>7.3499530878552197E-2</v>
      </c>
      <c r="O9011" t="s">
        <v>11351</v>
      </c>
      <c r="P9011" t="s">
        <v>11356</v>
      </c>
      <c r="R9011" t="s">
        <v>11353</v>
      </c>
      <c r="S9011">
        <f>IF(SalesData[[#This Row],[Return Status]]="Returned",1,0)</f>
        <v>0</v>
      </c>
      <c r="T9011">
        <v>2821.33</v>
      </c>
      <c r="U9011" s="2">
        <f>EOMONTH(SalesData[[#This Row],[Order Date]],0)</f>
        <v>45291</v>
      </c>
      <c r="V9011" s="9" t="str">
        <f>"Q"&amp;INT((MONTH(SalesData[[#This Row],[Order Date]])+2)/3)&amp;"-"&amp;YEAR(SalesData[[#This Row],[Order Date]])</f>
        <v>Q4-2023</v>
      </c>
    </row>
    <row r="9012" spans="1:22" x14ac:dyDescent="0.35">
      <c r="A9012" t="s">
        <v>9153</v>
      </c>
      <c r="B9012" s="1">
        <v>45275</v>
      </c>
      <c r="C9012" t="s">
        <v>111</v>
      </c>
      <c r="D9012" t="s">
        <v>99</v>
      </c>
      <c r="E9012">
        <v>9212330928</v>
      </c>
      <c r="F9012" t="s">
        <v>410</v>
      </c>
      <c r="G9012" t="s">
        <v>29</v>
      </c>
      <c r="H9012" t="s">
        <v>30</v>
      </c>
      <c r="I9012" t="s">
        <v>31</v>
      </c>
      <c r="J9012" t="s">
        <v>18</v>
      </c>
      <c r="K9012">
        <v>4059.18</v>
      </c>
      <c r="L9012">
        <v>474.12</v>
      </c>
      <c r="M9012" t="s">
        <v>19</v>
      </c>
      <c r="N9012">
        <v>0.116801915657842</v>
      </c>
      <c r="O9012" t="s">
        <v>11351</v>
      </c>
      <c r="P9012" t="s">
        <v>11352</v>
      </c>
      <c r="R9012" t="s">
        <v>11353</v>
      </c>
      <c r="S9012">
        <f>IF(SalesData[[#This Row],[Return Status]]="Returned",1,0)</f>
        <v>0</v>
      </c>
      <c r="T9012">
        <v>2788.38</v>
      </c>
      <c r="U9012" s="2">
        <f>EOMONTH(SalesData[[#This Row],[Order Date]],0)</f>
        <v>45291</v>
      </c>
      <c r="V9012" s="9" t="str">
        <f>"Q"&amp;INT((MONTH(SalesData[[#This Row],[Order Date]])+2)/3)&amp;"-"&amp;YEAR(SalesData[[#This Row],[Order Date]])</f>
        <v>Q4-2023</v>
      </c>
    </row>
    <row r="9013" spans="1:22" x14ac:dyDescent="0.35">
      <c r="A9013" t="s">
        <v>9154</v>
      </c>
      <c r="B9013" s="1">
        <v>45283</v>
      </c>
      <c r="C9013" t="s">
        <v>106</v>
      </c>
      <c r="D9013" t="s">
        <v>99</v>
      </c>
      <c r="E9013">
        <v>810270271</v>
      </c>
      <c r="F9013" t="s">
        <v>68</v>
      </c>
      <c r="G9013" t="s">
        <v>69</v>
      </c>
      <c r="H9013" t="s">
        <v>41</v>
      </c>
      <c r="I9013" t="s">
        <v>31</v>
      </c>
      <c r="J9013" t="s">
        <v>61</v>
      </c>
      <c r="K9013">
        <v>693.18</v>
      </c>
      <c r="L9013">
        <v>85.51</v>
      </c>
      <c r="M9013" t="s">
        <v>62</v>
      </c>
      <c r="N9013">
        <v>0.123359012089212</v>
      </c>
      <c r="O9013" t="s">
        <v>11355</v>
      </c>
      <c r="P9013" t="s">
        <v>11352</v>
      </c>
      <c r="R9013" t="s">
        <v>11353</v>
      </c>
      <c r="S9013">
        <f>IF(SalesData[[#This Row],[Return Status]]="Returned",1,0)</f>
        <v>0</v>
      </c>
      <c r="T9013">
        <v>2081.52</v>
      </c>
      <c r="U9013" s="2">
        <f>EOMONTH(SalesData[[#This Row],[Order Date]],0)</f>
        <v>45291</v>
      </c>
      <c r="V9013" s="9" t="str">
        <f>"Q"&amp;INT((MONTH(SalesData[[#This Row],[Order Date]])+2)/3)&amp;"-"&amp;YEAR(SalesData[[#This Row],[Order Date]])</f>
        <v>Q4-2023</v>
      </c>
    </row>
    <row r="9014" spans="1:22" x14ac:dyDescent="0.35">
      <c r="A9014" t="s">
        <v>9155</v>
      </c>
      <c r="B9014" s="1">
        <v>45278</v>
      </c>
      <c r="C9014" t="s">
        <v>94</v>
      </c>
      <c r="D9014" t="s">
        <v>145</v>
      </c>
      <c r="E9014">
        <v>1332109982</v>
      </c>
      <c r="F9014" t="s">
        <v>129</v>
      </c>
      <c r="G9014" t="s">
        <v>54</v>
      </c>
      <c r="H9014" t="s">
        <v>55</v>
      </c>
      <c r="I9014" t="s">
        <v>31</v>
      </c>
      <c r="J9014" t="s">
        <v>43</v>
      </c>
      <c r="K9014">
        <v>1749.63</v>
      </c>
      <c r="L9014">
        <v>357.26</v>
      </c>
      <c r="M9014" t="s">
        <v>43</v>
      </c>
      <c r="N9014">
        <v>0.204191743397175</v>
      </c>
      <c r="O9014" t="s">
        <v>11351</v>
      </c>
      <c r="P9014" t="s">
        <v>11354</v>
      </c>
      <c r="R9014" t="s">
        <v>11353</v>
      </c>
      <c r="S9014">
        <f>IF(SalesData[[#This Row],[Return Status]]="Returned",1,0)</f>
        <v>0</v>
      </c>
      <c r="U9014" s="2">
        <f>EOMONTH(SalesData[[#This Row],[Order Date]],0)</f>
        <v>45291</v>
      </c>
      <c r="V9014" s="9" t="str">
        <f>"Q"&amp;INT((MONTH(SalesData[[#This Row],[Order Date]])+2)/3)&amp;"-"&amp;YEAR(SalesData[[#This Row],[Order Date]])</f>
        <v>Q4-2023</v>
      </c>
    </row>
    <row r="9015" spans="1:22" x14ac:dyDescent="0.35">
      <c r="A9015" t="s">
        <v>9156</v>
      </c>
      <c r="B9015" s="1">
        <v>45279</v>
      </c>
      <c r="C9015" t="s">
        <v>38</v>
      </c>
      <c r="D9015" t="s">
        <v>99</v>
      </c>
      <c r="E9015">
        <v>2950076824</v>
      </c>
      <c r="F9015" t="s">
        <v>107</v>
      </c>
      <c r="G9015" t="s">
        <v>11362</v>
      </c>
      <c r="H9015" t="s">
        <v>16</v>
      </c>
      <c r="I9015" t="s">
        <v>17</v>
      </c>
      <c r="J9015" t="s">
        <v>19</v>
      </c>
      <c r="K9015">
        <v>766.39</v>
      </c>
      <c r="L9015">
        <v>130.25</v>
      </c>
      <c r="M9015" t="s">
        <v>19</v>
      </c>
      <c r="N9015">
        <v>0.169952635081355</v>
      </c>
      <c r="O9015" t="s">
        <v>11355</v>
      </c>
      <c r="P9015" t="s">
        <v>11352</v>
      </c>
      <c r="R9015" t="s">
        <v>11353</v>
      </c>
      <c r="S9015">
        <f>IF(SalesData[[#This Row],[Return Status]]="Returned",1,0)</f>
        <v>0</v>
      </c>
      <c r="U9015" s="2">
        <f>EOMONTH(SalesData[[#This Row],[Order Date]],0)</f>
        <v>45291</v>
      </c>
      <c r="V9015" s="9" t="str">
        <f>"Q"&amp;INT((MONTH(SalesData[[#This Row],[Order Date]])+2)/3)&amp;"-"&amp;YEAR(SalesData[[#This Row],[Order Date]])</f>
        <v>Q4-2023</v>
      </c>
    </row>
    <row r="9016" spans="1:22" x14ac:dyDescent="0.35">
      <c r="A9016" t="s">
        <v>9157</v>
      </c>
      <c r="B9016" s="1">
        <v>45270</v>
      </c>
      <c r="C9016" t="s">
        <v>49</v>
      </c>
      <c r="D9016" t="s">
        <v>27</v>
      </c>
      <c r="E9016">
        <v>3595612229</v>
      </c>
      <c r="F9016" t="s">
        <v>47</v>
      </c>
      <c r="G9016" t="s">
        <v>23</v>
      </c>
      <c r="H9016" t="s">
        <v>11357</v>
      </c>
      <c r="I9016" t="s">
        <v>17</v>
      </c>
      <c r="J9016" t="s">
        <v>65</v>
      </c>
      <c r="K9016">
        <v>812.99</v>
      </c>
      <c r="L9016">
        <v>47.73</v>
      </c>
      <c r="M9016" t="s">
        <v>65</v>
      </c>
      <c r="N9016">
        <v>5.8709209215365502E-2</v>
      </c>
      <c r="O9016" t="s">
        <v>11355</v>
      </c>
      <c r="P9016" t="s">
        <v>11356</v>
      </c>
      <c r="R9016" t="s">
        <v>11353</v>
      </c>
      <c r="S9016">
        <f>IF(SalesData[[#This Row],[Return Status]]="Returned",1,0)</f>
        <v>0</v>
      </c>
      <c r="T9016">
        <v>2821.33</v>
      </c>
      <c r="U9016" s="2">
        <f>EOMONTH(SalesData[[#This Row],[Order Date]],0)</f>
        <v>45291</v>
      </c>
      <c r="V9016" s="9" t="str">
        <f>"Q"&amp;INT((MONTH(SalesData[[#This Row],[Order Date]])+2)/3)&amp;"-"&amp;YEAR(SalesData[[#This Row],[Order Date]])</f>
        <v>Q4-2023</v>
      </c>
    </row>
    <row r="9017" spans="1:22" x14ac:dyDescent="0.35">
      <c r="A9017" t="s">
        <v>9158</v>
      </c>
      <c r="B9017" s="1">
        <v>45290</v>
      </c>
      <c r="C9017" t="s">
        <v>144</v>
      </c>
      <c r="D9017" t="s">
        <v>145</v>
      </c>
      <c r="E9017">
        <v>4930769099</v>
      </c>
      <c r="F9017" t="s">
        <v>357</v>
      </c>
      <c r="G9017" t="s">
        <v>164</v>
      </c>
      <c r="H9017" t="s">
        <v>165</v>
      </c>
      <c r="I9017" t="s">
        <v>36</v>
      </c>
      <c r="J9017" t="s">
        <v>62</v>
      </c>
      <c r="K9017">
        <v>3150.9</v>
      </c>
      <c r="L9017">
        <v>596.64</v>
      </c>
      <c r="M9017" t="s">
        <v>62</v>
      </c>
      <c r="N9017">
        <v>0.18935542226030699</v>
      </c>
      <c r="O9017" t="s">
        <v>11351</v>
      </c>
      <c r="P9017" t="s">
        <v>11352</v>
      </c>
      <c r="R9017" t="s">
        <v>11353</v>
      </c>
      <c r="S9017">
        <f>IF(SalesData[[#This Row],[Return Status]]="Returned",1,0)</f>
        <v>0</v>
      </c>
      <c r="U9017" s="2">
        <f>EOMONTH(SalesData[[#This Row],[Order Date]],0)</f>
        <v>45291</v>
      </c>
      <c r="V9017" s="9" t="str">
        <f>"Q"&amp;INT((MONTH(SalesData[[#This Row],[Order Date]])+2)/3)&amp;"-"&amp;YEAR(SalesData[[#This Row],[Order Date]])</f>
        <v>Q4-2023</v>
      </c>
    </row>
    <row r="9018" spans="1:22" x14ac:dyDescent="0.35">
      <c r="A9018" t="s">
        <v>9159</v>
      </c>
      <c r="B9018" s="1">
        <v>45285</v>
      </c>
      <c r="C9018" t="s">
        <v>45</v>
      </c>
      <c r="D9018" t="s">
        <v>99</v>
      </c>
      <c r="E9018">
        <v>4313520962</v>
      </c>
      <c r="F9018" t="s">
        <v>152</v>
      </c>
      <c r="G9018" t="s">
        <v>23</v>
      </c>
      <c r="H9018" t="s">
        <v>24</v>
      </c>
      <c r="I9018" t="s">
        <v>17</v>
      </c>
      <c r="J9018" t="s">
        <v>19</v>
      </c>
      <c r="K9018">
        <v>3658.33</v>
      </c>
      <c r="L9018">
        <v>269.77999999999997</v>
      </c>
      <c r="M9018" t="s">
        <v>19</v>
      </c>
      <c r="N9018">
        <v>7.3744030746269507E-2</v>
      </c>
      <c r="O9018" t="s">
        <v>11351</v>
      </c>
      <c r="P9018" t="s">
        <v>11356</v>
      </c>
      <c r="R9018" t="s">
        <v>11353</v>
      </c>
      <c r="S9018">
        <f>IF(SalesData[[#This Row],[Return Status]]="Returned",1,0)</f>
        <v>0</v>
      </c>
      <c r="T9018">
        <v>2821.33</v>
      </c>
      <c r="U9018" s="2">
        <f>EOMONTH(SalesData[[#This Row],[Order Date]],0)</f>
        <v>45291</v>
      </c>
      <c r="V9018" s="9" t="str">
        <f>"Q"&amp;INT((MONTH(SalesData[[#This Row],[Order Date]])+2)/3)&amp;"-"&amp;YEAR(SalesData[[#This Row],[Order Date]])</f>
        <v>Q4-2023</v>
      </c>
    </row>
    <row r="9019" spans="1:22" x14ac:dyDescent="0.35">
      <c r="A9019" t="s">
        <v>9160</v>
      </c>
      <c r="B9019" s="1">
        <v>45282</v>
      </c>
      <c r="C9019" t="s">
        <v>97</v>
      </c>
      <c r="D9019" t="s">
        <v>46</v>
      </c>
      <c r="E9019">
        <v>8134643510</v>
      </c>
      <c r="F9019" t="s">
        <v>181</v>
      </c>
      <c r="G9019" t="s">
        <v>54</v>
      </c>
      <c r="H9019" t="s">
        <v>55</v>
      </c>
      <c r="I9019" t="s">
        <v>31</v>
      </c>
      <c r="J9019" t="s">
        <v>42</v>
      </c>
      <c r="K9019">
        <v>4356.7700000000004</v>
      </c>
      <c r="L9019">
        <v>979.73</v>
      </c>
      <c r="M9019" t="s">
        <v>43</v>
      </c>
      <c r="N9019">
        <v>0.22487530900185199</v>
      </c>
      <c r="O9019" t="s">
        <v>11351</v>
      </c>
      <c r="P9019" t="s">
        <v>11354</v>
      </c>
      <c r="R9019" t="s">
        <v>11353</v>
      </c>
      <c r="S9019">
        <f>IF(SalesData[[#This Row],[Return Status]]="Returned",1,0)</f>
        <v>0</v>
      </c>
      <c r="U9019" s="2">
        <f>EOMONTH(SalesData[[#This Row],[Order Date]],0)</f>
        <v>45291</v>
      </c>
      <c r="V9019" s="9" t="str">
        <f>"Q"&amp;INT((MONTH(SalesData[[#This Row],[Order Date]])+2)/3)&amp;"-"&amp;YEAR(SalesData[[#This Row],[Order Date]])</f>
        <v>Q4-2023</v>
      </c>
    </row>
    <row r="9020" spans="1:22" x14ac:dyDescent="0.35">
      <c r="A9020" t="s">
        <v>9161</v>
      </c>
      <c r="B9020" s="1">
        <v>45277</v>
      </c>
      <c r="C9020" t="s">
        <v>77</v>
      </c>
      <c r="D9020" t="s">
        <v>13</v>
      </c>
      <c r="E9020">
        <v>8696776031</v>
      </c>
      <c r="F9020" t="s">
        <v>103</v>
      </c>
      <c r="G9020" t="s">
        <v>212</v>
      </c>
      <c r="H9020" t="s">
        <v>24</v>
      </c>
      <c r="I9020" t="s">
        <v>17</v>
      </c>
      <c r="J9020" t="s">
        <v>62</v>
      </c>
      <c r="K9020">
        <v>2676.59</v>
      </c>
      <c r="L9020">
        <v>217.47</v>
      </c>
      <c r="M9020" t="s">
        <v>62</v>
      </c>
      <c r="N9020">
        <v>8.1248902521491903E-2</v>
      </c>
      <c r="O9020" t="s">
        <v>11351</v>
      </c>
      <c r="P9020" t="s">
        <v>11356</v>
      </c>
      <c r="R9020" t="s">
        <v>11353</v>
      </c>
      <c r="S9020">
        <f>IF(SalesData[[#This Row],[Return Status]]="Returned",1,0)</f>
        <v>0</v>
      </c>
      <c r="U9020" s="2">
        <f>EOMONTH(SalesData[[#This Row],[Order Date]],0)</f>
        <v>45291</v>
      </c>
      <c r="V9020" s="9" t="str">
        <f>"Q"&amp;INT((MONTH(SalesData[[#This Row],[Order Date]])+2)/3)&amp;"-"&amp;YEAR(SalesData[[#This Row],[Order Date]])</f>
        <v>Q4-2023</v>
      </c>
    </row>
    <row r="9021" spans="1:22" x14ac:dyDescent="0.35">
      <c r="A9021" t="s">
        <v>9162</v>
      </c>
      <c r="B9021" s="1">
        <v>45270</v>
      </c>
      <c r="C9021" t="s">
        <v>71</v>
      </c>
      <c r="D9021" t="s">
        <v>46</v>
      </c>
      <c r="E9021">
        <v>7916180384</v>
      </c>
      <c r="F9021" t="s">
        <v>129</v>
      </c>
      <c r="G9021" t="s">
        <v>54</v>
      </c>
      <c r="H9021" t="s">
        <v>11357</v>
      </c>
      <c r="I9021" t="s">
        <v>31</v>
      </c>
      <c r="J9021" t="s">
        <v>18</v>
      </c>
      <c r="K9021">
        <v>491.93</v>
      </c>
      <c r="L9021">
        <v>24.09</v>
      </c>
      <c r="M9021" t="s">
        <v>19</v>
      </c>
      <c r="N9021">
        <v>4.8970381964913698E-2</v>
      </c>
      <c r="O9021" t="s">
        <v>11361</v>
      </c>
      <c r="P9021" t="s">
        <v>11356</v>
      </c>
      <c r="R9021" t="s">
        <v>11353</v>
      </c>
      <c r="S9021">
        <f>IF(SalesData[[#This Row],[Return Status]]="Returned",1,0)</f>
        <v>0</v>
      </c>
      <c r="U9021" s="2">
        <f>EOMONTH(SalesData[[#This Row],[Order Date]],0)</f>
        <v>45291</v>
      </c>
      <c r="V9021" s="9" t="str">
        <f>"Q"&amp;INT((MONTH(SalesData[[#This Row],[Order Date]])+2)/3)&amp;"-"&amp;YEAR(SalesData[[#This Row],[Order Date]])</f>
        <v>Q4-2023</v>
      </c>
    </row>
    <row r="9022" spans="1:22" x14ac:dyDescent="0.35">
      <c r="A9022" t="s">
        <v>9163</v>
      </c>
      <c r="B9022" s="1">
        <v>45284</v>
      </c>
      <c r="C9022" t="s">
        <v>12</v>
      </c>
      <c r="D9022" t="s">
        <v>145</v>
      </c>
      <c r="E9022">
        <v>9643694181</v>
      </c>
      <c r="F9022" t="s">
        <v>222</v>
      </c>
      <c r="G9022" t="s">
        <v>164</v>
      </c>
      <c r="H9022" t="s">
        <v>165</v>
      </c>
      <c r="I9022" t="s">
        <v>36</v>
      </c>
      <c r="J9022" t="s">
        <v>19</v>
      </c>
      <c r="K9022">
        <v>3455.53</v>
      </c>
      <c r="L9022">
        <v>754.43</v>
      </c>
      <c r="M9022" t="s">
        <v>19</v>
      </c>
      <c r="N9022">
        <v>0.21832540883742901</v>
      </c>
      <c r="O9022" t="s">
        <v>11351</v>
      </c>
      <c r="P9022" t="s">
        <v>11354</v>
      </c>
      <c r="R9022" t="s">
        <v>11353</v>
      </c>
      <c r="S9022">
        <f>IF(SalesData[[#This Row],[Return Status]]="Returned",1,0)</f>
        <v>0</v>
      </c>
      <c r="U9022" s="2">
        <f>EOMONTH(SalesData[[#This Row],[Order Date]],0)</f>
        <v>45291</v>
      </c>
      <c r="V9022" s="9" t="str">
        <f>"Q"&amp;INT((MONTH(SalesData[[#This Row],[Order Date]])+2)/3)&amp;"-"&amp;YEAR(SalesData[[#This Row],[Order Date]])</f>
        <v>Q4-2023</v>
      </c>
    </row>
    <row r="9023" spans="1:22" x14ac:dyDescent="0.35">
      <c r="A9023" t="s">
        <v>9164</v>
      </c>
      <c r="B9023" s="1">
        <v>45283</v>
      </c>
      <c r="C9023" t="s">
        <v>132</v>
      </c>
      <c r="D9023" t="s">
        <v>27</v>
      </c>
      <c r="E9023">
        <v>6866428052</v>
      </c>
      <c r="F9023" t="s">
        <v>14</v>
      </c>
      <c r="G9023" t="s">
        <v>15</v>
      </c>
      <c r="H9023" t="s">
        <v>16</v>
      </c>
      <c r="I9023" t="s">
        <v>17</v>
      </c>
      <c r="J9023" t="s">
        <v>65</v>
      </c>
      <c r="K9023">
        <v>1990.28</v>
      </c>
      <c r="L9023">
        <v>332.78</v>
      </c>
      <c r="M9023" t="s">
        <v>65</v>
      </c>
      <c r="N9023">
        <v>0.16720260465864101</v>
      </c>
      <c r="O9023" t="s">
        <v>11351</v>
      </c>
      <c r="P9023" t="s">
        <v>11352</v>
      </c>
      <c r="R9023" t="s">
        <v>11353</v>
      </c>
      <c r="S9023">
        <f>IF(SalesData[[#This Row],[Return Status]]="Returned",1,0)</f>
        <v>0</v>
      </c>
      <c r="T9023">
        <v>2085.91</v>
      </c>
      <c r="U9023" s="2">
        <f>EOMONTH(SalesData[[#This Row],[Order Date]],0)</f>
        <v>45291</v>
      </c>
      <c r="V9023" s="9" t="str">
        <f>"Q"&amp;INT((MONTH(SalesData[[#This Row],[Order Date]])+2)/3)&amp;"-"&amp;YEAR(SalesData[[#This Row],[Order Date]])</f>
        <v>Q4-2023</v>
      </c>
    </row>
    <row r="9024" spans="1:22" x14ac:dyDescent="0.35">
      <c r="A9024" t="s">
        <v>9165</v>
      </c>
      <c r="B9024" s="1">
        <v>45266</v>
      </c>
      <c r="C9024" t="s">
        <v>87</v>
      </c>
      <c r="D9024" t="s">
        <v>145</v>
      </c>
      <c r="E9024">
        <v>5501616800</v>
      </c>
      <c r="F9024" t="s">
        <v>222</v>
      </c>
      <c r="G9024" t="s">
        <v>164</v>
      </c>
      <c r="H9024" t="s">
        <v>165</v>
      </c>
      <c r="I9024" t="s">
        <v>36</v>
      </c>
      <c r="J9024" t="s">
        <v>65</v>
      </c>
      <c r="K9024">
        <v>941.13</v>
      </c>
      <c r="L9024">
        <v>213.43</v>
      </c>
      <c r="M9024" t="s">
        <v>65</v>
      </c>
      <c r="N9024">
        <v>0.22678057229075699</v>
      </c>
      <c r="O9024" t="s">
        <v>11355</v>
      </c>
      <c r="P9024" t="s">
        <v>11354</v>
      </c>
      <c r="R9024" t="s">
        <v>11353</v>
      </c>
      <c r="S9024">
        <f>IF(SalesData[[#This Row],[Return Status]]="Returned",1,0)</f>
        <v>0</v>
      </c>
      <c r="U9024" s="2">
        <f>EOMONTH(SalesData[[#This Row],[Order Date]],0)</f>
        <v>45291</v>
      </c>
      <c r="V9024" s="9" t="str">
        <f>"Q"&amp;INT((MONTH(SalesData[[#This Row],[Order Date]])+2)/3)&amp;"-"&amp;YEAR(SalesData[[#This Row],[Order Date]])</f>
        <v>Q4-2023</v>
      </c>
    </row>
    <row r="9025" spans="1:22" x14ac:dyDescent="0.35">
      <c r="A9025" t="s">
        <v>9166</v>
      </c>
      <c r="B9025" s="1">
        <v>45262</v>
      </c>
      <c r="C9025" t="s">
        <v>92</v>
      </c>
      <c r="D9025" t="s">
        <v>99</v>
      </c>
      <c r="E9025">
        <v>4569900688</v>
      </c>
      <c r="F9025" t="s">
        <v>114</v>
      </c>
      <c r="G9025" t="s">
        <v>59</v>
      </c>
      <c r="H9025" t="s">
        <v>60</v>
      </c>
      <c r="I9025" t="s">
        <v>31</v>
      </c>
      <c r="J9025" t="s">
        <v>65</v>
      </c>
      <c r="K9025">
        <v>4944.42</v>
      </c>
      <c r="L9025">
        <v>434.32</v>
      </c>
      <c r="M9025" t="s">
        <v>65</v>
      </c>
      <c r="N9025">
        <v>8.7840434267315498E-2</v>
      </c>
      <c r="O9025" t="s">
        <v>11351</v>
      </c>
      <c r="P9025" t="s">
        <v>11356</v>
      </c>
      <c r="R9025" t="s">
        <v>11353</v>
      </c>
      <c r="S9025">
        <f>IF(SalesData[[#This Row],[Return Status]]="Returned",1,0)</f>
        <v>0</v>
      </c>
      <c r="T9025">
        <v>2183.56</v>
      </c>
      <c r="U9025" s="2">
        <f>EOMONTH(SalesData[[#This Row],[Order Date]],0)</f>
        <v>45291</v>
      </c>
      <c r="V9025" s="9" t="str">
        <f>"Q"&amp;INT((MONTH(SalesData[[#This Row],[Order Date]])+2)/3)&amp;"-"&amp;YEAR(SalesData[[#This Row],[Order Date]])</f>
        <v>Q4-2023</v>
      </c>
    </row>
    <row r="9026" spans="1:22" x14ac:dyDescent="0.35">
      <c r="A9026" t="s">
        <v>9167</v>
      </c>
      <c r="B9026" s="1">
        <v>45288</v>
      </c>
      <c r="C9026" t="s">
        <v>21</v>
      </c>
      <c r="D9026" t="s">
        <v>80</v>
      </c>
      <c r="E9026">
        <v>864983756</v>
      </c>
      <c r="F9026" t="s">
        <v>58</v>
      </c>
      <c r="G9026" t="s">
        <v>59</v>
      </c>
      <c r="H9026" t="s">
        <v>60</v>
      </c>
      <c r="I9026" t="s">
        <v>31</v>
      </c>
      <c r="J9026" t="s">
        <v>65</v>
      </c>
      <c r="K9026">
        <v>4047.74</v>
      </c>
      <c r="L9026">
        <v>248.33</v>
      </c>
      <c r="M9026" t="s">
        <v>65</v>
      </c>
      <c r="N9026">
        <v>6.1350284356208699E-2</v>
      </c>
      <c r="O9026" t="s">
        <v>11351</v>
      </c>
      <c r="P9026" t="s">
        <v>11356</v>
      </c>
      <c r="R9026" t="s">
        <v>11353</v>
      </c>
      <c r="S9026">
        <f>IF(SalesData[[#This Row],[Return Status]]="Returned",1,0)</f>
        <v>0</v>
      </c>
      <c r="T9026">
        <v>2183.56</v>
      </c>
      <c r="U9026" s="2">
        <f>EOMONTH(SalesData[[#This Row],[Order Date]],0)</f>
        <v>45291</v>
      </c>
      <c r="V9026" s="9" t="str">
        <f>"Q"&amp;INT((MONTH(SalesData[[#This Row],[Order Date]])+2)/3)&amp;"-"&amp;YEAR(SalesData[[#This Row],[Order Date]])</f>
        <v>Q4-2023</v>
      </c>
    </row>
    <row r="9027" spans="1:22" x14ac:dyDescent="0.35">
      <c r="A9027" t="s">
        <v>9168</v>
      </c>
      <c r="B9027" s="1">
        <v>45264</v>
      </c>
      <c r="C9027" t="s">
        <v>132</v>
      </c>
      <c r="D9027" t="s">
        <v>72</v>
      </c>
      <c r="E9027">
        <v>1044020213</v>
      </c>
      <c r="F9027" t="s">
        <v>410</v>
      </c>
      <c r="G9027" t="s">
        <v>29</v>
      </c>
      <c r="H9027" t="s">
        <v>30</v>
      </c>
      <c r="I9027" t="s">
        <v>31</v>
      </c>
      <c r="J9027" t="s">
        <v>43</v>
      </c>
      <c r="K9027">
        <v>1360.68</v>
      </c>
      <c r="L9027">
        <v>75.03</v>
      </c>
      <c r="M9027" t="s">
        <v>43</v>
      </c>
      <c r="N9027">
        <v>5.5141546873622001E-2</v>
      </c>
      <c r="O9027" t="s">
        <v>11351</v>
      </c>
      <c r="P9027" t="s">
        <v>11356</v>
      </c>
      <c r="R9027" t="s">
        <v>11353</v>
      </c>
      <c r="S9027">
        <f>IF(SalesData[[#This Row],[Return Status]]="Returned",1,0)</f>
        <v>0</v>
      </c>
      <c r="T9027">
        <v>2788.38</v>
      </c>
      <c r="U9027" s="2">
        <f>EOMONTH(SalesData[[#This Row],[Order Date]],0)</f>
        <v>45291</v>
      </c>
      <c r="V9027" s="9" t="str">
        <f>"Q"&amp;INT((MONTH(SalesData[[#This Row],[Order Date]])+2)/3)&amp;"-"&amp;YEAR(SalesData[[#This Row],[Order Date]])</f>
        <v>Q4-2023</v>
      </c>
    </row>
    <row r="9028" spans="1:22" x14ac:dyDescent="0.35">
      <c r="A9028" t="s">
        <v>9169</v>
      </c>
      <c r="B9028" s="1">
        <v>45285</v>
      </c>
      <c r="C9028" t="s">
        <v>71</v>
      </c>
      <c r="D9028" t="s">
        <v>80</v>
      </c>
      <c r="E9028">
        <v>4513293652</v>
      </c>
      <c r="F9028" t="s">
        <v>33</v>
      </c>
      <c r="G9028" t="s">
        <v>34</v>
      </c>
      <c r="H9028" t="s">
        <v>11357</v>
      </c>
      <c r="I9028" t="s">
        <v>36</v>
      </c>
      <c r="J9028" t="s">
        <v>19</v>
      </c>
      <c r="K9028">
        <v>3047.23</v>
      </c>
      <c r="L9028">
        <v>417.33</v>
      </c>
      <c r="M9028" t="s">
        <v>19</v>
      </c>
      <c r="N9028">
        <v>0.13695388926992699</v>
      </c>
      <c r="O9028" t="s">
        <v>11351</v>
      </c>
      <c r="P9028" t="s">
        <v>11352</v>
      </c>
      <c r="R9028" t="s">
        <v>11353</v>
      </c>
      <c r="S9028">
        <f>IF(SalesData[[#This Row],[Return Status]]="Returned",1,0)</f>
        <v>0</v>
      </c>
      <c r="U9028" s="2">
        <f>EOMONTH(SalesData[[#This Row],[Order Date]],0)</f>
        <v>45291</v>
      </c>
      <c r="V9028" s="9" t="str">
        <f>"Q"&amp;INT((MONTH(SalesData[[#This Row],[Order Date]])+2)/3)&amp;"-"&amp;YEAR(SalesData[[#This Row],[Order Date]])</f>
        <v>Q4-2023</v>
      </c>
    </row>
    <row r="9029" spans="1:22" x14ac:dyDescent="0.35">
      <c r="A9029" t="s">
        <v>9170</v>
      </c>
      <c r="B9029" s="1">
        <v>45285</v>
      </c>
      <c r="C9029" t="s">
        <v>49</v>
      </c>
      <c r="D9029" t="s">
        <v>39</v>
      </c>
      <c r="E9029">
        <v>5683413261</v>
      </c>
      <c r="F9029" t="s">
        <v>114</v>
      </c>
      <c r="G9029" t="s">
        <v>59</v>
      </c>
      <c r="H9029" t="s">
        <v>60</v>
      </c>
      <c r="I9029" t="s">
        <v>31</v>
      </c>
      <c r="J9029" t="s">
        <v>42</v>
      </c>
      <c r="K9029">
        <v>3862.01</v>
      </c>
      <c r="L9029">
        <v>471.08</v>
      </c>
      <c r="M9029" t="s">
        <v>43</v>
      </c>
      <c r="N9029">
        <v>0.12197793377023899</v>
      </c>
      <c r="O9029" t="s">
        <v>11351</v>
      </c>
      <c r="P9029" t="s">
        <v>11352</v>
      </c>
      <c r="R9029" t="s">
        <v>11353</v>
      </c>
      <c r="S9029">
        <f>IF(SalesData[[#This Row],[Return Status]]="Returned",1,0)</f>
        <v>0</v>
      </c>
      <c r="T9029">
        <v>2183.56</v>
      </c>
      <c r="U9029" s="2">
        <f>EOMONTH(SalesData[[#This Row],[Order Date]],0)</f>
        <v>45291</v>
      </c>
      <c r="V9029" s="9" t="str">
        <f>"Q"&amp;INT((MONTH(SalesData[[#This Row],[Order Date]])+2)/3)&amp;"-"&amp;YEAR(SalesData[[#This Row],[Order Date]])</f>
        <v>Q4-2023</v>
      </c>
    </row>
    <row r="9030" spans="1:22" x14ac:dyDescent="0.35">
      <c r="A9030" t="s">
        <v>9171</v>
      </c>
      <c r="B9030" s="1">
        <v>45265</v>
      </c>
      <c r="C9030" t="s">
        <v>71</v>
      </c>
      <c r="D9030" t="s">
        <v>39</v>
      </c>
      <c r="E9030">
        <v>7334440644</v>
      </c>
      <c r="F9030" t="s">
        <v>53</v>
      </c>
      <c r="G9030" t="s">
        <v>54</v>
      </c>
      <c r="H9030" t="s">
        <v>55</v>
      </c>
      <c r="I9030" t="s">
        <v>31</v>
      </c>
      <c r="J9030" t="s">
        <v>19</v>
      </c>
      <c r="K9030">
        <v>3824.49</v>
      </c>
      <c r="L9030">
        <v>1090.8499999999999</v>
      </c>
      <c r="M9030" t="s">
        <v>19</v>
      </c>
      <c r="N9030">
        <v>0.28522757282670402</v>
      </c>
      <c r="O9030" t="s">
        <v>11351</v>
      </c>
      <c r="P9030" t="s">
        <v>11354</v>
      </c>
      <c r="R9030" t="s">
        <v>11353</v>
      </c>
      <c r="S9030">
        <f>IF(SalesData[[#This Row],[Return Status]]="Returned",1,0)</f>
        <v>0</v>
      </c>
      <c r="U9030" s="2">
        <f>EOMONTH(SalesData[[#This Row],[Order Date]],0)</f>
        <v>45291</v>
      </c>
      <c r="V9030" s="9" t="str">
        <f>"Q"&amp;INT((MONTH(SalesData[[#This Row],[Order Date]])+2)/3)&amp;"-"&amp;YEAR(SalesData[[#This Row],[Order Date]])</f>
        <v>Q4-2023</v>
      </c>
    </row>
    <row r="9031" spans="1:22" x14ac:dyDescent="0.35">
      <c r="A9031" t="s">
        <v>9172</v>
      </c>
      <c r="B9031" s="1">
        <v>45269</v>
      </c>
      <c r="C9031" t="s">
        <v>205</v>
      </c>
      <c r="D9031" t="s">
        <v>145</v>
      </c>
      <c r="E9031">
        <v>2928320064</v>
      </c>
      <c r="F9031" t="s">
        <v>47</v>
      </c>
      <c r="G9031" t="s">
        <v>23</v>
      </c>
      <c r="H9031" t="s">
        <v>11357</v>
      </c>
      <c r="I9031" t="s">
        <v>17</v>
      </c>
      <c r="J9031" t="s">
        <v>19</v>
      </c>
      <c r="K9031">
        <v>4135.49</v>
      </c>
      <c r="L9031">
        <v>457.74</v>
      </c>
      <c r="M9031" t="s">
        <v>19</v>
      </c>
      <c r="N9031">
        <v>0.110685795395467</v>
      </c>
      <c r="O9031" t="s">
        <v>11351</v>
      </c>
      <c r="P9031" t="s">
        <v>11352</v>
      </c>
      <c r="R9031" t="s">
        <v>11353</v>
      </c>
      <c r="S9031">
        <f>IF(SalesData[[#This Row],[Return Status]]="Returned",1,0)</f>
        <v>0</v>
      </c>
      <c r="T9031">
        <v>2821.33</v>
      </c>
      <c r="U9031" s="2">
        <f>EOMONTH(SalesData[[#This Row],[Order Date]],0)</f>
        <v>45291</v>
      </c>
      <c r="V9031" s="9" t="str">
        <f>"Q"&amp;INT((MONTH(SalesData[[#This Row],[Order Date]])+2)/3)&amp;"-"&amp;YEAR(SalesData[[#This Row],[Order Date]])</f>
        <v>Q4-2023</v>
      </c>
    </row>
    <row r="9032" spans="1:22" x14ac:dyDescent="0.35">
      <c r="A9032" t="s">
        <v>9173</v>
      </c>
      <c r="B9032" s="1">
        <v>45287</v>
      </c>
      <c r="C9032" t="s">
        <v>67</v>
      </c>
      <c r="D9032" t="s">
        <v>72</v>
      </c>
      <c r="E9032">
        <v>615148863</v>
      </c>
      <c r="F9032" t="s">
        <v>116</v>
      </c>
      <c r="G9032" t="s">
        <v>74</v>
      </c>
      <c r="H9032" t="s">
        <v>75</v>
      </c>
      <c r="I9032" t="s">
        <v>36</v>
      </c>
      <c r="J9032" t="s">
        <v>62</v>
      </c>
      <c r="K9032">
        <v>2253.54</v>
      </c>
      <c r="L9032">
        <v>222.15</v>
      </c>
      <c r="M9032" t="s">
        <v>62</v>
      </c>
      <c r="N9032">
        <v>9.8578236907265901E-2</v>
      </c>
      <c r="O9032" t="s">
        <v>11351</v>
      </c>
      <c r="P9032" t="s">
        <v>11356</v>
      </c>
      <c r="R9032" t="s">
        <v>11353</v>
      </c>
      <c r="S9032">
        <f>IF(SalesData[[#This Row],[Return Status]]="Returned",1,0)</f>
        <v>0</v>
      </c>
      <c r="T9032">
        <v>2420.2800000000002</v>
      </c>
      <c r="U9032" s="2">
        <f>EOMONTH(SalesData[[#This Row],[Order Date]],0)</f>
        <v>45291</v>
      </c>
      <c r="V9032" s="9" t="str">
        <f>"Q"&amp;INT((MONTH(SalesData[[#This Row],[Order Date]])+2)/3)&amp;"-"&amp;YEAR(SalesData[[#This Row],[Order Date]])</f>
        <v>Q4-2023</v>
      </c>
    </row>
    <row r="9033" spans="1:22" x14ac:dyDescent="0.35">
      <c r="A9033" t="s">
        <v>9174</v>
      </c>
      <c r="B9033" s="1">
        <v>45264</v>
      </c>
      <c r="C9033" t="s">
        <v>87</v>
      </c>
      <c r="D9033" t="s">
        <v>145</v>
      </c>
      <c r="E9033">
        <v>5636774402</v>
      </c>
      <c r="F9033" t="s">
        <v>120</v>
      </c>
      <c r="G9033" t="s">
        <v>11367</v>
      </c>
      <c r="H9033" t="s">
        <v>121</v>
      </c>
      <c r="I9033" t="s">
        <v>17</v>
      </c>
      <c r="J9033" t="s">
        <v>19</v>
      </c>
      <c r="K9033">
        <v>2697.53</v>
      </c>
      <c r="L9033">
        <v>250.08</v>
      </c>
      <c r="M9033" t="s">
        <v>19</v>
      </c>
      <c r="N9033">
        <v>9.2707031988522801E-2</v>
      </c>
      <c r="O9033" t="s">
        <v>11351</v>
      </c>
      <c r="P9033" t="s">
        <v>11356</v>
      </c>
      <c r="R9033" t="s">
        <v>11353</v>
      </c>
      <c r="S9033">
        <f>IF(SalesData[[#This Row],[Return Status]]="Returned",1,0)</f>
        <v>0</v>
      </c>
      <c r="U9033" s="2">
        <f>EOMONTH(SalesData[[#This Row],[Order Date]],0)</f>
        <v>45291</v>
      </c>
      <c r="V9033" s="9" t="str">
        <f>"Q"&amp;INT((MONTH(SalesData[[#This Row],[Order Date]])+2)/3)&amp;"-"&amp;YEAR(SalesData[[#This Row],[Order Date]])</f>
        <v>Q4-2023</v>
      </c>
    </row>
    <row r="9034" spans="1:22" x14ac:dyDescent="0.35">
      <c r="A9034" t="s">
        <v>9175</v>
      </c>
      <c r="B9034" s="1">
        <v>45285</v>
      </c>
      <c r="C9034" t="s">
        <v>111</v>
      </c>
      <c r="D9034" t="s">
        <v>72</v>
      </c>
      <c r="E9034">
        <v>5707018539</v>
      </c>
      <c r="F9034" t="s">
        <v>206</v>
      </c>
      <c r="G9034" t="s">
        <v>11379</v>
      </c>
      <c r="H9034" t="s">
        <v>90</v>
      </c>
      <c r="I9034" t="s">
        <v>31</v>
      </c>
      <c r="J9034" t="s">
        <v>62</v>
      </c>
      <c r="K9034">
        <v>4820.6499999999996</v>
      </c>
      <c r="L9034">
        <v>740.97</v>
      </c>
      <c r="M9034" t="s">
        <v>62</v>
      </c>
      <c r="N9034">
        <v>0.153707487579476</v>
      </c>
      <c r="O9034" t="s">
        <v>11351</v>
      </c>
      <c r="P9034" t="s">
        <v>11352</v>
      </c>
      <c r="R9034" t="s">
        <v>11353</v>
      </c>
      <c r="S9034">
        <f>IF(SalesData[[#This Row],[Return Status]]="Returned",1,0)</f>
        <v>0</v>
      </c>
      <c r="U9034" s="2">
        <f>EOMONTH(SalesData[[#This Row],[Order Date]],0)</f>
        <v>45291</v>
      </c>
      <c r="V9034" s="9" t="str">
        <f>"Q"&amp;INT((MONTH(SalesData[[#This Row],[Order Date]])+2)/3)&amp;"-"&amp;YEAR(SalesData[[#This Row],[Order Date]])</f>
        <v>Q4-2023</v>
      </c>
    </row>
    <row r="9035" spans="1:22" x14ac:dyDescent="0.35">
      <c r="A9035" t="s">
        <v>9176</v>
      </c>
      <c r="B9035" s="1">
        <v>45272</v>
      </c>
      <c r="C9035" t="s">
        <v>12</v>
      </c>
      <c r="D9035" t="s">
        <v>13</v>
      </c>
      <c r="E9035">
        <v>8290987359</v>
      </c>
      <c r="F9035" t="s">
        <v>154</v>
      </c>
      <c r="G9035" t="s">
        <v>29</v>
      </c>
      <c r="H9035" t="s">
        <v>30</v>
      </c>
      <c r="I9035" t="s">
        <v>31</v>
      </c>
      <c r="J9035" t="s">
        <v>62</v>
      </c>
      <c r="K9035">
        <v>3055.04</v>
      </c>
      <c r="L9035">
        <v>892.4</v>
      </c>
      <c r="M9035" t="s">
        <v>62</v>
      </c>
      <c r="N9035">
        <v>0.29210746831465401</v>
      </c>
      <c r="O9035" t="s">
        <v>11351</v>
      </c>
      <c r="P9035" t="s">
        <v>11354</v>
      </c>
      <c r="R9035" t="s">
        <v>11353</v>
      </c>
      <c r="S9035">
        <f>IF(SalesData[[#This Row],[Return Status]]="Returned",1,0)</f>
        <v>0</v>
      </c>
      <c r="T9035">
        <v>2788.38</v>
      </c>
      <c r="U9035" s="2">
        <f>EOMONTH(SalesData[[#This Row],[Order Date]],0)</f>
        <v>45291</v>
      </c>
      <c r="V9035" s="9" t="str">
        <f>"Q"&amp;INT((MONTH(SalesData[[#This Row],[Order Date]])+2)/3)&amp;"-"&amp;YEAR(SalesData[[#This Row],[Order Date]])</f>
        <v>Q4-2023</v>
      </c>
    </row>
    <row r="9036" spans="1:22" x14ac:dyDescent="0.35">
      <c r="A9036" t="s">
        <v>9177</v>
      </c>
      <c r="B9036" s="1">
        <v>45280</v>
      </c>
      <c r="C9036" t="s">
        <v>205</v>
      </c>
      <c r="D9036" t="s">
        <v>80</v>
      </c>
      <c r="E9036">
        <v>6521495902</v>
      </c>
      <c r="F9036" t="s">
        <v>181</v>
      </c>
      <c r="G9036" t="s">
        <v>54</v>
      </c>
      <c r="H9036" t="s">
        <v>11357</v>
      </c>
      <c r="I9036" t="s">
        <v>31</v>
      </c>
      <c r="J9036" t="s">
        <v>62</v>
      </c>
      <c r="K9036">
        <v>1167.81</v>
      </c>
      <c r="L9036">
        <v>292.89999999999998</v>
      </c>
      <c r="M9036" t="s">
        <v>62</v>
      </c>
      <c r="N9036">
        <v>0.25081134773636099</v>
      </c>
      <c r="O9036" t="s">
        <v>11351</v>
      </c>
      <c r="P9036" t="s">
        <v>11354</v>
      </c>
      <c r="R9036" t="s">
        <v>11353</v>
      </c>
      <c r="S9036">
        <f>IF(SalesData[[#This Row],[Return Status]]="Returned",1,0)</f>
        <v>0</v>
      </c>
      <c r="U9036" s="2">
        <f>EOMONTH(SalesData[[#This Row],[Order Date]],0)</f>
        <v>45291</v>
      </c>
      <c r="V9036" s="9" t="str">
        <f>"Q"&amp;INT((MONTH(SalesData[[#This Row],[Order Date]])+2)/3)&amp;"-"&amp;YEAR(SalesData[[#This Row],[Order Date]])</f>
        <v>Q4-2023</v>
      </c>
    </row>
    <row r="9037" spans="1:22" x14ac:dyDescent="0.35">
      <c r="A9037" t="s">
        <v>9178</v>
      </c>
      <c r="B9037" s="1">
        <v>45262</v>
      </c>
      <c r="C9037" t="s">
        <v>106</v>
      </c>
      <c r="D9037" t="s">
        <v>13</v>
      </c>
      <c r="E9037">
        <v>2936025983</v>
      </c>
      <c r="F9037" t="s">
        <v>78</v>
      </c>
      <c r="G9037" t="s">
        <v>15</v>
      </c>
      <c r="H9037" t="s">
        <v>11357</v>
      </c>
      <c r="I9037" t="s">
        <v>17</v>
      </c>
      <c r="J9037" t="s">
        <v>42</v>
      </c>
      <c r="K9037">
        <v>901.06</v>
      </c>
      <c r="L9037">
        <v>80.94</v>
      </c>
      <c r="M9037" t="s">
        <v>43</v>
      </c>
      <c r="N9037">
        <v>8.9827536457061694E-2</v>
      </c>
      <c r="O9037" t="s">
        <v>11355</v>
      </c>
      <c r="P9037" t="s">
        <v>11356</v>
      </c>
      <c r="R9037" t="s">
        <v>11353</v>
      </c>
      <c r="S9037">
        <f>IF(SalesData[[#This Row],[Return Status]]="Returned",1,0)</f>
        <v>0</v>
      </c>
      <c r="T9037">
        <v>2085.91</v>
      </c>
      <c r="U9037" s="2">
        <f>EOMONTH(SalesData[[#This Row],[Order Date]],0)</f>
        <v>45291</v>
      </c>
      <c r="V9037" s="9" t="str">
        <f>"Q"&amp;INT((MONTH(SalesData[[#This Row],[Order Date]])+2)/3)&amp;"-"&amp;YEAR(SalesData[[#This Row],[Order Date]])</f>
        <v>Q4-2023</v>
      </c>
    </row>
    <row r="9038" spans="1:22" x14ac:dyDescent="0.35">
      <c r="A9038" t="s">
        <v>9179</v>
      </c>
      <c r="B9038" s="1">
        <v>45284</v>
      </c>
      <c r="C9038" t="s">
        <v>124</v>
      </c>
      <c r="D9038" t="s">
        <v>99</v>
      </c>
      <c r="E9038">
        <v>5728014916</v>
      </c>
      <c r="F9038" t="s">
        <v>109</v>
      </c>
      <c r="G9038" t="s">
        <v>59</v>
      </c>
      <c r="H9038" t="s">
        <v>60</v>
      </c>
      <c r="I9038" t="s">
        <v>31</v>
      </c>
      <c r="J9038" t="s">
        <v>18</v>
      </c>
      <c r="K9038">
        <v>3880.51</v>
      </c>
      <c r="L9038">
        <v>167.17</v>
      </c>
      <c r="M9038" t="s">
        <v>19</v>
      </c>
      <c r="N9038">
        <v>4.3079389049377498E-2</v>
      </c>
      <c r="O9038" t="s">
        <v>11351</v>
      </c>
      <c r="P9038" t="s">
        <v>11356</v>
      </c>
      <c r="R9038" t="s">
        <v>11353</v>
      </c>
      <c r="S9038">
        <f>IF(SalesData[[#This Row],[Return Status]]="Returned",1,0)</f>
        <v>0</v>
      </c>
      <c r="T9038">
        <v>2183.56</v>
      </c>
      <c r="U9038" s="2">
        <f>EOMONTH(SalesData[[#This Row],[Order Date]],0)</f>
        <v>45291</v>
      </c>
      <c r="V9038" s="9" t="str">
        <f>"Q"&amp;INT((MONTH(SalesData[[#This Row],[Order Date]])+2)/3)&amp;"-"&amp;YEAR(SalesData[[#This Row],[Order Date]])</f>
        <v>Q4-2023</v>
      </c>
    </row>
    <row r="9039" spans="1:22" x14ac:dyDescent="0.35">
      <c r="A9039" t="s">
        <v>9180</v>
      </c>
      <c r="B9039" s="1">
        <v>45289</v>
      </c>
      <c r="C9039" t="s">
        <v>12</v>
      </c>
      <c r="D9039" t="s">
        <v>27</v>
      </c>
      <c r="E9039">
        <v>2833954463</v>
      </c>
      <c r="F9039" t="s">
        <v>163</v>
      </c>
      <c r="G9039" t="s">
        <v>164</v>
      </c>
      <c r="H9039" t="s">
        <v>165</v>
      </c>
      <c r="I9039" t="s">
        <v>36</v>
      </c>
      <c r="J9039" t="s">
        <v>19</v>
      </c>
      <c r="K9039">
        <v>4560.0600000000004</v>
      </c>
      <c r="L9039">
        <v>465.19</v>
      </c>
      <c r="M9039" t="s">
        <v>19</v>
      </c>
      <c r="N9039">
        <v>0.10201400858760599</v>
      </c>
      <c r="O9039" t="s">
        <v>11351</v>
      </c>
      <c r="P9039" t="s">
        <v>11352</v>
      </c>
      <c r="Q9039" t="s">
        <v>11372</v>
      </c>
      <c r="R9039" t="s">
        <v>11360</v>
      </c>
      <c r="S9039">
        <f>IF(SalesData[[#This Row],[Return Status]]="Returned",1,0)</f>
        <v>1</v>
      </c>
      <c r="U9039" s="2">
        <f>EOMONTH(SalesData[[#This Row],[Order Date]],0)</f>
        <v>45291</v>
      </c>
      <c r="V9039" s="9" t="str">
        <f>"Q"&amp;INT((MONTH(SalesData[[#This Row],[Order Date]])+2)/3)&amp;"-"&amp;YEAR(SalesData[[#This Row],[Order Date]])</f>
        <v>Q4-2023</v>
      </c>
    </row>
    <row r="9040" spans="1:22" x14ac:dyDescent="0.35">
      <c r="A9040" t="s">
        <v>9181</v>
      </c>
      <c r="B9040" s="1">
        <v>45280</v>
      </c>
      <c r="C9040" t="s">
        <v>71</v>
      </c>
      <c r="D9040" t="s">
        <v>145</v>
      </c>
      <c r="E9040">
        <v>932826797</v>
      </c>
      <c r="F9040" t="s">
        <v>22</v>
      </c>
      <c r="G9040" t="s">
        <v>23</v>
      </c>
      <c r="H9040" t="s">
        <v>11357</v>
      </c>
      <c r="I9040" t="s">
        <v>17</v>
      </c>
      <c r="J9040" t="s">
        <v>61</v>
      </c>
      <c r="K9040">
        <v>3680.79</v>
      </c>
      <c r="L9040">
        <v>1042.9000000000001</v>
      </c>
      <c r="M9040" t="s">
        <v>62</v>
      </c>
      <c r="N9040">
        <v>0.28333591430100602</v>
      </c>
      <c r="O9040" t="s">
        <v>11351</v>
      </c>
      <c r="P9040" t="s">
        <v>11354</v>
      </c>
      <c r="R9040" t="s">
        <v>11353</v>
      </c>
      <c r="S9040">
        <f>IF(SalesData[[#This Row],[Return Status]]="Returned",1,0)</f>
        <v>0</v>
      </c>
      <c r="T9040">
        <v>2821.33</v>
      </c>
      <c r="U9040" s="2">
        <f>EOMONTH(SalesData[[#This Row],[Order Date]],0)</f>
        <v>45291</v>
      </c>
      <c r="V9040" s="9" t="str">
        <f>"Q"&amp;INT((MONTH(SalesData[[#This Row],[Order Date]])+2)/3)&amp;"-"&amp;YEAR(SalesData[[#This Row],[Order Date]])</f>
        <v>Q4-2023</v>
      </c>
    </row>
    <row r="9041" spans="1:22" x14ac:dyDescent="0.35">
      <c r="A9041" t="s">
        <v>9182</v>
      </c>
      <c r="B9041" s="1">
        <v>45264</v>
      </c>
      <c r="C9041" t="s">
        <v>77</v>
      </c>
      <c r="D9041" t="s">
        <v>13</v>
      </c>
      <c r="E9041">
        <v>5395001818</v>
      </c>
      <c r="F9041" t="s">
        <v>154</v>
      </c>
      <c r="G9041" t="s">
        <v>29</v>
      </c>
      <c r="H9041" t="s">
        <v>30</v>
      </c>
      <c r="I9041" t="s">
        <v>31</v>
      </c>
      <c r="J9041" t="s">
        <v>19</v>
      </c>
      <c r="K9041">
        <v>4629.51</v>
      </c>
      <c r="L9041">
        <v>1350.15</v>
      </c>
      <c r="M9041" t="s">
        <v>19</v>
      </c>
      <c r="N9041">
        <v>0.29163993597594601</v>
      </c>
      <c r="O9041" t="s">
        <v>11351</v>
      </c>
      <c r="P9041" t="s">
        <v>11354</v>
      </c>
      <c r="Q9041" t="s">
        <v>11359</v>
      </c>
      <c r="R9041" t="s">
        <v>11360</v>
      </c>
      <c r="S9041">
        <f>IF(SalesData[[#This Row],[Return Status]]="Returned",1,0)</f>
        <v>1</v>
      </c>
      <c r="T9041">
        <v>2788.38</v>
      </c>
      <c r="U9041" s="2">
        <f>EOMONTH(SalesData[[#This Row],[Order Date]],0)</f>
        <v>45291</v>
      </c>
      <c r="V9041" s="9" t="str">
        <f>"Q"&amp;INT((MONTH(SalesData[[#This Row],[Order Date]])+2)/3)&amp;"-"&amp;YEAR(SalesData[[#This Row],[Order Date]])</f>
        <v>Q4-2023</v>
      </c>
    </row>
    <row r="9042" spans="1:22" x14ac:dyDescent="0.35">
      <c r="A9042" t="s">
        <v>9183</v>
      </c>
      <c r="B9042" s="1">
        <v>45266</v>
      </c>
      <c r="C9042" t="s">
        <v>188</v>
      </c>
      <c r="D9042" t="s">
        <v>27</v>
      </c>
      <c r="E9042">
        <v>2223591528</v>
      </c>
      <c r="F9042" t="s">
        <v>185</v>
      </c>
      <c r="G9042" t="s">
        <v>164</v>
      </c>
      <c r="H9042" t="s">
        <v>165</v>
      </c>
      <c r="I9042" t="s">
        <v>36</v>
      </c>
      <c r="J9042" t="s">
        <v>19</v>
      </c>
      <c r="K9042">
        <v>2842.1</v>
      </c>
      <c r="L9042">
        <v>338.86</v>
      </c>
      <c r="M9042" t="s">
        <v>19</v>
      </c>
      <c r="N9042">
        <v>0.11922873931248</v>
      </c>
      <c r="O9042" t="s">
        <v>11351</v>
      </c>
      <c r="P9042" t="s">
        <v>11352</v>
      </c>
      <c r="R9042" t="s">
        <v>11353</v>
      </c>
      <c r="S9042">
        <f>IF(SalesData[[#This Row],[Return Status]]="Returned",1,0)</f>
        <v>0</v>
      </c>
      <c r="U9042" s="2">
        <f>EOMONTH(SalesData[[#This Row],[Order Date]],0)</f>
        <v>45291</v>
      </c>
      <c r="V9042" s="9" t="str">
        <f>"Q"&amp;INT((MONTH(SalesData[[#This Row],[Order Date]])+2)/3)&amp;"-"&amp;YEAR(SalesData[[#This Row],[Order Date]])</f>
        <v>Q4-2023</v>
      </c>
    </row>
    <row r="9043" spans="1:22" x14ac:dyDescent="0.35">
      <c r="A9043" t="s">
        <v>9184</v>
      </c>
      <c r="B9043" s="1">
        <v>45267</v>
      </c>
      <c r="C9043" t="s">
        <v>106</v>
      </c>
      <c r="D9043" t="s">
        <v>13</v>
      </c>
      <c r="E9043">
        <v>3627875008</v>
      </c>
      <c r="F9043" t="s">
        <v>58</v>
      </c>
      <c r="G9043" t="s">
        <v>59</v>
      </c>
      <c r="H9043" t="s">
        <v>60</v>
      </c>
      <c r="I9043" t="s">
        <v>31</v>
      </c>
      <c r="J9043" t="s">
        <v>61</v>
      </c>
      <c r="K9043">
        <v>2392.9299999999998</v>
      </c>
      <c r="L9043">
        <v>146.38</v>
      </c>
      <c r="M9043" t="s">
        <v>62</v>
      </c>
      <c r="N9043">
        <v>6.1171868796830703E-2</v>
      </c>
      <c r="O9043" t="s">
        <v>11351</v>
      </c>
      <c r="P9043" t="s">
        <v>11356</v>
      </c>
      <c r="R9043" t="s">
        <v>11353</v>
      </c>
      <c r="S9043">
        <f>IF(SalesData[[#This Row],[Return Status]]="Returned",1,0)</f>
        <v>0</v>
      </c>
      <c r="T9043">
        <v>2183.56</v>
      </c>
      <c r="U9043" s="2">
        <f>EOMONTH(SalesData[[#This Row],[Order Date]],0)</f>
        <v>45291</v>
      </c>
      <c r="V9043" s="9" t="str">
        <f>"Q"&amp;INT((MONTH(SalesData[[#This Row],[Order Date]])+2)/3)&amp;"-"&amp;YEAR(SalesData[[#This Row],[Order Date]])</f>
        <v>Q4-2023</v>
      </c>
    </row>
    <row r="9044" spans="1:22" x14ac:dyDescent="0.35">
      <c r="A9044" t="s">
        <v>9185</v>
      </c>
      <c r="B9044" s="1">
        <v>45290</v>
      </c>
      <c r="C9044" t="s">
        <v>111</v>
      </c>
      <c r="D9044" t="s">
        <v>99</v>
      </c>
      <c r="E9044">
        <v>6078355029</v>
      </c>
      <c r="F9044" t="s">
        <v>292</v>
      </c>
      <c r="G9044" t="s">
        <v>11358</v>
      </c>
      <c r="H9044" t="s">
        <v>41</v>
      </c>
      <c r="I9044" t="s">
        <v>31</v>
      </c>
      <c r="J9044" t="s">
        <v>65</v>
      </c>
      <c r="K9044">
        <v>2235.42</v>
      </c>
      <c r="L9044">
        <v>490.65</v>
      </c>
      <c r="M9044" t="s">
        <v>65</v>
      </c>
      <c r="N9044">
        <v>0.219488955095687</v>
      </c>
      <c r="O9044" t="s">
        <v>11351</v>
      </c>
      <c r="P9044" t="s">
        <v>11354</v>
      </c>
      <c r="R9044" t="s">
        <v>11353</v>
      </c>
      <c r="S9044">
        <f>IF(SalesData[[#This Row],[Return Status]]="Returned",1,0)</f>
        <v>0</v>
      </c>
      <c r="U9044" s="2">
        <f>EOMONTH(SalesData[[#This Row],[Order Date]],0)</f>
        <v>45291</v>
      </c>
      <c r="V9044" s="9" t="str">
        <f>"Q"&amp;INT((MONTH(SalesData[[#This Row],[Order Date]])+2)/3)&amp;"-"&amp;YEAR(SalesData[[#This Row],[Order Date]])</f>
        <v>Q4-2023</v>
      </c>
    </row>
    <row r="9045" spans="1:22" x14ac:dyDescent="0.35">
      <c r="A9045" t="s">
        <v>9186</v>
      </c>
      <c r="B9045" s="1">
        <v>45288</v>
      </c>
      <c r="C9045" t="s">
        <v>188</v>
      </c>
      <c r="D9045" t="s">
        <v>80</v>
      </c>
      <c r="E9045">
        <v>2845998034</v>
      </c>
      <c r="F9045" t="s">
        <v>78</v>
      </c>
      <c r="G9045" t="s">
        <v>15</v>
      </c>
      <c r="H9045" t="s">
        <v>16</v>
      </c>
      <c r="I9045" t="s">
        <v>17</v>
      </c>
      <c r="J9045" t="s">
        <v>42</v>
      </c>
      <c r="K9045">
        <v>2393.66</v>
      </c>
      <c r="L9045">
        <v>555.12</v>
      </c>
      <c r="M9045" t="s">
        <v>43</v>
      </c>
      <c r="N9045">
        <v>0.231912635879782</v>
      </c>
      <c r="O9045" t="s">
        <v>11351</v>
      </c>
      <c r="P9045" t="s">
        <v>11354</v>
      </c>
      <c r="R9045" t="s">
        <v>11353</v>
      </c>
      <c r="S9045">
        <f>IF(SalesData[[#This Row],[Return Status]]="Returned",1,0)</f>
        <v>0</v>
      </c>
      <c r="T9045">
        <v>2085.91</v>
      </c>
      <c r="U9045" s="2">
        <f>EOMONTH(SalesData[[#This Row],[Order Date]],0)</f>
        <v>45291</v>
      </c>
      <c r="V9045" s="9" t="str">
        <f>"Q"&amp;INT((MONTH(SalesData[[#This Row],[Order Date]])+2)/3)&amp;"-"&amp;YEAR(SalesData[[#This Row],[Order Date]])</f>
        <v>Q4-2023</v>
      </c>
    </row>
    <row r="9046" spans="1:22" x14ac:dyDescent="0.35">
      <c r="A9046" t="s">
        <v>9187</v>
      </c>
      <c r="B9046" s="1">
        <v>45279</v>
      </c>
      <c r="C9046" t="s">
        <v>71</v>
      </c>
      <c r="D9046" t="s">
        <v>99</v>
      </c>
      <c r="E9046">
        <v>924836820</v>
      </c>
      <c r="F9046" t="s">
        <v>28</v>
      </c>
      <c r="G9046" t="s">
        <v>29</v>
      </c>
      <c r="H9046" t="s">
        <v>30</v>
      </c>
      <c r="I9046" t="s">
        <v>31</v>
      </c>
      <c r="J9046" t="s">
        <v>18</v>
      </c>
      <c r="K9046">
        <v>138.44999999999999</v>
      </c>
      <c r="L9046">
        <v>4.71</v>
      </c>
      <c r="M9046" t="s">
        <v>19</v>
      </c>
      <c r="N9046">
        <v>3.4019501625135402E-2</v>
      </c>
      <c r="O9046" t="s">
        <v>11361</v>
      </c>
      <c r="P9046" t="s">
        <v>11356</v>
      </c>
      <c r="R9046" t="s">
        <v>11353</v>
      </c>
      <c r="S9046">
        <f>IF(SalesData[[#This Row],[Return Status]]="Returned",1,0)</f>
        <v>0</v>
      </c>
      <c r="T9046">
        <v>2788.38</v>
      </c>
      <c r="U9046" s="2">
        <f>EOMONTH(SalesData[[#This Row],[Order Date]],0)</f>
        <v>45291</v>
      </c>
      <c r="V9046" s="9" t="str">
        <f>"Q"&amp;INT((MONTH(SalesData[[#This Row],[Order Date]])+2)/3)&amp;"-"&amp;YEAR(SalesData[[#This Row],[Order Date]])</f>
        <v>Q4-2023</v>
      </c>
    </row>
    <row r="9047" spans="1:22" x14ac:dyDescent="0.35">
      <c r="A9047" t="s">
        <v>9188</v>
      </c>
      <c r="B9047" s="1">
        <v>45268</v>
      </c>
      <c r="C9047" t="s">
        <v>26</v>
      </c>
      <c r="D9047" t="s">
        <v>13</v>
      </c>
      <c r="E9047">
        <v>7036106242</v>
      </c>
      <c r="F9047" t="s">
        <v>163</v>
      </c>
      <c r="G9047" t="s">
        <v>164</v>
      </c>
      <c r="H9047" t="s">
        <v>165</v>
      </c>
      <c r="I9047" t="s">
        <v>36</v>
      </c>
      <c r="J9047" t="s">
        <v>62</v>
      </c>
      <c r="K9047">
        <v>3459.48</v>
      </c>
      <c r="L9047">
        <v>223.71</v>
      </c>
      <c r="M9047" t="s">
        <v>62</v>
      </c>
      <c r="N9047">
        <v>6.4665787921884196E-2</v>
      </c>
      <c r="O9047" t="s">
        <v>11351</v>
      </c>
      <c r="P9047" t="s">
        <v>11356</v>
      </c>
      <c r="R9047" t="s">
        <v>11353</v>
      </c>
      <c r="S9047">
        <f>IF(SalesData[[#This Row],[Return Status]]="Returned",1,0)</f>
        <v>0</v>
      </c>
      <c r="U9047" s="2">
        <f>EOMONTH(SalesData[[#This Row],[Order Date]],0)</f>
        <v>45291</v>
      </c>
      <c r="V9047" s="9" t="str">
        <f>"Q"&amp;INT((MONTH(SalesData[[#This Row],[Order Date]])+2)/3)&amp;"-"&amp;YEAR(SalesData[[#This Row],[Order Date]])</f>
        <v>Q4-2023</v>
      </c>
    </row>
    <row r="9048" spans="1:22" x14ac:dyDescent="0.35">
      <c r="A9048" t="s">
        <v>9189</v>
      </c>
      <c r="B9048" s="1">
        <v>45283</v>
      </c>
      <c r="C9048" t="s">
        <v>26</v>
      </c>
      <c r="D9048" t="s">
        <v>72</v>
      </c>
      <c r="E9048">
        <v>1651249491</v>
      </c>
      <c r="F9048" t="s">
        <v>163</v>
      </c>
      <c r="G9048" t="s">
        <v>164</v>
      </c>
      <c r="H9048" t="s">
        <v>11357</v>
      </c>
      <c r="I9048" t="s">
        <v>36</v>
      </c>
      <c r="J9048" t="s">
        <v>19</v>
      </c>
      <c r="K9048">
        <v>3193.86</v>
      </c>
      <c r="L9048">
        <v>797.87</v>
      </c>
      <c r="M9048" t="s">
        <v>19</v>
      </c>
      <c r="N9048">
        <v>0.249813705046558</v>
      </c>
      <c r="O9048" t="s">
        <v>11351</v>
      </c>
      <c r="P9048" t="s">
        <v>11354</v>
      </c>
      <c r="R9048" t="s">
        <v>11353</v>
      </c>
      <c r="S9048">
        <f>IF(SalesData[[#This Row],[Return Status]]="Returned",1,0)</f>
        <v>0</v>
      </c>
      <c r="U9048" s="2">
        <f>EOMONTH(SalesData[[#This Row],[Order Date]],0)</f>
        <v>45291</v>
      </c>
      <c r="V9048" s="9" t="str">
        <f>"Q"&amp;INT((MONTH(SalesData[[#This Row],[Order Date]])+2)/3)&amp;"-"&amp;YEAR(SalesData[[#This Row],[Order Date]])</f>
        <v>Q4-2023</v>
      </c>
    </row>
    <row r="9049" spans="1:22" x14ac:dyDescent="0.35">
      <c r="A9049" t="s">
        <v>9190</v>
      </c>
      <c r="B9049" s="1">
        <v>45275</v>
      </c>
      <c r="C9049" t="s">
        <v>87</v>
      </c>
      <c r="D9049" t="s">
        <v>72</v>
      </c>
      <c r="E9049">
        <v>7155085964</v>
      </c>
      <c r="F9049" t="s">
        <v>103</v>
      </c>
      <c r="G9049" t="s">
        <v>11368</v>
      </c>
      <c r="H9049" t="s">
        <v>24</v>
      </c>
      <c r="I9049" t="s">
        <v>17</v>
      </c>
      <c r="J9049" t="s">
        <v>65</v>
      </c>
      <c r="K9049">
        <v>352.46</v>
      </c>
      <c r="L9049">
        <v>94.98</v>
      </c>
      <c r="M9049" t="s">
        <v>65</v>
      </c>
      <c r="N9049">
        <v>0.26947738750496503</v>
      </c>
      <c r="O9049" t="s">
        <v>11361</v>
      </c>
      <c r="P9049" t="s">
        <v>11354</v>
      </c>
      <c r="R9049" t="s">
        <v>11353</v>
      </c>
      <c r="S9049">
        <f>IF(SalesData[[#This Row],[Return Status]]="Returned",1,0)</f>
        <v>0</v>
      </c>
      <c r="U9049" s="2">
        <f>EOMONTH(SalesData[[#This Row],[Order Date]],0)</f>
        <v>45291</v>
      </c>
      <c r="V9049" s="9" t="str">
        <f>"Q"&amp;INT((MONTH(SalesData[[#This Row],[Order Date]])+2)/3)&amp;"-"&amp;YEAR(SalesData[[#This Row],[Order Date]])</f>
        <v>Q4-2023</v>
      </c>
    </row>
    <row r="9050" spans="1:22" x14ac:dyDescent="0.35">
      <c r="A9050" t="s">
        <v>9191</v>
      </c>
      <c r="B9050" s="1">
        <v>45283</v>
      </c>
      <c r="C9050" t="s">
        <v>149</v>
      </c>
      <c r="D9050" t="s">
        <v>39</v>
      </c>
      <c r="E9050">
        <v>7919852415</v>
      </c>
      <c r="F9050" t="s">
        <v>137</v>
      </c>
      <c r="G9050" t="s">
        <v>11382</v>
      </c>
      <c r="H9050" t="s">
        <v>35</v>
      </c>
      <c r="I9050" t="s">
        <v>36</v>
      </c>
      <c r="J9050" t="s">
        <v>62</v>
      </c>
      <c r="K9050">
        <v>2628.75</v>
      </c>
      <c r="L9050">
        <v>528.75</v>
      </c>
      <c r="M9050" t="s">
        <v>62</v>
      </c>
      <c r="N9050">
        <v>0.20114122681883001</v>
      </c>
      <c r="O9050" t="s">
        <v>11351</v>
      </c>
      <c r="P9050" t="s">
        <v>11354</v>
      </c>
      <c r="R9050" t="s">
        <v>11353</v>
      </c>
      <c r="S9050">
        <f>IF(SalesData[[#This Row],[Return Status]]="Returned",1,0)</f>
        <v>0</v>
      </c>
      <c r="U9050" s="2">
        <f>EOMONTH(SalesData[[#This Row],[Order Date]],0)</f>
        <v>45291</v>
      </c>
      <c r="V9050" s="9" t="str">
        <f>"Q"&amp;INT((MONTH(SalesData[[#This Row],[Order Date]])+2)/3)&amp;"-"&amp;YEAR(SalesData[[#This Row],[Order Date]])</f>
        <v>Q4-2023</v>
      </c>
    </row>
    <row r="9051" spans="1:22" x14ac:dyDescent="0.35">
      <c r="A9051" t="s">
        <v>9192</v>
      </c>
      <c r="B9051" s="1">
        <v>45262</v>
      </c>
      <c r="C9051" t="s">
        <v>184</v>
      </c>
      <c r="D9051" t="s">
        <v>46</v>
      </c>
      <c r="E9051">
        <v>5600961923</v>
      </c>
      <c r="F9051" t="s">
        <v>154</v>
      </c>
      <c r="G9051" t="s">
        <v>29</v>
      </c>
      <c r="H9051" t="s">
        <v>30</v>
      </c>
      <c r="I9051" t="s">
        <v>31</v>
      </c>
      <c r="J9051" t="s">
        <v>19</v>
      </c>
      <c r="K9051">
        <v>287.23</v>
      </c>
      <c r="L9051">
        <v>60.44</v>
      </c>
      <c r="M9051" t="s">
        <v>19</v>
      </c>
      <c r="N9051">
        <v>0.21042370225951301</v>
      </c>
      <c r="O9051" t="s">
        <v>11361</v>
      </c>
      <c r="P9051" t="s">
        <v>11354</v>
      </c>
      <c r="R9051" t="s">
        <v>11353</v>
      </c>
      <c r="S9051">
        <f>IF(SalesData[[#This Row],[Return Status]]="Returned",1,0)</f>
        <v>0</v>
      </c>
      <c r="T9051">
        <v>2788.38</v>
      </c>
      <c r="U9051" s="2">
        <f>EOMONTH(SalesData[[#This Row],[Order Date]],0)</f>
        <v>45291</v>
      </c>
      <c r="V9051" s="9" t="str">
        <f>"Q"&amp;INT((MONTH(SalesData[[#This Row],[Order Date]])+2)/3)&amp;"-"&amp;YEAR(SalesData[[#This Row],[Order Date]])</f>
        <v>Q4-2023</v>
      </c>
    </row>
    <row r="9052" spans="1:22" x14ac:dyDescent="0.35">
      <c r="A9052" t="s">
        <v>9193</v>
      </c>
      <c r="B9052" s="1">
        <v>45278</v>
      </c>
      <c r="C9052" t="s">
        <v>188</v>
      </c>
      <c r="D9052" t="s">
        <v>145</v>
      </c>
      <c r="E9052">
        <v>6286897387</v>
      </c>
      <c r="F9052" t="s">
        <v>100</v>
      </c>
      <c r="G9052" t="s">
        <v>34</v>
      </c>
      <c r="H9052" t="s">
        <v>35</v>
      </c>
      <c r="I9052" t="s">
        <v>36</v>
      </c>
      <c r="J9052" t="s">
        <v>42</v>
      </c>
      <c r="K9052">
        <v>1772.6</v>
      </c>
      <c r="L9052">
        <v>350.8</v>
      </c>
      <c r="M9052" t="s">
        <v>43</v>
      </c>
      <c r="N9052">
        <v>0.19790138779194399</v>
      </c>
      <c r="O9052" t="s">
        <v>11351</v>
      </c>
      <c r="P9052" t="s">
        <v>11352</v>
      </c>
      <c r="R9052" t="s">
        <v>11353</v>
      </c>
      <c r="S9052">
        <f>IF(SalesData[[#This Row],[Return Status]]="Returned",1,0)</f>
        <v>0</v>
      </c>
      <c r="U9052" s="2">
        <f>EOMONTH(SalesData[[#This Row],[Order Date]],0)</f>
        <v>45291</v>
      </c>
      <c r="V9052" s="9" t="str">
        <f>"Q"&amp;INT((MONTH(SalesData[[#This Row],[Order Date]])+2)/3)&amp;"-"&amp;YEAR(SalesData[[#This Row],[Order Date]])</f>
        <v>Q4-2023</v>
      </c>
    </row>
    <row r="9053" spans="1:22" x14ac:dyDescent="0.35">
      <c r="A9053" t="s">
        <v>9194</v>
      </c>
      <c r="B9053" s="1">
        <v>45284</v>
      </c>
      <c r="C9053" t="s">
        <v>21</v>
      </c>
      <c r="D9053" t="s">
        <v>46</v>
      </c>
      <c r="E9053">
        <v>8366366322</v>
      </c>
      <c r="F9053" t="s">
        <v>73</v>
      </c>
      <c r="G9053" t="s">
        <v>11374</v>
      </c>
      <c r="H9053" t="s">
        <v>75</v>
      </c>
      <c r="I9053" t="s">
        <v>36</v>
      </c>
      <c r="J9053" t="s">
        <v>18</v>
      </c>
      <c r="K9053">
        <v>1219.55</v>
      </c>
      <c r="L9053">
        <v>303.07</v>
      </c>
      <c r="M9053" t="s">
        <v>19</v>
      </c>
      <c r="N9053">
        <v>0.24850969619941801</v>
      </c>
      <c r="O9053" t="s">
        <v>11351</v>
      </c>
      <c r="P9053" t="s">
        <v>11354</v>
      </c>
      <c r="R9053" t="s">
        <v>11353</v>
      </c>
      <c r="S9053">
        <f>IF(SalesData[[#This Row],[Return Status]]="Returned",1,0)</f>
        <v>0</v>
      </c>
      <c r="U9053" s="2">
        <f>EOMONTH(SalesData[[#This Row],[Order Date]],0)</f>
        <v>45291</v>
      </c>
      <c r="V9053" s="9" t="str">
        <f>"Q"&amp;INT((MONTH(SalesData[[#This Row],[Order Date]])+2)/3)&amp;"-"&amp;YEAR(SalesData[[#This Row],[Order Date]])</f>
        <v>Q4-2023</v>
      </c>
    </row>
    <row r="9054" spans="1:22" x14ac:dyDescent="0.35">
      <c r="A9054" t="s">
        <v>9195</v>
      </c>
      <c r="B9054" s="1">
        <v>45274</v>
      </c>
      <c r="C9054" t="s">
        <v>188</v>
      </c>
      <c r="D9054" t="s">
        <v>27</v>
      </c>
      <c r="E9054">
        <v>7971219116</v>
      </c>
      <c r="F9054" t="s">
        <v>181</v>
      </c>
      <c r="G9054" t="s">
        <v>54</v>
      </c>
      <c r="H9054" t="s">
        <v>55</v>
      </c>
      <c r="I9054" t="s">
        <v>31</v>
      </c>
      <c r="J9054" t="s">
        <v>19</v>
      </c>
      <c r="K9054">
        <v>696.23</v>
      </c>
      <c r="L9054">
        <v>93.34</v>
      </c>
      <c r="M9054" t="s">
        <v>19</v>
      </c>
      <c r="N9054">
        <v>0.13406489234879301</v>
      </c>
      <c r="O9054" t="s">
        <v>11355</v>
      </c>
      <c r="P9054" t="s">
        <v>11352</v>
      </c>
      <c r="Q9054" t="s">
        <v>11372</v>
      </c>
      <c r="R9054" t="s">
        <v>11360</v>
      </c>
      <c r="S9054">
        <f>IF(SalesData[[#This Row],[Return Status]]="Returned",1,0)</f>
        <v>1</v>
      </c>
      <c r="U9054" s="2">
        <f>EOMONTH(SalesData[[#This Row],[Order Date]],0)</f>
        <v>45291</v>
      </c>
      <c r="V9054" s="9" t="str">
        <f>"Q"&amp;INT((MONTH(SalesData[[#This Row],[Order Date]])+2)/3)&amp;"-"&amp;YEAR(SalesData[[#This Row],[Order Date]])</f>
        <v>Q4-2023</v>
      </c>
    </row>
    <row r="9055" spans="1:22" x14ac:dyDescent="0.35">
      <c r="A9055" t="s">
        <v>9196</v>
      </c>
      <c r="B9055" s="1">
        <v>45272</v>
      </c>
      <c r="C9055" t="s">
        <v>184</v>
      </c>
      <c r="D9055" t="s">
        <v>13</v>
      </c>
      <c r="E9055">
        <v>6063634313</v>
      </c>
      <c r="F9055" t="s">
        <v>58</v>
      </c>
      <c r="G9055" t="s">
        <v>59</v>
      </c>
      <c r="H9055" t="s">
        <v>60</v>
      </c>
      <c r="I9055" t="s">
        <v>31</v>
      </c>
      <c r="J9055" t="s">
        <v>18</v>
      </c>
      <c r="K9055">
        <v>3362.03</v>
      </c>
      <c r="L9055">
        <v>127.97</v>
      </c>
      <c r="M9055" t="s">
        <v>19</v>
      </c>
      <c r="N9055">
        <v>3.8063312938908897E-2</v>
      </c>
      <c r="O9055" t="s">
        <v>11351</v>
      </c>
      <c r="P9055" t="s">
        <v>11356</v>
      </c>
      <c r="R9055" t="s">
        <v>11353</v>
      </c>
      <c r="S9055">
        <f>IF(SalesData[[#This Row],[Return Status]]="Returned",1,0)</f>
        <v>0</v>
      </c>
      <c r="T9055">
        <v>2183.56</v>
      </c>
      <c r="U9055" s="2">
        <f>EOMONTH(SalesData[[#This Row],[Order Date]],0)</f>
        <v>45291</v>
      </c>
      <c r="V9055" s="9" t="str">
        <f>"Q"&amp;INT((MONTH(SalesData[[#This Row],[Order Date]])+2)/3)&amp;"-"&amp;YEAR(SalesData[[#This Row],[Order Date]])</f>
        <v>Q4-2023</v>
      </c>
    </row>
    <row r="9056" spans="1:22" x14ac:dyDescent="0.35">
      <c r="A9056" t="s">
        <v>9197</v>
      </c>
      <c r="B9056" s="1">
        <v>45277</v>
      </c>
      <c r="C9056" t="s">
        <v>188</v>
      </c>
      <c r="D9056" t="s">
        <v>72</v>
      </c>
      <c r="E9056">
        <v>3959137726</v>
      </c>
      <c r="F9056" t="s">
        <v>103</v>
      </c>
      <c r="G9056" t="s">
        <v>23</v>
      </c>
      <c r="H9056" t="s">
        <v>24</v>
      </c>
      <c r="I9056" t="s">
        <v>17</v>
      </c>
      <c r="J9056" t="s">
        <v>61</v>
      </c>
      <c r="K9056">
        <v>1879.63</v>
      </c>
      <c r="L9056">
        <v>244.89</v>
      </c>
      <c r="M9056" t="s">
        <v>62</v>
      </c>
      <c r="N9056">
        <v>0.130286279746546</v>
      </c>
      <c r="O9056" t="s">
        <v>11351</v>
      </c>
      <c r="P9056" t="s">
        <v>11352</v>
      </c>
      <c r="R9056" t="s">
        <v>11353</v>
      </c>
      <c r="S9056">
        <f>IF(SalesData[[#This Row],[Return Status]]="Returned",1,0)</f>
        <v>0</v>
      </c>
      <c r="T9056">
        <v>2821.33</v>
      </c>
      <c r="U9056" s="2">
        <f>EOMONTH(SalesData[[#This Row],[Order Date]],0)</f>
        <v>45291</v>
      </c>
      <c r="V9056" s="9" t="str">
        <f>"Q"&amp;INT((MONTH(SalesData[[#This Row],[Order Date]])+2)/3)&amp;"-"&amp;YEAR(SalesData[[#This Row],[Order Date]])</f>
        <v>Q4-2023</v>
      </c>
    </row>
    <row r="9057" spans="1:22" x14ac:dyDescent="0.35">
      <c r="A9057" t="s">
        <v>9198</v>
      </c>
      <c r="B9057" s="1">
        <v>45285</v>
      </c>
      <c r="C9057" t="s">
        <v>92</v>
      </c>
      <c r="D9057" t="s">
        <v>46</v>
      </c>
      <c r="E9057">
        <v>6381225761</v>
      </c>
      <c r="F9057" t="s">
        <v>28</v>
      </c>
      <c r="G9057" t="s">
        <v>29</v>
      </c>
      <c r="H9057" t="s">
        <v>30</v>
      </c>
      <c r="I9057" t="s">
        <v>31</v>
      </c>
      <c r="J9057" t="s">
        <v>19</v>
      </c>
      <c r="K9057">
        <v>502.05</v>
      </c>
      <c r="L9057">
        <v>61.53</v>
      </c>
      <c r="M9057" t="s">
        <v>19</v>
      </c>
      <c r="N9057">
        <v>0.122557514191814</v>
      </c>
      <c r="O9057" t="s">
        <v>11355</v>
      </c>
      <c r="P9057" t="s">
        <v>11352</v>
      </c>
      <c r="R9057" t="s">
        <v>11353</v>
      </c>
      <c r="S9057">
        <f>IF(SalesData[[#This Row],[Return Status]]="Returned",1,0)</f>
        <v>0</v>
      </c>
      <c r="T9057">
        <v>2788.38</v>
      </c>
      <c r="U9057" s="2">
        <f>EOMONTH(SalesData[[#This Row],[Order Date]],0)</f>
        <v>45291</v>
      </c>
      <c r="V9057" s="9" t="str">
        <f>"Q"&amp;INT((MONTH(SalesData[[#This Row],[Order Date]])+2)/3)&amp;"-"&amp;YEAR(SalesData[[#This Row],[Order Date]])</f>
        <v>Q4-2023</v>
      </c>
    </row>
    <row r="9058" spans="1:22" x14ac:dyDescent="0.35">
      <c r="A9058" t="s">
        <v>9199</v>
      </c>
      <c r="B9058" s="1">
        <v>45265</v>
      </c>
      <c r="C9058" t="s">
        <v>67</v>
      </c>
      <c r="D9058" t="s">
        <v>72</v>
      </c>
      <c r="E9058">
        <v>9045500299</v>
      </c>
      <c r="F9058" t="s">
        <v>47</v>
      </c>
      <c r="G9058" t="s">
        <v>23</v>
      </c>
      <c r="H9058" t="s">
        <v>11357</v>
      </c>
      <c r="I9058" t="s">
        <v>17</v>
      </c>
      <c r="J9058" t="s">
        <v>62</v>
      </c>
      <c r="K9058">
        <v>3897.87</v>
      </c>
      <c r="L9058">
        <v>1098.53</v>
      </c>
      <c r="M9058" t="s">
        <v>62</v>
      </c>
      <c r="N9058">
        <v>0.28182828057374898</v>
      </c>
      <c r="O9058" t="s">
        <v>11351</v>
      </c>
      <c r="P9058" t="s">
        <v>11354</v>
      </c>
      <c r="R9058" t="s">
        <v>11353</v>
      </c>
      <c r="S9058">
        <f>IF(SalesData[[#This Row],[Return Status]]="Returned",1,0)</f>
        <v>0</v>
      </c>
      <c r="T9058">
        <v>2821.33</v>
      </c>
      <c r="U9058" s="2">
        <f>EOMONTH(SalesData[[#This Row],[Order Date]],0)</f>
        <v>45291</v>
      </c>
      <c r="V9058" s="9" t="str">
        <f>"Q"&amp;INT((MONTH(SalesData[[#This Row],[Order Date]])+2)/3)&amp;"-"&amp;YEAR(SalesData[[#This Row],[Order Date]])</f>
        <v>Q4-2023</v>
      </c>
    </row>
    <row r="9059" spans="1:22" x14ac:dyDescent="0.35">
      <c r="A9059" t="s">
        <v>9200</v>
      </c>
      <c r="B9059" s="1">
        <v>45270</v>
      </c>
      <c r="C9059" t="s">
        <v>45</v>
      </c>
      <c r="D9059" t="s">
        <v>72</v>
      </c>
      <c r="E9059">
        <v>7379726269</v>
      </c>
      <c r="F9059" t="s">
        <v>28</v>
      </c>
      <c r="G9059" t="s">
        <v>29</v>
      </c>
      <c r="H9059" t="s">
        <v>30</v>
      </c>
      <c r="I9059" t="s">
        <v>31</v>
      </c>
      <c r="J9059" t="s">
        <v>19</v>
      </c>
      <c r="K9059">
        <v>1046.83</v>
      </c>
      <c r="L9059">
        <v>290.37</v>
      </c>
      <c r="M9059" t="s">
        <v>19</v>
      </c>
      <c r="N9059">
        <v>0.27738028142105198</v>
      </c>
      <c r="O9059" t="s">
        <v>11351</v>
      </c>
      <c r="P9059" t="s">
        <v>11354</v>
      </c>
      <c r="Q9059" t="s">
        <v>11373</v>
      </c>
      <c r="R9059" t="s">
        <v>11360</v>
      </c>
      <c r="S9059">
        <f>IF(SalesData[[#This Row],[Return Status]]="Returned",1,0)</f>
        <v>1</v>
      </c>
      <c r="T9059">
        <v>2788.38</v>
      </c>
      <c r="U9059" s="2">
        <f>EOMONTH(SalesData[[#This Row],[Order Date]],0)</f>
        <v>45291</v>
      </c>
      <c r="V9059" s="9" t="str">
        <f>"Q"&amp;INT((MONTH(SalesData[[#This Row],[Order Date]])+2)/3)&amp;"-"&amp;YEAR(SalesData[[#This Row],[Order Date]])</f>
        <v>Q4-2023</v>
      </c>
    </row>
    <row r="9060" spans="1:22" x14ac:dyDescent="0.35">
      <c r="A9060" t="s">
        <v>9201</v>
      </c>
      <c r="B9060" s="1">
        <v>45271</v>
      </c>
      <c r="C9060" t="s">
        <v>132</v>
      </c>
      <c r="D9060" t="s">
        <v>39</v>
      </c>
      <c r="E9060">
        <v>5933565581</v>
      </c>
      <c r="F9060" t="s">
        <v>53</v>
      </c>
      <c r="G9060" t="s">
        <v>54</v>
      </c>
      <c r="H9060" t="s">
        <v>55</v>
      </c>
      <c r="I9060" t="s">
        <v>31</v>
      </c>
      <c r="J9060" t="s">
        <v>18</v>
      </c>
      <c r="K9060">
        <v>1965.08</v>
      </c>
      <c r="L9060">
        <v>60.8</v>
      </c>
      <c r="M9060" t="s">
        <v>19</v>
      </c>
      <c r="N9060">
        <v>3.0940216174405101E-2</v>
      </c>
      <c r="O9060" t="s">
        <v>11351</v>
      </c>
      <c r="P9060" t="s">
        <v>11356</v>
      </c>
      <c r="R9060" t="s">
        <v>11353</v>
      </c>
      <c r="S9060">
        <f>IF(SalesData[[#This Row],[Return Status]]="Returned",1,0)</f>
        <v>0</v>
      </c>
      <c r="U9060" s="2">
        <f>EOMONTH(SalesData[[#This Row],[Order Date]],0)</f>
        <v>45291</v>
      </c>
      <c r="V9060" s="9" t="str">
        <f>"Q"&amp;INT((MONTH(SalesData[[#This Row],[Order Date]])+2)/3)&amp;"-"&amp;YEAR(SalesData[[#This Row],[Order Date]])</f>
        <v>Q4-2023</v>
      </c>
    </row>
    <row r="9061" spans="1:22" x14ac:dyDescent="0.35">
      <c r="A9061" t="s">
        <v>9202</v>
      </c>
      <c r="B9061" s="1">
        <v>45285</v>
      </c>
      <c r="C9061" t="s">
        <v>45</v>
      </c>
      <c r="D9061" t="s">
        <v>145</v>
      </c>
      <c r="E9061">
        <v>7266191959</v>
      </c>
      <c r="F9061" t="s">
        <v>206</v>
      </c>
      <c r="G9061" t="s">
        <v>89</v>
      </c>
      <c r="H9061" t="s">
        <v>90</v>
      </c>
      <c r="I9061" t="s">
        <v>31</v>
      </c>
      <c r="J9061" t="s">
        <v>61</v>
      </c>
      <c r="K9061">
        <v>1459.66</v>
      </c>
      <c r="L9061">
        <v>326.52999999999997</v>
      </c>
      <c r="M9061" t="s">
        <v>62</v>
      </c>
      <c r="N9061">
        <v>0.223702780099475</v>
      </c>
      <c r="O9061" t="s">
        <v>11351</v>
      </c>
      <c r="P9061" t="s">
        <v>11354</v>
      </c>
      <c r="R9061" t="s">
        <v>11353</v>
      </c>
      <c r="S9061">
        <f>IF(SalesData[[#This Row],[Return Status]]="Returned",1,0)</f>
        <v>0</v>
      </c>
      <c r="T9061">
        <v>207.68</v>
      </c>
      <c r="U9061" s="2">
        <f>EOMONTH(SalesData[[#This Row],[Order Date]],0)</f>
        <v>45291</v>
      </c>
      <c r="V9061" s="9" t="str">
        <f>"Q"&amp;INT((MONTH(SalesData[[#This Row],[Order Date]])+2)/3)&amp;"-"&amp;YEAR(SalesData[[#This Row],[Order Date]])</f>
        <v>Q4-2023</v>
      </c>
    </row>
    <row r="9062" spans="1:22" x14ac:dyDescent="0.35">
      <c r="A9062" t="s">
        <v>9203</v>
      </c>
      <c r="B9062" s="1">
        <v>45265</v>
      </c>
      <c r="C9062" t="s">
        <v>21</v>
      </c>
      <c r="D9062" t="s">
        <v>13</v>
      </c>
      <c r="E9062">
        <v>2512534723</v>
      </c>
      <c r="F9062" t="s">
        <v>81</v>
      </c>
      <c r="G9062" t="s">
        <v>74</v>
      </c>
      <c r="H9062" t="s">
        <v>75</v>
      </c>
      <c r="I9062" t="s">
        <v>36</v>
      </c>
      <c r="J9062" t="s">
        <v>18</v>
      </c>
      <c r="K9062">
        <v>1374.08</v>
      </c>
      <c r="L9062">
        <v>47.19</v>
      </c>
      <c r="M9062" t="s">
        <v>19</v>
      </c>
      <c r="N9062">
        <v>3.4342978574755503E-2</v>
      </c>
      <c r="O9062" t="s">
        <v>11351</v>
      </c>
      <c r="P9062" t="s">
        <v>11356</v>
      </c>
      <c r="R9062" t="s">
        <v>11353</v>
      </c>
      <c r="S9062">
        <f>IF(SalesData[[#This Row],[Return Status]]="Returned",1,0)</f>
        <v>0</v>
      </c>
      <c r="T9062">
        <v>2420.2800000000002</v>
      </c>
      <c r="U9062" s="2">
        <f>EOMONTH(SalesData[[#This Row],[Order Date]],0)</f>
        <v>45291</v>
      </c>
      <c r="V9062" s="9" t="str">
        <f>"Q"&amp;INT((MONTH(SalesData[[#This Row],[Order Date]])+2)/3)&amp;"-"&amp;YEAR(SalesData[[#This Row],[Order Date]])</f>
        <v>Q4-2023</v>
      </c>
    </row>
    <row r="9063" spans="1:22" x14ac:dyDescent="0.35">
      <c r="A9063" t="s">
        <v>9204</v>
      </c>
      <c r="B9063" s="1">
        <v>45289</v>
      </c>
      <c r="C9063" t="s">
        <v>144</v>
      </c>
      <c r="D9063" t="s">
        <v>72</v>
      </c>
      <c r="E9063">
        <v>8363102983</v>
      </c>
      <c r="F9063" t="s">
        <v>50</v>
      </c>
      <c r="G9063" t="s">
        <v>34</v>
      </c>
      <c r="H9063" t="s">
        <v>35</v>
      </c>
      <c r="I9063" t="s">
        <v>36</v>
      </c>
      <c r="J9063" t="s">
        <v>19</v>
      </c>
      <c r="K9063">
        <v>3709.57</v>
      </c>
      <c r="L9063">
        <v>132.75</v>
      </c>
      <c r="M9063" t="s">
        <v>19</v>
      </c>
      <c r="N9063">
        <v>3.57858188415369E-2</v>
      </c>
      <c r="O9063" t="s">
        <v>11351</v>
      </c>
      <c r="P9063" t="s">
        <v>11356</v>
      </c>
      <c r="R9063" t="s">
        <v>11353</v>
      </c>
      <c r="S9063">
        <f>IF(SalesData[[#This Row],[Return Status]]="Returned",1,0)</f>
        <v>0</v>
      </c>
      <c r="U9063" s="2">
        <f>EOMONTH(SalesData[[#This Row],[Order Date]],0)</f>
        <v>45291</v>
      </c>
      <c r="V9063" s="9" t="str">
        <f>"Q"&amp;INT((MONTH(SalesData[[#This Row],[Order Date]])+2)/3)&amp;"-"&amp;YEAR(SalesData[[#This Row],[Order Date]])</f>
        <v>Q4-2023</v>
      </c>
    </row>
    <row r="9064" spans="1:22" x14ac:dyDescent="0.35">
      <c r="A9064" t="s">
        <v>9205</v>
      </c>
      <c r="B9064" s="1">
        <v>45289</v>
      </c>
      <c r="C9064" t="s">
        <v>184</v>
      </c>
      <c r="D9064" t="s">
        <v>39</v>
      </c>
      <c r="E9064">
        <v>5738007518</v>
      </c>
      <c r="F9064" t="s">
        <v>58</v>
      </c>
      <c r="G9064" t="s">
        <v>59</v>
      </c>
      <c r="H9064" t="s">
        <v>60</v>
      </c>
      <c r="I9064" t="s">
        <v>31</v>
      </c>
      <c r="J9064" t="s">
        <v>42</v>
      </c>
      <c r="K9064">
        <v>1456.71</v>
      </c>
      <c r="L9064">
        <v>334.55</v>
      </c>
      <c r="M9064" t="s">
        <v>43</v>
      </c>
      <c r="N9064">
        <v>0.22966136018837</v>
      </c>
      <c r="O9064" t="s">
        <v>11351</v>
      </c>
      <c r="P9064" t="s">
        <v>11354</v>
      </c>
      <c r="R9064" t="s">
        <v>11353</v>
      </c>
      <c r="S9064">
        <f>IF(SalesData[[#This Row],[Return Status]]="Returned",1,0)</f>
        <v>0</v>
      </c>
      <c r="T9064">
        <v>2183.56</v>
      </c>
      <c r="U9064" s="2">
        <f>EOMONTH(SalesData[[#This Row],[Order Date]],0)</f>
        <v>45291</v>
      </c>
      <c r="V9064" s="9" t="str">
        <f>"Q"&amp;INT((MONTH(SalesData[[#This Row],[Order Date]])+2)/3)&amp;"-"&amp;YEAR(SalesData[[#This Row],[Order Date]])</f>
        <v>Q4-2023</v>
      </c>
    </row>
    <row r="9065" spans="1:22" x14ac:dyDescent="0.35">
      <c r="A9065" t="s">
        <v>9206</v>
      </c>
      <c r="B9065" s="1">
        <v>45276</v>
      </c>
      <c r="C9065" t="s">
        <v>67</v>
      </c>
      <c r="D9065" t="s">
        <v>27</v>
      </c>
      <c r="E9065">
        <v>5287656146</v>
      </c>
      <c r="F9065" t="s">
        <v>181</v>
      </c>
      <c r="G9065" t="s">
        <v>54</v>
      </c>
      <c r="H9065" t="s">
        <v>55</v>
      </c>
      <c r="I9065" t="s">
        <v>31</v>
      </c>
      <c r="J9065" t="s">
        <v>18</v>
      </c>
      <c r="K9065">
        <v>1572.73</v>
      </c>
      <c r="L9065">
        <v>249.72</v>
      </c>
      <c r="M9065" t="s">
        <v>19</v>
      </c>
      <c r="N9065">
        <v>0.15878122754700399</v>
      </c>
      <c r="O9065" t="s">
        <v>11351</v>
      </c>
      <c r="P9065" t="s">
        <v>11352</v>
      </c>
      <c r="R9065" t="s">
        <v>11353</v>
      </c>
      <c r="S9065">
        <f>IF(SalesData[[#This Row],[Return Status]]="Returned",1,0)</f>
        <v>0</v>
      </c>
      <c r="U9065" s="2">
        <f>EOMONTH(SalesData[[#This Row],[Order Date]],0)</f>
        <v>45291</v>
      </c>
      <c r="V9065" s="9" t="str">
        <f>"Q"&amp;INT((MONTH(SalesData[[#This Row],[Order Date]])+2)/3)&amp;"-"&amp;YEAR(SalesData[[#This Row],[Order Date]])</f>
        <v>Q4-2023</v>
      </c>
    </row>
    <row r="9066" spans="1:22" x14ac:dyDescent="0.35">
      <c r="A9066" t="s">
        <v>9207</v>
      </c>
      <c r="B9066" s="1">
        <v>45264</v>
      </c>
      <c r="C9066" t="s">
        <v>188</v>
      </c>
      <c r="D9066" t="s">
        <v>39</v>
      </c>
      <c r="E9066">
        <v>5051276249</v>
      </c>
      <c r="F9066" t="s">
        <v>238</v>
      </c>
      <c r="G9066" t="s">
        <v>74</v>
      </c>
      <c r="H9066" t="s">
        <v>75</v>
      </c>
      <c r="I9066" t="s">
        <v>36</v>
      </c>
      <c r="J9066" t="s">
        <v>18</v>
      </c>
      <c r="K9066">
        <v>843.61</v>
      </c>
      <c r="L9066">
        <v>250.91</v>
      </c>
      <c r="M9066" t="s">
        <v>19</v>
      </c>
      <c r="N9066">
        <v>0.29742416519481801</v>
      </c>
      <c r="O9066" t="s">
        <v>11355</v>
      </c>
      <c r="P9066" t="s">
        <v>11354</v>
      </c>
      <c r="R9066" t="s">
        <v>11353</v>
      </c>
      <c r="S9066">
        <f>IF(SalesData[[#This Row],[Return Status]]="Returned",1,0)</f>
        <v>0</v>
      </c>
      <c r="T9066">
        <v>2420.2800000000002</v>
      </c>
      <c r="U9066" s="2">
        <f>EOMONTH(SalesData[[#This Row],[Order Date]],0)</f>
        <v>45291</v>
      </c>
      <c r="V9066" s="9" t="str">
        <f>"Q"&amp;INT((MONTH(SalesData[[#This Row],[Order Date]])+2)/3)&amp;"-"&amp;YEAR(SalesData[[#This Row],[Order Date]])</f>
        <v>Q4-2023</v>
      </c>
    </row>
    <row r="9067" spans="1:22" x14ac:dyDescent="0.35">
      <c r="A9067" t="s">
        <v>9208</v>
      </c>
      <c r="B9067" s="1">
        <v>45280</v>
      </c>
      <c r="C9067" t="s">
        <v>87</v>
      </c>
      <c r="D9067" t="s">
        <v>72</v>
      </c>
      <c r="E9067">
        <v>2878141481</v>
      </c>
      <c r="F9067" t="s">
        <v>103</v>
      </c>
      <c r="G9067" t="s">
        <v>23</v>
      </c>
      <c r="H9067" t="s">
        <v>24</v>
      </c>
      <c r="I9067" t="s">
        <v>17</v>
      </c>
      <c r="J9067" t="s">
        <v>65</v>
      </c>
      <c r="K9067">
        <v>2099.46</v>
      </c>
      <c r="L9067">
        <v>296.61</v>
      </c>
      <c r="M9067" t="s">
        <v>65</v>
      </c>
      <c r="N9067">
        <v>0.14127918607642001</v>
      </c>
      <c r="O9067" t="s">
        <v>11351</v>
      </c>
      <c r="P9067" t="s">
        <v>11352</v>
      </c>
      <c r="R9067" t="s">
        <v>11353</v>
      </c>
      <c r="S9067">
        <f>IF(SalesData[[#This Row],[Return Status]]="Returned",1,0)</f>
        <v>0</v>
      </c>
      <c r="T9067">
        <v>2821.33</v>
      </c>
      <c r="U9067" s="2">
        <f>EOMONTH(SalesData[[#This Row],[Order Date]],0)</f>
        <v>45291</v>
      </c>
      <c r="V9067" s="9" t="str">
        <f>"Q"&amp;INT((MONTH(SalesData[[#This Row],[Order Date]])+2)/3)&amp;"-"&amp;YEAR(SalesData[[#This Row],[Order Date]])</f>
        <v>Q4-2023</v>
      </c>
    </row>
    <row r="9068" spans="1:22" x14ac:dyDescent="0.35">
      <c r="A9068" t="s">
        <v>9209</v>
      </c>
      <c r="B9068" s="1">
        <v>45264</v>
      </c>
      <c r="C9068" t="s">
        <v>113</v>
      </c>
      <c r="D9068" t="s">
        <v>13</v>
      </c>
      <c r="E9068">
        <v>5168010986</v>
      </c>
      <c r="F9068" t="s">
        <v>387</v>
      </c>
      <c r="G9068" t="s">
        <v>89</v>
      </c>
      <c r="H9068" t="s">
        <v>90</v>
      </c>
      <c r="I9068" t="s">
        <v>31</v>
      </c>
      <c r="J9068" t="s">
        <v>65</v>
      </c>
      <c r="K9068">
        <v>3636.12</v>
      </c>
      <c r="L9068">
        <v>486.06</v>
      </c>
      <c r="M9068" t="s">
        <v>65</v>
      </c>
      <c r="N9068">
        <v>0.13367545625556901</v>
      </c>
      <c r="O9068" t="s">
        <v>11351</v>
      </c>
      <c r="P9068" t="s">
        <v>11352</v>
      </c>
      <c r="R9068" t="s">
        <v>11353</v>
      </c>
      <c r="S9068">
        <f>IF(SalesData[[#This Row],[Return Status]]="Returned",1,0)</f>
        <v>0</v>
      </c>
      <c r="T9068">
        <v>207.68</v>
      </c>
      <c r="U9068" s="2">
        <f>EOMONTH(SalesData[[#This Row],[Order Date]],0)</f>
        <v>45291</v>
      </c>
      <c r="V9068" s="9" t="str">
        <f>"Q"&amp;INT((MONTH(SalesData[[#This Row],[Order Date]])+2)/3)&amp;"-"&amp;YEAR(SalesData[[#This Row],[Order Date]])</f>
        <v>Q4-2023</v>
      </c>
    </row>
    <row r="9069" spans="1:22" x14ac:dyDescent="0.35">
      <c r="A9069" t="s">
        <v>9210</v>
      </c>
      <c r="B9069" s="1">
        <v>45288</v>
      </c>
      <c r="C9069" t="s">
        <v>38</v>
      </c>
      <c r="D9069" t="s">
        <v>145</v>
      </c>
      <c r="E9069">
        <v>6217797381</v>
      </c>
      <c r="F9069" t="s">
        <v>238</v>
      </c>
      <c r="G9069" t="s">
        <v>74</v>
      </c>
      <c r="H9069" t="s">
        <v>75</v>
      </c>
      <c r="I9069" t="s">
        <v>36</v>
      </c>
      <c r="J9069" t="s">
        <v>19</v>
      </c>
      <c r="K9069">
        <v>3007.33</v>
      </c>
      <c r="L9069">
        <v>469.46</v>
      </c>
      <c r="M9069" t="s">
        <v>19</v>
      </c>
      <c r="N9069">
        <v>0.156105249507038</v>
      </c>
      <c r="O9069" t="s">
        <v>11351</v>
      </c>
      <c r="P9069" t="s">
        <v>11352</v>
      </c>
      <c r="R9069" t="s">
        <v>11353</v>
      </c>
      <c r="S9069">
        <f>IF(SalesData[[#This Row],[Return Status]]="Returned",1,0)</f>
        <v>0</v>
      </c>
      <c r="T9069">
        <v>2420.2800000000002</v>
      </c>
      <c r="U9069" s="2">
        <f>EOMONTH(SalesData[[#This Row],[Order Date]],0)</f>
        <v>45291</v>
      </c>
      <c r="V9069" s="9" t="str">
        <f>"Q"&amp;INT((MONTH(SalesData[[#This Row],[Order Date]])+2)/3)&amp;"-"&amp;YEAR(SalesData[[#This Row],[Order Date]])</f>
        <v>Q4-2023</v>
      </c>
    </row>
    <row r="9070" spans="1:22" x14ac:dyDescent="0.35">
      <c r="A9070" t="s">
        <v>9211</v>
      </c>
      <c r="B9070" s="1">
        <v>45262</v>
      </c>
      <c r="C9070" t="s">
        <v>94</v>
      </c>
      <c r="D9070" t="s">
        <v>72</v>
      </c>
      <c r="E9070">
        <v>4309553121</v>
      </c>
      <c r="F9070" t="s">
        <v>68</v>
      </c>
      <c r="G9070" t="s">
        <v>69</v>
      </c>
      <c r="H9070" t="s">
        <v>11357</v>
      </c>
      <c r="I9070" t="s">
        <v>31</v>
      </c>
      <c r="J9070" t="s">
        <v>19</v>
      </c>
      <c r="K9070">
        <v>895.24</v>
      </c>
      <c r="L9070">
        <v>89.94</v>
      </c>
      <c r="M9070" t="s">
        <v>19</v>
      </c>
      <c r="N9070">
        <v>0.100464679862383</v>
      </c>
      <c r="O9070" t="s">
        <v>11355</v>
      </c>
      <c r="P9070" t="s">
        <v>11352</v>
      </c>
      <c r="R9070" t="s">
        <v>11353</v>
      </c>
      <c r="S9070">
        <f>IF(SalesData[[#This Row],[Return Status]]="Returned",1,0)</f>
        <v>0</v>
      </c>
      <c r="T9070">
        <v>2081.52</v>
      </c>
      <c r="U9070" s="2">
        <f>EOMONTH(SalesData[[#This Row],[Order Date]],0)</f>
        <v>45291</v>
      </c>
      <c r="V9070" s="9" t="str">
        <f>"Q"&amp;INT((MONTH(SalesData[[#This Row],[Order Date]])+2)/3)&amp;"-"&amp;YEAR(SalesData[[#This Row],[Order Date]])</f>
        <v>Q4-2023</v>
      </c>
    </row>
    <row r="9071" spans="1:22" x14ac:dyDescent="0.35">
      <c r="A9071" t="s">
        <v>9212</v>
      </c>
      <c r="B9071" s="1">
        <v>45285</v>
      </c>
      <c r="C9071" t="s">
        <v>71</v>
      </c>
      <c r="D9071" t="s">
        <v>46</v>
      </c>
      <c r="E9071">
        <v>7401297233</v>
      </c>
      <c r="F9071" t="s">
        <v>53</v>
      </c>
      <c r="G9071" t="s">
        <v>54</v>
      </c>
      <c r="H9071" t="s">
        <v>55</v>
      </c>
      <c r="I9071" t="s">
        <v>31</v>
      </c>
      <c r="J9071" t="s">
        <v>65</v>
      </c>
      <c r="K9071">
        <v>1134.4100000000001</v>
      </c>
      <c r="L9071">
        <v>192.85</v>
      </c>
      <c r="M9071" t="s">
        <v>65</v>
      </c>
      <c r="N9071">
        <v>0.17000026445465</v>
      </c>
      <c r="O9071" t="s">
        <v>11351</v>
      </c>
      <c r="P9071" t="s">
        <v>11352</v>
      </c>
      <c r="R9071" t="s">
        <v>11353</v>
      </c>
      <c r="S9071">
        <f>IF(SalesData[[#This Row],[Return Status]]="Returned",1,0)</f>
        <v>0</v>
      </c>
      <c r="U9071" s="2">
        <f>EOMONTH(SalesData[[#This Row],[Order Date]],0)</f>
        <v>45291</v>
      </c>
      <c r="V9071" s="9" t="str">
        <f>"Q"&amp;INT((MONTH(SalesData[[#This Row],[Order Date]])+2)/3)&amp;"-"&amp;YEAR(SalesData[[#This Row],[Order Date]])</f>
        <v>Q4-2023</v>
      </c>
    </row>
    <row r="9072" spans="1:22" x14ac:dyDescent="0.35">
      <c r="A9072" t="s">
        <v>9213</v>
      </c>
      <c r="B9072" s="1">
        <v>45290</v>
      </c>
      <c r="C9072" t="s">
        <v>94</v>
      </c>
      <c r="D9072" t="s">
        <v>80</v>
      </c>
      <c r="E9072">
        <v>6331832024</v>
      </c>
      <c r="F9072" t="s">
        <v>206</v>
      </c>
      <c r="G9072" t="s">
        <v>89</v>
      </c>
      <c r="H9072" t="s">
        <v>90</v>
      </c>
      <c r="I9072" t="s">
        <v>31</v>
      </c>
      <c r="J9072" t="s">
        <v>19</v>
      </c>
      <c r="K9072">
        <v>372.34</v>
      </c>
      <c r="L9072">
        <v>55.04</v>
      </c>
      <c r="M9072" t="s">
        <v>19</v>
      </c>
      <c r="N9072">
        <v>0.147821883225009</v>
      </c>
      <c r="O9072" t="s">
        <v>11361</v>
      </c>
      <c r="P9072" t="s">
        <v>11352</v>
      </c>
      <c r="R9072" t="s">
        <v>11353</v>
      </c>
      <c r="S9072">
        <f>IF(SalesData[[#This Row],[Return Status]]="Returned",1,0)</f>
        <v>0</v>
      </c>
      <c r="T9072">
        <v>207.68</v>
      </c>
      <c r="U9072" s="2">
        <f>EOMONTH(SalesData[[#This Row],[Order Date]],0)</f>
        <v>45291</v>
      </c>
      <c r="V9072" s="9" t="str">
        <f>"Q"&amp;INT((MONTH(SalesData[[#This Row],[Order Date]])+2)/3)&amp;"-"&amp;YEAR(SalesData[[#This Row],[Order Date]])</f>
        <v>Q4-2023</v>
      </c>
    </row>
    <row r="9073" spans="1:22" x14ac:dyDescent="0.35">
      <c r="A9073" t="s">
        <v>9214</v>
      </c>
      <c r="B9073" s="1">
        <v>45272</v>
      </c>
      <c r="C9073" t="s">
        <v>162</v>
      </c>
      <c r="D9073" t="s">
        <v>80</v>
      </c>
      <c r="E9073">
        <v>438656080</v>
      </c>
      <c r="F9073" t="s">
        <v>22</v>
      </c>
      <c r="G9073" t="s">
        <v>23</v>
      </c>
      <c r="H9073" t="s">
        <v>24</v>
      </c>
      <c r="I9073" t="s">
        <v>17</v>
      </c>
      <c r="J9073" t="s">
        <v>18</v>
      </c>
      <c r="K9073">
        <v>384.64</v>
      </c>
      <c r="L9073">
        <v>75.02</v>
      </c>
      <c r="M9073" t="s">
        <v>19</v>
      </c>
      <c r="N9073">
        <v>0.195039517470882</v>
      </c>
      <c r="O9073" t="s">
        <v>11361</v>
      </c>
      <c r="P9073" t="s">
        <v>11352</v>
      </c>
      <c r="R9073" t="s">
        <v>11353</v>
      </c>
      <c r="S9073">
        <f>IF(SalesData[[#This Row],[Return Status]]="Returned",1,0)</f>
        <v>0</v>
      </c>
      <c r="T9073">
        <v>2821.33</v>
      </c>
      <c r="U9073" s="2">
        <f>EOMONTH(SalesData[[#This Row],[Order Date]],0)</f>
        <v>45291</v>
      </c>
      <c r="V9073" s="9" t="str">
        <f>"Q"&amp;INT((MONTH(SalesData[[#This Row],[Order Date]])+2)/3)&amp;"-"&amp;YEAR(SalesData[[#This Row],[Order Date]])</f>
        <v>Q4-2023</v>
      </c>
    </row>
    <row r="9074" spans="1:22" x14ac:dyDescent="0.35">
      <c r="A9074" t="s">
        <v>9215</v>
      </c>
      <c r="B9074" s="1">
        <v>45267</v>
      </c>
      <c r="C9074" t="s">
        <v>132</v>
      </c>
      <c r="D9074" t="s">
        <v>13</v>
      </c>
      <c r="E9074">
        <v>226286753</v>
      </c>
      <c r="F9074" t="s">
        <v>159</v>
      </c>
      <c r="G9074" t="s">
        <v>84</v>
      </c>
      <c r="H9074" t="s">
        <v>85</v>
      </c>
      <c r="I9074" t="s">
        <v>31</v>
      </c>
      <c r="J9074" t="s">
        <v>18</v>
      </c>
      <c r="K9074">
        <v>4732.6000000000004</v>
      </c>
      <c r="L9074">
        <v>1363.82</v>
      </c>
      <c r="M9074" t="s">
        <v>19</v>
      </c>
      <c r="N9074">
        <v>0.28817563284452502</v>
      </c>
      <c r="O9074" t="s">
        <v>11351</v>
      </c>
      <c r="P9074" t="s">
        <v>11354</v>
      </c>
      <c r="R9074" t="s">
        <v>11353</v>
      </c>
      <c r="S9074">
        <f>IF(SalesData[[#This Row],[Return Status]]="Returned",1,0)</f>
        <v>0</v>
      </c>
      <c r="T9074">
        <v>847.14</v>
      </c>
      <c r="U9074" s="2">
        <f>EOMONTH(SalesData[[#This Row],[Order Date]],0)</f>
        <v>45291</v>
      </c>
      <c r="V9074" s="9" t="str">
        <f>"Q"&amp;INT((MONTH(SalesData[[#This Row],[Order Date]])+2)/3)&amp;"-"&amp;YEAR(SalesData[[#This Row],[Order Date]])</f>
        <v>Q4-2023</v>
      </c>
    </row>
    <row r="9075" spans="1:22" x14ac:dyDescent="0.35">
      <c r="A9075" t="s">
        <v>9216</v>
      </c>
      <c r="B9075" s="1">
        <v>45289</v>
      </c>
      <c r="C9075" t="s">
        <v>26</v>
      </c>
      <c r="D9075" t="s">
        <v>13</v>
      </c>
      <c r="E9075">
        <v>3228677850</v>
      </c>
      <c r="F9075" t="s">
        <v>81</v>
      </c>
      <c r="G9075" t="s">
        <v>11374</v>
      </c>
      <c r="H9075" t="s">
        <v>75</v>
      </c>
      <c r="I9075" t="s">
        <v>36</v>
      </c>
      <c r="J9075" t="s">
        <v>19</v>
      </c>
      <c r="K9075">
        <v>784.03</v>
      </c>
      <c r="L9075">
        <v>222.76</v>
      </c>
      <c r="M9075" t="s">
        <v>19</v>
      </c>
      <c r="N9075">
        <v>0.28412178105429597</v>
      </c>
      <c r="O9075" t="s">
        <v>11355</v>
      </c>
      <c r="P9075" t="s">
        <v>11354</v>
      </c>
      <c r="R9075" t="s">
        <v>11353</v>
      </c>
      <c r="S9075">
        <f>IF(SalesData[[#This Row],[Return Status]]="Returned",1,0)</f>
        <v>0</v>
      </c>
      <c r="U9075" s="2">
        <f>EOMONTH(SalesData[[#This Row],[Order Date]],0)</f>
        <v>45291</v>
      </c>
      <c r="V9075" s="9" t="str">
        <f>"Q"&amp;INT((MONTH(SalesData[[#This Row],[Order Date]])+2)/3)&amp;"-"&amp;YEAR(SalesData[[#This Row],[Order Date]])</f>
        <v>Q4-2023</v>
      </c>
    </row>
    <row r="9076" spans="1:22" x14ac:dyDescent="0.35">
      <c r="A9076" t="s">
        <v>9217</v>
      </c>
      <c r="B9076" s="1">
        <v>45289</v>
      </c>
      <c r="C9076" t="s">
        <v>67</v>
      </c>
      <c r="D9076" t="s">
        <v>80</v>
      </c>
      <c r="E9076">
        <v>4174077527</v>
      </c>
      <c r="F9076" t="s">
        <v>22</v>
      </c>
      <c r="G9076" t="s">
        <v>23</v>
      </c>
      <c r="H9076" t="s">
        <v>24</v>
      </c>
      <c r="I9076" t="s">
        <v>17</v>
      </c>
      <c r="J9076" t="s">
        <v>19</v>
      </c>
      <c r="K9076">
        <v>3987.6</v>
      </c>
      <c r="L9076">
        <v>438.44</v>
      </c>
      <c r="M9076" t="s">
        <v>19</v>
      </c>
      <c r="N9076">
        <v>0.109950847627646</v>
      </c>
      <c r="O9076" t="s">
        <v>11351</v>
      </c>
      <c r="P9076" t="s">
        <v>11352</v>
      </c>
      <c r="R9076" t="s">
        <v>11353</v>
      </c>
      <c r="S9076">
        <f>IF(SalesData[[#This Row],[Return Status]]="Returned",1,0)</f>
        <v>0</v>
      </c>
      <c r="T9076">
        <v>2821.33</v>
      </c>
      <c r="U9076" s="2">
        <f>EOMONTH(SalesData[[#This Row],[Order Date]],0)</f>
        <v>45291</v>
      </c>
      <c r="V9076" s="9" t="str">
        <f>"Q"&amp;INT((MONTH(SalesData[[#This Row],[Order Date]])+2)/3)&amp;"-"&amp;YEAR(SalesData[[#This Row],[Order Date]])</f>
        <v>Q4-2023</v>
      </c>
    </row>
    <row r="9077" spans="1:22" x14ac:dyDescent="0.35">
      <c r="A9077" t="s">
        <v>9218</v>
      </c>
      <c r="B9077" s="1">
        <v>45263</v>
      </c>
      <c r="C9077" t="s">
        <v>87</v>
      </c>
      <c r="D9077" t="s">
        <v>80</v>
      </c>
      <c r="E9077">
        <v>5990582145</v>
      </c>
      <c r="F9077" t="s">
        <v>172</v>
      </c>
      <c r="G9077" t="s">
        <v>141</v>
      </c>
      <c r="H9077" t="s">
        <v>121</v>
      </c>
      <c r="I9077" t="s">
        <v>17</v>
      </c>
      <c r="J9077" t="s">
        <v>61</v>
      </c>
      <c r="K9077">
        <v>2987.46</v>
      </c>
      <c r="L9077">
        <v>833.6</v>
      </c>
      <c r="M9077" t="s">
        <v>62</v>
      </c>
      <c r="N9077">
        <v>0.279033024709954</v>
      </c>
      <c r="O9077" t="s">
        <v>11351</v>
      </c>
      <c r="P9077" t="s">
        <v>11354</v>
      </c>
      <c r="R9077" t="s">
        <v>11353</v>
      </c>
      <c r="S9077">
        <f>IF(SalesData[[#This Row],[Return Status]]="Returned",1,0)</f>
        <v>0</v>
      </c>
      <c r="T9077">
        <v>2793.38</v>
      </c>
      <c r="U9077" s="2">
        <f>EOMONTH(SalesData[[#This Row],[Order Date]],0)</f>
        <v>45291</v>
      </c>
      <c r="V9077" s="9" t="str">
        <f>"Q"&amp;INT((MONTH(SalesData[[#This Row],[Order Date]])+2)/3)&amp;"-"&amp;YEAR(SalesData[[#This Row],[Order Date]])</f>
        <v>Q4-2023</v>
      </c>
    </row>
    <row r="9078" spans="1:22" x14ac:dyDescent="0.35">
      <c r="A9078" t="s">
        <v>9219</v>
      </c>
      <c r="B9078" s="1">
        <v>45274</v>
      </c>
      <c r="C9078" t="s">
        <v>87</v>
      </c>
      <c r="D9078" t="s">
        <v>72</v>
      </c>
      <c r="E9078">
        <v>4572121430</v>
      </c>
      <c r="F9078" t="s">
        <v>116</v>
      </c>
      <c r="G9078" t="s">
        <v>11374</v>
      </c>
      <c r="H9078" t="s">
        <v>75</v>
      </c>
      <c r="I9078" t="s">
        <v>36</v>
      </c>
      <c r="J9078" t="s">
        <v>18</v>
      </c>
      <c r="K9078">
        <v>606.44000000000005</v>
      </c>
      <c r="L9078">
        <v>23.79</v>
      </c>
      <c r="M9078" t="s">
        <v>19</v>
      </c>
      <c r="N9078">
        <v>3.9228942681881103E-2</v>
      </c>
      <c r="O9078" t="s">
        <v>11355</v>
      </c>
      <c r="P9078" t="s">
        <v>11356</v>
      </c>
      <c r="R9078" t="s">
        <v>11353</v>
      </c>
      <c r="S9078">
        <f>IF(SalesData[[#This Row],[Return Status]]="Returned",1,0)</f>
        <v>0</v>
      </c>
      <c r="U9078" s="2">
        <f>EOMONTH(SalesData[[#This Row],[Order Date]],0)</f>
        <v>45291</v>
      </c>
      <c r="V9078" s="9" t="str">
        <f>"Q"&amp;INT((MONTH(SalesData[[#This Row],[Order Date]])+2)/3)&amp;"-"&amp;YEAR(SalesData[[#This Row],[Order Date]])</f>
        <v>Q4-2023</v>
      </c>
    </row>
    <row r="9079" spans="1:22" x14ac:dyDescent="0.35">
      <c r="A9079" t="s">
        <v>9220</v>
      </c>
      <c r="B9079" s="1">
        <v>45267</v>
      </c>
      <c r="C9079" t="s">
        <v>124</v>
      </c>
      <c r="D9079" t="s">
        <v>145</v>
      </c>
      <c r="E9079">
        <v>9891303264</v>
      </c>
      <c r="F9079" t="s">
        <v>73</v>
      </c>
      <c r="G9079" t="s">
        <v>74</v>
      </c>
      <c r="H9079" t="s">
        <v>75</v>
      </c>
      <c r="I9079" t="s">
        <v>36</v>
      </c>
      <c r="J9079" t="s">
        <v>42</v>
      </c>
      <c r="K9079">
        <v>1580.47</v>
      </c>
      <c r="L9079">
        <v>156.13999999999999</v>
      </c>
      <c r="M9079" t="s">
        <v>43</v>
      </c>
      <c r="N9079">
        <v>9.8793396900921898E-2</v>
      </c>
      <c r="O9079" t="s">
        <v>11351</v>
      </c>
      <c r="P9079" t="s">
        <v>11356</v>
      </c>
      <c r="R9079" t="s">
        <v>11353</v>
      </c>
      <c r="S9079">
        <f>IF(SalesData[[#This Row],[Return Status]]="Returned",1,0)</f>
        <v>0</v>
      </c>
      <c r="T9079">
        <v>2420.2800000000002</v>
      </c>
      <c r="U9079" s="2">
        <f>EOMONTH(SalesData[[#This Row],[Order Date]],0)</f>
        <v>45291</v>
      </c>
      <c r="V9079" s="9" t="str">
        <f>"Q"&amp;INT((MONTH(SalesData[[#This Row],[Order Date]])+2)/3)&amp;"-"&amp;YEAR(SalesData[[#This Row],[Order Date]])</f>
        <v>Q4-2023</v>
      </c>
    </row>
    <row r="9080" spans="1:22" x14ac:dyDescent="0.35">
      <c r="A9080" t="s">
        <v>9221</v>
      </c>
      <c r="B9080" s="1">
        <v>45274</v>
      </c>
      <c r="C9080" t="s">
        <v>325</v>
      </c>
      <c r="D9080" t="s">
        <v>99</v>
      </c>
      <c r="E9080">
        <v>5797923062</v>
      </c>
      <c r="F9080" t="s">
        <v>116</v>
      </c>
      <c r="G9080" t="s">
        <v>74</v>
      </c>
      <c r="H9080" t="s">
        <v>75</v>
      </c>
      <c r="I9080" t="s">
        <v>36</v>
      </c>
      <c r="J9080" t="s">
        <v>62</v>
      </c>
      <c r="K9080">
        <v>4577.0200000000004</v>
      </c>
      <c r="L9080">
        <v>1359.3</v>
      </c>
      <c r="M9080" t="s">
        <v>62</v>
      </c>
      <c r="N9080">
        <v>0.296983626901346</v>
      </c>
      <c r="O9080" t="s">
        <v>11351</v>
      </c>
      <c r="P9080" t="s">
        <v>11354</v>
      </c>
      <c r="R9080" t="s">
        <v>11353</v>
      </c>
      <c r="S9080">
        <f>IF(SalesData[[#This Row],[Return Status]]="Returned",1,0)</f>
        <v>0</v>
      </c>
      <c r="T9080">
        <v>2420.2800000000002</v>
      </c>
      <c r="U9080" s="2">
        <f>EOMONTH(SalesData[[#This Row],[Order Date]],0)</f>
        <v>45291</v>
      </c>
      <c r="V9080" s="9" t="str">
        <f>"Q"&amp;INT((MONTH(SalesData[[#This Row],[Order Date]])+2)/3)&amp;"-"&amp;YEAR(SalesData[[#This Row],[Order Date]])</f>
        <v>Q4-2023</v>
      </c>
    </row>
    <row r="9081" spans="1:22" x14ac:dyDescent="0.35">
      <c r="A9081" t="s">
        <v>9222</v>
      </c>
      <c r="B9081" s="1">
        <v>45272</v>
      </c>
      <c r="C9081" t="s">
        <v>87</v>
      </c>
      <c r="D9081" t="s">
        <v>145</v>
      </c>
      <c r="E9081">
        <v>8020616058</v>
      </c>
      <c r="F9081" t="s">
        <v>73</v>
      </c>
      <c r="G9081" t="s">
        <v>74</v>
      </c>
      <c r="H9081" t="s">
        <v>75</v>
      </c>
      <c r="I9081" t="s">
        <v>36</v>
      </c>
      <c r="J9081" t="s">
        <v>18</v>
      </c>
      <c r="K9081">
        <v>2965.35</v>
      </c>
      <c r="L9081">
        <v>482.5</v>
      </c>
      <c r="M9081" t="s">
        <v>19</v>
      </c>
      <c r="N9081">
        <v>0.16271266460957401</v>
      </c>
      <c r="O9081" t="s">
        <v>11351</v>
      </c>
      <c r="P9081" t="s">
        <v>11352</v>
      </c>
      <c r="Q9081" t="s">
        <v>11365</v>
      </c>
      <c r="R9081" t="s">
        <v>11360</v>
      </c>
      <c r="S9081">
        <f>IF(SalesData[[#This Row],[Return Status]]="Returned",1,0)</f>
        <v>1</v>
      </c>
      <c r="T9081">
        <v>2420.2800000000002</v>
      </c>
      <c r="U9081" s="2">
        <f>EOMONTH(SalesData[[#This Row],[Order Date]],0)</f>
        <v>45291</v>
      </c>
      <c r="V9081" s="9" t="str">
        <f>"Q"&amp;INT((MONTH(SalesData[[#This Row],[Order Date]])+2)/3)&amp;"-"&amp;YEAR(SalesData[[#This Row],[Order Date]])</f>
        <v>Q4-2023</v>
      </c>
    </row>
    <row r="9082" spans="1:22" x14ac:dyDescent="0.35">
      <c r="A9082" t="s">
        <v>9223</v>
      </c>
      <c r="B9082" s="1">
        <v>45285</v>
      </c>
      <c r="C9082" t="s">
        <v>144</v>
      </c>
      <c r="D9082" t="s">
        <v>27</v>
      </c>
      <c r="E9082">
        <v>1809611019</v>
      </c>
      <c r="F9082" t="s">
        <v>206</v>
      </c>
      <c r="G9082" t="s">
        <v>89</v>
      </c>
      <c r="H9082" t="s">
        <v>90</v>
      </c>
      <c r="I9082" t="s">
        <v>31</v>
      </c>
      <c r="J9082" t="s">
        <v>18</v>
      </c>
      <c r="K9082">
        <v>2048.92</v>
      </c>
      <c r="L9082">
        <v>554.6</v>
      </c>
      <c r="M9082" t="s">
        <v>19</v>
      </c>
      <c r="N9082">
        <v>0.27067918708392702</v>
      </c>
      <c r="O9082" t="s">
        <v>11351</v>
      </c>
      <c r="P9082" t="s">
        <v>11354</v>
      </c>
      <c r="R9082" t="s">
        <v>11353</v>
      </c>
      <c r="S9082">
        <f>IF(SalesData[[#This Row],[Return Status]]="Returned",1,0)</f>
        <v>0</v>
      </c>
      <c r="T9082">
        <v>207.68</v>
      </c>
      <c r="U9082" s="2">
        <f>EOMONTH(SalesData[[#This Row],[Order Date]],0)</f>
        <v>45291</v>
      </c>
      <c r="V9082" s="9" t="str">
        <f>"Q"&amp;INT((MONTH(SalesData[[#This Row],[Order Date]])+2)/3)&amp;"-"&amp;YEAR(SalesData[[#This Row],[Order Date]])</f>
        <v>Q4-2023</v>
      </c>
    </row>
    <row r="9083" spans="1:22" x14ac:dyDescent="0.35">
      <c r="A9083" t="s">
        <v>9224</v>
      </c>
      <c r="B9083" s="1">
        <v>45289</v>
      </c>
      <c r="C9083" t="s">
        <v>132</v>
      </c>
      <c r="D9083" t="s">
        <v>13</v>
      </c>
      <c r="E9083">
        <v>928402042</v>
      </c>
      <c r="F9083" t="s">
        <v>129</v>
      </c>
      <c r="G9083" t="s">
        <v>54</v>
      </c>
      <c r="H9083" t="s">
        <v>55</v>
      </c>
      <c r="I9083" t="s">
        <v>31</v>
      </c>
      <c r="J9083" t="s">
        <v>62</v>
      </c>
      <c r="K9083">
        <v>3843.4</v>
      </c>
      <c r="L9083">
        <v>795.75</v>
      </c>
      <c r="M9083" t="s">
        <v>62</v>
      </c>
      <c r="N9083">
        <v>0.207043242961961</v>
      </c>
      <c r="O9083" t="s">
        <v>11351</v>
      </c>
      <c r="P9083" t="s">
        <v>11354</v>
      </c>
      <c r="R9083" t="s">
        <v>11353</v>
      </c>
      <c r="S9083">
        <f>IF(SalesData[[#This Row],[Return Status]]="Returned",1,0)</f>
        <v>0</v>
      </c>
      <c r="U9083" s="2">
        <f>EOMONTH(SalesData[[#This Row],[Order Date]],0)</f>
        <v>45291</v>
      </c>
      <c r="V9083" s="9" t="str">
        <f>"Q"&amp;INT((MONTH(SalesData[[#This Row],[Order Date]])+2)/3)&amp;"-"&amp;YEAR(SalesData[[#This Row],[Order Date]])</f>
        <v>Q4-2023</v>
      </c>
    </row>
    <row r="9084" spans="1:22" x14ac:dyDescent="0.35">
      <c r="A9084" t="s">
        <v>9225</v>
      </c>
      <c r="B9084" s="1">
        <v>45267</v>
      </c>
      <c r="C9084" t="s">
        <v>97</v>
      </c>
      <c r="D9084" t="s">
        <v>80</v>
      </c>
      <c r="E9084">
        <v>8867139324</v>
      </c>
      <c r="F9084" t="s">
        <v>53</v>
      </c>
      <c r="G9084" t="s">
        <v>54</v>
      </c>
      <c r="H9084" t="s">
        <v>55</v>
      </c>
      <c r="I9084" t="s">
        <v>31</v>
      </c>
      <c r="J9084" t="s">
        <v>65</v>
      </c>
      <c r="K9084">
        <v>749.97</v>
      </c>
      <c r="L9084">
        <v>207.69</v>
      </c>
      <c r="M9084" t="s">
        <v>65</v>
      </c>
      <c r="N9084">
        <v>0.27693107724309002</v>
      </c>
      <c r="O9084" t="s">
        <v>11355</v>
      </c>
      <c r="P9084" t="s">
        <v>11354</v>
      </c>
      <c r="R9084" t="s">
        <v>11353</v>
      </c>
      <c r="S9084">
        <f>IF(SalesData[[#This Row],[Return Status]]="Returned",1,0)</f>
        <v>0</v>
      </c>
      <c r="U9084" s="2">
        <f>EOMONTH(SalesData[[#This Row],[Order Date]],0)</f>
        <v>45291</v>
      </c>
      <c r="V9084" s="9" t="str">
        <f>"Q"&amp;INT((MONTH(SalesData[[#This Row],[Order Date]])+2)/3)&amp;"-"&amp;YEAR(SalesData[[#This Row],[Order Date]])</f>
        <v>Q4-2023</v>
      </c>
    </row>
    <row r="9085" spans="1:22" x14ac:dyDescent="0.35">
      <c r="A9085" t="s">
        <v>9226</v>
      </c>
      <c r="B9085" s="1">
        <v>45283</v>
      </c>
      <c r="C9085" t="s">
        <v>205</v>
      </c>
      <c r="D9085" t="s">
        <v>99</v>
      </c>
      <c r="E9085">
        <v>4612036507</v>
      </c>
      <c r="F9085" t="s">
        <v>292</v>
      </c>
      <c r="G9085" t="s">
        <v>69</v>
      </c>
      <c r="H9085" t="s">
        <v>41</v>
      </c>
      <c r="I9085" t="s">
        <v>31</v>
      </c>
      <c r="J9085" t="s">
        <v>61</v>
      </c>
      <c r="K9085">
        <v>857.46</v>
      </c>
      <c r="L9085">
        <v>160.87</v>
      </c>
      <c r="M9085" t="s">
        <v>62</v>
      </c>
      <c r="N9085">
        <v>0.187612250134117</v>
      </c>
      <c r="O9085" t="s">
        <v>11355</v>
      </c>
      <c r="P9085" t="s">
        <v>11352</v>
      </c>
      <c r="R9085" t="s">
        <v>11353</v>
      </c>
      <c r="S9085">
        <f>IF(SalesData[[#This Row],[Return Status]]="Returned",1,0)</f>
        <v>0</v>
      </c>
      <c r="T9085">
        <v>2081.52</v>
      </c>
      <c r="U9085" s="2">
        <f>EOMONTH(SalesData[[#This Row],[Order Date]],0)</f>
        <v>45291</v>
      </c>
      <c r="V9085" s="9" t="str">
        <f>"Q"&amp;INT((MONTH(SalesData[[#This Row],[Order Date]])+2)/3)&amp;"-"&amp;YEAR(SalesData[[#This Row],[Order Date]])</f>
        <v>Q4-2023</v>
      </c>
    </row>
    <row r="9086" spans="1:22" x14ac:dyDescent="0.35">
      <c r="A9086" t="s">
        <v>9227</v>
      </c>
      <c r="B9086" s="1">
        <v>45287</v>
      </c>
      <c r="C9086" t="s">
        <v>52</v>
      </c>
      <c r="D9086" t="s">
        <v>13</v>
      </c>
      <c r="E9086">
        <v>2143654321</v>
      </c>
      <c r="F9086" t="s">
        <v>40</v>
      </c>
      <c r="G9086" t="s">
        <v>69</v>
      </c>
      <c r="H9086" t="s">
        <v>41</v>
      </c>
      <c r="I9086" t="s">
        <v>31</v>
      </c>
      <c r="J9086" t="s">
        <v>65</v>
      </c>
      <c r="K9086">
        <v>2994</v>
      </c>
      <c r="L9086">
        <v>295.10000000000002</v>
      </c>
      <c r="M9086" t="s">
        <v>65</v>
      </c>
      <c r="N9086">
        <v>9.8563794255177001E-2</v>
      </c>
      <c r="O9086" t="s">
        <v>11351</v>
      </c>
      <c r="P9086" t="s">
        <v>11356</v>
      </c>
      <c r="R9086" t="s">
        <v>11353</v>
      </c>
      <c r="S9086">
        <f>IF(SalesData[[#This Row],[Return Status]]="Returned",1,0)</f>
        <v>0</v>
      </c>
      <c r="T9086">
        <v>2081.52</v>
      </c>
      <c r="U9086" s="2">
        <f>EOMONTH(SalesData[[#This Row],[Order Date]],0)</f>
        <v>45291</v>
      </c>
      <c r="V9086" s="9" t="str">
        <f>"Q"&amp;INT((MONTH(SalesData[[#This Row],[Order Date]])+2)/3)&amp;"-"&amp;YEAR(SalesData[[#This Row],[Order Date]])</f>
        <v>Q4-2023</v>
      </c>
    </row>
    <row r="9087" spans="1:22" x14ac:dyDescent="0.35">
      <c r="A9087" t="s">
        <v>9228</v>
      </c>
      <c r="B9087" s="1">
        <v>45270</v>
      </c>
      <c r="C9087" t="s">
        <v>26</v>
      </c>
      <c r="D9087" t="s">
        <v>145</v>
      </c>
      <c r="E9087">
        <v>2351053416</v>
      </c>
      <c r="F9087" t="s">
        <v>170</v>
      </c>
      <c r="G9087" t="s">
        <v>69</v>
      </c>
      <c r="H9087" t="s">
        <v>41</v>
      </c>
      <c r="I9087" t="s">
        <v>31</v>
      </c>
      <c r="J9087" t="s">
        <v>62</v>
      </c>
      <c r="K9087">
        <v>2142.6999999999998</v>
      </c>
      <c r="L9087">
        <v>116.6</v>
      </c>
      <c r="M9087" t="s">
        <v>62</v>
      </c>
      <c r="N9087">
        <v>5.4417323937088702E-2</v>
      </c>
      <c r="O9087" t="s">
        <v>11351</v>
      </c>
      <c r="P9087" t="s">
        <v>11356</v>
      </c>
      <c r="R9087" t="s">
        <v>11353</v>
      </c>
      <c r="S9087">
        <f>IF(SalesData[[#This Row],[Return Status]]="Returned",1,0)</f>
        <v>0</v>
      </c>
      <c r="T9087">
        <v>2081.52</v>
      </c>
      <c r="U9087" s="2">
        <f>EOMONTH(SalesData[[#This Row],[Order Date]],0)</f>
        <v>45291</v>
      </c>
      <c r="V9087" s="9" t="str">
        <f>"Q"&amp;INT((MONTH(SalesData[[#This Row],[Order Date]])+2)/3)&amp;"-"&amp;YEAR(SalesData[[#This Row],[Order Date]])</f>
        <v>Q4-2023</v>
      </c>
    </row>
    <row r="9088" spans="1:22" x14ac:dyDescent="0.35">
      <c r="A9088" t="s">
        <v>9229</v>
      </c>
      <c r="B9088" s="1">
        <v>45277</v>
      </c>
      <c r="C9088" t="s">
        <v>149</v>
      </c>
      <c r="D9088" t="s">
        <v>72</v>
      </c>
      <c r="E9088">
        <v>2810130358</v>
      </c>
      <c r="F9088" t="s">
        <v>168</v>
      </c>
      <c r="G9088" t="s">
        <v>54</v>
      </c>
      <c r="H9088" t="s">
        <v>55</v>
      </c>
      <c r="I9088" t="s">
        <v>31</v>
      </c>
      <c r="J9088" t="s">
        <v>62</v>
      </c>
      <c r="K9088">
        <v>3295.05</v>
      </c>
      <c r="L9088">
        <v>246.01</v>
      </c>
      <c r="M9088" t="s">
        <v>62</v>
      </c>
      <c r="N9088">
        <v>7.4660475561827602E-2</v>
      </c>
      <c r="O9088" t="s">
        <v>11351</v>
      </c>
      <c r="P9088" t="s">
        <v>11356</v>
      </c>
      <c r="R9088" t="s">
        <v>11353</v>
      </c>
      <c r="S9088">
        <f>IF(SalesData[[#This Row],[Return Status]]="Returned",1,0)</f>
        <v>0</v>
      </c>
      <c r="U9088" s="2">
        <f>EOMONTH(SalesData[[#This Row],[Order Date]],0)</f>
        <v>45291</v>
      </c>
      <c r="V9088" s="9" t="str">
        <f>"Q"&amp;INT((MONTH(SalesData[[#This Row],[Order Date]])+2)/3)&amp;"-"&amp;YEAR(SalesData[[#This Row],[Order Date]])</f>
        <v>Q4-2023</v>
      </c>
    </row>
    <row r="9089" spans="1:22" x14ac:dyDescent="0.35">
      <c r="A9089" t="s">
        <v>9230</v>
      </c>
      <c r="B9089" s="1">
        <v>45287</v>
      </c>
      <c r="C9089" t="s">
        <v>149</v>
      </c>
      <c r="D9089" t="s">
        <v>72</v>
      </c>
      <c r="E9089">
        <v>8187059326</v>
      </c>
      <c r="F9089" t="s">
        <v>88</v>
      </c>
      <c r="G9089" t="s">
        <v>89</v>
      </c>
      <c r="H9089" t="s">
        <v>90</v>
      </c>
      <c r="I9089" t="s">
        <v>31</v>
      </c>
      <c r="J9089" t="s">
        <v>42</v>
      </c>
      <c r="K9089">
        <v>485.27</v>
      </c>
      <c r="L9089">
        <v>63.4</v>
      </c>
      <c r="M9089" t="s">
        <v>43</v>
      </c>
      <c r="N9089">
        <v>0.13064891709769799</v>
      </c>
      <c r="O9089" t="s">
        <v>11361</v>
      </c>
      <c r="P9089" t="s">
        <v>11352</v>
      </c>
      <c r="R9089" t="s">
        <v>11353</v>
      </c>
      <c r="S9089">
        <f>IF(SalesData[[#This Row],[Return Status]]="Returned",1,0)</f>
        <v>0</v>
      </c>
      <c r="T9089">
        <v>207.68</v>
      </c>
      <c r="U9089" s="2">
        <f>EOMONTH(SalesData[[#This Row],[Order Date]],0)</f>
        <v>45291</v>
      </c>
      <c r="V9089" s="9" t="str">
        <f>"Q"&amp;INT((MONTH(SalesData[[#This Row],[Order Date]])+2)/3)&amp;"-"&amp;YEAR(SalesData[[#This Row],[Order Date]])</f>
        <v>Q4-2023</v>
      </c>
    </row>
    <row r="9090" spans="1:22" x14ac:dyDescent="0.35">
      <c r="A9090" t="s">
        <v>9231</v>
      </c>
      <c r="B9090" s="1">
        <v>45288</v>
      </c>
      <c r="C9090" t="s">
        <v>97</v>
      </c>
      <c r="D9090" t="s">
        <v>99</v>
      </c>
      <c r="E9090">
        <v>8348067652</v>
      </c>
      <c r="F9090" t="s">
        <v>58</v>
      </c>
      <c r="G9090" t="s">
        <v>59</v>
      </c>
      <c r="H9090" t="s">
        <v>11357</v>
      </c>
      <c r="I9090" t="s">
        <v>31</v>
      </c>
      <c r="J9090" t="s">
        <v>18</v>
      </c>
      <c r="K9090">
        <v>2994.65</v>
      </c>
      <c r="L9090">
        <v>114.62</v>
      </c>
      <c r="M9090" t="s">
        <v>19</v>
      </c>
      <c r="N9090">
        <v>3.8274923613777899E-2</v>
      </c>
      <c r="O9090" t="s">
        <v>11351</v>
      </c>
      <c r="P9090" t="s">
        <v>11356</v>
      </c>
      <c r="R9090" t="s">
        <v>11353</v>
      </c>
      <c r="S9090">
        <f>IF(SalesData[[#This Row],[Return Status]]="Returned",1,0)</f>
        <v>0</v>
      </c>
      <c r="T9090">
        <v>2183.56</v>
      </c>
      <c r="U9090" s="2">
        <f>EOMONTH(SalesData[[#This Row],[Order Date]],0)</f>
        <v>45291</v>
      </c>
      <c r="V9090" s="9" t="str">
        <f>"Q"&amp;INT((MONTH(SalesData[[#This Row],[Order Date]])+2)/3)&amp;"-"&amp;YEAR(SalesData[[#This Row],[Order Date]])</f>
        <v>Q4-2023</v>
      </c>
    </row>
    <row r="9091" spans="1:22" x14ac:dyDescent="0.35">
      <c r="A9091" t="s">
        <v>9232</v>
      </c>
      <c r="B9091" s="1">
        <v>45287</v>
      </c>
      <c r="C9091" t="s">
        <v>97</v>
      </c>
      <c r="D9091" t="s">
        <v>27</v>
      </c>
      <c r="E9091">
        <v>1458017213</v>
      </c>
      <c r="F9091" t="s">
        <v>137</v>
      </c>
      <c r="G9091" t="s">
        <v>34</v>
      </c>
      <c r="H9091" t="s">
        <v>35</v>
      </c>
      <c r="I9091" t="s">
        <v>36</v>
      </c>
      <c r="J9091" t="s">
        <v>18</v>
      </c>
      <c r="K9091">
        <v>267.76</v>
      </c>
      <c r="L9091">
        <v>65.430000000000007</v>
      </c>
      <c r="M9091" t="s">
        <v>19</v>
      </c>
      <c r="N9091">
        <v>0.24436062145204701</v>
      </c>
      <c r="O9091" t="s">
        <v>11361</v>
      </c>
      <c r="P9091" t="s">
        <v>11354</v>
      </c>
      <c r="R9091" t="s">
        <v>11353</v>
      </c>
      <c r="S9091">
        <f>IF(SalesData[[#This Row],[Return Status]]="Returned",1,0)</f>
        <v>0</v>
      </c>
      <c r="U9091" s="2">
        <f>EOMONTH(SalesData[[#This Row],[Order Date]],0)</f>
        <v>45291</v>
      </c>
      <c r="V9091" s="9" t="str">
        <f>"Q"&amp;INT((MONTH(SalesData[[#This Row],[Order Date]])+2)/3)&amp;"-"&amp;YEAR(SalesData[[#This Row],[Order Date]])</f>
        <v>Q4-2023</v>
      </c>
    </row>
    <row r="9092" spans="1:22" x14ac:dyDescent="0.35">
      <c r="A9092" t="s">
        <v>9233</v>
      </c>
      <c r="B9092" s="1">
        <v>45261</v>
      </c>
      <c r="C9092" t="s">
        <v>87</v>
      </c>
      <c r="D9092" t="s">
        <v>13</v>
      </c>
      <c r="E9092">
        <v>5108745949</v>
      </c>
      <c r="F9092" t="s">
        <v>50</v>
      </c>
      <c r="G9092" t="s">
        <v>34</v>
      </c>
      <c r="H9092" t="s">
        <v>35</v>
      </c>
      <c r="I9092" t="s">
        <v>36</v>
      </c>
      <c r="J9092" t="s">
        <v>62</v>
      </c>
      <c r="K9092">
        <v>2340.61</v>
      </c>
      <c r="L9092">
        <v>643.1</v>
      </c>
      <c r="M9092" t="s">
        <v>62</v>
      </c>
      <c r="N9092">
        <v>0.27475743502762101</v>
      </c>
      <c r="O9092" t="s">
        <v>11351</v>
      </c>
      <c r="P9092" t="s">
        <v>11354</v>
      </c>
      <c r="R9092" t="s">
        <v>11353</v>
      </c>
      <c r="S9092">
        <f>IF(SalesData[[#This Row],[Return Status]]="Returned",1,0)</f>
        <v>0</v>
      </c>
      <c r="U9092" s="2">
        <f>EOMONTH(SalesData[[#This Row],[Order Date]],0)</f>
        <v>45291</v>
      </c>
      <c r="V9092" s="9" t="str">
        <f>"Q"&amp;INT((MONTH(SalesData[[#This Row],[Order Date]])+2)/3)&amp;"-"&amp;YEAR(SalesData[[#This Row],[Order Date]])</f>
        <v>Q4-2023</v>
      </c>
    </row>
    <row r="9093" spans="1:22" x14ac:dyDescent="0.35">
      <c r="A9093" t="s">
        <v>9234</v>
      </c>
      <c r="B9093" s="1">
        <v>45288</v>
      </c>
      <c r="C9093" t="s">
        <v>124</v>
      </c>
      <c r="D9093" t="s">
        <v>46</v>
      </c>
      <c r="E9093">
        <v>3741824170</v>
      </c>
      <c r="F9093" t="s">
        <v>133</v>
      </c>
      <c r="G9093" t="s">
        <v>89</v>
      </c>
      <c r="H9093" t="s">
        <v>90</v>
      </c>
      <c r="I9093" t="s">
        <v>31</v>
      </c>
      <c r="J9093" t="s">
        <v>65</v>
      </c>
      <c r="K9093">
        <v>1320.81</v>
      </c>
      <c r="L9093">
        <v>68.489999999999995</v>
      </c>
      <c r="M9093" t="s">
        <v>65</v>
      </c>
      <c r="N9093">
        <v>5.1854543802666499E-2</v>
      </c>
      <c r="O9093" t="s">
        <v>11351</v>
      </c>
      <c r="P9093" t="s">
        <v>11356</v>
      </c>
      <c r="R9093" t="s">
        <v>11353</v>
      </c>
      <c r="S9093">
        <f>IF(SalesData[[#This Row],[Return Status]]="Returned",1,0)</f>
        <v>0</v>
      </c>
      <c r="T9093">
        <v>207.68</v>
      </c>
      <c r="U9093" s="2">
        <f>EOMONTH(SalesData[[#This Row],[Order Date]],0)</f>
        <v>45291</v>
      </c>
      <c r="V9093" s="9" t="str">
        <f>"Q"&amp;INT((MONTH(SalesData[[#This Row],[Order Date]])+2)/3)&amp;"-"&amp;YEAR(SalesData[[#This Row],[Order Date]])</f>
        <v>Q4-2023</v>
      </c>
    </row>
    <row r="9094" spans="1:22" x14ac:dyDescent="0.35">
      <c r="A9094" t="s">
        <v>9235</v>
      </c>
      <c r="B9094" s="1">
        <v>45264</v>
      </c>
      <c r="C9094" t="s">
        <v>57</v>
      </c>
      <c r="D9094" t="s">
        <v>80</v>
      </c>
      <c r="E9094">
        <v>3240364601</v>
      </c>
      <c r="F9094" t="s">
        <v>33</v>
      </c>
      <c r="G9094" t="s">
        <v>34</v>
      </c>
      <c r="H9094" t="s">
        <v>35</v>
      </c>
      <c r="I9094" t="s">
        <v>36</v>
      </c>
      <c r="J9094" t="s">
        <v>65</v>
      </c>
      <c r="K9094">
        <v>1257.23</v>
      </c>
      <c r="L9094">
        <v>96.1</v>
      </c>
      <c r="M9094" t="s">
        <v>65</v>
      </c>
      <c r="N9094">
        <v>7.6437883283090605E-2</v>
      </c>
      <c r="O9094" t="s">
        <v>11351</v>
      </c>
      <c r="P9094" t="s">
        <v>11356</v>
      </c>
      <c r="R9094" t="s">
        <v>11353</v>
      </c>
      <c r="S9094">
        <f>IF(SalesData[[#This Row],[Return Status]]="Returned",1,0)</f>
        <v>0</v>
      </c>
      <c r="U9094" s="2">
        <f>EOMONTH(SalesData[[#This Row],[Order Date]],0)</f>
        <v>45291</v>
      </c>
      <c r="V9094" s="9" t="str">
        <f>"Q"&amp;INT((MONTH(SalesData[[#This Row],[Order Date]])+2)/3)&amp;"-"&amp;YEAR(SalesData[[#This Row],[Order Date]])</f>
        <v>Q4-2023</v>
      </c>
    </row>
    <row r="9095" spans="1:22" x14ac:dyDescent="0.35">
      <c r="A9095" t="s">
        <v>9236</v>
      </c>
      <c r="B9095" s="1">
        <v>45263</v>
      </c>
      <c r="C9095" t="s">
        <v>176</v>
      </c>
      <c r="D9095" t="s">
        <v>39</v>
      </c>
      <c r="E9095">
        <v>9037416830</v>
      </c>
      <c r="F9095" t="s">
        <v>68</v>
      </c>
      <c r="G9095" t="s">
        <v>69</v>
      </c>
      <c r="H9095" t="s">
        <v>41</v>
      </c>
      <c r="I9095" t="s">
        <v>31</v>
      </c>
      <c r="J9095" t="s">
        <v>18</v>
      </c>
      <c r="K9095">
        <v>4640.2299999999996</v>
      </c>
      <c r="L9095">
        <v>172.39</v>
      </c>
      <c r="M9095" t="s">
        <v>19</v>
      </c>
      <c r="N9095">
        <v>3.7151175696032303E-2</v>
      </c>
      <c r="O9095" t="s">
        <v>11351</v>
      </c>
      <c r="P9095" t="s">
        <v>11356</v>
      </c>
      <c r="R9095" t="s">
        <v>11353</v>
      </c>
      <c r="S9095">
        <f>IF(SalesData[[#This Row],[Return Status]]="Returned",1,0)</f>
        <v>0</v>
      </c>
      <c r="T9095">
        <v>2081.52</v>
      </c>
      <c r="U9095" s="2">
        <f>EOMONTH(SalesData[[#This Row],[Order Date]],0)</f>
        <v>45291</v>
      </c>
      <c r="V9095" s="9" t="str">
        <f>"Q"&amp;INT((MONTH(SalesData[[#This Row],[Order Date]])+2)/3)&amp;"-"&amp;YEAR(SalesData[[#This Row],[Order Date]])</f>
        <v>Q4-2023</v>
      </c>
    </row>
    <row r="9096" spans="1:22" x14ac:dyDescent="0.35">
      <c r="A9096" t="s">
        <v>9237</v>
      </c>
      <c r="B9096" s="1">
        <v>45286</v>
      </c>
      <c r="C9096" t="s">
        <v>111</v>
      </c>
      <c r="D9096" t="s">
        <v>80</v>
      </c>
      <c r="E9096">
        <v>8914717288</v>
      </c>
      <c r="F9096" t="s">
        <v>127</v>
      </c>
      <c r="G9096" t="s">
        <v>29</v>
      </c>
      <c r="H9096" t="s">
        <v>30</v>
      </c>
      <c r="I9096" t="s">
        <v>31</v>
      </c>
      <c r="J9096" t="s">
        <v>61</v>
      </c>
      <c r="K9096">
        <v>3270.44</v>
      </c>
      <c r="L9096">
        <v>822.39</v>
      </c>
      <c r="M9096" t="s">
        <v>62</v>
      </c>
      <c r="N9096">
        <v>0.25146157703550598</v>
      </c>
      <c r="O9096" t="s">
        <v>11351</v>
      </c>
      <c r="P9096" t="s">
        <v>11354</v>
      </c>
      <c r="R9096" t="s">
        <v>11353</v>
      </c>
      <c r="S9096">
        <f>IF(SalesData[[#This Row],[Return Status]]="Returned",1,0)</f>
        <v>0</v>
      </c>
      <c r="T9096">
        <v>2788.38</v>
      </c>
      <c r="U9096" s="2">
        <f>EOMONTH(SalesData[[#This Row],[Order Date]],0)</f>
        <v>45291</v>
      </c>
      <c r="V9096" s="9" t="str">
        <f>"Q"&amp;INT((MONTH(SalesData[[#This Row],[Order Date]])+2)/3)&amp;"-"&amp;YEAR(SalesData[[#This Row],[Order Date]])</f>
        <v>Q4-2023</v>
      </c>
    </row>
    <row r="9097" spans="1:22" x14ac:dyDescent="0.35">
      <c r="A9097" t="s">
        <v>9238</v>
      </c>
      <c r="B9097" s="1">
        <v>45272</v>
      </c>
      <c r="C9097" t="s">
        <v>124</v>
      </c>
      <c r="D9097" t="s">
        <v>39</v>
      </c>
      <c r="E9097">
        <v>6478583101</v>
      </c>
      <c r="F9097" t="s">
        <v>154</v>
      </c>
      <c r="G9097" t="s">
        <v>11370</v>
      </c>
      <c r="H9097" t="s">
        <v>30</v>
      </c>
      <c r="I9097" t="s">
        <v>31</v>
      </c>
      <c r="J9097" t="s">
        <v>62</v>
      </c>
      <c r="K9097">
        <v>3901.4</v>
      </c>
      <c r="L9097">
        <v>629.26</v>
      </c>
      <c r="M9097" t="s">
        <v>62</v>
      </c>
      <c r="N9097">
        <v>0.16129081868047401</v>
      </c>
      <c r="O9097" t="s">
        <v>11351</v>
      </c>
      <c r="P9097" t="s">
        <v>11352</v>
      </c>
      <c r="R9097" t="s">
        <v>11353</v>
      </c>
      <c r="S9097">
        <f>IF(SalesData[[#This Row],[Return Status]]="Returned",1,0)</f>
        <v>0</v>
      </c>
      <c r="U9097" s="2">
        <f>EOMONTH(SalesData[[#This Row],[Order Date]],0)</f>
        <v>45291</v>
      </c>
      <c r="V9097" s="9" t="str">
        <f>"Q"&amp;INT((MONTH(SalesData[[#This Row],[Order Date]])+2)/3)&amp;"-"&amp;YEAR(SalesData[[#This Row],[Order Date]])</f>
        <v>Q4-2023</v>
      </c>
    </row>
    <row r="9098" spans="1:22" x14ac:dyDescent="0.35">
      <c r="A9098" t="s">
        <v>9239</v>
      </c>
      <c r="B9098" s="1">
        <v>45288</v>
      </c>
      <c r="C9098" t="s">
        <v>176</v>
      </c>
      <c r="D9098" t="s">
        <v>145</v>
      </c>
      <c r="E9098">
        <v>8794570904</v>
      </c>
      <c r="F9098" t="s">
        <v>137</v>
      </c>
      <c r="G9098" t="s">
        <v>34</v>
      </c>
      <c r="H9098" t="s">
        <v>11357</v>
      </c>
      <c r="I9098" t="s">
        <v>36</v>
      </c>
      <c r="J9098" t="s">
        <v>42</v>
      </c>
      <c r="K9098">
        <v>449.85</v>
      </c>
      <c r="L9098">
        <v>49.3</v>
      </c>
      <c r="M9098" t="s">
        <v>43</v>
      </c>
      <c r="N9098">
        <v>0.109592086250973</v>
      </c>
      <c r="O9098" t="s">
        <v>11361</v>
      </c>
      <c r="P9098" t="s">
        <v>11352</v>
      </c>
      <c r="R9098" t="s">
        <v>11353</v>
      </c>
      <c r="S9098">
        <f>IF(SalesData[[#This Row],[Return Status]]="Returned",1,0)</f>
        <v>0</v>
      </c>
      <c r="U9098" s="2">
        <f>EOMONTH(SalesData[[#This Row],[Order Date]],0)</f>
        <v>45291</v>
      </c>
      <c r="V9098" s="9" t="str">
        <f>"Q"&amp;INT((MONTH(SalesData[[#This Row],[Order Date]])+2)/3)&amp;"-"&amp;YEAR(SalesData[[#This Row],[Order Date]])</f>
        <v>Q4-2023</v>
      </c>
    </row>
    <row r="9099" spans="1:22" x14ac:dyDescent="0.35">
      <c r="A9099" t="s">
        <v>9240</v>
      </c>
      <c r="B9099" s="1">
        <v>45276</v>
      </c>
      <c r="C9099" t="s">
        <v>38</v>
      </c>
      <c r="D9099" t="s">
        <v>99</v>
      </c>
      <c r="E9099">
        <v>9786770690</v>
      </c>
      <c r="F9099" t="s">
        <v>53</v>
      </c>
      <c r="G9099" t="s">
        <v>54</v>
      </c>
      <c r="H9099" t="s">
        <v>55</v>
      </c>
      <c r="I9099" t="s">
        <v>31</v>
      </c>
      <c r="J9099" t="s">
        <v>19</v>
      </c>
      <c r="K9099">
        <v>217.41</v>
      </c>
      <c r="L9099">
        <v>32.880000000000003</v>
      </c>
      <c r="M9099" t="s">
        <v>19</v>
      </c>
      <c r="N9099">
        <v>0.15123499379053401</v>
      </c>
      <c r="O9099" t="s">
        <v>11361</v>
      </c>
      <c r="P9099" t="s">
        <v>11352</v>
      </c>
      <c r="R9099" t="s">
        <v>11353</v>
      </c>
      <c r="S9099">
        <f>IF(SalesData[[#This Row],[Return Status]]="Returned",1,0)</f>
        <v>0</v>
      </c>
      <c r="U9099" s="2">
        <f>EOMONTH(SalesData[[#This Row],[Order Date]],0)</f>
        <v>45291</v>
      </c>
      <c r="V9099" s="9" t="str">
        <f>"Q"&amp;INT((MONTH(SalesData[[#This Row],[Order Date]])+2)/3)&amp;"-"&amp;YEAR(SalesData[[#This Row],[Order Date]])</f>
        <v>Q4-2023</v>
      </c>
    </row>
    <row r="9100" spans="1:22" x14ac:dyDescent="0.35">
      <c r="A9100" t="s">
        <v>9241</v>
      </c>
      <c r="B9100" s="1">
        <v>45278</v>
      </c>
      <c r="C9100" t="s">
        <v>188</v>
      </c>
      <c r="D9100" t="s">
        <v>39</v>
      </c>
      <c r="E9100">
        <v>3179603445</v>
      </c>
      <c r="F9100" t="s">
        <v>28</v>
      </c>
      <c r="G9100" t="s">
        <v>29</v>
      </c>
      <c r="H9100" t="s">
        <v>30</v>
      </c>
      <c r="I9100" t="s">
        <v>31</v>
      </c>
      <c r="J9100" t="s">
        <v>65</v>
      </c>
      <c r="K9100">
        <v>401.49</v>
      </c>
      <c r="L9100">
        <v>114.93</v>
      </c>
      <c r="M9100" t="s">
        <v>65</v>
      </c>
      <c r="N9100">
        <v>0.28625868639318502</v>
      </c>
      <c r="O9100" t="s">
        <v>11361</v>
      </c>
      <c r="P9100" t="s">
        <v>11354</v>
      </c>
      <c r="R9100" t="s">
        <v>11353</v>
      </c>
      <c r="S9100">
        <f>IF(SalesData[[#This Row],[Return Status]]="Returned",1,0)</f>
        <v>0</v>
      </c>
      <c r="T9100">
        <v>2788.38</v>
      </c>
      <c r="U9100" s="2">
        <f>EOMONTH(SalesData[[#This Row],[Order Date]],0)</f>
        <v>45291</v>
      </c>
      <c r="V9100" s="9" t="str">
        <f>"Q"&amp;INT((MONTH(SalesData[[#This Row],[Order Date]])+2)/3)&amp;"-"&amp;YEAR(SalesData[[#This Row],[Order Date]])</f>
        <v>Q4-2023</v>
      </c>
    </row>
    <row r="9101" spans="1:22" x14ac:dyDescent="0.35">
      <c r="A9101" t="s">
        <v>9242</v>
      </c>
      <c r="B9101" s="1">
        <v>45288</v>
      </c>
      <c r="C9101" t="s">
        <v>162</v>
      </c>
      <c r="D9101" t="s">
        <v>80</v>
      </c>
      <c r="E9101">
        <v>8912375189</v>
      </c>
      <c r="F9101" t="s">
        <v>156</v>
      </c>
      <c r="G9101" t="s">
        <v>84</v>
      </c>
      <c r="H9101" t="s">
        <v>85</v>
      </c>
      <c r="I9101" t="s">
        <v>31</v>
      </c>
      <c r="J9101" t="s">
        <v>43</v>
      </c>
      <c r="K9101">
        <v>2031.77</v>
      </c>
      <c r="L9101">
        <v>376.53</v>
      </c>
      <c r="M9101" t="s">
        <v>43</v>
      </c>
      <c r="N9101">
        <v>0.18532117316428501</v>
      </c>
      <c r="O9101" t="s">
        <v>11351</v>
      </c>
      <c r="P9101" t="s">
        <v>11352</v>
      </c>
      <c r="Q9101" t="s">
        <v>11372</v>
      </c>
      <c r="R9101" t="s">
        <v>11360</v>
      </c>
      <c r="S9101">
        <f>IF(SalesData[[#This Row],[Return Status]]="Returned",1,0)</f>
        <v>1</v>
      </c>
      <c r="T9101">
        <v>847.14</v>
      </c>
      <c r="U9101" s="2">
        <f>EOMONTH(SalesData[[#This Row],[Order Date]],0)</f>
        <v>45291</v>
      </c>
      <c r="V9101" s="9" t="str">
        <f>"Q"&amp;INT((MONTH(SalesData[[#This Row],[Order Date]])+2)/3)&amp;"-"&amp;YEAR(SalesData[[#This Row],[Order Date]])</f>
        <v>Q4-2023</v>
      </c>
    </row>
    <row r="9102" spans="1:22" x14ac:dyDescent="0.35">
      <c r="A9102" t="s">
        <v>9243</v>
      </c>
      <c r="B9102" s="1">
        <v>45284</v>
      </c>
      <c r="C9102" t="s">
        <v>45</v>
      </c>
      <c r="D9102" t="s">
        <v>145</v>
      </c>
      <c r="E9102">
        <v>9596175314</v>
      </c>
      <c r="F9102" t="s">
        <v>100</v>
      </c>
      <c r="G9102" t="s">
        <v>34</v>
      </c>
      <c r="H9102" t="s">
        <v>35</v>
      </c>
      <c r="I9102" t="s">
        <v>36</v>
      </c>
      <c r="J9102" t="s">
        <v>19</v>
      </c>
      <c r="K9102">
        <v>1106.55</v>
      </c>
      <c r="L9102">
        <v>208.24</v>
      </c>
      <c r="M9102" t="s">
        <v>19</v>
      </c>
      <c r="N9102">
        <v>0.18818851384935201</v>
      </c>
      <c r="O9102" t="s">
        <v>11351</v>
      </c>
      <c r="P9102" t="s">
        <v>11352</v>
      </c>
      <c r="R9102" t="s">
        <v>11353</v>
      </c>
      <c r="S9102">
        <f>IF(SalesData[[#This Row],[Return Status]]="Returned",1,0)</f>
        <v>0</v>
      </c>
      <c r="U9102" s="2">
        <f>EOMONTH(SalesData[[#This Row],[Order Date]],0)</f>
        <v>45291</v>
      </c>
      <c r="V9102" s="9" t="str">
        <f>"Q"&amp;INT((MONTH(SalesData[[#This Row],[Order Date]])+2)/3)&amp;"-"&amp;YEAR(SalesData[[#This Row],[Order Date]])</f>
        <v>Q4-2023</v>
      </c>
    </row>
    <row r="9103" spans="1:22" x14ac:dyDescent="0.35">
      <c r="A9103" t="s">
        <v>9244</v>
      </c>
      <c r="B9103" s="1">
        <v>45274</v>
      </c>
      <c r="C9103" t="s">
        <v>113</v>
      </c>
      <c r="D9103" t="s">
        <v>46</v>
      </c>
      <c r="E9103">
        <v>9276252094</v>
      </c>
      <c r="F9103" t="s">
        <v>68</v>
      </c>
      <c r="G9103" t="s">
        <v>69</v>
      </c>
      <c r="H9103" t="s">
        <v>11357</v>
      </c>
      <c r="I9103" t="s">
        <v>31</v>
      </c>
      <c r="J9103" t="s">
        <v>62</v>
      </c>
      <c r="K9103">
        <v>2410.69</v>
      </c>
      <c r="L9103">
        <v>509.69</v>
      </c>
      <c r="M9103" t="s">
        <v>62</v>
      </c>
      <c r="N9103">
        <v>0.21142909291530601</v>
      </c>
      <c r="O9103" t="s">
        <v>11351</v>
      </c>
      <c r="P9103" t="s">
        <v>11354</v>
      </c>
      <c r="R9103" t="s">
        <v>11353</v>
      </c>
      <c r="S9103">
        <f>IF(SalesData[[#This Row],[Return Status]]="Returned",1,0)</f>
        <v>0</v>
      </c>
      <c r="T9103">
        <v>2081.52</v>
      </c>
      <c r="U9103" s="2">
        <f>EOMONTH(SalesData[[#This Row],[Order Date]],0)</f>
        <v>45291</v>
      </c>
      <c r="V9103" s="9" t="str">
        <f>"Q"&amp;INT((MONTH(SalesData[[#This Row],[Order Date]])+2)/3)&amp;"-"&amp;YEAR(SalesData[[#This Row],[Order Date]])</f>
        <v>Q4-2023</v>
      </c>
    </row>
    <row r="9104" spans="1:22" x14ac:dyDescent="0.35">
      <c r="A9104" t="s">
        <v>9245</v>
      </c>
      <c r="B9104" s="1">
        <v>45284</v>
      </c>
      <c r="C9104" t="s">
        <v>106</v>
      </c>
      <c r="D9104" t="s">
        <v>99</v>
      </c>
      <c r="E9104">
        <v>2231594302</v>
      </c>
      <c r="F9104" t="s">
        <v>78</v>
      </c>
      <c r="G9104" t="s">
        <v>859</v>
      </c>
      <c r="H9104" t="s">
        <v>16</v>
      </c>
      <c r="I9104" t="s">
        <v>17</v>
      </c>
      <c r="J9104" t="s">
        <v>61</v>
      </c>
      <c r="K9104">
        <v>1324.66</v>
      </c>
      <c r="L9104">
        <v>43.46</v>
      </c>
      <c r="M9104" t="s">
        <v>62</v>
      </c>
      <c r="N9104">
        <v>3.2808418764060203E-2</v>
      </c>
      <c r="O9104" t="s">
        <v>11351</v>
      </c>
      <c r="P9104" t="s">
        <v>11356</v>
      </c>
      <c r="R9104" t="s">
        <v>11353</v>
      </c>
      <c r="S9104">
        <f>IF(SalesData[[#This Row],[Return Status]]="Returned",1,0)</f>
        <v>0</v>
      </c>
      <c r="U9104" s="2">
        <f>EOMONTH(SalesData[[#This Row],[Order Date]],0)</f>
        <v>45291</v>
      </c>
      <c r="V9104" s="9" t="str">
        <f>"Q"&amp;INT((MONTH(SalesData[[#This Row],[Order Date]])+2)/3)&amp;"-"&amp;YEAR(SalesData[[#This Row],[Order Date]])</f>
        <v>Q4-2023</v>
      </c>
    </row>
    <row r="9105" spans="1:22" x14ac:dyDescent="0.35">
      <c r="A9105" t="s">
        <v>9246</v>
      </c>
      <c r="B9105" s="1">
        <v>45264</v>
      </c>
      <c r="C9105" t="s">
        <v>71</v>
      </c>
      <c r="D9105" t="s">
        <v>72</v>
      </c>
      <c r="E9105">
        <v>4668725536</v>
      </c>
      <c r="F9105" t="s">
        <v>137</v>
      </c>
      <c r="G9105" t="s">
        <v>34</v>
      </c>
      <c r="H9105" t="s">
        <v>35</v>
      </c>
      <c r="I9105" t="s">
        <v>36</v>
      </c>
      <c r="J9105" t="s">
        <v>19</v>
      </c>
      <c r="K9105">
        <v>1016.39</v>
      </c>
      <c r="L9105">
        <v>218.32</v>
      </c>
      <c r="M9105" t="s">
        <v>19</v>
      </c>
      <c r="N9105">
        <v>0.21479943722389999</v>
      </c>
      <c r="O9105" t="s">
        <v>11351</v>
      </c>
      <c r="P9105" t="s">
        <v>11354</v>
      </c>
      <c r="R9105" t="s">
        <v>11353</v>
      </c>
      <c r="S9105">
        <f>IF(SalesData[[#This Row],[Return Status]]="Returned",1,0)</f>
        <v>0</v>
      </c>
      <c r="U9105" s="2">
        <f>EOMONTH(SalesData[[#This Row],[Order Date]],0)</f>
        <v>45291</v>
      </c>
      <c r="V9105" s="9" t="str">
        <f>"Q"&amp;INT((MONTH(SalesData[[#This Row],[Order Date]])+2)/3)&amp;"-"&amp;YEAR(SalesData[[#This Row],[Order Date]])</f>
        <v>Q4-2023</v>
      </c>
    </row>
    <row r="9106" spans="1:22" x14ac:dyDescent="0.35">
      <c r="A9106" t="s">
        <v>9247</v>
      </c>
      <c r="B9106" s="1">
        <v>45266</v>
      </c>
      <c r="C9106" t="s">
        <v>111</v>
      </c>
      <c r="D9106" t="s">
        <v>13</v>
      </c>
      <c r="E9106">
        <v>3277754673</v>
      </c>
      <c r="F9106" t="s">
        <v>120</v>
      </c>
      <c r="G9106" t="s">
        <v>141</v>
      </c>
      <c r="H9106" t="s">
        <v>11357</v>
      </c>
      <c r="I9106" t="s">
        <v>17</v>
      </c>
      <c r="J9106" t="s">
        <v>65</v>
      </c>
      <c r="K9106">
        <v>2334.5500000000002</v>
      </c>
      <c r="L9106">
        <v>459.35</v>
      </c>
      <c r="M9106" t="s">
        <v>65</v>
      </c>
      <c r="N9106">
        <v>0.19676168854811399</v>
      </c>
      <c r="O9106" t="s">
        <v>11351</v>
      </c>
      <c r="P9106" t="s">
        <v>11352</v>
      </c>
      <c r="R9106" t="s">
        <v>11353</v>
      </c>
      <c r="S9106">
        <f>IF(SalesData[[#This Row],[Return Status]]="Returned",1,0)</f>
        <v>0</v>
      </c>
      <c r="T9106">
        <v>2793.38</v>
      </c>
      <c r="U9106" s="2">
        <f>EOMONTH(SalesData[[#This Row],[Order Date]],0)</f>
        <v>45291</v>
      </c>
      <c r="V9106" s="9" t="str">
        <f>"Q"&amp;INT((MONTH(SalesData[[#This Row],[Order Date]])+2)/3)&amp;"-"&amp;YEAR(SalesData[[#This Row],[Order Date]])</f>
        <v>Q4-2023</v>
      </c>
    </row>
    <row r="9107" spans="1:22" x14ac:dyDescent="0.35">
      <c r="A9107" t="s">
        <v>9248</v>
      </c>
      <c r="B9107" s="1">
        <v>45267</v>
      </c>
      <c r="C9107" t="s">
        <v>12</v>
      </c>
      <c r="D9107" t="s">
        <v>99</v>
      </c>
      <c r="E9107">
        <v>9363277835</v>
      </c>
      <c r="F9107" t="s">
        <v>387</v>
      </c>
      <c r="G9107" t="s">
        <v>89</v>
      </c>
      <c r="H9107" t="s">
        <v>90</v>
      </c>
      <c r="I9107" t="s">
        <v>31</v>
      </c>
      <c r="J9107" t="s">
        <v>18</v>
      </c>
      <c r="K9107">
        <v>3274.98</v>
      </c>
      <c r="L9107">
        <v>333.3</v>
      </c>
      <c r="M9107" t="s">
        <v>19</v>
      </c>
      <c r="N9107">
        <v>0.101771613872451</v>
      </c>
      <c r="O9107" t="s">
        <v>11351</v>
      </c>
      <c r="P9107" t="s">
        <v>11352</v>
      </c>
      <c r="R9107" t="s">
        <v>11353</v>
      </c>
      <c r="S9107">
        <f>IF(SalesData[[#This Row],[Return Status]]="Returned",1,0)</f>
        <v>0</v>
      </c>
      <c r="T9107">
        <v>207.68</v>
      </c>
      <c r="U9107" s="2">
        <f>EOMONTH(SalesData[[#This Row],[Order Date]],0)</f>
        <v>45291</v>
      </c>
      <c r="V9107" s="9" t="str">
        <f>"Q"&amp;INT((MONTH(SalesData[[#This Row],[Order Date]])+2)/3)&amp;"-"&amp;YEAR(SalesData[[#This Row],[Order Date]])</f>
        <v>Q4-2023</v>
      </c>
    </row>
    <row r="9108" spans="1:22" x14ac:dyDescent="0.35">
      <c r="A9108" t="s">
        <v>9249</v>
      </c>
      <c r="B9108" s="1">
        <v>45267</v>
      </c>
      <c r="C9108" t="s">
        <v>92</v>
      </c>
      <c r="D9108" t="s">
        <v>39</v>
      </c>
      <c r="E9108">
        <v>5844281258</v>
      </c>
      <c r="F9108" t="s">
        <v>40</v>
      </c>
      <c r="G9108" t="s">
        <v>69</v>
      </c>
      <c r="H9108" t="s">
        <v>41</v>
      </c>
      <c r="I9108" t="s">
        <v>31</v>
      </c>
      <c r="J9108" t="s">
        <v>18</v>
      </c>
      <c r="K9108">
        <v>4807.1499999999996</v>
      </c>
      <c r="L9108">
        <v>778.56</v>
      </c>
      <c r="M9108" t="s">
        <v>19</v>
      </c>
      <c r="N9108">
        <v>0.161958748946881</v>
      </c>
      <c r="O9108" t="s">
        <v>11351</v>
      </c>
      <c r="P9108" t="s">
        <v>11352</v>
      </c>
      <c r="R9108" t="s">
        <v>11353</v>
      </c>
      <c r="S9108">
        <f>IF(SalesData[[#This Row],[Return Status]]="Returned",1,0)</f>
        <v>0</v>
      </c>
      <c r="T9108">
        <v>2081.52</v>
      </c>
      <c r="U9108" s="2">
        <f>EOMONTH(SalesData[[#This Row],[Order Date]],0)</f>
        <v>45291</v>
      </c>
      <c r="V9108" s="9" t="str">
        <f>"Q"&amp;INT((MONTH(SalesData[[#This Row],[Order Date]])+2)/3)&amp;"-"&amp;YEAR(SalesData[[#This Row],[Order Date]])</f>
        <v>Q4-2023</v>
      </c>
    </row>
    <row r="9109" spans="1:22" x14ac:dyDescent="0.35">
      <c r="A9109" t="s">
        <v>9250</v>
      </c>
      <c r="B9109" s="1">
        <v>45272</v>
      </c>
      <c r="C9109" t="s">
        <v>87</v>
      </c>
      <c r="D9109" t="s">
        <v>99</v>
      </c>
      <c r="E9109">
        <v>1675842526</v>
      </c>
      <c r="F9109" t="s">
        <v>129</v>
      </c>
      <c r="G9109" t="s">
        <v>54</v>
      </c>
      <c r="H9109" t="s">
        <v>55</v>
      </c>
      <c r="I9109" t="s">
        <v>31</v>
      </c>
      <c r="J9109" t="s">
        <v>42</v>
      </c>
      <c r="K9109">
        <v>180.09</v>
      </c>
      <c r="L9109">
        <v>52.42</v>
      </c>
      <c r="M9109" t="s">
        <v>43</v>
      </c>
      <c r="N9109">
        <v>0.29107668388028202</v>
      </c>
      <c r="O9109" t="s">
        <v>11361</v>
      </c>
      <c r="P9109" t="s">
        <v>11354</v>
      </c>
      <c r="R9109" t="s">
        <v>11353</v>
      </c>
      <c r="S9109">
        <f>IF(SalesData[[#This Row],[Return Status]]="Returned",1,0)</f>
        <v>0</v>
      </c>
      <c r="U9109" s="2">
        <f>EOMONTH(SalesData[[#This Row],[Order Date]],0)</f>
        <v>45291</v>
      </c>
      <c r="V9109" s="9" t="str">
        <f>"Q"&amp;INT((MONTH(SalesData[[#This Row],[Order Date]])+2)/3)&amp;"-"&amp;YEAR(SalesData[[#This Row],[Order Date]])</f>
        <v>Q4-2023</v>
      </c>
    </row>
    <row r="9110" spans="1:22" x14ac:dyDescent="0.35">
      <c r="A9110" t="s">
        <v>9251</v>
      </c>
      <c r="B9110" s="1">
        <v>45288</v>
      </c>
      <c r="C9110" t="s">
        <v>49</v>
      </c>
      <c r="D9110" t="s">
        <v>145</v>
      </c>
      <c r="E9110">
        <v>6588168064</v>
      </c>
      <c r="F9110" t="s">
        <v>64</v>
      </c>
      <c r="G9110" t="s">
        <v>11362</v>
      </c>
      <c r="H9110" t="s">
        <v>16</v>
      </c>
      <c r="I9110" t="s">
        <v>17</v>
      </c>
      <c r="J9110" t="s">
        <v>19</v>
      </c>
      <c r="K9110">
        <v>571.97</v>
      </c>
      <c r="L9110">
        <v>51.1</v>
      </c>
      <c r="M9110" t="s">
        <v>19</v>
      </c>
      <c r="N9110">
        <v>8.9340350018357606E-2</v>
      </c>
      <c r="O9110" t="s">
        <v>11355</v>
      </c>
      <c r="P9110" t="s">
        <v>11356</v>
      </c>
      <c r="R9110" t="s">
        <v>11353</v>
      </c>
      <c r="S9110">
        <f>IF(SalesData[[#This Row],[Return Status]]="Returned",1,0)</f>
        <v>0</v>
      </c>
      <c r="U9110" s="2">
        <f>EOMONTH(SalesData[[#This Row],[Order Date]],0)</f>
        <v>45291</v>
      </c>
      <c r="V9110" s="9" t="str">
        <f>"Q"&amp;INT((MONTH(SalesData[[#This Row],[Order Date]])+2)/3)&amp;"-"&amp;YEAR(SalesData[[#This Row],[Order Date]])</f>
        <v>Q4-2023</v>
      </c>
    </row>
    <row r="9111" spans="1:22" x14ac:dyDescent="0.35">
      <c r="A9111" t="s">
        <v>9252</v>
      </c>
      <c r="B9111" s="1">
        <v>45276</v>
      </c>
      <c r="C9111" t="s">
        <v>194</v>
      </c>
      <c r="D9111" t="s">
        <v>13</v>
      </c>
      <c r="E9111">
        <v>4916203325</v>
      </c>
      <c r="F9111" t="s">
        <v>33</v>
      </c>
      <c r="G9111" t="s">
        <v>34</v>
      </c>
      <c r="H9111" t="s">
        <v>35</v>
      </c>
      <c r="I9111" t="s">
        <v>36</v>
      </c>
      <c r="J9111" t="s">
        <v>19</v>
      </c>
      <c r="K9111">
        <v>4457.88</v>
      </c>
      <c r="L9111">
        <v>1111.24</v>
      </c>
      <c r="M9111" t="s">
        <v>19</v>
      </c>
      <c r="N9111">
        <v>0.249275440343841</v>
      </c>
      <c r="O9111" t="s">
        <v>11351</v>
      </c>
      <c r="P9111" t="s">
        <v>11354</v>
      </c>
      <c r="R9111" t="s">
        <v>11353</v>
      </c>
      <c r="S9111">
        <f>IF(SalesData[[#This Row],[Return Status]]="Returned",1,0)</f>
        <v>0</v>
      </c>
      <c r="U9111" s="2">
        <f>EOMONTH(SalesData[[#This Row],[Order Date]],0)</f>
        <v>45291</v>
      </c>
      <c r="V9111" s="9" t="str">
        <f>"Q"&amp;INT((MONTH(SalesData[[#This Row],[Order Date]])+2)/3)&amp;"-"&amp;YEAR(SalesData[[#This Row],[Order Date]])</f>
        <v>Q4-2023</v>
      </c>
    </row>
    <row r="9112" spans="1:22" x14ac:dyDescent="0.35">
      <c r="A9112" t="s">
        <v>9253</v>
      </c>
      <c r="B9112" s="1">
        <v>45274</v>
      </c>
      <c r="C9112" t="s">
        <v>12</v>
      </c>
      <c r="D9112" t="s">
        <v>39</v>
      </c>
      <c r="E9112">
        <v>4046328846</v>
      </c>
      <c r="F9112" t="s">
        <v>78</v>
      </c>
      <c r="G9112" t="s">
        <v>15</v>
      </c>
      <c r="H9112" t="s">
        <v>16</v>
      </c>
      <c r="I9112" t="s">
        <v>17</v>
      </c>
      <c r="J9112" t="s">
        <v>42</v>
      </c>
      <c r="K9112">
        <v>3095.79</v>
      </c>
      <c r="L9112">
        <v>619.86</v>
      </c>
      <c r="M9112" t="s">
        <v>43</v>
      </c>
      <c r="N9112">
        <v>0.20022675956702499</v>
      </c>
      <c r="O9112" t="s">
        <v>11351</v>
      </c>
      <c r="P9112" t="s">
        <v>11354</v>
      </c>
      <c r="R9112" t="s">
        <v>11353</v>
      </c>
      <c r="S9112">
        <f>IF(SalesData[[#This Row],[Return Status]]="Returned",1,0)</f>
        <v>0</v>
      </c>
      <c r="T9112">
        <v>2085.91</v>
      </c>
      <c r="U9112" s="2">
        <f>EOMONTH(SalesData[[#This Row],[Order Date]],0)</f>
        <v>45291</v>
      </c>
      <c r="V9112" s="9" t="str">
        <f>"Q"&amp;INT((MONTH(SalesData[[#This Row],[Order Date]])+2)/3)&amp;"-"&amp;YEAR(SalesData[[#This Row],[Order Date]])</f>
        <v>Q4-2023</v>
      </c>
    </row>
    <row r="9113" spans="1:22" x14ac:dyDescent="0.35">
      <c r="A9113" t="s">
        <v>9254</v>
      </c>
      <c r="B9113" s="1">
        <v>45284</v>
      </c>
      <c r="C9113" t="s">
        <v>111</v>
      </c>
      <c r="D9113" t="s">
        <v>39</v>
      </c>
      <c r="E9113">
        <v>2763836525</v>
      </c>
      <c r="F9113" t="s">
        <v>28</v>
      </c>
      <c r="G9113" t="s">
        <v>29</v>
      </c>
      <c r="H9113" t="s">
        <v>11357</v>
      </c>
      <c r="I9113" t="s">
        <v>31</v>
      </c>
      <c r="J9113" t="s">
        <v>19</v>
      </c>
      <c r="K9113">
        <v>1870.79</v>
      </c>
      <c r="L9113">
        <v>222.72</v>
      </c>
      <c r="M9113" t="s">
        <v>19</v>
      </c>
      <c r="N9113">
        <v>0.119051309874438</v>
      </c>
      <c r="O9113" t="s">
        <v>11351</v>
      </c>
      <c r="P9113" t="s">
        <v>11352</v>
      </c>
      <c r="R9113" t="s">
        <v>11353</v>
      </c>
      <c r="S9113">
        <f>IF(SalesData[[#This Row],[Return Status]]="Returned",1,0)</f>
        <v>0</v>
      </c>
      <c r="T9113">
        <v>2788.38</v>
      </c>
      <c r="U9113" s="2">
        <f>EOMONTH(SalesData[[#This Row],[Order Date]],0)</f>
        <v>45291</v>
      </c>
      <c r="V9113" s="9" t="str">
        <f>"Q"&amp;INT((MONTH(SalesData[[#This Row],[Order Date]])+2)/3)&amp;"-"&amp;YEAR(SalesData[[#This Row],[Order Date]])</f>
        <v>Q4-2023</v>
      </c>
    </row>
    <row r="9114" spans="1:22" x14ac:dyDescent="0.35">
      <c r="A9114" t="s">
        <v>9255</v>
      </c>
      <c r="B9114" s="1">
        <v>45284</v>
      </c>
      <c r="C9114" t="s">
        <v>184</v>
      </c>
      <c r="D9114" t="s">
        <v>39</v>
      </c>
      <c r="E9114">
        <v>2349086971</v>
      </c>
      <c r="F9114" t="s">
        <v>168</v>
      </c>
      <c r="G9114" t="s">
        <v>54</v>
      </c>
      <c r="H9114" t="s">
        <v>55</v>
      </c>
      <c r="I9114" t="s">
        <v>31</v>
      </c>
      <c r="J9114" t="s">
        <v>19</v>
      </c>
      <c r="K9114">
        <v>3142.47</v>
      </c>
      <c r="L9114">
        <v>693.81</v>
      </c>
      <c r="M9114" t="s">
        <v>19</v>
      </c>
      <c r="N9114">
        <v>0.22078492396108801</v>
      </c>
      <c r="O9114" t="s">
        <v>11351</v>
      </c>
      <c r="P9114" t="s">
        <v>11354</v>
      </c>
      <c r="R9114" t="s">
        <v>11353</v>
      </c>
      <c r="S9114">
        <f>IF(SalesData[[#This Row],[Return Status]]="Returned",1,0)</f>
        <v>0</v>
      </c>
      <c r="U9114" s="2">
        <f>EOMONTH(SalesData[[#This Row],[Order Date]],0)</f>
        <v>45291</v>
      </c>
      <c r="V9114" s="9" t="str">
        <f>"Q"&amp;INT((MONTH(SalesData[[#This Row],[Order Date]])+2)/3)&amp;"-"&amp;YEAR(SalesData[[#This Row],[Order Date]])</f>
        <v>Q4-2023</v>
      </c>
    </row>
    <row r="9115" spans="1:22" x14ac:dyDescent="0.35">
      <c r="A9115" t="s">
        <v>9256</v>
      </c>
      <c r="B9115" s="1">
        <v>45268</v>
      </c>
      <c r="C9115" t="s">
        <v>77</v>
      </c>
      <c r="D9115" t="s">
        <v>39</v>
      </c>
      <c r="E9115">
        <v>8092804144</v>
      </c>
      <c r="F9115" t="s">
        <v>107</v>
      </c>
      <c r="G9115" t="s">
        <v>15</v>
      </c>
      <c r="H9115" t="s">
        <v>16</v>
      </c>
      <c r="I9115" t="s">
        <v>17</v>
      </c>
      <c r="J9115" t="s">
        <v>18</v>
      </c>
      <c r="K9115">
        <v>1558.18</v>
      </c>
      <c r="L9115">
        <v>311.67</v>
      </c>
      <c r="M9115" t="s">
        <v>19</v>
      </c>
      <c r="N9115">
        <v>0.200021820328845</v>
      </c>
      <c r="O9115" t="s">
        <v>11351</v>
      </c>
      <c r="P9115" t="s">
        <v>11354</v>
      </c>
      <c r="R9115" t="s">
        <v>11353</v>
      </c>
      <c r="S9115">
        <f>IF(SalesData[[#This Row],[Return Status]]="Returned",1,0)</f>
        <v>0</v>
      </c>
      <c r="T9115">
        <v>2085.91</v>
      </c>
      <c r="U9115" s="2">
        <f>EOMONTH(SalesData[[#This Row],[Order Date]],0)</f>
        <v>45291</v>
      </c>
      <c r="V9115" s="9" t="str">
        <f>"Q"&amp;INT((MONTH(SalesData[[#This Row],[Order Date]])+2)/3)&amp;"-"&amp;YEAR(SalesData[[#This Row],[Order Date]])</f>
        <v>Q4-2023</v>
      </c>
    </row>
    <row r="9116" spans="1:22" x14ac:dyDescent="0.35">
      <c r="A9116" t="s">
        <v>9257</v>
      </c>
      <c r="B9116" s="1">
        <v>45290</v>
      </c>
      <c r="C9116" t="s">
        <v>21</v>
      </c>
      <c r="D9116" t="s">
        <v>145</v>
      </c>
      <c r="E9116">
        <v>4280658917</v>
      </c>
      <c r="F9116" t="s">
        <v>28</v>
      </c>
      <c r="G9116" t="s">
        <v>11370</v>
      </c>
      <c r="H9116" t="s">
        <v>30</v>
      </c>
      <c r="I9116" t="s">
        <v>31</v>
      </c>
      <c r="J9116" t="s">
        <v>62</v>
      </c>
      <c r="K9116">
        <v>3037.77</v>
      </c>
      <c r="L9116">
        <v>679.39</v>
      </c>
      <c r="M9116" t="s">
        <v>62</v>
      </c>
      <c r="N9116">
        <v>0.22364760992438501</v>
      </c>
      <c r="O9116" t="s">
        <v>11351</v>
      </c>
      <c r="P9116" t="s">
        <v>11354</v>
      </c>
      <c r="R9116" t="s">
        <v>11353</v>
      </c>
      <c r="S9116">
        <f>IF(SalesData[[#This Row],[Return Status]]="Returned",1,0)</f>
        <v>0</v>
      </c>
      <c r="U9116" s="2">
        <f>EOMONTH(SalesData[[#This Row],[Order Date]],0)</f>
        <v>45291</v>
      </c>
      <c r="V9116" s="9" t="str">
        <f>"Q"&amp;INT((MONTH(SalesData[[#This Row],[Order Date]])+2)/3)&amp;"-"&amp;YEAR(SalesData[[#This Row],[Order Date]])</f>
        <v>Q4-2023</v>
      </c>
    </row>
    <row r="9117" spans="1:22" x14ac:dyDescent="0.35">
      <c r="A9117" t="s">
        <v>9258</v>
      </c>
      <c r="B9117" s="1">
        <v>45262</v>
      </c>
      <c r="C9117" t="s">
        <v>97</v>
      </c>
      <c r="D9117" t="s">
        <v>27</v>
      </c>
      <c r="E9117">
        <v>5011155603</v>
      </c>
      <c r="F9117" t="s">
        <v>120</v>
      </c>
      <c r="G9117" t="s">
        <v>141</v>
      </c>
      <c r="H9117" t="s">
        <v>121</v>
      </c>
      <c r="I9117" t="s">
        <v>17</v>
      </c>
      <c r="J9117" t="s">
        <v>19</v>
      </c>
      <c r="K9117">
        <v>4747.3599999999997</v>
      </c>
      <c r="L9117">
        <v>622.69000000000005</v>
      </c>
      <c r="M9117" t="s">
        <v>19</v>
      </c>
      <c r="N9117">
        <v>0.131165532000944</v>
      </c>
      <c r="O9117" t="s">
        <v>11351</v>
      </c>
      <c r="P9117" t="s">
        <v>11352</v>
      </c>
      <c r="R9117" t="s">
        <v>11353</v>
      </c>
      <c r="S9117">
        <f>IF(SalesData[[#This Row],[Return Status]]="Returned",1,0)</f>
        <v>0</v>
      </c>
      <c r="T9117">
        <v>2793.38</v>
      </c>
      <c r="U9117" s="2">
        <f>EOMONTH(SalesData[[#This Row],[Order Date]],0)</f>
        <v>45291</v>
      </c>
      <c r="V9117" s="9" t="str">
        <f>"Q"&amp;INT((MONTH(SalesData[[#This Row],[Order Date]])+2)/3)&amp;"-"&amp;YEAR(SalesData[[#This Row],[Order Date]])</f>
        <v>Q4-2023</v>
      </c>
    </row>
    <row r="9118" spans="1:22" x14ac:dyDescent="0.35">
      <c r="A9118" t="s">
        <v>9259</v>
      </c>
      <c r="B9118" s="1">
        <v>45287</v>
      </c>
      <c r="C9118" t="s">
        <v>205</v>
      </c>
      <c r="D9118" t="s">
        <v>39</v>
      </c>
      <c r="E9118">
        <v>4954390304</v>
      </c>
      <c r="F9118" t="s">
        <v>185</v>
      </c>
      <c r="G9118" t="s">
        <v>164</v>
      </c>
      <c r="H9118" t="s">
        <v>165</v>
      </c>
      <c r="I9118" t="s">
        <v>36</v>
      </c>
      <c r="J9118" t="s">
        <v>65</v>
      </c>
      <c r="K9118">
        <v>1391.38</v>
      </c>
      <c r="L9118">
        <v>165.33</v>
      </c>
      <c r="M9118" t="s">
        <v>65</v>
      </c>
      <c r="N9118">
        <v>0.11882447641909499</v>
      </c>
      <c r="O9118" t="s">
        <v>11351</v>
      </c>
      <c r="P9118" t="s">
        <v>11352</v>
      </c>
      <c r="R9118" t="s">
        <v>11353</v>
      </c>
      <c r="S9118">
        <f>IF(SalesData[[#This Row],[Return Status]]="Returned",1,0)</f>
        <v>0</v>
      </c>
      <c r="U9118" s="2">
        <f>EOMONTH(SalesData[[#This Row],[Order Date]],0)</f>
        <v>45291</v>
      </c>
      <c r="V9118" s="9" t="str">
        <f>"Q"&amp;INT((MONTH(SalesData[[#This Row],[Order Date]])+2)/3)&amp;"-"&amp;YEAR(SalesData[[#This Row],[Order Date]])</f>
        <v>Q4-2023</v>
      </c>
    </row>
    <row r="9119" spans="1:22" x14ac:dyDescent="0.35">
      <c r="A9119" t="s">
        <v>9260</v>
      </c>
      <c r="B9119" s="1">
        <v>45285</v>
      </c>
      <c r="C9119" t="s">
        <v>149</v>
      </c>
      <c r="D9119" t="s">
        <v>13</v>
      </c>
      <c r="E9119">
        <v>6686664484</v>
      </c>
      <c r="F9119" t="s">
        <v>50</v>
      </c>
      <c r="G9119" t="s">
        <v>34</v>
      </c>
      <c r="H9119" t="s">
        <v>35</v>
      </c>
      <c r="I9119" t="s">
        <v>36</v>
      </c>
      <c r="J9119" t="s">
        <v>19</v>
      </c>
      <c r="K9119">
        <v>2472.91</v>
      </c>
      <c r="L9119">
        <v>428.47</v>
      </c>
      <c r="M9119" t="s">
        <v>19</v>
      </c>
      <c r="N9119">
        <v>0.173265505012313</v>
      </c>
      <c r="O9119" t="s">
        <v>11351</v>
      </c>
      <c r="P9119" t="s">
        <v>11352</v>
      </c>
      <c r="Q9119" t="s">
        <v>11372</v>
      </c>
      <c r="R9119" t="s">
        <v>11360</v>
      </c>
      <c r="S9119">
        <f>IF(SalesData[[#This Row],[Return Status]]="Returned",1,0)</f>
        <v>1</v>
      </c>
      <c r="U9119" s="2">
        <f>EOMONTH(SalesData[[#This Row],[Order Date]],0)</f>
        <v>45291</v>
      </c>
      <c r="V9119" s="9" t="str">
        <f>"Q"&amp;INT((MONTH(SalesData[[#This Row],[Order Date]])+2)/3)&amp;"-"&amp;YEAR(SalesData[[#This Row],[Order Date]])</f>
        <v>Q4-2023</v>
      </c>
    </row>
    <row r="9120" spans="1:22" x14ac:dyDescent="0.35">
      <c r="A9120" t="s">
        <v>9261</v>
      </c>
      <c r="B9120" s="1">
        <v>45287</v>
      </c>
      <c r="C9120" t="s">
        <v>12</v>
      </c>
      <c r="D9120" t="s">
        <v>39</v>
      </c>
      <c r="E9120">
        <v>9253756130</v>
      </c>
      <c r="F9120" t="s">
        <v>185</v>
      </c>
      <c r="G9120" t="s">
        <v>164</v>
      </c>
      <c r="H9120" t="s">
        <v>165</v>
      </c>
      <c r="I9120" t="s">
        <v>36</v>
      </c>
      <c r="J9120" t="s">
        <v>19</v>
      </c>
      <c r="K9120">
        <v>2057.1999999999998</v>
      </c>
      <c r="L9120">
        <v>227.15</v>
      </c>
      <c r="M9120" t="s">
        <v>19</v>
      </c>
      <c r="N9120">
        <v>0.110417071748007</v>
      </c>
      <c r="O9120" t="s">
        <v>11351</v>
      </c>
      <c r="P9120" t="s">
        <v>11352</v>
      </c>
      <c r="R9120" t="s">
        <v>11353</v>
      </c>
      <c r="S9120">
        <f>IF(SalesData[[#This Row],[Return Status]]="Returned",1,0)</f>
        <v>0</v>
      </c>
      <c r="U9120" s="2">
        <f>EOMONTH(SalesData[[#This Row],[Order Date]],0)</f>
        <v>45291</v>
      </c>
      <c r="V9120" s="9" t="str">
        <f>"Q"&amp;INT((MONTH(SalesData[[#This Row],[Order Date]])+2)/3)&amp;"-"&amp;YEAR(SalesData[[#This Row],[Order Date]])</f>
        <v>Q4-2023</v>
      </c>
    </row>
    <row r="9121" spans="1:22" x14ac:dyDescent="0.35">
      <c r="A9121" t="s">
        <v>9262</v>
      </c>
      <c r="B9121" s="1">
        <v>45262</v>
      </c>
      <c r="C9121" t="s">
        <v>87</v>
      </c>
      <c r="D9121" t="s">
        <v>27</v>
      </c>
      <c r="E9121">
        <v>5549158354</v>
      </c>
      <c r="F9121" t="s">
        <v>140</v>
      </c>
      <c r="G9121" t="s">
        <v>141</v>
      </c>
      <c r="H9121" t="s">
        <v>121</v>
      </c>
      <c r="I9121" t="s">
        <v>17</v>
      </c>
      <c r="J9121" t="s">
        <v>18</v>
      </c>
      <c r="K9121">
        <v>4901.62</v>
      </c>
      <c r="L9121">
        <v>637.38</v>
      </c>
      <c r="M9121" t="s">
        <v>19</v>
      </c>
      <c r="N9121">
        <v>0.13003456000261099</v>
      </c>
      <c r="O9121" t="s">
        <v>11351</v>
      </c>
      <c r="P9121" t="s">
        <v>11352</v>
      </c>
      <c r="Q9121" t="s">
        <v>11369</v>
      </c>
      <c r="R9121" t="s">
        <v>11360</v>
      </c>
      <c r="S9121">
        <f>IF(SalesData[[#This Row],[Return Status]]="Returned",1,0)</f>
        <v>1</v>
      </c>
      <c r="T9121">
        <v>2793.38</v>
      </c>
      <c r="U9121" s="2">
        <f>EOMONTH(SalesData[[#This Row],[Order Date]],0)</f>
        <v>45291</v>
      </c>
      <c r="V9121" s="9" t="str">
        <f>"Q"&amp;INT((MONTH(SalesData[[#This Row],[Order Date]])+2)/3)&amp;"-"&amp;YEAR(SalesData[[#This Row],[Order Date]])</f>
        <v>Q4-2023</v>
      </c>
    </row>
    <row r="9122" spans="1:22" x14ac:dyDescent="0.35">
      <c r="A9122" t="s">
        <v>9263</v>
      </c>
      <c r="B9122" s="1">
        <v>45271</v>
      </c>
      <c r="C9122" t="s">
        <v>113</v>
      </c>
      <c r="D9122" t="s">
        <v>27</v>
      </c>
      <c r="E9122">
        <v>8269176383</v>
      </c>
      <c r="F9122" t="s">
        <v>68</v>
      </c>
      <c r="G9122" t="s">
        <v>69</v>
      </c>
      <c r="H9122" t="s">
        <v>41</v>
      </c>
      <c r="I9122" t="s">
        <v>31</v>
      </c>
      <c r="J9122" t="s">
        <v>19</v>
      </c>
      <c r="K9122">
        <v>2078.4899999999998</v>
      </c>
      <c r="L9122">
        <v>430.01</v>
      </c>
      <c r="M9122" t="s">
        <v>19</v>
      </c>
      <c r="N9122">
        <v>0.20688576803352399</v>
      </c>
      <c r="O9122" t="s">
        <v>11351</v>
      </c>
      <c r="P9122" t="s">
        <v>11354</v>
      </c>
      <c r="Q9122" t="s">
        <v>11359</v>
      </c>
      <c r="R9122" t="s">
        <v>11360</v>
      </c>
      <c r="S9122">
        <f>IF(SalesData[[#This Row],[Return Status]]="Returned",1,0)</f>
        <v>1</v>
      </c>
      <c r="T9122">
        <v>2081.52</v>
      </c>
      <c r="U9122" s="2">
        <f>EOMONTH(SalesData[[#This Row],[Order Date]],0)</f>
        <v>45291</v>
      </c>
      <c r="V9122" s="9" t="str">
        <f>"Q"&amp;INT((MONTH(SalesData[[#This Row],[Order Date]])+2)/3)&amp;"-"&amp;YEAR(SalesData[[#This Row],[Order Date]])</f>
        <v>Q4-2023</v>
      </c>
    </row>
    <row r="9123" spans="1:22" x14ac:dyDescent="0.35">
      <c r="A9123" t="s">
        <v>9264</v>
      </c>
      <c r="B9123" s="1">
        <v>45269</v>
      </c>
      <c r="C9123" t="s">
        <v>94</v>
      </c>
      <c r="D9123" t="s">
        <v>13</v>
      </c>
      <c r="E9123">
        <v>9847726970</v>
      </c>
      <c r="F9123" t="s">
        <v>22</v>
      </c>
      <c r="G9123" t="s">
        <v>11385</v>
      </c>
      <c r="H9123" t="s">
        <v>24</v>
      </c>
      <c r="I9123" t="s">
        <v>17</v>
      </c>
      <c r="J9123" t="s">
        <v>62</v>
      </c>
      <c r="K9123">
        <v>987.34</v>
      </c>
      <c r="L9123">
        <v>201.88</v>
      </c>
      <c r="M9123" t="s">
        <v>62</v>
      </c>
      <c r="N9123">
        <v>0.20446857212307801</v>
      </c>
      <c r="O9123" t="s">
        <v>11355</v>
      </c>
      <c r="P9123" t="s">
        <v>11354</v>
      </c>
      <c r="R9123" t="s">
        <v>11353</v>
      </c>
      <c r="S9123">
        <f>IF(SalesData[[#This Row],[Return Status]]="Returned",1,0)</f>
        <v>0</v>
      </c>
      <c r="U9123" s="2">
        <f>EOMONTH(SalesData[[#This Row],[Order Date]],0)</f>
        <v>45291</v>
      </c>
      <c r="V9123" s="9" t="str">
        <f>"Q"&amp;INT((MONTH(SalesData[[#This Row],[Order Date]])+2)/3)&amp;"-"&amp;YEAR(SalesData[[#This Row],[Order Date]])</f>
        <v>Q4-2023</v>
      </c>
    </row>
    <row r="9124" spans="1:22" x14ac:dyDescent="0.35">
      <c r="A9124" t="s">
        <v>9265</v>
      </c>
      <c r="B9124" s="1">
        <v>45285</v>
      </c>
      <c r="C9124" t="s">
        <v>97</v>
      </c>
      <c r="D9124" t="s">
        <v>145</v>
      </c>
      <c r="E9124">
        <v>8138040197</v>
      </c>
      <c r="F9124" t="s">
        <v>64</v>
      </c>
      <c r="G9124" t="s">
        <v>15</v>
      </c>
      <c r="H9124" t="s">
        <v>16</v>
      </c>
      <c r="I9124" t="s">
        <v>17</v>
      </c>
      <c r="J9124" t="s">
        <v>43</v>
      </c>
      <c r="K9124">
        <v>3513.83</v>
      </c>
      <c r="L9124">
        <v>554.99</v>
      </c>
      <c r="M9124" t="s">
        <v>43</v>
      </c>
      <c r="N9124">
        <v>0.15794446515625399</v>
      </c>
      <c r="O9124" t="s">
        <v>11351</v>
      </c>
      <c r="P9124" t="s">
        <v>11352</v>
      </c>
      <c r="R9124" t="s">
        <v>11353</v>
      </c>
      <c r="S9124">
        <f>IF(SalesData[[#This Row],[Return Status]]="Returned",1,0)</f>
        <v>0</v>
      </c>
      <c r="T9124">
        <v>2085.91</v>
      </c>
      <c r="U9124" s="2">
        <f>EOMONTH(SalesData[[#This Row],[Order Date]],0)</f>
        <v>45291</v>
      </c>
      <c r="V9124" s="9" t="str">
        <f>"Q"&amp;INT((MONTH(SalesData[[#This Row],[Order Date]])+2)/3)&amp;"-"&amp;YEAR(SalesData[[#This Row],[Order Date]])</f>
        <v>Q4-2023</v>
      </c>
    </row>
    <row r="9125" spans="1:22" x14ac:dyDescent="0.35">
      <c r="A9125" t="s">
        <v>9266</v>
      </c>
      <c r="B9125" s="1">
        <v>45269</v>
      </c>
      <c r="C9125" t="s">
        <v>106</v>
      </c>
      <c r="D9125" t="s">
        <v>80</v>
      </c>
      <c r="E9125">
        <v>4570743615</v>
      </c>
      <c r="F9125" t="s">
        <v>387</v>
      </c>
      <c r="G9125" t="s">
        <v>89</v>
      </c>
      <c r="H9125" t="s">
        <v>90</v>
      </c>
      <c r="I9125" t="s">
        <v>31</v>
      </c>
      <c r="J9125" t="s">
        <v>62</v>
      </c>
      <c r="K9125">
        <v>3754.63</v>
      </c>
      <c r="L9125">
        <v>1123.08</v>
      </c>
      <c r="M9125" t="s">
        <v>62</v>
      </c>
      <c r="N9125">
        <v>0.29911868812639297</v>
      </c>
      <c r="O9125" t="s">
        <v>11351</v>
      </c>
      <c r="P9125" t="s">
        <v>11354</v>
      </c>
      <c r="R9125" t="s">
        <v>11353</v>
      </c>
      <c r="S9125">
        <f>IF(SalesData[[#This Row],[Return Status]]="Returned",1,0)</f>
        <v>0</v>
      </c>
      <c r="T9125">
        <v>207.68</v>
      </c>
      <c r="U9125" s="2">
        <f>EOMONTH(SalesData[[#This Row],[Order Date]],0)</f>
        <v>45291</v>
      </c>
      <c r="V9125" s="9" t="str">
        <f>"Q"&amp;INT((MONTH(SalesData[[#This Row],[Order Date]])+2)/3)&amp;"-"&amp;YEAR(SalesData[[#This Row],[Order Date]])</f>
        <v>Q4-2023</v>
      </c>
    </row>
    <row r="9126" spans="1:22" x14ac:dyDescent="0.35">
      <c r="A9126" t="s">
        <v>9267</v>
      </c>
      <c r="B9126" s="1">
        <v>45290</v>
      </c>
      <c r="C9126" t="s">
        <v>87</v>
      </c>
      <c r="D9126" t="s">
        <v>145</v>
      </c>
      <c r="E9126">
        <v>537976485</v>
      </c>
      <c r="F9126" t="s">
        <v>312</v>
      </c>
      <c r="G9126" t="s">
        <v>141</v>
      </c>
      <c r="H9126" t="s">
        <v>121</v>
      </c>
      <c r="I9126" t="s">
        <v>17</v>
      </c>
      <c r="J9126" t="s">
        <v>42</v>
      </c>
      <c r="K9126">
        <v>4199.45</v>
      </c>
      <c r="L9126">
        <v>946.96</v>
      </c>
      <c r="M9126" t="s">
        <v>43</v>
      </c>
      <c r="N9126">
        <v>0.225496195930419</v>
      </c>
      <c r="O9126" t="s">
        <v>11351</v>
      </c>
      <c r="P9126" t="s">
        <v>11354</v>
      </c>
      <c r="R9126" t="s">
        <v>11353</v>
      </c>
      <c r="S9126">
        <f>IF(SalesData[[#This Row],[Return Status]]="Returned",1,0)</f>
        <v>0</v>
      </c>
      <c r="T9126">
        <v>2793.38</v>
      </c>
      <c r="U9126" s="2">
        <f>EOMONTH(SalesData[[#This Row],[Order Date]],0)</f>
        <v>45291</v>
      </c>
      <c r="V9126" s="9" t="str">
        <f>"Q"&amp;INT((MONTH(SalesData[[#This Row],[Order Date]])+2)/3)&amp;"-"&amp;YEAR(SalesData[[#This Row],[Order Date]])</f>
        <v>Q4-2023</v>
      </c>
    </row>
    <row r="9127" spans="1:22" x14ac:dyDescent="0.35">
      <c r="A9127" t="s">
        <v>9268</v>
      </c>
      <c r="B9127" s="1">
        <v>45284</v>
      </c>
      <c r="C9127" t="s">
        <v>45</v>
      </c>
      <c r="D9127" t="s">
        <v>72</v>
      </c>
      <c r="E9127">
        <v>7897185017</v>
      </c>
      <c r="F9127" t="s">
        <v>170</v>
      </c>
      <c r="G9127" t="s">
        <v>69</v>
      </c>
      <c r="H9127" t="s">
        <v>41</v>
      </c>
      <c r="I9127" t="s">
        <v>31</v>
      </c>
      <c r="J9127" t="s">
        <v>62</v>
      </c>
      <c r="K9127">
        <v>1439.46</v>
      </c>
      <c r="L9127">
        <v>149.82</v>
      </c>
      <c r="M9127" t="s">
        <v>62</v>
      </c>
      <c r="N9127">
        <v>0.104080696928015</v>
      </c>
      <c r="O9127" t="s">
        <v>11351</v>
      </c>
      <c r="P9127" t="s">
        <v>11352</v>
      </c>
      <c r="R9127" t="s">
        <v>11353</v>
      </c>
      <c r="S9127">
        <f>IF(SalesData[[#This Row],[Return Status]]="Returned",1,0)</f>
        <v>0</v>
      </c>
      <c r="T9127">
        <v>2081.52</v>
      </c>
      <c r="U9127" s="2">
        <f>EOMONTH(SalesData[[#This Row],[Order Date]],0)</f>
        <v>45291</v>
      </c>
      <c r="V9127" s="9" t="str">
        <f>"Q"&amp;INT((MONTH(SalesData[[#This Row],[Order Date]])+2)/3)&amp;"-"&amp;YEAR(SalesData[[#This Row],[Order Date]])</f>
        <v>Q4-2023</v>
      </c>
    </row>
    <row r="9128" spans="1:22" x14ac:dyDescent="0.35">
      <c r="A9128" t="s">
        <v>9269</v>
      </c>
      <c r="B9128" s="1">
        <v>45264</v>
      </c>
      <c r="C9128" t="s">
        <v>194</v>
      </c>
      <c r="D9128" t="s">
        <v>99</v>
      </c>
      <c r="E9128">
        <v>612420694</v>
      </c>
      <c r="F9128" t="s">
        <v>181</v>
      </c>
      <c r="G9128" t="s">
        <v>54</v>
      </c>
      <c r="H9128" t="s">
        <v>55</v>
      </c>
      <c r="I9128" t="s">
        <v>31</v>
      </c>
      <c r="J9128" t="s">
        <v>18</v>
      </c>
      <c r="K9128">
        <v>1837.09</v>
      </c>
      <c r="L9128">
        <v>205.91</v>
      </c>
      <c r="M9128" t="s">
        <v>19</v>
      </c>
      <c r="N9128">
        <v>0.112084873359498</v>
      </c>
      <c r="O9128" t="s">
        <v>11351</v>
      </c>
      <c r="P9128" t="s">
        <v>11352</v>
      </c>
      <c r="R9128" t="s">
        <v>11353</v>
      </c>
      <c r="S9128">
        <f>IF(SalesData[[#This Row],[Return Status]]="Returned",1,0)</f>
        <v>0</v>
      </c>
      <c r="U9128" s="2">
        <f>EOMONTH(SalesData[[#This Row],[Order Date]],0)</f>
        <v>45291</v>
      </c>
      <c r="V9128" s="9" t="str">
        <f>"Q"&amp;INT((MONTH(SalesData[[#This Row],[Order Date]])+2)/3)&amp;"-"&amp;YEAR(SalesData[[#This Row],[Order Date]])</f>
        <v>Q4-2023</v>
      </c>
    </row>
    <row r="9129" spans="1:22" x14ac:dyDescent="0.35">
      <c r="A9129" t="s">
        <v>9270</v>
      </c>
      <c r="B9129" s="1">
        <v>45272</v>
      </c>
      <c r="C9129" t="s">
        <v>77</v>
      </c>
      <c r="D9129" t="s">
        <v>99</v>
      </c>
      <c r="E9129">
        <v>8363358154</v>
      </c>
      <c r="F9129" t="s">
        <v>33</v>
      </c>
      <c r="G9129" t="s">
        <v>34</v>
      </c>
      <c r="H9129" t="s">
        <v>35</v>
      </c>
      <c r="I9129" t="s">
        <v>36</v>
      </c>
      <c r="J9129" t="s">
        <v>19</v>
      </c>
      <c r="K9129">
        <v>4766.41</v>
      </c>
      <c r="L9129">
        <v>696.05</v>
      </c>
      <c r="M9129" t="s">
        <v>19</v>
      </c>
      <c r="N9129">
        <v>0.14603233880425701</v>
      </c>
      <c r="O9129" t="s">
        <v>11351</v>
      </c>
      <c r="P9129" t="s">
        <v>11352</v>
      </c>
      <c r="R9129" t="s">
        <v>11353</v>
      </c>
      <c r="S9129">
        <f>IF(SalesData[[#This Row],[Return Status]]="Returned",1,0)</f>
        <v>0</v>
      </c>
      <c r="U9129" s="2">
        <f>EOMONTH(SalesData[[#This Row],[Order Date]],0)</f>
        <v>45291</v>
      </c>
      <c r="V9129" s="9" t="str">
        <f>"Q"&amp;INT((MONTH(SalesData[[#This Row],[Order Date]])+2)/3)&amp;"-"&amp;YEAR(SalesData[[#This Row],[Order Date]])</f>
        <v>Q4-2023</v>
      </c>
    </row>
    <row r="9130" spans="1:22" x14ac:dyDescent="0.35">
      <c r="A9130" t="s">
        <v>9271</v>
      </c>
      <c r="B9130" s="1">
        <v>45271</v>
      </c>
      <c r="C9130" t="s">
        <v>77</v>
      </c>
      <c r="D9130" t="s">
        <v>72</v>
      </c>
      <c r="E9130">
        <v>4196786967</v>
      </c>
      <c r="F9130" t="s">
        <v>312</v>
      </c>
      <c r="G9130" t="s">
        <v>141</v>
      </c>
      <c r="H9130" t="s">
        <v>121</v>
      </c>
      <c r="I9130" t="s">
        <v>17</v>
      </c>
      <c r="J9130" t="s">
        <v>19</v>
      </c>
      <c r="K9130">
        <v>1490.56</v>
      </c>
      <c r="L9130">
        <v>412.95</v>
      </c>
      <c r="M9130" t="s">
        <v>19</v>
      </c>
      <c r="N9130">
        <v>0.27704352726492099</v>
      </c>
      <c r="O9130" t="s">
        <v>11351</v>
      </c>
      <c r="P9130" t="s">
        <v>11354</v>
      </c>
      <c r="R9130" t="s">
        <v>11353</v>
      </c>
      <c r="S9130">
        <f>IF(SalesData[[#This Row],[Return Status]]="Returned",1,0)</f>
        <v>0</v>
      </c>
      <c r="T9130">
        <v>2793.38</v>
      </c>
      <c r="U9130" s="2">
        <f>EOMONTH(SalesData[[#This Row],[Order Date]],0)</f>
        <v>45291</v>
      </c>
      <c r="V9130" s="9" t="str">
        <f>"Q"&amp;INT((MONTH(SalesData[[#This Row],[Order Date]])+2)/3)&amp;"-"&amp;YEAR(SalesData[[#This Row],[Order Date]])</f>
        <v>Q4-2023</v>
      </c>
    </row>
    <row r="9131" spans="1:22" x14ac:dyDescent="0.35">
      <c r="A9131" t="s">
        <v>9272</v>
      </c>
      <c r="B9131" s="1">
        <v>45276</v>
      </c>
      <c r="C9131" t="s">
        <v>106</v>
      </c>
      <c r="D9131" t="s">
        <v>46</v>
      </c>
      <c r="E9131">
        <v>5433306660</v>
      </c>
      <c r="F9131" t="s">
        <v>68</v>
      </c>
      <c r="G9131" t="s">
        <v>69</v>
      </c>
      <c r="H9131" t="s">
        <v>41</v>
      </c>
      <c r="I9131" t="s">
        <v>31</v>
      </c>
      <c r="J9131" t="s">
        <v>61</v>
      </c>
      <c r="K9131">
        <v>2171.4699999999998</v>
      </c>
      <c r="L9131">
        <v>82.84</v>
      </c>
      <c r="M9131" t="s">
        <v>62</v>
      </c>
      <c r="N9131">
        <v>3.81492721520445E-2</v>
      </c>
      <c r="O9131" t="s">
        <v>11351</v>
      </c>
      <c r="P9131" t="s">
        <v>11356</v>
      </c>
      <c r="R9131" t="s">
        <v>11353</v>
      </c>
      <c r="S9131">
        <f>IF(SalesData[[#This Row],[Return Status]]="Returned",1,0)</f>
        <v>0</v>
      </c>
      <c r="T9131">
        <v>2081.52</v>
      </c>
      <c r="U9131" s="2">
        <f>EOMONTH(SalesData[[#This Row],[Order Date]],0)</f>
        <v>45291</v>
      </c>
      <c r="V9131" s="9" t="str">
        <f>"Q"&amp;INT((MONTH(SalesData[[#This Row],[Order Date]])+2)/3)&amp;"-"&amp;YEAR(SalesData[[#This Row],[Order Date]])</f>
        <v>Q4-2023</v>
      </c>
    </row>
    <row r="9132" spans="1:22" x14ac:dyDescent="0.35">
      <c r="A9132" t="s">
        <v>9273</v>
      </c>
      <c r="B9132" s="1">
        <v>45280</v>
      </c>
      <c r="C9132" t="s">
        <v>184</v>
      </c>
      <c r="D9132" t="s">
        <v>39</v>
      </c>
      <c r="E9132">
        <v>6432928790</v>
      </c>
      <c r="F9132" t="s">
        <v>170</v>
      </c>
      <c r="G9132" t="s">
        <v>69</v>
      </c>
      <c r="H9132" t="s">
        <v>41</v>
      </c>
      <c r="I9132" t="s">
        <v>31</v>
      </c>
      <c r="J9132" t="s">
        <v>43</v>
      </c>
      <c r="K9132">
        <v>2269.31</v>
      </c>
      <c r="L9132">
        <v>400.99</v>
      </c>
      <c r="M9132" t="s">
        <v>43</v>
      </c>
      <c r="N9132">
        <v>0.176701288056722</v>
      </c>
      <c r="O9132" t="s">
        <v>11351</v>
      </c>
      <c r="P9132" t="s">
        <v>11352</v>
      </c>
      <c r="R9132" t="s">
        <v>11353</v>
      </c>
      <c r="S9132">
        <f>IF(SalesData[[#This Row],[Return Status]]="Returned",1,0)</f>
        <v>0</v>
      </c>
      <c r="T9132">
        <v>2081.52</v>
      </c>
      <c r="U9132" s="2">
        <f>EOMONTH(SalesData[[#This Row],[Order Date]],0)</f>
        <v>45291</v>
      </c>
      <c r="V9132" s="9" t="str">
        <f>"Q"&amp;INT((MONTH(SalesData[[#This Row],[Order Date]])+2)/3)&amp;"-"&amp;YEAR(SalesData[[#This Row],[Order Date]])</f>
        <v>Q4-2023</v>
      </c>
    </row>
    <row r="9133" spans="1:22" x14ac:dyDescent="0.35">
      <c r="A9133" t="s">
        <v>9274</v>
      </c>
      <c r="B9133" s="1">
        <v>45275</v>
      </c>
      <c r="C9133" t="s">
        <v>124</v>
      </c>
      <c r="D9133" t="s">
        <v>27</v>
      </c>
      <c r="E9133">
        <v>4477339372</v>
      </c>
      <c r="F9133" t="s">
        <v>163</v>
      </c>
      <c r="G9133" t="s">
        <v>164</v>
      </c>
      <c r="H9133" t="s">
        <v>165</v>
      </c>
      <c r="I9133" t="s">
        <v>36</v>
      </c>
      <c r="J9133" t="s">
        <v>42</v>
      </c>
      <c r="K9133">
        <v>2648.23</v>
      </c>
      <c r="L9133">
        <v>81.67</v>
      </c>
      <c r="M9133" t="s">
        <v>43</v>
      </c>
      <c r="N9133">
        <v>3.0839466360550301E-2</v>
      </c>
      <c r="O9133" t="s">
        <v>11351</v>
      </c>
      <c r="P9133" t="s">
        <v>11356</v>
      </c>
      <c r="R9133" t="s">
        <v>11353</v>
      </c>
      <c r="S9133">
        <f>IF(SalesData[[#This Row],[Return Status]]="Returned",1,0)</f>
        <v>0</v>
      </c>
      <c r="U9133" s="2">
        <f>EOMONTH(SalesData[[#This Row],[Order Date]],0)</f>
        <v>45291</v>
      </c>
      <c r="V9133" s="9" t="str">
        <f>"Q"&amp;INT((MONTH(SalesData[[#This Row],[Order Date]])+2)/3)&amp;"-"&amp;YEAR(SalesData[[#This Row],[Order Date]])</f>
        <v>Q4-2023</v>
      </c>
    </row>
    <row r="9134" spans="1:22" x14ac:dyDescent="0.35">
      <c r="A9134" t="s">
        <v>9275</v>
      </c>
      <c r="B9134" s="1">
        <v>45280</v>
      </c>
      <c r="C9134" t="s">
        <v>49</v>
      </c>
      <c r="D9134" t="s">
        <v>145</v>
      </c>
      <c r="E9134">
        <v>4052869517</v>
      </c>
      <c r="F9134" t="s">
        <v>47</v>
      </c>
      <c r="G9134" t="s">
        <v>23</v>
      </c>
      <c r="H9134" t="s">
        <v>24</v>
      </c>
      <c r="I9134" t="s">
        <v>17</v>
      </c>
      <c r="J9134" t="s">
        <v>19</v>
      </c>
      <c r="K9134">
        <v>2324.31</v>
      </c>
      <c r="L9134">
        <v>429.8</v>
      </c>
      <c r="M9134" t="s">
        <v>19</v>
      </c>
      <c r="N9134">
        <v>0.18491509308138801</v>
      </c>
      <c r="O9134" t="s">
        <v>11351</v>
      </c>
      <c r="P9134" t="s">
        <v>11352</v>
      </c>
      <c r="R9134" t="s">
        <v>11353</v>
      </c>
      <c r="S9134">
        <f>IF(SalesData[[#This Row],[Return Status]]="Returned",1,0)</f>
        <v>0</v>
      </c>
      <c r="T9134">
        <v>2821.33</v>
      </c>
      <c r="U9134" s="2">
        <f>EOMONTH(SalesData[[#This Row],[Order Date]],0)</f>
        <v>45291</v>
      </c>
      <c r="V9134" s="9" t="str">
        <f>"Q"&amp;INT((MONTH(SalesData[[#This Row],[Order Date]])+2)/3)&amp;"-"&amp;YEAR(SalesData[[#This Row],[Order Date]])</f>
        <v>Q4-2023</v>
      </c>
    </row>
    <row r="9135" spans="1:22" x14ac:dyDescent="0.35">
      <c r="A9135" t="s">
        <v>9276</v>
      </c>
      <c r="B9135" s="1">
        <v>45268</v>
      </c>
      <c r="C9135" t="s">
        <v>71</v>
      </c>
      <c r="D9135" t="s">
        <v>46</v>
      </c>
      <c r="E9135">
        <v>83566450</v>
      </c>
      <c r="F9135" t="s">
        <v>83</v>
      </c>
      <c r="G9135" t="s">
        <v>84</v>
      </c>
      <c r="H9135" t="s">
        <v>85</v>
      </c>
      <c r="I9135" t="s">
        <v>31</v>
      </c>
      <c r="J9135" t="s">
        <v>42</v>
      </c>
      <c r="K9135">
        <v>3716.62</v>
      </c>
      <c r="L9135">
        <v>658.48</v>
      </c>
      <c r="M9135" t="s">
        <v>43</v>
      </c>
      <c r="N9135">
        <v>0.17717173130425001</v>
      </c>
      <c r="O9135" t="s">
        <v>11351</v>
      </c>
      <c r="P9135" t="s">
        <v>11352</v>
      </c>
      <c r="R9135" t="s">
        <v>11353</v>
      </c>
      <c r="S9135">
        <f>IF(SalesData[[#This Row],[Return Status]]="Returned",1,0)</f>
        <v>0</v>
      </c>
      <c r="T9135">
        <v>847.14</v>
      </c>
      <c r="U9135" s="2">
        <f>EOMONTH(SalesData[[#This Row],[Order Date]],0)</f>
        <v>45291</v>
      </c>
      <c r="V9135" s="9" t="str">
        <f>"Q"&amp;INT((MONTH(SalesData[[#This Row],[Order Date]])+2)/3)&amp;"-"&amp;YEAR(SalesData[[#This Row],[Order Date]])</f>
        <v>Q4-2023</v>
      </c>
    </row>
    <row r="9136" spans="1:22" x14ac:dyDescent="0.35">
      <c r="A9136" t="s">
        <v>9277</v>
      </c>
      <c r="B9136" s="1">
        <v>45287</v>
      </c>
      <c r="C9136" t="s">
        <v>113</v>
      </c>
      <c r="D9136" t="s">
        <v>39</v>
      </c>
      <c r="E9136">
        <v>4756341355</v>
      </c>
      <c r="F9136" t="s">
        <v>185</v>
      </c>
      <c r="G9136" t="s">
        <v>164</v>
      </c>
      <c r="H9136" t="s">
        <v>165</v>
      </c>
      <c r="I9136" t="s">
        <v>36</v>
      </c>
      <c r="J9136" t="s">
        <v>19</v>
      </c>
      <c r="K9136">
        <v>934.03</v>
      </c>
      <c r="L9136">
        <v>40.78</v>
      </c>
      <c r="M9136" t="s">
        <v>19</v>
      </c>
      <c r="N9136">
        <v>4.3660267871481598E-2</v>
      </c>
      <c r="O9136" t="s">
        <v>11355</v>
      </c>
      <c r="P9136" t="s">
        <v>11356</v>
      </c>
      <c r="R9136" t="s">
        <v>11353</v>
      </c>
      <c r="S9136">
        <f>IF(SalesData[[#This Row],[Return Status]]="Returned",1,0)</f>
        <v>0</v>
      </c>
      <c r="U9136" s="2">
        <f>EOMONTH(SalesData[[#This Row],[Order Date]],0)</f>
        <v>45291</v>
      </c>
      <c r="V9136" s="9" t="str">
        <f>"Q"&amp;INT((MONTH(SalesData[[#This Row],[Order Date]])+2)/3)&amp;"-"&amp;YEAR(SalesData[[#This Row],[Order Date]])</f>
        <v>Q4-2023</v>
      </c>
    </row>
    <row r="9137" spans="1:22" x14ac:dyDescent="0.35">
      <c r="A9137" t="s">
        <v>9278</v>
      </c>
      <c r="B9137" s="1">
        <v>45281</v>
      </c>
      <c r="C9137" t="s">
        <v>184</v>
      </c>
      <c r="D9137" t="s">
        <v>13</v>
      </c>
      <c r="E9137">
        <v>720649387</v>
      </c>
      <c r="F9137" t="s">
        <v>163</v>
      </c>
      <c r="G9137" t="s">
        <v>164</v>
      </c>
      <c r="H9137" t="s">
        <v>165</v>
      </c>
      <c r="I9137" t="s">
        <v>36</v>
      </c>
      <c r="J9137" t="s">
        <v>19</v>
      </c>
      <c r="K9137">
        <v>851.17</v>
      </c>
      <c r="L9137">
        <v>120.65</v>
      </c>
      <c r="M9137" t="s">
        <v>19</v>
      </c>
      <c r="N9137">
        <v>0.14174606717811999</v>
      </c>
      <c r="O9137" t="s">
        <v>11355</v>
      </c>
      <c r="P9137" t="s">
        <v>11352</v>
      </c>
      <c r="R9137" t="s">
        <v>11353</v>
      </c>
      <c r="S9137">
        <f>IF(SalesData[[#This Row],[Return Status]]="Returned",1,0)</f>
        <v>0</v>
      </c>
      <c r="U9137" s="2">
        <f>EOMONTH(SalesData[[#This Row],[Order Date]],0)</f>
        <v>45291</v>
      </c>
      <c r="V9137" s="9" t="str">
        <f>"Q"&amp;INT((MONTH(SalesData[[#This Row],[Order Date]])+2)/3)&amp;"-"&amp;YEAR(SalesData[[#This Row],[Order Date]])</f>
        <v>Q4-2023</v>
      </c>
    </row>
    <row r="9138" spans="1:22" x14ac:dyDescent="0.35">
      <c r="A9138" t="s">
        <v>9279</v>
      </c>
      <c r="B9138" s="1">
        <v>45267</v>
      </c>
      <c r="C9138" t="s">
        <v>111</v>
      </c>
      <c r="D9138" t="s">
        <v>145</v>
      </c>
      <c r="E9138">
        <v>8459147760</v>
      </c>
      <c r="F9138" t="s">
        <v>133</v>
      </c>
      <c r="G9138" t="s">
        <v>89</v>
      </c>
      <c r="H9138" t="s">
        <v>90</v>
      </c>
      <c r="I9138" t="s">
        <v>31</v>
      </c>
      <c r="J9138" t="s">
        <v>19</v>
      </c>
      <c r="K9138">
        <v>2535.6999999999998</v>
      </c>
      <c r="L9138">
        <v>366.8</v>
      </c>
      <c r="M9138" t="s">
        <v>19</v>
      </c>
      <c r="N9138">
        <v>0.144654336080767</v>
      </c>
      <c r="O9138" t="s">
        <v>11351</v>
      </c>
      <c r="P9138" t="s">
        <v>11352</v>
      </c>
      <c r="R9138" t="s">
        <v>11353</v>
      </c>
      <c r="S9138">
        <f>IF(SalesData[[#This Row],[Return Status]]="Returned",1,0)</f>
        <v>0</v>
      </c>
      <c r="T9138">
        <v>207.68</v>
      </c>
      <c r="U9138" s="2">
        <f>EOMONTH(SalesData[[#This Row],[Order Date]],0)</f>
        <v>45291</v>
      </c>
      <c r="V9138" s="9" t="str">
        <f>"Q"&amp;INT((MONTH(SalesData[[#This Row],[Order Date]])+2)/3)&amp;"-"&amp;YEAR(SalesData[[#This Row],[Order Date]])</f>
        <v>Q4-2023</v>
      </c>
    </row>
    <row r="9139" spans="1:22" x14ac:dyDescent="0.35">
      <c r="A9139" t="s">
        <v>9280</v>
      </c>
      <c r="B9139" s="1">
        <v>45266</v>
      </c>
      <c r="C9139" t="s">
        <v>77</v>
      </c>
      <c r="D9139" t="s">
        <v>72</v>
      </c>
      <c r="E9139">
        <v>3230261145</v>
      </c>
      <c r="F9139" t="s">
        <v>140</v>
      </c>
      <c r="G9139" t="s">
        <v>141</v>
      </c>
      <c r="H9139" t="s">
        <v>121</v>
      </c>
      <c r="I9139" t="s">
        <v>17</v>
      </c>
      <c r="J9139" t="s">
        <v>18</v>
      </c>
      <c r="K9139">
        <v>1276.3900000000001</v>
      </c>
      <c r="L9139">
        <v>248.79</v>
      </c>
      <c r="M9139" t="s">
        <v>19</v>
      </c>
      <c r="N9139">
        <v>0.19491691410932399</v>
      </c>
      <c r="O9139" t="s">
        <v>11351</v>
      </c>
      <c r="P9139" t="s">
        <v>11352</v>
      </c>
      <c r="Q9139" t="s">
        <v>11365</v>
      </c>
      <c r="R9139" t="s">
        <v>11360</v>
      </c>
      <c r="S9139">
        <f>IF(SalesData[[#This Row],[Return Status]]="Returned",1,0)</f>
        <v>1</v>
      </c>
      <c r="T9139">
        <v>2793.38</v>
      </c>
      <c r="U9139" s="2">
        <f>EOMONTH(SalesData[[#This Row],[Order Date]],0)</f>
        <v>45291</v>
      </c>
      <c r="V9139" s="9" t="str">
        <f>"Q"&amp;INT((MONTH(SalesData[[#This Row],[Order Date]])+2)/3)&amp;"-"&amp;YEAR(SalesData[[#This Row],[Order Date]])</f>
        <v>Q4-2023</v>
      </c>
    </row>
    <row r="9140" spans="1:22" x14ac:dyDescent="0.35">
      <c r="A9140" t="s">
        <v>9281</v>
      </c>
      <c r="B9140" s="1">
        <v>45284</v>
      </c>
      <c r="C9140" t="s">
        <v>325</v>
      </c>
      <c r="D9140" t="s">
        <v>80</v>
      </c>
      <c r="E9140">
        <v>4563533508</v>
      </c>
      <c r="F9140" t="s">
        <v>127</v>
      </c>
      <c r="G9140" t="s">
        <v>29</v>
      </c>
      <c r="H9140" t="s">
        <v>30</v>
      </c>
      <c r="I9140" t="s">
        <v>31</v>
      </c>
      <c r="J9140" t="s">
        <v>18</v>
      </c>
      <c r="K9140">
        <v>2559.06</v>
      </c>
      <c r="L9140">
        <v>325.13</v>
      </c>
      <c r="M9140" t="s">
        <v>19</v>
      </c>
      <c r="N9140">
        <v>0.12705055762662901</v>
      </c>
      <c r="O9140" t="s">
        <v>11351</v>
      </c>
      <c r="P9140" t="s">
        <v>11352</v>
      </c>
      <c r="R9140" t="s">
        <v>11353</v>
      </c>
      <c r="S9140">
        <f>IF(SalesData[[#This Row],[Return Status]]="Returned",1,0)</f>
        <v>0</v>
      </c>
      <c r="T9140">
        <v>2788.38</v>
      </c>
      <c r="U9140" s="2">
        <f>EOMONTH(SalesData[[#This Row],[Order Date]],0)</f>
        <v>45291</v>
      </c>
      <c r="V9140" s="9" t="str">
        <f>"Q"&amp;INT((MONTH(SalesData[[#This Row],[Order Date]])+2)/3)&amp;"-"&amp;YEAR(SalesData[[#This Row],[Order Date]])</f>
        <v>Q4-2023</v>
      </c>
    </row>
    <row r="9141" spans="1:22" x14ac:dyDescent="0.35">
      <c r="A9141" t="s">
        <v>9282</v>
      </c>
      <c r="B9141" s="1">
        <v>45278</v>
      </c>
      <c r="C9141" t="s">
        <v>97</v>
      </c>
      <c r="D9141" t="s">
        <v>72</v>
      </c>
      <c r="E9141">
        <v>7880248129</v>
      </c>
      <c r="F9141" t="s">
        <v>14</v>
      </c>
      <c r="G9141" t="s">
        <v>15</v>
      </c>
      <c r="H9141" t="s">
        <v>16</v>
      </c>
      <c r="I9141" t="s">
        <v>17</v>
      </c>
      <c r="J9141" t="s">
        <v>62</v>
      </c>
      <c r="K9141">
        <v>1508.21</v>
      </c>
      <c r="L9141">
        <v>332.97</v>
      </c>
      <c r="M9141" t="s">
        <v>62</v>
      </c>
      <c r="N9141">
        <v>0.220771643206185</v>
      </c>
      <c r="O9141" t="s">
        <v>11351</v>
      </c>
      <c r="P9141" t="s">
        <v>11354</v>
      </c>
      <c r="Q9141" t="s">
        <v>11373</v>
      </c>
      <c r="R9141" t="s">
        <v>11360</v>
      </c>
      <c r="S9141">
        <f>IF(SalesData[[#This Row],[Return Status]]="Returned",1,0)</f>
        <v>1</v>
      </c>
      <c r="T9141">
        <v>2085.91</v>
      </c>
      <c r="U9141" s="2">
        <f>EOMONTH(SalesData[[#This Row],[Order Date]],0)</f>
        <v>45291</v>
      </c>
      <c r="V9141" s="9" t="str">
        <f>"Q"&amp;INT((MONTH(SalesData[[#This Row],[Order Date]])+2)/3)&amp;"-"&amp;YEAR(SalesData[[#This Row],[Order Date]])</f>
        <v>Q4-2023</v>
      </c>
    </row>
    <row r="9142" spans="1:22" x14ac:dyDescent="0.35">
      <c r="A9142" t="s">
        <v>9283</v>
      </c>
      <c r="B9142" s="1">
        <v>45282</v>
      </c>
      <c r="C9142" t="s">
        <v>124</v>
      </c>
      <c r="D9142" t="s">
        <v>27</v>
      </c>
      <c r="E9142">
        <v>2906490326</v>
      </c>
      <c r="F9142" t="s">
        <v>116</v>
      </c>
      <c r="G9142" t="s">
        <v>545</v>
      </c>
      <c r="H9142" t="s">
        <v>75</v>
      </c>
      <c r="I9142" t="s">
        <v>36</v>
      </c>
      <c r="J9142" t="s">
        <v>62</v>
      </c>
      <c r="K9142">
        <v>176</v>
      </c>
      <c r="L9142">
        <v>21.25</v>
      </c>
      <c r="M9142" t="s">
        <v>62</v>
      </c>
      <c r="N9142">
        <v>0.12073863636363601</v>
      </c>
      <c r="O9142" t="s">
        <v>11361</v>
      </c>
      <c r="P9142" t="s">
        <v>11352</v>
      </c>
      <c r="R9142" t="s">
        <v>11353</v>
      </c>
      <c r="S9142">
        <f>IF(SalesData[[#This Row],[Return Status]]="Returned",1,0)</f>
        <v>0</v>
      </c>
      <c r="U9142" s="2">
        <f>EOMONTH(SalesData[[#This Row],[Order Date]],0)</f>
        <v>45291</v>
      </c>
      <c r="V9142" s="9" t="str">
        <f>"Q"&amp;INT((MONTH(SalesData[[#This Row],[Order Date]])+2)/3)&amp;"-"&amp;YEAR(SalesData[[#This Row],[Order Date]])</f>
        <v>Q4-2023</v>
      </c>
    </row>
    <row r="9143" spans="1:22" x14ac:dyDescent="0.35">
      <c r="A9143" t="s">
        <v>9284</v>
      </c>
      <c r="B9143" s="1">
        <v>45270</v>
      </c>
      <c r="C9143" t="s">
        <v>92</v>
      </c>
      <c r="D9143" t="s">
        <v>72</v>
      </c>
      <c r="E9143">
        <v>6768897152</v>
      </c>
      <c r="F9143" t="s">
        <v>58</v>
      </c>
      <c r="G9143" t="s">
        <v>59</v>
      </c>
      <c r="H9143" t="s">
        <v>60</v>
      </c>
      <c r="I9143" t="s">
        <v>31</v>
      </c>
      <c r="J9143" t="s">
        <v>19</v>
      </c>
      <c r="K9143">
        <v>981.66</v>
      </c>
      <c r="L9143">
        <v>96.82</v>
      </c>
      <c r="M9143" t="s">
        <v>19</v>
      </c>
      <c r="N9143">
        <v>9.8628853167084293E-2</v>
      </c>
      <c r="O9143" t="s">
        <v>11355</v>
      </c>
      <c r="P9143" t="s">
        <v>11356</v>
      </c>
      <c r="R9143" t="s">
        <v>11353</v>
      </c>
      <c r="S9143">
        <f>IF(SalesData[[#This Row],[Return Status]]="Returned",1,0)</f>
        <v>0</v>
      </c>
      <c r="T9143">
        <v>2183.56</v>
      </c>
      <c r="U9143" s="2">
        <f>EOMONTH(SalesData[[#This Row],[Order Date]],0)</f>
        <v>45291</v>
      </c>
      <c r="V9143" s="9" t="str">
        <f>"Q"&amp;INT((MONTH(SalesData[[#This Row],[Order Date]])+2)/3)&amp;"-"&amp;YEAR(SalesData[[#This Row],[Order Date]])</f>
        <v>Q4-2023</v>
      </c>
    </row>
    <row r="9144" spans="1:22" x14ac:dyDescent="0.35">
      <c r="A9144" t="s">
        <v>9285</v>
      </c>
      <c r="B9144" s="1">
        <v>45271</v>
      </c>
      <c r="C9144" t="s">
        <v>92</v>
      </c>
      <c r="D9144" t="s">
        <v>80</v>
      </c>
      <c r="E9144">
        <v>3687624024</v>
      </c>
      <c r="F9144" t="s">
        <v>114</v>
      </c>
      <c r="G9144" t="s">
        <v>59</v>
      </c>
      <c r="H9144" t="s">
        <v>60</v>
      </c>
      <c r="I9144" t="s">
        <v>31</v>
      </c>
      <c r="J9144" t="s">
        <v>19</v>
      </c>
      <c r="K9144">
        <v>1278.54</v>
      </c>
      <c r="L9144">
        <v>182.79</v>
      </c>
      <c r="M9144" t="s">
        <v>19</v>
      </c>
      <c r="N9144">
        <v>0.142967760101366</v>
      </c>
      <c r="O9144" t="s">
        <v>11351</v>
      </c>
      <c r="P9144" t="s">
        <v>11352</v>
      </c>
      <c r="R9144" t="s">
        <v>11353</v>
      </c>
      <c r="S9144">
        <f>IF(SalesData[[#This Row],[Return Status]]="Returned",1,0)</f>
        <v>0</v>
      </c>
      <c r="T9144">
        <v>2183.56</v>
      </c>
      <c r="U9144" s="2">
        <f>EOMONTH(SalesData[[#This Row],[Order Date]],0)</f>
        <v>45291</v>
      </c>
      <c r="V9144" s="9" t="str">
        <f>"Q"&amp;INT((MONTH(SalesData[[#This Row],[Order Date]])+2)/3)&amp;"-"&amp;YEAR(SalesData[[#This Row],[Order Date]])</f>
        <v>Q4-2023</v>
      </c>
    </row>
    <row r="9145" spans="1:22" x14ac:dyDescent="0.35">
      <c r="A9145" t="s">
        <v>9286</v>
      </c>
      <c r="B9145" s="1">
        <v>45277</v>
      </c>
      <c r="C9145" t="s">
        <v>144</v>
      </c>
      <c r="D9145" t="s">
        <v>13</v>
      </c>
      <c r="E9145">
        <v>8723839650</v>
      </c>
      <c r="F9145" t="s">
        <v>387</v>
      </c>
      <c r="G9145" t="s">
        <v>89</v>
      </c>
      <c r="H9145" t="s">
        <v>90</v>
      </c>
      <c r="I9145" t="s">
        <v>31</v>
      </c>
      <c r="J9145" t="s">
        <v>43</v>
      </c>
      <c r="K9145">
        <v>997.53</v>
      </c>
      <c r="L9145">
        <v>110.39</v>
      </c>
      <c r="M9145" t="s">
        <v>43</v>
      </c>
      <c r="N9145">
        <v>0.110663338445962</v>
      </c>
      <c r="O9145" t="s">
        <v>11355</v>
      </c>
      <c r="P9145" t="s">
        <v>11352</v>
      </c>
      <c r="R9145" t="s">
        <v>11353</v>
      </c>
      <c r="S9145">
        <f>IF(SalesData[[#This Row],[Return Status]]="Returned",1,0)</f>
        <v>0</v>
      </c>
      <c r="T9145">
        <v>207.68</v>
      </c>
      <c r="U9145" s="2">
        <f>EOMONTH(SalesData[[#This Row],[Order Date]],0)</f>
        <v>45291</v>
      </c>
      <c r="V9145" s="9" t="str">
        <f>"Q"&amp;INT((MONTH(SalesData[[#This Row],[Order Date]])+2)/3)&amp;"-"&amp;YEAR(SalesData[[#This Row],[Order Date]])</f>
        <v>Q4-2023</v>
      </c>
    </row>
    <row r="9146" spans="1:22" x14ac:dyDescent="0.35">
      <c r="A9146" t="s">
        <v>9287</v>
      </c>
      <c r="B9146" s="1">
        <v>45264</v>
      </c>
      <c r="C9146" t="s">
        <v>97</v>
      </c>
      <c r="D9146" t="s">
        <v>39</v>
      </c>
      <c r="E9146">
        <v>8336451277</v>
      </c>
      <c r="F9146" t="s">
        <v>152</v>
      </c>
      <c r="G9146" t="s">
        <v>23</v>
      </c>
      <c r="H9146" t="s">
        <v>24</v>
      </c>
      <c r="I9146" t="s">
        <v>17</v>
      </c>
      <c r="J9146" t="s">
        <v>65</v>
      </c>
      <c r="K9146">
        <v>4146.0600000000004</v>
      </c>
      <c r="L9146">
        <v>906.66</v>
      </c>
      <c r="M9146" t="s">
        <v>65</v>
      </c>
      <c r="N9146">
        <v>0.218679903329908</v>
      </c>
      <c r="O9146" t="s">
        <v>11351</v>
      </c>
      <c r="P9146" t="s">
        <v>11354</v>
      </c>
      <c r="R9146" t="s">
        <v>11353</v>
      </c>
      <c r="S9146">
        <f>IF(SalesData[[#This Row],[Return Status]]="Returned",1,0)</f>
        <v>0</v>
      </c>
      <c r="T9146">
        <v>2821.33</v>
      </c>
      <c r="U9146" s="2">
        <f>EOMONTH(SalesData[[#This Row],[Order Date]],0)</f>
        <v>45291</v>
      </c>
      <c r="V9146" s="9" t="str">
        <f>"Q"&amp;INT((MONTH(SalesData[[#This Row],[Order Date]])+2)/3)&amp;"-"&amp;YEAR(SalesData[[#This Row],[Order Date]])</f>
        <v>Q4-2023</v>
      </c>
    </row>
    <row r="9147" spans="1:22" x14ac:dyDescent="0.35">
      <c r="A9147" t="s">
        <v>9288</v>
      </c>
      <c r="B9147" s="1">
        <v>45278</v>
      </c>
      <c r="C9147" t="s">
        <v>97</v>
      </c>
      <c r="D9147" t="s">
        <v>99</v>
      </c>
      <c r="E9147">
        <v>7454263818</v>
      </c>
      <c r="F9147" t="s">
        <v>185</v>
      </c>
      <c r="G9147" t="s">
        <v>11381</v>
      </c>
      <c r="H9147" t="s">
        <v>165</v>
      </c>
      <c r="I9147" t="s">
        <v>36</v>
      </c>
      <c r="J9147" t="s">
        <v>62</v>
      </c>
      <c r="K9147">
        <v>1553.81</v>
      </c>
      <c r="L9147">
        <v>60.3</v>
      </c>
      <c r="M9147" t="s">
        <v>62</v>
      </c>
      <c r="N9147">
        <v>3.8807833647614601E-2</v>
      </c>
      <c r="O9147" t="s">
        <v>11351</v>
      </c>
      <c r="P9147" t="s">
        <v>11356</v>
      </c>
      <c r="Q9147" t="s">
        <v>11364</v>
      </c>
      <c r="R9147" t="s">
        <v>11360</v>
      </c>
      <c r="S9147">
        <f>IF(SalesData[[#This Row],[Return Status]]="Returned",1,0)</f>
        <v>1</v>
      </c>
      <c r="U9147" s="2">
        <f>EOMONTH(SalesData[[#This Row],[Order Date]],0)</f>
        <v>45291</v>
      </c>
      <c r="V9147" s="9" t="str">
        <f>"Q"&amp;INT((MONTH(SalesData[[#This Row],[Order Date]])+2)/3)&amp;"-"&amp;YEAR(SalesData[[#This Row],[Order Date]])</f>
        <v>Q4-2023</v>
      </c>
    </row>
    <row r="9148" spans="1:22" x14ac:dyDescent="0.35">
      <c r="A9148" t="s">
        <v>9289</v>
      </c>
      <c r="B9148" s="1">
        <v>45279</v>
      </c>
      <c r="C9148" t="s">
        <v>188</v>
      </c>
      <c r="D9148" t="s">
        <v>99</v>
      </c>
      <c r="E9148">
        <v>7792368941</v>
      </c>
      <c r="F9148" t="s">
        <v>185</v>
      </c>
      <c r="G9148" t="s">
        <v>11381</v>
      </c>
      <c r="H9148" t="s">
        <v>165</v>
      </c>
      <c r="I9148" t="s">
        <v>36</v>
      </c>
      <c r="J9148" t="s">
        <v>43</v>
      </c>
      <c r="K9148">
        <v>4508.1000000000004</v>
      </c>
      <c r="L9148">
        <v>330.8</v>
      </c>
      <c r="M9148" t="s">
        <v>43</v>
      </c>
      <c r="N9148">
        <v>7.3379028859164599E-2</v>
      </c>
      <c r="O9148" t="s">
        <v>11351</v>
      </c>
      <c r="P9148" t="s">
        <v>11356</v>
      </c>
      <c r="R9148" t="s">
        <v>11353</v>
      </c>
      <c r="S9148">
        <f>IF(SalesData[[#This Row],[Return Status]]="Returned",1,0)</f>
        <v>0</v>
      </c>
      <c r="U9148" s="2">
        <f>EOMONTH(SalesData[[#This Row],[Order Date]],0)</f>
        <v>45291</v>
      </c>
      <c r="V9148" s="9" t="str">
        <f>"Q"&amp;INT((MONTH(SalesData[[#This Row],[Order Date]])+2)/3)&amp;"-"&amp;YEAR(SalesData[[#This Row],[Order Date]])</f>
        <v>Q4-2023</v>
      </c>
    </row>
    <row r="9149" spans="1:22" x14ac:dyDescent="0.35">
      <c r="A9149" t="s">
        <v>9290</v>
      </c>
      <c r="B9149" s="1">
        <v>45266</v>
      </c>
      <c r="C9149" t="s">
        <v>38</v>
      </c>
      <c r="D9149" t="s">
        <v>46</v>
      </c>
      <c r="E9149">
        <v>4727467443</v>
      </c>
      <c r="F9149" t="s">
        <v>64</v>
      </c>
      <c r="G9149" t="s">
        <v>15</v>
      </c>
      <c r="H9149" t="s">
        <v>16</v>
      </c>
      <c r="I9149" t="s">
        <v>17</v>
      </c>
      <c r="J9149" t="s">
        <v>19</v>
      </c>
      <c r="K9149">
        <v>3802.38</v>
      </c>
      <c r="L9149">
        <v>552.29</v>
      </c>
      <c r="M9149" t="s">
        <v>19</v>
      </c>
      <c r="N9149">
        <v>0.145248502253852</v>
      </c>
      <c r="O9149" t="s">
        <v>11351</v>
      </c>
      <c r="P9149" t="s">
        <v>11352</v>
      </c>
      <c r="Q9149" t="s">
        <v>11376</v>
      </c>
      <c r="R9149" t="s">
        <v>11360</v>
      </c>
      <c r="S9149">
        <f>IF(SalesData[[#This Row],[Return Status]]="Returned",1,0)</f>
        <v>1</v>
      </c>
      <c r="T9149">
        <v>2085.91</v>
      </c>
      <c r="U9149" s="2">
        <f>EOMONTH(SalesData[[#This Row],[Order Date]],0)</f>
        <v>45291</v>
      </c>
      <c r="V9149" s="9" t="str">
        <f>"Q"&amp;INT((MONTH(SalesData[[#This Row],[Order Date]])+2)/3)&amp;"-"&amp;YEAR(SalesData[[#This Row],[Order Date]])</f>
        <v>Q4-2023</v>
      </c>
    </row>
    <row r="9150" spans="1:22" x14ac:dyDescent="0.35">
      <c r="A9150" t="s">
        <v>9291</v>
      </c>
      <c r="B9150" s="1">
        <v>45278</v>
      </c>
      <c r="C9150" t="s">
        <v>26</v>
      </c>
      <c r="D9150" t="s">
        <v>99</v>
      </c>
      <c r="E9150">
        <v>2253271005</v>
      </c>
      <c r="F9150" t="s">
        <v>133</v>
      </c>
      <c r="G9150" t="s">
        <v>89</v>
      </c>
      <c r="H9150" t="s">
        <v>11357</v>
      </c>
      <c r="I9150" t="s">
        <v>31</v>
      </c>
      <c r="J9150" t="s">
        <v>62</v>
      </c>
      <c r="K9150">
        <v>1263.3699999999999</v>
      </c>
      <c r="L9150">
        <v>126.36</v>
      </c>
      <c r="M9150" t="s">
        <v>62</v>
      </c>
      <c r="N9150">
        <v>0.100018205276364</v>
      </c>
      <c r="O9150" t="s">
        <v>11351</v>
      </c>
      <c r="P9150" t="s">
        <v>11352</v>
      </c>
      <c r="R9150" t="s">
        <v>11353</v>
      </c>
      <c r="S9150">
        <f>IF(SalesData[[#This Row],[Return Status]]="Returned",1,0)</f>
        <v>0</v>
      </c>
      <c r="T9150">
        <v>207.68</v>
      </c>
      <c r="U9150" s="2">
        <f>EOMONTH(SalesData[[#This Row],[Order Date]],0)</f>
        <v>45291</v>
      </c>
      <c r="V9150" s="9" t="str">
        <f>"Q"&amp;INT((MONTH(SalesData[[#This Row],[Order Date]])+2)/3)&amp;"-"&amp;YEAR(SalesData[[#This Row],[Order Date]])</f>
        <v>Q4-2023</v>
      </c>
    </row>
    <row r="9151" spans="1:22" x14ac:dyDescent="0.35">
      <c r="A9151" t="s">
        <v>9292</v>
      </c>
      <c r="B9151" s="1">
        <v>45276</v>
      </c>
      <c r="C9151" t="s">
        <v>94</v>
      </c>
      <c r="D9151" t="s">
        <v>39</v>
      </c>
      <c r="E9151">
        <v>7306561981</v>
      </c>
      <c r="F9151" t="s">
        <v>140</v>
      </c>
      <c r="G9151" t="s">
        <v>11367</v>
      </c>
      <c r="H9151" t="s">
        <v>121</v>
      </c>
      <c r="I9151" t="s">
        <v>17</v>
      </c>
      <c r="J9151" t="s">
        <v>19</v>
      </c>
      <c r="K9151">
        <v>3340.98</v>
      </c>
      <c r="L9151">
        <v>798.55</v>
      </c>
      <c r="M9151" t="s">
        <v>19</v>
      </c>
      <c r="N9151">
        <v>0.23901669570006401</v>
      </c>
      <c r="O9151" t="s">
        <v>11351</v>
      </c>
      <c r="P9151" t="s">
        <v>11354</v>
      </c>
      <c r="R9151" t="s">
        <v>11353</v>
      </c>
      <c r="S9151">
        <f>IF(SalesData[[#This Row],[Return Status]]="Returned",1,0)</f>
        <v>0</v>
      </c>
      <c r="U9151" s="2">
        <f>EOMONTH(SalesData[[#This Row],[Order Date]],0)</f>
        <v>45291</v>
      </c>
      <c r="V9151" s="9" t="str">
        <f>"Q"&amp;INT((MONTH(SalesData[[#This Row],[Order Date]])+2)/3)&amp;"-"&amp;YEAR(SalesData[[#This Row],[Order Date]])</f>
        <v>Q4-2023</v>
      </c>
    </row>
    <row r="9152" spans="1:22" x14ac:dyDescent="0.35">
      <c r="A9152" t="s">
        <v>9293</v>
      </c>
      <c r="B9152" s="1">
        <v>45286</v>
      </c>
      <c r="C9152" t="s">
        <v>97</v>
      </c>
      <c r="D9152" t="s">
        <v>72</v>
      </c>
      <c r="E9152">
        <v>1299875996</v>
      </c>
      <c r="F9152" t="s">
        <v>28</v>
      </c>
      <c r="G9152" t="s">
        <v>29</v>
      </c>
      <c r="H9152" t="s">
        <v>30</v>
      </c>
      <c r="I9152" t="s">
        <v>31</v>
      </c>
      <c r="J9152" t="s">
        <v>19</v>
      </c>
      <c r="K9152">
        <v>86.51</v>
      </c>
      <c r="L9152">
        <v>16.89</v>
      </c>
      <c r="M9152" t="s">
        <v>19</v>
      </c>
      <c r="N9152">
        <v>0.19523754479250999</v>
      </c>
      <c r="O9152" t="s">
        <v>11361</v>
      </c>
      <c r="P9152" t="s">
        <v>11352</v>
      </c>
      <c r="R9152" t="s">
        <v>11353</v>
      </c>
      <c r="S9152">
        <f>IF(SalesData[[#This Row],[Return Status]]="Returned",1,0)</f>
        <v>0</v>
      </c>
      <c r="T9152">
        <v>2788.38</v>
      </c>
      <c r="U9152" s="2">
        <f>EOMONTH(SalesData[[#This Row],[Order Date]],0)</f>
        <v>45291</v>
      </c>
      <c r="V9152" s="9" t="str">
        <f>"Q"&amp;INT((MONTH(SalesData[[#This Row],[Order Date]])+2)/3)&amp;"-"&amp;YEAR(SalesData[[#This Row],[Order Date]])</f>
        <v>Q4-2023</v>
      </c>
    </row>
    <row r="9153" spans="1:22" x14ac:dyDescent="0.35">
      <c r="A9153" t="s">
        <v>9294</v>
      </c>
      <c r="B9153" s="1">
        <v>45277</v>
      </c>
      <c r="C9153" t="s">
        <v>194</v>
      </c>
      <c r="D9153" t="s">
        <v>72</v>
      </c>
      <c r="E9153">
        <v>8905444307</v>
      </c>
      <c r="F9153" t="s">
        <v>238</v>
      </c>
      <c r="G9153" t="s">
        <v>11374</v>
      </c>
      <c r="H9153" t="s">
        <v>75</v>
      </c>
      <c r="I9153" t="s">
        <v>36</v>
      </c>
      <c r="J9153" t="s">
        <v>18</v>
      </c>
      <c r="K9153">
        <v>3689.28</v>
      </c>
      <c r="L9153">
        <v>1063.83</v>
      </c>
      <c r="M9153" t="s">
        <v>19</v>
      </c>
      <c r="N9153">
        <v>0.28835707780379899</v>
      </c>
      <c r="O9153" t="s">
        <v>11351</v>
      </c>
      <c r="P9153" t="s">
        <v>11354</v>
      </c>
      <c r="R9153" t="s">
        <v>11353</v>
      </c>
      <c r="S9153">
        <f>IF(SalesData[[#This Row],[Return Status]]="Returned",1,0)</f>
        <v>0</v>
      </c>
      <c r="U9153" s="2">
        <f>EOMONTH(SalesData[[#This Row],[Order Date]],0)</f>
        <v>45291</v>
      </c>
      <c r="V9153" s="9" t="str">
        <f>"Q"&amp;INT((MONTH(SalesData[[#This Row],[Order Date]])+2)/3)&amp;"-"&amp;YEAR(SalesData[[#This Row],[Order Date]])</f>
        <v>Q4-2023</v>
      </c>
    </row>
    <row r="9154" spans="1:22" x14ac:dyDescent="0.35">
      <c r="A9154" t="s">
        <v>9295</v>
      </c>
      <c r="B9154" s="1">
        <v>45284</v>
      </c>
      <c r="C9154" t="s">
        <v>176</v>
      </c>
      <c r="D9154" t="s">
        <v>27</v>
      </c>
      <c r="E9154">
        <v>6388972259</v>
      </c>
      <c r="F9154" t="s">
        <v>114</v>
      </c>
      <c r="G9154" t="s">
        <v>11378</v>
      </c>
      <c r="H9154" t="s">
        <v>60</v>
      </c>
      <c r="I9154" t="s">
        <v>31</v>
      </c>
      <c r="J9154" t="s">
        <v>65</v>
      </c>
      <c r="K9154">
        <v>249.28</v>
      </c>
      <c r="L9154">
        <v>7.6</v>
      </c>
      <c r="M9154" t="s">
        <v>65</v>
      </c>
      <c r="N9154">
        <v>3.0487804878048801E-2</v>
      </c>
      <c r="O9154" t="s">
        <v>11361</v>
      </c>
      <c r="P9154" t="s">
        <v>11356</v>
      </c>
      <c r="Q9154" t="s">
        <v>11373</v>
      </c>
      <c r="R9154" t="s">
        <v>11360</v>
      </c>
      <c r="S9154">
        <f>IF(SalesData[[#This Row],[Return Status]]="Returned",1,0)</f>
        <v>1</v>
      </c>
      <c r="U9154" s="2">
        <f>EOMONTH(SalesData[[#This Row],[Order Date]],0)</f>
        <v>45291</v>
      </c>
      <c r="V9154" s="9" t="str">
        <f>"Q"&amp;INT((MONTH(SalesData[[#This Row],[Order Date]])+2)/3)&amp;"-"&amp;YEAR(SalesData[[#This Row],[Order Date]])</f>
        <v>Q4-2023</v>
      </c>
    </row>
    <row r="9155" spans="1:22" x14ac:dyDescent="0.35">
      <c r="A9155" t="s">
        <v>9296</v>
      </c>
      <c r="B9155" s="1">
        <v>45283</v>
      </c>
      <c r="C9155" t="s">
        <v>188</v>
      </c>
      <c r="D9155" t="s">
        <v>27</v>
      </c>
      <c r="E9155">
        <v>7694705237</v>
      </c>
      <c r="F9155" t="s">
        <v>127</v>
      </c>
      <c r="G9155" t="s">
        <v>11370</v>
      </c>
      <c r="H9155" t="s">
        <v>30</v>
      </c>
      <c r="I9155" t="s">
        <v>31</v>
      </c>
      <c r="J9155" t="s">
        <v>43</v>
      </c>
      <c r="K9155">
        <v>1263.33</v>
      </c>
      <c r="L9155">
        <v>85.1</v>
      </c>
      <c r="M9155" t="s">
        <v>43</v>
      </c>
      <c r="N9155">
        <v>6.7361655307797599E-2</v>
      </c>
      <c r="O9155" t="s">
        <v>11351</v>
      </c>
      <c r="P9155" t="s">
        <v>11356</v>
      </c>
      <c r="R9155" t="s">
        <v>11353</v>
      </c>
      <c r="S9155">
        <f>IF(SalesData[[#This Row],[Return Status]]="Returned",1,0)</f>
        <v>0</v>
      </c>
      <c r="U9155" s="2">
        <f>EOMONTH(SalesData[[#This Row],[Order Date]],0)</f>
        <v>45291</v>
      </c>
      <c r="V9155" s="9" t="str">
        <f>"Q"&amp;INT((MONTH(SalesData[[#This Row],[Order Date]])+2)/3)&amp;"-"&amp;YEAR(SalesData[[#This Row],[Order Date]])</f>
        <v>Q4-2023</v>
      </c>
    </row>
    <row r="9156" spans="1:22" x14ac:dyDescent="0.35">
      <c r="A9156" t="s">
        <v>9297</v>
      </c>
      <c r="B9156" s="1">
        <v>45266</v>
      </c>
      <c r="C9156" t="s">
        <v>106</v>
      </c>
      <c r="D9156" t="s">
        <v>13</v>
      </c>
      <c r="E9156">
        <v>3999180800</v>
      </c>
      <c r="F9156" t="s">
        <v>222</v>
      </c>
      <c r="G9156" t="s">
        <v>164</v>
      </c>
      <c r="H9156" t="s">
        <v>165</v>
      </c>
      <c r="I9156" t="s">
        <v>36</v>
      </c>
      <c r="J9156" t="s">
        <v>18</v>
      </c>
      <c r="K9156">
        <v>3322.27</v>
      </c>
      <c r="L9156">
        <v>325.20999999999998</v>
      </c>
      <c r="M9156" t="s">
        <v>19</v>
      </c>
      <c r="N9156">
        <v>9.7887889906599995E-2</v>
      </c>
      <c r="O9156" t="s">
        <v>11351</v>
      </c>
      <c r="P9156" t="s">
        <v>11356</v>
      </c>
      <c r="R9156" t="s">
        <v>11353</v>
      </c>
      <c r="S9156">
        <f>IF(SalesData[[#This Row],[Return Status]]="Returned",1,0)</f>
        <v>0</v>
      </c>
      <c r="U9156" s="2">
        <f>EOMONTH(SalesData[[#This Row],[Order Date]],0)</f>
        <v>45291</v>
      </c>
      <c r="V9156" s="9" t="str">
        <f>"Q"&amp;INT((MONTH(SalesData[[#This Row],[Order Date]])+2)/3)&amp;"-"&amp;YEAR(SalesData[[#This Row],[Order Date]])</f>
        <v>Q4-2023</v>
      </c>
    </row>
    <row r="9157" spans="1:22" x14ac:dyDescent="0.35">
      <c r="A9157" t="s">
        <v>9298</v>
      </c>
      <c r="B9157" s="1">
        <v>45266</v>
      </c>
      <c r="C9157" t="s">
        <v>139</v>
      </c>
      <c r="D9157" t="s">
        <v>145</v>
      </c>
      <c r="E9157">
        <v>5156266784</v>
      </c>
      <c r="F9157" t="s">
        <v>159</v>
      </c>
      <c r="G9157" t="s">
        <v>84</v>
      </c>
      <c r="H9157" t="s">
        <v>85</v>
      </c>
      <c r="I9157" t="s">
        <v>31</v>
      </c>
      <c r="J9157" t="s">
        <v>18</v>
      </c>
      <c r="K9157">
        <v>4474.33</v>
      </c>
      <c r="L9157">
        <v>472.11</v>
      </c>
      <c r="M9157" t="s">
        <v>19</v>
      </c>
      <c r="N9157">
        <v>0.105515239153125</v>
      </c>
      <c r="O9157" t="s">
        <v>11351</v>
      </c>
      <c r="P9157" t="s">
        <v>11352</v>
      </c>
      <c r="R9157" t="s">
        <v>11353</v>
      </c>
      <c r="S9157">
        <f>IF(SalesData[[#This Row],[Return Status]]="Returned",1,0)</f>
        <v>0</v>
      </c>
      <c r="T9157">
        <v>847.14</v>
      </c>
      <c r="U9157" s="2">
        <f>EOMONTH(SalesData[[#This Row],[Order Date]],0)</f>
        <v>45291</v>
      </c>
      <c r="V9157" s="9" t="str">
        <f>"Q"&amp;INT((MONTH(SalesData[[#This Row],[Order Date]])+2)/3)&amp;"-"&amp;YEAR(SalesData[[#This Row],[Order Date]])</f>
        <v>Q4-2023</v>
      </c>
    </row>
    <row r="9158" spans="1:22" x14ac:dyDescent="0.35">
      <c r="A9158" t="s">
        <v>9299</v>
      </c>
      <c r="B9158" s="1">
        <v>45288</v>
      </c>
      <c r="C9158" t="s">
        <v>52</v>
      </c>
      <c r="D9158" t="s">
        <v>80</v>
      </c>
      <c r="E9158">
        <v>3469051135</v>
      </c>
      <c r="F9158" t="s">
        <v>73</v>
      </c>
      <c r="G9158" t="s">
        <v>74</v>
      </c>
      <c r="H9158" t="s">
        <v>75</v>
      </c>
      <c r="I9158" t="s">
        <v>36</v>
      </c>
      <c r="J9158" t="s">
        <v>65</v>
      </c>
      <c r="K9158">
        <v>1679.87</v>
      </c>
      <c r="L9158">
        <v>173.91</v>
      </c>
      <c r="M9158" t="s">
        <v>65</v>
      </c>
      <c r="N9158">
        <v>0.103525868073125</v>
      </c>
      <c r="O9158" t="s">
        <v>11351</v>
      </c>
      <c r="P9158" t="s">
        <v>11352</v>
      </c>
      <c r="R9158" t="s">
        <v>11353</v>
      </c>
      <c r="S9158">
        <f>IF(SalesData[[#This Row],[Return Status]]="Returned",1,0)</f>
        <v>0</v>
      </c>
      <c r="T9158">
        <v>2420.2800000000002</v>
      </c>
      <c r="U9158" s="2">
        <f>EOMONTH(SalesData[[#This Row],[Order Date]],0)</f>
        <v>45291</v>
      </c>
      <c r="V9158" s="9" t="str">
        <f>"Q"&amp;INT((MONTH(SalesData[[#This Row],[Order Date]])+2)/3)&amp;"-"&amp;YEAR(SalesData[[#This Row],[Order Date]])</f>
        <v>Q4-2023</v>
      </c>
    </row>
    <row r="9159" spans="1:22" x14ac:dyDescent="0.35">
      <c r="A9159" t="s">
        <v>9300</v>
      </c>
      <c r="B9159" s="1">
        <v>45273</v>
      </c>
      <c r="C9159" t="s">
        <v>97</v>
      </c>
      <c r="D9159" t="s">
        <v>145</v>
      </c>
      <c r="E9159">
        <v>2130001372</v>
      </c>
      <c r="F9159" t="s">
        <v>120</v>
      </c>
      <c r="G9159" t="s">
        <v>141</v>
      </c>
      <c r="H9159" t="s">
        <v>121</v>
      </c>
      <c r="I9159" t="s">
        <v>17</v>
      </c>
      <c r="J9159" t="s">
        <v>65</v>
      </c>
      <c r="K9159">
        <v>3701.97</v>
      </c>
      <c r="L9159">
        <v>673.59</v>
      </c>
      <c r="M9159" t="s">
        <v>65</v>
      </c>
      <c r="N9159">
        <v>0.18195447288875899</v>
      </c>
      <c r="O9159" t="s">
        <v>11351</v>
      </c>
      <c r="P9159" t="s">
        <v>11352</v>
      </c>
      <c r="R9159" t="s">
        <v>11353</v>
      </c>
      <c r="S9159">
        <f>IF(SalesData[[#This Row],[Return Status]]="Returned",1,0)</f>
        <v>0</v>
      </c>
      <c r="T9159">
        <v>2793.38</v>
      </c>
      <c r="U9159" s="2">
        <f>EOMONTH(SalesData[[#This Row],[Order Date]],0)</f>
        <v>45291</v>
      </c>
      <c r="V9159" s="9" t="str">
        <f>"Q"&amp;INT((MONTH(SalesData[[#This Row],[Order Date]])+2)/3)&amp;"-"&amp;YEAR(SalesData[[#This Row],[Order Date]])</f>
        <v>Q4-2023</v>
      </c>
    </row>
    <row r="9160" spans="1:22" x14ac:dyDescent="0.35">
      <c r="A9160" t="s">
        <v>9301</v>
      </c>
      <c r="B9160" s="1">
        <v>45283</v>
      </c>
      <c r="C9160" t="s">
        <v>38</v>
      </c>
      <c r="D9160" t="s">
        <v>13</v>
      </c>
      <c r="E9160">
        <v>6756665646</v>
      </c>
      <c r="F9160" t="s">
        <v>120</v>
      </c>
      <c r="G9160" t="s">
        <v>141</v>
      </c>
      <c r="H9160" t="s">
        <v>121</v>
      </c>
      <c r="I9160" t="s">
        <v>17</v>
      </c>
      <c r="J9160" t="s">
        <v>62</v>
      </c>
      <c r="K9160">
        <v>4602.32</v>
      </c>
      <c r="L9160">
        <v>438.49</v>
      </c>
      <c r="M9160" t="s">
        <v>62</v>
      </c>
      <c r="N9160">
        <v>9.5275860870169801E-2</v>
      </c>
      <c r="O9160" t="s">
        <v>11351</v>
      </c>
      <c r="P9160" t="s">
        <v>11356</v>
      </c>
      <c r="R9160" t="s">
        <v>11353</v>
      </c>
      <c r="S9160">
        <f>IF(SalesData[[#This Row],[Return Status]]="Returned",1,0)</f>
        <v>0</v>
      </c>
      <c r="T9160">
        <v>2793.38</v>
      </c>
      <c r="U9160" s="2">
        <f>EOMONTH(SalesData[[#This Row],[Order Date]],0)</f>
        <v>45291</v>
      </c>
      <c r="V9160" s="9" t="str">
        <f>"Q"&amp;INT((MONTH(SalesData[[#This Row],[Order Date]])+2)/3)&amp;"-"&amp;YEAR(SalesData[[#This Row],[Order Date]])</f>
        <v>Q4-2023</v>
      </c>
    </row>
    <row r="9161" spans="1:22" x14ac:dyDescent="0.35">
      <c r="A9161" t="s">
        <v>9302</v>
      </c>
      <c r="B9161" s="1">
        <v>45284</v>
      </c>
      <c r="C9161" t="s">
        <v>67</v>
      </c>
      <c r="D9161" t="s">
        <v>46</v>
      </c>
      <c r="E9161">
        <v>2333237695</v>
      </c>
      <c r="F9161" t="s">
        <v>73</v>
      </c>
      <c r="G9161" t="s">
        <v>11374</v>
      </c>
      <c r="H9161" t="s">
        <v>75</v>
      </c>
      <c r="I9161" t="s">
        <v>36</v>
      </c>
      <c r="J9161" t="s">
        <v>18</v>
      </c>
      <c r="K9161">
        <v>2992.03</v>
      </c>
      <c r="L9161">
        <v>592.55999999999995</v>
      </c>
      <c r="M9161" t="s">
        <v>19</v>
      </c>
      <c r="N9161">
        <v>0.19804614258546899</v>
      </c>
      <c r="O9161" t="s">
        <v>11351</v>
      </c>
      <c r="P9161" t="s">
        <v>11352</v>
      </c>
      <c r="R9161" t="s">
        <v>11353</v>
      </c>
      <c r="S9161">
        <f>IF(SalesData[[#This Row],[Return Status]]="Returned",1,0)</f>
        <v>0</v>
      </c>
      <c r="U9161" s="2">
        <f>EOMONTH(SalesData[[#This Row],[Order Date]],0)</f>
        <v>45291</v>
      </c>
      <c r="V9161" s="9" t="str">
        <f>"Q"&amp;INT((MONTH(SalesData[[#This Row],[Order Date]])+2)/3)&amp;"-"&amp;YEAR(SalesData[[#This Row],[Order Date]])</f>
        <v>Q4-2023</v>
      </c>
    </row>
    <row r="9162" spans="1:22" x14ac:dyDescent="0.35">
      <c r="A9162" t="s">
        <v>9303</v>
      </c>
      <c r="B9162" s="1">
        <v>45262</v>
      </c>
      <c r="C9162" t="s">
        <v>49</v>
      </c>
      <c r="D9162" t="s">
        <v>27</v>
      </c>
      <c r="E9162">
        <v>7785684267</v>
      </c>
      <c r="F9162" t="s">
        <v>28</v>
      </c>
      <c r="G9162" t="s">
        <v>29</v>
      </c>
      <c r="H9162" t="s">
        <v>30</v>
      </c>
      <c r="I9162" t="s">
        <v>31</v>
      </c>
      <c r="J9162" t="s">
        <v>43</v>
      </c>
      <c r="K9162">
        <v>1252.01</v>
      </c>
      <c r="L9162">
        <v>324.36</v>
      </c>
      <c r="M9162" t="s">
        <v>43</v>
      </c>
      <c r="N9162">
        <v>0.259071413167626</v>
      </c>
      <c r="O9162" t="s">
        <v>11351</v>
      </c>
      <c r="P9162" t="s">
        <v>11354</v>
      </c>
      <c r="R9162" t="s">
        <v>11353</v>
      </c>
      <c r="S9162">
        <f>IF(SalesData[[#This Row],[Return Status]]="Returned",1,0)</f>
        <v>0</v>
      </c>
      <c r="T9162">
        <v>2788.38</v>
      </c>
      <c r="U9162" s="2">
        <f>EOMONTH(SalesData[[#This Row],[Order Date]],0)</f>
        <v>45291</v>
      </c>
      <c r="V9162" s="9" t="str">
        <f>"Q"&amp;INT((MONTH(SalesData[[#This Row],[Order Date]])+2)/3)&amp;"-"&amp;YEAR(SalesData[[#This Row],[Order Date]])</f>
        <v>Q4-2023</v>
      </c>
    </row>
    <row r="9163" spans="1:22" x14ac:dyDescent="0.35">
      <c r="A9163" t="s">
        <v>9304</v>
      </c>
      <c r="B9163" s="1">
        <v>45286</v>
      </c>
      <c r="C9163" t="s">
        <v>149</v>
      </c>
      <c r="D9163" t="s">
        <v>80</v>
      </c>
      <c r="E9163">
        <v>4180014225</v>
      </c>
      <c r="F9163" t="s">
        <v>152</v>
      </c>
      <c r="G9163" t="s">
        <v>23</v>
      </c>
      <c r="H9163" t="s">
        <v>24</v>
      </c>
      <c r="I9163" t="s">
        <v>17</v>
      </c>
      <c r="J9163" t="s">
        <v>62</v>
      </c>
      <c r="K9163">
        <v>2358.92</v>
      </c>
      <c r="L9163">
        <v>237.3</v>
      </c>
      <c r="M9163" t="s">
        <v>62</v>
      </c>
      <c r="N9163">
        <v>0.10059688331948501</v>
      </c>
      <c r="O9163" t="s">
        <v>11351</v>
      </c>
      <c r="P9163" t="s">
        <v>11352</v>
      </c>
      <c r="R9163" t="s">
        <v>11353</v>
      </c>
      <c r="S9163">
        <f>IF(SalesData[[#This Row],[Return Status]]="Returned",1,0)</f>
        <v>0</v>
      </c>
      <c r="T9163">
        <v>2821.33</v>
      </c>
      <c r="U9163" s="2">
        <f>EOMONTH(SalesData[[#This Row],[Order Date]],0)</f>
        <v>45291</v>
      </c>
      <c r="V9163" s="9" t="str">
        <f>"Q"&amp;INT((MONTH(SalesData[[#This Row],[Order Date]])+2)/3)&amp;"-"&amp;YEAR(SalesData[[#This Row],[Order Date]])</f>
        <v>Q4-2023</v>
      </c>
    </row>
    <row r="9164" spans="1:22" x14ac:dyDescent="0.35">
      <c r="A9164" t="s">
        <v>9305</v>
      </c>
      <c r="B9164" s="1">
        <v>45272</v>
      </c>
      <c r="C9164" t="s">
        <v>184</v>
      </c>
      <c r="D9164" t="s">
        <v>80</v>
      </c>
      <c r="E9164">
        <v>759164468</v>
      </c>
      <c r="F9164" t="s">
        <v>312</v>
      </c>
      <c r="G9164" t="s">
        <v>141</v>
      </c>
      <c r="H9164" t="s">
        <v>121</v>
      </c>
      <c r="I9164" t="s">
        <v>17</v>
      </c>
      <c r="J9164" t="s">
        <v>19</v>
      </c>
      <c r="K9164">
        <v>4271.03</v>
      </c>
      <c r="L9164">
        <v>856.66</v>
      </c>
      <c r="M9164" t="s">
        <v>19</v>
      </c>
      <c r="N9164">
        <v>0.200574568663765</v>
      </c>
      <c r="O9164" t="s">
        <v>11351</v>
      </c>
      <c r="P9164" t="s">
        <v>11354</v>
      </c>
      <c r="R9164" t="s">
        <v>11353</v>
      </c>
      <c r="S9164">
        <f>IF(SalesData[[#This Row],[Return Status]]="Returned",1,0)</f>
        <v>0</v>
      </c>
      <c r="T9164">
        <v>2793.38</v>
      </c>
      <c r="U9164" s="2">
        <f>EOMONTH(SalesData[[#This Row],[Order Date]],0)</f>
        <v>45291</v>
      </c>
      <c r="V9164" s="9" t="str">
        <f>"Q"&amp;INT((MONTH(SalesData[[#This Row],[Order Date]])+2)/3)&amp;"-"&amp;YEAR(SalesData[[#This Row],[Order Date]])</f>
        <v>Q4-2023</v>
      </c>
    </row>
    <row r="9165" spans="1:22" x14ac:dyDescent="0.35">
      <c r="A9165" t="s">
        <v>9306</v>
      </c>
      <c r="B9165" s="1">
        <v>45272</v>
      </c>
      <c r="C9165" t="s">
        <v>71</v>
      </c>
      <c r="D9165" t="s">
        <v>39</v>
      </c>
      <c r="E9165">
        <v>5443054211</v>
      </c>
      <c r="F9165" t="s">
        <v>83</v>
      </c>
      <c r="G9165" t="s">
        <v>84</v>
      </c>
      <c r="H9165" t="s">
        <v>85</v>
      </c>
      <c r="I9165" t="s">
        <v>31</v>
      </c>
      <c r="J9165" t="s">
        <v>65</v>
      </c>
      <c r="K9165">
        <v>1895.66</v>
      </c>
      <c r="L9165">
        <v>414.18</v>
      </c>
      <c r="M9165" t="s">
        <v>65</v>
      </c>
      <c r="N9165">
        <v>0.21848854752434499</v>
      </c>
      <c r="O9165" t="s">
        <v>11351</v>
      </c>
      <c r="P9165" t="s">
        <v>11354</v>
      </c>
      <c r="R9165" t="s">
        <v>11353</v>
      </c>
      <c r="S9165">
        <f>IF(SalesData[[#This Row],[Return Status]]="Returned",1,0)</f>
        <v>0</v>
      </c>
      <c r="T9165">
        <v>847.14</v>
      </c>
      <c r="U9165" s="2">
        <f>EOMONTH(SalesData[[#This Row],[Order Date]],0)</f>
        <v>45291</v>
      </c>
      <c r="V9165" s="9" t="str">
        <f>"Q"&amp;INT((MONTH(SalesData[[#This Row],[Order Date]])+2)/3)&amp;"-"&amp;YEAR(SalesData[[#This Row],[Order Date]])</f>
        <v>Q4-2023</v>
      </c>
    </row>
    <row r="9166" spans="1:22" x14ac:dyDescent="0.35">
      <c r="A9166" t="s">
        <v>9307</v>
      </c>
      <c r="B9166" s="1">
        <v>45266</v>
      </c>
      <c r="C9166" t="s">
        <v>94</v>
      </c>
      <c r="D9166" t="s">
        <v>27</v>
      </c>
      <c r="E9166">
        <v>5646932434</v>
      </c>
      <c r="F9166" t="s">
        <v>120</v>
      </c>
      <c r="G9166" t="s">
        <v>141</v>
      </c>
      <c r="H9166" t="s">
        <v>121</v>
      </c>
      <c r="I9166" t="s">
        <v>17</v>
      </c>
      <c r="J9166" t="s">
        <v>19</v>
      </c>
      <c r="K9166">
        <v>3268.76</v>
      </c>
      <c r="L9166">
        <v>616.36</v>
      </c>
      <c r="M9166" t="s">
        <v>19</v>
      </c>
      <c r="N9166">
        <v>0.18856079981399701</v>
      </c>
      <c r="O9166" t="s">
        <v>11351</v>
      </c>
      <c r="P9166" t="s">
        <v>11352</v>
      </c>
      <c r="Q9166" t="s">
        <v>11366</v>
      </c>
      <c r="R9166" t="s">
        <v>11360</v>
      </c>
      <c r="S9166">
        <f>IF(SalesData[[#This Row],[Return Status]]="Returned",1,0)</f>
        <v>1</v>
      </c>
      <c r="T9166">
        <v>2793.38</v>
      </c>
      <c r="U9166" s="2">
        <f>EOMONTH(SalesData[[#This Row],[Order Date]],0)</f>
        <v>45291</v>
      </c>
      <c r="V9166" s="9" t="str">
        <f>"Q"&amp;INT((MONTH(SalesData[[#This Row],[Order Date]])+2)/3)&amp;"-"&amp;YEAR(SalesData[[#This Row],[Order Date]])</f>
        <v>Q4-2023</v>
      </c>
    </row>
    <row r="9167" spans="1:22" x14ac:dyDescent="0.35">
      <c r="A9167" t="s">
        <v>9308</v>
      </c>
      <c r="B9167" s="1">
        <v>45279</v>
      </c>
      <c r="C9167" t="s">
        <v>111</v>
      </c>
      <c r="D9167" t="s">
        <v>13</v>
      </c>
      <c r="E9167">
        <v>2670840423</v>
      </c>
      <c r="F9167" t="s">
        <v>154</v>
      </c>
      <c r="G9167" t="s">
        <v>29</v>
      </c>
      <c r="H9167" t="s">
        <v>30</v>
      </c>
      <c r="I9167" t="s">
        <v>31</v>
      </c>
      <c r="J9167" t="s">
        <v>62</v>
      </c>
      <c r="K9167">
        <v>4368.8999999999996</v>
      </c>
      <c r="L9167">
        <v>155.18</v>
      </c>
      <c r="M9167" t="s">
        <v>62</v>
      </c>
      <c r="N9167">
        <v>3.5519238252191603E-2</v>
      </c>
      <c r="O9167" t="s">
        <v>11351</v>
      </c>
      <c r="P9167" t="s">
        <v>11356</v>
      </c>
      <c r="R9167" t="s">
        <v>11353</v>
      </c>
      <c r="S9167">
        <f>IF(SalesData[[#This Row],[Return Status]]="Returned",1,0)</f>
        <v>0</v>
      </c>
      <c r="T9167">
        <v>2788.38</v>
      </c>
      <c r="U9167" s="2">
        <f>EOMONTH(SalesData[[#This Row],[Order Date]],0)</f>
        <v>45291</v>
      </c>
      <c r="V9167" s="9" t="str">
        <f>"Q"&amp;INT((MONTH(SalesData[[#This Row],[Order Date]])+2)/3)&amp;"-"&amp;YEAR(SalesData[[#This Row],[Order Date]])</f>
        <v>Q4-2023</v>
      </c>
    </row>
    <row r="9168" spans="1:22" x14ac:dyDescent="0.35">
      <c r="A9168" t="s">
        <v>9309</v>
      </c>
      <c r="B9168" s="1">
        <v>45282</v>
      </c>
      <c r="C9168" t="s">
        <v>97</v>
      </c>
      <c r="D9168" t="s">
        <v>39</v>
      </c>
      <c r="E9168">
        <v>7895321339</v>
      </c>
      <c r="F9168" t="s">
        <v>109</v>
      </c>
      <c r="G9168" t="s">
        <v>280</v>
      </c>
      <c r="H9168" t="s">
        <v>60</v>
      </c>
      <c r="I9168" t="s">
        <v>31</v>
      </c>
      <c r="J9168" t="s">
        <v>42</v>
      </c>
      <c r="K9168">
        <v>4307.54</v>
      </c>
      <c r="L9168">
        <v>1006.31</v>
      </c>
      <c r="M9168" t="s">
        <v>43</v>
      </c>
      <c r="N9168">
        <v>0.23361593856354201</v>
      </c>
      <c r="O9168" t="s">
        <v>11351</v>
      </c>
      <c r="P9168" t="s">
        <v>11354</v>
      </c>
      <c r="R9168" t="s">
        <v>11353</v>
      </c>
      <c r="S9168">
        <f>IF(SalesData[[#This Row],[Return Status]]="Returned",1,0)</f>
        <v>0</v>
      </c>
      <c r="U9168" s="2">
        <f>EOMONTH(SalesData[[#This Row],[Order Date]],0)</f>
        <v>45291</v>
      </c>
      <c r="V9168" s="9" t="str">
        <f>"Q"&amp;INT((MONTH(SalesData[[#This Row],[Order Date]])+2)/3)&amp;"-"&amp;YEAR(SalesData[[#This Row],[Order Date]])</f>
        <v>Q4-2023</v>
      </c>
    </row>
    <row r="9169" spans="1:22" x14ac:dyDescent="0.35">
      <c r="A9169" t="s">
        <v>9310</v>
      </c>
      <c r="B9169" s="1">
        <v>45276</v>
      </c>
      <c r="C9169" t="s">
        <v>92</v>
      </c>
      <c r="D9169" t="s">
        <v>46</v>
      </c>
      <c r="E9169">
        <v>3961398617</v>
      </c>
      <c r="F9169" t="s">
        <v>47</v>
      </c>
      <c r="G9169" t="s">
        <v>11368</v>
      </c>
      <c r="H9169" t="s">
        <v>24</v>
      </c>
      <c r="I9169" t="s">
        <v>17</v>
      </c>
      <c r="J9169" t="s">
        <v>19</v>
      </c>
      <c r="K9169">
        <v>4040.56</v>
      </c>
      <c r="L9169">
        <v>363.1</v>
      </c>
      <c r="M9169" t="s">
        <v>19</v>
      </c>
      <c r="N9169">
        <v>8.9863781258043396E-2</v>
      </c>
      <c r="O9169" t="s">
        <v>11351</v>
      </c>
      <c r="P9169" t="s">
        <v>11356</v>
      </c>
      <c r="R9169" t="s">
        <v>11353</v>
      </c>
      <c r="S9169">
        <f>IF(SalesData[[#This Row],[Return Status]]="Returned",1,0)</f>
        <v>0</v>
      </c>
      <c r="U9169" s="2">
        <f>EOMONTH(SalesData[[#This Row],[Order Date]],0)</f>
        <v>45291</v>
      </c>
      <c r="V9169" s="9" t="str">
        <f>"Q"&amp;INT((MONTH(SalesData[[#This Row],[Order Date]])+2)/3)&amp;"-"&amp;YEAR(SalesData[[#This Row],[Order Date]])</f>
        <v>Q4-2023</v>
      </c>
    </row>
    <row r="9170" spans="1:22" x14ac:dyDescent="0.35">
      <c r="A9170" t="s">
        <v>9311</v>
      </c>
      <c r="B9170" s="1">
        <v>45283</v>
      </c>
      <c r="C9170" t="s">
        <v>139</v>
      </c>
      <c r="D9170" t="s">
        <v>99</v>
      </c>
      <c r="E9170">
        <v>3144128066</v>
      </c>
      <c r="F9170" t="s">
        <v>50</v>
      </c>
      <c r="G9170" t="s">
        <v>11382</v>
      </c>
      <c r="H9170" t="s">
        <v>35</v>
      </c>
      <c r="I9170" t="s">
        <v>36</v>
      </c>
      <c r="J9170" t="s">
        <v>18</v>
      </c>
      <c r="K9170">
        <v>1438.99</v>
      </c>
      <c r="L9170">
        <v>346.22</v>
      </c>
      <c r="M9170" t="s">
        <v>19</v>
      </c>
      <c r="N9170">
        <v>0.24059930923772899</v>
      </c>
      <c r="O9170" t="s">
        <v>11351</v>
      </c>
      <c r="P9170" t="s">
        <v>11354</v>
      </c>
      <c r="R9170" t="s">
        <v>11353</v>
      </c>
      <c r="S9170">
        <f>IF(SalesData[[#This Row],[Return Status]]="Returned",1,0)</f>
        <v>0</v>
      </c>
      <c r="U9170" s="2">
        <f>EOMONTH(SalesData[[#This Row],[Order Date]],0)</f>
        <v>45291</v>
      </c>
      <c r="V9170" s="9" t="str">
        <f>"Q"&amp;INT((MONTH(SalesData[[#This Row],[Order Date]])+2)/3)&amp;"-"&amp;YEAR(SalesData[[#This Row],[Order Date]])</f>
        <v>Q4-2023</v>
      </c>
    </row>
    <row r="9171" spans="1:22" x14ac:dyDescent="0.35">
      <c r="A9171" t="s">
        <v>9312</v>
      </c>
      <c r="B9171" s="1">
        <v>45282</v>
      </c>
      <c r="C9171" t="s">
        <v>97</v>
      </c>
      <c r="D9171" t="s">
        <v>13</v>
      </c>
      <c r="E9171">
        <v>9056084682</v>
      </c>
      <c r="F9171" t="s">
        <v>22</v>
      </c>
      <c r="G9171" t="s">
        <v>23</v>
      </c>
      <c r="H9171" t="s">
        <v>24</v>
      </c>
      <c r="I9171" t="s">
        <v>17</v>
      </c>
      <c r="J9171" t="s">
        <v>42</v>
      </c>
      <c r="K9171">
        <v>4847.2700000000004</v>
      </c>
      <c r="L9171">
        <v>368.96</v>
      </c>
      <c r="M9171" t="s">
        <v>43</v>
      </c>
      <c r="N9171">
        <v>7.6117072083873999E-2</v>
      </c>
      <c r="O9171" t="s">
        <v>11351</v>
      </c>
      <c r="P9171" t="s">
        <v>11356</v>
      </c>
      <c r="R9171" t="s">
        <v>11353</v>
      </c>
      <c r="S9171">
        <f>IF(SalesData[[#This Row],[Return Status]]="Returned",1,0)</f>
        <v>0</v>
      </c>
      <c r="T9171">
        <v>2821.33</v>
      </c>
      <c r="U9171" s="2">
        <f>EOMONTH(SalesData[[#This Row],[Order Date]],0)</f>
        <v>45291</v>
      </c>
      <c r="V9171" s="9" t="str">
        <f>"Q"&amp;INT((MONTH(SalesData[[#This Row],[Order Date]])+2)/3)&amp;"-"&amp;YEAR(SalesData[[#This Row],[Order Date]])</f>
        <v>Q4-2023</v>
      </c>
    </row>
    <row r="9172" spans="1:22" x14ac:dyDescent="0.35">
      <c r="A9172" t="s">
        <v>9313</v>
      </c>
      <c r="B9172" s="1">
        <v>45275</v>
      </c>
      <c r="C9172" t="s">
        <v>325</v>
      </c>
      <c r="D9172" t="s">
        <v>46</v>
      </c>
      <c r="E9172">
        <v>7410673582</v>
      </c>
      <c r="F9172" t="s">
        <v>238</v>
      </c>
      <c r="G9172" t="s">
        <v>74</v>
      </c>
      <c r="H9172" t="s">
        <v>75</v>
      </c>
      <c r="I9172" t="s">
        <v>36</v>
      </c>
      <c r="J9172" t="s">
        <v>18</v>
      </c>
      <c r="K9172">
        <v>3028.27</v>
      </c>
      <c r="L9172">
        <v>418.52</v>
      </c>
      <c r="M9172" t="s">
        <v>19</v>
      </c>
      <c r="N9172">
        <v>0.138204321279146</v>
      </c>
      <c r="O9172" t="s">
        <v>11351</v>
      </c>
      <c r="P9172" t="s">
        <v>11352</v>
      </c>
      <c r="R9172" t="s">
        <v>11353</v>
      </c>
      <c r="S9172">
        <f>IF(SalesData[[#This Row],[Return Status]]="Returned",1,0)</f>
        <v>0</v>
      </c>
      <c r="T9172">
        <v>2420.2800000000002</v>
      </c>
      <c r="U9172" s="2">
        <f>EOMONTH(SalesData[[#This Row],[Order Date]],0)</f>
        <v>45291</v>
      </c>
      <c r="V9172" s="9" t="str">
        <f>"Q"&amp;INT((MONTH(SalesData[[#This Row],[Order Date]])+2)/3)&amp;"-"&amp;YEAR(SalesData[[#This Row],[Order Date]])</f>
        <v>Q4-2023</v>
      </c>
    </row>
    <row r="9173" spans="1:22" x14ac:dyDescent="0.35">
      <c r="A9173" t="s">
        <v>9314</v>
      </c>
      <c r="B9173" s="1">
        <v>45284</v>
      </c>
      <c r="C9173" t="s">
        <v>92</v>
      </c>
      <c r="D9173" t="s">
        <v>46</v>
      </c>
      <c r="E9173">
        <v>6950814977</v>
      </c>
      <c r="F9173" t="s">
        <v>181</v>
      </c>
      <c r="G9173" t="s">
        <v>54</v>
      </c>
      <c r="H9173" t="s">
        <v>55</v>
      </c>
      <c r="I9173" t="s">
        <v>31</v>
      </c>
      <c r="J9173" t="s">
        <v>43</v>
      </c>
      <c r="K9173">
        <v>3721.92</v>
      </c>
      <c r="L9173">
        <v>500.03</v>
      </c>
      <c r="M9173" t="s">
        <v>43</v>
      </c>
      <c r="N9173">
        <v>0.134347326111254</v>
      </c>
      <c r="O9173" t="s">
        <v>11351</v>
      </c>
      <c r="P9173" t="s">
        <v>11352</v>
      </c>
      <c r="R9173" t="s">
        <v>11353</v>
      </c>
      <c r="S9173">
        <f>IF(SalesData[[#This Row],[Return Status]]="Returned",1,0)</f>
        <v>0</v>
      </c>
      <c r="U9173" s="2">
        <f>EOMONTH(SalesData[[#This Row],[Order Date]],0)</f>
        <v>45291</v>
      </c>
      <c r="V9173" s="9" t="str">
        <f>"Q"&amp;INT((MONTH(SalesData[[#This Row],[Order Date]])+2)/3)&amp;"-"&amp;YEAR(SalesData[[#This Row],[Order Date]])</f>
        <v>Q4-2023</v>
      </c>
    </row>
    <row r="9174" spans="1:22" x14ac:dyDescent="0.35">
      <c r="A9174" t="s">
        <v>9315</v>
      </c>
      <c r="B9174" s="1">
        <v>45267</v>
      </c>
      <c r="C9174" t="s">
        <v>45</v>
      </c>
      <c r="D9174" t="s">
        <v>145</v>
      </c>
      <c r="E9174">
        <v>2119219332</v>
      </c>
      <c r="F9174" t="s">
        <v>100</v>
      </c>
      <c r="G9174" t="s">
        <v>34</v>
      </c>
      <c r="H9174" t="s">
        <v>35</v>
      </c>
      <c r="I9174" t="s">
        <v>36</v>
      </c>
      <c r="J9174" t="s">
        <v>65</v>
      </c>
      <c r="K9174">
        <v>2677.85</v>
      </c>
      <c r="L9174">
        <v>618.65</v>
      </c>
      <c r="M9174" t="s">
        <v>65</v>
      </c>
      <c r="N9174">
        <v>0.23102488937020399</v>
      </c>
      <c r="O9174" t="s">
        <v>11351</v>
      </c>
      <c r="P9174" t="s">
        <v>11354</v>
      </c>
      <c r="R9174" t="s">
        <v>11353</v>
      </c>
      <c r="S9174">
        <f>IF(SalesData[[#This Row],[Return Status]]="Returned",1,0)</f>
        <v>0</v>
      </c>
      <c r="U9174" s="2">
        <f>EOMONTH(SalesData[[#This Row],[Order Date]],0)</f>
        <v>45291</v>
      </c>
      <c r="V9174" s="9" t="str">
        <f>"Q"&amp;INT((MONTH(SalesData[[#This Row],[Order Date]])+2)/3)&amp;"-"&amp;YEAR(SalesData[[#This Row],[Order Date]])</f>
        <v>Q4-2023</v>
      </c>
    </row>
    <row r="9175" spans="1:22" x14ac:dyDescent="0.35">
      <c r="A9175" t="s">
        <v>9316</v>
      </c>
      <c r="B9175" s="1">
        <v>45282</v>
      </c>
      <c r="C9175" t="s">
        <v>139</v>
      </c>
      <c r="D9175" t="s">
        <v>39</v>
      </c>
      <c r="E9175">
        <v>8389384777</v>
      </c>
      <c r="F9175" t="s">
        <v>168</v>
      </c>
      <c r="G9175" t="s">
        <v>54</v>
      </c>
      <c r="H9175" t="s">
        <v>55</v>
      </c>
      <c r="I9175" t="s">
        <v>31</v>
      </c>
      <c r="J9175" t="s">
        <v>19</v>
      </c>
      <c r="K9175">
        <v>2547.1999999999998</v>
      </c>
      <c r="L9175">
        <v>531.99</v>
      </c>
      <c r="M9175" t="s">
        <v>19</v>
      </c>
      <c r="N9175">
        <v>0.20885285804020101</v>
      </c>
      <c r="O9175" t="s">
        <v>11351</v>
      </c>
      <c r="P9175" t="s">
        <v>11354</v>
      </c>
      <c r="R9175" t="s">
        <v>11353</v>
      </c>
      <c r="S9175">
        <f>IF(SalesData[[#This Row],[Return Status]]="Returned",1,0)</f>
        <v>0</v>
      </c>
      <c r="U9175" s="2">
        <f>EOMONTH(SalesData[[#This Row],[Order Date]],0)</f>
        <v>45291</v>
      </c>
      <c r="V9175" s="9" t="str">
        <f>"Q"&amp;INT((MONTH(SalesData[[#This Row],[Order Date]])+2)/3)&amp;"-"&amp;YEAR(SalesData[[#This Row],[Order Date]])</f>
        <v>Q4-2023</v>
      </c>
    </row>
    <row r="9176" spans="1:22" x14ac:dyDescent="0.35">
      <c r="A9176" t="s">
        <v>9317</v>
      </c>
      <c r="B9176" s="1">
        <v>45284</v>
      </c>
      <c r="C9176" t="s">
        <v>132</v>
      </c>
      <c r="D9176" t="s">
        <v>145</v>
      </c>
      <c r="E9176">
        <v>7123683647</v>
      </c>
      <c r="F9176" t="s">
        <v>159</v>
      </c>
      <c r="G9176" t="s">
        <v>84</v>
      </c>
      <c r="H9176" t="s">
        <v>85</v>
      </c>
      <c r="I9176" t="s">
        <v>31</v>
      </c>
      <c r="J9176" t="s">
        <v>62</v>
      </c>
      <c r="K9176">
        <v>708.18</v>
      </c>
      <c r="L9176">
        <v>85.18</v>
      </c>
      <c r="M9176" t="s">
        <v>62</v>
      </c>
      <c r="N9176">
        <v>0.120280154762913</v>
      </c>
      <c r="O9176" t="s">
        <v>11355</v>
      </c>
      <c r="P9176" t="s">
        <v>11352</v>
      </c>
      <c r="R9176" t="s">
        <v>11353</v>
      </c>
      <c r="S9176">
        <f>IF(SalesData[[#This Row],[Return Status]]="Returned",1,0)</f>
        <v>0</v>
      </c>
      <c r="T9176">
        <v>847.14</v>
      </c>
      <c r="U9176" s="2">
        <f>EOMONTH(SalesData[[#This Row],[Order Date]],0)</f>
        <v>45291</v>
      </c>
      <c r="V9176" s="9" t="str">
        <f>"Q"&amp;INT((MONTH(SalesData[[#This Row],[Order Date]])+2)/3)&amp;"-"&amp;YEAR(SalesData[[#This Row],[Order Date]])</f>
        <v>Q4-2023</v>
      </c>
    </row>
    <row r="9177" spans="1:22" x14ac:dyDescent="0.35">
      <c r="A9177" t="s">
        <v>9318</v>
      </c>
      <c r="B9177" s="1">
        <v>45276</v>
      </c>
      <c r="C9177" t="s">
        <v>106</v>
      </c>
      <c r="D9177" t="s">
        <v>13</v>
      </c>
      <c r="E9177">
        <v>3530100649</v>
      </c>
      <c r="F9177" t="s">
        <v>357</v>
      </c>
      <c r="G9177" t="s">
        <v>164</v>
      </c>
      <c r="H9177" t="s">
        <v>165</v>
      </c>
      <c r="I9177" t="s">
        <v>36</v>
      </c>
      <c r="J9177" t="s">
        <v>42</v>
      </c>
      <c r="K9177">
        <v>2891.39</v>
      </c>
      <c r="L9177">
        <v>621.72</v>
      </c>
      <c r="M9177" t="s">
        <v>43</v>
      </c>
      <c r="N9177">
        <v>0.215024607541701</v>
      </c>
      <c r="O9177" t="s">
        <v>11351</v>
      </c>
      <c r="P9177" t="s">
        <v>11354</v>
      </c>
      <c r="R9177" t="s">
        <v>11353</v>
      </c>
      <c r="S9177">
        <f>IF(SalesData[[#This Row],[Return Status]]="Returned",1,0)</f>
        <v>0</v>
      </c>
      <c r="U9177" s="2">
        <f>EOMONTH(SalesData[[#This Row],[Order Date]],0)</f>
        <v>45291</v>
      </c>
      <c r="V9177" s="9" t="str">
        <f>"Q"&amp;INT((MONTH(SalesData[[#This Row],[Order Date]])+2)/3)&amp;"-"&amp;YEAR(SalesData[[#This Row],[Order Date]])</f>
        <v>Q4-2023</v>
      </c>
    </row>
    <row r="9178" spans="1:22" x14ac:dyDescent="0.35">
      <c r="A9178" t="s">
        <v>9319</v>
      </c>
      <c r="B9178" s="1">
        <v>45290</v>
      </c>
      <c r="C9178" t="s">
        <v>106</v>
      </c>
      <c r="D9178" t="s">
        <v>27</v>
      </c>
      <c r="E9178">
        <v>1858248865</v>
      </c>
      <c r="F9178" t="s">
        <v>181</v>
      </c>
      <c r="G9178" t="s">
        <v>54</v>
      </c>
      <c r="H9178" t="s">
        <v>55</v>
      </c>
      <c r="I9178" t="s">
        <v>31</v>
      </c>
      <c r="J9178" t="s">
        <v>42</v>
      </c>
      <c r="K9178">
        <v>124.97</v>
      </c>
      <c r="L9178">
        <v>13.48</v>
      </c>
      <c r="M9178" t="s">
        <v>43</v>
      </c>
      <c r="N9178">
        <v>0.107865887813075</v>
      </c>
      <c r="O9178" t="s">
        <v>11361</v>
      </c>
      <c r="P9178" t="s">
        <v>11352</v>
      </c>
      <c r="R9178" t="s">
        <v>11353</v>
      </c>
      <c r="S9178">
        <f>IF(SalesData[[#This Row],[Return Status]]="Returned",1,0)</f>
        <v>0</v>
      </c>
      <c r="U9178" s="2">
        <f>EOMONTH(SalesData[[#This Row],[Order Date]],0)</f>
        <v>45291</v>
      </c>
      <c r="V9178" s="9" t="str">
        <f>"Q"&amp;INT((MONTH(SalesData[[#This Row],[Order Date]])+2)/3)&amp;"-"&amp;YEAR(SalesData[[#This Row],[Order Date]])</f>
        <v>Q4-2023</v>
      </c>
    </row>
    <row r="9179" spans="1:22" x14ac:dyDescent="0.35">
      <c r="A9179" t="s">
        <v>9320</v>
      </c>
      <c r="B9179" s="1">
        <v>45265</v>
      </c>
      <c r="C9179" t="s">
        <v>87</v>
      </c>
      <c r="D9179" t="s">
        <v>145</v>
      </c>
      <c r="E9179">
        <v>4746357093</v>
      </c>
      <c r="F9179" t="s">
        <v>156</v>
      </c>
      <c r="G9179" t="s">
        <v>84</v>
      </c>
      <c r="H9179" t="s">
        <v>85</v>
      </c>
      <c r="I9179" t="s">
        <v>31</v>
      </c>
      <c r="J9179" t="s">
        <v>42</v>
      </c>
      <c r="K9179">
        <v>2859.63</v>
      </c>
      <c r="L9179">
        <v>682.84</v>
      </c>
      <c r="M9179" t="s">
        <v>43</v>
      </c>
      <c r="N9179">
        <v>0.23878613666803</v>
      </c>
      <c r="O9179" t="s">
        <v>11351</v>
      </c>
      <c r="P9179" t="s">
        <v>11354</v>
      </c>
      <c r="R9179" t="s">
        <v>11353</v>
      </c>
      <c r="S9179">
        <f>IF(SalesData[[#This Row],[Return Status]]="Returned",1,0)</f>
        <v>0</v>
      </c>
      <c r="T9179">
        <v>847.14</v>
      </c>
      <c r="U9179" s="2">
        <f>EOMONTH(SalesData[[#This Row],[Order Date]],0)</f>
        <v>45291</v>
      </c>
      <c r="V9179" s="9" t="str">
        <f>"Q"&amp;INT((MONTH(SalesData[[#This Row],[Order Date]])+2)/3)&amp;"-"&amp;YEAR(SalesData[[#This Row],[Order Date]])</f>
        <v>Q4-2023</v>
      </c>
    </row>
    <row r="9180" spans="1:22" x14ac:dyDescent="0.35">
      <c r="A9180" t="s">
        <v>9321</v>
      </c>
      <c r="B9180" s="1">
        <v>45288</v>
      </c>
      <c r="C9180" t="s">
        <v>124</v>
      </c>
      <c r="D9180" t="s">
        <v>13</v>
      </c>
      <c r="E9180">
        <v>9083354255</v>
      </c>
      <c r="F9180" t="s">
        <v>170</v>
      </c>
      <c r="G9180" t="s">
        <v>69</v>
      </c>
      <c r="H9180" t="s">
        <v>41</v>
      </c>
      <c r="I9180" t="s">
        <v>31</v>
      </c>
      <c r="J9180" t="s">
        <v>61</v>
      </c>
      <c r="K9180">
        <v>4882.7700000000004</v>
      </c>
      <c r="L9180">
        <v>1213.5999999999999</v>
      </c>
      <c r="M9180" t="s">
        <v>62</v>
      </c>
      <c r="N9180">
        <v>0.24854744335694701</v>
      </c>
      <c r="O9180" t="s">
        <v>11351</v>
      </c>
      <c r="P9180" t="s">
        <v>11354</v>
      </c>
      <c r="R9180" t="s">
        <v>11353</v>
      </c>
      <c r="S9180">
        <f>IF(SalesData[[#This Row],[Return Status]]="Returned",1,0)</f>
        <v>0</v>
      </c>
      <c r="T9180">
        <v>2081.52</v>
      </c>
      <c r="U9180" s="2">
        <f>EOMONTH(SalesData[[#This Row],[Order Date]],0)</f>
        <v>45291</v>
      </c>
      <c r="V9180" s="9" t="str">
        <f>"Q"&amp;INT((MONTH(SalesData[[#This Row],[Order Date]])+2)/3)&amp;"-"&amp;YEAR(SalesData[[#This Row],[Order Date]])</f>
        <v>Q4-2023</v>
      </c>
    </row>
    <row r="9181" spans="1:22" x14ac:dyDescent="0.35">
      <c r="A9181" t="s">
        <v>9322</v>
      </c>
      <c r="B9181" s="1">
        <v>45261</v>
      </c>
      <c r="C9181" t="s">
        <v>26</v>
      </c>
      <c r="D9181" t="s">
        <v>72</v>
      </c>
      <c r="E9181">
        <v>6801771566</v>
      </c>
      <c r="F9181" t="s">
        <v>292</v>
      </c>
      <c r="G9181" t="s">
        <v>69</v>
      </c>
      <c r="H9181" t="s">
        <v>41</v>
      </c>
      <c r="I9181" t="s">
        <v>31</v>
      </c>
      <c r="J9181" t="s">
        <v>62</v>
      </c>
      <c r="K9181">
        <v>4060.34</v>
      </c>
      <c r="L9181">
        <v>407.29</v>
      </c>
      <c r="M9181" t="s">
        <v>62</v>
      </c>
      <c r="N9181">
        <v>0.100309333701119</v>
      </c>
      <c r="O9181" t="s">
        <v>11351</v>
      </c>
      <c r="P9181" t="s">
        <v>11352</v>
      </c>
      <c r="R9181" t="s">
        <v>11353</v>
      </c>
      <c r="S9181">
        <f>IF(SalesData[[#This Row],[Return Status]]="Returned",1,0)</f>
        <v>0</v>
      </c>
      <c r="T9181">
        <v>2081.52</v>
      </c>
      <c r="U9181" s="2">
        <f>EOMONTH(SalesData[[#This Row],[Order Date]],0)</f>
        <v>45291</v>
      </c>
      <c r="V9181" s="9" t="str">
        <f>"Q"&amp;INT((MONTH(SalesData[[#This Row],[Order Date]])+2)/3)&amp;"-"&amp;YEAR(SalesData[[#This Row],[Order Date]])</f>
        <v>Q4-2023</v>
      </c>
    </row>
    <row r="9182" spans="1:22" x14ac:dyDescent="0.35">
      <c r="A9182" t="s">
        <v>9323</v>
      </c>
      <c r="B9182" s="1">
        <v>45270</v>
      </c>
      <c r="C9182" t="s">
        <v>38</v>
      </c>
      <c r="D9182" t="s">
        <v>39</v>
      </c>
      <c r="E9182">
        <v>3142397391</v>
      </c>
      <c r="F9182" t="s">
        <v>127</v>
      </c>
      <c r="G9182" t="s">
        <v>29</v>
      </c>
      <c r="H9182" t="s">
        <v>30</v>
      </c>
      <c r="I9182" t="s">
        <v>31</v>
      </c>
      <c r="J9182" t="s">
        <v>19</v>
      </c>
      <c r="K9182">
        <v>3182.72</v>
      </c>
      <c r="L9182">
        <v>883.04</v>
      </c>
      <c r="M9182" t="s">
        <v>19</v>
      </c>
      <c r="N9182">
        <v>0.27744822039010703</v>
      </c>
      <c r="O9182" t="s">
        <v>11351</v>
      </c>
      <c r="P9182" t="s">
        <v>11354</v>
      </c>
      <c r="R9182" t="s">
        <v>11353</v>
      </c>
      <c r="S9182">
        <f>IF(SalesData[[#This Row],[Return Status]]="Returned",1,0)</f>
        <v>0</v>
      </c>
      <c r="T9182">
        <v>2788.38</v>
      </c>
      <c r="U9182" s="2">
        <f>EOMONTH(SalesData[[#This Row],[Order Date]],0)</f>
        <v>45291</v>
      </c>
      <c r="V9182" s="9" t="str">
        <f>"Q"&amp;INT((MONTH(SalesData[[#This Row],[Order Date]])+2)/3)&amp;"-"&amp;YEAR(SalesData[[#This Row],[Order Date]])</f>
        <v>Q4-2023</v>
      </c>
    </row>
    <row r="9183" spans="1:22" x14ac:dyDescent="0.35">
      <c r="A9183" t="s">
        <v>9324</v>
      </c>
      <c r="B9183" s="1">
        <v>45287</v>
      </c>
      <c r="C9183" t="s">
        <v>194</v>
      </c>
      <c r="D9183" t="s">
        <v>72</v>
      </c>
      <c r="E9183">
        <v>3249622852</v>
      </c>
      <c r="F9183" t="s">
        <v>88</v>
      </c>
      <c r="G9183" t="s">
        <v>89</v>
      </c>
      <c r="H9183" t="s">
        <v>11357</v>
      </c>
      <c r="I9183" t="s">
        <v>31</v>
      </c>
      <c r="J9183" t="s">
        <v>65</v>
      </c>
      <c r="K9183">
        <v>2394.56</v>
      </c>
      <c r="L9183">
        <v>513.35</v>
      </c>
      <c r="M9183" t="s">
        <v>65</v>
      </c>
      <c r="N9183">
        <v>0.214381765334759</v>
      </c>
      <c r="O9183" t="s">
        <v>11351</v>
      </c>
      <c r="P9183" t="s">
        <v>11354</v>
      </c>
      <c r="R9183" t="s">
        <v>11353</v>
      </c>
      <c r="S9183">
        <f>IF(SalesData[[#This Row],[Return Status]]="Returned",1,0)</f>
        <v>0</v>
      </c>
      <c r="T9183">
        <v>207.68</v>
      </c>
      <c r="U9183" s="2">
        <f>EOMONTH(SalesData[[#This Row],[Order Date]],0)</f>
        <v>45291</v>
      </c>
      <c r="V9183" s="9" t="str">
        <f>"Q"&amp;INT((MONTH(SalesData[[#This Row],[Order Date]])+2)/3)&amp;"-"&amp;YEAR(SalesData[[#This Row],[Order Date]])</f>
        <v>Q4-2023</v>
      </c>
    </row>
    <row r="9184" spans="1:22" x14ac:dyDescent="0.35">
      <c r="A9184" t="s">
        <v>9325</v>
      </c>
      <c r="B9184" s="1">
        <v>45286</v>
      </c>
      <c r="C9184" t="s">
        <v>87</v>
      </c>
      <c r="D9184" t="s">
        <v>72</v>
      </c>
      <c r="E9184">
        <v>6122922153</v>
      </c>
      <c r="F9184" t="s">
        <v>116</v>
      </c>
      <c r="G9184" t="s">
        <v>74</v>
      </c>
      <c r="H9184" t="s">
        <v>75</v>
      </c>
      <c r="I9184" t="s">
        <v>36</v>
      </c>
      <c r="J9184" t="s">
        <v>62</v>
      </c>
      <c r="K9184">
        <v>947.56</v>
      </c>
      <c r="L9184">
        <v>79.03</v>
      </c>
      <c r="M9184" t="s">
        <v>62</v>
      </c>
      <c r="N9184">
        <v>8.3403689476128196E-2</v>
      </c>
      <c r="O9184" t="s">
        <v>11355</v>
      </c>
      <c r="P9184" t="s">
        <v>11356</v>
      </c>
      <c r="R9184" t="s">
        <v>11353</v>
      </c>
      <c r="S9184">
        <f>IF(SalesData[[#This Row],[Return Status]]="Returned",1,0)</f>
        <v>0</v>
      </c>
      <c r="T9184">
        <v>2420.2800000000002</v>
      </c>
      <c r="U9184" s="2">
        <f>EOMONTH(SalesData[[#This Row],[Order Date]],0)</f>
        <v>45291</v>
      </c>
      <c r="V9184" s="9" t="str">
        <f>"Q"&amp;INT((MONTH(SalesData[[#This Row],[Order Date]])+2)/3)&amp;"-"&amp;YEAR(SalesData[[#This Row],[Order Date]])</f>
        <v>Q4-2023</v>
      </c>
    </row>
    <row r="9185" spans="1:22" x14ac:dyDescent="0.35">
      <c r="A9185" t="s">
        <v>9326</v>
      </c>
      <c r="B9185" s="1">
        <v>45270</v>
      </c>
      <c r="C9185" t="s">
        <v>124</v>
      </c>
      <c r="D9185" t="s">
        <v>145</v>
      </c>
      <c r="E9185">
        <v>3158406718</v>
      </c>
      <c r="F9185" t="s">
        <v>410</v>
      </c>
      <c r="G9185" t="s">
        <v>29</v>
      </c>
      <c r="H9185" t="s">
        <v>30</v>
      </c>
      <c r="I9185" t="s">
        <v>31</v>
      </c>
      <c r="J9185" t="s">
        <v>62</v>
      </c>
      <c r="K9185">
        <v>1833.64</v>
      </c>
      <c r="L9185">
        <v>423.28</v>
      </c>
      <c r="M9185" t="s">
        <v>62</v>
      </c>
      <c r="N9185">
        <v>0.23084138653170699</v>
      </c>
      <c r="O9185" t="s">
        <v>11351</v>
      </c>
      <c r="P9185" t="s">
        <v>11354</v>
      </c>
      <c r="R9185" t="s">
        <v>11353</v>
      </c>
      <c r="S9185">
        <f>IF(SalesData[[#This Row],[Return Status]]="Returned",1,0)</f>
        <v>0</v>
      </c>
      <c r="T9185">
        <v>2788.38</v>
      </c>
      <c r="U9185" s="2">
        <f>EOMONTH(SalesData[[#This Row],[Order Date]],0)</f>
        <v>45291</v>
      </c>
      <c r="V9185" s="9" t="str">
        <f>"Q"&amp;INT((MONTH(SalesData[[#This Row],[Order Date]])+2)/3)&amp;"-"&amp;YEAR(SalesData[[#This Row],[Order Date]])</f>
        <v>Q4-2023</v>
      </c>
    </row>
    <row r="9186" spans="1:22" x14ac:dyDescent="0.35">
      <c r="A9186" t="s">
        <v>9327</v>
      </c>
      <c r="B9186" s="1">
        <v>45268</v>
      </c>
      <c r="C9186" t="s">
        <v>176</v>
      </c>
      <c r="D9186" t="s">
        <v>13</v>
      </c>
      <c r="E9186">
        <v>3844719611</v>
      </c>
      <c r="F9186" t="s">
        <v>410</v>
      </c>
      <c r="G9186" t="s">
        <v>29</v>
      </c>
      <c r="H9186" t="s">
        <v>30</v>
      </c>
      <c r="I9186" t="s">
        <v>31</v>
      </c>
      <c r="J9186" t="s">
        <v>61</v>
      </c>
      <c r="K9186">
        <v>1467.49</v>
      </c>
      <c r="L9186">
        <v>137.51</v>
      </c>
      <c r="M9186" t="s">
        <v>62</v>
      </c>
      <c r="N9186">
        <v>9.3704216042357999E-2</v>
      </c>
      <c r="O9186" t="s">
        <v>11351</v>
      </c>
      <c r="P9186" t="s">
        <v>11356</v>
      </c>
      <c r="R9186" t="s">
        <v>11353</v>
      </c>
      <c r="S9186">
        <f>IF(SalesData[[#This Row],[Return Status]]="Returned",1,0)</f>
        <v>0</v>
      </c>
      <c r="T9186">
        <v>2788.38</v>
      </c>
      <c r="U9186" s="2">
        <f>EOMONTH(SalesData[[#This Row],[Order Date]],0)</f>
        <v>45291</v>
      </c>
      <c r="V9186" s="9" t="str">
        <f>"Q"&amp;INT((MONTH(SalesData[[#This Row],[Order Date]])+2)/3)&amp;"-"&amp;YEAR(SalesData[[#This Row],[Order Date]])</f>
        <v>Q4-2023</v>
      </c>
    </row>
    <row r="9187" spans="1:22" x14ac:dyDescent="0.35">
      <c r="A9187" t="s">
        <v>9328</v>
      </c>
      <c r="B9187" s="1">
        <v>45284</v>
      </c>
      <c r="C9187" t="s">
        <v>188</v>
      </c>
      <c r="D9187" t="s">
        <v>46</v>
      </c>
      <c r="E9187">
        <v>9423360394</v>
      </c>
      <c r="F9187" t="s">
        <v>292</v>
      </c>
      <c r="G9187" t="s">
        <v>69</v>
      </c>
      <c r="H9187" t="s">
        <v>11357</v>
      </c>
      <c r="I9187" t="s">
        <v>31</v>
      </c>
      <c r="J9187" t="s">
        <v>61</v>
      </c>
      <c r="K9187">
        <v>732.7</v>
      </c>
      <c r="L9187">
        <v>36.74</v>
      </c>
      <c r="M9187" t="s">
        <v>62</v>
      </c>
      <c r="N9187">
        <v>5.0143305582093602E-2</v>
      </c>
      <c r="O9187" t="s">
        <v>11355</v>
      </c>
      <c r="P9187" t="s">
        <v>11356</v>
      </c>
      <c r="R9187" t="s">
        <v>11353</v>
      </c>
      <c r="S9187">
        <f>IF(SalesData[[#This Row],[Return Status]]="Returned",1,0)</f>
        <v>0</v>
      </c>
      <c r="T9187">
        <v>2081.52</v>
      </c>
      <c r="U9187" s="2">
        <f>EOMONTH(SalesData[[#This Row],[Order Date]],0)</f>
        <v>45291</v>
      </c>
      <c r="V9187" s="9" t="str">
        <f>"Q"&amp;INT((MONTH(SalesData[[#This Row],[Order Date]])+2)/3)&amp;"-"&amp;YEAR(SalesData[[#This Row],[Order Date]])</f>
        <v>Q4-2023</v>
      </c>
    </row>
    <row r="9188" spans="1:22" x14ac:dyDescent="0.35">
      <c r="A9188" t="s">
        <v>9329</v>
      </c>
      <c r="B9188" s="1">
        <v>45277</v>
      </c>
      <c r="C9188" t="s">
        <v>97</v>
      </c>
      <c r="D9188" t="s">
        <v>39</v>
      </c>
      <c r="E9188">
        <v>3476242225</v>
      </c>
      <c r="F9188" t="s">
        <v>185</v>
      </c>
      <c r="G9188" t="s">
        <v>164</v>
      </c>
      <c r="H9188" t="s">
        <v>165</v>
      </c>
      <c r="I9188" t="s">
        <v>36</v>
      </c>
      <c r="J9188" t="s">
        <v>18</v>
      </c>
      <c r="K9188">
        <v>3339.14</v>
      </c>
      <c r="L9188">
        <v>419.8</v>
      </c>
      <c r="M9188" t="s">
        <v>19</v>
      </c>
      <c r="N9188">
        <v>0.125720994028403</v>
      </c>
      <c r="O9188" t="s">
        <v>11351</v>
      </c>
      <c r="P9188" t="s">
        <v>11352</v>
      </c>
      <c r="R9188" t="s">
        <v>11353</v>
      </c>
      <c r="S9188">
        <f>IF(SalesData[[#This Row],[Return Status]]="Returned",1,0)</f>
        <v>0</v>
      </c>
      <c r="U9188" s="2">
        <f>EOMONTH(SalesData[[#This Row],[Order Date]],0)</f>
        <v>45291</v>
      </c>
      <c r="V9188" s="9" t="str">
        <f>"Q"&amp;INT((MONTH(SalesData[[#This Row],[Order Date]])+2)/3)&amp;"-"&amp;YEAR(SalesData[[#This Row],[Order Date]])</f>
        <v>Q4-2023</v>
      </c>
    </row>
    <row r="9189" spans="1:22" x14ac:dyDescent="0.35">
      <c r="A9189" t="s">
        <v>9330</v>
      </c>
      <c r="B9189" s="1">
        <v>45283</v>
      </c>
      <c r="C9189" t="s">
        <v>111</v>
      </c>
      <c r="D9189" t="s">
        <v>27</v>
      </c>
      <c r="E9189">
        <v>8472005092</v>
      </c>
      <c r="F9189" t="s">
        <v>33</v>
      </c>
      <c r="G9189" t="s">
        <v>34</v>
      </c>
      <c r="H9189" t="s">
        <v>35</v>
      </c>
      <c r="I9189" t="s">
        <v>36</v>
      </c>
      <c r="J9189" t="s">
        <v>19</v>
      </c>
      <c r="K9189">
        <v>94</v>
      </c>
      <c r="L9189">
        <v>21.73</v>
      </c>
      <c r="M9189" t="s">
        <v>19</v>
      </c>
      <c r="N9189">
        <v>0.23117021276595701</v>
      </c>
      <c r="O9189" t="s">
        <v>11361</v>
      </c>
      <c r="P9189" t="s">
        <v>11354</v>
      </c>
      <c r="R9189" t="s">
        <v>11353</v>
      </c>
      <c r="S9189">
        <f>IF(SalesData[[#This Row],[Return Status]]="Returned",1,0)</f>
        <v>0</v>
      </c>
      <c r="U9189" s="2">
        <f>EOMONTH(SalesData[[#This Row],[Order Date]],0)</f>
        <v>45291</v>
      </c>
      <c r="V9189" s="9" t="str">
        <f>"Q"&amp;INT((MONTH(SalesData[[#This Row],[Order Date]])+2)/3)&amp;"-"&amp;YEAR(SalesData[[#This Row],[Order Date]])</f>
        <v>Q4-2023</v>
      </c>
    </row>
    <row r="9190" spans="1:22" x14ac:dyDescent="0.35">
      <c r="A9190" t="s">
        <v>9331</v>
      </c>
      <c r="B9190" s="1">
        <v>45287</v>
      </c>
      <c r="C9190" t="s">
        <v>94</v>
      </c>
      <c r="D9190" t="s">
        <v>99</v>
      </c>
      <c r="E9190">
        <v>9388918130</v>
      </c>
      <c r="F9190" t="s">
        <v>185</v>
      </c>
      <c r="G9190" t="s">
        <v>164</v>
      </c>
      <c r="H9190" t="s">
        <v>165</v>
      </c>
      <c r="I9190" t="s">
        <v>36</v>
      </c>
      <c r="J9190" t="s">
        <v>65</v>
      </c>
      <c r="K9190">
        <v>3572.24</v>
      </c>
      <c r="L9190">
        <v>474.44</v>
      </c>
      <c r="M9190" t="s">
        <v>65</v>
      </c>
      <c r="N9190">
        <v>0.132813024880747</v>
      </c>
      <c r="O9190" t="s">
        <v>11351</v>
      </c>
      <c r="P9190" t="s">
        <v>11352</v>
      </c>
      <c r="Q9190" t="s">
        <v>11365</v>
      </c>
      <c r="R9190" t="s">
        <v>11360</v>
      </c>
      <c r="S9190">
        <f>IF(SalesData[[#This Row],[Return Status]]="Returned",1,0)</f>
        <v>1</v>
      </c>
      <c r="U9190" s="2">
        <f>EOMONTH(SalesData[[#This Row],[Order Date]],0)</f>
        <v>45291</v>
      </c>
      <c r="V9190" s="9" t="str">
        <f>"Q"&amp;INT((MONTH(SalesData[[#This Row],[Order Date]])+2)/3)&amp;"-"&amp;YEAR(SalesData[[#This Row],[Order Date]])</f>
        <v>Q4-2023</v>
      </c>
    </row>
    <row r="9191" spans="1:22" x14ac:dyDescent="0.35">
      <c r="A9191" t="s">
        <v>9332</v>
      </c>
      <c r="B9191" s="1">
        <v>45278</v>
      </c>
      <c r="C9191" t="s">
        <v>77</v>
      </c>
      <c r="D9191" t="s">
        <v>145</v>
      </c>
      <c r="E9191">
        <v>978739351</v>
      </c>
      <c r="F9191" t="s">
        <v>181</v>
      </c>
      <c r="G9191" t="s">
        <v>11371</v>
      </c>
      <c r="H9191" t="s">
        <v>11357</v>
      </c>
      <c r="I9191" t="s">
        <v>31</v>
      </c>
      <c r="J9191" t="s">
        <v>19</v>
      </c>
      <c r="K9191">
        <v>1839.8</v>
      </c>
      <c r="L9191">
        <v>290.22000000000003</v>
      </c>
      <c r="M9191" t="s">
        <v>19</v>
      </c>
      <c r="N9191">
        <v>0.15774540710946799</v>
      </c>
      <c r="O9191" t="s">
        <v>11351</v>
      </c>
      <c r="P9191" t="s">
        <v>11352</v>
      </c>
      <c r="R9191" t="s">
        <v>11353</v>
      </c>
      <c r="S9191">
        <f>IF(SalesData[[#This Row],[Return Status]]="Returned",1,0)</f>
        <v>0</v>
      </c>
      <c r="U9191" s="2">
        <f>EOMONTH(SalesData[[#This Row],[Order Date]],0)</f>
        <v>45291</v>
      </c>
      <c r="V9191" s="9" t="str">
        <f>"Q"&amp;INT((MONTH(SalesData[[#This Row],[Order Date]])+2)/3)&amp;"-"&amp;YEAR(SalesData[[#This Row],[Order Date]])</f>
        <v>Q4-2023</v>
      </c>
    </row>
    <row r="9192" spans="1:22" x14ac:dyDescent="0.35">
      <c r="A9192" t="s">
        <v>9333</v>
      </c>
      <c r="B9192" s="1">
        <v>45289</v>
      </c>
      <c r="C9192" t="s">
        <v>188</v>
      </c>
      <c r="D9192" t="s">
        <v>99</v>
      </c>
      <c r="E9192">
        <v>9991900450</v>
      </c>
      <c r="F9192" t="s">
        <v>116</v>
      </c>
      <c r="G9192" t="s">
        <v>545</v>
      </c>
      <c r="H9192" t="s">
        <v>75</v>
      </c>
      <c r="I9192" t="s">
        <v>36</v>
      </c>
      <c r="J9192" t="s">
        <v>18</v>
      </c>
      <c r="K9192">
        <v>1969.34</v>
      </c>
      <c r="L9192">
        <v>335.59</v>
      </c>
      <c r="M9192" t="s">
        <v>19</v>
      </c>
      <c r="N9192">
        <v>0.17040734459260501</v>
      </c>
      <c r="O9192" t="s">
        <v>11351</v>
      </c>
      <c r="P9192" t="s">
        <v>11352</v>
      </c>
      <c r="R9192" t="s">
        <v>11353</v>
      </c>
      <c r="S9192">
        <f>IF(SalesData[[#This Row],[Return Status]]="Returned",1,0)</f>
        <v>0</v>
      </c>
      <c r="U9192" s="2">
        <f>EOMONTH(SalesData[[#This Row],[Order Date]],0)</f>
        <v>45291</v>
      </c>
      <c r="V9192" s="9" t="str">
        <f>"Q"&amp;INT((MONTH(SalesData[[#This Row],[Order Date]])+2)/3)&amp;"-"&amp;YEAR(SalesData[[#This Row],[Order Date]])</f>
        <v>Q4-2023</v>
      </c>
    </row>
    <row r="9193" spans="1:22" x14ac:dyDescent="0.35">
      <c r="A9193" t="s">
        <v>9334</v>
      </c>
      <c r="B9193" s="1">
        <v>45269</v>
      </c>
      <c r="C9193" t="s">
        <v>149</v>
      </c>
      <c r="D9193" t="s">
        <v>99</v>
      </c>
      <c r="E9193">
        <v>2272340361</v>
      </c>
      <c r="F9193" t="s">
        <v>40</v>
      </c>
      <c r="G9193" t="s">
        <v>69</v>
      </c>
      <c r="H9193" t="s">
        <v>41</v>
      </c>
      <c r="I9193" t="s">
        <v>31</v>
      </c>
      <c r="J9193" t="s">
        <v>43</v>
      </c>
      <c r="K9193">
        <v>838.79</v>
      </c>
      <c r="L9193">
        <v>206.59</v>
      </c>
      <c r="M9193" t="s">
        <v>43</v>
      </c>
      <c r="N9193">
        <v>0.24629525864638399</v>
      </c>
      <c r="O9193" t="s">
        <v>11355</v>
      </c>
      <c r="P9193" t="s">
        <v>11354</v>
      </c>
      <c r="R9193" t="s">
        <v>11353</v>
      </c>
      <c r="S9193">
        <f>IF(SalesData[[#This Row],[Return Status]]="Returned",1,0)</f>
        <v>0</v>
      </c>
      <c r="T9193">
        <v>2081.52</v>
      </c>
      <c r="U9193" s="2">
        <f>EOMONTH(SalesData[[#This Row],[Order Date]],0)</f>
        <v>45291</v>
      </c>
      <c r="V9193" s="9" t="str">
        <f>"Q"&amp;INT((MONTH(SalesData[[#This Row],[Order Date]])+2)/3)&amp;"-"&amp;YEAR(SalesData[[#This Row],[Order Date]])</f>
        <v>Q4-2023</v>
      </c>
    </row>
    <row r="9194" spans="1:22" x14ac:dyDescent="0.35">
      <c r="A9194" t="s">
        <v>9335</v>
      </c>
      <c r="B9194" s="1">
        <v>45263</v>
      </c>
      <c r="C9194" t="s">
        <v>57</v>
      </c>
      <c r="D9194" t="s">
        <v>145</v>
      </c>
      <c r="E9194">
        <v>6463260657</v>
      </c>
      <c r="F9194" t="s">
        <v>357</v>
      </c>
      <c r="G9194" t="s">
        <v>164</v>
      </c>
      <c r="H9194" t="s">
        <v>165</v>
      </c>
      <c r="I9194" t="s">
        <v>36</v>
      </c>
      <c r="J9194" t="s">
        <v>19</v>
      </c>
      <c r="K9194">
        <v>740.86</v>
      </c>
      <c r="L9194">
        <v>118.63</v>
      </c>
      <c r="M9194" t="s">
        <v>19</v>
      </c>
      <c r="N9194">
        <v>0.160124719920093</v>
      </c>
      <c r="O9194" t="s">
        <v>11355</v>
      </c>
      <c r="P9194" t="s">
        <v>11352</v>
      </c>
      <c r="Q9194" t="s">
        <v>11369</v>
      </c>
      <c r="R9194" t="s">
        <v>11360</v>
      </c>
      <c r="S9194">
        <f>IF(SalesData[[#This Row],[Return Status]]="Returned",1,0)</f>
        <v>1</v>
      </c>
      <c r="U9194" s="2">
        <f>EOMONTH(SalesData[[#This Row],[Order Date]],0)</f>
        <v>45291</v>
      </c>
      <c r="V9194" s="9" t="str">
        <f>"Q"&amp;INT((MONTH(SalesData[[#This Row],[Order Date]])+2)/3)&amp;"-"&amp;YEAR(SalesData[[#This Row],[Order Date]])</f>
        <v>Q4-2023</v>
      </c>
    </row>
    <row r="9195" spans="1:22" x14ac:dyDescent="0.35">
      <c r="A9195" t="s">
        <v>9336</v>
      </c>
      <c r="B9195" s="1">
        <v>45271</v>
      </c>
      <c r="C9195" t="s">
        <v>113</v>
      </c>
      <c r="D9195" t="s">
        <v>39</v>
      </c>
      <c r="E9195">
        <v>2326932945</v>
      </c>
      <c r="F9195" t="s">
        <v>50</v>
      </c>
      <c r="G9195" t="s">
        <v>34</v>
      </c>
      <c r="H9195" t="s">
        <v>35</v>
      </c>
      <c r="I9195" t="s">
        <v>36</v>
      </c>
      <c r="J9195" t="s">
        <v>62</v>
      </c>
      <c r="K9195">
        <v>211.84</v>
      </c>
      <c r="L9195">
        <v>12.69</v>
      </c>
      <c r="M9195" t="s">
        <v>62</v>
      </c>
      <c r="N9195">
        <v>5.99037009063444E-2</v>
      </c>
      <c r="O9195" t="s">
        <v>11361</v>
      </c>
      <c r="P9195" t="s">
        <v>11356</v>
      </c>
      <c r="R9195" t="s">
        <v>11353</v>
      </c>
      <c r="S9195">
        <f>IF(SalesData[[#This Row],[Return Status]]="Returned",1,0)</f>
        <v>0</v>
      </c>
      <c r="U9195" s="2">
        <f>EOMONTH(SalesData[[#This Row],[Order Date]],0)</f>
        <v>45291</v>
      </c>
      <c r="V9195" s="9" t="str">
        <f>"Q"&amp;INT((MONTH(SalesData[[#This Row],[Order Date]])+2)/3)&amp;"-"&amp;YEAR(SalesData[[#This Row],[Order Date]])</f>
        <v>Q4-2023</v>
      </c>
    </row>
    <row r="9196" spans="1:22" x14ac:dyDescent="0.35">
      <c r="A9196" t="s">
        <v>9337</v>
      </c>
      <c r="B9196" s="1">
        <v>45262</v>
      </c>
      <c r="C9196" t="s">
        <v>184</v>
      </c>
      <c r="D9196" t="s">
        <v>72</v>
      </c>
      <c r="E9196">
        <v>5287434729</v>
      </c>
      <c r="F9196" t="s">
        <v>120</v>
      </c>
      <c r="G9196" t="s">
        <v>141</v>
      </c>
      <c r="H9196" t="s">
        <v>121</v>
      </c>
      <c r="I9196" t="s">
        <v>17</v>
      </c>
      <c r="J9196" t="s">
        <v>62</v>
      </c>
      <c r="K9196">
        <v>4502.1099999999997</v>
      </c>
      <c r="L9196">
        <v>624.21</v>
      </c>
      <c r="M9196" t="s">
        <v>62</v>
      </c>
      <c r="N9196">
        <v>0.138648322675368</v>
      </c>
      <c r="O9196" t="s">
        <v>11351</v>
      </c>
      <c r="P9196" t="s">
        <v>11352</v>
      </c>
      <c r="R9196" t="s">
        <v>11353</v>
      </c>
      <c r="S9196">
        <f>IF(SalesData[[#This Row],[Return Status]]="Returned",1,0)</f>
        <v>0</v>
      </c>
      <c r="T9196">
        <v>2793.38</v>
      </c>
      <c r="U9196" s="2">
        <f>EOMONTH(SalesData[[#This Row],[Order Date]],0)</f>
        <v>45291</v>
      </c>
      <c r="V9196" s="9" t="str">
        <f>"Q"&amp;INT((MONTH(SalesData[[#This Row],[Order Date]])+2)/3)&amp;"-"&amp;YEAR(SalesData[[#This Row],[Order Date]])</f>
        <v>Q4-2023</v>
      </c>
    </row>
    <row r="9197" spans="1:22" x14ac:dyDescent="0.35">
      <c r="A9197" t="s">
        <v>9338</v>
      </c>
      <c r="B9197" s="1">
        <v>45284</v>
      </c>
      <c r="C9197" t="s">
        <v>144</v>
      </c>
      <c r="D9197" t="s">
        <v>46</v>
      </c>
      <c r="E9197">
        <v>2064511833</v>
      </c>
      <c r="F9197" t="s">
        <v>172</v>
      </c>
      <c r="G9197" t="s">
        <v>141</v>
      </c>
      <c r="H9197" t="s">
        <v>121</v>
      </c>
      <c r="I9197" t="s">
        <v>17</v>
      </c>
      <c r="J9197" t="s">
        <v>19</v>
      </c>
      <c r="K9197">
        <v>773.69</v>
      </c>
      <c r="L9197">
        <v>204.27</v>
      </c>
      <c r="M9197" t="s">
        <v>19</v>
      </c>
      <c r="N9197">
        <v>0.264020473316186</v>
      </c>
      <c r="O9197" t="s">
        <v>11355</v>
      </c>
      <c r="P9197" t="s">
        <v>11354</v>
      </c>
      <c r="R9197" t="s">
        <v>11353</v>
      </c>
      <c r="S9197">
        <f>IF(SalesData[[#This Row],[Return Status]]="Returned",1,0)</f>
        <v>0</v>
      </c>
      <c r="T9197">
        <v>2793.38</v>
      </c>
      <c r="U9197" s="2">
        <f>EOMONTH(SalesData[[#This Row],[Order Date]],0)</f>
        <v>45291</v>
      </c>
      <c r="V9197" s="9" t="str">
        <f>"Q"&amp;INT((MONTH(SalesData[[#This Row],[Order Date]])+2)/3)&amp;"-"&amp;YEAR(SalesData[[#This Row],[Order Date]])</f>
        <v>Q4-2023</v>
      </c>
    </row>
    <row r="9198" spans="1:22" x14ac:dyDescent="0.35">
      <c r="A9198" t="s">
        <v>9339</v>
      </c>
      <c r="B9198" s="1">
        <v>45279</v>
      </c>
      <c r="C9198" t="s">
        <v>176</v>
      </c>
      <c r="D9198" t="s">
        <v>80</v>
      </c>
      <c r="E9198">
        <v>3929274639</v>
      </c>
      <c r="F9198" t="s">
        <v>170</v>
      </c>
      <c r="G9198" t="s">
        <v>69</v>
      </c>
      <c r="H9198" t="s">
        <v>41</v>
      </c>
      <c r="I9198" t="s">
        <v>31</v>
      </c>
      <c r="J9198" t="s">
        <v>61</v>
      </c>
      <c r="K9198">
        <v>244.75</v>
      </c>
      <c r="L9198">
        <v>69.930000000000007</v>
      </c>
      <c r="M9198" t="s">
        <v>62</v>
      </c>
      <c r="N9198">
        <v>0.28572012257405499</v>
      </c>
      <c r="O9198" t="s">
        <v>11361</v>
      </c>
      <c r="P9198" t="s">
        <v>11354</v>
      </c>
      <c r="R9198" t="s">
        <v>11353</v>
      </c>
      <c r="S9198">
        <f>IF(SalesData[[#This Row],[Return Status]]="Returned",1,0)</f>
        <v>0</v>
      </c>
      <c r="T9198">
        <v>2081.52</v>
      </c>
      <c r="U9198" s="2">
        <f>EOMONTH(SalesData[[#This Row],[Order Date]],0)</f>
        <v>45291</v>
      </c>
      <c r="V9198" s="9" t="str">
        <f>"Q"&amp;INT((MONTH(SalesData[[#This Row],[Order Date]])+2)/3)&amp;"-"&amp;YEAR(SalesData[[#This Row],[Order Date]])</f>
        <v>Q4-2023</v>
      </c>
    </row>
    <row r="9199" spans="1:22" x14ac:dyDescent="0.35">
      <c r="A9199" t="s">
        <v>9340</v>
      </c>
      <c r="B9199" s="1">
        <v>45282</v>
      </c>
      <c r="C9199" t="s">
        <v>67</v>
      </c>
      <c r="D9199" t="s">
        <v>27</v>
      </c>
      <c r="E9199">
        <v>4663965775</v>
      </c>
      <c r="F9199" t="s">
        <v>238</v>
      </c>
      <c r="G9199" t="s">
        <v>74</v>
      </c>
      <c r="H9199" t="s">
        <v>75</v>
      </c>
      <c r="I9199" t="s">
        <v>36</v>
      </c>
      <c r="J9199" t="s">
        <v>18</v>
      </c>
      <c r="K9199">
        <v>4220.29</v>
      </c>
      <c r="L9199">
        <v>765.83</v>
      </c>
      <c r="M9199" t="s">
        <v>19</v>
      </c>
      <c r="N9199">
        <v>0.181463833054127</v>
      </c>
      <c r="O9199" t="s">
        <v>11351</v>
      </c>
      <c r="P9199" t="s">
        <v>11352</v>
      </c>
      <c r="R9199" t="s">
        <v>11353</v>
      </c>
      <c r="S9199">
        <f>IF(SalesData[[#This Row],[Return Status]]="Returned",1,0)</f>
        <v>0</v>
      </c>
      <c r="T9199">
        <v>2420.2800000000002</v>
      </c>
      <c r="U9199" s="2">
        <f>EOMONTH(SalesData[[#This Row],[Order Date]],0)</f>
        <v>45291</v>
      </c>
      <c r="V9199" s="9" t="str">
        <f>"Q"&amp;INT((MONTH(SalesData[[#This Row],[Order Date]])+2)/3)&amp;"-"&amp;YEAR(SalesData[[#This Row],[Order Date]])</f>
        <v>Q4-2023</v>
      </c>
    </row>
    <row r="9200" spans="1:22" x14ac:dyDescent="0.35">
      <c r="A9200" t="s">
        <v>9341</v>
      </c>
      <c r="B9200" s="1">
        <v>45276</v>
      </c>
      <c r="C9200" t="s">
        <v>92</v>
      </c>
      <c r="D9200" t="s">
        <v>46</v>
      </c>
      <c r="E9200">
        <v>2187101918</v>
      </c>
      <c r="F9200" t="s">
        <v>238</v>
      </c>
      <c r="G9200" t="s">
        <v>74</v>
      </c>
      <c r="H9200" t="s">
        <v>75</v>
      </c>
      <c r="I9200" t="s">
        <v>36</v>
      </c>
      <c r="J9200" t="s">
        <v>19</v>
      </c>
      <c r="K9200">
        <v>2184.7800000000002</v>
      </c>
      <c r="L9200">
        <v>261.02999999999997</v>
      </c>
      <c r="M9200" t="s">
        <v>19</v>
      </c>
      <c r="N9200">
        <v>0.119476560569028</v>
      </c>
      <c r="O9200" t="s">
        <v>11351</v>
      </c>
      <c r="P9200" t="s">
        <v>11352</v>
      </c>
      <c r="R9200" t="s">
        <v>11353</v>
      </c>
      <c r="S9200">
        <f>IF(SalesData[[#This Row],[Return Status]]="Returned",1,0)</f>
        <v>0</v>
      </c>
      <c r="T9200">
        <v>2420.2800000000002</v>
      </c>
      <c r="U9200" s="2">
        <f>EOMONTH(SalesData[[#This Row],[Order Date]],0)</f>
        <v>45291</v>
      </c>
      <c r="V9200" s="9" t="str">
        <f>"Q"&amp;INT((MONTH(SalesData[[#This Row],[Order Date]])+2)/3)&amp;"-"&amp;YEAR(SalesData[[#This Row],[Order Date]])</f>
        <v>Q4-2023</v>
      </c>
    </row>
    <row r="9201" spans="1:22" x14ac:dyDescent="0.35">
      <c r="A9201" t="s">
        <v>9342</v>
      </c>
      <c r="B9201" s="1">
        <v>45279</v>
      </c>
      <c r="C9201" t="s">
        <v>184</v>
      </c>
      <c r="D9201" t="s">
        <v>99</v>
      </c>
      <c r="E9201">
        <v>9924320811</v>
      </c>
      <c r="F9201" t="s">
        <v>116</v>
      </c>
      <c r="G9201" t="s">
        <v>545</v>
      </c>
      <c r="H9201" t="s">
        <v>75</v>
      </c>
      <c r="I9201" t="s">
        <v>36</v>
      </c>
      <c r="J9201" t="s">
        <v>62</v>
      </c>
      <c r="K9201">
        <v>2848.71</v>
      </c>
      <c r="L9201">
        <v>106.33</v>
      </c>
      <c r="M9201" t="s">
        <v>62</v>
      </c>
      <c r="N9201">
        <v>3.7325666705280598E-2</v>
      </c>
      <c r="O9201" t="s">
        <v>11351</v>
      </c>
      <c r="P9201" t="s">
        <v>11356</v>
      </c>
      <c r="R9201" t="s">
        <v>11353</v>
      </c>
      <c r="S9201">
        <f>IF(SalesData[[#This Row],[Return Status]]="Returned",1,0)</f>
        <v>0</v>
      </c>
      <c r="U9201" s="2">
        <f>EOMONTH(SalesData[[#This Row],[Order Date]],0)</f>
        <v>45291</v>
      </c>
      <c r="V9201" s="9" t="str">
        <f>"Q"&amp;INT((MONTH(SalesData[[#This Row],[Order Date]])+2)/3)&amp;"-"&amp;YEAR(SalesData[[#This Row],[Order Date]])</f>
        <v>Q4-2023</v>
      </c>
    </row>
    <row r="9202" spans="1:22" x14ac:dyDescent="0.35">
      <c r="A9202" t="s">
        <v>9343</v>
      </c>
      <c r="B9202" s="1">
        <v>45271</v>
      </c>
      <c r="C9202" t="s">
        <v>111</v>
      </c>
      <c r="D9202" t="s">
        <v>145</v>
      </c>
      <c r="E9202">
        <v>1984354315</v>
      </c>
      <c r="F9202" t="s">
        <v>312</v>
      </c>
      <c r="G9202" t="s">
        <v>141</v>
      </c>
      <c r="H9202" t="s">
        <v>11357</v>
      </c>
      <c r="I9202" t="s">
        <v>17</v>
      </c>
      <c r="J9202" t="s">
        <v>65</v>
      </c>
      <c r="K9202">
        <v>2816.45</v>
      </c>
      <c r="L9202">
        <v>671.97</v>
      </c>
      <c r="M9202" t="s">
        <v>65</v>
      </c>
      <c r="N9202">
        <v>0.23858758366028199</v>
      </c>
      <c r="O9202" t="s">
        <v>11351</v>
      </c>
      <c r="P9202" t="s">
        <v>11354</v>
      </c>
      <c r="R9202" t="s">
        <v>11353</v>
      </c>
      <c r="S9202">
        <f>IF(SalesData[[#This Row],[Return Status]]="Returned",1,0)</f>
        <v>0</v>
      </c>
      <c r="T9202">
        <v>2793.38</v>
      </c>
      <c r="U9202" s="2">
        <f>EOMONTH(SalesData[[#This Row],[Order Date]],0)</f>
        <v>45291</v>
      </c>
      <c r="V9202" s="9" t="str">
        <f>"Q"&amp;INT((MONTH(SalesData[[#This Row],[Order Date]])+2)/3)&amp;"-"&amp;YEAR(SalesData[[#This Row],[Order Date]])</f>
        <v>Q4-2023</v>
      </c>
    </row>
    <row r="9203" spans="1:22" x14ac:dyDescent="0.35">
      <c r="A9203" t="s">
        <v>9344</v>
      </c>
      <c r="B9203" s="1">
        <v>45273</v>
      </c>
      <c r="C9203" t="s">
        <v>97</v>
      </c>
      <c r="D9203" t="s">
        <v>99</v>
      </c>
      <c r="E9203">
        <v>5657416495</v>
      </c>
      <c r="F9203" t="s">
        <v>410</v>
      </c>
      <c r="G9203" t="s">
        <v>29</v>
      </c>
      <c r="H9203" t="s">
        <v>30</v>
      </c>
      <c r="I9203" t="s">
        <v>31</v>
      </c>
      <c r="J9203" t="s">
        <v>19</v>
      </c>
      <c r="K9203">
        <v>3930.41</v>
      </c>
      <c r="L9203">
        <v>449.36</v>
      </c>
      <c r="M9203" t="s">
        <v>19</v>
      </c>
      <c r="N9203">
        <v>0.11432903946407599</v>
      </c>
      <c r="O9203" t="s">
        <v>11351</v>
      </c>
      <c r="P9203" t="s">
        <v>11352</v>
      </c>
      <c r="R9203" t="s">
        <v>11353</v>
      </c>
      <c r="S9203">
        <f>IF(SalesData[[#This Row],[Return Status]]="Returned",1,0)</f>
        <v>0</v>
      </c>
      <c r="T9203">
        <v>2788.38</v>
      </c>
      <c r="U9203" s="2">
        <f>EOMONTH(SalesData[[#This Row],[Order Date]],0)</f>
        <v>45291</v>
      </c>
      <c r="V9203" s="9" t="str">
        <f>"Q"&amp;INT((MONTH(SalesData[[#This Row],[Order Date]])+2)/3)&amp;"-"&amp;YEAR(SalesData[[#This Row],[Order Date]])</f>
        <v>Q4-2023</v>
      </c>
    </row>
    <row r="9204" spans="1:22" x14ac:dyDescent="0.35">
      <c r="A9204" t="s">
        <v>9345</v>
      </c>
      <c r="B9204" s="1">
        <v>45277</v>
      </c>
      <c r="C9204" t="s">
        <v>97</v>
      </c>
      <c r="D9204" t="s">
        <v>145</v>
      </c>
      <c r="E9204">
        <v>4107463170</v>
      </c>
      <c r="F9204" t="s">
        <v>95</v>
      </c>
      <c r="G9204" t="s">
        <v>59</v>
      </c>
      <c r="H9204" t="s">
        <v>60</v>
      </c>
      <c r="I9204" t="s">
        <v>31</v>
      </c>
      <c r="J9204" t="s">
        <v>18</v>
      </c>
      <c r="K9204">
        <v>2757.32</v>
      </c>
      <c r="L9204">
        <v>268.05</v>
      </c>
      <c r="M9204" t="s">
        <v>19</v>
      </c>
      <c r="N9204">
        <v>9.7213961382791994E-2</v>
      </c>
      <c r="O9204" t="s">
        <v>11351</v>
      </c>
      <c r="P9204" t="s">
        <v>11356</v>
      </c>
      <c r="R9204" t="s">
        <v>11353</v>
      </c>
      <c r="S9204">
        <f>IF(SalesData[[#This Row],[Return Status]]="Returned",1,0)</f>
        <v>0</v>
      </c>
      <c r="T9204">
        <v>2183.56</v>
      </c>
      <c r="U9204" s="2">
        <f>EOMONTH(SalesData[[#This Row],[Order Date]],0)</f>
        <v>45291</v>
      </c>
      <c r="V9204" s="9" t="str">
        <f>"Q"&amp;INT((MONTH(SalesData[[#This Row],[Order Date]])+2)/3)&amp;"-"&amp;YEAR(SalesData[[#This Row],[Order Date]])</f>
        <v>Q4-2023</v>
      </c>
    </row>
    <row r="9205" spans="1:22" x14ac:dyDescent="0.35">
      <c r="A9205" t="s">
        <v>9346</v>
      </c>
      <c r="B9205" s="1">
        <v>45281</v>
      </c>
      <c r="C9205" t="s">
        <v>176</v>
      </c>
      <c r="D9205" t="s">
        <v>27</v>
      </c>
      <c r="E9205">
        <v>8548169874</v>
      </c>
      <c r="F9205" t="s">
        <v>95</v>
      </c>
      <c r="G9205" t="s">
        <v>59</v>
      </c>
      <c r="H9205" t="s">
        <v>60</v>
      </c>
      <c r="I9205" t="s">
        <v>31</v>
      </c>
      <c r="J9205" t="s">
        <v>65</v>
      </c>
      <c r="K9205">
        <v>3420.06</v>
      </c>
      <c r="L9205">
        <v>407.71</v>
      </c>
      <c r="M9205" t="s">
        <v>65</v>
      </c>
      <c r="N9205">
        <v>0.11921135886504899</v>
      </c>
      <c r="O9205" t="s">
        <v>11351</v>
      </c>
      <c r="P9205" t="s">
        <v>11352</v>
      </c>
      <c r="R9205" t="s">
        <v>11353</v>
      </c>
      <c r="S9205">
        <f>IF(SalesData[[#This Row],[Return Status]]="Returned",1,0)</f>
        <v>0</v>
      </c>
      <c r="T9205">
        <v>2183.56</v>
      </c>
      <c r="U9205" s="2">
        <f>EOMONTH(SalesData[[#This Row],[Order Date]],0)</f>
        <v>45291</v>
      </c>
      <c r="V9205" s="9" t="str">
        <f>"Q"&amp;INT((MONTH(SalesData[[#This Row],[Order Date]])+2)/3)&amp;"-"&amp;YEAR(SalesData[[#This Row],[Order Date]])</f>
        <v>Q4-2023</v>
      </c>
    </row>
    <row r="9206" spans="1:22" x14ac:dyDescent="0.35">
      <c r="A9206" t="s">
        <v>9347</v>
      </c>
      <c r="B9206" s="1">
        <v>45263</v>
      </c>
      <c r="C9206" t="s">
        <v>144</v>
      </c>
      <c r="D9206" t="s">
        <v>46</v>
      </c>
      <c r="E9206">
        <v>1315252474</v>
      </c>
      <c r="F9206" t="s">
        <v>147</v>
      </c>
      <c r="G9206" t="s">
        <v>84</v>
      </c>
      <c r="H9206" t="s">
        <v>85</v>
      </c>
      <c r="I9206" t="s">
        <v>31</v>
      </c>
      <c r="J9206" t="s">
        <v>42</v>
      </c>
      <c r="K9206">
        <v>4685.0200000000004</v>
      </c>
      <c r="L9206">
        <v>676.93</v>
      </c>
      <c r="M9206" t="s">
        <v>43</v>
      </c>
      <c r="N9206">
        <v>0.14448817721162299</v>
      </c>
      <c r="O9206" t="s">
        <v>11351</v>
      </c>
      <c r="P9206" t="s">
        <v>11352</v>
      </c>
      <c r="R9206" t="s">
        <v>11353</v>
      </c>
      <c r="S9206">
        <f>IF(SalesData[[#This Row],[Return Status]]="Returned",1,0)</f>
        <v>0</v>
      </c>
      <c r="T9206">
        <v>847.14</v>
      </c>
      <c r="U9206" s="2">
        <f>EOMONTH(SalesData[[#This Row],[Order Date]],0)</f>
        <v>45291</v>
      </c>
      <c r="V9206" s="9" t="str">
        <f>"Q"&amp;INT((MONTH(SalesData[[#This Row],[Order Date]])+2)/3)&amp;"-"&amp;YEAR(SalesData[[#This Row],[Order Date]])</f>
        <v>Q4-2023</v>
      </c>
    </row>
    <row r="9207" spans="1:22" x14ac:dyDescent="0.35">
      <c r="A9207" t="s">
        <v>9348</v>
      </c>
      <c r="B9207" s="1">
        <v>45286</v>
      </c>
      <c r="C9207" t="s">
        <v>71</v>
      </c>
      <c r="D9207" t="s">
        <v>72</v>
      </c>
      <c r="E9207">
        <v>7009248307</v>
      </c>
      <c r="F9207" t="s">
        <v>68</v>
      </c>
      <c r="G9207" t="s">
        <v>69</v>
      </c>
      <c r="H9207" t="s">
        <v>41</v>
      </c>
      <c r="I9207" t="s">
        <v>31</v>
      </c>
      <c r="J9207" t="s">
        <v>19</v>
      </c>
      <c r="K9207">
        <v>177.39</v>
      </c>
      <c r="L9207">
        <v>46.83</v>
      </c>
      <c r="M9207" t="s">
        <v>19</v>
      </c>
      <c r="N9207">
        <v>0.26399458819550098</v>
      </c>
      <c r="O9207" t="s">
        <v>11361</v>
      </c>
      <c r="P9207" t="s">
        <v>11354</v>
      </c>
      <c r="R9207" t="s">
        <v>11353</v>
      </c>
      <c r="S9207">
        <f>IF(SalesData[[#This Row],[Return Status]]="Returned",1,0)</f>
        <v>0</v>
      </c>
      <c r="T9207">
        <v>2081.52</v>
      </c>
      <c r="U9207" s="2">
        <f>EOMONTH(SalesData[[#This Row],[Order Date]],0)</f>
        <v>45291</v>
      </c>
      <c r="V9207" s="9" t="str">
        <f>"Q"&amp;INT((MONTH(SalesData[[#This Row],[Order Date]])+2)/3)&amp;"-"&amp;YEAR(SalesData[[#This Row],[Order Date]])</f>
        <v>Q4-2023</v>
      </c>
    </row>
    <row r="9208" spans="1:22" x14ac:dyDescent="0.35">
      <c r="A9208" t="s">
        <v>9349</v>
      </c>
      <c r="B9208" s="1">
        <v>45277</v>
      </c>
      <c r="C9208" t="s">
        <v>77</v>
      </c>
      <c r="D9208" t="s">
        <v>145</v>
      </c>
      <c r="E9208">
        <v>2907024167</v>
      </c>
      <c r="F9208" t="s">
        <v>129</v>
      </c>
      <c r="G9208" t="s">
        <v>54</v>
      </c>
      <c r="H9208" t="s">
        <v>55</v>
      </c>
      <c r="I9208" t="s">
        <v>31</v>
      </c>
      <c r="J9208" t="s">
        <v>19</v>
      </c>
      <c r="K9208">
        <v>654.27</v>
      </c>
      <c r="L9208">
        <v>154.62</v>
      </c>
      <c r="M9208" t="s">
        <v>19</v>
      </c>
      <c r="N9208">
        <v>0.23632445320739101</v>
      </c>
      <c r="O9208" t="s">
        <v>11355</v>
      </c>
      <c r="P9208" t="s">
        <v>11354</v>
      </c>
      <c r="R9208" t="s">
        <v>11353</v>
      </c>
      <c r="S9208">
        <f>IF(SalesData[[#This Row],[Return Status]]="Returned",1,0)</f>
        <v>0</v>
      </c>
      <c r="U9208" s="2">
        <f>EOMONTH(SalesData[[#This Row],[Order Date]],0)</f>
        <v>45291</v>
      </c>
      <c r="V9208" s="9" t="str">
        <f>"Q"&amp;INT((MONTH(SalesData[[#This Row],[Order Date]])+2)/3)&amp;"-"&amp;YEAR(SalesData[[#This Row],[Order Date]])</f>
        <v>Q4-2023</v>
      </c>
    </row>
    <row r="9209" spans="1:22" x14ac:dyDescent="0.35">
      <c r="A9209" t="s">
        <v>9350</v>
      </c>
      <c r="B9209" s="1">
        <v>45288</v>
      </c>
      <c r="C9209" t="s">
        <v>67</v>
      </c>
      <c r="D9209" t="s">
        <v>99</v>
      </c>
      <c r="E9209">
        <v>3740263539</v>
      </c>
      <c r="F9209" t="s">
        <v>206</v>
      </c>
      <c r="G9209" t="s">
        <v>89</v>
      </c>
      <c r="H9209" t="s">
        <v>90</v>
      </c>
      <c r="I9209" t="s">
        <v>31</v>
      </c>
      <c r="J9209" t="s">
        <v>19</v>
      </c>
      <c r="K9209">
        <v>4409.63</v>
      </c>
      <c r="L9209">
        <v>778.54</v>
      </c>
      <c r="M9209" t="s">
        <v>19</v>
      </c>
      <c r="N9209">
        <v>0.17655449550189001</v>
      </c>
      <c r="O9209" t="s">
        <v>11351</v>
      </c>
      <c r="P9209" t="s">
        <v>11352</v>
      </c>
      <c r="R9209" t="s">
        <v>11353</v>
      </c>
      <c r="S9209">
        <f>IF(SalesData[[#This Row],[Return Status]]="Returned",1,0)</f>
        <v>0</v>
      </c>
      <c r="T9209">
        <v>207.68</v>
      </c>
      <c r="U9209" s="2">
        <f>EOMONTH(SalesData[[#This Row],[Order Date]],0)</f>
        <v>45291</v>
      </c>
      <c r="V9209" s="9" t="str">
        <f>"Q"&amp;INT((MONTH(SalesData[[#This Row],[Order Date]])+2)/3)&amp;"-"&amp;YEAR(SalesData[[#This Row],[Order Date]])</f>
        <v>Q4-2023</v>
      </c>
    </row>
    <row r="9210" spans="1:22" x14ac:dyDescent="0.35">
      <c r="A9210" t="s">
        <v>9351</v>
      </c>
      <c r="B9210" s="1">
        <v>45262</v>
      </c>
      <c r="C9210" t="s">
        <v>45</v>
      </c>
      <c r="D9210" t="s">
        <v>72</v>
      </c>
      <c r="E9210">
        <v>4468954552</v>
      </c>
      <c r="F9210" t="s">
        <v>312</v>
      </c>
      <c r="G9210" t="s">
        <v>141</v>
      </c>
      <c r="H9210" t="s">
        <v>121</v>
      </c>
      <c r="I9210" t="s">
        <v>17</v>
      </c>
      <c r="J9210" t="s">
        <v>43</v>
      </c>
      <c r="K9210">
        <v>1842.88</v>
      </c>
      <c r="L9210">
        <v>522.23</v>
      </c>
      <c r="M9210" t="s">
        <v>43</v>
      </c>
      <c r="N9210">
        <v>0.28337710540024302</v>
      </c>
      <c r="O9210" t="s">
        <v>11351</v>
      </c>
      <c r="P9210" t="s">
        <v>11354</v>
      </c>
      <c r="R9210" t="s">
        <v>11353</v>
      </c>
      <c r="S9210">
        <f>IF(SalesData[[#This Row],[Return Status]]="Returned",1,0)</f>
        <v>0</v>
      </c>
      <c r="T9210">
        <v>2793.38</v>
      </c>
      <c r="U9210" s="2">
        <f>EOMONTH(SalesData[[#This Row],[Order Date]],0)</f>
        <v>45291</v>
      </c>
      <c r="V9210" s="9" t="str">
        <f>"Q"&amp;INT((MONTH(SalesData[[#This Row],[Order Date]])+2)/3)&amp;"-"&amp;YEAR(SalesData[[#This Row],[Order Date]])</f>
        <v>Q4-2023</v>
      </c>
    </row>
    <row r="9211" spans="1:22" x14ac:dyDescent="0.35">
      <c r="A9211" t="s">
        <v>9352</v>
      </c>
      <c r="B9211" s="1">
        <v>45267</v>
      </c>
      <c r="C9211" t="s">
        <v>67</v>
      </c>
      <c r="D9211" t="s">
        <v>80</v>
      </c>
      <c r="E9211">
        <v>1295435801</v>
      </c>
      <c r="F9211" t="s">
        <v>109</v>
      </c>
      <c r="G9211" t="s">
        <v>59</v>
      </c>
      <c r="H9211" t="s">
        <v>60</v>
      </c>
      <c r="I9211" t="s">
        <v>31</v>
      </c>
      <c r="J9211" t="s">
        <v>42</v>
      </c>
      <c r="K9211">
        <v>1425.97</v>
      </c>
      <c r="L9211">
        <v>48.79</v>
      </c>
      <c r="M9211" t="s">
        <v>43</v>
      </c>
      <c r="N9211">
        <v>3.4215306072357801E-2</v>
      </c>
      <c r="O9211" t="s">
        <v>11351</v>
      </c>
      <c r="P9211" t="s">
        <v>11356</v>
      </c>
      <c r="R9211" t="s">
        <v>11353</v>
      </c>
      <c r="S9211">
        <f>IF(SalesData[[#This Row],[Return Status]]="Returned",1,0)</f>
        <v>0</v>
      </c>
      <c r="T9211">
        <v>2183.56</v>
      </c>
      <c r="U9211" s="2">
        <f>EOMONTH(SalesData[[#This Row],[Order Date]],0)</f>
        <v>45291</v>
      </c>
      <c r="V9211" s="9" t="str">
        <f>"Q"&amp;INT((MONTH(SalesData[[#This Row],[Order Date]])+2)/3)&amp;"-"&amp;YEAR(SalesData[[#This Row],[Order Date]])</f>
        <v>Q4-2023</v>
      </c>
    </row>
    <row r="9212" spans="1:22" x14ac:dyDescent="0.35">
      <c r="A9212" t="s">
        <v>9353</v>
      </c>
      <c r="B9212" s="1">
        <v>45276</v>
      </c>
      <c r="C9212" t="s">
        <v>139</v>
      </c>
      <c r="D9212" t="s">
        <v>27</v>
      </c>
      <c r="E9212">
        <v>5868695490</v>
      </c>
      <c r="F9212" t="s">
        <v>33</v>
      </c>
      <c r="G9212" t="s">
        <v>34</v>
      </c>
      <c r="H9212" t="s">
        <v>35</v>
      </c>
      <c r="I9212" t="s">
        <v>36</v>
      </c>
      <c r="J9212" t="s">
        <v>18</v>
      </c>
      <c r="K9212">
        <v>1164</v>
      </c>
      <c r="L9212">
        <v>118.55</v>
      </c>
      <c r="M9212" t="s">
        <v>19</v>
      </c>
      <c r="N9212">
        <v>0.10184707903780101</v>
      </c>
      <c r="O9212" t="s">
        <v>11351</v>
      </c>
      <c r="P9212" t="s">
        <v>11352</v>
      </c>
      <c r="R9212" t="s">
        <v>11353</v>
      </c>
      <c r="S9212">
        <f>IF(SalesData[[#This Row],[Return Status]]="Returned",1,0)</f>
        <v>0</v>
      </c>
      <c r="U9212" s="2">
        <f>EOMONTH(SalesData[[#This Row],[Order Date]],0)</f>
        <v>45291</v>
      </c>
      <c r="V9212" s="9" t="str">
        <f>"Q"&amp;INT((MONTH(SalesData[[#This Row],[Order Date]])+2)/3)&amp;"-"&amp;YEAR(SalesData[[#This Row],[Order Date]])</f>
        <v>Q4-2023</v>
      </c>
    </row>
    <row r="9213" spans="1:22" x14ac:dyDescent="0.35">
      <c r="A9213" t="s">
        <v>9354</v>
      </c>
      <c r="B9213" s="1">
        <v>45275</v>
      </c>
      <c r="C9213" t="s">
        <v>38</v>
      </c>
      <c r="D9213" t="s">
        <v>80</v>
      </c>
      <c r="E9213">
        <v>1239192660</v>
      </c>
      <c r="F9213" t="s">
        <v>47</v>
      </c>
      <c r="G9213" t="s">
        <v>23</v>
      </c>
      <c r="H9213" t="s">
        <v>24</v>
      </c>
      <c r="I9213" t="s">
        <v>17</v>
      </c>
      <c r="J9213" t="s">
        <v>19</v>
      </c>
      <c r="K9213">
        <v>4168.82</v>
      </c>
      <c r="L9213">
        <v>1198.2</v>
      </c>
      <c r="M9213" t="s">
        <v>19</v>
      </c>
      <c r="N9213">
        <v>0.28741946162223397</v>
      </c>
      <c r="O9213" t="s">
        <v>11351</v>
      </c>
      <c r="P9213" t="s">
        <v>11354</v>
      </c>
      <c r="R9213" t="s">
        <v>11353</v>
      </c>
      <c r="S9213">
        <f>IF(SalesData[[#This Row],[Return Status]]="Returned",1,0)</f>
        <v>0</v>
      </c>
      <c r="T9213">
        <v>2821.33</v>
      </c>
      <c r="U9213" s="2">
        <f>EOMONTH(SalesData[[#This Row],[Order Date]],0)</f>
        <v>45291</v>
      </c>
      <c r="V9213" s="9" t="str">
        <f>"Q"&amp;INT((MONTH(SalesData[[#This Row],[Order Date]])+2)/3)&amp;"-"&amp;YEAR(SalesData[[#This Row],[Order Date]])</f>
        <v>Q4-2023</v>
      </c>
    </row>
    <row r="9214" spans="1:22" x14ac:dyDescent="0.35">
      <c r="A9214" t="s">
        <v>9355</v>
      </c>
      <c r="B9214" s="1">
        <v>45265</v>
      </c>
      <c r="C9214" t="s">
        <v>144</v>
      </c>
      <c r="D9214" t="s">
        <v>27</v>
      </c>
      <c r="E9214">
        <v>5309181038</v>
      </c>
      <c r="F9214" t="s">
        <v>387</v>
      </c>
      <c r="G9214" t="s">
        <v>89</v>
      </c>
      <c r="H9214" t="s">
        <v>90</v>
      </c>
      <c r="I9214" t="s">
        <v>31</v>
      </c>
      <c r="J9214" t="s">
        <v>19</v>
      </c>
      <c r="K9214">
        <v>4727.66</v>
      </c>
      <c r="L9214">
        <v>742.44</v>
      </c>
      <c r="M9214" t="s">
        <v>19</v>
      </c>
      <c r="N9214">
        <v>0.15704175004124701</v>
      </c>
      <c r="O9214" t="s">
        <v>11351</v>
      </c>
      <c r="P9214" t="s">
        <v>11352</v>
      </c>
      <c r="R9214" t="s">
        <v>11353</v>
      </c>
      <c r="S9214">
        <f>IF(SalesData[[#This Row],[Return Status]]="Returned",1,0)</f>
        <v>0</v>
      </c>
      <c r="T9214">
        <v>207.68</v>
      </c>
      <c r="U9214" s="2">
        <f>EOMONTH(SalesData[[#This Row],[Order Date]],0)</f>
        <v>45291</v>
      </c>
      <c r="V9214" s="9" t="str">
        <f>"Q"&amp;INT((MONTH(SalesData[[#This Row],[Order Date]])+2)/3)&amp;"-"&amp;YEAR(SalesData[[#This Row],[Order Date]])</f>
        <v>Q4-2023</v>
      </c>
    </row>
    <row r="9215" spans="1:22" x14ac:dyDescent="0.35">
      <c r="A9215" t="s">
        <v>9356</v>
      </c>
      <c r="B9215" s="1">
        <v>45284</v>
      </c>
      <c r="C9215" t="s">
        <v>67</v>
      </c>
      <c r="D9215" t="s">
        <v>80</v>
      </c>
      <c r="E9215">
        <v>4467199939</v>
      </c>
      <c r="F9215" t="s">
        <v>68</v>
      </c>
      <c r="G9215" t="s">
        <v>69</v>
      </c>
      <c r="H9215" t="s">
        <v>41</v>
      </c>
      <c r="I9215" t="s">
        <v>31</v>
      </c>
      <c r="J9215" t="s">
        <v>61</v>
      </c>
      <c r="K9215">
        <v>3259.37</v>
      </c>
      <c r="L9215">
        <v>730.34</v>
      </c>
      <c r="M9215" t="s">
        <v>62</v>
      </c>
      <c r="N9215">
        <v>0.224073977486447</v>
      </c>
      <c r="O9215" t="s">
        <v>11351</v>
      </c>
      <c r="P9215" t="s">
        <v>11354</v>
      </c>
      <c r="R9215" t="s">
        <v>11353</v>
      </c>
      <c r="S9215">
        <f>IF(SalesData[[#This Row],[Return Status]]="Returned",1,0)</f>
        <v>0</v>
      </c>
      <c r="T9215">
        <v>2081.52</v>
      </c>
      <c r="U9215" s="2">
        <f>EOMONTH(SalesData[[#This Row],[Order Date]],0)</f>
        <v>45291</v>
      </c>
      <c r="V9215" s="9" t="str">
        <f>"Q"&amp;INT((MONTH(SalesData[[#This Row],[Order Date]])+2)/3)&amp;"-"&amp;YEAR(SalesData[[#This Row],[Order Date]])</f>
        <v>Q4-2023</v>
      </c>
    </row>
    <row r="9216" spans="1:22" x14ac:dyDescent="0.35">
      <c r="A9216" t="s">
        <v>9357</v>
      </c>
      <c r="B9216" s="1">
        <v>45284</v>
      </c>
      <c r="C9216" t="s">
        <v>52</v>
      </c>
      <c r="D9216" t="s">
        <v>46</v>
      </c>
      <c r="E9216">
        <v>3606782932</v>
      </c>
      <c r="F9216" t="s">
        <v>33</v>
      </c>
      <c r="G9216" t="s">
        <v>34</v>
      </c>
      <c r="H9216" t="s">
        <v>35</v>
      </c>
      <c r="I9216" t="s">
        <v>36</v>
      </c>
      <c r="J9216" t="s">
        <v>18</v>
      </c>
      <c r="K9216">
        <v>3008.25</v>
      </c>
      <c r="L9216">
        <v>633.27</v>
      </c>
      <c r="M9216" t="s">
        <v>19</v>
      </c>
      <c r="N9216">
        <v>0.21051109449015201</v>
      </c>
      <c r="O9216" t="s">
        <v>11351</v>
      </c>
      <c r="P9216" t="s">
        <v>11354</v>
      </c>
      <c r="R9216" t="s">
        <v>11353</v>
      </c>
      <c r="S9216">
        <f>IF(SalesData[[#This Row],[Return Status]]="Returned",1,0)</f>
        <v>0</v>
      </c>
      <c r="U9216" s="2">
        <f>EOMONTH(SalesData[[#This Row],[Order Date]],0)</f>
        <v>45291</v>
      </c>
      <c r="V9216" s="9" t="str">
        <f>"Q"&amp;INT((MONTH(SalesData[[#This Row],[Order Date]])+2)/3)&amp;"-"&amp;YEAR(SalesData[[#This Row],[Order Date]])</f>
        <v>Q4-2023</v>
      </c>
    </row>
    <row r="9217" spans="1:22" x14ac:dyDescent="0.35">
      <c r="A9217" t="s">
        <v>9358</v>
      </c>
      <c r="B9217" s="1">
        <v>45270</v>
      </c>
      <c r="C9217" t="s">
        <v>132</v>
      </c>
      <c r="D9217" t="s">
        <v>13</v>
      </c>
      <c r="E9217">
        <v>3464924717</v>
      </c>
      <c r="F9217" t="s">
        <v>357</v>
      </c>
      <c r="G9217" t="s">
        <v>266</v>
      </c>
      <c r="H9217" t="s">
        <v>165</v>
      </c>
      <c r="I9217" t="s">
        <v>36</v>
      </c>
      <c r="J9217" t="s">
        <v>19</v>
      </c>
      <c r="K9217">
        <v>3798.88</v>
      </c>
      <c r="L9217">
        <v>557.52</v>
      </c>
      <c r="M9217" t="s">
        <v>19</v>
      </c>
      <c r="N9217">
        <v>0.14675904477109</v>
      </c>
      <c r="O9217" t="s">
        <v>11351</v>
      </c>
      <c r="P9217" t="s">
        <v>11352</v>
      </c>
      <c r="R9217" t="s">
        <v>11353</v>
      </c>
      <c r="S9217">
        <f>IF(SalesData[[#This Row],[Return Status]]="Returned",1,0)</f>
        <v>0</v>
      </c>
      <c r="U9217" s="2">
        <f>EOMONTH(SalesData[[#This Row],[Order Date]],0)</f>
        <v>45291</v>
      </c>
      <c r="V9217" s="9" t="str">
        <f>"Q"&amp;INT((MONTH(SalesData[[#This Row],[Order Date]])+2)/3)&amp;"-"&amp;YEAR(SalesData[[#This Row],[Order Date]])</f>
        <v>Q4-2023</v>
      </c>
    </row>
    <row r="9218" spans="1:22" x14ac:dyDescent="0.35">
      <c r="A9218" t="s">
        <v>9359</v>
      </c>
      <c r="B9218" s="1">
        <v>45262</v>
      </c>
      <c r="C9218" t="s">
        <v>149</v>
      </c>
      <c r="D9218" t="s">
        <v>46</v>
      </c>
      <c r="E9218">
        <v>6762292713</v>
      </c>
      <c r="F9218" t="s">
        <v>78</v>
      </c>
      <c r="G9218" t="s">
        <v>15</v>
      </c>
      <c r="H9218" t="s">
        <v>16</v>
      </c>
      <c r="I9218" t="s">
        <v>17</v>
      </c>
      <c r="J9218" t="s">
        <v>19</v>
      </c>
      <c r="K9218">
        <v>190.91</v>
      </c>
      <c r="L9218">
        <v>34.770000000000003</v>
      </c>
      <c r="M9218" t="s">
        <v>19</v>
      </c>
      <c r="N9218">
        <v>0.18212770415379001</v>
      </c>
      <c r="O9218" t="s">
        <v>11361</v>
      </c>
      <c r="P9218" t="s">
        <v>11352</v>
      </c>
      <c r="R9218" t="s">
        <v>11353</v>
      </c>
      <c r="S9218">
        <f>IF(SalesData[[#This Row],[Return Status]]="Returned",1,0)</f>
        <v>0</v>
      </c>
      <c r="T9218">
        <v>2085.91</v>
      </c>
      <c r="U9218" s="2">
        <f>EOMONTH(SalesData[[#This Row],[Order Date]],0)</f>
        <v>45291</v>
      </c>
      <c r="V9218" s="9" t="str">
        <f>"Q"&amp;INT((MONTH(SalesData[[#This Row],[Order Date]])+2)/3)&amp;"-"&amp;YEAR(SalesData[[#This Row],[Order Date]])</f>
        <v>Q4-2023</v>
      </c>
    </row>
    <row r="9219" spans="1:22" x14ac:dyDescent="0.35">
      <c r="A9219" t="s">
        <v>9360</v>
      </c>
      <c r="B9219" s="1">
        <v>45284</v>
      </c>
      <c r="C9219" t="s">
        <v>26</v>
      </c>
      <c r="D9219" t="s">
        <v>72</v>
      </c>
      <c r="E9219">
        <v>389125279</v>
      </c>
      <c r="F9219" t="s">
        <v>127</v>
      </c>
      <c r="G9219" t="s">
        <v>29</v>
      </c>
      <c r="H9219" t="s">
        <v>30</v>
      </c>
      <c r="I9219" t="s">
        <v>31</v>
      </c>
      <c r="J9219" t="s">
        <v>65</v>
      </c>
      <c r="K9219">
        <v>4387.17</v>
      </c>
      <c r="L9219">
        <v>615.25</v>
      </c>
      <c r="M9219" t="s">
        <v>65</v>
      </c>
      <c r="N9219">
        <v>0.14023846807851101</v>
      </c>
      <c r="O9219" t="s">
        <v>11351</v>
      </c>
      <c r="P9219" t="s">
        <v>11352</v>
      </c>
      <c r="R9219" t="s">
        <v>11353</v>
      </c>
      <c r="S9219">
        <f>IF(SalesData[[#This Row],[Return Status]]="Returned",1,0)</f>
        <v>0</v>
      </c>
      <c r="T9219">
        <v>2788.38</v>
      </c>
      <c r="U9219" s="2">
        <f>EOMONTH(SalesData[[#This Row],[Order Date]],0)</f>
        <v>45291</v>
      </c>
      <c r="V9219" s="9" t="str">
        <f>"Q"&amp;INT((MONTH(SalesData[[#This Row],[Order Date]])+2)/3)&amp;"-"&amp;YEAR(SalesData[[#This Row],[Order Date]])</f>
        <v>Q4-2023</v>
      </c>
    </row>
    <row r="9220" spans="1:22" x14ac:dyDescent="0.35">
      <c r="A9220" t="s">
        <v>9361</v>
      </c>
      <c r="B9220" s="1">
        <v>45266</v>
      </c>
      <c r="C9220" t="s">
        <v>97</v>
      </c>
      <c r="D9220" t="s">
        <v>145</v>
      </c>
      <c r="E9220">
        <v>3860837777</v>
      </c>
      <c r="F9220" t="s">
        <v>40</v>
      </c>
      <c r="G9220" t="s">
        <v>69</v>
      </c>
      <c r="H9220" t="s">
        <v>41</v>
      </c>
      <c r="I9220" t="s">
        <v>31</v>
      </c>
      <c r="J9220" t="s">
        <v>61</v>
      </c>
      <c r="K9220">
        <v>483.35</v>
      </c>
      <c r="L9220">
        <v>40.82</v>
      </c>
      <c r="M9220" t="s">
        <v>62</v>
      </c>
      <c r="N9220">
        <v>8.4452260266887402E-2</v>
      </c>
      <c r="O9220" t="s">
        <v>11361</v>
      </c>
      <c r="P9220" t="s">
        <v>11356</v>
      </c>
      <c r="R9220" t="s">
        <v>11353</v>
      </c>
      <c r="S9220">
        <f>IF(SalesData[[#This Row],[Return Status]]="Returned",1,0)</f>
        <v>0</v>
      </c>
      <c r="T9220">
        <v>2081.52</v>
      </c>
      <c r="U9220" s="2">
        <f>EOMONTH(SalesData[[#This Row],[Order Date]],0)</f>
        <v>45291</v>
      </c>
      <c r="V9220" s="9" t="str">
        <f>"Q"&amp;INT((MONTH(SalesData[[#This Row],[Order Date]])+2)/3)&amp;"-"&amp;YEAR(SalesData[[#This Row],[Order Date]])</f>
        <v>Q4-2023</v>
      </c>
    </row>
    <row r="9221" spans="1:22" x14ac:dyDescent="0.35">
      <c r="A9221" t="s">
        <v>9362</v>
      </c>
      <c r="B9221" s="1">
        <v>45273</v>
      </c>
      <c r="C9221" t="s">
        <v>188</v>
      </c>
      <c r="D9221" t="s">
        <v>46</v>
      </c>
      <c r="E9221">
        <v>8662846419</v>
      </c>
      <c r="F9221" t="s">
        <v>14</v>
      </c>
      <c r="G9221" t="s">
        <v>15</v>
      </c>
      <c r="H9221" t="s">
        <v>16</v>
      </c>
      <c r="I9221" t="s">
        <v>17</v>
      </c>
      <c r="J9221" t="s">
        <v>18</v>
      </c>
      <c r="K9221">
        <v>2647.92</v>
      </c>
      <c r="L9221">
        <v>507.85</v>
      </c>
      <c r="M9221" t="s">
        <v>19</v>
      </c>
      <c r="N9221">
        <v>0.19179204809813</v>
      </c>
      <c r="O9221" t="s">
        <v>11351</v>
      </c>
      <c r="P9221" t="s">
        <v>11352</v>
      </c>
      <c r="R9221" t="s">
        <v>11353</v>
      </c>
      <c r="S9221">
        <f>IF(SalesData[[#This Row],[Return Status]]="Returned",1,0)</f>
        <v>0</v>
      </c>
      <c r="T9221">
        <v>2085.91</v>
      </c>
      <c r="U9221" s="2">
        <f>EOMONTH(SalesData[[#This Row],[Order Date]],0)</f>
        <v>45291</v>
      </c>
      <c r="V9221" s="9" t="str">
        <f>"Q"&amp;INT((MONTH(SalesData[[#This Row],[Order Date]])+2)/3)&amp;"-"&amp;YEAR(SalesData[[#This Row],[Order Date]])</f>
        <v>Q4-2023</v>
      </c>
    </row>
    <row r="9222" spans="1:22" x14ac:dyDescent="0.35">
      <c r="A9222" t="s">
        <v>9363</v>
      </c>
      <c r="B9222" s="1">
        <v>45268</v>
      </c>
      <c r="C9222" t="s">
        <v>26</v>
      </c>
      <c r="D9222" t="s">
        <v>46</v>
      </c>
      <c r="E9222">
        <v>6064864754</v>
      </c>
      <c r="F9222" t="s">
        <v>83</v>
      </c>
      <c r="G9222" t="s">
        <v>84</v>
      </c>
      <c r="H9222" t="s">
        <v>85</v>
      </c>
      <c r="I9222" t="s">
        <v>31</v>
      </c>
      <c r="J9222" t="s">
        <v>61</v>
      </c>
      <c r="K9222">
        <v>3719.9</v>
      </c>
      <c r="L9222">
        <v>378.1</v>
      </c>
      <c r="M9222" t="s">
        <v>62</v>
      </c>
      <c r="N9222">
        <v>0.10164251727197</v>
      </c>
      <c r="O9222" t="s">
        <v>11351</v>
      </c>
      <c r="P9222" t="s">
        <v>11352</v>
      </c>
      <c r="R9222" t="s">
        <v>11353</v>
      </c>
      <c r="S9222">
        <f>IF(SalesData[[#This Row],[Return Status]]="Returned",1,0)</f>
        <v>0</v>
      </c>
      <c r="T9222">
        <v>847.14</v>
      </c>
      <c r="U9222" s="2">
        <f>EOMONTH(SalesData[[#This Row],[Order Date]],0)</f>
        <v>45291</v>
      </c>
      <c r="V9222" s="9" t="str">
        <f>"Q"&amp;INT((MONTH(SalesData[[#This Row],[Order Date]])+2)/3)&amp;"-"&amp;YEAR(SalesData[[#This Row],[Order Date]])</f>
        <v>Q4-2023</v>
      </c>
    </row>
    <row r="9223" spans="1:22" x14ac:dyDescent="0.35">
      <c r="A9223" t="s">
        <v>9364</v>
      </c>
      <c r="B9223" s="1">
        <v>45274</v>
      </c>
      <c r="C9223" t="s">
        <v>184</v>
      </c>
      <c r="D9223" t="s">
        <v>72</v>
      </c>
      <c r="E9223">
        <v>6554327144</v>
      </c>
      <c r="F9223" t="s">
        <v>95</v>
      </c>
      <c r="G9223" t="s">
        <v>59</v>
      </c>
      <c r="H9223" t="s">
        <v>60</v>
      </c>
      <c r="I9223" t="s">
        <v>31</v>
      </c>
      <c r="J9223" t="s">
        <v>62</v>
      </c>
      <c r="K9223">
        <v>1693.94</v>
      </c>
      <c r="L9223">
        <v>243.92</v>
      </c>
      <c r="M9223" t="s">
        <v>62</v>
      </c>
      <c r="N9223">
        <v>0.143995655099944</v>
      </c>
      <c r="O9223" t="s">
        <v>11351</v>
      </c>
      <c r="P9223" t="s">
        <v>11352</v>
      </c>
      <c r="Q9223" t="s">
        <v>11363</v>
      </c>
      <c r="R9223" t="s">
        <v>11360</v>
      </c>
      <c r="S9223">
        <f>IF(SalesData[[#This Row],[Return Status]]="Returned",1,0)</f>
        <v>1</v>
      </c>
      <c r="T9223">
        <v>2183.56</v>
      </c>
      <c r="U9223" s="2">
        <f>EOMONTH(SalesData[[#This Row],[Order Date]],0)</f>
        <v>45291</v>
      </c>
      <c r="V9223" s="9" t="str">
        <f>"Q"&amp;INT((MONTH(SalesData[[#This Row],[Order Date]])+2)/3)&amp;"-"&amp;YEAR(SalesData[[#This Row],[Order Date]])</f>
        <v>Q4-2023</v>
      </c>
    </row>
    <row r="9224" spans="1:22" x14ac:dyDescent="0.35">
      <c r="A9224" t="s">
        <v>9365</v>
      </c>
      <c r="B9224" s="1">
        <v>45277</v>
      </c>
      <c r="C9224" t="s">
        <v>67</v>
      </c>
      <c r="D9224" t="s">
        <v>46</v>
      </c>
      <c r="E9224">
        <v>5640847745</v>
      </c>
      <c r="F9224" t="s">
        <v>83</v>
      </c>
      <c r="G9224" t="s">
        <v>84</v>
      </c>
      <c r="H9224" t="s">
        <v>85</v>
      </c>
      <c r="I9224" t="s">
        <v>31</v>
      </c>
      <c r="J9224" t="s">
        <v>19</v>
      </c>
      <c r="K9224">
        <v>161.74</v>
      </c>
      <c r="L9224">
        <v>45.23</v>
      </c>
      <c r="M9224" t="s">
        <v>19</v>
      </c>
      <c r="N9224">
        <v>0.27964634598738702</v>
      </c>
      <c r="O9224" t="s">
        <v>11361</v>
      </c>
      <c r="P9224" t="s">
        <v>11354</v>
      </c>
      <c r="R9224" t="s">
        <v>11353</v>
      </c>
      <c r="S9224">
        <f>IF(SalesData[[#This Row],[Return Status]]="Returned",1,0)</f>
        <v>0</v>
      </c>
      <c r="T9224">
        <v>847.14</v>
      </c>
      <c r="U9224" s="2">
        <f>EOMONTH(SalesData[[#This Row],[Order Date]],0)</f>
        <v>45291</v>
      </c>
      <c r="V9224" s="9" t="str">
        <f>"Q"&amp;INT((MONTH(SalesData[[#This Row],[Order Date]])+2)/3)&amp;"-"&amp;YEAR(SalesData[[#This Row],[Order Date]])</f>
        <v>Q4-2023</v>
      </c>
    </row>
    <row r="9225" spans="1:22" x14ac:dyDescent="0.35">
      <c r="A9225" t="s">
        <v>9366</v>
      </c>
      <c r="B9225" s="1">
        <v>45287</v>
      </c>
      <c r="C9225" t="s">
        <v>92</v>
      </c>
      <c r="D9225" t="s">
        <v>27</v>
      </c>
      <c r="E9225">
        <v>1260670725</v>
      </c>
      <c r="F9225" t="s">
        <v>78</v>
      </c>
      <c r="G9225" t="s">
        <v>15</v>
      </c>
      <c r="H9225" t="s">
        <v>16</v>
      </c>
      <c r="I9225" t="s">
        <v>17</v>
      </c>
      <c r="J9225" t="s">
        <v>19</v>
      </c>
      <c r="K9225">
        <v>212.39</v>
      </c>
      <c r="L9225">
        <v>21.46</v>
      </c>
      <c r="M9225" t="s">
        <v>19</v>
      </c>
      <c r="N9225">
        <v>0.101040538631762</v>
      </c>
      <c r="O9225" t="s">
        <v>11361</v>
      </c>
      <c r="P9225" t="s">
        <v>11352</v>
      </c>
      <c r="R9225" t="s">
        <v>11353</v>
      </c>
      <c r="S9225">
        <f>IF(SalesData[[#This Row],[Return Status]]="Returned",1,0)</f>
        <v>0</v>
      </c>
      <c r="T9225">
        <v>2085.91</v>
      </c>
      <c r="U9225" s="2">
        <f>EOMONTH(SalesData[[#This Row],[Order Date]],0)</f>
        <v>45291</v>
      </c>
      <c r="V9225" s="9" t="str">
        <f>"Q"&amp;INT((MONTH(SalesData[[#This Row],[Order Date]])+2)/3)&amp;"-"&amp;YEAR(SalesData[[#This Row],[Order Date]])</f>
        <v>Q4-2023</v>
      </c>
    </row>
    <row r="9226" spans="1:22" x14ac:dyDescent="0.35">
      <c r="A9226" t="s">
        <v>9367</v>
      </c>
      <c r="B9226" s="1">
        <v>45270</v>
      </c>
      <c r="C9226" t="s">
        <v>149</v>
      </c>
      <c r="D9226" t="s">
        <v>72</v>
      </c>
      <c r="E9226">
        <v>5864015424</v>
      </c>
      <c r="F9226" t="s">
        <v>107</v>
      </c>
      <c r="G9226" t="s">
        <v>15</v>
      </c>
      <c r="H9226" t="s">
        <v>16</v>
      </c>
      <c r="I9226" t="s">
        <v>17</v>
      </c>
      <c r="J9226" t="s">
        <v>19</v>
      </c>
      <c r="K9226">
        <v>3645.08</v>
      </c>
      <c r="L9226">
        <v>358.2</v>
      </c>
      <c r="M9226" t="s">
        <v>19</v>
      </c>
      <c r="N9226">
        <v>9.8269448132825593E-2</v>
      </c>
      <c r="O9226" t="s">
        <v>11351</v>
      </c>
      <c r="P9226" t="s">
        <v>11356</v>
      </c>
      <c r="R9226" t="s">
        <v>11353</v>
      </c>
      <c r="S9226">
        <f>IF(SalesData[[#This Row],[Return Status]]="Returned",1,0)</f>
        <v>0</v>
      </c>
      <c r="T9226">
        <v>2085.91</v>
      </c>
      <c r="U9226" s="2">
        <f>EOMONTH(SalesData[[#This Row],[Order Date]],0)</f>
        <v>45291</v>
      </c>
      <c r="V9226" s="9" t="str">
        <f>"Q"&amp;INT((MONTH(SalesData[[#This Row],[Order Date]])+2)/3)&amp;"-"&amp;YEAR(SalesData[[#This Row],[Order Date]])</f>
        <v>Q4-2023</v>
      </c>
    </row>
    <row r="9227" spans="1:22" x14ac:dyDescent="0.35">
      <c r="A9227" t="s">
        <v>9368</v>
      </c>
      <c r="B9227" s="1">
        <v>45281</v>
      </c>
      <c r="C9227" t="s">
        <v>113</v>
      </c>
      <c r="D9227" t="s">
        <v>13</v>
      </c>
      <c r="E9227">
        <v>3495372845</v>
      </c>
      <c r="F9227" t="s">
        <v>163</v>
      </c>
      <c r="G9227" t="s">
        <v>164</v>
      </c>
      <c r="H9227" t="s">
        <v>165</v>
      </c>
      <c r="I9227" t="s">
        <v>36</v>
      </c>
      <c r="J9227" t="s">
        <v>18</v>
      </c>
      <c r="K9227">
        <v>2800.1</v>
      </c>
      <c r="L9227">
        <v>542.36</v>
      </c>
      <c r="M9227" t="s">
        <v>19</v>
      </c>
      <c r="N9227">
        <v>0.19369308238991501</v>
      </c>
      <c r="O9227" t="s">
        <v>11351</v>
      </c>
      <c r="P9227" t="s">
        <v>11352</v>
      </c>
      <c r="R9227" t="s">
        <v>11353</v>
      </c>
      <c r="S9227">
        <f>IF(SalesData[[#This Row],[Return Status]]="Returned",1,0)</f>
        <v>0</v>
      </c>
      <c r="U9227" s="2">
        <f>EOMONTH(SalesData[[#This Row],[Order Date]],0)</f>
        <v>45291</v>
      </c>
      <c r="V9227" s="9" t="str">
        <f>"Q"&amp;INT((MONTH(SalesData[[#This Row],[Order Date]])+2)/3)&amp;"-"&amp;YEAR(SalesData[[#This Row],[Order Date]])</f>
        <v>Q4-2023</v>
      </c>
    </row>
    <row r="9228" spans="1:22" x14ac:dyDescent="0.35">
      <c r="A9228" t="s">
        <v>9369</v>
      </c>
      <c r="B9228" s="1">
        <v>45282</v>
      </c>
      <c r="C9228" t="s">
        <v>38</v>
      </c>
      <c r="D9228" t="s">
        <v>145</v>
      </c>
      <c r="E9228">
        <v>8619602491</v>
      </c>
      <c r="F9228" t="s">
        <v>103</v>
      </c>
      <c r="G9228" t="s">
        <v>23</v>
      </c>
      <c r="H9228" t="s">
        <v>24</v>
      </c>
      <c r="I9228" t="s">
        <v>17</v>
      </c>
      <c r="J9228" t="s">
        <v>62</v>
      </c>
      <c r="K9228">
        <v>683.93</v>
      </c>
      <c r="L9228">
        <v>113.89</v>
      </c>
      <c r="M9228" t="s">
        <v>62</v>
      </c>
      <c r="N9228">
        <v>0.16652288976942101</v>
      </c>
      <c r="O9228" t="s">
        <v>11355</v>
      </c>
      <c r="P9228" t="s">
        <v>11352</v>
      </c>
      <c r="R9228" t="s">
        <v>11353</v>
      </c>
      <c r="S9228">
        <f>IF(SalesData[[#This Row],[Return Status]]="Returned",1,0)</f>
        <v>0</v>
      </c>
      <c r="T9228">
        <v>2821.33</v>
      </c>
      <c r="U9228" s="2">
        <f>EOMONTH(SalesData[[#This Row],[Order Date]],0)</f>
        <v>45291</v>
      </c>
      <c r="V9228" s="9" t="str">
        <f>"Q"&amp;INT((MONTH(SalesData[[#This Row],[Order Date]])+2)/3)&amp;"-"&amp;YEAR(SalesData[[#This Row],[Order Date]])</f>
        <v>Q4-2023</v>
      </c>
    </row>
    <row r="9229" spans="1:22" x14ac:dyDescent="0.35">
      <c r="A9229" t="s">
        <v>9370</v>
      </c>
      <c r="B9229" s="1">
        <v>45282</v>
      </c>
      <c r="C9229" t="s">
        <v>49</v>
      </c>
      <c r="D9229" t="s">
        <v>13</v>
      </c>
      <c r="E9229">
        <v>9613313502</v>
      </c>
      <c r="F9229" t="s">
        <v>170</v>
      </c>
      <c r="G9229" t="s">
        <v>69</v>
      </c>
      <c r="H9229" t="s">
        <v>41</v>
      </c>
      <c r="I9229" t="s">
        <v>31</v>
      </c>
      <c r="J9229" t="s">
        <v>42</v>
      </c>
      <c r="K9229">
        <v>4885.4399999999996</v>
      </c>
      <c r="L9229">
        <v>675.25</v>
      </c>
      <c r="M9229" t="s">
        <v>43</v>
      </c>
      <c r="N9229">
        <v>0.138216823868474</v>
      </c>
      <c r="O9229" t="s">
        <v>11351</v>
      </c>
      <c r="P9229" t="s">
        <v>11352</v>
      </c>
      <c r="R9229" t="s">
        <v>11353</v>
      </c>
      <c r="S9229">
        <f>IF(SalesData[[#This Row],[Return Status]]="Returned",1,0)</f>
        <v>0</v>
      </c>
      <c r="T9229">
        <v>2081.52</v>
      </c>
      <c r="U9229" s="2">
        <f>EOMONTH(SalesData[[#This Row],[Order Date]],0)</f>
        <v>45291</v>
      </c>
      <c r="V9229" s="9" t="str">
        <f>"Q"&amp;INT((MONTH(SalesData[[#This Row],[Order Date]])+2)/3)&amp;"-"&amp;YEAR(SalesData[[#This Row],[Order Date]])</f>
        <v>Q4-2023</v>
      </c>
    </row>
    <row r="9230" spans="1:22" x14ac:dyDescent="0.35">
      <c r="A9230" t="s">
        <v>9371</v>
      </c>
      <c r="B9230" s="1">
        <v>45271</v>
      </c>
      <c r="C9230" t="s">
        <v>94</v>
      </c>
      <c r="D9230" t="s">
        <v>27</v>
      </c>
      <c r="E9230">
        <v>8625234063</v>
      </c>
      <c r="F9230" t="s">
        <v>107</v>
      </c>
      <c r="G9230" t="s">
        <v>15</v>
      </c>
      <c r="H9230" t="s">
        <v>16</v>
      </c>
      <c r="I9230" t="s">
        <v>17</v>
      </c>
      <c r="J9230" t="s">
        <v>19</v>
      </c>
      <c r="K9230">
        <v>100.09</v>
      </c>
      <c r="L9230">
        <v>13.32</v>
      </c>
      <c r="M9230" t="s">
        <v>19</v>
      </c>
      <c r="N9230">
        <v>0.13308022779498499</v>
      </c>
      <c r="O9230" t="s">
        <v>11361</v>
      </c>
      <c r="P9230" t="s">
        <v>11352</v>
      </c>
      <c r="R9230" t="s">
        <v>11353</v>
      </c>
      <c r="S9230">
        <f>IF(SalesData[[#This Row],[Return Status]]="Returned",1,0)</f>
        <v>0</v>
      </c>
      <c r="T9230">
        <v>2085.91</v>
      </c>
      <c r="U9230" s="2">
        <f>EOMONTH(SalesData[[#This Row],[Order Date]],0)</f>
        <v>45291</v>
      </c>
      <c r="V9230" s="9" t="str">
        <f>"Q"&amp;INT((MONTH(SalesData[[#This Row],[Order Date]])+2)/3)&amp;"-"&amp;YEAR(SalesData[[#This Row],[Order Date]])</f>
        <v>Q4-2023</v>
      </c>
    </row>
    <row r="9231" spans="1:22" x14ac:dyDescent="0.35">
      <c r="A9231" t="s">
        <v>9372</v>
      </c>
      <c r="B9231" s="1">
        <v>45267</v>
      </c>
      <c r="C9231" t="s">
        <v>87</v>
      </c>
      <c r="D9231" t="s">
        <v>39</v>
      </c>
      <c r="E9231">
        <v>185097185</v>
      </c>
      <c r="F9231" t="s">
        <v>68</v>
      </c>
      <c r="G9231" t="s">
        <v>69</v>
      </c>
      <c r="H9231" t="s">
        <v>11357</v>
      </c>
      <c r="I9231" t="s">
        <v>31</v>
      </c>
      <c r="J9231" t="s">
        <v>19</v>
      </c>
      <c r="K9231">
        <v>3798.81</v>
      </c>
      <c r="L9231">
        <v>433.18</v>
      </c>
      <c r="M9231" t="s">
        <v>19</v>
      </c>
      <c r="N9231">
        <v>0.114030446376628</v>
      </c>
      <c r="O9231" t="s">
        <v>11351</v>
      </c>
      <c r="P9231" t="s">
        <v>11352</v>
      </c>
      <c r="R9231" t="s">
        <v>11353</v>
      </c>
      <c r="S9231">
        <f>IF(SalesData[[#This Row],[Return Status]]="Returned",1,0)</f>
        <v>0</v>
      </c>
      <c r="T9231">
        <v>2081.52</v>
      </c>
      <c r="U9231" s="2">
        <f>EOMONTH(SalesData[[#This Row],[Order Date]],0)</f>
        <v>45291</v>
      </c>
      <c r="V9231" s="9" t="str">
        <f>"Q"&amp;INT((MONTH(SalesData[[#This Row],[Order Date]])+2)/3)&amp;"-"&amp;YEAR(SalesData[[#This Row],[Order Date]])</f>
        <v>Q4-2023</v>
      </c>
    </row>
    <row r="9232" spans="1:22" x14ac:dyDescent="0.35">
      <c r="A9232" t="s">
        <v>9373</v>
      </c>
      <c r="B9232" s="1">
        <v>45267</v>
      </c>
      <c r="C9232" t="s">
        <v>77</v>
      </c>
      <c r="D9232" t="s">
        <v>80</v>
      </c>
      <c r="E9232">
        <v>8008762653</v>
      </c>
      <c r="F9232" t="s">
        <v>127</v>
      </c>
      <c r="G9232" t="s">
        <v>29</v>
      </c>
      <c r="H9232" t="s">
        <v>11357</v>
      </c>
      <c r="I9232" t="s">
        <v>31</v>
      </c>
      <c r="J9232" t="s">
        <v>62</v>
      </c>
      <c r="K9232">
        <v>1523.03</v>
      </c>
      <c r="L9232">
        <v>269.12</v>
      </c>
      <c r="M9232" t="s">
        <v>62</v>
      </c>
      <c r="N9232">
        <v>0.176700393294945</v>
      </c>
      <c r="O9232" t="s">
        <v>11351</v>
      </c>
      <c r="P9232" t="s">
        <v>11352</v>
      </c>
      <c r="R9232" t="s">
        <v>11353</v>
      </c>
      <c r="S9232">
        <f>IF(SalesData[[#This Row],[Return Status]]="Returned",1,0)</f>
        <v>0</v>
      </c>
      <c r="T9232">
        <v>2788.38</v>
      </c>
      <c r="U9232" s="2">
        <f>EOMONTH(SalesData[[#This Row],[Order Date]],0)</f>
        <v>45291</v>
      </c>
      <c r="V9232" s="9" t="str">
        <f>"Q"&amp;INT((MONTH(SalesData[[#This Row],[Order Date]])+2)/3)&amp;"-"&amp;YEAR(SalesData[[#This Row],[Order Date]])</f>
        <v>Q4-2023</v>
      </c>
    </row>
    <row r="9233" spans="1:22" x14ac:dyDescent="0.35">
      <c r="A9233" t="s">
        <v>9374</v>
      </c>
      <c r="B9233" s="1">
        <v>45272</v>
      </c>
      <c r="C9233" t="s">
        <v>132</v>
      </c>
      <c r="D9233" t="s">
        <v>39</v>
      </c>
      <c r="E9233">
        <v>8433508611</v>
      </c>
      <c r="F9233" t="s">
        <v>222</v>
      </c>
      <c r="G9233" t="s">
        <v>164</v>
      </c>
      <c r="H9233" t="s">
        <v>165</v>
      </c>
      <c r="I9233" t="s">
        <v>36</v>
      </c>
      <c r="J9233" t="s">
        <v>65</v>
      </c>
      <c r="K9233">
        <v>4037.6</v>
      </c>
      <c r="L9233">
        <v>1115.44</v>
      </c>
      <c r="M9233" t="s">
        <v>65</v>
      </c>
      <c r="N9233">
        <v>0.27626312660986702</v>
      </c>
      <c r="O9233" t="s">
        <v>11351</v>
      </c>
      <c r="P9233" t="s">
        <v>11354</v>
      </c>
      <c r="R9233" t="s">
        <v>11353</v>
      </c>
      <c r="S9233">
        <f>IF(SalesData[[#This Row],[Return Status]]="Returned",1,0)</f>
        <v>0</v>
      </c>
      <c r="U9233" s="2">
        <f>EOMONTH(SalesData[[#This Row],[Order Date]],0)</f>
        <v>45291</v>
      </c>
      <c r="V9233" s="9" t="str">
        <f>"Q"&amp;INT((MONTH(SalesData[[#This Row],[Order Date]])+2)/3)&amp;"-"&amp;YEAR(SalesData[[#This Row],[Order Date]])</f>
        <v>Q4-2023</v>
      </c>
    </row>
    <row r="9234" spans="1:22" x14ac:dyDescent="0.35">
      <c r="A9234" t="s">
        <v>9375</v>
      </c>
      <c r="B9234" s="1">
        <v>45272</v>
      </c>
      <c r="C9234" t="s">
        <v>144</v>
      </c>
      <c r="D9234" t="s">
        <v>80</v>
      </c>
      <c r="E9234">
        <v>442180407</v>
      </c>
      <c r="F9234" t="s">
        <v>410</v>
      </c>
      <c r="G9234" t="s">
        <v>29</v>
      </c>
      <c r="H9234" t="s">
        <v>30</v>
      </c>
      <c r="I9234" t="s">
        <v>31</v>
      </c>
      <c r="J9234" t="s">
        <v>62</v>
      </c>
      <c r="K9234">
        <v>3228.65</v>
      </c>
      <c r="L9234">
        <v>948.38</v>
      </c>
      <c r="M9234" t="s">
        <v>62</v>
      </c>
      <c r="N9234">
        <v>0.29373886918681202</v>
      </c>
      <c r="O9234" t="s">
        <v>11351</v>
      </c>
      <c r="P9234" t="s">
        <v>11354</v>
      </c>
      <c r="R9234" t="s">
        <v>11353</v>
      </c>
      <c r="S9234">
        <f>IF(SalesData[[#This Row],[Return Status]]="Returned",1,0)</f>
        <v>0</v>
      </c>
      <c r="T9234">
        <v>2788.38</v>
      </c>
      <c r="U9234" s="2">
        <f>EOMONTH(SalesData[[#This Row],[Order Date]],0)</f>
        <v>45291</v>
      </c>
      <c r="V9234" s="9" t="str">
        <f>"Q"&amp;INT((MONTH(SalesData[[#This Row],[Order Date]])+2)/3)&amp;"-"&amp;YEAR(SalesData[[#This Row],[Order Date]])</f>
        <v>Q4-2023</v>
      </c>
    </row>
    <row r="9235" spans="1:22" x14ac:dyDescent="0.35">
      <c r="A9235" t="s">
        <v>9376</v>
      </c>
      <c r="B9235" s="1">
        <v>45280</v>
      </c>
      <c r="C9235" t="s">
        <v>57</v>
      </c>
      <c r="D9235" t="s">
        <v>72</v>
      </c>
      <c r="E9235">
        <v>3685809566</v>
      </c>
      <c r="F9235" t="s">
        <v>78</v>
      </c>
      <c r="G9235" t="s">
        <v>15</v>
      </c>
      <c r="H9235" t="s">
        <v>16</v>
      </c>
      <c r="I9235" t="s">
        <v>17</v>
      </c>
      <c r="J9235" t="s">
        <v>61</v>
      </c>
      <c r="K9235">
        <v>877.63</v>
      </c>
      <c r="L9235">
        <v>40.299999999999997</v>
      </c>
      <c r="M9235" t="s">
        <v>62</v>
      </c>
      <c r="N9235">
        <v>4.5919123092875103E-2</v>
      </c>
      <c r="O9235" t="s">
        <v>11355</v>
      </c>
      <c r="P9235" t="s">
        <v>11356</v>
      </c>
      <c r="R9235" t="s">
        <v>11353</v>
      </c>
      <c r="S9235">
        <f>IF(SalesData[[#This Row],[Return Status]]="Returned",1,0)</f>
        <v>0</v>
      </c>
      <c r="T9235">
        <v>2085.91</v>
      </c>
      <c r="U9235" s="2">
        <f>EOMONTH(SalesData[[#This Row],[Order Date]],0)</f>
        <v>45291</v>
      </c>
      <c r="V9235" s="9" t="str">
        <f>"Q"&amp;INT((MONTH(SalesData[[#This Row],[Order Date]])+2)/3)&amp;"-"&amp;YEAR(SalesData[[#This Row],[Order Date]])</f>
        <v>Q4-2023</v>
      </c>
    </row>
    <row r="9236" spans="1:22" x14ac:dyDescent="0.35">
      <c r="A9236" t="s">
        <v>9377</v>
      </c>
      <c r="B9236" s="1">
        <v>45264</v>
      </c>
      <c r="C9236" t="s">
        <v>162</v>
      </c>
      <c r="D9236" t="s">
        <v>46</v>
      </c>
      <c r="E9236">
        <v>5825943180</v>
      </c>
      <c r="F9236" t="s">
        <v>68</v>
      </c>
      <c r="G9236" t="s">
        <v>69</v>
      </c>
      <c r="H9236" t="s">
        <v>41</v>
      </c>
      <c r="I9236" t="s">
        <v>31</v>
      </c>
      <c r="J9236" t="s">
        <v>19</v>
      </c>
      <c r="K9236">
        <v>1131.1600000000001</v>
      </c>
      <c r="L9236">
        <v>211.46</v>
      </c>
      <c r="M9236" t="s">
        <v>19</v>
      </c>
      <c r="N9236">
        <v>0.186940839492203</v>
      </c>
      <c r="O9236" t="s">
        <v>11351</v>
      </c>
      <c r="P9236" t="s">
        <v>11352</v>
      </c>
      <c r="Q9236" t="s">
        <v>11369</v>
      </c>
      <c r="R9236" t="s">
        <v>11360</v>
      </c>
      <c r="S9236">
        <f>IF(SalesData[[#This Row],[Return Status]]="Returned",1,0)</f>
        <v>1</v>
      </c>
      <c r="T9236">
        <v>2081.52</v>
      </c>
      <c r="U9236" s="2">
        <f>EOMONTH(SalesData[[#This Row],[Order Date]],0)</f>
        <v>45291</v>
      </c>
      <c r="V9236" s="9" t="str">
        <f>"Q"&amp;INT((MONTH(SalesData[[#This Row],[Order Date]])+2)/3)&amp;"-"&amp;YEAR(SalesData[[#This Row],[Order Date]])</f>
        <v>Q4-2023</v>
      </c>
    </row>
    <row r="9237" spans="1:22" x14ac:dyDescent="0.35">
      <c r="A9237" t="s">
        <v>9378</v>
      </c>
      <c r="B9237" s="1">
        <v>45261</v>
      </c>
      <c r="C9237" t="s">
        <v>45</v>
      </c>
      <c r="D9237" t="s">
        <v>145</v>
      </c>
      <c r="E9237">
        <v>2870095753</v>
      </c>
      <c r="F9237" t="s">
        <v>58</v>
      </c>
      <c r="G9237" t="s">
        <v>59</v>
      </c>
      <c r="H9237" t="s">
        <v>60</v>
      </c>
      <c r="I9237" t="s">
        <v>31</v>
      </c>
      <c r="J9237" t="s">
        <v>19</v>
      </c>
      <c r="K9237">
        <v>1808.47</v>
      </c>
      <c r="L9237">
        <v>375.39</v>
      </c>
      <c r="M9237" t="s">
        <v>19</v>
      </c>
      <c r="N9237">
        <v>0.20757325252837999</v>
      </c>
      <c r="O9237" t="s">
        <v>11351</v>
      </c>
      <c r="P9237" t="s">
        <v>11354</v>
      </c>
      <c r="R9237" t="s">
        <v>11353</v>
      </c>
      <c r="S9237">
        <f>IF(SalesData[[#This Row],[Return Status]]="Returned",1,0)</f>
        <v>0</v>
      </c>
      <c r="T9237">
        <v>2183.56</v>
      </c>
      <c r="U9237" s="2">
        <f>EOMONTH(SalesData[[#This Row],[Order Date]],0)</f>
        <v>45291</v>
      </c>
      <c r="V9237" s="9" t="str">
        <f>"Q"&amp;INT((MONTH(SalesData[[#This Row],[Order Date]])+2)/3)&amp;"-"&amp;YEAR(SalesData[[#This Row],[Order Date]])</f>
        <v>Q4-2023</v>
      </c>
    </row>
    <row r="9238" spans="1:22" x14ac:dyDescent="0.35">
      <c r="A9238" t="s">
        <v>9379</v>
      </c>
      <c r="B9238" s="1">
        <v>45289</v>
      </c>
      <c r="C9238" t="s">
        <v>97</v>
      </c>
      <c r="D9238" t="s">
        <v>27</v>
      </c>
      <c r="E9238">
        <v>6566072140</v>
      </c>
      <c r="F9238" t="s">
        <v>147</v>
      </c>
      <c r="G9238" t="s">
        <v>84</v>
      </c>
      <c r="H9238" t="s">
        <v>85</v>
      </c>
      <c r="I9238" t="s">
        <v>31</v>
      </c>
      <c r="J9238" t="s">
        <v>19</v>
      </c>
      <c r="K9238">
        <v>273.42</v>
      </c>
      <c r="L9238">
        <v>41.35</v>
      </c>
      <c r="M9238" t="s">
        <v>19</v>
      </c>
      <c r="N9238">
        <v>0.15123253602516301</v>
      </c>
      <c r="O9238" t="s">
        <v>11361</v>
      </c>
      <c r="P9238" t="s">
        <v>11352</v>
      </c>
      <c r="R9238" t="s">
        <v>11353</v>
      </c>
      <c r="S9238">
        <f>IF(SalesData[[#This Row],[Return Status]]="Returned",1,0)</f>
        <v>0</v>
      </c>
      <c r="T9238">
        <v>847.14</v>
      </c>
      <c r="U9238" s="2">
        <f>EOMONTH(SalesData[[#This Row],[Order Date]],0)</f>
        <v>45291</v>
      </c>
      <c r="V9238" s="9" t="str">
        <f>"Q"&amp;INT((MONTH(SalesData[[#This Row],[Order Date]])+2)/3)&amp;"-"&amp;YEAR(SalesData[[#This Row],[Order Date]])</f>
        <v>Q4-2023</v>
      </c>
    </row>
    <row r="9239" spans="1:22" x14ac:dyDescent="0.35">
      <c r="A9239" t="s">
        <v>9380</v>
      </c>
      <c r="B9239" s="1">
        <v>45290</v>
      </c>
      <c r="C9239" t="s">
        <v>26</v>
      </c>
      <c r="D9239" t="s">
        <v>46</v>
      </c>
      <c r="E9239">
        <v>9454602002</v>
      </c>
      <c r="F9239" t="s">
        <v>357</v>
      </c>
      <c r="G9239" t="s">
        <v>164</v>
      </c>
      <c r="H9239" t="s">
        <v>165</v>
      </c>
      <c r="I9239" t="s">
        <v>36</v>
      </c>
      <c r="J9239" t="s">
        <v>19</v>
      </c>
      <c r="K9239">
        <v>497.13</v>
      </c>
      <c r="L9239">
        <v>44.41</v>
      </c>
      <c r="M9239" t="s">
        <v>19</v>
      </c>
      <c r="N9239">
        <v>8.9332770100376199E-2</v>
      </c>
      <c r="O9239" t="s">
        <v>11361</v>
      </c>
      <c r="P9239" t="s">
        <v>11356</v>
      </c>
      <c r="R9239" t="s">
        <v>11353</v>
      </c>
      <c r="S9239">
        <f>IF(SalesData[[#This Row],[Return Status]]="Returned",1,0)</f>
        <v>0</v>
      </c>
      <c r="U9239" s="2">
        <f>EOMONTH(SalesData[[#This Row],[Order Date]],0)</f>
        <v>45291</v>
      </c>
      <c r="V9239" s="9" t="str">
        <f>"Q"&amp;INT((MONTH(SalesData[[#This Row],[Order Date]])+2)/3)&amp;"-"&amp;YEAR(SalesData[[#This Row],[Order Date]])</f>
        <v>Q4-2023</v>
      </c>
    </row>
    <row r="9240" spans="1:22" x14ac:dyDescent="0.35">
      <c r="A9240" t="s">
        <v>9381</v>
      </c>
      <c r="B9240" s="1">
        <v>45288</v>
      </c>
      <c r="C9240" t="s">
        <v>97</v>
      </c>
      <c r="D9240" t="s">
        <v>80</v>
      </c>
      <c r="E9240">
        <v>4350610625</v>
      </c>
      <c r="F9240" t="s">
        <v>28</v>
      </c>
      <c r="G9240" t="s">
        <v>29</v>
      </c>
      <c r="H9240" t="s">
        <v>30</v>
      </c>
      <c r="I9240" t="s">
        <v>31</v>
      </c>
      <c r="J9240" t="s">
        <v>19</v>
      </c>
      <c r="K9240">
        <v>595.54</v>
      </c>
      <c r="L9240">
        <v>136.6</v>
      </c>
      <c r="M9240" t="s">
        <v>19</v>
      </c>
      <c r="N9240">
        <v>0.229371662692682</v>
      </c>
      <c r="O9240" t="s">
        <v>11355</v>
      </c>
      <c r="P9240" t="s">
        <v>11354</v>
      </c>
      <c r="R9240" t="s">
        <v>11353</v>
      </c>
      <c r="S9240">
        <f>IF(SalesData[[#This Row],[Return Status]]="Returned",1,0)</f>
        <v>0</v>
      </c>
      <c r="T9240">
        <v>2788.38</v>
      </c>
      <c r="U9240" s="2">
        <f>EOMONTH(SalesData[[#This Row],[Order Date]],0)</f>
        <v>45291</v>
      </c>
      <c r="V9240" s="9" t="str">
        <f>"Q"&amp;INT((MONTH(SalesData[[#This Row],[Order Date]])+2)/3)&amp;"-"&amp;YEAR(SalesData[[#This Row],[Order Date]])</f>
        <v>Q4-2023</v>
      </c>
    </row>
    <row r="9241" spans="1:22" x14ac:dyDescent="0.35">
      <c r="A9241" t="s">
        <v>9382</v>
      </c>
      <c r="B9241" s="1">
        <v>45288</v>
      </c>
      <c r="C9241" t="s">
        <v>67</v>
      </c>
      <c r="D9241" t="s">
        <v>80</v>
      </c>
      <c r="E9241">
        <v>6361776641</v>
      </c>
      <c r="F9241" t="s">
        <v>238</v>
      </c>
      <c r="G9241" t="s">
        <v>74</v>
      </c>
      <c r="H9241" t="s">
        <v>75</v>
      </c>
      <c r="I9241" t="s">
        <v>36</v>
      </c>
      <c r="J9241" t="s">
        <v>62</v>
      </c>
      <c r="K9241">
        <v>2464.41</v>
      </c>
      <c r="L9241">
        <v>647.32000000000005</v>
      </c>
      <c r="M9241" t="s">
        <v>62</v>
      </c>
      <c r="N9241">
        <v>0.26266733214034999</v>
      </c>
      <c r="O9241" t="s">
        <v>11351</v>
      </c>
      <c r="P9241" t="s">
        <v>11354</v>
      </c>
      <c r="R9241" t="s">
        <v>11353</v>
      </c>
      <c r="S9241">
        <f>IF(SalesData[[#This Row],[Return Status]]="Returned",1,0)</f>
        <v>0</v>
      </c>
      <c r="T9241">
        <v>2420.2800000000002</v>
      </c>
      <c r="U9241" s="2">
        <f>EOMONTH(SalesData[[#This Row],[Order Date]],0)</f>
        <v>45291</v>
      </c>
      <c r="V9241" s="9" t="str">
        <f>"Q"&amp;INT((MONTH(SalesData[[#This Row],[Order Date]])+2)/3)&amp;"-"&amp;YEAR(SalesData[[#This Row],[Order Date]])</f>
        <v>Q4-2023</v>
      </c>
    </row>
    <row r="9242" spans="1:22" x14ac:dyDescent="0.35">
      <c r="A9242" t="s">
        <v>9383</v>
      </c>
      <c r="B9242" s="1">
        <v>45268</v>
      </c>
      <c r="C9242" t="s">
        <v>45</v>
      </c>
      <c r="D9242" t="s">
        <v>145</v>
      </c>
      <c r="E9242">
        <v>8218382646</v>
      </c>
      <c r="F9242" t="s">
        <v>357</v>
      </c>
      <c r="G9242" t="s">
        <v>11381</v>
      </c>
      <c r="H9242" t="s">
        <v>165</v>
      </c>
      <c r="I9242" t="s">
        <v>36</v>
      </c>
      <c r="J9242" t="s">
        <v>19</v>
      </c>
      <c r="K9242">
        <v>4324.66</v>
      </c>
      <c r="L9242">
        <v>477.58</v>
      </c>
      <c r="M9242" t="s">
        <v>19</v>
      </c>
      <c r="N9242">
        <v>0.11043180273131301</v>
      </c>
      <c r="O9242" t="s">
        <v>11351</v>
      </c>
      <c r="P9242" t="s">
        <v>11352</v>
      </c>
      <c r="R9242" t="s">
        <v>11353</v>
      </c>
      <c r="S9242">
        <f>IF(SalesData[[#This Row],[Return Status]]="Returned",1,0)</f>
        <v>0</v>
      </c>
      <c r="U9242" s="2">
        <f>EOMONTH(SalesData[[#This Row],[Order Date]],0)</f>
        <v>45291</v>
      </c>
      <c r="V9242" s="9" t="str">
        <f>"Q"&amp;INT((MONTH(SalesData[[#This Row],[Order Date]])+2)/3)&amp;"-"&amp;YEAR(SalesData[[#This Row],[Order Date]])</f>
        <v>Q4-2023</v>
      </c>
    </row>
    <row r="9243" spans="1:22" x14ac:dyDescent="0.35">
      <c r="A9243" t="s">
        <v>9384</v>
      </c>
      <c r="B9243" s="1">
        <v>45272</v>
      </c>
      <c r="C9243" t="s">
        <v>184</v>
      </c>
      <c r="D9243" t="s">
        <v>27</v>
      </c>
      <c r="E9243">
        <v>9013290358</v>
      </c>
      <c r="F9243" t="s">
        <v>81</v>
      </c>
      <c r="G9243" t="s">
        <v>74</v>
      </c>
      <c r="H9243" t="s">
        <v>75</v>
      </c>
      <c r="I9243" t="s">
        <v>36</v>
      </c>
      <c r="J9243" t="s">
        <v>19</v>
      </c>
      <c r="K9243">
        <v>769.82</v>
      </c>
      <c r="L9243">
        <v>75.89</v>
      </c>
      <c r="M9243" t="s">
        <v>19</v>
      </c>
      <c r="N9243">
        <v>9.8581486581278702E-2</v>
      </c>
      <c r="O9243" t="s">
        <v>11355</v>
      </c>
      <c r="P9243" t="s">
        <v>11356</v>
      </c>
      <c r="R9243" t="s">
        <v>11353</v>
      </c>
      <c r="S9243">
        <f>IF(SalesData[[#This Row],[Return Status]]="Returned",1,0)</f>
        <v>0</v>
      </c>
      <c r="T9243">
        <v>2420.2800000000002</v>
      </c>
      <c r="U9243" s="2">
        <f>EOMONTH(SalesData[[#This Row],[Order Date]],0)</f>
        <v>45291</v>
      </c>
      <c r="V9243" s="9" t="str">
        <f>"Q"&amp;INT((MONTH(SalesData[[#This Row],[Order Date]])+2)/3)&amp;"-"&amp;YEAR(SalesData[[#This Row],[Order Date]])</f>
        <v>Q4-2023</v>
      </c>
    </row>
    <row r="9244" spans="1:22" x14ac:dyDescent="0.35">
      <c r="A9244" t="s">
        <v>9385</v>
      </c>
      <c r="B9244" s="1">
        <v>45281</v>
      </c>
      <c r="C9244" t="s">
        <v>52</v>
      </c>
      <c r="D9244" t="s">
        <v>145</v>
      </c>
      <c r="E9244">
        <v>4156401167</v>
      </c>
      <c r="F9244" t="s">
        <v>163</v>
      </c>
      <c r="G9244" t="s">
        <v>164</v>
      </c>
      <c r="H9244" t="s">
        <v>165</v>
      </c>
      <c r="I9244" t="s">
        <v>36</v>
      </c>
      <c r="J9244" t="s">
        <v>43</v>
      </c>
      <c r="K9244">
        <v>4553.91</v>
      </c>
      <c r="L9244">
        <v>555.66</v>
      </c>
      <c r="M9244" t="s">
        <v>43</v>
      </c>
      <c r="N9244">
        <v>0.122018221703986</v>
      </c>
      <c r="O9244" t="s">
        <v>11351</v>
      </c>
      <c r="P9244" t="s">
        <v>11352</v>
      </c>
      <c r="R9244" t="s">
        <v>11353</v>
      </c>
      <c r="S9244">
        <f>IF(SalesData[[#This Row],[Return Status]]="Returned",1,0)</f>
        <v>0</v>
      </c>
      <c r="U9244" s="2">
        <f>EOMONTH(SalesData[[#This Row],[Order Date]],0)</f>
        <v>45291</v>
      </c>
      <c r="V9244" s="9" t="str">
        <f>"Q"&amp;INT((MONTH(SalesData[[#This Row],[Order Date]])+2)/3)&amp;"-"&amp;YEAR(SalesData[[#This Row],[Order Date]])</f>
        <v>Q4-2023</v>
      </c>
    </row>
    <row r="9245" spans="1:22" x14ac:dyDescent="0.35">
      <c r="A9245" t="s">
        <v>9386</v>
      </c>
      <c r="B9245" s="1">
        <v>45268</v>
      </c>
      <c r="C9245" t="s">
        <v>45</v>
      </c>
      <c r="D9245" t="s">
        <v>80</v>
      </c>
      <c r="E9245">
        <v>7892031448</v>
      </c>
      <c r="F9245" t="s">
        <v>140</v>
      </c>
      <c r="G9245" t="s">
        <v>141</v>
      </c>
      <c r="H9245" t="s">
        <v>121</v>
      </c>
      <c r="I9245" t="s">
        <v>17</v>
      </c>
      <c r="J9245" t="s">
        <v>62</v>
      </c>
      <c r="K9245">
        <v>3383.39</v>
      </c>
      <c r="L9245">
        <v>727.48</v>
      </c>
      <c r="M9245" t="s">
        <v>62</v>
      </c>
      <c r="N9245">
        <v>0.21501511797339401</v>
      </c>
      <c r="O9245" t="s">
        <v>11351</v>
      </c>
      <c r="P9245" t="s">
        <v>11354</v>
      </c>
      <c r="R9245" t="s">
        <v>11353</v>
      </c>
      <c r="S9245">
        <f>IF(SalesData[[#This Row],[Return Status]]="Returned",1,0)</f>
        <v>0</v>
      </c>
      <c r="T9245">
        <v>2793.38</v>
      </c>
      <c r="U9245" s="2">
        <f>EOMONTH(SalesData[[#This Row],[Order Date]],0)</f>
        <v>45291</v>
      </c>
      <c r="V9245" s="9" t="str">
        <f>"Q"&amp;INT((MONTH(SalesData[[#This Row],[Order Date]])+2)/3)&amp;"-"&amp;YEAR(SalesData[[#This Row],[Order Date]])</f>
        <v>Q4-2023</v>
      </c>
    </row>
    <row r="9246" spans="1:22" x14ac:dyDescent="0.35">
      <c r="A9246" t="s">
        <v>9387</v>
      </c>
      <c r="B9246" s="1">
        <v>45269</v>
      </c>
      <c r="C9246" t="s">
        <v>87</v>
      </c>
      <c r="D9246" t="s">
        <v>39</v>
      </c>
      <c r="E9246">
        <v>2916705803</v>
      </c>
      <c r="F9246" t="s">
        <v>14</v>
      </c>
      <c r="G9246" t="s">
        <v>15</v>
      </c>
      <c r="H9246" t="s">
        <v>16</v>
      </c>
      <c r="I9246" t="s">
        <v>17</v>
      </c>
      <c r="J9246" t="s">
        <v>42</v>
      </c>
      <c r="K9246">
        <v>1993.06</v>
      </c>
      <c r="L9246">
        <v>489.72</v>
      </c>
      <c r="M9246" t="s">
        <v>43</v>
      </c>
      <c r="N9246">
        <v>0.24571262280112</v>
      </c>
      <c r="O9246" t="s">
        <v>11351</v>
      </c>
      <c r="P9246" t="s">
        <v>11354</v>
      </c>
      <c r="R9246" t="s">
        <v>11353</v>
      </c>
      <c r="S9246">
        <f>IF(SalesData[[#This Row],[Return Status]]="Returned",1,0)</f>
        <v>0</v>
      </c>
      <c r="T9246">
        <v>2085.91</v>
      </c>
      <c r="U9246" s="2">
        <f>EOMONTH(SalesData[[#This Row],[Order Date]],0)</f>
        <v>45291</v>
      </c>
      <c r="V9246" s="9" t="str">
        <f>"Q"&amp;INT((MONTH(SalesData[[#This Row],[Order Date]])+2)/3)&amp;"-"&amp;YEAR(SalesData[[#This Row],[Order Date]])</f>
        <v>Q4-2023</v>
      </c>
    </row>
    <row r="9247" spans="1:22" x14ac:dyDescent="0.35">
      <c r="A9247" t="s">
        <v>9388</v>
      </c>
      <c r="B9247" s="1">
        <v>45267</v>
      </c>
      <c r="C9247" t="s">
        <v>38</v>
      </c>
      <c r="D9247" t="s">
        <v>72</v>
      </c>
      <c r="E9247">
        <v>7176321386</v>
      </c>
      <c r="F9247" t="s">
        <v>50</v>
      </c>
      <c r="G9247" t="s">
        <v>101</v>
      </c>
      <c r="H9247" t="s">
        <v>35</v>
      </c>
      <c r="I9247" t="s">
        <v>36</v>
      </c>
      <c r="J9247" t="s">
        <v>42</v>
      </c>
      <c r="K9247">
        <v>2170.19</v>
      </c>
      <c r="L9247">
        <v>361.98</v>
      </c>
      <c r="M9247" t="s">
        <v>43</v>
      </c>
      <c r="N9247">
        <v>0.16679645560987799</v>
      </c>
      <c r="O9247" t="s">
        <v>11351</v>
      </c>
      <c r="P9247" t="s">
        <v>11352</v>
      </c>
      <c r="R9247" t="s">
        <v>11353</v>
      </c>
      <c r="S9247">
        <f>IF(SalesData[[#This Row],[Return Status]]="Returned",1,0)</f>
        <v>0</v>
      </c>
      <c r="T9247">
        <v>1385.87</v>
      </c>
      <c r="U9247" s="2">
        <f>EOMONTH(SalesData[[#This Row],[Order Date]],0)</f>
        <v>45291</v>
      </c>
      <c r="V9247" s="9" t="str">
        <f>"Q"&amp;INT((MONTH(SalesData[[#This Row],[Order Date]])+2)/3)&amp;"-"&amp;YEAR(SalesData[[#This Row],[Order Date]])</f>
        <v>Q4-2023</v>
      </c>
    </row>
    <row r="9248" spans="1:22" x14ac:dyDescent="0.35">
      <c r="A9248" t="s">
        <v>9389</v>
      </c>
      <c r="B9248" s="1">
        <v>45267</v>
      </c>
      <c r="C9248" t="s">
        <v>162</v>
      </c>
      <c r="D9248" t="s">
        <v>80</v>
      </c>
      <c r="E9248">
        <v>2256486134</v>
      </c>
      <c r="F9248" t="s">
        <v>168</v>
      </c>
      <c r="G9248" t="s">
        <v>54</v>
      </c>
      <c r="H9248" t="s">
        <v>55</v>
      </c>
      <c r="I9248" t="s">
        <v>31</v>
      </c>
      <c r="J9248" t="s">
        <v>19</v>
      </c>
      <c r="K9248">
        <v>2138.77</v>
      </c>
      <c r="L9248">
        <v>456.02</v>
      </c>
      <c r="M9248" t="s">
        <v>19</v>
      </c>
      <c r="N9248">
        <v>0.21321600733131699</v>
      </c>
      <c r="O9248" t="s">
        <v>11351</v>
      </c>
      <c r="P9248" t="s">
        <v>11354</v>
      </c>
      <c r="R9248" t="s">
        <v>11353</v>
      </c>
      <c r="S9248">
        <f>IF(SalesData[[#This Row],[Return Status]]="Returned",1,0)</f>
        <v>0</v>
      </c>
      <c r="U9248" s="2">
        <f>EOMONTH(SalesData[[#This Row],[Order Date]],0)</f>
        <v>45291</v>
      </c>
      <c r="V9248" s="9" t="str">
        <f>"Q"&amp;INT((MONTH(SalesData[[#This Row],[Order Date]])+2)/3)&amp;"-"&amp;YEAR(SalesData[[#This Row],[Order Date]])</f>
        <v>Q4-2023</v>
      </c>
    </row>
    <row r="9249" spans="1:22" x14ac:dyDescent="0.35">
      <c r="A9249" t="s">
        <v>9390</v>
      </c>
      <c r="B9249" s="1">
        <v>45261</v>
      </c>
      <c r="C9249" t="s">
        <v>194</v>
      </c>
      <c r="D9249" t="s">
        <v>39</v>
      </c>
      <c r="E9249">
        <v>9824385499</v>
      </c>
      <c r="F9249" t="s">
        <v>116</v>
      </c>
      <c r="G9249" t="s">
        <v>74</v>
      </c>
      <c r="H9249" t="s">
        <v>75</v>
      </c>
      <c r="I9249" t="s">
        <v>36</v>
      </c>
      <c r="J9249" t="s">
        <v>18</v>
      </c>
      <c r="K9249">
        <v>1577.34</v>
      </c>
      <c r="L9249">
        <v>216.82</v>
      </c>
      <c r="M9249" t="s">
        <v>19</v>
      </c>
      <c r="N9249">
        <v>0.13745926686700399</v>
      </c>
      <c r="O9249" t="s">
        <v>11351</v>
      </c>
      <c r="P9249" t="s">
        <v>11352</v>
      </c>
      <c r="R9249" t="s">
        <v>11353</v>
      </c>
      <c r="S9249">
        <f>IF(SalesData[[#This Row],[Return Status]]="Returned",1,0)</f>
        <v>0</v>
      </c>
      <c r="T9249">
        <v>2420.2800000000002</v>
      </c>
      <c r="U9249" s="2">
        <f>EOMONTH(SalesData[[#This Row],[Order Date]],0)</f>
        <v>45291</v>
      </c>
      <c r="V9249" s="9" t="str">
        <f>"Q"&amp;INT((MONTH(SalesData[[#This Row],[Order Date]])+2)/3)&amp;"-"&amp;YEAR(SalesData[[#This Row],[Order Date]])</f>
        <v>Q4-2023</v>
      </c>
    </row>
    <row r="9250" spans="1:22" x14ac:dyDescent="0.35">
      <c r="A9250" t="s">
        <v>9391</v>
      </c>
      <c r="B9250" s="1">
        <v>45281</v>
      </c>
      <c r="C9250" t="s">
        <v>92</v>
      </c>
      <c r="D9250" t="s">
        <v>27</v>
      </c>
      <c r="E9250">
        <v>9509492822</v>
      </c>
      <c r="F9250" t="s">
        <v>28</v>
      </c>
      <c r="G9250" t="s">
        <v>1013</v>
      </c>
      <c r="H9250" t="s">
        <v>11357</v>
      </c>
      <c r="I9250" t="s">
        <v>31</v>
      </c>
      <c r="J9250" t="s">
        <v>43</v>
      </c>
      <c r="K9250">
        <v>3669.5</v>
      </c>
      <c r="L9250">
        <v>980.3</v>
      </c>
      <c r="M9250" t="s">
        <v>43</v>
      </c>
      <c r="N9250">
        <v>0.26714811282190998</v>
      </c>
      <c r="O9250" t="s">
        <v>11351</v>
      </c>
      <c r="P9250" t="s">
        <v>11354</v>
      </c>
      <c r="R9250" t="s">
        <v>11353</v>
      </c>
      <c r="S9250">
        <f>IF(SalesData[[#This Row],[Return Status]]="Returned",1,0)</f>
        <v>0</v>
      </c>
      <c r="U9250" s="2">
        <f>EOMONTH(SalesData[[#This Row],[Order Date]],0)</f>
        <v>45291</v>
      </c>
      <c r="V9250" s="9" t="str">
        <f>"Q"&amp;INT((MONTH(SalesData[[#This Row],[Order Date]])+2)/3)&amp;"-"&amp;YEAR(SalesData[[#This Row],[Order Date]])</f>
        <v>Q4-2023</v>
      </c>
    </row>
    <row r="9251" spans="1:22" x14ac:dyDescent="0.35">
      <c r="A9251" t="s">
        <v>9392</v>
      </c>
      <c r="B9251" s="1">
        <v>45274</v>
      </c>
      <c r="C9251" t="s">
        <v>52</v>
      </c>
      <c r="D9251" t="s">
        <v>27</v>
      </c>
      <c r="E9251">
        <v>3698571965</v>
      </c>
      <c r="F9251" t="s">
        <v>100</v>
      </c>
      <c r="G9251" t="s">
        <v>101</v>
      </c>
      <c r="H9251" t="s">
        <v>35</v>
      </c>
      <c r="I9251" t="s">
        <v>36</v>
      </c>
      <c r="J9251" t="s">
        <v>18</v>
      </c>
      <c r="K9251">
        <v>973.84</v>
      </c>
      <c r="L9251">
        <v>184.93</v>
      </c>
      <c r="M9251" t="s">
        <v>19</v>
      </c>
      <c r="N9251">
        <v>0.189897724472193</v>
      </c>
      <c r="O9251" t="s">
        <v>11355</v>
      </c>
      <c r="P9251" t="s">
        <v>11352</v>
      </c>
      <c r="R9251" t="s">
        <v>11353</v>
      </c>
      <c r="S9251">
        <f>IF(SalesData[[#This Row],[Return Status]]="Returned",1,0)</f>
        <v>0</v>
      </c>
      <c r="T9251">
        <v>1385.87</v>
      </c>
      <c r="U9251" s="2">
        <f>EOMONTH(SalesData[[#This Row],[Order Date]],0)</f>
        <v>45291</v>
      </c>
      <c r="V9251" s="9" t="str">
        <f>"Q"&amp;INT((MONTH(SalesData[[#This Row],[Order Date]])+2)/3)&amp;"-"&amp;YEAR(SalesData[[#This Row],[Order Date]])</f>
        <v>Q4-2023</v>
      </c>
    </row>
    <row r="9252" spans="1:22" x14ac:dyDescent="0.35">
      <c r="A9252" t="s">
        <v>9393</v>
      </c>
      <c r="B9252" s="1">
        <v>45284</v>
      </c>
      <c r="C9252" t="s">
        <v>113</v>
      </c>
      <c r="D9252" t="s">
        <v>145</v>
      </c>
      <c r="E9252">
        <v>579771658</v>
      </c>
      <c r="F9252" t="s">
        <v>137</v>
      </c>
      <c r="G9252" t="s">
        <v>11382</v>
      </c>
      <c r="H9252" t="s">
        <v>35</v>
      </c>
      <c r="I9252" t="s">
        <v>36</v>
      </c>
      <c r="J9252" t="s">
        <v>61</v>
      </c>
      <c r="K9252">
        <v>2358.34</v>
      </c>
      <c r="L9252">
        <v>448.8</v>
      </c>
      <c r="M9252" t="s">
        <v>62</v>
      </c>
      <c r="N9252">
        <v>0.19030334896579801</v>
      </c>
      <c r="O9252" t="s">
        <v>11351</v>
      </c>
      <c r="P9252" t="s">
        <v>11352</v>
      </c>
      <c r="R9252" t="s">
        <v>11353</v>
      </c>
      <c r="S9252">
        <f>IF(SalesData[[#This Row],[Return Status]]="Returned",1,0)</f>
        <v>0</v>
      </c>
      <c r="U9252" s="2">
        <f>EOMONTH(SalesData[[#This Row],[Order Date]],0)</f>
        <v>45291</v>
      </c>
      <c r="V9252" s="9" t="str">
        <f>"Q"&amp;INT((MONTH(SalesData[[#This Row],[Order Date]])+2)/3)&amp;"-"&amp;YEAR(SalesData[[#This Row],[Order Date]])</f>
        <v>Q4-2023</v>
      </c>
    </row>
    <row r="9253" spans="1:22" x14ac:dyDescent="0.35">
      <c r="A9253" t="s">
        <v>9394</v>
      </c>
      <c r="B9253" s="1">
        <v>45270</v>
      </c>
      <c r="C9253" t="s">
        <v>124</v>
      </c>
      <c r="D9253" t="s">
        <v>39</v>
      </c>
      <c r="E9253">
        <v>18550109</v>
      </c>
      <c r="F9253" t="s">
        <v>156</v>
      </c>
      <c r="G9253" t="s">
        <v>84</v>
      </c>
      <c r="H9253" t="s">
        <v>85</v>
      </c>
      <c r="I9253" t="s">
        <v>31</v>
      </c>
      <c r="J9253" t="s">
        <v>61</v>
      </c>
      <c r="K9253">
        <v>2594.67</v>
      </c>
      <c r="L9253">
        <v>603.98</v>
      </c>
      <c r="M9253" t="s">
        <v>62</v>
      </c>
      <c r="N9253">
        <v>0.23277719324615501</v>
      </c>
      <c r="O9253" t="s">
        <v>11351</v>
      </c>
      <c r="P9253" t="s">
        <v>11354</v>
      </c>
      <c r="R9253" t="s">
        <v>11353</v>
      </c>
      <c r="S9253">
        <f>IF(SalesData[[#This Row],[Return Status]]="Returned",1,0)</f>
        <v>0</v>
      </c>
      <c r="T9253">
        <v>847.14</v>
      </c>
      <c r="U9253" s="2">
        <f>EOMONTH(SalesData[[#This Row],[Order Date]],0)</f>
        <v>45291</v>
      </c>
      <c r="V9253" s="9" t="str">
        <f>"Q"&amp;INT((MONTH(SalesData[[#This Row],[Order Date]])+2)/3)&amp;"-"&amp;YEAR(SalesData[[#This Row],[Order Date]])</f>
        <v>Q4-2023</v>
      </c>
    </row>
    <row r="9254" spans="1:22" x14ac:dyDescent="0.35">
      <c r="A9254" t="s">
        <v>9395</v>
      </c>
      <c r="B9254" s="1">
        <v>45278</v>
      </c>
      <c r="C9254" t="s">
        <v>106</v>
      </c>
      <c r="D9254" t="s">
        <v>145</v>
      </c>
      <c r="E9254">
        <v>4842685561</v>
      </c>
      <c r="F9254" t="s">
        <v>88</v>
      </c>
      <c r="G9254" t="s">
        <v>11379</v>
      </c>
      <c r="H9254" t="s">
        <v>90</v>
      </c>
      <c r="I9254" t="s">
        <v>31</v>
      </c>
      <c r="J9254" t="s">
        <v>19</v>
      </c>
      <c r="K9254">
        <v>3300.66</v>
      </c>
      <c r="L9254">
        <v>745.2</v>
      </c>
      <c r="M9254" t="s">
        <v>19</v>
      </c>
      <c r="N9254">
        <v>0.22577302721273901</v>
      </c>
      <c r="O9254" t="s">
        <v>11351</v>
      </c>
      <c r="P9254" t="s">
        <v>11354</v>
      </c>
      <c r="R9254" t="s">
        <v>11353</v>
      </c>
      <c r="S9254">
        <f>IF(SalesData[[#This Row],[Return Status]]="Returned",1,0)</f>
        <v>0</v>
      </c>
      <c r="U9254" s="2">
        <f>EOMONTH(SalesData[[#This Row],[Order Date]],0)</f>
        <v>45291</v>
      </c>
      <c r="V9254" s="9" t="str">
        <f>"Q"&amp;INT((MONTH(SalesData[[#This Row],[Order Date]])+2)/3)&amp;"-"&amp;YEAR(SalesData[[#This Row],[Order Date]])</f>
        <v>Q4-2023</v>
      </c>
    </row>
    <row r="9255" spans="1:22" x14ac:dyDescent="0.35">
      <c r="A9255" t="s">
        <v>9396</v>
      </c>
      <c r="B9255" s="1">
        <v>45281</v>
      </c>
      <c r="C9255" t="s">
        <v>92</v>
      </c>
      <c r="D9255" t="s">
        <v>46</v>
      </c>
      <c r="E9255">
        <v>4152501390</v>
      </c>
      <c r="F9255" t="s">
        <v>114</v>
      </c>
      <c r="G9255" t="s">
        <v>59</v>
      </c>
      <c r="H9255" t="s">
        <v>11357</v>
      </c>
      <c r="I9255" t="s">
        <v>31</v>
      </c>
      <c r="J9255" t="s">
        <v>19</v>
      </c>
      <c r="K9255">
        <v>943.12</v>
      </c>
      <c r="L9255">
        <v>275.41000000000003</v>
      </c>
      <c r="M9255" t="s">
        <v>19</v>
      </c>
      <c r="N9255">
        <v>0.29202010348630097</v>
      </c>
      <c r="O9255" t="s">
        <v>11355</v>
      </c>
      <c r="P9255" t="s">
        <v>11354</v>
      </c>
      <c r="R9255" t="s">
        <v>11353</v>
      </c>
      <c r="S9255">
        <f>IF(SalesData[[#This Row],[Return Status]]="Returned",1,0)</f>
        <v>0</v>
      </c>
      <c r="T9255">
        <v>2183.56</v>
      </c>
      <c r="U9255" s="2">
        <f>EOMONTH(SalesData[[#This Row],[Order Date]],0)</f>
        <v>45291</v>
      </c>
      <c r="V9255" s="9" t="str">
        <f>"Q"&amp;INT((MONTH(SalesData[[#This Row],[Order Date]])+2)/3)&amp;"-"&amp;YEAR(SalesData[[#This Row],[Order Date]])</f>
        <v>Q4-2023</v>
      </c>
    </row>
    <row r="9256" spans="1:22" x14ac:dyDescent="0.35">
      <c r="A9256" t="s">
        <v>9397</v>
      </c>
      <c r="B9256" s="1">
        <v>45277</v>
      </c>
      <c r="C9256" t="s">
        <v>106</v>
      </c>
      <c r="D9256" t="s">
        <v>80</v>
      </c>
      <c r="E9256">
        <v>9172624144</v>
      </c>
      <c r="F9256" t="s">
        <v>22</v>
      </c>
      <c r="G9256" t="s">
        <v>23</v>
      </c>
      <c r="H9256" t="s">
        <v>24</v>
      </c>
      <c r="I9256" t="s">
        <v>17</v>
      </c>
      <c r="J9256" t="s">
        <v>19</v>
      </c>
      <c r="K9256">
        <v>3814.07</v>
      </c>
      <c r="L9256">
        <v>416.37</v>
      </c>
      <c r="M9256" t="s">
        <v>19</v>
      </c>
      <c r="N9256">
        <v>0.109166848012753</v>
      </c>
      <c r="O9256" t="s">
        <v>11351</v>
      </c>
      <c r="P9256" t="s">
        <v>11352</v>
      </c>
      <c r="R9256" t="s">
        <v>11353</v>
      </c>
      <c r="S9256">
        <f>IF(SalesData[[#This Row],[Return Status]]="Returned",1,0)</f>
        <v>0</v>
      </c>
      <c r="T9256">
        <v>2821.33</v>
      </c>
      <c r="U9256" s="2">
        <f>EOMONTH(SalesData[[#This Row],[Order Date]],0)</f>
        <v>45291</v>
      </c>
      <c r="V9256" s="9" t="str">
        <f>"Q"&amp;INT((MONTH(SalesData[[#This Row],[Order Date]])+2)/3)&amp;"-"&amp;YEAR(SalesData[[#This Row],[Order Date]])</f>
        <v>Q4-2023</v>
      </c>
    </row>
    <row r="9257" spans="1:22" x14ac:dyDescent="0.35">
      <c r="A9257" t="s">
        <v>9398</v>
      </c>
      <c r="B9257" s="1">
        <v>45263</v>
      </c>
      <c r="C9257" t="s">
        <v>149</v>
      </c>
      <c r="D9257" t="s">
        <v>99</v>
      </c>
      <c r="E9257">
        <v>2582980953</v>
      </c>
      <c r="F9257" t="s">
        <v>64</v>
      </c>
      <c r="G9257" t="s">
        <v>15</v>
      </c>
      <c r="H9257" t="s">
        <v>16</v>
      </c>
      <c r="I9257" t="s">
        <v>17</v>
      </c>
      <c r="J9257" t="s">
        <v>19</v>
      </c>
      <c r="K9257">
        <v>237.92</v>
      </c>
      <c r="L9257">
        <v>46.46</v>
      </c>
      <c r="M9257" t="s">
        <v>19</v>
      </c>
      <c r="N9257">
        <v>0.19527572293207801</v>
      </c>
      <c r="O9257" t="s">
        <v>11361</v>
      </c>
      <c r="P9257" t="s">
        <v>11352</v>
      </c>
      <c r="R9257" t="s">
        <v>11353</v>
      </c>
      <c r="S9257">
        <f>IF(SalesData[[#This Row],[Return Status]]="Returned",1,0)</f>
        <v>0</v>
      </c>
      <c r="T9257">
        <v>2085.91</v>
      </c>
      <c r="U9257" s="2">
        <f>EOMONTH(SalesData[[#This Row],[Order Date]],0)</f>
        <v>45291</v>
      </c>
      <c r="V9257" s="9" t="str">
        <f>"Q"&amp;INT((MONTH(SalesData[[#This Row],[Order Date]])+2)/3)&amp;"-"&amp;YEAR(SalesData[[#This Row],[Order Date]])</f>
        <v>Q4-2023</v>
      </c>
    </row>
    <row r="9258" spans="1:22" x14ac:dyDescent="0.35">
      <c r="A9258" t="s">
        <v>9399</v>
      </c>
      <c r="B9258" s="1">
        <v>45274</v>
      </c>
      <c r="C9258" t="s">
        <v>111</v>
      </c>
      <c r="D9258" t="s">
        <v>13</v>
      </c>
      <c r="E9258">
        <v>3793118750</v>
      </c>
      <c r="F9258" t="s">
        <v>222</v>
      </c>
      <c r="G9258" t="s">
        <v>164</v>
      </c>
      <c r="H9258" t="s">
        <v>165</v>
      </c>
      <c r="I9258" t="s">
        <v>36</v>
      </c>
      <c r="J9258" t="s">
        <v>19</v>
      </c>
      <c r="K9258">
        <v>199.86</v>
      </c>
      <c r="L9258">
        <v>44.59</v>
      </c>
      <c r="M9258" t="s">
        <v>19</v>
      </c>
      <c r="N9258">
        <v>0.22310617432202501</v>
      </c>
      <c r="O9258" t="s">
        <v>11361</v>
      </c>
      <c r="P9258" t="s">
        <v>11354</v>
      </c>
      <c r="R9258" t="s">
        <v>11353</v>
      </c>
      <c r="S9258">
        <f>IF(SalesData[[#This Row],[Return Status]]="Returned",1,0)</f>
        <v>0</v>
      </c>
      <c r="U9258" s="2">
        <f>EOMONTH(SalesData[[#This Row],[Order Date]],0)</f>
        <v>45291</v>
      </c>
      <c r="V9258" s="9" t="str">
        <f>"Q"&amp;INT((MONTH(SalesData[[#This Row],[Order Date]])+2)/3)&amp;"-"&amp;YEAR(SalesData[[#This Row],[Order Date]])</f>
        <v>Q4-2023</v>
      </c>
    </row>
    <row r="9259" spans="1:22" x14ac:dyDescent="0.35">
      <c r="A9259" t="s">
        <v>9400</v>
      </c>
      <c r="B9259" s="1">
        <v>45267</v>
      </c>
      <c r="C9259" t="s">
        <v>12</v>
      </c>
      <c r="D9259" t="s">
        <v>145</v>
      </c>
      <c r="E9259">
        <v>5461310874</v>
      </c>
      <c r="F9259" t="s">
        <v>168</v>
      </c>
      <c r="G9259" t="s">
        <v>505</v>
      </c>
      <c r="H9259" t="s">
        <v>11357</v>
      </c>
      <c r="I9259" t="s">
        <v>31</v>
      </c>
      <c r="J9259" t="s">
        <v>65</v>
      </c>
      <c r="K9259">
        <v>2538.79</v>
      </c>
      <c r="L9259">
        <v>417.57</v>
      </c>
      <c r="M9259" t="s">
        <v>65</v>
      </c>
      <c r="N9259">
        <v>0.16447599053092199</v>
      </c>
      <c r="O9259" t="s">
        <v>11351</v>
      </c>
      <c r="P9259" t="s">
        <v>11352</v>
      </c>
      <c r="R9259" t="s">
        <v>11353</v>
      </c>
      <c r="S9259">
        <f>IF(SalesData[[#This Row],[Return Status]]="Returned",1,0)</f>
        <v>0</v>
      </c>
      <c r="T9259">
        <v>130.44</v>
      </c>
      <c r="U9259" s="2">
        <f>EOMONTH(SalesData[[#This Row],[Order Date]],0)</f>
        <v>45291</v>
      </c>
      <c r="V9259" s="9" t="str">
        <f>"Q"&amp;INT((MONTH(SalesData[[#This Row],[Order Date]])+2)/3)&amp;"-"&amp;YEAR(SalesData[[#This Row],[Order Date]])</f>
        <v>Q4-2023</v>
      </c>
    </row>
    <row r="9260" spans="1:22" x14ac:dyDescent="0.35">
      <c r="A9260" t="s">
        <v>9401</v>
      </c>
      <c r="B9260" s="1">
        <v>45261</v>
      </c>
      <c r="C9260" t="s">
        <v>184</v>
      </c>
      <c r="D9260" t="s">
        <v>13</v>
      </c>
      <c r="E9260">
        <v>2037133263</v>
      </c>
      <c r="F9260" t="s">
        <v>120</v>
      </c>
      <c r="G9260" t="s">
        <v>11367</v>
      </c>
      <c r="H9260" t="s">
        <v>121</v>
      </c>
      <c r="I9260" t="s">
        <v>17</v>
      </c>
      <c r="J9260" t="s">
        <v>19</v>
      </c>
      <c r="K9260">
        <v>2033.38</v>
      </c>
      <c r="L9260">
        <v>330.49</v>
      </c>
      <c r="M9260" t="s">
        <v>19</v>
      </c>
      <c r="N9260">
        <v>0.16253233532345199</v>
      </c>
      <c r="O9260" t="s">
        <v>11351</v>
      </c>
      <c r="P9260" t="s">
        <v>11352</v>
      </c>
      <c r="R9260" t="s">
        <v>11353</v>
      </c>
      <c r="S9260">
        <f>IF(SalesData[[#This Row],[Return Status]]="Returned",1,0)</f>
        <v>0</v>
      </c>
      <c r="U9260" s="2">
        <f>EOMONTH(SalesData[[#This Row],[Order Date]],0)</f>
        <v>45291</v>
      </c>
      <c r="V9260" s="9" t="str">
        <f>"Q"&amp;INT((MONTH(SalesData[[#This Row],[Order Date]])+2)/3)&amp;"-"&amp;YEAR(SalesData[[#This Row],[Order Date]])</f>
        <v>Q4-2023</v>
      </c>
    </row>
    <row r="9261" spans="1:22" x14ac:dyDescent="0.35">
      <c r="A9261" t="s">
        <v>9402</v>
      </c>
      <c r="B9261" s="1">
        <v>45289</v>
      </c>
      <c r="C9261" t="s">
        <v>132</v>
      </c>
      <c r="D9261" t="s">
        <v>72</v>
      </c>
      <c r="E9261">
        <v>9124630099</v>
      </c>
      <c r="F9261" t="s">
        <v>238</v>
      </c>
      <c r="G9261" t="s">
        <v>74</v>
      </c>
      <c r="H9261" t="s">
        <v>11357</v>
      </c>
      <c r="I9261" t="s">
        <v>36</v>
      </c>
      <c r="J9261" t="s">
        <v>65</v>
      </c>
      <c r="K9261">
        <v>2492.4</v>
      </c>
      <c r="L9261">
        <v>246.37</v>
      </c>
      <c r="M9261" t="s">
        <v>65</v>
      </c>
      <c r="N9261">
        <v>9.8848499438292395E-2</v>
      </c>
      <c r="O9261" t="s">
        <v>11351</v>
      </c>
      <c r="P9261" t="s">
        <v>11356</v>
      </c>
      <c r="R9261" t="s">
        <v>11353</v>
      </c>
      <c r="S9261">
        <f>IF(SalesData[[#This Row],[Return Status]]="Returned",1,0)</f>
        <v>0</v>
      </c>
      <c r="T9261">
        <v>2420.2800000000002</v>
      </c>
      <c r="U9261" s="2">
        <f>EOMONTH(SalesData[[#This Row],[Order Date]],0)</f>
        <v>45291</v>
      </c>
      <c r="V9261" s="9" t="str">
        <f>"Q"&amp;INT((MONTH(SalesData[[#This Row],[Order Date]])+2)/3)&amp;"-"&amp;YEAR(SalesData[[#This Row],[Order Date]])</f>
        <v>Q4-2023</v>
      </c>
    </row>
    <row r="9262" spans="1:22" x14ac:dyDescent="0.35">
      <c r="A9262" t="s">
        <v>9403</v>
      </c>
      <c r="B9262" s="1">
        <v>45286</v>
      </c>
      <c r="C9262" t="s">
        <v>113</v>
      </c>
      <c r="D9262" t="s">
        <v>27</v>
      </c>
      <c r="E9262">
        <v>2817871561</v>
      </c>
      <c r="F9262" t="s">
        <v>73</v>
      </c>
      <c r="G9262" t="s">
        <v>74</v>
      </c>
      <c r="H9262" t="s">
        <v>75</v>
      </c>
      <c r="I9262" t="s">
        <v>36</v>
      </c>
      <c r="J9262" t="s">
        <v>18</v>
      </c>
      <c r="K9262">
        <v>4930.1099999999997</v>
      </c>
      <c r="L9262">
        <v>1459.58</v>
      </c>
      <c r="M9262" t="s">
        <v>19</v>
      </c>
      <c r="N9262">
        <v>0.29605424625414001</v>
      </c>
      <c r="O9262" t="s">
        <v>11351</v>
      </c>
      <c r="P9262" t="s">
        <v>11354</v>
      </c>
      <c r="R9262" t="s">
        <v>11353</v>
      </c>
      <c r="S9262">
        <f>IF(SalesData[[#This Row],[Return Status]]="Returned",1,0)</f>
        <v>0</v>
      </c>
      <c r="T9262">
        <v>2420.2800000000002</v>
      </c>
      <c r="U9262" s="2">
        <f>EOMONTH(SalesData[[#This Row],[Order Date]],0)</f>
        <v>45291</v>
      </c>
      <c r="V9262" s="9" t="str">
        <f>"Q"&amp;INT((MONTH(SalesData[[#This Row],[Order Date]])+2)/3)&amp;"-"&amp;YEAR(SalesData[[#This Row],[Order Date]])</f>
        <v>Q4-2023</v>
      </c>
    </row>
    <row r="9263" spans="1:22" x14ac:dyDescent="0.35">
      <c r="A9263" t="s">
        <v>9404</v>
      </c>
      <c r="B9263" s="1">
        <v>45266</v>
      </c>
      <c r="C9263" t="s">
        <v>12</v>
      </c>
      <c r="D9263" t="s">
        <v>27</v>
      </c>
      <c r="E9263">
        <v>4121521165</v>
      </c>
      <c r="F9263" t="s">
        <v>88</v>
      </c>
      <c r="G9263" t="s">
        <v>89</v>
      </c>
      <c r="H9263" t="s">
        <v>90</v>
      </c>
      <c r="I9263" t="s">
        <v>31</v>
      </c>
      <c r="J9263" t="s">
        <v>42</v>
      </c>
      <c r="K9263">
        <v>257.98</v>
      </c>
      <c r="L9263">
        <v>56.14</v>
      </c>
      <c r="M9263" t="s">
        <v>43</v>
      </c>
      <c r="N9263">
        <v>0.21761376850918701</v>
      </c>
      <c r="O9263" t="s">
        <v>11361</v>
      </c>
      <c r="P9263" t="s">
        <v>11354</v>
      </c>
      <c r="R9263" t="s">
        <v>11353</v>
      </c>
      <c r="S9263">
        <f>IF(SalesData[[#This Row],[Return Status]]="Returned",1,0)</f>
        <v>0</v>
      </c>
      <c r="T9263">
        <v>207.68</v>
      </c>
      <c r="U9263" s="2">
        <f>EOMONTH(SalesData[[#This Row],[Order Date]],0)</f>
        <v>45291</v>
      </c>
      <c r="V9263" s="9" t="str">
        <f>"Q"&amp;INT((MONTH(SalesData[[#This Row],[Order Date]])+2)/3)&amp;"-"&amp;YEAR(SalesData[[#This Row],[Order Date]])</f>
        <v>Q4-2023</v>
      </c>
    </row>
    <row r="9264" spans="1:22" x14ac:dyDescent="0.35">
      <c r="A9264" t="s">
        <v>9405</v>
      </c>
      <c r="B9264" s="1">
        <v>45285</v>
      </c>
      <c r="C9264" t="s">
        <v>97</v>
      </c>
      <c r="D9264" t="s">
        <v>39</v>
      </c>
      <c r="E9264">
        <v>6215866866</v>
      </c>
      <c r="F9264" t="s">
        <v>47</v>
      </c>
      <c r="G9264" t="s">
        <v>23</v>
      </c>
      <c r="H9264" t="s">
        <v>11357</v>
      </c>
      <c r="I9264" t="s">
        <v>17</v>
      </c>
      <c r="J9264" t="s">
        <v>65</v>
      </c>
      <c r="K9264">
        <v>3890.95</v>
      </c>
      <c r="L9264">
        <v>1110.25</v>
      </c>
      <c r="M9264" t="s">
        <v>65</v>
      </c>
      <c r="N9264">
        <v>0.28534162608103403</v>
      </c>
      <c r="O9264" t="s">
        <v>11351</v>
      </c>
      <c r="P9264" t="s">
        <v>11354</v>
      </c>
      <c r="R9264" t="s">
        <v>11353</v>
      </c>
      <c r="S9264">
        <f>IF(SalesData[[#This Row],[Return Status]]="Returned",1,0)</f>
        <v>0</v>
      </c>
      <c r="T9264">
        <v>2821.33</v>
      </c>
      <c r="U9264" s="2">
        <f>EOMONTH(SalesData[[#This Row],[Order Date]],0)</f>
        <v>45291</v>
      </c>
      <c r="V9264" s="9" t="str">
        <f>"Q"&amp;INT((MONTH(SalesData[[#This Row],[Order Date]])+2)/3)&amp;"-"&amp;YEAR(SalesData[[#This Row],[Order Date]])</f>
        <v>Q4-2023</v>
      </c>
    </row>
    <row r="9265" spans="1:22" x14ac:dyDescent="0.35">
      <c r="A9265" t="s">
        <v>9406</v>
      </c>
      <c r="B9265" s="1">
        <v>45276</v>
      </c>
      <c r="C9265" t="s">
        <v>94</v>
      </c>
      <c r="D9265" t="s">
        <v>145</v>
      </c>
      <c r="E9265">
        <v>4296760115</v>
      </c>
      <c r="F9265" t="s">
        <v>206</v>
      </c>
      <c r="G9265" t="s">
        <v>538</v>
      </c>
      <c r="H9265" t="s">
        <v>90</v>
      </c>
      <c r="I9265" t="s">
        <v>31</v>
      </c>
      <c r="J9265" t="s">
        <v>61</v>
      </c>
      <c r="K9265">
        <v>3018.98</v>
      </c>
      <c r="L9265">
        <v>830.37</v>
      </c>
      <c r="M9265" t="s">
        <v>62</v>
      </c>
      <c r="N9265">
        <v>0.27504985127427101</v>
      </c>
      <c r="O9265" t="s">
        <v>11351</v>
      </c>
      <c r="P9265" t="s">
        <v>11354</v>
      </c>
      <c r="R9265" t="s">
        <v>11353</v>
      </c>
      <c r="S9265">
        <f>IF(SalesData[[#This Row],[Return Status]]="Returned",1,0)</f>
        <v>0</v>
      </c>
      <c r="U9265" s="2">
        <f>EOMONTH(SalesData[[#This Row],[Order Date]],0)</f>
        <v>45291</v>
      </c>
      <c r="V9265" s="9" t="str">
        <f>"Q"&amp;INT((MONTH(SalesData[[#This Row],[Order Date]])+2)/3)&amp;"-"&amp;YEAR(SalesData[[#This Row],[Order Date]])</f>
        <v>Q4-2023</v>
      </c>
    </row>
    <row r="9266" spans="1:22" x14ac:dyDescent="0.35">
      <c r="A9266" t="s">
        <v>9407</v>
      </c>
      <c r="B9266" s="1">
        <v>45261</v>
      </c>
      <c r="C9266" t="s">
        <v>176</v>
      </c>
      <c r="D9266" t="s">
        <v>39</v>
      </c>
      <c r="E9266">
        <v>4199295153</v>
      </c>
      <c r="F9266" t="s">
        <v>292</v>
      </c>
      <c r="G9266" t="s">
        <v>69</v>
      </c>
      <c r="H9266" t="s">
        <v>41</v>
      </c>
      <c r="I9266" t="s">
        <v>31</v>
      </c>
      <c r="J9266" t="s">
        <v>65</v>
      </c>
      <c r="K9266">
        <v>684.4</v>
      </c>
      <c r="L9266">
        <v>171.09</v>
      </c>
      <c r="M9266" t="s">
        <v>65</v>
      </c>
      <c r="N9266">
        <v>0.249985388661601</v>
      </c>
      <c r="O9266" t="s">
        <v>11355</v>
      </c>
      <c r="P9266" t="s">
        <v>11354</v>
      </c>
      <c r="R9266" t="s">
        <v>11353</v>
      </c>
      <c r="S9266">
        <f>IF(SalesData[[#This Row],[Return Status]]="Returned",1,0)</f>
        <v>0</v>
      </c>
      <c r="T9266">
        <v>2081.52</v>
      </c>
      <c r="U9266" s="2">
        <f>EOMONTH(SalesData[[#This Row],[Order Date]],0)</f>
        <v>45291</v>
      </c>
      <c r="V9266" s="9" t="str">
        <f>"Q"&amp;INT((MONTH(SalesData[[#This Row],[Order Date]])+2)/3)&amp;"-"&amp;YEAR(SalesData[[#This Row],[Order Date]])</f>
        <v>Q4-2023</v>
      </c>
    </row>
    <row r="9267" spans="1:22" x14ac:dyDescent="0.35">
      <c r="A9267" t="s">
        <v>9408</v>
      </c>
      <c r="B9267" s="1">
        <v>45286</v>
      </c>
      <c r="C9267" t="s">
        <v>106</v>
      </c>
      <c r="D9267" t="s">
        <v>27</v>
      </c>
      <c r="E9267">
        <v>3951541180</v>
      </c>
      <c r="F9267" t="s">
        <v>68</v>
      </c>
      <c r="G9267" t="s">
        <v>69</v>
      </c>
      <c r="H9267" t="s">
        <v>41</v>
      </c>
      <c r="I9267" t="s">
        <v>31</v>
      </c>
      <c r="J9267" t="s">
        <v>62</v>
      </c>
      <c r="K9267">
        <v>3488.09</v>
      </c>
      <c r="L9267">
        <v>581.79999999999995</v>
      </c>
      <c r="M9267" t="s">
        <v>62</v>
      </c>
      <c r="N9267">
        <v>0.166796154915728</v>
      </c>
      <c r="O9267" t="s">
        <v>11351</v>
      </c>
      <c r="P9267" t="s">
        <v>11352</v>
      </c>
      <c r="R9267" t="s">
        <v>11353</v>
      </c>
      <c r="S9267">
        <f>IF(SalesData[[#This Row],[Return Status]]="Returned",1,0)</f>
        <v>0</v>
      </c>
      <c r="T9267">
        <v>2081.52</v>
      </c>
      <c r="U9267" s="2">
        <f>EOMONTH(SalesData[[#This Row],[Order Date]],0)</f>
        <v>45291</v>
      </c>
      <c r="V9267" s="9" t="str">
        <f>"Q"&amp;INT((MONTH(SalesData[[#This Row],[Order Date]])+2)/3)&amp;"-"&amp;YEAR(SalesData[[#This Row],[Order Date]])</f>
        <v>Q4-2023</v>
      </c>
    </row>
    <row r="9268" spans="1:22" x14ac:dyDescent="0.35">
      <c r="A9268" t="s">
        <v>9409</v>
      </c>
      <c r="B9268" s="1">
        <v>45288</v>
      </c>
      <c r="C9268" t="s">
        <v>67</v>
      </c>
      <c r="D9268" t="s">
        <v>46</v>
      </c>
      <c r="E9268">
        <v>5303395839</v>
      </c>
      <c r="F9268" t="s">
        <v>154</v>
      </c>
      <c r="G9268" t="s">
        <v>29</v>
      </c>
      <c r="H9268" t="s">
        <v>30</v>
      </c>
      <c r="I9268" t="s">
        <v>31</v>
      </c>
      <c r="J9268" t="s">
        <v>62</v>
      </c>
      <c r="K9268">
        <v>3550.02</v>
      </c>
      <c r="L9268">
        <v>299.87</v>
      </c>
      <c r="M9268" t="s">
        <v>62</v>
      </c>
      <c r="N9268">
        <v>8.4469946648187896E-2</v>
      </c>
      <c r="O9268" t="s">
        <v>11351</v>
      </c>
      <c r="P9268" t="s">
        <v>11356</v>
      </c>
      <c r="R9268" t="s">
        <v>11353</v>
      </c>
      <c r="S9268">
        <f>IF(SalesData[[#This Row],[Return Status]]="Returned",1,0)</f>
        <v>0</v>
      </c>
      <c r="T9268">
        <v>2788.38</v>
      </c>
      <c r="U9268" s="2">
        <f>EOMONTH(SalesData[[#This Row],[Order Date]],0)</f>
        <v>45291</v>
      </c>
      <c r="V9268" s="9" t="str">
        <f>"Q"&amp;INT((MONTH(SalesData[[#This Row],[Order Date]])+2)/3)&amp;"-"&amp;YEAR(SalesData[[#This Row],[Order Date]])</f>
        <v>Q4-2023</v>
      </c>
    </row>
    <row r="9269" spans="1:22" x14ac:dyDescent="0.35">
      <c r="A9269" t="s">
        <v>9410</v>
      </c>
      <c r="B9269" s="1">
        <v>45262</v>
      </c>
      <c r="C9269" t="s">
        <v>106</v>
      </c>
      <c r="D9269" t="s">
        <v>72</v>
      </c>
      <c r="E9269">
        <v>6256286709</v>
      </c>
      <c r="F9269" t="s">
        <v>22</v>
      </c>
      <c r="G9269" t="s">
        <v>23</v>
      </c>
      <c r="H9269" t="s">
        <v>24</v>
      </c>
      <c r="I9269" t="s">
        <v>17</v>
      </c>
      <c r="J9269" t="s">
        <v>65</v>
      </c>
      <c r="K9269">
        <v>4717.07</v>
      </c>
      <c r="L9269">
        <v>1063.96</v>
      </c>
      <c r="M9269" t="s">
        <v>65</v>
      </c>
      <c r="N9269">
        <v>0.225555270538703</v>
      </c>
      <c r="O9269" t="s">
        <v>11351</v>
      </c>
      <c r="P9269" t="s">
        <v>11354</v>
      </c>
      <c r="Q9269" t="s">
        <v>11363</v>
      </c>
      <c r="R9269" t="s">
        <v>11360</v>
      </c>
      <c r="S9269">
        <f>IF(SalesData[[#This Row],[Return Status]]="Returned",1,0)</f>
        <v>1</v>
      </c>
      <c r="T9269">
        <v>2821.33</v>
      </c>
      <c r="U9269" s="2">
        <f>EOMONTH(SalesData[[#This Row],[Order Date]],0)</f>
        <v>45291</v>
      </c>
      <c r="V9269" s="9" t="str">
        <f>"Q"&amp;INT((MONTH(SalesData[[#This Row],[Order Date]])+2)/3)&amp;"-"&amp;YEAR(SalesData[[#This Row],[Order Date]])</f>
        <v>Q4-2023</v>
      </c>
    </row>
    <row r="9270" spans="1:22" x14ac:dyDescent="0.35">
      <c r="A9270" t="s">
        <v>9411</v>
      </c>
      <c r="B9270" s="1">
        <v>45285</v>
      </c>
      <c r="C9270" t="s">
        <v>71</v>
      </c>
      <c r="D9270" t="s">
        <v>80</v>
      </c>
      <c r="E9270">
        <v>491488248</v>
      </c>
      <c r="F9270" t="s">
        <v>140</v>
      </c>
      <c r="G9270" t="s">
        <v>141</v>
      </c>
      <c r="H9270" t="s">
        <v>121</v>
      </c>
      <c r="I9270" t="s">
        <v>17</v>
      </c>
      <c r="J9270" t="s">
        <v>65</v>
      </c>
      <c r="K9270">
        <v>3753.21</v>
      </c>
      <c r="L9270">
        <v>803.38</v>
      </c>
      <c r="M9270" t="s">
        <v>65</v>
      </c>
      <c r="N9270">
        <v>0.21405143863519499</v>
      </c>
      <c r="O9270" t="s">
        <v>11351</v>
      </c>
      <c r="P9270" t="s">
        <v>11354</v>
      </c>
      <c r="R9270" t="s">
        <v>11353</v>
      </c>
      <c r="S9270">
        <f>IF(SalesData[[#This Row],[Return Status]]="Returned",1,0)</f>
        <v>0</v>
      </c>
      <c r="T9270">
        <v>2793.38</v>
      </c>
      <c r="U9270" s="2">
        <f>EOMONTH(SalesData[[#This Row],[Order Date]],0)</f>
        <v>45291</v>
      </c>
      <c r="V9270" s="9" t="str">
        <f>"Q"&amp;INT((MONTH(SalesData[[#This Row],[Order Date]])+2)/3)&amp;"-"&amp;YEAR(SalesData[[#This Row],[Order Date]])</f>
        <v>Q4-2023</v>
      </c>
    </row>
    <row r="9271" spans="1:22" x14ac:dyDescent="0.35">
      <c r="A9271" t="s">
        <v>9412</v>
      </c>
      <c r="B9271" s="1">
        <v>45282</v>
      </c>
      <c r="C9271" t="s">
        <v>71</v>
      </c>
      <c r="D9271" t="s">
        <v>46</v>
      </c>
      <c r="E9271">
        <v>3272692691</v>
      </c>
      <c r="F9271" t="s">
        <v>152</v>
      </c>
      <c r="G9271" t="s">
        <v>11368</v>
      </c>
      <c r="H9271" t="s">
        <v>24</v>
      </c>
      <c r="I9271" t="s">
        <v>17</v>
      </c>
      <c r="J9271" t="s">
        <v>18</v>
      </c>
      <c r="K9271">
        <v>915.92</v>
      </c>
      <c r="L9271">
        <v>85.83</v>
      </c>
      <c r="M9271" t="s">
        <v>19</v>
      </c>
      <c r="N9271">
        <v>9.3709057559612202E-2</v>
      </c>
      <c r="O9271" t="s">
        <v>11355</v>
      </c>
      <c r="P9271" t="s">
        <v>11356</v>
      </c>
      <c r="R9271" t="s">
        <v>11353</v>
      </c>
      <c r="S9271">
        <f>IF(SalesData[[#This Row],[Return Status]]="Returned",1,0)</f>
        <v>0</v>
      </c>
      <c r="U9271" s="2">
        <f>EOMONTH(SalesData[[#This Row],[Order Date]],0)</f>
        <v>45291</v>
      </c>
      <c r="V9271" s="9" t="str">
        <f>"Q"&amp;INT((MONTH(SalesData[[#This Row],[Order Date]])+2)/3)&amp;"-"&amp;YEAR(SalesData[[#This Row],[Order Date]])</f>
        <v>Q4-2023</v>
      </c>
    </row>
    <row r="9272" spans="1:22" x14ac:dyDescent="0.35">
      <c r="A9272" t="s">
        <v>9413</v>
      </c>
      <c r="B9272" s="1">
        <v>45277</v>
      </c>
      <c r="C9272" t="s">
        <v>124</v>
      </c>
      <c r="D9272" t="s">
        <v>99</v>
      </c>
      <c r="E9272">
        <v>7113412023</v>
      </c>
      <c r="F9272" t="s">
        <v>133</v>
      </c>
      <c r="G9272" t="s">
        <v>89</v>
      </c>
      <c r="H9272" t="s">
        <v>90</v>
      </c>
      <c r="I9272" t="s">
        <v>31</v>
      </c>
      <c r="J9272" t="s">
        <v>19</v>
      </c>
      <c r="K9272">
        <v>1939.84</v>
      </c>
      <c r="L9272">
        <v>88.58</v>
      </c>
      <c r="M9272" t="s">
        <v>19</v>
      </c>
      <c r="N9272">
        <v>4.5663559881227299E-2</v>
      </c>
      <c r="O9272" t="s">
        <v>11351</v>
      </c>
      <c r="P9272" t="s">
        <v>11356</v>
      </c>
      <c r="R9272" t="s">
        <v>11353</v>
      </c>
      <c r="S9272">
        <f>IF(SalesData[[#This Row],[Return Status]]="Returned",1,0)</f>
        <v>0</v>
      </c>
      <c r="T9272">
        <v>207.68</v>
      </c>
      <c r="U9272" s="2">
        <f>EOMONTH(SalesData[[#This Row],[Order Date]],0)</f>
        <v>45291</v>
      </c>
      <c r="V9272" s="9" t="str">
        <f>"Q"&amp;INT((MONTH(SalesData[[#This Row],[Order Date]])+2)/3)&amp;"-"&amp;YEAR(SalesData[[#This Row],[Order Date]])</f>
        <v>Q4-2023</v>
      </c>
    </row>
    <row r="9273" spans="1:22" x14ac:dyDescent="0.35">
      <c r="A9273" t="s">
        <v>9414</v>
      </c>
      <c r="B9273" s="1">
        <v>45269</v>
      </c>
      <c r="C9273" t="s">
        <v>57</v>
      </c>
      <c r="D9273" t="s">
        <v>39</v>
      </c>
      <c r="E9273">
        <v>6363300415</v>
      </c>
      <c r="F9273" t="s">
        <v>107</v>
      </c>
      <c r="G9273" t="s">
        <v>15</v>
      </c>
      <c r="H9273" t="s">
        <v>16</v>
      </c>
      <c r="I9273" t="s">
        <v>17</v>
      </c>
      <c r="J9273" t="s">
        <v>65</v>
      </c>
      <c r="K9273">
        <v>3795.59</v>
      </c>
      <c r="L9273">
        <v>475.8</v>
      </c>
      <c r="M9273" t="s">
        <v>65</v>
      </c>
      <c r="N9273">
        <v>0.125356005258734</v>
      </c>
      <c r="O9273" t="s">
        <v>11351</v>
      </c>
      <c r="P9273" t="s">
        <v>11352</v>
      </c>
      <c r="R9273" t="s">
        <v>11353</v>
      </c>
      <c r="S9273">
        <f>IF(SalesData[[#This Row],[Return Status]]="Returned",1,0)</f>
        <v>0</v>
      </c>
      <c r="T9273">
        <v>2085.91</v>
      </c>
      <c r="U9273" s="2">
        <f>EOMONTH(SalesData[[#This Row],[Order Date]],0)</f>
        <v>45291</v>
      </c>
      <c r="V9273" s="9" t="str">
        <f>"Q"&amp;INT((MONTH(SalesData[[#This Row],[Order Date]])+2)/3)&amp;"-"&amp;YEAR(SalesData[[#This Row],[Order Date]])</f>
        <v>Q4-2023</v>
      </c>
    </row>
    <row r="9274" spans="1:22" x14ac:dyDescent="0.35">
      <c r="A9274" t="s">
        <v>9415</v>
      </c>
      <c r="B9274" s="1">
        <v>45277</v>
      </c>
      <c r="C9274" t="s">
        <v>49</v>
      </c>
      <c r="D9274" t="s">
        <v>99</v>
      </c>
      <c r="E9274">
        <v>9752643984</v>
      </c>
      <c r="F9274" t="s">
        <v>181</v>
      </c>
      <c r="G9274" t="s">
        <v>54</v>
      </c>
      <c r="H9274" t="s">
        <v>11357</v>
      </c>
      <c r="I9274" t="s">
        <v>31</v>
      </c>
      <c r="J9274" t="s">
        <v>62</v>
      </c>
      <c r="K9274">
        <v>3104.95</v>
      </c>
      <c r="L9274">
        <v>745.05</v>
      </c>
      <c r="M9274" t="s">
        <v>62</v>
      </c>
      <c r="N9274">
        <v>0.23995555483985201</v>
      </c>
      <c r="O9274" t="s">
        <v>11351</v>
      </c>
      <c r="P9274" t="s">
        <v>11354</v>
      </c>
      <c r="R9274" t="s">
        <v>11353</v>
      </c>
      <c r="S9274">
        <f>IF(SalesData[[#This Row],[Return Status]]="Returned",1,0)</f>
        <v>0</v>
      </c>
      <c r="U9274" s="2">
        <f>EOMONTH(SalesData[[#This Row],[Order Date]],0)</f>
        <v>45291</v>
      </c>
      <c r="V9274" s="9" t="str">
        <f>"Q"&amp;INT((MONTH(SalesData[[#This Row],[Order Date]])+2)/3)&amp;"-"&amp;YEAR(SalesData[[#This Row],[Order Date]])</f>
        <v>Q4-2023</v>
      </c>
    </row>
    <row r="9275" spans="1:22" x14ac:dyDescent="0.35">
      <c r="A9275" t="s">
        <v>9416</v>
      </c>
      <c r="B9275" s="1">
        <v>45290</v>
      </c>
      <c r="C9275" t="s">
        <v>106</v>
      </c>
      <c r="D9275" t="s">
        <v>80</v>
      </c>
      <c r="E9275">
        <v>2660855829</v>
      </c>
      <c r="F9275" t="s">
        <v>170</v>
      </c>
      <c r="G9275" t="s">
        <v>69</v>
      </c>
      <c r="H9275" t="s">
        <v>41</v>
      </c>
      <c r="I9275" t="s">
        <v>31</v>
      </c>
      <c r="J9275" t="s">
        <v>65</v>
      </c>
      <c r="K9275">
        <v>4262.78</v>
      </c>
      <c r="L9275">
        <v>802.65</v>
      </c>
      <c r="M9275" t="s">
        <v>65</v>
      </c>
      <c r="N9275">
        <v>0.18829261655539301</v>
      </c>
      <c r="O9275" t="s">
        <v>11351</v>
      </c>
      <c r="P9275" t="s">
        <v>11352</v>
      </c>
      <c r="R9275" t="s">
        <v>11353</v>
      </c>
      <c r="S9275">
        <f>IF(SalesData[[#This Row],[Return Status]]="Returned",1,0)</f>
        <v>0</v>
      </c>
      <c r="T9275">
        <v>2081.52</v>
      </c>
      <c r="U9275" s="2">
        <f>EOMONTH(SalesData[[#This Row],[Order Date]],0)</f>
        <v>45291</v>
      </c>
      <c r="V9275" s="9" t="str">
        <f>"Q"&amp;INT((MONTH(SalesData[[#This Row],[Order Date]])+2)/3)&amp;"-"&amp;YEAR(SalesData[[#This Row],[Order Date]])</f>
        <v>Q4-2023</v>
      </c>
    </row>
    <row r="9276" spans="1:22" x14ac:dyDescent="0.35">
      <c r="A9276" t="s">
        <v>9417</v>
      </c>
      <c r="B9276" s="1">
        <v>45263</v>
      </c>
      <c r="C9276" t="s">
        <v>188</v>
      </c>
      <c r="D9276" t="s">
        <v>145</v>
      </c>
      <c r="E9276">
        <v>1269336634</v>
      </c>
      <c r="F9276" t="s">
        <v>88</v>
      </c>
      <c r="G9276" t="s">
        <v>89</v>
      </c>
      <c r="H9276" t="s">
        <v>90</v>
      </c>
      <c r="I9276" t="s">
        <v>31</v>
      </c>
      <c r="J9276" t="s">
        <v>19</v>
      </c>
      <c r="K9276">
        <v>853.48</v>
      </c>
      <c r="L9276">
        <v>78.8</v>
      </c>
      <c r="M9276" t="s">
        <v>19</v>
      </c>
      <c r="N9276">
        <v>9.2327881145428101E-2</v>
      </c>
      <c r="O9276" t="s">
        <v>11355</v>
      </c>
      <c r="P9276" t="s">
        <v>11356</v>
      </c>
      <c r="R9276" t="s">
        <v>11353</v>
      </c>
      <c r="S9276">
        <f>IF(SalesData[[#This Row],[Return Status]]="Returned",1,0)</f>
        <v>0</v>
      </c>
      <c r="T9276">
        <v>207.68</v>
      </c>
      <c r="U9276" s="2">
        <f>EOMONTH(SalesData[[#This Row],[Order Date]],0)</f>
        <v>45291</v>
      </c>
      <c r="V9276" s="9" t="str">
        <f>"Q"&amp;INT((MONTH(SalesData[[#This Row],[Order Date]])+2)/3)&amp;"-"&amp;YEAR(SalesData[[#This Row],[Order Date]])</f>
        <v>Q4-2023</v>
      </c>
    </row>
    <row r="9277" spans="1:22" x14ac:dyDescent="0.35">
      <c r="A9277" t="s">
        <v>9418</v>
      </c>
      <c r="B9277" s="1">
        <v>45279</v>
      </c>
      <c r="C9277" t="s">
        <v>149</v>
      </c>
      <c r="D9277" t="s">
        <v>145</v>
      </c>
      <c r="E9277">
        <v>3667509136</v>
      </c>
      <c r="F9277" t="s">
        <v>47</v>
      </c>
      <c r="G9277" t="s">
        <v>23</v>
      </c>
      <c r="H9277" t="s">
        <v>24</v>
      </c>
      <c r="I9277" t="s">
        <v>17</v>
      </c>
      <c r="J9277" t="s">
        <v>62</v>
      </c>
      <c r="K9277">
        <v>2491.1</v>
      </c>
      <c r="L9277">
        <v>537.72</v>
      </c>
      <c r="M9277" t="s">
        <v>62</v>
      </c>
      <c r="N9277">
        <v>0.21585644895829201</v>
      </c>
      <c r="O9277" t="s">
        <v>11351</v>
      </c>
      <c r="P9277" t="s">
        <v>11354</v>
      </c>
      <c r="R9277" t="s">
        <v>11353</v>
      </c>
      <c r="S9277">
        <f>IF(SalesData[[#This Row],[Return Status]]="Returned",1,0)</f>
        <v>0</v>
      </c>
      <c r="T9277">
        <v>2821.33</v>
      </c>
      <c r="U9277" s="2">
        <f>EOMONTH(SalesData[[#This Row],[Order Date]],0)</f>
        <v>45291</v>
      </c>
      <c r="V9277" s="9" t="str">
        <f>"Q"&amp;INT((MONTH(SalesData[[#This Row],[Order Date]])+2)/3)&amp;"-"&amp;YEAR(SalesData[[#This Row],[Order Date]])</f>
        <v>Q4-2023</v>
      </c>
    </row>
    <row r="9278" spans="1:22" x14ac:dyDescent="0.35">
      <c r="A9278" t="s">
        <v>9419</v>
      </c>
      <c r="B9278" s="1">
        <v>45284</v>
      </c>
      <c r="C9278" t="s">
        <v>52</v>
      </c>
      <c r="D9278" t="s">
        <v>27</v>
      </c>
      <c r="E9278">
        <v>8154110463</v>
      </c>
      <c r="F9278" t="s">
        <v>312</v>
      </c>
      <c r="G9278" t="s">
        <v>141</v>
      </c>
      <c r="H9278" t="s">
        <v>121</v>
      </c>
      <c r="I9278" t="s">
        <v>17</v>
      </c>
      <c r="J9278" t="s">
        <v>19</v>
      </c>
      <c r="K9278">
        <v>3117.25</v>
      </c>
      <c r="L9278">
        <v>454.17</v>
      </c>
      <c r="M9278" t="s">
        <v>19</v>
      </c>
      <c r="N9278">
        <v>0.14569572539899001</v>
      </c>
      <c r="O9278" t="s">
        <v>11351</v>
      </c>
      <c r="P9278" t="s">
        <v>11352</v>
      </c>
      <c r="Q9278" t="s">
        <v>11373</v>
      </c>
      <c r="R9278" t="s">
        <v>11360</v>
      </c>
      <c r="S9278">
        <f>IF(SalesData[[#This Row],[Return Status]]="Returned",1,0)</f>
        <v>1</v>
      </c>
      <c r="T9278">
        <v>2793.38</v>
      </c>
      <c r="U9278" s="2">
        <f>EOMONTH(SalesData[[#This Row],[Order Date]],0)</f>
        <v>45291</v>
      </c>
      <c r="V9278" s="9" t="str">
        <f>"Q"&amp;INT((MONTH(SalesData[[#This Row],[Order Date]])+2)/3)&amp;"-"&amp;YEAR(SalesData[[#This Row],[Order Date]])</f>
        <v>Q4-2023</v>
      </c>
    </row>
    <row r="9279" spans="1:22" x14ac:dyDescent="0.35">
      <c r="A9279" t="s">
        <v>9420</v>
      </c>
      <c r="B9279" s="1">
        <v>45263</v>
      </c>
      <c r="C9279" t="s">
        <v>45</v>
      </c>
      <c r="D9279" t="s">
        <v>13</v>
      </c>
      <c r="E9279">
        <v>770609881</v>
      </c>
      <c r="F9279" t="s">
        <v>73</v>
      </c>
      <c r="G9279" t="s">
        <v>74</v>
      </c>
      <c r="H9279" t="s">
        <v>75</v>
      </c>
      <c r="I9279" t="s">
        <v>36</v>
      </c>
      <c r="J9279" t="s">
        <v>61</v>
      </c>
      <c r="K9279">
        <v>2025.43</v>
      </c>
      <c r="L9279">
        <v>536.62</v>
      </c>
      <c r="M9279" t="s">
        <v>62</v>
      </c>
      <c r="N9279">
        <v>0.26494127172995402</v>
      </c>
      <c r="O9279" t="s">
        <v>11351</v>
      </c>
      <c r="P9279" t="s">
        <v>11354</v>
      </c>
      <c r="R9279" t="s">
        <v>11353</v>
      </c>
      <c r="S9279">
        <f>IF(SalesData[[#This Row],[Return Status]]="Returned",1,0)</f>
        <v>0</v>
      </c>
      <c r="T9279">
        <v>2420.2800000000002</v>
      </c>
      <c r="U9279" s="2">
        <f>EOMONTH(SalesData[[#This Row],[Order Date]],0)</f>
        <v>45291</v>
      </c>
      <c r="V9279" s="9" t="str">
        <f>"Q"&amp;INT((MONTH(SalesData[[#This Row],[Order Date]])+2)/3)&amp;"-"&amp;YEAR(SalesData[[#This Row],[Order Date]])</f>
        <v>Q4-2023</v>
      </c>
    </row>
    <row r="9280" spans="1:22" x14ac:dyDescent="0.35">
      <c r="A9280" t="s">
        <v>9421</v>
      </c>
      <c r="B9280" s="1">
        <v>45277</v>
      </c>
      <c r="C9280" t="s">
        <v>49</v>
      </c>
      <c r="D9280" t="s">
        <v>46</v>
      </c>
      <c r="E9280">
        <v>9067349715</v>
      </c>
      <c r="F9280" t="s">
        <v>127</v>
      </c>
      <c r="G9280" t="s">
        <v>29</v>
      </c>
      <c r="H9280" t="s">
        <v>30</v>
      </c>
      <c r="I9280" t="s">
        <v>31</v>
      </c>
      <c r="J9280" t="s">
        <v>43</v>
      </c>
      <c r="K9280">
        <v>3878.05</v>
      </c>
      <c r="L9280">
        <v>484.94</v>
      </c>
      <c r="M9280" t="s">
        <v>43</v>
      </c>
      <c r="N9280">
        <v>0.125047382060572</v>
      </c>
      <c r="O9280" t="s">
        <v>11351</v>
      </c>
      <c r="P9280" t="s">
        <v>11352</v>
      </c>
      <c r="R9280" t="s">
        <v>11353</v>
      </c>
      <c r="S9280">
        <f>IF(SalesData[[#This Row],[Return Status]]="Returned",1,0)</f>
        <v>0</v>
      </c>
      <c r="T9280">
        <v>2788.38</v>
      </c>
      <c r="U9280" s="2">
        <f>EOMONTH(SalesData[[#This Row],[Order Date]],0)</f>
        <v>45291</v>
      </c>
      <c r="V9280" s="9" t="str">
        <f>"Q"&amp;INT((MONTH(SalesData[[#This Row],[Order Date]])+2)/3)&amp;"-"&amp;YEAR(SalesData[[#This Row],[Order Date]])</f>
        <v>Q4-2023</v>
      </c>
    </row>
    <row r="9281" spans="1:22" x14ac:dyDescent="0.35">
      <c r="A9281" t="s">
        <v>9422</v>
      </c>
      <c r="B9281" s="1">
        <v>45267</v>
      </c>
      <c r="C9281" t="s">
        <v>52</v>
      </c>
      <c r="D9281" t="s">
        <v>39</v>
      </c>
      <c r="E9281">
        <v>6167380510</v>
      </c>
      <c r="F9281" t="s">
        <v>168</v>
      </c>
      <c r="G9281" t="s">
        <v>54</v>
      </c>
      <c r="H9281" t="s">
        <v>55</v>
      </c>
      <c r="I9281" t="s">
        <v>31</v>
      </c>
      <c r="J9281" t="s">
        <v>18</v>
      </c>
      <c r="K9281">
        <v>3740.94</v>
      </c>
      <c r="L9281">
        <v>299.58</v>
      </c>
      <c r="M9281" t="s">
        <v>19</v>
      </c>
      <c r="N9281">
        <v>8.0081476848064895E-2</v>
      </c>
      <c r="O9281" t="s">
        <v>11351</v>
      </c>
      <c r="P9281" t="s">
        <v>11356</v>
      </c>
      <c r="R9281" t="s">
        <v>11353</v>
      </c>
      <c r="S9281">
        <f>IF(SalesData[[#This Row],[Return Status]]="Returned",1,0)</f>
        <v>0</v>
      </c>
      <c r="U9281" s="2">
        <f>EOMONTH(SalesData[[#This Row],[Order Date]],0)</f>
        <v>45291</v>
      </c>
      <c r="V9281" s="9" t="str">
        <f>"Q"&amp;INT((MONTH(SalesData[[#This Row],[Order Date]])+2)/3)&amp;"-"&amp;YEAR(SalesData[[#This Row],[Order Date]])</f>
        <v>Q4-2023</v>
      </c>
    </row>
    <row r="9282" spans="1:22" x14ac:dyDescent="0.35">
      <c r="A9282" t="s">
        <v>9423</v>
      </c>
      <c r="B9282" s="1">
        <v>45286</v>
      </c>
      <c r="C9282" t="s">
        <v>144</v>
      </c>
      <c r="D9282" t="s">
        <v>27</v>
      </c>
      <c r="E9282">
        <v>6947004856</v>
      </c>
      <c r="F9282" t="s">
        <v>83</v>
      </c>
      <c r="G9282" t="s">
        <v>251</v>
      </c>
      <c r="H9282" t="s">
        <v>85</v>
      </c>
      <c r="I9282" t="s">
        <v>31</v>
      </c>
      <c r="J9282" t="s">
        <v>18</v>
      </c>
      <c r="K9282">
        <v>3197.35</v>
      </c>
      <c r="L9282">
        <v>621.41999999999996</v>
      </c>
      <c r="M9282" t="s">
        <v>19</v>
      </c>
      <c r="N9282">
        <v>0.194354699985926</v>
      </c>
      <c r="O9282" t="s">
        <v>11351</v>
      </c>
      <c r="P9282" t="s">
        <v>11352</v>
      </c>
      <c r="Q9282" t="s">
        <v>11373</v>
      </c>
      <c r="R9282" t="s">
        <v>11360</v>
      </c>
      <c r="S9282">
        <f>IF(SalesData[[#This Row],[Return Status]]="Returned",1,0)</f>
        <v>1</v>
      </c>
      <c r="U9282" s="2">
        <f>EOMONTH(SalesData[[#This Row],[Order Date]],0)</f>
        <v>45291</v>
      </c>
      <c r="V9282" s="9" t="str">
        <f>"Q"&amp;INT((MONTH(SalesData[[#This Row],[Order Date]])+2)/3)&amp;"-"&amp;YEAR(SalesData[[#This Row],[Order Date]])</f>
        <v>Q4-2023</v>
      </c>
    </row>
    <row r="9283" spans="1:22" x14ac:dyDescent="0.35">
      <c r="A9283" t="s">
        <v>9424</v>
      </c>
      <c r="B9283" s="1">
        <v>45261</v>
      </c>
      <c r="C9283" t="s">
        <v>132</v>
      </c>
      <c r="D9283" t="s">
        <v>145</v>
      </c>
      <c r="E9283">
        <v>2810936524</v>
      </c>
      <c r="F9283" t="s">
        <v>100</v>
      </c>
      <c r="G9283" t="s">
        <v>34</v>
      </c>
      <c r="H9283" t="s">
        <v>35</v>
      </c>
      <c r="I9283" t="s">
        <v>36</v>
      </c>
      <c r="J9283" t="s">
        <v>19</v>
      </c>
      <c r="K9283">
        <v>4619.2299999999996</v>
      </c>
      <c r="L9283">
        <v>1305.32</v>
      </c>
      <c r="M9283" t="s">
        <v>19</v>
      </c>
      <c r="N9283">
        <v>0.28258389385243898</v>
      </c>
      <c r="O9283" t="s">
        <v>11351</v>
      </c>
      <c r="P9283" t="s">
        <v>11354</v>
      </c>
      <c r="R9283" t="s">
        <v>11353</v>
      </c>
      <c r="S9283">
        <f>IF(SalesData[[#This Row],[Return Status]]="Returned",1,0)</f>
        <v>0</v>
      </c>
      <c r="U9283" s="2">
        <f>EOMONTH(SalesData[[#This Row],[Order Date]],0)</f>
        <v>45291</v>
      </c>
      <c r="V9283" s="9" t="str">
        <f>"Q"&amp;INT((MONTH(SalesData[[#This Row],[Order Date]])+2)/3)&amp;"-"&amp;YEAR(SalesData[[#This Row],[Order Date]])</f>
        <v>Q4-2023</v>
      </c>
    </row>
    <row r="9284" spans="1:22" x14ac:dyDescent="0.35">
      <c r="A9284" t="s">
        <v>9425</v>
      </c>
      <c r="B9284" s="1">
        <v>45285</v>
      </c>
      <c r="C9284" t="s">
        <v>87</v>
      </c>
      <c r="D9284" t="s">
        <v>80</v>
      </c>
      <c r="E9284">
        <v>6299652516</v>
      </c>
      <c r="F9284" t="s">
        <v>14</v>
      </c>
      <c r="G9284" t="s">
        <v>11362</v>
      </c>
      <c r="H9284" t="s">
        <v>16</v>
      </c>
      <c r="I9284" t="s">
        <v>17</v>
      </c>
      <c r="J9284" t="s">
        <v>65</v>
      </c>
      <c r="K9284">
        <v>981.58</v>
      </c>
      <c r="L9284">
        <v>235.6</v>
      </c>
      <c r="M9284" t="s">
        <v>65</v>
      </c>
      <c r="N9284">
        <v>0.24002119032580099</v>
      </c>
      <c r="O9284" t="s">
        <v>11355</v>
      </c>
      <c r="P9284" t="s">
        <v>11354</v>
      </c>
      <c r="R9284" t="s">
        <v>11353</v>
      </c>
      <c r="S9284">
        <f>IF(SalesData[[#This Row],[Return Status]]="Returned",1,0)</f>
        <v>0</v>
      </c>
      <c r="U9284" s="2">
        <f>EOMONTH(SalesData[[#This Row],[Order Date]],0)</f>
        <v>45291</v>
      </c>
      <c r="V9284" s="9" t="str">
        <f>"Q"&amp;INT((MONTH(SalesData[[#This Row],[Order Date]])+2)/3)&amp;"-"&amp;YEAR(SalesData[[#This Row],[Order Date]])</f>
        <v>Q4-2023</v>
      </c>
    </row>
    <row r="9285" spans="1:22" x14ac:dyDescent="0.35">
      <c r="A9285" t="s">
        <v>9426</v>
      </c>
      <c r="B9285" s="1">
        <v>45277</v>
      </c>
      <c r="C9285" t="s">
        <v>38</v>
      </c>
      <c r="D9285" t="s">
        <v>99</v>
      </c>
      <c r="E9285">
        <v>6027889645</v>
      </c>
      <c r="F9285" t="s">
        <v>152</v>
      </c>
      <c r="G9285" t="s">
        <v>23</v>
      </c>
      <c r="H9285" t="s">
        <v>24</v>
      </c>
      <c r="I9285" t="s">
        <v>17</v>
      </c>
      <c r="J9285" t="s">
        <v>18</v>
      </c>
      <c r="K9285">
        <v>1960.73</v>
      </c>
      <c r="L9285">
        <v>367.16</v>
      </c>
      <c r="M9285" t="s">
        <v>19</v>
      </c>
      <c r="N9285">
        <v>0.187256787013</v>
      </c>
      <c r="O9285" t="s">
        <v>11351</v>
      </c>
      <c r="P9285" t="s">
        <v>11352</v>
      </c>
      <c r="R9285" t="s">
        <v>11353</v>
      </c>
      <c r="S9285">
        <f>IF(SalesData[[#This Row],[Return Status]]="Returned",1,0)</f>
        <v>0</v>
      </c>
      <c r="T9285">
        <v>2821.33</v>
      </c>
      <c r="U9285" s="2">
        <f>EOMONTH(SalesData[[#This Row],[Order Date]],0)</f>
        <v>45291</v>
      </c>
      <c r="V9285" s="9" t="str">
        <f>"Q"&amp;INT((MONTH(SalesData[[#This Row],[Order Date]])+2)/3)&amp;"-"&amp;YEAR(SalesData[[#This Row],[Order Date]])</f>
        <v>Q4-2023</v>
      </c>
    </row>
    <row r="9286" spans="1:22" x14ac:dyDescent="0.35">
      <c r="A9286" t="s">
        <v>9427</v>
      </c>
      <c r="B9286" s="1">
        <v>45272</v>
      </c>
      <c r="C9286" t="s">
        <v>149</v>
      </c>
      <c r="D9286" t="s">
        <v>80</v>
      </c>
      <c r="E9286">
        <v>5908419896</v>
      </c>
      <c r="F9286" t="s">
        <v>50</v>
      </c>
      <c r="G9286" t="s">
        <v>34</v>
      </c>
      <c r="H9286" t="s">
        <v>35</v>
      </c>
      <c r="I9286" t="s">
        <v>36</v>
      </c>
      <c r="J9286" t="s">
        <v>18</v>
      </c>
      <c r="K9286">
        <v>3027.67</v>
      </c>
      <c r="L9286">
        <v>333.84</v>
      </c>
      <c r="M9286" t="s">
        <v>19</v>
      </c>
      <c r="N9286">
        <v>0.11026300752724</v>
      </c>
      <c r="O9286" t="s">
        <v>11351</v>
      </c>
      <c r="P9286" t="s">
        <v>11352</v>
      </c>
      <c r="R9286" t="s">
        <v>11353</v>
      </c>
      <c r="S9286">
        <f>IF(SalesData[[#This Row],[Return Status]]="Returned",1,0)</f>
        <v>0</v>
      </c>
      <c r="U9286" s="2">
        <f>EOMONTH(SalesData[[#This Row],[Order Date]],0)</f>
        <v>45291</v>
      </c>
      <c r="V9286" s="9" t="str">
        <f>"Q"&amp;INT((MONTH(SalesData[[#This Row],[Order Date]])+2)/3)&amp;"-"&amp;YEAR(SalesData[[#This Row],[Order Date]])</f>
        <v>Q4-2023</v>
      </c>
    </row>
    <row r="9287" spans="1:22" x14ac:dyDescent="0.35">
      <c r="A9287" t="s">
        <v>9428</v>
      </c>
      <c r="B9287" s="1">
        <v>45263</v>
      </c>
      <c r="C9287" t="s">
        <v>111</v>
      </c>
      <c r="D9287" t="s">
        <v>145</v>
      </c>
      <c r="E9287">
        <v>1076815480</v>
      </c>
      <c r="F9287" t="s">
        <v>147</v>
      </c>
      <c r="G9287" t="s">
        <v>84</v>
      </c>
      <c r="H9287" t="s">
        <v>85</v>
      </c>
      <c r="I9287" t="s">
        <v>31</v>
      </c>
      <c r="J9287" t="s">
        <v>42</v>
      </c>
      <c r="K9287">
        <v>675.78</v>
      </c>
      <c r="L9287">
        <v>113.39</v>
      </c>
      <c r="M9287" t="s">
        <v>43</v>
      </c>
      <c r="N9287">
        <v>0.167791293024357</v>
      </c>
      <c r="O9287" t="s">
        <v>11355</v>
      </c>
      <c r="P9287" t="s">
        <v>11352</v>
      </c>
      <c r="R9287" t="s">
        <v>11353</v>
      </c>
      <c r="S9287">
        <f>IF(SalesData[[#This Row],[Return Status]]="Returned",1,0)</f>
        <v>0</v>
      </c>
      <c r="T9287">
        <v>847.14</v>
      </c>
      <c r="U9287" s="2">
        <f>EOMONTH(SalesData[[#This Row],[Order Date]],0)</f>
        <v>45291</v>
      </c>
      <c r="V9287" s="9" t="str">
        <f>"Q"&amp;INT((MONTH(SalesData[[#This Row],[Order Date]])+2)/3)&amp;"-"&amp;YEAR(SalesData[[#This Row],[Order Date]])</f>
        <v>Q4-2023</v>
      </c>
    </row>
    <row r="9288" spans="1:22" x14ac:dyDescent="0.35">
      <c r="A9288" t="s">
        <v>9429</v>
      </c>
      <c r="B9288" s="1">
        <v>45289</v>
      </c>
      <c r="C9288" t="s">
        <v>97</v>
      </c>
      <c r="D9288" t="s">
        <v>72</v>
      </c>
      <c r="E9288">
        <v>1745053763</v>
      </c>
      <c r="F9288" t="s">
        <v>147</v>
      </c>
      <c r="G9288" t="s">
        <v>84</v>
      </c>
      <c r="H9288" t="s">
        <v>85</v>
      </c>
      <c r="I9288" t="s">
        <v>31</v>
      </c>
      <c r="J9288" t="s">
        <v>19</v>
      </c>
      <c r="K9288">
        <v>3009.25</v>
      </c>
      <c r="L9288">
        <v>564.74</v>
      </c>
      <c r="M9288" t="s">
        <v>19</v>
      </c>
      <c r="N9288">
        <v>0.18766802359391899</v>
      </c>
      <c r="O9288" t="s">
        <v>11351</v>
      </c>
      <c r="P9288" t="s">
        <v>11352</v>
      </c>
      <c r="R9288" t="s">
        <v>11353</v>
      </c>
      <c r="S9288">
        <f>IF(SalesData[[#This Row],[Return Status]]="Returned",1,0)</f>
        <v>0</v>
      </c>
      <c r="T9288">
        <v>847.14</v>
      </c>
      <c r="U9288" s="2">
        <f>EOMONTH(SalesData[[#This Row],[Order Date]],0)</f>
        <v>45291</v>
      </c>
      <c r="V9288" s="9" t="str">
        <f>"Q"&amp;INT((MONTH(SalesData[[#This Row],[Order Date]])+2)/3)&amp;"-"&amp;YEAR(SalesData[[#This Row],[Order Date]])</f>
        <v>Q4-2023</v>
      </c>
    </row>
    <row r="9289" spans="1:22" x14ac:dyDescent="0.35">
      <c r="A9289" t="s">
        <v>9430</v>
      </c>
      <c r="B9289" s="1">
        <v>45263</v>
      </c>
      <c r="C9289" t="s">
        <v>188</v>
      </c>
      <c r="D9289" t="s">
        <v>99</v>
      </c>
      <c r="E9289">
        <v>1862221463</v>
      </c>
      <c r="F9289" t="s">
        <v>129</v>
      </c>
      <c r="G9289" t="s">
        <v>11371</v>
      </c>
      <c r="H9289" t="s">
        <v>55</v>
      </c>
      <c r="I9289" t="s">
        <v>31</v>
      </c>
      <c r="J9289" t="s">
        <v>65</v>
      </c>
      <c r="K9289">
        <v>3646.49</v>
      </c>
      <c r="L9289">
        <v>741.11</v>
      </c>
      <c r="M9289" t="s">
        <v>65</v>
      </c>
      <c r="N9289">
        <v>0.20323927941664499</v>
      </c>
      <c r="O9289" t="s">
        <v>11351</v>
      </c>
      <c r="P9289" t="s">
        <v>11354</v>
      </c>
      <c r="R9289" t="s">
        <v>11353</v>
      </c>
      <c r="S9289">
        <f>IF(SalesData[[#This Row],[Return Status]]="Returned",1,0)</f>
        <v>0</v>
      </c>
      <c r="U9289" s="2">
        <f>EOMONTH(SalesData[[#This Row],[Order Date]],0)</f>
        <v>45291</v>
      </c>
      <c r="V9289" s="9" t="str">
        <f>"Q"&amp;INT((MONTH(SalesData[[#This Row],[Order Date]])+2)/3)&amp;"-"&amp;YEAR(SalesData[[#This Row],[Order Date]])</f>
        <v>Q4-2023</v>
      </c>
    </row>
    <row r="9290" spans="1:22" x14ac:dyDescent="0.35">
      <c r="A9290" t="s">
        <v>9431</v>
      </c>
      <c r="B9290" s="1">
        <v>45282</v>
      </c>
      <c r="C9290" t="s">
        <v>113</v>
      </c>
      <c r="D9290" t="s">
        <v>39</v>
      </c>
      <c r="E9290">
        <v>3605073944</v>
      </c>
      <c r="F9290" t="s">
        <v>22</v>
      </c>
      <c r="G9290" t="s">
        <v>23</v>
      </c>
      <c r="H9290" t="s">
        <v>24</v>
      </c>
      <c r="I9290" t="s">
        <v>17</v>
      </c>
      <c r="J9290" t="s">
        <v>19</v>
      </c>
      <c r="K9290">
        <v>1993.73</v>
      </c>
      <c r="L9290">
        <v>286.7</v>
      </c>
      <c r="M9290" t="s">
        <v>19</v>
      </c>
      <c r="N9290">
        <v>0.14380081555676999</v>
      </c>
      <c r="O9290" t="s">
        <v>11351</v>
      </c>
      <c r="P9290" t="s">
        <v>11352</v>
      </c>
      <c r="Q9290" t="s">
        <v>11363</v>
      </c>
      <c r="R9290" t="s">
        <v>11360</v>
      </c>
      <c r="S9290">
        <f>IF(SalesData[[#This Row],[Return Status]]="Returned",1,0)</f>
        <v>1</v>
      </c>
      <c r="T9290">
        <v>2821.33</v>
      </c>
      <c r="U9290" s="2">
        <f>EOMONTH(SalesData[[#This Row],[Order Date]],0)</f>
        <v>45291</v>
      </c>
      <c r="V9290" s="9" t="str">
        <f>"Q"&amp;INT((MONTH(SalesData[[#This Row],[Order Date]])+2)/3)&amp;"-"&amp;YEAR(SalesData[[#This Row],[Order Date]])</f>
        <v>Q4-2023</v>
      </c>
    </row>
    <row r="9291" spans="1:22" x14ac:dyDescent="0.35">
      <c r="A9291" t="s">
        <v>9432</v>
      </c>
      <c r="B9291" s="1">
        <v>45271</v>
      </c>
      <c r="C9291" t="s">
        <v>87</v>
      </c>
      <c r="D9291" t="s">
        <v>39</v>
      </c>
      <c r="E9291">
        <v>8224856420</v>
      </c>
      <c r="F9291" t="s">
        <v>137</v>
      </c>
      <c r="G9291" t="s">
        <v>101</v>
      </c>
      <c r="H9291" t="s">
        <v>11357</v>
      </c>
      <c r="I9291" t="s">
        <v>36</v>
      </c>
      <c r="J9291" t="s">
        <v>19</v>
      </c>
      <c r="K9291">
        <v>1927.96</v>
      </c>
      <c r="L9291">
        <v>208.85</v>
      </c>
      <c r="M9291" t="s">
        <v>19</v>
      </c>
      <c r="N9291">
        <v>0.108326936243491</v>
      </c>
      <c r="O9291" t="s">
        <v>11351</v>
      </c>
      <c r="P9291" t="s">
        <v>11352</v>
      </c>
      <c r="R9291" t="s">
        <v>11353</v>
      </c>
      <c r="S9291">
        <f>IF(SalesData[[#This Row],[Return Status]]="Returned",1,0)</f>
        <v>0</v>
      </c>
      <c r="T9291">
        <v>1385.87</v>
      </c>
      <c r="U9291" s="2">
        <f>EOMONTH(SalesData[[#This Row],[Order Date]],0)</f>
        <v>45291</v>
      </c>
      <c r="V9291" s="9" t="str">
        <f>"Q"&amp;INT((MONTH(SalesData[[#This Row],[Order Date]])+2)/3)&amp;"-"&amp;YEAR(SalesData[[#This Row],[Order Date]])</f>
        <v>Q4-2023</v>
      </c>
    </row>
    <row r="9292" spans="1:22" x14ac:dyDescent="0.35">
      <c r="A9292" t="s">
        <v>9433</v>
      </c>
      <c r="B9292" s="1">
        <v>45289</v>
      </c>
      <c r="C9292" t="s">
        <v>149</v>
      </c>
      <c r="D9292" t="s">
        <v>13</v>
      </c>
      <c r="E9292">
        <v>3051046351</v>
      </c>
      <c r="F9292" t="s">
        <v>109</v>
      </c>
      <c r="G9292" t="s">
        <v>11378</v>
      </c>
      <c r="H9292" t="s">
        <v>60</v>
      </c>
      <c r="I9292" t="s">
        <v>31</v>
      </c>
      <c r="J9292" t="s">
        <v>62</v>
      </c>
      <c r="K9292">
        <v>768.99</v>
      </c>
      <c r="L9292">
        <v>146.78</v>
      </c>
      <c r="M9292" t="s">
        <v>62</v>
      </c>
      <c r="N9292">
        <v>0.19087374348170999</v>
      </c>
      <c r="O9292" t="s">
        <v>11355</v>
      </c>
      <c r="P9292" t="s">
        <v>11352</v>
      </c>
      <c r="Q9292" t="s">
        <v>11372</v>
      </c>
      <c r="R9292" t="s">
        <v>11360</v>
      </c>
      <c r="S9292">
        <f>IF(SalesData[[#This Row],[Return Status]]="Returned",1,0)</f>
        <v>1</v>
      </c>
      <c r="U9292" s="2">
        <f>EOMONTH(SalesData[[#This Row],[Order Date]],0)</f>
        <v>45291</v>
      </c>
      <c r="V9292" s="9" t="str">
        <f>"Q"&amp;INT((MONTH(SalesData[[#This Row],[Order Date]])+2)/3)&amp;"-"&amp;YEAR(SalesData[[#This Row],[Order Date]])</f>
        <v>Q4-2023</v>
      </c>
    </row>
    <row r="9293" spans="1:22" x14ac:dyDescent="0.35">
      <c r="A9293" t="s">
        <v>9434</v>
      </c>
      <c r="B9293" s="1">
        <v>45286</v>
      </c>
      <c r="C9293" t="s">
        <v>132</v>
      </c>
      <c r="D9293" t="s">
        <v>39</v>
      </c>
      <c r="E9293">
        <v>1523116455</v>
      </c>
      <c r="F9293" t="s">
        <v>357</v>
      </c>
      <c r="G9293" t="s">
        <v>164</v>
      </c>
      <c r="H9293" t="s">
        <v>165</v>
      </c>
      <c r="I9293" t="s">
        <v>36</v>
      </c>
      <c r="J9293" t="s">
        <v>42</v>
      </c>
      <c r="K9293">
        <v>790.87</v>
      </c>
      <c r="L9293">
        <v>105.74</v>
      </c>
      <c r="M9293" t="s">
        <v>43</v>
      </c>
      <c r="N9293">
        <v>0.13370086107704199</v>
      </c>
      <c r="O9293" t="s">
        <v>11355</v>
      </c>
      <c r="P9293" t="s">
        <v>11352</v>
      </c>
      <c r="Q9293" t="s">
        <v>11373</v>
      </c>
      <c r="R9293" t="s">
        <v>11360</v>
      </c>
      <c r="S9293">
        <f>IF(SalesData[[#This Row],[Return Status]]="Returned",1,0)</f>
        <v>1</v>
      </c>
      <c r="U9293" s="2">
        <f>EOMONTH(SalesData[[#This Row],[Order Date]],0)</f>
        <v>45291</v>
      </c>
      <c r="V9293" s="9" t="str">
        <f>"Q"&amp;INT((MONTH(SalesData[[#This Row],[Order Date]])+2)/3)&amp;"-"&amp;YEAR(SalesData[[#This Row],[Order Date]])</f>
        <v>Q4-2023</v>
      </c>
    </row>
    <row r="9294" spans="1:22" x14ac:dyDescent="0.35">
      <c r="A9294" t="s">
        <v>9435</v>
      </c>
      <c r="B9294" s="1">
        <v>45286</v>
      </c>
      <c r="C9294" t="s">
        <v>162</v>
      </c>
      <c r="D9294" t="s">
        <v>72</v>
      </c>
      <c r="E9294">
        <v>6369841022</v>
      </c>
      <c r="F9294" t="s">
        <v>114</v>
      </c>
      <c r="G9294" t="s">
        <v>59</v>
      </c>
      <c r="H9294" t="s">
        <v>60</v>
      </c>
      <c r="I9294" t="s">
        <v>31</v>
      </c>
      <c r="J9294" t="s">
        <v>19</v>
      </c>
      <c r="K9294">
        <v>4795.5200000000004</v>
      </c>
      <c r="L9294">
        <v>1431.16</v>
      </c>
      <c r="M9294" t="s">
        <v>19</v>
      </c>
      <c r="N9294">
        <v>0.29843687441612199</v>
      </c>
      <c r="O9294" t="s">
        <v>11351</v>
      </c>
      <c r="P9294" t="s">
        <v>11354</v>
      </c>
      <c r="R9294" t="s">
        <v>11353</v>
      </c>
      <c r="S9294">
        <f>IF(SalesData[[#This Row],[Return Status]]="Returned",1,0)</f>
        <v>0</v>
      </c>
      <c r="T9294">
        <v>2183.56</v>
      </c>
      <c r="U9294" s="2">
        <f>EOMONTH(SalesData[[#This Row],[Order Date]],0)</f>
        <v>45291</v>
      </c>
      <c r="V9294" s="9" t="str">
        <f>"Q"&amp;INT((MONTH(SalesData[[#This Row],[Order Date]])+2)/3)&amp;"-"&amp;YEAR(SalesData[[#This Row],[Order Date]])</f>
        <v>Q4-2023</v>
      </c>
    </row>
    <row r="9295" spans="1:22" x14ac:dyDescent="0.35">
      <c r="A9295" t="s">
        <v>9436</v>
      </c>
      <c r="B9295" s="1">
        <v>45288</v>
      </c>
      <c r="C9295" t="s">
        <v>124</v>
      </c>
      <c r="D9295" t="s">
        <v>72</v>
      </c>
      <c r="E9295">
        <v>17182467</v>
      </c>
      <c r="F9295" t="s">
        <v>64</v>
      </c>
      <c r="G9295" t="s">
        <v>15</v>
      </c>
      <c r="H9295" t="s">
        <v>11357</v>
      </c>
      <c r="I9295" t="s">
        <v>17</v>
      </c>
      <c r="J9295" t="s">
        <v>62</v>
      </c>
      <c r="K9295">
        <v>1880.52</v>
      </c>
      <c r="L9295">
        <v>378.68</v>
      </c>
      <c r="M9295" t="s">
        <v>62</v>
      </c>
      <c r="N9295">
        <v>0.20136983387573601</v>
      </c>
      <c r="O9295" t="s">
        <v>11351</v>
      </c>
      <c r="P9295" t="s">
        <v>11354</v>
      </c>
      <c r="R9295" t="s">
        <v>11353</v>
      </c>
      <c r="S9295">
        <f>IF(SalesData[[#This Row],[Return Status]]="Returned",1,0)</f>
        <v>0</v>
      </c>
      <c r="T9295">
        <v>2085.91</v>
      </c>
      <c r="U9295" s="2">
        <f>EOMONTH(SalesData[[#This Row],[Order Date]],0)</f>
        <v>45291</v>
      </c>
      <c r="V9295" s="9" t="str">
        <f>"Q"&amp;INT((MONTH(SalesData[[#This Row],[Order Date]])+2)/3)&amp;"-"&amp;YEAR(SalesData[[#This Row],[Order Date]])</f>
        <v>Q4-2023</v>
      </c>
    </row>
    <row r="9296" spans="1:22" x14ac:dyDescent="0.35">
      <c r="A9296" t="s">
        <v>9437</v>
      </c>
      <c r="B9296" s="1">
        <v>45284</v>
      </c>
      <c r="C9296" t="s">
        <v>176</v>
      </c>
      <c r="D9296" t="s">
        <v>13</v>
      </c>
      <c r="E9296">
        <v>714476508</v>
      </c>
      <c r="F9296" t="s">
        <v>312</v>
      </c>
      <c r="G9296" t="s">
        <v>141</v>
      </c>
      <c r="H9296" t="s">
        <v>121</v>
      </c>
      <c r="I9296" t="s">
        <v>17</v>
      </c>
      <c r="J9296" t="s">
        <v>62</v>
      </c>
      <c r="K9296">
        <v>3992.99</v>
      </c>
      <c r="L9296">
        <v>638.35</v>
      </c>
      <c r="M9296" t="s">
        <v>62</v>
      </c>
      <c r="N9296">
        <v>0.159867668088325</v>
      </c>
      <c r="O9296" t="s">
        <v>11351</v>
      </c>
      <c r="P9296" t="s">
        <v>11352</v>
      </c>
      <c r="R9296" t="s">
        <v>11353</v>
      </c>
      <c r="S9296">
        <f>IF(SalesData[[#This Row],[Return Status]]="Returned",1,0)</f>
        <v>0</v>
      </c>
      <c r="T9296">
        <v>2793.38</v>
      </c>
      <c r="U9296" s="2">
        <f>EOMONTH(SalesData[[#This Row],[Order Date]],0)</f>
        <v>45291</v>
      </c>
      <c r="V9296" s="9" t="str">
        <f>"Q"&amp;INT((MONTH(SalesData[[#This Row],[Order Date]])+2)/3)&amp;"-"&amp;YEAR(SalesData[[#This Row],[Order Date]])</f>
        <v>Q4-2023</v>
      </c>
    </row>
    <row r="9297" spans="1:22" x14ac:dyDescent="0.35">
      <c r="A9297" t="s">
        <v>9438</v>
      </c>
      <c r="B9297" s="1">
        <v>45272</v>
      </c>
      <c r="C9297" t="s">
        <v>57</v>
      </c>
      <c r="D9297" t="s">
        <v>13</v>
      </c>
      <c r="E9297">
        <v>2869760449</v>
      </c>
      <c r="F9297" t="s">
        <v>81</v>
      </c>
      <c r="G9297" t="s">
        <v>74</v>
      </c>
      <c r="H9297" t="s">
        <v>75</v>
      </c>
      <c r="I9297" t="s">
        <v>36</v>
      </c>
      <c r="J9297" t="s">
        <v>65</v>
      </c>
      <c r="K9297">
        <v>1883.53</v>
      </c>
      <c r="L9297">
        <v>232.4</v>
      </c>
      <c r="M9297" t="s">
        <v>65</v>
      </c>
      <c r="N9297">
        <v>0.123385345601079</v>
      </c>
      <c r="O9297" t="s">
        <v>11351</v>
      </c>
      <c r="P9297" t="s">
        <v>11352</v>
      </c>
      <c r="R9297" t="s">
        <v>11353</v>
      </c>
      <c r="S9297">
        <f>IF(SalesData[[#This Row],[Return Status]]="Returned",1,0)</f>
        <v>0</v>
      </c>
      <c r="T9297">
        <v>2420.2800000000002</v>
      </c>
      <c r="U9297" s="2">
        <f>EOMONTH(SalesData[[#This Row],[Order Date]],0)</f>
        <v>45291</v>
      </c>
      <c r="V9297" s="9" t="str">
        <f>"Q"&amp;INT((MONTH(SalesData[[#This Row],[Order Date]])+2)/3)&amp;"-"&amp;YEAR(SalesData[[#This Row],[Order Date]])</f>
        <v>Q4-2023</v>
      </c>
    </row>
    <row r="9298" spans="1:22" x14ac:dyDescent="0.35">
      <c r="A9298" t="s">
        <v>9439</v>
      </c>
      <c r="B9298" s="1">
        <v>45281</v>
      </c>
      <c r="C9298" t="s">
        <v>97</v>
      </c>
      <c r="D9298" t="s">
        <v>99</v>
      </c>
      <c r="E9298">
        <v>9529077803</v>
      </c>
      <c r="F9298" t="s">
        <v>53</v>
      </c>
      <c r="G9298" t="s">
        <v>54</v>
      </c>
      <c r="H9298" t="s">
        <v>55</v>
      </c>
      <c r="I9298" t="s">
        <v>31</v>
      </c>
      <c r="J9298" t="s">
        <v>65</v>
      </c>
      <c r="K9298">
        <v>2758.85</v>
      </c>
      <c r="L9298">
        <v>532.12</v>
      </c>
      <c r="M9298" t="s">
        <v>65</v>
      </c>
      <c r="N9298">
        <v>0.19287746706055101</v>
      </c>
      <c r="O9298" t="s">
        <v>11351</v>
      </c>
      <c r="P9298" t="s">
        <v>11352</v>
      </c>
      <c r="R9298" t="s">
        <v>11353</v>
      </c>
      <c r="S9298">
        <f>IF(SalesData[[#This Row],[Return Status]]="Returned",1,0)</f>
        <v>0</v>
      </c>
      <c r="U9298" s="2">
        <f>EOMONTH(SalesData[[#This Row],[Order Date]],0)</f>
        <v>45291</v>
      </c>
      <c r="V9298" s="9" t="str">
        <f>"Q"&amp;INT((MONTH(SalesData[[#This Row],[Order Date]])+2)/3)&amp;"-"&amp;YEAR(SalesData[[#This Row],[Order Date]])</f>
        <v>Q4-2023</v>
      </c>
    </row>
    <row r="9299" spans="1:22" x14ac:dyDescent="0.35">
      <c r="A9299" t="s">
        <v>9440</v>
      </c>
      <c r="B9299" s="1">
        <v>45280</v>
      </c>
      <c r="C9299" t="s">
        <v>132</v>
      </c>
      <c r="D9299" t="s">
        <v>27</v>
      </c>
      <c r="E9299">
        <v>9105502506</v>
      </c>
      <c r="F9299" t="s">
        <v>206</v>
      </c>
      <c r="G9299" t="s">
        <v>89</v>
      </c>
      <c r="H9299" t="s">
        <v>90</v>
      </c>
      <c r="I9299" t="s">
        <v>31</v>
      </c>
      <c r="J9299" t="s">
        <v>42</v>
      </c>
      <c r="K9299">
        <v>655.9</v>
      </c>
      <c r="L9299">
        <v>155.34</v>
      </c>
      <c r="M9299" t="s">
        <v>43</v>
      </c>
      <c r="N9299">
        <v>0.23683488336636699</v>
      </c>
      <c r="O9299" t="s">
        <v>11355</v>
      </c>
      <c r="P9299" t="s">
        <v>11354</v>
      </c>
      <c r="R9299" t="s">
        <v>11353</v>
      </c>
      <c r="S9299">
        <f>IF(SalesData[[#This Row],[Return Status]]="Returned",1,0)</f>
        <v>0</v>
      </c>
      <c r="T9299">
        <v>207.68</v>
      </c>
      <c r="U9299" s="2">
        <f>EOMONTH(SalesData[[#This Row],[Order Date]],0)</f>
        <v>45291</v>
      </c>
      <c r="V9299" s="9" t="str">
        <f>"Q"&amp;INT((MONTH(SalesData[[#This Row],[Order Date]])+2)/3)&amp;"-"&amp;YEAR(SalesData[[#This Row],[Order Date]])</f>
        <v>Q4-2023</v>
      </c>
    </row>
    <row r="9300" spans="1:22" x14ac:dyDescent="0.35">
      <c r="A9300" t="s">
        <v>9441</v>
      </c>
      <c r="B9300" s="1">
        <v>45278</v>
      </c>
      <c r="C9300" t="s">
        <v>57</v>
      </c>
      <c r="D9300" t="s">
        <v>145</v>
      </c>
      <c r="E9300">
        <v>4559488731</v>
      </c>
      <c r="F9300" t="s">
        <v>14</v>
      </c>
      <c r="G9300" t="s">
        <v>15</v>
      </c>
      <c r="H9300" t="s">
        <v>16</v>
      </c>
      <c r="I9300" t="s">
        <v>17</v>
      </c>
      <c r="J9300" t="s">
        <v>18</v>
      </c>
      <c r="K9300">
        <v>4862.34</v>
      </c>
      <c r="L9300">
        <v>305.64</v>
      </c>
      <c r="M9300" t="s">
        <v>19</v>
      </c>
      <c r="N9300">
        <v>6.2858623625661705E-2</v>
      </c>
      <c r="O9300" t="s">
        <v>11351</v>
      </c>
      <c r="P9300" t="s">
        <v>11356</v>
      </c>
      <c r="R9300" t="s">
        <v>11353</v>
      </c>
      <c r="S9300">
        <f>IF(SalesData[[#This Row],[Return Status]]="Returned",1,0)</f>
        <v>0</v>
      </c>
      <c r="T9300">
        <v>2085.91</v>
      </c>
      <c r="U9300" s="2">
        <f>EOMONTH(SalesData[[#This Row],[Order Date]],0)</f>
        <v>45291</v>
      </c>
      <c r="V9300" s="9" t="str">
        <f>"Q"&amp;INT((MONTH(SalesData[[#This Row],[Order Date]])+2)/3)&amp;"-"&amp;YEAR(SalesData[[#This Row],[Order Date]])</f>
        <v>Q4-2023</v>
      </c>
    </row>
    <row r="9301" spans="1:22" x14ac:dyDescent="0.35">
      <c r="A9301" t="s">
        <v>9442</v>
      </c>
      <c r="B9301" s="1">
        <v>45284</v>
      </c>
      <c r="C9301" t="s">
        <v>188</v>
      </c>
      <c r="D9301" t="s">
        <v>80</v>
      </c>
      <c r="E9301">
        <v>4720364719</v>
      </c>
      <c r="F9301" t="s">
        <v>83</v>
      </c>
      <c r="G9301" t="s">
        <v>84</v>
      </c>
      <c r="H9301" t="s">
        <v>85</v>
      </c>
      <c r="I9301" t="s">
        <v>31</v>
      </c>
      <c r="J9301" t="s">
        <v>61</v>
      </c>
      <c r="K9301">
        <v>2434.84</v>
      </c>
      <c r="L9301">
        <v>321.73</v>
      </c>
      <c r="M9301" t="s">
        <v>62</v>
      </c>
      <c r="N9301">
        <v>0.132135992508748</v>
      </c>
      <c r="O9301" t="s">
        <v>11351</v>
      </c>
      <c r="P9301" t="s">
        <v>11352</v>
      </c>
      <c r="R9301" t="s">
        <v>11353</v>
      </c>
      <c r="S9301">
        <f>IF(SalesData[[#This Row],[Return Status]]="Returned",1,0)</f>
        <v>0</v>
      </c>
      <c r="T9301">
        <v>847.14</v>
      </c>
      <c r="U9301" s="2">
        <f>EOMONTH(SalesData[[#This Row],[Order Date]],0)</f>
        <v>45291</v>
      </c>
      <c r="V9301" s="9" t="str">
        <f>"Q"&amp;INT((MONTH(SalesData[[#This Row],[Order Date]])+2)/3)&amp;"-"&amp;YEAR(SalesData[[#This Row],[Order Date]])</f>
        <v>Q4-2023</v>
      </c>
    </row>
    <row r="9302" spans="1:22" x14ac:dyDescent="0.35">
      <c r="A9302" t="s">
        <v>9443</v>
      </c>
      <c r="B9302" s="1">
        <v>45274</v>
      </c>
      <c r="C9302" t="s">
        <v>132</v>
      </c>
      <c r="D9302" t="s">
        <v>99</v>
      </c>
      <c r="E9302">
        <v>6418366656</v>
      </c>
      <c r="F9302" t="s">
        <v>73</v>
      </c>
      <c r="G9302" t="s">
        <v>74</v>
      </c>
      <c r="H9302" t="s">
        <v>75</v>
      </c>
      <c r="I9302" t="s">
        <v>36</v>
      </c>
      <c r="J9302" t="s">
        <v>18</v>
      </c>
      <c r="K9302">
        <v>3507.79</v>
      </c>
      <c r="L9302">
        <v>620.91</v>
      </c>
      <c r="M9302" t="s">
        <v>19</v>
      </c>
      <c r="N9302">
        <v>0.177008885936729</v>
      </c>
      <c r="O9302" t="s">
        <v>11351</v>
      </c>
      <c r="P9302" t="s">
        <v>11352</v>
      </c>
      <c r="R9302" t="s">
        <v>11353</v>
      </c>
      <c r="S9302">
        <f>IF(SalesData[[#This Row],[Return Status]]="Returned",1,0)</f>
        <v>0</v>
      </c>
      <c r="T9302">
        <v>2420.2800000000002</v>
      </c>
      <c r="U9302" s="2">
        <f>EOMONTH(SalesData[[#This Row],[Order Date]],0)</f>
        <v>45291</v>
      </c>
      <c r="V9302" s="9" t="str">
        <f>"Q"&amp;INT((MONTH(SalesData[[#This Row],[Order Date]])+2)/3)&amp;"-"&amp;YEAR(SalesData[[#This Row],[Order Date]])</f>
        <v>Q4-2023</v>
      </c>
    </row>
    <row r="9303" spans="1:22" x14ac:dyDescent="0.35">
      <c r="A9303" t="s">
        <v>9444</v>
      </c>
      <c r="B9303" s="1">
        <v>45290</v>
      </c>
      <c r="C9303" t="s">
        <v>67</v>
      </c>
      <c r="D9303" t="s">
        <v>145</v>
      </c>
      <c r="E9303">
        <v>2099431160</v>
      </c>
      <c r="F9303" t="s">
        <v>58</v>
      </c>
      <c r="G9303" t="s">
        <v>59</v>
      </c>
      <c r="H9303" t="s">
        <v>60</v>
      </c>
      <c r="I9303" t="s">
        <v>31</v>
      </c>
      <c r="J9303" t="s">
        <v>65</v>
      </c>
      <c r="K9303">
        <v>4438.62</v>
      </c>
      <c r="L9303">
        <v>480.04</v>
      </c>
      <c r="M9303" t="s">
        <v>65</v>
      </c>
      <c r="N9303">
        <v>0.10815073153367501</v>
      </c>
      <c r="O9303" t="s">
        <v>11351</v>
      </c>
      <c r="P9303" t="s">
        <v>11352</v>
      </c>
      <c r="R9303" t="s">
        <v>11353</v>
      </c>
      <c r="S9303">
        <f>IF(SalesData[[#This Row],[Return Status]]="Returned",1,0)</f>
        <v>0</v>
      </c>
      <c r="T9303">
        <v>2183.56</v>
      </c>
      <c r="U9303" s="2">
        <f>EOMONTH(SalesData[[#This Row],[Order Date]],0)</f>
        <v>45291</v>
      </c>
      <c r="V9303" s="9" t="str">
        <f>"Q"&amp;INT((MONTH(SalesData[[#This Row],[Order Date]])+2)/3)&amp;"-"&amp;YEAR(SalesData[[#This Row],[Order Date]])</f>
        <v>Q4-2023</v>
      </c>
    </row>
    <row r="9304" spans="1:22" x14ac:dyDescent="0.35">
      <c r="A9304" t="s">
        <v>9445</v>
      </c>
      <c r="B9304" s="1">
        <v>45266</v>
      </c>
      <c r="C9304" t="s">
        <v>144</v>
      </c>
      <c r="D9304" t="s">
        <v>80</v>
      </c>
      <c r="E9304">
        <v>665076932</v>
      </c>
      <c r="F9304" t="s">
        <v>68</v>
      </c>
      <c r="G9304" t="s">
        <v>69</v>
      </c>
      <c r="H9304" t="s">
        <v>41</v>
      </c>
      <c r="I9304" t="s">
        <v>31</v>
      </c>
      <c r="J9304" t="s">
        <v>42</v>
      </c>
      <c r="K9304">
        <v>1182.8599999999999</v>
      </c>
      <c r="L9304">
        <v>188.73</v>
      </c>
      <c r="M9304" t="s">
        <v>43</v>
      </c>
      <c r="N9304">
        <v>0.159553962430042</v>
      </c>
      <c r="O9304" t="s">
        <v>11351</v>
      </c>
      <c r="P9304" t="s">
        <v>11352</v>
      </c>
      <c r="R9304" t="s">
        <v>11353</v>
      </c>
      <c r="S9304">
        <f>IF(SalesData[[#This Row],[Return Status]]="Returned",1,0)</f>
        <v>0</v>
      </c>
      <c r="T9304">
        <v>2081.52</v>
      </c>
      <c r="U9304" s="2">
        <f>EOMONTH(SalesData[[#This Row],[Order Date]],0)</f>
        <v>45291</v>
      </c>
      <c r="V9304" s="9" t="str">
        <f>"Q"&amp;INT((MONTH(SalesData[[#This Row],[Order Date]])+2)/3)&amp;"-"&amp;YEAR(SalesData[[#This Row],[Order Date]])</f>
        <v>Q4-2023</v>
      </c>
    </row>
    <row r="9305" spans="1:22" x14ac:dyDescent="0.35">
      <c r="A9305" t="s">
        <v>9446</v>
      </c>
      <c r="B9305" s="1">
        <v>45261</v>
      </c>
      <c r="C9305" t="s">
        <v>26</v>
      </c>
      <c r="D9305" t="s">
        <v>46</v>
      </c>
      <c r="E9305">
        <v>3864646767</v>
      </c>
      <c r="F9305" t="s">
        <v>81</v>
      </c>
      <c r="G9305" t="s">
        <v>11388</v>
      </c>
      <c r="H9305" t="s">
        <v>75</v>
      </c>
      <c r="I9305" t="s">
        <v>36</v>
      </c>
      <c r="J9305" t="s">
        <v>19</v>
      </c>
      <c r="K9305">
        <v>4271.75</v>
      </c>
      <c r="L9305">
        <v>151.27000000000001</v>
      </c>
      <c r="M9305" t="s">
        <v>19</v>
      </c>
      <c r="N9305">
        <v>3.5411716509627197E-2</v>
      </c>
      <c r="O9305" t="s">
        <v>11351</v>
      </c>
      <c r="P9305" t="s">
        <v>11356</v>
      </c>
      <c r="R9305" t="s">
        <v>11353</v>
      </c>
      <c r="S9305">
        <f>IF(SalesData[[#This Row],[Return Status]]="Returned",1,0)</f>
        <v>0</v>
      </c>
      <c r="U9305" s="2">
        <f>EOMONTH(SalesData[[#This Row],[Order Date]],0)</f>
        <v>45291</v>
      </c>
      <c r="V9305" s="9" t="str">
        <f>"Q"&amp;INT((MONTH(SalesData[[#This Row],[Order Date]])+2)/3)&amp;"-"&amp;YEAR(SalesData[[#This Row],[Order Date]])</f>
        <v>Q4-2023</v>
      </c>
    </row>
    <row r="9306" spans="1:22" x14ac:dyDescent="0.35">
      <c r="A9306" t="s">
        <v>9447</v>
      </c>
      <c r="B9306" s="1">
        <v>45273</v>
      </c>
      <c r="C9306" t="s">
        <v>45</v>
      </c>
      <c r="D9306" t="s">
        <v>13</v>
      </c>
      <c r="E9306">
        <v>7522079785</v>
      </c>
      <c r="F9306" t="s">
        <v>114</v>
      </c>
      <c r="G9306" t="s">
        <v>59</v>
      </c>
      <c r="H9306" t="s">
        <v>60</v>
      </c>
      <c r="I9306" t="s">
        <v>31</v>
      </c>
      <c r="J9306" t="s">
        <v>18</v>
      </c>
      <c r="K9306">
        <v>3329.91</v>
      </c>
      <c r="L9306">
        <v>660.32</v>
      </c>
      <c r="M9306" t="s">
        <v>19</v>
      </c>
      <c r="N9306">
        <v>0.19829965374439601</v>
      </c>
      <c r="O9306" t="s">
        <v>11351</v>
      </c>
      <c r="P9306" t="s">
        <v>11352</v>
      </c>
      <c r="R9306" t="s">
        <v>11353</v>
      </c>
      <c r="S9306">
        <f>IF(SalesData[[#This Row],[Return Status]]="Returned",1,0)</f>
        <v>0</v>
      </c>
      <c r="T9306">
        <v>2183.56</v>
      </c>
      <c r="U9306" s="2">
        <f>EOMONTH(SalesData[[#This Row],[Order Date]],0)</f>
        <v>45291</v>
      </c>
      <c r="V9306" s="9" t="str">
        <f>"Q"&amp;INT((MONTH(SalesData[[#This Row],[Order Date]])+2)/3)&amp;"-"&amp;YEAR(SalesData[[#This Row],[Order Date]])</f>
        <v>Q4-2023</v>
      </c>
    </row>
    <row r="9307" spans="1:22" x14ac:dyDescent="0.35">
      <c r="A9307" t="s">
        <v>9448</v>
      </c>
      <c r="B9307" s="1">
        <v>45286</v>
      </c>
      <c r="C9307" t="s">
        <v>144</v>
      </c>
      <c r="D9307" t="s">
        <v>72</v>
      </c>
      <c r="E9307">
        <v>3303867837</v>
      </c>
      <c r="F9307" t="s">
        <v>28</v>
      </c>
      <c r="G9307" t="s">
        <v>29</v>
      </c>
      <c r="H9307" t="s">
        <v>30</v>
      </c>
      <c r="I9307" t="s">
        <v>31</v>
      </c>
      <c r="J9307" t="s">
        <v>62</v>
      </c>
      <c r="K9307">
        <v>618.32000000000005</v>
      </c>
      <c r="L9307">
        <v>65.900000000000006</v>
      </c>
      <c r="M9307" t="s">
        <v>62</v>
      </c>
      <c r="N9307">
        <v>0.106579117609005</v>
      </c>
      <c r="O9307" t="s">
        <v>11355</v>
      </c>
      <c r="P9307" t="s">
        <v>11352</v>
      </c>
      <c r="R9307" t="s">
        <v>11353</v>
      </c>
      <c r="S9307">
        <f>IF(SalesData[[#This Row],[Return Status]]="Returned",1,0)</f>
        <v>0</v>
      </c>
      <c r="T9307">
        <v>2788.38</v>
      </c>
      <c r="U9307" s="2">
        <f>EOMONTH(SalesData[[#This Row],[Order Date]],0)</f>
        <v>45291</v>
      </c>
      <c r="V9307" s="9" t="str">
        <f>"Q"&amp;INT((MONTH(SalesData[[#This Row],[Order Date]])+2)/3)&amp;"-"&amp;YEAR(SalesData[[#This Row],[Order Date]])</f>
        <v>Q4-2023</v>
      </c>
    </row>
    <row r="9308" spans="1:22" x14ac:dyDescent="0.35">
      <c r="A9308" t="s">
        <v>9449</v>
      </c>
      <c r="B9308" s="1">
        <v>45278</v>
      </c>
      <c r="C9308" t="s">
        <v>92</v>
      </c>
      <c r="D9308" t="s">
        <v>80</v>
      </c>
      <c r="E9308">
        <v>6558492866</v>
      </c>
      <c r="F9308" t="s">
        <v>120</v>
      </c>
      <c r="G9308" t="s">
        <v>11367</v>
      </c>
      <c r="H9308" t="s">
        <v>121</v>
      </c>
      <c r="I9308" t="s">
        <v>17</v>
      </c>
      <c r="J9308" t="s">
        <v>19</v>
      </c>
      <c r="K9308">
        <v>4133.1099999999997</v>
      </c>
      <c r="L9308">
        <v>319.62</v>
      </c>
      <c r="M9308" t="s">
        <v>19</v>
      </c>
      <c r="N9308">
        <v>7.7331597755685197E-2</v>
      </c>
      <c r="O9308" t="s">
        <v>11351</v>
      </c>
      <c r="P9308" t="s">
        <v>11356</v>
      </c>
      <c r="R9308" t="s">
        <v>11353</v>
      </c>
      <c r="S9308">
        <f>IF(SalesData[[#This Row],[Return Status]]="Returned",1,0)</f>
        <v>0</v>
      </c>
      <c r="U9308" s="2">
        <f>EOMONTH(SalesData[[#This Row],[Order Date]],0)</f>
        <v>45291</v>
      </c>
      <c r="V9308" s="9" t="str">
        <f>"Q"&amp;INT((MONTH(SalesData[[#This Row],[Order Date]])+2)/3)&amp;"-"&amp;YEAR(SalesData[[#This Row],[Order Date]])</f>
        <v>Q4-2023</v>
      </c>
    </row>
    <row r="9309" spans="1:22" x14ac:dyDescent="0.35">
      <c r="A9309" t="s">
        <v>9450</v>
      </c>
      <c r="B9309" s="1">
        <v>45278</v>
      </c>
      <c r="C9309" t="s">
        <v>49</v>
      </c>
      <c r="D9309" t="s">
        <v>145</v>
      </c>
      <c r="E9309">
        <v>2484606293</v>
      </c>
      <c r="F9309" t="s">
        <v>312</v>
      </c>
      <c r="G9309" t="s">
        <v>141</v>
      </c>
      <c r="H9309" t="s">
        <v>121</v>
      </c>
      <c r="I9309" t="s">
        <v>17</v>
      </c>
      <c r="J9309" t="s">
        <v>42</v>
      </c>
      <c r="K9309">
        <v>1678.35</v>
      </c>
      <c r="L9309">
        <v>184.07</v>
      </c>
      <c r="M9309" t="s">
        <v>43</v>
      </c>
      <c r="N9309">
        <v>0.10967319093157001</v>
      </c>
      <c r="O9309" t="s">
        <v>11351</v>
      </c>
      <c r="P9309" t="s">
        <v>11352</v>
      </c>
      <c r="R9309" t="s">
        <v>11353</v>
      </c>
      <c r="S9309">
        <f>IF(SalesData[[#This Row],[Return Status]]="Returned",1,0)</f>
        <v>0</v>
      </c>
      <c r="T9309">
        <v>2793.38</v>
      </c>
      <c r="U9309" s="2">
        <f>EOMONTH(SalesData[[#This Row],[Order Date]],0)</f>
        <v>45291</v>
      </c>
      <c r="V9309" s="9" t="str">
        <f>"Q"&amp;INT((MONTH(SalesData[[#This Row],[Order Date]])+2)/3)&amp;"-"&amp;YEAR(SalesData[[#This Row],[Order Date]])</f>
        <v>Q4-2023</v>
      </c>
    </row>
    <row r="9310" spans="1:22" x14ac:dyDescent="0.35">
      <c r="A9310" t="s">
        <v>9451</v>
      </c>
      <c r="B9310" s="1">
        <v>45275</v>
      </c>
      <c r="C9310" t="s">
        <v>67</v>
      </c>
      <c r="D9310" t="s">
        <v>13</v>
      </c>
      <c r="E9310">
        <v>8999201553</v>
      </c>
      <c r="F9310" t="s">
        <v>312</v>
      </c>
      <c r="G9310" t="s">
        <v>141</v>
      </c>
      <c r="H9310" t="s">
        <v>121</v>
      </c>
      <c r="I9310" t="s">
        <v>17</v>
      </c>
      <c r="J9310" t="s">
        <v>18</v>
      </c>
      <c r="K9310">
        <v>307.55</v>
      </c>
      <c r="L9310">
        <v>75.97</v>
      </c>
      <c r="M9310" t="s">
        <v>19</v>
      </c>
      <c r="N9310">
        <v>0.24701674524467601</v>
      </c>
      <c r="O9310" t="s">
        <v>11361</v>
      </c>
      <c r="P9310" t="s">
        <v>11354</v>
      </c>
      <c r="Q9310" t="s">
        <v>11366</v>
      </c>
      <c r="R9310" t="s">
        <v>11360</v>
      </c>
      <c r="S9310">
        <f>IF(SalesData[[#This Row],[Return Status]]="Returned",1,0)</f>
        <v>1</v>
      </c>
      <c r="T9310">
        <v>2793.38</v>
      </c>
      <c r="U9310" s="2">
        <f>EOMONTH(SalesData[[#This Row],[Order Date]],0)</f>
        <v>45291</v>
      </c>
      <c r="V9310" s="9" t="str">
        <f>"Q"&amp;INT((MONTH(SalesData[[#This Row],[Order Date]])+2)/3)&amp;"-"&amp;YEAR(SalesData[[#This Row],[Order Date]])</f>
        <v>Q4-2023</v>
      </c>
    </row>
    <row r="9311" spans="1:22" x14ac:dyDescent="0.35">
      <c r="A9311" t="s">
        <v>9452</v>
      </c>
      <c r="B9311" s="1">
        <v>45289</v>
      </c>
      <c r="C9311" t="s">
        <v>194</v>
      </c>
      <c r="D9311" t="s">
        <v>13</v>
      </c>
      <c r="E9311">
        <v>8268150057</v>
      </c>
      <c r="F9311" t="s">
        <v>133</v>
      </c>
      <c r="G9311" t="s">
        <v>89</v>
      </c>
      <c r="H9311" t="s">
        <v>90</v>
      </c>
      <c r="I9311" t="s">
        <v>31</v>
      </c>
      <c r="J9311" t="s">
        <v>62</v>
      </c>
      <c r="K9311">
        <v>3495.62</v>
      </c>
      <c r="L9311">
        <v>1014.83</v>
      </c>
      <c r="M9311" t="s">
        <v>62</v>
      </c>
      <c r="N9311">
        <v>0.29031473672767599</v>
      </c>
      <c r="O9311" t="s">
        <v>11351</v>
      </c>
      <c r="P9311" t="s">
        <v>11354</v>
      </c>
      <c r="Q9311" t="s">
        <v>11359</v>
      </c>
      <c r="R9311" t="s">
        <v>11360</v>
      </c>
      <c r="S9311">
        <f>IF(SalesData[[#This Row],[Return Status]]="Returned",1,0)</f>
        <v>1</v>
      </c>
      <c r="T9311">
        <v>207.68</v>
      </c>
      <c r="U9311" s="2">
        <f>EOMONTH(SalesData[[#This Row],[Order Date]],0)</f>
        <v>45291</v>
      </c>
      <c r="V9311" s="9" t="str">
        <f>"Q"&amp;INT((MONTH(SalesData[[#This Row],[Order Date]])+2)/3)&amp;"-"&amp;YEAR(SalesData[[#This Row],[Order Date]])</f>
        <v>Q4-2023</v>
      </c>
    </row>
    <row r="9312" spans="1:22" x14ac:dyDescent="0.35">
      <c r="A9312" t="s">
        <v>9453</v>
      </c>
      <c r="B9312" s="1">
        <v>45261</v>
      </c>
      <c r="C9312" t="s">
        <v>92</v>
      </c>
      <c r="D9312" t="s">
        <v>13</v>
      </c>
      <c r="E9312">
        <v>9276083968</v>
      </c>
      <c r="F9312" t="s">
        <v>133</v>
      </c>
      <c r="G9312" t="s">
        <v>89</v>
      </c>
      <c r="H9312" t="s">
        <v>90</v>
      </c>
      <c r="I9312" t="s">
        <v>31</v>
      </c>
      <c r="J9312" t="s">
        <v>19</v>
      </c>
      <c r="K9312">
        <v>318.56</v>
      </c>
      <c r="L9312">
        <v>75.150000000000006</v>
      </c>
      <c r="M9312" t="s">
        <v>19</v>
      </c>
      <c r="N9312">
        <v>0.23590532395781</v>
      </c>
      <c r="O9312" t="s">
        <v>11361</v>
      </c>
      <c r="P9312" t="s">
        <v>11354</v>
      </c>
      <c r="R9312" t="s">
        <v>11353</v>
      </c>
      <c r="S9312">
        <f>IF(SalesData[[#This Row],[Return Status]]="Returned",1,0)</f>
        <v>0</v>
      </c>
      <c r="T9312">
        <v>207.68</v>
      </c>
      <c r="U9312" s="2">
        <f>EOMONTH(SalesData[[#This Row],[Order Date]],0)</f>
        <v>45291</v>
      </c>
      <c r="V9312" s="9" t="str">
        <f>"Q"&amp;INT((MONTH(SalesData[[#This Row],[Order Date]])+2)/3)&amp;"-"&amp;YEAR(SalesData[[#This Row],[Order Date]])</f>
        <v>Q4-2023</v>
      </c>
    </row>
    <row r="9313" spans="1:22" x14ac:dyDescent="0.35">
      <c r="A9313" t="s">
        <v>9454</v>
      </c>
      <c r="B9313" s="1">
        <v>45269</v>
      </c>
      <c r="C9313" t="s">
        <v>49</v>
      </c>
      <c r="D9313" t="s">
        <v>39</v>
      </c>
      <c r="E9313">
        <v>616000919</v>
      </c>
      <c r="F9313" t="s">
        <v>53</v>
      </c>
      <c r="G9313" t="s">
        <v>54</v>
      </c>
      <c r="H9313" t="s">
        <v>55</v>
      </c>
      <c r="I9313" t="s">
        <v>31</v>
      </c>
      <c r="J9313" t="s">
        <v>42</v>
      </c>
      <c r="K9313">
        <v>2259.4</v>
      </c>
      <c r="L9313">
        <v>361.92</v>
      </c>
      <c r="M9313" t="s">
        <v>43</v>
      </c>
      <c r="N9313">
        <v>0.160184119677791</v>
      </c>
      <c r="O9313" t="s">
        <v>11351</v>
      </c>
      <c r="P9313" t="s">
        <v>11352</v>
      </c>
      <c r="R9313" t="s">
        <v>11353</v>
      </c>
      <c r="S9313">
        <f>IF(SalesData[[#This Row],[Return Status]]="Returned",1,0)</f>
        <v>0</v>
      </c>
      <c r="U9313" s="2">
        <f>EOMONTH(SalesData[[#This Row],[Order Date]],0)</f>
        <v>45291</v>
      </c>
      <c r="V9313" s="9" t="str">
        <f>"Q"&amp;INT((MONTH(SalesData[[#This Row],[Order Date]])+2)/3)&amp;"-"&amp;YEAR(SalesData[[#This Row],[Order Date]])</f>
        <v>Q4-2023</v>
      </c>
    </row>
    <row r="9314" spans="1:22" x14ac:dyDescent="0.35">
      <c r="A9314" t="s">
        <v>9455</v>
      </c>
      <c r="B9314" s="1">
        <v>45277</v>
      </c>
      <c r="C9314" t="s">
        <v>57</v>
      </c>
      <c r="D9314" t="s">
        <v>27</v>
      </c>
      <c r="E9314">
        <v>3262498933</v>
      </c>
      <c r="F9314" t="s">
        <v>100</v>
      </c>
      <c r="G9314" t="s">
        <v>34</v>
      </c>
      <c r="H9314" t="s">
        <v>35</v>
      </c>
      <c r="I9314" t="s">
        <v>36</v>
      </c>
      <c r="J9314" t="s">
        <v>19</v>
      </c>
      <c r="K9314">
        <v>1693.07</v>
      </c>
      <c r="L9314">
        <v>149.77000000000001</v>
      </c>
      <c r="M9314" t="s">
        <v>19</v>
      </c>
      <c r="N9314">
        <v>8.8460607062909397E-2</v>
      </c>
      <c r="O9314" t="s">
        <v>11351</v>
      </c>
      <c r="P9314" t="s">
        <v>11356</v>
      </c>
      <c r="R9314" t="s">
        <v>11353</v>
      </c>
      <c r="S9314">
        <f>IF(SalesData[[#This Row],[Return Status]]="Returned",1,0)</f>
        <v>0</v>
      </c>
      <c r="U9314" s="2">
        <f>EOMONTH(SalesData[[#This Row],[Order Date]],0)</f>
        <v>45291</v>
      </c>
      <c r="V9314" s="9" t="str">
        <f>"Q"&amp;INT((MONTH(SalesData[[#This Row],[Order Date]])+2)/3)&amp;"-"&amp;YEAR(SalesData[[#This Row],[Order Date]])</f>
        <v>Q4-2023</v>
      </c>
    </row>
    <row r="9315" spans="1:22" x14ac:dyDescent="0.35">
      <c r="A9315" t="s">
        <v>9456</v>
      </c>
      <c r="B9315" s="1">
        <v>45267</v>
      </c>
      <c r="C9315" t="s">
        <v>184</v>
      </c>
      <c r="D9315" t="s">
        <v>145</v>
      </c>
      <c r="E9315">
        <v>5477514564</v>
      </c>
      <c r="F9315" t="s">
        <v>410</v>
      </c>
      <c r="G9315" t="s">
        <v>29</v>
      </c>
      <c r="H9315" t="s">
        <v>30</v>
      </c>
      <c r="I9315" t="s">
        <v>31</v>
      </c>
      <c r="J9315" t="s">
        <v>43</v>
      </c>
      <c r="K9315">
        <v>1598.09</v>
      </c>
      <c r="L9315">
        <v>230.88</v>
      </c>
      <c r="M9315" t="s">
        <v>43</v>
      </c>
      <c r="N9315">
        <v>0.14447246400390501</v>
      </c>
      <c r="O9315" t="s">
        <v>11351</v>
      </c>
      <c r="P9315" t="s">
        <v>11352</v>
      </c>
      <c r="R9315" t="s">
        <v>11353</v>
      </c>
      <c r="S9315">
        <f>IF(SalesData[[#This Row],[Return Status]]="Returned",1,0)</f>
        <v>0</v>
      </c>
      <c r="T9315">
        <v>2788.38</v>
      </c>
      <c r="U9315" s="2">
        <f>EOMONTH(SalesData[[#This Row],[Order Date]],0)</f>
        <v>45291</v>
      </c>
      <c r="V9315" s="9" t="str">
        <f>"Q"&amp;INT((MONTH(SalesData[[#This Row],[Order Date]])+2)/3)&amp;"-"&amp;YEAR(SalesData[[#This Row],[Order Date]])</f>
        <v>Q4-2023</v>
      </c>
    </row>
    <row r="9316" spans="1:22" x14ac:dyDescent="0.35">
      <c r="A9316" t="s">
        <v>9457</v>
      </c>
      <c r="B9316" s="1">
        <v>45281</v>
      </c>
      <c r="C9316" t="s">
        <v>38</v>
      </c>
      <c r="D9316" t="s">
        <v>46</v>
      </c>
      <c r="E9316">
        <v>6644637030</v>
      </c>
      <c r="F9316" t="s">
        <v>14</v>
      </c>
      <c r="G9316" t="s">
        <v>15</v>
      </c>
      <c r="H9316" t="s">
        <v>16</v>
      </c>
      <c r="I9316" t="s">
        <v>17</v>
      </c>
      <c r="J9316" t="s">
        <v>65</v>
      </c>
      <c r="K9316">
        <v>4843.21</v>
      </c>
      <c r="L9316">
        <v>893.5</v>
      </c>
      <c r="M9316" t="s">
        <v>65</v>
      </c>
      <c r="N9316">
        <v>0.18448508324024801</v>
      </c>
      <c r="O9316" t="s">
        <v>11351</v>
      </c>
      <c r="P9316" t="s">
        <v>11352</v>
      </c>
      <c r="R9316" t="s">
        <v>11353</v>
      </c>
      <c r="S9316">
        <f>IF(SalesData[[#This Row],[Return Status]]="Returned",1,0)</f>
        <v>0</v>
      </c>
      <c r="T9316">
        <v>2085.91</v>
      </c>
      <c r="U9316" s="2">
        <f>EOMONTH(SalesData[[#This Row],[Order Date]],0)</f>
        <v>45291</v>
      </c>
      <c r="V9316" s="9" t="str">
        <f>"Q"&amp;INT((MONTH(SalesData[[#This Row],[Order Date]])+2)/3)&amp;"-"&amp;YEAR(SalesData[[#This Row],[Order Date]])</f>
        <v>Q4-2023</v>
      </c>
    </row>
    <row r="9317" spans="1:22" x14ac:dyDescent="0.35">
      <c r="A9317" t="s">
        <v>9458</v>
      </c>
      <c r="B9317" s="1">
        <v>45266</v>
      </c>
      <c r="C9317" t="s">
        <v>49</v>
      </c>
      <c r="D9317" t="s">
        <v>80</v>
      </c>
      <c r="E9317">
        <v>6929995457</v>
      </c>
      <c r="F9317" t="s">
        <v>83</v>
      </c>
      <c r="G9317" t="s">
        <v>84</v>
      </c>
      <c r="H9317" t="s">
        <v>85</v>
      </c>
      <c r="I9317" t="s">
        <v>31</v>
      </c>
      <c r="J9317" t="s">
        <v>19</v>
      </c>
      <c r="K9317">
        <v>1691.15</v>
      </c>
      <c r="L9317">
        <v>421.47</v>
      </c>
      <c r="M9317" t="s">
        <v>19</v>
      </c>
      <c r="N9317">
        <v>0.24922094432782399</v>
      </c>
      <c r="O9317" t="s">
        <v>11351</v>
      </c>
      <c r="P9317" t="s">
        <v>11354</v>
      </c>
      <c r="R9317" t="s">
        <v>11353</v>
      </c>
      <c r="S9317">
        <f>IF(SalesData[[#This Row],[Return Status]]="Returned",1,0)</f>
        <v>0</v>
      </c>
      <c r="T9317">
        <v>847.14</v>
      </c>
      <c r="U9317" s="2">
        <f>EOMONTH(SalesData[[#This Row],[Order Date]],0)</f>
        <v>45291</v>
      </c>
      <c r="V9317" s="9" t="str">
        <f>"Q"&amp;INT((MONTH(SalesData[[#This Row],[Order Date]])+2)/3)&amp;"-"&amp;YEAR(SalesData[[#This Row],[Order Date]])</f>
        <v>Q4-2023</v>
      </c>
    </row>
    <row r="9318" spans="1:22" x14ac:dyDescent="0.35">
      <c r="A9318" t="s">
        <v>9459</v>
      </c>
      <c r="B9318" s="1">
        <v>45280</v>
      </c>
      <c r="C9318" t="s">
        <v>188</v>
      </c>
      <c r="D9318" t="s">
        <v>72</v>
      </c>
      <c r="E9318">
        <v>1303797070</v>
      </c>
      <c r="F9318" t="s">
        <v>109</v>
      </c>
      <c r="G9318" t="s">
        <v>59</v>
      </c>
      <c r="H9318" t="s">
        <v>60</v>
      </c>
      <c r="I9318" t="s">
        <v>31</v>
      </c>
      <c r="J9318" t="s">
        <v>62</v>
      </c>
      <c r="K9318">
        <v>599.28</v>
      </c>
      <c r="L9318">
        <v>66.55</v>
      </c>
      <c r="M9318" t="s">
        <v>62</v>
      </c>
      <c r="N9318">
        <v>0.111049926578561</v>
      </c>
      <c r="O9318" t="s">
        <v>11355</v>
      </c>
      <c r="P9318" t="s">
        <v>11352</v>
      </c>
      <c r="R9318" t="s">
        <v>11353</v>
      </c>
      <c r="S9318">
        <f>IF(SalesData[[#This Row],[Return Status]]="Returned",1,0)</f>
        <v>0</v>
      </c>
      <c r="T9318">
        <v>2183.56</v>
      </c>
      <c r="U9318" s="2">
        <f>EOMONTH(SalesData[[#This Row],[Order Date]],0)</f>
        <v>45291</v>
      </c>
      <c r="V9318" s="9" t="str">
        <f>"Q"&amp;INT((MONTH(SalesData[[#This Row],[Order Date]])+2)/3)&amp;"-"&amp;YEAR(SalesData[[#This Row],[Order Date]])</f>
        <v>Q4-2023</v>
      </c>
    </row>
    <row r="9319" spans="1:22" x14ac:dyDescent="0.35">
      <c r="A9319" t="s">
        <v>9460</v>
      </c>
      <c r="B9319" s="1">
        <v>45278</v>
      </c>
      <c r="C9319" t="s">
        <v>57</v>
      </c>
      <c r="D9319" t="s">
        <v>39</v>
      </c>
      <c r="E9319">
        <v>5415801522</v>
      </c>
      <c r="F9319" t="s">
        <v>163</v>
      </c>
      <c r="G9319" t="s">
        <v>164</v>
      </c>
      <c r="H9319" t="s">
        <v>165</v>
      </c>
      <c r="I9319" t="s">
        <v>36</v>
      </c>
      <c r="J9319" t="s">
        <v>18</v>
      </c>
      <c r="K9319">
        <v>2302.52</v>
      </c>
      <c r="L9319">
        <v>418.75</v>
      </c>
      <c r="M9319" t="s">
        <v>19</v>
      </c>
      <c r="N9319">
        <v>0.18186595556173199</v>
      </c>
      <c r="O9319" t="s">
        <v>11351</v>
      </c>
      <c r="P9319" t="s">
        <v>11352</v>
      </c>
      <c r="R9319" t="s">
        <v>11353</v>
      </c>
      <c r="S9319">
        <f>IF(SalesData[[#This Row],[Return Status]]="Returned",1,0)</f>
        <v>0</v>
      </c>
      <c r="U9319" s="2">
        <f>EOMONTH(SalesData[[#This Row],[Order Date]],0)</f>
        <v>45291</v>
      </c>
      <c r="V9319" s="9" t="str">
        <f>"Q"&amp;INT((MONTH(SalesData[[#This Row],[Order Date]])+2)/3)&amp;"-"&amp;YEAR(SalesData[[#This Row],[Order Date]])</f>
        <v>Q4-2023</v>
      </c>
    </row>
    <row r="9320" spans="1:22" x14ac:dyDescent="0.35">
      <c r="A9320" t="s">
        <v>9461</v>
      </c>
      <c r="B9320" s="1">
        <v>45287</v>
      </c>
      <c r="C9320" t="s">
        <v>106</v>
      </c>
      <c r="D9320" t="s">
        <v>39</v>
      </c>
      <c r="E9320">
        <v>106290849</v>
      </c>
      <c r="F9320" t="s">
        <v>129</v>
      </c>
      <c r="G9320" t="s">
        <v>54</v>
      </c>
      <c r="H9320" t="s">
        <v>55</v>
      </c>
      <c r="I9320" t="s">
        <v>31</v>
      </c>
      <c r="J9320" t="s">
        <v>19</v>
      </c>
      <c r="K9320">
        <v>2186.71</v>
      </c>
      <c r="L9320">
        <v>338.07</v>
      </c>
      <c r="M9320" t="s">
        <v>19</v>
      </c>
      <c r="N9320">
        <v>0.15460211916532099</v>
      </c>
      <c r="O9320" t="s">
        <v>11351</v>
      </c>
      <c r="P9320" t="s">
        <v>11352</v>
      </c>
      <c r="Q9320" t="s">
        <v>11376</v>
      </c>
      <c r="R9320" t="s">
        <v>11360</v>
      </c>
      <c r="S9320">
        <f>IF(SalesData[[#This Row],[Return Status]]="Returned",1,0)</f>
        <v>1</v>
      </c>
      <c r="U9320" s="2">
        <f>EOMONTH(SalesData[[#This Row],[Order Date]],0)</f>
        <v>45291</v>
      </c>
      <c r="V9320" s="9" t="str">
        <f>"Q"&amp;INT((MONTH(SalesData[[#This Row],[Order Date]])+2)/3)&amp;"-"&amp;YEAR(SalesData[[#This Row],[Order Date]])</f>
        <v>Q4-2023</v>
      </c>
    </row>
    <row r="9321" spans="1:22" x14ac:dyDescent="0.35">
      <c r="A9321" t="s">
        <v>9462</v>
      </c>
      <c r="B9321" s="1">
        <v>45273</v>
      </c>
      <c r="C9321" t="s">
        <v>139</v>
      </c>
      <c r="D9321" t="s">
        <v>27</v>
      </c>
      <c r="E9321">
        <v>2968822002</v>
      </c>
      <c r="F9321" t="s">
        <v>22</v>
      </c>
      <c r="G9321" t="s">
        <v>11368</v>
      </c>
      <c r="H9321" t="s">
        <v>24</v>
      </c>
      <c r="I9321" t="s">
        <v>17</v>
      </c>
      <c r="J9321" t="s">
        <v>62</v>
      </c>
      <c r="K9321">
        <v>3090</v>
      </c>
      <c r="L9321">
        <v>904.19</v>
      </c>
      <c r="M9321" t="s">
        <v>62</v>
      </c>
      <c r="N9321">
        <v>0.29261812297734602</v>
      </c>
      <c r="O9321" t="s">
        <v>11351</v>
      </c>
      <c r="P9321" t="s">
        <v>11354</v>
      </c>
      <c r="R9321" t="s">
        <v>11353</v>
      </c>
      <c r="S9321">
        <f>IF(SalesData[[#This Row],[Return Status]]="Returned",1,0)</f>
        <v>0</v>
      </c>
      <c r="U9321" s="2">
        <f>EOMONTH(SalesData[[#This Row],[Order Date]],0)</f>
        <v>45291</v>
      </c>
      <c r="V9321" s="9" t="str">
        <f>"Q"&amp;INT((MONTH(SalesData[[#This Row],[Order Date]])+2)/3)&amp;"-"&amp;YEAR(SalesData[[#This Row],[Order Date]])</f>
        <v>Q4-2023</v>
      </c>
    </row>
    <row r="9322" spans="1:22" x14ac:dyDescent="0.35">
      <c r="A9322" t="s">
        <v>9463</v>
      </c>
      <c r="B9322" s="1">
        <v>45279</v>
      </c>
      <c r="C9322" t="s">
        <v>21</v>
      </c>
      <c r="D9322" t="s">
        <v>13</v>
      </c>
      <c r="E9322">
        <v>7102112281</v>
      </c>
      <c r="F9322" t="s">
        <v>107</v>
      </c>
      <c r="G9322" t="s">
        <v>15</v>
      </c>
      <c r="H9322" t="s">
        <v>16</v>
      </c>
      <c r="I9322" t="s">
        <v>17</v>
      </c>
      <c r="J9322" t="s">
        <v>42</v>
      </c>
      <c r="K9322">
        <v>318.58</v>
      </c>
      <c r="L9322">
        <v>59.53</v>
      </c>
      <c r="M9322" t="s">
        <v>43</v>
      </c>
      <c r="N9322">
        <v>0.186860443216774</v>
      </c>
      <c r="O9322" t="s">
        <v>11361</v>
      </c>
      <c r="P9322" t="s">
        <v>11352</v>
      </c>
      <c r="R9322" t="s">
        <v>11353</v>
      </c>
      <c r="S9322">
        <f>IF(SalesData[[#This Row],[Return Status]]="Returned",1,0)</f>
        <v>0</v>
      </c>
      <c r="T9322">
        <v>2085.91</v>
      </c>
      <c r="U9322" s="2">
        <f>EOMONTH(SalesData[[#This Row],[Order Date]],0)</f>
        <v>45291</v>
      </c>
      <c r="V9322" s="9" t="str">
        <f>"Q"&amp;INT((MONTH(SalesData[[#This Row],[Order Date]])+2)/3)&amp;"-"&amp;YEAR(SalesData[[#This Row],[Order Date]])</f>
        <v>Q4-2023</v>
      </c>
    </row>
    <row r="9323" spans="1:22" x14ac:dyDescent="0.35">
      <c r="A9323" t="s">
        <v>9464</v>
      </c>
      <c r="B9323" s="1">
        <v>45261</v>
      </c>
      <c r="C9323" t="s">
        <v>12</v>
      </c>
      <c r="D9323" t="s">
        <v>145</v>
      </c>
      <c r="E9323">
        <v>4653688653</v>
      </c>
      <c r="F9323" t="s">
        <v>357</v>
      </c>
      <c r="G9323" t="s">
        <v>164</v>
      </c>
      <c r="H9323" t="s">
        <v>165</v>
      </c>
      <c r="I9323" t="s">
        <v>36</v>
      </c>
      <c r="J9323" t="s">
        <v>18</v>
      </c>
      <c r="K9323">
        <v>1476.45</v>
      </c>
      <c r="L9323">
        <v>339.93</v>
      </c>
      <c r="M9323" t="s">
        <v>19</v>
      </c>
      <c r="N9323">
        <v>0.23023468454739399</v>
      </c>
      <c r="O9323" t="s">
        <v>11351</v>
      </c>
      <c r="P9323" t="s">
        <v>11354</v>
      </c>
      <c r="R9323" t="s">
        <v>11353</v>
      </c>
      <c r="S9323">
        <f>IF(SalesData[[#This Row],[Return Status]]="Returned",1,0)</f>
        <v>0</v>
      </c>
      <c r="U9323" s="2">
        <f>EOMONTH(SalesData[[#This Row],[Order Date]],0)</f>
        <v>45291</v>
      </c>
      <c r="V9323" s="9" t="str">
        <f>"Q"&amp;INT((MONTH(SalesData[[#This Row],[Order Date]])+2)/3)&amp;"-"&amp;YEAR(SalesData[[#This Row],[Order Date]])</f>
        <v>Q4-2023</v>
      </c>
    </row>
    <row r="9324" spans="1:22" x14ac:dyDescent="0.35">
      <c r="A9324" t="s">
        <v>9465</v>
      </c>
      <c r="B9324" s="1">
        <v>45285</v>
      </c>
      <c r="C9324" t="s">
        <v>57</v>
      </c>
      <c r="D9324" t="s">
        <v>80</v>
      </c>
      <c r="E9324">
        <v>6671299679</v>
      </c>
      <c r="F9324" t="s">
        <v>103</v>
      </c>
      <c r="G9324" t="s">
        <v>23</v>
      </c>
      <c r="H9324" t="s">
        <v>24</v>
      </c>
      <c r="I9324" t="s">
        <v>17</v>
      </c>
      <c r="J9324" t="s">
        <v>19</v>
      </c>
      <c r="K9324">
        <v>2839.03</v>
      </c>
      <c r="L9324">
        <v>372.43</v>
      </c>
      <c r="M9324" t="s">
        <v>19</v>
      </c>
      <c r="N9324">
        <v>0.13118212910747701</v>
      </c>
      <c r="O9324" t="s">
        <v>11351</v>
      </c>
      <c r="P9324" t="s">
        <v>11352</v>
      </c>
      <c r="Q9324" t="s">
        <v>11365</v>
      </c>
      <c r="R9324" t="s">
        <v>11360</v>
      </c>
      <c r="S9324">
        <f>IF(SalesData[[#This Row],[Return Status]]="Returned",1,0)</f>
        <v>1</v>
      </c>
      <c r="T9324">
        <v>2821.33</v>
      </c>
      <c r="U9324" s="2">
        <f>EOMONTH(SalesData[[#This Row],[Order Date]],0)</f>
        <v>45291</v>
      </c>
      <c r="V9324" s="9" t="str">
        <f>"Q"&amp;INT((MONTH(SalesData[[#This Row],[Order Date]])+2)/3)&amp;"-"&amp;YEAR(SalesData[[#This Row],[Order Date]])</f>
        <v>Q4-2023</v>
      </c>
    </row>
    <row r="9325" spans="1:22" x14ac:dyDescent="0.35">
      <c r="A9325" t="s">
        <v>9466</v>
      </c>
      <c r="B9325" s="1">
        <v>45270</v>
      </c>
      <c r="C9325" t="s">
        <v>97</v>
      </c>
      <c r="D9325" t="s">
        <v>27</v>
      </c>
      <c r="E9325">
        <v>5596299832</v>
      </c>
      <c r="F9325" t="s">
        <v>120</v>
      </c>
      <c r="G9325" t="s">
        <v>236</v>
      </c>
      <c r="H9325" t="s">
        <v>121</v>
      </c>
      <c r="I9325" t="s">
        <v>17</v>
      </c>
      <c r="J9325" t="s">
        <v>62</v>
      </c>
      <c r="K9325">
        <v>4585.79</v>
      </c>
      <c r="L9325">
        <v>1063.5999999999999</v>
      </c>
      <c r="M9325" t="s">
        <v>62</v>
      </c>
      <c r="N9325">
        <v>0.231933865266399</v>
      </c>
      <c r="O9325" t="s">
        <v>11351</v>
      </c>
      <c r="P9325" t="s">
        <v>11354</v>
      </c>
      <c r="R9325" t="s">
        <v>11353</v>
      </c>
      <c r="S9325">
        <f>IF(SalesData[[#This Row],[Return Status]]="Returned",1,0)</f>
        <v>0</v>
      </c>
      <c r="U9325" s="2">
        <f>EOMONTH(SalesData[[#This Row],[Order Date]],0)</f>
        <v>45291</v>
      </c>
      <c r="V9325" s="9" t="str">
        <f>"Q"&amp;INT((MONTH(SalesData[[#This Row],[Order Date]])+2)/3)&amp;"-"&amp;YEAR(SalesData[[#This Row],[Order Date]])</f>
        <v>Q4-2023</v>
      </c>
    </row>
    <row r="9326" spans="1:22" x14ac:dyDescent="0.35">
      <c r="A9326" t="s">
        <v>9467</v>
      </c>
      <c r="B9326" s="1">
        <v>45270</v>
      </c>
      <c r="C9326" t="s">
        <v>38</v>
      </c>
      <c r="D9326" t="s">
        <v>27</v>
      </c>
      <c r="E9326">
        <v>499314162</v>
      </c>
      <c r="F9326" t="s">
        <v>114</v>
      </c>
      <c r="G9326" t="s">
        <v>59</v>
      </c>
      <c r="H9326" t="s">
        <v>60</v>
      </c>
      <c r="I9326" t="s">
        <v>31</v>
      </c>
      <c r="J9326" t="s">
        <v>18</v>
      </c>
      <c r="K9326">
        <v>1450.27</v>
      </c>
      <c r="L9326">
        <v>118.22</v>
      </c>
      <c r="M9326" t="s">
        <v>19</v>
      </c>
      <c r="N9326">
        <v>8.1515855668254894E-2</v>
      </c>
      <c r="O9326" t="s">
        <v>11351</v>
      </c>
      <c r="P9326" t="s">
        <v>11356</v>
      </c>
      <c r="R9326" t="s">
        <v>11353</v>
      </c>
      <c r="S9326">
        <f>IF(SalesData[[#This Row],[Return Status]]="Returned",1,0)</f>
        <v>0</v>
      </c>
      <c r="T9326">
        <v>2183.56</v>
      </c>
      <c r="U9326" s="2">
        <f>EOMONTH(SalesData[[#This Row],[Order Date]],0)</f>
        <v>45291</v>
      </c>
      <c r="V9326" s="9" t="str">
        <f>"Q"&amp;INT((MONTH(SalesData[[#This Row],[Order Date]])+2)/3)&amp;"-"&amp;YEAR(SalesData[[#This Row],[Order Date]])</f>
        <v>Q4-2023</v>
      </c>
    </row>
    <row r="9327" spans="1:22" x14ac:dyDescent="0.35">
      <c r="A9327" t="s">
        <v>9468</v>
      </c>
      <c r="B9327" s="1">
        <v>45280</v>
      </c>
      <c r="C9327" t="s">
        <v>52</v>
      </c>
      <c r="D9327" t="s">
        <v>13</v>
      </c>
      <c r="E9327">
        <v>5532428128</v>
      </c>
      <c r="F9327" t="s">
        <v>147</v>
      </c>
      <c r="G9327" t="s">
        <v>84</v>
      </c>
      <c r="H9327" t="s">
        <v>85</v>
      </c>
      <c r="I9327" t="s">
        <v>31</v>
      </c>
      <c r="J9327" t="s">
        <v>18</v>
      </c>
      <c r="K9327">
        <v>374.14</v>
      </c>
      <c r="L9327">
        <v>16.670000000000002</v>
      </c>
      <c r="M9327" t="s">
        <v>19</v>
      </c>
      <c r="N9327">
        <v>4.4555513978724599E-2</v>
      </c>
      <c r="O9327" t="s">
        <v>11361</v>
      </c>
      <c r="P9327" t="s">
        <v>11356</v>
      </c>
      <c r="R9327" t="s">
        <v>11353</v>
      </c>
      <c r="S9327">
        <f>IF(SalesData[[#This Row],[Return Status]]="Returned",1,0)</f>
        <v>0</v>
      </c>
      <c r="T9327">
        <v>847.14</v>
      </c>
      <c r="U9327" s="2">
        <f>EOMONTH(SalesData[[#This Row],[Order Date]],0)</f>
        <v>45291</v>
      </c>
      <c r="V9327" s="9" t="str">
        <f>"Q"&amp;INT((MONTH(SalesData[[#This Row],[Order Date]])+2)/3)&amp;"-"&amp;YEAR(SalesData[[#This Row],[Order Date]])</f>
        <v>Q4-2023</v>
      </c>
    </row>
    <row r="9328" spans="1:22" x14ac:dyDescent="0.35">
      <c r="A9328" t="s">
        <v>9469</v>
      </c>
      <c r="B9328" s="1">
        <v>45265</v>
      </c>
      <c r="C9328" t="s">
        <v>26</v>
      </c>
      <c r="D9328" t="s">
        <v>99</v>
      </c>
      <c r="E9328">
        <v>4690871080</v>
      </c>
      <c r="F9328" t="s">
        <v>170</v>
      </c>
      <c r="G9328" t="s">
        <v>69</v>
      </c>
      <c r="H9328" t="s">
        <v>41</v>
      </c>
      <c r="I9328" t="s">
        <v>31</v>
      </c>
      <c r="J9328" t="s">
        <v>19</v>
      </c>
      <c r="K9328">
        <v>168.8</v>
      </c>
      <c r="L9328">
        <v>13.88</v>
      </c>
      <c r="M9328" t="s">
        <v>19</v>
      </c>
      <c r="N9328">
        <v>8.2227488151658798E-2</v>
      </c>
      <c r="O9328" t="s">
        <v>11361</v>
      </c>
      <c r="P9328" t="s">
        <v>11356</v>
      </c>
      <c r="Q9328" t="s">
        <v>11366</v>
      </c>
      <c r="R9328" t="s">
        <v>11360</v>
      </c>
      <c r="S9328">
        <f>IF(SalesData[[#This Row],[Return Status]]="Returned",1,0)</f>
        <v>1</v>
      </c>
      <c r="T9328">
        <v>2081.52</v>
      </c>
      <c r="U9328" s="2">
        <f>EOMONTH(SalesData[[#This Row],[Order Date]],0)</f>
        <v>45291</v>
      </c>
      <c r="V9328" s="9" t="str">
        <f>"Q"&amp;INT((MONTH(SalesData[[#This Row],[Order Date]])+2)/3)&amp;"-"&amp;YEAR(SalesData[[#This Row],[Order Date]])</f>
        <v>Q4-2023</v>
      </c>
    </row>
    <row r="9329" spans="1:22" x14ac:dyDescent="0.35">
      <c r="A9329" t="s">
        <v>9470</v>
      </c>
      <c r="B9329" s="1">
        <v>45277</v>
      </c>
      <c r="C9329" t="s">
        <v>97</v>
      </c>
      <c r="D9329" t="s">
        <v>80</v>
      </c>
      <c r="E9329">
        <v>1857721991</v>
      </c>
      <c r="F9329" t="s">
        <v>120</v>
      </c>
      <c r="G9329" t="s">
        <v>141</v>
      </c>
      <c r="H9329" t="s">
        <v>121</v>
      </c>
      <c r="I9329" t="s">
        <v>17</v>
      </c>
      <c r="J9329" t="s">
        <v>43</v>
      </c>
      <c r="K9329">
        <v>4726.1400000000003</v>
      </c>
      <c r="L9329">
        <v>677.29</v>
      </c>
      <c r="M9329" t="s">
        <v>43</v>
      </c>
      <c r="N9329">
        <v>0.143307223230797</v>
      </c>
      <c r="O9329" t="s">
        <v>11351</v>
      </c>
      <c r="P9329" t="s">
        <v>11352</v>
      </c>
      <c r="Q9329" t="s">
        <v>11365</v>
      </c>
      <c r="R9329" t="s">
        <v>11360</v>
      </c>
      <c r="S9329">
        <f>IF(SalesData[[#This Row],[Return Status]]="Returned",1,0)</f>
        <v>1</v>
      </c>
      <c r="T9329">
        <v>2793.38</v>
      </c>
      <c r="U9329" s="2">
        <f>EOMONTH(SalesData[[#This Row],[Order Date]],0)</f>
        <v>45291</v>
      </c>
      <c r="V9329" s="9" t="str">
        <f>"Q"&amp;INT((MONTH(SalesData[[#This Row],[Order Date]])+2)/3)&amp;"-"&amp;YEAR(SalesData[[#This Row],[Order Date]])</f>
        <v>Q4-2023</v>
      </c>
    </row>
    <row r="9330" spans="1:22" x14ac:dyDescent="0.35">
      <c r="A9330" t="s">
        <v>9471</v>
      </c>
      <c r="B9330" s="1">
        <v>45278</v>
      </c>
      <c r="C9330" t="s">
        <v>26</v>
      </c>
      <c r="D9330" t="s">
        <v>80</v>
      </c>
      <c r="E9330">
        <v>2828701480</v>
      </c>
      <c r="F9330" t="s">
        <v>185</v>
      </c>
      <c r="G9330" t="s">
        <v>164</v>
      </c>
      <c r="H9330" t="s">
        <v>165</v>
      </c>
      <c r="I9330" t="s">
        <v>36</v>
      </c>
      <c r="J9330" t="s">
        <v>19</v>
      </c>
      <c r="K9330">
        <v>3804.99</v>
      </c>
      <c r="L9330">
        <v>156.22</v>
      </c>
      <c r="M9330" t="s">
        <v>19</v>
      </c>
      <c r="N9330">
        <v>4.1056612500952702E-2</v>
      </c>
      <c r="O9330" t="s">
        <v>11351</v>
      </c>
      <c r="P9330" t="s">
        <v>11356</v>
      </c>
      <c r="R9330" t="s">
        <v>11353</v>
      </c>
      <c r="S9330">
        <f>IF(SalesData[[#This Row],[Return Status]]="Returned",1,0)</f>
        <v>0</v>
      </c>
      <c r="U9330" s="2">
        <f>EOMONTH(SalesData[[#This Row],[Order Date]],0)</f>
        <v>45291</v>
      </c>
      <c r="V9330" s="9" t="str">
        <f>"Q"&amp;INT((MONTH(SalesData[[#This Row],[Order Date]])+2)/3)&amp;"-"&amp;YEAR(SalesData[[#This Row],[Order Date]])</f>
        <v>Q4-2023</v>
      </c>
    </row>
    <row r="9331" spans="1:22" x14ac:dyDescent="0.35">
      <c r="A9331" t="s">
        <v>9472</v>
      </c>
      <c r="B9331" s="1">
        <v>45274</v>
      </c>
      <c r="C9331" t="s">
        <v>94</v>
      </c>
      <c r="D9331" t="s">
        <v>27</v>
      </c>
      <c r="E9331">
        <v>9796430877</v>
      </c>
      <c r="F9331" t="s">
        <v>33</v>
      </c>
      <c r="G9331" t="s">
        <v>34</v>
      </c>
      <c r="H9331" t="s">
        <v>11357</v>
      </c>
      <c r="I9331" t="s">
        <v>36</v>
      </c>
      <c r="J9331" t="s">
        <v>65</v>
      </c>
      <c r="K9331">
        <v>2170.27</v>
      </c>
      <c r="L9331">
        <v>375.28</v>
      </c>
      <c r="M9331" t="s">
        <v>65</v>
      </c>
      <c r="N9331">
        <v>0.17291857695125501</v>
      </c>
      <c r="O9331" t="s">
        <v>11351</v>
      </c>
      <c r="P9331" t="s">
        <v>11352</v>
      </c>
      <c r="R9331" t="s">
        <v>11353</v>
      </c>
      <c r="S9331">
        <f>IF(SalesData[[#This Row],[Return Status]]="Returned",1,0)</f>
        <v>0</v>
      </c>
      <c r="U9331" s="2">
        <f>EOMONTH(SalesData[[#This Row],[Order Date]],0)</f>
        <v>45291</v>
      </c>
      <c r="V9331" s="9" t="str">
        <f>"Q"&amp;INT((MONTH(SalesData[[#This Row],[Order Date]])+2)/3)&amp;"-"&amp;YEAR(SalesData[[#This Row],[Order Date]])</f>
        <v>Q4-2023</v>
      </c>
    </row>
    <row r="9332" spans="1:22" x14ac:dyDescent="0.35">
      <c r="A9332" t="s">
        <v>9473</v>
      </c>
      <c r="B9332" s="1">
        <v>45287</v>
      </c>
      <c r="C9332" t="s">
        <v>325</v>
      </c>
      <c r="D9332" t="s">
        <v>13</v>
      </c>
      <c r="E9332">
        <v>858112495</v>
      </c>
      <c r="F9332" t="s">
        <v>387</v>
      </c>
      <c r="G9332" t="s">
        <v>89</v>
      </c>
      <c r="H9332" t="s">
        <v>90</v>
      </c>
      <c r="I9332" t="s">
        <v>31</v>
      </c>
      <c r="J9332" t="s">
        <v>61</v>
      </c>
      <c r="K9332">
        <v>4958.6000000000004</v>
      </c>
      <c r="L9332">
        <v>848.22</v>
      </c>
      <c r="M9332" t="s">
        <v>62</v>
      </c>
      <c r="N9332">
        <v>0.171060379945952</v>
      </c>
      <c r="O9332" t="s">
        <v>11351</v>
      </c>
      <c r="P9332" t="s">
        <v>11352</v>
      </c>
      <c r="R9332" t="s">
        <v>11353</v>
      </c>
      <c r="S9332">
        <f>IF(SalesData[[#This Row],[Return Status]]="Returned",1,0)</f>
        <v>0</v>
      </c>
      <c r="T9332">
        <v>207.68</v>
      </c>
      <c r="U9332" s="2">
        <f>EOMONTH(SalesData[[#This Row],[Order Date]],0)</f>
        <v>45291</v>
      </c>
      <c r="V9332" s="9" t="str">
        <f>"Q"&amp;INT((MONTH(SalesData[[#This Row],[Order Date]])+2)/3)&amp;"-"&amp;YEAR(SalesData[[#This Row],[Order Date]])</f>
        <v>Q4-2023</v>
      </c>
    </row>
    <row r="9333" spans="1:22" x14ac:dyDescent="0.35">
      <c r="A9333" t="s">
        <v>9474</v>
      </c>
      <c r="B9333" s="1">
        <v>45271</v>
      </c>
      <c r="C9333" t="s">
        <v>139</v>
      </c>
      <c r="D9333" t="s">
        <v>13</v>
      </c>
      <c r="E9333">
        <v>4740965687</v>
      </c>
      <c r="F9333" t="s">
        <v>83</v>
      </c>
      <c r="G9333" t="s">
        <v>84</v>
      </c>
      <c r="H9333" t="s">
        <v>85</v>
      </c>
      <c r="I9333" t="s">
        <v>31</v>
      </c>
      <c r="J9333" t="s">
        <v>43</v>
      </c>
      <c r="K9333">
        <v>4168.3</v>
      </c>
      <c r="L9333">
        <v>1012.69</v>
      </c>
      <c r="M9333" t="s">
        <v>43</v>
      </c>
      <c r="N9333">
        <v>0.24295036345752499</v>
      </c>
      <c r="O9333" t="s">
        <v>11351</v>
      </c>
      <c r="P9333" t="s">
        <v>11354</v>
      </c>
      <c r="R9333" t="s">
        <v>11353</v>
      </c>
      <c r="S9333">
        <f>IF(SalesData[[#This Row],[Return Status]]="Returned",1,0)</f>
        <v>0</v>
      </c>
      <c r="T9333">
        <v>847.14</v>
      </c>
      <c r="U9333" s="2">
        <f>EOMONTH(SalesData[[#This Row],[Order Date]],0)</f>
        <v>45291</v>
      </c>
      <c r="V9333" s="9" t="str">
        <f>"Q"&amp;INT((MONTH(SalesData[[#This Row],[Order Date]])+2)/3)&amp;"-"&amp;YEAR(SalesData[[#This Row],[Order Date]])</f>
        <v>Q4-2023</v>
      </c>
    </row>
    <row r="9334" spans="1:22" x14ac:dyDescent="0.35">
      <c r="A9334" t="s">
        <v>9475</v>
      </c>
      <c r="B9334" s="1">
        <v>45290</v>
      </c>
      <c r="C9334" t="s">
        <v>94</v>
      </c>
      <c r="D9334" t="s">
        <v>80</v>
      </c>
      <c r="E9334">
        <v>6338635547</v>
      </c>
      <c r="F9334" t="s">
        <v>40</v>
      </c>
      <c r="G9334" t="s">
        <v>11358</v>
      </c>
      <c r="H9334" t="s">
        <v>41</v>
      </c>
      <c r="I9334" t="s">
        <v>31</v>
      </c>
      <c r="J9334" t="s">
        <v>18</v>
      </c>
      <c r="K9334">
        <v>2970.34</v>
      </c>
      <c r="L9334">
        <v>98.11</v>
      </c>
      <c r="M9334" t="s">
        <v>19</v>
      </c>
      <c r="N9334">
        <v>3.3029888834274899E-2</v>
      </c>
      <c r="O9334" t="s">
        <v>11351</v>
      </c>
      <c r="P9334" t="s">
        <v>11356</v>
      </c>
      <c r="R9334" t="s">
        <v>11353</v>
      </c>
      <c r="S9334">
        <f>IF(SalesData[[#This Row],[Return Status]]="Returned",1,0)</f>
        <v>0</v>
      </c>
      <c r="U9334" s="2">
        <f>EOMONTH(SalesData[[#This Row],[Order Date]],0)</f>
        <v>45291</v>
      </c>
      <c r="V9334" s="9" t="str">
        <f>"Q"&amp;INT((MONTH(SalesData[[#This Row],[Order Date]])+2)/3)&amp;"-"&amp;YEAR(SalesData[[#This Row],[Order Date]])</f>
        <v>Q4-2023</v>
      </c>
    </row>
    <row r="9335" spans="1:22" x14ac:dyDescent="0.35">
      <c r="A9335" t="s">
        <v>9476</v>
      </c>
      <c r="B9335" s="1">
        <v>45266</v>
      </c>
      <c r="C9335" t="s">
        <v>111</v>
      </c>
      <c r="D9335" t="s">
        <v>145</v>
      </c>
      <c r="E9335">
        <v>9449268856</v>
      </c>
      <c r="F9335" t="s">
        <v>116</v>
      </c>
      <c r="G9335" t="s">
        <v>74</v>
      </c>
      <c r="H9335" t="s">
        <v>75</v>
      </c>
      <c r="I9335" t="s">
        <v>36</v>
      </c>
      <c r="J9335" t="s">
        <v>19</v>
      </c>
      <c r="K9335">
        <v>2380.0700000000002</v>
      </c>
      <c r="L9335">
        <v>113.59</v>
      </c>
      <c r="M9335" t="s">
        <v>19</v>
      </c>
      <c r="N9335">
        <v>4.77254870655065E-2</v>
      </c>
      <c r="O9335" t="s">
        <v>11351</v>
      </c>
      <c r="P9335" t="s">
        <v>11356</v>
      </c>
      <c r="R9335" t="s">
        <v>11353</v>
      </c>
      <c r="S9335">
        <f>IF(SalesData[[#This Row],[Return Status]]="Returned",1,0)</f>
        <v>0</v>
      </c>
      <c r="T9335">
        <v>2420.2800000000002</v>
      </c>
      <c r="U9335" s="2">
        <f>EOMONTH(SalesData[[#This Row],[Order Date]],0)</f>
        <v>45291</v>
      </c>
      <c r="V9335" s="9" t="str">
        <f>"Q"&amp;INT((MONTH(SalesData[[#This Row],[Order Date]])+2)/3)&amp;"-"&amp;YEAR(SalesData[[#This Row],[Order Date]])</f>
        <v>Q4-2023</v>
      </c>
    </row>
    <row r="9336" spans="1:22" x14ac:dyDescent="0.35">
      <c r="A9336" t="s">
        <v>9477</v>
      </c>
      <c r="B9336" s="1">
        <v>45279</v>
      </c>
      <c r="C9336" t="s">
        <v>149</v>
      </c>
      <c r="D9336" t="s">
        <v>145</v>
      </c>
      <c r="E9336">
        <v>7593672401</v>
      </c>
      <c r="F9336" t="s">
        <v>168</v>
      </c>
      <c r="G9336" t="s">
        <v>54</v>
      </c>
      <c r="H9336" t="s">
        <v>55</v>
      </c>
      <c r="I9336" t="s">
        <v>31</v>
      </c>
      <c r="J9336" t="s">
        <v>61</v>
      </c>
      <c r="K9336">
        <v>3343.69</v>
      </c>
      <c r="L9336">
        <v>515.25</v>
      </c>
      <c r="M9336" t="s">
        <v>62</v>
      </c>
      <c r="N9336">
        <v>0.15409622303503001</v>
      </c>
      <c r="O9336" t="s">
        <v>11351</v>
      </c>
      <c r="P9336" t="s">
        <v>11352</v>
      </c>
      <c r="R9336" t="s">
        <v>11353</v>
      </c>
      <c r="S9336">
        <f>IF(SalesData[[#This Row],[Return Status]]="Returned",1,0)</f>
        <v>0</v>
      </c>
      <c r="U9336" s="2">
        <f>EOMONTH(SalesData[[#This Row],[Order Date]],0)</f>
        <v>45291</v>
      </c>
      <c r="V9336" s="9" t="str">
        <f>"Q"&amp;INT((MONTH(SalesData[[#This Row],[Order Date]])+2)/3)&amp;"-"&amp;YEAR(SalesData[[#This Row],[Order Date]])</f>
        <v>Q4-2023</v>
      </c>
    </row>
    <row r="9337" spans="1:22" x14ac:dyDescent="0.35">
      <c r="A9337" t="s">
        <v>9478</v>
      </c>
      <c r="B9337" s="1">
        <v>45277</v>
      </c>
      <c r="C9337" t="s">
        <v>111</v>
      </c>
      <c r="D9337" t="s">
        <v>145</v>
      </c>
      <c r="E9337">
        <v>2963000118</v>
      </c>
      <c r="F9337" t="s">
        <v>312</v>
      </c>
      <c r="G9337" t="s">
        <v>141</v>
      </c>
      <c r="H9337" t="s">
        <v>121</v>
      </c>
      <c r="I9337" t="s">
        <v>17</v>
      </c>
      <c r="J9337" t="s">
        <v>43</v>
      </c>
      <c r="K9337">
        <v>4197.9399999999996</v>
      </c>
      <c r="L9337">
        <v>316.64</v>
      </c>
      <c r="M9337" t="s">
        <v>43</v>
      </c>
      <c r="N9337">
        <v>7.5427471569388796E-2</v>
      </c>
      <c r="O9337" t="s">
        <v>11351</v>
      </c>
      <c r="P9337" t="s">
        <v>11356</v>
      </c>
      <c r="R9337" t="s">
        <v>11353</v>
      </c>
      <c r="S9337">
        <f>IF(SalesData[[#This Row],[Return Status]]="Returned",1,0)</f>
        <v>0</v>
      </c>
      <c r="T9337">
        <v>2793.38</v>
      </c>
      <c r="U9337" s="2">
        <f>EOMONTH(SalesData[[#This Row],[Order Date]],0)</f>
        <v>45291</v>
      </c>
      <c r="V9337" s="9" t="str">
        <f>"Q"&amp;INT((MONTH(SalesData[[#This Row],[Order Date]])+2)/3)&amp;"-"&amp;YEAR(SalesData[[#This Row],[Order Date]])</f>
        <v>Q4-2023</v>
      </c>
    </row>
    <row r="9338" spans="1:22" x14ac:dyDescent="0.35">
      <c r="A9338" t="s">
        <v>9479</v>
      </c>
      <c r="B9338" s="1">
        <v>45273</v>
      </c>
      <c r="C9338" t="s">
        <v>149</v>
      </c>
      <c r="D9338" t="s">
        <v>39</v>
      </c>
      <c r="E9338">
        <v>4302366477</v>
      </c>
      <c r="F9338" t="s">
        <v>222</v>
      </c>
      <c r="G9338" t="s">
        <v>164</v>
      </c>
      <c r="H9338" t="s">
        <v>165</v>
      </c>
      <c r="I9338" t="s">
        <v>36</v>
      </c>
      <c r="J9338" t="s">
        <v>19</v>
      </c>
      <c r="K9338">
        <v>3543.23</v>
      </c>
      <c r="L9338">
        <v>595.80999999999995</v>
      </c>
      <c r="M9338" t="s">
        <v>19</v>
      </c>
      <c r="N9338">
        <v>0.168154480516365</v>
      </c>
      <c r="O9338" t="s">
        <v>11351</v>
      </c>
      <c r="P9338" t="s">
        <v>11352</v>
      </c>
      <c r="R9338" t="s">
        <v>11353</v>
      </c>
      <c r="S9338">
        <f>IF(SalesData[[#This Row],[Return Status]]="Returned",1,0)</f>
        <v>0</v>
      </c>
      <c r="U9338" s="2">
        <f>EOMONTH(SalesData[[#This Row],[Order Date]],0)</f>
        <v>45291</v>
      </c>
      <c r="V9338" s="9" t="str">
        <f>"Q"&amp;INT((MONTH(SalesData[[#This Row],[Order Date]])+2)/3)&amp;"-"&amp;YEAR(SalesData[[#This Row],[Order Date]])</f>
        <v>Q4-2023</v>
      </c>
    </row>
    <row r="9339" spans="1:22" x14ac:dyDescent="0.35">
      <c r="A9339" t="s">
        <v>9480</v>
      </c>
      <c r="B9339" s="1">
        <v>45261</v>
      </c>
      <c r="C9339" t="s">
        <v>52</v>
      </c>
      <c r="D9339" t="s">
        <v>99</v>
      </c>
      <c r="E9339">
        <v>6026863345</v>
      </c>
      <c r="F9339" t="s">
        <v>222</v>
      </c>
      <c r="G9339" t="s">
        <v>266</v>
      </c>
      <c r="H9339" t="s">
        <v>11357</v>
      </c>
      <c r="I9339" t="s">
        <v>36</v>
      </c>
      <c r="J9339" t="s">
        <v>62</v>
      </c>
      <c r="K9339">
        <v>4336</v>
      </c>
      <c r="L9339">
        <v>936.15</v>
      </c>
      <c r="M9339" t="s">
        <v>62</v>
      </c>
      <c r="N9339">
        <v>0.21590175276752799</v>
      </c>
      <c r="O9339" t="s">
        <v>11351</v>
      </c>
      <c r="P9339" t="s">
        <v>11354</v>
      </c>
      <c r="R9339" t="s">
        <v>11353</v>
      </c>
      <c r="S9339">
        <f>IF(SalesData[[#This Row],[Return Status]]="Returned",1,0)</f>
        <v>0</v>
      </c>
      <c r="U9339" s="2">
        <f>EOMONTH(SalesData[[#This Row],[Order Date]],0)</f>
        <v>45291</v>
      </c>
      <c r="V9339" s="9" t="str">
        <f>"Q"&amp;INT((MONTH(SalesData[[#This Row],[Order Date]])+2)/3)&amp;"-"&amp;YEAR(SalesData[[#This Row],[Order Date]])</f>
        <v>Q4-2023</v>
      </c>
    </row>
    <row r="9340" spans="1:22" x14ac:dyDescent="0.35">
      <c r="A9340" t="s">
        <v>9481</v>
      </c>
      <c r="B9340" s="1">
        <v>45286</v>
      </c>
      <c r="C9340" t="s">
        <v>184</v>
      </c>
      <c r="D9340" t="s">
        <v>46</v>
      </c>
      <c r="E9340">
        <v>3137296788</v>
      </c>
      <c r="F9340" t="s">
        <v>58</v>
      </c>
      <c r="G9340" t="s">
        <v>59</v>
      </c>
      <c r="H9340" t="s">
        <v>11357</v>
      </c>
      <c r="I9340" t="s">
        <v>31</v>
      </c>
      <c r="J9340" t="s">
        <v>61</v>
      </c>
      <c r="K9340">
        <v>1872.99</v>
      </c>
      <c r="L9340">
        <v>319.39999999999998</v>
      </c>
      <c r="M9340" t="s">
        <v>62</v>
      </c>
      <c r="N9340">
        <v>0.17052947426307699</v>
      </c>
      <c r="O9340" t="s">
        <v>11351</v>
      </c>
      <c r="P9340" t="s">
        <v>11352</v>
      </c>
      <c r="Q9340" t="s">
        <v>11364</v>
      </c>
      <c r="R9340" t="s">
        <v>11360</v>
      </c>
      <c r="S9340">
        <f>IF(SalesData[[#This Row],[Return Status]]="Returned",1,0)</f>
        <v>1</v>
      </c>
      <c r="T9340">
        <v>2183.56</v>
      </c>
      <c r="U9340" s="2">
        <f>EOMONTH(SalesData[[#This Row],[Order Date]],0)</f>
        <v>45291</v>
      </c>
      <c r="V9340" s="9" t="str">
        <f>"Q"&amp;INT((MONTH(SalesData[[#This Row],[Order Date]])+2)/3)&amp;"-"&amp;YEAR(SalesData[[#This Row],[Order Date]])</f>
        <v>Q4-2023</v>
      </c>
    </row>
    <row r="9341" spans="1:22" x14ac:dyDescent="0.35">
      <c r="A9341" t="s">
        <v>9482</v>
      </c>
      <c r="B9341" s="1">
        <v>45281</v>
      </c>
      <c r="C9341" t="s">
        <v>205</v>
      </c>
      <c r="D9341" t="s">
        <v>72</v>
      </c>
      <c r="E9341">
        <v>507978325</v>
      </c>
      <c r="F9341" t="s">
        <v>33</v>
      </c>
      <c r="G9341" t="s">
        <v>34</v>
      </c>
      <c r="H9341" t="s">
        <v>35</v>
      </c>
      <c r="I9341" t="s">
        <v>36</v>
      </c>
      <c r="J9341" t="s">
        <v>42</v>
      </c>
      <c r="K9341">
        <v>796.2</v>
      </c>
      <c r="L9341">
        <v>30.83</v>
      </c>
      <c r="M9341" t="s">
        <v>43</v>
      </c>
      <c r="N9341">
        <v>3.8721426777191703E-2</v>
      </c>
      <c r="O9341" t="s">
        <v>11355</v>
      </c>
      <c r="P9341" t="s">
        <v>11356</v>
      </c>
      <c r="R9341" t="s">
        <v>11353</v>
      </c>
      <c r="S9341">
        <f>IF(SalesData[[#This Row],[Return Status]]="Returned",1,0)</f>
        <v>0</v>
      </c>
      <c r="U9341" s="2">
        <f>EOMONTH(SalesData[[#This Row],[Order Date]],0)</f>
        <v>45291</v>
      </c>
      <c r="V9341" s="9" t="str">
        <f>"Q"&amp;INT((MONTH(SalesData[[#This Row],[Order Date]])+2)/3)&amp;"-"&amp;YEAR(SalesData[[#This Row],[Order Date]])</f>
        <v>Q4-2023</v>
      </c>
    </row>
    <row r="9342" spans="1:22" x14ac:dyDescent="0.35">
      <c r="A9342" t="s">
        <v>9483</v>
      </c>
      <c r="B9342" s="1">
        <v>45290</v>
      </c>
      <c r="C9342" t="s">
        <v>38</v>
      </c>
      <c r="D9342" t="s">
        <v>27</v>
      </c>
      <c r="E9342">
        <v>4745865337</v>
      </c>
      <c r="F9342" t="s">
        <v>73</v>
      </c>
      <c r="G9342" t="s">
        <v>74</v>
      </c>
      <c r="H9342" t="s">
        <v>75</v>
      </c>
      <c r="I9342" t="s">
        <v>36</v>
      </c>
      <c r="J9342" t="s">
        <v>62</v>
      </c>
      <c r="K9342">
        <v>3964.56</v>
      </c>
      <c r="L9342">
        <v>1162.01</v>
      </c>
      <c r="M9342" t="s">
        <v>62</v>
      </c>
      <c r="N9342">
        <v>0.29309936033254602</v>
      </c>
      <c r="O9342" t="s">
        <v>11351</v>
      </c>
      <c r="P9342" t="s">
        <v>11354</v>
      </c>
      <c r="R9342" t="s">
        <v>11353</v>
      </c>
      <c r="S9342">
        <f>IF(SalesData[[#This Row],[Return Status]]="Returned",1,0)</f>
        <v>0</v>
      </c>
      <c r="T9342">
        <v>2420.2800000000002</v>
      </c>
      <c r="U9342" s="2">
        <f>EOMONTH(SalesData[[#This Row],[Order Date]],0)</f>
        <v>45291</v>
      </c>
      <c r="V9342" s="9" t="str">
        <f>"Q"&amp;INT((MONTH(SalesData[[#This Row],[Order Date]])+2)/3)&amp;"-"&amp;YEAR(SalesData[[#This Row],[Order Date]])</f>
        <v>Q4-2023</v>
      </c>
    </row>
    <row r="9343" spans="1:22" x14ac:dyDescent="0.35">
      <c r="A9343" t="s">
        <v>9484</v>
      </c>
      <c r="B9343" s="1">
        <v>45287</v>
      </c>
      <c r="C9343" t="s">
        <v>144</v>
      </c>
      <c r="D9343" t="s">
        <v>80</v>
      </c>
      <c r="E9343">
        <v>3366848161</v>
      </c>
      <c r="F9343" t="s">
        <v>109</v>
      </c>
      <c r="G9343" t="s">
        <v>59</v>
      </c>
      <c r="H9343" t="s">
        <v>60</v>
      </c>
      <c r="I9343" t="s">
        <v>31</v>
      </c>
      <c r="J9343" t="s">
        <v>19</v>
      </c>
      <c r="K9343">
        <v>4310.2</v>
      </c>
      <c r="L9343">
        <v>637.16999999999996</v>
      </c>
      <c r="M9343" t="s">
        <v>19</v>
      </c>
      <c r="N9343">
        <v>0.147828407034476</v>
      </c>
      <c r="O9343" t="s">
        <v>11351</v>
      </c>
      <c r="P9343" t="s">
        <v>11352</v>
      </c>
      <c r="R9343" t="s">
        <v>11353</v>
      </c>
      <c r="S9343">
        <f>IF(SalesData[[#This Row],[Return Status]]="Returned",1,0)</f>
        <v>0</v>
      </c>
      <c r="T9343">
        <v>2183.56</v>
      </c>
      <c r="U9343" s="2">
        <f>EOMONTH(SalesData[[#This Row],[Order Date]],0)</f>
        <v>45291</v>
      </c>
      <c r="V9343" s="9" t="str">
        <f>"Q"&amp;INT((MONTH(SalesData[[#This Row],[Order Date]])+2)/3)&amp;"-"&amp;YEAR(SalesData[[#This Row],[Order Date]])</f>
        <v>Q4-2023</v>
      </c>
    </row>
    <row r="9344" spans="1:22" x14ac:dyDescent="0.35">
      <c r="A9344" t="s">
        <v>9485</v>
      </c>
      <c r="B9344" s="1">
        <v>45275</v>
      </c>
      <c r="C9344" t="s">
        <v>184</v>
      </c>
      <c r="D9344" t="s">
        <v>13</v>
      </c>
      <c r="E9344">
        <v>2925415623</v>
      </c>
      <c r="F9344" t="s">
        <v>152</v>
      </c>
      <c r="G9344" t="s">
        <v>23</v>
      </c>
      <c r="H9344" t="s">
        <v>24</v>
      </c>
      <c r="I9344" t="s">
        <v>17</v>
      </c>
      <c r="J9344" t="s">
        <v>42</v>
      </c>
      <c r="K9344">
        <v>2358.0500000000002</v>
      </c>
      <c r="L9344">
        <v>312.45999999999998</v>
      </c>
      <c r="M9344" t="s">
        <v>43</v>
      </c>
      <c r="N9344">
        <v>0.13250779245563099</v>
      </c>
      <c r="O9344" t="s">
        <v>11351</v>
      </c>
      <c r="P9344" t="s">
        <v>11352</v>
      </c>
      <c r="R9344" t="s">
        <v>11353</v>
      </c>
      <c r="S9344">
        <f>IF(SalesData[[#This Row],[Return Status]]="Returned",1,0)</f>
        <v>0</v>
      </c>
      <c r="T9344">
        <v>2821.33</v>
      </c>
      <c r="U9344" s="2">
        <f>EOMONTH(SalesData[[#This Row],[Order Date]],0)</f>
        <v>45291</v>
      </c>
      <c r="V9344" s="9" t="str">
        <f>"Q"&amp;INT((MONTH(SalesData[[#This Row],[Order Date]])+2)/3)&amp;"-"&amp;YEAR(SalesData[[#This Row],[Order Date]])</f>
        <v>Q4-2023</v>
      </c>
    </row>
    <row r="9345" spans="1:22" x14ac:dyDescent="0.35">
      <c r="A9345" t="s">
        <v>9486</v>
      </c>
      <c r="B9345" s="1">
        <v>45288</v>
      </c>
      <c r="C9345" t="s">
        <v>92</v>
      </c>
      <c r="D9345" t="s">
        <v>46</v>
      </c>
      <c r="E9345">
        <v>9821307794</v>
      </c>
      <c r="F9345" t="s">
        <v>28</v>
      </c>
      <c r="G9345" t="s">
        <v>29</v>
      </c>
      <c r="H9345" t="s">
        <v>30</v>
      </c>
      <c r="I9345" t="s">
        <v>31</v>
      </c>
      <c r="J9345" t="s">
        <v>42</v>
      </c>
      <c r="K9345">
        <v>4129.92</v>
      </c>
      <c r="L9345">
        <v>1064.57</v>
      </c>
      <c r="M9345" t="s">
        <v>43</v>
      </c>
      <c r="N9345">
        <v>0.25777012629784601</v>
      </c>
      <c r="O9345" t="s">
        <v>11351</v>
      </c>
      <c r="P9345" t="s">
        <v>11354</v>
      </c>
      <c r="R9345" t="s">
        <v>11353</v>
      </c>
      <c r="S9345">
        <f>IF(SalesData[[#This Row],[Return Status]]="Returned",1,0)</f>
        <v>0</v>
      </c>
      <c r="T9345">
        <v>2788.38</v>
      </c>
      <c r="U9345" s="2">
        <f>EOMONTH(SalesData[[#This Row],[Order Date]],0)</f>
        <v>45291</v>
      </c>
      <c r="V9345" s="9" t="str">
        <f>"Q"&amp;INT((MONTH(SalesData[[#This Row],[Order Date]])+2)/3)&amp;"-"&amp;YEAR(SalesData[[#This Row],[Order Date]])</f>
        <v>Q4-2023</v>
      </c>
    </row>
    <row r="9346" spans="1:22" x14ac:dyDescent="0.35">
      <c r="A9346" t="s">
        <v>9487</v>
      </c>
      <c r="B9346" s="1">
        <v>45275</v>
      </c>
      <c r="C9346" t="s">
        <v>149</v>
      </c>
      <c r="D9346" t="s">
        <v>46</v>
      </c>
      <c r="E9346">
        <v>3453805226</v>
      </c>
      <c r="F9346" t="s">
        <v>172</v>
      </c>
      <c r="G9346" t="s">
        <v>11367</v>
      </c>
      <c r="H9346" t="s">
        <v>121</v>
      </c>
      <c r="I9346" t="s">
        <v>17</v>
      </c>
      <c r="J9346" t="s">
        <v>43</v>
      </c>
      <c r="K9346">
        <v>2170.15</v>
      </c>
      <c r="L9346">
        <v>188.7</v>
      </c>
      <c r="M9346" t="s">
        <v>43</v>
      </c>
      <c r="N9346">
        <v>8.6952514803124201E-2</v>
      </c>
      <c r="O9346" t="s">
        <v>11351</v>
      </c>
      <c r="P9346" t="s">
        <v>11356</v>
      </c>
      <c r="R9346" t="s">
        <v>11353</v>
      </c>
      <c r="S9346">
        <f>IF(SalesData[[#This Row],[Return Status]]="Returned",1,0)</f>
        <v>0</v>
      </c>
      <c r="U9346" s="2">
        <f>EOMONTH(SalesData[[#This Row],[Order Date]],0)</f>
        <v>45291</v>
      </c>
      <c r="V9346" s="9" t="str">
        <f>"Q"&amp;INT((MONTH(SalesData[[#This Row],[Order Date]])+2)/3)&amp;"-"&amp;YEAR(SalesData[[#This Row],[Order Date]])</f>
        <v>Q4-2023</v>
      </c>
    </row>
    <row r="9347" spans="1:22" x14ac:dyDescent="0.35">
      <c r="A9347" t="s">
        <v>9488</v>
      </c>
      <c r="B9347" s="1">
        <v>45270</v>
      </c>
      <c r="C9347" t="s">
        <v>38</v>
      </c>
      <c r="D9347" t="s">
        <v>27</v>
      </c>
      <c r="E9347">
        <v>8951788438</v>
      </c>
      <c r="F9347" t="s">
        <v>222</v>
      </c>
      <c r="G9347" t="s">
        <v>164</v>
      </c>
      <c r="H9347" t="s">
        <v>165</v>
      </c>
      <c r="I9347" t="s">
        <v>36</v>
      </c>
      <c r="J9347" t="s">
        <v>42</v>
      </c>
      <c r="K9347">
        <v>140.80000000000001</v>
      </c>
      <c r="L9347">
        <v>41.7</v>
      </c>
      <c r="M9347" t="s">
        <v>43</v>
      </c>
      <c r="N9347">
        <v>0.29616477272727298</v>
      </c>
      <c r="O9347" t="s">
        <v>11361</v>
      </c>
      <c r="P9347" t="s">
        <v>11354</v>
      </c>
      <c r="R9347" t="s">
        <v>11353</v>
      </c>
      <c r="S9347">
        <f>IF(SalesData[[#This Row],[Return Status]]="Returned",1,0)</f>
        <v>0</v>
      </c>
      <c r="U9347" s="2">
        <f>EOMONTH(SalesData[[#This Row],[Order Date]],0)</f>
        <v>45291</v>
      </c>
      <c r="V9347" s="9" t="str">
        <f>"Q"&amp;INT((MONTH(SalesData[[#This Row],[Order Date]])+2)/3)&amp;"-"&amp;YEAR(SalesData[[#This Row],[Order Date]])</f>
        <v>Q4-2023</v>
      </c>
    </row>
    <row r="9348" spans="1:22" x14ac:dyDescent="0.35">
      <c r="A9348" t="s">
        <v>9489</v>
      </c>
      <c r="B9348" s="1">
        <v>45280</v>
      </c>
      <c r="C9348" t="s">
        <v>57</v>
      </c>
      <c r="D9348" t="s">
        <v>145</v>
      </c>
      <c r="E9348">
        <v>1615064206</v>
      </c>
      <c r="F9348" t="s">
        <v>222</v>
      </c>
      <c r="G9348" t="s">
        <v>164</v>
      </c>
      <c r="H9348" t="s">
        <v>11357</v>
      </c>
      <c r="I9348" t="s">
        <v>36</v>
      </c>
      <c r="J9348" t="s">
        <v>61</v>
      </c>
      <c r="K9348">
        <v>2815.11</v>
      </c>
      <c r="L9348">
        <v>390.59</v>
      </c>
      <c r="M9348" t="s">
        <v>62</v>
      </c>
      <c r="N9348">
        <v>0.138747686591288</v>
      </c>
      <c r="O9348" t="s">
        <v>11351</v>
      </c>
      <c r="P9348" t="s">
        <v>11352</v>
      </c>
      <c r="R9348" t="s">
        <v>11353</v>
      </c>
      <c r="S9348">
        <f>IF(SalesData[[#This Row],[Return Status]]="Returned",1,0)</f>
        <v>0</v>
      </c>
      <c r="U9348" s="2">
        <f>EOMONTH(SalesData[[#This Row],[Order Date]],0)</f>
        <v>45291</v>
      </c>
      <c r="V9348" s="9" t="str">
        <f>"Q"&amp;INT((MONTH(SalesData[[#This Row],[Order Date]])+2)/3)&amp;"-"&amp;YEAR(SalesData[[#This Row],[Order Date]])</f>
        <v>Q4-2023</v>
      </c>
    </row>
    <row r="9349" spans="1:22" x14ac:dyDescent="0.35">
      <c r="A9349" t="s">
        <v>9490</v>
      </c>
      <c r="B9349" s="1">
        <v>45287</v>
      </c>
      <c r="C9349" t="s">
        <v>188</v>
      </c>
      <c r="D9349" t="s">
        <v>145</v>
      </c>
      <c r="E9349">
        <v>4372187763</v>
      </c>
      <c r="F9349" t="s">
        <v>170</v>
      </c>
      <c r="G9349" t="s">
        <v>69</v>
      </c>
      <c r="H9349" t="s">
        <v>41</v>
      </c>
      <c r="I9349" t="s">
        <v>31</v>
      </c>
      <c r="J9349" t="s">
        <v>62</v>
      </c>
      <c r="K9349">
        <v>372.81</v>
      </c>
      <c r="L9349">
        <v>24.89</v>
      </c>
      <c r="M9349" t="s">
        <v>62</v>
      </c>
      <c r="N9349">
        <v>6.6763230600037596E-2</v>
      </c>
      <c r="O9349" t="s">
        <v>11361</v>
      </c>
      <c r="P9349" t="s">
        <v>11356</v>
      </c>
      <c r="R9349" t="s">
        <v>11353</v>
      </c>
      <c r="S9349">
        <f>IF(SalesData[[#This Row],[Return Status]]="Returned",1,0)</f>
        <v>0</v>
      </c>
      <c r="T9349">
        <v>2081.52</v>
      </c>
      <c r="U9349" s="2">
        <f>EOMONTH(SalesData[[#This Row],[Order Date]],0)</f>
        <v>45291</v>
      </c>
      <c r="V9349" s="9" t="str">
        <f>"Q"&amp;INT((MONTH(SalesData[[#This Row],[Order Date]])+2)/3)&amp;"-"&amp;YEAR(SalesData[[#This Row],[Order Date]])</f>
        <v>Q4-2023</v>
      </c>
    </row>
    <row r="9350" spans="1:22" x14ac:dyDescent="0.35">
      <c r="A9350" t="s">
        <v>9491</v>
      </c>
      <c r="B9350" s="1">
        <v>45285</v>
      </c>
      <c r="C9350" t="s">
        <v>176</v>
      </c>
      <c r="D9350" t="s">
        <v>39</v>
      </c>
      <c r="E9350">
        <v>7230973301</v>
      </c>
      <c r="F9350" t="s">
        <v>58</v>
      </c>
      <c r="G9350" t="s">
        <v>59</v>
      </c>
      <c r="H9350" t="s">
        <v>60</v>
      </c>
      <c r="I9350" t="s">
        <v>31</v>
      </c>
      <c r="J9350" t="s">
        <v>18</v>
      </c>
      <c r="K9350">
        <v>3551.69</v>
      </c>
      <c r="L9350">
        <v>230.55</v>
      </c>
      <c r="M9350" t="s">
        <v>19</v>
      </c>
      <c r="N9350">
        <v>6.4912759841089698E-2</v>
      </c>
      <c r="O9350" t="s">
        <v>11351</v>
      </c>
      <c r="P9350" t="s">
        <v>11356</v>
      </c>
      <c r="R9350" t="s">
        <v>11353</v>
      </c>
      <c r="S9350">
        <f>IF(SalesData[[#This Row],[Return Status]]="Returned",1,0)</f>
        <v>0</v>
      </c>
      <c r="T9350">
        <v>2183.56</v>
      </c>
      <c r="U9350" s="2">
        <f>EOMONTH(SalesData[[#This Row],[Order Date]],0)</f>
        <v>45291</v>
      </c>
      <c r="V9350" s="9" t="str">
        <f>"Q"&amp;INT((MONTH(SalesData[[#This Row],[Order Date]])+2)/3)&amp;"-"&amp;YEAR(SalesData[[#This Row],[Order Date]])</f>
        <v>Q4-2023</v>
      </c>
    </row>
    <row r="9351" spans="1:22" x14ac:dyDescent="0.35">
      <c r="A9351" t="s">
        <v>9492</v>
      </c>
      <c r="B9351" s="1">
        <v>45275</v>
      </c>
      <c r="C9351" t="s">
        <v>52</v>
      </c>
      <c r="D9351" t="s">
        <v>145</v>
      </c>
      <c r="E9351">
        <v>5638839685</v>
      </c>
      <c r="F9351" t="s">
        <v>154</v>
      </c>
      <c r="G9351" t="s">
        <v>29</v>
      </c>
      <c r="H9351" t="s">
        <v>30</v>
      </c>
      <c r="I9351" t="s">
        <v>31</v>
      </c>
      <c r="J9351" t="s">
        <v>65</v>
      </c>
      <c r="K9351">
        <v>1259.4000000000001</v>
      </c>
      <c r="L9351">
        <v>67.97</v>
      </c>
      <c r="M9351" t="s">
        <v>65</v>
      </c>
      <c r="N9351">
        <v>5.39701445132603E-2</v>
      </c>
      <c r="O9351" t="s">
        <v>11351</v>
      </c>
      <c r="P9351" t="s">
        <v>11356</v>
      </c>
      <c r="R9351" t="s">
        <v>11353</v>
      </c>
      <c r="S9351">
        <f>IF(SalesData[[#This Row],[Return Status]]="Returned",1,0)</f>
        <v>0</v>
      </c>
      <c r="T9351">
        <v>2788.38</v>
      </c>
      <c r="U9351" s="2">
        <f>EOMONTH(SalesData[[#This Row],[Order Date]],0)</f>
        <v>45291</v>
      </c>
      <c r="V9351" s="9" t="str">
        <f>"Q"&amp;INT((MONTH(SalesData[[#This Row],[Order Date]])+2)/3)&amp;"-"&amp;YEAR(SalesData[[#This Row],[Order Date]])</f>
        <v>Q4-2023</v>
      </c>
    </row>
    <row r="9352" spans="1:22" x14ac:dyDescent="0.35">
      <c r="A9352" t="s">
        <v>9493</v>
      </c>
      <c r="B9352" s="1">
        <v>45270</v>
      </c>
      <c r="C9352" t="s">
        <v>97</v>
      </c>
      <c r="D9352" t="s">
        <v>80</v>
      </c>
      <c r="E9352">
        <v>4550281214</v>
      </c>
      <c r="F9352" t="s">
        <v>64</v>
      </c>
      <c r="G9352" t="s">
        <v>15</v>
      </c>
      <c r="H9352" t="s">
        <v>16</v>
      </c>
      <c r="I9352" t="s">
        <v>17</v>
      </c>
      <c r="J9352" t="s">
        <v>62</v>
      </c>
      <c r="K9352">
        <v>3252.28</v>
      </c>
      <c r="L9352">
        <v>462.48</v>
      </c>
      <c r="M9352" t="s">
        <v>62</v>
      </c>
      <c r="N9352">
        <v>0.14220177844466</v>
      </c>
      <c r="O9352" t="s">
        <v>11351</v>
      </c>
      <c r="P9352" t="s">
        <v>11352</v>
      </c>
      <c r="R9352" t="s">
        <v>11353</v>
      </c>
      <c r="S9352">
        <f>IF(SalesData[[#This Row],[Return Status]]="Returned",1,0)</f>
        <v>0</v>
      </c>
      <c r="T9352">
        <v>2085.91</v>
      </c>
      <c r="U9352" s="2">
        <f>EOMONTH(SalesData[[#This Row],[Order Date]],0)</f>
        <v>45291</v>
      </c>
      <c r="V9352" s="9" t="str">
        <f>"Q"&amp;INT((MONTH(SalesData[[#This Row],[Order Date]])+2)/3)&amp;"-"&amp;YEAR(SalesData[[#This Row],[Order Date]])</f>
        <v>Q4-2023</v>
      </c>
    </row>
    <row r="9353" spans="1:22" x14ac:dyDescent="0.35">
      <c r="A9353" t="s">
        <v>9494</v>
      </c>
      <c r="B9353" s="1">
        <v>45275</v>
      </c>
      <c r="C9353" t="s">
        <v>87</v>
      </c>
      <c r="D9353" t="s">
        <v>46</v>
      </c>
      <c r="E9353">
        <v>5425749027</v>
      </c>
      <c r="F9353" t="s">
        <v>116</v>
      </c>
      <c r="G9353" t="s">
        <v>74</v>
      </c>
      <c r="H9353" t="s">
        <v>75</v>
      </c>
      <c r="I9353" t="s">
        <v>36</v>
      </c>
      <c r="J9353" t="s">
        <v>19</v>
      </c>
      <c r="K9353">
        <v>1211.45</v>
      </c>
      <c r="L9353">
        <v>77.78</v>
      </c>
      <c r="M9353" t="s">
        <v>19</v>
      </c>
      <c r="N9353">
        <v>6.4204052994345603E-2</v>
      </c>
      <c r="O9353" t="s">
        <v>11351</v>
      </c>
      <c r="P9353" t="s">
        <v>11356</v>
      </c>
      <c r="R9353" t="s">
        <v>11353</v>
      </c>
      <c r="S9353">
        <f>IF(SalesData[[#This Row],[Return Status]]="Returned",1,0)</f>
        <v>0</v>
      </c>
      <c r="T9353">
        <v>2420.2800000000002</v>
      </c>
      <c r="U9353" s="2">
        <f>EOMONTH(SalesData[[#This Row],[Order Date]],0)</f>
        <v>45291</v>
      </c>
      <c r="V9353" s="9" t="str">
        <f>"Q"&amp;INT((MONTH(SalesData[[#This Row],[Order Date]])+2)/3)&amp;"-"&amp;YEAR(SalesData[[#This Row],[Order Date]])</f>
        <v>Q4-2023</v>
      </c>
    </row>
    <row r="9354" spans="1:22" x14ac:dyDescent="0.35">
      <c r="A9354" t="s">
        <v>9495</v>
      </c>
      <c r="B9354" s="1">
        <v>45276</v>
      </c>
      <c r="C9354" t="s">
        <v>149</v>
      </c>
      <c r="D9354" t="s">
        <v>13</v>
      </c>
      <c r="E9354">
        <v>3091049408</v>
      </c>
      <c r="F9354" t="s">
        <v>120</v>
      </c>
      <c r="G9354" t="s">
        <v>141</v>
      </c>
      <c r="H9354" t="s">
        <v>121</v>
      </c>
      <c r="I9354" t="s">
        <v>17</v>
      </c>
      <c r="J9354" t="s">
        <v>19</v>
      </c>
      <c r="K9354">
        <v>1752.53</v>
      </c>
      <c r="L9354">
        <v>375.31</v>
      </c>
      <c r="M9354" t="s">
        <v>19</v>
      </c>
      <c r="N9354">
        <v>0.21415325272605901</v>
      </c>
      <c r="O9354" t="s">
        <v>11351</v>
      </c>
      <c r="P9354" t="s">
        <v>11354</v>
      </c>
      <c r="R9354" t="s">
        <v>11353</v>
      </c>
      <c r="S9354">
        <f>IF(SalesData[[#This Row],[Return Status]]="Returned",1,0)</f>
        <v>0</v>
      </c>
      <c r="T9354">
        <v>2793.38</v>
      </c>
      <c r="U9354" s="2">
        <f>EOMONTH(SalesData[[#This Row],[Order Date]],0)</f>
        <v>45291</v>
      </c>
      <c r="V9354" s="9" t="str">
        <f>"Q"&amp;INT((MONTH(SalesData[[#This Row],[Order Date]])+2)/3)&amp;"-"&amp;YEAR(SalesData[[#This Row],[Order Date]])</f>
        <v>Q4-2023</v>
      </c>
    </row>
    <row r="9355" spans="1:22" x14ac:dyDescent="0.35">
      <c r="A9355" t="s">
        <v>9496</v>
      </c>
      <c r="B9355" s="1">
        <v>45276</v>
      </c>
      <c r="C9355" t="s">
        <v>132</v>
      </c>
      <c r="D9355" t="s">
        <v>80</v>
      </c>
      <c r="E9355">
        <v>4921601665</v>
      </c>
      <c r="F9355" t="s">
        <v>107</v>
      </c>
      <c r="G9355" t="s">
        <v>11362</v>
      </c>
      <c r="H9355" t="s">
        <v>16</v>
      </c>
      <c r="I9355" t="s">
        <v>17</v>
      </c>
      <c r="J9355" t="s">
        <v>61</v>
      </c>
      <c r="K9355">
        <v>1139.69</v>
      </c>
      <c r="L9355">
        <v>272.41000000000003</v>
      </c>
      <c r="M9355" t="s">
        <v>62</v>
      </c>
      <c r="N9355">
        <v>0.23902113732681701</v>
      </c>
      <c r="O9355" t="s">
        <v>11351</v>
      </c>
      <c r="P9355" t="s">
        <v>11354</v>
      </c>
      <c r="R9355" t="s">
        <v>11353</v>
      </c>
      <c r="S9355">
        <f>IF(SalesData[[#This Row],[Return Status]]="Returned",1,0)</f>
        <v>0</v>
      </c>
      <c r="U9355" s="2">
        <f>EOMONTH(SalesData[[#This Row],[Order Date]],0)</f>
        <v>45291</v>
      </c>
      <c r="V9355" s="9" t="str">
        <f>"Q"&amp;INT((MONTH(SalesData[[#This Row],[Order Date]])+2)/3)&amp;"-"&amp;YEAR(SalesData[[#This Row],[Order Date]])</f>
        <v>Q4-2023</v>
      </c>
    </row>
    <row r="9356" spans="1:22" x14ac:dyDescent="0.35">
      <c r="A9356" t="s">
        <v>9497</v>
      </c>
      <c r="B9356" s="1">
        <v>45263</v>
      </c>
      <c r="C9356" t="s">
        <v>184</v>
      </c>
      <c r="D9356" t="s">
        <v>72</v>
      </c>
      <c r="E9356">
        <v>9168091455</v>
      </c>
      <c r="F9356" t="s">
        <v>50</v>
      </c>
      <c r="G9356" t="s">
        <v>34</v>
      </c>
      <c r="H9356" t="s">
        <v>35</v>
      </c>
      <c r="I9356" t="s">
        <v>36</v>
      </c>
      <c r="J9356" t="s">
        <v>19</v>
      </c>
      <c r="K9356">
        <v>1607.49</v>
      </c>
      <c r="L9356">
        <v>130.43</v>
      </c>
      <c r="M9356" t="s">
        <v>19</v>
      </c>
      <c r="N9356">
        <v>8.1138918438061799E-2</v>
      </c>
      <c r="O9356" t="s">
        <v>11351</v>
      </c>
      <c r="P9356" t="s">
        <v>11356</v>
      </c>
      <c r="R9356" t="s">
        <v>11353</v>
      </c>
      <c r="S9356">
        <f>IF(SalesData[[#This Row],[Return Status]]="Returned",1,0)</f>
        <v>0</v>
      </c>
      <c r="U9356" s="2">
        <f>EOMONTH(SalesData[[#This Row],[Order Date]],0)</f>
        <v>45291</v>
      </c>
      <c r="V9356" s="9" t="str">
        <f>"Q"&amp;INT((MONTH(SalesData[[#This Row],[Order Date]])+2)/3)&amp;"-"&amp;YEAR(SalesData[[#This Row],[Order Date]])</f>
        <v>Q4-2023</v>
      </c>
    </row>
    <row r="9357" spans="1:22" x14ac:dyDescent="0.35">
      <c r="A9357" t="s">
        <v>9498</v>
      </c>
      <c r="B9357" s="1">
        <v>45289</v>
      </c>
      <c r="C9357" t="s">
        <v>57</v>
      </c>
      <c r="D9357" t="s">
        <v>145</v>
      </c>
      <c r="E9357">
        <v>3395593011</v>
      </c>
      <c r="F9357" t="s">
        <v>156</v>
      </c>
      <c r="G9357" t="s">
        <v>84</v>
      </c>
      <c r="H9357" t="s">
        <v>85</v>
      </c>
      <c r="I9357" t="s">
        <v>31</v>
      </c>
      <c r="J9357" t="s">
        <v>62</v>
      </c>
      <c r="K9357">
        <v>3311.05</v>
      </c>
      <c r="L9357">
        <v>210.58</v>
      </c>
      <c r="M9357" t="s">
        <v>62</v>
      </c>
      <c r="N9357">
        <v>6.3599160387188394E-2</v>
      </c>
      <c r="O9357" t="s">
        <v>11351</v>
      </c>
      <c r="P9357" t="s">
        <v>11356</v>
      </c>
      <c r="R9357" t="s">
        <v>11353</v>
      </c>
      <c r="S9357">
        <f>IF(SalesData[[#This Row],[Return Status]]="Returned",1,0)</f>
        <v>0</v>
      </c>
      <c r="T9357">
        <v>847.14</v>
      </c>
      <c r="U9357" s="2">
        <f>EOMONTH(SalesData[[#This Row],[Order Date]],0)</f>
        <v>45291</v>
      </c>
      <c r="V9357" s="9" t="str">
        <f>"Q"&amp;INT((MONTH(SalesData[[#This Row],[Order Date]])+2)/3)&amp;"-"&amp;YEAR(SalesData[[#This Row],[Order Date]])</f>
        <v>Q4-2023</v>
      </c>
    </row>
    <row r="9358" spans="1:22" x14ac:dyDescent="0.35">
      <c r="A9358" t="s">
        <v>9499</v>
      </c>
      <c r="B9358" s="1">
        <v>45290</v>
      </c>
      <c r="C9358" t="s">
        <v>176</v>
      </c>
      <c r="D9358" t="s">
        <v>80</v>
      </c>
      <c r="E9358">
        <v>5581717445</v>
      </c>
      <c r="F9358" t="s">
        <v>156</v>
      </c>
      <c r="G9358" t="s">
        <v>84</v>
      </c>
      <c r="H9358" t="s">
        <v>85</v>
      </c>
      <c r="I9358" t="s">
        <v>31</v>
      </c>
      <c r="J9358" t="s">
        <v>62</v>
      </c>
      <c r="K9358">
        <v>556.84</v>
      </c>
      <c r="L9358">
        <v>25.87</v>
      </c>
      <c r="M9358" t="s">
        <v>62</v>
      </c>
      <c r="N9358">
        <v>4.6458587745133201E-2</v>
      </c>
      <c r="O9358" t="s">
        <v>11355</v>
      </c>
      <c r="P9358" t="s">
        <v>11356</v>
      </c>
      <c r="R9358" t="s">
        <v>11353</v>
      </c>
      <c r="S9358">
        <f>IF(SalesData[[#This Row],[Return Status]]="Returned",1,0)</f>
        <v>0</v>
      </c>
      <c r="T9358">
        <v>847.14</v>
      </c>
      <c r="U9358" s="2">
        <f>EOMONTH(SalesData[[#This Row],[Order Date]],0)</f>
        <v>45291</v>
      </c>
      <c r="V9358" s="9" t="str">
        <f>"Q"&amp;INT((MONTH(SalesData[[#This Row],[Order Date]])+2)/3)&amp;"-"&amp;YEAR(SalesData[[#This Row],[Order Date]])</f>
        <v>Q4-2023</v>
      </c>
    </row>
    <row r="9359" spans="1:22" x14ac:dyDescent="0.35">
      <c r="A9359" t="s">
        <v>9500</v>
      </c>
      <c r="B9359" s="1">
        <v>45273</v>
      </c>
      <c r="C9359" t="s">
        <v>176</v>
      </c>
      <c r="D9359" t="s">
        <v>99</v>
      </c>
      <c r="E9359">
        <v>4093630744</v>
      </c>
      <c r="F9359" t="s">
        <v>206</v>
      </c>
      <c r="G9359" t="s">
        <v>89</v>
      </c>
      <c r="H9359" t="s">
        <v>90</v>
      </c>
      <c r="I9359" t="s">
        <v>31</v>
      </c>
      <c r="J9359" t="s">
        <v>19</v>
      </c>
      <c r="K9359">
        <v>1756.13</v>
      </c>
      <c r="L9359">
        <v>202.05</v>
      </c>
      <c r="M9359" t="s">
        <v>19</v>
      </c>
      <c r="N9359">
        <v>0.11505412469464101</v>
      </c>
      <c r="O9359" t="s">
        <v>11351</v>
      </c>
      <c r="P9359" t="s">
        <v>11352</v>
      </c>
      <c r="R9359" t="s">
        <v>11353</v>
      </c>
      <c r="S9359">
        <f>IF(SalesData[[#This Row],[Return Status]]="Returned",1,0)</f>
        <v>0</v>
      </c>
      <c r="T9359">
        <v>207.68</v>
      </c>
      <c r="U9359" s="2">
        <f>EOMONTH(SalesData[[#This Row],[Order Date]],0)</f>
        <v>45291</v>
      </c>
      <c r="V9359" s="9" t="str">
        <f>"Q"&amp;INT((MONTH(SalesData[[#This Row],[Order Date]])+2)/3)&amp;"-"&amp;YEAR(SalesData[[#This Row],[Order Date]])</f>
        <v>Q4-2023</v>
      </c>
    </row>
    <row r="9360" spans="1:22" x14ac:dyDescent="0.35">
      <c r="A9360" t="s">
        <v>9501</v>
      </c>
      <c r="B9360" s="1">
        <v>45273</v>
      </c>
      <c r="C9360" t="s">
        <v>97</v>
      </c>
      <c r="D9360" t="s">
        <v>46</v>
      </c>
      <c r="E9360">
        <v>6938764441</v>
      </c>
      <c r="F9360" t="s">
        <v>133</v>
      </c>
      <c r="G9360" t="s">
        <v>11379</v>
      </c>
      <c r="H9360" t="s">
        <v>90</v>
      </c>
      <c r="I9360" t="s">
        <v>31</v>
      </c>
      <c r="J9360" t="s">
        <v>61</v>
      </c>
      <c r="K9360">
        <v>4081.86</v>
      </c>
      <c r="L9360">
        <v>775.62</v>
      </c>
      <c r="M9360" t="s">
        <v>62</v>
      </c>
      <c r="N9360">
        <v>0.19001631609119399</v>
      </c>
      <c r="O9360" t="s">
        <v>11351</v>
      </c>
      <c r="P9360" t="s">
        <v>11352</v>
      </c>
      <c r="R9360" t="s">
        <v>11353</v>
      </c>
      <c r="S9360">
        <f>IF(SalesData[[#This Row],[Return Status]]="Returned",1,0)</f>
        <v>0</v>
      </c>
      <c r="U9360" s="2">
        <f>EOMONTH(SalesData[[#This Row],[Order Date]],0)</f>
        <v>45291</v>
      </c>
      <c r="V9360" s="9" t="str">
        <f>"Q"&amp;INT((MONTH(SalesData[[#This Row],[Order Date]])+2)/3)&amp;"-"&amp;YEAR(SalesData[[#This Row],[Order Date]])</f>
        <v>Q4-2023</v>
      </c>
    </row>
    <row r="9361" spans="1:22" x14ac:dyDescent="0.35">
      <c r="A9361" t="s">
        <v>9502</v>
      </c>
      <c r="B9361" s="1">
        <v>45264</v>
      </c>
      <c r="C9361" t="s">
        <v>205</v>
      </c>
      <c r="D9361" t="s">
        <v>27</v>
      </c>
      <c r="E9361">
        <v>3466625394</v>
      </c>
      <c r="F9361" t="s">
        <v>357</v>
      </c>
      <c r="G9361" t="s">
        <v>164</v>
      </c>
      <c r="H9361" t="s">
        <v>165</v>
      </c>
      <c r="I9361" t="s">
        <v>36</v>
      </c>
      <c r="J9361" t="s">
        <v>61</v>
      </c>
      <c r="K9361">
        <v>1937.14</v>
      </c>
      <c r="L9361">
        <v>414.38</v>
      </c>
      <c r="M9361" t="s">
        <v>62</v>
      </c>
      <c r="N9361">
        <v>0.21391329485736699</v>
      </c>
      <c r="O9361" t="s">
        <v>11351</v>
      </c>
      <c r="P9361" t="s">
        <v>11354</v>
      </c>
      <c r="R9361" t="s">
        <v>11353</v>
      </c>
      <c r="S9361">
        <f>IF(SalesData[[#This Row],[Return Status]]="Returned",1,0)</f>
        <v>0</v>
      </c>
      <c r="U9361" s="2">
        <f>EOMONTH(SalesData[[#This Row],[Order Date]],0)</f>
        <v>45291</v>
      </c>
      <c r="V9361" s="9" t="str">
        <f>"Q"&amp;INT((MONTH(SalesData[[#This Row],[Order Date]])+2)/3)&amp;"-"&amp;YEAR(SalesData[[#This Row],[Order Date]])</f>
        <v>Q4-2023</v>
      </c>
    </row>
    <row r="9362" spans="1:22" x14ac:dyDescent="0.35">
      <c r="A9362" t="s">
        <v>9503</v>
      </c>
      <c r="B9362" s="1">
        <v>45284</v>
      </c>
      <c r="C9362" t="s">
        <v>124</v>
      </c>
      <c r="D9362" t="s">
        <v>46</v>
      </c>
      <c r="E9362">
        <v>2227409266</v>
      </c>
      <c r="F9362" t="s">
        <v>107</v>
      </c>
      <c r="G9362" t="s">
        <v>15</v>
      </c>
      <c r="H9362" t="s">
        <v>11357</v>
      </c>
      <c r="I9362" t="s">
        <v>17</v>
      </c>
      <c r="J9362" t="s">
        <v>19</v>
      </c>
      <c r="K9362">
        <v>3982.74</v>
      </c>
      <c r="L9362">
        <v>515.58000000000004</v>
      </c>
      <c r="M9362" t="s">
        <v>19</v>
      </c>
      <c r="N9362">
        <v>0.12945359225056099</v>
      </c>
      <c r="O9362" t="s">
        <v>11351</v>
      </c>
      <c r="P9362" t="s">
        <v>11352</v>
      </c>
      <c r="R9362" t="s">
        <v>11353</v>
      </c>
      <c r="S9362">
        <f>IF(SalesData[[#This Row],[Return Status]]="Returned",1,0)</f>
        <v>0</v>
      </c>
      <c r="T9362">
        <v>2085.91</v>
      </c>
      <c r="U9362" s="2">
        <f>EOMONTH(SalesData[[#This Row],[Order Date]],0)</f>
        <v>45291</v>
      </c>
      <c r="V9362" s="9" t="str">
        <f>"Q"&amp;INT((MONTH(SalesData[[#This Row],[Order Date]])+2)/3)&amp;"-"&amp;YEAR(SalesData[[#This Row],[Order Date]])</f>
        <v>Q4-2023</v>
      </c>
    </row>
    <row r="9363" spans="1:22" x14ac:dyDescent="0.35">
      <c r="A9363" t="s">
        <v>9504</v>
      </c>
      <c r="B9363" s="1">
        <v>45279</v>
      </c>
      <c r="C9363" t="s">
        <v>176</v>
      </c>
      <c r="D9363" t="s">
        <v>27</v>
      </c>
      <c r="E9363">
        <v>1463018044</v>
      </c>
      <c r="F9363" t="s">
        <v>47</v>
      </c>
      <c r="G9363" t="s">
        <v>23</v>
      </c>
      <c r="H9363" t="s">
        <v>24</v>
      </c>
      <c r="I9363" t="s">
        <v>17</v>
      </c>
      <c r="J9363" t="s">
        <v>18</v>
      </c>
      <c r="K9363">
        <v>2306.91</v>
      </c>
      <c r="L9363">
        <v>387.12</v>
      </c>
      <c r="M9363" t="s">
        <v>19</v>
      </c>
      <c r="N9363">
        <v>0.16780888721276499</v>
      </c>
      <c r="O9363" t="s">
        <v>11351</v>
      </c>
      <c r="P9363" t="s">
        <v>11352</v>
      </c>
      <c r="R9363" t="s">
        <v>11353</v>
      </c>
      <c r="S9363">
        <f>IF(SalesData[[#This Row],[Return Status]]="Returned",1,0)</f>
        <v>0</v>
      </c>
      <c r="T9363">
        <v>2821.33</v>
      </c>
      <c r="U9363" s="2">
        <f>EOMONTH(SalesData[[#This Row],[Order Date]],0)</f>
        <v>45291</v>
      </c>
      <c r="V9363" s="9" t="str">
        <f>"Q"&amp;INT((MONTH(SalesData[[#This Row],[Order Date]])+2)/3)&amp;"-"&amp;YEAR(SalesData[[#This Row],[Order Date]])</f>
        <v>Q4-2023</v>
      </c>
    </row>
    <row r="9364" spans="1:22" x14ac:dyDescent="0.35">
      <c r="A9364" t="s">
        <v>9505</v>
      </c>
      <c r="B9364" s="1">
        <v>45284</v>
      </c>
      <c r="C9364" t="s">
        <v>124</v>
      </c>
      <c r="D9364" t="s">
        <v>27</v>
      </c>
      <c r="E9364">
        <v>5093782055</v>
      </c>
      <c r="F9364" t="s">
        <v>163</v>
      </c>
      <c r="G9364" t="s">
        <v>164</v>
      </c>
      <c r="H9364" t="s">
        <v>165</v>
      </c>
      <c r="I9364" t="s">
        <v>36</v>
      </c>
      <c r="J9364" t="s">
        <v>43</v>
      </c>
      <c r="K9364">
        <v>4156.0200000000004</v>
      </c>
      <c r="L9364">
        <v>977.49</v>
      </c>
      <c r="M9364" t="s">
        <v>43</v>
      </c>
      <c r="N9364">
        <v>0.23519857941010899</v>
      </c>
      <c r="O9364" t="s">
        <v>11351</v>
      </c>
      <c r="P9364" t="s">
        <v>11354</v>
      </c>
      <c r="Q9364" t="s">
        <v>11364</v>
      </c>
      <c r="R9364" t="s">
        <v>11360</v>
      </c>
      <c r="S9364">
        <f>IF(SalesData[[#This Row],[Return Status]]="Returned",1,0)</f>
        <v>1</v>
      </c>
      <c r="U9364" s="2">
        <f>EOMONTH(SalesData[[#This Row],[Order Date]],0)</f>
        <v>45291</v>
      </c>
      <c r="V9364" s="9" t="str">
        <f>"Q"&amp;INT((MONTH(SalesData[[#This Row],[Order Date]])+2)/3)&amp;"-"&amp;YEAR(SalesData[[#This Row],[Order Date]])</f>
        <v>Q4-2023</v>
      </c>
    </row>
    <row r="9365" spans="1:22" x14ac:dyDescent="0.35">
      <c r="A9365" t="s">
        <v>9506</v>
      </c>
      <c r="B9365" s="1">
        <v>45279</v>
      </c>
      <c r="C9365" t="s">
        <v>49</v>
      </c>
      <c r="D9365" t="s">
        <v>72</v>
      </c>
      <c r="E9365">
        <v>1724977571</v>
      </c>
      <c r="F9365" t="s">
        <v>68</v>
      </c>
      <c r="G9365" t="s">
        <v>69</v>
      </c>
      <c r="H9365" t="s">
        <v>41</v>
      </c>
      <c r="I9365" t="s">
        <v>31</v>
      </c>
      <c r="J9365" t="s">
        <v>19</v>
      </c>
      <c r="K9365">
        <v>3669.07</v>
      </c>
      <c r="L9365">
        <v>295.82</v>
      </c>
      <c r="M9365" t="s">
        <v>19</v>
      </c>
      <c r="N9365">
        <v>8.0625335575500098E-2</v>
      </c>
      <c r="O9365" t="s">
        <v>11351</v>
      </c>
      <c r="P9365" t="s">
        <v>11356</v>
      </c>
      <c r="R9365" t="s">
        <v>11353</v>
      </c>
      <c r="S9365">
        <f>IF(SalesData[[#This Row],[Return Status]]="Returned",1,0)</f>
        <v>0</v>
      </c>
      <c r="T9365">
        <v>2081.52</v>
      </c>
      <c r="U9365" s="2">
        <f>EOMONTH(SalesData[[#This Row],[Order Date]],0)</f>
        <v>45291</v>
      </c>
      <c r="V9365" s="9" t="str">
        <f>"Q"&amp;INT((MONTH(SalesData[[#This Row],[Order Date]])+2)/3)&amp;"-"&amp;YEAR(SalesData[[#This Row],[Order Date]])</f>
        <v>Q4-2023</v>
      </c>
    </row>
    <row r="9366" spans="1:22" x14ac:dyDescent="0.35">
      <c r="A9366" t="s">
        <v>9507</v>
      </c>
      <c r="B9366" s="1">
        <v>45282</v>
      </c>
      <c r="C9366" t="s">
        <v>12</v>
      </c>
      <c r="D9366" t="s">
        <v>80</v>
      </c>
      <c r="E9366">
        <v>8813570232</v>
      </c>
      <c r="F9366" t="s">
        <v>114</v>
      </c>
      <c r="G9366" t="s">
        <v>59</v>
      </c>
      <c r="H9366" t="s">
        <v>60</v>
      </c>
      <c r="I9366" t="s">
        <v>31</v>
      </c>
      <c r="J9366" t="s">
        <v>19</v>
      </c>
      <c r="K9366">
        <v>192.5</v>
      </c>
      <c r="L9366">
        <v>34.51</v>
      </c>
      <c r="M9366" t="s">
        <v>19</v>
      </c>
      <c r="N9366">
        <v>0.179272727272727</v>
      </c>
      <c r="O9366" t="s">
        <v>11361</v>
      </c>
      <c r="P9366" t="s">
        <v>11352</v>
      </c>
      <c r="R9366" t="s">
        <v>11353</v>
      </c>
      <c r="S9366">
        <f>IF(SalesData[[#This Row],[Return Status]]="Returned",1,0)</f>
        <v>0</v>
      </c>
      <c r="T9366">
        <v>2183.56</v>
      </c>
      <c r="U9366" s="2">
        <f>EOMONTH(SalesData[[#This Row],[Order Date]],0)</f>
        <v>45291</v>
      </c>
      <c r="V9366" s="9" t="str">
        <f>"Q"&amp;INT((MONTH(SalesData[[#This Row],[Order Date]])+2)/3)&amp;"-"&amp;YEAR(SalesData[[#This Row],[Order Date]])</f>
        <v>Q4-2023</v>
      </c>
    </row>
    <row r="9367" spans="1:22" x14ac:dyDescent="0.35">
      <c r="A9367" t="s">
        <v>9508</v>
      </c>
      <c r="B9367" s="1">
        <v>45287</v>
      </c>
      <c r="C9367" t="s">
        <v>124</v>
      </c>
      <c r="D9367" t="s">
        <v>80</v>
      </c>
      <c r="E9367">
        <v>9260197226</v>
      </c>
      <c r="F9367" t="s">
        <v>133</v>
      </c>
      <c r="G9367" t="s">
        <v>538</v>
      </c>
      <c r="H9367" t="s">
        <v>90</v>
      </c>
      <c r="I9367" t="s">
        <v>31</v>
      </c>
      <c r="J9367" t="s">
        <v>43</v>
      </c>
      <c r="K9367">
        <v>4614.24</v>
      </c>
      <c r="L9367">
        <v>479.29</v>
      </c>
      <c r="M9367" t="s">
        <v>43</v>
      </c>
      <c r="N9367">
        <v>0.103871926904539</v>
      </c>
      <c r="O9367" t="s">
        <v>11351</v>
      </c>
      <c r="P9367" t="s">
        <v>11352</v>
      </c>
      <c r="R9367" t="s">
        <v>11353</v>
      </c>
      <c r="S9367">
        <f>IF(SalesData[[#This Row],[Return Status]]="Returned",1,0)</f>
        <v>0</v>
      </c>
      <c r="U9367" s="2">
        <f>EOMONTH(SalesData[[#This Row],[Order Date]],0)</f>
        <v>45291</v>
      </c>
      <c r="V9367" s="9" t="str">
        <f>"Q"&amp;INT((MONTH(SalesData[[#This Row],[Order Date]])+2)/3)&amp;"-"&amp;YEAR(SalesData[[#This Row],[Order Date]])</f>
        <v>Q4-2023</v>
      </c>
    </row>
    <row r="9368" spans="1:22" x14ac:dyDescent="0.35">
      <c r="A9368" t="s">
        <v>9509</v>
      </c>
      <c r="B9368" s="1">
        <v>45262</v>
      </c>
      <c r="C9368" t="s">
        <v>188</v>
      </c>
      <c r="D9368" t="s">
        <v>13</v>
      </c>
      <c r="E9368">
        <v>2242035295</v>
      </c>
      <c r="F9368" t="s">
        <v>159</v>
      </c>
      <c r="G9368" t="s">
        <v>84</v>
      </c>
      <c r="H9368" t="s">
        <v>85</v>
      </c>
      <c r="I9368" t="s">
        <v>31</v>
      </c>
      <c r="J9368" t="s">
        <v>18</v>
      </c>
      <c r="K9368">
        <v>3228.04</v>
      </c>
      <c r="L9368">
        <v>457.24</v>
      </c>
      <c r="M9368" t="s">
        <v>19</v>
      </c>
      <c r="N9368">
        <v>0.141646324085203</v>
      </c>
      <c r="O9368" t="s">
        <v>11351</v>
      </c>
      <c r="P9368" t="s">
        <v>11352</v>
      </c>
      <c r="R9368" t="s">
        <v>11353</v>
      </c>
      <c r="S9368">
        <f>IF(SalesData[[#This Row],[Return Status]]="Returned",1,0)</f>
        <v>0</v>
      </c>
      <c r="T9368">
        <v>847.14</v>
      </c>
      <c r="U9368" s="2">
        <f>EOMONTH(SalesData[[#This Row],[Order Date]],0)</f>
        <v>45291</v>
      </c>
      <c r="V9368" s="9" t="str">
        <f>"Q"&amp;INT((MONTH(SalesData[[#This Row],[Order Date]])+2)/3)&amp;"-"&amp;YEAR(SalesData[[#This Row],[Order Date]])</f>
        <v>Q4-2023</v>
      </c>
    </row>
    <row r="9369" spans="1:22" x14ac:dyDescent="0.35">
      <c r="A9369" t="s">
        <v>9510</v>
      </c>
      <c r="B9369" s="1">
        <v>45280</v>
      </c>
      <c r="C9369" t="s">
        <v>21</v>
      </c>
      <c r="D9369" t="s">
        <v>99</v>
      </c>
      <c r="E9369">
        <v>6121338036</v>
      </c>
      <c r="F9369" t="s">
        <v>387</v>
      </c>
      <c r="G9369" t="s">
        <v>89</v>
      </c>
      <c r="H9369" t="s">
        <v>90</v>
      </c>
      <c r="I9369" t="s">
        <v>31</v>
      </c>
      <c r="J9369" t="s">
        <v>65</v>
      </c>
      <c r="K9369">
        <v>2886.89</v>
      </c>
      <c r="L9369">
        <v>634.26</v>
      </c>
      <c r="M9369" t="s">
        <v>65</v>
      </c>
      <c r="N9369">
        <v>0.21970355642230899</v>
      </c>
      <c r="O9369" t="s">
        <v>11351</v>
      </c>
      <c r="P9369" t="s">
        <v>11354</v>
      </c>
      <c r="Q9369" t="s">
        <v>11369</v>
      </c>
      <c r="R9369" t="s">
        <v>11360</v>
      </c>
      <c r="S9369">
        <f>IF(SalesData[[#This Row],[Return Status]]="Returned",1,0)</f>
        <v>1</v>
      </c>
      <c r="T9369">
        <v>207.68</v>
      </c>
      <c r="U9369" s="2">
        <f>EOMONTH(SalesData[[#This Row],[Order Date]],0)</f>
        <v>45291</v>
      </c>
      <c r="V9369" s="9" t="str">
        <f>"Q"&amp;INT((MONTH(SalesData[[#This Row],[Order Date]])+2)/3)&amp;"-"&amp;YEAR(SalesData[[#This Row],[Order Date]])</f>
        <v>Q4-2023</v>
      </c>
    </row>
    <row r="9370" spans="1:22" x14ac:dyDescent="0.35">
      <c r="A9370" t="s">
        <v>9511</v>
      </c>
      <c r="B9370" s="1">
        <v>45284</v>
      </c>
      <c r="C9370" t="s">
        <v>149</v>
      </c>
      <c r="D9370" t="s">
        <v>145</v>
      </c>
      <c r="E9370">
        <v>8968416881</v>
      </c>
      <c r="F9370" t="s">
        <v>172</v>
      </c>
      <c r="G9370" t="s">
        <v>141</v>
      </c>
      <c r="H9370" t="s">
        <v>121</v>
      </c>
      <c r="I9370" t="s">
        <v>17</v>
      </c>
      <c r="J9370" t="s">
        <v>43</v>
      </c>
      <c r="K9370">
        <v>2960.03</v>
      </c>
      <c r="L9370">
        <v>564.89</v>
      </c>
      <c r="M9370" t="s">
        <v>43</v>
      </c>
      <c r="N9370">
        <v>0.190839282034304</v>
      </c>
      <c r="O9370" t="s">
        <v>11351</v>
      </c>
      <c r="P9370" t="s">
        <v>11352</v>
      </c>
      <c r="R9370" t="s">
        <v>11353</v>
      </c>
      <c r="S9370">
        <f>IF(SalesData[[#This Row],[Return Status]]="Returned",1,0)</f>
        <v>0</v>
      </c>
      <c r="T9370">
        <v>2793.38</v>
      </c>
      <c r="U9370" s="2">
        <f>EOMONTH(SalesData[[#This Row],[Order Date]],0)</f>
        <v>45291</v>
      </c>
      <c r="V9370" s="9" t="str">
        <f>"Q"&amp;INT((MONTH(SalesData[[#This Row],[Order Date]])+2)/3)&amp;"-"&amp;YEAR(SalesData[[#This Row],[Order Date]])</f>
        <v>Q4-2023</v>
      </c>
    </row>
    <row r="9371" spans="1:22" x14ac:dyDescent="0.35">
      <c r="A9371" t="s">
        <v>9512</v>
      </c>
      <c r="B9371" s="1">
        <v>45282</v>
      </c>
      <c r="C9371" t="s">
        <v>94</v>
      </c>
      <c r="D9371" t="s">
        <v>46</v>
      </c>
      <c r="E9371">
        <v>6619806022</v>
      </c>
      <c r="F9371" t="s">
        <v>50</v>
      </c>
      <c r="G9371" t="s">
        <v>34</v>
      </c>
      <c r="H9371" t="s">
        <v>35</v>
      </c>
      <c r="I9371" t="s">
        <v>36</v>
      </c>
      <c r="J9371" t="s">
        <v>65</v>
      </c>
      <c r="K9371">
        <v>4057.76</v>
      </c>
      <c r="L9371">
        <v>1146.3800000000001</v>
      </c>
      <c r="M9371" t="s">
        <v>65</v>
      </c>
      <c r="N9371">
        <v>0.282515476519065</v>
      </c>
      <c r="O9371" t="s">
        <v>11351</v>
      </c>
      <c r="P9371" t="s">
        <v>11354</v>
      </c>
      <c r="R9371" t="s">
        <v>11353</v>
      </c>
      <c r="S9371">
        <f>IF(SalesData[[#This Row],[Return Status]]="Returned",1,0)</f>
        <v>0</v>
      </c>
      <c r="U9371" s="2">
        <f>EOMONTH(SalesData[[#This Row],[Order Date]],0)</f>
        <v>45291</v>
      </c>
      <c r="V9371" s="9" t="str">
        <f>"Q"&amp;INT((MONTH(SalesData[[#This Row],[Order Date]])+2)/3)&amp;"-"&amp;YEAR(SalesData[[#This Row],[Order Date]])</f>
        <v>Q4-2023</v>
      </c>
    </row>
    <row r="9372" spans="1:22" x14ac:dyDescent="0.35">
      <c r="A9372" t="s">
        <v>9513</v>
      </c>
      <c r="B9372" s="1">
        <v>45279</v>
      </c>
      <c r="C9372" t="s">
        <v>67</v>
      </c>
      <c r="D9372" t="s">
        <v>39</v>
      </c>
      <c r="E9372">
        <v>3424250176</v>
      </c>
      <c r="F9372" t="s">
        <v>206</v>
      </c>
      <c r="G9372" t="s">
        <v>89</v>
      </c>
      <c r="H9372" t="s">
        <v>90</v>
      </c>
      <c r="I9372" t="s">
        <v>31</v>
      </c>
      <c r="J9372" t="s">
        <v>19</v>
      </c>
      <c r="K9372">
        <v>1627.58</v>
      </c>
      <c r="L9372">
        <v>78.55</v>
      </c>
      <c r="M9372" t="s">
        <v>19</v>
      </c>
      <c r="N9372">
        <v>4.82618365917497E-2</v>
      </c>
      <c r="O9372" t="s">
        <v>11351</v>
      </c>
      <c r="P9372" t="s">
        <v>11356</v>
      </c>
      <c r="R9372" t="s">
        <v>11353</v>
      </c>
      <c r="S9372">
        <f>IF(SalesData[[#This Row],[Return Status]]="Returned",1,0)</f>
        <v>0</v>
      </c>
      <c r="T9372">
        <v>207.68</v>
      </c>
      <c r="U9372" s="2">
        <f>EOMONTH(SalesData[[#This Row],[Order Date]],0)</f>
        <v>45291</v>
      </c>
      <c r="V9372" s="9" t="str">
        <f>"Q"&amp;INT((MONTH(SalesData[[#This Row],[Order Date]])+2)/3)&amp;"-"&amp;YEAR(SalesData[[#This Row],[Order Date]])</f>
        <v>Q4-2023</v>
      </c>
    </row>
    <row r="9373" spans="1:22" x14ac:dyDescent="0.35">
      <c r="A9373" t="s">
        <v>9514</v>
      </c>
      <c r="B9373" s="1">
        <v>45290</v>
      </c>
      <c r="C9373" t="s">
        <v>205</v>
      </c>
      <c r="D9373" t="s">
        <v>39</v>
      </c>
      <c r="E9373">
        <v>2386239285</v>
      </c>
      <c r="F9373" t="s">
        <v>206</v>
      </c>
      <c r="G9373" t="s">
        <v>89</v>
      </c>
      <c r="H9373" t="s">
        <v>90</v>
      </c>
      <c r="I9373" t="s">
        <v>31</v>
      </c>
      <c r="J9373" t="s">
        <v>43</v>
      </c>
      <c r="K9373">
        <v>1455.98</v>
      </c>
      <c r="L9373">
        <v>387.51</v>
      </c>
      <c r="M9373" t="s">
        <v>43</v>
      </c>
      <c r="N9373">
        <v>0.266150633937279</v>
      </c>
      <c r="O9373" t="s">
        <v>11351</v>
      </c>
      <c r="P9373" t="s">
        <v>11354</v>
      </c>
      <c r="R9373" t="s">
        <v>11353</v>
      </c>
      <c r="S9373">
        <f>IF(SalesData[[#This Row],[Return Status]]="Returned",1,0)</f>
        <v>0</v>
      </c>
      <c r="T9373">
        <v>207.68</v>
      </c>
      <c r="U9373" s="2">
        <f>EOMONTH(SalesData[[#This Row],[Order Date]],0)</f>
        <v>45291</v>
      </c>
      <c r="V9373" s="9" t="str">
        <f>"Q"&amp;INT((MONTH(SalesData[[#This Row],[Order Date]])+2)/3)&amp;"-"&amp;YEAR(SalesData[[#This Row],[Order Date]])</f>
        <v>Q4-2023</v>
      </c>
    </row>
    <row r="9374" spans="1:22" x14ac:dyDescent="0.35">
      <c r="A9374" t="s">
        <v>9515</v>
      </c>
      <c r="B9374" s="1">
        <v>45281</v>
      </c>
      <c r="C9374" t="s">
        <v>26</v>
      </c>
      <c r="D9374" t="s">
        <v>27</v>
      </c>
      <c r="E9374">
        <v>3908273467</v>
      </c>
      <c r="F9374" t="s">
        <v>116</v>
      </c>
      <c r="G9374" t="s">
        <v>74</v>
      </c>
      <c r="H9374" t="s">
        <v>75</v>
      </c>
      <c r="I9374" t="s">
        <v>36</v>
      </c>
      <c r="J9374" t="s">
        <v>43</v>
      </c>
      <c r="K9374">
        <v>1195.5</v>
      </c>
      <c r="L9374">
        <v>159.49</v>
      </c>
      <c r="M9374" t="s">
        <v>43</v>
      </c>
      <c r="N9374">
        <v>0.133408615641991</v>
      </c>
      <c r="O9374" t="s">
        <v>11351</v>
      </c>
      <c r="P9374" t="s">
        <v>11352</v>
      </c>
      <c r="R9374" t="s">
        <v>11353</v>
      </c>
      <c r="S9374">
        <f>IF(SalesData[[#This Row],[Return Status]]="Returned",1,0)</f>
        <v>0</v>
      </c>
      <c r="T9374">
        <v>2420.2800000000002</v>
      </c>
      <c r="U9374" s="2">
        <f>EOMONTH(SalesData[[#This Row],[Order Date]],0)</f>
        <v>45291</v>
      </c>
      <c r="V9374" s="9" t="str">
        <f>"Q"&amp;INT((MONTH(SalesData[[#This Row],[Order Date]])+2)/3)&amp;"-"&amp;YEAR(SalesData[[#This Row],[Order Date]])</f>
        <v>Q4-2023</v>
      </c>
    </row>
    <row r="9375" spans="1:22" x14ac:dyDescent="0.35">
      <c r="A9375" t="s">
        <v>9516</v>
      </c>
      <c r="B9375" s="1">
        <v>45288</v>
      </c>
      <c r="C9375" t="s">
        <v>188</v>
      </c>
      <c r="D9375" t="s">
        <v>39</v>
      </c>
      <c r="E9375">
        <v>6087682293</v>
      </c>
      <c r="F9375" t="s">
        <v>206</v>
      </c>
      <c r="G9375" t="s">
        <v>89</v>
      </c>
      <c r="H9375" t="s">
        <v>90</v>
      </c>
      <c r="I9375" t="s">
        <v>31</v>
      </c>
      <c r="J9375" t="s">
        <v>43</v>
      </c>
      <c r="K9375">
        <v>380.07</v>
      </c>
      <c r="L9375">
        <v>24.05</v>
      </c>
      <c r="M9375" t="s">
        <v>43</v>
      </c>
      <c r="N9375">
        <v>6.3277817244191903E-2</v>
      </c>
      <c r="O9375" t="s">
        <v>11361</v>
      </c>
      <c r="P9375" t="s">
        <v>11356</v>
      </c>
      <c r="Q9375" t="s">
        <v>11372</v>
      </c>
      <c r="R9375" t="s">
        <v>11360</v>
      </c>
      <c r="S9375">
        <f>IF(SalesData[[#This Row],[Return Status]]="Returned",1,0)</f>
        <v>1</v>
      </c>
      <c r="T9375">
        <v>207.68</v>
      </c>
      <c r="U9375" s="2">
        <f>EOMONTH(SalesData[[#This Row],[Order Date]],0)</f>
        <v>45291</v>
      </c>
      <c r="V9375" s="9" t="str">
        <f>"Q"&amp;INT((MONTH(SalesData[[#This Row],[Order Date]])+2)/3)&amp;"-"&amp;YEAR(SalesData[[#This Row],[Order Date]])</f>
        <v>Q4-2023</v>
      </c>
    </row>
    <row r="9376" spans="1:22" x14ac:dyDescent="0.35">
      <c r="A9376" t="s">
        <v>9517</v>
      </c>
      <c r="B9376" s="1">
        <v>45281</v>
      </c>
      <c r="C9376" t="s">
        <v>106</v>
      </c>
      <c r="D9376" t="s">
        <v>27</v>
      </c>
      <c r="E9376">
        <v>4161221178</v>
      </c>
      <c r="F9376" t="s">
        <v>238</v>
      </c>
      <c r="G9376" t="s">
        <v>74</v>
      </c>
      <c r="H9376" t="s">
        <v>11357</v>
      </c>
      <c r="I9376" t="s">
        <v>36</v>
      </c>
      <c r="J9376" t="s">
        <v>18</v>
      </c>
      <c r="K9376">
        <v>1310.04</v>
      </c>
      <c r="L9376">
        <v>155.41</v>
      </c>
      <c r="M9376" t="s">
        <v>19</v>
      </c>
      <c r="N9376">
        <v>0.11862996549723701</v>
      </c>
      <c r="O9376" t="s">
        <v>11351</v>
      </c>
      <c r="P9376" t="s">
        <v>11352</v>
      </c>
      <c r="R9376" t="s">
        <v>11353</v>
      </c>
      <c r="S9376">
        <f>IF(SalesData[[#This Row],[Return Status]]="Returned",1,0)</f>
        <v>0</v>
      </c>
      <c r="T9376">
        <v>2420.2800000000002</v>
      </c>
      <c r="U9376" s="2">
        <f>EOMONTH(SalesData[[#This Row],[Order Date]],0)</f>
        <v>45291</v>
      </c>
      <c r="V9376" s="9" t="str">
        <f>"Q"&amp;INT((MONTH(SalesData[[#This Row],[Order Date]])+2)/3)&amp;"-"&amp;YEAR(SalesData[[#This Row],[Order Date]])</f>
        <v>Q4-2023</v>
      </c>
    </row>
    <row r="9377" spans="1:22" x14ac:dyDescent="0.35">
      <c r="A9377" t="s">
        <v>9518</v>
      </c>
      <c r="B9377" s="1">
        <v>45283</v>
      </c>
      <c r="C9377" t="s">
        <v>188</v>
      </c>
      <c r="D9377" t="s">
        <v>39</v>
      </c>
      <c r="E9377">
        <v>9841571007</v>
      </c>
      <c r="F9377" t="s">
        <v>114</v>
      </c>
      <c r="G9377" t="s">
        <v>59</v>
      </c>
      <c r="H9377" t="s">
        <v>60</v>
      </c>
      <c r="I9377" t="s">
        <v>31</v>
      </c>
      <c r="J9377" t="s">
        <v>65</v>
      </c>
      <c r="K9377">
        <v>3539.96</v>
      </c>
      <c r="L9377">
        <v>285.49</v>
      </c>
      <c r="M9377" t="s">
        <v>65</v>
      </c>
      <c r="N9377">
        <v>8.0647803929987896E-2</v>
      </c>
      <c r="O9377" t="s">
        <v>11351</v>
      </c>
      <c r="P9377" t="s">
        <v>11356</v>
      </c>
      <c r="R9377" t="s">
        <v>11353</v>
      </c>
      <c r="S9377">
        <f>IF(SalesData[[#This Row],[Return Status]]="Returned",1,0)</f>
        <v>0</v>
      </c>
      <c r="T9377">
        <v>2183.56</v>
      </c>
      <c r="U9377" s="2">
        <f>EOMONTH(SalesData[[#This Row],[Order Date]],0)</f>
        <v>45291</v>
      </c>
      <c r="V9377" s="9" t="str">
        <f>"Q"&amp;INT((MONTH(SalesData[[#This Row],[Order Date]])+2)/3)&amp;"-"&amp;YEAR(SalesData[[#This Row],[Order Date]])</f>
        <v>Q4-2023</v>
      </c>
    </row>
    <row r="9378" spans="1:22" x14ac:dyDescent="0.35">
      <c r="A9378" t="s">
        <v>9519</v>
      </c>
      <c r="B9378" s="1">
        <v>45268</v>
      </c>
      <c r="C9378" t="s">
        <v>205</v>
      </c>
      <c r="D9378" t="s">
        <v>72</v>
      </c>
      <c r="E9378">
        <v>3460206205</v>
      </c>
      <c r="F9378" t="s">
        <v>95</v>
      </c>
      <c r="G9378" t="s">
        <v>59</v>
      </c>
      <c r="H9378" t="s">
        <v>60</v>
      </c>
      <c r="I9378" t="s">
        <v>31</v>
      </c>
      <c r="J9378" t="s">
        <v>62</v>
      </c>
      <c r="K9378">
        <v>3850.17</v>
      </c>
      <c r="L9378">
        <v>915.69</v>
      </c>
      <c r="M9378" t="s">
        <v>62</v>
      </c>
      <c r="N9378">
        <v>0.237831056810478</v>
      </c>
      <c r="O9378" t="s">
        <v>11351</v>
      </c>
      <c r="P9378" t="s">
        <v>11354</v>
      </c>
      <c r="R9378" t="s">
        <v>11353</v>
      </c>
      <c r="S9378">
        <f>IF(SalesData[[#This Row],[Return Status]]="Returned",1,0)</f>
        <v>0</v>
      </c>
      <c r="T9378">
        <v>2183.56</v>
      </c>
      <c r="U9378" s="2">
        <f>EOMONTH(SalesData[[#This Row],[Order Date]],0)</f>
        <v>45291</v>
      </c>
      <c r="V9378" s="9" t="str">
        <f>"Q"&amp;INT((MONTH(SalesData[[#This Row],[Order Date]])+2)/3)&amp;"-"&amp;YEAR(SalesData[[#This Row],[Order Date]])</f>
        <v>Q4-2023</v>
      </c>
    </row>
    <row r="9379" spans="1:22" x14ac:dyDescent="0.35">
      <c r="A9379" t="s">
        <v>9520</v>
      </c>
      <c r="B9379" s="1">
        <v>45281</v>
      </c>
      <c r="C9379" t="s">
        <v>176</v>
      </c>
      <c r="D9379" t="s">
        <v>13</v>
      </c>
      <c r="E9379">
        <v>2519518434</v>
      </c>
      <c r="F9379" t="s">
        <v>103</v>
      </c>
      <c r="G9379" t="s">
        <v>23</v>
      </c>
      <c r="H9379" t="s">
        <v>24</v>
      </c>
      <c r="I9379" t="s">
        <v>17</v>
      </c>
      <c r="J9379" t="s">
        <v>18</v>
      </c>
      <c r="K9379">
        <v>1813.57</v>
      </c>
      <c r="L9379">
        <v>362.01</v>
      </c>
      <c r="M9379" t="s">
        <v>19</v>
      </c>
      <c r="N9379">
        <v>0.199611815369685</v>
      </c>
      <c r="O9379" t="s">
        <v>11351</v>
      </c>
      <c r="P9379" t="s">
        <v>11352</v>
      </c>
      <c r="R9379" t="s">
        <v>11353</v>
      </c>
      <c r="S9379">
        <f>IF(SalesData[[#This Row],[Return Status]]="Returned",1,0)</f>
        <v>0</v>
      </c>
      <c r="T9379">
        <v>2821.33</v>
      </c>
      <c r="U9379" s="2">
        <f>EOMONTH(SalesData[[#This Row],[Order Date]],0)</f>
        <v>45291</v>
      </c>
      <c r="V9379" s="9" t="str">
        <f>"Q"&amp;INT((MONTH(SalesData[[#This Row],[Order Date]])+2)/3)&amp;"-"&amp;YEAR(SalesData[[#This Row],[Order Date]])</f>
        <v>Q4-2023</v>
      </c>
    </row>
    <row r="9380" spans="1:22" x14ac:dyDescent="0.35">
      <c r="A9380" t="s">
        <v>9521</v>
      </c>
      <c r="B9380" s="1">
        <v>45277</v>
      </c>
      <c r="C9380" t="s">
        <v>106</v>
      </c>
      <c r="D9380" t="s">
        <v>39</v>
      </c>
      <c r="E9380">
        <v>3100761905</v>
      </c>
      <c r="F9380" t="s">
        <v>159</v>
      </c>
      <c r="G9380" t="s">
        <v>84</v>
      </c>
      <c r="H9380" t="s">
        <v>85</v>
      </c>
      <c r="I9380" t="s">
        <v>31</v>
      </c>
      <c r="J9380" t="s">
        <v>62</v>
      </c>
      <c r="K9380">
        <v>3476.04</v>
      </c>
      <c r="L9380">
        <v>952.94</v>
      </c>
      <c r="M9380" t="s">
        <v>62</v>
      </c>
      <c r="N9380">
        <v>0.27414529176879399</v>
      </c>
      <c r="O9380" t="s">
        <v>11351</v>
      </c>
      <c r="P9380" t="s">
        <v>11354</v>
      </c>
      <c r="R9380" t="s">
        <v>11353</v>
      </c>
      <c r="S9380">
        <f>IF(SalesData[[#This Row],[Return Status]]="Returned",1,0)</f>
        <v>0</v>
      </c>
      <c r="T9380">
        <v>847.14</v>
      </c>
      <c r="U9380" s="2">
        <f>EOMONTH(SalesData[[#This Row],[Order Date]],0)</f>
        <v>45291</v>
      </c>
      <c r="V9380" s="9" t="str">
        <f>"Q"&amp;INT((MONTH(SalesData[[#This Row],[Order Date]])+2)/3)&amp;"-"&amp;YEAR(SalesData[[#This Row],[Order Date]])</f>
        <v>Q4-2023</v>
      </c>
    </row>
    <row r="9381" spans="1:22" x14ac:dyDescent="0.35">
      <c r="A9381" t="s">
        <v>9522</v>
      </c>
      <c r="B9381" s="1">
        <v>45265</v>
      </c>
      <c r="C9381" t="s">
        <v>188</v>
      </c>
      <c r="D9381" t="s">
        <v>27</v>
      </c>
      <c r="E9381">
        <v>2371549528</v>
      </c>
      <c r="F9381" t="s">
        <v>133</v>
      </c>
      <c r="G9381" t="s">
        <v>11379</v>
      </c>
      <c r="H9381" t="s">
        <v>90</v>
      </c>
      <c r="I9381" t="s">
        <v>31</v>
      </c>
      <c r="J9381" t="s">
        <v>62</v>
      </c>
      <c r="K9381">
        <v>4446.13</v>
      </c>
      <c r="L9381">
        <v>933.68</v>
      </c>
      <c r="M9381" t="s">
        <v>62</v>
      </c>
      <c r="N9381">
        <v>0.209998358122682</v>
      </c>
      <c r="O9381" t="s">
        <v>11351</v>
      </c>
      <c r="P9381" t="s">
        <v>11354</v>
      </c>
      <c r="R9381" t="s">
        <v>11353</v>
      </c>
      <c r="S9381">
        <f>IF(SalesData[[#This Row],[Return Status]]="Returned",1,0)</f>
        <v>0</v>
      </c>
      <c r="U9381" s="2">
        <f>EOMONTH(SalesData[[#This Row],[Order Date]],0)</f>
        <v>45291</v>
      </c>
      <c r="V9381" s="9" t="str">
        <f>"Q"&amp;INT((MONTH(SalesData[[#This Row],[Order Date]])+2)/3)&amp;"-"&amp;YEAR(SalesData[[#This Row],[Order Date]])</f>
        <v>Q4-2023</v>
      </c>
    </row>
    <row r="9382" spans="1:22" x14ac:dyDescent="0.35">
      <c r="A9382" t="s">
        <v>9523</v>
      </c>
      <c r="B9382" s="1">
        <v>45274</v>
      </c>
      <c r="C9382" t="s">
        <v>87</v>
      </c>
      <c r="D9382" t="s">
        <v>27</v>
      </c>
      <c r="E9382">
        <v>6877174470</v>
      </c>
      <c r="F9382" t="s">
        <v>103</v>
      </c>
      <c r="G9382" t="s">
        <v>23</v>
      </c>
      <c r="H9382" t="s">
        <v>24</v>
      </c>
      <c r="I9382" t="s">
        <v>17</v>
      </c>
      <c r="J9382" t="s">
        <v>42</v>
      </c>
      <c r="K9382">
        <v>763.3</v>
      </c>
      <c r="L9382">
        <v>200.12</v>
      </c>
      <c r="M9382" t="s">
        <v>43</v>
      </c>
      <c r="N9382">
        <v>0.26217738765885001</v>
      </c>
      <c r="O9382" t="s">
        <v>11355</v>
      </c>
      <c r="P9382" t="s">
        <v>11354</v>
      </c>
      <c r="R9382" t="s">
        <v>11353</v>
      </c>
      <c r="S9382">
        <f>IF(SalesData[[#This Row],[Return Status]]="Returned",1,0)</f>
        <v>0</v>
      </c>
      <c r="T9382">
        <v>2821.33</v>
      </c>
      <c r="U9382" s="2">
        <f>EOMONTH(SalesData[[#This Row],[Order Date]],0)</f>
        <v>45291</v>
      </c>
      <c r="V9382" s="9" t="str">
        <f>"Q"&amp;INT((MONTH(SalesData[[#This Row],[Order Date]])+2)/3)&amp;"-"&amp;YEAR(SalesData[[#This Row],[Order Date]])</f>
        <v>Q4-2023</v>
      </c>
    </row>
    <row r="9383" spans="1:22" x14ac:dyDescent="0.35">
      <c r="A9383" t="s">
        <v>9524</v>
      </c>
      <c r="B9383" s="1">
        <v>45290</v>
      </c>
      <c r="C9383" t="s">
        <v>45</v>
      </c>
      <c r="D9383" t="s">
        <v>72</v>
      </c>
      <c r="E9383">
        <v>6818803686</v>
      </c>
      <c r="F9383" t="s">
        <v>33</v>
      </c>
      <c r="G9383" t="s">
        <v>34</v>
      </c>
      <c r="H9383" t="s">
        <v>35</v>
      </c>
      <c r="I9383" t="s">
        <v>36</v>
      </c>
      <c r="J9383" t="s">
        <v>43</v>
      </c>
      <c r="K9383">
        <v>3762</v>
      </c>
      <c r="L9383">
        <v>575.01</v>
      </c>
      <c r="M9383" t="s">
        <v>43</v>
      </c>
      <c r="N9383">
        <v>0.15284688995215301</v>
      </c>
      <c r="O9383" t="s">
        <v>11351</v>
      </c>
      <c r="P9383" t="s">
        <v>11352</v>
      </c>
      <c r="R9383" t="s">
        <v>11353</v>
      </c>
      <c r="S9383">
        <f>IF(SalesData[[#This Row],[Return Status]]="Returned",1,0)</f>
        <v>0</v>
      </c>
      <c r="U9383" s="2">
        <f>EOMONTH(SalesData[[#This Row],[Order Date]],0)</f>
        <v>45291</v>
      </c>
      <c r="V9383" s="9" t="str">
        <f>"Q"&amp;INT((MONTH(SalesData[[#This Row],[Order Date]])+2)/3)&amp;"-"&amp;YEAR(SalesData[[#This Row],[Order Date]])</f>
        <v>Q4-2023</v>
      </c>
    </row>
    <row r="9384" spans="1:22" x14ac:dyDescent="0.35">
      <c r="A9384" t="s">
        <v>9525</v>
      </c>
      <c r="B9384" s="1">
        <v>45267</v>
      </c>
      <c r="C9384" t="s">
        <v>12</v>
      </c>
      <c r="D9384" t="s">
        <v>99</v>
      </c>
      <c r="E9384">
        <v>4129039663</v>
      </c>
      <c r="F9384" t="s">
        <v>292</v>
      </c>
      <c r="G9384" t="s">
        <v>69</v>
      </c>
      <c r="H9384" t="s">
        <v>41</v>
      </c>
      <c r="I9384" t="s">
        <v>31</v>
      </c>
      <c r="J9384" t="s">
        <v>42</v>
      </c>
      <c r="K9384">
        <v>3585.79</v>
      </c>
      <c r="L9384">
        <v>263.79000000000002</v>
      </c>
      <c r="M9384" t="s">
        <v>43</v>
      </c>
      <c r="N9384">
        <v>7.3565378898373904E-2</v>
      </c>
      <c r="O9384" t="s">
        <v>11351</v>
      </c>
      <c r="P9384" t="s">
        <v>11356</v>
      </c>
      <c r="R9384" t="s">
        <v>11353</v>
      </c>
      <c r="S9384">
        <f>IF(SalesData[[#This Row],[Return Status]]="Returned",1,0)</f>
        <v>0</v>
      </c>
      <c r="T9384">
        <v>2081.52</v>
      </c>
      <c r="U9384" s="2">
        <f>EOMONTH(SalesData[[#This Row],[Order Date]],0)</f>
        <v>45291</v>
      </c>
      <c r="V9384" s="9" t="str">
        <f>"Q"&amp;INT((MONTH(SalesData[[#This Row],[Order Date]])+2)/3)&amp;"-"&amp;YEAR(SalesData[[#This Row],[Order Date]])</f>
        <v>Q4-2023</v>
      </c>
    </row>
    <row r="9385" spans="1:22" x14ac:dyDescent="0.35">
      <c r="A9385" t="s">
        <v>9526</v>
      </c>
      <c r="B9385" s="1">
        <v>45279</v>
      </c>
      <c r="C9385" t="s">
        <v>97</v>
      </c>
      <c r="D9385" t="s">
        <v>145</v>
      </c>
      <c r="E9385">
        <v>9186619069</v>
      </c>
      <c r="F9385" t="s">
        <v>185</v>
      </c>
      <c r="G9385" t="s">
        <v>164</v>
      </c>
      <c r="H9385" t="s">
        <v>165</v>
      </c>
      <c r="I9385" t="s">
        <v>36</v>
      </c>
      <c r="J9385" t="s">
        <v>19</v>
      </c>
      <c r="K9385">
        <v>131.74</v>
      </c>
      <c r="L9385">
        <v>31.04</v>
      </c>
      <c r="M9385" t="s">
        <v>19</v>
      </c>
      <c r="N9385">
        <v>0.23561560649764701</v>
      </c>
      <c r="O9385" t="s">
        <v>11361</v>
      </c>
      <c r="P9385" t="s">
        <v>11354</v>
      </c>
      <c r="R9385" t="s">
        <v>11353</v>
      </c>
      <c r="S9385">
        <f>IF(SalesData[[#This Row],[Return Status]]="Returned",1,0)</f>
        <v>0</v>
      </c>
      <c r="U9385" s="2">
        <f>EOMONTH(SalesData[[#This Row],[Order Date]],0)</f>
        <v>45291</v>
      </c>
      <c r="V9385" s="9" t="str">
        <f>"Q"&amp;INT((MONTH(SalesData[[#This Row],[Order Date]])+2)/3)&amp;"-"&amp;YEAR(SalesData[[#This Row],[Order Date]])</f>
        <v>Q4-2023</v>
      </c>
    </row>
    <row r="9386" spans="1:22" x14ac:dyDescent="0.35">
      <c r="A9386" t="s">
        <v>9527</v>
      </c>
      <c r="B9386" s="1">
        <v>45273</v>
      </c>
      <c r="C9386" t="s">
        <v>87</v>
      </c>
      <c r="D9386" t="s">
        <v>39</v>
      </c>
      <c r="E9386">
        <v>5057631447</v>
      </c>
      <c r="F9386" t="s">
        <v>22</v>
      </c>
      <c r="G9386" t="s">
        <v>23</v>
      </c>
      <c r="H9386" t="s">
        <v>11357</v>
      </c>
      <c r="I9386" t="s">
        <v>17</v>
      </c>
      <c r="J9386" t="s">
        <v>18</v>
      </c>
      <c r="K9386">
        <v>3097.83</v>
      </c>
      <c r="L9386">
        <v>718.13</v>
      </c>
      <c r="M9386" t="s">
        <v>19</v>
      </c>
      <c r="N9386">
        <v>0.23181711068715799</v>
      </c>
      <c r="O9386" t="s">
        <v>11351</v>
      </c>
      <c r="P9386" t="s">
        <v>11354</v>
      </c>
      <c r="Q9386" t="s">
        <v>11364</v>
      </c>
      <c r="R9386" t="s">
        <v>11360</v>
      </c>
      <c r="S9386">
        <f>IF(SalesData[[#This Row],[Return Status]]="Returned",1,0)</f>
        <v>1</v>
      </c>
      <c r="T9386">
        <v>2821.33</v>
      </c>
      <c r="U9386" s="2">
        <f>EOMONTH(SalesData[[#This Row],[Order Date]],0)</f>
        <v>45291</v>
      </c>
      <c r="V9386" s="9" t="str">
        <f>"Q"&amp;INT((MONTH(SalesData[[#This Row],[Order Date]])+2)/3)&amp;"-"&amp;YEAR(SalesData[[#This Row],[Order Date]])</f>
        <v>Q4-2023</v>
      </c>
    </row>
    <row r="9387" spans="1:22" x14ac:dyDescent="0.35">
      <c r="A9387" t="s">
        <v>9528</v>
      </c>
      <c r="B9387" s="1">
        <v>45280</v>
      </c>
      <c r="C9387" t="s">
        <v>97</v>
      </c>
      <c r="D9387" t="s">
        <v>13</v>
      </c>
      <c r="E9387">
        <v>7304859507</v>
      </c>
      <c r="F9387" t="s">
        <v>152</v>
      </c>
      <c r="G9387" t="s">
        <v>23</v>
      </c>
      <c r="H9387" t="s">
        <v>24</v>
      </c>
      <c r="I9387" t="s">
        <v>17</v>
      </c>
      <c r="J9387" t="s">
        <v>19</v>
      </c>
      <c r="K9387">
        <v>3244.32</v>
      </c>
      <c r="L9387">
        <v>280.58</v>
      </c>
      <c r="M9387" t="s">
        <v>19</v>
      </c>
      <c r="N9387">
        <v>8.6483454159885606E-2</v>
      </c>
      <c r="O9387" t="s">
        <v>11351</v>
      </c>
      <c r="P9387" t="s">
        <v>11356</v>
      </c>
      <c r="R9387" t="s">
        <v>11353</v>
      </c>
      <c r="S9387">
        <f>IF(SalesData[[#This Row],[Return Status]]="Returned",1,0)</f>
        <v>0</v>
      </c>
      <c r="T9387">
        <v>2821.33</v>
      </c>
      <c r="U9387" s="2">
        <f>EOMONTH(SalesData[[#This Row],[Order Date]],0)</f>
        <v>45291</v>
      </c>
      <c r="V9387" s="9" t="str">
        <f>"Q"&amp;INT((MONTH(SalesData[[#This Row],[Order Date]])+2)/3)&amp;"-"&amp;YEAR(SalesData[[#This Row],[Order Date]])</f>
        <v>Q4-2023</v>
      </c>
    </row>
    <row r="9388" spans="1:22" x14ac:dyDescent="0.35">
      <c r="A9388" t="s">
        <v>9529</v>
      </c>
      <c r="B9388" s="1">
        <v>45264</v>
      </c>
      <c r="C9388" t="s">
        <v>49</v>
      </c>
      <c r="D9388" t="s">
        <v>27</v>
      </c>
      <c r="E9388">
        <v>734257377</v>
      </c>
      <c r="F9388" t="s">
        <v>140</v>
      </c>
      <c r="G9388" t="s">
        <v>141</v>
      </c>
      <c r="H9388" t="s">
        <v>121</v>
      </c>
      <c r="I9388" t="s">
        <v>17</v>
      </c>
      <c r="J9388" t="s">
        <v>62</v>
      </c>
      <c r="K9388">
        <v>379.74</v>
      </c>
      <c r="L9388">
        <v>17.84</v>
      </c>
      <c r="M9388" t="s">
        <v>62</v>
      </c>
      <c r="N9388">
        <v>4.6979512297888E-2</v>
      </c>
      <c r="O9388" t="s">
        <v>11361</v>
      </c>
      <c r="P9388" t="s">
        <v>11356</v>
      </c>
      <c r="R9388" t="s">
        <v>11353</v>
      </c>
      <c r="S9388">
        <f>IF(SalesData[[#This Row],[Return Status]]="Returned",1,0)</f>
        <v>0</v>
      </c>
      <c r="T9388">
        <v>2793.38</v>
      </c>
      <c r="U9388" s="2">
        <f>EOMONTH(SalesData[[#This Row],[Order Date]],0)</f>
        <v>45291</v>
      </c>
      <c r="V9388" s="9" t="str">
        <f>"Q"&amp;INT((MONTH(SalesData[[#This Row],[Order Date]])+2)/3)&amp;"-"&amp;YEAR(SalesData[[#This Row],[Order Date]])</f>
        <v>Q4-2023</v>
      </c>
    </row>
    <row r="9389" spans="1:22" x14ac:dyDescent="0.35">
      <c r="A9389" t="s">
        <v>9530</v>
      </c>
      <c r="B9389" s="1">
        <v>45279</v>
      </c>
      <c r="C9389" t="s">
        <v>97</v>
      </c>
      <c r="D9389" t="s">
        <v>27</v>
      </c>
      <c r="E9389">
        <v>6851895942</v>
      </c>
      <c r="F9389" t="s">
        <v>58</v>
      </c>
      <c r="G9389" t="s">
        <v>59</v>
      </c>
      <c r="H9389" t="s">
        <v>60</v>
      </c>
      <c r="I9389" t="s">
        <v>31</v>
      </c>
      <c r="J9389" t="s">
        <v>65</v>
      </c>
      <c r="K9389">
        <v>4339.28</v>
      </c>
      <c r="L9389">
        <v>501.17</v>
      </c>
      <c r="M9389" t="s">
        <v>65</v>
      </c>
      <c r="N9389">
        <v>0.11549611917184401</v>
      </c>
      <c r="O9389" t="s">
        <v>11351</v>
      </c>
      <c r="P9389" t="s">
        <v>11352</v>
      </c>
      <c r="R9389" t="s">
        <v>11353</v>
      </c>
      <c r="S9389">
        <f>IF(SalesData[[#This Row],[Return Status]]="Returned",1,0)</f>
        <v>0</v>
      </c>
      <c r="T9389">
        <v>2183.56</v>
      </c>
      <c r="U9389" s="2">
        <f>EOMONTH(SalesData[[#This Row],[Order Date]],0)</f>
        <v>45291</v>
      </c>
      <c r="V9389" s="9" t="str">
        <f>"Q"&amp;INT((MONTH(SalesData[[#This Row],[Order Date]])+2)/3)&amp;"-"&amp;YEAR(SalesData[[#This Row],[Order Date]])</f>
        <v>Q4-2023</v>
      </c>
    </row>
    <row r="9390" spans="1:22" x14ac:dyDescent="0.35">
      <c r="A9390" t="s">
        <v>9531</v>
      </c>
      <c r="B9390" s="1">
        <v>45270</v>
      </c>
      <c r="C9390" t="s">
        <v>57</v>
      </c>
      <c r="D9390" t="s">
        <v>145</v>
      </c>
      <c r="E9390">
        <v>3833112993</v>
      </c>
      <c r="F9390" t="s">
        <v>68</v>
      </c>
      <c r="G9390" t="s">
        <v>69</v>
      </c>
      <c r="H9390" t="s">
        <v>41</v>
      </c>
      <c r="I9390" t="s">
        <v>31</v>
      </c>
      <c r="J9390" t="s">
        <v>65</v>
      </c>
      <c r="K9390">
        <v>3852.86</v>
      </c>
      <c r="L9390">
        <v>814.18</v>
      </c>
      <c r="M9390" t="s">
        <v>65</v>
      </c>
      <c r="N9390">
        <v>0.211318345333077</v>
      </c>
      <c r="O9390" t="s">
        <v>11351</v>
      </c>
      <c r="P9390" t="s">
        <v>11354</v>
      </c>
      <c r="R9390" t="s">
        <v>11353</v>
      </c>
      <c r="S9390">
        <f>IF(SalesData[[#This Row],[Return Status]]="Returned",1,0)</f>
        <v>0</v>
      </c>
      <c r="T9390">
        <v>2081.52</v>
      </c>
      <c r="U9390" s="2">
        <f>EOMONTH(SalesData[[#This Row],[Order Date]],0)</f>
        <v>45291</v>
      </c>
      <c r="V9390" s="9" t="str">
        <f>"Q"&amp;INT((MONTH(SalesData[[#This Row],[Order Date]])+2)/3)&amp;"-"&amp;YEAR(SalesData[[#This Row],[Order Date]])</f>
        <v>Q4-2023</v>
      </c>
    </row>
    <row r="9391" spans="1:22" x14ac:dyDescent="0.35">
      <c r="A9391" t="s">
        <v>9532</v>
      </c>
      <c r="B9391" s="1">
        <v>45290</v>
      </c>
      <c r="C9391" t="s">
        <v>106</v>
      </c>
      <c r="D9391" t="s">
        <v>145</v>
      </c>
      <c r="E9391">
        <v>8554748204</v>
      </c>
      <c r="F9391" t="s">
        <v>357</v>
      </c>
      <c r="G9391" t="s">
        <v>164</v>
      </c>
      <c r="H9391" t="s">
        <v>165</v>
      </c>
      <c r="I9391" t="s">
        <v>36</v>
      </c>
      <c r="J9391" t="s">
        <v>19</v>
      </c>
      <c r="K9391">
        <v>962.99</v>
      </c>
      <c r="L9391">
        <v>242.37</v>
      </c>
      <c r="M9391" t="s">
        <v>19</v>
      </c>
      <c r="N9391">
        <v>0.25168485654056599</v>
      </c>
      <c r="O9391" t="s">
        <v>11355</v>
      </c>
      <c r="P9391" t="s">
        <v>11354</v>
      </c>
      <c r="R9391" t="s">
        <v>11353</v>
      </c>
      <c r="S9391">
        <f>IF(SalesData[[#This Row],[Return Status]]="Returned",1,0)</f>
        <v>0</v>
      </c>
      <c r="U9391" s="2">
        <f>EOMONTH(SalesData[[#This Row],[Order Date]],0)</f>
        <v>45291</v>
      </c>
      <c r="V9391" s="9" t="str">
        <f>"Q"&amp;INT((MONTH(SalesData[[#This Row],[Order Date]])+2)/3)&amp;"-"&amp;YEAR(SalesData[[#This Row],[Order Date]])</f>
        <v>Q4-2023</v>
      </c>
    </row>
    <row r="9392" spans="1:22" x14ac:dyDescent="0.35">
      <c r="A9392" t="s">
        <v>9533</v>
      </c>
      <c r="B9392" s="1">
        <v>45288</v>
      </c>
      <c r="C9392" t="s">
        <v>106</v>
      </c>
      <c r="D9392" t="s">
        <v>80</v>
      </c>
      <c r="E9392">
        <v>8653868099</v>
      </c>
      <c r="F9392" t="s">
        <v>64</v>
      </c>
      <c r="G9392" t="s">
        <v>859</v>
      </c>
      <c r="H9392" t="s">
        <v>16</v>
      </c>
      <c r="I9392" t="s">
        <v>17</v>
      </c>
      <c r="J9392" t="s">
        <v>19</v>
      </c>
      <c r="K9392">
        <v>2089.4</v>
      </c>
      <c r="L9392">
        <v>563.65</v>
      </c>
      <c r="M9392" t="s">
        <v>19</v>
      </c>
      <c r="N9392">
        <v>0.26976644012635198</v>
      </c>
      <c r="O9392" t="s">
        <v>11351</v>
      </c>
      <c r="P9392" t="s">
        <v>11354</v>
      </c>
      <c r="R9392" t="s">
        <v>11353</v>
      </c>
      <c r="S9392">
        <f>IF(SalesData[[#This Row],[Return Status]]="Returned",1,0)</f>
        <v>0</v>
      </c>
      <c r="U9392" s="2">
        <f>EOMONTH(SalesData[[#This Row],[Order Date]],0)</f>
        <v>45291</v>
      </c>
      <c r="V9392" s="9" t="str">
        <f>"Q"&amp;INT((MONTH(SalesData[[#This Row],[Order Date]])+2)/3)&amp;"-"&amp;YEAR(SalesData[[#This Row],[Order Date]])</f>
        <v>Q4-2023</v>
      </c>
    </row>
    <row r="9393" spans="1:22" x14ac:dyDescent="0.35">
      <c r="A9393" t="s">
        <v>9534</v>
      </c>
      <c r="B9393" s="1">
        <v>45277</v>
      </c>
      <c r="C9393" t="s">
        <v>162</v>
      </c>
      <c r="D9393" t="s">
        <v>46</v>
      </c>
      <c r="E9393">
        <v>4679165081</v>
      </c>
      <c r="F9393" t="s">
        <v>103</v>
      </c>
      <c r="G9393" t="s">
        <v>11368</v>
      </c>
      <c r="H9393" t="s">
        <v>11357</v>
      </c>
      <c r="I9393" t="s">
        <v>17</v>
      </c>
      <c r="J9393" t="s">
        <v>42</v>
      </c>
      <c r="K9393">
        <v>1955.47</v>
      </c>
      <c r="L9393">
        <v>269.70999999999998</v>
      </c>
      <c r="M9393" t="s">
        <v>43</v>
      </c>
      <c r="N9393">
        <v>0.13792592062266401</v>
      </c>
      <c r="O9393" t="s">
        <v>11351</v>
      </c>
      <c r="P9393" t="s">
        <v>11352</v>
      </c>
      <c r="R9393" t="s">
        <v>11353</v>
      </c>
      <c r="S9393">
        <f>IF(SalesData[[#This Row],[Return Status]]="Returned",1,0)</f>
        <v>0</v>
      </c>
      <c r="U9393" s="2">
        <f>EOMONTH(SalesData[[#This Row],[Order Date]],0)</f>
        <v>45291</v>
      </c>
      <c r="V9393" s="9" t="str">
        <f>"Q"&amp;INT((MONTH(SalesData[[#This Row],[Order Date]])+2)/3)&amp;"-"&amp;YEAR(SalesData[[#This Row],[Order Date]])</f>
        <v>Q4-2023</v>
      </c>
    </row>
    <row r="9394" spans="1:22" x14ac:dyDescent="0.35">
      <c r="A9394" t="s">
        <v>9535</v>
      </c>
      <c r="B9394" s="1">
        <v>45262</v>
      </c>
      <c r="C9394" t="s">
        <v>67</v>
      </c>
      <c r="D9394" t="s">
        <v>13</v>
      </c>
      <c r="E9394">
        <v>8821784305</v>
      </c>
      <c r="F9394" t="s">
        <v>64</v>
      </c>
      <c r="G9394" t="s">
        <v>859</v>
      </c>
      <c r="H9394" t="s">
        <v>11357</v>
      </c>
      <c r="I9394" t="s">
        <v>17</v>
      </c>
      <c r="J9394" t="s">
        <v>61</v>
      </c>
      <c r="K9394">
        <v>1764.3</v>
      </c>
      <c r="L9394">
        <v>124.46</v>
      </c>
      <c r="M9394" t="s">
        <v>62</v>
      </c>
      <c r="N9394">
        <v>7.0543558351754201E-2</v>
      </c>
      <c r="O9394" t="s">
        <v>11351</v>
      </c>
      <c r="P9394" t="s">
        <v>11356</v>
      </c>
      <c r="R9394" t="s">
        <v>11353</v>
      </c>
      <c r="S9394">
        <f>IF(SalesData[[#This Row],[Return Status]]="Returned",1,0)</f>
        <v>0</v>
      </c>
      <c r="U9394" s="2">
        <f>EOMONTH(SalesData[[#This Row],[Order Date]],0)</f>
        <v>45291</v>
      </c>
      <c r="V9394" s="9" t="str">
        <f>"Q"&amp;INT((MONTH(SalesData[[#This Row],[Order Date]])+2)/3)&amp;"-"&amp;YEAR(SalesData[[#This Row],[Order Date]])</f>
        <v>Q4-2023</v>
      </c>
    </row>
    <row r="9395" spans="1:22" x14ac:dyDescent="0.35">
      <c r="A9395" t="s">
        <v>9536</v>
      </c>
      <c r="B9395" s="1">
        <v>45275</v>
      </c>
      <c r="C9395" t="s">
        <v>77</v>
      </c>
      <c r="D9395" t="s">
        <v>27</v>
      </c>
      <c r="E9395">
        <v>7379035409</v>
      </c>
      <c r="F9395" t="s">
        <v>147</v>
      </c>
      <c r="G9395" t="s">
        <v>84</v>
      </c>
      <c r="H9395" t="s">
        <v>85</v>
      </c>
      <c r="I9395" t="s">
        <v>31</v>
      </c>
      <c r="J9395" t="s">
        <v>65</v>
      </c>
      <c r="K9395">
        <v>3208.19</v>
      </c>
      <c r="L9395">
        <v>506.08</v>
      </c>
      <c r="M9395" t="s">
        <v>65</v>
      </c>
      <c r="N9395">
        <v>0.15774626814496601</v>
      </c>
      <c r="O9395" t="s">
        <v>11351</v>
      </c>
      <c r="P9395" t="s">
        <v>11352</v>
      </c>
      <c r="R9395" t="s">
        <v>11353</v>
      </c>
      <c r="S9395">
        <f>IF(SalesData[[#This Row],[Return Status]]="Returned",1,0)</f>
        <v>0</v>
      </c>
      <c r="T9395">
        <v>847.14</v>
      </c>
      <c r="U9395" s="2">
        <f>EOMONTH(SalesData[[#This Row],[Order Date]],0)</f>
        <v>45291</v>
      </c>
      <c r="V9395" s="9" t="str">
        <f>"Q"&amp;INT((MONTH(SalesData[[#This Row],[Order Date]])+2)/3)&amp;"-"&amp;YEAR(SalesData[[#This Row],[Order Date]])</f>
        <v>Q4-2023</v>
      </c>
    </row>
    <row r="9396" spans="1:22" x14ac:dyDescent="0.35">
      <c r="A9396" t="s">
        <v>9537</v>
      </c>
      <c r="B9396" s="1">
        <v>45267</v>
      </c>
      <c r="C9396" t="s">
        <v>325</v>
      </c>
      <c r="D9396" t="s">
        <v>39</v>
      </c>
      <c r="E9396">
        <v>684342941</v>
      </c>
      <c r="F9396" t="s">
        <v>127</v>
      </c>
      <c r="G9396" t="s">
        <v>29</v>
      </c>
      <c r="H9396" t="s">
        <v>30</v>
      </c>
      <c r="I9396" t="s">
        <v>31</v>
      </c>
      <c r="J9396" t="s">
        <v>18</v>
      </c>
      <c r="K9396">
        <v>4020.52</v>
      </c>
      <c r="L9396">
        <v>749.83</v>
      </c>
      <c r="M9396" t="s">
        <v>19</v>
      </c>
      <c r="N9396">
        <v>0.18650075114661799</v>
      </c>
      <c r="O9396" t="s">
        <v>11351</v>
      </c>
      <c r="P9396" t="s">
        <v>11352</v>
      </c>
      <c r="R9396" t="s">
        <v>11353</v>
      </c>
      <c r="S9396">
        <f>IF(SalesData[[#This Row],[Return Status]]="Returned",1,0)</f>
        <v>0</v>
      </c>
      <c r="T9396">
        <v>2788.38</v>
      </c>
      <c r="U9396" s="2">
        <f>EOMONTH(SalesData[[#This Row],[Order Date]],0)</f>
        <v>45291</v>
      </c>
      <c r="V9396" s="9" t="str">
        <f>"Q"&amp;INT((MONTH(SalesData[[#This Row],[Order Date]])+2)/3)&amp;"-"&amp;YEAR(SalesData[[#This Row],[Order Date]])</f>
        <v>Q4-2023</v>
      </c>
    </row>
    <row r="9397" spans="1:22" x14ac:dyDescent="0.35">
      <c r="A9397" t="s">
        <v>9538</v>
      </c>
      <c r="B9397" s="1">
        <v>45266</v>
      </c>
      <c r="C9397" t="s">
        <v>67</v>
      </c>
      <c r="D9397" t="s">
        <v>80</v>
      </c>
      <c r="E9397">
        <v>7547448131</v>
      </c>
      <c r="F9397" t="s">
        <v>129</v>
      </c>
      <c r="G9397" t="s">
        <v>54</v>
      </c>
      <c r="H9397" t="s">
        <v>55</v>
      </c>
      <c r="I9397" t="s">
        <v>31</v>
      </c>
      <c r="J9397" t="s">
        <v>42</v>
      </c>
      <c r="K9397">
        <v>975.31</v>
      </c>
      <c r="L9397">
        <v>74.95</v>
      </c>
      <c r="M9397" t="s">
        <v>43</v>
      </c>
      <c r="N9397">
        <v>7.6847361351775306E-2</v>
      </c>
      <c r="O9397" t="s">
        <v>11355</v>
      </c>
      <c r="P9397" t="s">
        <v>11356</v>
      </c>
      <c r="Q9397" t="s">
        <v>11359</v>
      </c>
      <c r="R9397" t="s">
        <v>11360</v>
      </c>
      <c r="S9397">
        <f>IF(SalesData[[#This Row],[Return Status]]="Returned",1,0)</f>
        <v>1</v>
      </c>
      <c r="U9397" s="2">
        <f>EOMONTH(SalesData[[#This Row],[Order Date]],0)</f>
        <v>45291</v>
      </c>
      <c r="V9397" s="9" t="str">
        <f>"Q"&amp;INT((MONTH(SalesData[[#This Row],[Order Date]])+2)/3)&amp;"-"&amp;YEAR(SalesData[[#This Row],[Order Date]])</f>
        <v>Q4-2023</v>
      </c>
    </row>
    <row r="9398" spans="1:22" x14ac:dyDescent="0.35">
      <c r="A9398" t="s">
        <v>9539</v>
      </c>
      <c r="B9398" s="1">
        <v>45276</v>
      </c>
      <c r="C9398" t="s">
        <v>52</v>
      </c>
      <c r="D9398" t="s">
        <v>145</v>
      </c>
      <c r="E9398">
        <v>8200311166</v>
      </c>
      <c r="F9398" t="s">
        <v>81</v>
      </c>
      <c r="G9398" t="s">
        <v>74</v>
      </c>
      <c r="H9398" t="s">
        <v>75</v>
      </c>
      <c r="I9398" t="s">
        <v>36</v>
      </c>
      <c r="J9398" t="s">
        <v>62</v>
      </c>
      <c r="K9398">
        <v>3671.09</v>
      </c>
      <c r="L9398">
        <v>126.83</v>
      </c>
      <c r="M9398" t="s">
        <v>62</v>
      </c>
      <c r="N9398">
        <v>3.45483221604483E-2</v>
      </c>
      <c r="O9398" t="s">
        <v>11351</v>
      </c>
      <c r="P9398" t="s">
        <v>11356</v>
      </c>
      <c r="Q9398" t="s">
        <v>11366</v>
      </c>
      <c r="R9398" t="s">
        <v>11360</v>
      </c>
      <c r="S9398">
        <f>IF(SalesData[[#This Row],[Return Status]]="Returned",1,0)</f>
        <v>1</v>
      </c>
      <c r="T9398">
        <v>2420.2800000000002</v>
      </c>
      <c r="U9398" s="2">
        <f>EOMONTH(SalesData[[#This Row],[Order Date]],0)</f>
        <v>45291</v>
      </c>
      <c r="V9398" s="9" t="str">
        <f>"Q"&amp;INT((MONTH(SalesData[[#This Row],[Order Date]])+2)/3)&amp;"-"&amp;YEAR(SalesData[[#This Row],[Order Date]])</f>
        <v>Q4-2023</v>
      </c>
    </row>
    <row r="9399" spans="1:22" x14ac:dyDescent="0.35">
      <c r="A9399" t="s">
        <v>9540</v>
      </c>
      <c r="B9399" s="1">
        <v>45275</v>
      </c>
      <c r="C9399" t="s">
        <v>97</v>
      </c>
      <c r="D9399" t="s">
        <v>27</v>
      </c>
      <c r="E9399">
        <v>4527300675</v>
      </c>
      <c r="F9399" t="s">
        <v>410</v>
      </c>
      <c r="G9399" t="s">
        <v>29</v>
      </c>
      <c r="H9399" t="s">
        <v>30</v>
      </c>
      <c r="I9399" t="s">
        <v>31</v>
      </c>
      <c r="J9399" t="s">
        <v>19</v>
      </c>
      <c r="K9399">
        <v>2976.83</v>
      </c>
      <c r="L9399">
        <v>518.22</v>
      </c>
      <c r="M9399" t="s">
        <v>19</v>
      </c>
      <c r="N9399">
        <v>0.17408451271990699</v>
      </c>
      <c r="O9399" t="s">
        <v>11351</v>
      </c>
      <c r="P9399" t="s">
        <v>11352</v>
      </c>
      <c r="R9399" t="s">
        <v>11353</v>
      </c>
      <c r="S9399">
        <f>IF(SalesData[[#This Row],[Return Status]]="Returned",1,0)</f>
        <v>0</v>
      </c>
      <c r="T9399">
        <v>2788.38</v>
      </c>
      <c r="U9399" s="2">
        <f>EOMONTH(SalesData[[#This Row],[Order Date]],0)</f>
        <v>45291</v>
      </c>
      <c r="V9399" s="9" t="str">
        <f>"Q"&amp;INT((MONTH(SalesData[[#This Row],[Order Date]])+2)/3)&amp;"-"&amp;YEAR(SalesData[[#This Row],[Order Date]])</f>
        <v>Q4-2023</v>
      </c>
    </row>
    <row r="9400" spans="1:22" x14ac:dyDescent="0.35">
      <c r="A9400" t="s">
        <v>9541</v>
      </c>
      <c r="B9400" s="1">
        <v>45278</v>
      </c>
      <c r="C9400" t="s">
        <v>26</v>
      </c>
      <c r="D9400" t="s">
        <v>13</v>
      </c>
      <c r="E9400">
        <v>4730654384</v>
      </c>
      <c r="F9400" t="s">
        <v>68</v>
      </c>
      <c r="G9400" t="s">
        <v>69</v>
      </c>
      <c r="H9400" t="s">
        <v>41</v>
      </c>
      <c r="I9400" t="s">
        <v>31</v>
      </c>
      <c r="J9400" t="s">
        <v>18</v>
      </c>
      <c r="K9400">
        <v>4439.95</v>
      </c>
      <c r="L9400">
        <v>515.82000000000005</v>
      </c>
      <c r="M9400" t="s">
        <v>19</v>
      </c>
      <c r="N9400">
        <v>0.116176983975045</v>
      </c>
      <c r="O9400" t="s">
        <v>11351</v>
      </c>
      <c r="P9400" t="s">
        <v>11352</v>
      </c>
      <c r="R9400" t="s">
        <v>11353</v>
      </c>
      <c r="S9400">
        <f>IF(SalesData[[#This Row],[Return Status]]="Returned",1,0)</f>
        <v>0</v>
      </c>
      <c r="T9400">
        <v>2081.52</v>
      </c>
      <c r="U9400" s="2">
        <f>EOMONTH(SalesData[[#This Row],[Order Date]],0)</f>
        <v>45291</v>
      </c>
      <c r="V9400" s="9" t="str">
        <f>"Q"&amp;INT((MONTH(SalesData[[#This Row],[Order Date]])+2)/3)&amp;"-"&amp;YEAR(SalesData[[#This Row],[Order Date]])</f>
        <v>Q4-2023</v>
      </c>
    </row>
    <row r="9401" spans="1:22" x14ac:dyDescent="0.35">
      <c r="A9401" t="s">
        <v>9542</v>
      </c>
      <c r="B9401" s="1">
        <v>45263</v>
      </c>
      <c r="C9401" t="s">
        <v>205</v>
      </c>
      <c r="D9401" t="s">
        <v>39</v>
      </c>
      <c r="E9401">
        <v>4853700489</v>
      </c>
      <c r="F9401" t="s">
        <v>120</v>
      </c>
      <c r="G9401" t="s">
        <v>141</v>
      </c>
      <c r="H9401" t="s">
        <v>121</v>
      </c>
      <c r="I9401" t="s">
        <v>17</v>
      </c>
      <c r="J9401" t="s">
        <v>42</v>
      </c>
      <c r="K9401">
        <v>2837.81</v>
      </c>
      <c r="L9401">
        <v>782.84</v>
      </c>
      <c r="M9401" t="s">
        <v>43</v>
      </c>
      <c r="N9401">
        <v>0.27586061082313501</v>
      </c>
      <c r="O9401" t="s">
        <v>11351</v>
      </c>
      <c r="P9401" t="s">
        <v>11354</v>
      </c>
      <c r="R9401" t="s">
        <v>11353</v>
      </c>
      <c r="S9401">
        <f>IF(SalesData[[#This Row],[Return Status]]="Returned",1,0)</f>
        <v>0</v>
      </c>
      <c r="T9401">
        <v>2793.38</v>
      </c>
      <c r="U9401" s="2">
        <f>EOMONTH(SalesData[[#This Row],[Order Date]],0)</f>
        <v>45291</v>
      </c>
      <c r="V9401" s="9" t="str">
        <f>"Q"&amp;INT((MONTH(SalesData[[#This Row],[Order Date]])+2)/3)&amp;"-"&amp;YEAR(SalesData[[#This Row],[Order Date]])</f>
        <v>Q4-2023</v>
      </c>
    </row>
    <row r="9402" spans="1:22" x14ac:dyDescent="0.35">
      <c r="A9402" t="s">
        <v>9543</v>
      </c>
      <c r="B9402" s="1">
        <v>45282</v>
      </c>
      <c r="C9402" t="s">
        <v>139</v>
      </c>
      <c r="D9402" t="s">
        <v>13</v>
      </c>
      <c r="E9402">
        <v>3563088505</v>
      </c>
      <c r="F9402" t="s">
        <v>88</v>
      </c>
      <c r="G9402" t="s">
        <v>89</v>
      </c>
      <c r="H9402" t="s">
        <v>90</v>
      </c>
      <c r="I9402" t="s">
        <v>31</v>
      </c>
      <c r="J9402" t="s">
        <v>65</v>
      </c>
      <c r="K9402">
        <v>4429.95</v>
      </c>
      <c r="L9402">
        <v>1121.52</v>
      </c>
      <c r="M9402" t="s">
        <v>65</v>
      </c>
      <c r="N9402">
        <v>0.25316764297565397</v>
      </c>
      <c r="O9402" t="s">
        <v>11351</v>
      </c>
      <c r="P9402" t="s">
        <v>11354</v>
      </c>
      <c r="R9402" t="s">
        <v>11353</v>
      </c>
      <c r="S9402">
        <f>IF(SalesData[[#This Row],[Return Status]]="Returned",1,0)</f>
        <v>0</v>
      </c>
      <c r="T9402">
        <v>207.68</v>
      </c>
      <c r="U9402" s="2">
        <f>EOMONTH(SalesData[[#This Row],[Order Date]],0)</f>
        <v>45291</v>
      </c>
      <c r="V9402" s="9" t="str">
        <f>"Q"&amp;INT((MONTH(SalesData[[#This Row],[Order Date]])+2)/3)&amp;"-"&amp;YEAR(SalesData[[#This Row],[Order Date]])</f>
        <v>Q4-2023</v>
      </c>
    </row>
    <row r="9403" spans="1:22" x14ac:dyDescent="0.35">
      <c r="A9403" t="s">
        <v>9544</v>
      </c>
      <c r="B9403" s="1">
        <v>45282</v>
      </c>
      <c r="C9403" t="s">
        <v>26</v>
      </c>
      <c r="D9403" t="s">
        <v>72</v>
      </c>
      <c r="E9403">
        <v>6388387361</v>
      </c>
      <c r="F9403" t="s">
        <v>152</v>
      </c>
      <c r="G9403" t="s">
        <v>23</v>
      </c>
      <c r="H9403" t="s">
        <v>24</v>
      </c>
      <c r="I9403" t="s">
        <v>17</v>
      </c>
      <c r="J9403" t="s">
        <v>62</v>
      </c>
      <c r="K9403">
        <v>3067.76</v>
      </c>
      <c r="L9403">
        <v>648.16</v>
      </c>
      <c r="M9403" t="s">
        <v>62</v>
      </c>
      <c r="N9403">
        <v>0.21128119539990101</v>
      </c>
      <c r="O9403" t="s">
        <v>11351</v>
      </c>
      <c r="P9403" t="s">
        <v>11354</v>
      </c>
      <c r="R9403" t="s">
        <v>11353</v>
      </c>
      <c r="S9403">
        <f>IF(SalesData[[#This Row],[Return Status]]="Returned",1,0)</f>
        <v>0</v>
      </c>
      <c r="T9403">
        <v>2821.33</v>
      </c>
      <c r="U9403" s="2">
        <f>EOMONTH(SalesData[[#This Row],[Order Date]],0)</f>
        <v>45291</v>
      </c>
      <c r="V9403" s="9" t="str">
        <f>"Q"&amp;INT((MONTH(SalesData[[#This Row],[Order Date]])+2)/3)&amp;"-"&amp;YEAR(SalesData[[#This Row],[Order Date]])</f>
        <v>Q4-2023</v>
      </c>
    </row>
    <row r="9404" spans="1:22" x14ac:dyDescent="0.35">
      <c r="A9404" t="s">
        <v>9545</v>
      </c>
      <c r="B9404" s="1">
        <v>45277</v>
      </c>
      <c r="C9404" t="s">
        <v>106</v>
      </c>
      <c r="D9404" t="s">
        <v>99</v>
      </c>
      <c r="E9404">
        <v>3087335292</v>
      </c>
      <c r="F9404" t="s">
        <v>172</v>
      </c>
      <c r="G9404" t="s">
        <v>141</v>
      </c>
      <c r="H9404" t="s">
        <v>11357</v>
      </c>
      <c r="I9404" t="s">
        <v>17</v>
      </c>
      <c r="J9404" t="s">
        <v>65</v>
      </c>
      <c r="K9404">
        <v>2265.44</v>
      </c>
      <c r="L9404">
        <v>301.17</v>
      </c>
      <c r="M9404" t="s">
        <v>65</v>
      </c>
      <c r="N9404">
        <v>0.13294106222190799</v>
      </c>
      <c r="O9404" t="s">
        <v>11351</v>
      </c>
      <c r="P9404" t="s">
        <v>11352</v>
      </c>
      <c r="R9404" t="s">
        <v>11353</v>
      </c>
      <c r="S9404">
        <f>IF(SalesData[[#This Row],[Return Status]]="Returned",1,0)</f>
        <v>0</v>
      </c>
      <c r="T9404">
        <v>2793.38</v>
      </c>
      <c r="U9404" s="2">
        <f>EOMONTH(SalesData[[#This Row],[Order Date]],0)</f>
        <v>45291</v>
      </c>
      <c r="V9404" s="9" t="str">
        <f>"Q"&amp;INT((MONTH(SalesData[[#This Row],[Order Date]])+2)/3)&amp;"-"&amp;YEAR(SalesData[[#This Row],[Order Date]])</f>
        <v>Q4-2023</v>
      </c>
    </row>
    <row r="9405" spans="1:22" x14ac:dyDescent="0.35">
      <c r="A9405" t="s">
        <v>9546</v>
      </c>
      <c r="B9405" s="1">
        <v>45269</v>
      </c>
      <c r="C9405" t="s">
        <v>162</v>
      </c>
      <c r="D9405" t="s">
        <v>39</v>
      </c>
      <c r="E9405">
        <v>4022975888</v>
      </c>
      <c r="F9405" t="s">
        <v>58</v>
      </c>
      <c r="G9405" t="s">
        <v>59</v>
      </c>
      <c r="H9405" t="s">
        <v>60</v>
      </c>
      <c r="I9405" t="s">
        <v>31</v>
      </c>
      <c r="J9405" t="s">
        <v>43</v>
      </c>
      <c r="K9405">
        <v>119.36</v>
      </c>
      <c r="L9405">
        <v>35.729999999999997</v>
      </c>
      <c r="M9405" t="s">
        <v>43</v>
      </c>
      <c r="N9405">
        <v>0.29934651474530799</v>
      </c>
      <c r="O9405" t="s">
        <v>11361</v>
      </c>
      <c r="P9405" t="s">
        <v>11354</v>
      </c>
      <c r="Q9405" t="s">
        <v>11369</v>
      </c>
      <c r="R9405" t="s">
        <v>11360</v>
      </c>
      <c r="S9405">
        <f>IF(SalesData[[#This Row],[Return Status]]="Returned",1,0)</f>
        <v>1</v>
      </c>
      <c r="T9405">
        <v>2183.56</v>
      </c>
      <c r="U9405" s="2">
        <f>EOMONTH(SalesData[[#This Row],[Order Date]],0)</f>
        <v>45291</v>
      </c>
      <c r="V9405" s="9" t="str">
        <f>"Q"&amp;INT((MONTH(SalesData[[#This Row],[Order Date]])+2)/3)&amp;"-"&amp;YEAR(SalesData[[#This Row],[Order Date]])</f>
        <v>Q4-2023</v>
      </c>
    </row>
    <row r="9406" spans="1:22" x14ac:dyDescent="0.35">
      <c r="A9406" t="s">
        <v>9547</v>
      </c>
      <c r="B9406" s="1">
        <v>45263</v>
      </c>
      <c r="C9406" t="s">
        <v>57</v>
      </c>
      <c r="D9406" t="s">
        <v>80</v>
      </c>
      <c r="E9406">
        <v>1092586080</v>
      </c>
      <c r="F9406" t="s">
        <v>206</v>
      </c>
      <c r="G9406" t="s">
        <v>89</v>
      </c>
      <c r="H9406" t="s">
        <v>90</v>
      </c>
      <c r="I9406" t="s">
        <v>31</v>
      </c>
      <c r="J9406" t="s">
        <v>19</v>
      </c>
      <c r="K9406">
        <v>4934.3500000000004</v>
      </c>
      <c r="L9406">
        <v>217.41</v>
      </c>
      <c r="M9406" t="s">
        <v>19</v>
      </c>
      <c r="N9406">
        <v>4.4060514556121901E-2</v>
      </c>
      <c r="O9406" t="s">
        <v>11351</v>
      </c>
      <c r="P9406" t="s">
        <v>11356</v>
      </c>
      <c r="R9406" t="s">
        <v>11353</v>
      </c>
      <c r="S9406">
        <f>IF(SalesData[[#This Row],[Return Status]]="Returned",1,0)</f>
        <v>0</v>
      </c>
      <c r="T9406">
        <v>207.68</v>
      </c>
      <c r="U9406" s="2">
        <f>EOMONTH(SalesData[[#This Row],[Order Date]],0)</f>
        <v>45291</v>
      </c>
      <c r="V9406" s="9" t="str">
        <f>"Q"&amp;INT((MONTH(SalesData[[#This Row],[Order Date]])+2)/3)&amp;"-"&amp;YEAR(SalesData[[#This Row],[Order Date]])</f>
        <v>Q4-2023</v>
      </c>
    </row>
    <row r="9407" spans="1:22" x14ac:dyDescent="0.35">
      <c r="A9407" t="s">
        <v>9548</v>
      </c>
      <c r="B9407" s="1">
        <v>45272</v>
      </c>
      <c r="C9407" t="s">
        <v>21</v>
      </c>
      <c r="D9407" t="s">
        <v>46</v>
      </c>
      <c r="E9407">
        <v>6951601975</v>
      </c>
      <c r="F9407" t="s">
        <v>387</v>
      </c>
      <c r="G9407" t="s">
        <v>89</v>
      </c>
      <c r="H9407" t="s">
        <v>90</v>
      </c>
      <c r="I9407" t="s">
        <v>31</v>
      </c>
      <c r="J9407" t="s">
        <v>19</v>
      </c>
      <c r="K9407">
        <v>329.76</v>
      </c>
      <c r="L9407">
        <v>63.14</v>
      </c>
      <c r="M9407" t="s">
        <v>19</v>
      </c>
      <c r="N9407">
        <v>0.191472586123241</v>
      </c>
      <c r="O9407" t="s">
        <v>11361</v>
      </c>
      <c r="P9407" t="s">
        <v>11352</v>
      </c>
      <c r="R9407" t="s">
        <v>11353</v>
      </c>
      <c r="S9407">
        <f>IF(SalesData[[#This Row],[Return Status]]="Returned",1,0)</f>
        <v>0</v>
      </c>
      <c r="T9407">
        <v>207.68</v>
      </c>
      <c r="U9407" s="2">
        <f>EOMONTH(SalesData[[#This Row],[Order Date]],0)</f>
        <v>45291</v>
      </c>
      <c r="V9407" s="9" t="str">
        <f>"Q"&amp;INT((MONTH(SalesData[[#This Row],[Order Date]])+2)/3)&amp;"-"&amp;YEAR(SalesData[[#This Row],[Order Date]])</f>
        <v>Q4-2023</v>
      </c>
    </row>
    <row r="9408" spans="1:22" x14ac:dyDescent="0.35">
      <c r="A9408" t="s">
        <v>9549</v>
      </c>
      <c r="B9408" s="1">
        <v>45269</v>
      </c>
      <c r="C9408" t="s">
        <v>162</v>
      </c>
      <c r="D9408" t="s">
        <v>27</v>
      </c>
      <c r="E9408">
        <v>295738293</v>
      </c>
      <c r="F9408" t="s">
        <v>68</v>
      </c>
      <c r="G9408" t="s">
        <v>69</v>
      </c>
      <c r="H9408" t="s">
        <v>41</v>
      </c>
      <c r="I9408" t="s">
        <v>31</v>
      </c>
      <c r="J9408" t="s">
        <v>61</v>
      </c>
      <c r="K9408">
        <v>949.24</v>
      </c>
      <c r="L9408">
        <v>113.61</v>
      </c>
      <c r="M9408" t="s">
        <v>62</v>
      </c>
      <c r="N9408">
        <v>0.1196852218617</v>
      </c>
      <c r="O9408" t="s">
        <v>11355</v>
      </c>
      <c r="P9408" t="s">
        <v>11352</v>
      </c>
      <c r="R9408" t="s">
        <v>11353</v>
      </c>
      <c r="S9408">
        <f>IF(SalesData[[#This Row],[Return Status]]="Returned",1,0)</f>
        <v>0</v>
      </c>
      <c r="T9408">
        <v>2081.52</v>
      </c>
      <c r="U9408" s="2">
        <f>EOMONTH(SalesData[[#This Row],[Order Date]],0)</f>
        <v>45291</v>
      </c>
      <c r="V9408" s="9" t="str">
        <f>"Q"&amp;INT((MONTH(SalesData[[#This Row],[Order Date]])+2)/3)&amp;"-"&amp;YEAR(SalesData[[#This Row],[Order Date]])</f>
        <v>Q4-2023</v>
      </c>
    </row>
    <row r="9409" spans="1:22" x14ac:dyDescent="0.35">
      <c r="A9409" t="s">
        <v>9550</v>
      </c>
      <c r="B9409" s="1">
        <v>45275</v>
      </c>
      <c r="C9409" t="s">
        <v>184</v>
      </c>
      <c r="D9409" t="s">
        <v>99</v>
      </c>
      <c r="E9409">
        <v>816852773</v>
      </c>
      <c r="F9409" t="s">
        <v>292</v>
      </c>
      <c r="G9409" t="s">
        <v>69</v>
      </c>
      <c r="H9409" t="s">
        <v>41</v>
      </c>
      <c r="I9409" t="s">
        <v>31</v>
      </c>
      <c r="J9409" t="s">
        <v>61</v>
      </c>
      <c r="K9409">
        <v>3621.98</v>
      </c>
      <c r="L9409">
        <v>753.67</v>
      </c>
      <c r="M9409" t="s">
        <v>62</v>
      </c>
      <c r="N9409">
        <v>0.20808231961523799</v>
      </c>
      <c r="O9409" t="s">
        <v>11351</v>
      </c>
      <c r="P9409" t="s">
        <v>11354</v>
      </c>
      <c r="R9409" t="s">
        <v>11353</v>
      </c>
      <c r="S9409">
        <f>IF(SalesData[[#This Row],[Return Status]]="Returned",1,0)</f>
        <v>0</v>
      </c>
      <c r="T9409">
        <v>2081.52</v>
      </c>
      <c r="U9409" s="2">
        <f>EOMONTH(SalesData[[#This Row],[Order Date]],0)</f>
        <v>45291</v>
      </c>
      <c r="V9409" s="9" t="str">
        <f>"Q"&amp;INT((MONTH(SalesData[[#This Row],[Order Date]])+2)/3)&amp;"-"&amp;YEAR(SalesData[[#This Row],[Order Date]])</f>
        <v>Q4-2023</v>
      </c>
    </row>
    <row r="9410" spans="1:22" x14ac:dyDescent="0.35">
      <c r="A9410" t="s">
        <v>9551</v>
      </c>
      <c r="B9410" s="1">
        <v>45277</v>
      </c>
      <c r="C9410" t="s">
        <v>97</v>
      </c>
      <c r="D9410" t="s">
        <v>13</v>
      </c>
      <c r="E9410">
        <v>4738850710</v>
      </c>
      <c r="F9410" t="s">
        <v>114</v>
      </c>
      <c r="G9410" t="s">
        <v>59</v>
      </c>
      <c r="H9410" t="s">
        <v>60</v>
      </c>
      <c r="I9410" t="s">
        <v>31</v>
      </c>
      <c r="J9410" t="s">
        <v>43</v>
      </c>
      <c r="K9410">
        <v>3202.33</v>
      </c>
      <c r="L9410">
        <v>458.5</v>
      </c>
      <c r="M9410" t="s">
        <v>43</v>
      </c>
      <c r="N9410">
        <v>0.143176999247423</v>
      </c>
      <c r="O9410" t="s">
        <v>11351</v>
      </c>
      <c r="P9410" t="s">
        <v>11352</v>
      </c>
      <c r="R9410" t="s">
        <v>11353</v>
      </c>
      <c r="S9410">
        <f>IF(SalesData[[#This Row],[Return Status]]="Returned",1,0)</f>
        <v>0</v>
      </c>
      <c r="T9410">
        <v>2183.56</v>
      </c>
      <c r="U9410" s="2">
        <f>EOMONTH(SalesData[[#This Row],[Order Date]],0)</f>
        <v>45291</v>
      </c>
      <c r="V9410" s="9" t="str">
        <f>"Q"&amp;INT((MONTH(SalesData[[#This Row],[Order Date]])+2)/3)&amp;"-"&amp;YEAR(SalesData[[#This Row],[Order Date]])</f>
        <v>Q4-2023</v>
      </c>
    </row>
    <row r="9411" spans="1:22" x14ac:dyDescent="0.35">
      <c r="A9411" t="s">
        <v>9552</v>
      </c>
      <c r="B9411" s="1">
        <v>45288</v>
      </c>
      <c r="C9411" t="s">
        <v>92</v>
      </c>
      <c r="D9411" t="s">
        <v>39</v>
      </c>
      <c r="E9411">
        <v>3432092981</v>
      </c>
      <c r="F9411" t="s">
        <v>116</v>
      </c>
      <c r="G9411" t="s">
        <v>74</v>
      </c>
      <c r="H9411" t="s">
        <v>11357</v>
      </c>
      <c r="I9411" t="s">
        <v>36</v>
      </c>
      <c r="J9411" t="s">
        <v>62</v>
      </c>
      <c r="K9411">
        <v>3673.75</v>
      </c>
      <c r="L9411">
        <v>570.25</v>
      </c>
      <c r="M9411" t="s">
        <v>62</v>
      </c>
      <c r="N9411">
        <v>0.155222864920041</v>
      </c>
      <c r="O9411" t="s">
        <v>11351</v>
      </c>
      <c r="P9411" t="s">
        <v>11352</v>
      </c>
      <c r="R9411" t="s">
        <v>11353</v>
      </c>
      <c r="S9411">
        <f>IF(SalesData[[#This Row],[Return Status]]="Returned",1,0)</f>
        <v>0</v>
      </c>
      <c r="T9411">
        <v>2420.2800000000002</v>
      </c>
      <c r="U9411" s="2">
        <f>EOMONTH(SalesData[[#This Row],[Order Date]],0)</f>
        <v>45291</v>
      </c>
      <c r="V9411" s="9" t="str">
        <f>"Q"&amp;INT((MONTH(SalesData[[#This Row],[Order Date]])+2)/3)&amp;"-"&amp;YEAR(SalesData[[#This Row],[Order Date]])</f>
        <v>Q4-2023</v>
      </c>
    </row>
    <row r="9412" spans="1:22" x14ac:dyDescent="0.35">
      <c r="A9412" t="s">
        <v>9553</v>
      </c>
      <c r="B9412" s="1">
        <v>45275</v>
      </c>
      <c r="C9412" t="s">
        <v>52</v>
      </c>
      <c r="D9412" t="s">
        <v>99</v>
      </c>
      <c r="E9412">
        <v>2217647608</v>
      </c>
      <c r="F9412" t="s">
        <v>222</v>
      </c>
      <c r="G9412" t="s">
        <v>164</v>
      </c>
      <c r="H9412" t="s">
        <v>165</v>
      </c>
      <c r="I9412" t="s">
        <v>36</v>
      </c>
      <c r="J9412" t="s">
        <v>19</v>
      </c>
      <c r="K9412">
        <v>4047.14</v>
      </c>
      <c r="L9412">
        <v>462.28</v>
      </c>
      <c r="M9412" t="s">
        <v>19</v>
      </c>
      <c r="N9412">
        <v>0.11422387167234101</v>
      </c>
      <c r="O9412" t="s">
        <v>11351</v>
      </c>
      <c r="P9412" t="s">
        <v>11352</v>
      </c>
      <c r="R9412" t="s">
        <v>11353</v>
      </c>
      <c r="S9412">
        <f>IF(SalesData[[#This Row],[Return Status]]="Returned",1,0)</f>
        <v>0</v>
      </c>
      <c r="U9412" s="2">
        <f>EOMONTH(SalesData[[#This Row],[Order Date]],0)</f>
        <v>45291</v>
      </c>
      <c r="V9412" s="9" t="str">
        <f>"Q"&amp;INT((MONTH(SalesData[[#This Row],[Order Date]])+2)/3)&amp;"-"&amp;YEAR(SalesData[[#This Row],[Order Date]])</f>
        <v>Q4-2023</v>
      </c>
    </row>
    <row r="9413" spans="1:22" x14ac:dyDescent="0.35">
      <c r="A9413" t="s">
        <v>9554</v>
      </c>
      <c r="B9413" s="1">
        <v>45280</v>
      </c>
      <c r="C9413" t="s">
        <v>113</v>
      </c>
      <c r="D9413" t="s">
        <v>99</v>
      </c>
      <c r="E9413">
        <v>740661086</v>
      </c>
      <c r="F9413" t="s">
        <v>73</v>
      </c>
      <c r="G9413" t="s">
        <v>74</v>
      </c>
      <c r="H9413" t="s">
        <v>11357</v>
      </c>
      <c r="I9413" t="s">
        <v>36</v>
      </c>
      <c r="J9413" t="s">
        <v>19</v>
      </c>
      <c r="K9413">
        <v>3861.56</v>
      </c>
      <c r="L9413">
        <v>1066.93</v>
      </c>
      <c r="M9413" t="s">
        <v>19</v>
      </c>
      <c r="N9413">
        <v>0.27629507245776302</v>
      </c>
      <c r="O9413" t="s">
        <v>11351</v>
      </c>
      <c r="P9413" t="s">
        <v>11354</v>
      </c>
      <c r="Q9413" t="s">
        <v>11373</v>
      </c>
      <c r="R9413" t="s">
        <v>11360</v>
      </c>
      <c r="S9413">
        <f>IF(SalesData[[#This Row],[Return Status]]="Returned",1,0)</f>
        <v>1</v>
      </c>
      <c r="T9413">
        <v>2420.2800000000002</v>
      </c>
      <c r="U9413" s="2">
        <f>EOMONTH(SalesData[[#This Row],[Order Date]],0)</f>
        <v>45291</v>
      </c>
      <c r="V9413" s="9" t="str">
        <f>"Q"&amp;INT((MONTH(SalesData[[#This Row],[Order Date]])+2)/3)&amp;"-"&amp;YEAR(SalesData[[#This Row],[Order Date]])</f>
        <v>Q4-2023</v>
      </c>
    </row>
    <row r="9414" spans="1:22" x14ac:dyDescent="0.35">
      <c r="A9414" t="s">
        <v>9555</v>
      </c>
      <c r="B9414" s="1">
        <v>45276</v>
      </c>
      <c r="C9414" t="s">
        <v>12</v>
      </c>
      <c r="D9414" t="s">
        <v>72</v>
      </c>
      <c r="E9414">
        <v>763156588</v>
      </c>
      <c r="F9414" t="s">
        <v>292</v>
      </c>
      <c r="G9414" t="s">
        <v>69</v>
      </c>
      <c r="H9414" t="s">
        <v>41</v>
      </c>
      <c r="I9414" t="s">
        <v>31</v>
      </c>
      <c r="J9414" t="s">
        <v>42</v>
      </c>
      <c r="K9414">
        <v>1288.79</v>
      </c>
      <c r="L9414">
        <v>232.71</v>
      </c>
      <c r="M9414" t="s">
        <v>43</v>
      </c>
      <c r="N9414">
        <v>0.18056471574112201</v>
      </c>
      <c r="O9414" t="s">
        <v>11351</v>
      </c>
      <c r="P9414" t="s">
        <v>11352</v>
      </c>
      <c r="R9414" t="s">
        <v>11353</v>
      </c>
      <c r="S9414">
        <f>IF(SalesData[[#This Row],[Return Status]]="Returned",1,0)</f>
        <v>0</v>
      </c>
      <c r="T9414">
        <v>2081.52</v>
      </c>
      <c r="U9414" s="2">
        <f>EOMONTH(SalesData[[#This Row],[Order Date]],0)</f>
        <v>45291</v>
      </c>
      <c r="V9414" s="9" t="str">
        <f>"Q"&amp;INT((MONTH(SalesData[[#This Row],[Order Date]])+2)/3)&amp;"-"&amp;YEAR(SalesData[[#This Row],[Order Date]])</f>
        <v>Q4-2023</v>
      </c>
    </row>
    <row r="9415" spans="1:22" x14ac:dyDescent="0.35">
      <c r="A9415" t="s">
        <v>9556</v>
      </c>
      <c r="B9415" s="1">
        <v>45279</v>
      </c>
      <c r="C9415" t="s">
        <v>49</v>
      </c>
      <c r="D9415" t="s">
        <v>27</v>
      </c>
      <c r="E9415">
        <v>8684237082</v>
      </c>
      <c r="F9415" t="s">
        <v>137</v>
      </c>
      <c r="G9415" t="s">
        <v>34</v>
      </c>
      <c r="H9415" t="s">
        <v>35</v>
      </c>
      <c r="I9415" t="s">
        <v>36</v>
      </c>
      <c r="J9415" t="s">
        <v>19</v>
      </c>
      <c r="K9415">
        <v>4903.18</v>
      </c>
      <c r="L9415">
        <v>448.41</v>
      </c>
      <c r="M9415" t="s">
        <v>19</v>
      </c>
      <c r="N9415">
        <v>9.1452893836244997E-2</v>
      </c>
      <c r="O9415" t="s">
        <v>11351</v>
      </c>
      <c r="P9415" t="s">
        <v>11356</v>
      </c>
      <c r="R9415" t="s">
        <v>11353</v>
      </c>
      <c r="S9415">
        <f>IF(SalesData[[#This Row],[Return Status]]="Returned",1,0)</f>
        <v>0</v>
      </c>
      <c r="U9415" s="2">
        <f>EOMONTH(SalesData[[#This Row],[Order Date]],0)</f>
        <v>45291</v>
      </c>
      <c r="V9415" s="9" t="str">
        <f>"Q"&amp;INT((MONTH(SalesData[[#This Row],[Order Date]])+2)/3)&amp;"-"&amp;YEAR(SalesData[[#This Row],[Order Date]])</f>
        <v>Q4-2023</v>
      </c>
    </row>
    <row r="9416" spans="1:22" x14ac:dyDescent="0.35">
      <c r="A9416" t="s">
        <v>9557</v>
      </c>
      <c r="B9416" s="1">
        <v>45280</v>
      </c>
      <c r="C9416" t="s">
        <v>162</v>
      </c>
      <c r="D9416" t="s">
        <v>13</v>
      </c>
      <c r="E9416">
        <v>5687099609</v>
      </c>
      <c r="F9416" t="s">
        <v>156</v>
      </c>
      <c r="G9416" t="s">
        <v>84</v>
      </c>
      <c r="H9416" t="s">
        <v>85</v>
      </c>
      <c r="I9416" t="s">
        <v>31</v>
      </c>
      <c r="J9416" t="s">
        <v>43</v>
      </c>
      <c r="K9416">
        <v>857.32</v>
      </c>
      <c r="L9416">
        <v>134.27000000000001</v>
      </c>
      <c r="M9416" t="s">
        <v>43</v>
      </c>
      <c r="N9416">
        <v>0.15661596603368599</v>
      </c>
      <c r="O9416" t="s">
        <v>11355</v>
      </c>
      <c r="P9416" t="s">
        <v>11352</v>
      </c>
      <c r="R9416" t="s">
        <v>11353</v>
      </c>
      <c r="S9416">
        <f>IF(SalesData[[#This Row],[Return Status]]="Returned",1,0)</f>
        <v>0</v>
      </c>
      <c r="T9416">
        <v>847.14</v>
      </c>
      <c r="U9416" s="2">
        <f>EOMONTH(SalesData[[#This Row],[Order Date]],0)</f>
        <v>45291</v>
      </c>
      <c r="V9416" s="9" t="str">
        <f>"Q"&amp;INT((MONTH(SalesData[[#This Row],[Order Date]])+2)/3)&amp;"-"&amp;YEAR(SalesData[[#This Row],[Order Date]])</f>
        <v>Q4-2023</v>
      </c>
    </row>
    <row r="9417" spans="1:22" x14ac:dyDescent="0.35">
      <c r="A9417" t="s">
        <v>9558</v>
      </c>
      <c r="B9417" s="1">
        <v>45275</v>
      </c>
      <c r="C9417" t="s">
        <v>111</v>
      </c>
      <c r="D9417" t="s">
        <v>99</v>
      </c>
      <c r="E9417">
        <v>7820120137</v>
      </c>
      <c r="F9417" t="s">
        <v>103</v>
      </c>
      <c r="G9417" t="s">
        <v>23</v>
      </c>
      <c r="H9417" t="s">
        <v>24</v>
      </c>
      <c r="I9417" t="s">
        <v>17</v>
      </c>
      <c r="J9417" t="s">
        <v>65</v>
      </c>
      <c r="K9417">
        <v>607.05999999999995</v>
      </c>
      <c r="L9417">
        <v>150.91999999999999</v>
      </c>
      <c r="M9417" t="s">
        <v>65</v>
      </c>
      <c r="N9417">
        <v>0.24860804533324601</v>
      </c>
      <c r="O9417" t="s">
        <v>11355</v>
      </c>
      <c r="P9417" t="s">
        <v>11354</v>
      </c>
      <c r="R9417" t="s">
        <v>11353</v>
      </c>
      <c r="S9417">
        <f>IF(SalesData[[#This Row],[Return Status]]="Returned",1,0)</f>
        <v>0</v>
      </c>
      <c r="T9417">
        <v>2821.33</v>
      </c>
      <c r="U9417" s="2">
        <f>EOMONTH(SalesData[[#This Row],[Order Date]],0)</f>
        <v>45291</v>
      </c>
      <c r="V9417" s="9" t="str">
        <f>"Q"&amp;INT((MONTH(SalesData[[#This Row],[Order Date]])+2)/3)&amp;"-"&amp;YEAR(SalesData[[#This Row],[Order Date]])</f>
        <v>Q4-2023</v>
      </c>
    </row>
    <row r="9418" spans="1:22" x14ac:dyDescent="0.35">
      <c r="A9418" t="s">
        <v>9559</v>
      </c>
      <c r="B9418" s="1">
        <v>45289</v>
      </c>
      <c r="C9418" t="s">
        <v>94</v>
      </c>
      <c r="D9418" t="s">
        <v>27</v>
      </c>
      <c r="E9418">
        <v>3115018919</v>
      </c>
      <c r="F9418" t="s">
        <v>156</v>
      </c>
      <c r="G9418" t="s">
        <v>84</v>
      </c>
      <c r="H9418" t="s">
        <v>85</v>
      </c>
      <c r="I9418" t="s">
        <v>31</v>
      </c>
      <c r="J9418" t="s">
        <v>19</v>
      </c>
      <c r="K9418">
        <v>1293.31</v>
      </c>
      <c r="L9418">
        <v>148.91</v>
      </c>
      <c r="M9418" t="s">
        <v>19</v>
      </c>
      <c r="N9418">
        <v>0.115138675182284</v>
      </c>
      <c r="O9418" t="s">
        <v>11351</v>
      </c>
      <c r="P9418" t="s">
        <v>11352</v>
      </c>
      <c r="R9418" t="s">
        <v>11353</v>
      </c>
      <c r="S9418">
        <f>IF(SalesData[[#This Row],[Return Status]]="Returned",1,0)</f>
        <v>0</v>
      </c>
      <c r="T9418">
        <v>847.14</v>
      </c>
      <c r="U9418" s="2">
        <f>EOMONTH(SalesData[[#This Row],[Order Date]],0)</f>
        <v>45291</v>
      </c>
      <c r="V9418" s="9" t="str">
        <f>"Q"&amp;INT((MONTH(SalesData[[#This Row],[Order Date]])+2)/3)&amp;"-"&amp;YEAR(SalesData[[#This Row],[Order Date]])</f>
        <v>Q4-2023</v>
      </c>
    </row>
    <row r="9419" spans="1:22" x14ac:dyDescent="0.35">
      <c r="A9419" t="s">
        <v>9560</v>
      </c>
      <c r="B9419" s="1">
        <v>45271</v>
      </c>
      <c r="C9419" t="s">
        <v>52</v>
      </c>
      <c r="D9419" t="s">
        <v>145</v>
      </c>
      <c r="E9419">
        <v>5016922859</v>
      </c>
      <c r="F9419" t="s">
        <v>68</v>
      </c>
      <c r="G9419" t="s">
        <v>69</v>
      </c>
      <c r="H9419" t="s">
        <v>41</v>
      </c>
      <c r="I9419" t="s">
        <v>31</v>
      </c>
      <c r="J9419" t="s">
        <v>61</v>
      </c>
      <c r="K9419">
        <v>2310.37</v>
      </c>
      <c r="L9419">
        <v>651.41999999999996</v>
      </c>
      <c r="M9419" t="s">
        <v>62</v>
      </c>
      <c r="N9419">
        <v>0.28195483840250701</v>
      </c>
      <c r="O9419" t="s">
        <v>11351</v>
      </c>
      <c r="P9419" t="s">
        <v>11354</v>
      </c>
      <c r="R9419" t="s">
        <v>11353</v>
      </c>
      <c r="S9419">
        <f>IF(SalesData[[#This Row],[Return Status]]="Returned",1,0)</f>
        <v>0</v>
      </c>
      <c r="T9419">
        <v>2081.52</v>
      </c>
      <c r="U9419" s="2">
        <f>EOMONTH(SalesData[[#This Row],[Order Date]],0)</f>
        <v>45291</v>
      </c>
      <c r="V9419" s="9" t="str">
        <f>"Q"&amp;INT((MONTH(SalesData[[#This Row],[Order Date]])+2)/3)&amp;"-"&amp;YEAR(SalesData[[#This Row],[Order Date]])</f>
        <v>Q4-2023</v>
      </c>
    </row>
    <row r="9420" spans="1:22" x14ac:dyDescent="0.35">
      <c r="A9420" t="s">
        <v>9561</v>
      </c>
      <c r="B9420" s="1">
        <v>45267</v>
      </c>
      <c r="C9420" t="s">
        <v>194</v>
      </c>
      <c r="D9420" t="s">
        <v>99</v>
      </c>
      <c r="E9420">
        <v>1562060505</v>
      </c>
      <c r="F9420" t="s">
        <v>103</v>
      </c>
      <c r="G9420" t="s">
        <v>11368</v>
      </c>
      <c r="H9420" t="s">
        <v>24</v>
      </c>
      <c r="I9420" t="s">
        <v>17</v>
      </c>
      <c r="J9420" t="s">
        <v>18</v>
      </c>
      <c r="K9420">
        <v>4482.03</v>
      </c>
      <c r="L9420">
        <v>476.18</v>
      </c>
      <c r="M9420" t="s">
        <v>19</v>
      </c>
      <c r="N9420">
        <v>0.106242037648119</v>
      </c>
      <c r="O9420" t="s">
        <v>11351</v>
      </c>
      <c r="P9420" t="s">
        <v>11352</v>
      </c>
      <c r="R9420" t="s">
        <v>11353</v>
      </c>
      <c r="S9420">
        <f>IF(SalesData[[#This Row],[Return Status]]="Returned",1,0)</f>
        <v>0</v>
      </c>
      <c r="U9420" s="2">
        <f>EOMONTH(SalesData[[#This Row],[Order Date]],0)</f>
        <v>45291</v>
      </c>
      <c r="V9420" s="9" t="str">
        <f>"Q"&amp;INT((MONTH(SalesData[[#This Row],[Order Date]])+2)/3)&amp;"-"&amp;YEAR(SalesData[[#This Row],[Order Date]])</f>
        <v>Q4-2023</v>
      </c>
    </row>
    <row r="9421" spans="1:22" x14ac:dyDescent="0.35">
      <c r="A9421" t="s">
        <v>9562</v>
      </c>
      <c r="B9421" s="1">
        <v>45267</v>
      </c>
      <c r="C9421" t="s">
        <v>77</v>
      </c>
      <c r="D9421" t="s">
        <v>80</v>
      </c>
      <c r="E9421">
        <v>9312435938</v>
      </c>
      <c r="F9421" t="s">
        <v>140</v>
      </c>
      <c r="G9421" t="s">
        <v>11367</v>
      </c>
      <c r="H9421" t="s">
        <v>11357</v>
      </c>
      <c r="I9421" t="s">
        <v>17</v>
      </c>
      <c r="J9421" t="s">
        <v>19</v>
      </c>
      <c r="K9421">
        <v>3298.1</v>
      </c>
      <c r="L9421">
        <v>451.52</v>
      </c>
      <c r="M9421" t="s">
        <v>19</v>
      </c>
      <c r="N9421">
        <v>0.13690306540129199</v>
      </c>
      <c r="O9421" t="s">
        <v>11351</v>
      </c>
      <c r="P9421" t="s">
        <v>11352</v>
      </c>
      <c r="R9421" t="s">
        <v>11353</v>
      </c>
      <c r="S9421">
        <f>IF(SalesData[[#This Row],[Return Status]]="Returned",1,0)</f>
        <v>0</v>
      </c>
      <c r="U9421" s="2">
        <f>EOMONTH(SalesData[[#This Row],[Order Date]],0)</f>
        <v>45291</v>
      </c>
      <c r="V9421" s="9" t="str">
        <f>"Q"&amp;INT((MONTH(SalesData[[#This Row],[Order Date]])+2)/3)&amp;"-"&amp;YEAR(SalesData[[#This Row],[Order Date]])</f>
        <v>Q4-2023</v>
      </c>
    </row>
    <row r="9422" spans="1:22" x14ac:dyDescent="0.35">
      <c r="A9422" t="s">
        <v>9563</v>
      </c>
      <c r="B9422" s="1">
        <v>45279</v>
      </c>
      <c r="C9422" t="s">
        <v>132</v>
      </c>
      <c r="D9422" t="s">
        <v>46</v>
      </c>
      <c r="E9422">
        <v>8286250477</v>
      </c>
      <c r="F9422" t="s">
        <v>50</v>
      </c>
      <c r="G9422" t="s">
        <v>34</v>
      </c>
      <c r="H9422" t="s">
        <v>35</v>
      </c>
      <c r="I9422" t="s">
        <v>36</v>
      </c>
      <c r="J9422" t="s">
        <v>65</v>
      </c>
      <c r="K9422">
        <v>1046.92</v>
      </c>
      <c r="L9422">
        <v>127.79</v>
      </c>
      <c r="M9422" t="s">
        <v>65</v>
      </c>
      <c r="N9422">
        <v>0.12206281282237399</v>
      </c>
      <c r="O9422" t="s">
        <v>11351</v>
      </c>
      <c r="P9422" t="s">
        <v>11352</v>
      </c>
      <c r="R9422" t="s">
        <v>11353</v>
      </c>
      <c r="S9422">
        <f>IF(SalesData[[#This Row],[Return Status]]="Returned",1,0)</f>
        <v>0</v>
      </c>
      <c r="U9422" s="2">
        <f>EOMONTH(SalesData[[#This Row],[Order Date]],0)</f>
        <v>45291</v>
      </c>
      <c r="V9422" s="9" t="str">
        <f>"Q"&amp;INT((MONTH(SalesData[[#This Row],[Order Date]])+2)/3)&amp;"-"&amp;YEAR(SalesData[[#This Row],[Order Date]])</f>
        <v>Q4-2023</v>
      </c>
    </row>
    <row r="9423" spans="1:22" x14ac:dyDescent="0.35">
      <c r="A9423" t="s">
        <v>9564</v>
      </c>
      <c r="B9423" s="1">
        <v>45261</v>
      </c>
      <c r="C9423" t="s">
        <v>49</v>
      </c>
      <c r="D9423" t="s">
        <v>99</v>
      </c>
      <c r="E9423">
        <v>9526319882</v>
      </c>
      <c r="F9423" t="s">
        <v>292</v>
      </c>
      <c r="G9423" t="s">
        <v>11387</v>
      </c>
      <c r="H9423" t="s">
        <v>41</v>
      </c>
      <c r="I9423" t="s">
        <v>31</v>
      </c>
      <c r="J9423" t="s">
        <v>19</v>
      </c>
      <c r="K9423">
        <v>1416.39</v>
      </c>
      <c r="L9423">
        <v>112.57</v>
      </c>
      <c r="M9423" t="s">
        <v>19</v>
      </c>
      <c r="N9423">
        <v>7.9476697802159005E-2</v>
      </c>
      <c r="O9423" t="s">
        <v>11351</v>
      </c>
      <c r="P9423" t="s">
        <v>11356</v>
      </c>
      <c r="R9423" t="s">
        <v>11353</v>
      </c>
      <c r="S9423">
        <f>IF(SalesData[[#This Row],[Return Status]]="Returned",1,0)</f>
        <v>0</v>
      </c>
      <c r="U9423" s="2">
        <f>EOMONTH(SalesData[[#This Row],[Order Date]],0)</f>
        <v>45291</v>
      </c>
      <c r="V9423" s="9" t="str">
        <f>"Q"&amp;INT((MONTH(SalesData[[#This Row],[Order Date]])+2)/3)&amp;"-"&amp;YEAR(SalesData[[#This Row],[Order Date]])</f>
        <v>Q4-2023</v>
      </c>
    </row>
    <row r="9424" spans="1:22" x14ac:dyDescent="0.35">
      <c r="A9424" t="s">
        <v>9565</v>
      </c>
      <c r="B9424" s="1">
        <v>45276</v>
      </c>
      <c r="C9424" t="s">
        <v>188</v>
      </c>
      <c r="D9424" t="s">
        <v>145</v>
      </c>
      <c r="E9424">
        <v>850219322</v>
      </c>
      <c r="F9424" t="s">
        <v>152</v>
      </c>
      <c r="G9424" t="s">
        <v>23</v>
      </c>
      <c r="H9424" t="s">
        <v>24</v>
      </c>
      <c r="I9424" t="s">
        <v>17</v>
      </c>
      <c r="J9424" t="s">
        <v>19</v>
      </c>
      <c r="K9424">
        <v>1398.11</v>
      </c>
      <c r="L9424">
        <v>222.84</v>
      </c>
      <c r="M9424" t="s">
        <v>19</v>
      </c>
      <c r="N9424">
        <v>0.159386600482079</v>
      </c>
      <c r="O9424" t="s">
        <v>11351</v>
      </c>
      <c r="P9424" t="s">
        <v>11352</v>
      </c>
      <c r="R9424" t="s">
        <v>11353</v>
      </c>
      <c r="S9424">
        <f>IF(SalesData[[#This Row],[Return Status]]="Returned",1,0)</f>
        <v>0</v>
      </c>
      <c r="T9424">
        <v>2821.33</v>
      </c>
      <c r="U9424" s="2">
        <f>EOMONTH(SalesData[[#This Row],[Order Date]],0)</f>
        <v>45291</v>
      </c>
      <c r="V9424" s="9" t="str">
        <f>"Q"&amp;INT((MONTH(SalesData[[#This Row],[Order Date]])+2)/3)&amp;"-"&amp;YEAR(SalesData[[#This Row],[Order Date]])</f>
        <v>Q4-2023</v>
      </c>
    </row>
    <row r="9425" spans="1:22" x14ac:dyDescent="0.35">
      <c r="A9425" t="s">
        <v>9566</v>
      </c>
      <c r="B9425" s="1">
        <v>45266</v>
      </c>
      <c r="C9425" t="s">
        <v>45</v>
      </c>
      <c r="D9425" t="s">
        <v>80</v>
      </c>
      <c r="E9425">
        <v>9661067498</v>
      </c>
      <c r="F9425" t="s">
        <v>172</v>
      </c>
      <c r="G9425" t="s">
        <v>141</v>
      </c>
      <c r="H9425" t="s">
        <v>121</v>
      </c>
      <c r="I9425" t="s">
        <v>17</v>
      </c>
      <c r="J9425" t="s">
        <v>42</v>
      </c>
      <c r="K9425">
        <v>446.79</v>
      </c>
      <c r="L9425">
        <v>133.01</v>
      </c>
      <c r="M9425" t="s">
        <v>43</v>
      </c>
      <c r="N9425">
        <v>0.29770138096197302</v>
      </c>
      <c r="O9425" t="s">
        <v>11361</v>
      </c>
      <c r="P9425" t="s">
        <v>11354</v>
      </c>
      <c r="R9425" t="s">
        <v>11353</v>
      </c>
      <c r="S9425">
        <f>IF(SalesData[[#This Row],[Return Status]]="Returned",1,0)</f>
        <v>0</v>
      </c>
      <c r="T9425">
        <v>2793.38</v>
      </c>
      <c r="U9425" s="2">
        <f>EOMONTH(SalesData[[#This Row],[Order Date]],0)</f>
        <v>45291</v>
      </c>
      <c r="V9425" s="9" t="str">
        <f>"Q"&amp;INT((MONTH(SalesData[[#This Row],[Order Date]])+2)/3)&amp;"-"&amp;YEAR(SalesData[[#This Row],[Order Date]])</f>
        <v>Q4-2023</v>
      </c>
    </row>
    <row r="9426" spans="1:22" x14ac:dyDescent="0.35">
      <c r="A9426" t="s">
        <v>9567</v>
      </c>
      <c r="B9426" s="1">
        <v>45266</v>
      </c>
      <c r="C9426" t="s">
        <v>97</v>
      </c>
      <c r="D9426" t="s">
        <v>27</v>
      </c>
      <c r="E9426">
        <v>6363952787</v>
      </c>
      <c r="F9426" t="s">
        <v>50</v>
      </c>
      <c r="G9426" t="s">
        <v>11382</v>
      </c>
      <c r="H9426" t="s">
        <v>35</v>
      </c>
      <c r="I9426" t="s">
        <v>36</v>
      </c>
      <c r="J9426" t="s">
        <v>42</v>
      </c>
      <c r="K9426">
        <v>4355.76</v>
      </c>
      <c r="L9426">
        <v>869.8</v>
      </c>
      <c r="M9426" t="s">
        <v>43</v>
      </c>
      <c r="N9426">
        <v>0.19968960640623001</v>
      </c>
      <c r="O9426" t="s">
        <v>11351</v>
      </c>
      <c r="P9426" t="s">
        <v>11352</v>
      </c>
      <c r="R9426" t="s">
        <v>11353</v>
      </c>
      <c r="S9426">
        <f>IF(SalesData[[#This Row],[Return Status]]="Returned",1,0)</f>
        <v>0</v>
      </c>
      <c r="U9426" s="2">
        <f>EOMONTH(SalesData[[#This Row],[Order Date]],0)</f>
        <v>45291</v>
      </c>
      <c r="V9426" s="9" t="str">
        <f>"Q"&amp;INT((MONTH(SalesData[[#This Row],[Order Date]])+2)/3)&amp;"-"&amp;YEAR(SalesData[[#This Row],[Order Date]])</f>
        <v>Q4-2023</v>
      </c>
    </row>
    <row r="9427" spans="1:22" x14ac:dyDescent="0.35">
      <c r="A9427" t="s">
        <v>9568</v>
      </c>
      <c r="B9427" s="1">
        <v>45276</v>
      </c>
      <c r="C9427" t="s">
        <v>149</v>
      </c>
      <c r="D9427" t="s">
        <v>145</v>
      </c>
      <c r="E9427">
        <v>8876137286</v>
      </c>
      <c r="F9427" t="s">
        <v>95</v>
      </c>
      <c r="G9427" t="s">
        <v>59</v>
      </c>
      <c r="H9427" t="s">
        <v>60</v>
      </c>
      <c r="I9427" t="s">
        <v>31</v>
      </c>
      <c r="J9427" t="s">
        <v>42</v>
      </c>
      <c r="K9427">
        <v>906.32</v>
      </c>
      <c r="L9427">
        <v>127.89</v>
      </c>
      <c r="M9427" t="s">
        <v>43</v>
      </c>
      <c r="N9427">
        <v>0.141109100538441</v>
      </c>
      <c r="O9427" t="s">
        <v>11355</v>
      </c>
      <c r="P9427" t="s">
        <v>11352</v>
      </c>
      <c r="R9427" t="s">
        <v>11353</v>
      </c>
      <c r="S9427">
        <f>IF(SalesData[[#This Row],[Return Status]]="Returned",1,0)</f>
        <v>0</v>
      </c>
      <c r="T9427">
        <v>2183.56</v>
      </c>
      <c r="U9427" s="2">
        <f>EOMONTH(SalesData[[#This Row],[Order Date]],0)</f>
        <v>45291</v>
      </c>
      <c r="V9427" s="9" t="str">
        <f>"Q"&amp;INT((MONTH(SalesData[[#This Row],[Order Date]])+2)/3)&amp;"-"&amp;YEAR(SalesData[[#This Row],[Order Date]])</f>
        <v>Q4-2023</v>
      </c>
    </row>
    <row r="9428" spans="1:22" x14ac:dyDescent="0.35">
      <c r="A9428" t="s">
        <v>9569</v>
      </c>
      <c r="B9428" s="1">
        <v>45273</v>
      </c>
      <c r="C9428" t="s">
        <v>26</v>
      </c>
      <c r="D9428" t="s">
        <v>99</v>
      </c>
      <c r="E9428">
        <v>2964211459</v>
      </c>
      <c r="F9428" t="s">
        <v>172</v>
      </c>
      <c r="G9428" t="s">
        <v>141</v>
      </c>
      <c r="H9428" t="s">
        <v>11357</v>
      </c>
      <c r="I9428" t="s">
        <v>17</v>
      </c>
      <c r="J9428" t="s">
        <v>42</v>
      </c>
      <c r="K9428">
        <v>1432.21</v>
      </c>
      <c r="L9428">
        <v>80.77</v>
      </c>
      <c r="M9428" t="s">
        <v>43</v>
      </c>
      <c r="N9428">
        <v>5.63953610154935E-2</v>
      </c>
      <c r="O9428" t="s">
        <v>11351</v>
      </c>
      <c r="P9428" t="s">
        <v>11356</v>
      </c>
      <c r="R9428" t="s">
        <v>11353</v>
      </c>
      <c r="S9428">
        <f>IF(SalesData[[#This Row],[Return Status]]="Returned",1,0)</f>
        <v>0</v>
      </c>
      <c r="T9428">
        <v>2793.38</v>
      </c>
      <c r="U9428" s="2">
        <f>EOMONTH(SalesData[[#This Row],[Order Date]],0)</f>
        <v>45291</v>
      </c>
      <c r="V9428" s="9" t="str">
        <f>"Q"&amp;INT((MONTH(SalesData[[#This Row],[Order Date]])+2)/3)&amp;"-"&amp;YEAR(SalesData[[#This Row],[Order Date]])</f>
        <v>Q4-2023</v>
      </c>
    </row>
    <row r="9429" spans="1:22" x14ac:dyDescent="0.35">
      <c r="A9429" t="s">
        <v>9570</v>
      </c>
      <c r="B9429" s="1">
        <v>45288</v>
      </c>
      <c r="C9429" t="s">
        <v>162</v>
      </c>
      <c r="D9429" t="s">
        <v>13</v>
      </c>
      <c r="E9429">
        <v>6957392388</v>
      </c>
      <c r="F9429" t="s">
        <v>78</v>
      </c>
      <c r="G9429" t="s">
        <v>15</v>
      </c>
      <c r="H9429" t="s">
        <v>11357</v>
      </c>
      <c r="I9429" t="s">
        <v>17</v>
      </c>
      <c r="J9429" t="s">
        <v>42</v>
      </c>
      <c r="K9429">
        <v>265.81</v>
      </c>
      <c r="L9429">
        <v>59.14</v>
      </c>
      <c r="M9429" t="s">
        <v>43</v>
      </c>
      <c r="N9429">
        <v>0.22248974831646701</v>
      </c>
      <c r="O9429" t="s">
        <v>11361</v>
      </c>
      <c r="P9429" t="s">
        <v>11354</v>
      </c>
      <c r="R9429" t="s">
        <v>11353</v>
      </c>
      <c r="S9429">
        <f>IF(SalesData[[#This Row],[Return Status]]="Returned",1,0)</f>
        <v>0</v>
      </c>
      <c r="T9429">
        <v>2085.91</v>
      </c>
      <c r="U9429" s="2">
        <f>EOMONTH(SalesData[[#This Row],[Order Date]],0)</f>
        <v>45291</v>
      </c>
      <c r="V9429" s="9" t="str">
        <f>"Q"&amp;INT((MONTH(SalesData[[#This Row],[Order Date]])+2)/3)&amp;"-"&amp;YEAR(SalesData[[#This Row],[Order Date]])</f>
        <v>Q4-2023</v>
      </c>
    </row>
    <row r="9430" spans="1:22" x14ac:dyDescent="0.35">
      <c r="A9430" t="s">
        <v>9571</v>
      </c>
      <c r="B9430" s="1">
        <v>45268</v>
      </c>
      <c r="C9430" t="s">
        <v>139</v>
      </c>
      <c r="D9430" t="s">
        <v>72</v>
      </c>
      <c r="E9430">
        <v>5191842228</v>
      </c>
      <c r="F9430" t="s">
        <v>58</v>
      </c>
      <c r="G9430" t="s">
        <v>59</v>
      </c>
      <c r="H9430" t="s">
        <v>60</v>
      </c>
      <c r="I9430" t="s">
        <v>31</v>
      </c>
      <c r="J9430" t="s">
        <v>62</v>
      </c>
      <c r="K9430">
        <v>644.84</v>
      </c>
      <c r="L9430">
        <v>100.76</v>
      </c>
      <c r="M9430" t="s">
        <v>62</v>
      </c>
      <c r="N9430">
        <v>0.156255815396067</v>
      </c>
      <c r="O9430" t="s">
        <v>11355</v>
      </c>
      <c r="P9430" t="s">
        <v>11352</v>
      </c>
      <c r="R9430" t="s">
        <v>11353</v>
      </c>
      <c r="S9430">
        <f>IF(SalesData[[#This Row],[Return Status]]="Returned",1,0)</f>
        <v>0</v>
      </c>
      <c r="T9430">
        <v>2183.56</v>
      </c>
      <c r="U9430" s="2">
        <f>EOMONTH(SalesData[[#This Row],[Order Date]],0)</f>
        <v>45291</v>
      </c>
      <c r="V9430" s="9" t="str">
        <f>"Q"&amp;INT((MONTH(SalesData[[#This Row],[Order Date]])+2)/3)&amp;"-"&amp;YEAR(SalesData[[#This Row],[Order Date]])</f>
        <v>Q4-2023</v>
      </c>
    </row>
    <row r="9431" spans="1:22" x14ac:dyDescent="0.35">
      <c r="A9431" t="s">
        <v>9572</v>
      </c>
      <c r="B9431" s="1">
        <v>45261</v>
      </c>
      <c r="C9431" t="s">
        <v>52</v>
      </c>
      <c r="D9431" t="s">
        <v>72</v>
      </c>
      <c r="E9431">
        <v>1815586352</v>
      </c>
      <c r="F9431" t="s">
        <v>156</v>
      </c>
      <c r="G9431" t="s">
        <v>84</v>
      </c>
      <c r="H9431" t="s">
        <v>85</v>
      </c>
      <c r="I9431" t="s">
        <v>31</v>
      </c>
      <c r="J9431" t="s">
        <v>65</v>
      </c>
      <c r="K9431">
        <v>1301.0999999999999</v>
      </c>
      <c r="L9431">
        <v>96.53</v>
      </c>
      <c r="M9431" t="s">
        <v>65</v>
      </c>
      <c r="N9431">
        <v>7.4191069095380799E-2</v>
      </c>
      <c r="O9431" t="s">
        <v>11351</v>
      </c>
      <c r="P9431" t="s">
        <v>11356</v>
      </c>
      <c r="R9431" t="s">
        <v>11353</v>
      </c>
      <c r="S9431">
        <f>IF(SalesData[[#This Row],[Return Status]]="Returned",1,0)</f>
        <v>0</v>
      </c>
      <c r="T9431">
        <v>847.14</v>
      </c>
      <c r="U9431" s="2">
        <f>EOMONTH(SalesData[[#This Row],[Order Date]],0)</f>
        <v>45291</v>
      </c>
      <c r="V9431" s="9" t="str">
        <f>"Q"&amp;INT((MONTH(SalesData[[#This Row],[Order Date]])+2)/3)&amp;"-"&amp;YEAR(SalesData[[#This Row],[Order Date]])</f>
        <v>Q4-2023</v>
      </c>
    </row>
    <row r="9432" spans="1:22" x14ac:dyDescent="0.35">
      <c r="A9432" t="s">
        <v>9573</v>
      </c>
      <c r="B9432" s="1">
        <v>45270</v>
      </c>
      <c r="C9432" t="s">
        <v>26</v>
      </c>
      <c r="D9432" t="s">
        <v>27</v>
      </c>
      <c r="E9432">
        <v>8726012288</v>
      </c>
      <c r="F9432" t="s">
        <v>73</v>
      </c>
      <c r="G9432" t="s">
        <v>74</v>
      </c>
      <c r="H9432" t="s">
        <v>75</v>
      </c>
      <c r="I9432" t="s">
        <v>36</v>
      </c>
      <c r="J9432" t="s">
        <v>18</v>
      </c>
      <c r="K9432">
        <v>4666.17</v>
      </c>
      <c r="L9432">
        <v>296.77999999999997</v>
      </c>
      <c r="M9432" t="s">
        <v>19</v>
      </c>
      <c r="N9432">
        <v>6.3602483407162597E-2</v>
      </c>
      <c r="O9432" t="s">
        <v>11351</v>
      </c>
      <c r="P9432" t="s">
        <v>11356</v>
      </c>
      <c r="Q9432" t="s">
        <v>11363</v>
      </c>
      <c r="R9432" t="s">
        <v>11360</v>
      </c>
      <c r="S9432">
        <f>IF(SalesData[[#This Row],[Return Status]]="Returned",1,0)</f>
        <v>1</v>
      </c>
      <c r="T9432">
        <v>2420.2800000000002</v>
      </c>
      <c r="U9432" s="2">
        <f>EOMONTH(SalesData[[#This Row],[Order Date]],0)</f>
        <v>45291</v>
      </c>
      <c r="V9432" s="9" t="str">
        <f>"Q"&amp;INT((MONTH(SalesData[[#This Row],[Order Date]])+2)/3)&amp;"-"&amp;YEAR(SalesData[[#This Row],[Order Date]])</f>
        <v>Q4-2023</v>
      </c>
    </row>
    <row r="9433" spans="1:22" x14ac:dyDescent="0.35">
      <c r="A9433" t="s">
        <v>9574</v>
      </c>
      <c r="B9433" s="1">
        <v>45275</v>
      </c>
      <c r="C9433" t="s">
        <v>52</v>
      </c>
      <c r="D9433" t="s">
        <v>39</v>
      </c>
      <c r="E9433">
        <v>5249008206</v>
      </c>
      <c r="F9433" t="s">
        <v>68</v>
      </c>
      <c r="G9433" t="s">
        <v>11358</v>
      </c>
      <c r="H9433" t="s">
        <v>41</v>
      </c>
      <c r="I9433" t="s">
        <v>31</v>
      </c>
      <c r="J9433" t="s">
        <v>18</v>
      </c>
      <c r="K9433">
        <v>245.85</v>
      </c>
      <c r="L9433">
        <v>63.3</v>
      </c>
      <c r="M9433" t="s">
        <v>19</v>
      </c>
      <c r="N9433">
        <v>0.257474069554606</v>
      </c>
      <c r="O9433" t="s">
        <v>11361</v>
      </c>
      <c r="P9433" t="s">
        <v>11354</v>
      </c>
      <c r="R9433" t="s">
        <v>11353</v>
      </c>
      <c r="S9433">
        <f>IF(SalesData[[#This Row],[Return Status]]="Returned",1,0)</f>
        <v>0</v>
      </c>
      <c r="U9433" s="2">
        <f>EOMONTH(SalesData[[#This Row],[Order Date]],0)</f>
        <v>45291</v>
      </c>
      <c r="V9433" s="9" t="str">
        <f>"Q"&amp;INT((MONTH(SalesData[[#This Row],[Order Date]])+2)/3)&amp;"-"&amp;YEAR(SalesData[[#This Row],[Order Date]])</f>
        <v>Q4-2023</v>
      </c>
    </row>
    <row r="9434" spans="1:22" x14ac:dyDescent="0.35">
      <c r="A9434" t="s">
        <v>9575</v>
      </c>
      <c r="B9434" s="1">
        <v>45286</v>
      </c>
      <c r="C9434" t="s">
        <v>87</v>
      </c>
      <c r="D9434" t="s">
        <v>145</v>
      </c>
      <c r="E9434">
        <v>3154205263</v>
      </c>
      <c r="F9434" t="s">
        <v>64</v>
      </c>
      <c r="G9434" t="s">
        <v>15</v>
      </c>
      <c r="H9434" t="s">
        <v>11357</v>
      </c>
      <c r="I9434" t="s">
        <v>17</v>
      </c>
      <c r="J9434" t="s">
        <v>61</v>
      </c>
      <c r="K9434">
        <v>4885.8999999999996</v>
      </c>
      <c r="L9434">
        <v>678.91</v>
      </c>
      <c r="M9434" t="s">
        <v>62</v>
      </c>
      <c r="N9434">
        <v>0.13895290529892099</v>
      </c>
      <c r="O9434" t="s">
        <v>11351</v>
      </c>
      <c r="P9434" t="s">
        <v>11352</v>
      </c>
      <c r="R9434" t="s">
        <v>11353</v>
      </c>
      <c r="S9434">
        <f>IF(SalesData[[#This Row],[Return Status]]="Returned",1,0)</f>
        <v>0</v>
      </c>
      <c r="T9434">
        <v>2085.91</v>
      </c>
      <c r="U9434" s="2">
        <f>EOMONTH(SalesData[[#This Row],[Order Date]],0)</f>
        <v>45291</v>
      </c>
      <c r="V9434" s="9" t="str">
        <f>"Q"&amp;INT((MONTH(SalesData[[#This Row],[Order Date]])+2)/3)&amp;"-"&amp;YEAR(SalesData[[#This Row],[Order Date]])</f>
        <v>Q4-2023</v>
      </c>
    </row>
    <row r="9435" spans="1:22" x14ac:dyDescent="0.35">
      <c r="A9435" t="s">
        <v>9576</v>
      </c>
      <c r="B9435" s="1">
        <v>45276</v>
      </c>
      <c r="C9435" t="s">
        <v>106</v>
      </c>
      <c r="D9435" t="s">
        <v>39</v>
      </c>
      <c r="E9435">
        <v>8982245635</v>
      </c>
      <c r="F9435" t="s">
        <v>58</v>
      </c>
      <c r="G9435" t="s">
        <v>59</v>
      </c>
      <c r="H9435" t="s">
        <v>60</v>
      </c>
      <c r="I9435" t="s">
        <v>31</v>
      </c>
      <c r="J9435" t="s">
        <v>19</v>
      </c>
      <c r="K9435">
        <v>1564.31</v>
      </c>
      <c r="L9435">
        <v>422.2</v>
      </c>
      <c r="M9435" t="s">
        <v>19</v>
      </c>
      <c r="N9435">
        <v>0.26989535322282698</v>
      </c>
      <c r="O9435" t="s">
        <v>11351</v>
      </c>
      <c r="P9435" t="s">
        <v>11354</v>
      </c>
      <c r="R9435" t="s">
        <v>11353</v>
      </c>
      <c r="S9435">
        <f>IF(SalesData[[#This Row],[Return Status]]="Returned",1,0)</f>
        <v>0</v>
      </c>
      <c r="T9435">
        <v>2183.56</v>
      </c>
      <c r="U9435" s="2">
        <f>EOMONTH(SalesData[[#This Row],[Order Date]],0)</f>
        <v>45291</v>
      </c>
      <c r="V9435" s="9" t="str">
        <f>"Q"&amp;INT((MONTH(SalesData[[#This Row],[Order Date]])+2)/3)&amp;"-"&amp;YEAR(SalesData[[#This Row],[Order Date]])</f>
        <v>Q4-2023</v>
      </c>
    </row>
    <row r="9436" spans="1:22" x14ac:dyDescent="0.35">
      <c r="A9436" t="s">
        <v>9577</v>
      </c>
      <c r="B9436" s="1">
        <v>45271</v>
      </c>
      <c r="C9436" t="s">
        <v>188</v>
      </c>
      <c r="D9436" t="s">
        <v>27</v>
      </c>
      <c r="E9436">
        <v>6822992638</v>
      </c>
      <c r="F9436" t="s">
        <v>312</v>
      </c>
      <c r="G9436" t="s">
        <v>141</v>
      </c>
      <c r="H9436" t="s">
        <v>121</v>
      </c>
      <c r="I9436" t="s">
        <v>17</v>
      </c>
      <c r="J9436" t="s">
        <v>61</v>
      </c>
      <c r="K9436">
        <v>707.7</v>
      </c>
      <c r="L9436">
        <v>130.33000000000001</v>
      </c>
      <c r="M9436" t="s">
        <v>62</v>
      </c>
      <c r="N9436">
        <v>0.18415995478309999</v>
      </c>
      <c r="O9436" t="s">
        <v>11355</v>
      </c>
      <c r="P9436" t="s">
        <v>11352</v>
      </c>
      <c r="Q9436" t="s">
        <v>11359</v>
      </c>
      <c r="R9436" t="s">
        <v>11360</v>
      </c>
      <c r="S9436">
        <f>IF(SalesData[[#This Row],[Return Status]]="Returned",1,0)</f>
        <v>1</v>
      </c>
      <c r="T9436">
        <v>2793.38</v>
      </c>
      <c r="U9436" s="2">
        <f>EOMONTH(SalesData[[#This Row],[Order Date]],0)</f>
        <v>45291</v>
      </c>
      <c r="V9436" s="9" t="str">
        <f>"Q"&amp;INT((MONTH(SalesData[[#This Row],[Order Date]])+2)/3)&amp;"-"&amp;YEAR(SalesData[[#This Row],[Order Date]])</f>
        <v>Q4-2023</v>
      </c>
    </row>
    <row r="9437" spans="1:22" x14ac:dyDescent="0.35">
      <c r="A9437" t="s">
        <v>9578</v>
      </c>
      <c r="B9437" s="1">
        <v>45288</v>
      </c>
      <c r="C9437" t="s">
        <v>49</v>
      </c>
      <c r="D9437" t="s">
        <v>80</v>
      </c>
      <c r="E9437">
        <v>680295733</v>
      </c>
      <c r="F9437" t="s">
        <v>133</v>
      </c>
      <c r="G9437" t="s">
        <v>89</v>
      </c>
      <c r="H9437" t="s">
        <v>90</v>
      </c>
      <c r="I9437" t="s">
        <v>31</v>
      </c>
      <c r="J9437" t="s">
        <v>65</v>
      </c>
      <c r="K9437">
        <v>4485.88</v>
      </c>
      <c r="L9437">
        <v>1043.0899999999999</v>
      </c>
      <c r="M9437" t="s">
        <v>65</v>
      </c>
      <c r="N9437">
        <v>0.232527397077051</v>
      </c>
      <c r="O9437" t="s">
        <v>11351</v>
      </c>
      <c r="P9437" t="s">
        <v>11354</v>
      </c>
      <c r="R9437" t="s">
        <v>11353</v>
      </c>
      <c r="S9437">
        <f>IF(SalesData[[#This Row],[Return Status]]="Returned",1,0)</f>
        <v>0</v>
      </c>
      <c r="T9437">
        <v>207.68</v>
      </c>
      <c r="U9437" s="2">
        <f>EOMONTH(SalesData[[#This Row],[Order Date]],0)</f>
        <v>45291</v>
      </c>
      <c r="V9437" s="9" t="str">
        <f>"Q"&amp;INT((MONTH(SalesData[[#This Row],[Order Date]])+2)/3)&amp;"-"&amp;YEAR(SalesData[[#This Row],[Order Date]])</f>
        <v>Q4-2023</v>
      </c>
    </row>
    <row r="9438" spans="1:22" x14ac:dyDescent="0.35">
      <c r="A9438" t="s">
        <v>9579</v>
      </c>
      <c r="B9438" s="1">
        <v>45261</v>
      </c>
      <c r="C9438" t="s">
        <v>87</v>
      </c>
      <c r="D9438" t="s">
        <v>27</v>
      </c>
      <c r="E9438">
        <v>2700604906</v>
      </c>
      <c r="F9438" t="s">
        <v>22</v>
      </c>
      <c r="G9438" t="s">
        <v>23</v>
      </c>
      <c r="H9438" t="s">
        <v>24</v>
      </c>
      <c r="I9438" t="s">
        <v>17</v>
      </c>
      <c r="J9438" t="s">
        <v>19</v>
      </c>
      <c r="K9438">
        <v>3993.66</v>
      </c>
      <c r="L9438">
        <v>1111.57</v>
      </c>
      <c r="M9438" t="s">
        <v>19</v>
      </c>
      <c r="N9438">
        <v>0.27833365884927602</v>
      </c>
      <c r="O9438" t="s">
        <v>11351</v>
      </c>
      <c r="P9438" t="s">
        <v>11354</v>
      </c>
      <c r="R9438" t="s">
        <v>11353</v>
      </c>
      <c r="S9438">
        <f>IF(SalesData[[#This Row],[Return Status]]="Returned",1,0)</f>
        <v>0</v>
      </c>
      <c r="T9438">
        <v>2821.33</v>
      </c>
      <c r="U9438" s="2">
        <f>EOMONTH(SalesData[[#This Row],[Order Date]],0)</f>
        <v>45291</v>
      </c>
      <c r="V9438" s="9" t="str">
        <f>"Q"&amp;INT((MONTH(SalesData[[#This Row],[Order Date]])+2)/3)&amp;"-"&amp;YEAR(SalesData[[#This Row],[Order Date]])</f>
        <v>Q4-2023</v>
      </c>
    </row>
    <row r="9439" spans="1:22" x14ac:dyDescent="0.35">
      <c r="A9439" t="s">
        <v>9580</v>
      </c>
      <c r="B9439" s="1">
        <v>45272</v>
      </c>
      <c r="C9439" t="s">
        <v>176</v>
      </c>
      <c r="D9439" t="s">
        <v>72</v>
      </c>
      <c r="E9439">
        <v>1310892696</v>
      </c>
      <c r="F9439" t="s">
        <v>103</v>
      </c>
      <c r="G9439" t="s">
        <v>23</v>
      </c>
      <c r="H9439" t="s">
        <v>24</v>
      </c>
      <c r="I9439" t="s">
        <v>17</v>
      </c>
      <c r="J9439" t="s">
        <v>43</v>
      </c>
      <c r="K9439">
        <v>4896</v>
      </c>
      <c r="L9439">
        <v>1044.55</v>
      </c>
      <c r="M9439" t="s">
        <v>43</v>
      </c>
      <c r="N9439">
        <v>0.21334763071895399</v>
      </c>
      <c r="O9439" t="s">
        <v>11351</v>
      </c>
      <c r="P9439" t="s">
        <v>11354</v>
      </c>
      <c r="R9439" t="s">
        <v>11353</v>
      </c>
      <c r="S9439">
        <f>IF(SalesData[[#This Row],[Return Status]]="Returned",1,0)</f>
        <v>0</v>
      </c>
      <c r="T9439">
        <v>2821.33</v>
      </c>
      <c r="U9439" s="2">
        <f>EOMONTH(SalesData[[#This Row],[Order Date]],0)</f>
        <v>45291</v>
      </c>
      <c r="V9439" s="9" t="str">
        <f>"Q"&amp;INT((MONTH(SalesData[[#This Row],[Order Date]])+2)/3)&amp;"-"&amp;YEAR(SalesData[[#This Row],[Order Date]])</f>
        <v>Q4-2023</v>
      </c>
    </row>
    <row r="9440" spans="1:22" x14ac:dyDescent="0.35">
      <c r="A9440" t="s">
        <v>9581</v>
      </c>
      <c r="B9440" s="1">
        <v>45263</v>
      </c>
      <c r="C9440" t="s">
        <v>21</v>
      </c>
      <c r="D9440" t="s">
        <v>46</v>
      </c>
      <c r="E9440">
        <v>1279744514</v>
      </c>
      <c r="F9440" t="s">
        <v>387</v>
      </c>
      <c r="G9440" t="s">
        <v>89</v>
      </c>
      <c r="H9440" t="s">
        <v>90</v>
      </c>
      <c r="I9440" t="s">
        <v>31</v>
      </c>
      <c r="J9440" t="s">
        <v>61</v>
      </c>
      <c r="K9440">
        <v>1251.8399999999999</v>
      </c>
      <c r="L9440">
        <v>197.17</v>
      </c>
      <c r="M9440" t="s">
        <v>62</v>
      </c>
      <c r="N9440">
        <v>0.157504153885481</v>
      </c>
      <c r="O9440" t="s">
        <v>11351</v>
      </c>
      <c r="P9440" t="s">
        <v>11352</v>
      </c>
      <c r="R9440" t="s">
        <v>11353</v>
      </c>
      <c r="S9440">
        <f>IF(SalesData[[#This Row],[Return Status]]="Returned",1,0)</f>
        <v>0</v>
      </c>
      <c r="T9440">
        <v>207.68</v>
      </c>
      <c r="U9440" s="2">
        <f>EOMONTH(SalesData[[#This Row],[Order Date]],0)</f>
        <v>45291</v>
      </c>
      <c r="V9440" s="9" t="str">
        <f>"Q"&amp;INT((MONTH(SalesData[[#This Row],[Order Date]])+2)/3)&amp;"-"&amp;YEAR(SalesData[[#This Row],[Order Date]])</f>
        <v>Q4-2023</v>
      </c>
    </row>
    <row r="9441" spans="1:22" x14ac:dyDescent="0.35">
      <c r="A9441" t="s">
        <v>9582</v>
      </c>
      <c r="B9441" s="1">
        <v>45275</v>
      </c>
      <c r="C9441" t="s">
        <v>87</v>
      </c>
      <c r="D9441" t="s">
        <v>72</v>
      </c>
      <c r="E9441">
        <v>3479446197</v>
      </c>
      <c r="F9441" t="s">
        <v>185</v>
      </c>
      <c r="G9441" t="s">
        <v>164</v>
      </c>
      <c r="H9441" t="s">
        <v>11357</v>
      </c>
      <c r="I9441" t="s">
        <v>36</v>
      </c>
      <c r="J9441" t="s">
        <v>43</v>
      </c>
      <c r="K9441">
        <v>2377.5300000000002</v>
      </c>
      <c r="L9441">
        <v>420.34</v>
      </c>
      <c r="M9441" t="s">
        <v>43</v>
      </c>
      <c r="N9441">
        <v>0.17679692790416901</v>
      </c>
      <c r="O9441" t="s">
        <v>11351</v>
      </c>
      <c r="P9441" t="s">
        <v>11352</v>
      </c>
      <c r="R9441" t="s">
        <v>11353</v>
      </c>
      <c r="S9441">
        <f>IF(SalesData[[#This Row],[Return Status]]="Returned",1,0)</f>
        <v>0</v>
      </c>
      <c r="U9441" s="2">
        <f>EOMONTH(SalesData[[#This Row],[Order Date]],0)</f>
        <v>45291</v>
      </c>
      <c r="V9441" s="9" t="str">
        <f>"Q"&amp;INT((MONTH(SalesData[[#This Row],[Order Date]])+2)/3)&amp;"-"&amp;YEAR(SalesData[[#This Row],[Order Date]])</f>
        <v>Q4-2023</v>
      </c>
    </row>
    <row r="9442" spans="1:22" x14ac:dyDescent="0.35">
      <c r="A9442" t="s">
        <v>9583</v>
      </c>
      <c r="B9442" s="1">
        <v>45275</v>
      </c>
      <c r="C9442" t="s">
        <v>87</v>
      </c>
      <c r="D9442" t="s">
        <v>13</v>
      </c>
      <c r="E9442">
        <v>3541248544</v>
      </c>
      <c r="F9442" t="s">
        <v>357</v>
      </c>
      <c r="G9442" t="s">
        <v>164</v>
      </c>
      <c r="H9442" t="s">
        <v>165</v>
      </c>
      <c r="I9442" t="s">
        <v>36</v>
      </c>
      <c r="J9442" t="s">
        <v>19</v>
      </c>
      <c r="K9442">
        <v>4087.95</v>
      </c>
      <c r="L9442">
        <v>473.43</v>
      </c>
      <c r="M9442" t="s">
        <v>19</v>
      </c>
      <c r="N9442">
        <v>0.11581110336476701</v>
      </c>
      <c r="O9442" t="s">
        <v>11351</v>
      </c>
      <c r="P9442" t="s">
        <v>11352</v>
      </c>
      <c r="R9442" t="s">
        <v>11353</v>
      </c>
      <c r="S9442">
        <f>IF(SalesData[[#This Row],[Return Status]]="Returned",1,0)</f>
        <v>0</v>
      </c>
      <c r="U9442" s="2">
        <f>EOMONTH(SalesData[[#This Row],[Order Date]],0)</f>
        <v>45291</v>
      </c>
      <c r="V9442" s="9" t="str">
        <f>"Q"&amp;INT((MONTH(SalesData[[#This Row],[Order Date]])+2)/3)&amp;"-"&amp;YEAR(SalesData[[#This Row],[Order Date]])</f>
        <v>Q4-2023</v>
      </c>
    </row>
    <row r="9443" spans="1:22" x14ac:dyDescent="0.35">
      <c r="A9443" t="s">
        <v>9584</v>
      </c>
      <c r="B9443" s="1">
        <v>45273</v>
      </c>
      <c r="C9443" t="s">
        <v>21</v>
      </c>
      <c r="D9443" t="s">
        <v>13</v>
      </c>
      <c r="E9443">
        <v>2148405480</v>
      </c>
      <c r="F9443" t="s">
        <v>107</v>
      </c>
      <c r="G9443" t="s">
        <v>15</v>
      </c>
      <c r="H9443" t="s">
        <v>16</v>
      </c>
      <c r="I9443" t="s">
        <v>17</v>
      </c>
      <c r="J9443" t="s">
        <v>18</v>
      </c>
      <c r="K9443">
        <v>1183.04</v>
      </c>
      <c r="L9443">
        <v>320.19</v>
      </c>
      <c r="M9443" t="s">
        <v>19</v>
      </c>
      <c r="N9443">
        <v>0.27065018934271001</v>
      </c>
      <c r="O9443" t="s">
        <v>11351</v>
      </c>
      <c r="P9443" t="s">
        <v>11354</v>
      </c>
      <c r="R9443" t="s">
        <v>11353</v>
      </c>
      <c r="S9443">
        <f>IF(SalesData[[#This Row],[Return Status]]="Returned",1,0)</f>
        <v>0</v>
      </c>
      <c r="T9443">
        <v>2085.91</v>
      </c>
      <c r="U9443" s="2">
        <f>EOMONTH(SalesData[[#This Row],[Order Date]],0)</f>
        <v>45291</v>
      </c>
      <c r="V9443" s="9" t="str">
        <f>"Q"&amp;INT((MONTH(SalesData[[#This Row],[Order Date]])+2)/3)&amp;"-"&amp;YEAR(SalesData[[#This Row],[Order Date]])</f>
        <v>Q4-2023</v>
      </c>
    </row>
    <row r="9444" spans="1:22" x14ac:dyDescent="0.35">
      <c r="A9444" t="s">
        <v>9585</v>
      </c>
      <c r="B9444" s="1">
        <v>45272</v>
      </c>
      <c r="C9444" t="s">
        <v>49</v>
      </c>
      <c r="D9444" t="s">
        <v>27</v>
      </c>
      <c r="E9444">
        <v>5740563598</v>
      </c>
      <c r="F9444" t="s">
        <v>357</v>
      </c>
      <c r="G9444" t="s">
        <v>164</v>
      </c>
      <c r="H9444" t="s">
        <v>165</v>
      </c>
      <c r="I9444" t="s">
        <v>36</v>
      </c>
      <c r="J9444" t="s">
        <v>19</v>
      </c>
      <c r="K9444">
        <v>3402.69</v>
      </c>
      <c r="L9444">
        <v>142.22999999999999</v>
      </c>
      <c r="M9444" t="s">
        <v>19</v>
      </c>
      <c r="N9444">
        <v>4.1799282332507501E-2</v>
      </c>
      <c r="O9444" t="s">
        <v>11351</v>
      </c>
      <c r="P9444" t="s">
        <v>11356</v>
      </c>
      <c r="R9444" t="s">
        <v>11353</v>
      </c>
      <c r="S9444">
        <f>IF(SalesData[[#This Row],[Return Status]]="Returned",1,0)</f>
        <v>0</v>
      </c>
      <c r="U9444" s="2">
        <f>EOMONTH(SalesData[[#This Row],[Order Date]],0)</f>
        <v>45291</v>
      </c>
      <c r="V9444" s="9" t="str">
        <f>"Q"&amp;INT((MONTH(SalesData[[#This Row],[Order Date]])+2)/3)&amp;"-"&amp;YEAR(SalesData[[#This Row],[Order Date]])</f>
        <v>Q4-2023</v>
      </c>
    </row>
    <row r="9445" spans="1:22" x14ac:dyDescent="0.35">
      <c r="A9445" t="s">
        <v>9586</v>
      </c>
      <c r="B9445" s="1">
        <v>45267</v>
      </c>
      <c r="C9445" t="s">
        <v>92</v>
      </c>
      <c r="D9445" t="s">
        <v>27</v>
      </c>
      <c r="E9445">
        <v>4029936375</v>
      </c>
      <c r="F9445" t="s">
        <v>58</v>
      </c>
      <c r="G9445" t="s">
        <v>59</v>
      </c>
      <c r="H9445" t="s">
        <v>60</v>
      </c>
      <c r="I9445" t="s">
        <v>31</v>
      </c>
      <c r="J9445" t="s">
        <v>43</v>
      </c>
      <c r="K9445">
        <v>1578.89</v>
      </c>
      <c r="L9445">
        <v>304.76</v>
      </c>
      <c r="M9445" t="s">
        <v>43</v>
      </c>
      <c r="N9445">
        <v>0.19302167978769899</v>
      </c>
      <c r="O9445" t="s">
        <v>11351</v>
      </c>
      <c r="P9445" t="s">
        <v>11352</v>
      </c>
      <c r="Q9445" t="s">
        <v>11359</v>
      </c>
      <c r="R9445" t="s">
        <v>11360</v>
      </c>
      <c r="S9445">
        <f>IF(SalesData[[#This Row],[Return Status]]="Returned",1,0)</f>
        <v>1</v>
      </c>
      <c r="T9445">
        <v>2183.56</v>
      </c>
      <c r="U9445" s="2">
        <f>EOMONTH(SalesData[[#This Row],[Order Date]],0)</f>
        <v>45291</v>
      </c>
      <c r="V9445" s="9" t="str">
        <f>"Q"&amp;INT((MONTH(SalesData[[#This Row],[Order Date]])+2)/3)&amp;"-"&amp;YEAR(SalesData[[#This Row],[Order Date]])</f>
        <v>Q4-2023</v>
      </c>
    </row>
    <row r="9446" spans="1:22" x14ac:dyDescent="0.35">
      <c r="A9446" t="s">
        <v>9587</v>
      </c>
      <c r="B9446" s="1">
        <v>45279</v>
      </c>
      <c r="C9446" t="s">
        <v>149</v>
      </c>
      <c r="D9446" t="s">
        <v>39</v>
      </c>
      <c r="E9446">
        <v>8292731247</v>
      </c>
      <c r="F9446" t="s">
        <v>137</v>
      </c>
      <c r="G9446" t="s">
        <v>34</v>
      </c>
      <c r="H9446" t="s">
        <v>35</v>
      </c>
      <c r="I9446" t="s">
        <v>36</v>
      </c>
      <c r="J9446" t="s">
        <v>62</v>
      </c>
      <c r="K9446">
        <v>1245.3599999999999</v>
      </c>
      <c r="L9446">
        <v>335.86</v>
      </c>
      <c r="M9446" t="s">
        <v>62</v>
      </c>
      <c r="N9446">
        <v>0.26968908588681201</v>
      </c>
      <c r="O9446" t="s">
        <v>11351</v>
      </c>
      <c r="P9446" t="s">
        <v>11354</v>
      </c>
      <c r="R9446" t="s">
        <v>11353</v>
      </c>
      <c r="S9446">
        <f>IF(SalesData[[#This Row],[Return Status]]="Returned",1,0)</f>
        <v>0</v>
      </c>
      <c r="U9446" s="2">
        <f>EOMONTH(SalesData[[#This Row],[Order Date]],0)</f>
        <v>45291</v>
      </c>
      <c r="V9446" s="9" t="str">
        <f>"Q"&amp;INT((MONTH(SalesData[[#This Row],[Order Date]])+2)/3)&amp;"-"&amp;YEAR(SalesData[[#This Row],[Order Date]])</f>
        <v>Q4-2023</v>
      </c>
    </row>
    <row r="9447" spans="1:22" x14ac:dyDescent="0.35">
      <c r="A9447" t="s">
        <v>9588</v>
      </c>
      <c r="B9447" s="1">
        <v>45285</v>
      </c>
      <c r="C9447" t="s">
        <v>71</v>
      </c>
      <c r="D9447" t="s">
        <v>39</v>
      </c>
      <c r="E9447">
        <v>2743309004</v>
      </c>
      <c r="F9447" t="s">
        <v>83</v>
      </c>
      <c r="G9447" t="s">
        <v>84</v>
      </c>
      <c r="H9447" t="s">
        <v>85</v>
      </c>
      <c r="I9447" t="s">
        <v>31</v>
      </c>
      <c r="J9447" t="s">
        <v>62</v>
      </c>
      <c r="K9447">
        <v>2543.33</v>
      </c>
      <c r="L9447">
        <v>334.51</v>
      </c>
      <c r="M9447" t="s">
        <v>62</v>
      </c>
      <c r="N9447">
        <v>0.13152441877381199</v>
      </c>
      <c r="O9447" t="s">
        <v>11351</v>
      </c>
      <c r="P9447" t="s">
        <v>11352</v>
      </c>
      <c r="Q9447" t="s">
        <v>11359</v>
      </c>
      <c r="R9447" t="s">
        <v>11360</v>
      </c>
      <c r="S9447">
        <f>IF(SalesData[[#This Row],[Return Status]]="Returned",1,0)</f>
        <v>1</v>
      </c>
      <c r="T9447">
        <v>847.14</v>
      </c>
      <c r="U9447" s="2">
        <f>EOMONTH(SalesData[[#This Row],[Order Date]],0)</f>
        <v>45291</v>
      </c>
      <c r="V9447" s="9" t="str">
        <f>"Q"&amp;INT((MONTH(SalesData[[#This Row],[Order Date]])+2)/3)&amp;"-"&amp;YEAR(SalesData[[#This Row],[Order Date]])</f>
        <v>Q4-2023</v>
      </c>
    </row>
    <row r="9448" spans="1:22" x14ac:dyDescent="0.35">
      <c r="A9448" t="s">
        <v>9589</v>
      </c>
      <c r="B9448" s="1">
        <v>45274</v>
      </c>
      <c r="C9448" t="s">
        <v>26</v>
      </c>
      <c r="D9448" t="s">
        <v>13</v>
      </c>
      <c r="E9448">
        <v>2905652047</v>
      </c>
      <c r="F9448" t="s">
        <v>147</v>
      </c>
      <c r="G9448" t="s">
        <v>84</v>
      </c>
      <c r="H9448" t="s">
        <v>85</v>
      </c>
      <c r="I9448" t="s">
        <v>31</v>
      </c>
      <c r="J9448" t="s">
        <v>65</v>
      </c>
      <c r="K9448">
        <v>422.38</v>
      </c>
      <c r="L9448">
        <v>44.96</v>
      </c>
      <c r="M9448" t="s">
        <v>65</v>
      </c>
      <c r="N9448">
        <v>0.106444433922061</v>
      </c>
      <c r="O9448" t="s">
        <v>11361</v>
      </c>
      <c r="P9448" t="s">
        <v>11352</v>
      </c>
      <c r="R9448" t="s">
        <v>11353</v>
      </c>
      <c r="S9448">
        <f>IF(SalesData[[#This Row],[Return Status]]="Returned",1,0)</f>
        <v>0</v>
      </c>
      <c r="T9448">
        <v>847.14</v>
      </c>
      <c r="U9448" s="2">
        <f>EOMONTH(SalesData[[#This Row],[Order Date]],0)</f>
        <v>45291</v>
      </c>
      <c r="V9448" s="9" t="str">
        <f>"Q"&amp;INT((MONTH(SalesData[[#This Row],[Order Date]])+2)/3)&amp;"-"&amp;YEAR(SalesData[[#This Row],[Order Date]])</f>
        <v>Q4-2023</v>
      </c>
    </row>
    <row r="9449" spans="1:22" x14ac:dyDescent="0.35">
      <c r="A9449" t="s">
        <v>9590</v>
      </c>
      <c r="B9449" s="1">
        <v>45266</v>
      </c>
      <c r="C9449" t="s">
        <v>92</v>
      </c>
      <c r="D9449" t="s">
        <v>13</v>
      </c>
      <c r="E9449">
        <v>9536833803</v>
      </c>
      <c r="F9449" t="s">
        <v>129</v>
      </c>
      <c r="G9449" t="s">
        <v>54</v>
      </c>
      <c r="H9449" t="s">
        <v>11357</v>
      </c>
      <c r="I9449" t="s">
        <v>31</v>
      </c>
      <c r="J9449" t="s">
        <v>62</v>
      </c>
      <c r="K9449">
        <v>3018.99</v>
      </c>
      <c r="L9449">
        <v>245</v>
      </c>
      <c r="M9449" t="s">
        <v>62</v>
      </c>
      <c r="N9449">
        <v>8.11529683768413E-2</v>
      </c>
      <c r="O9449" t="s">
        <v>11351</v>
      </c>
      <c r="P9449" t="s">
        <v>11356</v>
      </c>
      <c r="R9449" t="s">
        <v>11353</v>
      </c>
      <c r="S9449">
        <f>IF(SalesData[[#This Row],[Return Status]]="Returned",1,0)</f>
        <v>0</v>
      </c>
      <c r="U9449" s="2">
        <f>EOMONTH(SalesData[[#This Row],[Order Date]],0)</f>
        <v>45291</v>
      </c>
      <c r="V9449" s="9" t="str">
        <f>"Q"&amp;INT((MONTH(SalesData[[#This Row],[Order Date]])+2)/3)&amp;"-"&amp;YEAR(SalesData[[#This Row],[Order Date]])</f>
        <v>Q4-2023</v>
      </c>
    </row>
    <row r="9450" spans="1:22" x14ac:dyDescent="0.35">
      <c r="A9450" t="s">
        <v>9591</v>
      </c>
      <c r="B9450" s="1">
        <v>45277</v>
      </c>
      <c r="C9450" t="s">
        <v>21</v>
      </c>
      <c r="D9450" t="s">
        <v>72</v>
      </c>
      <c r="E9450">
        <v>3210283797</v>
      </c>
      <c r="F9450" t="s">
        <v>152</v>
      </c>
      <c r="G9450" t="s">
        <v>23</v>
      </c>
      <c r="H9450" t="s">
        <v>24</v>
      </c>
      <c r="I9450" t="s">
        <v>17</v>
      </c>
      <c r="J9450" t="s">
        <v>65</v>
      </c>
      <c r="K9450">
        <v>1830.25</v>
      </c>
      <c r="L9450">
        <v>110.49</v>
      </c>
      <c r="M9450" t="s">
        <v>65</v>
      </c>
      <c r="N9450">
        <v>6.03688020762191E-2</v>
      </c>
      <c r="O9450" t="s">
        <v>11351</v>
      </c>
      <c r="P9450" t="s">
        <v>11356</v>
      </c>
      <c r="R9450" t="s">
        <v>11353</v>
      </c>
      <c r="S9450">
        <f>IF(SalesData[[#This Row],[Return Status]]="Returned",1,0)</f>
        <v>0</v>
      </c>
      <c r="T9450">
        <v>2821.33</v>
      </c>
      <c r="U9450" s="2">
        <f>EOMONTH(SalesData[[#This Row],[Order Date]],0)</f>
        <v>45291</v>
      </c>
      <c r="V9450" s="9" t="str">
        <f>"Q"&amp;INT((MONTH(SalesData[[#This Row],[Order Date]])+2)/3)&amp;"-"&amp;YEAR(SalesData[[#This Row],[Order Date]])</f>
        <v>Q4-2023</v>
      </c>
    </row>
    <row r="9451" spans="1:22" x14ac:dyDescent="0.35">
      <c r="A9451" t="s">
        <v>9592</v>
      </c>
      <c r="B9451" s="1">
        <v>45275</v>
      </c>
      <c r="C9451" t="s">
        <v>38</v>
      </c>
      <c r="D9451" t="s">
        <v>27</v>
      </c>
      <c r="E9451">
        <v>6349303716</v>
      </c>
      <c r="F9451" t="s">
        <v>120</v>
      </c>
      <c r="G9451" t="s">
        <v>11391</v>
      </c>
      <c r="H9451" t="s">
        <v>121</v>
      </c>
      <c r="I9451" t="s">
        <v>17</v>
      </c>
      <c r="J9451" t="s">
        <v>62</v>
      </c>
      <c r="K9451">
        <v>1141.5999999999999</v>
      </c>
      <c r="L9451">
        <v>75.98</v>
      </c>
      <c r="M9451" t="s">
        <v>62</v>
      </c>
      <c r="N9451">
        <v>6.6555711282410598E-2</v>
      </c>
      <c r="O9451" t="s">
        <v>11351</v>
      </c>
      <c r="P9451" t="s">
        <v>11356</v>
      </c>
      <c r="R9451" t="s">
        <v>11353</v>
      </c>
      <c r="S9451">
        <f>IF(SalesData[[#This Row],[Return Status]]="Returned",1,0)</f>
        <v>0</v>
      </c>
      <c r="U9451" s="2">
        <f>EOMONTH(SalesData[[#This Row],[Order Date]],0)</f>
        <v>45291</v>
      </c>
      <c r="V9451" s="9" t="str">
        <f>"Q"&amp;INT((MONTH(SalesData[[#This Row],[Order Date]])+2)/3)&amp;"-"&amp;YEAR(SalesData[[#This Row],[Order Date]])</f>
        <v>Q4-2023</v>
      </c>
    </row>
    <row r="9452" spans="1:22" x14ac:dyDescent="0.35">
      <c r="A9452" t="s">
        <v>9593</v>
      </c>
      <c r="B9452" s="1">
        <v>45264</v>
      </c>
      <c r="C9452" t="s">
        <v>94</v>
      </c>
      <c r="D9452" t="s">
        <v>145</v>
      </c>
      <c r="E9452">
        <v>7841756843</v>
      </c>
      <c r="F9452" t="s">
        <v>172</v>
      </c>
      <c r="G9452" t="s">
        <v>141</v>
      </c>
      <c r="H9452" t="s">
        <v>121</v>
      </c>
      <c r="I9452" t="s">
        <v>17</v>
      </c>
      <c r="J9452" t="s">
        <v>19</v>
      </c>
      <c r="K9452">
        <v>224.8</v>
      </c>
      <c r="L9452">
        <v>41.68</v>
      </c>
      <c r="M9452" t="s">
        <v>19</v>
      </c>
      <c r="N9452">
        <v>0.18540925266903899</v>
      </c>
      <c r="O9452" t="s">
        <v>11361</v>
      </c>
      <c r="P9452" t="s">
        <v>11352</v>
      </c>
      <c r="R9452" t="s">
        <v>11353</v>
      </c>
      <c r="S9452">
        <f>IF(SalesData[[#This Row],[Return Status]]="Returned",1,0)</f>
        <v>0</v>
      </c>
      <c r="T9452">
        <v>2793.38</v>
      </c>
      <c r="U9452" s="2">
        <f>EOMONTH(SalesData[[#This Row],[Order Date]],0)</f>
        <v>45291</v>
      </c>
      <c r="V9452" s="9" t="str">
        <f>"Q"&amp;INT((MONTH(SalesData[[#This Row],[Order Date]])+2)/3)&amp;"-"&amp;YEAR(SalesData[[#This Row],[Order Date]])</f>
        <v>Q4-2023</v>
      </c>
    </row>
    <row r="9453" spans="1:22" x14ac:dyDescent="0.35">
      <c r="A9453" t="s">
        <v>9594</v>
      </c>
      <c r="B9453" s="1">
        <v>45274</v>
      </c>
      <c r="C9453" t="s">
        <v>111</v>
      </c>
      <c r="D9453" t="s">
        <v>46</v>
      </c>
      <c r="E9453">
        <v>5796471607</v>
      </c>
      <c r="F9453" t="s">
        <v>95</v>
      </c>
      <c r="G9453" t="s">
        <v>59</v>
      </c>
      <c r="H9453" t="s">
        <v>60</v>
      </c>
      <c r="I9453" t="s">
        <v>31</v>
      </c>
      <c r="J9453" t="s">
        <v>62</v>
      </c>
      <c r="K9453">
        <v>3169.93</v>
      </c>
      <c r="L9453">
        <v>753.04</v>
      </c>
      <c r="M9453" t="s">
        <v>62</v>
      </c>
      <c r="N9453">
        <v>0.23755729621789801</v>
      </c>
      <c r="O9453" t="s">
        <v>11351</v>
      </c>
      <c r="P9453" t="s">
        <v>11354</v>
      </c>
      <c r="R9453" t="s">
        <v>11353</v>
      </c>
      <c r="S9453">
        <f>IF(SalesData[[#This Row],[Return Status]]="Returned",1,0)</f>
        <v>0</v>
      </c>
      <c r="T9453">
        <v>2183.56</v>
      </c>
      <c r="U9453" s="2">
        <f>EOMONTH(SalesData[[#This Row],[Order Date]],0)</f>
        <v>45291</v>
      </c>
      <c r="V9453" s="9" t="str">
        <f>"Q"&amp;INT((MONTH(SalesData[[#This Row],[Order Date]])+2)/3)&amp;"-"&amp;YEAR(SalesData[[#This Row],[Order Date]])</f>
        <v>Q4-2023</v>
      </c>
    </row>
    <row r="9454" spans="1:22" x14ac:dyDescent="0.35">
      <c r="A9454" t="s">
        <v>9595</v>
      </c>
      <c r="B9454" s="1">
        <v>45266</v>
      </c>
      <c r="C9454" t="s">
        <v>111</v>
      </c>
      <c r="D9454" t="s">
        <v>99</v>
      </c>
      <c r="E9454">
        <v>1004861136</v>
      </c>
      <c r="F9454" t="s">
        <v>116</v>
      </c>
      <c r="G9454" t="s">
        <v>74</v>
      </c>
      <c r="H9454" t="s">
        <v>75</v>
      </c>
      <c r="I9454" t="s">
        <v>36</v>
      </c>
      <c r="J9454" t="s">
        <v>18</v>
      </c>
      <c r="K9454">
        <v>3375.72</v>
      </c>
      <c r="L9454">
        <v>566.22</v>
      </c>
      <c r="M9454" t="s">
        <v>19</v>
      </c>
      <c r="N9454">
        <v>0.16773310582631301</v>
      </c>
      <c r="O9454" t="s">
        <v>11351</v>
      </c>
      <c r="P9454" t="s">
        <v>11352</v>
      </c>
      <c r="R9454" t="s">
        <v>11353</v>
      </c>
      <c r="S9454">
        <f>IF(SalesData[[#This Row],[Return Status]]="Returned",1,0)</f>
        <v>0</v>
      </c>
      <c r="T9454">
        <v>2420.2800000000002</v>
      </c>
      <c r="U9454" s="2">
        <f>EOMONTH(SalesData[[#This Row],[Order Date]],0)</f>
        <v>45291</v>
      </c>
      <c r="V9454" s="9" t="str">
        <f>"Q"&amp;INT((MONTH(SalesData[[#This Row],[Order Date]])+2)/3)&amp;"-"&amp;YEAR(SalesData[[#This Row],[Order Date]])</f>
        <v>Q4-2023</v>
      </c>
    </row>
    <row r="9455" spans="1:22" x14ac:dyDescent="0.35">
      <c r="A9455" t="s">
        <v>9596</v>
      </c>
      <c r="B9455" s="1">
        <v>45272</v>
      </c>
      <c r="C9455" t="s">
        <v>77</v>
      </c>
      <c r="D9455" t="s">
        <v>72</v>
      </c>
      <c r="E9455">
        <v>474521312</v>
      </c>
      <c r="F9455" t="s">
        <v>312</v>
      </c>
      <c r="G9455" t="s">
        <v>141</v>
      </c>
      <c r="H9455" t="s">
        <v>121</v>
      </c>
      <c r="I9455" t="s">
        <v>17</v>
      </c>
      <c r="J9455" t="s">
        <v>18</v>
      </c>
      <c r="K9455">
        <v>4018.06</v>
      </c>
      <c r="L9455">
        <v>513.39</v>
      </c>
      <c r="M9455" t="s">
        <v>19</v>
      </c>
      <c r="N9455">
        <v>0.127770615670249</v>
      </c>
      <c r="O9455" t="s">
        <v>11351</v>
      </c>
      <c r="P9455" t="s">
        <v>11352</v>
      </c>
      <c r="Q9455" t="s">
        <v>11372</v>
      </c>
      <c r="R9455" t="s">
        <v>11360</v>
      </c>
      <c r="S9455">
        <f>IF(SalesData[[#This Row],[Return Status]]="Returned",1,0)</f>
        <v>1</v>
      </c>
      <c r="T9455">
        <v>2793.38</v>
      </c>
      <c r="U9455" s="2">
        <f>EOMONTH(SalesData[[#This Row],[Order Date]],0)</f>
        <v>45291</v>
      </c>
      <c r="V9455" s="9" t="str">
        <f>"Q"&amp;INT((MONTH(SalesData[[#This Row],[Order Date]])+2)/3)&amp;"-"&amp;YEAR(SalesData[[#This Row],[Order Date]])</f>
        <v>Q4-2023</v>
      </c>
    </row>
    <row r="9456" spans="1:22" x14ac:dyDescent="0.35">
      <c r="A9456" t="s">
        <v>9597</v>
      </c>
      <c r="B9456" s="1">
        <v>45281</v>
      </c>
      <c r="C9456" t="s">
        <v>87</v>
      </c>
      <c r="D9456" t="s">
        <v>27</v>
      </c>
      <c r="E9456">
        <v>462895149</v>
      </c>
      <c r="F9456" t="s">
        <v>170</v>
      </c>
      <c r="G9456" t="s">
        <v>69</v>
      </c>
      <c r="H9456" t="s">
        <v>41</v>
      </c>
      <c r="I9456" t="s">
        <v>31</v>
      </c>
      <c r="J9456" t="s">
        <v>43</v>
      </c>
      <c r="K9456">
        <v>3857.83</v>
      </c>
      <c r="L9456">
        <v>278.37</v>
      </c>
      <c r="M9456" t="s">
        <v>43</v>
      </c>
      <c r="N9456">
        <v>7.2157145338182405E-2</v>
      </c>
      <c r="O9456" t="s">
        <v>11351</v>
      </c>
      <c r="P9456" t="s">
        <v>11356</v>
      </c>
      <c r="R9456" t="s">
        <v>11353</v>
      </c>
      <c r="S9456">
        <f>IF(SalesData[[#This Row],[Return Status]]="Returned",1,0)</f>
        <v>0</v>
      </c>
      <c r="T9456">
        <v>2081.52</v>
      </c>
      <c r="U9456" s="2">
        <f>EOMONTH(SalesData[[#This Row],[Order Date]],0)</f>
        <v>45291</v>
      </c>
      <c r="V9456" s="9" t="str">
        <f>"Q"&amp;INT((MONTH(SalesData[[#This Row],[Order Date]])+2)/3)&amp;"-"&amp;YEAR(SalesData[[#This Row],[Order Date]])</f>
        <v>Q4-2023</v>
      </c>
    </row>
    <row r="9457" spans="1:22" x14ac:dyDescent="0.35">
      <c r="A9457" t="s">
        <v>9598</v>
      </c>
      <c r="B9457" s="1">
        <v>45265</v>
      </c>
      <c r="C9457" t="s">
        <v>149</v>
      </c>
      <c r="D9457" t="s">
        <v>72</v>
      </c>
      <c r="E9457">
        <v>6438360268</v>
      </c>
      <c r="F9457" t="s">
        <v>103</v>
      </c>
      <c r="G9457" t="s">
        <v>11368</v>
      </c>
      <c r="H9457" t="s">
        <v>24</v>
      </c>
      <c r="I9457" t="s">
        <v>17</v>
      </c>
      <c r="J9457" t="s">
        <v>65</v>
      </c>
      <c r="K9457">
        <v>1512.97</v>
      </c>
      <c r="L9457">
        <v>383.68</v>
      </c>
      <c r="M9457" t="s">
        <v>65</v>
      </c>
      <c r="N9457">
        <v>0.25359392453254198</v>
      </c>
      <c r="O9457" t="s">
        <v>11351</v>
      </c>
      <c r="P9457" t="s">
        <v>11354</v>
      </c>
      <c r="Q9457" t="s">
        <v>11359</v>
      </c>
      <c r="R9457" t="s">
        <v>11360</v>
      </c>
      <c r="S9457">
        <f>IF(SalesData[[#This Row],[Return Status]]="Returned",1,0)</f>
        <v>1</v>
      </c>
      <c r="U9457" s="2">
        <f>EOMONTH(SalesData[[#This Row],[Order Date]],0)</f>
        <v>45291</v>
      </c>
      <c r="V9457" s="9" t="str">
        <f>"Q"&amp;INT((MONTH(SalesData[[#This Row],[Order Date]])+2)/3)&amp;"-"&amp;YEAR(SalesData[[#This Row],[Order Date]])</f>
        <v>Q4-2023</v>
      </c>
    </row>
    <row r="9458" spans="1:22" x14ac:dyDescent="0.35">
      <c r="A9458" t="s">
        <v>9599</v>
      </c>
      <c r="B9458" s="1">
        <v>45271</v>
      </c>
      <c r="C9458" t="s">
        <v>139</v>
      </c>
      <c r="D9458" t="s">
        <v>27</v>
      </c>
      <c r="E9458">
        <v>9521564422</v>
      </c>
      <c r="F9458" t="s">
        <v>120</v>
      </c>
      <c r="G9458" t="s">
        <v>141</v>
      </c>
      <c r="H9458" t="s">
        <v>121</v>
      </c>
      <c r="I9458" t="s">
        <v>17</v>
      </c>
      <c r="J9458" t="s">
        <v>65</v>
      </c>
      <c r="K9458">
        <v>2504.81</v>
      </c>
      <c r="L9458">
        <v>389.59</v>
      </c>
      <c r="M9458" t="s">
        <v>65</v>
      </c>
      <c r="N9458">
        <v>0.155536747298198</v>
      </c>
      <c r="O9458" t="s">
        <v>11351</v>
      </c>
      <c r="P9458" t="s">
        <v>11352</v>
      </c>
      <c r="R9458" t="s">
        <v>11353</v>
      </c>
      <c r="S9458">
        <f>IF(SalesData[[#This Row],[Return Status]]="Returned",1,0)</f>
        <v>0</v>
      </c>
      <c r="T9458">
        <v>2793.38</v>
      </c>
      <c r="U9458" s="2">
        <f>EOMONTH(SalesData[[#This Row],[Order Date]],0)</f>
        <v>45291</v>
      </c>
      <c r="V9458" s="9" t="str">
        <f>"Q"&amp;INT((MONTH(SalesData[[#This Row],[Order Date]])+2)/3)&amp;"-"&amp;YEAR(SalesData[[#This Row],[Order Date]])</f>
        <v>Q4-2023</v>
      </c>
    </row>
    <row r="9459" spans="1:22" x14ac:dyDescent="0.35">
      <c r="A9459" t="s">
        <v>9600</v>
      </c>
      <c r="B9459" s="1">
        <v>45287</v>
      </c>
      <c r="C9459" t="s">
        <v>205</v>
      </c>
      <c r="D9459" t="s">
        <v>80</v>
      </c>
      <c r="E9459">
        <v>7675233715</v>
      </c>
      <c r="F9459" t="s">
        <v>292</v>
      </c>
      <c r="G9459" t="s">
        <v>69</v>
      </c>
      <c r="H9459" t="s">
        <v>11357</v>
      </c>
      <c r="I9459" t="s">
        <v>31</v>
      </c>
      <c r="J9459" t="s">
        <v>42</v>
      </c>
      <c r="K9459">
        <v>4654.18</v>
      </c>
      <c r="L9459">
        <v>651.59</v>
      </c>
      <c r="M9459" t="s">
        <v>43</v>
      </c>
      <c r="N9459">
        <v>0.14000103133097599</v>
      </c>
      <c r="O9459" t="s">
        <v>11351</v>
      </c>
      <c r="P9459" t="s">
        <v>11352</v>
      </c>
      <c r="R9459" t="s">
        <v>11353</v>
      </c>
      <c r="S9459">
        <f>IF(SalesData[[#This Row],[Return Status]]="Returned",1,0)</f>
        <v>0</v>
      </c>
      <c r="T9459">
        <v>2081.52</v>
      </c>
      <c r="U9459" s="2">
        <f>EOMONTH(SalesData[[#This Row],[Order Date]],0)</f>
        <v>45291</v>
      </c>
      <c r="V9459" s="9" t="str">
        <f>"Q"&amp;INT((MONTH(SalesData[[#This Row],[Order Date]])+2)/3)&amp;"-"&amp;YEAR(SalesData[[#This Row],[Order Date]])</f>
        <v>Q4-2023</v>
      </c>
    </row>
    <row r="9460" spans="1:22" x14ac:dyDescent="0.35">
      <c r="A9460" t="s">
        <v>9601</v>
      </c>
      <c r="B9460" s="1">
        <v>45277</v>
      </c>
      <c r="C9460" t="s">
        <v>45</v>
      </c>
      <c r="D9460" t="s">
        <v>46</v>
      </c>
      <c r="E9460">
        <v>6518985782</v>
      </c>
      <c r="F9460" t="s">
        <v>181</v>
      </c>
      <c r="G9460" t="s">
        <v>54</v>
      </c>
      <c r="H9460" t="s">
        <v>55</v>
      </c>
      <c r="I9460" t="s">
        <v>31</v>
      </c>
      <c r="J9460" t="s">
        <v>61</v>
      </c>
      <c r="K9460">
        <v>4147.08</v>
      </c>
      <c r="L9460">
        <v>1241.4000000000001</v>
      </c>
      <c r="M9460" t="s">
        <v>62</v>
      </c>
      <c r="N9460">
        <v>0.29934315229028602</v>
      </c>
      <c r="O9460" t="s">
        <v>11351</v>
      </c>
      <c r="P9460" t="s">
        <v>11354</v>
      </c>
      <c r="R9460" t="s">
        <v>11353</v>
      </c>
      <c r="S9460">
        <f>IF(SalesData[[#This Row],[Return Status]]="Returned",1,0)</f>
        <v>0</v>
      </c>
      <c r="U9460" s="2">
        <f>EOMONTH(SalesData[[#This Row],[Order Date]],0)</f>
        <v>45291</v>
      </c>
      <c r="V9460" s="9" t="str">
        <f>"Q"&amp;INT((MONTH(SalesData[[#This Row],[Order Date]])+2)/3)&amp;"-"&amp;YEAR(SalesData[[#This Row],[Order Date]])</f>
        <v>Q4-2023</v>
      </c>
    </row>
    <row r="9461" spans="1:22" x14ac:dyDescent="0.35">
      <c r="A9461" t="s">
        <v>9602</v>
      </c>
      <c r="B9461" s="1">
        <v>45261</v>
      </c>
      <c r="C9461" t="s">
        <v>124</v>
      </c>
      <c r="D9461" t="s">
        <v>39</v>
      </c>
      <c r="E9461">
        <v>9814365318</v>
      </c>
      <c r="F9461" t="s">
        <v>83</v>
      </c>
      <c r="G9461" t="s">
        <v>84</v>
      </c>
      <c r="H9461" t="s">
        <v>85</v>
      </c>
      <c r="I9461" t="s">
        <v>31</v>
      </c>
      <c r="J9461" t="s">
        <v>42</v>
      </c>
      <c r="K9461">
        <v>590.41</v>
      </c>
      <c r="L9461">
        <v>139.81</v>
      </c>
      <c r="M9461" t="s">
        <v>43</v>
      </c>
      <c r="N9461">
        <v>0.23680154468928399</v>
      </c>
      <c r="O9461" t="s">
        <v>11355</v>
      </c>
      <c r="P9461" t="s">
        <v>11354</v>
      </c>
      <c r="R9461" t="s">
        <v>11353</v>
      </c>
      <c r="S9461">
        <f>IF(SalesData[[#This Row],[Return Status]]="Returned",1,0)</f>
        <v>0</v>
      </c>
      <c r="T9461">
        <v>847.14</v>
      </c>
      <c r="U9461" s="2">
        <f>EOMONTH(SalesData[[#This Row],[Order Date]],0)</f>
        <v>45291</v>
      </c>
      <c r="V9461" s="9" t="str">
        <f>"Q"&amp;INT((MONTH(SalesData[[#This Row],[Order Date]])+2)/3)&amp;"-"&amp;YEAR(SalesData[[#This Row],[Order Date]])</f>
        <v>Q4-2023</v>
      </c>
    </row>
    <row r="9462" spans="1:22" x14ac:dyDescent="0.35">
      <c r="A9462" t="s">
        <v>9603</v>
      </c>
      <c r="B9462" s="1">
        <v>45285</v>
      </c>
      <c r="C9462" t="s">
        <v>184</v>
      </c>
      <c r="D9462" t="s">
        <v>27</v>
      </c>
      <c r="E9462">
        <v>7900338090</v>
      </c>
      <c r="F9462" t="s">
        <v>114</v>
      </c>
      <c r="G9462" t="s">
        <v>59</v>
      </c>
      <c r="H9462" t="s">
        <v>11357</v>
      </c>
      <c r="I9462" t="s">
        <v>31</v>
      </c>
      <c r="J9462" t="s">
        <v>19</v>
      </c>
      <c r="K9462">
        <v>4144.25</v>
      </c>
      <c r="L9462">
        <v>576.80999999999995</v>
      </c>
      <c r="M9462" t="s">
        <v>19</v>
      </c>
      <c r="N9462">
        <v>0.13918320564637801</v>
      </c>
      <c r="O9462" t="s">
        <v>11351</v>
      </c>
      <c r="P9462" t="s">
        <v>11352</v>
      </c>
      <c r="R9462" t="s">
        <v>11353</v>
      </c>
      <c r="S9462">
        <f>IF(SalesData[[#This Row],[Return Status]]="Returned",1,0)</f>
        <v>0</v>
      </c>
      <c r="T9462">
        <v>2183.56</v>
      </c>
      <c r="U9462" s="2">
        <f>EOMONTH(SalesData[[#This Row],[Order Date]],0)</f>
        <v>45291</v>
      </c>
      <c r="V9462" s="9" t="str">
        <f>"Q"&amp;INT((MONTH(SalesData[[#This Row],[Order Date]])+2)/3)&amp;"-"&amp;YEAR(SalesData[[#This Row],[Order Date]])</f>
        <v>Q4-2023</v>
      </c>
    </row>
    <row r="9463" spans="1:22" x14ac:dyDescent="0.35">
      <c r="A9463" t="s">
        <v>9604</v>
      </c>
      <c r="B9463" s="1">
        <v>45281</v>
      </c>
      <c r="C9463" t="s">
        <v>87</v>
      </c>
      <c r="D9463" t="s">
        <v>72</v>
      </c>
      <c r="E9463">
        <v>862697185</v>
      </c>
      <c r="F9463" t="s">
        <v>14</v>
      </c>
      <c r="G9463" t="s">
        <v>15</v>
      </c>
      <c r="H9463" t="s">
        <v>16</v>
      </c>
      <c r="I9463" t="s">
        <v>17</v>
      </c>
      <c r="J9463" t="s">
        <v>19</v>
      </c>
      <c r="K9463">
        <v>3317.31</v>
      </c>
      <c r="L9463">
        <v>721.07</v>
      </c>
      <c r="M9463" t="s">
        <v>19</v>
      </c>
      <c r="N9463">
        <v>0.21736587777446201</v>
      </c>
      <c r="O9463" t="s">
        <v>11351</v>
      </c>
      <c r="P9463" t="s">
        <v>11354</v>
      </c>
      <c r="R9463" t="s">
        <v>11353</v>
      </c>
      <c r="S9463">
        <f>IF(SalesData[[#This Row],[Return Status]]="Returned",1,0)</f>
        <v>0</v>
      </c>
      <c r="T9463">
        <v>2085.91</v>
      </c>
      <c r="U9463" s="2">
        <f>EOMONTH(SalesData[[#This Row],[Order Date]],0)</f>
        <v>45291</v>
      </c>
      <c r="V9463" s="9" t="str">
        <f>"Q"&amp;INT((MONTH(SalesData[[#This Row],[Order Date]])+2)/3)&amp;"-"&amp;YEAR(SalesData[[#This Row],[Order Date]])</f>
        <v>Q4-2023</v>
      </c>
    </row>
    <row r="9464" spans="1:22" x14ac:dyDescent="0.35">
      <c r="A9464" t="s">
        <v>9605</v>
      </c>
      <c r="B9464" s="1">
        <v>45262</v>
      </c>
      <c r="C9464" t="s">
        <v>113</v>
      </c>
      <c r="D9464" t="s">
        <v>13</v>
      </c>
      <c r="E9464">
        <v>8032000467</v>
      </c>
      <c r="F9464" t="s">
        <v>170</v>
      </c>
      <c r="G9464" t="s">
        <v>69</v>
      </c>
      <c r="H9464" t="s">
        <v>41</v>
      </c>
      <c r="I9464" t="s">
        <v>31</v>
      </c>
      <c r="J9464" t="s">
        <v>62</v>
      </c>
      <c r="K9464">
        <v>771.66</v>
      </c>
      <c r="L9464">
        <v>31.61</v>
      </c>
      <c r="M9464" t="s">
        <v>62</v>
      </c>
      <c r="N9464">
        <v>4.09636368348755E-2</v>
      </c>
      <c r="O9464" t="s">
        <v>11355</v>
      </c>
      <c r="P9464" t="s">
        <v>11356</v>
      </c>
      <c r="R9464" t="s">
        <v>11353</v>
      </c>
      <c r="S9464">
        <f>IF(SalesData[[#This Row],[Return Status]]="Returned",1,0)</f>
        <v>0</v>
      </c>
      <c r="T9464">
        <v>2081.52</v>
      </c>
      <c r="U9464" s="2">
        <f>EOMONTH(SalesData[[#This Row],[Order Date]],0)</f>
        <v>45291</v>
      </c>
      <c r="V9464" s="9" t="str">
        <f>"Q"&amp;INT((MONTH(SalesData[[#This Row],[Order Date]])+2)/3)&amp;"-"&amp;YEAR(SalesData[[#This Row],[Order Date]])</f>
        <v>Q4-2023</v>
      </c>
    </row>
    <row r="9465" spans="1:22" x14ac:dyDescent="0.35">
      <c r="A9465" t="s">
        <v>9606</v>
      </c>
      <c r="B9465" s="1">
        <v>45286</v>
      </c>
      <c r="C9465" t="s">
        <v>97</v>
      </c>
      <c r="D9465" t="s">
        <v>46</v>
      </c>
      <c r="E9465">
        <v>24711975</v>
      </c>
      <c r="F9465" t="s">
        <v>40</v>
      </c>
      <c r="G9465" t="s">
        <v>69</v>
      </c>
      <c r="H9465" t="s">
        <v>41</v>
      </c>
      <c r="I9465" t="s">
        <v>31</v>
      </c>
      <c r="J9465" t="s">
        <v>61</v>
      </c>
      <c r="K9465">
        <v>4272.17</v>
      </c>
      <c r="L9465">
        <v>339.5</v>
      </c>
      <c r="M9465" t="s">
        <v>62</v>
      </c>
      <c r="N9465">
        <v>7.9467811440087799E-2</v>
      </c>
      <c r="O9465" t="s">
        <v>11351</v>
      </c>
      <c r="P9465" t="s">
        <v>11356</v>
      </c>
      <c r="R9465" t="s">
        <v>11353</v>
      </c>
      <c r="S9465">
        <f>IF(SalesData[[#This Row],[Return Status]]="Returned",1,0)</f>
        <v>0</v>
      </c>
      <c r="T9465">
        <v>2081.52</v>
      </c>
      <c r="U9465" s="2">
        <f>EOMONTH(SalesData[[#This Row],[Order Date]],0)</f>
        <v>45291</v>
      </c>
      <c r="V9465" s="9" t="str">
        <f>"Q"&amp;INT((MONTH(SalesData[[#This Row],[Order Date]])+2)/3)&amp;"-"&amp;YEAR(SalesData[[#This Row],[Order Date]])</f>
        <v>Q4-2023</v>
      </c>
    </row>
    <row r="9466" spans="1:22" x14ac:dyDescent="0.35">
      <c r="A9466" t="s">
        <v>9607</v>
      </c>
      <c r="B9466" s="1">
        <v>45262</v>
      </c>
      <c r="C9466" t="s">
        <v>26</v>
      </c>
      <c r="D9466" t="s">
        <v>145</v>
      </c>
      <c r="E9466">
        <v>6101416971</v>
      </c>
      <c r="F9466" t="s">
        <v>103</v>
      </c>
      <c r="G9466" t="s">
        <v>23</v>
      </c>
      <c r="H9466" t="s">
        <v>24</v>
      </c>
      <c r="I9466" t="s">
        <v>17</v>
      </c>
      <c r="J9466" t="s">
        <v>62</v>
      </c>
      <c r="K9466">
        <v>728.85</v>
      </c>
      <c r="L9466">
        <v>71.8</v>
      </c>
      <c r="M9466" t="s">
        <v>62</v>
      </c>
      <c r="N9466">
        <v>9.8511353502092294E-2</v>
      </c>
      <c r="O9466" t="s">
        <v>11355</v>
      </c>
      <c r="P9466" t="s">
        <v>11356</v>
      </c>
      <c r="R9466" t="s">
        <v>11353</v>
      </c>
      <c r="S9466">
        <f>IF(SalesData[[#This Row],[Return Status]]="Returned",1,0)</f>
        <v>0</v>
      </c>
      <c r="T9466">
        <v>2821.33</v>
      </c>
      <c r="U9466" s="2">
        <f>EOMONTH(SalesData[[#This Row],[Order Date]],0)</f>
        <v>45291</v>
      </c>
      <c r="V9466" s="9" t="str">
        <f>"Q"&amp;INT((MONTH(SalesData[[#This Row],[Order Date]])+2)/3)&amp;"-"&amp;YEAR(SalesData[[#This Row],[Order Date]])</f>
        <v>Q4-2023</v>
      </c>
    </row>
    <row r="9467" spans="1:22" x14ac:dyDescent="0.35">
      <c r="A9467" t="s">
        <v>9608</v>
      </c>
      <c r="B9467" s="1">
        <v>45275</v>
      </c>
      <c r="C9467" t="s">
        <v>149</v>
      </c>
      <c r="D9467" t="s">
        <v>80</v>
      </c>
      <c r="E9467">
        <v>212043573</v>
      </c>
      <c r="F9467" t="s">
        <v>127</v>
      </c>
      <c r="G9467" t="s">
        <v>29</v>
      </c>
      <c r="H9467" t="s">
        <v>30</v>
      </c>
      <c r="I9467" t="s">
        <v>31</v>
      </c>
      <c r="J9467" t="s">
        <v>18</v>
      </c>
      <c r="K9467">
        <v>4908.91</v>
      </c>
      <c r="L9467">
        <v>786.98</v>
      </c>
      <c r="M9467" t="s">
        <v>19</v>
      </c>
      <c r="N9467">
        <v>0.160316648706128</v>
      </c>
      <c r="O9467" t="s">
        <v>11351</v>
      </c>
      <c r="P9467" t="s">
        <v>11352</v>
      </c>
      <c r="R9467" t="s">
        <v>11353</v>
      </c>
      <c r="S9467">
        <f>IF(SalesData[[#This Row],[Return Status]]="Returned",1,0)</f>
        <v>0</v>
      </c>
      <c r="T9467">
        <v>2788.38</v>
      </c>
      <c r="U9467" s="2">
        <f>EOMONTH(SalesData[[#This Row],[Order Date]],0)</f>
        <v>45291</v>
      </c>
      <c r="V9467" s="9" t="str">
        <f>"Q"&amp;INT((MONTH(SalesData[[#This Row],[Order Date]])+2)/3)&amp;"-"&amp;YEAR(SalesData[[#This Row],[Order Date]])</f>
        <v>Q4-2023</v>
      </c>
    </row>
    <row r="9468" spans="1:22" x14ac:dyDescent="0.35">
      <c r="A9468" t="s">
        <v>9609</v>
      </c>
      <c r="B9468" s="1">
        <v>45280</v>
      </c>
      <c r="C9468" t="s">
        <v>132</v>
      </c>
      <c r="D9468" t="s">
        <v>39</v>
      </c>
      <c r="E9468">
        <v>9978174695</v>
      </c>
      <c r="F9468" t="s">
        <v>120</v>
      </c>
      <c r="G9468" t="s">
        <v>141</v>
      </c>
      <c r="H9468" t="s">
        <v>11357</v>
      </c>
      <c r="I9468" t="s">
        <v>17</v>
      </c>
      <c r="J9468" t="s">
        <v>43</v>
      </c>
      <c r="K9468">
        <v>2408.0500000000002</v>
      </c>
      <c r="L9468">
        <v>450.32</v>
      </c>
      <c r="M9468" t="s">
        <v>43</v>
      </c>
      <c r="N9468">
        <v>0.18700608376071901</v>
      </c>
      <c r="O9468" t="s">
        <v>11351</v>
      </c>
      <c r="P9468" t="s">
        <v>11352</v>
      </c>
      <c r="R9468" t="s">
        <v>11353</v>
      </c>
      <c r="S9468">
        <f>IF(SalesData[[#This Row],[Return Status]]="Returned",1,0)</f>
        <v>0</v>
      </c>
      <c r="T9468">
        <v>2793.38</v>
      </c>
      <c r="U9468" s="2">
        <f>EOMONTH(SalesData[[#This Row],[Order Date]],0)</f>
        <v>45291</v>
      </c>
      <c r="V9468" s="9" t="str">
        <f>"Q"&amp;INT((MONTH(SalesData[[#This Row],[Order Date]])+2)/3)&amp;"-"&amp;YEAR(SalesData[[#This Row],[Order Date]])</f>
        <v>Q4-2023</v>
      </c>
    </row>
    <row r="9469" spans="1:22" x14ac:dyDescent="0.35">
      <c r="A9469" t="s">
        <v>9610</v>
      </c>
      <c r="B9469" s="1">
        <v>45284</v>
      </c>
      <c r="C9469" t="s">
        <v>92</v>
      </c>
      <c r="D9469" t="s">
        <v>13</v>
      </c>
      <c r="E9469">
        <v>5951576193</v>
      </c>
      <c r="F9469" t="s">
        <v>107</v>
      </c>
      <c r="G9469" t="s">
        <v>859</v>
      </c>
      <c r="H9469" t="s">
        <v>16</v>
      </c>
      <c r="I9469" t="s">
        <v>17</v>
      </c>
      <c r="J9469" t="s">
        <v>19</v>
      </c>
      <c r="K9469">
        <v>1071.79</v>
      </c>
      <c r="L9469">
        <v>72.83</v>
      </c>
      <c r="M9469" t="s">
        <v>19</v>
      </c>
      <c r="N9469">
        <v>6.7951744278263504E-2</v>
      </c>
      <c r="O9469" t="s">
        <v>11351</v>
      </c>
      <c r="P9469" t="s">
        <v>11356</v>
      </c>
      <c r="R9469" t="s">
        <v>11353</v>
      </c>
      <c r="S9469">
        <f>IF(SalesData[[#This Row],[Return Status]]="Returned",1,0)</f>
        <v>0</v>
      </c>
      <c r="U9469" s="2">
        <f>EOMONTH(SalesData[[#This Row],[Order Date]],0)</f>
        <v>45291</v>
      </c>
      <c r="V9469" s="9" t="str">
        <f>"Q"&amp;INT((MONTH(SalesData[[#This Row],[Order Date]])+2)/3)&amp;"-"&amp;YEAR(SalesData[[#This Row],[Order Date]])</f>
        <v>Q4-2023</v>
      </c>
    </row>
    <row r="9470" spans="1:22" x14ac:dyDescent="0.35">
      <c r="A9470" t="s">
        <v>9611</v>
      </c>
      <c r="B9470" s="1">
        <v>45282</v>
      </c>
      <c r="C9470" t="s">
        <v>45</v>
      </c>
      <c r="D9470" t="s">
        <v>145</v>
      </c>
      <c r="E9470">
        <v>7041768694</v>
      </c>
      <c r="F9470" t="s">
        <v>116</v>
      </c>
      <c r="G9470" t="s">
        <v>11374</v>
      </c>
      <c r="H9470" t="s">
        <v>75</v>
      </c>
      <c r="I9470" t="s">
        <v>36</v>
      </c>
      <c r="J9470" t="s">
        <v>18</v>
      </c>
      <c r="K9470">
        <v>3818.69</v>
      </c>
      <c r="L9470">
        <v>767.48</v>
      </c>
      <c r="M9470" t="s">
        <v>19</v>
      </c>
      <c r="N9470">
        <v>0.200979917196735</v>
      </c>
      <c r="O9470" t="s">
        <v>11351</v>
      </c>
      <c r="P9470" t="s">
        <v>11354</v>
      </c>
      <c r="R9470" t="s">
        <v>11353</v>
      </c>
      <c r="S9470">
        <f>IF(SalesData[[#This Row],[Return Status]]="Returned",1,0)</f>
        <v>0</v>
      </c>
      <c r="U9470" s="2">
        <f>EOMONTH(SalesData[[#This Row],[Order Date]],0)</f>
        <v>45291</v>
      </c>
      <c r="V9470" s="9" t="str">
        <f>"Q"&amp;INT((MONTH(SalesData[[#This Row],[Order Date]])+2)/3)&amp;"-"&amp;YEAR(SalesData[[#This Row],[Order Date]])</f>
        <v>Q4-2023</v>
      </c>
    </row>
    <row r="9471" spans="1:22" x14ac:dyDescent="0.35">
      <c r="A9471" t="s">
        <v>9612</v>
      </c>
      <c r="B9471" s="1">
        <v>45280</v>
      </c>
      <c r="C9471" t="s">
        <v>57</v>
      </c>
      <c r="D9471" t="s">
        <v>39</v>
      </c>
      <c r="E9471">
        <v>806994532</v>
      </c>
      <c r="F9471" t="s">
        <v>181</v>
      </c>
      <c r="G9471" t="s">
        <v>54</v>
      </c>
      <c r="H9471" t="s">
        <v>55</v>
      </c>
      <c r="I9471" t="s">
        <v>31</v>
      </c>
      <c r="J9471" t="s">
        <v>62</v>
      </c>
      <c r="K9471">
        <v>3379.4</v>
      </c>
      <c r="L9471">
        <v>408.21</v>
      </c>
      <c r="M9471" t="s">
        <v>62</v>
      </c>
      <c r="N9471">
        <v>0.120793632005681</v>
      </c>
      <c r="O9471" t="s">
        <v>11351</v>
      </c>
      <c r="P9471" t="s">
        <v>11352</v>
      </c>
      <c r="R9471" t="s">
        <v>11353</v>
      </c>
      <c r="S9471">
        <f>IF(SalesData[[#This Row],[Return Status]]="Returned",1,0)</f>
        <v>0</v>
      </c>
      <c r="U9471" s="2">
        <f>EOMONTH(SalesData[[#This Row],[Order Date]],0)</f>
        <v>45291</v>
      </c>
      <c r="V9471" s="9" t="str">
        <f>"Q"&amp;INT((MONTH(SalesData[[#This Row],[Order Date]])+2)/3)&amp;"-"&amp;YEAR(SalesData[[#This Row],[Order Date]])</f>
        <v>Q4-2023</v>
      </c>
    </row>
    <row r="9472" spans="1:22" x14ac:dyDescent="0.35">
      <c r="A9472" t="s">
        <v>9613</v>
      </c>
      <c r="B9472" s="1">
        <v>45273</v>
      </c>
      <c r="C9472" t="s">
        <v>21</v>
      </c>
      <c r="D9472" t="s">
        <v>99</v>
      </c>
      <c r="E9472">
        <v>7915114585</v>
      </c>
      <c r="F9472" t="s">
        <v>116</v>
      </c>
      <c r="G9472" t="s">
        <v>74</v>
      </c>
      <c r="H9472" t="s">
        <v>75</v>
      </c>
      <c r="I9472" t="s">
        <v>36</v>
      </c>
      <c r="J9472" t="s">
        <v>65</v>
      </c>
      <c r="K9472">
        <v>3469.84</v>
      </c>
      <c r="L9472">
        <v>630.86</v>
      </c>
      <c r="M9472" t="s">
        <v>65</v>
      </c>
      <c r="N9472">
        <v>0.18181241786364799</v>
      </c>
      <c r="O9472" t="s">
        <v>11351</v>
      </c>
      <c r="P9472" t="s">
        <v>11352</v>
      </c>
      <c r="R9472" t="s">
        <v>11353</v>
      </c>
      <c r="S9472">
        <f>IF(SalesData[[#This Row],[Return Status]]="Returned",1,0)</f>
        <v>0</v>
      </c>
      <c r="T9472">
        <v>2420.2800000000002</v>
      </c>
      <c r="U9472" s="2">
        <f>EOMONTH(SalesData[[#This Row],[Order Date]],0)</f>
        <v>45291</v>
      </c>
      <c r="V9472" s="9" t="str">
        <f>"Q"&amp;INT((MONTH(SalesData[[#This Row],[Order Date]])+2)/3)&amp;"-"&amp;YEAR(SalesData[[#This Row],[Order Date]])</f>
        <v>Q4-2023</v>
      </c>
    </row>
    <row r="9473" spans="1:22" x14ac:dyDescent="0.35">
      <c r="A9473" t="s">
        <v>9614</v>
      </c>
      <c r="B9473" s="1">
        <v>45272</v>
      </c>
      <c r="C9473" t="s">
        <v>205</v>
      </c>
      <c r="D9473" t="s">
        <v>145</v>
      </c>
      <c r="E9473">
        <v>8488277700</v>
      </c>
      <c r="F9473" t="s">
        <v>103</v>
      </c>
      <c r="G9473" t="s">
        <v>23</v>
      </c>
      <c r="H9473" t="s">
        <v>24</v>
      </c>
      <c r="I9473" t="s">
        <v>17</v>
      </c>
      <c r="J9473" t="s">
        <v>62</v>
      </c>
      <c r="K9473">
        <v>2530.7199999999998</v>
      </c>
      <c r="L9473">
        <v>689.02</v>
      </c>
      <c r="M9473" t="s">
        <v>62</v>
      </c>
      <c r="N9473">
        <v>0.272262439147752</v>
      </c>
      <c r="O9473" t="s">
        <v>11351</v>
      </c>
      <c r="P9473" t="s">
        <v>11354</v>
      </c>
      <c r="R9473" t="s">
        <v>11353</v>
      </c>
      <c r="S9473">
        <f>IF(SalesData[[#This Row],[Return Status]]="Returned",1,0)</f>
        <v>0</v>
      </c>
      <c r="T9473">
        <v>2821.33</v>
      </c>
      <c r="U9473" s="2">
        <f>EOMONTH(SalesData[[#This Row],[Order Date]],0)</f>
        <v>45291</v>
      </c>
      <c r="V9473" s="9" t="str">
        <f>"Q"&amp;INT((MONTH(SalesData[[#This Row],[Order Date]])+2)/3)&amp;"-"&amp;YEAR(SalesData[[#This Row],[Order Date]])</f>
        <v>Q4-2023</v>
      </c>
    </row>
    <row r="9474" spans="1:22" x14ac:dyDescent="0.35">
      <c r="A9474" t="s">
        <v>9615</v>
      </c>
      <c r="B9474" s="1">
        <v>45266</v>
      </c>
      <c r="C9474" t="s">
        <v>26</v>
      </c>
      <c r="D9474" t="s">
        <v>72</v>
      </c>
      <c r="E9474">
        <v>9409877125</v>
      </c>
      <c r="F9474" t="s">
        <v>163</v>
      </c>
      <c r="G9474" t="s">
        <v>164</v>
      </c>
      <c r="H9474" t="s">
        <v>11357</v>
      </c>
      <c r="I9474" t="s">
        <v>36</v>
      </c>
      <c r="J9474" t="s">
        <v>62</v>
      </c>
      <c r="K9474">
        <v>2554.6</v>
      </c>
      <c r="L9474">
        <v>242.63</v>
      </c>
      <c r="M9474" t="s">
        <v>62</v>
      </c>
      <c r="N9474">
        <v>9.4977687309167794E-2</v>
      </c>
      <c r="O9474" t="s">
        <v>11351</v>
      </c>
      <c r="P9474" t="s">
        <v>11356</v>
      </c>
      <c r="R9474" t="s">
        <v>11353</v>
      </c>
      <c r="S9474">
        <f>IF(SalesData[[#This Row],[Return Status]]="Returned",1,0)</f>
        <v>0</v>
      </c>
      <c r="U9474" s="2">
        <f>EOMONTH(SalesData[[#This Row],[Order Date]],0)</f>
        <v>45291</v>
      </c>
      <c r="V9474" s="9" t="str">
        <f>"Q"&amp;INT((MONTH(SalesData[[#This Row],[Order Date]])+2)/3)&amp;"-"&amp;YEAR(SalesData[[#This Row],[Order Date]])</f>
        <v>Q4-2023</v>
      </c>
    </row>
    <row r="9475" spans="1:22" x14ac:dyDescent="0.35">
      <c r="A9475" t="s">
        <v>9616</v>
      </c>
      <c r="B9475" s="1">
        <v>45286</v>
      </c>
      <c r="C9475" t="s">
        <v>162</v>
      </c>
      <c r="D9475" t="s">
        <v>46</v>
      </c>
      <c r="E9475">
        <v>2173468617</v>
      </c>
      <c r="F9475" t="s">
        <v>137</v>
      </c>
      <c r="G9475" t="s">
        <v>101</v>
      </c>
      <c r="H9475" t="s">
        <v>35</v>
      </c>
      <c r="I9475" t="s">
        <v>36</v>
      </c>
      <c r="J9475" t="s">
        <v>62</v>
      </c>
      <c r="K9475">
        <v>1714.96</v>
      </c>
      <c r="L9475">
        <v>199.93</v>
      </c>
      <c r="M9475" t="s">
        <v>62</v>
      </c>
      <c r="N9475">
        <v>0.116579978541774</v>
      </c>
      <c r="O9475" t="s">
        <v>11351</v>
      </c>
      <c r="P9475" t="s">
        <v>11352</v>
      </c>
      <c r="R9475" t="s">
        <v>11353</v>
      </c>
      <c r="S9475">
        <f>IF(SalesData[[#This Row],[Return Status]]="Returned",1,0)</f>
        <v>0</v>
      </c>
      <c r="T9475">
        <v>1385.87</v>
      </c>
      <c r="U9475" s="2">
        <f>EOMONTH(SalesData[[#This Row],[Order Date]],0)</f>
        <v>45291</v>
      </c>
      <c r="V9475" s="9" t="str">
        <f>"Q"&amp;INT((MONTH(SalesData[[#This Row],[Order Date]])+2)/3)&amp;"-"&amp;YEAR(SalesData[[#This Row],[Order Date]])</f>
        <v>Q4-2023</v>
      </c>
    </row>
    <row r="9476" spans="1:22" x14ac:dyDescent="0.35">
      <c r="A9476" t="s">
        <v>9617</v>
      </c>
      <c r="B9476" s="1">
        <v>45279</v>
      </c>
      <c r="C9476" t="s">
        <v>205</v>
      </c>
      <c r="D9476" t="s">
        <v>145</v>
      </c>
      <c r="E9476">
        <v>5909778192</v>
      </c>
      <c r="F9476" t="s">
        <v>156</v>
      </c>
      <c r="G9476" t="s">
        <v>84</v>
      </c>
      <c r="H9476" t="s">
        <v>85</v>
      </c>
      <c r="I9476" t="s">
        <v>31</v>
      </c>
      <c r="J9476" t="s">
        <v>18</v>
      </c>
      <c r="K9476">
        <v>284.94</v>
      </c>
      <c r="L9476">
        <v>41.4</v>
      </c>
      <c r="M9476" t="s">
        <v>19</v>
      </c>
      <c r="N9476">
        <v>0.14529374605180001</v>
      </c>
      <c r="O9476" t="s">
        <v>11361</v>
      </c>
      <c r="P9476" t="s">
        <v>11352</v>
      </c>
      <c r="R9476" t="s">
        <v>11353</v>
      </c>
      <c r="S9476">
        <f>IF(SalesData[[#This Row],[Return Status]]="Returned",1,0)</f>
        <v>0</v>
      </c>
      <c r="T9476">
        <v>847.14</v>
      </c>
      <c r="U9476" s="2">
        <f>EOMONTH(SalesData[[#This Row],[Order Date]],0)</f>
        <v>45291</v>
      </c>
      <c r="V9476" s="9" t="str">
        <f>"Q"&amp;INT((MONTH(SalesData[[#This Row],[Order Date]])+2)/3)&amp;"-"&amp;YEAR(SalesData[[#This Row],[Order Date]])</f>
        <v>Q4-2023</v>
      </c>
    </row>
    <row r="9477" spans="1:22" x14ac:dyDescent="0.35">
      <c r="A9477" t="s">
        <v>9618</v>
      </c>
      <c r="B9477" s="1">
        <v>45282</v>
      </c>
      <c r="C9477" t="s">
        <v>77</v>
      </c>
      <c r="D9477" t="s">
        <v>13</v>
      </c>
      <c r="E9477">
        <v>5458228153</v>
      </c>
      <c r="F9477" t="s">
        <v>238</v>
      </c>
      <c r="G9477" t="s">
        <v>74</v>
      </c>
      <c r="H9477" t="s">
        <v>75</v>
      </c>
      <c r="I9477" t="s">
        <v>36</v>
      </c>
      <c r="J9477" t="s">
        <v>62</v>
      </c>
      <c r="K9477">
        <v>2306.4</v>
      </c>
      <c r="L9477">
        <v>401.83</v>
      </c>
      <c r="M9477" t="s">
        <v>62</v>
      </c>
      <c r="N9477">
        <v>0.17422389871661501</v>
      </c>
      <c r="O9477" t="s">
        <v>11351</v>
      </c>
      <c r="P9477" t="s">
        <v>11352</v>
      </c>
      <c r="R9477" t="s">
        <v>11353</v>
      </c>
      <c r="S9477">
        <f>IF(SalesData[[#This Row],[Return Status]]="Returned",1,0)</f>
        <v>0</v>
      </c>
      <c r="T9477">
        <v>2420.2800000000002</v>
      </c>
      <c r="U9477" s="2">
        <f>EOMONTH(SalesData[[#This Row],[Order Date]],0)</f>
        <v>45291</v>
      </c>
      <c r="V9477" s="9" t="str">
        <f>"Q"&amp;INT((MONTH(SalesData[[#This Row],[Order Date]])+2)/3)&amp;"-"&amp;YEAR(SalesData[[#This Row],[Order Date]])</f>
        <v>Q4-2023</v>
      </c>
    </row>
    <row r="9478" spans="1:22" x14ac:dyDescent="0.35">
      <c r="A9478" t="s">
        <v>9619</v>
      </c>
      <c r="B9478" s="1">
        <v>45280</v>
      </c>
      <c r="C9478" t="s">
        <v>106</v>
      </c>
      <c r="D9478" t="s">
        <v>46</v>
      </c>
      <c r="E9478">
        <v>5996138290</v>
      </c>
      <c r="F9478" t="s">
        <v>88</v>
      </c>
      <c r="G9478" t="s">
        <v>89</v>
      </c>
      <c r="H9478" t="s">
        <v>90</v>
      </c>
      <c r="I9478" t="s">
        <v>31</v>
      </c>
      <c r="J9478" t="s">
        <v>19</v>
      </c>
      <c r="K9478">
        <v>1234.3900000000001</v>
      </c>
      <c r="L9478">
        <v>102.42</v>
      </c>
      <c r="M9478" t="s">
        <v>19</v>
      </c>
      <c r="N9478">
        <v>8.2972156287721102E-2</v>
      </c>
      <c r="O9478" t="s">
        <v>11351</v>
      </c>
      <c r="P9478" t="s">
        <v>11356</v>
      </c>
      <c r="R9478" t="s">
        <v>11353</v>
      </c>
      <c r="S9478">
        <f>IF(SalesData[[#This Row],[Return Status]]="Returned",1,0)</f>
        <v>0</v>
      </c>
      <c r="T9478">
        <v>207.68</v>
      </c>
      <c r="U9478" s="2">
        <f>EOMONTH(SalesData[[#This Row],[Order Date]],0)</f>
        <v>45291</v>
      </c>
      <c r="V9478" s="9" t="str">
        <f>"Q"&amp;INT((MONTH(SalesData[[#This Row],[Order Date]])+2)/3)&amp;"-"&amp;YEAR(SalesData[[#This Row],[Order Date]])</f>
        <v>Q4-2023</v>
      </c>
    </row>
    <row r="9479" spans="1:22" x14ac:dyDescent="0.35">
      <c r="A9479" t="s">
        <v>9620</v>
      </c>
      <c r="B9479" s="1">
        <v>45282</v>
      </c>
      <c r="C9479" t="s">
        <v>205</v>
      </c>
      <c r="D9479" t="s">
        <v>27</v>
      </c>
      <c r="E9479">
        <v>3974740932</v>
      </c>
      <c r="F9479" t="s">
        <v>163</v>
      </c>
      <c r="G9479" t="s">
        <v>266</v>
      </c>
      <c r="H9479" t="s">
        <v>165</v>
      </c>
      <c r="I9479" t="s">
        <v>36</v>
      </c>
      <c r="J9479" t="s">
        <v>19</v>
      </c>
      <c r="K9479">
        <v>4121.8900000000003</v>
      </c>
      <c r="L9479">
        <v>180.19</v>
      </c>
      <c r="M9479" t="s">
        <v>19</v>
      </c>
      <c r="N9479">
        <v>4.3715382991782903E-2</v>
      </c>
      <c r="O9479" t="s">
        <v>11351</v>
      </c>
      <c r="P9479" t="s">
        <v>11356</v>
      </c>
      <c r="R9479" t="s">
        <v>11353</v>
      </c>
      <c r="S9479">
        <f>IF(SalesData[[#This Row],[Return Status]]="Returned",1,0)</f>
        <v>0</v>
      </c>
      <c r="U9479" s="2">
        <f>EOMONTH(SalesData[[#This Row],[Order Date]],0)</f>
        <v>45291</v>
      </c>
      <c r="V9479" s="9" t="str">
        <f>"Q"&amp;INT((MONTH(SalesData[[#This Row],[Order Date]])+2)/3)&amp;"-"&amp;YEAR(SalesData[[#This Row],[Order Date]])</f>
        <v>Q4-2023</v>
      </c>
    </row>
    <row r="9480" spans="1:22" x14ac:dyDescent="0.35">
      <c r="A9480" t="s">
        <v>9621</v>
      </c>
      <c r="B9480" s="1">
        <v>45263</v>
      </c>
      <c r="C9480" t="s">
        <v>94</v>
      </c>
      <c r="D9480" t="s">
        <v>46</v>
      </c>
      <c r="E9480">
        <v>8111395040</v>
      </c>
      <c r="F9480" t="s">
        <v>133</v>
      </c>
      <c r="G9480" t="s">
        <v>89</v>
      </c>
      <c r="H9480" t="s">
        <v>90</v>
      </c>
      <c r="I9480" t="s">
        <v>31</v>
      </c>
      <c r="J9480" t="s">
        <v>62</v>
      </c>
      <c r="K9480">
        <v>4367.6099999999997</v>
      </c>
      <c r="L9480">
        <v>166.11</v>
      </c>
      <c r="M9480" t="s">
        <v>62</v>
      </c>
      <c r="N9480">
        <v>3.8032241889729201E-2</v>
      </c>
      <c r="O9480" t="s">
        <v>11351</v>
      </c>
      <c r="P9480" t="s">
        <v>11356</v>
      </c>
      <c r="R9480" t="s">
        <v>11353</v>
      </c>
      <c r="S9480">
        <f>IF(SalesData[[#This Row],[Return Status]]="Returned",1,0)</f>
        <v>0</v>
      </c>
      <c r="T9480">
        <v>207.68</v>
      </c>
      <c r="U9480" s="2">
        <f>EOMONTH(SalesData[[#This Row],[Order Date]],0)</f>
        <v>45291</v>
      </c>
      <c r="V9480" s="9" t="str">
        <f>"Q"&amp;INT((MONTH(SalesData[[#This Row],[Order Date]])+2)/3)&amp;"-"&amp;YEAR(SalesData[[#This Row],[Order Date]])</f>
        <v>Q4-2023</v>
      </c>
    </row>
    <row r="9481" spans="1:22" x14ac:dyDescent="0.35">
      <c r="A9481" t="s">
        <v>9622</v>
      </c>
      <c r="B9481" s="1">
        <v>45269</v>
      </c>
      <c r="C9481" t="s">
        <v>325</v>
      </c>
      <c r="D9481" t="s">
        <v>13</v>
      </c>
      <c r="E9481">
        <v>7037852855</v>
      </c>
      <c r="F9481" t="s">
        <v>28</v>
      </c>
      <c r="G9481" t="s">
        <v>29</v>
      </c>
      <c r="H9481" t="s">
        <v>11357</v>
      </c>
      <c r="I9481" t="s">
        <v>31</v>
      </c>
      <c r="J9481" t="s">
        <v>43</v>
      </c>
      <c r="K9481">
        <v>4569.8900000000003</v>
      </c>
      <c r="L9481">
        <v>1167.6300000000001</v>
      </c>
      <c r="M9481" t="s">
        <v>43</v>
      </c>
      <c r="N9481">
        <v>0.25550505592038297</v>
      </c>
      <c r="O9481" t="s">
        <v>11351</v>
      </c>
      <c r="P9481" t="s">
        <v>11354</v>
      </c>
      <c r="R9481" t="s">
        <v>11353</v>
      </c>
      <c r="S9481">
        <f>IF(SalesData[[#This Row],[Return Status]]="Returned",1,0)</f>
        <v>0</v>
      </c>
      <c r="T9481">
        <v>2788.38</v>
      </c>
      <c r="U9481" s="2">
        <f>EOMONTH(SalesData[[#This Row],[Order Date]],0)</f>
        <v>45291</v>
      </c>
      <c r="V9481" s="9" t="str">
        <f>"Q"&amp;INT((MONTH(SalesData[[#This Row],[Order Date]])+2)/3)&amp;"-"&amp;YEAR(SalesData[[#This Row],[Order Date]])</f>
        <v>Q4-2023</v>
      </c>
    </row>
    <row r="9482" spans="1:22" x14ac:dyDescent="0.35">
      <c r="A9482" t="s">
        <v>9623</v>
      </c>
      <c r="B9482" s="1">
        <v>45262</v>
      </c>
      <c r="C9482" t="s">
        <v>184</v>
      </c>
      <c r="D9482" t="s">
        <v>46</v>
      </c>
      <c r="E9482">
        <v>7979699214</v>
      </c>
      <c r="F9482" t="s">
        <v>47</v>
      </c>
      <c r="G9482" t="s">
        <v>212</v>
      </c>
      <c r="H9482" t="s">
        <v>24</v>
      </c>
      <c r="I9482" t="s">
        <v>17</v>
      </c>
      <c r="J9482" t="s">
        <v>43</v>
      </c>
      <c r="K9482">
        <v>4711.1899999999996</v>
      </c>
      <c r="L9482">
        <v>242.84</v>
      </c>
      <c r="M9482" t="s">
        <v>43</v>
      </c>
      <c r="N9482">
        <v>5.1545363273398002E-2</v>
      </c>
      <c r="O9482" t="s">
        <v>11351</v>
      </c>
      <c r="P9482" t="s">
        <v>11356</v>
      </c>
      <c r="R9482" t="s">
        <v>11353</v>
      </c>
      <c r="S9482">
        <f>IF(SalesData[[#This Row],[Return Status]]="Returned",1,0)</f>
        <v>0</v>
      </c>
      <c r="U9482" s="2">
        <f>EOMONTH(SalesData[[#This Row],[Order Date]],0)</f>
        <v>45291</v>
      </c>
      <c r="V9482" s="9" t="str">
        <f>"Q"&amp;INT((MONTH(SalesData[[#This Row],[Order Date]])+2)/3)&amp;"-"&amp;YEAR(SalesData[[#This Row],[Order Date]])</f>
        <v>Q4-2023</v>
      </c>
    </row>
    <row r="9483" spans="1:22" x14ac:dyDescent="0.35">
      <c r="A9483" t="s">
        <v>9624</v>
      </c>
      <c r="B9483" s="1">
        <v>45275</v>
      </c>
      <c r="C9483" t="s">
        <v>38</v>
      </c>
      <c r="D9483" t="s">
        <v>39</v>
      </c>
      <c r="E9483">
        <v>9996515047</v>
      </c>
      <c r="F9483" t="s">
        <v>133</v>
      </c>
      <c r="G9483" t="s">
        <v>89</v>
      </c>
      <c r="H9483" t="s">
        <v>90</v>
      </c>
      <c r="I9483" t="s">
        <v>31</v>
      </c>
      <c r="J9483" t="s">
        <v>65</v>
      </c>
      <c r="K9483">
        <v>3424.47</v>
      </c>
      <c r="L9483">
        <v>320.05</v>
      </c>
      <c r="M9483" t="s">
        <v>65</v>
      </c>
      <c r="N9483">
        <v>9.3459717854149693E-2</v>
      </c>
      <c r="O9483" t="s">
        <v>11351</v>
      </c>
      <c r="P9483" t="s">
        <v>11356</v>
      </c>
      <c r="R9483" t="s">
        <v>11353</v>
      </c>
      <c r="S9483">
        <f>IF(SalesData[[#This Row],[Return Status]]="Returned",1,0)</f>
        <v>0</v>
      </c>
      <c r="T9483">
        <v>207.68</v>
      </c>
      <c r="U9483" s="2">
        <f>EOMONTH(SalesData[[#This Row],[Order Date]],0)</f>
        <v>45291</v>
      </c>
      <c r="V9483" s="9" t="str">
        <f>"Q"&amp;INT((MONTH(SalesData[[#This Row],[Order Date]])+2)/3)&amp;"-"&amp;YEAR(SalesData[[#This Row],[Order Date]])</f>
        <v>Q4-2023</v>
      </c>
    </row>
    <row r="9484" spans="1:22" x14ac:dyDescent="0.35">
      <c r="A9484" t="s">
        <v>9625</v>
      </c>
      <c r="B9484" s="1">
        <v>45264</v>
      </c>
      <c r="C9484" t="s">
        <v>57</v>
      </c>
      <c r="D9484" t="s">
        <v>27</v>
      </c>
      <c r="E9484">
        <v>871028001</v>
      </c>
      <c r="F9484" t="s">
        <v>64</v>
      </c>
      <c r="G9484" t="s">
        <v>15</v>
      </c>
      <c r="H9484" t="s">
        <v>16</v>
      </c>
      <c r="I9484" t="s">
        <v>17</v>
      </c>
      <c r="J9484" t="s">
        <v>42</v>
      </c>
      <c r="K9484">
        <v>2000.85</v>
      </c>
      <c r="L9484">
        <v>281.91000000000003</v>
      </c>
      <c r="M9484" t="s">
        <v>43</v>
      </c>
      <c r="N9484">
        <v>0.14089511957418099</v>
      </c>
      <c r="O9484" t="s">
        <v>11351</v>
      </c>
      <c r="P9484" t="s">
        <v>11352</v>
      </c>
      <c r="R9484" t="s">
        <v>11353</v>
      </c>
      <c r="S9484">
        <f>IF(SalesData[[#This Row],[Return Status]]="Returned",1,0)</f>
        <v>0</v>
      </c>
      <c r="T9484">
        <v>2085.91</v>
      </c>
      <c r="U9484" s="2">
        <f>EOMONTH(SalesData[[#This Row],[Order Date]],0)</f>
        <v>45291</v>
      </c>
      <c r="V9484" s="9" t="str">
        <f>"Q"&amp;INT((MONTH(SalesData[[#This Row],[Order Date]])+2)/3)&amp;"-"&amp;YEAR(SalesData[[#This Row],[Order Date]])</f>
        <v>Q4-2023</v>
      </c>
    </row>
    <row r="9485" spans="1:22" x14ac:dyDescent="0.35">
      <c r="A9485" t="s">
        <v>9626</v>
      </c>
      <c r="B9485" s="1">
        <v>45261</v>
      </c>
      <c r="C9485" t="s">
        <v>45</v>
      </c>
      <c r="D9485" t="s">
        <v>39</v>
      </c>
      <c r="E9485">
        <v>3689290800</v>
      </c>
      <c r="F9485" t="s">
        <v>129</v>
      </c>
      <c r="G9485" t="s">
        <v>54</v>
      </c>
      <c r="H9485" t="s">
        <v>55</v>
      </c>
      <c r="I9485" t="s">
        <v>31</v>
      </c>
      <c r="J9485" t="s">
        <v>19</v>
      </c>
      <c r="K9485">
        <v>4249.95</v>
      </c>
      <c r="L9485">
        <v>1199.82</v>
      </c>
      <c r="M9485" t="s">
        <v>19</v>
      </c>
      <c r="N9485">
        <v>0.28231390957540697</v>
      </c>
      <c r="O9485" t="s">
        <v>11351</v>
      </c>
      <c r="P9485" t="s">
        <v>11354</v>
      </c>
      <c r="R9485" t="s">
        <v>11353</v>
      </c>
      <c r="S9485">
        <f>IF(SalesData[[#This Row],[Return Status]]="Returned",1,0)</f>
        <v>0</v>
      </c>
      <c r="U9485" s="2">
        <f>EOMONTH(SalesData[[#This Row],[Order Date]],0)</f>
        <v>45291</v>
      </c>
      <c r="V9485" s="9" t="str">
        <f>"Q"&amp;INT((MONTH(SalesData[[#This Row],[Order Date]])+2)/3)&amp;"-"&amp;YEAR(SalesData[[#This Row],[Order Date]])</f>
        <v>Q4-2023</v>
      </c>
    </row>
    <row r="9486" spans="1:22" x14ac:dyDescent="0.35">
      <c r="A9486" t="s">
        <v>9627</v>
      </c>
      <c r="B9486" s="1">
        <v>45265</v>
      </c>
      <c r="C9486" t="s">
        <v>111</v>
      </c>
      <c r="D9486" t="s">
        <v>99</v>
      </c>
      <c r="E9486">
        <v>3364240691</v>
      </c>
      <c r="F9486" t="s">
        <v>387</v>
      </c>
      <c r="G9486" t="s">
        <v>89</v>
      </c>
      <c r="H9486" t="s">
        <v>90</v>
      </c>
      <c r="I9486" t="s">
        <v>31</v>
      </c>
      <c r="J9486" t="s">
        <v>62</v>
      </c>
      <c r="K9486">
        <v>595.05999999999995</v>
      </c>
      <c r="L9486">
        <v>166.02</v>
      </c>
      <c r="M9486" t="s">
        <v>62</v>
      </c>
      <c r="N9486">
        <v>0.27899707592511702</v>
      </c>
      <c r="O9486" t="s">
        <v>11355</v>
      </c>
      <c r="P9486" t="s">
        <v>11354</v>
      </c>
      <c r="R9486" t="s">
        <v>11353</v>
      </c>
      <c r="S9486">
        <f>IF(SalesData[[#This Row],[Return Status]]="Returned",1,0)</f>
        <v>0</v>
      </c>
      <c r="T9486">
        <v>207.68</v>
      </c>
      <c r="U9486" s="2">
        <f>EOMONTH(SalesData[[#This Row],[Order Date]],0)</f>
        <v>45291</v>
      </c>
      <c r="V9486" s="9" t="str">
        <f>"Q"&amp;INT((MONTH(SalesData[[#This Row],[Order Date]])+2)/3)&amp;"-"&amp;YEAR(SalesData[[#This Row],[Order Date]])</f>
        <v>Q4-2023</v>
      </c>
    </row>
    <row r="9487" spans="1:22" x14ac:dyDescent="0.35">
      <c r="A9487" t="s">
        <v>9628</v>
      </c>
      <c r="B9487" s="1">
        <v>45285</v>
      </c>
      <c r="C9487" t="s">
        <v>184</v>
      </c>
      <c r="D9487" t="s">
        <v>27</v>
      </c>
      <c r="E9487">
        <v>3285049413</v>
      </c>
      <c r="F9487" t="s">
        <v>292</v>
      </c>
      <c r="G9487" t="s">
        <v>69</v>
      </c>
      <c r="H9487" t="s">
        <v>11357</v>
      </c>
      <c r="I9487" t="s">
        <v>31</v>
      </c>
      <c r="J9487" t="s">
        <v>62</v>
      </c>
      <c r="K9487">
        <v>3198.57</v>
      </c>
      <c r="L9487">
        <v>405.83</v>
      </c>
      <c r="M9487" t="s">
        <v>62</v>
      </c>
      <c r="N9487">
        <v>0.12687857386269499</v>
      </c>
      <c r="O9487" t="s">
        <v>11351</v>
      </c>
      <c r="P9487" t="s">
        <v>11352</v>
      </c>
      <c r="R9487" t="s">
        <v>11353</v>
      </c>
      <c r="S9487">
        <f>IF(SalesData[[#This Row],[Return Status]]="Returned",1,0)</f>
        <v>0</v>
      </c>
      <c r="T9487">
        <v>2081.52</v>
      </c>
      <c r="U9487" s="2">
        <f>EOMONTH(SalesData[[#This Row],[Order Date]],0)</f>
        <v>45291</v>
      </c>
      <c r="V9487" s="9" t="str">
        <f>"Q"&amp;INT((MONTH(SalesData[[#This Row],[Order Date]])+2)/3)&amp;"-"&amp;YEAR(SalesData[[#This Row],[Order Date]])</f>
        <v>Q4-2023</v>
      </c>
    </row>
    <row r="9488" spans="1:22" x14ac:dyDescent="0.35">
      <c r="A9488" t="s">
        <v>9629</v>
      </c>
      <c r="B9488" s="1">
        <v>45288</v>
      </c>
      <c r="C9488" t="s">
        <v>67</v>
      </c>
      <c r="D9488" t="s">
        <v>13</v>
      </c>
      <c r="E9488">
        <v>9449184788</v>
      </c>
      <c r="F9488" t="s">
        <v>50</v>
      </c>
      <c r="G9488" t="s">
        <v>11382</v>
      </c>
      <c r="H9488" t="s">
        <v>35</v>
      </c>
      <c r="I9488" t="s">
        <v>36</v>
      </c>
      <c r="J9488" t="s">
        <v>18</v>
      </c>
      <c r="K9488">
        <v>3186.64</v>
      </c>
      <c r="L9488">
        <v>639.82000000000005</v>
      </c>
      <c r="M9488" t="s">
        <v>19</v>
      </c>
      <c r="N9488">
        <v>0.200782014912259</v>
      </c>
      <c r="O9488" t="s">
        <v>11351</v>
      </c>
      <c r="P9488" t="s">
        <v>11354</v>
      </c>
      <c r="R9488" t="s">
        <v>11353</v>
      </c>
      <c r="S9488">
        <f>IF(SalesData[[#This Row],[Return Status]]="Returned",1,0)</f>
        <v>0</v>
      </c>
      <c r="U9488" s="2">
        <f>EOMONTH(SalesData[[#This Row],[Order Date]],0)</f>
        <v>45291</v>
      </c>
      <c r="V9488" s="9" t="str">
        <f>"Q"&amp;INT((MONTH(SalesData[[#This Row],[Order Date]])+2)/3)&amp;"-"&amp;YEAR(SalesData[[#This Row],[Order Date]])</f>
        <v>Q4-2023</v>
      </c>
    </row>
    <row r="9489" spans="1:22" x14ac:dyDescent="0.35">
      <c r="A9489" t="s">
        <v>9630</v>
      </c>
      <c r="B9489" s="1">
        <v>45279</v>
      </c>
      <c r="C9489" t="s">
        <v>26</v>
      </c>
      <c r="D9489" t="s">
        <v>145</v>
      </c>
      <c r="E9489">
        <v>8062250009</v>
      </c>
      <c r="F9489" t="s">
        <v>152</v>
      </c>
      <c r="G9489" t="s">
        <v>23</v>
      </c>
      <c r="H9489" t="s">
        <v>24</v>
      </c>
      <c r="I9489" t="s">
        <v>17</v>
      </c>
      <c r="J9489" t="s">
        <v>19</v>
      </c>
      <c r="K9489">
        <v>4931.1400000000003</v>
      </c>
      <c r="L9489">
        <v>1221.0899999999999</v>
      </c>
      <c r="M9489" t="s">
        <v>19</v>
      </c>
      <c r="N9489">
        <v>0.24762833746354801</v>
      </c>
      <c r="O9489" t="s">
        <v>11351</v>
      </c>
      <c r="P9489" t="s">
        <v>11354</v>
      </c>
      <c r="R9489" t="s">
        <v>11353</v>
      </c>
      <c r="S9489">
        <f>IF(SalesData[[#This Row],[Return Status]]="Returned",1,0)</f>
        <v>0</v>
      </c>
      <c r="T9489">
        <v>2821.33</v>
      </c>
      <c r="U9489" s="2">
        <f>EOMONTH(SalesData[[#This Row],[Order Date]],0)</f>
        <v>45291</v>
      </c>
      <c r="V9489" s="9" t="str">
        <f>"Q"&amp;INT((MONTH(SalesData[[#This Row],[Order Date]])+2)/3)&amp;"-"&amp;YEAR(SalesData[[#This Row],[Order Date]])</f>
        <v>Q4-2023</v>
      </c>
    </row>
    <row r="9490" spans="1:22" x14ac:dyDescent="0.35">
      <c r="A9490" t="s">
        <v>9631</v>
      </c>
      <c r="B9490" s="1">
        <v>45275</v>
      </c>
      <c r="C9490" t="s">
        <v>113</v>
      </c>
      <c r="D9490" t="s">
        <v>145</v>
      </c>
      <c r="E9490">
        <v>3772536454</v>
      </c>
      <c r="F9490" t="s">
        <v>53</v>
      </c>
      <c r="G9490" t="s">
        <v>54</v>
      </c>
      <c r="H9490" t="s">
        <v>55</v>
      </c>
      <c r="I9490" t="s">
        <v>31</v>
      </c>
      <c r="J9490" t="s">
        <v>62</v>
      </c>
      <c r="K9490">
        <v>2317.5100000000002</v>
      </c>
      <c r="L9490">
        <v>665.31</v>
      </c>
      <c r="M9490" t="s">
        <v>62</v>
      </c>
      <c r="N9490">
        <v>0.28707966740165097</v>
      </c>
      <c r="O9490" t="s">
        <v>11351</v>
      </c>
      <c r="P9490" t="s">
        <v>11354</v>
      </c>
      <c r="R9490" t="s">
        <v>11353</v>
      </c>
      <c r="S9490">
        <f>IF(SalesData[[#This Row],[Return Status]]="Returned",1,0)</f>
        <v>0</v>
      </c>
      <c r="U9490" s="2">
        <f>EOMONTH(SalesData[[#This Row],[Order Date]],0)</f>
        <v>45291</v>
      </c>
      <c r="V9490" s="9" t="str">
        <f>"Q"&amp;INT((MONTH(SalesData[[#This Row],[Order Date]])+2)/3)&amp;"-"&amp;YEAR(SalesData[[#This Row],[Order Date]])</f>
        <v>Q4-2023</v>
      </c>
    </row>
    <row r="9491" spans="1:22" x14ac:dyDescent="0.35">
      <c r="A9491" t="s">
        <v>9632</v>
      </c>
      <c r="B9491" s="1">
        <v>45268</v>
      </c>
      <c r="C9491" t="s">
        <v>26</v>
      </c>
      <c r="D9491" t="s">
        <v>39</v>
      </c>
      <c r="E9491">
        <v>3071787270</v>
      </c>
      <c r="F9491" t="s">
        <v>114</v>
      </c>
      <c r="G9491" t="s">
        <v>59</v>
      </c>
      <c r="H9491" t="s">
        <v>60</v>
      </c>
      <c r="I9491" t="s">
        <v>31</v>
      </c>
      <c r="J9491" t="s">
        <v>43</v>
      </c>
      <c r="K9491">
        <v>1813.26</v>
      </c>
      <c r="L9491">
        <v>377.58</v>
      </c>
      <c r="M9491" t="s">
        <v>43</v>
      </c>
      <c r="N9491">
        <v>0.208232685880679</v>
      </c>
      <c r="O9491" t="s">
        <v>11351</v>
      </c>
      <c r="P9491" t="s">
        <v>11354</v>
      </c>
      <c r="R9491" t="s">
        <v>11353</v>
      </c>
      <c r="S9491">
        <f>IF(SalesData[[#This Row],[Return Status]]="Returned",1,0)</f>
        <v>0</v>
      </c>
      <c r="T9491">
        <v>2183.56</v>
      </c>
      <c r="U9491" s="2">
        <f>EOMONTH(SalesData[[#This Row],[Order Date]],0)</f>
        <v>45291</v>
      </c>
      <c r="V9491" s="9" t="str">
        <f>"Q"&amp;INT((MONTH(SalesData[[#This Row],[Order Date]])+2)/3)&amp;"-"&amp;YEAR(SalesData[[#This Row],[Order Date]])</f>
        <v>Q4-2023</v>
      </c>
    </row>
    <row r="9492" spans="1:22" x14ac:dyDescent="0.35">
      <c r="A9492" t="s">
        <v>9633</v>
      </c>
      <c r="B9492" s="1">
        <v>45283</v>
      </c>
      <c r="C9492" t="s">
        <v>21</v>
      </c>
      <c r="D9492" t="s">
        <v>46</v>
      </c>
      <c r="E9492">
        <v>1822351650</v>
      </c>
      <c r="F9492" t="s">
        <v>357</v>
      </c>
      <c r="G9492" t="s">
        <v>164</v>
      </c>
      <c r="H9492" t="s">
        <v>11357</v>
      </c>
      <c r="I9492" t="s">
        <v>36</v>
      </c>
      <c r="J9492" t="s">
        <v>61</v>
      </c>
      <c r="K9492">
        <v>3338.75</v>
      </c>
      <c r="L9492">
        <v>680.41</v>
      </c>
      <c r="M9492" t="s">
        <v>62</v>
      </c>
      <c r="N9492">
        <v>0.20379183826282299</v>
      </c>
      <c r="O9492" t="s">
        <v>11351</v>
      </c>
      <c r="P9492" t="s">
        <v>11354</v>
      </c>
      <c r="R9492" t="s">
        <v>11353</v>
      </c>
      <c r="S9492">
        <f>IF(SalesData[[#This Row],[Return Status]]="Returned",1,0)</f>
        <v>0</v>
      </c>
      <c r="U9492" s="2">
        <f>EOMONTH(SalesData[[#This Row],[Order Date]],0)</f>
        <v>45291</v>
      </c>
      <c r="V9492" s="9" t="str">
        <f>"Q"&amp;INT((MONTH(SalesData[[#This Row],[Order Date]])+2)/3)&amp;"-"&amp;YEAR(SalesData[[#This Row],[Order Date]])</f>
        <v>Q4-2023</v>
      </c>
    </row>
    <row r="9493" spans="1:22" x14ac:dyDescent="0.35">
      <c r="A9493" t="s">
        <v>9634</v>
      </c>
      <c r="B9493" s="1">
        <v>45274</v>
      </c>
      <c r="C9493" t="s">
        <v>67</v>
      </c>
      <c r="D9493" t="s">
        <v>13</v>
      </c>
      <c r="E9493">
        <v>8645026637</v>
      </c>
      <c r="F9493" t="s">
        <v>53</v>
      </c>
      <c r="G9493" t="s">
        <v>54</v>
      </c>
      <c r="H9493" t="s">
        <v>55</v>
      </c>
      <c r="I9493" t="s">
        <v>31</v>
      </c>
      <c r="J9493" t="s">
        <v>65</v>
      </c>
      <c r="K9493">
        <v>2655.33</v>
      </c>
      <c r="L9493">
        <v>431.91</v>
      </c>
      <c r="M9493" t="s">
        <v>65</v>
      </c>
      <c r="N9493">
        <v>0.16265774875439201</v>
      </c>
      <c r="O9493" t="s">
        <v>11351</v>
      </c>
      <c r="P9493" t="s">
        <v>11352</v>
      </c>
      <c r="R9493" t="s">
        <v>11353</v>
      </c>
      <c r="S9493">
        <f>IF(SalesData[[#This Row],[Return Status]]="Returned",1,0)</f>
        <v>0</v>
      </c>
      <c r="U9493" s="2">
        <f>EOMONTH(SalesData[[#This Row],[Order Date]],0)</f>
        <v>45291</v>
      </c>
      <c r="V9493" s="9" t="str">
        <f>"Q"&amp;INT((MONTH(SalesData[[#This Row],[Order Date]])+2)/3)&amp;"-"&amp;YEAR(SalesData[[#This Row],[Order Date]])</f>
        <v>Q4-2023</v>
      </c>
    </row>
    <row r="9494" spans="1:22" x14ac:dyDescent="0.35">
      <c r="A9494" t="s">
        <v>9635</v>
      </c>
      <c r="B9494" s="1">
        <v>45279</v>
      </c>
      <c r="C9494" t="s">
        <v>149</v>
      </c>
      <c r="D9494" t="s">
        <v>80</v>
      </c>
      <c r="E9494">
        <v>2512973294</v>
      </c>
      <c r="F9494" t="s">
        <v>78</v>
      </c>
      <c r="G9494" t="s">
        <v>15</v>
      </c>
      <c r="H9494" t="s">
        <v>16</v>
      </c>
      <c r="I9494" t="s">
        <v>17</v>
      </c>
      <c r="J9494" t="s">
        <v>18</v>
      </c>
      <c r="K9494">
        <v>3818.95</v>
      </c>
      <c r="L9494">
        <v>975.68</v>
      </c>
      <c r="M9494" t="s">
        <v>19</v>
      </c>
      <c r="N9494">
        <v>0.25548383718037698</v>
      </c>
      <c r="O9494" t="s">
        <v>11351</v>
      </c>
      <c r="P9494" t="s">
        <v>11354</v>
      </c>
      <c r="R9494" t="s">
        <v>11353</v>
      </c>
      <c r="S9494">
        <f>IF(SalesData[[#This Row],[Return Status]]="Returned",1,0)</f>
        <v>0</v>
      </c>
      <c r="T9494">
        <v>2085.91</v>
      </c>
      <c r="U9494" s="2">
        <f>EOMONTH(SalesData[[#This Row],[Order Date]],0)</f>
        <v>45291</v>
      </c>
      <c r="V9494" s="9" t="str">
        <f>"Q"&amp;INT((MONTH(SalesData[[#This Row],[Order Date]])+2)/3)&amp;"-"&amp;YEAR(SalesData[[#This Row],[Order Date]])</f>
        <v>Q4-2023</v>
      </c>
    </row>
    <row r="9495" spans="1:22" x14ac:dyDescent="0.35">
      <c r="A9495" t="s">
        <v>9636</v>
      </c>
      <c r="B9495" s="1">
        <v>45286</v>
      </c>
      <c r="C9495" t="s">
        <v>52</v>
      </c>
      <c r="D9495" t="s">
        <v>99</v>
      </c>
      <c r="E9495">
        <v>9758416852</v>
      </c>
      <c r="F9495" t="s">
        <v>103</v>
      </c>
      <c r="G9495" t="s">
        <v>23</v>
      </c>
      <c r="H9495" t="s">
        <v>24</v>
      </c>
      <c r="I9495" t="s">
        <v>17</v>
      </c>
      <c r="J9495" t="s">
        <v>18</v>
      </c>
      <c r="K9495">
        <v>829.44</v>
      </c>
      <c r="L9495">
        <v>127.91</v>
      </c>
      <c r="M9495" t="s">
        <v>19</v>
      </c>
      <c r="N9495">
        <v>0.154212480709877</v>
      </c>
      <c r="O9495" t="s">
        <v>11355</v>
      </c>
      <c r="P9495" t="s">
        <v>11352</v>
      </c>
      <c r="R9495" t="s">
        <v>11353</v>
      </c>
      <c r="S9495">
        <f>IF(SalesData[[#This Row],[Return Status]]="Returned",1,0)</f>
        <v>0</v>
      </c>
      <c r="T9495">
        <v>2821.33</v>
      </c>
      <c r="U9495" s="2">
        <f>EOMONTH(SalesData[[#This Row],[Order Date]],0)</f>
        <v>45291</v>
      </c>
      <c r="V9495" s="9" t="str">
        <f>"Q"&amp;INT((MONTH(SalesData[[#This Row],[Order Date]])+2)/3)&amp;"-"&amp;YEAR(SalesData[[#This Row],[Order Date]])</f>
        <v>Q4-2023</v>
      </c>
    </row>
    <row r="9496" spans="1:22" x14ac:dyDescent="0.35">
      <c r="A9496" t="s">
        <v>9637</v>
      </c>
      <c r="B9496" s="1">
        <v>45280</v>
      </c>
      <c r="C9496" t="s">
        <v>12</v>
      </c>
      <c r="D9496" t="s">
        <v>80</v>
      </c>
      <c r="E9496">
        <v>1918927420</v>
      </c>
      <c r="F9496" t="s">
        <v>387</v>
      </c>
      <c r="G9496" t="s">
        <v>89</v>
      </c>
      <c r="H9496" t="s">
        <v>90</v>
      </c>
      <c r="I9496" t="s">
        <v>31</v>
      </c>
      <c r="J9496" t="s">
        <v>18</v>
      </c>
      <c r="K9496">
        <v>4045.05</v>
      </c>
      <c r="L9496">
        <v>1105.07</v>
      </c>
      <c r="M9496" t="s">
        <v>19</v>
      </c>
      <c r="N9496">
        <v>0.27319068985550199</v>
      </c>
      <c r="O9496" t="s">
        <v>11351</v>
      </c>
      <c r="P9496" t="s">
        <v>11354</v>
      </c>
      <c r="R9496" t="s">
        <v>11353</v>
      </c>
      <c r="S9496">
        <f>IF(SalesData[[#This Row],[Return Status]]="Returned",1,0)</f>
        <v>0</v>
      </c>
      <c r="T9496">
        <v>207.68</v>
      </c>
      <c r="U9496" s="2">
        <f>EOMONTH(SalesData[[#This Row],[Order Date]],0)</f>
        <v>45291</v>
      </c>
      <c r="V9496" s="9" t="str">
        <f>"Q"&amp;INT((MONTH(SalesData[[#This Row],[Order Date]])+2)/3)&amp;"-"&amp;YEAR(SalesData[[#This Row],[Order Date]])</f>
        <v>Q4-2023</v>
      </c>
    </row>
    <row r="9497" spans="1:22" x14ac:dyDescent="0.35">
      <c r="A9497" t="s">
        <v>9638</v>
      </c>
      <c r="B9497" s="1">
        <v>45265</v>
      </c>
      <c r="C9497" t="s">
        <v>111</v>
      </c>
      <c r="D9497" t="s">
        <v>99</v>
      </c>
      <c r="E9497">
        <v>5451342913</v>
      </c>
      <c r="F9497" t="s">
        <v>127</v>
      </c>
      <c r="G9497" t="s">
        <v>29</v>
      </c>
      <c r="H9497" t="s">
        <v>30</v>
      </c>
      <c r="I9497" t="s">
        <v>31</v>
      </c>
      <c r="J9497" t="s">
        <v>18</v>
      </c>
      <c r="K9497">
        <v>1589.23</v>
      </c>
      <c r="L9497">
        <v>147.69</v>
      </c>
      <c r="M9497" t="s">
        <v>19</v>
      </c>
      <c r="N9497">
        <v>9.2931797159630805E-2</v>
      </c>
      <c r="O9497" t="s">
        <v>11351</v>
      </c>
      <c r="P9497" t="s">
        <v>11356</v>
      </c>
      <c r="R9497" t="s">
        <v>11353</v>
      </c>
      <c r="S9497">
        <f>IF(SalesData[[#This Row],[Return Status]]="Returned",1,0)</f>
        <v>0</v>
      </c>
      <c r="T9497">
        <v>2788.38</v>
      </c>
      <c r="U9497" s="2">
        <f>EOMONTH(SalesData[[#This Row],[Order Date]],0)</f>
        <v>45291</v>
      </c>
      <c r="V9497" s="9" t="str">
        <f>"Q"&amp;INT((MONTH(SalesData[[#This Row],[Order Date]])+2)/3)&amp;"-"&amp;YEAR(SalesData[[#This Row],[Order Date]])</f>
        <v>Q4-2023</v>
      </c>
    </row>
    <row r="9498" spans="1:22" x14ac:dyDescent="0.35">
      <c r="A9498" t="s">
        <v>9639</v>
      </c>
      <c r="B9498" s="1">
        <v>45274</v>
      </c>
      <c r="C9498" t="s">
        <v>325</v>
      </c>
      <c r="D9498" t="s">
        <v>46</v>
      </c>
      <c r="E9498">
        <v>2456704089</v>
      </c>
      <c r="F9498" t="s">
        <v>292</v>
      </c>
      <c r="G9498" t="s">
        <v>69</v>
      </c>
      <c r="H9498" t="s">
        <v>41</v>
      </c>
      <c r="I9498" t="s">
        <v>31</v>
      </c>
      <c r="J9498" t="s">
        <v>19</v>
      </c>
      <c r="K9498">
        <v>1358.09</v>
      </c>
      <c r="L9498">
        <v>295.74</v>
      </c>
      <c r="M9498" t="s">
        <v>19</v>
      </c>
      <c r="N9498">
        <v>0.21776170945960899</v>
      </c>
      <c r="O9498" t="s">
        <v>11351</v>
      </c>
      <c r="P9498" t="s">
        <v>11354</v>
      </c>
      <c r="R9498" t="s">
        <v>11353</v>
      </c>
      <c r="S9498">
        <f>IF(SalesData[[#This Row],[Return Status]]="Returned",1,0)</f>
        <v>0</v>
      </c>
      <c r="T9498">
        <v>2081.52</v>
      </c>
      <c r="U9498" s="2">
        <f>EOMONTH(SalesData[[#This Row],[Order Date]],0)</f>
        <v>45291</v>
      </c>
      <c r="V9498" s="9" t="str">
        <f>"Q"&amp;INT((MONTH(SalesData[[#This Row],[Order Date]])+2)/3)&amp;"-"&amp;YEAR(SalesData[[#This Row],[Order Date]])</f>
        <v>Q4-2023</v>
      </c>
    </row>
    <row r="9499" spans="1:22" x14ac:dyDescent="0.35">
      <c r="A9499" t="s">
        <v>9640</v>
      </c>
      <c r="B9499" s="1">
        <v>45276</v>
      </c>
      <c r="C9499" t="s">
        <v>205</v>
      </c>
      <c r="D9499" t="s">
        <v>72</v>
      </c>
      <c r="E9499">
        <v>2722680963</v>
      </c>
      <c r="F9499" t="s">
        <v>168</v>
      </c>
      <c r="G9499" t="s">
        <v>54</v>
      </c>
      <c r="H9499" t="s">
        <v>55</v>
      </c>
      <c r="I9499" t="s">
        <v>31</v>
      </c>
      <c r="J9499" t="s">
        <v>42</v>
      </c>
      <c r="K9499">
        <v>4264.8900000000003</v>
      </c>
      <c r="L9499">
        <v>1246.71</v>
      </c>
      <c r="M9499" t="s">
        <v>43</v>
      </c>
      <c r="N9499">
        <v>0.29231937986677298</v>
      </c>
      <c r="O9499" t="s">
        <v>11351</v>
      </c>
      <c r="P9499" t="s">
        <v>11354</v>
      </c>
      <c r="R9499" t="s">
        <v>11353</v>
      </c>
      <c r="S9499">
        <f>IF(SalesData[[#This Row],[Return Status]]="Returned",1,0)</f>
        <v>0</v>
      </c>
      <c r="U9499" s="2">
        <f>EOMONTH(SalesData[[#This Row],[Order Date]],0)</f>
        <v>45291</v>
      </c>
      <c r="V9499" s="9" t="str">
        <f>"Q"&amp;INT((MONTH(SalesData[[#This Row],[Order Date]])+2)/3)&amp;"-"&amp;YEAR(SalesData[[#This Row],[Order Date]])</f>
        <v>Q4-2023</v>
      </c>
    </row>
    <row r="9500" spans="1:22" x14ac:dyDescent="0.35">
      <c r="A9500" t="s">
        <v>9641</v>
      </c>
      <c r="B9500" s="1">
        <v>45283</v>
      </c>
      <c r="C9500" t="s">
        <v>124</v>
      </c>
      <c r="D9500" t="s">
        <v>13</v>
      </c>
      <c r="E9500">
        <v>3301897885</v>
      </c>
      <c r="F9500" t="s">
        <v>159</v>
      </c>
      <c r="G9500" t="s">
        <v>84</v>
      </c>
      <c r="H9500" t="s">
        <v>85</v>
      </c>
      <c r="I9500" t="s">
        <v>31</v>
      </c>
      <c r="J9500" t="s">
        <v>62</v>
      </c>
      <c r="K9500">
        <v>4649.43</v>
      </c>
      <c r="L9500">
        <v>1347.92</v>
      </c>
      <c r="M9500" t="s">
        <v>62</v>
      </c>
      <c r="N9500">
        <v>0.28991080627087601</v>
      </c>
      <c r="O9500" t="s">
        <v>11351</v>
      </c>
      <c r="P9500" t="s">
        <v>11354</v>
      </c>
      <c r="R9500" t="s">
        <v>11353</v>
      </c>
      <c r="S9500">
        <f>IF(SalesData[[#This Row],[Return Status]]="Returned",1,0)</f>
        <v>0</v>
      </c>
      <c r="T9500">
        <v>847.14</v>
      </c>
      <c r="U9500" s="2">
        <f>EOMONTH(SalesData[[#This Row],[Order Date]],0)</f>
        <v>45291</v>
      </c>
      <c r="V9500" s="9" t="str">
        <f>"Q"&amp;INT((MONTH(SalesData[[#This Row],[Order Date]])+2)/3)&amp;"-"&amp;YEAR(SalesData[[#This Row],[Order Date]])</f>
        <v>Q4-2023</v>
      </c>
    </row>
    <row r="9501" spans="1:22" x14ac:dyDescent="0.35">
      <c r="A9501" t="s">
        <v>9642</v>
      </c>
      <c r="B9501" s="1">
        <v>45284</v>
      </c>
      <c r="C9501" t="s">
        <v>184</v>
      </c>
      <c r="D9501" t="s">
        <v>46</v>
      </c>
      <c r="E9501">
        <v>9167214428</v>
      </c>
      <c r="F9501" t="s">
        <v>152</v>
      </c>
      <c r="G9501" t="s">
        <v>23</v>
      </c>
      <c r="H9501" t="s">
        <v>24</v>
      </c>
      <c r="I9501" t="s">
        <v>17</v>
      </c>
      <c r="J9501" t="s">
        <v>62</v>
      </c>
      <c r="K9501">
        <v>1089.55</v>
      </c>
      <c r="L9501">
        <v>287.56</v>
      </c>
      <c r="M9501" t="s">
        <v>62</v>
      </c>
      <c r="N9501">
        <v>0.26392547381946702</v>
      </c>
      <c r="O9501" t="s">
        <v>11351</v>
      </c>
      <c r="P9501" t="s">
        <v>11354</v>
      </c>
      <c r="R9501" t="s">
        <v>11353</v>
      </c>
      <c r="S9501">
        <f>IF(SalesData[[#This Row],[Return Status]]="Returned",1,0)</f>
        <v>0</v>
      </c>
      <c r="T9501">
        <v>2821.33</v>
      </c>
      <c r="U9501" s="2">
        <f>EOMONTH(SalesData[[#This Row],[Order Date]],0)</f>
        <v>45291</v>
      </c>
      <c r="V9501" s="9" t="str">
        <f>"Q"&amp;INT((MONTH(SalesData[[#This Row],[Order Date]])+2)/3)&amp;"-"&amp;YEAR(SalesData[[#This Row],[Order Date]])</f>
        <v>Q4-2023</v>
      </c>
    </row>
    <row r="9502" spans="1:22" x14ac:dyDescent="0.35">
      <c r="A9502" t="s">
        <v>9643</v>
      </c>
      <c r="B9502" s="1">
        <v>45284</v>
      </c>
      <c r="C9502" t="s">
        <v>106</v>
      </c>
      <c r="D9502" t="s">
        <v>27</v>
      </c>
      <c r="E9502">
        <v>1225334758</v>
      </c>
      <c r="F9502" t="s">
        <v>53</v>
      </c>
      <c r="G9502" t="s">
        <v>54</v>
      </c>
      <c r="H9502" t="s">
        <v>55</v>
      </c>
      <c r="I9502" t="s">
        <v>31</v>
      </c>
      <c r="J9502" t="s">
        <v>65</v>
      </c>
      <c r="K9502">
        <v>4683.7299999999996</v>
      </c>
      <c r="L9502">
        <v>1250.98</v>
      </c>
      <c r="M9502" t="s">
        <v>65</v>
      </c>
      <c r="N9502">
        <v>0.26709054535594501</v>
      </c>
      <c r="O9502" t="s">
        <v>11351</v>
      </c>
      <c r="P9502" t="s">
        <v>11354</v>
      </c>
      <c r="R9502" t="s">
        <v>11353</v>
      </c>
      <c r="S9502">
        <f>IF(SalesData[[#This Row],[Return Status]]="Returned",1,0)</f>
        <v>0</v>
      </c>
      <c r="U9502" s="2">
        <f>EOMONTH(SalesData[[#This Row],[Order Date]],0)</f>
        <v>45291</v>
      </c>
      <c r="V9502" s="9" t="str">
        <f>"Q"&amp;INT((MONTH(SalesData[[#This Row],[Order Date]])+2)/3)&amp;"-"&amp;YEAR(SalesData[[#This Row],[Order Date]])</f>
        <v>Q4-2023</v>
      </c>
    </row>
    <row r="9503" spans="1:22" x14ac:dyDescent="0.35">
      <c r="A9503" t="s">
        <v>9644</v>
      </c>
      <c r="B9503" s="1">
        <v>45272</v>
      </c>
      <c r="C9503" t="s">
        <v>111</v>
      </c>
      <c r="D9503" t="s">
        <v>46</v>
      </c>
      <c r="E9503">
        <v>1316587799</v>
      </c>
      <c r="F9503" t="s">
        <v>14</v>
      </c>
      <c r="G9503" t="s">
        <v>15</v>
      </c>
      <c r="H9503" t="s">
        <v>16</v>
      </c>
      <c r="I9503" t="s">
        <v>17</v>
      </c>
      <c r="J9503" t="s">
        <v>42</v>
      </c>
      <c r="K9503">
        <v>4420.21</v>
      </c>
      <c r="L9503">
        <v>456.1</v>
      </c>
      <c r="M9503" t="s">
        <v>43</v>
      </c>
      <c r="N9503">
        <v>0.103185142787334</v>
      </c>
      <c r="O9503" t="s">
        <v>11351</v>
      </c>
      <c r="P9503" t="s">
        <v>11352</v>
      </c>
      <c r="R9503" t="s">
        <v>11353</v>
      </c>
      <c r="S9503">
        <f>IF(SalesData[[#This Row],[Return Status]]="Returned",1,0)</f>
        <v>0</v>
      </c>
      <c r="T9503">
        <v>2085.91</v>
      </c>
      <c r="U9503" s="2">
        <f>EOMONTH(SalesData[[#This Row],[Order Date]],0)</f>
        <v>45291</v>
      </c>
      <c r="V9503" s="9" t="str">
        <f>"Q"&amp;INT((MONTH(SalesData[[#This Row],[Order Date]])+2)/3)&amp;"-"&amp;YEAR(SalesData[[#This Row],[Order Date]])</f>
        <v>Q4-2023</v>
      </c>
    </row>
    <row r="9504" spans="1:22" x14ac:dyDescent="0.35">
      <c r="A9504" t="s">
        <v>9645</v>
      </c>
      <c r="B9504" s="1">
        <v>45266</v>
      </c>
      <c r="C9504" t="s">
        <v>124</v>
      </c>
      <c r="D9504" t="s">
        <v>145</v>
      </c>
      <c r="E9504">
        <v>296597575</v>
      </c>
      <c r="F9504" t="s">
        <v>53</v>
      </c>
      <c r="G9504" t="s">
        <v>54</v>
      </c>
      <c r="H9504" t="s">
        <v>11357</v>
      </c>
      <c r="I9504" t="s">
        <v>31</v>
      </c>
      <c r="J9504" t="s">
        <v>19</v>
      </c>
      <c r="K9504">
        <v>1600.41</v>
      </c>
      <c r="L9504">
        <v>162.08000000000001</v>
      </c>
      <c r="M9504" t="s">
        <v>19</v>
      </c>
      <c r="N9504">
        <v>0.101274048525065</v>
      </c>
      <c r="O9504" t="s">
        <v>11351</v>
      </c>
      <c r="P9504" t="s">
        <v>11352</v>
      </c>
      <c r="R9504" t="s">
        <v>11353</v>
      </c>
      <c r="S9504">
        <f>IF(SalesData[[#This Row],[Return Status]]="Returned",1,0)</f>
        <v>0</v>
      </c>
      <c r="U9504" s="2">
        <f>EOMONTH(SalesData[[#This Row],[Order Date]],0)</f>
        <v>45291</v>
      </c>
      <c r="V9504" s="9" t="str">
        <f>"Q"&amp;INT((MONTH(SalesData[[#This Row],[Order Date]])+2)/3)&amp;"-"&amp;YEAR(SalesData[[#This Row],[Order Date]])</f>
        <v>Q4-2023</v>
      </c>
    </row>
    <row r="9505" spans="1:22" x14ac:dyDescent="0.35">
      <c r="A9505" t="s">
        <v>9646</v>
      </c>
      <c r="B9505" s="1">
        <v>45264</v>
      </c>
      <c r="C9505" t="s">
        <v>45</v>
      </c>
      <c r="D9505" t="s">
        <v>27</v>
      </c>
      <c r="E9505">
        <v>188295742</v>
      </c>
      <c r="F9505" t="s">
        <v>163</v>
      </c>
      <c r="G9505" t="s">
        <v>164</v>
      </c>
      <c r="H9505" t="s">
        <v>165</v>
      </c>
      <c r="I9505" t="s">
        <v>36</v>
      </c>
      <c r="J9505" t="s">
        <v>62</v>
      </c>
      <c r="K9505">
        <v>2390.4499999999998</v>
      </c>
      <c r="L9505">
        <v>306.94</v>
      </c>
      <c r="M9505" t="s">
        <v>62</v>
      </c>
      <c r="N9505">
        <v>0.12840260202053999</v>
      </c>
      <c r="O9505" t="s">
        <v>11351</v>
      </c>
      <c r="P9505" t="s">
        <v>11352</v>
      </c>
      <c r="R9505" t="s">
        <v>11353</v>
      </c>
      <c r="S9505">
        <f>IF(SalesData[[#This Row],[Return Status]]="Returned",1,0)</f>
        <v>0</v>
      </c>
      <c r="U9505" s="2">
        <f>EOMONTH(SalesData[[#This Row],[Order Date]],0)</f>
        <v>45291</v>
      </c>
      <c r="V9505" s="9" t="str">
        <f>"Q"&amp;INT((MONTH(SalesData[[#This Row],[Order Date]])+2)/3)&amp;"-"&amp;YEAR(SalesData[[#This Row],[Order Date]])</f>
        <v>Q4-2023</v>
      </c>
    </row>
    <row r="9506" spans="1:22" x14ac:dyDescent="0.35">
      <c r="A9506" t="s">
        <v>9647</v>
      </c>
      <c r="B9506" s="1">
        <v>45279</v>
      </c>
      <c r="C9506" t="s">
        <v>94</v>
      </c>
      <c r="D9506" t="s">
        <v>99</v>
      </c>
      <c r="E9506">
        <v>9102650784</v>
      </c>
      <c r="F9506" t="s">
        <v>185</v>
      </c>
      <c r="G9506" t="s">
        <v>11381</v>
      </c>
      <c r="H9506" t="s">
        <v>165</v>
      </c>
      <c r="I9506" t="s">
        <v>36</v>
      </c>
      <c r="J9506" t="s">
        <v>43</v>
      </c>
      <c r="K9506">
        <v>1122.31</v>
      </c>
      <c r="L9506">
        <v>190.63</v>
      </c>
      <c r="M9506" t="s">
        <v>43</v>
      </c>
      <c r="N9506">
        <v>0.16985503114112899</v>
      </c>
      <c r="O9506" t="s">
        <v>11351</v>
      </c>
      <c r="P9506" t="s">
        <v>11352</v>
      </c>
      <c r="R9506" t="s">
        <v>11353</v>
      </c>
      <c r="S9506">
        <f>IF(SalesData[[#This Row],[Return Status]]="Returned",1,0)</f>
        <v>0</v>
      </c>
      <c r="U9506" s="2">
        <f>EOMONTH(SalesData[[#This Row],[Order Date]],0)</f>
        <v>45291</v>
      </c>
      <c r="V9506" s="9" t="str">
        <f>"Q"&amp;INT((MONTH(SalesData[[#This Row],[Order Date]])+2)/3)&amp;"-"&amp;YEAR(SalesData[[#This Row],[Order Date]])</f>
        <v>Q4-2023</v>
      </c>
    </row>
    <row r="9507" spans="1:22" x14ac:dyDescent="0.35">
      <c r="A9507" t="s">
        <v>9648</v>
      </c>
      <c r="B9507" s="1">
        <v>45276</v>
      </c>
      <c r="C9507" t="s">
        <v>67</v>
      </c>
      <c r="D9507" t="s">
        <v>145</v>
      </c>
      <c r="E9507">
        <v>3993993758</v>
      </c>
      <c r="F9507" t="s">
        <v>28</v>
      </c>
      <c r="G9507" t="s">
        <v>29</v>
      </c>
      <c r="H9507" t="s">
        <v>30</v>
      </c>
      <c r="I9507" t="s">
        <v>31</v>
      </c>
      <c r="J9507" t="s">
        <v>18</v>
      </c>
      <c r="K9507">
        <v>4707.34</v>
      </c>
      <c r="L9507">
        <v>831.04</v>
      </c>
      <c r="M9507" t="s">
        <v>19</v>
      </c>
      <c r="N9507">
        <v>0.17654131632726799</v>
      </c>
      <c r="O9507" t="s">
        <v>11351</v>
      </c>
      <c r="P9507" t="s">
        <v>11352</v>
      </c>
      <c r="R9507" t="s">
        <v>11353</v>
      </c>
      <c r="S9507">
        <f>IF(SalesData[[#This Row],[Return Status]]="Returned",1,0)</f>
        <v>0</v>
      </c>
      <c r="T9507">
        <v>2788.38</v>
      </c>
      <c r="U9507" s="2">
        <f>EOMONTH(SalesData[[#This Row],[Order Date]],0)</f>
        <v>45291</v>
      </c>
      <c r="V9507" s="9" t="str">
        <f>"Q"&amp;INT((MONTH(SalesData[[#This Row],[Order Date]])+2)/3)&amp;"-"&amp;YEAR(SalesData[[#This Row],[Order Date]])</f>
        <v>Q4-2023</v>
      </c>
    </row>
    <row r="9508" spans="1:22" x14ac:dyDescent="0.35">
      <c r="A9508" t="s">
        <v>9649</v>
      </c>
      <c r="B9508" s="1">
        <v>45286</v>
      </c>
      <c r="C9508" t="s">
        <v>94</v>
      </c>
      <c r="D9508" t="s">
        <v>27</v>
      </c>
      <c r="E9508">
        <v>8863863063</v>
      </c>
      <c r="F9508" t="s">
        <v>152</v>
      </c>
      <c r="G9508" t="s">
        <v>23</v>
      </c>
      <c r="H9508" t="s">
        <v>24</v>
      </c>
      <c r="I9508" t="s">
        <v>17</v>
      </c>
      <c r="J9508" t="s">
        <v>19</v>
      </c>
      <c r="K9508">
        <v>1148</v>
      </c>
      <c r="L9508">
        <v>106.7</v>
      </c>
      <c r="M9508" t="s">
        <v>19</v>
      </c>
      <c r="N9508">
        <v>9.2944250871080103E-2</v>
      </c>
      <c r="O9508" t="s">
        <v>11351</v>
      </c>
      <c r="P9508" t="s">
        <v>11356</v>
      </c>
      <c r="R9508" t="s">
        <v>11353</v>
      </c>
      <c r="S9508">
        <f>IF(SalesData[[#This Row],[Return Status]]="Returned",1,0)</f>
        <v>0</v>
      </c>
      <c r="T9508">
        <v>2821.33</v>
      </c>
      <c r="U9508" s="2">
        <f>EOMONTH(SalesData[[#This Row],[Order Date]],0)</f>
        <v>45291</v>
      </c>
      <c r="V9508" s="9" t="str">
        <f>"Q"&amp;INT((MONTH(SalesData[[#This Row],[Order Date]])+2)/3)&amp;"-"&amp;YEAR(SalesData[[#This Row],[Order Date]])</f>
        <v>Q4-2023</v>
      </c>
    </row>
    <row r="9509" spans="1:22" x14ac:dyDescent="0.35">
      <c r="A9509" t="s">
        <v>9650</v>
      </c>
      <c r="B9509" s="1">
        <v>45264</v>
      </c>
      <c r="C9509" t="s">
        <v>132</v>
      </c>
      <c r="D9509" t="s">
        <v>39</v>
      </c>
      <c r="E9509">
        <v>8886943203</v>
      </c>
      <c r="F9509" t="s">
        <v>185</v>
      </c>
      <c r="G9509" t="s">
        <v>164</v>
      </c>
      <c r="H9509" t="s">
        <v>165</v>
      </c>
      <c r="I9509" t="s">
        <v>36</v>
      </c>
      <c r="J9509" t="s">
        <v>42</v>
      </c>
      <c r="K9509">
        <v>3591.04</v>
      </c>
      <c r="L9509">
        <v>579.14</v>
      </c>
      <c r="M9509" t="s">
        <v>43</v>
      </c>
      <c r="N9509">
        <v>0.16127361432899701</v>
      </c>
      <c r="O9509" t="s">
        <v>11351</v>
      </c>
      <c r="P9509" t="s">
        <v>11352</v>
      </c>
      <c r="R9509" t="s">
        <v>11353</v>
      </c>
      <c r="S9509">
        <f>IF(SalesData[[#This Row],[Return Status]]="Returned",1,0)</f>
        <v>0</v>
      </c>
      <c r="U9509" s="2">
        <f>EOMONTH(SalesData[[#This Row],[Order Date]],0)</f>
        <v>45291</v>
      </c>
      <c r="V9509" s="9" t="str">
        <f>"Q"&amp;INT((MONTH(SalesData[[#This Row],[Order Date]])+2)/3)&amp;"-"&amp;YEAR(SalesData[[#This Row],[Order Date]])</f>
        <v>Q4-2023</v>
      </c>
    </row>
    <row r="9510" spans="1:22" x14ac:dyDescent="0.35">
      <c r="A9510" t="s">
        <v>9651</v>
      </c>
      <c r="B9510" s="1">
        <v>45264</v>
      </c>
      <c r="C9510" t="s">
        <v>92</v>
      </c>
      <c r="D9510" t="s">
        <v>13</v>
      </c>
      <c r="E9510">
        <v>4313345817</v>
      </c>
      <c r="F9510" t="s">
        <v>170</v>
      </c>
      <c r="G9510" t="s">
        <v>69</v>
      </c>
      <c r="H9510" t="s">
        <v>41</v>
      </c>
      <c r="I9510" t="s">
        <v>31</v>
      </c>
      <c r="J9510" t="s">
        <v>61</v>
      </c>
      <c r="K9510">
        <v>688.07</v>
      </c>
      <c r="L9510">
        <v>196.38</v>
      </c>
      <c r="M9510" t="s">
        <v>62</v>
      </c>
      <c r="N9510">
        <v>0.28540700800790603</v>
      </c>
      <c r="O9510" t="s">
        <v>11355</v>
      </c>
      <c r="P9510" t="s">
        <v>11354</v>
      </c>
      <c r="R9510" t="s">
        <v>11353</v>
      </c>
      <c r="S9510">
        <f>IF(SalesData[[#This Row],[Return Status]]="Returned",1,0)</f>
        <v>0</v>
      </c>
      <c r="T9510">
        <v>2081.52</v>
      </c>
      <c r="U9510" s="2">
        <f>EOMONTH(SalesData[[#This Row],[Order Date]],0)</f>
        <v>45291</v>
      </c>
      <c r="V9510" s="9" t="str">
        <f>"Q"&amp;INT((MONTH(SalesData[[#This Row],[Order Date]])+2)/3)&amp;"-"&amp;YEAR(SalesData[[#This Row],[Order Date]])</f>
        <v>Q4-2023</v>
      </c>
    </row>
    <row r="9511" spans="1:22" x14ac:dyDescent="0.35">
      <c r="A9511" t="s">
        <v>9652</v>
      </c>
      <c r="B9511" s="1">
        <v>45275</v>
      </c>
      <c r="C9511" t="s">
        <v>162</v>
      </c>
      <c r="D9511" t="s">
        <v>99</v>
      </c>
      <c r="E9511">
        <v>7248057118</v>
      </c>
      <c r="F9511" t="s">
        <v>47</v>
      </c>
      <c r="G9511" t="s">
        <v>23</v>
      </c>
      <c r="H9511" t="s">
        <v>24</v>
      </c>
      <c r="I9511" t="s">
        <v>17</v>
      </c>
      <c r="J9511" t="s">
        <v>62</v>
      </c>
      <c r="K9511">
        <v>4780.33</v>
      </c>
      <c r="L9511">
        <v>1218.32</v>
      </c>
      <c r="M9511" t="s">
        <v>62</v>
      </c>
      <c r="N9511">
        <v>0.25486106607702802</v>
      </c>
      <c r="O9511" t="s">
        <v>11351</v>
      </c>
      <c r="P9511" t="s">
        <v>11354</v>
      </c>
      <c r="R9511" t="s">
        <v>11353</v>
      </c>
      <c r="S9511">
        <f>IF(SalesData[[#This Row],[Return Status]]="Returned",1,0)</f>
        <v>0</v>
      </c>
      <c r="T9511">
        <v>2821.33</v>
      </c>
      <c r="U9511" s="2">
        <f>EOMONTH(SalesData[[#This Row],[Order Date]],0)</f>
        <v>45291</v>
      </c>
      <c r="V9511" s="9" t="str">
        <f>"Q"&amp;INT((MONTH(SalesData[[#This Row],[Order Date]])+2)/3)&amp;"-"&amp;YEAR(SalesData[[#This Row],[Order Date]])</f>
        <v>Q4-2023</v>
      </c>
    </row>
    <row r="9512" spans="1:22" x14ac:dyDescent="0.35">
      <c r="A9512" t="s">
        <v>9653</v>
      </c>
      <c r="B9512" s="1">
        <v>45270</v>
      </c>
      <c r="C9512" t="s">
        <v>77</v>
      </c>
      <c r="D9512" t="s">
        <v>27</v>
      </c>
      <c r="E9512">
        <v>1349568592</v>
      </c>
      <c r="F9512" t="s">
        <v>129</v>
      </c>
      <c r="G9512" t="s">
        <v>54</v>
      </c>
      <c r="H9512" t="s">
        <v>11357</v>
      </c>
      <c r="I9512" t="s">
        <v>31</v>
      </c>
      <c r="J9512" t="s">
        <v>65</v>
      </c>
      <c r="K9512">
        <v>1719.03</v>
      </c>
      <c r="L9512">
        <v>139.55000000000001</v>
      </c>
      <c r="M9512" t="s">
        <v>65</v>
      </c>
      <c r="N9512">
        <v>8.1179502393791902E-2</v>
      </c>
      <c r="O9512" t="s">
        <v>11351</v>
      </c>
      <c r="P9512" t="s">
        <v>11356</v>
      </c>
      <c r="R9512" t="s">
        <v>11353</v>
      </c>
      <c r="S9512">
        <f>IF(SalesData[[#This Row],[Return Status]]="Returned",1,0)</f>
        <v>0</v>
      </c>
      <c r="U9512" s="2">
        <f>EOMONTH(SalesData[[#This Row],[Order Date]],0)</f>
        <v>45291</v>
      </c>
      <c r="V9512" s="9" t="str">
        <f>"Q"&amp;INT((MONTH(SalesData[[#This Row],[Order Date]])+2)/3)&amp;"-"&amp;YEAR(SalesData[[#This Row],[Order Date]])</f>
        <v>Q4-2023</v>
      </c>
    </row>
    <row r="9513" spans="1:22" x14ac:dyDescent="0.35">
      <c r="A9513" t="s">
        <v>9654</v>
      </c>
      <c r="B9513" s="1">
        <v>45281</v>
      </c>
      <c r="C9513" t="s">
        <v>176</v>
      </c>
      <c r="D9513" t="s">
        <v>39</v>
      </c>
      <c r="E9513">
        <v>1632100564</v>
      </c>
      <c r="F9513" t="s">
        <v>58</v>
      </c>
      <c r="G9513" t="s">
        <v>59</v>
      </c>
      <c r="H9513" t="s">
        <v>60</v>
      </c>
      <c r="I9513" t="s">
        <v>31</v>
      </c>
      <c r="J9513" t="s">
        <v>65</v>
      </c>
      <c r="K9513">
        <v>3823.21</v>
      </c>
      <c r="L9513">
        <v>237.05</v>
      </c>
      <c r="M9513" t="s">
        <v>65</v>
      </c>
      <c r="N9513">
        <v>6.20028719322245E-2</v>
      </c>
      <c r="O9513" t="s">
        <v>11351</v>
      </c>
      <c r="P9513" t="s">
        <v>11356</v>
      </c>
      <c r="R9513" t="s">
        <v>11353</v>
      </c>
      <c r="S9513">
        <f>IF(SalesData[[#This Row],[Return Status]]="Returned",1,0)</f>
        <v>0</v>
      </c>
      <c r="T9513">
        <v>2183.56</v>
      </c>
      <c r="U9513" s="2">
        <f>EOMONTH(SalesData[[#This Row],[Order Date]],0)</f>
        <v>45291</v>
      </c>
      <c r="V9513" s="9" t="str">
        <f>"Q"&amp;INT((MONTH(SalesData[[#This Row],[Order Date]])+2)/3)&amp;"-"&amp;YEAR(SalesData[[#This Row],[Order Date]])</f>
        <v>Q4-2023</v>
      </c>
    </row>
    <row r="9514" spans="1:22" x14ac:dyDescent="0.35">
      <c r="A9514" t="s">
        <v>9655</v>
      </c>
      <c r="B9514" s="1">
        <v>45280</v>
      </c>
      <c r="C9514" t="s">
        <v>67</v>
      </c>
      <c r="D9514" t="s">
        <v>27</v>
      </c>
      <c r="E9514">
        <v>6301960012</v>
      </c>
      <c r="F9514" t="s">
        <v>152</v>
      </c>
      <c r="G9514" t="s">
        <v>23</v>
      </c>
      <c r="H9514" t="s">
        <v>24</v>
      </c>
      <c r="I9514" t="s">
        <v>17</v>
      </c>
      <c r="J9514" t="s">
        <v>61</v>
      </c>
      <c r="K9514">
        <v>3036.43</v>
      </c>
      <c r="L9514">
        <v>383.48</v>
      </c>
      <c r="M9514" t="s">
        <v>62</v>
      </c>
      <c r="N9514">
        <v>0.126293048086075</v>
      </c>
      <c r="O9514" t="s">
        <v>11351</v>
      </c>
      <c r="P9514" t="s">
        <v>11352</v>
      </c>
      <c r="R9514" t="s">
        <v>11353</v>
      </c>
      <c r="S9514">
        <f>IF(SalesData[[#This Row],[Return Status]]="Returned",1,0)</f>
        <v>0</v>
      </c>
      <c r="T9514">
        <v>2821.33</v>
      </c>
      <c r="U9514" s="2">
        <f>EOMONTH(SalesData[[#This Row],[Order Date]],0)</f>
        <v>45291</v>
      </c>
      <c r="V9514" s="9" t="str">
        <f>"Q"&amp;INT((MONTH(SalesData[[#This Row],[Order Date]])+2)/3)&amp;"-"&amp;YEAR(SalesData[[#This Row],[Order Date]])</f>
        <v>Q4-2023</v>
      </c>
    </row>
    <row r="9515" spans="1:22" x14ac:dyDescent="0.35">
      <c r="A9515" t="s">
        <v>9656</v>
      </c>
      <c r="B9515" s="1">
        <v>45268</v>
      </c>
      <c r="C9515" t="s">
        <v>106</v>
      </c>
      <c r="D9515" t="s">
        <v>27</v>
      </c>
      <c r="E9515">
        <v>3132289468</v>
      </c>
      <c r="F9515" t="s">
        <v>357</v>
      </c>
      <c r="G9515" t="s">
        <v>11381</v>
      </c>
      <c r="H9515" t="s">
        <v>165</v>
      </c>
      <c r="I9515" t="s">
        <v>36</v>
      </c>
      <c r="J9515" t="s">
        <v>42</v>
      </c>
      <c r="K9515">
        <v>2296.11</v>
      </c>
      <c r="L9515">
        <v>658.48</v>
      </c>
      <c r="M9515" t="s">
        <v>43</v>
      </c>
      <c r="N9515">
        <v>0.28678068559433101</v>
      </c>
      <c r="O9515" t="s">
        <v>11351</v>
      </c>
      <c r="P9515" t="s">
        <v>11354</v>
      </c>
      <c r="R9515" t="s">
        <v>11353</v>
      </c>
      <c r="S9515">
        <f>IF(SalesData[[#This Row],[Return Status]]="Returned",1,0)</f>
        <v>0</v>
      </c>
      <c r="U9515" s="2">
        <f>EOMONTH(SalesData[[#This Row],[Order Date]],0)</f>
        <v>45291</v>
      </c>
      <c r="V9515" s="9" t="str">
        <f>"Q"&amp;INT((MONTH(SalesData[[#This Row],[Order Date]])+2)/3)&amp;"-"&amp;YEAR(SalesData[[#This Row],[Order Date]])</f>
        <v>Q4-2023</v>
      </c>
    </row>
    <row r="9516" spans="1:22" x14ac:dyDescent="0.35">
      <c r="A9516" t="s">
        <v>9657</v>
      </c>
      <c r="B9516" s="1">
        <v>45281</v>
      </c>
      <c r="C9516" t="s">
        <v>77</v>
      </c>
      <c r="D9516" t="s">
        <v>27</v>
      </c>
      <c r="E9516">
        <v>5714181297</v>
      </c>
      <c r="F9516" t="s">
        <v>140</v>
      </c>
      <c r="G9516" t="s">
        <v>141</v>
      </c>
      <c r="H9516" t="s">
        <v>121</v>
      </c>
      <c r="I9516" t="s">
        <v>17</v>
      </c>
      <c r="J9516" t="s">
        <v>43</v>
      </c>
      <c r="K9516">
        <v>3699.85</v>
      </c>
      <c r="L9516">
        <v>474.39</v>
      </c>
      <c r="M9516" t="s">
        <v>43</v>
      </c>
      <c r="N9516">
        <v>0.12821871156938799</v>
      </c>
      <c r="O9516" t="s">
        <v>11351</v>
      </c>
      <c r="P9516" t="s">
        <v>11352</v>
      </c>
      <c r="Q9516" t="s">
        <v>11363</v>
      </c>
      <c r="R9516" t="s">
        <v>11360</v>
      </c>
      <c r="S9516">
        <f>IF(SalesData[[#This Row],[Return Status]]="Returned",1,0)</f>
        <v>1</v>
      </c>
      <c r="T9516">
        <v>2793.38</v>
      </c>
      <c r="U9516" s="2">
        <f>EOMONTH(SalesData[[#This Row],[Order Date]],0)</f>
        <v>45291</v>
      </c>
      <c r="V9516" s="9" t="str">
        <f>"Q"&amp;INT((MONTH(SalesData[[#This Row],[Order Date]])+2)/3)&amp;"-"&amp;YEAR(SalesData[[#This Row],[Order Date]])</f>
        <v>Q4-2023</v>
      </c>
    </row>
    <row r="9517" spans="1:22" x14ac:dyDescent="0.35">
      <c r="A9517" t="s">
        <v>9658</v>
      </c>
      <c r="B9517" s="1">
        <v>45283</v>
      </c>
      <c r="C9517" t="s">
        <v>188</v>
      </c>
      <c r="D9517" t="s">
        <v>99</v>
      </c>
      <c r="E9517">
        <v>5660508455</v>
      </c>
      <c r="F9517" t="s">
        <v>14</v>
      </c>
      <c r="G9517" t="s">
        <v>15</v>
      </c>
      <c r="H9517" t="s">
        <v>16</v>
      </c>
      <c r="I9517" t="s">
        <v>17</v>
      </c>
      <c r="J9517" t="s">
        <v>62</v>
      </c>
      <c r="K9517">
        <v>3902.96</v>
      </c>
      <c r="L9517">
        <v>1092.6600000000001</v>
      </c>
      <c r="M9517" t="s">
        <v>62</v>
      </c>
      <c r="N9517">
        <v>0.27995675077377202</v>
      </c>
      <c r="O9517" t="s">
        <v>11351</v>
      </c>
      <c r="P9517" t="s">
        <v>11354</v>
      </c>
      <c r="R9517" t="s">
        <v>11353</v>
      </c>
      <c r="S9517">
        <f>IF(SalesData[[#This Row],[Return Status]]="Returned",1,0)</f>
        <v>0</v>
      </c>
      <c r="T9517">
        <v>2085.91</v>
      </c>
      <c r="U9517" s="2">
        <f>EOMONTH(SalesData[[#This Row],[Order Date]],0)</f>
        <v>45291</v>
      </c>
      <c r="V9517" s="9" t="str">
        <f>"Q"&amp;INT((MONTH(SalesData[[#This Row],[Order Date]])+2)/3)&amp;"-"&amp;YEAR(SalesData[[#This Row],[Order Date]])</f>
        <v>Q4-2023</v>
      </c>
    </row>
    <row r="9518" spans="1:22" x14ac:dyDescent="0.35">
      <c r="A9518" t="s">
        <v>9659</v>
      </c>
      <c r="B9518" s="1">
        <v>45274</v>
      </c>
      <c r="C9518" t="s">
        <v>188</v>
      </c>
      <c r="D9518" t="s">
        <v>99</v>
      </c>
      <c r="E9518">
        <v>7705662391</v>
      </c>
      <c r="F9518" t="s">
        <v>107</v>
      </c>
      <c r="G9518" t="s">
        <v>15</v>
      </c>
      <c r="H9518" t="s">
        <v>16</v>
      </c>
      <c r="I9518" t="s">
        <v>17</v>
      </c>
      <c r="J9518" t="s">
        <v>19</v>
      </c>
      <c r="K9518">
        <v>3014.97</v>
      </c>
      <c r="L9518">
        <v>759.32</v>
      </c>
      <c r="M9518" t="s">
        <v>19</v>
      </c>
      <c r="N9518">
        <v>0.25184993548857898</v>
      </c>
      <c r="O9518" t="s">
        <v>11351</v>
      </c>
      <c r="P9518" t="s">
        <v>11354</v>
      </c>
      <c r="R9518" t="s">
        <v>11353</v>
      </c>
      <c r="S9518">
        <f>IF(SalesData[[#This Row],[Return Status]]="Returned",1,0)</f>
        <v>0</v>
      </c>
      <c r="T9518">
        <v>2085.91</v>
      </c>
      <c r="U9518" s="2">
        <f>EOMONTH(SalesData[[#This Row],[Order Date]],0)</f>
        <v>45291</v>
      </c>
      <c r="V9518" s="9" t="str">
        <f>"Q"&amp;INT((MONTH(SalesData[[#This Row],[Order Date]])+2)/3)&amp;"-"&amp;YEAR(SalesData[[#This Row],[Order Date]])</f>
        <v>Q4-2023</v>
      </c>
    </row>
    <row r="9519" spans="1:22" x14ac:dyDescent="0.35">
      <c r="A9519" t="s">
        <v>9660</v>
      </c>
      <c r="B9519" s="1">
        <v>45275</v>
      </c>
      <c r="C9519" t="s">
        <v>67</v>
      </c>
      <c r="D9519" t="s">
        <v>13</v>
      </c>
      <c r="E9519">
        <v>7962486976</v>
      </c>
      <c r="F9519" t="s">
        <v>14</v>
      </c>
      <c r="G9519" t="s">
        <v>15</v>
      </c>
      <c r="H9519" t="s">
        <v>16</v>
      </c>
      <c r="I9519" t="s">
        <v>17</v>
      </c>
      <c r="J9519" t="s">
        <v>19</v>
      </c>
      <c r="K9519">
        <v>211.66</v>
      </c>
      <c r="L9519">
        <v>16.75</v>
      </c>
      <c r="M9519" t="s">
        <v>19</v>
      </c>
      <c r="N9519">
        <v>7.9136350751204801E-2</v>
      </c>
      <c r="O9519" t="s">
        <v>11361</v>
      </c>
      <c r="P9519" t="s">
        <v>11356</v>
      </c>
      <c r="Q9519" t="s">
        <v>11376</v>
      </c>
      <c r="R9519" t="s">
        <v>11360</v>
      </c>
      <c r="S9519">
        <f>IF(SalesData[[#This Row],[Return Status]]="Returned",1,0)</f>
        <v>1</v>
      </c>
      <c r="T9519">
        <v>2085.91</v>
      </c>
      <c r="U9519" s="2">
        <f>EOMONTH(SalesData[[#This Row],[Order Date]],0)</f>
        <v>45291</v>
      </c>
      <c r="V9519" s="9" t="str">
        <f>"Q"&amp;INT((MONTH(SalesData[[#This Row],[Order Date]])+2)/3)&amp;"-"&amp;YEAR(SalesData[[#This Row],[Order Date]])</f>
        <v>Q4-2023</v>
      </c>
    </row>
    <row r="9520" spans="1:22" x14ac:dyDescent="0.35">
      <c r="A9520" t="s">
        <v>9661</v>
      </c>
      <c r="B9520" s="1">
        <v>45272</v>
      </c>
      <c r="C9520" t="s">
        <v>45</v>
      </c>
      <c r="D9520" t="s">
        <v>13</v>
      </c>
      <c r="E9520">
        <v>4261105782</v>
      </c>
      <c r="F9520" t="s">
        <v>100</v>
      </c>
      <c r="G9520" t="s">
        <v>34</v>
      </c>
      <c r="H9520" t="s">
        <v>11357</v>
      </c>
      <c r="I9520" t="s">
        <v>36</v>
      </c>
      <c r="J9520" t="s">
        <v>19</v>
      </c>
      <c r="K9520">
        <v>2304.31</v>
      </c>
      <c r="L9520">
        <v>440.29</v>
      </c>
      <c r="M9520" t="s">
        <v>19</v>
      </c>
      <c r="N9520">
        <v>0.191072381754191</v>
      </c>
      <c r="O9520" t="s">
        <v>11351</v>
      </c>
      <c r="P9520" t="s">
        <v>11352</v>
      </c>
      <c r="R9520" t="s">
        <v>11353</v>
      </c>
      <c r="S9520">
        <f>IF(SalesData[[#This Row],[Return Status]]="Returned",1,0)</f>
        <v>0</v>
      </c>
      <c r="U9520" s="2">
        <f>EOMONTH(SalesData[[#This Row],[Order Date]],0)</f>
        <v>45291</v>
      </c>
      <c r="V9520" s="9" t="str">
        <f>"Q"&amp;INT((MONTH(SalesData[[#This Row],[Order Date]])+2)/3)&amp;"-"&amp;YEAR(SalesData[[#This Row],[Order Date]])</f>
        <v>Q4-2023</v>
      </c>
    </row>
    <row r="9521" spans="1:22" x14ac:dyDescent="0.35">
      <c r="A9521" t="s">
        <v>9662</v>
      </c>
      <c r="B9521" s="1">
        <v>45280</v>
      </c>
      <c r="C9521" t="s">
        <v>124</v>
      </c>
      <c r="D9521" t="s">
        <v>145</v>
      </c>
      <c r="E9521">
        <v>2308736624</v>
      </c>
      <c r="F9521" t="s">
        <v>168</v>
      </c>
      <c r="G9521" t="s">
        <v>54</v>
      </c>
      <c r="H9521" t="s">
        <v>55</v>
      </c>
      <c r="I9521" t="s">
        <v>31</v>
      </c>
      <c r="J9521" t="s">
        <v>19</v>
      </c>
      <c r="K9521">
        <v>4478.3900000000003</v>
      </c>
      <c r="L9521">
        <v>1320.57</v>
      </c>
      <c r="M9521" t="s">
        <v>19</v>
      </c>
      <c r="N9521">
        <v>0.29487606036990999</v>
      </c>
      <c r="O9521" t="s">
        <v>11351</v>
      </c>
      <c r="P9521" t="s">
        <v>11354</v>
      </c>
      <c r="R9521" t="s">
        <v>11353</v>
      </c>
      <c r="S9521">
        <f>IF(SalesData[[#This Row],[Return Status]]="Returned",1,0)</f>
        <v>0</v>
      </c>
      <c r="U9521" s="2">
        <f>EOMONTH(SalesData[[#This Row],[Order Date]],0)</f>
        <v>45291</v>
      </c>
      <c r="V9521" s="9" t="str">
        <f>"Q"&amp;INT((MONTH(SalesData[[#This Row],[Order Date]])+2)/3)&amp;"-"&amp;YEAR(SalesData[[#This Row],[Order Date]])</f>
        <v>Q4-2023</v>
      </c>
    </row>
    <row r="9522" spans="1:22" x14ac:dyDescent="0.35">
      <c r="A9522" t="s">
        <v>9663</v>
      </c>
      <c r="B9522" s="1">
        <v>45278</v>
      </c>
      <c r="C9522" t="s">
        <v>21</v>
      </c>
      <c r="D9522" t="s">
        <v>72</v>
      </c>
      <c r="E9522">
        <v>4145397564</v>
      </c>
      <c r="F9522" t="s">
        <v>147</v>
      </c>
      <c r="G9522" t="s">
        <v>84</v>
      </c>
      <c r="H9522" t="s">
        <v>85</v>
      </c>
      <c r="I9522" t="s">
        <v>31</v>
      </c>
      <c r="J9522" t="s">
        <v>43</v>
      </c>
      <c r="K9522">
        <v>3589.93</v>
      </c>
      <c r="L9522">
        <v>601.54</v>
      </c>
      <c r="M9522" t="s">
        <v>43</v>
      </c>
      <c r="N9522">
        <v>0.16756315582755099</v>
      </c>
      <c r="O9522" t="s">
        <v>11351</v>
      </c>
      <c r="P9522" t="s">
        <v>11352</v>
      </c>
      <c r="R9522" t="s">
        <v>11353</v>
      </c>
      <c r="S9522">
        <f>IF(SalesData[[#This Row],[Return Status]]="Returned",1,0)</f>
        <v>0</v>
      </c>
      <c r="T9522">
        <v>847.14</v>
      </c>
      <c r="U9522" s="2">
        <f>EOMONTH(SalesData[[#This Row],[Order Date]],0)</f>
        <v>45291</v>
      </c>
      <c r="V9522" s="9" t="str">
        <f>"Q"&amp;INT((MONTH(SalesData[[#This Row],[Order Date]])+2)/3)&amp;"-"&amp;YEAR(SalesData[[#This Row],[Order Date]])</f>
        <v>Q4-2023</v>
      </c>
    </row>
    <row r="9523" spans="1:22" x14ac:dyDescent="0.35">
      <c r="A9523" t="s">
        <v>9664</v>
      </c>
      <c r="B9523" s="1">
        <v>45269</v>
      </c>
      <c r="C9523" t="s">
        <v>176</v>
      </c>
      <c r="D9523" t="s">
        <v>39</v>
      </c>
      <c r="E9523">
        <v>1201278946</v>
      </c>
      <c r="F9523" t="s">
        <v>78</v>
      </c>
      <c r="G9523" t="s">
        <v>15</v>
      </c>
      <c r="H9523" t="s">
        <v>16</v>
      </c>
      <c r="I9523" t="s">
        <v>17</v>
      </c>
      <c r="J9523" t="s">
        <v>61</v>
      </c>
      <c r="K9523">
        <v>4383.82</v>
      </c>
      <c r="L9523">
        <v>997.18</v>
      </c>
      <c r="M9523" t="s">
        <v>62</v>
      </c>
      <c r="N9523">
        <v>0.22746828108818301</v>
      </c>
      <c r="O9523" t="s">
        <v>11351</v>
      </c>
      <c r="P9523" t="s">
        <v>11354</v>
      </c>
      <c r="R9523" t="s">
        <v>11353</v>
      </c>
      <c r="S9523">
        <f>IF(SalesData[[#This Row],[Return Status]]="Returned",1,0)</f>
        <v>0</v>
      </c>
      <c r="T9523">
        <v>2085.91</v>
      </c>
      <c r="U9523" s="2">
        <f>EOMONTH(SalesData[[#This Row],[Order Date]],0)</f>
        <v>45291</v>
      </c>
      <c r="V9523" s="9" t="str">
        <f>"Q"&amp;INT((MONTH(SalesData[[#This Row],[Order Date]])+2)/3)&amp;"-"&amp;YEAR(SalesData[[#This Row],[Order Date]])</f>
        <v>Q4-2023</v>
      </c>
    </row>
    <row r="9524" spans="1:22" x14ac:dyDescent="0.35">
      <c r="A9524" t="s">
        <v>9665</v>
      </c>
      <c r="B9524" s="1">
        <v>45262</v>
      </c>
      <c r="C9524" t="s">
        <v>149</v>
      </c>
      <c r="D9524" t="s">
        <v>13</v>
      </c>
      <c r="E9524">
        <v>4853444547</v>
      </c>
      <c r="F9524" t="s">
        <v>50</v>
      </c>
      <c r="G9524" t="s">
        <v>34</v>
      </c>
      <c r="H9524" t="s">
        <v>35</v>
      </c>
      <c r="I9524" t="s">
        <v>36</v>
      </c>
      <c r="J9524" t="s">
        <v>43</v>
      </c>
      <c r="K9524">
        <v>2538.8000000000002</v>
      </c>
      <c r="L9524">
        <v>185.09</v>
      </c>
      <c r="M9524" t="s">
        <v>43</v>
      </c>
      <c r="N9524">
        <v>7.2904521821332904E-2</v>
      </c>
      <c r="O9524" t="s">
        <v>11351</v>
      </c>
      <c r="P9524" t="s">
        <v>11356</v>
      </c>
      <c r="R9524" t="s">
        <v>11353</v>
      </c>
      <c r="S9524">
        <f>IF(SalesData[[#This Row],[Return Status]]="Returned",1,0)</f>
        <v>0</v>
      </c>
      <c r="U9524" s="2">
        <f>EOMONTH(SalesData[[#This Row],[Order Date]],0)</f>
        <v>45291</v>
      </c>
      <c r="V9524" s="9" t="str">
        <f>"Q"&amp;INT((MONTH(SalesData[[#This Row],[Order Date]])+2)/3)&amp;"-"&amp;YEAR(SalesData[[#This Row],[Order Date]])</f>
        <v>Q4-2023</v>
      </c>
    </row>
    <row r="9525" spans="1:22" x14ac:dyDescent="0.35">
      <c r="A9525" t="s">
        <v>9666</v>
      </c>
      <c r="B9525" s="1">
        <v>45268</v>
      </c>
      <c r="C9525" t="s">
        <v>26</v>
      </c>
      <c r="D9525" t="s">
        <v>80</v>
      </c>
      <c r="E9525">
        <v>1802807144</v>
      </c>
      <c r="F9525" t="s">
        <v>68</v>
      </c>
      <c r="G9525" t="s">
        <v>11358</v>
      </c>
      <c r="H9525" t="s">
        <v>41</v>
      </c>
      <c r="I9525" t="s">
        <v>31</v>
      </c>
      <c r="J9525" t="s">
        <v>43</v>
      </c>
      <c r="K9525">
        <v>4465.8900000000003</v>
      </c>
      <c r="L9525">
        <v>724.52</v>
      </c>
      <c r="M9525" t="s">
        <v>43</v>
      </c>
      <c r="N9525">
        <v>0.16223417952524599</v>
      </c>
      <c r="O9525" t="s">
        <v>11351</v>
      </c>
      <c r="P9525" t="s">
        <v>11352</v>
      </c>
      <c r="R9525" t="s">
        <v>11353</v>
      </c>
      <c r="S9525">
        <f>IF(SalesData[[#This Row],[Return Status]]="Returned",1,0)</f>
        <v>0</v>
      </c>
      <c r="U9525" s="2">
        <f>EOMONTH(SalesData[[#This Row],[Order Date]],0)</f>
        <v>45291</v>
      </c>
      <c r="V9525" s="9" t="str">
        <f>"Q"&amp;INT((MONTH(SalesData[[#This Row],[Order Date]])+2)/3)&amp;"-"&amp;YEAR(SalesData[[#This Row],[Order Date]])</f>
        <v>Q4-2023</v>
      </c>
    </row>
    <row r="9526" spans="1:22" x14ac:dyDescent="0.35">
      <c r="A9526" t="s">
        <v>9667</v>
      </c>
      <c r="B9526" s="1">
        <v>45266</v>
      </c>
      <c r="C9526" t="s">
        <v>184</v>
      </c>
      <c r="D9526" t="s">
        <v>99</v>
      </c>
      <c r="E9526">
        <v>1393364271</v>
      </c>
      <c r="F9526" t="s">
        <v>40</v>
      </c>
      <c r="G9526" t="s">
        <v>11358</v>
      </c>
      <c r="H9526" t="s">
        <v>41</v>
      </c>
      <c r="I9526" t="s">
        <v>31</v>
      </c>
      <c r="J9526" t="s">
        <v>18</v>
      </c>
      <c r="K9526">
        <v>4431.8</v>
      </c>
      <c r="L9526">
        <v>1174.17</v>
      </c>
      <c r="M9526" t="s">
        <v>19</v>
      </c>
      <c r="N9526">
        <v>0.26494201001850298</v>
      </c>
      <c r="O9526" t="s">
        <v>11351</v>
      </c>
      <c r="P9526" t="s">
        <v>11354</v>
      </c>
      <c r="R9526" t="s">
        <v>11353</v>
      </c>
      <c r="S9526">
        <f>IF(SalesData[[#This Row],[Return Status]]="Returned",1,0)</f>
        <v>0</v>
      </c>
      <c r="U9526" s="2">
        <f>EOMONTH(SalesData[[#This Row],[Order Date]],0)</f>
        <v>45291</v>
      </c>
      <c r="V9526" s="9" t="str">
        <f>"Q"&amp;INT((MONTH(SalesData[[#This Row],[Order Date]])+2)/3)&amp;"-"&amp;YEAR(SalesData[[#This Row],[Order Date]])</f>
        <v>Q4-2023</v>
      </c>
    </row>
    <row r="9527" spans="1:22" x14ac:dyDescent="0.35">
      <c r="A9527" t="s">
        <v>9668</v>
      </c>
      <c r="B9527" s="1">
        <v>45271</v>
      </c>
      <c r="C9527" t="s">
        <v>132</v>
      </c>
      <c r="D9527" t="s">
        <v>72</v>
      </c>
      <c r="E9527">
        <v>9516212768</v>
      </c>
      <c r="F9527" t="s">
        <v>33</v>
      </c>
      <c r="G9527" t="s">
        <v>34</v>
      </c>
      <c r="H9527" t="s">
        <v>35</v>
      </c>
      <c r="I9527" t="s">
        <v>36</v>
      </c>
      <c r="J9527" t="s">
        <v>61</v>
      </c>
      <c r="K9527">
        <v>4164.41</v>
      </c>
      <c r="L9527">
        <v>758.78</v>
      </c>
      <c r="M9527" t="s">
        <v>62</v>
      </c>
      <c r="N9527">
        <v>0.18220588270607399</v>
      </c>
      <c r="O9527" t="s">
        <v>11351</v>
      </c>
      <c r="P9527" t="s">
        <v>11352</v>
      </c>
      <c r="R9527" t="s">
        <v>11353</v>
      </c>
      <c r="S9527">
        <f>IF(SalesData[[#This Row],[Return Status]]="Returned",1,0)</f>
        <v>0</v>
      </c>
      <c r="U9527" s="2">
        <f>EOMONTH(SalesData[[#This Row],[Order Date]],0)</f>
        <v>45291</v>
      </c>
      <c r="V9527" s="9" t="str">
        <f>"Q"&amp;INT((MONTH(SalesData[[#This Row],[Order Date]])+2)/3)&amp;"-"&amp;YEAR(SalesData[[#This Row],[Order Date]])</f>
        <v>Q4-2023</v>
      </c>
    </row>
    <row r="9528" spans="1:22" x14ac:dyDescent="0.35">
      <c r="A9528" t="s">
        <v>9669</v>
      </c>
      <c r="B9528" s="1">
        <v>45288</v>
      </c>
      <c r="C9528" t="s">
        <v>21</v>
      </c>
      <c r="D9528" t="s">
        <v>27</v>
      </c>
      <c r="E9528">
        <v>621832085</v>
      </c>
      <c r="F9528" t="s">
        <v>137</v>
      </c>
      <c r="G9528" t="s">
        <v>34</v>
      </c>
      <c r="H9528" t="s">
        <v>35</v>
      </c>
      <c r="I9528" t="s">
        <v>36</v>
      </c>
      <c r="J9528" t="s">
        <v>43</v>
      </c>
      <c r="K9528">
        <v>581.71</v>
      </c>
      <c r="L9528">
        <v>163.29</v>
      </c>
      <c r="M9528" t="s">
        <v>43</v>
      </c>
      <c r="N9528">
        <v>0.280706881435767</v>
      </c>
      <c r="O9528" t="s">
        <v>11355</v>
      </c>
      <c r="P9528" t="s">
        <v>11354</v>
      </c>
      <c r="R9528" t="s">
        <v>11353</v>
      </c>
      <c r="S9528">
        <f>IF(SalesData[[#This Row],[Return Status]]="Returned",1,0)</f>
        <v>0</v>
      </c>
      <c r="U9528" s="2">
        <f>EOMONTH(SalesData[[#This Row],[Order Date]],0)</f>
        <v>45291</v>
      </c>
      <c r="V9528" s="9" t="str">
        <f>"Q"&amp;INT((MONTH(SalesData[[#This Row],[Order Date]])+2)/3)&amp;"-"&amp;YEAR(SalesData[[#This Row],[Order Date]])</f>
        <v>Q4-2023</v>
      </c>
    </row>
    <row r="9529" spans="1:22" x14ac:dyDescent="0.35">
      <c r="A9529" t="s">
        <v>9670</v>
      </c>
      <c r="B9529" s="1">
        <v>45265</v>
      </c>
      <c r="C9529" t="s">
        <v>92</v>
      </c>
      <c r="D9529" t="s">
        <v>13</v>
      </c>
      <c r="E9529">
        <v>5925040155</v>
      </c>
      <c r="F9529" t="s">
        <v>168</v>
      </c>
      <c r="G9529" t="s">
        <v>54</v>
      </c>
      <c r="H9529" t="s">
        <v>55</v>
      </c>
      <c r="I9529" t="s">
        <v>31</v>
      </c>
      <c r="J9529" t="s">
        <v>62</v>
      </c>
      <c r="K9529">
        <v>3318.98</v>
      </c>
      <c r="L9529">
        <v>433.41</v>
      </c>
      <c r="M9529" t="s">
        <v>62</v>
      </c>
      <c r="N9529">
        <v>0.130585300303105</v>
      </c>
      <c r="O9529" t="s">
        <v>11351</v>
      </c>
      <c r="P9529" t="s">
        <v>11352</v>
      </c>
      <c r="Q9529" t="s">
        <v>11369</v>
      </c>
      <c r="R9529" t="s">
        <v>11360</v>
      </c>
      <c r="S9529">
        <f>IF(SalesData[[#This Row],[Return Status]]="Returned",1,0)</f>
        <v>1</v>
      </c>
      <c r="U9529" s="2">
        <f>EOMONTH(SalesData[[#This Row],[Order Date]],0)</f>
        <v>45291</v>
      </c>
      <c r="V9529" s="9" t="str">
        <f>"Q"&amp;INT((MONTH(SalesData[[#This Row],[Order Date]])+2)/3)&amp;"-"&amp;YEAR(SalesData[[#This Row],[Order Date]])</f>
        <v>Q4-2023</v>
      </c>
    </row>
    <row r="9530" spans="1:22" x14ac:dyDescent="0.35">
      <c r="A9530" t="s">
        <v>9671</v>
      </c>
      <c r="B9530" s="1">
        <v>45286</v>
      </c>
      <c r="C9530" t="s">
        <v>144</v>
      </c>
      <c r="D9530" t="s">
        <v>80</v>
      </c>
      <c r="E9530">
        <v>6829087622</v>
      </c>
      <c r="F9530" t="s">
        <v>387</v>
      </c>
      <c r="G9530" t="s">
        <v>89</v>
      </c>
      <c r="H9530" t="s">
        <v>11357</v>
      </c>
      <c r="I9530" t="s">
        <v>31</v>
      </c>
      <c r="J9530" t="s">
        <v>43</v>
      </c>
      <c r="K9530">
        <v>344.23</v>
      </c>
      <c r="L9530">
        <v>36.75</v>
      </c>
      <c r="M9530" t="s">
        <v>43</v>
      </c>
      <c r="N9530">
        <v>0.106760015106179</v>
      </c>
      <c r="O9530" t="s">
        <v>11361</v>
      </c>
      <c r="P9530" t="s">
        <v>11352</v>
      </c>
      <c r="R9530" t="s">
        <v>11353</v>
      </c>
      <c r="S9530">
        <f>IF(SalesData[[#This Row],[Return Status]]="Returned",1,0)</f>
        <v>0</v>
      </c>
      <c r="T9530">
        <v>207.68</v>
      </c>
      <c r="U9530" s="2">
        <f>EOMONTH(SalesData[[#This Row],[Order Date]],0)</f>
        <v>45291</v>
      </c>
      <c r="V9530" s="9" t="str">
        <f>"Q"&amp;INT((MONTH(SalesData[[#This Row],[Order Date]])+2)/3)&amp;"-"&amp;YEAR(SalesData[[#This Row],[Order Date]])</f>
        <v>Q4-2023</v>
      </c>
    </row>
    <row r="9531" spans="1:22" x14ac:dyDescent="0.35">
      <c r="A9531" t="s">
        <v>9672</v>
      </c>
      <c r="B9531" s="1">
        <v>45276</v>
      </c>
      <c r="C9531" t="s">
        <v>38</v>
      </c>
      <c r="D9531" t="s">
        <v>13</v>
      </c>
      <c r="E9531">
        <v>4811846005</v>
      </c>
      <c r="F9531" t="s">
        <v>152</v>
      </c>
      <c r="G9531" t="s">
        <v>23</v>
      </c>
      <c r="H9531" t="s">
        <v>11357</v>
      </c>
      <c r="I9531" t="s">
        <v>17</v>
      </c>
      <c r="J9531" t="s">
        <v>65</v>
      </c>
      <c r="K9531">
        <v>4206.18</v>
      </c>
      <c r="L9531">
        <v>238.38</v>
      </c>
      <c r="M9531" t="s">
        <v>65</v>
      </c>
      <c r="N9531">
        <v>5.6673751479965201E-2</v>
      </c>
      <c r="O9531" t="s">
        <v>11351</v>
      </c>
      <c r="P9531" t="s">
        <v>11356</v>
      </c>
      <c r="R9531" t="s">
        <v>11353</v>
      </c>
      <c r="S9531">
        <f>IF(SalesData[[#This Row],[Return Status]]="Returned",1,0)</f>
        <v>0</v>
      </c>
      <c r="T9531">
        <v>2821.33</v>
      </c>
      <c r="U9531" s="2">
        <f>EOMONTH(SalesData[[#This Row],[Order Date]],0)</f>
        <v>45291</v>
      </c>
      <c r="V9531" s="9" t="str">
        <f>"Q"&amp;INT((MONTH(SalesData[[#This Row],[Order Date]])+2)/3)&amp;"-"&amp;YEAR(SalesData[[#This Row],[Order Date]])</f>
        <v>Q4-2023</v>
      </c>
    </row>
    <row r="9532" spans="1:22" x14ac:dyDescent="0.35">
      <c r="A9532" t="s">
        <v>9673</v>
      </c>
      <c r="B9532" s="1">
        <v>45280</v>
      </c>
      <c r="C9532" t="s">
        <v>94</v>
      </c>
      <c r="D9532" t="s">
        <v>27</v>
      </c>
      <c r="E9532">
        <v>408423015</v>
      </c>
      <c r="F9532" t="s">
        <v>40</v>
      </c>
      <c r="G9532" t="s">
        <v>69</v>
      </c>
      <c r="H9532" t="s">
        <v>11357</v>
      </c>
      <c r="I9532" t="s">
        <v>31</v>
      </c>
      <c r="J9532" t="s">
        <v>65</v>
      </c>
      <c r="K9532">
        <v>2741</v>
      </c>
      <c r="L9532">
        <v>337.75</v>
      </c>
      <c r="M9532" t="s">
        <v>65</v>
      </c>
      <c r="N9532">
        <v>0.123221452024808</v>
      </c>
      <c r="O9532" t="s">
        <v>11351</v>
      </c>
      <c r="P9532" t="s">
        <v>11352</v>
      </c>
      <c r="R9532" t="s">
        <v>11353</v>
      </c>
      <c r="S9532">
        <f>IF(SalesData[[#This Row],[Return Status]]="Returned",1,0)</f>
        <v>0</v>
      </c>
      <c r="T9532">
        <v>2081.52</v>
      </c>
      <c r="U9532" s="2">
        <f>EOMONTH(SalesData[[#This Row],[Order Date]],0)</f>
        <v>45291</v>
      </c>
      <c r="V9532" s="9" t="str">
        <f>"Q"&amp;INT((MONTH(SalesData[[#This Row],[Order Date]])+2)/3)&amp;"-"&amp;YEAR(SalesData[[#This Row],[Order Date]])</f>
        <v>Q4-2023</v>
      </c>
    </row>
    <row r="9533" spans="1:22" x14ac:dyDescent="0.35">
      <c r="A9533" t="s">
        <v>9674</v>
      </c>
      <c r="B9533" s="1">
        <v>45270</v>
      </c>
      <c r="C9533" t="s">
        <v>124</v>
      </c>
      <c r="D9533" t="s">
        <v>27</v>
      </c>
      <c r="E9533">
        <v>7538072410</v>
      </c>
      <c r="F9533" t="s">
        <v>73</v>
      </c>
      <c r="G9533" t="s">
        <v>74</v>
      </c>
      <c r="H9533" t="s">
        <v>75</v>
      </c>
      <c r="I9533" t="s">
        <v>36</v>
      </c>
      <c r="J9533" t="s">
        <v>65</v>
      </c>
      <c r="K9533">
        <v>4847.34</v>
      </c>
      <c r="L9533">
        <v>996.17</v>
      </c>
      <c r="M9533" t="s">
        <v>65</v>
      </c>
      <c r="N9533">
        <v>0.205508588215392</v>
      </c>
      <c r="O9533" t="s">
        <v>11351</v>
      </c>
      <c r="P9533" t="s">
        <v>11354</v>
      </c>
      <c r="R9533" t="s">
        <v>11353</v>
      </c>
      <c r="S9533">
        <f>IF(SalesData[[#This Row],[Return Status]]="Returned",1,0)</f>
        <v>0</v>
      </c>
      <c r="T9533">
        <v>2420.2800000000002</v>
      </c>
      <c r="U9533" s="2">
        <f>EOMONTH(SalesData[[#This Row],[Order Date]],0)</f>
        <v>45291</v>
      </c>
      <c r="V9533" s="9" t="str">
        <f>"Q"&amp;INT((MONTH(SalesData[[#This Row],[Order Date]])+2)/3)&amp;"-"&amp;YEAR(SalesData[[#This Row],[Order Date]])</f>
        <v>Q4-2023</v>
      </c>
    </row>
    <row r="9534" spans="1:22" x14ac:dyDescent="0.35">
      <c r="A9534" t="s">
        <v>9675</v>
      </c>
      <c r="B9534" s="1">
        <v>45278</v>
      </c>
      <c r="C9534" t="s">
        <v>87</v>
      </c>
      <c r="D9534" t="s">
        <v>46</v>
      </c>
      <c r="E9534">
        <v>6250640144</v>
      </c>
      <c r="F9534" t="s">
        <v>159</v>
      </c>
      <c r="G9534" t="s">
        <v>84</v>
      </c>
      <c r="H9534" t="s">
        <v>85</v>
      </c>
      <c r="I9534" t="s">
        <v>31</v>
      </c>
      <c r="J9534" t="s">
        <v>65</v>
      </c>
      <c r="K9534">
        <v>4813.5600000000004</v>
      </c>
      <c r="L9534">
        <v>268.08999999999997</v>
      </c>
      <c r="M9534" t="s">
        <v>65</v>
      </c>
      <c r="N9534">
        <v>5.5694745676796401E-2</v>
      </c>
      <c r="O9534" t="s">
        <v>11351</v>
      </c>
      <c r="P9534" t="s">
        <v>11356</v>
      </c>
      <c r="R9534" t="s">
        <v>11353</v>
      </c>
      <c r="S9534">
        <f>IF(SalesData[[#This Row],[Return Status]]="Returned",1,0)</f>
        <v>0</v>
      </c>
      <c r="T9534">
        <v>847.14</v>
      </c>
      <c r="U9534" s="2">
        <f>EOMONTH(SalesData[[#This Row],[Order Date]],0)</f>
        <v>45291</v>
      </c>
      <c r="V9534" s="9" t="str">
        <f>"Q"&amp;INT((MONTH(SalesData[[#This Row],[Order Date]])+2)/3)&amp;"-"&amp;YEAR(SalesData[[#This Row],[Order Date]])</f>
        <v>Q4-2023</v>
      </c>
    </row>
    <row r="9535" spans="1:22" x14ac:dyDescent="0.35">
      <c r="A9535" t="s">
        <v>9676</v>
      </c>
      <c r="B9535" s="1">
        <v>45264</v>
      </c>
      <c r="C9535" t="s">
        <v>67</v>
      </c>
      <c r="D9535" t="s">
        <v>27</v>
      </c>
      <c r="E9535">
        <v>3528241153</v>
      </c>
      <c r="F9535" t="s">
        <v>170</v>
      </c>
      <c r="G9535" t="s">
        <v>69</v>
      </c>
      <c r="H9535" t="s">
        <v>41</v>
      </c>
      <c r="I9535" t="s">
        <v>31</v>
      </c>
      <c r="J9535" t="s">
        <v>65</v>
      </c>
      <c r="K9535">
        <v>2585.37</v>
      </c>
      <c r="L9535">
        <v>706.88</v>
      </c>
      <c r="M9535" t="s">
        <v>65</v>
      </c>
      <c r="N9535">
        <v>0.27341541056019097</v>
      </c>
      <c r="O9535" t="s">
        <v>11351</v>
      </c>
      <c r="P9535" t="s">
        <v>11354</v>
      </c>
      <c r="Q9535" t="s">
        <v>11366</v>
      </c>
      <c r="R9535" t="s">
        <v>11360</v>
      </c>
      <c r="S9535">
        <f>IF(SalesData[[#This Row],[Return Status]]="Returned",1,0)</f>
        <v>1</v>
      </c>
      <c r="T9535">
        <v>2081.52</v>
      </c>
      <c r="U9535" s="2">
        <f>EOMONTH(SalesData[[#This Row],[Order Date]],0)</f>
        <v>45291</v>
      </c>
      <c r="V9535" s="9" t="str">
        <f>"Q"&amp;INT((MONTH(SalesData[[#This Row],[Order Date]])+2)/3)&amp;"-"&amp;YEAR(SalesData[[#This Row],[Order Date]])</f>
        <v>Q4-2023</v>
      </c>
    </row>
    <row r="9536" spans="1:22" x14ac:dyDescent="0.35">
      <c r="A9536" t="s">
        <v>9677</v>
      </c>
      <c r="B9536" s="1">
        <v>45287</v>
      </c>
      <c r="C9536" t="s">
        <v>87</v>
      </c>
      <c r="D9536" t="s">
        <v>99</v>
      </c>
      <c r="E9536">
        <v>6831317832</v>
      </c>
      <c r="F9536" t="s">
        <v>53</v>
      </c>
      <c r="G9536" t="s">
        <v>11371</v>
      </c>
      <c r="H9536" t="s">
        <v>55</v>
      </c>
      <c r="I9536" t="s">
        <v>31</v>
      </c>
      <c r="J9536" t="s">
        <v>18</v>
      </c>
      <c r="K9536">
        <v>913.93</v>
      </c>
      <c r="L9536">
        <v>64.7</v>
      </c>
      <c r="M9536" t="s">
        <v>19</v>
      </c>
      <c r="N9536">
        <v>7.0793167966912096E-2</v>
      </c>
      <c r="O9536" t="s">
        <v>11355</v>
      </c>
      <c r="P9536" t="s">
        <v>11356</v>
      </c>
      <c r="R9536" t="s">
        <v>11353</v>
      </c>
      <c r="S9536">
        <f>IF(SalesData[[#This Row],[Return Status]]="Returned",1,0)</f>
        <v>0</v>
      </c>
      <c r="U9536" s="2">
        <f>EOMONTH(SalesData[[#This Row],[Order Date]],0)</f>
        <v>45291</v>
      </c>
      <c r="V9536" s="9" t="str">
        <f>"Q"&amp;INT((MONTH(SalesData[[#This Row],[Order Date]])+2)/3)&amp;"-"&amp;YEAR(SalesData[[#This Row],[Order Date]])</f>
        <v>Q4-2023</v>
      </c>
    </row>
    <row r="9537" spans="1:22" x14ac:dyDescent="0.35">
      <c r="A9537" t="s">
        <v>9678</v>
      </c>
      <c r="B9537" s="1">
        <v>45283</v>
      </c>
      <c r="C9537" t="s">
        <v>111</v>
      </c>
      <c r="D9537" t="s">
        <v>39</v>
      </c>
      <c r="E9537">
        <v>1224442317</v>
      </c>
      <c r="F9537" t="s">
        <v>107</v>
      </c>
      <c r="G9537" t="s">
        <v>15</v>
      </c>
      <c r="H9537" t="s">
        <v>16</v>
      </c>
      <c r="I9537" t="s">
        <v>17</v>
      </c>
      <c r="J9537" t="s">
        <v>19</v>
      </c>
      <c r="K9537">
        <v>589.36</v>
      </c>
      <c r="L9537">
        <v>48.45</v>
      </c>
      <c r="M9537" t="s">
        <v>19</v>
      </c>
      <c r="N9537">
        <v>8.2207818650739797E-2</v>
      </c>
      <c r="O9537" t="s">
        <v>11355</v>
      </c>
      <c r="P9537" t="s">
        <v>11356</v>
      </c>
      <c r="R9537" t="s">
        <v>11353</v>
      </c>
      <c r="S9537">
        <f>IF(SalesData[[#This Row],[Return Status]]="Returned",1,0)</f>
        <v>0</v>
      </c>
      <c r="T9537">
        <v>2085.91</v>
      </c>
      <c r="U9537" s="2">
        <f>EOMONTH(SalesData[[#This Row],[Order Date]],0)</f>
        <v>45291</v>
      </c>
      <c r="V9537" s="9" t="str">
        <f>"Q"&amp;INT((MONTH(SalesData[[#This Row],[Order Date]])+2)/3)&amp;"-"&amp;YEAR(SalesData[[#This Row],[Order Date]])</f>
        <v>Q4-2023</v>
      </c>
    </row>
    <row r="9538" spans="1:22" x14ac:dyDescent="0.35">
      <c r="A9538" t="s">
        <v>9679</v>
      </c>
      <c r="B9538" s="1">
        <v>45262</v>
      </c>
      <c r="C9538" t="s">
        <v>21</v>
      </c>
      <c r="D9538" t="s">
        <v>80</v>
      </c>
      <c r="E9538">
        <v>3120837134</v>
      </c>
      <c r="F9538" t="s">
        <v>185</v>
      </c>
      <c r="G9538" t="s">
        <v>164</v>
      </c>
      <c r="H9538" t="s">
        <v>165</v>
      </c>
      <c r="I9538" t="s">
        <v>36</v>
      </c>
      <c r="J9538" t="s">
        <v>61</v>
      </c>
      <c r="K9538">
        <v>3359.4</v>
      </c>
      <c r="L9538">
        <v>226.63</v>
      </c>
      <c r="M9538" t="s">
        <v>62</v>
      </c>
      <c r="N9538">
        <v>6.7461451449663604E-2</v>
      </c>
      <c r="O9538" t="s">
        <v>11351</v>
      </c>
      <c r="P9538" t="s">
        <v>11356</v>
      </c>
      <c r="R9538" t="s">
        <v>11353</v>
      </c>
      <c r="S9538">
        <f>IF(SalesData[[#This Row],[Return Status]]="Returned",1,0)</f>
        <v>0</v>
      </c>
      <c r="U9538" s="2">
        <f>EOMONTH(SalesData[[#This Row],[Order Date]],0)</f>
        <v>45291</v>
      </c>
      <c r="V9538" s="9" t="str">
        <f>"Q"&amp;INT((MONTH(SalesData[[#This Row],[Order Date]])+2)/3)&amp;"-"&amp;YEAR(SalesData[[#This Row],[Order Date]])</f>
        <v>Q4-2023</v>
      </c>
    </row>
    <row r="9539" spans="1:22" x14ac:dyDescent="0.35">
      <c r="A9539" t="s">
        <v>9680</v>
      </c>
      <c r="B9539" s="1">
        <v>45274</v>
      </c>
      <c r="C9539" t="s">
        <v>26</v>
      </c>
      <c r="D9539" t="s">
        <v>39</v>
      </c>
      <c r="E9539">
        <v>6065131597</v>
      </c>
      <c r="F9539" t="s">
        <v>206</v>
      </c>
      <c r="G9539" t="s">
        <v>538</v>
      </c>
      <c r="H9539" t="s">
        <v>90</v>
      </c>
      <c r="I9539" t="s">
        <v>31</v>
      </c>
      <c r="J9539" t="s">
        <v>42</v>
      </c>
      <c r="K9539">
        <v>2456.25</v>
      </c>
      <c r="L9539">
        <v>517.95000000000005</v>
      </c>
      <c r="M9539" t="s">
        <v>43</v>
      </c>
      <c r="N9539">
        <v>0.210870229007634</v>
      </c>
      <c r="O9539" t="s">
        <v>11351</v>
      </c>
      <c r="P9539" t="s">
        <v>11354</v>
      </c>
      <c r="R9539" t="s">
        <v>11353</v>
      </c>
      <c r="S9539">
        <f>IF(SalesData[[#This Row],[Return Status]]="Returned",1,0)</f>
        <v>0</v>
      </c>
      <c r="U9539" s="2">
        <f>EOMONTH(SalesData[[#This Row],[Order Date]],0)</f>
        <v>45291</v>
      </c>
      <c r="V9539" s="9" t="str">
        <f>"Q"&amp;INT((MONTH(SalesData[[#This Row],[Order Date]])+2)/3)&amp;"-"&amp;YEAR(SalesData[[#This Row],[Order Date]])</f>
        <v>Q4-2023</v>
      </c>
    </row>
    <row r="9540" spans="1:22" x14ac:dyDescent="0.35">
      <c r="A9540" t="s">
        <v>9681</v>
      </c>
      <c r="B9540" s="1">
        <v>45265</v>
      </c>
      <c r="C9540" t="s">
        <v>21</v>
      </c>
      <c r="D9540" t="s">
        <v>39</v>
      </c>
      <c r="E9540">
        <v>2508638597</v>
      </c>
      <c r="F9540" t="s">
        <v>238</v>
      </c>
      <c r="G9540" t="s">
        <v>74</v>
      </c>
      <c r="H9540" t="s">
        <v>75</v>
      </c>
      <c r="I9540" t="s">
        <v>36</v>
      </c>
      <c r="J9540" t="s">
        <v>65</v>
      </c>
      <c r="K9540">
        <v>4082.77</v>
      </c>
      <c r="L9540">
        <v>808.4</v>
      </c>
      <c r="M9540" t="s">
        <v>65</v>
      </c>
      <c r="N9540">
        <v>0.19800282651239201</v>
      </c>
      <c r="O9540" t="s">
        <v>11351</v>
      </c>
      <c r="P9540" t="s">
        <v>11352</v>
      </c>
      <c r="R9540" t="s">
        <v>11353</v>
      </c>
      <c r="S9540">
        <f>IF(SalesData[[#This Row],[Return Status]]="Returned",1,0)</f>
        <v>0</v>
      </c>
      <c r="T9540">
        <v>2420.2800000000002</v>
      </c>
      <c r="U9540" s="2">
        <f>EOMONTH(SalesData[[#This Row],[Order Date]],0)</f>
        <v>45291</v>
      </c>
      <c r="V9540" s="9" t="str">
        <f>"Q"&amp;INT((MONTH(SalesData[[#This Row],[Order Date]])+2)/3)&amp;"-"&amp;YEAR(SalesData[[#This Row],[Order Date]])</f>
        <v>Q4-2023</v>
      </c>
    </row>
    <row r="9541" spans="1:22" x14ac:dyDescent="0.35">
      <c r="A9541" t="s">
        <v>9682</v>
      </c>
      <c r="B9541" s="1">
        <v>45287</v>
      </c>
      <c r="C9541" t="s">
        <v>106</v>
      </c>
      <c r="D9541" t="s">
        <v>99</v>
      </c>
      <c r="E9541">
        <v>3200970904</v>
      </c>
      <c r="F9541" t="s">
        <v>40</v>
      </c>
      <c r="G9541" t="s">
        <v>69</v>
      </c>
      <c r="H9541" t="s">
        <v>41</v>
      </c>
      <c r="I9541" t="s">
        <v>31</v>
      </c>
      <c r="J9541" t="s">
        <v>18</v>
      </c>
      <c r="K9541">
        <v>1971.86</v>
      </c>
      <c r="L9541">
        <v>304.61</v>
      </c>
      <c r="M9541" t="s">
        <v>19</v>
      </c>
      <c r="N9541">
        <v>0.154478512673314</v>
      </c>
      <c r="O9541" t="s">
        <v>11351</v>
      </c>
      <c r="P9541" t="s">
        <v>11352</v>
      </c>
      <c r="R9541" t="s">
        <v>11353</v>
      </c>
      <c r="S9541">
        <f>IF(SalesData[[#This Row],[Return Status]]="Returned",1,0)</f>
        <v>0</v>
      </c>
      <c r="T9541">
        <v>2081.52</v>
      </c>
      <c r="U9541" s="2">
        <f>EOMONTH(SalesData[[#This Row],[Order Date]],0)</f>
        <v>45291</v>
      </c>
      <c r="V9541" s="9" t="str">
        <f>"Q"&amp;INT((MONTH(SalesData[[#This Row],[Order Date]])+2)/3)&amp;"-"&amp;YEAR(SalesData[[#This Row],[Order Date]])</f>
        <v>Q4-2023</v>
      </c>
    </row>
    <row r="9542" spans="1:22" x14ac:dyDescent="0.35">
      <c r="A9542" t="s">
        <v>9683</v>
      </c>
      <c r="B9542" s="1">
        <v>45283</v>
      </c>
      <c r="C9542" t="s">
        <v>111</v>
      </c>
      <c r="D9542" t="s">
        <v>27</v>
      </c>
      <c r="E9542">
        <v>134837720</v>
      </c>
      <c r="F9542" t="s">
        <v>47</v>
      </c>
      <c r="G9542" t="s">
        <v>23</v>
      </c>
      <c r="H9542" t="s">
        <v>24</v>
      </c>
      <c r="I9542" t="s">
        <v>17</v>
      </c>
      <c r="J9542" t="s">
        <v>19</v>
      </c>
      <c r="K9542">
        <v>3393.51</v>
      </c>
      <c r="L9542">
        <v>102.77</v>
      </c>
      <c r="M9542" t="s">
        <v>19</v>
      </c>
      <c r="N9542">
        <v>3.0284277930520302E-2</v>
      </c>
      <c r="O9542" t="s">
        <v>11351</v>
      </c>
      <c r="P9542" t="s">
        <v>11356</v>
      </c>
      <c r="R9542" t="s">
        <v>11353</v>
      </c>
      <c r="S9542">
        <f>IF(SalesData[[#This Row],[Return Status]]="Returned",1,0)</f>
        <v>0</v>
      </c>
      <c r="T9542">
        <v>2821.33</v>
      </c>
      <c r="U9542" s="2">
        <f>EOMONTH(SalesData[[#This Row],[Order Date]],0)</f>
        <v>45291</v>
      </c>
      <c r="V9542" s="9" t="str">
        <f>"Q"&amp;INT((MONTH(SalesData[[#This Row],[Order Date]])+2)/3)&amp;"-"&amp;YEAR(SalesData[[#This Row],[Order Date]])</f>
        <v>Q4-2023</v>
      </c>
    </row>
    <row r="9543" spans="1:22" x14ac:dyDescent="0.35">
      <c r="A9543" t="s">
        <v>9684</v>
      </c>
      <c r="B9543" s="1">
        <v>45284</v>
      </c>
      <c r="C9543" t="s">
        <v>111</v>
      </c>
      <c r="D9543" t="s">
        <v>145</v>
      </c>
      <c r="E9543">
        <v>4417667992</v>
      </c>
      <c r="F9543" t="s">
        <v>33</v>
      </c>
      <c r="G9543" t="s">
        <v>11382</v>
      </c>
      <c r="H9543" t="s">
        <v>35</v>
      </c>
      <c r="I9543" t="s">
        <v>36</v>
      </c>
      <c r="J9543" t="s">
        <v>19</v>
      </c>
      <c r="K9543">
        <v>1666.48</v>
      </c>
      <c r="L9543">
        <v>442.99</v>
      </c>
      <c r="M9543" t="s">
        <v>19</v>
      </c>
      <c r="N9543">
        <v>0.26582377226249299</v>
      </c>
      <c r="O9543" t="s">
        <v>11351</v>
      </c>
      <c r="P9543" t="s">
        <v>11354</v>
      </c>
      <c r="R9543" t="s">
        <v>11353</v>
      </c>
      <c r="S9543">
        <f>IF(SalesData[[#This Row],[Return Status]]="Returned",1,0)</f>
        <v>0</v>
      </c>
      <c r="U9543" s="2">
        <f>EOMONTH(SalesData[[#This Row],[Order Date]],0)</f>
        <v>45291</v>
      </c>
      <c r="V9543" s="9" t="str">
        <f>"Q"&amp;INT((MONTH(SalesData[[#This Row],[Order Date]])+2)/3)&amp;"-"&amp;YEAR(SalesData[[#This Row],[Order Date]])</f>
        <v>Q4-2023</v>
      </c>
    </row>
    <row r="9544" spans="1:22" x14ac:dyDescent="0.35">
      <c r="A9544" t="s">
        <v>9685</v>
      </c>
      <c r="B9544" s="1">
        <v>45290</v>
      </c>
      <c r="C9544" t="s">
        <v>97</v>
      </c>
      <c r="D9544" t="s">
        <v>39</v>
      </c>
      <c r="E9544">
        <v>1867827789</v>
      </c>
      <c r="F9544" t="s">
        <v>222</v>
      </c>
      <c r="G9544" t="s">
        <v>164</v>
      </c>
      <c r="H9544" t="s">
        <v>11357</v>
      </c>
      <c r="I9544" t="s">
        <v>36</v>
      </c>
      <c r="J9544" t="s">
        <v>42</v>
      </c>
      <c r="K9544">
        <v>4605.68</v>
      </c>
      <c r="L9544">
        <v>1126.47</v>
      </c>
      <c r="M9544" t="s">
        <v>43</v>
      </c>
      <c r="N9544">
        <v>0.24458277605044201</v>
      </c>
      <c r="O9544" t="s">
        <v>11351</v>
      </c>
      <c r="P9544" t="s">
        <v>11354</v>
      </c>
      <c r="R9544" t="s">
        <v>11353</v>
      </c>
      <c r="S9544">
        <f>IF(SalesData[[#This Row],[Return Status]]="Returned",1,0)</f>
        <v>0</v>
      </c>
      <c r="U9544" s="2">
        <f>EOMONTH(SalesData[[#This Row],[Order Date]],0)</f>
        <v>45291</v>
      </c>
      <c r="V9544" s="9" t="str">
        <f>"Q"&amp;INT((MONTH(SalesData[[#This Row],[Order Date]])+2)/3)&amp;"-"&amp;YEAR(SalesData[[#This Row],[Order Date]])</f>
        <v>Q4-2023</v>
      </c>
    </row>
    <row r="9545" spans="1:22" x14ac:dyDescent="0.35">
      <c r="A9545" t="s">
        <v>9686</v>
      </c>
      <c r="B9545" s="1">
        <v>45290</v>
      </c>
      <c r="C9545" t="s">
        <v>106</v>
      </c>
      <c r="D9545" t="s">
        <v>72</v>
      </c>
      <c r="E9545">
        <v>9349167920</v>
      </c>
      <c r="F9545" t="s">
        <v>28</v>
      </c>
      <c r="G9545" t="s">
        <v>29</v>
      </c>
      <c r="H9545" t="s">
        <v>30</v>
      </c>
      <c r="I9545" t="s">
        <v>31</v>
      </c>
      <c r="J9545" t="s">
        <v>19</v>
      </c>
      <c r="K9545">
        <v>2148</v>
      </c>
      <c r="L9545">
        <v>148.55000000000001</v>
      </c>
      <c r="M9545" t="s">
        <v>19</v>
      </c>
      <c r="N9545">
        <v>6.9157355679702007E-2</v>
      </c>
      <c r="O9545" t="s">
        <v>11351</v>
      </c>
      <c r="P9545" t="s">
        <v>11356</v>
      </c>
      <c r="R9545" t="s">
        <v>11353</v>
      </c>
      <c r="S9545">
        <f>IF(SalesData[[#This Row],[Return Status]]="Returned",1,0)</f>
        <v>0</v>
      </c>
      <c r="T9545">
        <v>2788.38</v>
      </c>
      <c r="U9545" s="2">
        <f>EOMONTH(SalesData[[#This Row],[Order Date]],0)</f>
        <v>45291</v>
      </c>
      <c r="V9545" s="9" t="str">
        <f>"Q"&amp;INT((MONTH(SalesData[[#This Row],[Order Date]])+2)/3)&amp;"-"&amp;YEAR(SalesData[[#This Row],[Order Date]])</f>
        <v>Q4-2023</v>
      </c>
    </row>
    <row r="9546" spans="1:22" x14ac:dyDescent="0.35">
      <c r="A9546" t="s">
        <v>9687</v>
      </c>
      <c r="B9546" s="1">
        <v>45281</v>
      </c>
      <c r="C9546" t="s">
        <v>205</v>
      </c>
      <c r="D9546" t="s">
        <v>72</v>
      </c>
      <c r="E9546">
        <v>5721824878</v>
      </c>
      <c r="F9546" t="s">
        <v>47</v>
      </c>
      <c r="G9546" t="s">
        <v>23</v>
      </c>
      <c r="H9546" t="s">
        <v>24</v>
      </c>
      <c r="I9546" t="s">
        <v>17</v>
      </c>
      <c r="J9546" t="s">
        <v>65</v>
      </c>
      <c r="K9546">
        <v>197.65</v>
      </c>
      <c r="L9546">
        <v>8.02</v>
      </c>
      <c r="M9546" t="s">
        <v>65</v>
      </c>
      <c r="N9546">
        <v>4.05767771312927E-2</v>
      </c>
      <c r="O9546" t="s">
        <v>11361</v>
      </c>
      <c r="P9546" t="s">
        <v>11356</v>
      </c>
      <c r="R9546" t="s">
        <v>11353</v>
      </c>
      <c r="S9546">
        <f>IF(SalesData[[#This Row],[Return Status]]="Returned",1,0)</f>
        <v>0</v>
      </c>
      <c r="T9546">
        <v>2821.33</v>
      </c>
      <c r="U9546" s="2">
        <f>EOMONTH(SalesData[[#This Row],[Order Date]],0)</f>
        <v>45291</v>
      </c>
      <c r="V9546" s="9" t="str">
        <f>"Q"&amp;INT((MONTH(SalesData[[#This Row],[Order Date]])+2)/3)&amp;"-"&amp;YEAR(SalesData[[#This Row],[Order Date]])</f>
        <v>Q4-2023</v>
      </c>
    </row>
    <row r="9547" spans="1:22" x14ac:dyDescent="0.35">
      <c r="A9547" t="s">
        <v>9688</v>
      </c>
      <c r="B9547" s="1">
        <v>45286</v>
      </c>
      <c r="C9547" t="s">
        <v>26</v>
      </c>
      <c r="D9547" t="s">
        <v>145</v>
      </c>
      <c r="E9547">
        <v>9182602974</v>
      </c>
      <c r="F9547" t="s">
        <v>312</v>
      </c>
      <c r="G9547" t="s">
        <v>141</v>
      </c>
      <c r="H9547" t="s">
        <v>121</v>
      </c>
      <c r="I9547" t="s">
        <v>17</v>
      </c>
      <c r="J9547" t="s">
        <v>65</v>
      </c>
      <c r="K9547">
        <v>1076.18</v>
      </c>
      <c r="L9547">
        <v>99.04</v>
      </c>
      <c r="M9547" t="s">
        <v>65</v>
      </c>
      <c r="N9547">
        <v>9.2029214443680396E-2</v>
      </c>
      <c r="O9547" t="s">
        <v>11351</v>
      </c>
      <c r="P9547" t="s">
        <v>11356</v>
      </c>
      <c r="R9547" t="s">
        <v>11353</v>
      </c>
      <c r="S9547">
        <f>IF(SalesData[[#This Row],[Return Status]]="Returned",1,0)</f>
        <v>0</v>
      </c>
      <c r="T9547">
        <v>2793.38</v>
      </c>
      <c r="U9547" s="2">
        <f>EOMONTH(SalesData[[#This Row],[Order Date]],0)</f>
        <v>45291</v>
      </c>
      <c r="V9547" s="9" t="str">
        <f>"Q"&amp;INT((MONTH(SalesData[[#This Row],[Order Date]])+2)/3)&amp;"-"&amp;YEAR(SalesData[[#This Row],[Order Date]])</f>
        <v>Q4-2023</v>
      </c>
    </row>
    <row r="9548" spans="1:22" x14ac:dyDescent="0.35">
      <c r="A9548" t="s">
        <v>9689</v>
      </c>
      <c r="B9548" s="1">
        <v>45288</v>
      </c>
      <c r="C9548" t="s">
        <v>144</v>
      </c>
      <c r="D9548" t="s">
        <v>80</v>
      </c>
      <c r="E9548">
        <v>6877726977</v>
      </c>
      <c r="F9548" t="s">
        <v>357</v>
      </c>
      <c r="G9548" t="s">
        <v>164</v>
      </c>
      <c r="H9548" t="s">
        <v>165</v>
      </c>
      <c r="I9548" t="s">
        <v>36</v>
      </c>
      <c r="J9548" t="s">
        <v>18</v>
      </c>
      <c r="K9548">
        <v>2767.91</v>
      </c>
      <c r="L9548">
        <v>666.76</v>
      </c>
      <c r="M9548" t="s">
        <v>19</v>
      </c>
      <c r="N9548">
        <v>0.24088933527463</v>
      </c>
      <c r="O9548" t="s">
        <v>11351</v>
      </c>
      <c r="P9548" t="s">
        <v>11354</v>
      </c>
      <c r="R9548" t="s">
        <v>11353</v>
      </c>
      <c r="S9548">
        <f>IF(SalesData[[#This Row],[Return Status]]="Returned",1,0)</f>
        <v>0</v>
      </c>
      <c r="U9548" s="2">
        <f>EOMONTH(SalesData[[#This Row],[Order Date]],0)</f>
        <v>45291</v>
      </c>
      <c r="V9548" s="9" t="str">
        <f>"Q"&amp;INT((MONTH(SalesData[[#This Row],[Order Date]])+2)/3)&amp;"-"&amp;YEAR(SalesData[[#This Row],[Order Date]])</f>
        <v>Q4-2023</v>
      </c>
    </row>
    <row r="9549" spans="1:22" x14ac:dyDescent="0.35">
      <c r="A9549" t="s">
        <v>9690</v>
      </c>
      <c r="B9549" s="1">
        <v>45274</v>
      </c>
      <c r="C9549" t="s">
        <v>194</v>
      </c>
      <c r="D9549" t="s">
        <v>145</v>
      </c>
      <c r="E9549">
        <v>8875613026</v>
      </c>
      <c r="F9549" t="s">
        <v>58</v>
      </c>
      <c r="G9549" t="s">
        <v>59</v>
      </c>
      <c r="H9549" t="s">
        <v>60</v>
      </c>
      <c r="I9549" t="s">
        <v>31</v>
      </c>
      <c r="J9549" t="s">
        <v>19</v>
      </c>
      <c r="K9549">
        <v>3489.51</v>
      </c>
      <c r="L9549">
        <v>522.75</v>
      </c>
      <c r="M9549" t="s">
        <v>19</v>
      </c>
      <c r="N9549">
        <v>0.149806133239337</v>
      </c>
      <c r="O9549" t="s">
        <v>11351</v>
      </c>
      <c r="P9549" t="s">
        <v>11352</v>
      </c>
      <c r="R9549" t="s">
        <v>11353</v>
      </c>
      <c r="S9549">
        <f>IF(SalesData[[#This Row],[Return Status]]="Returned",1,0)</f>
        <v>0</v>
      </c>
      <c r="T9549">
        <v>2183.56</v>
      </c>
      <c r="U9549" s="2">
        <f>EOMONTH(SalesData[[#This Row],[Order Date]],0)</f>
        <v>45291</v>
      </c>
      <c r="V9549" s="9" t="str">
        <f>"Q"&amp;INT((MONTH(SalesData[[#This Row],[Order Date]])+2)/3)&amp;"-"&amp;YEAR(SalesData[[#This Row],[Order Date]])</f>
        <v>Q4-2023</v>
      </c>
    </row>
    <row r="9550" spans="1:22" x14ac:dyDescent="0.35">
      <c r="A9550" t="s">
        <v>9691</v>
      </c>
      <c r="B9550" s="1">
        <v>45279</v>
      </c>
      <c r="C9550" t="s">
        <v>57</v>
      </c>
      <c r="D9550" t="s">
        <v>46</v>
      </c>
      <c r="E9550">
        <v>7070995932</v>
      </c>
      <c r="F9550" t="s">
        <v>127</v>
      </c>
      <c r="G9550" t="s">
        <v>29</v>
      </c>
      <c r="H9550" t="s">
        <v>30</v>
      </c>
      <c r="I9550" t="s">
        <v>31</v>
      </c>
      <c r="J9550" t="s">
        <v>43</v>
      </c>
      <c r="K9550">
        <v>326.66000000000003</v>
      </c>
      <c r="L9550">
        <v>97.97</v>
      </c>
      <c r="M9550" t="s">
        <v>43</v>
      </c>
      <c r="N9550">
        <v>0.29991428396497899</v>
      </c>
      <c r="O9550" t="s">
        <v>11361</v>
      </c>
      <c r="P9550" t="s">
        <v>11354</v>
      </c>
      <c r="R9550" t="s">
        <v>11353</v>
      </c>
      <c r="S9550">
        <f>IF(SalesData[[#This Row],[Return Status]]="Returned",1,0)</f>
        <v>0</v>
      </c>
      <c r="T9550">
        <v>2788.38</v>
      </c>
      <c r="U9550" s="2">
        <f>EOMONTH(SalesData[[#This Row],[Order Date]],0)</f>
        <v>45291</v>
      </c>
      <c r="V9550" s="9" t="str">
        <f>"Q"&amp;INT((MONTH(SalesData[[#This Row],[Order Date]])+2)/3)&amp;"-"&amp;YEAR(SalesData[[#This Row],[Order Date]])</f>
        <v>Q4-2023</v>
      </c>
    </row>
    <row r="9551" spans="1:22" x14ac:dyDescent="0.35">
      <c r="A9551" t="s">
        <v>9692</v>
      </c>
      <c r="B9551" s="1">
        <v>45288</v>
      </c>
      <c r="C9551" t="s">
        <v>184</v>
      </c>
      <c r="D9551" t="s">
        <v>46</v>
      </c>
      <c r="E9551">
        <v>4546178318</v>
      </c>
      <c r="F9551" t="s">
        <v>168</v>
      </c>
      <c r="G9551" t="s">
        <v>54</v>
      </c>
      <c r="H9551" t="s">
        <v>55</v>
      </c>
      <c r="I9551" t="s">
        <v>31</v>
      </c>
      <c r="J9551" t="s">
        <v>62</v>
      </c>
      <c r="K9551">
        <v>1714.08</v>
      </c>
      <c r="L9551">
        <v>184.65</v>
      </c>
      <c r="M9551" t="s">
        <v>62</v>
      </c>
      <c r="N9551">
        <v>0.10772542705124601</v>
      </c>
      <c r="O9551" t="s">
        <v>11351</v>
      </c>
      <c r="P9551" t="s">
        <v>11352</v>
      </c>
      <c r="R9551" t="s">
        <v>11353</v>
      </c>
      <c r="S9551">
        <f>IF(SalesData[[#This Row],[Return Status]]="Returned",1,0)</f>
        <v>0</v>
      </c>
      <c r="U9551" s="2">
        <f>EOMONTH(SalesData[[#This Row],[Order Date]],0)</f>
        <v>45291</v>
      </c>
      <c r="V9551" s="9" t="str">
        <f>"Q"&amp;INT((MONTH(SalesData[[#This Row],[Order Date]])+2)/3)&amp;"-"&amp;YEAR(SalesData[[#This Row],[Order Date]])</f>
        <v>Q4-2023</v>
      </c>
    </row>
    <row r="9552" spans="1:22" x14ac:dyDescent="0.35">
      <c r="A9552" t="s">
        <v>9693</v>
      </c>
      <c r="B9552" s="1">
        <v>45265</v>
      </c>
      <c r="C9552" t="s">
        <v>77</v>
      </c>
      <c r="D9552" t="s">
        <v>72</v>
      </c>
      <c r="E9552">
        <v>3979015803</v>
      </c>
      <c r="F9552" t="s">
        <v>181</v>
      </c>
      <c r="G9552" t="s">
        <v>54</v>
      </c>
      <c r="H9552" t="s">
        <v>55</v>
      </c>
      <c r="I9552" t="s">
        <v>31</v>
      </c>
      <c r="J9552" t="s">
        <v>42</v>
      </c>
      <c r="K9552">
        <v>3136.49</v>
      </c>
      <c r="L9552">
        <v>171.3</v>
      </c>
      <c r="M9552" t="s">
        <v>43</v>
      </c>
      <c r="N9552">
        <v>5.4615190866223101E-2</v>
      </c>
      <c r="O9552" t="s">
        <v>11351</v>
      </c>
      <c r="P9552" t="s">
        <v>11356</v>
      </c>
      <c r="R9552" t="s">
        <v>11353</v>
      </c>
      <c r="S9552">
        <f>IF(SalesData[[#This Row],[Return Status]]="Returned",1,0)</f>
        <v>0</v>
      </c>
      <c r="U9552" s="2">
        <f>EOMONTH(SalesData[[#This Row],[Order Date]],0)</f>
        <v>45291</v>
      </c>
      <c r="V9552" s="9" t="str">
        <f>"Q"&amp;INT((MONTH(SalesData[[#This Row],[Order Date]])+2)/3)&amp;"-"&amp;YEAR(SalesData[[#This Row],[Order Date]])</f>
        <v>Q4-2023</v>
      </c>
    </row>
    <row r="9553" spans="1:22" x14ac:dyDescent="0.35">
      <c r="A9553" t="s">
        <v>9694</v>
      </c>
      <c r="B9553" s="1">
        <v>45289</v>
      </c>
      <c r="C9553" t="s">
        <v>49</v>
      </c>
      <c r="D9553" t="s">
        <v>39</v>
      </c>
      <c r="E9553">
        <v>4843628283</v>
      </c>
      <c r="F9553" t="s">
        <v>103</v>
      </c>
      <c r="G9553" t="s">
        <v>23</v>
      </c>
      <c r="H9553" t="s">
        <v>24</v>
      </c>
      <c r="I9553" t="s">
        <v>17</v>
      </c>
      <c r="J9553" t="s">
        <v>43</v>
      </c>
      <c r="K9553">
        <v>2309.4</v>
      </c>
      <c r="L9553">
        <v>648.61</v>
      </c>
      <c r="M9553" t="s">
        <v>43</v>
      </c>
      <c r="N9553">
        <v>0.28085649952368602</v>
      </c>
      <c r="O9553" t="s">
        <v>11351</v>
      </c>
      <c r="P9553" t="s">
        <v>11354</v>
      </c>
      <c r="R9553" t="s">
        <v>11353</v>
      </c>
      <c r="S9553">
        <f>IF(SalesData[[#This Row],[Return Status]]="Returned",1,0)</f>
        <v>0</v>
      </c>
      <c r="T9553">
        <v>2821.33</v>
      </c>
      <c r="U9553" s="2">
        <f>EOMONTH(SalesData[[#This Row],[Order Date]],0)</f>
        <v>45291</v>
      </c>
      <c r="V9553" s="9" t="str">
        <f>"Q"&amp;INT((MONTH(SalesData[[#This Row],[Order Date]])+2)/3)&amp;"-"&amp;YEAR(SalesData[[#This Row],[Order Date]])</f>
        <v>Q4-2023</v>
      </c>
    </row>
    <row r="9554" spans="1:22" x14ac:dyDescent="0.35">
      <c r="A9554" t="s">
        <v>9695</v>
      </c>
      <c r="B9554" s="1">
        <v>45278</v>
      </c>
      <c r="C9554" t="s">
        <v>21</v>
      </c>
      <c r="D9554" t="s">
        <v>80</v>
      </c>
      <c r="E9554">
        <v>8855164346</v>
      </c>
      <c r="F9554" t="s">
        <v>107</v>
      </c>
      <c r="G9554" t="s">
        <v>15</v>
      </c>
      <c r="H9554" t="s">
        <v>16</v>
      </c>
      <c r="I9554" t="s">
        <v>17</v>
      </c>
      <c r="J9554" t="s">
        <v>19</v>
      </c>
      <c r="K9554">
        <v>4642.67</v>
      </c>
      <c r="L9554">
        <v>788.12</v>
      </c>
      <c r="M9554" t="s">
        <v>19</v>
      </c>
      <c r="N9554">
        <v>0.16975576554008801</v>
      </c>
      <c r="O9554" t="s">
        <v>11351</v>
      </c>
      <c r="P9554" t="s">
        <v>11352</v>
      </c>
      <c r="R9554" t="s">
        <v>11353</v>
      </c>
      <c r="S9554">
        <f>IF(SalesData[[#This Row],[Return Status]]="Returned",1,0)</f>
        <v>0</v>
      </c>
      <c r="T9554">
        <v>2085.91</v>
      </c>
      <c r="U9554" s="2">
        <f>EOMONTH(SalesData[[#This Row],[Order Date]],0)</f>
        <v>45291</v>
      </c>
      <c r="V9554" s="9" t="str">
        <f>"Q"&amp;INT((MONTH(SalesData[[#This Row],[Order Date]])+2)/3)&amp;"-"&amp;YEAR(SalesData[[#This Row],[Order Date]])</f>
        <v>Q4-2023</v>
      </c>
    </row>
    <row r="9555" spans="1:22" x14ac:dyDescent="0.35">
      <c r="A9555" t="s">
        <v>9696</v>
      </c>
      <c r="B9555" s="1">
        <v>45287</v>
      </c>
      <c r="C9555" t="s">
        <v>52</v>
      </c>
      <c r="D9555" t="s">
        <v>99</v>
      </c>
      <c r="E9555">
        <v>5148504725</v>
      </c>
      <c r="F9555" t="s">
        <v>28</v>
      </c>
      <c r="G9555" t="s">
        <v>29</v>
      </c>
      <c r="H9555" t="s">
        <v>11357</v>
      </c>
      <c r="I9555" t="s">
        <v>31</v>
      </c>
      <c r="J9555" t="s">
        <v>19</v>
      </c>
      <c r="K9555">
        <v>1401.21</v>
      </c>
      <c r="L9555">
        <v>104.8</v>
      </c>
      <c r="M9555" t="s">
        <v>19</v>
      </c>
      <c r="N9555">
        <v>7.4792500767194098E-2</v>
      </c>
      <c r="O9555" t="s">
        <v>11351</v>
      </c>
      <c r="P9555" t="s">
        <v>11356</v>
      </c>
      <c r="R9555" t="s">
        <v>11353</v>
      </c>
      <c r="S9555">
        <f>IF(SalesData[[#This Row],[Return Status]]="Returned",1,0)</f>
        <v>0</v>
      </c>
      <c r="T9555">
        <v>2788.38</v>
      </c>
      <c r="U9555" s="2">
        <f>EOMONTH(SalesData[[#This Row],[Order Date]],0)</f>
        <v>45291</v>
      </c>
      <c r="V9555" s="9" t="str">
        <f>"Q"&amp;INT((MONTH(SalesData[[#This Row],[Order Date]])+2)/3)&amp;"-"&amp;YEAR(SalesData[[#This Row],[Order Date]])</f>
        <v>Q4-2023</v>
      </c>
    </row>
    <row r="9556" spans="1:22" x14ac:dyDescent="0.35">
      <c r="A9556" t="s">
        <v>9697</v>
      </c>
      <c r="B9556" s="1">
        <v>45277</v>
      </c>
      <c r="C9556" t="s">
        <v>87</v>
      </c>
      <c r="D9556" t="s">
        <v>80</v>
      </c>
      <c r="E9556">
        <v>4468418492</v>
      </c>
      <c r="F9556" t="s">
        <v>103</v>
      </c>
      <c r="G9556" t="s">
        <v>23</v>
      </c>
      <c r="H9556" t="s">
        <v>24</v>
      </c>
      <c r="I9556" t="s">
        <v>17</v>
      </c>
      <c r="J9556" t="s">
        <v>61</v>
      </c>
      <c r="K9556">
        <v>3311.03</v>
      </c>
      <c r="L9556">
        <v>356.52</v>
      </c>
      <c r="M9556" t="s">
        <v>62</v>
      </c>
      <c r="N9556">
        <v>0.107676463215374</v>
      </c>
      <c r="O9556" t="s">
        <v>11351</v>
      </c>
      <c r="P9556" t="s">
        <v>11352</v>
      </c>
      <c r="R9556" t="s">
        <v>11353</v>
      </c>
      <c r="S9556">
        <f>IF(SalesData[[#This Row],[Return Status]]="Returned",1,0)</f>
        <v>0</v>
      </c>
      <c r="T9556">
        <v>2821.33</v>
      </c>
      <c r="U9556" s="2">
        <f>EOMONTH(SalesData[[#This Row],[Order Date]],0)</f>
        <v>45291</v>
      </c>
      <c r="V9556" s="9" t="str">
        <f>"Q"&amp;INT((MONTH(SalesData[[#This Row],[Order Date]])+2)/3)&amp;"-"&amp;YEAR(SalesData[[#This Row],[Order Date]])</f>
        <v>Q4-2023</v>
      </c>
    </row>
    <row r="9557" spans="1:22" x14ac:dyDescent="0.35">
      <c r="A9557" t="s">
        <v>9698</v>
      </c>
      <c r="B9557" s="1">
        <v>45290</v>
      </c>
      <c r="C9557" t="s">
        <v>113</v>
      </c>
      <c r="D9557" t="s">
        <v>27</v>
      </c>
      <c r="E9557">
        <v>2829821018</v>
      </c>
      <c r="F9557" t="s">
        <v>129</v>
      </c>
      <c r="G9557" t="s">
        <v>54</v>
      </c>
      <c r="H9557" t="s">
        <v>55</v>
      </c>
      <c r="I9557" t="s">
        <v>31</v>
      </c>
      <c r="J9557" t="s">
        <v>19</v>
      </c>
      <c r="K9557">
        <v>712.39</v>
      </c>
      <c r="L9557">
        <v>182.02</v>
      </c>
      <c r="M9557" t="s">
        <v>19</v>
      </c>
      <c r="N9557">
        <v>0.25550611322449801</v>
      </c>
      <c r="O9557" t="s">
        <v>11355</v>
      </c>
      <c r="P9557" t="s">
        <v>11354</v>
      </c>
      <c r="R9557" t="s">
        <v>11353</v>
      </c>
      <c r="S9557">
        <f>IF(SalesData[[#This Row],[Return Status]]="Returned",1,0)</f>
        <v>0</v>
      </c>
      <c r="U9557" s="2">
        <f>EOMONTH(SalesData[[#This Row],[Order Date]],0)</f>
        <v>45291</v>
      </c>
      <c r="V9557" s="9" t="str">
        <f>"Q"&amp;INT((MONTH(SalesData[[#This Row],[Order Date]])+2)/3)&amp;"-"&amp;YEAR(SalesData[[#This Row],[Order Date]])</f>
        <v>Q4-2023</v>
      </c>
    </row>
    <row r="9558" spans="1:22" x14ac:dyDescent="0.35">
      <c r="A9558" t="s">
        <v>9699</v>
      </c>
      <c r="B9558" s="1">
        <v>45288</v>
      </c>
      <c r="C9558" t="s">
        <v>188</v>
      </c>
      <c r="D9558" t="s">
        <v>99</v>
      </c>
      <c r="E9558">
        <v>8131283984</v>
      </c>
      <c r="F9558" t="s">
        <v>116</v>
      </c>
      <c r="G9558" t="s">
        <v>74</v>
      </c>
      <c r="H9558" t="s">
        <v>75</v>
      </c>
      <c r="I9558" t="s">
        <v>36</v>
      </c>
      <c r="J9558" t="s">
        <v>43</v>
      </c>
      <c r="K9558">
        <v>1170.73</v>
      </c>
      <c r="L9558">
        <v>275.31</v>
      </c>
      <c r="M9558" t="s">
        <v>43</v>
      </c>
      <c r="N9558">
        <v>0.235160967943078</v>
      </c>
      <c r="O9558" t="s">
        <v>11351</v>
      </c>
      <c r="P9558" t="s">
        <v>11354</v>
      </c>
      <c r="R9558" t="s">
        <v>11353</v>
      </c>
      <c r="S9558">
        <f>IF(SalesData[[#This Row],[Return Status]]="Returned",1,0)</f>
        <v>0</v>
      </c>
      <c r="T9558">
        <v>2420.2800000000002</v>
      </c>
      <c r="U9558" s="2">
        <f>EOMONTH(SalesData[[#This Row],[Order Date]],0)</f>
        <v>45291</v>
      </c>
      <c r="V9558" s="9" t="str">
        <f>"Q"&amp;INT((MONTH(SalesData[[#This Row],[Order Date]])+2)/3)&amp;"-"&amp;YEAR(SalesData[[#This Row],[Order Date]])</f>
        <v>Q4-2023</v>
      </c>
    </row>
    <row r="9559" spans="1:22" x14ac:dyDescent="0.35">
      <c r="A9559" t="s">
        <v>9700</v>
      </c>
      <c r="B9559" s="1">
        <v>45276</v>
      </c>
      <c r="C9559" t="s">
        <v>97</v>
      </c>
      <c r="D9559" t="s">
        <v>39</v>
      </c>
      <c r="E9559">
        <v>8493117845</v>
      </c>
      <c r="F9559" t="s">
        <v>152</v>
      </c>
      <c r="G9559" t="s">
        <v>23</v>
      </c>
      <c r="H9559" t="s">
        <v>24</v>
      </c>
      <c r="I9559" t="s">
        <v>17</v>
      </c>
      <c r="J9559" t="s">
        <v>42</v>
      </c>
      <c r="K9559">
        <v>467.54</v>
      </c>
      <c r="L9559">
        <v>113.01</v>
      </c>
      <c r="M9559" t="s">
        <v>43</v>
      </c>
      <c r="N9559">
        <v>0.24171193908542599</v>
      </c>
      <c r="O9559" t="s">
        <v>11361</v>
      </c>
      <c r="P9559" t="s">
        <v>11354</v>
      </c>
      <c r="R9559" t="s">
        <v>11353</v>
      </c>
      <c r="S9559">
        <f>IF(SalesData[[#This Row],[Return Status]]="Returned",1,0)</f>
        <v>0</v>
      </c>
      <c r="T9559">
        <v>2821.33</v>
      </c>
      <c r="U9559" s="2">
        <f>EOMONTH(SalesData[[#This Row],[Order Date]],0)</f>
        <v>45291</v>
      </c>
      <c r="V9559" s="9" t="str">
        <f>"Q"&amp;INT((MONTH(SalesData[[#This Row],[Order Date]])+2)/3)&amp;"-"&amp;YEAR(SalesData[[#This Row],[Order Date]])</f>
        <v>Q4-2023</v>
      </c>
    </row>
    <row r="9560" spans="1:22" x14ac:dyDescent="0.35">
      <c r="A9560" t="s">
        <v>9701</v>
      </c>
      <c r="B9560" s="1">
        <v>45283</v>
      </c>
      <c r="C9560" t="s">
        <v>111</v>
      </c>
      <c r="D9560" t="s">
        <v>13</v>
      </c>
      <c r="E9560">
        <v>3688405799</v>
      </c>
      <c r="F9560" t="s">
        <v>163</v>
      </c>
      <c r="G9560" t="s">
        <v>164</v>
      </c>
      <c r="H9560" t="s">
        <v>165</v>
      </c>
      <c r="I9560" t="s">
        <v>36</v>
      </c>
      <c r="J9560" t="s">
        <v>18</v>
      </c>
      <c r="K9560">
        <v>1947.64</v>
      </c>
      <c r="L9560">
        <v>474.58</v>
      </c>
      <c r="M9560" t="s">
        <v>19</v>
      </c>
      <c r="N9560">
        <v>0.243669261259781</v>
      </c>
      <c r="O9560" t="s">
        <v>11351</v>
      </c>
      <c r="P9560" t="s">
        <v>11354</v>
      </c>
      <c r="R9560" t="s">
        <v>11353</v>
      </c>
      <c r="S9560">
        <f>IF(SalesData[[#This Row],[Return Status]]="Returned",1,0)</f>
        <v>0</v>
      </c>
      <c r="U9560" s="2">
        <f>EOMONTH(SalesData[[#This Row],[Order Date]],0)</f>
        <v>45291</v>
      </c>
      <c r="V9560" s="9" t="str">
        <f>"Q"&amp;INT((MONTH(SalesData[[#This Row],[Order Date]])+2)/3)&amp;"-"&amp;YEAR(SalesData[[#This Row],[Order Date]])</f>
        <v>Q4-2023</v>
      </c>
    </row>
    <row r="9561" spans="1:22" x14ac:dyDescent="0.35">
      <c r="A9561" t="s">
        <v>9702</v>
      </c>
      <c r="B9561" s="1">
        <v>45262</v>
      </c>
      <c r="C9561" t="s">
        <v>49</v>
      </c>
      <c r="D9561" t="s">
        <v>72</v>
      </c>
      <c r="E9561">
        <v>9818254074</v>
      </c>
      <c r="F9561" t="s">
        <v>156</v>
      </c>
      <c r="G9561" t="s">
        <v>84</v>
      </c>
      <c r="H9561" t="s">
        <v>85</v>
      </c>
      <c r="I9561" t="s">
        <v>31</v>
      </c>
      <c r="J9561" t="s">
        <v>65</v>
      </c>
      <c r="K9561">
        <v>212.22</v>
      </c>
      <c r="L9561">
        <v>62.63</v>
      </c>
      <c r="M9561" t="s">
        <v>65</v>
      </c>
      <c r="N9561">
        <v>0.29511827348977498</v>
      </c>
      <c r="O9561" t="s">
        <v>11361</v>
      </c>
      <c r="P9561" t="s">
        <v>11354</v>
      </c>
      <c r="R9561" t="s">
        <v>11353</v>
      </c>
      <c r="S9561">
        <f>IF(SalesData[[#This Row],[Return Status]]="Returned",1,0)</f>
        <v>0</v>
      </c>
      <c r="T9561">
        <v>847.14</v>
      </c>
      <c r="U9561" s="2">
        <f>EOMONTH(SalesData[[#This Row],[Order Date]],0)</f>
        <v>45291</v>
      </c>
      <c r="V9561" s="9" t="str">
        <f>"Q"&amp;INT((MONTH(SalesData[[#This Row],[Order Date]])+2)/3)&amp;"-"&amp;YEAR(SalesData[[#This Row],[Order Date]])</f>
        <v>Q4-2023</v>
      </c>
    </row>
    <row r="9562" spans="1:22" x14ac:dyDescent="0.35">
      <c r="A9562" t="s">
        <v>9703</v>
      </c>
      <c r="B9562" s="1">
        <v>45266</v>
      </c>
      <c r="C9562" t="s">
        <v>92</v>
      </c>
      <c r="D9562" t="s">
        <v>80</v>
      </c>
      <c r="E9562">
        <v>4719795657</v>
      </c>
      <c r="F9562" t="s">
        <v>58</v>
      </c>
      <c r="G9562" t="s">
        <v>59</v>
      </c>
      <c r="H9562" t="s">
        <v>60</v>
      </c>
      <c r="I9562" t="s">
        <v>31</v>
      </c>
      <c r="J9562" t="s">
        <v>65</v>
      </c>
      <c r="K9562">
        <v>3640.6</v>
      </c>
      <c r="L9562">
        <v>223.54</v>
      </c>
      <c r="M9562" t="s">
        <v>65</v>
      </c>
      <c r="N9562">
        <v>6.1401966708784297E-2</v>
      </c>
      <c r="O9562" t="s">
        <v>11351</v>
      </c>
      <c r="P9562" t="s">
        <v>11356</v>
      </c>
      <c r="R9562" t="s">
        <v>11353</v>
      </c>
      <c r="S9562">
        <f>IF(SalesData[[#This Row],[Return Status]]="Returned",1,0)</f>
        <v>0</v>
      </c>
      <c r="T9562">
        <v>2183.56</v>
      </c>
      <c r="U9562" s="2">
        <f>EOMONTH(SalesData[[#This Row],[Order Date]],0)</f>
        <v>45291</v>
      </c>
      <c r="V9562" s="9" t="str">
        <f>"Q"&amp;INT((MONTH(SalesData[[#This Row],[Order Date]])+2)/3)&amp;"-"&amp;YEAR(SalesData[[#This Row],[Order Date]])</f>
        <v>Q4-2023</v>
      </c>
    </row>
    <row r="9563" spans="1:22" x14ac:dyDescent="0.35">
      <c r="A9563" t="s">
        <v>9704</v>
      </c>
      <c r="B9563" s="1">
        <v>45280</v>
      </c>
      <c r="C9563" t="s">
        <v>71</v>
      </c>
      <c r="D9563" t="s">
        <v>46</v>
      </c>
      <c r="E9563">
        <v>4629224225</v>
      </c>
      <c r="F9563" t="s">
        <v>156</v>
      </c>
      <c r="G9563" t="s">
        <v>84</v>
      </c>
      <c r="H9563" t="s">
        <v>85</v>
      </c>
      <c r="I9563" t="s">
        <v>31</v>
      </c>
      <c r="J9563" t="s">
        <v>62</v>
      </c>
      <c r="K9563">
        <v>344.25</v>
      </c>
      <c r="L9563">
        <v>96.03</v>
      </c>
      <c r="M9563" t="s">
        <v>62</v>
      </c>
      <c r="N9563">
        <v>0.27895424836601301</v>
      </c>
      <c r="O9563" t="s">
        <v>11361</v>
      </c>
      <c r="P9563" t="s">
        <v>11354</v>
      </c>
      <c r="R9563" t="s">
        <v>11353</v>
      </c>
      <c r="S9563">
        <f>IF(SalesData[[#This Row],[Return Status]]="Returned",1,0)</f>
        <v>0</v>
      </c>
      <c r="T9563">
        <v>847.14</v>
      </c>
      <c r="U9563" s="2">
        <f>EOMONTH(SalesData[[#This Row],[Order Date]],0)</f>
        <v>45291</v>
      </c>
      <c r="V9563" s="9" t="str">
        <f>"Q"&amp;INT((MONTH(SalesData[[#This Row],[Order Date]])+2)/3)&amp;"-"&amp;YEAR(SalesData[[#This Row],[Order Date]])</f>
        <v>Q4-2023</v>
      </c>
    </row>
    <row r="9564" spans="1:22" x14ac:dyDescent="0.35">
      <c r="A9564" t="s">
        <v>9705</v>
      </c>
      <c r="B9564" s="1">
        <v>45275</v>
      </c>
      <c r="C9564" t="s">
        <v>87</v>
      </c>
      <c r="D9564" t="s">
        <v>13</v>
      </c>
      <c r="E9564">
        <v>176624310</v>
      </c>
      <c r="F9564" t="s">
        <v>140</v>
      </c>
      <c r="G9564" t="s">
        <v>141</v>
      </c>
      <c r="H9564" t="s">
        <v>11357</v>
      </c>
      <c r="I9564" t="s">
        <v>17</v>
      </c>
      <c r="J9564" t="s">
        <v>61</v>
      </c>
      <c r="K9564">
        <v>3877.9</v>
      </c>
      <c r="L9564">
        <v>331.6</v>
      </c>
      <c r="M9564" t="s">
        <v>62</v>
      </c>
      <c r="N9564">
        <v>8.5510198818948405E-2</v>
      </c>
      <c r="O9564" t="s">
        <v>11351</v>
      </c>
      <c r="P9564" t="s">
        <v>11356</v>
      </c>
      <c r="R9564" t="s">
        <v>11353</v>
      </c>
      <c r="S9564">
        <f>IF(SalesData[[#This Row],[Return Status]]="Returned",1,0)</f>
        <v>0</v>
      </c>
      <c r="T9564">
        <v>2793.38</v>
      </c>
      <c r="U9564" s="2">
        <f>EOMONTH(SalesData[[#This Row],[Order Date]],0)</f>
        <v>45291</v>
      </c>
      <c r="V9564" s="9" t="str">
        <f>"Q"&amp;INT((MONTH(SalesData[[#This Row],[Order Date]])+2)/3)&amp;"-"&amp;YEAR(SalesData[[#This Row],[Order Date]])</f>
        <v>Q4-2023</v>
      </c>
    </row>
    <row r="9565" spans="1:22" x14ac:dyDescent="0.35">
      <c r="A9565" t="s">
        <v>9706</v>
      </c>
      <c r="B9565" s="1">
        <v>45273</v>
      </c>
      <c r="C9565" t="s">
        <v>176</v>
      </c>
      <c r="D9565" t="s">
        <v>46</v>
      </c>
      <c r="E9565">
        <v>1302827136</v>
      </c>
      <c r="F9565" t="s">
        <v>133</v>
      </c>
      <c r="G9565" t="s">
        <v>11379</v>
      </c>
      <c r="H9565" t="s">
        <v>11357</v>
      </c>
      <c r="I9565" t="s">
        <v>31</v>
      </c>
      <c r="J9565" t="s">
        <v>18</v>
      </c>
      <c r="K9565">
        <v>3173.26</v>
      </c>
      <c r="L9565">
        <v>566.02</v>
      </c>
      <c r="M9565" t="s">
        <v>19</v>
      </c>
      <c r="N9565">
        <v>0.17837176909550401</v>
      </c>
      <c r="O9565" t="s">
        <v>11351</v>
      </c>
      <c r="P9565" t="s">
        <v>11352</v>
      </c>
      <c r="R9565" t="s">
        <v>11353</v>
      </c>
      <c r="S9565">
        <f>IF(SalesData[[#This Row],[Return Status]]="Returned",1,0)</f>
        <v>0</v>
      </c>
      <c r="U9565" s="2">
        <f>EOMONTH(SalesData[[#This Row],[Order Date]],0)</f>
        <v>45291</v>
      </c>
      <c r="V9565" s="9" t="str">
        <f>"Q"&amp;INT((MONTH(SalesData[[#This Row],[Order Date]])+2)/3)&amp;"-"&amp;YEAR(SalesData[[#This Row],[Order Date]])</f>
        <v>Q4-2023</v>
      </c>
    </row>
    <row r="9566" spans="1:22" x14ac:dyDescent="0.35">
      <c r="A9566" t="s">
        <v>9707</v>
      </c>
      <c r="B9566" s="1">
        <v>45289</v>
      </c>
      <c r="C9566" t="s">
        <v>149</v>
      </c>
      <c r="D9566" t="s">
        <v>145</v>
      </c>
      <c r="E9566">
        <v>1937018288</v>
      </c>
      <c r="F9566" t="s">
        <v>410</v>
      </c>
      <c r="G9566" t="s">
        <v>29</v>
      </c>
      <c r="H9566" t="s">
        <v>30</v>
      </c>
      <c r="I9566" t="s">
        <v>31</v>
      </c>
      <c r="J9566" t="s">
        <v>18</v>
      </c>
      <c r="K9566">
        <v>3136.48</v>
      </c>
      <c r="L9566">
        <v>450.04</v>
      </c>
      <c r="M9566" t="s">
        <v>19</v>
      </c>
      <c r="N9566">
        <v>0.14348569096566899</v>
      </c>
      <c r="O9566" t="s">
        <v>11351</v>
      </c>
      <c r="P9566" t="s">
        <v>11352</v>
      </c>
      <c r="R9566" t="s">
        <v>11353</v>
      </c>
      <c r="S9566">
        <f>IF(SalesData[[#This Row],[Return Status]]="Returned",1,0)</f>
        <v>0</v>
      </c>
      <c r="T9566">
        <v>2788.38</v>
      </c>
      <c r="U9566" s="2">
        <f>EOMONTH(SalesData[[#This Row],[Order Date]],0)</f>
        <v>45291</v>
      </c>
      <c r="V9566" s="9" t="str">
        <f>"Q"&amp;INT((MONTH(SalesData[[#This Row],[Order Date]])+2)/3)&amp;"-"&amp;YEAR(SalesData[[#This Row],[Order Date]])</f>
        <v>Q4-2023</v>
      </c>
    </row>
    <row r="9567" spans="1:22" x14ac:dyDescent="0.35">
      <c r="A9567" t="s">
        <v>9708</v>
      </c>
      <c r="B9567" s="1">
        <v>45289</v>
      </c>
      <c r="C9567" t="s">
        <v>111</v>
      </c>
      <c r="D9567" t="s">
        <v>39</v>
      </c>
      <c r="E9567">
        <v>8601781514</v>
      </c>
      <c r="F9567" t="s">
        <v>137</v>
      </c>
      <c r="G9567" t="s">
        <v>34</v>
      </c>
      <c r="H9567" t="s">
        <v>35</v>
      </c>
      <c r="I9567" t="s">
        <v>36</v>
      </c>
      <c r="J9567" t="s">
        <v>65</v>
      </c>
      <c r="K9567">
        <v>2837.73</v>
      </c>
      <c r="L9567">
        <v>807.33</v>
      </c>
      <c r="M9567" t="s">
        <v>65</v>
      </c>
      <c r="N9567">
        <v>0.284498525229673</v>
      </c>
      <c r="O9567" t="s">
        <v>11351</v>
      </c>
      <c r="P9567" t="s">
        <v>11354</v>
      </c>
      <c r="R9567" t="s">
        <v>11353</v>
      </c>
      <c r="S9567">
        <f>IF(SalesData[[#This Row],[Return Status]]="Returned",1,0)</f>
        <v>0</v>
      </c>
      <c r="U9567" s="2">
        <f>EOMONTH(SalesData[[#This Row],[Order Date]],0)</f>
        <v>45291</v>
      </c>
      <c r="V9567" s="9" t="str">
        <f>"Q"&amp;INT((MONTH(SalesData[[#This Row],[Order Date]])+2)/3)&amp;"-"&amp;YEAR(SalesData[[#This Row],[Order Date]])</f>
        <v>Q4-2023</v>
      </c>
    </row>
    <row r="9568" spans="1:22" x14ac:dyDescent="0.35">
      <c r="A9568" t="s">
        <v>9709</v>
      </c>
      <c r="B9568" s="1">
        <v>45279</v>
      </c>
      <c r="C9568" t="s">
        <v>113</v>
      </c>
      <c r="D9568" t="s">
        <v>72</v>
      </c>
      <c r="E9568">
        <v>9553938142</v>
      </c>
      <c r="F9568" t="s">
        <v>40</v>
      </c>
      <c r="G9568" t="s">
        <v>69</v>
      </c>
      <c r="H9568" t="s">
        <v>41</v>
      </c>
      <c r="I9568" t="s">
        <v>31</v>
      </c>
      <c r="J9568" t="s">
        <v>65</v>
      </c>
      <c r="K9568">
        <v>888.1</v>
      </c>
      <c r="L9568">
        <v>154.93</v>
      </c>
      <c r="M9568" t="s">
        <v>65</v>
      </c>
      <c r="N9568">
        <v>0.174451075329355</v>
      </c>
      <c r="O9568" t="s">
        <v>11355</v>
      </c>
      <c r="P9568" t="s">
        <v>11352</v>
      </c>
      <c r="Q9568" t="s">
        <v>11364</v>
      </c>
      <c r="R9568" t="s">
        <v>11360</v>
      </c>
      <c r="S9568">
        <f>IF(SalesData[[#This Row],[Return Status]]="Returned",1,0)</f>
        <v>1</v>
      </c>
      <c r="T9568">
        <v>2081.52</v>
      </c>
      <c r="U9568" s="2">
        <f>EOMONTH(SalesData[[#This Row],[Order Date]],0)</f>
        <v>45291</v>
      </c>
      <c r="V9568" s="9" t="str">
        <f>"Q"&amp;INT((MONTH(SalesData[[#This Row],[Order Date]])+2)/3)&amp;"-"&amp;YEAR(SalesData[[#This Row],[Order Date]])</f>
        <v>Q4-2023</v>
      </c>
    </row>
    <row r="9569" spans="1:22" x14ac:dyDescent="0.35">
      <c r="A9569" t="s">
        <v>9710</v>
      </c>
      <c r="B9569" s="1">
        <v>45276</v>
      </c>
      <c r="C9569" t="s">
        <v>149</v>
      </c>
      <c r="D9569" t="s">
        <v>72</v>
      </c>
      <c r="E9569">
        <v>9629023651</v>
      </c>
      <c r="F9569" t="s">
        <v>68</v>
      </c>
      <c r="G9569" t="s">
        <v>69</v>
      </c>
      <c r="H9569" t="s">
        <v>41</v>
      </c>
      <c r="I9569" t="s">
        <v>31</v>
      </c>
      <c r="J9569" t="s">
        <v>61</v>
      </c>
      <c r="K9569">
        <v>4747.3599999999997</v>
      </c>
      <c r="L9569">
        <v>1299.9000000000001</v>
      </c>
      <c r="M9569" t="s">
        <v>62</v>
      </c>
      <c r="N9569">
        <v>0.27381534157932003</v>
      </c>
      <c r="O9569" t="s">
        <v>11351</v>
      </c>
      <c r="P9569" t="s">
        <v>11354</v>
      </c>
      <c r="R9569" t="s">
        <v>11353</v>
      </c>
      <c r="S9569">
        <f>IF(SalesData[[#This Row],[Return Status]]="Returned",1,0)</f>
        <v>0</v>
      </c>
      <c r="T9569">
        <v>2081.52</v>
      </c>
      <c r="U9569" s="2">
        <f>EOMONTH(SalesData[[#This Row],[Order Date]],0)</f>
        <v>45291</v>
      </c>
      <c r="V9569" s="9" t="str">
        <f>"Q"&amp;INT((MONTH(SalesData[[#This Row],[Order Date]])+2)/3)&amp;"-"&amp;YEAR(SalesData[[#This Row],[Order Date]])</f>
        <v>Q4-2023</v>
      </c>
    </row>
    <row r="9570" spans="1:22" x14ac:dyDescent="0.35">
      <c r="A9570" t="s">
        <v>9711</v>
      </c>
      <c r="B9570" s="1">
        <v>45284</v>
      </c>
      <c r="C9570" t="s">
        <v>132</v>
      </c>
      <c r="D9570" t="s">
        <v>46</v>
      </c>
      <c r="E9570">
        <v>1268583440</v>
      </c>
      <c r="F9570" t="s">
        <v>357</v>
      </c>
      <c r="G9570" t="s">
        <v>164</v>
      </c>
      <c r="H9570" t="s">
        <v>165</v>
      </c>
      <c r="I9570" t="s">
        <v>36</v>
      </c>
      <c r="J9570" t="s">
        <v>19</v>
      </c>
      <c r="K9570">
        <v>2190.25</v>
      </c>
      <c r="L9570">
        <v>560.14</v>
      </c>
      <c r="M9570" t="s">
        <v>19</v>
      </c>
      <c r="N9570">
        <v>0.25574249514895597</v>
      </c>
      <c r="O9570" t="s">
        <v>11351</v>
      </c>
      <c r="P9570" t="s">
        <v>11354</v>
      </c>
      <c r="R9570" t="s">
        <v>11353</v>
      </c>
      <c r="S9570">
        <f>IF(SalesData[[#This Row],[Return Status]]="Returned",1,0)</f>
        <v>0</v>
      </c>
      <c r="U9570" s="2">
        <f>EOMONTH(SalesData[[#This Row],[Order Date]],0)</f>
        <v>45291</v>
      </c>
      <c r="V9570" s="9" t="str">
        <f>"Q"&amp;INT((MONTH(SalesData[[#This Row],[Order Date]])+2)/3)&amp;"-"&amp;YEAR(SalesData[[#This Row],[Order Date]])</f>
        <v>Q4-2023</v>
      </c>
    </row>
    <row r="9571" spans="1:22" x14ac:dyDescent="0.35">
      <c r="A9571" t="s">
        <v>9712</v>
      </c>
      <c r="B9571" s="1">
        <v>45268</v>
      </c>
      <c r="C9571" t="s">
        <v>113</v>
      </c>
      <c r="D9571" t="s">
        <v>46</v>
      </c>
      <c r="E9571">
        <v>9382967814</v>
      </c>
      <c r="F9571" t="s">
        <v>127</v>
      </c>
      <c r="G9571" t="s">
        <v>29</v>
      </c>
      <c r="H9571" t="s">
        <v>30</v>
      </c>
      <c r="I9571" t="s">
        <v>31</v>
      </c>
      <c r="J9571" t="s">
        <v>65</v>
      </c>
      <c r="K9571">
        <v>662.6</v>
      </c>
      <c r="L9571">
        <v>24.24</v>
      </c>
      <c r="M9571" t="s">
        <v>65</v>
      </c>
      <c r="N9571">
        <v>3.6583157259281601E-2</v>
      </c>
      <c r="O9571" t="s">
        <v>11355</v>
      </c>
      <c r="P9571" t="s">
        <v>11356</v>
      </c>
      <c r="R9571" t="s">
        <v>11353</v>
      </c>
      <c r="S9571">
        <f>IF(SalesData[[#This Row],[Return Status]]="Returned",1,0)</f>
        <v>0</v>
      </c>
      <c r="T9571">
        <v>2788.38</v>
      </c>
      <c r="U9571" s="2">
        <f>EOMONTH(SalesData[[#This Row],[Order Date]],0)</f>
        <v>45291</v>
      </c>
      <c r="V9571" s="9" t="str">
        <f>"Q"&amp;INT((MONTH(SalesData[[#This Row],[Order Date]])+2)/3)&amp;"-"&amp;YEAR(SalesData[[#This Row],[Order Date]])</f>
        <v>Q4-2023</v>
      </c>
    </row>
    <row r="9572" spans="1:22" x14ac:dyDescent="0.35">
      <c r="A9572" t="s">
        <v>9713</v>
      </c>
      <c r="B9572" s="1">
        <v>45271</v>
      </c>
      <c r="C9572" t="s">
        <v>57</v>
      </c>
      <c r="D9572" t="s">
        <v>27</v>
      </c>
      <c r="E9572">
        <v>452152473</v>
      </c>
      <c r="F9572" t="s">
        <v>50</v>
      </c>
      <c r="G9572" t="s">
        <v>101</v>
      </c>
      <c r="H9572" t="s">
        <v>35</v>
      </c>
      <c r="I9572" t="s">
        <v>36</v>
      </c>
      <c r="J9572" t="s">
        <v>19</v>
      </c>
      <c r="K9572">
        <v>701.94</v>
      </c>
      <c r="L9572">
        <v>93.87</v>
      </c>
      <c r="M9572" t="s">
        <v>19</v>
      </c>
      <c r="N9572">
        <v>0.13372937857936601</v>
      </c>
      <c r="O9572" t="s">
        <v>11355</v>
      </c>
      <c r="P9572" t="s">
        <v>11352</v>
      </c>
      <c r="R9572" t="s">
        <v>11353</v>
      </c>
      <c r="S9572">
        <f>IF(SalesData[[#This Row],[Return Status]]="Returned",1,0)</f>
        <v>0</v>
      </c>
      <c r="T9572">
        <v>1385.87</v>
      </c>
      <c r="U9572" s="2">
        <f>EOMONTH(SalesData[[#This Row],[Order Date]],0)</f>
        <v>45291</v>
      </c>
      <c r="V9572" s="9" t="str">
        <f>"Q"&amp;INT((MONTH(SalesData[[#This Row],[Order Date]])+2)/3)&amp;"-"&amp;YEAR(SalesData[[#This Row],[Order Date]])</f>
        <v>Q4-2023</v>
      </c>
    </row>
    <row r="9573" spans="1:22" x14ac:dyDescent="0.35">
      <c r="A9573" t="s">
        <v>9714</v>
      </c>
      <c r="B9573" s="1">
        <v>45288</v>
      </c>
      <c r="C9573" t="s">
        <v>52</v>
      </c>
      <c r="D9573" t="s">
        <v>27</v>
      </c>
      <c r="E9573">
        <v>3207923525</v>
      </c>
      <c r="F9573" t="s">
        <v>50</v>
      </c>
      <c r="G9573" t="s">
        <v>34</v>
      </c>
      <c r="H9573" t="s">
        <v>11357</v>
      </c>
      <c r="I9573" t="s">
        <v>36</v>
      </c>
      <c r="J9573" t="s">
        <v>65</v>
      </c>
      <c r="K9573">
        <v>3754.63</v>
      </c>
      <c r="L9573">
        <v>453.51</v>
      </c>
      <c r="M9573" t="s">
        <v>65</v>
      </c>
      <c r="N9573">
        <v>0.12078686847971699</v>
      </c>
      <c r="O9573" t="s">
        <v>11351</v>
      </c>
      <c r="P9573" t="s">
        <v>11352</v>
      </c>
      <c r="R9573" t="s">
        <v>11353</v>
      </c>
      <c r="S9573">
        <f>IF(SalesData[[#This Row],[Return Status]]="Returned",1,0)</f>
        <v>0</v>
      </c>
      <c r="U9573" s="2">
        <f>EOMONTH(SalesData[[#This Row],[Order Date]],0)</f>
        <v>45291</v>
      </c>
      <c r="V9573" s="9" t="str">
        <f>"Q"&amp;INT((MONTH(SalesData[[#This Row],[Order Date]])+2)/3)&amp;"-"&amp;YEAR(SalesData[[#This Row],[Order Date]])</f>
        <v>Q4-2023</v>
      </c>
    </row>
    <row r="9574" spans="1:22" x14ac:dyDescent="0.35">
      <c r="A9574" t="s">
        <v>9715</v>
      </c>
      <c r="B9574" s="1">
        <v>45276</v>
      </c>
      <c r="C9574" t="s">
        <v>52</v>
      </c>
      <c r="D9574" t="s">
        <v>72</v>
      </c>
      <c r="E9574">
        <v>8532588400</v>
      </c>
      <c r="F9574" t="s">
        <v>83</v>
      </c>
      <c r="G9574" t="s">
        <v>84</v>
      </c>
      <c r="H9574" t="s">
        <v>85</v>
      </c>
      <c r="I9574" t="s">
        <v>31</v>
      </c>
      <c r="J9574" t="s">
        <v>42</v>
      </c>
      <c r="K9574">
        <v>764.95</v>
      </c>
      <c r="L9574">
        <v>107.74</v>
      </c>
      <c r="M9574" t="s">
        <v>43</v>
      </c>
      <c r="N9574">
        <v>0.14084580691548501</v>
      </c>
      <c r="O9574" t="s">
        <v>11355</v>
      </c>
      <c r="P9574" t="s">
        <v>11352</v>
      </c>
      <c r="Q9574" t="s">
        <v>11372</v>
      </c>
      <c r="R9574" t="s">
        <v>11360</v>
      </c>
      <c r="S9574">
        <f>IF(SalesData[[#This Row],[Return Status]]="Returned",1,0)</f>
        <v>1</v>
      </c>
      <c r="T9574">
        <v>847.14</v>
      </c>
      <c r="U9574" s="2">
        <f>EOMONTH(SalesData[[#This Row],[Order Date]],0)</f>
        <v>45291</v>
      </c>
      <c r="V9574" s="9" t="str">
        <f>"Q"&amp;INT((MONTH(SalesData[[#This Row],[Order Date]])+2)/3)&amp;"-"&amp;YEAR(SalesData[[#This Row],[Order Date]])</f>
        <v>Q4-2023</v>
      </c>
    </row>
    <row r="9575" spans="1:22" x14ac:dyDescent="0.35">
      <c r="A9575" t="s">
        <v>9716</v>
      </c>
      <c r="B9575" s="1">
        <v>45268</v>
      </c>
      <c r="C9575" t="s">
        <v>188</v>
      </c>
      <c r="D9575" t="s">
        <v>27</v>
      </c>
      <c r="E9575">
        <v>8246012890</v>
      </c>
      <c r="F9575" t="s">
        <v>116</v>
      </c>
      <c r="G9575" t="s">
        <v>74</v>
      </c>
      <c r="H9575" t="s">
        <v>11357</v>
      </c>
      <c r="I9575" t="s">
        <v>36</v>
      </c>
      <c r="J9575" t="s">
        <v>62</v>
      </c>
      <c r="K9575">
        <v>4208.7</v>
      </c>
      <c r="L9575">
        <v>1156.51</v>
      </c>
      <c r="M9575" t="s">
        <v>62</v>
      </c>
      <c r="N9575">
        <v>0.27479031529926101</v>
      </c>
      <c r="O9575" t="s">
        <v>11351</v>
      </c>
      <c r="P9575" t="s">
        <v>11354</v>
      </c>
      <c r="R9575" t="s">
        <v>11353</v>
      </c>
      <c r="S9575">
        <f>IF(SalesData[[#This Row],[Return Status]]="Returned",1,0)</f>
        <v>0</v>
      </c>
      <c r="T9575">
        <v>2420.2800000000002</v>
      </c>
      <c r="U9575" s="2">
        <f>EOMONTH(SalesData[[#This Row],[Order Date]],0)</f>
        <v>45291</v>
      </c>
      <c r="V9575" s="9" t="str">
        <f>"Q"&amp;INT((MONTH(SalesData[[#This Row],[Order Date]])+2)/3)&amp;"-"&amp;YEAR(SalesData[[#This Row],[Order Date]])</f>
        <v>Q4-2023</v>
      </c>
    </row>
    <row r="9576" spans="1:22" x14ac:dyDescent="0.35">
      <c r="A9576" t="s">
        <v>9717</v>
      </c>
      <c r="B9576" s="1">
        <v>45282</v>
      </c>
      <c r="C9576" t="s">
        <v>176</v>
      </c>
      <c r="D9576" t="s">
        <v>27</v>
      </c>
      <c r="E9576">
        <v>2241648776</v>
      </c>
      <c r="F9576" t="s">
        <v>73</v>
      </c>
      <c r="G9576" t="s">
        <v>74</v>
      </c>
      <c r="H9576" t="s">
        <v>75</v>
      </c>
      <c r="I9576" t="s">
        <v>36</v>
      </c>
      <c r="J9576" t="s">
        <v>18</v>
      </c>
      <c r="K9576">
        <v>726.59</v>
      </c>
      <c r="L9576">
        <v>179.72</v>
      </c>
      <c r="M9576" t="s">
        <v>19</v>
      </c>
      <c r="N9576">
        <v>0.24734719718135401</v>
      </c>
      <c r="O9576" t="s">
        <v>11355</v>
      </c>
      <c r="P9576" t="s">
        <v>11354</v>
      </c>
      <c r="R9576" t="s">
        <v>11353</v>
      </c>
      <c r="S9576">
        <f>IF(SalesData[[#This Row],[Return Status]]="Returned",1,0)</f>
        <v>0</v>
      </c>
      <c r="T9576">
        <v>2420.2800000000002</v>
      </c>
      <c r="U9576" s="2">
        <f>EOMONTH(SalesData[[#This Row],[Order Date]],0)</f>
        <v>45291</v>
      </c>
      <c r="V9576" s="9" t="str">
        <f>"Q"&amp;INT((MONTH(SalesData[[#This Row],[Order Date]])+2)/3)&amp;"-"&amp;YEAR(SalesData[[#This Row],[Order Date]])</f>
        <v>Q4-2023</v>
      </c>
    </row>
    <row r="9577" spans="1:22" x14ac:dyDescent="0.35">
      <c r="A9577" t="s">
        <v>9718</v>
      </c>
      <c r="B9577" s="1">
        <v>45269</v>
      </c>
      <c r="C9577" t="s">
        <v>45</v>
      </c>
      <c r="D9577" t="s">
        <v>99</v>
      </c>
      <c r="E9577">
        <v>576254403</v>
      </c>
      <c r="F9577" t="s">
        <v>100</v>
      </c>
      <c r="G9577" t="s">
        <v>34</v>
      </c>
      <c r="H9577" t="s">
        <v>11357</v>
      </c>
      <c r="I9577" t="s">
        <v>36</v>
      </c>
      <c r="J9577" t="s">
        <v>65</v>
      </c>
      <c r="K9577">
        <v>3778.83</v>
      </c>
      <c r="L9577">
        <v>617.75</v>
      </c>
      <c r="M9577" t="s">
        <v>65</v>
      </c>
      <c r="N9577">
        <v>0.16347652580295999</v>
      </c>
      <c r="O9577" t="s">
        <v>11351</v>
      </c>
      <c r="P9577" t="s">
        <v>11352</v>
      </c>
      <c r="R9577" t="s">
        <v>11353</v>
      </c>
      <c r="S9577">
        <f>IF(SalesData[[#This Row],[Return Status]]="Returned",1,0)</f>
        <v>0</v>
      </c>
      <c r="U9577" s="2">
        <f>EOMONTH(SalesData[[#This Row],[Order Date]],0)</f>
        <v>45291</v>
      </c>
      <c r="V9577" s="9" t="str">
        <f>"Q"&amp;INT((MONTH(SalesData[[#This Row],[Order Date]])+2)/3)&amp;"-"&amp;YEAR(SalesData[[#This Row],[Order Date]])</f>
        <v>Q4-2023</v>
      </c>
    </row>
    <row r="9578" spans="1:22" x14ac:dyDescent="0.35">
      <c r="A9578" t="s">
        <v>9719</v>
      </c>
      <c r="B9578" s="1">
        <v>45268</v>
      </c>
      <c r="C9578" t="s">
        <v>67</v>
      </c>
      <c r="D9578" t="s">
        <v>72</v>
      </c>
      <c r="E9578">
        <v>4237749490</v>
      </c>
      <c r="F9578" t="s">
        <v>88</v>
      </c>
      <c r="G9578" t="s">
        <v>89</v>
      </c>
      <c r="H9578" t="s">
        <v>90</v>
      </c>
      <c r="I9578" t="s">
        <v>31</v>
      </c>
      <c r="J9578" t="s">
        <v>62</v>
      </c>
      <c r="K9578">
        <v>2698</v>
      </c>
      <c r="L9578">
        <v>257.51</v>
      </c>
      <c r="M9578" t="s">
        <v>62</v>
      </c>
      <c r="N9578">
        <v>9.5444773906597502E-2</v>
      </c>
      <c r="O9578" t="s">
        <v>11351</v>
      </c>
      <c r="P9578" t="s">
        <v>11356</v>
      </c>
      <c r="R9578" t="s">
        <v>11353</v>
      </c>
      <c r="S9578">
        <f>IF(SalesData[[#This Row],[Return Status]]="Returned",1,0)</f>
        <v>0</v>
      </c>
      <c r="T9578">
        <v>207.68</v>
      </c>
      <c r="U9578" s="2">
        <f>EOMONTH(SalesData[[#This Row],[Order Date]],0)</f>
        <v>45291</v>
      </c>
      <c r="V9578" s="9" t="str">
        <f>"Q"&amp;INT((MONTH(SalesData[[#This Row],[Order Date]])+2)/3)&amp;"-"&amp;YEAR(SalesData[[#This Row],[Order Date]])</f>
        <v>Q4-2023</v>
      </c>
    </row>
    <row r="9579" spans="1:22" x14ac:dyDescent="0.35">
      <c r="A9579" t="s">
        <v>9720</v>
      </c>
      <c r="B9579" s="1">
        <v>45275</v>
      </c>
      <c r="C9579" t="s">
        <v>194</v>
      </c>
      <c r="D9579" t="s">
        <v>46</v>
      </c>
      <c r="E9579">
        <v>3452159151</v>
      </c>
      <c r="F9579" t="s">
        <v>64</v>
      </c>
      <c r="G9579" t="s">
        <v>15</v>
      </c>
      <c r="H9579" t="s">
        <v>16</v>
      </c>
      <c r="I9579" t="s">
        <v>17</v>
      </c>
      <c r="J9579" t="s">
        <v>43</v>
      </c>
      <c r="K9579">
        <v>2078.1999999999998</v>
      </c>
      <c r="L9579">
        <v>359.05</v>
      </c>
      <c r="M9579" t="s">
        <v>43</v>
      </c>
      <c r="N9579">
        <v>0.17276970455201601</v>
      </c>
      <c r="O9579" t="s">
        <v>11351</v>
      </c>
      <c r="P9579" t="s">
        <v>11352</v>
      </c>
      <c r="R9579" t="s">
        <v>11353</v>
      </c>
      <c r="S9579">
        <f>IF(SalesData[[#This Row],[Return Status]]="Returned",1,0)</f>
        <v>0</v>
      </c>
      <c r="T9579">
        <v>2085.91</v>
      </c>
      <c r="U9579" s="2">
        <f>EOMONTH(SalesData[[#This Row],[Order Date]],0)</f>
        <v>45291</v>
      </c>
      <c r="V9579" s="9" t="str">
        <f>"Q"&amp;INT((MONTH(SalesData[[#This Row],[Order Date]])+2)/3)&amp;"-"&amp;YEAR(SalesData[[#This Row],[Order Date]])</f>
        <v>Q4-2023</v>
      </c>
    </row>
    <row r="9580" spans="1:22" x14ac:dyDescent="0.35">
      <c r="A9580" t="s">
        <v>9721</v>
      </c>
      <c r="B9580" s="1">
        <v>45274</v>
      </c>
      <c r="C9580" t="s">
        <v>149</v>
      </c>
      <c r="D9580" t="s">
        <v>99</v>
      </c>
      <c r="E9580">
        <v>5499684101</v>
      </c>
      <c r="F9580" t="s">
        <v>100</v>
      </c>
      <c r="G9580" t="s">
        <v>34</v>
      </c>
      <c r="H9580" t="s">
        <v>35</v>
      </c>
      <c r="I9580" t="s">
        <v>36</v>
      </c>
      <c r="J9580" t="s">
        <v>19</v>
      </c>
      <c r="K9580">
        <v>3597.38</v>
      </c>
      <c r="L9580">
        <v>227.83</v>
      </c>
      <c r="M9580" t="s">
        <v>19</v>
      </c>
      <c r="N9580">
        <v>6.3332202880985594E-2</v>
      </c>
      <c r="O9580" t="s">
        <v>11351</v>
      </c>
      <c r="P9580" t="s">
        <v>11356</v>
      </c>
      <c r="R9580" t="s">
        <v>11353</v>
      </c>
      <c r="S9580">
        <f>IF(SalesData[[#This Row],[Return Status]]="Returned",1,0)</f>
        <v>0</v>
      </c>
      <c r="U9580" s="2">
        <f>EOMONTH(SalesData[[#This Row],[Order Date]],0)</f>
        <v>45291</v>
      </c>
      <c r="V9580" s="9" t="str">
        <f>"Q"&amp;INT((MONTH(SalesData[[#This Row],[Order Date]])+2)/3)&amp;"-"&amp;YEAR(SalesData[[#This Row],[Order Date]])</f>
        <v>Q4-2023</v>
      </c>
    </row>
    <row r="9581" spans="1:22" x14ac:dyDescent="0.35">
      <c r="A9581" t="s">
        <v>9722</v>
      </c>
      <c r="B9581" s="1">
        <v>45266</v>
      </c>
      <c r="C9581" t="s">
        <v>144</v>
      </c>
      <c r="D9581" t="s">
        <v>99</v>
      </c>
      <c r="E9581">
        <v>5699324375</v>
      </c>
      <c r="F9581" t="s">
        <v>107</v>
      </c>
      <c r="G9581" t="s">
        <v>15</v>
      </c>
      <c r="H9581" t="s">
        <v>16</v>
      </c>
      <c r="I9581" t="s">
        <v>17</v>
      </c>
      <c r="J9581" t="s">
        <v>19</v>
      </c>
      <c r="K9581">
        <v>4355.55</v>
      </c>
      <c r="L9581">
        <v>145.41999999999999</v>
      </c>
      <c r="M9581" t="s">
        <v>19</v>
      </c>
      <c r="N9581">
        <v>3.3387287483785E-2</v>
      </c>
      <c r="O9581" t="s">
        <v>11351</v>
      </c>
      <c r="P9581" t="s">
        <v>11356</v>
      </c>
      <c r="R9581" t="s">
        <v>11353</v>
      </c>
      <c r="S9581">
        <f>IF(SalesData[[#This Row],[Return Status]]="Returned",1,0)</f>
        <v>0</v>
      </c>
      <c r="T9581">
        <v>2085.91</v>
      </c>
      <c r="U9581" s="2">
        <f>EOMONTH(SalesData[[#This Row],[Order Date]],0)</f>
        <v>45291</v>
      </c>
      <c r="V9581" s="9" t="str">
        <f>"Q"&amp;INT((MONTH(SalesData[[#This Row],[Order Date]])+2)/3)&amp;"-"&amp;YEAR(SalesData[[#This Row],[Order Date]])</f>
        <v>Q4-2023</v>
      </c>
    </row>
    <row r="9582" spans="1:22" x14ac:dyDescent="0.35">
      <c r="A9582" t="s">
        <v>9723</v>
      </c>
      <c r="B9582" s="1">
        <v>45263</v>
      </c>
      <c r="C9582" t="s">
        <v>94</v>
      </c>
      <c r="D9582" t="s">
        <v>46</v>
      </c>
      <c r="E9582">
        <v>6423071462</v>
      </c>
      <c r="F9582" t="s">
        <v>127</v>
      </c>
      <c r="G9582" t="s">
        <v>29</v>
      </c>
      <c r="H9582" t="s">
        <v>11357</v>
      </c>
      <c r="I9582" t="s">
        <v>31</v>
      </c>
      <c r="J9582" t="s">
        <v>18</v>
      </c>
      <c r="K9582">
        <v>1563.44</v>
      </c>
      <c r="L9582">
        <v>183.96</v>
      </c>
      <c r="M9582" t="s">
        <v>19</v>
      </c>
      <c r="N9582">
        <v>0.117663613570076</v>
      </c>
      <c r="O9582" t="s">
        <v>11351</v>
      </c>
      <c r="P9582" t="s">
        <v>11352</v>
      </c>
      <c r="R9582" t="s">
        <v>11353</v>
      </c>
      <c r="S9582">
        <f>IF(SalesData[[#This Row],[Return Status]]="Returned",1,0)</f>
        <v>0</v>
      </c>
      <c r="T9582">
        <v>2788.38</v>
      </c>
      <c r="U9582" s="2">
        <f>EOMONTH(SalesData[[#This Row],[Order Date]],0)</f>
        <v>45291</v>
      </c>
      <c r="V9582" s="9" t="str">
        <f>"Q"&amp;INT((MONTH(SalesData[[#This Row],[Order Date]])+2)/3)&amp;"-"&amp;YEAR(SalesData[[#This Row],[Order Date]])</f>
        <v>Q4-2023</v>
      </c>
    </row>
    <row r="9583" spans="1:22" x14ac:dyDescent="0.35">
      <c r="A9583" t="s">
        <v>9724</v>
      </c>
      <c r="B9583" s="1">
        <v>45279</v>
      </c>
      <c r="C9583" t="s">
        <v>21</v>
      </c>
      <c r="D9583" t="s">
        <v>80</v>
      </c>
      <c r="E9583">
        <v>5670667329</v>
      </c>
      <c r="F9583" t="s">
        <v>78</v>
      </c>
      <c r="G9583" t="s">
        <v>15</v>
      </c>
      <c r="H9583" t="s">
        <v>16</v>
      </c>
      <c r="I9583" t="s">
        <v>17</v>
      </c>
      <c r="J9583" t="s">
        <v>65</v>
      </c>
      <c r="K9583">
        <v>2104.91</v>
      </c>
      <c r="L9583">
        <v>182.71</v>
      </c>
      <c r="M9583" t="s">
        <v>65</v>
      </c>
      <c r="N9583">
        <v>8.6801811003795901E-2</v>
      </c>
      <c r="O9583" t="s">
        <v>11351</v>
      </c>
      <c r="P9583" t="s">
        <v>11356</v>
      </c>
      <c r="R9583" t="s">
        <v>11353</v>
      </c>
      <c r="S9583">
        <f>IF(SalesData[[#This Row],[Return Status]]="Returned",1,0)</f>
        <v>0</v>
      </c>
      <c r="T9583">
        <v>2085.91</v>
      </c>
      <c r="U9583" s="2">
        <f>EOMONTH(SalesData[[#This Row],[Order Date]],0)</f>
        <v>45291</v>
      </c>
      <c r="V9583" s="9" t="str">
        <f>"Q"&amp;INT((MONTH(SalesData[[#This Row],[Order Date]])+2)/3)&amp;"-"&amp;YEAR(SalesData[[#This Row],[Order Date]])</f>
        <v>Q4-2023</v>
      </c>
    </row>
    <row r="9584" spans="1:22" x14ac:dyDescent="0.35">
      <c r="A9584" t="s">
        <v>9725</v>
      </c>
      <c r="B9584" s="1">
        <v>45265</v>
      </c>
      <c r="C9584" t="s">
        <v>139</v>
      </c>
      <c r="D9584" t="s">
        <v>39</v>
      </c>
      <c r="E9584">
        <v>2495848157</v>
      </c>
      <c r="F9584" t="s">
        <v>50</v>
      </c>
      <c r="G9584" t="s">
        <v>34</v>
      </c>
      <c r="H9584" t="s">
        <v>35</v>
      </c>
      <c r="I9584" t="s">
        <v>36</v>
      </c>
      <c r="J9584" t="s">
        <v>61</v>
      </c>
      <c r="K9584">
        <v>794.54</v>
      </c>
      <c r="L9584">
        <v>220.1</v>
      </c>
      <c r="M9584" t="s">
        <v>62</v>
      </c>
      <c r="N9584">
        <v>0.27701563168625898</v>
      </c>
      <c r="O9584" t="s">
        <v>11355</v>
      </c>
      <c r="P9584" t="s">
        <v>11354</v>
      </c>
      <c r="R9584" t="s">
        <v>11353</v>
      </c>
      <c r="S9584">
        <f>IF(SalesData[[#This Row],[Return Status]]="Returned",1,0)</f>
        <v>0</v>
      </c>
      <c r="U9584" s="2">
        <f>EOMONTH(SalesData[[#This Row],[Order Date]],0)</f>
        <v>45291</v>
      </c>
      <c r="V9584" s="9" t="str">
        <f>"Q"&amp;INT((MONTH(SalesData[[#This Row],[Order Date]])+2)/3)&amp;"-"&amp;YEAR(SalesData[[#This Row],[Order Date]])</f>
        <v>Q4-2023</v>
      </c>
    </row>
    <row r="9585" spans="1:22" x14ac:dyDescent="0.35">
      <c r="A9585" t="s">
        <v>9726</v>
      </c>
      <c r="B9585" s="1">
        <v>45278</v>
      </c>
      <c r="C9585" t="s">
        <v>176</v>
      </c>
      <c r="D9585" t="s">
        <v>99</v>
      </c>
      <c r="E9585">
        <v>2001307716</v>
      </c>
      <c r="F9585" t="s">
        <v>50</v>
      </c>
      <c r="G9585" t="s">
        <v>34</v>
      </c>
      <c r="H9585" t="s">
        <v>35</v>
      </c>
      <c r="I9585" t="s">
        <v>36</v>
      </c>
      <c r="J9585" t="s">
        <v>62</v>
      </c>
      <c r="K9585">
        <v>1773.38</v>
      </c>
      <c r="L9585">
        <v>202.4</v>
      </c>
      <c r="M9585" t="s">
        <v>62</v>
      </c>
      <c r="N9585">
        <v>0.114132334863368</v>
      </c>
      <c r="O9585" t="s">
        <v>11351</v>
      </c>
      <c r="P9585" t="s">
        <v>11352</v>
      </c>
      <c r="Q9585" t="s">
        <v>11376</v>
      </c>
      <c r="R9585" t="s">
        <v>11360</v>
      </c>
      <c r="S9585">
        <f>IF(SalesData[[#This Row],[Return Status]]="Returned",1,0)</f>
        <v>1</v>
      </c>
      <c r="U9585" s="2">
        <f>EOMONTH(SalesData[[#This Row],[Order Date]],0)</f>
        <v>45291</v>
      </c>
      <c r="V9585" s="9" t="str">
        <f>"Q"&amp;INT((MONTH(SalesData[[#This Row],[Order Date]])+2)/3)&amp;"-"&amp;YEAR(SalesData[[#This Row],[Order Date]])</f>
        <v>Q4-2023</v>
      </c>
    </row>
    <row r="9586" spans="1:22" x14ac:dyDescent="0.35">
      <c r="A9586" t="s">
        <v>9727</v>
      </c>
      <c r="B9586" s="1">
        <v>45281</v>
      </c>
      <c r="C9586" t="s">
        <v>49</v>
      </c>
      <c r="D9586" t="s">
        <v>145</v>
      </c>
      <c r="E9586">
        <v>8443763137</v>
      </c>
      <c r="F9586" t="s">
        <v>129</v>
      </c>
      <c r="G9586" t="s">
        <v>54</v>
      </c>
      <c r="H9586" t="s">
        <v>55</v>
      </c>
      <c r="I9586" t="s">
        <v>31</v>
      </c>
      <c r="J9586" t="s">
        <v>65</v>
      </c>
      <c r="K9586">
        <v>263.26</v>
      </c>
      <c r="L9586">
        <v>70.48</v>
      </c>
      <c r="M9586" t="s">
        <v>65</v>
      </c>
      <c r="N9586">
        <v>0.267720124591658</v>
      </c>
      <c r="O9586" t="s">
        <v>11361</v>
      </c>
      <c r="P9586" t="s">
        <v>11354</v>
      </c>
      <c r="R9586" t="s">
        <v>11353</v>
      </c>
      <c r="S9586">
        <f>IF(SalesData[[#This Row],[Return Status]]="Returned",1,0)</f>
        <v>0</v>
      </c>
      <c r="U9586" s="2">
        <f>EOMONTH(SalesData[[#This Row],[Order Date]],0)</f>
        <v>45291</v>
      </c>
      <c r="V9586" s="9" t="str">
        <f>"Q"&amp;INT((MONTH(SalesData[[#This Row],[Order Date]])+2)/3)&amp;"-"&amp;YEAR(SalesData[[#This Row],[Order Date]])</f>
        <v>Q4-2023</v>
      </c>
    </row>
    <row r="9587" spans="1:22" x14ac:dyDescent="0.35">
      <c r="A9587" t="s">
        <v>9728</v>
      </c>
      <c r="B9587" s="1">
        <v>45270</v>
      </c>
      <c r="C9587" t="s">
        <v>38</v>
      </c>
      <c r="D9587" t="s">
        <v>80</v>
      </c>
      <c r="E9587">
        <v>2365133018</v>
      </c>
      <c r="F9587" t="s">
        <v>58</v>
      </c>
      <c r="G9587" t="s">
        <v>59</v>
      </c>
      <c r="H9587" t="s">
        <v>60</v>
      </c>
      <c r="I9587" t="s">
        <v>31</v>
      </c>
      <c r="J9587" t="s">
        <v>65</v>
      </c>
      <c r="K9587">
        <v>1046.02</v>
      </c>
      <c r="L9587">
        <v>32.83</v>
      </c>
      <c r="M9587" t="s">
        <v>65</v>
      </c>
      <c r="N9587">
        <v>3.1385633161889803E-2</v>
      </c>
      <c r="O9587" t="s">
        <v>11351</v>
      </c>
      <c r="P9587" t="s">
        <v>11356</v>
      </c>
      <c r="R9587" t="s">
        <v>11353</v>
      </c>
      <c r="S9587">
        <f>IF(SalesData[[#This Row],[Return Status]]="Returned",1,0)</f>
        <v>0</v>
      </c>
      <c r="T9587">
        <v>2183.56</v>
      </c>
      <c r="U9587" s="2">
        <f>EOMONTH(SalesData[[#This Row],[Order Date]],0)</f>
        <v>45291</v>
      </c>
      <c r="V9587" s="9" t="str">
        <f>"Q"&amp;INT((MONTH(SalesData[[#This Row],[Order Date]])+2)/3)&amp;"-"&amp;YEAR(SalesData[[#This Row],[Order Date]])</f>
        <v>Q4-2023</v>
      </c>
    </row>
    <row r="9588" spans="1:22" x14ac:dyDescent="0.35">
      <c r="A9588" t="s">
        <v>9729</v>
      </c>
      <c r="B9588" s="1">
        <v>45287</v>
      </c>
      <c r="C9588" t="s">
        <v>124</v>
      </c>
      <c r="D9588" t="s">
        <v>99</v>
      </c>
      <c r="E9588">
        <v>6256037289</v>
      </c>
      <c r="F9588" t="s">
        <v>116</v>
      </c>
      <c r="G9588" t="s">
        <v>74</v>
      </c>
      <c r="H9588" t="s">
        <v>11357</v>
      </c>
      <c r="I9588" t="s">
        <v>36</v>
      </c>
      <c r="J9588" t="s">
        <v>62</v>
      </c>
      <c r="K9588">
        <v>3506.38</v>
      </c>
      <c r="L9588">
        <v>1009.05</v>
      </c>
      <c r="M9588" t="s">
        <v>62</v>
      </c>
      <c r="N9588">
        <v>0.287775426508251</v>
      </c>
      <c r="O9588" t="s">
        <v>11351</v>
      </c>
      <c r="P9588" t="s">
        <v>11354</v>
      </c>
      <c r="R9588" t="s">
        <v>11353</v>
      </c>
      <c r="S9588">
        <f>IF(SalesData[[#This Row],[Return Status]]="Returned",1,0)</f>
        <v>0</v>
      </c>
      <c r="T9588">
        <v>2420.2800000000002</v>
      </c>
      <c r="U9588" s="2">
        <f>EOMONTH(SalesData[[#This Row],[Order Date]],0)</f>
        <v>45291</v>
      </c>
      <c r="V9588" s="9" t="str">
        <f>"Q"&amp;INT((MONTH(SalesData[[#This Row],[Order Date]])+2)/3)&amp;"-"&amp;YEAR(SalesData[[#This Row],[Order Date]])</f>
        <v>Q4-2023</v>
      </c>
    </row>
    <row r="9589" spans="1:22" x14ac:dyDescent="0.35">
      <c r="A9589" t="s">
        <v>9730</v>
      </c>
      <c r="B9589" s="1">
        <v>45264</v>
      </c>
      <c r="C9589" t="s">
        <v>149</v>
      </c>
      <c r="D9589" t="s">
        <v>99</v>
      </c>
      <c r="E9589">
        <v>4165934705</v>
      </c>
      <c r="F9589" t="s">
        <v>78</v>
      </c>
      <c r="G9589" t="s">
        <v>15</v>
      </c>
      <c r="H9589" t="s">
        <v>16</v>
      </c>
      <c r="I9589" t="s">
        <v>17</v>
      </c>
      <c r="J9589" t="s">
        <v>61</v>
      </c>
      <c r="K9589">
        <v>4780.04</v>
      </c>
      <c r="L9589">
        <v>668.79</v>
      </c>
      <c r="M9589" t="s">
        <v>62</v>
      </c>
      <c r="N9589">
        <v>0.13991305512087801</v>
      </c>
      <c r="O9589" t="s">
        <v>11351</v>
      </c>
      <c r="P9589" t="s">
        <v>11352</v>
      </c>
      <c r="R9589" t="s">
        <v>11353</v>
      </c>
      <c r="S9589">
        <f>IF(SalesData[[#This Row],[Return Status]]="Returned",1,0)</f>
        <v>0</v>
      </c>
      <c r="T9589">
        <v>2085.91</v>
      </c>
      <c r="U9589" s="2">
        <f>EOMONTH(SalesData[[#This Row],[Order Date]],0)</f>
        <v>45291</v>
      </c>
      <c r="V9589" s="9" t="str">
        <f>"Q"&amp;INT((MONTH(SalesData[[#This Row],[Order Date]])+2)/3)&amp;"-"&amp;YEAR(SalesData[[#This Row],[Order Date]])</f>
        <v>Q4-2023</v>
      </c>
    </row>
    <row r="9590" spans="1:22" x14ac:dyDescent="0.35">
      <c r="A9590" t="s">
        <v>9731</v>
      </c>
      <c r="B9590" s="1">
        <v>45267</v>
      </c>
      <c r="C9590" t="s">
        <v>184</v>
      </c>
      <c r="D9590" t="s">
        <v>46</v>
      </c>
      <c r="E9590">
        <v>7192479807</v>
      </c>
      <c r="F9590" t="s">
        <v>140</v>
      </c>
      <c r="G9590" t="s">
        <v>141</v>
      </c>
      <c r="H9590" t="s">
        <v>11357</v>
      </c>
      <c r="I9590" t="s">
        <v>17</v>
      </c>
      <c r="J9590" t="s">
        <v>19</v>
      </c>
      <c r="K9590">
        <v>478.47</v>
      </c>
      <c r="L9590">
        <v>132.35</v>
      </c>
      <c r="M9590" t="s">
        <v>19</v>
      </c>
      <c r="N9590">
        <v>0.27661086379501298</v>
      </c>
      <c r="O9590" t="s">
        <v>11361</v>
      </c>
      <c r="P9590" t="s">
        <v>11354</v>
      </c>
      <c r="R9590" t="s">
        <v>11353</v>
      </c>
      <c r="S9590">
        <f>IF(SalesData[[#This Row],[Return Status]]="Returned",1,0)</f>
        <v>0</v>
      </c>
      <c r="T9590">
        <v>2793.38</v>
      </c>
      <c r="U9590" s="2">
        <f>EOMONTH(SalesData[[#This Row],[Order Date]],0)</f>
        <v>45291</v>
      </c>
      <c r="V9590" s="9" t="str">
        <f>"Q"&amp;INT((MONTH(SalesData[[#This Row],[Order Date]])+2)/3)&amp;"-"&amp;YEAR(SalesData[[#This Row],[Order Date]])</f>
        <v>Q4-2023</v>
      </c>
    </row>
    <row r="9591" spans="1:22" x14ac:dyDescent="0.35">
      <c r="A9591" t="s">
        <v>9732</v>
      </c>
      <c r="B9591" s="1">
        <v>45264</v>
      </c>
      <c r="C9591" t="s">
        <v>92</v>
      </c>
      <c r="D9591" t="s">
        <v>145</v>
      </c>
      <c r="E9591">
        <v>3782545343</v>
      </c>
      <c r="F9591" t="s">
        <v>137</v>
      </c>
      <c r="G9591" t="s">
        <v>101</v>
      </c>
      <c r="H9591" t="s">
        <v>35</v>
      </c>
      <c r="I9591" t="s">
        <v>36</v>
      </c>
      <c r="J9591" t="s">
        <v>18</v>
      </c>
      <c r="K9591">
        <v>48.09</v>
      </c>
      <c r="L9591">
        <v>7.73</v>
      </c>
      <c r="M9591" t="s">
        <v>19</v>
      </c>
      <c r="N9591">
        <v>0.16074027864420901</v>
      </c>
      <c r="O9591" t="s">
        <v>11361</v>
      </c>
      <c r="P9591" t="s">
        <v>11352</v>
      </c>
      <c r="R9591" t="s">
        <v>11353</v>
      </c>
      <c r="S9591">
        <f>IF(SalesData[[#This Row],[Return Status]]="Returned",1,0)</f>
        <v>0</v>
      </c>
      <c r="T9591">
        <v>1385.87</v>
      </c>
      <c r="U9591" s="2">
        <f>EOMONTH(SalesData[[#This Row],[Order Date]],0)</f>
        <v>45291</v>
      </c>
      <c r="V9591" s="9" t="str">
        <f>"Q"&amp;INT((MONTH(SalesData[[#This Row],[Order Date]])+2)/3)&amp;"-"&amp;YEAR(SalesData[[#This Row],[Order Date]])</f>
        <v>Q4-2023</v>
      </c>
    </row>
    <row r="9592" spans="1:22" x14ac:dyDescent="0.35">
      <c r="A9592" t="s">
        <v>9733</v>
      </c>
      <c r="B9592" s="1">
        <v>45267</v>
      </c>
      <c r="C9592" t="s">
        <v>97</v>
      </c>
      <c r="D9592" t="s">
        <v>80</v>
      </c>
      <c r="E9592">
        <v>6815712568</v>
      </c>
      <c r="F9592" t="s">
        <v>33</v>
      </c>
      <c r="G9592" t="s">
        <v>101</v>
      </c>
      <c r="H9592" t="s">
        <v>35</v>
      </c>
      <c r="I9592" t="s">
        <v>36</v>
      </c>
      <c r="J9592" t="s">
        <v>18</v>
      </c>
      <c r="K9592">
        <v>2805.44</v>
      </c>
      <c r="L9592">
        <v>376.4</v>
      </c>
      <c r="M9592" t="s">
        <v>19</v>
      </c>
      <c r="N9592">
        <v>0.13416790236112699</v>
      </c>
      <c r="O9592" t="s">
        <v>11351</v>
      </c>
      <c r="P9592" t="s">
        <v>11352</v>
      </c>
      <c r="R9592" t="s">
        <v>11353</v>
      </c>
      <c r="S9592">
        <f>IF(SalesData[[#This Row],[Return Status]]="Returned",1,0)</f>
        <v>0</v>
      </c>
      <c r="T9592">
        <v>1385.87</v>
      </c>
      <c r="U9592" s="2">
        <f>EOMONTH(SalesData[[#This Row],[Order Date]],0)</f>
        <v>45291</v>
      </c>
      <c r="V9592" s="9" t="str">
        <f>"Q"&amp;INT((MONTH(SalesData[[#This Row],[Order Date]])+2)/3)&amp;"-"&amp;YEAR(SalesData[[#This Row],[Order Date]])</f>
        <v>Q4-2023</v>
      </c>
    </row>
    <row r="9593" spans="1:22" x14ac:dyDescent="0.35">
      <c r="A9593" t="s">
        <v>9734</v>
      </c>
      <c r="B9593" s="1">
        <v>45268</v>
      </c>
      <c r="C9593" t="s">
        <v>325</v>
      </c>
      <c r="D9593" t="s">
        <v>145</v>
      </c>
      <c r="E9593">
        <v>1224655635</v>
      </c>
      <c r="F9593" t="s">
        <v>53</v>
      </c>
      <c r="G9593" t="s">
        <v>54</v>
      </c>
      <c r="H9593" t="s">
        <v>11357</v>
      </c>
      <c r="I9593" t="s">
        <v>31</v>
      </c>
      <c r="J9593" t="s">
        <v>19</v>
      </c>
      <c r="K9593">
        <v>4895.24</v>
      </c>
      <c r="L9593">
        <v>1168.3699999999999</v>
      </c>
      <c r="M9593" t="s">
        <v>19</v>
      </c>
      <c r="N9593">
        <v>0.23867471257793299</v>
      </c>
      <c r="O9593" t="s">
        <v>11351</v>
      </c>
      <c r="P9593" t="s">
        <v>11354</v>
      </c>
      <c r="Q9593" t="s">
        <v>11369</v>
      </c>
      <c r="R9593" t="s">
        <v>11360</v>
      </c>
      <c r="S9593">
        <f>IF(SalesData[[#This Row],[Return Status]]="Returned",1,0)</f>
        <v>1</v>
      </c>
      <c r="U9593" s="2">
        <f>EOMONTH(SalesData[[#This Row],[Order Date]],0)</f>
        <v>45291</v>
      </c>
      <c r="V9593" s="9" t="str">
        <f>"Q"&amp;INT((MONTH(SalesData[[#This Row],[Order Date]])+2)/3)&amp;"-"&amp;YEAR(SalesData[[#This Row],[Order Date]])</f>
        <v>Q4-2023</v>
      </c>
    </row>
    <row r="9594" spans="1:22" x14ac:dyDescent="0.35">
      <c r="A9594" t="s">
        <v>9735</v>
      </c>
      <c r="B9594" s="1">
        <v>45265</v>
      </c>
      <c r="C9594" t="s">
        <v>325</v>
      </c>
      <c r="D9594" t="s">
        <v>46</v>
      </c>
      <c r="E9594">
        <v>1805952727</v>
      </c>
      <c r="F9594" t="s">
        <v>168</v>
      </c>
      <c r="G9594" t="s">
        <v>54</v>
      </c>
      <c r="H9594" t="s">
        <v>55</v>
      </c>
      <c r="I9594" t="s">
        <v>31</v>
      </c>
      <c r="J9594" t="s">
        <v>19</v>
      </c>
      <c r="K9594">
        <v>2279.25</v>
      </c>
      <c r="L9594">
        <v>193.21</v>
      </c>
      <c r="M9594" t="s">
        <v>19</v>
      </c>
      <c r="N9594">
        <v>8.4769112646704003E-2</v>
      </c>
      <c r="O9594" t="s">
        <v>11351</v>
      </c>
      <c r="P9594" t="s">
        <v>11356</v>
      </c>
      <c r="R9594" t="s">
        <v>11353</v>
      </c>
      <c r="S9594">
        <f>IF(SalesData[[#This Row],[Return Status]]="Returned",1,0)</f>
        <v>0</v>
      </c>
      <c r="U9594" s="2">
        <f>EOMONTH(SalesData[[#This Row],[Order Date]],0)</f>
        <v>45291</v>
      </c>
      <c r="V9594" s="9" t="str">
        <f>"Q"&amp;INT((MONTH(SalesData[[#This Row],[Order Date]])+2)/3)&amp;"-"&amp;YEAR(SalesData[[#This Row],[Order Date]])</f>
        <v>Q4-2023</v>
      </c>
    </row>
    <row r="9595" spans="1:22" x14ac:dyDescent="0.35">
      <c r="A9595" t="s">
        <v>9736</v>
      </c>
      <c r="B9595" s="1">
        <v>45284</v>
      </c>
      <c r="C9595" t="s">
        <v>176</v>
      </c>
      <c r="D9595" t="s">
        <v>72</v>
      </c>
      <c r="E9595">
        <v>4877174985</v>
      </c>
      <c r="F9595" t="s">
        <v>185</v>
      </c>
      <c r="G9595" t="s">
        <v>164</v>
      </c>
      <c r="H9595" t="s">
        <v>165</v>
      </c>
      <c r="I9595" t="s">
        <v>36</v>
      </c>
      <c r="J9595" t="s">
        <v>18</v>
      </c>
      <c r="K9595">
        <v>4839.72</v>
      </c>
      <c r="L9595">
        <v>572.70000000000005</v>
      </c>
      <c r="M9595" t="s">
        <v>19</v>
      </c>
      <c r="N9595">
        <v>0.11833329200862901</v>
      </c>
      <c r="O9595" t="s">
        <v>11351</v>
      </c>
      <c r="P9595" t="s">
        <v>11352</v>
      </c>
      <c r="R9595" t="s">
        <v>11353</v>
      </c>
      <c r="S9595">
        <f>IF(SalesData[[#This Row],[Return Status]]="Returned",1,0)</f>
        <v>0</v>
      </c>
      <c r="U9595" s="2">
        <f>EOMONTH(SalesData[[#This Row],[Order Date]],0)</f>
        <v>45291</v>
      </c>
      <c r="V9595" s="9" t="str">
        <f>"Q"&amp;INT((MONTH(SalesData[[#This Row],[Order Date]])+2)/3)&amp;"-"&amp;YEAR(SalesData[[#This Row],[Order Date]])</f>
        <v>Q4-2023</v>
      </c>
    </row>
    <row r="9596" spans="1:22" x14ac:dyDescent="0.35">
      <c r="A9596" t="s">
        <v>9737</v>
      </c>
      <c r="B9596" s="1">
        <v>45290</v>
      </c>
      <c r="C9596" t="s">
        <v>113</v>
      </c>
      <c r="D9596" t="s">
        <v>72</v>
      </c>
      <c r="E9596">
        <v>3337194994</v>
      </c>
      <c r="F9596" t="s">
        <v>238</v>
      </c>
      <c r="G9596" t="s">
        <v>74</v>
      </c>
      <c r="H9596" t="s">
        <v>75</v>
      </c>
      <c r="I9596" t="s">
        <v>36</v>
      </c>
      <c r="J9596" t="s">
        <v>19</v>
      </c>
      <c r="K9596">
        <v>2779.64</v>
      </c>
      <c r="L9596">
        <v>442.86</v>
      </c>
      <c r="M9596" t="s">
        <v>19</v>
      </c>
      <c r="N9596">
        <v>0.159322790001583</v>
      </c>
      <c r="O9596" t="s">
        <v>11351</v>
      </c>
      <c r="P9596" t="s">
        <v>11352</v>
      </c>
      <c r="R9596" t="s">
        <v>11353</v>
      </c>
      <c r="S9596">
        <f>IF(SalesData[[#This Row],[Return Status]]="Returned",1,0)</f>
        <v>0</v>
      </c>
      <c r="T9596">
        <v>2420.2800000000002</v>
      </c>
      <c r="U9596" s="2">
        <f>EOMONTH(SalesData[[#This Row],[Order Date]],0)</f>
        <v>45291</v>
      </c>
      <c r="V9596" s="9" t="str">
        <f>"Q"&amp;INT((MONTH(SalesData[[#This Row],[Order Date]])+2)/3)&amp;"-"&amp;YEAR(SalesData[[#This Row],[Order Date]])</f>
        <v>Q4-2023</v>
      </c>
    </row>
    <row r="9597" spans="1:22" x14ac:dyDescent="0.35">
      <c r="A9597" t="s">
        <v>9738</v>
      </c>
      <c r="B9597" s="1">
        <v>45289</v>
      </c>
      <c r="C9597" t="s">
        <v>149</v>
      </c>
      <c r="D9597" t="s">
        <v>46</v>
      </c>
      <c r="E9597">
        <v>7436593958</v>
      </c>
      <c r="F9597" t="s">
        <v>107</v>
      </c>
      <c r="G9597" t="s">
        <v>15</v>
      </c>
      <c r="H9597" t="s">
        <v>16</v>
      </c>
      <c r="I9597" t="s">
        <v>17</v>
      </c>
      <c r="J9597" t="s">
        <v>18</v>
      </c>
      <c r="K9597">
        <v>1658.21</v>
      </c>
      <c r="L9597">
        <v>476.47</v>
      </c>
      <c r="M9597" t="s">
        <v>19</v>
      </c>
      <c r="N9597">
        <v>0.287339962972121</v>
      </c>
      <c r="O9597" t="s">
        <v>11351</v>
      </c>
      <c r="P9597" t="s">
        <v>11354</v>
      </c>
      <c r="R9597" t="s">
        <v>11353</v>
      </c>
      <c r="S9597">
        <f>IF(SalesData[[#This Row],[Return Status]]="Returned",1,0)</f>
        <v>0</v>
      </c>
      <c r="T9597">
        <v>2085.91</v>
      </c>
      <c r="U9597" s="2">
        <f>EOMONTH(SalesData[[#This Row],[Order Date]],0)</f>
        <v>45291</v>
      </c>
      <c r="V9597" s="9" t="str">
        <f>"Q"&amp;INT((MONTH(SalesData[[#This Row],[Order Date]])+2)/3)&amp;"-"&amp;YEAR(SalesData[[#This Row],[Order Date]])</f>
        <v>Q4-2023</v>
      </c>
    </row>
    <row r="9598" spans="1:22" x14ac:dyDescent="0.35">
      <c r="A9598" t="s">
        <v>9739</v>
      </c>
      <c r="B9598" s="1">
        <v>45277</v>
      </c>
      <c r="C9598" t="s">
        <v>87</v>
      </c>
      <c r="D9598" t="s">
        <v>145</v>
      </c>
      <c r="E9598">
        <v>2607294557</v>
      </c>
      <c r="F9598" t="s">
        <v>28</v>
      </c>
      <c r="G9598" t="s">
        <v>29</v>
      </c>
      <c r="H9598" t="s">
        <v>30</v>
      </c>
      <c r="I9598" t="s">
        <v>31</v>
      </c>
      <c r="J9598" t="s">
        <v>19</v>
      </c>
      <c r="K9598">
        <v>3599.75</v>
      </c>
      <c r="L9598">
        <v>424.1</v>
      </c>
      <c r="M9598" t="s">
        <v>19</v>
      </c>
      <c r="N9598">
        <v>0.117813737065074</v>
      </c>
      <c r="O9598" t="s">
        <v>11351</v>
      </c>
      <c r="P9598" t="s">
        <v>11352</v>
      </c>
      <c r="R9598" t="s">
        <v>11353</v>
      </c>
      <c r="S9598">
        <f>IF(SalesData[[#This Row],[Return Status]]="Returned",1,0)</f>
        <v>0</v>
      </c>
      <c r="T9598">
        <v>2788.38</v>
      </c>
      <c r="U9598" s="2">
        <f>EOMONTH(SalesData[[#This Row],[Order Date]],0)</f>
        <v>45291</v>
      </c>
      <c r="V9598" s="9" t="str">
        <f>"Q"&amp;INT((MONTH(SalesData[[#This Row],[Order Date]])+2)/3)&amp;"-"&amp;YEAR(SalesData[[#This Row],[Order Date]])</f>
        <v>Q4-2023</v>
      </c>
    </row>
    <row r="9599" spans="1:22" x14ac:dyDescent="0.35">
      <c r="A9599" t="s">
        <v>9740</v>
      </c>
      <c r="B9599" s="1">
        <v>45262</v>
      </c>
      <c r="C9599" t="s">
        <v>144</v>
      </c>
      <c r="D9599" t="s">
        <v>145</v>
      </c>
      <c r="E9599">
        <v>723925874</v>
      </c>
      <c r="F9599" t="s">
        <v>58</v>
      </c>
      <c r="G9599" t="s">
        <v>59</v>
      </c>
      <c r="H9599" t="s">
        <v>60</v>
      </c>
      <c r="I9599" t="s">
        <v>31</v>
      </c>
      <c r="J9599" t="s">
        <v>18</v>
      </c>
      <c r="K9599">
        <v>1539.6</v>
      </c>
      <c r="L9599">
        <v>333.64</v>
      </c>
      <c r="M9599" t="s">
        <v>19</v>
      </c>
      <c r="N9599">
        <v>0.216705637828007</v>
      </c>
      <c r="O9599" t="s">
        <v>11351</v>
      </c>
      <c r="P9599" t="s">
        <v>11354</v>
      </c>
      <c r="R9599" t="s">
        <v>11353</v>
      </c>
      <c r="S9599">
        <f>IF(SalesData[[#This Row],[Return Status]]="Returned",1,0)</f>
        <v>0</v>
      </c>
      <c r="T9599">
        <v>2183.56</v>
      </c>
      <c r="U9599" s="2">
        <f>EOMONTH(SalesData[[#This Row],[Order Date]],0)</f>
        <v>45291</v>
      </c>
      <c r="V9599" s="9" t="str">
        <f>"Q"&amp;INT((MONTH(SalesData[[#This Row],[Order Date]])+2)/3)&amp;"-"&amp;YEAR(SalesData[[#This Row],[Order Date]])</f>
        <v>Q4-2023</v>
      </c>
    </row>
    <row r="9600" spans="1:22" x14ac:dyDescent="0.35">
      <c r="A9600" t="s">
        <v>9741</v>
      </c>
      <c r="B9600" s="1">
        <v>45288</v>
      </c>
      <c r="C9600" t="s">
        <v>124</v>
      </c>
      <c r="D9600" t="s">
        <v>13</v>
      </c>
      <c r="E9600">
        <v>5142182797</v>
      </c>
      <c r="F9600" t="s">
        <v>168</v>
      </c>
      <c r="G9600" t="s">
        <v>54</v>
      </c>
      <c r="H9600" t="s">
        <v>55</v>
      </c>
      <c r="I9600" t="s">
        <v>31</v>
      </c>
      <c r="J9600" t="s">
        <v>19</v>
      </c>
      <c r="K9600">
        <v>2879.37</v>
      </c>
      <c r="L9600">
        <v>195.66</v>
      </c>
      <c r="M9600" t="s">
        <v>19</v>
      </c>
      <c r="N9600">
        <v>6.7952364579751803E-2</v>
      </c>
      <c r="O9600" t="s">
        <v>11351</v>
      </c>
      <c r="P9600" t="s">
        <v>11356</v>
      </c>
      <c r="Q9600" t="s">
        <v>11363</v>
      </c>
      <c r="R9600" t="s">
        <v>11360</v>
      </c>
      <c r="S9600">
        <f>IF(SalesData[[#This Row],[Return Status]]="Returned",1,0)</f>
        <v>1</v>
      </c>
      <c r="U9600" s="2">
        <f>EOMONTH(SalesData[[#This Row],[Order Date]],0)</f>
        <v>45291</v>
      </c>
      <c r="V9600" s="9" t="str">
        <f>"Q"&amp;INT((MONTH(SalesData[[#This Row],[Order Date]])+2)/3)&amp;"-"&amp;YEAR(SalesData[[#This Row],[Order Date]])</f>
        <v>Q4-2023</v>
      </c>
    </row>
    <row r="9601" spans="1:22" x14ac:dyDescent="0.35">
      <c r="A9601" t="s">
        <v>9742</v>
      </c>
      <c r="B9601" s="1">
        <v>45288</v>
      </c>
      <c r="C9601" t="s">
        <v>184</v>
      </c>
      <c r="D9601" t="s">
        <v>80</v>
      </c>
      <c r="E9601">
        <v>9837544088</v>
      </c>
      <c r="F9601" t="s">
        <v>28</v>
      </c>
      <c r="G9601" t="s">
        <v>29</v>
      </c>
      <c r="H9601" t="s">
        <v>30</v>
      </c>
      <c r="I9601" t="s">
        <v>31</v>
      </c>
      <c r="J9601" t="s">
        <v>18</v>
      </c>
      <c r="K9601">
        <v>666.24</v>
      </c>
      <c r="L9601">
        <v>121.76</v>
      </c>
      <c r="M9601" t="s">
        <v>19</v>
      </c>
      <c r="N9601">
        <v>0.18275696445725301</v>
      </c>
      <c r="O9601" t="s">
        <v>11355</v>
      </c>
      <c r="P9601" t="s">
        <v>11352</v>
      </c>
      <c r="R9601" t="s">
        <v>11353</v>
      </c>
      <c r="S9601">
        <f>IF(SalesData[[#This Row],[Return Status]]="Returned",1,0)</f>
        <v>0</v>
      </c>
      <c r="T9601">
        <v>2788.38</v>
      </c>
      <c r="U9601" s="2">
        <f>EOMONTH(SalesData[[#This Row],[Order Date]],0)</f>
        <v>45291</v>
      </c>
      <c r="V9601" s="9" t="str">
        <f>"Q"&amp;INT((MONTH(SalesData[[#This Row],[Order Date]])+2)/3)&amp;"-"&amp;YEAR(SalesData[[#This Row],[Order Date]])</f>
        <v>Q4-2023</v>
      </c>
    </row>
    <row r="9602" spans="1:22" x14ac:dyDescent="0.35">
      <c r="A9602" t="s">
        <v>9743</v>
      </c>
      <c r="B9602" s="1">
        <v>45317</v>
      </c>
      <c r="C9602" t="s">
        <v>38</v>
      </c>
      <c r="D9602" t="s">
        <v>72</v>
      </c>
      <c r="E9602">
        <v>1780576054</v>
      </c>
      <c r="F9602" t="s">
        <v>100</v>
      </c>
      <c r="G9602" t="s">
        <v>34</v>
      </c>
      <c r="H9602" t="s">
        <v>35</v>
      </c>
      <c r="I9602" t="s">
        <v>36</v>
      </c>
      <c r="J9602" t="s">
        <v>19</v>
      </c>
      <c r="K9602">
        <v>2474.36</v>
      </c>
      <c r="L9602">
        <v>132.91999999999999</v>
      </c>
      <c r="M9602" t="s">
        <v>19</v>
      </c>
      <c r="N9602">
        <v>5.37189414636512E-2</v>
      </c>
      <c r="O9602" t="s">
        <v>11351</v>
      </c>
      <c r="P9602" t="s">
        <v>11356</v>
      </c>
      <c r="R9602" t="s">
        <v>11353</v>
      </c>
      <c r="S9602">
        <f>IF(SalesData[[#This Row],[Return Status]]="Returned",1,0)</f>
        <v>0</v>
      </c>
      <c r="U9602" s="2">
        <f>EOMONTH(SalesData[[#This Row],[Order Date]],0)</f>
        <v>45322</v>
      </c>
      <c r="V9602" s="9" t="str">
        <f>"Q"&amp;INT((MONTH(SalesData[[#This Row],[Order Date]])+2)/3)&amp;"-"&amp;YEAR(SalesData[[#This Row],[Order Date]])</f>
        <v>Q1-2024</v>
      </c>
    </row>
    <row r="9603" spans="1:22" x14ac:dyDescent="0.35">
      <c r="A9603" t="s">
        <v>9744</v>
      </c>
      <c r="B9603" s="1">
        <v>45302</v>
      </c>
      <c r="C9603" t="s">
        <v>87</v>
      </c>
      <c r="D9603" t="s">
        <v>72</v>
      </c>
      <c r="E9603">
        <v>3925718634</v>
      </c>
      <c r="F9603" t="s">
        <v>127</v>
      </c>
      <c r="G9603" t="s">
        <v>29</v>
      </c>
      <c r="H9603" t="s">
        <v>30</v>
      </c>
      <c r="I9603" t="s">
        <v>31</v>
      </c>
      <c r="J9603" t="s">
        <v>62</v>
      </c>
      <c r="K9603">
        <v>162</v>
      </c>
      <c r="L9603">
        <v>14.41</v>
      </c>
      <c r="M9603" t="s">
        <v>62</v>
      </c>
      <c r="N9603">
        <v>8.8950617283950595E-2</v>
      </c>
      <c r="O9603" t="s">
        <v>11361</v>
      </c>
      <c r="P9603" t="s">
        <v>11356</v>
      </c>
      <c r="R9603" t="s">
        <v>11353</v>
      </c>
      <c r="S9603">
        <f>IF(SalesData[[#This Row],[Return Status]]="Returned",1,0)</f>
        <v>0</v>
      </c>
      <c r="T9603">
        <v>2788.38</v>
      </c>
      <c r="U9603" s="2">
        <f>EOMONTH(SalesData[[#This Row],[Order Date]],0)</f>
        <v>45322</v>
      </c>
      <c r="V9603" s="9" t="str">
        <f>"Q"&amp;INT((MONTH(SalesData[[#This Row],[Order Date]])+2)/3)&amp;"-"&amp;YEAR(SalesData[[#This Row],[Order Date]])</f>
        <v>Q1-2024</v>
      </c>
    </row>
    <row r="9604" spans="1:22" x14ac:dyDescent="0.35">
      <c r="A9604" t="s">
        <v>9745</v>
      </c>
      <c r="B9604" s="1">
        <v>45312</v>
      </c>
      <c r="C9604" t="s">
        <v>26</v>
      </c>
      <c r="D9604" t="s">
        <v>27</v>
      </c>
      <c r="E9604">
        <v>4975970991</v>
      </c>
      <c r="F9604" t="s">
        <v>387</v>
      </c>
      <c r="G9604" t="s">
        <v>11379</v>
      </c>
      <c r="H9604" t="s">
        <v>90</v>
      </c>
      <c r="I9604" t="s">
        <v>31</v>
      </c>
      <c r="J9604" t="s">
        <v>19</v>
      </c>
      <c r="K9604">
        <v>4748.2700000000004</v>
      </c>
      <c r="L9604">
        <v>276.49</v>
      </c>
      <c r="M9604" t="s">
        <v>19</v>
      </c>
      <c r="N9604">
        <v>5.8229628896419097E-2</v>
      </c>
      <c r="O9604" t="s">
        <v>11351</v>
      </c>
      <c r="P9604" t="s">
        <v>11356</v>
      </c>
      <c r="R9604" t="s">
        <v>11353</v>
      </c>
      <c r="S9604">
        <f>IF(SalesData[[#This Row],[Return Status]]="Returned",1,0)</f>
        <v>0</v>
      </c>
      <c r="U9604" s="2">
        <f>EOMONTH(SalesData[[#This Row],[Order Date]],0)</f>
        <v>45322</v>
      </c>
      <c r="V9604" s="9" t="str">
        <f>"Q"&amp;INT((MONTH(SalesData[[#This Row],[Order Date]])+2)/3)&amp;"-"&amp;YEAR(SalesData[[#This Row],[Order Date]])</f>
        <v>Q1-2024</v>
      </c>
    </row>
    <row r="9605" spans="1:22" x14ac:dyDescent="0.35">
      <c r="A9605" t="s">
        <v>9746</v>
      </c>
      <c r="B9605" s="1">
        <v>45320</v>
      </c>
      <c r="C9605" t="s">
        <v>176</v>
      </c>
      <c r="D9605" t="s">
        <v>27</v>
      </c>
      <c r="E9605">
        <v>2381115692</v>
      </c>
      <c r="F9605" t="s">
        <v>172</v>
      </c>
      <c r="G9605" t="s">
        <v>11367</v>
      </c>
      <c r="H9605" t="s">
        <v>121</v>
      </c>
      <c r="I9605" t="s">
        <v>17</v>
      </c>
      <c r="J9605" t="s">
        <v>19</v>
      </c>
      <c r="K9605">
        <v>3477.64</v>
      </c>
      <c r="L9605">
        <v>1021.59</v>
      </c>
      <c r="M9605" t="s">
        <v>19</v>
      </c>
      <c r="N9605">
        <v>0.29375956108165302</v>
      </c>
      <c r="O9605" t="s">
        <v>11351</v>
      </c>
      <c r="P9605" t="s">
        <v>11354</v>
      </c>
      <c r="R9605" t="s">
        <v>11353</v>
      </c>
      <c r="S9605">
        <f>IF(SalesData[[#This Row],[Return Status]]="Returned",1,0)</f>
        <v>0</v>
      </c>
      <c r="U9605" s="2">
        <f>EOMONTH(SalesData[[#This Row],[Order Date]],0)</f>
        <v>45322</v>
      </c>
      <c r="V9605" s="9" t="str">
        <f>"Q"&amp;INT((MONTH(SalesData[[#This Row],[Order Date]])+2)/3)&amp;"-"&amp;YEAR(SalesData[[#This Row],[Order Date]])</f>
        <v>Q1-2024</v>
      </c>
    </row>
    <row r="9606" spans="1:22" x14ac:dyDescent="0.35">
      <c r="A9606" t="s">
        <v>9747</v>
      </c>
      <c r="B9606" s="1">
        <v>45316</v>
      </c>
      <c r="C9606" t="s">
        <v>184</v>
      </c>
      <c r="D9606" t="s">
        <v>80</v>
      </c>
      <c r="E9606">
        <v>1224448342</v>
      </c>
      <c r="F9606" t="s">
        <v>40</v>
      </c>
      <c r="G9606" t="s">
        <v>69</v>
      </c>
      <c r="H9606" t="s">
        <v>41</v>
      </c>
      <c r="I9606" t="s">
        <v>31</v>
      </c>
      <c r="J9606" t="s">
        <v>65</v>
      </c>
      <c r="K9606">
        <v>4261.26</v>
      </c>
      <c r="L9606">
        <v>524.77</v>
      </c>
      <c r="M9606" t="s">
        <v>65</v>
      </c>
      <c r="N9606">
        <v>0.12314902165087301</v>
      </c>
      <c r="O9606" t="s">
        <v>11351</v>
      </c>
      <c r="P9606" t="s">
        <v>11352</v>
      </c>
      <c r="Q9606" t="s">
        <v>11376</v>
      </c>
      <c r="R9606" t="s">
        <v>11360</v>
      </c>
      <c r="S9606">
        <f>IF(SalesData[[#This Row],[Return Status]]="Returned",1,0)</f>
        <v>1</v>
      </c>
      <c r="T9606">
        <v>2081.52</v>
      </c>
      <c r="U9606" s="2">
        <f>EOMONTH(SalesData[[#This Row],[Order Date]],0)</f>
        <v>45322</v>
      </c>
      <c r="V9606" s="9" t="str">
        <f>"Q"&amp;INT((MONTH(SalesData[[#This Row],[Order Date]])+2)/3)&amp;"-"&amp;YEAR(SalesData[[#This Row],[Order Date]])</f>
        <v>Q1-2024</v>
      </c>
    </row>
    <row r="9607" spans="1:22" x14ac:dyDescent="0.35">
      <c r="A9607" t="s">
        <v>9748</v>
      </c>
      <c r="B9607" s="1">
        <v>45315</v>
      </c>
      <c r="C9607" t="s">
        <v>94</v>
      </c>
      <c r="D9607" t="s">
        <v>80</v>
      </c>
      <c r="E9607">
        <v>203669628</v>
      </c>
      <c r="F9607" t="s">
        <v>410</v>
      </c>
      <c r="G9607" t="s">
        <v>29</v>
      </c>
      <c r="H9607" t="s">
        <v>11357</v>
      </c>
      <c r="I9607" t="s">
        <v>31</v>
      </c>
      <c r="J9607" t="s">
        <v>62</v>
      </c>
      <c r="K9607">
        <v>3148.94</v>
      </c>
      <c r="L9607">
        <v>193.54</v>
      </c>
      <c r="M9607" t="s">
        <v>62</v>
      </c>
      <c r="N9607">
        <v>6.1461952276003998E-2</v>
      </c>
      <c r="O9607" t="s">
        <v>11351</v>
      </c>
      <c r="P9607" t="s">
        <v>11356</v>
      </c>
      <c r="R9607" t="s">
        <v>11353</v>
      </c>
      <c r="S9607">
        <f>IF(SalesData[[#This Row],[Return Status]]="Returned",1,0)</f>
        <v>0</v>
      </c>
      <c r="T9607">
        <v>2788.38</v>
      </c>
      <c r="U9607" s="2">
        <f>EOMONTH(SalesData[[#This Row],[Order Date]],0)</f>
        <v>45322</v>
      </c>
      <c r="V9607" s="9" t="str">
        <f>"Q"&amp;INT((MONTH(SalesData[[#This Row],[Order Date]])+2)/3)&amp;"-"&amp;YEAR(SalesData[[#This Row],[Order Date]])</f>
        <v>Q1-2024</v>
      </c>
    </row>
    <row r="9608" spans="1:22" x14ac:dyDescent="0.35">
      <c r="A9608" t="s">
        <v>9749</v>
      </c>
      <c r="B9608" s="1">
        <v>45305</v>
      </c>
      <c r="C9608" t="s">
        <v>184</v>
      </c>
      <c r="D9608" t="s">
        <v>145</v>
      </c>
      <c r="E9608">
        <v>892264452</v>
      </c>
      <c r="F9608" t="s">
        <v>147</v>
      </c>
      <c r="G9608" t="s">
        <v>84</v>
      </c>
      <c r="H9608" t="s">
        <v>85</v>
      </c>
      <c r="I9608" t="s">
        <v>31</v>
      </c>
      <c r="J9608" t="s">
        <v>19</v>
      </c>
      <c r="K9608">
        <v>1146.45</v>
      </c>
      <c r="L9608">
        <v>83.86</v>
      </c>
      <c r="M9608" t="s">
        <v>19</v>
      </c>
      <c r="N9608">
        <v>7.3147542413537395E-2</v>
      </c>
      <c r="O9608" t="s">
        <v>11351</v>
      </c>
      <c r="P9608" t="s">
        <v>11356</v>
      </c>
      <c r="R9608" t="s">
        <v>11353</v>
      </c>
      <c r="S9608">
        <f>IF(SalesData[[#This Row],[Return Status]]="Returned",1,0)</f>
        <v>0</v>
      </c>
      <c r="T9608">
        <v>847.14</v>
      </c>
      <c r="U9608" s="2">
        <f>EOMONTH(SalesData[[#This Row],[Order Date]],0)</f>
        <v>45322</v>
      </c>
      <c r="V9608" s="9" t="str">
        <f>"Q"&amp;INT((MONTH(SalesData[[#This Row],[Order Date]])+2)/3)&amp;"-"&amp;YEAR(SalesData[[#This Row],[Order Date]])</f>
        <v>Q1-2024</v>
      </c>
    </row>
    <row r="9609" spans="1:22" x14ac:dyDescent="0.35">
      <c r="A9609" t="s">
        <v>9750</v>
      </c>
      <c r="B9609" s="1">
        <v>45293</v>
      </c>
      <c r="C9609" t="s">
        <v>113</v>
      </c>
      <c r="D9609" t="s">
        <v>99</v>
      </c>
      <c r="E9609">
        <v>6389855748</v>
      </c>
      <c r="F9609" t="s">
        <v>107</v>
      </c>
      <c r="G9609" t="s">
        <v>859</v>
      </c>
      <c r="H9609" t="s">
        <v>16</v>
      </c>
      <c r="I9609" t="s">
        <v>17</v>
      </c>
      <c r="J9609" t="s">
        <v>65</v>
      </c>
      <c r="K9609">
        <v>419.59</v>
      </c>
      <c r="L9609">
        <v>111.94</v>
      </c>
      <c r="M9609" t="s">
        <v>65</v>
      </c>
      <c r="N9609">
        <v>0.26678424175981302</v>
      </c>
      <c r="O9609" t="s">
        <v>11361</v>
      </c>
      <c r="P9609" t="s">
        <v>11354</v>
      </c>
      <c r="R9609" t="s">
        <v>11353</v>
      </c>
      <c r="S9609">
        <f>IF(SalesData[[#This Row],[Return Status]]="Returned",1,0)</f>
        <v>0</v>
      </c>
      <c r="U9609" s="2">
        <f>EOMONTH(SalesData[[#This Row],[Order Date]],0)</f>
        <v>45322</v>
      </c>
      <c r="V9609" s="9" t="str">
        <f>"Q"&amp;INT((MONTH(SalesData[[#This Row],[Order Date]])+2)/3)&amp;"-"&amp;YEAR(SalesData[[#This Row],[Order Date]])</f>
        <v>Q1-2024</v>
      </c>
    </row>
    <row r="9610" spans="1:22" x14ac:dyDescent="0.35">
      <c r="A9610" t="s">
        <v>9751</v>
      </c>
      <c r="B9610" s="1">
        <v>45298</v>
      </c>
      <c r="C9610" t="s">
        <v>325</v>
      </c>
      <c r="D9610" t="s">
        <v>13</v>
      </c>
      <c r="E9610">
        <v>7496616655</v>
      </c>
      <c r="F9610" t="s">
        <v>73</v>
      </c>
      <c r="G9610" t="s">
        <v>74</v>
      </c>
      <c r="H9610" t="s">
        <v>75</v>
      </c>
      <c r="I9610" t="s">
        <v>36</v>
      </c>
      <c r="J9610" t="s">
        <v>62</v>
      </c>
      <c r="K9610">
        <v>3268.68</v>
      </c>
      <c r="L9610">
        <v>853.23</v>
      </c>
      <c r="M9610" t="s">
        <v>62</v>
      </c>
      <c r="N9610">
        <v>0.26103197621058</v>
      </c>
      <c r="O9610" t="s">
        <v>11351</v>
      </c>
      <c r="P9610" t="s">
        <v>11354</v>
      </c>
      <c r="R9610" t="s">
        <v>11353</v>
      </c>
      <c r="S9610">
        <f>IF(SalesData[[#This Row],[Return Status]]="Returned",1,0)</f>
        <v>0</v>
      </c>
      <c r="T9610">
        <v>2420.2800000000002</v>
      </c>
      <c r="U9610" s="2">
        <f>EOMONTH(SalesData[[#This Row],[Order Date]],0)</f>
        <v>45322</v>
      </c>
      <c r="V9610" s="9" t="str">
        <f>"Q"&amp;INT((MONTH(SalesData[[#This Row],[Order Date]])+2)/3)&amp;"-"&amp;YEAR(SalesData[[#This Row],[Order Date]])</f>
        <v>Q1-2024</v>
      </c>
    </row>
    <row r="9611" spans="1:22" x14ac:dyDescent="0.35">
      <c r="A9611" t="s">
        <v>9752</v>
      </c>
      <c r="B9611" s="1">
        <v>45319</v>
      </c>
      <c r="C9611" t="s">
        <v>106</v>
      </c>
      <c r="D9611" t="s">
        <v>145</v>
      </c>
      <c r="E9611">
        <v>5087891491</v>
      </c>
      <c r="F9611" t="s">
        <v>58</v>
      </c>
      <c r="G9611" t="s">
        <v>59</v>
      </c>
      <c r="H9611" t="s">
        <v>60</v>
      </c>
      <c r="I9611" t="s">
        <v>31</v>
      </c>
      <c r="J9611" t="s">
        <v>18</v>
      </c>
      <c r="K9611">
        <v>4923.4799999999996</v>
      </c>
      <c r="L9611">
        <v>824.08</v>
      </c>
      <c r="M9611" t="s">
        <v>19</v>
      </c>
      <c r="N9611">
        <v>0.167377545963424</v>
      </c>
      <c r="O9611" t="s">
        <v>11351</v>
      </c>
      <c r="P9611" t="s">
        <v>11352</v>
      </c>
      <c r="R9611" t="s">
        <v>11353</v>
      </c>
      <c r="S9611">
        <f>IF(SalesData[[#This Row],[Return Status]]="Returned",1,0)</f>
        <v>0</v>
      </c>
      <c r="T9611">
        <v>2183.56</v>
      </c>
      <c r="U9611" s="2">
        <f>EOMONTH(SalesData[[#This Row],[Order Date]],0)</f>
        <v>45322</v>
      </c>
      <c r="V9611" s="9" t="str">
        <f>"Q"&amp;INT((MONTH(SalesData[[#This Row],[Order Date]])+2)/3)&amp;"-"&amp;YEAR(SalesData[[#This Row],[Order Date]])</f>
        <v>Q1-2024</v>
      </c>
    </row>
    <row r="9612" spans="1:22" x14ac:dyDescent="0.35">
      <c r="A9612" t="s">
        <v>9753</v>
      </c>
      <c r="B9612" s="1">
        <v>45317</v>
      </c>
      <c r="C9612" t="s">
        <v>176</v>
      </c>
      <c r="D9612" t="s">
        <v>27</v>
      </c>
      <c r="E9612">
        <v>2466925817</v>
      </c>
      <c r="F9612" t="s">
        <v>168</v>
      </c>
      <c r="G9612" t="s">
        <v>54</v>
      </c>
      <c r="H9612" t="s">
        <v>55</v>
      </c>
      <c r="I9612" t="s">
        <v>31</v>
      </c>
      <c r="J9612" t="s">
        <v>61</v>
      </c>
      <c r="K9612">
        <v>1165.97</v>
      </c>
      <c r="L9612">
        <v>167.39</v>
      </c>
      <c r="M9612" t="s">
        <v>62</v>
      </c>
      <c r="N9612">
        <v>0.14356287039975299</v>
      </c>
      <c r="O9612" t="s">
        <v>11351</v>
      </c>
      <c r="P9612" t="s">
        <v>11352</v>
      </c>
      <c r="R9612" t="s">
        <v>11353</v>
      </c>
      <c r="S9612">
        <f>IF(SalesData[[#This Row],[Return Status]]="Returned",1,0)</f>
        <v>0</v>
      </c>
      <c r="U9612" s="2">
        <f>EOMONTH(SalesData[[#This Row],[Order Date]],0)</f>
        <v>45322</v>
      </c>
      <c r="V9612" s="9" t="str">
        <f>"Q"&amp;INT((MONTH(SalesData[[#This Row],[Order Date]])+2)/3)&amp;"-"&amp;YEAR(SalesData[[#This Row],[Order Date]])</f>
        <v>Q1-2024</v>
      </c>
    </row>
    <row r="9613" spans="1:22" x14ac:dyDescent="0.35">
      <c r="A9613" t="s">
        <v>9754</v>
      </c>
      <c r="B9613" s="1">
        <v>45311</v>
      </c>
      <c r="C9613" t="s">
        <v>139</v>
      </c>
      <c r="D9613" t="s">
        <v>72</v>
      </c>
      <c r="E9613">
        <v>100889812</v>
      </c>
      <c r="F9613" t="s">
        <v>109</v>
      </c>
      <c r="G9613" t="s">
        <v>59</v>
      </c>
      <c r="H9613" t="s">
        <v>60</v>
      </c>
      <c r="I9613" t="s">
        <v>31</v>
      </c>
      <c r="J9613" t="s">
        <v>18</v>
      </c>
      <c r="K9613">
        <v>3347.01</v>
      </c>
      <c r="L9613">
        <v>460.24</v>
      </c>
      <c r="M9613" t="s">
        <v>19</v>
      </c>
      <c r="N9613">
        <v>0.13750780547413999</v>
      </c>
      <c r="O9613" t="s">
        <v>11351</v>
      </c>
      <c r="P9613" t="s">
        <v>11352</v>
      </c>
      <c r="R9613" t="s">
        <v>11353</v>
      </c>
      <c r="S9613">
        <f>IF(SalesData[[#This Row],[Return Status]]="Returned",1,0)</f>
        <v>0</v>
      </c>
      <c r="T9613">
        <v>2183.56</v>
      </c>
      <c r="U9613" s="2">
        <f>EOMONTH(SalesData[[#This Row],[Order Date]],0)</f>
        <v>45322</v>
      </c>
      <c r="V9613" s="9" t="str">
        <f>"Q"&amp;INT((MONTH(SalesData[[#This Row],[Order Date]])+2)/3)&amp;"-"&amp;YEAR(SalesData[[#This Row],[Order Date]])</f>
        <v>Q1-2024</v>
      </c>
    </row>
    <row r="9614" spans="1:22" x14ac:dyDescent="0.35">
      <c r="A9614" t="s">
        <v>9755</v>
      </c>
      <c r="B9614" s="1">
        <v>45316</v>
      </c>
      <c r="C9614" t="s">
        <v>12</v>
      </c>
      <c r="D9614" t="s">
        <v>145</v>
      </c>
      <c r="E9614">
        <v>5521160952</v>
      </c>
      <c r="F9614" t="s">
        <v>154</v>
      </c>
      <c r="G9614" t="s">
        <v>29</v>
      </c>
      <c r="H9614" t="s">
        <v>30</v>
      </c>
      <c r="I9614" t="s">
        <v>31</v>
      </c>
      <c r="J9614" t="s">
        <v>19</v>
      </c>
      <c r="K9614">
        <v>3905.46</v>
      </c>
      <c r="L9614">
        <v>883</v>
      </c>
      <c r="M9614" t="s">
        <v>19</v>
      </c>
      <c r="N9614">
        <v>0.226093725194983</v>
      </c>
      <c r="O9614" t="s">
        <v>11351</v>
      </c>
      <c r="P9614" t="s">
        <v>11354</v>
      </c>
      <c r="Q9614" t="s">
        <v>11366</v>
      </c>
      <c r="R9614" t="s">
        <v>11360</v>
      </c>
      <c r="S9614">
        <f>IF(SalesData[[#This Row],[Return Status]]="Returned",1,0)</f>
        <v>1</v>
      </c>
      <c r="T9614">
        <v>2788.38</v>
      </c>
      <c r="U9614" s="2">
        <f>EOMONTH(SalesData[[#This Row],[Order Date]],0)</f>
        <v>45322</v>
      </c>
      <c r="V9614" s="9" t="str">
        <f>"Q"&amp;INT((MONTH(SalesData[[#This Row],[Order Date]])+2)/3)&amp;"-"&amp;YEAR(SalesData[[#This Row],[Order Date]])</f>
        <v>Q1-2024</v>
      </c>
    </row>
    <row r="9615" spans="1:22" x14ac:dyDescent="0.35">
      <c r="A9615" t="s">
        <v>9756</v>
      </c>
      <c r="B9615" s="1">
        <v>45293</v>
      </c>
      <c r="C9615" t="s">
        <v>124</v>
      </c>
      <c r="D9615" t="s">
        <v>99</v>
      </c>
      <c r="E9615">
        <v>8242588481</v>
      </c>
      <c r="F9615" t="s">
        <v>181</v>
      </c>
      <c r="G9615" t="s">
        <v>54</v>
      </c>
      <c r="H9615" t="s">
        <v>55</v>
      </c>
      <c r="I9615" t="s">
        <v>31</v>
      </c>
      <c r="J9615" t="s">
        <v>19</v>
      </c>
      <c r="K9615">
        <v>4294.22</v>
      </c>
      <c r="L9615">
        <v>835.46</v>
      </c>
      <c r="M9615" t="s">
        <v>19</v>
      </c>
      <c r="N9615">
        <v>0.19455454075478201</v>
      </c>
      <c r="O9615" t="s">
        <v>11351</v>
      </c>
      <c r="P9615" t="s">
        <v>11352</v>
      </c>
      <c r="R9615" t="s">
        <v>11353</v>
      </c>
      <c r="S9615">
        <f>IF(SalesData[[#This Row],[Return Status]]="Returned",1,0)</f>
        <v>0</v>
      </c>
      <c r="U9615" s="2">
        <f>EOMONTH(SalesData[[#This Row],[Order Date]],0)</f>
        <v>45322</v>
      </c>
      <c r="V9615" s="9" t="str">
        <f>"Q"&amp;INT((MONTH(SalesData[[#This Row],[Order Date]])+2)/3)&amp;"-"&amp;YEAR(SalesData[[#This Row],[Order Date]])</f>
        <v>Q1-2024</v>
      </c>
    </row>
    <row r="9616" spans="1:22" x14ac:dyDescent="0.35">
      <c r="A9616" t="s">
        <v>9757</v>
      </c>
      <c r="B9616" s="1">
        <v>45312</v>
      </c>
      <c r="C9616" t="s">
        <v>139</v>
      </c>
      <c r="D9616" t="s">
        <v>72</v>
      </c>
      <c r="E9616">
        <v>5385208693</v>
      </c>
      <c r="F9616" t="s">
        <v>116</v>
      </c>
      <c r="G9616" t="s">
        <v>545</v>
      </c>
      <c r="H9616" t="s">
        <v>75</v>
      </c>
      <c r="I9616" t="s">
        <v>36</v>
      </c>
      <c r="J9616" t="s">
        <v>43</v>
      </c>
      <c r="K9616">
        <v>2244.48</v>
      </c>
      <c r="L9616">
        <v>276.56</v>
      </c>
      <c r="M9616" t="s">
        <v>43</v>
      </c>
      <c r="N9616">
        <v>0.123217850014257</v>
      </c>
      <c r="O9616" t="s">
        <v>11351</v>
      </c>
      <c r="P9616" t="s">
        <v>11352</v>
      </c>
      <c r="R9616" t="s">
        <v>11353</v>
      </c>
      <c r="S9616">
        <f>IF(SalesData[[#This Row],[Return Status]]="Returned",1,0)</f>
        <v>0</v>
      </c>
      <c r="U9616" s="2">
        <f>EOMONTH(SalesData[[#This Row],[Order Date]],0)</f>
        <v>45322</v>
      </c>
      <c r="V9616" s="9" t="str">
        <f>"Q"&amp;INT((MONTH(SalesData[[#This Row],[Order Date]])+2)/3)&amp;"-"&amp;YEAR(SalesData[[#This Row],[Order Date]])</f>
        <v>Q1-2024</v>
      </c>
    </row>
    <row r="9617" spans="1:22" x14ac:dyDescent="0.35">
      <c r="A9617" t="s">
        <v>9758</v>
      </c>
      <c r="B9617" s="1">
        <v>45307</v>
      </c>
      <c r="C9617" t="s">
        <v>87</v>
      </c>
      <c r="D9617" t="s">
        <v>80</v>
      </c>
      <c r="E9617">
        <v>6598791617</v>
      </c>
      <c r="F9617" t="s">
        <v>120</v>
      </c>
      <c r="G9617" t="s">
        <v>141</v>
      </c>
      <c r="H9617" t="s">
        <v>121</v>
      </c>
      <c r="I9617" t="s">
        <v>17</v>
      </c>
      <c r="J9617" t="s">
        <v>19</v>
      </c>
      <c r="K9617">
        <v>999.43</v>
      </c>
      <c r="L9617">
        <v>183.74</v>
      </c>
      <c r="M9617" t="s">
        <v>19</v>
      </c>
      <c r="N9617">
        <v>0.183844791531173</v>
      </c>
      <c r="O9617" t="s">
        <v>11355</v>
      </c>
      <c r="P9617" t="s">
        <v>11352</v>
      </c>
      <c r="R9617" t="s">
        <v>11353</v>
      </c>
      <c r="S9617">
        <f>IF(SalesData[[#This Row],[Return Status]]="Returned",1,0)</f>
        <v>0</v>
      </c>
      <c r="T9617">
        <v>2793.38</v>
      </c>
      <c r="U9617" s="2">
        <f>EOMONTH(SalesData[[#This Row],[Order Date]],0)</f>
        <v>45322</v>
      </c>
      <c r="V9617" s="9" t="str">
        <f>"Q"&amp;INT((MONTH(SalesData[[#This Row],[Order Date]])+2)/3)&amp;"-"&amp;YEAR(SalesData[[#This Row],[Order Date]])</f>
        <v>Q1-2024</v>
      </c>
    </row>
    <row r="9618" spans="1:22" x14ac:dyDescent="0.35">
      <c r="A9618" t="s">
        <v>9759</v>
      </c>
      <c r="B9618" s="1">
        <v>45314</v>
      </c>
      <c r="C9618" t="s">
        <v>184</v>
      </c>
      <c r="D9618" t="s">
        <v>145</v>
      </c>
      <c r="E9618">
        <v>1427597629</v>
      </c>
      <c r="F9618" t="s">
        <v>58</v>
      </c>
      <c r="G9618" t="s">
        <v>59</v>
      </c>
      <c r="H9618" t="s">
        <v>60</v>
      </c>
      <c r="I9618" t="s">
        <v>31</v>
      </c>
      <c r="J9618" t="s">
        <v>61</v>
      </c>
      <c r="K9618">
        <v>3122.76</v>
      </c>
      <c r="L9618">
        <v>443.29</v>
      </c>
      <c r="M9618" t="s">
        <v>62</v>
      </c>
      <c r="N9618">
        <v>0.14195455302360699</v>
      </c>
      <c r="O9618" t="s">
        <v>11351</v>
      </c>
      <c r="P9618" t="s">
        <v>11352</v>
      </c>
      <c r="R9618" t="s">
        <v>11353</v>
      </c>
      <c r="S9618">
        <f>IF(SalesData[[#This Row],[Return Status]]="Returned",1,0)</f>
        <v>0</v>
      </c>
      <c r="T9618">
        <v>2183.56</v>
      </c>
      <c r="U9618" s="2">
        <f>EOMONTH(SalesData[[#This Row],[Order Date]],0)</f>
        <v>45322</v>
      </c>
      <c r="V9618" s="9" t="str">
        <f>"Q"&amp;INT((MONTH(SalesData[[#This Row],[Order Date]])+2)/3)&amp;"-"&amp;YEAR(SalesData[[#This Row],[Order Date]])</f>
        <v>Q1-2024</v>
      </c>
    </row>
    <row r="9619" spans="1:22" x14ac:dyDescent="0.35">
      <c r="A9619" t="s">
        <v>9760</v>
      </c>
      <c r="B9619" s="1">
        <v>45297</v>
      </c>
      <c r="C9619" t="s">
        <v>71</v>
      </c>
      <c r="D9619" t="s">
        <v>99</v>
      </c>
      <c r="E9619">
        <v>197986962</v>
      </c>
      <c r="F9619" t="s">
        <v>127</v>
      </c>
      <c r="G9619" t="s">
        <v>29</v>
      </c>
      <c r="H9619" t="s">
        <v>30</v>
      </c>
      <c r="I9619" t="s">
        <v>31</v>
      </c>
      <c r="J9619" t="s">
        <v>62</v>
      </c>
      <c r="K9619">
        <v>4247.76</v>
      </c>
      <c r="L9619">
        <v>1037.98</v>
      </c>
      <c r="M9619" t="s">
        <v>62</v>
      </c>
      <c r="N9619">
        <v>0.24435938000263699</v>
      </c>
      <c r="O9619" t="s">
        <v>11351</v>
      </c>
      <c r="P9619" t="s">
        <v>11354</v>
      </c>
      <c r="R9619" t="s">
        <v>11353</v>
      </c>
      <c r="S9619">
        <f>IF(SalesData[[#This Row],[Return Status]]="Returned",1,0)</f>
        <v>0</v>
      </c>
      <c r="T9619">
        <v>2788.38</v>
      </c>
      <c r="U9619" s="2">
        <f>EOMONTH(SalesData[[#This Row],[Order Date]],0)</f>
        <v>45322</v>
      </c>
      <c r="V9619" s="9" t="str">
        <f>"Q"&amp;INT((MONTH(SalesData[[#This Row],[Order Date]])+2)/3)&amp;"-"&amp;YEAR(SalesData[[#This Row],[Order Date]])</f>
        <v>Q1-2024</v>
      </c>
    </row>
    <row r="9620" spans="1:22" x14ac:dyDescent="0.35">
      <c r="A9620" t="s">
        <v>9761</v>
      </c>
      <c r="B9620" s="1">
        <v>45311</v>
      </c>
      <c r="C9620" t="s">
        <v>87</v>
      </c>
      <c r="D9620" t="s">
        <v>27</v>
      </c>
      <c r="E9620">
        <v>2214167967</v>
      </c>
      <c r="F9620" t="s">
        <v>181</v>
      </c>
      <c r="G9620" t="s">
        <v>11371</v>
      </c>
      <c r="H9620" t="s">
        <v>55</v>
      </c>
      <c r="I9620" t="s">
        <v>31</v>
      </c>
      <c r="J9620" t="s">
        <v>19</v>
      </c>
      <c r="K9620">
        <v>4173.5</v>
      </c>
      <c r="L9620">
        <v>423.71</v>
      </c>
      <c r="M9620" t="s">
        <v>19</v>
      </c>
      <c r="N9620">
        <v>0.101523900802684</v>
      </c>
      <c r="O9620" t="s">
        <v>11351</v>
      </c>
      <c r="P9620" t="s">
        <v>11352</v>
      </c>
      <c r="R9620" t="s">
        <v>11353</v>
      </c>
      <c r="S9620">
        <f>IF(SalesData[[#This Row],[Return Status]]="Returned",1,0)</f>
        <v>0</v>
      </c>
      <c r="U9620" s="2">
        <f>EOMONTH(SalesData[[#This Row],[Order Date]],0)</f>
        <v>45322</v>
      </c>
      <c r="V9620" s="9" t="str">
        <f>"Q"&amp;INT((MONTH(SalesData[[#This Row],[Order Date]])+2)/3)&amp;"-"&amp;YEAR(SalesData[[#This Row],[Order Date]])</f>
        <v>Q1-2024</v>
      </c>
    </row>
    <row r="9621" spans="1:22" x14ac:dyDescent="0.35">
      <c r="A9621" t="s">
        <v>9762</v>
      </c>
      <c r="B9621" s="1">
        <v>45317</v>
      </c>
      <c r="C9621" t="s">
        <v>149</v>
      </c>
      <c r="D9621" t="s">
        <v>72</v>
      </c>
      <c r="E9621">
        <v>8036359783</v>
      </c>
      <c r="F9621" t="s">
        <v>28</v>
      </c>
      <c r="G9621" t="s">
        <v>29</v>
      </c>
      <c r="H9621" t="s">
        <v>30</v>
      </c>
      <c r="I9621" t="s">
        <v>31</v>
      </c>
      <c r="J9621" t="s">
        <v>65</v>
      </c>
      <c r="K9621">
        <v>4857.08</v>
      </c>
      <c r="L9621">
        <v>1423.47</v>
      </c>
      <c r="M9621" t="s">
        <v>65</v>
      </c>
      <c r="N9621">
        <v>0.29307114562658998</v>
      </c>
      <c r="O9621" t="s">
        <v>11351</v>
      </c>
      <c r="P9621" t="s">
        <v>11354</v>
      </c>
      <c r="R9621" t="s">
        <v>11353</v>
      </c>
      <c r="S9621">
        <f>IF(SalesData[[#This Row],[Return Status]]="Returned",1,0)</f>
        <v>0</v>
      </c>
      <c r="T9621">
        <v>2788.38</v>
      </c>
      <c r="U9621" s="2">
        <f>EOMONTH(SalesData[[#This Row],[Order Date]],0)</f>
        <v>45322</v>
      </c>
      <c r="V9621" s="9" t="str">
        <f>"Q"&amp;INT((MONTH(SalesData[[#This Row],[Order Date]])+2)/3)&amp;"-"&amp;YEAR(SalesData[[#This Row],[Order Date]])</f>
        <v>Q1-2024</v>
      </c>
    </row>
    <row r="9622" spans="1:22" x14ac:dyDescent="0.35">
      <c r="A9622" t="s">
        <v>9763</v>
      </c>
      <c r="B9622" s="1">
        <v>45298</v>
      </c>
      <c r="C9622" t="s">
        <v>77</v>
      </c>
      <c r="D9622" t="s">
        <v>145</v>
      </c>
      <c r="E9622">
        <v>9049073825</v>
      </c>
      <c r="F9622" t="s">
        <v>222</v>
      </c>
      <c r="G9622" t="s">
        <v>266</v>
      </c>
      <c r="H9622" t="s">
        <v>165</v>
      </c>
      <c r="I9622" t="s">
        <v>36</v>
      </c>
      <c r="J9622" t="s">
        <v>18</v>
      </c>
      <c r="K9622">
        <v>4942.45</v>
      </c>
      <c r="L9622">
        <v>854</v>
      </c>
      <c r="M9622" t="s">
        <v>19</v>
      </c>
      <c r="N9622">
        <v>0.17278879907738101</v>
      </c>
      <c r="O9622" t="s">
        <v>11351</v>
      </c>
      <c r="P9622" t="s">
        <v>11352</v>
      </c>
      <c r="R9622" t="s">
        <v>11353</v>
      </c>
      <c r="S9622">
        <f>IF(SalesData[[#This Row],[Return Status]]="Returned",1,0)</f>
        <v>0</v>
      </c>
      <c r="U9622" s="2">
        <f>EOMONTH(SalesData[[#This Row],[Order Date]],0)</f>
        <v>45322</v>
      </c>
      <c r="V9622" s="9" t="str">
        <f>"Q"&amp;INT((MONTH(SalesData[[#This Row],[Order Date]])+2)/3)&amp;"-"&amp;YEAR(SalesData[[#This Row],[Order Date]])</f>
        <v>Q1-2024</v>
      </c>
    </row>
    <row r="9623" spans="1:22" x14ac:dyDescent="0.35">
      <c r="A9623" t="s">
        <v>9764</v>
      </c>
      <c r="B9623" s="1">
        <v>45296</v>
      </c>
      <c r="C9623" t="s">
        <v>26</v>
      </c>
      <c r="D9623" t="s">
        <v>145</v>
      </c>
      <c r="E9623">
        <v>8970627637</v>
      </c>
      <c r="F9623" t="s">
        <v>64</v>
      </c>
      <c r="G9623" t="s">
        <v>15</v>
      </c>
      <c r="H9623" t="s">
        <v>16</v>
      </c>
      <c r="I9623" t="s">
        <v>17</v>
      </c>
      <c r="J9623" t="s">
        <v>19</v>
      </c>
      <c r="K9623">
        <v>478.87</v>
      </c>
      <c r="L9623">
        <v>56.46</v>
      </c>
      <c r="M9623" t="s">
        <v>19</v>
      </c>
      <c r="N9623">
        <v>0.11790256228203901</v>
      </c>
      <c r="O9623" t="s">
        <v>11361</v>
      </c>
      <c r="P9623" t="s">
        <v>11352</v>
      </c>
      <c r="R9623" t="s">
        <v>11353</v>
      </c>
      <c r="S9623">
        <f>IF(SalesData[[#This Row],[Return Status]]="Returned",1,0)</f>
        <v>0</v>
      </c>
      <c r="T9623">
        <v>2085.91</v>
      </c>
      <c r="U9623" s="2">
        <f>EOMONTH(SalesData[[#This Row],[Order Date]],0)</f>
        <v>45322</v>
      </c>
      <c r="V9623" s="9" t="str">
        <f>"Q"&amp;INT((MONTH(SalesData[[#This Row],[Order Date]])+2)/3)&amp;"-"&amp;YEAR(SalesData[[#This Row],[Order Date]])</f>
        <v>Q1-2024</v>
      </c>
    </row>
    <row r="9624" spans="1:22" x14ac:dyDescent="0.35">
      <c r="A9624" t="s">
        <v>9765</v>
      </c>
      <c r="B9624" s="1">
        <v>45306</v>
      </c>
      <c r="C9624" t="s">
        <v>124</v>
      </c>
      <c r="D9624" t="s">
        <v>13</v>
      </c>
      <c r="E9624">
        <v>8762332614</v>
      </c>
      <c r="F9624" t="s">
        <v>159</v>
      </c>
      <c r="G9624" t="s">
        <v>11375</v>
      </c>
      <c r="H9624" t="s">
        <v>85</v>
      </c>
      <c r="I9624" t="s">
        <v>31</v>
      </c>
      <c r="J9624" t="s">
        <v>65</v>
      </c>
      <c r="K9624">
        <v>1124.74</v>
      </c>
      <c r="L9624">
        <v>42.55</v>
      </c>
      <c r="M9624" t="s">
        <v>65</v>
      </c>
      <c r="N9624">
        <v>3.7830965378665302E-2</v>
      </c>
      <c r="O9624" t="s">
        <v>11351</v>
      </c>
      <c r="P9624" t="s">
        <v>11356</v>
      </c>
      <c r="R9624" t="s">
        <v>11353</v>
      </c>
      <c r="S9624">
        <f>IF(SalesData[[#This Row],[Return Status]]="Returned",1,0)</f>
        <v>0</v>
      </c>
      <c r="U9624" s="2">
        <f>EOMONTH(SalesData[[#This Row],[Order Date]],0)</f>
        <v>45322</v>
      </c>
      <c r="V9624" s="9" t="str">
        <f>"Q"&amp;INT((MONTH(SalesData[[#This Row],[Order Date]])+2)/3)&amp;"-"&amp;YEAR(SalesData[[#This Row],[Order Date]])</f>
        <v>Q1-2024</v>
      </c>
    </row>
    <row r="9625" spans="1:22" x14ac:dyDescent="0.35">
      <c r="A9625" t="s">
        <v>9766</v>
      </c>
      <c r="B9625" s="1">
        <v>45319</v>
      </c>
      <c r="C9625" t="s">
        <v>325</v>
      </c>
      <c r="D9625" t="s">
        <v>80</v>
      </c>
      <c r="E9625">
        <v>9763967481</v>
      </c>
      <c r="F9625" t="s">
        <v>33</v>
      </c>
      <c r="G9625" t="s">
        <v>34</v>
      </c>
      <c r="H9625" t="s">
        <v>35</v>
      </c>
      <c r="I9625" t="s">
        <v>36</v>
      </c>
      <c r="J9625" t="s">
        <v>62</v>
      </c>
      <c r="K9625">
        <v>155.46</v>
      </c>
      <c r="L9625">
        <v>46.11</v>
      </c>
      <c r="M9625" t="s">
        <v>62</v>
      </c>
      <c r="N9625">
        <v>0.29660362794287898</v>
      </c>
      <c r="O9625" t="s">
        <v>11361</v>
      </c>
      <c r="P9625" t="s">
        <v>11354</v>
      </c>
      <c r="R9625" t="s">
        <v>11353</v>
      </c>
      <c r="S9625">
        <f>IF(SalesData[[#This Row],[Return Status]]="Returned",1,0)</f>
        <v>0</v>
      </c>
      <c r="U9625" s="2">
        <f>EOMONTH(SalesData[[#This Row],[Order Date]],0)</f>
        <v>45322</v>
      </c>
      <c r="V9625" s="9" t="str">
        <f>"Q"&amp;INT((MONTH(SalesData[[#This Row],[Order Date]])+2)/3)&amp;"-"&amp;YEAR(SalesData[[#This Row],[Order Date]])</f>
        <v>Q1-2024</v>
      </c>
    </row>
    <row r="9626" spans="1:22" x14ac:dyDescent="0.35">
      <c r="A9626" t="s">
        <v>9767</v>
      </c>
      <c r="B9626" s="1">
        <v>45321</v>
      </c>
      <c r="C9626" t="s">
        <v>325</v>
      </c>
      <c r="D9626" t="s">
        <v>46</v>
      </c>
      <c r="E9626">
        <v>5282950597</v>
      </c>
      <c r="F9626" t="s">
        <v>410</v>
      </c>
      <c r="G9626" t="s">
        <v>1013</v>
      </c>
      <c r="H9626" t="s">
        <v>30</v>
      </c>
      <c r="I9626" t="s">
        <v>31</v>
      </c>
      <c r="J9626" t="s">
        <v>62</v>
      </c>
      <c r="K9626">
        <v>3640.28</v>
      </c>
      <c r="L9626">
        <v>502.58</v>
      </c>
      <c r="M9626" t="s">
        <v>62</v>
      </c>
      <c r="N9626">
        <v>0.13806080850923599</v>
      </c>
      <c r="O9626" t="s">
        <v>11351</v>
      </c>
      <c r="P9626" t="s">
        <v>11352</v>
      </c>
      <c r="R9626" t="s">
        <v>11353</v>
      </c>
      <c r="S9626">
        <f>IF(SalesData[[#This Row],[Return Status]]="Returned",1,0)</f>
        <v>0</v>
      </c>
      <c r="U9626" s="2">
        <f>EOMONTH(SalesData[[#This Row],[Order Date]],0)</f>
        <v>45322</v>
      </c>
      <c r="V9626" s="9" t="str">
        <f>"Q"&amp;INT((MONTH(SalesData[[#This Row],[Order Date]])+2)/3)&amp;"-"&amp;YEAR(SalesData[[#This Row],[Order Date]])</f>
        <v>Q1-2024</v>
      </c>
    </row>
    <row r="9627" spans="1:22" x14ac:dyDescent="0.35">
      <c r="A9627" t="s">
        <v>9768</v>
      </c>
      <c r="B9627" s="1">
        <v>45312</v>
      </c>
      <c r="C9627" t="s">
        <v>325</v>
      </c>
      <c r="D9627" t="s">
        <v>39</v>
      </c>
      <c r="E9627">
        <v>5176372591</v>
      </c>
      <c r="F9627" t="s">
        <v>109</v>
      </c>
      <c r="G9627" t="s">
        <v>59</v>
      </c>
      <c r="H9627" t="s">
        <v>11357</v>
      </c>
      <c r="I9627" t="s">
        <v>31</v>
      </c>
      <c r="J9627" t="s">
        <v>19</v>
      </c>
      <c r="K9627">
        <v>1381.29</v>
      </c>
      <c r="L9627">
        <v>353.96</v>
      </c>
      <c r="M9627" t="s">
        <v>19</v>
      </c>
      <c r="N9627">
        <v>0.25625321257664901</v>
      </c>
      <c r="O9627" t="s">
        <v>11351</v>
      </c>
      <c r="P9627" t="s">
        <v>11354</v>
      </c>
      <c r="R9627" t="s">
        <v>11353</v>
      </c>
      <c r="S9627">
        <f>IF(SalesData[[#This Row],[Return Status]]="Returned",1,0)</f>
        <v>0</v>
      </c>
      <c r="T9627">
        <v>2183.56</v>
      </c>
      <c r="U9627" s="2">
        <f>EOMONTH(SalesData[[#This Row],[Order Date]],0)</f>
        <v>45322</v>
      </c>
      <c r="V9627" s="9" t="str">
        <f>"Q"&amp;INT((MONTH(SalesData[[#This Row],[Order Date]])+2)/3)&amp;"-"&amp;YEAR(SalesData[[#This Row],[Order Date]])</f>
        <v>Q1-2024</v>
      </c>
    </row>
    <row r="9628" spans="1:22" x14ac:dyDescent="0.35">
      <c r="A9628" t="s">
        <v>9769</v>
      </c>
      <c r="B9628" s="1">
        <v>45301</v>
      </c>
      <c r="C9628" t="s">
        <v>92</v>
      </c>
      <c r="D9628" t="s">
        <v>145</v>
      </c>
      <c r="E9628">
        <v>8960733645</v>
      </c>
      <c r="F9628" t="s">
        <v>22</v>
      </c>
      <c r="G9628" t="s">
        <v>23</v>
      </c>
      <c r="H9628" t="s">
        <v>24</v>
      </c>
      <c r="I9628" t="s">
        <v>17</v>
      </c>
      <c r="J9628" t="s">
        <v>62</v>
      </c>
      <c r="K9628">
        <v>912.48</v>
      </c>
      <c r="L9628">
        <v>228.87</v>
      </c>
      <c r="M9628" t="s">
        <v>62</v>
      </c>
      <c r="N9628">
        <v>0.25082193582325102</v>
      </c>
      <c r="O9628" t="s">
        <v>11355</v>
      </c>
      <c r="P9628" t="s">
        <v>11354</v>
      </c>
      <c r="Q9628" t="s">
        <v>11363</v>
      </c>
      <c r="R9628" t="s">
        <v>11360</v>
      </c>
      <c r="S9628">
        <f>IF(SalesData[[#This Row],[Return Status]]="Returned",1,0)</f>
        <v>1</v>
      </c>
      <c r="T9628">
        <v>2821.33</v>
      </c>
      <c r="U9628" s="2">
        <f>EOMONTH(SalesData[[#This Row],[Order Date]],0)</f>
        <v>45322</v>
      </c>
      <c r="V9628" s="9" t="str">
        <f>"Q"&amp;INT((MONTH(SalesData[[#This Row],[Order Date]])+2)/3)&amp;"-"&amp;YEAR(SalesData[[#This Row],[Order Date]])</f>
        <v>Q1-2024</v>
      </c>
    </row>
    <row r="9629" spans="1:22" x14ac:dyDescent="0.35">
      <c r="A9629" t="s">
        <v>9770</v>
      </c>
      <c r="B9629" s="1">
        <v>45292</v>
      </c>
      <c r="C9629" t="s">
        <v>325</v>
      </c>
      <c r="D9629" t="s">
        <v>145</v>
      </c>
      <c r="E9629">
        <v>6149623090</v>
      </c>
      <c r="F9629" t="s">
        <v>357</v>
      </c>
      <c r="G9629" t="s">
        <v>164</v>
      </c>
      <c r="H9629" t="s">
        <v>165</v>
      </c>
      <c r="I9629" t="s">
        <v>36</v>
      </c>
      <c r="J9629" t="s">
        <v>18</v>
      </c>
      <c r="K9629">
        <v>1040.29</v>
      </c>
      <c r="L9629">
        <v>220.93</v>
      </c>
      <c r="M9629" t="s">
        <v>19</v>
      </c>
      <c r="N9629">
        <v>0.21237347278162799</v>
      </c>
      <c r="O9629" t="s">
        <v>11351</v>
      </c>
      <c r="P9629" t="s">
        <v>11354</v>
      </c>
      <c r="R9629" t="s">
        <v>11353</v>
      </c>
      <c r="S9629">
        <f>IF(SalesData[[#This Row],[Return Status]]="Returned",1,0)</f>
        <v>0</v>
      </c>
      <c r="U9629" s="2">
        <f>EOMONTH(SalesData[[#This Row],[Order Date]],0)</f>
        <v>45322</v>
      </c>
      <c r="V9629" s="9" t="str">
        <f>"Q"&amp;INT((MONTH(SalesData[[#This Row],[Order Date]])+2)/3)&amp;"-"&amp;YEAR(SalesData[[#This Row],[Order Date]])</f>
        <v>Q1-2024</v>
      </c>
    </row>
    <row r="9630" spans="1:22" x14ac:dyDescent="0.35">
      <c r="A9630" t="s">
        <v>9771</v>
      </c>
      <c r="B9630" s="1">
        <v>45321</v>
      </c>
      <c r="C9630" t="s">
        <v>49</v>
      </c>
      <c r="D9630" t="s">
        <v>27</v>
      </c>
      <c r="E9630">
        <v>3349122391</v>
      </c>
      <c r="F9630" t="s">
        <v>357</v>
      </c>
      <c r="G9630" t="s">
        <v>266</v>
      </c>
      <c r="H9630" t="s">
        <v>165</v>
      </c>
      <c r="I9630" t="s">
        <v>36</v>
      </c>
      <c r="J9630" t="s">
        <v>62</v>
      </c>
      <c r="K9630">
        <v>2307.0100000000002</v>
      </c>
      <c r="L9630">
        <v>198.34</v>
      </c>
      <c r="M9630" t="s">
        <v>62</v>
      </c>
      <c r="N9630">
        <v>8.5972752610521799E-2</v>
      </c>
      <c r="O9630" t="s">
        <v>11351</v>
      </c>
      <c r="P9630" t="s">
        <v>11356</v>
      </c>
      <c r="R9630" t="s">
        <v>11353</v>
      </c>
      <c r="S9630">
        <f>IF(SalesData[[#This Row],[Return Status]]="Returned",1,0)</f>
        <v>0</v>
      </c>
      <c r="U9630" s="2">
        <f>EOMONTH(SalesData[[#This Row],[Order Date]],0)</f>
        <v>45322</v>
      </c>
      <c r="V9630" s="9" t="str">
        <f>"Q"&amp;INT((MONTH(SalesData[[#This Row],[Order Date]])+2)/3)&amp;"-"&amp;YEAR(SalesData[[#This Row],[Order Date]])</f>
        <v>Q1-2024</v>
      </c>
    </row>
    <row r="9631" spans="1:22" x14ac:dyDescent="0.35">
      <c r="A9631" t="s">
        <v>9772</v>
      </c>
      <c r="B9631" s="1">
        <v>45318</v>
      </c>
      <c r="C9631" t="s">
        <v>132</v>
      </c>
      <c r="D9631" t="s">
        <v>99</v>
      </c>
      <c r="E9631">
        <v>4484863983</v>
      </c>
      <c r="F9631" t="s">
        <v>95</v>
      </c>
      <c r="G9631" t="s">
        <v>59</v>
      </c>
      <c r="H9631" t="s">
        <v>60</v>
      </c>
      <c r="I9631" t="s">
        <v>31</v>
      </c>
      <c r="J9631" t="s">
        <v>62</v>
      </c>
      <c r="K9631">
        <v>573.82000000000005</v>
      </c>
      <c r="L9631">
        <v>96.54</v>
      </c>
      <c r="M9631" t="s">
        <v>62</v>
      </c>
      <c r="N9631">
        <v>0.16824091178418299</v>
      </c>
      <c r="O9631" t="s">
        <v>11355</v>
      </c>
      <c r="P9631" t="s">
        <v>11352</v>
      </c>
      <c r="Q9631" t="s">
        <v>11365</v>
      </c>
      <c r="R9631" t="s">
        <v>11360</v>
      </c>
      <c r="S9631">
        <f>IF(SalesData[[#This Row],[Return Status]]="Returned",1,0)</f>
        <v>1</v>
      </c>
      <c r="T9631">
        <v>2183.56</v>
      </c>
      <c r="U9631" s="2">
        <f>EOMONTH(SalesData[[#This Row],[Order Date]],0)</f>
        <v>45322</v>
      </c>
      <c r="V9631" s="9" t="str">
        <f>"Q"&amp;INT((MONTH(SalesData[[#This Row],[Order Date]])+2)/3)&amp;"-"&amp;YEAR(SalesData[[#This Row],[Order Date]])</f>
        <v>Q1-2024</v>
      </c>
    </row>
    <row r="9632" spans="1:22" x14ac:dyDescent="0.35">
      <c r="A9632" t="s">
        <v>9773</v>
      </c>
      <c r="B9632" s="1">
        <v>45319</v>
      </c>
      <c r="C9632" t="s">
        <v>205</v>
      </c>
      <c r="D9632" t="s">
        <v>27</v>
      </c>
      <c r="E9632">
        <v>8093570140</v>
      </c>
      <c r="F9632" t="s">
        <v>68</v>
      </c>
      <c r="G9632" t="s">
        <v>69</v>
      </c>
      <c r="H9632" t="s">
        <v>11357</v>
      </c>
      <c r="I9632" t="s">
        <v>31</v>
      </c>
      <c r="J9632" t="s">
        <v>65</v>
      </c>
      <c r="K9632">
        <v>1204.92</v>
      </c>
      <c r="L9632">
        <v>245.82</v>
      </c>
      <c r="M9632" t="s">
        <v>65</v>
      </c>
      <c r="N9632">
        <v>0.204013544467682</v>
      </c>
      <c r="O9632" t="s">
        <v>11351</v>
      </c>
      <c r="P9632" t="s">
        <v>11354</v>
      </c>
      <c r="R9632" t="s">
        <v>11353</v>
      </c>
      <c r="S9632">
        <f>IF(SalesData[[#This Row],[Return Status]]="Returned",1,0)</f>
        <v>0</v>
      </c>
      <c r="T9632">
        <v>2081.52</v>
      </c>
      <c r="U9632" s="2">
        <f>EOMONTH(SalesData[[#This Row],[Order Date]],0)</f>
        <v>45322</v>
      </c>
      <c r="V9632" s="9" t="str">
        <f>"Q"&amp;INT((MONTH(SalesData[[#This Row],[Order Date]])+2)/3)&amp;"-"&amp;YEAR(SalesData[[#This Row],[Order Date]])</f>
        <v>Q1-2024</v>
      </c>
    </row>
    <row r="9633" spans="1:22" x14ac:dyDescent="0.35">
      <c r="A9633" t="s">
        <v>9774</v>
      </c>
      <c r="B9633" s="1">
        <v>45306</v>
      </c>
      <c r="C9633" t="s">
        <v>176</v>
      </c>
      <c r="D9633" t="s">
        <v>72</v>
      </c>
      <c r="E9633">
        <v>6844515433</v>
      </c>
      <c r="F9633" t="s">
        <v>387</v>
      </c>
      <c r="G9633" t="s">
        <v>89</v>
      </c>
      <c r="H9633" t="s">
        <v>90</v>
      </c>
      <c r="I9633" t="s">
        <v>31</v>
      </c>
      <c r="J9633" t="s">
        <v>19</v>
      </c>
      <c r="K9633">
        <v>1961.38</v>
      </c>
      <c r="L9633">
        <v>165.18</v>
      </c>
      <c r="M9633" t="s">
        <v>19</v>
      </c>
      <c r="N9633">
        <v>8.42162151138484E-2</v>
      </c>
      <c r="O9633" t="s">
        <v>11351</v>
      </c>
      <c r="P9633" t="s">
        <v>11356</v>
      </c>
      <c r="R9633" t="s">
        <v>11353</v>
      </c>
      <c r="S9633">
        <f>IF(SalesData[[#This Row],[Return Status]]="Returned",1,0)</f>
        <v>0</v>
      </c>
      <c r="T9633">
        <v>207.68</v>
      </c>
      <c r="U9633" s="2">
        <f>EOMONTH(SalesData[[#This Row],[Order Date]],0)</f>
        <v>45322</v>
      </c>
      <c r="V9633" s="9" t="str">
        <f>"Q"&amp;INT((MONTH(SalesData[[#This Row],[Order Date]])+2)/3)&amp;"-"&amp;YEAR(SalesData[[#This Row],[Order Date]])</f>
        <v>Q1-2024</v>
      </c>
    </row>
    <row r="9634" spans="1:22" x14ac:dyDescent="0.35">
      <c r="A9634" t="s">
        <v>9775</v>
      </c>
      <c r="B9634" s="1">
        <v>45302</v>
      </c>
      <c r="C9634" t="s">
        <v>188</v>
      </c>
      <c r="D9634" t="s">
        <v>80</v>
      </c>
      <c r="E9634">
        <v>1150733372</v>
      </c>
      <c r="F9634" t="s">
        <v>109</v>
      </c>
      <c r="G9634" t="s">
        <v>59</v>
      </c>
      <c r="H9634" t="s">
        <v>11357</v>
      </c>
      <c r="I9634" t="s">
        <v>31</v>
      </c>
      <c r="J9634" t="s">
        <v>61</v>
      </c>
      <c r="K9634">
        <v>3295.43</v>
      </c>
      <c r="L9634">
        <v>546.61</v>
      </c>
      <c r="M9634" t="s">
        <v>62</v>
      </c>
      <c r="N9634">
        <v>0.16586909750776099</v>
      </c>
      <c r="O9634" t="s">
        <v>11351</v>
      </c>
      <c r="P9634" t="s">
        <v>11352</v>
      </c>
      <c r="R9634" t="s">
        <v>11353</v>
      </c>
      <c r="S9634">
        <f>IF(SalesData[[#This Row],[Return Status]]="Returned",1,0)</f>
        <v>0</v>
      </c>
      <c r="T9634">
        <v>2183.56</v>
      </c>
      <c r="U9634" s="2">
        <f>EOMONTH(SalesData[[#This Row],[Order Date]],0)</f>
        <v>45322</v>
      </c>
      <c r="V9634" s="9" t="str">
        <f>"Q"&amp;INT((MONTH(SalesData[[#This Row],[Order Date]])+2)/3)&amp;"-"&amp;YEAR(SalesData[[#This Row],[Order Date]])</f>
        <v>Q1-2024</v>
      </c>
    </row>
    <row r="9635" spans="1:22" x14ac:dyDescent="0.35">
      <c r="A9635" t="s">
        <v>9776</v>
      </c>
      <c r="B9635" s="1">
        <v>45311</v>
      </c>
      <c r="C9635" t="s">
        <v>113</v>
      </c>
      <c r="D9635" t="s">
        <v>46</v>
      </c>
      <c r="E9635">
        <v>6607491847</v>
      </c>
      <c r="F9635" t="s">
        <v>159</v>
      </c>
      <c r="G9635" t="s">
        <v>251</v>
      </c>
      <c r="H9635" t="s">
        <v>85</v>
      </c>
      <c r="I9635" t="s">
        <v>31</v>
      </c>
      <c r="J9635" t="s">
        <v>62</v>
      </c>
      <c r="K9635">
        <v>3950.6</v>
      </c>
      <c r="L9635">
        <v>485.59</v>
      </c>
      <c r="M9635" t="s">
        <v>62</v>
      </c>
      <c r="N9635">
        <v>0.122915506505341</v>
      </c>
      <c r="O9635" t="s">
        <v>11351</v>
      </c>
      <c r="P9635" t="s">
        <v>11352</v>
      </c>
      <c r="R9635" t="s">
        <v>11353</v>
      </c>
      <c r="S9635">
        <f>IF(SalesData[[#This Row],[Return Status]]="Returned",1,0)</f>
        <v>0</v>
      </c>
      <c r="U9635" s="2">
        <f>EOMONTH(SalesData[[#This Row],[Order Date]],0)</f>
        <v>45322</v>
      </c>
      <c r="V9635" s="9" t="str">
        <f>"Q"&amp;INT((MONTH(SalesData[[#This Row],[Order Date]])+2)/3)&amp;"-"&amp;YEAR(SalesData[[#This Row],[Order Date]])</f>
        <v>Q1-2024</v>
      </c>
    </row>
    <row r="9636" spans="1:22" x14ac:dyDescent="0.35">
      <c r="A9636" t="s">
        <v>9777</v>
      </c>
      <c r="B9636" s="1">
        <v>45309</v>
      </c>
      <c r="C9636" t="s">
        <v>49</v>
      </c>
      <c r="D9636" t="s">
        <v>39</v>
      </c>
      <c r="E9636">
        <v>6041668765</v>
      </c>
      <c r="F9636" t="s">
        <v>33</v>
      </c>
      <c r="G9636" t="s">
        <v>34</v>
      </c>
      <c r="H9636" t="s">
        <v>35</v>
      </c>
      <c r="I9636" t="s">
        <v>36</v>
      </c>
      <c r="J9636" t="s">
        <v>43</v>
      </c>
      <c r="K9636">
        <v>3386.57</v>
      </c>
      <c r="L9636">
        <v>105.17</v>
      </c>
      <c r="M9636" t="s">
        <v>43</v>
      </c>
      <c r="N9636">
        <v>3.1055020271247898E-2</v>
      </c>
      <c r="O9636" t="s">
        <v>11351</v>
      </c>
      <c r="P9636" t="s">
        <v>11356</v>
      </c>
      <c r="R9636" t="s">
        <v>11353</v>
      </c>
      <c r="S9636">
        <f>IF(SalesData[[#This Row],[Return Status]]="Returned",1,0)</f>
        <v>0</v>
      </c>
      <c r="U9636" s="2">
        <f>EOMONTH(SalesData[[#This Row],[Order Date]],0)</f>
        <v>45322</v>
      </c>
      <c r="V9636" s="9" t="str">
        <f>"Q"&amp;INT((MONTH(SalesData[[#This Row],[Order Date]])+2)/3)&amp;"-"&amp;YEAR(SalesData[[#This Row],[Order Date]])</f>
        <v>Q1-2024</v>
      </c>
    </row>
    <row r="9637" spans="1:22" x14ac:dyDescent="0.35">
      <c r="A9637" t="s">
        <v>9778</v>
      </c>
      <c r="B9637" s="1">
        <v>45301</v>
      </c>
      <c r="C9637" t="s">
        <v>106</v>
      </c>
      <c r="D9637" t="s">
        <v>145</v>
      </c>
      <c r="E9637">
        <v>9813232006</v>
      </c>
      <c r="F9637" t="s">
        <v>168</v>
      </c>
      <c r="G9637" t="s">
        <v>54</v>
      </c>
      <c r="H9637" t="s">
        <v>55</v>
      </c>
      <c r="I9637" t="s">
        <v>31</v>
      </c>
      <c r="J9637" t="s">
        <v>61</v>
      </c>
      <c r="K9637">
        <v>456.31</v>
      </c>
      <c r="L9637">
        <v>52.82</v>
      </c>
      <c r="M9637" t="s">
        <v>62</v>
      </c>
      <c r="N9637">
        <v>0.115754640485635</v>
      </c>
      <c r="O9637" t="s">
        <v>11361</v>
      </c>
      <c r="P9637" t="s">
        <v>11352</v>
      </c>
      <c r="R9637" t="s">
        <v>11353</v>
      </c>
      <c r="S9637">
        <f>IF(SalesData[[#This Row],[Return Status]]="Returned",1,0)</f>
        <v>0</v>
      </c>
      <c r="U9637" s="2">
        <f>EOMONTH(SalesData[[#This Row],[Order Date]],0)</f>
        <v>45322</v>
      </c>
      <c r="V9637" s="9" t="str">
        <f>"Q"&amp;INT((MONTH(SalesData[[#This Row],[Order Date]])+2)/3)&amp;"-"&amp;YEAR(SalesData[[#This Row],[Order Date]])</f>
        <v>Q1-2024</v>
      </c>
    </row>
    <row r="9638" spans="1:22" x14ac:dyDescent="0.35">
      <c r="A9638" t="s">
        <v>9779</v>
      </c>
      <c r="B9638" s="1">
        <v>45300</v>
      </c>
      <c r="C9638" t="s">
        <v>176</v>
      </c>
      <c r="D9638" t="s">
        <v>27</v>
      </c>
      <c r="E9638">
        <v>1830586189</v>
      </c>
      <c r="F9638" t="s">
        <v>47</v>
      </c>
      <c r="G9638" t="s">
        <v>23</v>
      </c>
      <c r="H9638" t="s">
        <v>24</v>
      </c>
      <c r="I9638" t="s">
        <v>17</v>
      </c>
      <c r="J9638" t="s">
        <v>18</v>
      </c>
      <c r="K9638">
        <v>4785.3900000000003</v>
      </c>
      <c r="L9638">
        <v>857.03</v>
      </c>
      <c r="M9638" t="s">
        <v>19</v>
      </c>
      <c r="N9638">
        <v>0.17909303108001601</v>
      </c>
      <c r="O9638" t="s">
        <v>11351</v>
      </c>
      <c r="P9638" t="s">
        <v>11352</v>
      </c>
      <c r="R9638" t="s">
        <v>11353</v>
      </c>
      <c r="S9638">
        <f>IF(SalesData[[#This Row],[Return Status]]="Returned",1,0)</f>
        <v>0</v>
      </c>
      <c r="T9638">
        <v>2821.33</v>
      </c>
      <c r="U9638" s="2">
        <f>EOMONTH(SalesData[[#This Row],[Order Date]],0)</f>
        <v>45322</v>
      </c>
      <c r="V9638" s="9" t="str">
        <f>"Q"&amp;INT((MONTH(SalesData[[#This Row],[Order Date]])+2)/3)&amp;"-"&amp;YEAR(SalesData[[#This Row],[Order Date]])</f>
        <v>Q1-2024</v>
      </c>
    </row>
    <row r="9639" spans="1:22" x14ac:dyDescent="0.35">
      <c r="A9639" t="s">
        <v>9780</v>
      </c>
      <c r="B9639" s="1">
        <v>45309</v>
      </c>
      <c r="C9639" t="s">
        <v>49</v>
      </c>
      <c r="D9639" t="s">
        <v>99</v>
      </c>
      <c r="E9639">
        <v>9640937074</v>
      </c>
      <c r="F9639" t="s">
        <v>100</v>
      </c>
      <c r="G9639" t="s">
        <v>11382</v>
      </c>
      <c r="H9639" t="s">
        <v>35</v>
      </c>
      <c r="I9639" t="s">
        <v>36</v>
      </c>
      <c r="J9639" t="s">
        <v>19</v>
      </c>
      <c r="K9639">
        <v>4599.9799999999996</v>
      </c>
      <c r="L9639">
        <v>405.15</v>
      </c>
      <c r="M9639" t="s">
        <v>19</v>
      </c>
      <c r="N9639">
        <v>8.80764698976952E-2</v>
      </c>
      <c r="O9639" t="s">
        <v>11351</v>
      </c>
      <c r="P9639" t="s">
        <v>11356</v>
      </c>
      <c r="R9639" t="s">
        <v>11353</v>
      </c>
      <c r="S9639">
        <f>IF(SalesData[[#This Row],[Return Status]]="Returned",1,0)</f>
        <v>0</v>
      </c>
      <c r="U9639" s="2">
        <f>EOMONTH(SalesData[[#This Row],[Order Date]],0)</f>
        <v>45322</v>
      </c>
      <c r="V9639" s="9" t="str">
        <f>"Q"&amp;INT((MONTH(SalesData[[#This Row],[Order Date]])+2)/3)&amp;"-"&amp;YEAR(SalesData[[#This Row],[Order Date]])</f>
        <v>Q1-2024</v>
      </c>
    </row>
    <row r="9640" spans="1:22" x14ac:dyDescent="0.35">
      <c r="A9640" t="s">
        <v>9781</v>
      </c>
      <c r="B9640" s="1">
        <v>45315</v>
      </c>
      <c r="C9640" t="s">
        <v>97</v>
      </c>
      <c r="D9640" t="s">
        <v>80</v>
      </c>
      <c r="E9640">
        <v>6691014631</v>
      </c>
      <c r="F9640" t="s">
        <v>238</v>
      </c>
      <c r="G9640" t="s">
        <v>74</v>
      </c>
      <c r="H9640" t="s">
        <v>75</v>
      </c>
      <c r="I9640" t="s">
        <v>36</v>
      </c>
      <c r="J9640" t="s">
        <v>18</v>
      </c>
      <c r="K9640">
        <v>2933.71</v>
      </c>
      <c r="L9640">
        <v>137.27000000000001</v>
      </c>
      <c r="M9640" t="s">
        <v>19</v>
      </c>
      <c r="N9640">
        <v>4.6790582572919598E-2</v>
      </c>
      <c r="O9640" t="s">
        <v>11351</v>
      </c>
      <c r="P9640" t="s">
        <v>11356</v>
      </c>
      <c r="R9640" t="s">
        <v>11353</v>
      </c>
      <c r="S9640">
        <f>IF(SalesData[[#This Row],[Return Status]]="Returned",1,0)</f>
        <v>0</v>
      </c>
      <c r="T9640">
        <v>2420.2800000000002</v>
      </c>
      <c r="U9640" s="2">
        <f>EOMONTH(SalesData[[#This Row],[Order Date]],0)</f>
        <v>45322</v>
      </c>
      <c r="V9640" s="9" t="str">
        <f>"Q"&amp;INT((MONTH(SalesData[[#This Row],[Order Date]])+2)/3)&amp;"-"&amp;YEAR(SalesData[[#This Row],[Order Date]])</f>
        <v>Q1-2024</v>
      </c>
    </row>
    <row r="9641" spans="1:22" x14ac:dyDescent="0.35">
      <c r="A9641" t="s">
        <v>9782</v>
      </c>
      <c r="B9641" s="1">
        <v>45321</v>
      </c>
      <c r="C9641" t="s">
        <v>124</v>
      </c>
      <c r="D9641" t="s">
        <v>145</v>
      </c>
      <c r="E9641">
        <v>7620105011</v>
      </c>
      <c r="F9641" t="s">
        <v>137</v>
      </c>
      <c r="G9641" t="s">
        <v>34</v>
      </c>
      <c r="H9641" t="s">
        <v>35</v>
      </c>
      <c r="I9641" t="s">
        <v>36</v>
      </c>
      <c r="J9641" t="s">
        <v>18</v>
      </c>
      <c r="K9641">
        <v>3714.68</v>
      </c>
      <c r="L9641">
        <v>783.84</v>
      </c>
      <c r="M9641" t="s">
        <v>19</v>
      </c>
      <c r="N9641">
        <v>0.21101144647722</v>
      </c>
      <c r="O9641" t="s">
        <v>11351</v>
      </c>
      <c r="P9641" t="s">
        <v>11354</v>
      </c>
      <c r="R9641" t="s">
        <v>11353</v>
      </c>
      <c r="S9641">
        <f>IF(SalesData[[#This Row],[Return Status]]="Returned",1,0)</f>
        <v>0</v>
      </c>
      <c r="U9641" s="2">
        <f>EOMONTH(SalesData[[#This Row],[Order Date]],0)</f>
        <v>45322</v>
      </c>
      <c r="V9641" s="9" t="str">
        <f>"Q"&amp;INT((MONTH(SalesData[[#This Row],[Order Date]])+2)/3)&amp;"-"&amp;YEAR(SalesData[[#This Row],[Order Date]])</f>
        <v>Q1-2024</v>
      </c>
    </row>
    <row r="9642" spans="1:22" x14ac:dyDescent="0.35">
      <c r="A9642" t="s">
        <v>9783</v>
      </c>
      <c r="B9642" s="1">
        <v>45310</v>
      </c>
      <c r="C9642" t="s">
        <v>67</v>
      </c>
      <c r="D9642" t="s">
        <v>46</v>
      </c>
      <c r="E9642">
        <v>8593217041</v>
      </c>
      <c r="F9642" t="s">
        <v>81</v>
      </c>
      <c r="G9642" t="s">
        <v>74</v>
      </c>
      <c r="H9642" t="s">
        <v>75</v>
      </c>
      <c r="I9642" t="s">
        <v>36</v>
      </c>
      <c r="J9642" t="s">
        <v>62</v>
      </c>
      <c r="K9642">
        <v>3709.44</v>
      </c>
      <c r="L9642">
        <v>338.72</v>
      </c>
      <c r="M9642" t="s">
        <v>62</v>
      </c>
      <c r="N9642">
        <v>9.1312974465148397E-2</v>
      </c>
      <c r="O9642" t="s">
        <v>11351</v>
      </c>
      <c r="P9642" t="s">
        <v>11356</v>
      </c>
      <c r="R9642" t="s">
        <v>11353</v>
      </c>
      <c r="S9642">
        <f>IF(SalesData[[#This Row],[Return Status]]="Returned",1,0)</f>
        <v>0</v>
      </c>
      <c r="T9642">
        <v>2420.2800000000002</v>
      </c>
      <c r="U9642" s="2">
        <f>EOMONTH(SalesData[[#This Row],[Order Date]],0)</f>
        <v>45322</v>
      </c>
      <c r="V9642" s="9" t="str">
        <f>"Q"&amp;INT((MONTH(SalesData[[#This Row],[Order Date]])+2)/3)&amp;"-"&amp;YEAR(SalesData[[#This Row],[Order Date]])</f>
        <v>Q1-2024</v>
      </c>
    </row>
    <row r="9643" spans="1:22" x14ac:dyDescent="0.35">
      <c r="A9643" t="s">
        <v>9784</v>
      </c>
      <c r="B9643" s="1">
        <v>45315</v>
      </c>
      <c r="C9643" t="s">
        <v>49</v>
      </c>
      <c r="D9643" t="s">
        <v>46</v>
      </c>
      <c r="E9643">
        <v>884757328</v>
      </c>
      <c r="F9643" t="s">
        <v>152</v>
      </c>
      <c r="G9643" t="s">
        <v>23</v>
      </c>
      <c r="H9643" t="s">
        <v>24</v>
      </c>
      <c r="I9643" t="s">
        <v>17</v>
      </c>
      <c r="J9643" t="s">
        <v>65</v>
      </c>
      <c r="K9643">
        <v>2132.35</v>
      </c>
      <c r="L9643">
        <v>320.87</v>
      </c>
      <c r="M9643" t="s">
        <v>65</v>
      </c>
      <c r="N9643">
        <v>0.15047717307196301</v>
      </c>
      <c r="O9643" t="s">
        <v>11351</v>
      </c>
      <c r="P9643" t="s">
        <v>11352</v>
      </c>
      <c r="R9643" t="s">
        <v>11353</v>
      </c>
      <c r="S9643">
        <f>IF(SalesData[[#This Row],[Return Status]]="Returned",1,0)</f>
        <v>0</v>
      </c>
      <c r="T9643">
        <v>2821.33</v>
      </c>
      <c r="U9643" s="2">
        <f>EOMONTH(SalesData[[#This Row],[Order Date]],0)</f>
        <v>45322</v>
      </c>
      <c r="V9643" s="9" t="str">
        <f>"Q"&amp;INT((MONTH(SalesData[[#This Row],[Order Date]])+2)/3)&amp;"-"&amp;YEAR(SalesData[[#This Row],[Order Date]])</f>
        <v>Q1-2024</v>
      </c>
    </row>
    <row r="9644" spans="1:22" x14ac:dyDescent="0.35">
      <c r="A9644" t="s">
        <v>9785</v>
      </c>
      <c r="B9644" s="1">
        <v>45313</v>
      </c>
      <c r="C9644" t="s">
        <v>87</v>
      </c>
      <c r="D9644" t="s">
        <v>13</v>
      </c>
      <c r="E9644">
        <v>7507487578</v>
      </c>
      <c r="F9644" t="s">
        <v>120</v>
      </c>
      <c r="G9644" t="s">
        <v>141</v>
      </c>
      <c r="H9644" t="s">
        <v>121</v>
      </c>
      <c r="I9644" t="s">
        <v>17</v>
      </c>
      <c r="J9644" t="s">
        <v>65</v>
      </c>
      <c r="K9644">
        <v>218.93</v>
      </c>
      <c r="L9644">
        <v>62.72</v>
      </c>
      <c r="M9644" t="s">
        <v>65</v>
      </c>
      <c r="N9644">
        <v>0.28648426437674102</v>
      </c>
      <c r="O9644" t="s">
        <v>11361</v>
      </c>
      <c r="P9644" t="s">
        <v>11354</v>
      </c>
      <c r="R9644" t="s">
        <v>11353</v>
      </c>
      <c r="S9644">
        <f>IF(SalesData[[#This Row],[Return Status]]="Returned",1,0)</f>
        <v>0</v>
      </c>
      <c r="T9644">
        <v>2793.38</v>
      </c>
      <c r="U9644" s="2">
        <f>EOMONTH(SalesData[[#This Row],[Order Date]],0)</f>
        <v>45322</v>
      </c>
      <c r="V9644" s="9" t="str">
        <f>"Q"&amp;INT((MONTH(SalesData[[#This Row],[Order Date]])+2)/3)&amp;"-"&amp;YEAR(SalesData[[#This Row],[Order Date]])</f>
        <v>Q1-2024</v>
      </c>
    </row>
    <row r="9645" spans="1:22" x14ac:dyDescent="0.35">
      <c r="A9645" t="s">
        <v>9786</v>
      </c>
      <c r="B9645" s="1">
        <v>45303</v>
      </c>
      <c r="C9645" t="s">
        <v>49</v>
      </c>
      <c r="D9645" t="s">
        <v>46</v>
      </c>
      <c r="E9645">
        <v>294313454</v>
      </c>
      <c r="F9645" t="s">
        <v>103</v>
      </c>
      <c r="G9645" t="s">
        <v>23</v>
      </c>
      <c r="H9645" t="s">
        <v>24</v>
      </c>
      <c r="I9645" t="s">
        <v>17</v>
      </c>
      <c r="J9645" t="s">
        <v>61</v>
      </c>
      <c r="K9645">
        <v>2090.69</v>
      </c>
      <c r="L9645">
        <v>350.51</v>
      </c>
      <c r="M9645" t="s">
        <v>62</v>
      </c>
      <c r="N9645">
        <v>0.16765278448741799</v>
      </c>
      <c r="O9645" t="s">
        <v>11351</v>
      </c>
      <c r="P9645" t="s">
        <v>11352</v>
      </c>
      <c r="R9645" t="s">
        <v>11353</v>
      </c>
      <c r="S9645">
        <f>IF(SalesData[[#This Row],[Return Status]]="Returned",1,0)</f>
        <v>0</v>
      </c>
      <c r="T9645">
        <v>2821.33</v>
      </c>
      <c r="U9645" s="2">
        <f>EOMONTH(SalesData[[#This Row],[Order Date]],0)</f>
        <v>45322</v>
      </c>
      <c r="V9645" s="9" t="str">
        <f>"Q"&amp;INT((MONTH(SalesData[[#This Row],[Order Date]])+2)/3)&amp;"-"&amp;YEAR(SalesData[[#This Row],[Order Date]])</f>
        <v>Q1-2024</v>
      </c>
    </row>
    <row r="9646" spans="1:22" x14ac:dyDescent="0.35">
      <c r="A9646" t="s">
        <v>9787</v>
      </c>
      <c r="B9646" s="1">
        <v>45310</v>
      </c>
      <c r="C9646" t="s">
        <v>205</v>
      </c>
      <c r="D9646" t="s">
        <v>39</v>
      </c>
      <c r="E9646">
        <v>4777211364</v>
      </c>
      <c r="F9646" t="s">
        <v>81</v>
      </c>
      <c r="G9646" t="s">
        <v>74</v>
      </c>
      <c r="H9646" t="s">
        <v>75</v>
      </c>
      <c r="I9646" t="s">
        <v>36</v>
      </c>
      <c r="J9646" t="s">
        <v>61</v>
      </c>
      <c r="K9646">
        <v>561.63</v>
      </c>
      <c r="L9646">
        <v>101.48</v>
      </c>
      <c r="M9646" t="s">
        <v>62</v>
      </c>
      <c r="N9646">
        <v>0.18068835354236801</v>
      </c>
      <c r="O9646" t="s">
        <v>11355</v>
      </c>
      <c r="P9646" t="s">
        <v>11352</v>
      </c>
      <c r="R9646" t="s">
        <v>11353</v>
      </c>
      <c r="S9646">
        <f>IF(SalesData[[#This Row],[Return Status]]="Returned",1,0)</f>
        <v>0</v>
      </c>
      <c r="T9646">
        <v>2420.2800000000002</v>
      </c>
      <c r="U9646" s="2">
        <f>EOMONTH(SalesData[[#This Row],[Order Date]],0)</f>
        <v>45322</v>
      </c>
      <c r="V9646" s="9" t="str">
        <f>"Q"&amp;INT((MONTH(SalesData[[#This Row],[Order Date]])+2)/3)&amp;"-"&amp;YEAR(SalesData[[#This Row],[Order Date]])</f>
        <v>Q1-2024</v>
      </c>
    </row>
    <row r="9647" spans="1:22" x14ac:dyDescent="0.35">
      <c r="A9647" t="s">
        <v>9788</v>
      </c>
      <c r="B9647" s="1">
        <v>45303</v>
      </c>
      <c r="C9647" t="s">
        <v>113</v>
      </c>
      <c r="D9647" t="s">
        <v>80</v>
      </c>
      <c r="E9647">
        <v>3527065621</v>
      </c>
      <c r="F9647" t="s">
        <v>172</v>
      </c>
      <c r="G9647" t="s">
        <v>141</v>
      </c>
      <c r="H9647" t="s">
        <v>121</v>
      </c>
      <c r="I9647" t="s">
        <v>17</v>
      </c>
      <c r="J9647" t="s">
        <v>61</v>
      </c>
      <c r="K9647">
        <v>3776.65</v>
      </c>
      <c r="L9647">
        <v>237.39</v>
      </c>
      <c r="M9647" t="s">
        <v>62</v>
      </c>
      <c r="N9647">
        <v>6.2857294162816199E-2</v>
      </c>
      <c r="O9647" t="s">
        <v>11351</v>
      </c>
      <c r="P9647" t="s">
        <v>11356</v>
      </c>
      <c r="R9647" t="s">
        <v>11353</v>
      </c>
      <c r="S9647">
        <f>IF(SalesData[[#This Row],[Return Status]]="Returned",1,0)</f>
        <v>0</v>
      </c>
      <c r="T9647">
        <v>2793.38</v>
      </c>
      <c r="U9647" s="2">
        <f>EOMONTH(SalesData[[#This Row],[Order Date]],0)</f>
        <v>45322</v>
      </c>
      <c r="V9647" s="9" t="str">
        <f>"Q"&amp;INT((MONTH(SalesData[[#This Row],[Order Date]])+2)/3)&amp;"-"&amp;YEAR(SalesData[[#This Row],[Order Date]])</f>
        <v>Q1-2024</v>
      </c>
    </row>
    <row r="9648" spans="1:22" x14ac:dyDescent="0.35">
      <c r="A9648" t="s">
        <v>9789</v>
      </c>
      <c r="B9648" s="1">
        <v>45295</v>
      </c>
      <c r="C9648" t="s">
        <v>111</v>
      </c>
      <c r="D9648" t="s">
        <v>39</v>
      </c>
      <c r="E9648">
        <v>3094812881</v>
      </c>
      <c r="F9648" t="s">
        <v>185</v>
      </c>
      <c r="G9648" t="s">
        <v>164</v>
      </c>
      <c r="H9648" t="s">
        <v>165</v>
      </c>
      <c r="I9648" t="s">
        <v>36</v>
      </c>
      <c r="J9648" t="s">
        <v>62</v>
      </c>
      <c r="K9648">
        <v>1832.43</v>
      </c>
      <c r="L9648">
        <v>495</v>
      </c>
      <c r="M9648" t="s">
        <v>62</v>
      </c>
      <c r="N9648">
        <v>0.27013310194659601</v>
      </c>
      <c r="O9648" t="s">
        <v>11351</v>
      </c>
      <c r="P9648" t="s">
        <v>11354</v>
      </c>
      <c r="Q9648" t="s">
        <v>11363</v>
      </c>
      <c r="R9648" t="s">
        <v>11360</v>
      </c>
      <c r="S9648">
        <f>IF(SalesData[[#This Row],[Return Status]]="Returned",1,0)</f>
        <v>1</v>
      </c>
      <c r="U9648" s="2">
        <f>EOMONTH(SalesData[[#This Row],[Order Date]],0)</f>
        <v>45322</v>
      </c>
      <c r="V9648" s="9" t="str">
        <f>"Q"&amp;INT((MONTH(SalesData[[#This Row],[Order Date]])+2)/3)&amp;"-"&amp;YEAR(SalesData[[#This Row],[Order Date]])</f>
        <v>Q1-2024</v>
      </c>
    </row>
    <row r="9649" spans="1:22" x14ac:dyDescent="0.35">
      <c r="A9649" t="s">
        <v>9790</v>
      </c>
      <c r="B9649" s="1">
        <v>45303</v>
      </c>
      <c r="C9649" t="s">
        <v>111</v>
      </c>
      <c r="D9649" t="s">
        <v>80</v>
      </c>
      <c r="E9649">
        <v>3115517420</v>
      </c>
      <c r="F9649" t="s">
        <v>107</v>
      </c>
      <c r="G9649" t="s">
        <v>15</v>
      </c>
      <c r="H9649" t="s">
        <v>11357</v>
      </c>
      <c r="I9649" t="s">
        <v>17</v>
      </c>
      <c r="J9649" t="s">
        <v>65</v>
      </c>
      <c r="K9649">
        <v>2493.44</v>
      </c>
      <c r="L9649">
        <v>125.58</v>
      </c>
      <c r="M9649" t="s">
        <v>65</v>
      </c>
      <c r="N9649">
        <v>5.0364155544147797E-2</v>
      </c>
      <c r="O9649" t="s">
        <v>11351</v>
      </c>
      <c r="P9649" t="s">
        <v>11356</v>
      </c>
      <c r="Q9649" t="s">
        <v>11373</v>
      </c>
      <c r="R9649" t="s">
        <v>11360</v>
      </c>
      <c r="S9649">
        <f>IF(SalesData[[#This Row],[Return Status]]="Returned",1,0)</f>
        <v>1</v>
      </c>
      <c r="T9649">
        <v>2085.91</v>
      </c>
      <c r="U9649" s="2">
        <f>EOMONTH(SalesData[[#This Row],[Order Date]],0)</f>
        <v>45322</v>
      </c>
      <c r="V9649" s="9" t="str">
        <f>"Q"&amp;INT((MONTH(SalesData[[#This Row],[Order Date]])+2)/3)&amp;"-"&amp;YEAR(SalesData[[#This Row],[Order Date]])</f>
        <v>Q1-2024</v>
      </c>
    </row>
    <row r="9650" spans="1:22" x14ac:dyDescent="0.35">
      <c r="A9650" t="s">
        <v>9791</v>
      </c>
      <c r="B9650" s="1">
        <v>45307</v>
      </c>
      <c r="C9650" t="s">
        <v>67</v>
      </c>
      <c r="D9650" t="s">
        <v>145</v>
      </c>
      <c r="E9650">
        <v>228956880</v>
      </c>
      <c r="F9650" t="s">
        <v>33</v>
      </c>
      <c r="G9650" t="s">
        <v>34</v>
      </c>
      <c r="H9650" t="s">
        <v>35</v>
      </c>
      <c r="I9650" t="s">
        <v>36</v>
      </c>
      <c r="J9650" t="s">
        <v>62</v>
      </c>
      <c r="K9650">
        <v>1109.33</v>
      </c>
      <c r="L9650">
        <v>97.41</v>
      </c>
      <c r="M9650" t="s">
        <v>62</v>
      </c>
      <c r="N9650">
        <v>8.7809759043747104E-2</v>
      </c>
      <c r="O9650" t="s">
        <v>11351</v>
      </c>
      <c r="P9650" t="s">
        <v>11356</v>
      </c>
      <c r="R9650" t="s">
        <v>11353</v>
      </c>
      <c r="S9650">
        <f>IF(SalesData[[#This Row],[Return Status]]="Returned",1,0)</f>
        <v>0</v>
      </c>
      <c r="U9650" s="2">
        <f>EOMONTH(SalesData[[#This Row],[Order Date]],0)</f>
        <v>45322</v>
      </c>
      <c r="V9650" s="9" t="str">
        <f>"Q"&amp;INT((MONTH(SalesData[[#This Row],[Order Date]])+2)/3)&amp;"-"&amp;YEAR(SalesData[[#This Row],[Order Date]])</f>
        <v>Q1-2024</v>
      </c>
    </row>
    <row r="9651" spans="1:22" x14ac:dyDescent="0.35">
      <c r="A9651" t="s">
        <v>9792</v>
      </c>
      <c r="B9651" s="1">
        <v>45300</v>
      </c>
      <c r="C9651" t="s">
        <v>57</v>
      </c>
      <c r="D9651" t="s">
        <v>27</v>
      </c>
      <c r="E9651">
        <v>8895261699</v>
      </c>
      <c r="F9651" t="s">
        <v>222</v>
      </c>
      <c r="G9651" t="s">
        <v>164</v>
      </c>
      <c r="H9651" t="s">
        <v>165</v>
      </c>
      <c r="I9651" t="s">
        <v>36</v>
      </c>
      <c r="J9651" t="s">
        <v>61</v>
      </c>
      <c r="K9651">
        <v>3391.54</v>
      </c>
      <c r="L9651">
        <v>670.02</v>
      </c>
      <c r="M9651" t="s">
        <v>62</v>
      </c>
      <c r="N9651">
        <v>0.19755627237184301</v>
      </c>
      <c r="O9651" t="s">
        <v>11351</v>
      </c>
      <c r="P9651" t="s">
        <v>11352</v>
      </c>
      <c r="Q9651" t="s">
        <v>11363</v>
      </c>
      <c r="R9651" t="s">
        <v>11360</v>
      </c>
      <c r="S9651">
        <f>IF(SalesData[[#This Row],[Return Status]]="Returned",1,0)</f>
        <v>1</v>
      </c>
      <c r="U9651" s="2">
        <f>EOMONTH(SalesData[[#This Row],[Order Date]],0)</f>
        <v>45322</v>
      </c>
      <c r="V9651" s="9" t="str">
        <f>"Q"&amp;INT((MONTH(SalesData[[#This Row],[Order Date]])+2)/3)&amp;"-"&amp;YEAR(SalesData[[#This Row],[Order Date]])</f>
        <v>Q1-2024</v>
      </c>
    </row>
    <row r="9652" spans="1:22" x14ac:dyDescent="0.35">
      <c r="A9652" t="s">
        <v>9793</v>
      </c>
      <c r="B9652" s="1">
        <v>45311</v>
      </c>
      <c r="C9652" t="s">
        <v>26</v>
      </c>
      <c r="D9652" t="s">
        <v>27</v>
      </c>
      <c r="E9652">
        <v>5194804990</v>
      </c>
      <c r="F9652" t="s">
        <v>137</v>
      </c>
      <c r="G9652" t="s">
        <v>101</v>
      </c>
      <c r="H9652" t="s">
        <v>35</v>
      </c>
      <c r="I9652" t="s">
        <v>36</v>
      </c>
      <c r="J9652" t="s">
        <v>19</v>
      </c>
      <c r="K9652">
        <v>1806.4</v>
      </c>
      <c r="L9652">
        <v>452.48</v>
      </c>
      <c r="M9652" t="s">
        <v>19</v>
      </c>
      <c r="N9652">
        <v>0.25048715677590799</v>
      </c>
      <c r="O9652" t="s">
        <v>11351</v>
      </c>
      <c r="P9652" t="s">
        <v>11354</v>
      </c>
      <c r="R9652" t="s">
        <v>11353</v>
      </c>
      <c r="S9652">
        <f>IF(SalesData[[#This Row],[Return Status]]="Returned",1,0)</f>
        <v>0</v>
      </c>
      <c r="T9652">
        <v>1385.87</v>
      </c>
      <c r="U9652" s="2">
        <f>EOMONTH(SalesData[[#This Row],[Order Date]],0)</f>
        <v>45322</v>
      </c>
      <c r="V9652" s="9" t="str">
        <f>"Q"&amp;INT((MONTH(SalesData[[#This Row],[Order Date]])+2)/3)&amp;"-"&amp;YEAR(SalesData[[#This Row],[Order Date]])</f>
        <v>Q1-2024</v>
      </c>
    </row>
    <row r="9653" spans="1:22" x14ac:dyDescent="0.35">
      <c r="A9653" t="s">
        <v>9794</v>
      </c>
      <c r="B9653" s="1">
        <v>45313</v>
      </c>
      <c r="C9653" t="s">
        <v>52</v>
      </c>
      <c r="D9653" t="s">
        <v>99</v>
      </c>
      <c r="E9653">
        <v>3093985242</v>
      </c>
      <c r="F9653" t="s">
        <v>168</v>
      </c>
      <c r="G9653" t="s">
        <v>54</v>
      </c>
      <c r="H9653" t="s">
        <v>55</v>
      </c>
      <c r="I9653" t="s">
        <v>31</v>
      </c>
      <c r="J9653" t="s">
        <v>61</v>
      </c>
      <c r="K9653">
        <v>1455.2</v>
      </c>
      <c r="L9653">
        <v>308.63</v>
      </c>
      <c r="M9653" t="s">
        <v>62</v>
      </c>
      <c r="N9653">
        <v>0.212087685541506</v>
      </c>
      <c r="O9653" t="s">
        <v>11351</v>
      </c>
      <c r="P9653" t="s">
        <v>11354</v>
      </c>
      <c r="R9653" t="s">
        <v>11353</v>
      </c>
      <c r="S9653">
        <f>IF(SalesData[[#This Row],[Return Status]]="Returned",1,0)</f>
        <v>0</v>
      </c>
      <c r="U9653" s="2">
        <f>EOMONTH(SalesData[[#This Row],[Order Date]],0)</f>
        <v>45322</v>
      </c>
      <c r="V9653" s="9" t="str">
        <f>"Q"&amp;INT((MONTH(SalesData[[#This Row],[Order Date]])+2)/3)&amp;"-"&amp;YEAR(SalesData[[#This Row],[Order Date]])</f>
        <v>Q1-2024</v>
      </c>
    </row>
    <row r="9654" spans="1:22" x14ac:dyDescent="0.35">
      <c r="A9654" t="s">
        <v>9795</v>
      </c>
      <c r="B9654" s="1">
        <v>45318</v>
      </c>
      <c r="C9654" t="s">
        <v>149</v>
      </c>
      <c r="D9654" t="s">
        <v>27</v>
      </c>
      <c r="E9654">
        <v>6533708544</v>
      </c>
      <c r="F9654" t="s">
        <v>163</v>
      </c>
      <c r="G9654" t="s">
        <v>164</v>
      </c>
      <c r="H9654" t="s">
        <v>165</v>
      </c>
      <c r="I9654" t="s">
        <v>36</v>
      </c>
      <c r="J9654" t="s">
        <v>19</v>
      </c>
      <c r="K9654">
        <v>1006.71</v>
      </c>
      <c r="L9654">
        <v>164.89</v>
      </c>
      <c r="M9654" t="s">
        <v>19</v>
      </c>
      <c r="N9654">
        <v>0.16379096264068099</v>
      </c>
      <c r="O9654" t="s">
        <v>11351</v>
      </c>
      <c r="P9654" t="s">
        <v>11352</v>
      </c>
      <c r="R9654" t="s">
        <v>11353</v>
      </c>
      <c r="S9654">
        <f>IF(SalesData[[#This Row],[Return Status]]="Returned",1,0)</f>
        <v>0</v>
      </c>
      <c r="U9654" s="2">
        <f>EOMONTH(SalesData[[#This Row],[Order Date]],0)</f>
        <v>45322</v>
      </c>
      <c r="V9654" s="9" t="str">
        <f>"Q"&amp;INT((MONTH(SalesData[[#This Row],[Order Date]])+2)/3)&amp;"-"&amp;YEAR(SalesData[[#This Row],[Order Date]])</f>
        <v>Q1-2024</v>
      </c>
    </row>
    <row r="9655" spans="1:22" x14ac:dyDescent="0.35">
      <c r="A9655" t="s">
        <v>9796</v>
      </c>
      <c r="B9655" s="1">
        <v>45298</v>
      </c>
      <c r="C9655" t="s">
        <v>94</v>
      </c>
      <c r="D9655" t="s">
        <v>46</v>
      </c>
      <c r="E9655">
        <v>1202941018</v>
      </c>
      <c r="F9655" t="s">
        <v>147</v>
      </c>
      <c r="G9655" t="s">
        <v>84</v>
      </c>
      <c r="H9655" t="s">
        <v>11357</v>
      </c>
      <c r="I9655" t="s">
        <v>31</v>
      </c>
      <c r="J9655" t="s">
        <v>62</v>
      </c>
      <c r="K9655">
        <v>2853.63</v>
      </c>
      <c r="L9655">
        <v>87.6</v>
      </c>
      <c r="M9655" t="s">
        <v>62</v>
      </c>
      <c r="N9655">
        <v>3.0697742874864601E-2</v>
      </c>
      <c r="O9655" t="s">
        <v>11351</v>
      </c>
      <c r="P9655" t="s">
        <v>11356</v>
      </c>
      <c r="R9655" t="s">
        <v>11353</v>
      </c>
      <c r="S9655">
        <f>IF(SalesData[[#This Row],[Return Status]]="Returned",1,0)</f>
        <v>0</v>
      </c>
      <c r="T9655">
        <v>847.14</v>
      </c>
      <c r="U9655" s="2">
        <f>EOMONTH(SalesData[[#This Row],[Order Date]],0)</f>
        <v>45322</v>
      </c>
      <c r="V9655" s="9" t="str">
        <f>"Q"&amp;INT((MONTH(SalesData[[#This Row],[Order Date]])+2)/3)&amp;"-"&amp;YEAR(SalesData[[#This Row],[Order Date]])</f>
        <v>Q1-2024</v>
      </c>
    </row>
    <row r="9656" spans="1:22" x14ac:dyDescent="0.35">
      <c r="A9656" t="s">
        <v>9797</v>
      </c>
      <c r="B9656" s="1">
        <v>45318</v>
      </c>
      <c r="C9656" t="s">
        <v>49</v>
      </c>
      <c r="D9656" t="s">
        <v>27</v>
      </c>
      <c r="E9656">
        <v>1712978100</v>
      </c>
      <c r="F9656" t="s">
        <v>116</v>
      </c>
      <c r="G9656" t="s">
        <v>74</v>
      </c>
      <c r="H9656" t="s">
        <v>75</v>
      </c>
      <c r="I9656" t="s">
        <v>36</v>
      </c>
      <c r="J9656" t="s">
        <v>61</v>
      </c>
      <c r="K9656">
        <v>2234.94</v>
      </c>
      <c r="L9656">
        <v>589.41999999999996</v>
      </c>
      <c r="M9656" t="s">
        <v>62</v>
      </c>
      <c r="N9656">
        <v>0.26372967506957701</v>
      </c>
      <c r="O9656" t="s">
        <v>11351</v>
      </c>
      <c r="P9656" t="s">
        <v>11354</v>
      </c>
      <c r="R9656" t="s">
        <v>11353</v>
      </c>
      <c r="S9656">
        <f>IF(SalesData[[#This Row],[Return Status]]="Returned",1,0)</f>
        <v>0</v>
      </c>
      <c r="T9656">
        <v>2420.2800000000002</v>
      </c>
      <c r="U9656" s="2">
        <f>EOMONTH(SalesData[[#This Row],[Order Date]],0)</f>
        <v>45322</v>
      </c>
      <c r="V9656" s="9" t="str">
        <f>"Q"&amp;INT((MONTH(SalesData[[#This Row],[Order Date]])+2)/3)&amp;"-"&amp;YEAR(SalesData[[#This Row],[Order Date]])</f>
        <v>Q1-2024</v>
      </c>
    </row>
    <row r="9657" spans="1:22" x14ac:dyDescent="0.35">
      <c r="A9657" t="s">
        <v>9798</v>
      </c>
      <c r="B9657" s="1">
        <v>45298</v>
      </c>
      <c r="C9657" t="s">
        <v>162</v>
      </c>
      <c r="D9657" t="s">
        <v>145</v>
      </c>
      <c r="E9657">
        <v>8832347745</v>
      </c>
      <c r="F9657" t="s">
        <v>185</v>
      </c>
      <c r="G9657" t="s">
        <v>164</v>
      </c>
      <c r="H9657" t="s">
        <v>165</v>
      </c>
      <c r="I9657" t="s">
        <v>36</v>
      </c>
      <c r="J9657" t="s">
        <v>19</v>
      </c>
      <c r="K9657">
        <v>708.86</v>
      </c>
      <c r="L9657">
        <v>201.03</v>
      </c>
      <c r="M9657" t="s">
        <v>19</v>
      </c>
      <c r="N9657">
        <v>0.28359619671021102</v>
      </c>
      <c r="O9657" t="s">
        <v>11355</v>
      </c>
      <c r="P9657" t="s">
        <v>11354</v>
      </c>
      <c r="R9657" t="s">
        <v>11353</v>
      </c>
      <c r="S9657">
        <f>IF(SalesData[[#This Row],[Return Status]]="Returned",1,0)</f>
        <v>0</v>
      </c>
      <c r="U9657" s="2">
        <f>EOMONTH(SalesData[[#This Row],[Order Date]],0)</f>
        <v>45322</v>
      </c>
      <c r="V9657" s="9" t="str">
        <f>"Q"&amp;INT((MONTH(SalesData[[#This Row],[Order Date]])+2)/3)&amp;"-"&amp;YEAR(SalesData[[#This Row],[Order Date]])</f>
        <v>Q1-2024</v>
      </c>
    </row>
    <row r="9658" spans="1:22" x14ac:dyDescent="0.35">
      <c r="A9658" t="s">
        <v>9799</v>
      </c>
      <c r="B9658" s="1">
        <v>45292</v>
      </c>
      <c r="C9658" t="s">
        <v>97</v>
      </c>
      <c r="D9658" t="s">
        <v>39</v>
      </c>
      <c r="E9658">
        <v>8401493569</v>
      </c>
      <c r="F9658" t="s">
        <v>33</v>
      </c>
      <c r="G9658" t="s">
        <v>34</v>
      </c>
      <c r="H9658" t="s">
        <v>35</v>
      </c>
      <c r="I9658" t="s">
        <v>36</v>
      </c>
      <c r="J9658" t="s">
        <v>62</v>
      </c>
      <c r="K9658">
        <v>4723.54</v>
      </c>
      <c r="L9658">
        <v>479.9</v>
      </c>
      <c r="M9658" t="s">
        <v>62</v>
      </c>
      <c r="N9658">
        <v>0.10159753066556</v>
      </c>
      <c r="O9658" t="s">
        <v>11351</v>
      </c>
      <c r="P9658" t="s">
        <v>11352</v>
      </c>
      <c r="R9658" t="s">
        <v>11353</v>
      </c>
      <c r="S9658">
        <f>IF(SalesData[[#This Row],[Return Status]]="Returned",1,0)</f>
        <v>0</v>
      </c>
      <c r="U9658" s="2">
        <f>EOMONTH(SalesData[[#This Row],[Order Date]],0)</f>
        <v>45322</v>
      </c>
      <c r="V9658" s="9" t="str">
        <f>"Q"&amp;INT((MONTH(SalesData[[#This Row],[Order Date]])+2)/3)&amp;"-"&amp;YEAR(SalesData[[#This Row],[Order Date]])</f>
        <v>Q1-2024</v>
      </c>
    </row>
    <row r="9659" spans="1:22" x14ac:dyDescent="0.35">
      <c r="A9659" t="s">
        <v>9800</v>
      </c>
      <c r="B9659" s="1">
        <v>45302</v>
      </c>
      <c r="C9659" t="s">
        <v>184</v>
      </c>
      <c r="D9659" t="s">
        <v>39</v>
      </c>
      <c r="E9659">
        <v>5475857021</v>
      </c>
      <c r="F9659" t="s">
        <v>238</v>
      </c>
      <c r="G9659" t="s">
        <v>74</v>
      </c>
      <c r="H9659" t="s">
        <v>75</v>
      </c>
      <c r="I9659" t="s">
        <v>36</v>
      </c>
      <c r="J9659" t="s">
        <v>61</v>
      </c>
      <c r="K9659">
        <v>1835.08</v>
      </c>
      <c r="L9659">
        <v>393.8</v>
      </c>
      <c r="M9659" t="s">
        <v>62</v>
      </c>
      <c r="N9659">
        <v>0.21459554896789201</v>
      </c>
      <c r="O9659" t="s">
        <v>11351</v>
      </c>
      <c r="P9659" t="s">
        <v>11354</v>
      </c>
      <c r="R9659" t="s">
        <v>11353</v>
      </c>
      <c r="S9659">
        <f>IF(SalesData[[#This Row],[Return Status]]="Returned",1,0)</f>
        <v>0</v>
      </c>
      <c r="T9659">
        <v>2420.2800000000002</v>
      </c>
      <c r="U9659" s="2">
        <f>EOMONTH(SalesData[[#This Row],[Order Date]],0)</f>
        <v>45322</v>
      </c>
      <c r="V9659" s="9" t="str">
        <f>"Q"&amp;INT((MONTH(SalesData[[#This Row],[Order Date]])+2)/3)&amp;"-"&amp;YEAR(SalesData[[#This Row],[Order Date]])</f>
        <v>Q1-2024</v>
      </c>
    </row>
    <row r="9660" spans="1:22" x14ac:dyDescent="0.35">
      <c r="A9660" t="s">
        <v>9801</v>
      </c>
      <c r="B9660" s="1">
        <v>45315</v>
      </c>
      <c r="C9660" t="s">
        <v>184</v>
      </c>
      <c r="D9660" t="s">
        <v>99</v>
      </c>
      <c r="E9660">
        <v>8932993517</v>
      </c>
      <c r="F9660" t="s">
        <v>410</v>
      </c>
      <c r="G9660" t="s">
        <v>29</v>
      </c>
      <c r="H9660" t="s">
        <v>11357</v>
      </c>
      <c r="I9660" t="s">
        <v>31</v>
      </c>
      <c r="J9660" t="s">
        <v>42</v>
      </c>
      <c r="K9660">
        <v>3227.92</v>
      </c>
      <c r="L9660">
        <v>636.32000000000005</v>
      </c>
      <c r="M9660" t="s">
        <v>43</v>
      </c>
      <c r="N9660">
        <v>0.19713004039753201</v>
      </c>
      <c r="O9660" t="s">
        <v>11351</v>
      </c>
      <c r="P9660" t="s">
        <v>11352</v>
      </c>
      <c r="R9660" t="s">
        <v>11353</v>
      </c>
      <c r="S9660">
        <f>IF(SalesData[[#This Row],[Return Status]]="Returned",1,0)</f>
        <v>0</v>
      </c>
      <c r="T9660">
        <v>2788.38</v>
      </c>
      <c r="U9660" s="2">
        <f>EOMONTH(SalesData[[#This Row],[Order Date]],0)</f>
        <v>45322</v>
      </c>
      <c r="V9660" s="9" t="str">
        <f>"Q"&amp;INT((MONTH(SalesData[[#This Row],[Order Date]])+2)/3)&amp;"-"&amp;YEAR(SalesData[[#This Row],[Order Date]])</f>
        <v>Q1-2024</v>
      </c>
    </row>
    <row r="9661" spans="1:22" x14ac:dyDescent="0.35">
      <c r="A9661" t="s">
        <v>9802</v>
      </c>
      <c r="B9661" s="1">
        <v>45295</v>
      </c>
      <c r="C9661" t="s">
        <v>71</v>
      </c>
      <c r="D9661" t="s">
        <v>80</v>
      </c>
      <c r="E9661">
        <v>2603606929</v>
      </c>
      <c r="F9661" t="s">
        <v>47</v>
      </c>
      <c r="G9661" t="s">
        <v>23</v>
      </c>
      <c r="H9661" t="s">
        <v>24</v>
      </c>
      <c r="I9661" t="s">
        <v>17</v>
      </c>
      <c r="J9661" t="s">
        <v>42</v>
      </c>
      <c r="K9661">
        <v>4917.5</v>
      </c>
      <c r="L9661">
        <v>1378.38</v>
      </c>
      <c r="M9661" t="s">
        <v>43</v>
      </c>
      <c r="N9661">
        <v>0.28030096593797699</v>
      </c>
      <c r="O9661" t="s">
        <v>11351</v>
      </c>
      <c r="P9661" t="s">
        <v>11354</v>
      </c>
      <c r="R9661" t="s">
        <v>11353</v>
      </c>
      <c r="S9661">
        <f>IF(SalesData[[#This Row],[Return Status]]="Returned",1,0)</f>
        <v>0</v>
      </c>
      <c r="T9661">
        <v>2821.33</v>
      </c>
      <c r="U9661" s="2">
        <f>EOMONTH(SalesData[[#This Row],[Order Date]],0)</f>
        <v>45322</v>
      </c>
      <c r="V9661" s="9" t="str">
        <f>"Q"&amp;INT((MONTH(SalesData[[#This Row],[Order Date]])+2)/3)&amp;"-"&amp;YEAR(SalesData[[#This Row],[Order Date]])</f>
        <v>Q1-2024</v>
      </c>
    </row>
    <row r="9662" spans="1:22" x14ac:dyDescent="0.35">
      <c r="A9662" t="s">
        <v>9803</v>
      </c>
      <c r="B9662" s="1">
        <v>45321</v>
      </c>
      <c r="C9662" t="s">
        <v>97</v>
      </c>
      <c r="D9662" t="s">
        <v>72</v>
      </c>
      <c r="E9662">
        <v>4146522425</v>
      </c>
      <c r="F9662" t="s">
        <v>154</v>
      </c>
      <c r="G9662" t="s">
        <v>29</v>
      </c>
      <c r="H9662" t="s">
        <v>30</v>
      </c>
      <c r="I9662" t="s">
        <v>31</v>
      </c>
      <c r="J9662" t="s">
        <v>18</v>
      </c>
      <c r="K9662">
        <v>1945.82</v>
      </c>
      <c r="L9662">
        <v>216.93</v>
      </c>
      <c r="M9662" t="s">
        <v>19</v>
      </c>
      <c r="N9662">
        <v>0.11148513223216901</v>
      </c>
      <c r="O9662" t="s">
        <v>11351</v>
      </c>
      <c r="P9662" t="s">
        <v>11352</v>
      </c>
      <c r="R9662" t="s">
        <v>11353</v>
      </c>
      <c r="S9662">
        <f>IF(SalesData[[#This Row],[Return Status]]="Returned",1,0)</f>
        <v>0</v>
      </c>
      <c r="T9662">
        <v>2788.38</v>
      </c>
      <c r="U9662" s="2">
        <f>EOMONTH(SalesData[[#This Row],[Order Date]],0)</f>
        <v>45322</v>
      </c>
      <c r="V9662" s="9" t="str">
        <f>"Q"&amp;INT((MONTH(SalesData[[#This Row],[Order Date]])+2)/3)&amp;"-"&amp;YEAR(SalesData[[#This Row],[Order Date]])</f>
        <v>Q1-2024</v>
      </c>
    </row>
    <row r="9663" spans="1:22" x14ac:dyDescent="0.35">
      <c r="A9663" t="s">
        <v>9804</v>
      </c>
      <c r="B9663" s="1">
        <v>45296</v>
      </c>
      <c r="C9663" t="s">
        <v>21</v>
      </c>
      <c r="D9663" t="s">
        <v>39</v>
      </c>
      <c r="E9663">
        <v>1695735694</v>
      </c>
      <c r="F9663" t="s">
        <v>114</v>
      </c>
      <c r="G9663" t="s">
        <v>59</v>
      </c>
      <c r="H9663" t="s">
        <v>60</v>
      </c>
      <c r="I9663" t="s">
        <v>31</v>
      </c>
      <c r="J9663" t="s">
        <v>19</v>
      </c>
      <c r="K9663">
        <v>755.66</v>
      </c>
      <c r="L9663">
        <v>192.57</v>
      </c>
      <c r="M9663" t="s">
        <v>19</v>
      </c>
      <c r="N9663">
        <v>0.254836831379192</v>
      </c>
      <c r="O9663" t="s">
        <v>11355</v>
      </c>
      <c r="P9663" t="s">
        <v>11354</v>
      </c>
      <c r="R9663" t="s">
        <v>11353</v>
      </c>
      <c r="S9663">
        <f>IF(SalesData[[#This Row],[Return Status]]="Returned",1,0)</f>
        <v>0</v>
      </c>
      <c r="T9663">
        <v>2183.56</v>
      </c>
      <c r="U9663" s="2">
        <f>EOMONTH(SalesData[[#This Row],[Order Date]],0)</f>
        <v>45322</v>
      </c>
      <c r="V9663" s="9" t="str">
        <f>"Q"&amp;INT((MONTH(SalesData[[#This Row],[Order Date]])+2)/3)&amp;"-"&amp;YEAR(SalesData[[#This Row],[Order Date]])</f>
        <v>Q1-2024</v>
      </c>
    </row>
    <row r="9664" spans="1:22" x14ac:dyDescent="0.35">
      <c r="A9664" t="s">
        <v>9805</v>
      </c>
      <c r="B9664" s="1">
        <v>45320</v>
      </c>
      <c r="C9664" t="s">
        <v>52</v>
      </c>
      <c r="D9664" t="s">
        <v>145</v>
      </c>
      <c r="E9664">
        <v>765474869</v>
      </c>
      <c r="F9664" t="s">
        <v>410</v>
      </c>
      <c r="G9664" t="s">
        <v>29</v>
      </c>
      <c r="H9664" t="s">
        <v>30</v>
      </c>
      <c r="I9664" t="s">
        <v>31</v>
      </c>
      <c r="J9664" t="s">
        <v>42</v>
      </c>
      <c r="K9664">
        <v>3270.23</v>
      </c>
      <c r="L9664">
        <v>375.53</v>
      </c>
      <c r="M9664" t="s">
        <v>43</v>
      </c>
      <c r="N9664">
        <v>0.114832901661351</v>
      </c>
      <c r="O9664" t="s">
        <v>11351</v>
      </c>
      <c r="P9664" t="s">
        <v>11352</v>
      </c>
      <c r="R9664" t="s">
        <v>11353</v>
      </c>
      <c r="S9664">
        <f>IF(SalesData[[#This Row],[Return Status]]="Returned",1,0)</f>
        <v>0</v>
      </c>
      <c r="T9664">
        <v>2788.38</v>
      </c>
      <c r="U9664" s="2">
        <f>EOMONTH(SalesData[[#This Row],[Order Date]],0)</f>
        <v>45322</v>
      </c>
      <c r="V9664" s="9" t="str">
        <f>"Q"&amp;INT((MONTH(SalesData[[#This Row],[Order Date]])+2)/3)&amp;"-"&amp;YEAR(SalesData[[#This Row],[Order Date]])</f>
        <v>Q1-2024</v>
      </c>
    </row>
    <row r="9665" spans="1:22" x14ac:dyDescent="0.35">
      <c r="A9665" t="s">
        <v>9806</v>
      </c>
      <c r="B9665" s="1">
        <v>45310</v>
      </c>
      <c r="C9665" t="s">
        <v>67</v>
      </c>
      <c r="D9665" t="s">
        <v>99</v>
      </c>
      <c r="E9665">
        <v>1629181869</v>
      </c>
      <c r="F9665" t="s">
        <v>312</v>
      </c>
      <c r="G9665" t="s">
        <v>11367</v>
      </c>
      <c r="H9665" t="s">
        <v>121</v>
      </c>
      <c r="I9665" t="s">
        <v>17</v>
      </c>
      <c r="J9665" t="s">
        <v>65</v>
      </c>
      <c r="K9665">
        <v>265.68</v>
      </c>
      <c r="L9665">
        <v>30.86</v>
      </c>
      <c r="M9665" t="s">
        <v>65</v>
      </c>
      <c r="N9665">
        <v>0.116154772658838</v>
      </c>
      <c r="O9665" t="s">
        <v>11361</v>
      </c>
      <c r="P9665" t="s">
        <v>11352</v>
      </c>
      <c r="Q9665" t="s">
        <v>11366</v>
      </c>
      <c r="R9665" t="s">
        <v>11360</v>
      </c>
      <c r="S9665">
        <f>IF(SalesData[[#This Row],[Return Status]]="Returned",1,0)</f>
        <v>1</v>
      </c>
      <c r="U9665" s="2">
        <f>EOMONTH(SalesData[[#This Row],[Order Date]],0)</f>
        <v>45322</v>
      </c>
      <c r="V9665" s="9" t="str">
        <f>"Q"&amp;INT((MONTH(SalesData[[#This Row],[Order Date]])+2)/3)&amp;"-"&amp;YEAR(SalesData[[#This Row],[Order Date]])</f>
        <v>Q1-2024</v>
      </c>
    </row>
    <row r="9666" spans="1:22" x14ac:dyDescent="0.35">
      <c r="A9666" t="s">
        <v>9807</v>
      </c>
      <c r="B9666" s="1">
        <v>45307</v>
      </c>
      <c r="C9666" t="s">
        <v>132</v>
      </c>
      <c r="D9666" t="s">
        <v>27</v>
      </c>
      <c r="E9666">
        <v>1463222007</v>
      </c>
      <c r="F9666" t="s">
        <v>28</v>
      </c>
      <c r="G9666" t="s">
        <v>29</v>
      </c>
      <c r="H9666" t="s">
        <v>11357</v>
      </c>
      <c r="I9666" t="s">
        <v>31</v>
      </c>
      <c r="J9666" t="s">
        <v>19</v>
      </c>
      <c r="K9666">
        <v>2658.72</v>
      </c>
      <c r="L9666">
        <v>376.18</v>
      </c>
      <c r="M9666" t="s">
        <v>19</v>
      </c>
      <c r="N9666">
        <v>0.14148913763013801</v>
      </c>
      <c r="O9666" t="s">
        <v>11351</v>
      </c>
      <c r="P9666" t="s">
        <v>11352</v>
      </c>
      <c r="R9666" t="s">
        <v>11353</v>
      </c>
      <c r="S9666">
        <f>IF(SalesData[[#This Row],[Return Status]]="Returned",1,0)</f>
        <v>0</v>
      </c>
      <c r="T9666">
        <v>2788.38</v>
      </c>
      <c r="U9666" s="2">
        <f>EOMONTH(SalesData[[#This Row],[Order Date]],0)</f>
        <v>45322</v>
      </c>
      <c r="V9666" s="9" t="str">
        <f>"Q"&amp;INT((MONTH(SalesData[[#This Row],[Order Date]])+2)/3)&amp;"-"&amp;YEAR(SalesData[[#This Row],[Order Date]])</f>
        <v>Q1-2024</v>
      </c>
    </row>
    <row r="9667" spans="1:22" x14ac:dyDescent="0.35">
      <c r="A9667" t="s">
        <v>9808</v>
      </c>
      <c r="B9667" s="1">
        <v>45294</v>
      </c>
      <c r="C9667" t="s">
        <v>45</v>
      </c>
      <c r="D9667" t="s">
        <v>145</v>
      </c>
      <c r="E9667">
        <v>4441869977</v>
      </c>
      <c r="F9667" t="s">
        <v>120</v>
      </c>
      <c r="G9667" t="s">
        <v>141</v>
      </c>
      <c r="H9667" t="s">
        <v>121</v>
      </c>
      <c r="I9667" t="s">
        <v>17</v>
      </c>
      <c r="J9667" t="s">
        <v>18</v>
      </c>
      <c r="K9667">
        <v>2039.47</v>
      </c>
      <c r="L9667">
        <v>514.63</v>
      </c>
      <c r="M9667" t="s">
        <v>19</v>
      </c>
      <c r="N9667">
        <v>0.25233516550868601</v>
      </c>
      <c r="O9667" t="s">
        <v>11351</v>
      </c>
      <c r="P9667" t="s">
        <v>11354</v>
      </c>
      <c r="R9667" t="s">
        <v>11353</v>
      </c>
      <c r="S9667">
        <f>IF(SalesData[[#This Row],[Return Status]]="Returned",1,0)</f>
        <v>0</v>
      </c>
      <c r="T9667">
        <v>2793.38</v>
      </c>
      <c r="U9667" s="2">
        <f>EOMONTH(SalesData[[#This Row],[Order Date]],0)</f>
        <v>45322</v>
      </c>
      <c r="V9667" s="9" t="str">
        <f>"Q"&amp;INT((MONTH(SalesData[[#This Row],[Order Date]])+2)/3)&amp;"-"&amp;YEAR(SalesData[[#This Row],[Order Date]])</f>
        <v>Q1-2024</v>
      </c>
    </row>
    <row r="9668" spans="1:22" x14ac:dyDescent="0.35">
      <c r="A9668" t="s">
        <v>9809</v>
      </c>
      <c r="B9668" s="1">
        <v>45294</v>
      </c>
      <c r="C9668" t="s">
        <v>149</v>
      </c>
      <c r="D9668" t="s">
        <v>145</v>
      </c>
      <c r="E9668">
        <v>5925333896</v>
      </c>
      <c r="F9668" t="s">
        <v>387</v>
      </c>
      <c r="G9668" t="s">
        <v>11379</v>
      </c>
      <c r="H9668" t="s">
        <v>11357</v>
      </c>
      <c r="I9668" t="s">
        <v>31</v>
      </c>
      <c r="J9668" t="s">
        <v>18</v>
      </c>
      <c r="K9668">
        <v>3504.36</v>
      </c>
      <c r="L9668">
        <v>807.25</v>
      </c>
      <c r="M9668" t="s">
        <v>19</v>
      </c>
      <c r="N9668">
        <v>0.230355899508041</v>
      </c>
      <c r="O9668" t="s">
        <v>11351</v>
      </c>
      <c r="P9668" t="s">
        <v>11354</v>
      </c>
      <c r="R9668" t="s">
        <v>11353</v>
      </c>
      <c r="S9668">
        <f>IF(SalesData[[#This Row],[Return Status]]="Returned",1,0)</f>
        <v>0</v>
      </c>
      <c r="U9668" s="2">
        <f>EOMONTH(SalesData[[#This Row],[Order Date]],0)</f>
        <v>45322</v>
      </c>
      <c r="V9668" s="9" t="str">
        <f>"Q"&amp;INT((MONTH(SalesData[[#This Row],[Order Date]])+2)/3)&amp;"-"&amp;YEAR(SalesData[[#This Row],[Order Date]])</f>
        <v>Q1-2024</v>
      </c>
    </row>
    <row r="9669" spans="1:22" x14ac:dyDescent="0.35">
      <c r="A9669" t="s">
        <v>9810</v>
      </c>
      <c r="B9669" s="1">
        <v>45292</v>
      </c>
      <c r="C9669" t="s">
        <v>205</v>
      </c>
      <c r="D9669" t="s">
        <v>72</v>
      </c>
      <c r="E9669">
        <v>5787775112</v>
      </c>
      <c r="F9669" t="s">
        <v>387</v>
      </c>
      <c r="G9669" t="s">
        <v>89</v>
      </c>
      <c r="H9669" t="s">
        <v>90</v>
      </c>
      <c r="I9669" t="s">
        <v>31</v>
      </c>
      <c r="J9669" t="s">
        <v>19</v>
      </c>
      <c r="K9669">
        <v>2911.39</v>
      </c>
      <c r="L9669">
        <v>318.39</v>
      </c>
      <c r="M9669" t="s">
        <v>19</v>
      </c>
      <c r="N9669">
        <v>0.10936013381924101</v>
      </c>
      <c r="O9669" t="s">
        <v>11351</v>
      </c>
      <c r="P9669" t="s">
        <v>11352</v>
      </c>
      <c r="R9669" t="s">
        <v>11353</v>
      </c>
      <c r="S9669">
        <f>IF(SalesData[[#This Row],[Return Status]]="Returned",1,0)</f>
        <v>0</v>
      </c>
      <c r="T9669">
        <v>207.68</v>
      </c>
      <c r="U9669" s="2">
        <f>EOMONTH(SalesData[[#This Row],[Order Date]],0)</f>
        <v>45322</v>
      </c>
      <c r="V9669" s="9" t="str">
        <f>"Q"&amp;INT((MONTH(SalesData[[#This Row],[Order Date]])+2)/3)&amp;"-"&amp;YEAR(SalesData[[#This Row],[Order Date]])</f>
        <v>Q1-2024</v>
      </c>
    </row>
    <row r="9670" spans="1:22" x14ac:dyDescent="0.35">
      <c r="A9670" t="s">
        <v>9811</v>
      </c>
      <c r="B9670" s="1">
        <v>45316</v>
      </c>
      <c r="C9670" t="s">
        <v>139</v>
      </c>
      <c r="D9670" t="s">
        <v>80</v>
      </c>
      <c r="E9670">
        <v>5892434706</v>
      </c>
      <c r="F9670" t="s">
        <v>120</v>
      </c>
      <c r="G9670" t="s">
        <v>141</v>
      </c>
      <c r="H9670" t="s">
        <v>121</v>
      </c>
      <c r="I9670" t="s">
        <v>17</v>
      </c>
      <c r="J9670" t="s">
        <v>19</v>
      </c>
      <c r="K9670">
        <v>1500.29</v>
      </c>
      <c r="L9670">
        <v>388.04</v>
      </c>
      <c r="M9670" t="s">
        <v>19</v>
      </c>
      <c r="N9670">
        <v>0.25864332895640202</v>
      </c>
      <c r="O9670" t="s">
        <v>11351</v>
      </c>
      <c r="P9670" t="s">
        <v>11354</v>
      </c>
      <c r="R9670" t="s">
        <v>11353</v>
      </c>
      <c r="S9670">
        <f>IF(SalesData[[#This Row],[Return Status]]="Returned",1,0)</f>
        <v>0</v>
      </c>
      <c r="T9670">
        <v>2793.38</v>
      </c>
      <c r="U9670" s="2">
        <f>EOMONTH(SalesData[[#This Row],[Order Date]],0)</f>
        <v>45322</v>
      </c>
      <c r="V9670" s="9" t="str">
        <f>"Q"&amp;INT((MONTH(SalesData[[#This Row],[Order Date]])+2)/3)&amp;"-"&amp;YEAR(SalesData[[#This Row],[Order Date]])</f>
        <v>Q1-2024</v>
      </c>
    </row>
    <row r="9671" spans="1:22" x14ac:dyDescent="0.35">
      <c r="A9671" t="s">
        <v>9812</v>
      </c>
      <c r="B9671" s="1">
        <v>45293</v>
      </c>
      <c r="C9671" t="s">
        <v>113</v>
      </c>
      <c r="D9671" t="s">
        <v>99</v>
      </c>
      <c r="E9671">
        <v>7596232335</v>
      </c>
      <c r="F9671" t="s">
        <v>206</v>
      </c>
      <c r="G9671" t="s">
        <v>89</v>
      </c>
      <c r="H9671" t="s">
        <v>90</v>
      </c>
      <c r="I9671" t="s">
        <v>31</v>
      </c>
      <c r="J9671" t="s">
        <v>43</v>
      </c>
      <c r="K9671">
        <v>4316.6099999999997</v>
      </c>
      <c r="L9671">
        <v>1104.1500000000001</v>
      </c>
      <c r="M9671" t="s">
        <v>43</v>
      </c>
      <c r="N9671">
        <v>0.25579100266181098</v>
      </c>
      <c r="O9671" t="s">
        <v>11351</v>
      </c>
      <c r="P9671" t="s">
        <v>11354</v>
      </c>
      <c r="Q9671" t="s">
        <v>11359</v>
      </c>
      <c r="R9671" t="s">
        <v>11360</v>
      </c>
      <c r="S9671">
        <f>IF(SalesData[[#This Row],[Return Status]]="Returned",1,0)</f>
        <v>1</v>
      </c>
      <c r="T9671">
        <v>207.68</v>
      </c>
      <c r="U9671" s="2">
        <f>EOMONTH(SalesData[[#This Row],[Order Date]],0)</f>
        <v>45322</v>
      </c>
      <c r="V9671" s="9" t="str">
        <f>"Q"&amp;INT((MONTH(SalesData[[#This Row],[Order Date]])+2)/3)&amp;"-"&amp;YEAR(SalesData[[#This Row],[Order Date]])</f>
        <v>Q1-2024</v>
      </c>
    </row>
    <row r="9672" spans="1:22" x14ac:dyDescent="0.35">
      <c r="A9672" t="s">
        <v>9813</v>
      </c>
      <c r="B9672" s="1">
        <v>45296</v>
      </c>
      <c r="C9672" t="s">
        <v>87</v>
      </c>
      <c r="D9672" t="s">
        <v>46</v>
      </c>
      <c r="E9672">
        <v>600622067</v>
      </c>
      <c r="F9672" t="s">
        <v>147</v>
      </c>
      <c r="G9672" t="s">
        <v>84</v>
      </c>
      <c r="H9672" t="s">
        <v>85</v>
      </c>
      <c r="I9672" t="s">
        <v>31</v>
      </c>
      <c r="J9672" t="s">
        <v>18</v>
      </c>
      <c r="K9672">
        <v>4507.7</v>
      </c>
      <c r="L9672">
        <v>241.89</v>
      </c>
      <c r="M9672" t="s">
        <v>19</v>
      </c>
      <c r="N9672">
        <v>5.3661512523016201E-2</v>
      </c>
      <c r="O9672" t="s">
        <v>11351</v>
      </c>
      <c r="P9672" t="s">
        <v>11356</v>
      </c>
      <c r="R9672" t="s">
        <v>11353</v>
      </c>
      <c r="S9672">
        <f>IF(SalesData[[#This Row],[Return Status]]="Returned",1,0)</f>
        <v>0</v>
      </c>
      <c r="T9672">
        <v>847.14</v>
      </c>
      <c r="U9672" s="2">
        <f>EOMONTH(SalesData[[#This Row],[Order Date]],0)</f>
        <v>45322</v>
      </c>
      <c r="V9672" s="9" t="str">
        <f>"Q"&amp;INT((MONTH(SalesData[[#This Row],[Order Date]])+2)/3)&amp;"-"&amp;YEAR(SalesData[[#This Row],[Order Date]])</f>
        <v>Q1-2024</v>
      </c>
    </row>
    <row r="9673" spans="1:22" x14ac:dyDescent="0.35">
      <c r="A9673" t="s">
        <v>9814</v>
      </c>
      <c r="B9673" s="1">
        <v>45296</v>
      </c>
      <c r="C9673" t="s">
        <v>97</v>
      </c>
      <c r="D9673" t="s">
        <v>46</v>
      </c>
      <c r="E9673">
        <v>2126416368</v>
      </c>
      <c r="F9673" t="s">
        <v>47</v>
      </c>
      <c r="G9673" t="s">
        <v>23</v>
      </c>
      <c r="H9673" t="s">
        <v>24</v>
      </c>
      <c r="I9673" t="s">
        <v>17</v>
      </c>
      <c r="J9673" t="s">
        <v>19</v>
      </c>
      <c r="K9673">
        <v>345.37</v>
      </c>
      <c r="L9673">
        <v>86.72</v>
      </c>
      <c r="M9673" t="s">
        <v>19</v>
      </c>
      <c r="N9673">
        <v>0.251093030662767</v>
      </c>
      <c r="O9673" t="s">
        <v>11361</v>
      </c>
      <c r="P9673" t="s">
        <v>11354</v>
      </c>
      <c r="R9673" t="s">
        <v>11353</v>
      </c>
      <c r="S9673">
        <f>IF(SalesData[[#This Row],[Return Status]]="Returned",1,0)</f>
        <v>0</v>
      </c>
      <c r="T9673">
        <v>2821.33</v>
      </c>
      <c r="U9673" s="2">
        <f>EOMONTH(SalesData[[#This Row],[Order Date]],0)</f>
        <v>45322</v>
      </c>
      <c r="V9673" s="9" t="str">
        <f>"Q"&amp;INT((MONTH(SalesData[[#This Row],[Order Date]])+2)/3)&amp;"-"&amp;YEAR(SalesData[[#This Row],[Order Date]])</f>
        <v>Q1-2024</v>
      </c>
    </row>
    <row r="9674" spans="1:22" x14ac:dyDescent="0.35">
      <c r="A9674" t="s">
        <v>9815</v>
      </c>
      <c r="B9674" s="1">
        <v>45315</v>
      </c>
      <c r="C9674" t="s">
        <v>52</v>
      </c>
      <c r="D9674" t="s">
        <v>27</v>
      </c>
      <c r="E9674">
        <v>9501152924</v>
      </c>
      <c r="F9674" t="s">
        <v>206</v>
      </c>
      <c r="G9674" t="s">
        <v>89</v>
      </c>
      <c r="H9674" t="s">
        <v>90</v>
      </c>
      <c r="I9674" t="s">
        <v>31</v>
      </c>
      <c r="J9674" t="s">
        <v>43</v>
      </c>
      <c r="K9674">
        <v>941.72</v>
      </c>
      <c r="L9674">
        <v>210.38</v>
      </c>
      <c r="M9674" t="s">
        <v>43</v>
      </c>
      <c r="N9674">
        <v>0.22339973665208299</v>
      </c>
      <c r="O9674" t="s">
        <v>11355</v>
      </c>
      <c r="P9674" t="s">
        <v>11354</v>
      </c>
      <c r="R9674" t="s">
        <v>11353</v>
      </c>
      <c r="S9674">
        <f>IF(SalesData[[#This Row],[Return Status]]="Returned",1,0)</f>
        <v>0</v>
      </c>
      <c r="T9674">
        <v>207.68</v>
      </c>
      <c r="U9674" s="2">
        <f>EOMONTH(SalesData[[#This Row],[Order Date]],0)</f>
        <v>45322</v>
      </c>
      <c r="V9674" s="9" t="str">
        <f>"Q"&amp;INT((MONTH(SalesData[[#This Row],[Order Date]])+2)/3)&amp;"-"&amp;YEAR(SalesData[[#This Row],[Order Date]])</f>
        <v>Q1-2024</v>
      </c>
    </row>
    <row r="9675" spans="1:22" x14ac:dyDescent="0.35">
      <c r="A9675" t="s">
        <v>9816</v>
      </c>
      <c r="B9675" s="1">
        <v>45294</v>
      </c>
      <c r="C9675" t="s">
        <v>92</v>
      </c>
      <c r="D9675" t="s">
        <v>46</v>
      </c>
      <c r="E9675">
        <v>1176661725</v>
      </c>
      <c r="F9675" t="s">
        <v>152</v>
      </c>
      <c r="G9675" t="s">
        <v>23</v>
      </c>
      <c r="H9675" t="s">
        <v>11357</v>
      </c>
      <c r="I9675" t="s">
        <v>17</v>
      </c>
      <c r="J9675" t="s">
        <v>65</v>
      </c>
      <c r="K9675">
        <v>2037.24</v>
      </c>
      <c r="L9675">
        <v>257.89</v>
      </c>
      <c r="M9675" t="s">
        <v>65</v>
      </c>
      <c r="N9675">
        <v>0.126587932693252</v>
      </c>
      <c r="O9675" t="s">
        <v>11351</v>
      </c>
      <c r="P9675" t="s">
        <v>11352</v>
      </c>
      <c r="R9675" t="s">
        <v>11353</v>
      </c>
      <c r="S9675">
        <f>IF(SalesData[[#This Row],[Return Status]]="Returned",1,0)</f>
        <v>0</v>
      </c>
      <c r="T9675">
        <v>2821.33</v>
      </c>
      <c r="U9675" s="2">
        <f>EOMONTH(SalesData[[#This Row],[Order Date]],0)</f>
        <v>45322</v>
      </c>
      <c r="V9675" s="9" t="str">
        <f>"Q"&amp;INT((MONTH(SalesData[[#This Row],[Order Date]])+2)/3)&amp;"-"&amp;YEAR(SalesData[[#This Row],[Order Date]])</f>
        <v>Q1-2024</v>
      </c>
    </row>
    <row r="9676" spans="1:22" x14ac:dyDescent="0.35">
      <c r="A9676" t="s">
        <v>9817</v>
      </c>
      <c r="B9676" s="1">
        <v>45319</v>
      </c>
      <c r="C9676" t="s">
        <v>132</v>
      </c>
      <c r="D9676" t="s">
        <v>145</v>
      </c>
      <c r="E9676">
        <v>1700551396</v>
      </c>
      <c r="F9676" t="s">
        <v>168</v>
      </c>
      <c r="G9676" t="s">
        <v>54</v>
      </c>
      <c r="H9676" t="s">
        <v>55</v>
      </c>
      <c r="I9676" t="s">
        <v>31</v>
      </c>
      <c r="J9676" t="s">
        <v>62</v>
      </c>
      <c r="K9676">
        <v>2723.18</v>
      </c>
      <c r="L9676">
        <v>94.7</v>
      </c>
      <c r="M9676" t="s">
        <v>62</v>
      </c>
      <c r="N9676">
        <v>3.4775519796708301E-2</v>
      </c>
      <c r="O9676" t="s">
        <v>11351</v>
      </c>
      <c r="P9676" t="s">
        <v>11356</v>
      </c>
      <c r="R9676" t="s">
        <v>11353</v>
      </c>
      <c r="S9676">
        <f>IF(SalesData[[#This Row],[Return Status]]="Returned",1,0)</f>
        <v>0</v>
      </c>
      <c r="U9676" s="2">
        <f>EOMONTH(SalesData[[#This Row],[Order Date]],0)</f>
        <v>45322</v>
      </c>
      <c r="V9676" s="9" t="str">
        <f>"Q"&amp;INT((MONTH(SalesData[[#This Row],[Order Date]])+2)/3)&amp;"-"&amp;YEAR(SalesData[[#This Row],[Order Date]])</f>
        <v>Q1-2024</v>
      </c>
    </row>
    <row r="9677" spans="1:22" x14ac:dyDescent="0.35">
      <c r="A9677" t="s">
        <v>9818</v>
      </c>
      <c r="B9677" s="1">
        <v>45320</v>
      </c>
      <c r="C9677" t="s">
        <v>124</v>
      </c>
      <c r="D9677" t="s">
        <v>13</v>
      </c>
      <c r="E9677">
        <v>5000909295</v>
      </c>
      <c r="F9677" t="s">
        <v>133</v>
      </c>
      <c r="G9677" t="s">
        <v>89</v>
      </c>
      <c r="H9677" t="s">
        <v>90</v>
      </c>
      <c r="I9677" t="s">
        <v>31</v>
      </c>
      <c r="J9677" t="s">
        <v>62</v>
      </c>
      <c r="K9677">
        <v>178.88</v>
      </c>
      <c r="L9677">
        <v>44.19</v>
      </c>
      <c r="M9677" t="s">
        <v>62</v>
      </c>
      <c r="N9677">
        <v>0.24703711985688701</v>
      </c>
      <c r="O9677" t="s">
        <v>11361</v>
      </c>
      <c r="P9677" t="s">
        <v>11354</v>
      </c>
      <c r="R9677" t="s">
        <v>11353</v>
      </c>
      <c r="S9677">
        <f>IF(SalesData[[#This Row],[Return Status]]="Returned",1,0)</f>
        <v>0</v>
      </c>
      <c r="T9677">
        <v>207.68</v>
      </c>
      <c r="U9677" s="2">
        <f>EOMONTH(SalesData[[#This Row],[Order Date]],0)</f>
        <v>45322</v>
      </c>
      <c r="V9677" s="9" t="str">
        <f>"Q"&amp;INT((MONTH(SalesData[[#This Row],[Order Date]])+2)/3)&amp;"-"&amp;YEAR(SalesData[[#This Row],[Order Date]])</f>
        <v>Q1-2024</v>
      </c>
    </row>
    <row r="9678" spans="1:22" x14ac:dyDescent="0.35">
      <c r="A9678" t="s">
        <v>9819</v>
      </c>
      <c r="B9678" s="1">
        <v>45295</v>
      </c>
      <c r="C9678" t="s">
        <v>57</v>
      </c>
      <c r="D9678" t="s">
        <v>80</v>
      </c>
      <c r="E9678">
        <v>2011995686</v>
      </c>
      <c r="F9678" t="s">
        <v>28</v>
      </c>
      <c r="G9678" t="s">
        <v>29</v>
      </c>
      <c r="H9678" t="s">
        <v>30</v>
      </c>
      <c r="I9678" t="s">
        <v>31</v>
      </c>
      <c r="J9678" t="s">
        <v>42</v>
      </c>
      <c r="K9678">
        <v>1136.43</v>
      </c>
      <c r="L9678">
        <v>38.630000000000003</v>
      </c>
      <c r="M9678" t="s">
        <v>43</v>
      </c>
      <c r="N9678">
        <v>3.3992414842973197E-2</v>
      </c>
      <c r="O9678" t="s">
        <v>11351</v>
      </c>
      <c r="P9678" t="s">
        <v>11356</v>
      </c>
      <c r="R9678" t="s">
        <v>11353</v>
      </c>
      <c r="S9678">
        <f>IF(SalesData[[#This Row],[Return Status]]="Returned",1,0)</f>
        <v>0</v>
      </c>
      <c r="T9678">
        <v>2788.38</v>
      </c>
      <c r="U9678" s="2">
        <f>EOMONTH(SalesData[[#This Row],[Order Date]],0)</f>
        <v>45322</v>
      </c>
      <c r="V9678" s="9" t="str">
        <f>"Q"&amp;INT((MONTH(SalesData[[#This Row],[Order Date]])+2)/3)&amp;"-"&amp;YEAR(SalesData[[#This Row],[Order Date]])</f>
        <v>Q1-2024</v>
      </c>
    </row>
    <row r="9679" spans="1:22" x14ac:dyDescent="0.35">
      <c r="A9679" t="s">
        <v>9820</v>
      </c>
      <c r="B9679" s="1">
        <v>45316</v>
      </c>
      <c r="C9679" t="s">
        <v>77</v>
      </c>
      <c r="D9679" t="s">
        <v>39</v>
      </c>
      <c r="E9679">
        <v>5972991254</v>
      </c>
      <c r="F9679" t="s">
        <v>83</v>
      </c>
      <c r="G9679" t="s">
        <v>84</v>
      </c>
      <c r="H9679" t="s">
        <v>85</v>
      </c>
      <c r="I9679" t="s">
        <v>31</v>
      </c>
      <c r="J9679" t="s">
        <v>42</v>
      </c>
      <c r="K9679">
        <v>3132.32</v>
      </c>
      <c r="L9679">
        <v>527.96</v>
      </c>
      <c r="M9679" t="s">
        <v>43</v>
      </c>
      <c r="N9679">
        <v>0.16855238289829899</v>
      </c>
      <c r="O9679" t="s">
        <v>11351</v>
      </c>
      <c r="P9679" t="s">
        <v>11352</v>
      </c>
      <c r="R9679" t="s">
        <v>11353</v>
      </c>
      <c r="S9679">
        <f>IF(SalesData[[#This Row],[Return Status]]="Returned",1,0)</f>
        <v>0</v>
      </c>
      <c r="T9679">
        <v>847.14</v>
      </c>
      <c r="U9679" s="2">
        <f>EOMONTH(SalesData[[#This Row],[Order Date]],0)</f>
        <v>45322</v>
      </c>
      <c r="V9679" s="9" t="str">
        <f>"Q"&amp;INT((MONTH(SalesData[[#This Row],[Order Date]])+2)/3)&amp;"-"&amp;YEAR(SalesData[[#This Row],[Order Date]])</f>
        <v>Q1-2024</v>
      </c>
    </row>
    <row r="9680" spans="1:22" x14ac:dyDescent="0.35">
      <c r="A9680" t="s">
        <v>9821</v>
      </c>
      <c r="B9680" s="1">
        <v>45302</v>
      </c>
      <c r="C9680" t="s">
        <v>205</v>
      </c>
      <c r="D9680" t="s">
        <v>80</v>
      </c>
      <c r="E9680">
        <v>601865427</v>
      </c>
      <c r="F9680" t="s">
        <v>109</v>
      </c>
      <c r="G9680" t="s">
        <v>11378</v>
      </c>
      <c r="H9680" t="s">
        <v>60</v>
      </c>
      <c r="I9680" t="s">
        <v>31</v>
      </c>
      <c r="J9680" t="s">
        <v>19</v>
      </c>
      <c r="K9680">
        <v>1555.34</v>
      </c>
      <c r="L9680">
        <v>407.89</v>
      </c>
      <c r="M9680" t="s">
        <v>19</v>
      </c>
      <c r="N9680">
        <v>0.262251340542904</v>
      </c>
      <c r="O9680" t="s">
        <v>11351</v>
      </c>
      <c r="P9680" t="s">
        <v>11354</v>
      </c>
      <c r="R9680" t="s">
        <v>11353</v>
      </c>
      <c r="S9680">
        <f>IF(SalesData[[#This Row],[Return Status]]="Returned",1,0)</f>
        <v>0</v>
      </c>
      <c r="U9680" s="2">
        <f>EOMONTH(SalesData[[#This Row],[Order Date]],0)</f>
        <v>45322</v>
      </c>
      <c r="V9680" s="9" t="str">
        <f>"Q"&amp;INT((MONTH(SalesData[[#This Row],[Order Date]])+2)/3)&amp;"-"&amp;YEAR(SalesData[[#This Row],[Order Date]])</f>
        <v>Q1-2024</v>
      </c>
    </row>
    <row r="9681" spans="1:22" x14ac:dyDescent="0.35">
      <c r="A9681" t="s">
        <v>9822</v>
      </c>
      <c r="B9681" s="1">
        <v>45302</v>
      </c>
      <c r="C9681" t="s">
        <v>106</v>
      </c>
      <c r="D9681" t="s">
        <v>46</v>
      </c>
      <c r="E9681">
        <v>7163589118</v>
      </c>
      <c r="F9681" t="s">
        <v>140</v>
      </c>
      <c r="G9681" t="s">
        <v>141</v>
      </c>
      <c r="H9681" t="s">
        <v>121</v>
      </c>
      <c r="I9681" t="s">
        <v>17</v>
      </c>
      <c r="J9681" t="s">
        <v>61</v>
      </c>
      <c r="K9681">
        <v>1022.25</v>
      </c>
      <c r="L9681">
        <v>106.97</v>
      </c>
      <c r="M9681" t="s">
        <v>62</v>
      </c>
      <c r="N9681">
        <v>0.10464172169234499</v>
      </c>
      <c r="O9681" t="s">
        <v>11351</v>
      </c>
      <c r="P9681" t="s">
        <v>11352</v>
      </c>
      <c r="R9681" t="s">
        <v>11353</v>
      </c>
      <c r="S9681">
        <f>IF(SalesData[[#This Row],[Return Status]]="Returned",1,0)</f>
        <v>0</v>
      </c>
      <c r="T9681">
        <v>2793.38</v>
      </c>
      <c r="U9681" s="2">
        <f>EOMONTH(SalesData[[#This Row],[Order Date]],0)</f>
        <v>45322</v>
      </c>
      <c r="V9681" s="9" t="str">
        <f>"Q"&amp;INT((MONTH(SalesData[[#This Row],[Order Date]])+2)/3)&amp;"-"&amp;YEAR(SalesData[[#This Row],[Order Date]])</f>
        <v>Q1-2024</v>
      </c>
    </row>
    <row r="9682" spans="1:22" x14ac:dyDescent="0.35">
      <c r="A9682" t="s">
        <v>9823</v>
      </c>
      <c r="B9682" s="1">
        <v>45315</v>
      </c>
      <c r="C9682" t="s">
        <v>71</v>
      </c>
      <c r="D9682" t="s">
        <v>46</v>
      </c>
      <c r="E9682">
        <v>5677263123</v>
      </c>
      <c r="F9682" t="s">
        <v>222</v>
      </c>
      <c r="G9682" t="s">
        <v>164</v>
      </c>
      <c r="H9682" t="s">
        <v>165</v>
      </c>
      <c r="I9682" t="s">
        <v>36</v>
      </c>
      <c r="J9682" t="s">
        <v>62</v>
      </c>
      <c r="K9682">
        <v>2715.95</v>
      </c>
      <c r="L9682">
        <v>661.35</v>
      </c>
      <c r="M9682" t="s">
        <v>62</v>
      </c>
      <c r="N9682">
        <v>0.24350595555882801</v>
      </c>
      <c r="O9682" t="s">
        <v>11351</v>
      </c>
      <c r="P9682" t="s">
        <v>11354</v>
      </c>
      <c r="R9682" t="s">
        <v>11353</v>
      </c>
      <c r="S9682">
        <f>IF(SalesData[[#This Row],[Return Status]]="Returned",1,0)</f>
        <v>0</v>
      </c>
      <c r="U9682" s="2">
        <f>EOMONTH(SalesData[[#This Row],[Order Date]],0)</f>
        <v>45322</v>
      </c>
      <c r="V9682" s="9" t="str">
        <f>"Q"&amp;INT((MONTH(SalesData[[#This Row],[Order Date]])+2)/3)&amp;"-"&amp;YEAR(SalesData[[#This Row],[Order Date]])</f>
        <v>Q1-2024</v>
      </c>
    </row>
    <row r="9683" spans="1:22" x14ac:dyDescent="0.35">
      <c r="A9683" t="s">
        <v>9824</v>
      </c>
      <c r="B9683" s="1">
        <v>45302</v>
      </c>
      <c r="C9683" t="s">
        <v>184</v>
      </c>
      <c r="D9683" t="s">
        <v>145</v>
      </c>
      <c r="E9683">
        <v>5896853727</v>
      </c>
      <c r="F9683" t="s">
        <v>127</v>
      </c>
      <c r="G9683" t="s">
        <v>29</v>
      </c>
      <c r="H9683" t="s">
        <v>11357</v>
      </c>
      <c r="I9683" t="s">
        <v>31</v>
      </c>
      <c r="J9683" t="s">
        <v>42</v>
      </c>
      <c r="K9683">
        <v>4433.74</v>
      </c>
      <c r="L9683">
        <v>351.31</v>
      </c>
      <c r="M9683" t="s">
        <v>43</v>
      </c>
      <c r="N9683">
        <v>7.9235588915904001E-2</v>
      </c>
      <c r="O9683" t="s">
        <v>11351</v>
      </c>
      <c r="P9683" t="s">
        <v>11356</v>
      </c>
      <c r="R9683" t="s">
        <v>11353</v>
      </c>
      <c r="S9683">
        <f>IF(SalesData[[#This Row],[Return Status]]="Returned",1,0)</f>
        <v>0</v>
      </c>
      <c r="T9683">
        <v>2788.38</v>
      </c>
      <c r="U9683" s="2">
        <f>EOMONTH(SalesData[[#This Row],[Order Date]],0)</f>
        <v>45322</v>
      </c>
      <c r="V9683" s="9" t="str">
        <f>"Q"&amp;INT((MONTH(SalesData[[#This Row],[Order Date]])+2)/3)&amp;"-"&amp;YEAR(SalesData[[#This Row],[Order Date]])</f>
        <v>Q1-2024</v>
      </c>
    </row>
    <row r="9684" spans="1:22" x14ac:dyDescent="0.35">
      <c r="A9684" t="s">
        <v>9825</v>
      </c>
      <c r="B9684" s="1">
        <v>45321</v>
      </c>
      <c r="C9684" t="s">
        <v>176</v>
      </c>
      <c r="D9684" t="s">
        <v>27</v>
      </c>
      <c r="E9684">
        <v>6329212156</v>
      </c>
      <c r="F9684" t="s">
        <v>95</v>
      </c>
      <c r="G9684" t="s">
        <v>59</v>
      </c>
      <c r="H9684" t="s">
        <v>11357</v>
      </c>
      <c r="I9684" t="s">
        <v>31</v>
      </c>
      <c r="J9684" t="s">
        <v>62</v>
      </c>
      <c r="K9684">
        <v>2053.0300000000002</v>
      </c>
      <c r="L9684">
        <v>101.94</v>
      </c>
      <c r="M9684" t="s">
        <v>62</v>
      </c>
      <c r="N9684">
        <v>4.96534390632382E-2</v>
      </c>
      <c r="O9684" t="s">
        <v>11351</v>
      </c>
      <c r="P9684" t="s">
        <v>11356</v>
      </c>
      <c r="R9684" t="s">
        <v>11353</v>
      </c>
      <c r="S9684">
        <f>IF(SalesData[[#This Row],[Return Status]]="Returned",1,0)</f>
        <v>0</v>
      </c>
      <c r="T9684">
        <v>2183.56</v>
      </c>
      <c r="U9684" s="2">
        <f>EOMONTH(SalesData[[#This Row],[Order Date]],0)</f>
        <v>45322</v>
      </c>
      <c r="V9684" s="9" t="str">
        <f>"Q"&amp;INT((MONTH(SalesData[[#This Row],[Order Date]])+2)/3)&amp;"-"&amp;YEAR(SalesData[[#This Row],[Order Date]])</f>
        <v>Q1-2024</v>
      </c>
    </row>
    <row r="9685" spans="1:22" x14ac:dyDescent="0.35">
      <c r="A9685" t="s">
        <v>9826</v>
      </c>
      <c r="B9685" s="1">
        <v>45317</v>
      </c>
      <c r="C9685" t="s">
        <v>12</v>
      </c>
      <c r="D9685" t="s">
        <v>39</v>
      </c>
      <c r="E9685">
        <v>3095496670</v>
      </c>
      <c r="F9685" t="s">
        <v>114</v>
      </c>
      <c r="G9685" t="s">
        <v>59</v>
      </c>
      <c r="H9685" t="s">
        <v>60</v>
      </c>
      <c r="I9685" t="s">
        <v>31</v>
      </c>
      <c r="J9685" t="s">
        <v>19</v>
      </c>
      <c r="K9685">
        <v>3396.69</v>
      </c>
      <c r="L9685">
        <v>537.59</v>
      </c>
      <c r="M9685" t="s">
        <v>19</v>
      </c>
      <c r="N9685">
        <v>0.15826878519970899</v>
      </c>
      <c r="O9685" t="s">
        <v>11351</v>
      </c>
      <c r="P9685" t="s">
        <v>11352</v>
      </c>
      <c r="R9685" t="s">
        <v>11353</v>
      </c>
      <c r="S9685">
        <f>IF(SalesData[[#This Row],[Return Status]]="Returned",1,0)</f>
        <v>0</v>
      </c>
      <c r="T9685">
        <v>2183.56</v>
      </c>
      <c r="U9685" s="2">
        <f>EOMONTH(SalesData[[#This Row],[Order Date]],0)</f>
        <v>45322</v>
      </c>
      <c r="V9685" s="9" t="str">
        <f>"Q"&amp;INT((MONTH(SalesData[[#This Row],[Order Date]])+2)/3)&amp;"-"&amp;YEAR(SalesData[[#This Row],[Order Date]])</f>
        <v>Q1-2024</v>
      </c>
    </row>
    <row r="9686" spans="1:22" x14ac:dyDescent="0.35">
      <c r="A9686" t="s">
        <v>9827</v>
      </c>
      <c r="B9686" s="1">
        <v>45293</v>
      </c>
      <c r="C9686" t="s">
        <v>94</v>
      </c>
      <c r="D9686" t="s">
        <v>72</v>
      </c>
      <c r="E9686">
        <v>8807968262</v>
      </c>
      <c r="F9686" t="s">
        <v>95</v>
      </c>
      <c r="G9686" t="s">
        <v>59</v>
      </c>
      <c r="H9686" t="s">
        <v>60</v>
      </c>
      <c r="I9686" t="s">
        <v>31</v>
      </c>
      <c r="J9686" t="s">
        <v>65</v>
      </c>
      <c r="K9686">
        <v>495.12</v>
      </c>
      <c r="L9686">
        <v>63.07</v>
      </c>
      <c r="M9686" t="s">
        <v>65</v>
      </c>
      <c r="N9686">
        <v>0.12738326062368699</v>
      </c>
      <c r="O9686" t="s">
        <v>11361</v>
      </c>
      <c r="P9686" t="s">
        <v>11352</v>
      </c>
      <c r="R9686" t="s">
        <v>11353</v>
      </c>
      <c r="S9686">
        <f>IF(SalesData[[#This Row],[Return Status]]="Returned",1,0)</f>
        <v>0</v>
      </c>
      <c r="T9686">
        <v>2183.56</v>
      </c>
      <c r="U9686" s="2">
        <f>EOMONTH(SalesData[[#This Row],[Order Date]],0)</f>
        <v>45322</v>
      </c>
      <c r="V9686" s="9" t="str">
        <f>"Q"&amp;INT((MONTH(SalesData[[#This Row],[Order Date]])+2)/3)&amp;"-"&amp;YEAR(SalesData[[#This Row],[Order Date]])</f>
        <v>Q1-2024</v>
      </c>
    </row>
    <row r="9687" spans="1:22" x14ac:dyDescent="0.35">
      <c r="A9687" t="s">
        <v>9828</v>
      </c>
      <c r="B9687" s="1">
        <v>45309</v>
      </c>
      <c r="C9687" t="s">
        <v>97</v>
      </c>
      <c r="D9687" t="s">
        <v>145</v>
      </c>
      <c r="E9687">
        <v>6576498395</v>
      </c>
      <c r="F9687" t="s">
        <v>312</v>
      </c>
      <c r="G9687" t="s">
        <v>141</v>
      </c>
      <c r="H9687" t="s">
        <v>121</v>
      </c>
      <c r="I9687" t="s">
        <v>17</v>
      </c>
      <c r="J9687" t="s">
        <v>18</v>
      </c>
      <c r="K9687">
        <v>2151.38</v>
      </c>
      <c r="L9687">
        <v>149.75</v>
      </c>
      <c r="M9687" t="s">
        <v>19</v>
      </c>
      <c r="N9687">
        <v>6.9606485139770802E-2</v>
      </c>
      <c r="O9687" t="s">
        <v>11351</v>
      </c>
      <c r="P9687" t="s">
        <v>11356</v>
      </c>
      <c r="R9687" t="s">
        <v>11353</v>
      </c>
      <c r="S9687">
        <f>IF(SalesData[[#This Row],[Return Status]]="Returned",1,0)</f>
        <v>0</v>
      </c>
      <c r="T9687">
        <v>2793.38</v>
      </c>
      <c r="U9687" s="2">
        <f>EOMONTH(SalesData[[#This Row],[Order Date]],0)</f>
        <v>45322</v>
      </c>
      <c r="V9687" s="9" t="str">
        <f>"Q"&amp;INT((MONTH(SalesData[[#This Row],[Order Date]])+2)/3)&amp;"-"&amp;YEAR(SalesData[[#This Row],[Order Date]])</f>
        <v>Q1-2024</v>
      </c>
    </row>
    <row r="9688" spans="1:22" x14ac:dyDescent="0.35">
      <c r="A9688" t="s">
        <v>9829</v>
      </c>
      <c r="B9688" s="1">
        <v>45316</v>
      </c>
      <c r="C9688" t="s">
        <v>184</v>
      </c>
      <c r="D9688" t="s">
        <v>99</v>
      </c>
      <c r="E9688">
        <v>1760206055</v>
      </c>
      <c r="F9688" t="s">
        <v>28</v>
      </c>
      <c r="G9688" t="s">
        <v>29</v>
      </c>
      <c r="H9688" t="s">
        <v>30</v>
      </c>
      <c r="I9688" t="s">
        <v>31</v>
      </c>
      <c r="J9688" t="s">
        <v>19</v>
      </c>
      <c r="K9688">
        <v>1012.61</v>
      </c>
      <c r="L9688">
        <v>204.65</v>
      </c>
      <c r="M9688" t="s">
        <v>19</v>
      </c>
      <c r="N9688">
        <v>0.20210150008394201</v>
      </c>
      <c r="O9688" t="s">
        <v>11351</v>
      </c>
      <c r="P9688" t="s">
        <v>11354</v>
      </c>
      <c r="R9688" t="s">
        <v>11353</v>
      </c>
      <c r="S9688">
        <f>IF(SalesData[[#This Row],[Return Status]]="Returned",1,0)</f>
        <v>0</v>
      </c>
      <c r="T9688">
        <v>2788.38</v>
      </c>
      <c r="U9688" s="2">
        <f>EOMONTH(SalesData[[#This Row],[Order Date]],0)</f>
        <v>45322</v>
      </c>
      <c r="V9688" s="9" t="str">
        <f>"Q"&amp;INT((MONTH(SalesData[[#This Row],[Order Date]])+2)/3)&amp;"-"&amp;YEAR(SalesData[[#This Row],[Order Date]])</f>
        <v>Q1-2024</v>
      </c>
    </row>
    <row r="9689" spans="1:22" x14ac:dyDescent="0.35">
      <c r="A9689" t="s">
        <v>9830</v>
      </c>
      <c r="B9689" s="1">
        <v>45306</v>
      </c>
      <c r="C9689" t="s">
        <v>26</v>
      </c>
      <c r="D9689" t="s">
        <v>145</v>
      </c>
      <c r="E9689">
        <v>6641187925</v>
      </c>
      <c r="F9689" t="s">
        <v>116</v>
      </c>
      <c r="G9689" t="s">
        <v>74</v>
      </c>
      <c r="H9689" t="s">
        <v>75</v>
      </c>
      <c r="I9689" t="s">
        <v>36</v>
      </c>
      <c r="J9689" t="s">
        <v>19</v>
      </c>
      <c r="K9689">
        <v>1022.27</v>
      </c>
      <c r="L9689">
        <v>201.76</v>
      </c>
      <c r="M9689" t="s">
        <v>19</v>
      </c>
      <c r="N9689">
        <v>0.197364688389564</v>
      </c>
      <c r="O9689" t="s">
        <v>11351</v>
      </c>
      <c r="P9689" t="s">
        <v>11352</v>
      </c>
      <c r="R9689" t="s">
        <v>11353</v>
      </c>
      <c r="S9689">
        <f>IF(SalesData[[#This Row],[Return Status]]="Returned",1,0)</f>
        <v>0</v>
      </c>
      <c r="T9689">
        <v>2420.2800000000002</v>
      </c>
      <c r="U9689" s="2">
        <f>EOMONTH(SalesData[[#This Row],[Order Date]],0)</f>
        <v>45322</v>
      </c>
      <c r="V9689" s="9" t="str">
        <f>"Q"&amp;INT((MONTH(SalesData[[#This Row],[Order Date]])+2)/3)&amp;"-"&amp;YEAR(SalesData[[#This Row],[Order Date]])</f>
        <v>Q1-2024</v>
      </c>
    </row>
    <row r="9690" spans="1:22" x14ac:dyDescent="0.35">
      <c r="A9690" t="s">
        <v>9831</v>
      </c>
      <c r="B9690" s="1">
        <v>45315</v>
      </c>
      <c r="C9690" t="s">
        <v>45</v>
      </c>
      <c r="D9690" t="s">
        <v>72</v>
      </c>
      <c r="E9690">
        <v>5394744689</v>
      </c>
      <c r="F9690" t="s">
        <v>120</v>
      </c>
      <c r="G9690" t="s">
        <v>11367</v>
      </c>
      <c r="H9690" t="s">
        <v>11357</v>
      </c>
      <c r="I9690" t="s">
        <v>17</v>
      </c>
      <c r="J9690" t="s">
        <v>65</v>
      </c>
      <c r="K9690">
        <v>2202.7600000000002</v>
      </c>
      <c r="L9690">
        <v>505.92</v>
      </c>
      <c r="M9690" t="s">
        <v>65</v>
      </c>
      <c r="N9690">
        <v>0.22967549801158499</v>
      </c>
      <c r="O9690" t="s">
        <v>11351</v>
      </c>
      <c r="P9690" t="s">
        <v>11354</v>
      </c>
      <c r="R9690" t="s">
        <v>11353</v>
      </c>
      <c r="S9690">
        <f>IF(SalesData[[#This Row],[Return Status]]="Returned",1,0)</f>
        <v>0</v>
      </c>
      <c r="U9690" s="2">
        <f>EOMONTH(SalesData[[#This Row],[Order Date]],0)</f>
        <v>45322</v>
      </c>
      <c r="V9690" s="9" t="str">
        <f>"Q"&amp;INT((MONTH(SalesData[[#This Row],[Order Date]])+2)/3)&amp;"-"&amp;YEAR(SalesData[[#This Row],[Order Date]])</f>
        <v>Q1-2024</v>
      </c>
    </row>
    <row r="9691" spans="1:22" x14ac:dyDescent="0.35">
      <c r="A9691" t="s">
        <v>9832</v>
      </c>
      <c r="B9691" s="1">
        <v>45311</v>
      </c>
      <c r="C9691" t="s">
        <v>176</v>
      </c>
      <c r="D9691" t="s">
        <v>80</v>
      </c>
      <c r="E9691">
        <v>3199743103</v>
      </c>
      <c r="F9691" t="s">
        <v>78</v>
      </c>
      <c r="G9691" t="s">
        <v>11362</v>
      </c>
      <c r="H9691" t="s">
        <v>16</v>
      </c>
      <c r="I9691" t="s">
        <v>17</v>
      </c>
      <c r="J9691" t="s">
        <v>62</v>
      </c>
      <c r="K9691">
        <v>1425.61</v>
      </c>
      <c r="L9691">
        <v>79.28</v>
      </c>
      <c r="M9691" t="s">
        <v>62</v>
      </c>
      <c r="N9691">
        <v>5.5611282187975702E-2</v>
      </c>
      <c r="O9691" t="s">
        <v>11351</v>
      </c>
      <c r="P9691" t="s">
        <v>11356</v>
      </c>
      <c r="R9691" t="s">
        <v>11353</v>
      </c>
      <c r="S9691">
        <f>IF(SalesData[[#This Row],[Return Status]]="Returned",1,0)</f>
        <v>0</v>
      </c>
      <c r="U9691" s="2">
        <f>EOMONTH(SalesData[[#This Row],[Order Date]],0)</f>
        <v>45322</v>
      </c>
      <c r="V9691" s="9" t="str">
        <f>"Q"&amp;INT((MONTH(SalesData[[#This Row],[Order Date]])+2)/3)&amp;"-"&amp;YEAR(SalesData[[#This Row],[Order Date]])</f>
        <v>Q1-2024</v>
      </c>
    </row>
    <row r="9692" spans="1:22" x14ac:dyDescent="0.35">
      <c r="A9692" t="s">
        <v>9833</v>
      </c>
      <c r="B9692" s="1">
        <v>45316</v>
      </c>
      <c r="C9692" t="s">
        <v>124</v>
      </c>
      <c r="D9692" t="s">
        <v>46</v>
      </c>
      <c r="E9692">
        <v>2580846563</v>
      </c>
      <c r="F9692" t="s">
        <v>147</v>
      </c>
      <c r="G9692" t="s">
        <v>84</v>
      </c>
      <c r="H9692" t="s">
        <v>85</v>
      </c>
      <c r="I9692" t="s">
        <v>31</v>
      </c>
      <c r="J9692" t="s">
        <v>61</v>
      </c>
      <c r="K9692">
        <v>4146.95</v>
      </c>
      <c r="L9692">
        <v>1034.04</v>
      </c>
      <c r="M9692" t="s">
        <v>62</v>
      </c>
      <c r="N9692">
        <v>0.24934952193780999</v>
      </c>
      <c r="O9692" t="s">
        <v>11351</v>
      </c>
      <c r="P9692" t="s">
        <v>11354</v>
      </c>
      <c r="R9692" t="s">
        <v>11353</v>
      </c>
      <c r="S9692">
        <f>IF(SalesData[[#This Row],[Return Status]]="Returned",1,0)</f>
        <v>0</v>
      </c>
      <c r="T9692">
        <v>847.14</v>
      </c>
      <c r="U9692" s="2">
        <f>EOMONTH(SalesData[[#This Row],[Order Date]],0)</f>
        <v>45322</v>
      </c>
      <c r="V9692" s="9" t="str">
        <f>"Q"&amp;INT((MONTH(SalesData[[#This Row],[Order Date]])+2)/3)&amp;"-"&amp;YEAR(SalesData[[#This Row],[Order Date]])</f>
        <v>Q1-2024</v>
      </c>
    </row>
    <row r="9693" spans="1:22" x14ac:dyDescent="0.35">
      <c r="A9693" t="s">
        <v>9834</v>
      </c>
      <c r="B9693" s="1">
        <v>45312</v>
      </c>
      <c r="C9693" t="s">
        <v>111</v>
      </c>
      <c r="D9693" t="s">
        <v>39</v>
      </c>
      <c r="E9693">
        <v>1265515704</v>
      </c>
      <c r="F9693" t="s">
        <v>28</v>
      </c>
      <c r="G9693" t="s">
        <v>29</v>
      </c>
      <c r="H9693" t="s">
        <v>30</v>
      </c>
      <c r="I9693" t="s">
        <v>31</v>
      </c>
      <c r="J9693" t="s">
        <v>18</v>
      </c>
      <c r="K9693">
        <v>1914.12</v>
      </c>
      <c r="L9693">
        <v>335.66</v>
      </c>
      <c r="M9693" t="s">
        <v>19</v>
      </c>
      <c r="N9693">
        <v>0.17535995653355099</v>
      </c>
      <c r="O9693" t="s">
        <v>11351</v>
      </c>
      <c r="P9693" t="s">
        <v>11352</v>
      </c>
      <c r="R9693" t="s">
        <v>11353</v>
      </c>
      <c r="S9693">
        <f>IF(SalesData[[#This Row],[Return Status]]="Returned",1,0)</f>
        <v>0</v>
      </c>
      <c r="T9693">
        <v>2788.38</v>
      </c>
      <c r="U9693" s="2">
        <f>EOMONTH(SalesData[[#This Row],[Order Date]],0)</f>
        <v>45322</v>
      </c>
      <c r="V9693" s="9" t="str">
        <f>"Q"&amp;INT((MONTH(SalesData[[#This Row],[Order Date]])+2)/3)&amp;"-"&amp;YEAR(SalesData[[#This Row],[Order Date]])</f>
        <v>Q1-2024</v>
      </c>
    </row>
    <row r="9694" spans="1:22" x14ac:dyDescent="0.35">
      <c r="A9694" t="s">
        <v>9835</v>
      </c>
      <c r="B9694" s="1">
        <v>45309</v>
      </c>
      <c r="C9694" t="s">
        <v>106</v>
      </c>
      <c r="D9694" t="s">
        <v>145</v>
      </c>
      <c r="E9694">
        <v>7423402058</v>
      </c>
      <c r="F9694" t="s">
        <v>58</v>
      </c>
      <c r="G9694" t="s">
        <v>59</v>
      </c>
      <c r="H9694" t="s">
        <v>60</v>
      </c>
      <c r="I9694" t="s">
        <v>31</v>
      </c>
      <c r="J9694" t="s">
        <v>42</v>
      </c>
      <c r="K9694">
        <v>4464.2700000000004</v>
      </c>
      <c r="L9694">
        <v>677.45</v>
      </c>
      <c r="M9694" t="s">
        <v>43</v>
      </c>
      <c r="N9694">
        <v>0.15174933415765601</v>
      </c>
      <c r="O9694" t="s">
        <v>11351</v>
      </c>
      <c r="P9694" t="s">
        <v>11352</v>
      </c>
      <c r="R9694" t="s">
        <v>11353</v>
      </c>
      <c r="S9694">
        <f>IF(SalesData[[#This Row],[Return Status]]="Returned",1,0)</f>
        <v>0</v>
      </c>
      <c r="T9694">
        <v>2183.56</v>
      </c>
      <c r="U9694" s="2">
        <f>EOMONTH(SalesData[[#This Row],[Order Date]],0)</f>
        <v>45322</v>
      </c>
      <c r="V9694" s="9" t="str">
        <f>"Q"&amp;INT((MONTH(SalesData[[#This Row],[Order Date]])+2)/3)&amp;"-"&amp;YEAR(SalesData[[#This Row],[Order Date]])</f>
        <v>Q1-2024</v>
      </c>
    </row>
    <row r="9695" spans="1:22" x14ac:dyDescent="0.35">
      <c r="A9695" t="s">
        <v>9836</v>
      </c>
      <c r="B9695" s="1">
        <v>45311</v>
      </c>
      <c r="C9695" t="s">
        <v>92</v>
      </c>
      <c r="D9695" t="s">
        <v>27</v>
      </c>
      <c r="E9695">
        <v>6641137454</v>
      </c>
      <c r="F9695" t="s">
        <v>88</v>
      </c>
      <c r="G9695" t="s">
        <v>89</v>
      </c>
      <c r="H9695" t="s">
        <v>90</v>
      </c>
      <c r="I9695" t="s">
        <v>31</v>
      </c>
      <c r="J9695" t="s">
        <v>19</v>
      </c>
      <c r="K9695">
        <v>927.78</v>
      </c>
      <c r="L9695">
        <v>204.31</v>
      </c>
      <c r="M9695" t="s">
        <v>19</v>
      </c>
      <c r="N9695">
        <v>0.22021384379917699</v>
      </c>
      <c r="O9695" t="s">
        <v>11355</v>
      </c>
      <c r="P9695" t="s">
        <v>11354</v>
      </c>
      <c r="R9695" t="s">
        <v>11353</v>
      </c>
      <c r="S9695">
        <f>IF(SalesData[[#This Row],[Return Status]]="Returned",1,0)</f>
        <v>0</v>
      </c>
      <c r="T9695">
        <v>207.68</v>
      </c>
      <c r="U9695" s="2">
        <f>EOMONTH(SalesData[[#This Row],[Order Date]],0)</f>
        <v>45322</v>
      </c>
      <c r="V9695" s="9" t="str">
        <f>"Q"&amp;INT((MONTH(SalesData[[#This Row],[Order Date]])+2)/3)&amp;"-"&amp;YEAR(SalesData[[#This Row],[Order Date]])</f>
        <v>Q1-2024</v>
      </c>
    </row>
    <row r="9696" spans="1:22" x14ac:dyDescent="0.35">
      <c r="A9696" t="s">
        <v>9837</v>
      </c>
      <c r="B9696" s="1">
        <v>45296</v>
      </c>
      <c r="C9696" t="s">
        <v>162</v>
      </c>
      <c r="D9696" t="s">
        <v>46</v>
      </c>
      <c r="E9696">
        <v>5438635624</v>
      </c>
      <c r="F9696" t="s">
        <v>50</v>
      </c>
      <c r="G9696" t="s">
        <v>34</v>
      </c>
      <c r="H9696" t="s">
        <v>11357</v>
      </c>
      <c r="I9696" t="s">
        <v>36</v>
      </c>
      <c r="J9696" t="s">
        <v>62</v>
      </c>
      <c r="K9696">
        <v>1718.56</v>
      </c>
      <c r="L9696">
        <v>290.91000000000003</v>
      </c>
      <c r="M9696" t="s">
        <v>62</v>
      </c>
      <c r="N9696">
        <v>0.16927543990317501</v>
      </c>
      <c r="O9696" t="s">
        <v>11351</v>
      </c>
      <c r="P9696" t="s">
        <v>11352</v>
      </c>
      <c r="R9696" t="s">
        <v>11353</v>
      </c>
      <c r="S9696">
        <f>IF(SalesData[[#This Row],[Return Status]]="Returned",1,0)</f>
        <v>0</v>
      </c>
      <c r="U9696" s="2">
        <f>EOMONTH(SalesData[[#This Row],[Order Date]],0)</f>
        <v>45322</v>
      </c>
      <c r="V9696" s="9" t="str">
        <f>"Q"&amp;INT((MONTH(SalesData[[#This Row],[Order Date]])+2)/3)&amp;"-"&amp;YEAR(SalesData[[#This Row],[Order Date]])</f>
        <v>Q1-2024</v>
      </c>
    </row>
    <row r="9697" spans="1:22" x14ac:dyDescent="0.35">
      <c r="A9697" t="s">
        <v>9838</v>
      </c>
      <c r="B9697" s="1">
        <v>45310</v>
      </c>
      <c r="C9697" t="s">
        <v>67</v>
      </c>
      <c r="D9697" t="s">
        <v>72</v>
      </c>
      <c r="E9697">
        <v>8373739125</v>
      </c>
      <c r="F9697" t="s">
        <v>152</v>
      </c>
      <c r="G9697" t="s">
        <v>23</v>
      </c>
      <c r="H9697" t="s">
        <v>24</v>
      </c>
      <c r="I9697" t="s">
        <v>17</v>
      </c>
      <c r="J9697" t="s">
        <v>43</v>
      </c>
      <c r="K9697">
        <v>1390.89</v>
      </c>
      <c r="L9697">
        <v>195.41</v>
      </c>
      <c r="M9697" t="s">
        <v>43</v>
      </c>
      <c r="N9697">
        <v>0.14049277800544999</v>
      </c>
      <c r="O9697" t="s">
        <v>11351</v>
      </c>
      <c r="P9697" t="s">
        <v>11352</v>
      </c>
      <c r="R9697" t="s">
        <v>11353</v>
      </c>
      <c r="S9697">
        <f>IF(SalesData[[#This Row],[Return Status]]="Returned",1,0)</f>
        <v>0</v>
      </c>
      <c r="T9697">
        <v>2821.33</v>
      </c>
      <c r="U9697" s="2">
        <f>EOMONTH(SalesData[[#This Row],[Order Date]],0)</f>
        <v>45322</v>
      </c>
      <c r="V9697" s="9" t="str">
        <f>"Q"&amp;INT((MONTH(SalesData[[#This Row],[Order Date]])+2)/3)&amp;"-"&amp;YEAR(SalesData[[#This Row],[Order Date]])</f>
        <v>Q1-2024</v>
      </c>
    </row>
    <row r="9698" spans="1:22" x14ac:dyDescent="0.35">
      <c r="A9698" t="s">
        <v>9839</v>
      </c>
      <c r="B9698" s="1">
        <v>45297</v>
      </c>
      <c r="C9698" t="s">
        <v>49</v>
      </c>
      <c r="D9698" t="s">
        <v>72</v>
      </c>
      <c r="E9698">
        <v>6196676456</v>
      </c>
      <c r="F9698" t="s">
        <v>107</v>
      </c>
      <c r="G9698" t="s">
        <v>15</v>
      </c>
      <c r="H9698" t="s">
        <v>16</v>
      </c>
      <c r="I9698" t="s">
        <v>17</v>
      </c>
      <c r="J9698" t="s">
        <v>62</v>
      </c>
      <c r="K9698">
        <v>495.07</v>
      </c>
      <c r="L9698">
        <v>15.93</v>
      </c>
      <c r="M9698" t="s">
        <v>62</v>
      </c>
      <c r="N9698">
        <v>3.2177267861110498E-2</v>
      </c>
      <c r="O9698" t="s">
        <v>11361</v>
      </c>
      <c r="P9698" t="s">
        <v>11356</v>
      </c>
      <c r="R9698" t="s">
        <v>11353</v>
      </c>
      <c r="S9698">
        <f>IF(SalesData[[#This Row],[Return Status]]="Returned",1,0)</f>
        <v>0</v>
      </c>
      <c r="T9698">
        <v>2085.91</v>
      </c>
      <c r="U9698" s="2">
        <f>EOMONTH(SalesData[[#This Row],[Order Date]],0)</f>
        <v>45322</v>
      </c>
      <c r="V9698" s="9" t="str">
        <f>"Q"&amp;INT((MONTH(SalesData[[#This Row],[Order Date]])+2)/3)&amp;"-"&amp;YEAR(SalesData[[#This Row],[Order Date]])</f>
        <v>Q1-2024</v>
      </c>
    </row>
    <row r="9699" spans="1:22" x14ac:dyDescent="0.35">
      <c r="A9699" t="s">
        <v>9840</v>
      </c>
      <c r="B9699" s="1">
        <v>45303</v>
      </c>
      <c r="C9699" t="s">
        <v>45</v>
      </c>
      <c r="D9699" t="s">
        <v>27</v>
      </c>
      <c r="E9699">
        <v>1827029985</v>
      </c>
      <c r="F9699" t="s">
        <v>103</v>
      </c>
      <c r="G9699" t="s">
        <v>23</v>
      </c>
      <c r="H9699" t="s">
        <v>24</v>
      </c>
      <c r="I9699" t="s">
        <v>17</v>
      </c>
      <c r="J9699" t="s">
        <v>61</v>
      </c>
      <c r="K9699">
        <v>1494.46</v>
      </c>
      <c r="L9699">
        <v>93.53</v>
      </c>
      <c r="M9699" t="s">
        <v>62</v>
      </c>
      <c r="N9699">
        <v>6.2584478674571398E-2</v>
      </c>
      <c r="O9699" t="s">
        <v>11351</v>
      </c>
      <c r="P9699" t="s">
        <v>11356</v>
      </c>
      <c r="R9699" t="s">
        <v>11353</v>
      </c>
      <c r="S9699">
        <f>IF(SalesData[[#This Row],[Return Status]]="Returned",1,0)</f>
        <v>0</v>
      </c>
      <c r="T9699">
        <v>2821.33</v>
      </c>
      <c r="U9699" s="2">
        <f>EOMONTH(SalesData[[#This Row],[Order Date]],0)</f>
        <v>45322</v>
      </c>
      <c r="V9699" s="9" t="str">
        <f>"Q"&amp;INT((MONTH(SalesData[[#This Row],[Order Date]])+2)/3)&amp;"-"&amp;YEAR(SalesData[[#This Row],[Order Date]])</f>
        <v>Q1-2024</v>
      </c>
    </row>
    <row r="9700" spans="1:22" x14ac:dyDescent="0.35">
      <c r="A9700" t="s">
        <v>9841</v>
      </c>
      <c r="B9700" s="1">
        <v>45300</v>
      </c>
      <c r="C9700" t="s">
        <v>71</v>
      </c>
      <c r="D9700" t="s">
        <v>39</v>
      </c>
      <c r="E9700">
        <v>2874062682</v>
      </c>
      <c r="F9700" t="s">
        <v>156</v>
      </c>
      <c r="G9700" t="s">
        <v>84</v>
      </c>
      <c r="H9700" t="s">
        <v>11357</v>
      </c>
      <c r="I9700" t="s">
        <v>31</v>
      </c>
      <c r="J9700" t="s">
        <v>19</v>
      </c>
      <c r="K9700">
        <v>2194.0100000000002</v>
      </c>
      <c r="L9700">
        <v>312.24</v>
      </c>
      <c r="M9700" t="s">
        <v>19</v>
      </c>
      <c r="N9700">
        <v>0.14231475699746099</v>
      </c>
      <c r="O9700" t="s">
        <v>11351</v>
      </c>
      <c r="P9700" t="s">
        <v>11352</v>
      </c>
      <c r="R9700" t="s">
        <v>11353</v>
      </c>
      <c r="S9700">
        <f>IF(SalesData[[#This Row],[Return Status]]="Returned",1,0)</f>
        <v>0</v>
      </c>
      <c r="T9700">
        <v>847.14</v>
      </c>
      <c r="U9700" s="2">
        <f>EOMONTH(SalesData[[#This Row],[Order Date]],0)</f>
        <v>45322</v>
      </c>
      <c r="V9700" s="9" t="str">
        <f>"Q"&amp;INT((MONTH(SalesData[[#This Row],[Order Date]])+2)/3)&amp;"-"&amp;YEAR(SalesData[[#This Row],[Order Date]])</f>
        <v>Q1-2024</v>
      </c>
    </row>
    <row r="9701" spans="1:22" x14ac:dyDescent="0.35">
      <c r="A9701" t="s">
        <v>9842</v>
      </c>
      <c r="B9701" s="1">
        <v>45316</v>
      </c>
      <c r="C9701" t="s">
        <v>21</v>
      </c>
      <c r="D9701" t="s">
        <v>13</v>
      </c>
      <c r="E9701">
        <v>278189585</v>
      </c>
      <c r="F9701" t="s">
        <v>50</v>
      </c>
      <c r="G9701" t="s">
        <v>34</v>
      </c>
      <c r="H9701" t="s">
        <v>35</v>
      </c>
      <c r="I9701" t="s">
        <v>36</v>
      </c>
      <c r="J9701" t="s">
        <v>42</v>
      </c>
      <c r="K9701">
        <v>4144.34</v>
      </c>
      <c r="L9701">
        <v>978.76</v>
      </c>
      <c r="M9701" t="s">
        <v>43</v>
      </c>
      <c r="N9701">
        <v>0.23616788197879501</v>
      </c>
      <c r="O9701" t="s">
        <v>11351</v>
      </c>
      <c r="P9701" t="s">
        <v>11354</v>
      </c>
      <c r="R9701" t="s">
        <v>11353</v>
      </c>
      <c r="S9701">
        <f>IF(SalesData[[#This Row],[Return Status]]="Returned",1,0)</f>
        <v>0</v>
      </c>
      <c r="U9701" s="2">
        <f>EOMONTH(SalesData[[#This Row],[Order Date]],0)</f>
        <v>45322</v>
      </c>
      <c r="V9701" s="9" t="str">
        <f>"Q"&amp;INT((MONTH(SalesData[[#This Row],[Order Date]])+2)/3)&amp;"-"&amp;YEAR(SalesData[[#This Row],[Order Date]])</f>
        <v>Q1-2024</v>
      </c>
    </row>
    <row r="9702" spans="1:22" x14ac:dyDescent="0.35">
      <c r="A9702" t="s">
        <v>9843</v>
      </c>
      <c r="B9702" s="1">
        <v>45314</v>
      </c>
      <c r="C9702" t="s">
        <v>132</v>
      </c>
      <c r="D9702" t="s">
        <v>27</v>
      </c>
      <c r="E9702">
        <v>4165917089</v>
      </c>
      <c r="F9702" t="s">
        <v>129</v>
      </c>
      <c r="G9702" t="s">
        <v>54</v>
      </c>
      <c r="H9702" t="s">
        <v>55</v>
      </c>
      <c r="I9702" t="s">
        <v>31</v>
      </c>
      <c r="J9702" t="s">
        <v>18</v>
      </c>
      <c r="K9702">
        <v>1744.79</v>
      </c>
      <c r="L9702">
        <v>242.37</v>
      </c>
      <c r="M9702" t="s">
        <v>19</v>
      </c>
      <c r="N9702">
        <v>0.13891069985499699</v>
      </c>
      <c r="O9702" t="s">
        <v>11351</v>
      </c>
      <c r="P9702" t="s">
        <v>11352</v>
      </c>
      <c r="R9702" t="s">
        <v>11353</v>
      </c>
      <c r="S9702">
        <f>IF(SalesData[[#This Row],[Return Status]]="Returned",1,0)</f>
        <v>0</v>
      </c>
      <c r="U9702" s="2">
        <f>EOMONTH(SalesData[[#This Row],[Order Date]],0)</f>
        <v>45322</v>
      </c>
      <c r="V9702" s="9" t="str">
        <f>"Q"&amp;INT((MONTH(SalesData[[#This Row],[Order Date]])+2)/3)&amp;"-"&amp;YEAR(SalesData[[#This Row],[Order Date]])</f>
        <v>Q1-2024</v>
      </c>
    </row>
    <row r="9703" spans="1:22" x14ac:dyDescent="0.35">
      <c r="A9703" t="s">
        <v>9844</v>
      </c>
      <c r="B9703" s="1">
        <v>45314</v>
      </c>
      <c r="C9703" t="s">
        <v>113</v>
      </c>
      <c r="D9703" t="s">
        <v>99</v>
      </c>
      <c r="E9703">
        <v>529219757</v>
      </c>
      <c r="F9703" t="s">
        <v>154</v>
      </c>
      <c r="G9703" t="s">
        <v>29</v>
      </c>
      <c r="H9703" t="s">
        <v>30</v>
      </c>
      <c r="I9703" t="s">
        <v>31</v>
      </c>
      <c r="J9703" t="s">
        <v>43</v>
      </c>
      <c r="K9703">
        <v>4109.9399999999996</v>
      </c>
      <c r="L9703">
        <v>843.51</v>
      </c>
      <c r="M9703" t="s">
        <v>43</v>
      </c>
      <c r="N9703">
        <v>0.205236572796683</v>
      </c>
      <c r="O9703" t="s">
        <v>11351</v>
      </c>
      <c r="P9703" t="s">
        <v>11354</v>
      </c>
      <c r="R9703" t="s">
        <v>11353</v>
      </c>
      <c r="S9703">
        <f>IF(SalesData[[#This Row],[Return Status]]="Returned",1,0)</f>
        <v>0</v>
      </c>
      <c r="T9703">
        <v>2788.38</v>
      </c>
      <c r="U9703" s="2">
        <f>EOMONTH(SalesData[[#This Row],[Order Date]],0)</f>
        <v>45322</v>
      </c>
      <c r="V9703" s="9" t="str">
        <f>"Q"&amp;INT((MONTH(SalesData[[#This Row],[Order Date]])+2)/3)&amp;"-"&amp;YEAR(SalesData[[#This Row],[Order Date]])</f>
        <v>Q1-2024</v>
      </c>
    </row>
    <row r="9704" spans="1:22" x14ac:dyDescent="0.35">
      <c r="A9704" t="s">
        <v>9845</v>
      </c>
      <c r="B9704" s="1">
        <v>45292</v>
      </c>
      <c r="C9704" t="s">
        <v>139</v>
      </c>
      <c r="D9704" t="s">
        <v>99</v>
      </c>
      <c r="E9704">
        <v>5820520808</v>
      </c>
      <c r="F9704" t="s">
        <v>410</v>
      </c>
      <c r="G9704" t="s">
        <v>29</v>
      </c>
      <c r="H9704" t="s">
        <v>30</v>
      </c>
      <c r="I9704" t="s">
        <v>31</v>
      </c>
      <c r="J9704" t="s">
        <v>18</v>
      </c>
      <c r="K9704">
        <v>4268</v>
      </c>
      <c r="L9704">
        <v>201.75</v>
      </c>
      <c r="M9704" t="s">
        <v>19</v>
      </c>
      <c r="N9704">
        <v>4.7270384254920299E-2</v>
      </c>
      <c r="O9704" t="s">
        <v>11351</v>
      </c>
      <c r="P9704" t="s">
        <v>11356</v>
      </c>
      <c r="R9704" t="s">
        <v>11353</v>
      </c>
      <c r="S9704">
        <f>IF(SalesData[[#This Row],[Return Status]]="Returned",1,0)</f>
        <v>0</v>
      </c>
      <c r="T9704">
        <v>2788.38</v>
      </c>
      <c r="U9704" s="2">
        <f>EOMONTH(SalesData[[#This Row],[Order Date]],0)</f>
        <v>45322</v>
      </c>
      <c r="V9704" s="9" t="str">
        <f>"Q"&amp;INT((MONTH(SalesData[[#This Row],[Order Date]])+2)/3)&amp;"-"&amp;YEAR(SalesData[[#This Row],[Order Date]])</f>
        <v>Q1-2024</v>
      </c>
    </row>
    <row r="9705" spans="1:22" x14ac:dyDescent="0.35">
      <c r="A9705" t="s">
        <v>9846</v>
      </c>
      <c r="B9705" s="1">
        <v>45309</v>
      </c>
      <c r="C9705" t="s">
        <v>21</v>
      </c>
      <c r="D9705" t="s">
        <v>80</v>
      </c>
      <c r="E9705">
        <v>5266218388</v>
      </c>
      <c r="F9705" t="s">
        <v>53</v>
      </c>
      <c r="G9705" t="s">
        <v>54</v>
      </c>
      <c r="H9705" t="s">
        <v>11357</v>
      </c>
      <c r="I9705" t="s">
        <v>31</v>
      </c>
      <c r="J9705" t="s">
        <v>19</v>
      </c>
      <c r="K9705">
        <v>3773.23</v>
      </c>
      <c r="L9705">
        <v>1084.82</v>
      </c>
      <c r="M9705" t="s">
        <v>19</v>
      </c>
      <c r="N9705">
        <v>0.28750433978315698</v>
      </c>
      <c r="O9705" t="s">
        <v>11351</v>
      </c>
      <c r="P9705" t="s">
        <v>11354</v>
      </c>
      <c r="R9705" t="s">
        <v>11353</v>
      </c>
      <c r="S9705">
        <f>IF(SalesData[[#This Row],[Return Status]]="Returned",1,0)</f>
        <v>0</v>
      </c>
      <c r="U9705" s="2">
        <f>EOMONTH(SalesData[[#This Row],[Order Date]],0)</f>
        <v>45322</v>
      </c>
      <c r="V9705" s="9" t="str">
        <f>"Q"&amp;INT((MONTH(SalesData[[#This Row],[Order Date]])+2)/3)&amp;"-"&amp;YEAR(SalesData[[#This Row],[Order Date]])</f>
        <v>Q1-2024</v>
      </c>
    </row>
    <row r="9706" spans="1:22" x14ac:dyDescent="0.35">
      <c r="A9706" t="s">
        <v>9847</v>
      </c>
      <c r="B9706" s="1">
        <v>45293</v>
      </c>
      <c r="C9706" t="s">
        <v>124</v>
      </c>
      <c r="D9706" t="s">
        <v>145</v>
      </c>
      <c r="E9706">
        <v>9020331260</v>
      </c>
      <c r="F9706" t="s">
        <v>185</v>
      </c>
      <c r="G9706" t="s">
        <v>164</v>
      </c>
      <c r="H9706" t="s">
        <v>165</v>
      </c>
      <c r="I9706" t="s">
        <v>36</v>
      </c>
      <c r="J9706" t="s">
        <v>65</v>
      </c>
      <c r="K9706">
        <v>2266.1799999999998</v>
      </c>
      <c r="L9706">
        <v>298.23</v>
      </c>
      <c r="M9706" t="s">
        <v>65</v>
      </c>
      <c r="N9706">
        <v>0.13160031418510401</v>
      </c>
      <c r="O9706" t="s">
        <v>11351</v>
      </c>
      <c r="P9706" t="s">
        <v>11352</v>
      </c>
      <c r="R9706" t="s">
        <v>11353</v>
      </c>
      <c r="S9706">
        <f>IF(SalesData[[#This Row],[Return Status]]="Returned",1,0)</f>
        <v>0</v>
      </c>
      <c r="U9706" s="2">
        <f>EOMONTH(SalesData[[#This Row],[Order Date]],0)</f>
        <v>45322</v>
      </c>
      <c r="V9706" s="9" t="str">
        <f>"Q"&amp;INT((MONTH(SalesData[[#This Row],[Order Date]])+2)/3)&amp;"-"&amp;YEAR(SalesData[[#This Row],[Order Date]])</f>
        <v>Q1-2024</v>
      </c>
    </row>
    <row r="9707" spans="1:22" x14ac:dyDescent="0.35">
      <c r="A9707" t="s">
        <v>9848</v>
      </c>
      <c r="B9707" s="1">
        <v>45309</v>
      </c>
      <c r="C9707" t="s">
        <v>144</v>
      </c>
      <c r="D9707" t="s">
        <v>27</v>
      </c>
      <c r="E9707">
        <v>8116900483</v>
      </c>
      <c r="F9707" t="s">
        <v>154</v>
      </c>
      <c r="G9707" t="s">
        <v>29</v>
      </c>
      <c r="H9707" t="s">
        <v>30</v>
      </c>
      <c r="I9707" t="s">
        <v>31</v>
      </c>
      <c r="J9707" t="s">
        <v>65</v>
      </c>
      <c r="K9707">
        <v>511.17</v>
      </c>
      <c r="L9707">
        <v>71.87</v>
      </c>
      <c r="M9707" t="s">
        <v>65</v>
      </c>
      <c r="N9707">
        <v>0.14059901793923699</v>
      </c>
      <c r="O9707" t="s">
        <v>11355</v>
      </c>
      <c r="P9707" t="s">
        <v>11352</v>
      </c>
      <c r="R9707" t="s">
        <v>11353</v>
      </c>
      <c r="S9707">
        <f>IF(SalesData[[#This Row],[Return Status]]="Returned",1,0)</f>
        <v>0</v>
      </c>
      <c r="T9707">
        <v>2788.38</v>
      </c>
      <c r="U9707" s="2">
        <f>EOMONTH(SalesData[[#This Row],[Order Date]],0)</f>
        <v>45322</v>
      </c>
      <c r="V9707" s="9" t="str">
        <f>"Q"&amp;INT((MONTH(SalesData[[#This Row],[Order Date]])+2)/3)&amp;"-"&amp;YEAR(SalesData[[#This Row],[Order Date]])</f>
        <v>Q1-2024</v>
      </c>
    </row>
    <row r="9708" spans="1:22" x14ac:dyDescent="0.35">
      <c r="A9708" t="s">
        <v>9849</v>
      </c>
      <c r="B9708" s="1">
        <v>45295</v>
      </c>
      <c r="C9708" t="s">
        <v>113</v>
      </c>
      <c r="D9708" t="s">
        <v>27</v>
      </c>
      <c r="E9708">
        <v>2533746707</v>
      </c>
      <c r="F9708" t="s">
        <v>107</v>
      </c>
      <c r="G9708" t="s">
        <v>15</v>
      </c>
      <c r="H9708" t="s">
        <v>16</v>
      </c>
      <c r="I9708" t="s">
        <v>17</v>
      </c>
      <c r="J9708" t="s">
        <v>65</v>
      </c>
      <c r="K9708">
        <v>2075.6799999999998</v>
      </c>
      <c r="L9708">
        <v>119.83</v>
      </c>
      <c r="M9708" t="s">
        <v>65</v>
      </c>
      <c r="N9708">
        <v>5.7730478686502697E-2</v>
      </c>
      <c r="O9708" t="s">
        <v>11351</v>
      </c>
      <c r="P9708" t="s">
        <v>11356</v>
      </c>
      <c r="R9708" t="s">
        <v>11353</v>
      </c>
      <c r="S9708">
        <f>IF(SalesData[[#This Row],[Return Status]]="Returned",1,0)</f>
        <v>0</v>
      </c>
      <c r="T9708">
        <v>2085.91</v>
      </c>
      <c r="U9708" s="2">
        <f>EOMONTH(SalesData[[#This Row],[Order Date]],0)</f>
        <v>45322</v>
      </c>
      <c r="V9708" s="9" t="str">
        <f>"Q"&amp;INT((MONTH(SalesData[[#This Row],[Order Date]])+2)/3)&amp;"-"&amp;YEAR(SalesData[[#This Row],[Order Date]])</f>
        <v>Q1-2024</v>
      </c>
    </row>
    <row r="9709" spans="1:22" x14ac:dyDescent="0.35">
      <c r="A9709" t="s">
        <v>9850</v>
      </c>
      <c r="B9709" s="1">
        <v>45306</v>
      </c>
      <c r="C9709" t="s">
        <v>111</v>
      </c>
      <c r="D9709" t="s">
        <v>99</v>
      </c>
      <c r="E9709">
        <v>7411348851</v>
      </c>
      <c r="F9709" t="s">
        <v>53</v>
      </c>
      <c r="G9709" t="s">
        <v>11371</v>
      </c>
      <c r="H9709" t="s">
        <v>55</v>
      </c>
      <c r="I9709" t="s">
        <v>31</v>
      </c>
      <c r="J9709" t="s">
        <v>19</v>
      </c>
      <c r="K9709">
        <v>515.20000000000005</v>
      </c>
      <c r="L9709">
        <v>89.13</v>
      </c>
      <c r="M9709" t="s">
        <v>19</v>
      </c>
      <c r="N9709">
        <v>0.17300077639751599</v>
      </c>
      <c r="O9709" t="s">
        <v>11355</v>
      </c>
      <c r="P9709" t="s">
        <v>11352</v>
      </c>
      <c r="R9709" t="s">
        <v>11353</v>
      </c>
      <c r="S9709">
        <f>IF(SalesData[[#This Row],[Return Status]]="Returned",1,0)</f>
        <v>0</v>
      </c>
      <c r="U9709" s="2">
        <f>EOMONTH(SalesData[[#This Row],[Order Date]],0)</f>
        <v>45322</v>
      </c>
      <c r="V9709" s="9" t="str">
        <f>"Q"&amp;INT((MONTH(SalesData[[#This Row],[Order Date]])+2)/3)&amp;"-"&amp;YEAR(SalesData[[#This Row],[Order Date]])</f>
        <v>Q1-2024</v>
      </c>
    </row>
    <row r="9710" spans="1:22" x14ac:dyDescent="0.35">
      <c r="A9710" t="s">
        <v>9851</v>
      </c>
      <c r="B9710" s="1">
        <v>45311</v>
      </c>
      <c r="C9710" t="s">
        <v>124</v>
      </c>
      <c r="D9710" t="s">
        <v>145</v>
      </c>
      <c r="E9710">
        <v>3348603859</v>
      </c>
      <c r="F9710" t="s">
        <v>81</v>
      </c>
      <c r="G9710" t="s">
        <v>74</v>
      </c>
      <c r="H9710" t="s">
        <v>75</v>
      </c>
      <c r="I9710" t="s">
        <v>36</v>
      </c>
      <c r="J9710" t="s">
        <v>62</v>
      </c>
      <c r="K9710">
        <v>2636.72</v>
      </c>
      <c r="L9710">
        <v>86.29</v>
      </c>
      <c r="M9710" t="s">
        <v>62</v>
      </c>
      <c r="N9710">
        <v>3.2726265966807201E-2</v>
      </c>
      <c r="O9710" t="s">
        <v>11351</v>
      </c>
      <c r="P9710" t="s">
        <v>11356</v>
      </c>
      <c r="R9710" t="s">
        <v>11353</v>
      </c>
      <c r="S9710">
        <f>IF(SalesData[[#This Row],[Return Status]]="Returned",1,0)</f>
        <v>0</v>
      </c>
      <c r="T9710">
        <v>2420.2800000000002</v>
      </c>
      <c r="U9710" s="2">
        <f>EOMONTH(SalesData[[#This Row],[Order Date]],0)</f>
        <v>45322</v>
      </c>
      <c r="V9710" s="9" t="str">
        <f>"Q"&amp;INT((MONTH(SalesData[[#This Row],[Order Date]])+2)/3)&amp;"-"&amp;YEAR(SalesData[[#This Row],[Order Date]])</f>
        <v>Q1-2024</v>
      </c>
    </row>
    <row r="9711" spans="1:22" x14ac:dyDescent="0.35">
      <c r="A9711" t="s">
        <v>9852</v>
      </c>
      <c r="B9711" s="1">
        <v>45300</v>
      </c>
      <c r="C9711" t="s">
        <v>194</v>
      </c>
      <c r="D9711" t="s">
        <v>72</v>
      </c>
      <c r="E9711">
        <v>1648940305</v>
      </c>
      <c r="F9711" t="s">
        <v>103</v>
      </c>
      <c r="G9711" t="s">
        <v>23</v>
      </c>
      <c r="H9711" t="s">
        <v>11357</v>
      </c>
      <c r="I9711" t="s">
        <v>17</v>
      </c>
      <c r="J9711" t="s">
        <v>19</v>
      </c>
      <c r="K9711">
        <v>1758.03</v>
      </c>
      <c r="L9711">
        <v>521.71</v>
      </c>
      <c r="M9711" t="s">
        <v>19</v>
      </c>
      <c r="N9711">
        <v>0.296758303328157</v>
      </c>
      <c r="O9711" t="s">
        <v>11351</v>
      </c>
      <c r="P9711" t="s">
        <v>11354</v>
      </c>
      <c r="Q9711" t="s">
        <v>11364</v>
      </c>
      <c r="R9711" t="s">
        <v>11360</v>
      </c>
      <c r="S9711">
        <f>IF(SalesData[[#This Row],[Return Status]]="Returned",1,0)</f>
        <v>1</v>
      </c>
      <c r="T9711">
        <v>2821.33</v>
      </c>
      <c r="U9711" s="2">
        <f>EOMONTH(SalesData[[#This Row],[Order Date]],0)</f>
        <v>45322</v>
      </c>
      <c r="V9711" s="9" t="str">
        <f>"Q"&amp;INT((MONTH(SalesData[[#This Row],[Order Date]])+2)/3)&amp;"-"&amp;YEAR(SalesData[[#This Row],[Order Date]])</f>
        <v>Q1-2024</v>
      </c>
    </row>
    <row r="9712" spans="1:22" x14ac:dyDescent="0.35">
      <c r="A9712" t="s">
        <v>9853</v>
      </c>
      <c r="B9712" s="1">
        <v>45301</v>
      </c>
      <c r="C9712" t="s">
        <v>184</v>
      </c>
      <c r="D9712" t="s">
        <v>80</v>
      </c>
      <c r="E9712">
        <v>5539822084</v>
      </c>
      <c r="F9712" t="s">
        <v>312</v>
      </c>
      <c r="G9712" t="s">
        <v>141</v>
      </c>
      <c r="H9712" t="s">
        <v>121</v>
      </c>
      <c r="I9712" t="s">
        <v>17</v>
      </c>
      <c r="J9712" t="s">
        <v>65</v>
      </c>
      <c r="K9712">
        <v>448.94</v>
      </c>
      <c r="L9712">
        <v>78.34</v>
      </c>
      <c r="M9712" t="s">
        <v>65</v>
      </c>
      <c r="N9712">
        <v>0.17449993317592599</v>
      </c>
      <c r="O9712" t="s">
        <v>11361</v>
      </c>
      <c r="P9712" t="s">
        <v>11352</v>
      </c>
      <c r="R9712" t="s">
        <v>11353</v>
      </c>
      <c r="S9712">
        <f>IF(SalesData[[#This Row],[Return Status]]="Returned",1,0)</f>
        <v>0</v>
      </c>
      <c r="T9712">
        <v>2793.38</v>
      </c>
      <c r="U9712" s="2">
        <f>EOMONTH(SalesData[[#This Row],[Order Date]],0)</f>
        <v>45322</v>
      </c>
      <c r="V9712" s="9" t="str">
        <f>"Q"&amp;INT((MONTH(SalesData[[#This Row],[Order Date]])+2)/3)&amp;"-"&amp;YEAR(SalesData[[#This Row],[Order Date]])</f>
        <v>Q1-2024</v>
      </c>
    </row>
    <row r="9713" spans="1:22" x14ac:dyDescent="0.35">
      <c r="A9713" t="s">
        <v>9854</v>
      </c>
      <c r="B9713" s="1">
        <v>45310</v>
      </c>
      <c r="C9713" t="s">
        <v>71</v>
      </c>
      <c r="D9713" t="s">
        <v>80</v>
      </c>
      <c r="E9713">
        <v>9919334512</v>
      </c>
      <c r="F9713" t="s">
        <v>387</v>
      </c>
      <c r="G9713" t="s">
        <v>89</v>
      </c>
      <c r="H9713" t="s">
        <v>90</v>
      </c>
      <c r="I9713" t="s">
        <v>31</v>
      </c>
      <c r="J9713" t="s">
        <v>61</v>
      </c>
      <c r="K9713">
        <v>887.18</v>
      </c>
      <c r="L9713">
        <v>240.61</v>
      </c>
      <c r="M9713" t="s">
        <v>62</v>
      </c>
      <c r="N9713">
        <v>0.27120764670078201</v>
      </c>
      <c r="O9713" t="s">
        <v>11355</v>
      </c>
      <c r="P9713" t="s">
        <v>11354</v>
      </c>
      <c r="R9713" t="s">
        <v>11353</v>
      </c>
      <c r="S9713">
        <f>IF(SalesData[[#This Row],[Return Status]]="Returned",1,0)</f>
        <v>0</v>
      </c>
      <c r="T9713">
        <v>207.68</v>
      </c>
      <c r="U9713" s="2">
        <f>EOMONTH(SalesData[[#This Row],[Order Date]],0)</f>
        <v>45322</v>
      </c>
      <c r="V9713" s="9" t="str">
        <f>"Q"&amp;INT((MONTH(SalesData[[#This Row],[Order Date]])+2)/3)&amp;"-"&amp;YEAR(SalesData[[#This Row],[Order Date]])</f>
        <v>Q1-2024</v>
      </c>
    </row>
    <row r="9714" spans="1:22" x14ac:dyDescent="0.35">
      <c r="A9714" t="s">
        <v>9855</v>
      </c>
      <c r="B9714" s="1">
        <v>45303</v>
      </c>
      <c r="C9714" t="s">
        <v>67</v>
      </c>
      <c r="D9714" t="s">
        <v>39</v>
      </c>
      <c r="E9714">
        <v>2837906291</v>
      </c>
      <c r="F9714" t="s">
        <v>154</v>
      </c>
      <c r="G9714" t="s">
        <v>29</v>
      </c>
      <c r="H9714" t="s">
        <v>30</v>
      </c>
      <c r="I9714" t="s">
        <v>31</v>
      </c>
      <c r="J9714" t="s">
        <v>19</v>
      </c>
      <c r="K9714">
        <v>713.75</v>
      </c>
      <c r="L9714">
        <v>79.44</v>
      </c>
      <c r="M9714" t="s">
        <v>19</v>
      </c>
      <c r="N9714">
        <v>0.111299474605954</v>
      </c>
      <c r="O9714" t="s">
        <v>11355</v>
      </c>
      <c r="P9714" t="s">
        <v>11352</v>
      </c>
      <c r="R9714" t="s">
        <v>11353</v>
      </c>
      <c r="S9714">
        <f>IF(SalesData[[#This Row],[Return Status]]="Returned",1,0)</f>
        <v>0</v>
      </c>
      <c r="T9714">
        <v>2788.38</v>
      </c>
      <c r="U9714" s="2">
        <f>EOMONTH(SalesData[[#This Row],[Order Date]],0)</f>
        <v>45322</v>
      </c>
      <c r="V9714" s="9" t="str">
        <f>"Q"&amp;INT((MONTH(SalesData[[#This Row],[Order Date]])+2)/3)&amp;"-"&amp;YEAR(SalesData[[#This Row],[Order Date]])</f>
        <v>Q1-2024</v>
      </c>
    </row>
    <row r="9715" spans="1:22" x14ac:dyDescent="0.35">
      <c r="A9715" t="s">
        <v>9856</v>
      </c>
      <c r="B9715" s="1">
        <v>45320</v>
      </c>
      <c r="C9715" t="s">
        <v>139</v>
      </c>
      <c r="D9715" t="s">
        <v>13</v>
      </c>
      <c r="E9715">
        <v>3565103335</v>
      </c>
      <c r="F9715" t="s">
        <v>100</v>
      </c>
      <c r="G9715" t="s">
        <v>34</v>
      </c>
      <c r="H9715" t="s">
        <v>35</v>
      </c>
      <c r="I9715" t="s">
        <v>36</v>
      </c>
      <c r="J9715" t="s">
        <v>43</v>
      </c>
      <c r="K9715">
        <v>4515.7700000000004</v>
      </c>
      <c r="L9715">
        <v>620.47</v>
      </c>
      <c r="M9715" t="s">
        <v>43</v>
      </c>
      <c r="N9715">
        <v>0.13740070907065699</v>
      </c>
      <c r="O9715" t="s">
        <v>11351</v>
      </c>
      <c r="P9715" t="s">
        <v>11352</v>
      </c>
      <c r="R9715" t="s">
        <v>11353</v>
      </c>
      <c r="S9715">
        <f>IF(SalesData[[#This Row],[Return Status]]="Returned",1,0)</f>
        <v>0</v>
      </c>
      <c r="U9715" s="2">
        <f>EOMONTH(SalesData[[#This Row],[Order Date]],0)</f>
        <v>45322</v>
      </c>
      <c r="V9715" s="9" t="str">
        <f>"Q"&amp;INT((MONTH(SalesData[[#This Row],[Order Date]])+2)/3)&amp;"-"&amp;YEAR(SalesData[[#This Row],[Order Date]])</f>
        <v>Q1-2024</v>
      </c>
    </row>
    <row r="9716" spans="1:22" x14ac:dyDescent="0.35">
      <c r="A9716" t="s">
        <v>9857</v>
      </c>
      <c r="B9716" s="1">
        <v>45306</v>
      </c>
      <c r="C9716" t="s">
        <v>97</v>
      </c>
      <c r="D9716" t="s">
        <v>99</v>
      </c>
      <c r="E9716">
        <v>5151738067</v>
      </c>
      <c r="F9716" t="s">
        <v>181</v>
      </c>
      <c r="G9716" t="s">
        <v>54</v>
      </c>
      <c r="H9716" t="s">
        <v>55</v>
      </c>
      <c r="I9716" t="s">
        <v>31</v>
      </c>
      <c r="J9716" t="s">
        <v>19</v>
      </c>
      <c r="K9716">
        <v>3624.9</v>
      </c>
      <c r="L9716">
        <v>262.77</v>
      </c>
      <c r="M9716" t="s">
        <v>19</v>
      </c>
      <c r="N9716">
        <v>7.2490275593809494E-2</v>
      </c>
      <c r="O9716" t="s">
        <v>11351</v>
      </c>
      <c r="P9716" t="s">
        <v>11356</v>
      </c>
      <c r="R9716" t="s">
        <v>11353</v>
      </c>
      <c r="S9716">
        <f>IF(SalesData[[#This Row],[Return Status]]="Returned",1,0)</f>
        <v>0</v>
      </c>
      <c r="U9716" s="2">
        <f>EOMONTH(SalesData[[#This Row],[Order Date]],0)</f>
        <v>45322</v>
      </c>
      <c r="V9716" s="9" t="str">
        <f>"Q"&amp;INT((MONTH(SalesData[[#This Row],[Order Date]])+2)/3)&amp;"-"&amp;YEAR(SalesData[[#This Row],[Order Date]])</f>
        <v>Q1-2024</v>
      </c>
    </row>
    <row r="9717" spans="1:22" x14ac:dyDescent="0.35">
      <c r="A9717" t="s">
        <v>9858</v>
      </c>
      <c r="B9717" s="1">
        <v>45309</v>
      </c>
      <c r="C9717" t="s">
        <v>113</v>
      </c>
      <c r="D9717" t="s">
        <v>99</v>
      </c>
      <c r="E9717">
        <v>9344922726</v>
      </c>
      <c r="F9717" t="s">
        <v>73</v>
      </c>
      <c r="G9717" t="s">
        <v>74</v>
      </c>
      <c r="H9717" t="s">
        <v>75</v>
      </c>
      <c r="I9717" t="s">
        <v>36</v>
      </c>
      <c r="J9717" t="s">
        <v>19</v>
      </c>
      <c r="K9717">
        <v>3715.54</v>
      </c>
      <c r="L9717">
        <v>914.17</v>
      </c>
      <c r="M9717" t="s">
        <v>19</v>
      </c>
      <c r="N9717">
        <v>0.24603960662514701</v>
      </c>
      <c r="O9717" t="s">
        <v>11351</v>
      </c>
      <c r="P9717" t="s">
        <v>11354</v>
      </c>
      <c r="R9717" t="s">
        <v>11353</v>
      </c>
      <c r="S9717">
        <f>IF(SalesData[[#This Row],[Return Status]]="Returned",1,0)</f>
        <v>0</v>
      </c>
      <c r="T9717">
        <v>2420.2800000000002</v>
      </c>
      <c r="U9717" s="2">
        <f>EOMONTH(SalesData[[#This Row],[Order Date]],0)</f>
        <v>45322</v>
      </c>
      <c r="V9717" s="9" t="str">
        <f>"Q"&amp;INT((MONTH(SalesData[[#This Row],[Order Date]])+2)/3)&amp;"-"&amp;YEAR(SalesData[[#This Row],[Order Date]])</f>
        <v>Q1-2024</v>
      </c>
    </row>
    <row r="9718" spans="1:22" x14ac:dyDescent="0.35">
      <c r="A9718" t="s">
        <v>9859</v>
      </c>
      <c r="B9718" s="1">
        <v>45321</v>
      </c>
      <c r="C9718" t="s">
        <v>176</v>
      </c>
      <c r="D9718" t="s">
        <v>99</v>
      </c>
      <c r="E9718">
        <v>8443469611</v>
      </c>
      <c r="F9718" t="s">
        <v>116</v>
      </c>
      <c r="G9718" t="s">
        <v>545</v>
      </c>
      <c r="H9718" t="s">
        <v>75</v>
      </c>
      <c r="I9718" t="s">
        <v>36</v>
      </c>
      <c r="J9718" t="s">
        <v>65</v>
      </c>
      <c r="K9718">
        <v>1412.03</v>
      </c>
      <c r="L9718">
        <v>139.30000000000001</v>
      </c>
      <c r="M9718" t="s">
        <v>65</v>
      </c>
      <c r="N9718">
        <v>9.8652294922912401E-2</v>
      </c>
      <c r="O9718" t="s">
        <v>11351</v>
      </c>
      <c r="P9718" t="s">
        <v>11356</v>
      </c>
      <c r="R9718" t="s">
        <v>11353</v>
      </c>
      <c r="S9718">
        <f>IF(SalesData[[#This Row],[Return Status]]="Returned",1,0)</f>
        <v>0</v>
      </c>
      <c r="U9718" s="2">
        <f>EOMONTH(SalesData[[#This Row],[Order Date]],0)</f>
        <v>45322</v>
      </c>
      <c r="V9718" s="9" t="str">
        <f>"Q"&amp;INT((MONTH(SalesData[[#This Row],[Order Date]])+2)/3)&amp;"-"&amp;YEAR(SalesData[[#This Row],[Order Date]])</f>
        <v>Q1-2024</v>
      </c>
    </row>
    <row r="9719" spans="1:22" x14ac:dyDescent="0.35">
      <c r="A9719" t="s">
        <v>9860</v>
      </c>
      <c r="B9719" s="1">
        <v>45309</v>
      </c>
      <c r="C9719" t="s">
        <v>162</v>
      </c>
      <c r="D9719" t="s">
        <v>145</v>
      </c>
      <c r="E9719">
        <v>1102481976</v>
      </c>
      <c r="F9719" t="s">
        <v>357</v>
      </c>
      <c r="G9719" t="s">
        <v>164</v>
      </c>
      <c r="H9719" t="s">
        <v>165</v>
      </c>
      <c r="I9719" t="s">
        <v>36</v>
      </c>
      <c r="J9719" t="s">
        <v>19</v>
      </c>
      <c r="K9719">
        <v>51.31</v>
      </c>
      <c r="L9719">
        <v>3.5</v>
      </c>
      <c r="M9719" t="s">
        <v>19</v>
      </c>
      <c r="N9719">
        <v>6.8212824010913997E-2</v>
      </c>
      <c r="O9719" t="s">
        <v>11361</v>
      </c>
      <c r="P9719" t="s">
        <v>11356</v>
      </c>
      <c r="Q9719" t="s">
        <v>11373</v>
      </c>
      <c r="R9719" t="s">
        <v>11360</v>
      </c>
      <c r="S9719">
        <f>IF(SalesData[[#This Row],[Return Status]]="Returned",1,0)</f>
        <v>1</v>
      </c>
      <c r="U9719" s="2">
        <f>EOMONTH(SalesData[[#This Row],[Order Date]],0)</f>
        <v>45322</v>
      </c>
      <c r="V9719" s="9" t="str">
        <f>"Q"&amp;INT((MONTH(SalesData[[#This Row],[Order Date]])+2)/3)&amp;"-"&amp;YEAR(SalesData[[#This Row],[Order Date]])</f>
        <v>Q1-2024</v>
      </c>
    </row>
    <row r="9720" spans="1:22" x14ac:dyDescent="0.35">
      <c r="A9720" t="s">
        <v>9861</v>
      </c>
      <c r="B9720" s="1">
        <v>45309</v>
      </c>
      <c r="C9720" t="s">
        <v>162</v>
      </c>
      <c r="D9720" t="s">
        <v>27</v>
      </c>
      <c r="E9720">
        <v>9354946719</v>
      </c>
      <c r="F9720" t="s">
        <v>116</v>
      </c>
      <c r="G9720" t="s">
        <v>74</v>
      </c>
      <c r="H9720" t="s">
        <v>75</v>
      </c>
      <c r="I9720" t="s">
        <v>36</v>
      </c>
      <c r="J9720" t="s">
        <v>18</v>
      </c>
      <c r="K9720">
        <v>3980.39</v>
      </c>
      <c r="L9720">
        <v>120.2</v>
      </c>
      <c r="M9720" t="s">
        <v>19</v>
      </c>
      <c r="N9720">
        <v>3.0198045920123401E-2</v>
      </c>
      <c r="O9720" t="s">
        <v>11351</v>
      </c>
      <c r="P9720" t="s">
        <v>11356</v>
      </c>
      <c r="R9720" t="s">
        <v>11353</v>
      </c>
      <c r="S9720">
        <f>IF(SalesData[[#This Row],[Return Status]]="Returned",1,0)</f>
        <v>0</v>
      </c>
      <c r="T9720">
        <v>2420.2800000000002</v>
      </c>
      <c r="U9720" s="2">
        <f>EOMONTH(SalesData[[#This Row],[Order Date]],0)</f>
        <v>45322</v>
      </c>
      <c r="V9720" s="9" t="str">
        <f>"Q"&amp;INT((MONTH(SalesData[[#This Row],[Order Date]])+2)/3)&amp;"-"&amp;YEAR(SalesData[[#This Row],[Order Date]])</f>
        <v>Q1-2024</v>
      </c>
    </row>
    <row r="9721" spans="1:22" x14ac:dyDescent="0.35">
      <c r="A9721" t="s">
        <v>9862</v>
      </c>
      <c r="B9721" s="1">
        <v>45312</v>
      </c>
      <c r="C9721" t="s">
        <v>38</v>
      </c>
      <c r="D9721" t="s">
        <v>80</v>
      </c>
      <c r="E9721">
        <v>7726211985</v>
      </c>
      <c r="F9721" t="s">
        <v>88</v>
      </c>
      <c r="G9721" t="s">
        <v>89</v>
      </c>
      <c r="H9721" t="s">
        <v>90</v>
      </c>
      <c r="I9721" t="s">
        <v>31</v>
      </c>
      <c r="J9721" t="s">
        <v>19</v>
      </c>
      <c r="K9721">
        <v>3514.78</v>
      </c>
      <c r="L9721">
        <v>630.75</v>
      </c>
      <c r="M9721" t="s">
        <v>19</v>
      </c>
      <c r="N9721">
        <v>0.17945646669208301</v>
      </c>
      <c r="O9721" t="s">
        <v>11351</v>
      </c>
      <c r="P9721" t="s">
        <v>11352</v>
      </c>
      <c r="R9721" t="s">
        <v>11353</v>
      </c>
      <c r="S9721">
        <f>IF(SalesData[[#This Row],[Return Status]]="Returned",1,0)</f>
        <v>0</v>
      </c>
      <c r="T9721">
        <v>207.68</v>
      </c>
      <c r="U9721" s="2">
        <f>EOMONTH(SalesData[[#This Row],[Order Date]],0)</f>
        <v>45322</v>
      </c>
      <c r="V9721" s="9" t="str">
        <f>"Q"&amp;INT((MONTH(SalesData[[#This Row],[Order Date]])+2)/3)&amp;"-"&amp;YEAR(SalesData[[#This Row],[Order Date]])</f>
        <v>Q1-2024</v>
      </c>
    </row>
    <row r="9722" spans="1:22" x14ac:dyDescent="0.35">
      <c r="A9722" t="s">
        <v>9863</v>
      </c>
      <c r="B9722" s="1">
        <v>45294</v>
      </c>
      <c r="C9722" t="s">
        <v>194</v>
      </c>
      <c r="D9722" t="s">
        <v>27</v>
      </c>
      <c r="E9722">
        <v>7348982051</v>
      </c>
      <c r="F9722" t="s">
        <v>163</v>
      </c>
      <c r="G9722" t="s">
        <v>164</v>
      </c>
      <c r="H9722" t="s">
        <v>165</v>
      </c>
      <c r="I9722" t="s">
        <v>36</v>
      </c>
      <c r="J9722" t="s">
        <v>62</v>
      </c>
      <c r="K9722">
        <v>2535.85</v>
      </c>
      <c r="L9722">
        <v>679.52</v>
      </c>
      <c r="M9722" t="s">
        <v>62</v>
      </c>
      <c r="N9722">
        <v>0.26796537650097602</v>
      </c>
      <c r="O9722" t="s">
        <v>11351</v>
      </c>
      <c r="P9722" t="s">
        <v>11354</v>
      </c>
      <c r="R9722" t="s">
        <v>11353</v>
      </c>
      <c r="S9722">
        <f>IF(SalesData[[#This Row],[Return Status]]="Returned",1,0)</f>
        <v>0</v>
      </c>
      <c r="U9722" s="2">
        <f>EOMONTH(SalesData[[#This Row],[Order Date]],0)</f>
        <v>45322</v>
      </c>
      <c r="V9722" s="9" t="str">
        <f>"Q"&amp;INT((MONTH(SalesData[[#This Row],[Order Date]])+2)/3)&amp;"-"&amp;YEAR(SalesData[[#This Row],[Order Date]])</f>
        <v>Q1-2024</v>
      </c>
    </row>
    <row r="9723" spans="1:22" x14ac:dyDescent="0.35">
      <c r="A9723" t="s">
        <v>9864</v>
      </c>
      <c r="B9723" s="1">
        <v>45304</v>
      </c>
      <c r="C9723" t="s">
        <v>52</v>
      </c>
      <c r="D9723" t="s">
        <v>72</v>
      </c>
      <c r="E9723">
        <v>7866240796</v>
      </c>
      <c r="F9723" t="s">
        <v>83</v>
      </c>
      <c r="G9723" t="s">
        <v>11375</v>
      </c>
      <c r="H9723" t="s">
        <v>85</v>
      </c>
      <c r="I9723" t="s">
        <v>31</v>
      </c>
      <c r="J9723" t="s">
        <v>19</v>
      </c>
      <c r="K9723">
        <v>1147.99</v>
      </c>
      <c r="L9723">
        <v>165.8</v>
      </c>
      <c r="M9723" t="s">
        <v>19</v>
      </c>
      <c r="N9723">
        <v>0.144426345177223</v>
      </c>
      <c r="O9723" t="s">
        <v>11351</v>
      </c>
      <c r="P9723" t="s">
        <v>11352</v>
      </c>
      <c r="R9723" t="s">
        <v>11353</v>
      </c>
      <c r="S9723">
        <f>IF(SalesData[[#This Row],[Return Status]]="Returned",1,0)</f>
        <v>0</v>
      </c>
      <c r="U9723" s="2">
        <f>EOMONTH(SalesData[[#This Row],[Order Date]],0)</f>
        <v>45322</v>
      </c>
      <c r="V9723" s="9" t="str">
        <f>"Q"&amp;INT((MONTH(SalesData[[#This Row],[Order Date]])+2)/3)&amp;"-"&amp;YEAR(SalesData[[#This Row],[Order Date]])</f>
        <v>Q1-2024</v>
      </c>
    </row>
    <row r="9724" spans="1:22" x14ac:dyDescent="0.35">
      <c r="A9724" t="s">
        <v>9865</v>
      </c>
      <c r="B9724" s="1">
        <v>45310</v>
      </c>
      <c r="C9724" t="s">
        <v>94</v>
      </c>
      <c r="D9724" t="s">
        <v>80</v>
      </c>
      <c r="E9724">
        <v>5542315932</v>
      </c>
      <c r="F9724" t="s">
        <v>53</v>
      </c>
      <c r="G9724" t="s">
        <v>54</v>
      </c>
      <c r="H9724" t="s">
        <v>55</v>
      </c>
      <c r="I9724" t="s">
        <v>31</v>
      </c>
      <c r="J9724" t="s">
        <v>43</v>
      </c>
      <c r="K9724">
        <v>3868.52</v>
      </c>
      <c r="L9724">
        <v>360.06</v>
      </c>
      <c r="M9724" t="s">
        <v>43</v>
      </c>
      <c r="N9724">
        <v>9.30743540165231E-2</v>
      </c>
      <c r="O9724" t="s">
        <v>11351</v>
      </c>
      <c r="P9724" t="s">
        <v>11356</v>
      </c>
      <c r="R9724" t="s">
        <v>11353</v>
      </c>
      <c r="S9724">
        <f>IF(SalesData[[#This Row],[Return Status]]="Returned",1,0)</f>
        <v>0</v>
      </c>
      <c r="U9724" s="2">
        <f>EOMONTH(SalesData[[#This Row],[Order Date]],0)</f>
        <v>45322</v>
      </c>
      <c r="V9724" s="9" t="str">
        <f>"Q"&amp;INT((MONTH(SalesData[[#This Row],[Order Date]])+2)/3)&amp;"-"&amp;YEAR(SalesData[[#This Row],[Order Date]])</f>
        <v>Q1-2024</v>
      </c>
    </row>
    <row r="9725" spans="1:22" x14ac:dyDescent="0.35">
      <c r="A9725" t="s">
        <v>9866</v>
      </c>
      <c r="B9725" s="1">
        <v>45321</v>
      </c>
      <c r="C9725" t="s">
        <v>106</v>
      </c>
      <c r="D9725" t="s">
        <v>72</v>
      </c>
      <c r="E9725">
        <v>1993661375</v>
      </c>
      <c r="F9725" t="s">
        <v>129</v>
      </c>
      <c r="G9725" t="s">
        <v>54</v>
      </c>
      <c r="H9725" t="s">
        <v>55</v>
      </c>
      <c r="I9725" t="s">
        <v>31</v>
      </c>
      <c r="J9725" t="s">
        <v>19</v>
      </c>
      <c r="K9725">
        <v>2387.92</v>
      </c>
      <c r="L9725">
        <v>301.89999999999998</v>
      </c>
      <c r="M9725" t="s">
        <v>19</v>
      </c>
      <c r="N9725">
        <v>0.12642802103923101</v>
      </c>
      <c r="O9725" t="s">
        <v>11351</v>
      </c>
      <c r="P9725" t="s">
        <v>11352</v>
      </c>
      <c r="R9725" t="s">
        <v>11353</v>
      </c>
      <c r="S9725">
        <f>IF(SalesData[[#This Row],[Return Status]]="Returned",1,0)</f>
        <v>0</v>
      </c>
      <c r="U9725" s="2">
        <f>EOMONTH(SalesData[[#This Row],[Order Date]],0)</f>
        <v>45322</v>
      </c>
      <c r="V9725" s="9" t="str">
        <f>"Q"&amp;INT((MONTH(SalesData[[#This Row],[Order Date]])+2)/3)&amp;"-"&amp;YEAR(SalesData[[#This Row],[Order Date]])</f>
        <v>Q1-2024</v>
      </c>
    </row>
    <row r="9726" spans="1:22" x14ac:dyDescent="0.35">
      <c r="A9726" t="s">
        <v>9867</v>
      </c>
      <c r="B9726" s="1">
        <v>45298</v>
      </c>
      <c r="C9726" t="s">
        <v>87</v>
      </c>
      <c r="D9726" t="s">
        <v>72</v>
      </c>
      <c r="E9726">
        <v>7176646693</v>
      </c>
      <c r="F9726" t="s">
        <v>292</v>
      </c>
      <c r="G9726" t="s">
        <v>69</v>
      </c>
      <c r="H9726" t="s">
        <v>41</v>
      </c>
      <c r="I9726" t="s">
        <v>31</v>
      </c>
      <c r="J9726" t="s">
        <v>18</v>
      </c>
      <c r="K9726">
        <v>4036.67</v>
      </c>
      <c r="L9726">
        <v>1057.44</v>
      </c>
      <c r="M9726" t="s">
        <v>19</v>
      </c>
      <c r="N9726">
        <v>0.261958495492572</v>
      </c>
      <c r="O9726" t="s">
        <v>11351</v>
      </c>
      <c r="P9726" t="s">
        <v>11354</v>
      </c>
      <c r="R9726" t="s">
        <v>11353</v>
      </c>
      <c r="S9726">
        <f>IF(SalesData[[#This Row],[Return Status]]="Returned",1,0)</f>
        <v>0</v>
      </c>
      <c r="T9726">
        <v>2081.52</v>
      </c>
      <c r="U9726" s="2">
        <f>EOMONTH(SalesData[[#This Row],[Order Date]],0)</f>
        <v>45322</v>
      </c>
      <c r="V9726" s="9" t="str">
        <f>"Q"&amp;INT((MONTH(SalesData[[#This Row],[Order Date]])+2)/3)&amp;"-"&amp;YEAR(SalesData[[#This Row],[Order Date]])</f>
        <v>Q1-2024</v>
      </c>
    </row>
    <row r="9727" spans="1:22" x14ac:dyDescent="0.35">
      <c r="A9727" t="s">
        <v>9868</v>
      </c>
      <c r="B9727" s="1">
        <v>45292</v>
      </c>
      <c r="C9727" t="s">
        <v>176</v>
      </c>
      <c r="D9727" t="s">
        <v>39</v>
      </c>
      <c r="E9727">
        <v>991992449</v>
      </c>
      <c r="F9727" t="s">
        <v>109</v>
      </c>
      <c r="G9727" t="s">
        <v>59</v>
      </c>
      <c r="H9727" t="s">
        <v>11357</v>
      </c>
      <c r="I9727" t="s">
        <v>31</v>
      </c>
      <c r="J9727" t="s">
        <v>43</v>
      </c>
      <c r="K9727">
        <v>1072.46</v>
      </c>
      <c r="L9727">
        <v>104.9</v>
      </c>
      <c r="M9727" t="s">
        <v>43</v>
      </c>
      <c r="N9727">
        <v>9.7812505827723203E-2</v>
      </c>
      <c r="O9727" t="s">
        <v>11351</v>
      </c>
      <c r="P9727" t="s">
        <v>11356</v>
      </c>
      <c r="R9727" t="s">
        <v>11353</v>
      </c>
      <c r="S9727">
        <f>IF(SalesData[[#This Row],[Return Status]]="Returned",1,0)</f>
        <v>0</v>
      </c>
      <c r="T9727">
        <v>2183.56</v>
      </c>
      <c r="U9727" s="2">
        <f>EOMONTH(SalesData[[#This Row],[Order Date]],0)</f>
        <v>45322</v>
      </c>
      <c r="V9727" s="9" t="str">
        <f>"Q"&amp;INT((MONTH(SalesData[[#This Row],[Order Date]])+2)/3)&amp;"-"&amp;YEAR(SalesData[[#This Row],[Order Date]])</f>
        <v>Q1-2024</v>
      </c>
    </row>
    <row r="9728" spans="1:22" x14ac:dyDescent="0.35">
      <c r="A9728" t="s">
        <v>9869</v>
      </c>
      <c r="B9728" s="1">
        <v>45307</v>
      </c>
      <c r="C9728" t="s">
        <v>325</v>
      </c>
      <c r="D9728" t="s">
        <v>99</v>
      </c>
      <c r="E9728">
        <v>8906053587</v>
      </c>
      <c r="F9728" t="s">
        <v>159</v>
      </c>
      <c r="G9728" t="s">
        <v>251</v>
      </c>
      <c r="H9728" t="s">
        <v>85</v>
      </c>
      <c r="I9728" t="s">
        <v>31</v>
      </c>
      <c r="J9728" t="s">
        <v>19</v>
      </c>
      <c r="K9728">
        <v>3338.44</v>
      </c>
      <c r="L9728">
        <v>364.99</v>
      </c>
      <c r="M9728" t="s">
        <v>19</v>
      </c>
      <c r="N9728">
        <v>0.109329507194977</v>
      </c>
      <c r="O9728" t="s">
        <v>11351</v>
      </c>
      <c r="P9728" t="s">
        <v>11352</v>
      </c>
      <c r="R9728" t="s">
        <v>11353</v>
      </c>
      <c r="S9728">
        <f>IF(SalesData[[#This Row],[Return Status]]="Returned",1,0)</f>
        <v>0</v>
      </c>
      <c r="U9728" s="2">
        <f>EOMONTH(SalesData[[#This Row],[Order Date]],0)</f>
        <v>45322</v>
      </c>
      <c r="V9728" s="9" t="str">
        <f>"Q"&amp;INT((MONTH(SalesData[[#This Row],[Order Date]])+2)/3)&amp;"-"&amp;YEAR(SalesData[[#This Row],[Order Date]])</f>
        <v>Q1-2024</v>
      </c>
    </row>
    <row r="9729" spans="1:22" x14ac:dyDescent="0.35">
      <c r="A9729" t="s">
        <v>9870</v>
      </c>
      <c r="B9729" s="1">
        <v>45305</v>
      </c>
      <c r="C9729" t="s">
        <v>45</v>
      </c>
      <c r="D9729" t="s">
        <v>72</v>
      </c>
      <c r="E9729">
        <v>5485622923</v>
      </c>
      <c r="F9729" t="s">
        <v>163</v>
      </c>
      <c r="G9729" t="s">
        <v>164</v>
      </c>
      <c r="H9729" t="s">
        <v>165</v>
      </c>
      <c r="I9729" t="s">
        <v>36</v>
      </c>
      <c r="J9729" t="s">
        <v>65</v>
      </c>
      <c r="K9729">
        <v>316.48</v>
      </c>
      <c r="L9729">
        <v>34.909999999999997</v>
      </c>
      <c r="M9729" t="s">
        <v>65</v>
      </c>
      <c r="N9729">
        <v>0.11030712841253799</v>
      </c>
      <c r="O9729" t="s">
        <v>11361</v>
      </c>
      <c r="P9729" t="s">
        <v>11352</v>
      </c>
      <c r="R9729" t="s">
        <v>11353</v>
      </c>
      <c r="S9729">
        <f>IF(SalesData[[#This Row],[Return Status]]="Returned",1,0)</f>
        <v>0</v>
      </c>
      <c r="U9729" s="2">
        <f>EOMONTH(SalesData[[#This Row],[Order Date]],0)</f>
        <v>45322</v>
      </c>
      <c r="V9729" s="9" t="str">
        <f>"Q"&amp;INT((MONTH(SalesData[[#This Row],[Order Date]])+2)/3)&amp;"-"&amp;YEAR(SalesData[[#This Row],[Order Date]])</f>
        <v>Q1-2024</v>
      </c>
    </row>
    <row r="9730" spans="1:22" x14ac:dyDescent="0.35">
      <c r="A9730" t="s">
        <v>9871</v>
      </c>
      <c r="B9730" s="1">
        <v>45308</v>
      </c>
      <c r="C9730" t="s">
        <v>26</v>
      </c>
      <c r="D9730" t="s">
        <v>72</v>
      </c>
      <c r="E9730">
        <v>4413789155</v>
      </c>
      <c r="F9730" t="s">
        <v>81</v>
      </c>
      <c r="G9730" t="s">
        <v>74</v>
      </c>
      <c r="H9730" t="s">
        <v>75</v>
      </c>
      <c r="I9730" t="s">
        <v>36</v>
      </c>
      <c r="J9730" t="s">
        <v>18</v>
      </c>
      <c r="K9730">
        <v>1596.18</v>
      </c>
      <c r="L9730">
        <v>354.02</v>
      </c>
      <c r="M9730" t="s">
        <v>19</v>
      </c>
      <c r="N9730">
        <v>0.221792028467967</v>
      </c>
      <c r="O9730" t="s">
        <v>11351</v>
      </c>
      <c r="P9730" t="s">
        <v>11354</v>
      </c>
      <c r="R9730" t="s">
        <v>11353</v>
      </c>
      <c r="S9730">
        <f>IF(SalesData[[#This Row],[Return Status]]="Returned",1,0)</f>
        <v>0</v>
      </c>
      <c r="T9730">
        <v>2420.2800000000002</v>
      </c>
      <c r="U9730" s="2">
        <f>EOMONTH(SalesData[[#This Row],[Order Date]],0)</f>
        <v>45322</v>
      </c>
      <c r="V9730" s="9" t="str">
        <f>"Q"&amp;INT((MONTH(SalesData[[#This Row],[Order Date]])+2)/3)&amp;"-"&amp;YEAR(SalesData[[#This Row],[Order Date]])</f>
        <v>Q1-2024</v>
      </c>
    </row>
    <row r="9731" spans="1:22" x14ac:dyDescent="0.35">
      <c r="A9731" t="s">
        <v>9872</v>
      </c>
      <c r="B9731" s="1">
        <v>45315</v>
      </c>
      <c r="C9731" t="s">
        <v>188</v>
      </c>
      <c r="D9731" t="s">
        <v>46</v>
      </c>
      <c r="E9731">
        <v>1089284661</v>
      </c>
      <c r="F9731" t="s">
        <v>120</v>
      </c>
      <c r="G9731" t="s">
        <v>141</v>
      </c>
      <c r="H9731" t="s">
        <v>121</v>
      </c>
      <c r="I9731" t="s">
        <v>17</v>
      </c>
      <c r="J9731" t="s">
        <v>61</v>
      </c>
      <c r="K9731">
        <v>1330.45</v>
      </c>
      <c r="L9731">
        <v>320.66000000000003</v>
      </c>
      <c r="M9731" t="s">
        <v>62</v>
      </c>
      <c r="N9731">
        <v>0.241016197527152</v>
      </c>
      <c r="O9731" t="s">
        <v>11351</v>
      </c>
      <c r="P9731" t="s">
        <v>11354</v>
      </c>
      <c r="R9731" t="s">
        <v>11353</v>
      </c>
      <c r="S9731">
        <f>IF(SalesData[[#This Row],[Return Status]]="Returned",1,0)</f>
        <v>0</v>
      </c>
      <c r="T9731">
        <v>2793.38</v>
      </c>
      <c r="U9731" s="2">
        <f>EOMONTH(SalesData[[#This Row],[Order Date]],0)</f>
        <v>45322</v>
      </c>
      <c r="V9731" s="9" t="str">
        <f>"Q"&amp;INT((MONTH(SalesData[[#This Row],[Order Date]])+2)/3)&amp;"-"&amp;YEAR(SalesData[[#This Row],[Order Date]])</f>
        <v>Q1-2024</v>
      </c>
    </row>
    <row r="9732" spans="1:22" x14ac:dyDescent="0.35">
      <c r="A9732" t="s">
        <v>9873</v>
      </c>
      <c r="B9732" s="1">
        <v>45307</v>
      </c>
      <c r="C9732" t="s">
        <v>26</v>
      </c>
      <c r="D9732" t="s">
        <v>39</v>
      </c>
      <c r="E9732">
        <v>895283499</v>
      </c>
      <c r="F9732" t="s">
        <v>147</v>
      </c>
      <c r="G9732" t="s">
        <v>84</v>
      </c>
      <c r="H9732" t="s">
        <v>85</v>
      </c>
      <c r="I9732" t="s">
        <v>31</v>
      </c>
      <c r="J9732" t="s">
        <v>19</v>
      </c>
      <c r="K9732">
        <v>922.28</v>
      </c>
      <c r="L9732">
        <v>133.02000000000001</v>
      </c>
      <c r="M9732" t="s">
        <v>19</v>
      </c>
      <c r="N9732">
        <v>0.14422951815067001</v>
      </c>
      <c r="O9732" t="s">
        <v>11355</v>
      </c>
      <c r="P9732" t="s">
        <v>11352</v>
      </c>
      <c r="R9732" t="s">
        <v>11353</v>
      </c>
      <c r="S9732">
        <f>IF(SalesData[[#This Row],[Return Status]]="Returned",1,0)</f>
        <v>0</v>
      </c>
      <c r="T9732">
        <v>847.14</v>
      </c>
      <c r="U9732" s="2">
        <f>EOMONTH(SalesData[[#This Row],[Order Date]],0)</f>
        <v>45322</v>
      </c>
      <c r="V9732" s="9" t="str">
        <f>"Q"&amp;INT((MONTH(SalesData[[#This Row],[Order Date]])+2)/3)&amp;"-"&amp;YEAR(SalesData[[#This Row],[Order Date]])</f>
        <v>Q1-2024</v>
      </c>
    </row>
    <row r="9733" spans="1:22" x14ac:dyDescent="0.35">
      <c r="A9733" t="s">
        <v>9874</v>
      </c>
      <c r="B9733" s="1">
        <v>45296</v>
      </c>
      <c r="C9733" t="s">
        <v>149</v>
      </c>
      <c r="D9733" t="s">
        <v>72</v>
      </c>
      <c r="E9733">
        <v>9749561213</v>
      </c>
      <c r="F9733" t="s">
        <v>159</v>
      </c>
      <c r="G9733" t="s">
        <v>84</v>
      </c>
      <c r="H9733" t="s">
        <v>85</v>
      </c>
      <c r="I9733" t="s">
        <v>31</v>
      </c>
      <c r="J9733" t="s">
        <v>19</v>
      </c>
      <c r="K9733">
        <v>932.25</v>
      </c>
      <c r="L9733">
        <v>273.47000000000003</v>
      </c>
      <c r="M9733" t="s">
        <v>19</v>
      </c>
      <c r="N9733">
        <v>0.29334406006972402</v>
      </c>
      <c r="O9733" t="s">
        <v>11355</v>
      </c>
      <c r="P9733" t="s">
        <v>11354</v>
      </c>
      <c r="R9733" t="s">
        <v>11353</v>
      </c>
      <c r="S9733">
        <f>IF(SalesData[[#This Row],[Return Status]]="Returned",1,0)</f>
        <v>0</v>
      </c>
      <c r="T9733">
        <v>847.14</v>
      </c>
      <c r="U9733" s="2">
        <f>EOMONTH(SalesData[[#This Row],[Order Date]],0)</f>
        <v>45322</v>
      </c>
      <c r="V9733" s="9" t="str">
        <f>"Q"&amp;INT((MONTH(SalesData[[#This Row],[Order Date]])+2)/3)&amp;"-"&amp;YEAR(SalesData[[#This Row],[Order Date]])</f>
        <v>Q1-2024</v>
      </c>
    </row>
    <row r="9734" spans="1:22" x14ac:dyDescent="0.35">
      <c r="A9734" t="s">
        <v>9875</v>
      </c>
      <c r="B9734" s="1">
        <v>45292</v>
      </c>
      <c r="C9734" t="s">
        <v>184</v>
      </c>
      <c r="D9734" t="s">
        <v>46</v>
      </c>
      <c r="E9734">
        <v>7586871997</v>
      </c>
      <c r="F9734" t="s">
        <v>88</v>
      </c>
      <c r="G9734" t="s">
        <v>89</v>
      </c>
      <c r="H9734" t="s">
        <v>90</v>
      </c>
      <c r="I9734" t="s">
        <v>31</v>
      </c>
      <c r="J9734" t="s">
        <v>43</v>
      </c>
      <c r="K9734">
        <v>3692.32</v>
      </c>
      <c r="L9734">
        <v>289.25</v>
      </c>
      <c r="M9734" t="s">
        <v>43</v>
      </c>
      <c r="N9734">
        <v>7.83382805390649E-2</v>
      </c>
      <c r="O9734" t="s">
        <v>11351</v>
      </c>
      <c r="P9734" t="s">
        <v>11356</v>
      </c>
      <c r="R9734" t="s">
        <v>11353</v>
      </c>
      <c r="S9734">
        <f>IF(SalesData[[#This Row],[Return Status]]="Returned",1,0)</f>
        <v>0</v>
      </c>
      <c r="T9734">
        <v>207.68</v>
      </c>
      <c r="U9734" s="2">
        <f>EOMONTH(SalesData[[#This Row],[Order Date]],0)</f>
        <v>45322</v>
      </c>
      <c r="V9734" s="9" t="str">
        <f>"Q"&amp;INT((MONTH(SalesData[[#This Row],[Order Date]])+2)/3)&amp;"-"&amp;YEAR(SalesData[[#This Row],[Order Date]])</f>
        <v>Q1-2024</v>
      </c>
    </row>
    <row r="9735" spans="1:22" x14ac:dyDescent="0.35">
      <c r="A9735" t="s">
        <v>9876</v>
      </c>
      <c r="B9735" s="1">
        <v>45294</v>
      </c>
      <c r="C9735" t="s">
        <v>87</v>
      </c>
      <c r="D9735" t="s">
        <v>72</v>
      </c>
      <c r="E9735">
        <v>3267881205</v>
      </c>
      <c r="F9735" t="s">
        <v>410</v>
      </c>
      <c r="G9735" t="s">
        <v>29</v>
      </c>
      <c r="H9735" t="s">
        <v>30</v>
      </c>
      <c r="I9735" t="s">
        <v>31</v>
      </c>
      <c r="J9735" t="s">
        <v>62</v>
      </c>
      <c r="K9735">
        <v>2434.36</v>
      </c>
      <c r="L9735">
        <v>689.74</v>
      </c>
      <c r="M9735" t="s">
        <v>62</v>
      </c>
      <c r="N9735">
        <v>0.28333525033273599</v>
      </c>
      <c r="O9735" t="s">
        <v>11351</v>
      </c>
      <c r="P9735" t="s">
        <v>11354</v>
      </c>
      <c r="R9735" t="s">
        <v>11353</v>
      </c>
      <c r="S9735">
        <f>IF(SalesData[[#This Row],[Return Status]]="Returned",1,0)</f>
        <v>0</v>
      </c>
      <c r="T9735">
        <v>2788.38</v>
      </c>
      <c r="U9735" s="2">
        <f>EOMONTH(SalesData[[#This Row],[Order Date]],0)</f>
        <v>45322</v>
      </c>
      <c r="V9735" s="9" t="str">
        <f>"Q"&amp;INT((MONTH(SalesData[[#This Row],[Order Date]])+2)/3)&amp;"-"&amp;YEAR(SalesData[[#This Row],[Order Date]])</f>
        <v>Q1-2024</v>
      </c>
    </row>
    <row r="9736" spans="1:22" x14ac:dyDescent="0.35">
      <c r="A9736" t="s">
        <v>9877</v>
      </c>
      <c r="B9736" s="1">
        <v>45305</v>
      </c>
      <c r="C9736" t="s">
        <v>194</v>
      </c>
      <c r="D9736" t="s">
        <v>46</v>
      </c>
      <c r="E9736">
        <v>1633548134</v>
      </c>
      <c r="F9736" t="s">
        <v>129</v>
      </c>
      <c r="G9736" t="s">
        <v>54</v>
      </c>
      <c r="H9736" t="s">
        <v>55</v>
      </c>
      <c r="I9736" t="s">
        <v>31</v>
      </c>
      <c r="J9736" t="s">
        <v>65</v>
      </c>
      <c r="K9736">
        <v>4320.1899999999996</v>
      </c>
      <c r="L9736">
        <v>612.77</v>
      </c>
      <c r="M9736" t="s">
        <v>65</v>
      </c>
      <c r="N9736">
        <v>0.14183866913260801</v>
      </c>
      <c r="O9736" t="s">
        <v>11351</v>
      </c>
      <c r="P9736" t="s">
        <v>11352</v>
      </c>
      <c r="R9736" t="s">
        <v>11353</v>
      </c>
      <c r="S9736">
        <f>IF(SalesData[[#This Row],[Return Status]]="Returned",1,0)</f>
        <v>0</v>
      </c>
      <c r="U9736" s="2">
        <f>EOMONTH(SalesData[[#This Row],[Order Date]],0)</f>
        <v>45322</v>
      </c>
      <c r="V9736" s="9" t="str">
        <f>"Q"&amp;INT((MONTH(SalesData[[#This Row],[Order Date]])+2)/3)&amp;"-"&amp;YEAR(SalesData[[#This Row],[Order Date]])</f>
        <v>Q1-2024</v>
      </c>
    </row>
    <row r="9737" spans="1:22" x14ac:dyDescent="0.35">
      <c r="A9737" t="s">
        <v>9878</v>
      </c>
      <c r="B9737" s="1">
        <v>45317</v>
      </c>
      <c r="C9737" t="s">
        <v>92</v>
      </c>
      <c r="D9737" t="s">
        <v>72</v>
      </c>
      <c r="E9737">
        <v>4448763854</v>
      </c>
      <c r="F9737" t="s">
        <v>357</v>
      </c>
      <c r="G9737" t="s">
        <v>164</v>
      </c>
      <c r="H9737" t="s">
        <v>165</v>
      </c>
      <c r="I9737" t="s">
        <v>36</v>
      </c>
      <c r="J9737" t="s">
        <v>42</v>
      </c>
      <c r="K9737">
        <v>4474.09</v>
      </c>
      <c r="L9737">
        <v>868.87</v>
      </c>
      <c r="M9737" t="s">
        <v>43</v>
      </c>
      <c r="N9737">
        <v>0.194200384882736</v>
      </c>
      <c r="O9737" t="s">
        <v>11351</v>
      </c>
      <c r="P9737" t="s">
        <v>11352</v>
      </c>
      <c r="R9737" t="s">
        <v>11353</v>
      </c>
      <c r="S9737">
        <f>IF(SalesData[[#This Row],[Return Status]]="Returned",1,0)</f>
        <v>0</v>
      </c>
      <c r="U9737" s="2">
        <f>EOMONTH(SalesData[[#This Row],[Order Date]],0)</f>
        <v>45322</v>
      </c>
      <c r="V9737" s="9" t="str">
        <f>"Q"&amp;INT((MONTH(SalesData[[#This Row],[Order Date]])+2)/3)&amp;"-"&amp;YEAR(SalesData[[#This Row],[Order Date]])</f>
        <v>Q1-2024</v>
      </c>
    </row>
    <row r="9738" spans="1:22" x14ac:dyDescent="0.35">
      <c r="A9738" t="s">
        <v>9879</v>
      </c>
      <c r="B9738" s="1">
        <v>45296</v>
      </c>
      <c r="C9738" t="s">
        <v>49</v>
      </c>
      <c r="D9738" t="s">
        <v>27</v>
      </c>
      <c r="E9738">
        <v>2307663927</v>
      </c>
      <c r="F9738" t="s">
        <v>47</v>
      </c>
      <c r="G9738" t="s">
        <v>23</v>
      </c>
      <c r="H9738" t="s">
        <v>24</v>
      </c>
      <c r="I9738" t="s">
        <v>17</v>
      </c>
      <c r="J9738" t="s">
        <v>65</v>
      </c>
      <c r="K9738">
        <v>2851.71</v>
      </c>
      <c r="L9738">
        <v>443.37</v>
      </c>
      <c r="M9738" t="s">
        <v>65</v>
      </c>
      <c r="N9738">
        <v>0.15547513597104901</v>
      </c>
      <c r="O9738" t="s">
        <v>11351</v>
      </c>
      <c r="P9738" t="s">
        <v>11352</v>
      </c>
      <c r="R9738" t="s">
        <v>11353</v>
      </c>
      <c r="S9738">
        <f>IF(SalesData[[#This Row],[Return Status]]="Returned",1,0)</f>
        <v>0</v>
      </c>
      <c r="T9738">
        <v>2821.33</v>
      </c>
      <c r="U9738" s="2">
        <f>EOMONTH(SalesData[[#This Row],[Order Date]],0)</f>
        <v>45322</v>
      </c>
      <c r="V9738" s="9" t="str">
        <f>"Q"&amp;INT((MONTH(SalesData[[#This Row],[Order Date]])+2)/3)&amp;"-"&amp;YEAR(SalesData[[#This Row],[Order Date]])</f>
        <v>Q1-2024</v>
      </c>
    </row>
    <row r="9739" spans="1:22" x14ac:dyDescent="0.35">
      <c r="A9739" t="s">
        <v>9880</v>
      </c>
      <c r="B9739" s="1">
        <v>45300</v>
      </c>
      <c r="C9739" t="s">
        <v>71</v>
      </c>
      <c r="D9739" t="s">
        <v>13</v>
      </c>
      <c r="E9739">
        <v>1788187131</v>
      </c>
      <c r="F9739" t="s">
        <v>109</v>
      </c>
      <c r="G9739" t="s">
        <v>11378</v>
      </c>
      <c r="H9739" t="s">
        <v>60</v>
      </c>
      <c r="I9739" t="s">
        <v>31</v>
      </c>
      <c r="J9739" t="s">
        <v>65</v>
      </c>
      <c r="K9739">
        <v>3344.27</v>
      </c>
      <c r="L9739">
        <v>536.82000000000005</v>
      </c>
      <c r="M9739" t="s">
        <v>65</v>
      </c>
      <c r="N9739">
        <v>0.160519336058392</v>
      </c>
      <c r="O9739" t="s">
        <v>11351</v>
      </c>
      <c r="P9739" t="s">
        <v>11352</v>
      </c>
      <c r="R9739" t="s">
        <v>11353</v>
      </c>
      <c r="S9739">
        <f>IF(SalesData[[#This Row],[Return Status]]="Returned",1,0)</f>
        <v>0</v>
      </c>
      <c r="U9739" s="2">
        <f>EOMONTH(SalesData[[#This Row],[Order Date]],0)</f>
        <v>45322</v>
      </c>
      <c r="V9739" s="9" t="str">
        <f>"Q"&amp;INT((MONTH(SalesData[[#This Row],[Order Date]])+2)/3)&amp;"-"&amp;YEAR(SalesData[[#This Row],[Order Date]])</f>
        <v>Q1-2024</v>
      </c>
    </row>
    <row r="9740" spans="1:22" x14ac:dyDescent="0.35">
      <c r="A9740" t="s">
        <v>9881</v>
      </c>
      <c r="B9740" s="1">
        <v>45293</v>
      </c>
      <c r="C9740" t="s">
        <v>176</v>
      </c>
      <c r="D9740" t="s">
        <v>80</v>
      </c>
      <c r="E9740">
        <v>4515696158</v>
      </c>
      <c r="F9740" t="s">
        <v>129</v>
      </c>
      <c r="G9740" t="s">
        <v>11371</v>
      </c>
      <c r="H9740" t="s">
        <v>55</v>
      </c>
      <c r="I9740" t="s">
        <v>31</v>
      </c>
      <c r="J9740" t="s">
        <v>18</v>
      </c>
      <c r="K9740">
        <v>2830.84</v>
      </c>
      <c r="L9740">
        <v>219.11</v>
      </c>
      <c r="M9740" t="s">
        <v>19</v>
      </c>
      <c r="N9740">
        <v>7.7401054104082198E-2</v>
      </c>
      <c r="O9740" t="s">
        <v>11351</v>
      </c>
      <c r="P9740" t="s">
        <v>11356</v>
      </c>
      <c r="R9740" t="s">
        <v>11353</v>
      </c>
      <c r="S9740">
        <f>IF(SalesData[[#This Row],[Return Status]]="Returned",1,0)</f>
        <v>0</v>
      </c>
      <c r="U9740" s="2">
        <f>EOMONTH(SalesData[[#This Row],[Order Date]],0)</f>
        <v>45322</v>
      </c>
      <c r="V9740" s="9" t="str">
        <f>"Q"&amp;INT((MONTH(SalesData[[#This Row],[Order Date]])+2)/3)&amp;"-"&amp;YEAR(SalesData[[#This Row],[Order Date]])</f>
        <v>Q1-2024</v>
      </c>
    </row>
    <row r="9741" spans="1:22" x14ac:dyDescent="0.35">
      <c r="A9741" t="s">
        <v>9882</v>
      </c>
      <c r="B9741" s="1">
        <v>45311</v>
      </c>
      <c r="C9741" t="s">
        <v>149</v>
      </c>
      <c r="D9741" t="s">
        <v>80</v>
      </c>
      <c r="E9741">
        <v>6791664005</v>
      </c>
      <c r="F9741" t="s">
        <v>68</v>
      </c>
      <c r="G9741" t="s">
        <v>69</v>
      </c>
      <c r="H9741" t="s">
        <v>11357</v>
      </c>
      <c r="I9741" t="s">
        <v>31</v>
      </c>
      <c r="J9741" t="s">
        <v>19</v>
      </c>
      <c r="K9741">
        <v>1084.54</v>
      </c>
      <c r="L9741">
        <v>269.45</v>
      </c>
      <c r="M9741" t="s">
        <v>19</v>
      </c>
      <c r="N9741">
        <v>0.24844634591624101</v>
      </c>
      <c r="O9741" t="s">
        <v>11351</v>
      </c>
      <c r="P9741" t="s">
        <v>11354</v>
      </c>
      <c r="R9741" t="s">
        <v>11353</v>
      </c>
      <c r="S9741">
        <f>IF(SalesData[[#This Row],[Return Status]]="Returned",1,0)</f>
        <v>0</v>
      </c>
      <c r="T9741">
        <v>2081.52</v>
      </c>
      <c r="U9741" s="2">
        <f>EOMONTH(SalesData[[#This Row],[Order Date]],0)</f>
        <v>45322</v>
      </c>
      <c r="V9741" s="9" t="str">
        <f>"Q"&amp;INT((MONTH(SalesData[[#This Row],[Order Date]])+2)/3)&amp;"-"&amp;YEAR(SalesData[[#This Row],[Order Date]])</f>
        <v>Q1-2024</v>
      </c>
    </row>
    <row r="9742" spans="1:22" x14ac:dyDescent="0.35">
      <c r="A9742" t="s">
        <v>9883</v>
      </c>
      <c r="B9742" s="1">
        <v>45303</v>
      </c>
      <c r="C9742" t="s">
        <v>77</v>
      </c>
      <c r="D9742" t="s">
        <v>27</v>
      </c>
      <c r="E9742">
        <v>9028918757</v>
      </c>
      <c r="F9742" t="s">
        <v>154</v>
      </c>
      <c r="G9742" t="s">
        <v>29</v>
      </c>
      <c r="H9742" t="s">
        <v>30</v>
      </c>
      <c r="I9742" t="s">
        <v>31</v>
      </c>
      <c r="J9742" t="s">
        <v>61</v>
      </c>
      <c r="K9742">
        <v>879.07</v>
      </c>
      <c r="L9742">
        <v>236.07</v>
      </c>
      <c r="M9742" t="s">
        <v>62</v>
      </c>
      <c r="N9742">
        <v>0.26854516705154302</v>
      </c>
      <c r="O9742" t="s">
        <v>11355</v>
      </c>
      <c r="P9742" t="s">
        <v>11354</v>
      </c>
      <c r="R9742" t="s">
        <v>11353</v>
      </c>
      <c r="S9742">
        <f>IF(SalesData[[#This Row],[Return Status]]="Returned",1,0)</f>
        <v>0</v>
      </c>
      <c r="T9742">
        <v>2788.38</v>
      </c>
      <c r="U9742" s="2">
        <f>EOMONTH(SalesData[[#This Row],[Order Date]],0)</f>
        <v>45322</v>
      </c>
      <c r="V9742" s="9" t="str">
        <f>"Q"&amp;INT((MONTH(SalesData[[#This Row],[Order Date]])+2)/3)&amp;"-"&amp;YEAR(SalesData[[#This Row],[Order Date]])</f>
        <v>Q1-2024</v>
      </c>
    </row>
    <row r="9743" spans="1:22" x14ac:dyDescent="0.35">
      <c r="A9743" t="s">
        <v>9884</v>
      </c>
      <c r="B9743" s="1">
        <v>45300</v>
      </c>
      <c r="C9743" t="s">
        <v>38</v>
      </c>
      <c r="D9743" t="s">
        <v>27</v>
      </c>
      <c r="E9743">
        <v>3398517665</v>
      </c>
      <c r="F9743" t="s">
        <v>152</v>
      </c>
      <c r="G9743" t="s">
        <v>11368</v>
      </c>
      <c r="H9743" t="s">
        <v>24</v>
      </c>
      <c r="I9743" t="s">
        <v>17</v>
      </c>
      <c r="J9743" t="s">
        <v>18</v>
      </c>
      <c r="K9743">
        <v>3319.19</v>
      </c>
      <c r="L9743">
        <v>106.29</v>
      </c>
      <c r="M9743" t="s">
        <v>19</v>
      </c>
      <c r="N9743">
        <v>3.2022873050352597E-2</v>
      </c>
      <c r="O9743" t="s">
        <v>11351</v>
      </c>
      <c r="P9743" t="s">
        <v>11356</v>
      </c>
      <c r="Q9743" t="s">
        <v>11369</v>
      </c>
      <c r="R9743" t="s">
        <v>11360</v>
      </c>
      <c r="S9743">
        <f>IF(SalesData[[#This Row],[Return Status]]="Returned",1,0)</f>
        <v>1</v>
      </c>
      <c r="U9743" s="2">
        <f>EOMONTH(SalesData[[#This Row],[Order Date]],0)</f>
        <v>45322</v>
      </c>
      <c r="V9743" s="9" t="str">
        <f>"Q"&amp;INT((MONTH(SalesData[[#This Row],[Order Date]])+2)/3)&amp;"-"&amp;YEAR(SalesData[[#This Row],[Order Date]])</f>
        <v>Q1-2024</v>
      </c>
    </row>
    <row r="9744" spans="1:22" x14ac:dyDescent="0.35">
      <c r="A9744" t="s">
        <v>9885</v>
      </c>
      <c r="B9744" s="1">
        <v>45319</v>
      </c>
      <c r="C9744" t="s">
        <v>77</v>
      </c>
      <c r="D9744" t="s">
        <v>72</v>
      </c>
      <c r="E9744">
        <v>2081647621</v>
      </c>
      <c r="F9744" t="s">
        <v>154</v>
      </c>
      <c r="G9744" t="s">
        <v>29</v>
      </c>
      <c r="H9744" t="s">
        <v>11357</v>
      </c>
      <c r="I9744" t="s">
        <v>31</v>
      </c>
      <c r="J9744" t="s">
        <v>43</v>
      </c>
      <c r="K9744">
        <v>2100.29</v>
      </c>
      <c r="L9744">
        <v>337.82</v>
      </c>
      <c r="M9744" t="s">
        <v>43</v>
      </c>
      <c r="N9744">
        <v>0.160844454813383</v>
      </c>
      <c r="O9744" t="s">
        <v>11351</v>
      </c>
      <c r="P9744" t="s">
        <v>11352</v>
      </c>
      <c r="R9744" t="s">
        <v>11353</v>
      </c>
      <c r="S9744">
        <f>IF(SalesData[[#This Row],[Return Status]]="Returned",1,0)</f>
        <v>0</v>
      </c>
      <c r="T9744">
        <v>2788.38</v>
      </c>
      <c r="U9744" s="2">
        <f>EOMONTH(SalesData[[#This Row],[Order Date]],0)</f>
        <v>45322</v>
      </c>
      <c r="V9744" s="9" t="str">
        <f>"Q"&amp;INT((MONTH(SalesData[[#This Row],[Order Date]])+2)/3)&amp;"-"&amp;YEAR(SalesData[[#This Row],[Order Date]])</f>
        <v>Q1-2024</v>
      </c>
    </row>
    <row r="9745" spans="1:22" x14ac:dyDescent="0.35">
      <c r="A9745" t="s">
        <v>9886</v>
      </c>
      <c r="B9745" s="1">
        <v>45312</v>
      </c>
      <c r="C9745" t="s">
        <v>38</v>
      </c>
      <c r="D9745" t="s">
        <v>72</v>
      </c>
      <c r="E9745">
        <v>9791449870</v>
      </c>
      <c r="F9745" t="s">
        <v>73</v>
      </c>
      <c r="G9745" t="s">
        <v>74</v>
      </c>
      <c r="H9745" t="s">
        <v>75</v>
      </c>
      <c r="I9745" t="s">
        <v>36</v>
      </c>
      <c r="J9745" t="s">
        <v>65</v>
      </c>
      <c r="K9745">
        <v>532.62</v>
      </c>
      <c r="L9745">
        <v>91.03</v>
      </c>
      <c r="M9745" t="s">
        <v>65</v>
      </c>
      <c r="N9745">
        <v>0.17090984191355901</v>
      </c>
      <c r="O9745" t="s">
        <v>11355</v>
      </c>
      <c r="P9745" t="s">
        <v>11352</v>
      </c>
      <c r="R9745" t="s">
        <v>11353</v>
      </c>
      <c r="S9745">
        <f>IF(SalesData[[#This Row],[Return Status]]="Returned",1,0)</f>
        <v>0</v>
      </c>
      <c r="T9745">
        <v>2420.2800000000002</v>
      </c>
      <c r="U9745" s="2">
        <f>EOMONTH(SalesData[[#This Row],[Order Date]],0)</f>
        <v>45322</v>
      </c>
      <c r="V9745" s="9" t="str">
        <f>"Q"&amp;INT((MONTH(SalesData[[#This Row],[Order Date]])+2)/3)&amp;"-"&amp;YEAR(SalesData[[#This Row],[Order Date]])</f>
        <v>Q1-2024</v>
      </c>
    </row>
    <row r="9746" spans="1:22" x14ac:dyDescent="0.35">
      <c r="A9746" t="s">
        <v>9887</v>
      </c>
      <c r="B9746" s="1">
        <v>45313</v>
      </c>
      <c r="C9746" t="s">
        <v>52</v>
      </c>
      <c r="D9746" t="s">
        <v>46</v>
      </c>
      <c r="E9746">
        <v>2953742308</v>
      </c>
      <c r="F9746" t="s">
        <v>40</v>
      </c>
      <c r="G9746" t="s">
        <v>69</v>
      </c>
      <c r="H9746" t="s">
        <v>41</v>
      </c>
      <c r="I9746" t="s">
        <v>31</v>
      </c>
      <c r="J9746" t="s">
        <v>42</v>
      </c>
      <c r="K9746">
        <v>4128.6400000000003</v>
      </c>
      <c r="L9746">
        <v>207.96</v>
      </c>
      <c r="M9746" t="s">
        <v>43</v>
      </c>
      <c r="N9746">
        <v>5.03700976592776E-2</v>
      </c>
      <c r="O9746" t="s">
        <v>11351</v>
      </c>
      <c r="P9746" t="s">
        <v>11356</v>
      </c>
      <c r="R9746" t="s">
        <v>11353</v>
      </c>
      <c r="S9746">
        <f>IF(SalesData[[#This Row],[Return Status]]="Returned",1,0)</f>
        <v>0</v>
      </c>
      <c r="T9746">
        <v>2081.52</v>
      </c>
      <c r="U9746" s="2">
        <f>EOMONTH(SalesData[[#This Row],[Order Date]],0)</f>
        <v>45322</v>
      </c>
      <c r="V9746" s="9" t="str">
        <f>"Q"&amp;INT((MONTH(SalesData[[#This Row],[Order Date]])+2)/3)&amp;"-"&amp;YEAR(SalesData[[#This Row],[Order Date]])</f>
        <v>Q1-2024</v>
      </c>
    </row>
    <row r="9747" spans="1:22" x14ac:dyDescent="0.35">
      <c r="A9747" t="s">
        <v>9888</v>
      </c>
      <c r="B9747" s="1">
        <v>45309</v>
      </c>
      <c r="C9747" t="s">
        <v>325</v>
      </c>
      <c r="D9747" t="s">
        <v>99</v>
      </c>
      <c r="E9747">
        <v>5409881263</v>
      </c>
      <c r="F9747" t="s">
        <v>127</v>
      </c>
      <c r="G9747" t="s">
        <v>29</v>
      </c>
      <c r="H9747" t="s">
        <v>30</v>
      </c>
      <c r="I9747" t="s">
        <v>31</v>
      </c>
      <c r="J9747" t="s">
        <v>43</v>
      </c>
      <c r="K9747">
        <v>821.44</v>
      </c>
      <c r="L9747">
        <v>172.01</v>
      </c>
      <c r="M9747" t="s">
        <v>43</v>
      </c>
      <c r="N9747">
        <v>0.209400564861706</v>
      </c>
      <c r="O9747" t="s">
        <v>11355</v>
      </c>
      <c r="P9747" t="s">
        <v>11354</v>
      </c>
      <c r="R9747" t="s">
        <v>11353</v>
      </c>
      <c r="S9747">
        <f>IF(SalesData[[#This Row],[Return Status]]="Returned",1,0)</f>
        <v>0</v>
      </c>
      <c r="T9747">
        <v>2788.38</v>
      </c>
      <c r="U9747" s="2">
        <f>EOMONTH(SalesData[[#This Row],[Order Date]],0)</f>
        <v>45322</v>
      </c>
      <c r="V9747" s="9" t="str">
        <f>"Q"&amp;INT((MONTH(SalesData[[#This Row],[Order Date]])+2)/3)&amp;"-"&amp;YEAR(SalesData[[#This Row],[Order Date]])</f>
        <v>Q1-2024</v>
      </c>
    </row>
    <row r="9748" spans="1:22" x14ac:dyDescent="0.35">
      <c r="A9748" t="s">
        <v>9889</v>
      </c>
      <c r="B9748" s="1">
        <v>45302</v>
      </c>
      <c r="C9748" t="s">
        <v>57</v>
      </c>
      <c r="D9748" t="s">
        <v>99</v>
      </c>
      <c r="E9748">
        <v>2079968537</v>
      </c>
      <c r="F9748" t="s">
        <v>103</v>
      </c>
      <c r="G9748" t="s">
        <v>23</v>
      </c>
      <c r="H9748" t="s">
        <v>11357</v>
      </c>
      <c r="I9748" t="s">
        <v>17</v>
      </c>
      <c r="J9748" t="s">
        <v>62</v>
      </c>
      <c r="K9748">
        <v>1426.66</v>
      </c>
      <c r="L9748">
        <v>421.49</v>
      </c>
      <c r="M9748" t="s">
        <v>62</v>
      </c>
      <c r="N9748">
        <v>0.29543829644063802</v>
      </c>
      <c r="O9748" t="s">
        <v>11351</v>
      </c>
      <c r="P9748" t="s">
        <v>11354</v>
      </c>
      <c r="R9748" t="s">
        <v>11353</v>
      </c>
      <c r="S9748">
        <f>IF(SalesData[[#This Row],[Return Status]]="Returned",1,0)</f>
        <v>0</v>
      </c>
      <c r="T9748">
        <v>2821.33</v>
      </c>
      <c r="U9748" s="2">
        <f>EOMONTH(SalesData[[#This Row],[Order Date]],0)</f>
        <v>45322</v>
      </c>
      <c r="V9748" s="9" t="str">
        <f>"Q"&amp;INT((MONTH(SalesData[[#This Row],[Order Date]])+2)/3)&amp;"-"&amp;YEAR(SalesData[[#This Row],[Order Date]])</f>
        <v>Q1-2024</v>
      </c>
    </row>
    <row r="9749" spans="1:22" x14ac:dyDescent="0.35">
      <c r="A9749" t="s">
        <v>9890</v>
      </c>
      <c r="B9749" s="1">
        <v>45307</v>
      </c>
      <c r="C9749" t="s">
        <v>97</v>
      </c>
      <c r="D9749" t="s">
        <v>13</v>
      </c>
      <c r="E9749">
        <v>4288198682</v>
      </c>
      <c r="F9749" t="s">
        <v>156</v>
      </c>
      <c r="G9749" t="s">
        <v>84</v>
      </c>
      <c r="H9749" t="s">
        <v>85</v>
      </c>
      <c r="I9749" t="s">
        <v>31</v>
      </c>
      <c r="J9749" t="s">
        <v>65</v>
      </c>
      <c r="K9749">
        <v>3035.48</v>
      </c>
      <c r="L9749">
        <v>264.42</v>
      </c>
      <c r="M9749" t="s">
        <v>65</v>
      </c>
      <c r="N9749">
        <v>8.7109781649030799E-2</v>
      </c>
      <c r="O9749" t="s">
        <v>11351</v>
      </c>
      <c r="P9749" t="s">
        <v>11356</v>
      </c>
      <c r="R9749" t="s">
        <v>11353</v>
      </c>
      <c r="S9749">
        <f>IF(SalesData[[#This Row],[Return Status]]="Returned",1,0)</f>
        <v>0</v>
      </c>
      <c r="T9749">
        <v>847.14</v>
      </c>
      <c r="U9749" s="2">
        <f>EOMONTH(SalesData[[#This Row],[Order Date]],0)</f>
        <v>45322</v>
      </c>
      <c r="V9749" s="9" t="str">
        <f>"Q"&amp;INT((MONTH(SalesData[[#This Row],[Order Date]])+2)/3)&amp;"-"&amp;YEAR(SalesData[[#This Row],[Order Date]])</f>
        <v>Q1-2024</v>
      </c>
    </row>
    <row r="9750" spans="1:22" x14ac:dyDescent="0.35">
      <c r="A9750" t="s">
        <v>9891</v>
      </c>
      <c r="B9750" s="1">
        <v>45301</v>
      </c>
      <c r="C9750" t="s">
        <v>149</v>
      </c>
      <c r="D9750" t="s">
        <v>80</v>
      </c>
      <c r="E9750">
        <v>1398681497</v>
      </c>
      <c r="F9750" t="s">
        <v>170</v>
      </c>
      <c r="G9750" t="s">
        <v>69</v>
      </c>
      <c r="H9750" t="s">
        <v>41</v>
      </c>
      <c r="I9750" t="s">
        <v>31</v>
      </c>
      <c r="J9750" t="s">
        <v>62</v>
      </c>
      <c r="K9750">
        <v>931.94</v>
      </c>
      <c r="L9750">
        <v>93.19</v>
      </c>
      <c r="M9750" t="s">
        <v>62</v>
      </c>
      <c r="N9750">
        <v>9.9995707878189594E-2</v>
      </c>
      <c r="O9750" t="s">
        <v>11355</v>
      </c>
      <c r="P9750" t="s">
        <v>11356</v>
      </c>
      <c r="R9750" t="s">
        <v>11353</v>
      </c>
      <c r="S9750">
        <f>IF(SalesData[[#This Row],[Return Status]]="Returned",1,0)</f>
        <v>0</v>
      </c>
      <c r="T9750">
        <v>2081.52</v>
      </c>
      <c r="U9750" s="2">
        <f>EOMONTH(SalesData[[#This Row],[Order Date]],0)</f>
        <v>45322</v>
      </c>
      <c r="V9750" s="9" t="str">
        <f>"Q"&amp;INT((MONTH(SalesData[[#This Row],[Order Date]])+2)/3)&amp;"-"&amp;YEAR(SalesData[[#This Row],[Order Date]])</f>
        <v>Q1-2024</v>
      </c>
    </row>
    <row r="9751" spans="1:22" x14ac:dyDescent="0.35">
      <c r="A9751" t="s">
        <v>9892</v>
      </c>
      <c r="B9751" s="1">
        <v>45316</v>
      </c>
      <c r="C9751" t="s">
        <v>205</v>
      </c>
      <c r="D9751" t="s">
        <v>39</v>
      </c>
      <c r="E9751">
        <v>2727858034</v>
      </c>
      <c r="F9751" t="s">
        <v>95</v>
      </c>
      <c r="G9751" t="s">
        <v>59</v>
      </c>
      <c r="H9751" t="s">
        <v>60</v>
      </c>
      <c r="I9751" t="s">
        <v>31</v>
      </c>
      <c r="J9751" t="s">
        <v>19</v>
      </c>
      <c r="K9751">
        <v>4690.59</v>
      </c>
      <c r="L9751">
        <v>576.59</v>
      </c>
      <c r="M9751" t="s">
        <v>19</v>
      </c>
      <c r="N9751">
        <v>0.122924834615688</v>
      </c>
      <c r="O9751" t="s">
        <v>11351</v>
      </c>
      <c r="P9751" t="s">
        <v>11352</v>
      </c>
      <c r="R9751" t="s">
        <v>11353</v>
      </c>
      <c r="S9751">
        <f>IF(SalesData[[#This Row],[Return Status]]="Returned",1,0)</f>
        <v>0</v>
      </c>
      <c r="T9751">
        <v>2183.56</v>
      </c>
      <c r="U9751" s="2">
        <f>EOMONTH(SalesData[[#This Row],[Order Date]],0)</f>
        <v>45322</v>
      </c>
      <c r="V9751" s="9" t="str">
        <f>"Q"&amp;INT((MONTH(SalesData[[#This Row],[Order Date]])+2)/3)&amp;"-"&amp;YEAR(SalesData[[#This Row],[Order Date]])</f>
        <v>Q1-2024</v>
      </c>
    </row>
    <row r="9752" spans="1:22" x14ac:dyDescent="0.35">
      <c r="A9752" t="s">
        <v>9893</v>
      </c>
      <c r="B9752" s="1">
        <v>45296</v>
      </c>
      <c r="C9752" t="s">
        <v>49</v>
      </c>
      <c r="D9752" t="s">
        <v>145</v>
      </c>
      <c r="E9752">
        <v>3192365527</v>
      </c>
      <c r="F9752" t="s">
        <v>50</v>
      </c>
      <c r="G9752" t="s">
        <v>34</v>
      </c>
      <c r="H9752" t="s">
        <v>35</v>
      </c>
      <c r="I9752" t="s">
        <v>36</v>
      </c>
      <c r="J9752" t="s">
        <v>62</v>
      </c>
      <c r="K9752">
        <v>293.01</v>
      </c>
      <c r="L9752">
        <v>36.47</v>
      </c>
      <c r="M9752" t="s">
        <v>62</v>
      </c>
      <c r="N9752">
        <v>0.124466741749428</v>
      </c>
      <c r="O9752" t="s">
        <v>11361</v>
      </c>
      <c r="P9752" t="s">
        <v>11352</v>
      </c>
      <c r="R9752" t="s">
        <v>11353</v>
      </c>
      <c r="S9752">
        <f>IF(SalesData[[#This Row],[Return Status]]="Returned",1,0)</f>
        <v>0</v>
      </c>
      <c r="U9752" s="2">
        <f>EOMONTH(SalesData[[#This Row],[Order Date]],0)</f>
        <v>45322</v>
      </c>
      <c r="V9752" s="9" t="str">
        <f>"Q"&amp;INT((MONTH(SalesData[[#This Row],[Order Date]])+2)/3)&amp;"-"&amp;YEAR(SalesData[[#This Row],[Order Date]])</f>
        <v>Q1-2024</v>
      </c>
    </row>
    <row r="9753" spans="1:22" x14ac:dyDescent="0.35">
      <c r="A9753" t="s">
        <v>9894</v>
      </c>
      <c r="B9753" s="1">
        <v>45321</v>
      </c>
      <c r="C9753" t="s">
        <v>149</v>
      </c>
      <c r="D9753" t="s">
        <v>99</v>
      </c>
      <c r="E9753">
        <v>8715341222</v>
      </c>
      <c r="F9753" t="s">
        <v>163</v>
      </c>
      <c r="G9753" t="s">
        <v>164</v>
      </c>
      <c r="H9753" t="s">
        <v>165</v>
      </c>
      <c r="I9753" t="s">
        <v>36</v>
      </c>
      <c r="J9753" t="s">
        <v>18</v>
      </c>
      <c r="K9753">
        <v>4635.8</v>
      </c>
      <c r="L9753">
        <v>816</v>
      </c>
      <c r="M9753" t="s">
        <v>19</v>
      </c>
      <c r="N9753">
        <v>0.17602139867984001</v>
      </c>
      <c r="O9753" t="s">
        <v>11351</v>
      </c>
      <c r="P9753" t="s">
        <v>11352</v>
      </c>
      <c r="R9753" t="s">
        <v>11353</v>
      </c>
      <c r="S9753">
        <f>IF(SalesData[[#This Row],[Return Status]]="Returned",1,0)</f>
        <v>0</v>
      </c>
      <c r="U9753" s="2">
        <f>EOMONTH(SalesData[[#This Row],[Order Date]],0)</f>
        <v>45322</v>
      </c>
      <c r="V9753" s="9" t="str">
        <f>"Q"&amp;INT((MONTH(SalesData[[#This Row],[Order Date]])+2)/3)&amp;"-"&amp;YEAR(SalesData[[#This Row],[Order Date]])</f>
        <v>Q1-2024</v>
      </c>
    </row>
    <row r="9754" spans="1:22" x14ac:dyDescent="0.35">
      <c r="A9754" t="s">
        <v>9895</v>
      </c>
      <c r="B9754" s="1">
        <v>45311</v>
      </c>
      <c r="C9754" t="s">
        <v>45</v>
      </c>
      <c r="D9754" t="s">
        <v>13</v>
      </c>
      <c r="E9754">
        <v>6374208152</v>
      </c>
      <c r="F9754" t="s">
        <v>109</v>
      </c>
      <c r="G9754" t="s">
        <v>59</v>
      </c>
      <c r="H9754" t="s">
        <v>60</v>
      </c>
      <c r="I9754" t="s">
        <v>31</v>
      </c>
      <c r="J9754" t="s">
        <v>19</v>
      </c>
      <c r="K9754">
        <v>2064.5500000000002</v>
      </c>
      <c r="L9754">
        <v>603.46</v>
      </c>
      <c r="M9754" t="s">
        <v>19</v>
      </c>
      <c r="N9754">
        <v>0.29229614201642001</v>
      </c>
      <c r="O9754" t="s">
        <v>11351</v>
      </c>
      <c r="P9754" t="s">
        <v>11354</v>
      </c>
      <c r="R9754" t="s">
        <v>11353</v>
      </c>
      <c r="S9754">
        <f>IF(SalesData[[#This Row],[Return Status]]="Returned",1,0)</f>
        <v>0</v>
      </c>
      <c r="T9754">
        <v>2183.56</v>
      </c>
      <c r="U9754" s="2">
        <f>EOMONTH(SalesData[[#This Row],[Order Date]],0)</f>
        <v>45322</v>
      </c>
      <c r="V9754" s="9" t="str">
        <f>"Q"&amp;INT((MONTH(SalesData[[#This Row],[Order Date]])+2)/3)&amp;"-"&amp;YEAR(SalesData[[#This Row],[Order Date]])</f>
        <v>Q1-2024</v>
      </c>
    </row>
    <row r="9755" spans="1:22" x14ac:dyDescent="0.35">
      <c r="A9755" t="s">
        <v>9896</v>
      </c>
      <c r="B9755" s="1">
        <v>45307</v>
      </c>
      <c r="C9755" t="s">
        <v>21</v>
      </c>
      <c r="D9755" t="s">
        <v>13</v>
      </c>
      <c r="E9755">
        <v>8102546016</v>
      </c>
      <c r="F9755" t="s">
        <v>170</v>
      </c>
      <c r="G9755" t="s">
        <v>457</v>
      </c>
      <c r="H9755" t="s">
        <v>41</v>
      </c>
      <c r="I9755" t="s">
        <v>31</v>
      </c>
      <c r="J9755" t="s">
        <v>18</v>
      </c>
      <c r="K9755">
        <v>2247.77</v>
      </c>
      <c r="L9755">
        <v>636.66</v>
      </c>
      <c r="M9755" t="s">
        <v>19</v>
      </c>
      <c r="N9755">
        <v>0.28324072302771203</v>
      </c>
      <c r="O9755" t="s">
        <v>11351</v>
      </c>
      <c r="P9755" t="s">
        <v>11354</v>
      </c>
      <c r="R9755" t="s">
        <v>11353</v>
      </c>
      <c r="S9755">
        <f>IF(SalesData[[#This Row],[Return Status]]="Returned",1,0)</f>
        <v>0</v>
      </c>
      <c r="U9755" s="2">
        <f>EOMONTH(SalesData[[#This Row],[Order Date]],0)</f>
        <v>45322</v>
      </c>
      <c r="V9755" s="9" t="str">
        <f>"Q"&amp;INT((MONTH(SalesData[[#This Row],[Order Date]])+2)/3)&amp;"-"&amp;YEAR(SalesData[[#This Row],[Order Date]])</f>
        <v>Q1-2024</v>
      </c>
    </row>
    <row r="9756" spans="1:22" x14ac:dyDescent="0.35">
      <c r="A9756" t="s">
        <v>9897</v>
      </c>
      <c r="B9756" s="1">
        <v>45304</v>
      </c>
      <c r="C9756" t="s">
        <v>67</v>
      </c>
      <c r="D9756" t="s">
        <v>72</v>
      </c>
      <c r="E9756">
        <v>3788875825</v>
      </c>
      <c r="F9756" t="s">
        <v>50</v>
      </c>
      <c r="G9756" t="s">
        <v>34</v>
      </c>
      <c r="H9756" t="s">
        <v>35</v>
      </c>
      <c r="I9756" t="s">
        <v>36</v>
      </c>
      <c r="J9756" t="s">
        <v>65</v>
      </c>
      <c r="K9756">
        <v>3747.88</v>
      </c>
      <c r="L9756">
        <v>527.16</v>
      </c>
      <c r="M9756" t="s">
        <v>65</v>
      </c>
      <c r="N9756">
        <v>0.14065551725242001</v>
      </c>
      <c r="O9756" t="s">
        <v>11351</v>
      </c>
      <c r="P9756" t="s">
        <v>11352</v>
      </c>
      <c r="R9756" t="s">
        <v>11353</v>
      </c>
      <c r="S9756">
        <f>IF(SalesData[[#This Row],[Return Status]]="Returned",1,0)</f>
        <v>0</v>
      </c>
      <c r="U9756" s="2">
        <f>EOMONTH(SalesData[[#This Row],[Order Date]],0)</f>
        <v>45322</v>
      </c>
      <c r="V9756" s="9" t="str">
        <f>"Q"&amp;INT((MONTH(SalesData[[#This Row],[Order Date]])+2)/3)&amp;"-"&amp;YEAR(SalesData[[#This Row],[Order Date]])</f>
        <v>Q1-2024</v>
      </c>
    </row>
    <row r="9757" spans="1:22" x14ac:dyDescent="0.35">
      <c r="A9757" t="s">
        <v>9898</v>
      </c>
      <c r="B9757" s="1">
        <v>45303</v>
      </c>
      <c r="C9757" t="s">
        <v>52</v>
      </c>
      <c r="D9757" t="s">
        <v>39</v>
      </c>
      <c r="E9757">
        <v>1267064927</v>
      </c>
      <c r="F9757" t="s">
        <v>68</v>
      </c>
      <c r="G9757" t="s">
        <v>69</v>
      </c>
      <c r="H9757" t="s">
        <v>41</v>
      </c>
      <c r="I9757" t="s">
        <v>31</v>
      </c>
      <c r="J9757" t="s">
        <v>18</v>
      </c>
      <c r="K9757">
        <v>3665.73</v>
      </c>
      <c r="L9757">
        <v>363.1</v>
      </c>
      <c r="M9757" t="s">
        <v>19</v>
      </c>
      <c r="N9757">
        <v>9.9052576158091293E-2</v>
      </c>
      <c r="O9757" t="s">
        <v>11351</v>
      </c>
      <c r="P9757" t="s">
        <v>11356</v>
      </c>
      <c r="Q9757" t="s">
        <v>11373</v>
      </c>
      <c r="R9757" t="s">
        <v>11360</v>
      </c>
      <c r="S9757">
        <f>IF(SalesData[[#This Row],[Return Status]]="Returned",1,0)</f>
        <v>1</v>
      </c>
      <c r="T9757">
        <v>2081.52</v>
      </c>
      <c r="U9757" s="2">
        <f>EOMONTH(SalesData[[#This Row],[Order Date]],0)</f>
        <v>45322</v>
      </c>
      <c r="V9757" s="9" t="str">
        <f>"Q"&amp;INT((MONTH(SalesData[[#This Row],[Order Date]])+2)/3)&amp;"-"&amp;YEAR(SalesData[[#This Row],[Order Date]])</f>
        <v>Q1-2024</v>
      </c>
    </row>
    <row r="9758" spans="1:22" x14ac:dyDescent="0.35">
      <c r="A9758" t="s">
        <v>9899</v>
      </c>
      <c r="B9758" s="1">
        <v>45293</v>
      </c>
      <c r="C9758" t="s">
        <v>132</v>
      </c>
      <c r="D9758" t="s">
        <v>99</v>
      </c>
      <c r="E9758">
        <v>2849091800</v>
      </c>
      <c r="F9758" t="s">
        <v>206</v>
      </c>
      <c r="G9758" t="s">
        <v>89</v>
      </c>
      <c r="H9758" t="s">
        <v>90</v>
      </c>
      <c r="I9758" t="s">
        <v>31</v>
      </c>
      <c r="J9758" t="s">
        <v>18</v>
      </c>
      <c r="K9758">
        <v>1295.03</v>
      </c>
      <c r="L9758">
        <v>40.06</v>
      </c>
      <c r="M9758" t="s">
        <v>19</v>
      </c>
      <c r="N9758">
        <v>3.0933646324795599E-2</v>
      </c>
      <c r="O9758" t="s">
        <v>11351</v>
      </c>
      <c r="P9758" t="s">
        <v>11356</v>
      </c>
      <c r="R9758" t="s">
        <v>11353</v>
      </c>
      <c r="S9758">
        <f>IF(SalesData[[#This Row],[Return Status]]="Returned",1,0)</f>
        <v>0</v>
      </c>
      <c r="T9758">
        <v>207.68</v>
      </c>
      <c r="U9758" s="2">
        <f>EOMONTH(SalesData[[#This Row],[Order Date]],0)</f>
        <v>45322</v>
      </c>
      <c r="V9758" s="9" t="str">
        <f>"Q"&amp;INT((MONTH(SalesData[[#This Row],[Order Date]])+2)/3)&amp;"-"&amp;YEAR(SalesData[[#This Row],[Order Date]])</f>
        <v>Q1-2024</v>
      </c>
    </row>
    <row r="9759" spans="1:22" x14ac:dyDescent="0.35">
      <c r="A9759" t="s">
        <v>9900</v>
      </c>
      <c r="B9759" s="1">
        <v>45307</v>
      </c>
      <c r="C9759" t="s">
        <v>49</v>
      </c>
      <c r="D9759" t="s">
        <v>46</v>
      </c>
      <c r="E9759">
        <v>1479442590</v>
      </c>
      <c r="F9759" t="s">
        <v>78</v>
      </c>
      <c r="G9759" t="s">
        <v>15</v>
      </c>
      <c r="H9759" t="s">
        <v>16</v>
      </c>
      <c r="I9759" t="s">
        <v>17</v>
      </c>
      <c r="J9759" t="s">
        <v>62</v>
      </c>
      <c r="K9759">
        <v>3959.6</v>
      </c>
      <c r="L9759">
        <v>1036.07</v>
      </c>
      <c r="M9759" t="s">
        <v>62</v>
      </c>
      <c r="N9759">
        <v>0.26166026871401199</v>
      </c>
      <c r="O9759" t="s">
        <v>11351</v>
      </c>
      <c r="P9759" t="s">
        <v>11354</v>
      </c>
      <c r="R9759" t="s">
        <v>11353</v>
      </c>
      <c r="S9759">
        <f>IF(SalesData[[#This Row],[Return Status]]="Returned",1,0)</f>
        <v>0</v>
      </c>
      <c r="T9759">
        <v>2085.91</v>
      </c>
      <c r="U9759" s="2">
        <f>EOMONTH(SalesData[[#This Row],[Order Date]],0)</f>
        <v>45322</v>
      </c>
      <c r="V9759" s="9" t="str">
        <f>"Q"&amp;INT((MONTH(SalesData[[#This Row],[Order Date]])+2)/3)&amp;"-"&amp;YEAR(SalesData[[#This Row],[Order Date]])</f>
        <v>Q1-2024</v>
      </c>
    </row>
    <row r="9760" spans="1:22" x14ac:dyDescent="0.35">
      <c r="A9760" t="s">
        <v>9901</v>
      </c>
      <c r="B9760" s="1">
        <v>45316</v>
      </c>
      <c r="C9760" t="s">
        <v>188</v>
      </c>
      <c r="D9760" t="s">
        <v>46</v>
      </c>
      <c r="E9760">
        <v>6465722098</v>
      </c>
      <c r="F9760" t="s">
        <v>73</v>
      </c>
      <c r="G9760" t="s">
        <v>74</v>
      </c>
      <c r="H9760" t="s">
        <v>75</v>
      </c>
      <c r="I9760" t="s">
        <v>36</v>
      </c>
      <c r="J9760" t="s">
        <v>61</v>
      </c>
      <c r="K9760">
        <v>228.45</v>
      </c>
      <c r="L9760">
        <v>64</v>
      </c>
      <c r="M9760" t="s">
        <v>62</v>
      </c>
      <c r="N9760">
        <v>0.28014882906544097</v>
      </c>
      <c r="O9760" t="s">
        <v>11361</v>
      </c>
      <c r="P9760" t="s">
        <v>11354</v>
      </c>
      <c r="R9760" t="s">
        <v>11353</v>
      </c>
      <c r="S9760">
        <f>IF(SalesData[[#This Row],[Return Status]]="Returned",1,0)</f>
        <v>0</v>
      </c>
      <c r="T9760">
        <v>2420.2800000000002</v>
      </c>
      <c r="U9760" s="2">
        <f>EOMONTH(SalesData[[#This Row],[Order Date]],0)</f>
        <v>45322</v>
      </c>
      <c r="V9760" s="9" t="str">
        <f>"Q"&amp;INT((MONTH(SalesData[[#This Row],[Order Date]])+2)/3)&amp;"-"&amp;YEAR(SalesData[[#This Row],[Order Date]])</f>
        <v>Q1-2024</v>
      </c>
    </row>
    <row r="9761" spans="1:22" x14ac:dyDescent="0.35">
      <c r="A9761" t="s">
        <v>9902</v>
      </c>
      <c r="B9761" s="1">
        <v>45312</v>
      </c>
      <c r="C9761" t="s">
        <v>38</v>
      </c>
      <c r="D9761" t="s">
        <v>39</v>
      </c>
      <c r="E9761">
        <v>6032348024</v>
      </c>
      <c r="F9761" t="s">
        <v>154</v>
      </c>
      <c r="G9761" t="s">
        <v>29</v>
      </c>
      <c r="H9761" t="s">
        <v>30</v>
      </c>
      <c r="I9761" t="s">
        <v>31</v>
      </c>
      <c r="J9761" t="s">
        <v>19</v>
      </c>
      <c r="K9761">
        <v>3640.45</v>
      </c>
      <c r="L9761">
        <v>254.82</v>
      </c>
      <c r="M9761" t="s">
        <v>19</v>
      </c>
      <c r="N9761">
        <v>6.9996841049870195E-2</v>
      </c>
      <c r="O9761" t="s">
        <v>11351</v>
      </c>
      <c r="P9761" t="s">
        <v>11356</v>
      </c>
      <c r="R9761" t="s">
        <v>11353</v>
      </c>
      <c r="S9761">
        <f>IF(SalesData[[#This Row],[Return Status]]="Returned",1,0)</f>
        <v>0</v>
      </c>
      <c r="T9761">
        <v>2788.38</v>
      </c>
      <c r="U9761" s="2">
        <f>EOMONTH(SalesData[[#This Row],[Order Date]],0)</f>
        <v>45322</v>
      </c>
      <c r="V9761" s="9" t="str">
        <f>"Q"&amp;INT((MONTH(SalesData[[#This Row],[Order Date]])+2)/3)&amp;"-"&amp;YEAR(SalesData[[#This Row],[Order Date]])</f>
        <v>Q1-2024</v>
      </c>
    </row>
    <row r="9762" spans="1:22" x14ac:dyDescent="0.35">
      <c r="A9762" t="s">
        <v>9903</v>
      </c>
      <c r="B9762" s="1">
        <v>45313</v>
      </c>
      <c r="C9762" t="s">
        <v>49</v>
      </c>
      <c r="D9762" t="s">
        <v>46</v>
      </c>
      <c r="E9762">
        <v>5409628314</v>
      </c>
      <c r="F9762" t="s">
        <v>168</v>
      </c>
      <c r="G9762" t="s">
        <v>54</v>
      </c>
      <c r="H9762" t="s">
        <v>55</v>
      </c>
      <c r="I9762" t="s">
        <v>31</v>
      </c>
      <c r="J9762" t="s">
        <v>19</v>
      </c>
      <c r="K9762">
        <v>4257.6499999999996</v>
      </c>
      <c r="L9762">
        <v>705.98</v>
      </c>
      <c r="M9762" t="s">
        <v>19</v>
      </c>
      <c r="N9762">
        <v>0.165814475121252</v>
      </c>
      <c r="O9762" t="s">
        <v>11351</v>
      </c>
      <c r="P9762" t="s">
        <v>11352</v>
      </c>
      <c r="R9762" t="s">
        <v>11353</v>
      </c>
      <c r="S9762">
        <f>IF(SalesData[[#This Row],[Return Status]]="Returned",1,0)</f>
        <v>0</v>
      </c>
      <c r="U9762" s="2">
        <f>EOMONTH(SalesData[[#This Row],[Order Date]],0)</f>
        <v>45322</v>
      </c>
      <c r="V9762" s="9" t="str">
        <f>"Q"&amp;INT((MONTH(SalesData[[#This Row],[Order Date]])+2)/3)&amp;"-"&amp;YEAR(SalesData[[#This Row],[Order Date]])</f>
        <v>Q1-2024</v>
      </c>
    </row>
    <row r="9763" spans="1:22" x14ac:dyDescent="0.35">
      <c r="A9763" t="s">
        <v>9904</v>
      </c>
      <c r="B9763" s="1">
        <v>45298</v>
      </c>
      <c r="C9763" t="s">
        <v>52</v>
      </c>
      <c r="D9763" t="s">
        <v>46</v>
      </c>
      <c r="E9763">
        <v>9135540941</v>
      </c>
      <c r="F9763" t="s">
        <v>185</v>
      </c>
      <c r="G9763" t="s">
        <v>11381</v>
      </c>
      <c r="H9763" t="s">
        <v>11357</v>
      </c>
      <c r="I9763" t="s">
        <v>36</v>
      </c>
      <c r="J9763" t="s">
        <v>19</v>
      </c>
      <c r="K9763">
        <v>2347.98</v>
      </c>
      <c r="L9763">
        <v>350.22</v>
      </c>
      <c r="M9763" t="s">
        <v>19</v>
      </c>
      <c r="N9763">
        <v>0.14915799964224599</v>
      </c>
      <c r="O9763" t="s">
        <v>11351</v>
      </c>
      <c r="P9763" t="s">
        <v>11352</v>
      </c>
      <c r="Q9763" t="s">
        <v>11372</v>
      </c>
      <c r="R9763" t="s">
        <v>11360</v>
      </c>
      <c r="S9763">
        <f>IF(SalesData[[#This Row],[Return Status]]="Returned",1,0)</f>
        <v>1</v>
      </c>
      <c r="U9763" s="2">
        <f>EOMONTH(SalesData[[#This Row],[Order Date]],0)</f>
        <v>45322</v>
      </c>
      <c r="V9763" s="9" t="str">
        <f>"Q"&amp;INT((MONTH(SalesData[[#This Row],[Order Date]])+2)/3)&amp;"-"&amp;YEAR(SalesData[[#This Row],[Order Date]])</f>
        <v>Q1-2024</v>
      </c>
    </row>
    <row r="9764" spans="1:22" x14ac:dyDescent="0.35">
      <c r="A9764" t="s">
        <v>9905</v>
      </c>
      <c r="B9764" s="1">
        <v>45302</v>
      </c>
      <c r="C9764" t="s">
        <v>132</v>
      </c>
      <c r="D9764" t="s">
        <v>39</v>
      </c>
      <c r="E9764">
        <v>4122045322</v>
      </c>
      <c r="F9764" t="s">
        <v>14</v>
      </c>
      <c r="G9764" t="s">
        <v>859</v>
      </c>
      <c r="H9764" t="s">
        <v>16</v>
      </c>
      <c r="I9764" t="s">
        <v>17</v>
      </c>
      <c r="J9764" t="s">
        <v>62</v>
      </c>
      <c r="K9764">
        <v>1340.48</v>
      </c>
      <c r="L9764">
        <v>115.5</v>
      </c>
      <c r="M9764" t="s">
        <v>62</v>
      </c>
      <c r="N9764">
        <v>8.6163165433277594E-2</v>
      </c>
      <c r="O9764" t="s">
        <v>11351</v>
      </c>
      <c r="P9764" t="s">
        <v>11356</v>
      </c>
      <c r="R9764" t="s">
        <v>11353</v>
      </c>
      <c r="S9764">
        <f>IF(SalesData[[#This Row],[Return Status]]="Returned",1,0)</f>
        <v>0</v>
      </c>
      <c r="U9764" s="2">
        <f>EOMONTH(SalesData[[#This Row],[Order Date]],0)</f>
        <v>45322</v>
      </c>
      <c r="V9764" s="9" t="str">
        <f>"Q"&amp;INT((MONTH(SalesData[[#This Row],[Order Date]])+2)/3)&amp;"-"&amp;YEAR(SalesData[[#This Row],[Order Date]])</f>
        <v>Q1-2024</v>
      </c>
    </row>
    <row r="9765" spans="1:22" x14ac:dyDescent="0.35">
      <c r="A9765" t="s">
        <v>9906</v>
      </c>
      <c r="B9765" s="1">
        <v>45292</v>
      </c>
      <c r="C9765" t="s">
        <v>26</v>
      </c>
      <c r="D9765" t="s">
        <v>46</v>
      </c>
      <c r="E9765">
        <v>5841757780</v>
      </c>
      <c r="F9765" t="s">
        <v>140</v>
      </c>
      <c r="G9765" t="s">
        <v>141</v>
      </c>
      <c r="H9765" t="s">
        <v>121</v>
      </c>
      <c r="I9765" t="s">
        <v>17</v>
      </c>
      <c r="J9765" t="s">
        <v>42</v>
      </c>
      <c r="K9765">
        <v>4254.8500000000004</v>
      </c>
      <c r="L9765">
        <v>803.95</v>
      </c>
      <c r="M9765" t="s">
        <v>43</v>
      </c>
      <c r="N9765">
        <v>0.18894908163624999</v>
      </c>
      <c r="O9765" t="s">
        <v>11351</v>
      </c>
      <c r="P9765" t="s">
        <v>11352</v>
      </c>
      <c r="R9765" t="s">
        <v>11353</v>
      </c>
      <c r="S9765">
        <f>IF(SalesData[[#This Row],[Return Status]]="Returned",1,0)</f>
        <v>0</v>
      </c>
      <c r="T9765">
        <v>2793.38</v>
      </c>
      <c r="U9765" s="2">
        <f>EOMONTH(SalesData[[#This Row],[Order Date]],0)</f>
        <v>45322</v>
      </c>
      <c r="V9765" s="9" t="str">
        <f>"Q"&amp;INT((MONTH(SalesData[[#This Row],[Order Date]])+2)/3)&amp;"-"&amp;YEAR(SalesData[[#This Row],[Order Date]])</f>
        <v>Q1-2024</v>
      </c>
    </row>
    <row r="9766" spans="1:22" x14ac:dyDescent="0.35">
      <c r="A9766" t="s">
        <v>9907</v>
      </c>
      <c r="B9766" s="1">
        <v>45318</v>
      </c>
      <c r="C9766" t="s">
        <v>26</v>
      </c>
      <c r="D9766" t="s">
        <v>27</v>
      </c>
      <c r="E9766">
        <v>5454466197</v>
      </c>
      <c r="F9766" t="s">
        <v>83</v>
      </c>
      <c r="G9766" t="s">
        <v>84</v>
      </c>
      <c r="H9766" t="s">
        <v>85</v>
      </c>
      <c r="I9766" t="s">
        <v>31</v>
      </c>
      <c r="J9766" t="s">
        <v>61</v>
      </c>
      <c r="K9766">
        <v>2441.04</v>
      </c>
      <c r="L9766">
        <v>266.91000000000003</v>
      </c>
      <c r="M9766" t="s">
        <v>62</v>
      </c>
      <c r="N9766">
        <v>0.109342739160358</v>
      </c>
      <c r="O9766" t="s">
        <v>11351</v>
      </c>
      <c r="P9766" t="s">
        <v>11352</v>
      </c>
      <c r="R9766" t="s">
        <v>11353</v>
      </c>
      <c r="S9766">
        <f>IF(SalesData[[#This Row],[Return Status]]="Returned",1,0)</f>
        <v>0</v>
      </c>
      <c r="T9766">
        <v>847.14</v>
      </c>
      <c r="U9766" s="2">
        <f>EOMONTH(SalesData[[#This Row],[Order Date]],0)</f>
        <v>45322</v>
      </c>
      <c r="V9766" s="9" t="str">
        <f>"Q"&amp;INT((MONTH(SalesData[[#This Row],[Order Date]])+2)/3)&amp;"-"&amp;YEAR(SalesData[[#This Row],[Order Date]])</f>
        <v>Q1-2024</v>
      </c>
    </row>
    <row r="9767" spans="1:22" x14ac:dyDescent="0.35">
      <c r="A9767" t="s">
        <v>9908</v>
      </c>
      <c r="B9767" s="1">
        <v>45294</v>
      </c>
      <c r="C9767" t="s">
        <v>106</v>
      </c>
      <c r="D9767" t="s">
        <v>13</v>
      </c>
      <c r="E9767">
        <v>5133901784</v>
      </c>
      <c r="F9767" t="s">
        <v>120</v>
      </c>
      <c r="G9767" t="s">
        <v>141</v>
      </c>
      <c r="H9767" t="s">
        <v>11357</v>
      </c>
      <c r="I9767" t="s">
        <v>17</v>
      </c>
      <c r="J9767" t="s">
        <v>61</v>
      </c>
      <c r="K9767">
        <v>1004.42</v>
      </c>
      <c r="L9767">
        <v>130.66999999999999</v>
      </c>
      <c r="M9767" t="s">
        <v>62</v>
      </c>
      <c r="N9767">
        <v>0.13009498018757101</v>
      </c>
      <c r="O9767" t="s">
        <v>11351</v>
      </c>
      <c r="P9767" t="s">
        <v>11352</v>
      </c>
      <c r="R9767" t="s">
        <v>11353</v>
      </c>
      <c r="S9767">
        <f>IF(SalesData[[#This Row],[Return Status]]="Returned",1,0)</f>
        <v>0</v>
      </c>
      <c r="T9767">
        <v>2793.38</v>
      </c>
      <c r="U9767" s="2">
        <f>EOMONTH(SalesData[[#This Row],[Order Date]],0)</f>
        <v>45322</v>
      </c>
      <c r="V9767" s="9" t="str">
        <f>"Q"&amp;INT((MONTH(SalesData[[#This Row],[Order Date]])+2)/3)&amp;"-"&amp;YEAR(SalesData[[#This Row],[Order Date]])</f>
        <v>Q1-2024</v>
      </c>
    </row>
    <row r="9768" spans="1:22" x14ac:dyDescent="0.35">
      <c r="A9768" t="s">
        <v>9909</v>
      </c>
      <c r="B9768" s="1">
        <v>45311</v>
      </c>
      <c r="C9768" t="s">
        <v>97</v>
      </c>
      <c r="D9768" t="s">
        <v>80</v>
      </c>
      <c r="E9768">
        <v>3044659038</v>
      </c>
      <c r="F9768" t="s">
        <v>78</v>
      </c>
      <c r="G9768" t="s">
        <v>15</v>
      </c>
      <c r="H9768" t="s">
        <v>16</v>
      </c>
      <c r="I9768" t="s">
        <v>17</v>
      </c>
      <c r="J9768" t="s">
        <v>62</v>
      </c>
      <c r="K9768">
        <v>2208.0700000000002</v>
      </c>
      <c r="L9768">
        <v>349.28</v>
      </c>
      <c r="M9768" t="s">
        <v>62</v>
      </c>
      <c r="N9768">
        <v>0.158183390925107</v>
      </c>
      <c r="O9768" t="s">
        <v>11351</v>
      </c>
      <c r="P9768" t="s">
        <v>11352</v>
      </c>
      <c r="R9768" t="s">
        <v>11353</v>
      </c>
      <c r="S9768">
        <f>IF(SalesData[[#This Row],[Return Status]]="Returned",1,0)</f>
        <v>0</v>
      </c>
      <c r="T9768">
        <v>2085.91</v>
      </c>
      <c r="U9768" s="2">
        <f>EOMONTH(SalesData[[#This Row],[Order Date]],0)</f>
        <v>45322</v>
      </c>
      <c r="V9768" s="9" t="str">
        <f>"Q"&amp;INT((MONTH(SalesData[[#This Row],[Order Date]])+2)/3)&amp;"-"&amp;YEAR(SalesData[[#This Row],[Order Date]])</f>
        <v>Q1-2024</v>
      </c>
    </row>
    <row r="9769" spans="1:22" x14ac:dyDescent="0.35">
      <c r="A9769" t="s">
        <v>9910</v>
      </c>
      <c r="B9769" s="1">
        <v>45295</v>
      </c>
      <c r="C9769" t="s">
        <v>52</v>
      </c>
      <c r="D9769" t="s">
        <v>13</v>
      </c>
      <c r="E9769">
        <v>2860554061</v>
      </c>
      <c r="F9769" t="s">
        <v>222</v>
      </c>
      <c r="G9769" t="s">
        <v>164</v>
      </c>
      <c r="H9769" t="s">
        <v>165</v>
      </c>
      <c r="I9769" t="s">
        <v>36</v>
      </c>
      <c r="J9769" t="s">
        <v>18</v>
      </c>
      <c r="K9769">
        <v>1523.97</v>
      </c>
      <c r="L9769">
        <v>260.37</v>
      </c>
      <c r="M9769" t="s">
        <v>19</v>
      </c>
      <c r="N9769">
        <v>0.17084981987834399</v>
      </c>
      <c r="O9769" t="s">
        <v>11351</v>
      </c>
      <c r="P9769" t="s">
        <v>11352</v>
      </c>
      <c r="R9769" t="s">
        <v>11353</v>
      </c>
      <c r="S9769">
        <f>IF(SalesData[[#This Row],[Return Status]]="Returned",1,0)</f>
        <v>0</v>
      </c>
      <c r="U9769" s="2">
        <f>EOMONTH(SalesData[[#This Row],[Order Date]],0)</f>
        <v>45322</v>
      </c>
      <c r="V9769" s="9" t="str">
        <f>"Q"&amp;INT((MONTH(SalesData[[#This Row],[Order Date]])+2)/3)&amp;"-"&amp;YEAR(SalesData[[#This Row],[Order Date]])</f>
        <v>Q1-2024</v>
      </c>
    </row>
    <row r="9770" spans="1:22" x14ac:dyDescent="0.35">
      <c r="A9770" t="s">
        <v>9911</v>
      </c>
      <c r="B9770" s="1">
        <v>45302</v>
      </c>
      <c r="C9770" t="s">
        <v>176</v>
      </c>
      <c r="D9770" t="s">
        <v>39</v>
      </c>
      <c r="E9770">
        <v>6636230462</v>
      </c>
      <c r="F9770" t="s">
        <v>292</v>
      </c>
      <c r="G9770" t="s">
        <v>69</v>
      </c>
      <c r="H9770" t="s">
        <v>41</v>
      </c>
      <c r="I9770" t="s">
        <v>31</v>
      </c>
      <c r="J9770" t="s">
        <v>62</v>
      </c>
      <c r="K9770">
        <v>137.66</v>
      </c>
      <c r="L9770">
        <v>19.86</v>
      </c>
      <c r="M9770" t="s">
        <v>62</v>
      </c>
      <c r="N9770">
        <v>0.14426848757809099</v>
      </c>
      <c r="O9770" t="s">
        <v>11361</v>
      </c>
      <c r="P9770" t="s">
        <v>11352</v>
      </c>
      <c r="R9770" t="s">
        <v>11353</v>
      </c>
      <c r="S9770">
        <f>IF(SalesData[[#This Row],[Return Status]]="Returned",1,0)</f>
        <v>0</v>
      </c>
      <c r="T9770">
        <v>2081.52</v>
      </c>
      <c r="U9770" s="2">
        <f>EOMONTH(SalesData[[#This Row],[Order Date]],0)</f>
        <v>45322</v>
      </c>
      <c r="V9770" s="9" t="str">
        <f>"Q"&amp;INT((MONTH(SalesData[[#This Row],[Order Date]])+2)/3)&amp;"-"&amp;YEAR(SalesData[[#This Row],[Order Date]])</f>
        <v>Q1-2024</v>
      </c>
    </row>
    <row r="9771" spans="1:22" x14ac:dyDescent="0.35">
      <c r="A9771" t="s">
        <v>9912</v>
      </c>
      <c r="B9771" s="1">
        <v>45296</v>
      </c>
      <c r="C9771" t="s">
        <v>124</v>
      </c>
      <c r="D9771" t="s">
        <v>99</v>
      </c>
      <c r="E9771">
        <v>5015874105</v>
      </c>
      <c r="F9771" t="s">
        <v>292</v>
      </c>
      <c r="G9771" t="s">
        <v>69</v>
      </c>
      <c r="H9771" t="s">
        <v>41</v>
      </c>
      <c r="I9771" t="s">
        <v>31</v>
      </c>
      <c r="J9771" t="s">
        <v>61</v>
      </c>
      <c r="K9771">
        <v>1482.83</v>
      </c>
      <c r="L9771">
        <v>148.58000000000001</v>
      </c>
      <c r="M9771" t="s">
        <v>62</v>
      </c>
      <c r="N9771">
        <v>0.100200292683585</v>
      </c>
      <c r="O9771" t="s">
        <v>11351</v>
      </c>
      <c r="P9771" t="s">
        <v>11352</v>
      </c>
      <c r="R9771" t="s">
        <v>11353</v>
      </c>
      <c r="S9771">
        <f>IF(SalesData[[#This Row],[Return Status]]="Returned",1,0)</f>
        <v>0</v>
      </c>
      <c r="T9771">
        <v>2081.52</v>
      </c>
      <c r="U9771" s="2">
        <f>EOMONTH(SalesData[[#This Row],[Order Date]],0)</f>
        <v>45322</v>
      </c>
      <c r="V9771" s="9" t="str">
        <f>"Q"&amp;INT((MONTH(SalesData[[#This Row],[Order Date]])+2)/3)&amp;"-"&amp;YEAR(SalesData[[#This Row],[Order Date]])</f>
        <v>Q1-2024</v>
      </c>
    </row>
    <row r="9772" spans="1:22" x14ac:dyDescent="0.35">
      <c r="A9772" t="s">
        <v>9913</v>
      </c>
      <c r="B9772" s="1">
        <v>45321</v>
      </c>
      <c r="C9772" t="s">
        <v>113</v>
      </c>
      <c r="D9772" t="s">
        <v>72</v>
      </c>
      <c r="E9772">
        <v>8268515303</v>
      </c>
      <c r="F9772" t="s">
        <v>73</v>
      </c>
      <c r="G9772" t="s">
        <v>74</v>
      </c>
      <c r="H9772" t="s">
        <v>75</v>
      </c>
      <c r="I9772" t="s">
        <v>36</v>
      </c>
      <c r="J9772" t="s">
        <v>65</v>
      </c>
      <c r="K9772">
        <v>2322.44</v>
      </c>
      <c r="L9772">
        <v>79.540000000000006</v>
      </c>
      <c r="M9772" t="s">
        <v>65</v>
      </c>
      <c r="N9772">
        <v>3.4248462823582099E-2</v>
      </c>
      <c r="O9772" t="s">
        <v>11351</v>
      </c>
      <c r="P9772" t="s">
        <v>11356</v>
      </c>
      <c r="R9772" t="s">
        <v>11353</v>
      </c>
      <c r="S9772">
        <f>IF(SalesData[[#This Row],[Return Status]]="Returned",1,0)</f>
        <v>0</v>
      </c>
      <c r="T9772">
        <v>2420.2800000000002</v>
      </c>
      <c r="U9772" s="2">
        <f>EOMONTH(SalesData[[#This Row],[Order Date]],0)</f>
        <v>45322</v>
      </c>
      <c r="V9772" s="9" t="str">
        <f>"Q"&amp;INT((MONTH(SalesData[[#This Row],[Order Date]])+2)/3)&amp;"-"&amp;YEAR(SalesData[[#This Row],[Order Date]])</f>
        <v>Q1-2024</v>
      </c>
    </row>
    <row r="9773" spans="1:22" x14ac:dyDescent="0.35">
      <c r="A9773" t="s">
        <v>9914</v>
      </c>
      <c r="B9773" s="1">
        <v>45319</v>
      </c>
      <c r="C9773" t="s">
        <v>94</v>
      </c>
      <c r="D9773" t="s">
        <v>145</v>
      </c>
      <c r="E9773">
        <v>7617994794</v>
      </c>
      <c r="F9773" t="s">
        <v>185</v>
      </c>
      <c r="G9773" t="s">
        <v>164</v>
      </c>
      <c r="H9773" t="s">
        <v>11357</v>
      </c>
      <c r="I9773" t="s">
        <v>36</v>
      </c>
      <c r="J9773" t="s">
        <v>43</v>
      </c>
      <c r="K9773">
        <v>4740.58</v>
      </c>
      <c r="L9773">
        <v>712.34</v>
      </c>
      <c r="M9773" t="s">
        <v>43</v>
      </c>
      <c r="N9773">
        <v>0.150264313649385</v>
      </c>
      <c r="O9773" t="s">
        <v>11351</v>
      </c>
      <c r="P9773" t="s">
        <v>11352</v>
      </c>
      <c r="R9773" t="s">
        <v>11353</v>
      </c>
      <c r="S9773">
        <f>IF(SalesData[[#This Row],[Return Status]]="Returned",1,0)</f>
        <v>0</v>
      </c>
      <c r="U9773" s="2">
        <f>EOMONTH(SalesData[[#This Row],[Order Date]],0)</f>
        <v>45322</v>
      </c>
      <c r="V9773" s="9" t="str">
        <f>"Q"&amp;INT((MONTH(SalesData[[#This Row],[Order Date]])+2)/3)&amp;"-"&amp;YEAR(SalesData[[#This Row],[Order Date]])</f>
        <v>Q1-2024</v>
      </c>
    </row>
    <row r="9774" spans="1:22" x14ac:dyDescent="0.35">
      <c r="A9774" t="s">
        <v>9915</v>
      </c>
      <c r="B9774" s="1">
        <v>45310</v>
      </c>
      <c r="C9774" t="s">
        <v>92</v>
      </c>
      <c r="D9774" t="s">
        <v>145</v>
      </c>
      <c r="E9774">
        <v>7038501034</v>
      </c>
      <c r="F9774" t="s">
        <v>168</v>
      </c>
      <c r="G9774" t="s">
        <v>54</v>
      </c>
      <c r="H9774" t="s">
        <v>55</v>
      </c>
      <c r="I9774" t="s">
        <v>31</v>
      </c>
      <c r="J9774" t="s">
        <v>19</v>
      </c>
      <c r="K9774">
        <v>1847.16</v>
      </c>
      <c r="L9774">
        <v>124.71</v>
      </c>
      <c r="M9774" t="s">
        <v>19</v>
      </c>
      <c r="N9774">
        <v>6.7514454622230893E-2</v>
      </c>
      <c r="O9774" t="s">
        <v>11351</v>
      </c>
      <c r="P9774" t="s">
        <v>11356</v>
      </c>
      <c r="R9774" t="s">
        <v>11353</v>
      </c>
      <c r="S9774">
        <f>IF(SalesData[[#This Row],[Return Status]]="Returned",1,0)</f>
        <v>0</v>
      </c>
      <c r="U9774" s="2">
        <f>EOMONTH(SalesData[[#This Row],[Order Date]],0)</f>
        <v>45322</v>
      </c>
      <c r="V9774" s="9" t="str">
        <f>"Q"&amp;INT((MONTH(SalesData[[#This Row],[Order Date]])+2)/3)&amp;"-"&amp;YEAR(SalesData[[#This Row],[Order Date]])</f>
        <v>Q1-2024</v>
      </c>
    </row>
    <row r="9775" spans="1:22" x14ac:dyDescent="0.35">
      <c r="A9775" t="s">
        <v>9916</v>
      </c>
      <c r="B9775" s="1">
        <v>45319</v>
      </c>
      <c r="C9775" t="s">
        <v>87</v>
      </c>
      <c r="D9775" t="s">
        <v>39</v>
      </c>
      <c r="E9775">
        <v>7575538674</v>
      </c>
      <c r="F9775" t="s">
        <v>14</v>
      </c>
      <c r="G9775" t="s">
        <v>15</v>
      </c>
      <c r="H9775" t="s">
        <v>16</v>
      </c>
      <c r="I9775" t="s">
        <v>17</v>
      </c>
      <c r="J9775" t="s">
        <v>19</v>
      </c>
      <c r="K9775">
        <v>106.23</v>
      </c>
      <c r="L9775">
        <v>29.53</v>
      </c>
      <c r="M9775" t="s">
        <v>19</v>
      </c>
      <c r="N9775">
        <v>0.27798173773886797</v>
      </c>
      <c r="O9775" t="s">
        <v>11361</v>
      </c>
      <c r="P9775" t="s">
        <v>11354</v>
      </c>
      <c r="R9775" t="s">
        <v>11353</v>
      </c>
      <c r="S9775">
        <f>IF(SalesData[[#This Row],[Return Status]]="Returned",1,0)</f>
        <v>0</v>
      </c>
      <c r="T9775">
        <v>2085.91</v>
      </c>
      <c r="U9775" s="2">
        <f>EOMONTH(SalesData[[#This Row],[Order Date]],0)</f>
        <v>45322</v>
      </c>
      <c r="V9775" s="9" t="str">
        <f>"Q"&amp;INT((MONTH(SalesData[[#This Row],[Order Date]])+2)/3)&amp;"-"&amp;YEAR(SalesData[[#This Row],[Order Date]])</f>
        <v>Q1-2024</v>
      </c>
    </row>
    <row r="9776" spans="1:22" x14ac:dyDescent="0.35">
      <c r="A9776" t="s">
        <v>9917</v>
      </c>
      <c r="B9776" s="1">
        <v>45298</v>
      </c>
      <c r="C9776" t="s">
        <v>176</v>
      </c>
      <c r="D9776" t="s">
        <v>46</v>
      </c>
      <c r="E9776">
        <v>9244859939</v>
      </c>
      <c r="F9776" t="s">
        <v>88</v>
      </c>
      <c r="G9776" t="s">
        <v>89</v>
      </c>
      <c r="H9776" t="s">
        <v>90</v>
      </c>
      <c r="I9776" t="s">
        <v>31</v>
      </c>
      <c r="J9776" t="s">
        <v>18</v>
      </c>
      <c r="K9776">
        <v>2148.4</v>
      </c>
      <c r="L9776">
        <v>394.36</v>
      </c>
      <c r="M9776" t="s">
        <v>19</v>
      </c>
      <c r="N9776">
        <v>0.183559858499348</v>
      </c>
      <c r="O9776" t="s">
        <v>11351</v>
      </c>
      <c r="P9776" t="s">
        <v>11352</v>
      </c>
      <c r="R9776" t="s">
        <v>11353</v>
      </c>
      <c r="S9776">
        <f>IF(SalesData[[#This Row],[Return Status]]="Returned",1,0)</f>
        <v>0</v>
      </c>
      <c r="T9776">
        <v>207.68</v>
      </c>
      <c r="U9776" s="2">
        <f>EOMONTH(SalesData[[#This Row],[Order Date]],0)</f>
        <v>45322</v>
      </c>
      <c r="V9776" s="9" t="str">
        <f>"Q"&amp;INT((MONTH(SalesData[[#This Row],[Order Date]])+2)/3)&amp;"-"&amp;YEAR(SalesData[[#This Row],[Order Date]])</f>
        <v>Q1-2024</v>
      </c>
    </row>
    <row r="9777" spans="1:22" x14ac:dyDescent="0.35">
      <c r="A9777" t="s">
        <v>9918</v>
      </c>
      <c r="B9777" s="1">
        <v>45321</v>
      </c>
      <c r="C9777" t="s">
        <v>144</v>
      </c>
      <c r="D9777" t="s">
        <v>27</v>
      </c>
      <c r="E9777">
        <v>3231838026</v>
      </c>
      <c r="F9777" t="s">
        <v>68</v>
      </c>
      <c r="G9777" t="s">
        <v>69</v>
      </c>
      <c r="H9777" t="s">
        <v>11357</v>
      </c>
      <c r="I9777" t="s">
        <v>31</v>
      </c>
      <c r="J9777" t="s">
        <v>65</v>
      </c>
      <c r="K9777">
        <v>1048.04</v>
      </c>
      <c r="L9777">
        <v>89.83</v>
      </c>
      <c r="M9777" t="s">
        <v>65</v>
      </c>
      <c r="N9777">
        <v>8.5712377390175995E-2</v>
      </c>
      <c r="O9777" t="s">
        <v>11351</v>
      </c>
      <c r="P9777" t="s">
        <v>11356</v>
      </c>
      <c r="R9777" t="s">
        <v>11353</v>
      </c>
      <c r="S9777">
        <f>IF(SalesData[[#This Row],[Return Status]]="Returned",1,0)</f>
        <v>0</v>
      </c>
      <c r="T9777">
        <v>2081.52</v>
      </c>
      <c r="U9777" s="2">
        <f>EOMONTH(SalesData[[#This Row],[Order Date]],0)</f>
        <v>45322</v>
      </c>
      <c r="V9777" s="9" t="str">
        <f>"Q"&amp;INT((MONTH(SalesData[[#This Row],[Order Date]])+2)/3)&amp;"-"&amp;YEAR(SalesData[[#This Row],[Order Date]])</f>
        <v>Q1-2024</v>
      </c>
    </row>
    <row r="9778" spans="1:22" x14ac:dyDescent="0.35">
      <c r="A9778" t="s">
        <v>9919</v>
      </c>
      <c r="B9778" s="1">
        <v>45321</v>
      </c>
      <c r="C9778" t="s">
        <v>77</v>
      </c>
      <c r="D9778" t="s">
        <v>99</v>
      </c>
      <c r="E9778">
        <v>9881728050</v>
      </c>
      <c r="F9778" t="s">
        <v>120</v>
      </c>
      <c r="G9778" t="s">
        <v>141</v>
      </c>
      <c r="H9778" t="s">
        <v>121</v>
      </c>
      <c r="I9778" t="s">
        <v>17</v>
      </c>
      <c r="J9778" t="s">
        <v>18</v>
      </c>
      <c r="K9778">
        <v>4968.6400000000003</v>
      </c>
      <c r="L9778">
        <v>1255.21</v>
      </c>
      <c r="M9778" t="s">
        <v>19</v>
      </c>
      <c r="N9778">
        <v>0.25262647324016202</v>
      </c>
      <c r="O9778" t="s">
        <v>11351</v>
      </c>
      <c r="P9778" t="s">
        <v>11354</v>
      </c>
      <c r="R9778" t="s">
        <v>11353</v>
      </c>
      <c r="S9778">
        <f>IF(SalesData[[#This Row],[Return Status]]="Returned",1,0)</f>
        <v>0</v>
      </c>
      <c r="T9778">
        <v>2793.38</v>
      </c>
      <c r="U9778" s="2">
        <f>EOMONTH(SalesData[[#This Row],[Order Date]],0)</f>
        <v>45322</v>
      </c>
      <c r="V9778" s="9" t="str">
        <f>"Q"&amp;INT((MONTH(SalesData[[#This Row],[Order Date]])+2)/3)&amp;"-"&amp;YEAR(SalesData[[#This Row],[Order Date]])</f>
        <v>Q1-2024</v>
      </c>
    </row>
    <row r="9779" spans="1:22" x14ac:dyDescent="0.35">
      <c r="A9779" t="s">
        <v>9920</v>
      </c>
      <c r="B9779" s="1">
        <v>45315</v>
      </c>
      <c r="C9779" t="s">
        <v>176</v>
      </c>
      <c r="D9779" t="s">
        <v>27</v>
      </c>
      <c r="E9779">
        <v>5848525813</v>
      </c>
      <c r="F9779" t="s">
        <v>14</v>
      </c>
      <c r="G9779" t="s">
        <v>15</v>
      </c>
      <c r="H9779" t="s">
        <v>16</v>
      </c>
      <c r="I9779" t="s">
        <v>17</v>
      </c>
      <c r="J9779" t="s">
        <v>18</v>
      </c>
      <c r="K9779">
        <v>2284.58</v>
      </c>
      <c r="L9779">
        <v>289.06</v>
      </c>
      <c r="M9779" t="s">
        <v>19</v>
      </c>
      <c r="N9779">
        <v>0.12652653879487699</v>
      </c>
      <c r="O9779" t="s">
        <v>11351</v>
      </c>
      <c r="P9779" t="s">
        <v>11352</v>
      </c>
      <c r="R9779" t="s">
        <v>11353</v>
      </c>
      <c r="S9779">
        <f>IF(SalesData[[#This Row],[Return Status]]="Returned",1,0)</f>
        <v>0</v>
      </c>
      <c r="T9779">
        <v>2085.91</v>
      </c>
      <c r="U9779" s="2">
        <f>EOMONTH(SalesData[[#This Row],[Order Date]],0)</f>
        <v>45322</v>
      </c>
      <c r="V9779" s="9" t="str">
        <f>"Q"&amp;INT((MONTH(SalesData[[#This Row],[Order Date]])+2)/3)&amp;"-"&amp;YEAR(SalesData[[#This Row],[Order Date]])</f>
        <v>Q1-2024</v>
      </c>
    </row>
    <row r="9780" spans="1:22" x14ac:dyDescent="0.35">
      <c r="A9780" t="s">
        <v>9921</v>
      </c>
      <c r="B9780" s="1">
        <v>45301</v>
      </c>
      <c r="C9780" t="s">
        <v>77</v>
      </c>
      <c r="D9780" t="s">
        <v>72</v>
      </c>
      <c r="E9780">
        <v>7707777967</v>
      </c>
      <c r="F9780" t="s">
        <v>387</v>
      </c>
      <c r="G9780" t="s">
        <v>89</v>
      </c>
      <c r="H9780" t="s">
        <v>90</v>
      </c>
      <c r="I9780" t="s">
        <v>31</v>
      </c>
      <c r="J9780" t="s">
        <v>65</v>
      </c>
      <c r="K9780">
        <v>4375.25</v>
      </c>
      <c r="L9780">
        <v>1093.8699999999999</v>
      </c>
      <c r="M9780" t="s">
        <v>65</v>
      </c>
      <c r="N9780">
        <v>0.25001314210616499</v>
      </c>
      <c r="O9780" t="s">
        <v>11351</v>
      </c>
      <c r="P9780" t="s">
        <v>11354</v>
      </c>
      <c r="R9780" t="s">
        <v>11353</v>
      </c>
      <c r="S9780">
        <f>IF(SalesData[[#This Row],[Return Status]]="Returned",1,0)</f>
        <v>0</v>
      </c>
      <c r="T9780">
        <v>207.68</v>
      </c>
      <c r="U9780" s="2">
        <f>EOMONTH(SalesData[[#This Row],[Order Date]],0)</f>
        <v>45322</v>
      </c>
      <c r="V9780" s="9" t="str">
        <f>"Q"&amp;INT((MONTH(SalesData[[#This Row],[Order Date]])+2)/3)&amp;"-"&amp;YEAR(SalesData[[#This Row],[Order Date]])</f>
        <v>Q1-2024</v>
      </c>
    </row>
    <row r="9781" spans="1:22" x14ac:dyDescent="0.35">
      <c r="A9781" t="s">
        <v>9922</v>
      </c>
      <c r="B9781" s="1">
        <v>45313</v>
      </c>
      <c r="C9781" t="s">
        <v>132</v>
      </c>
      <c r="D9781" t="s">
        <v>27</v>
      </c>
      <c r="E9781">
        <v>5658859621</v>
      </c>
      <c r="F9781" t="s">
        <v>357</v>
      </c>
      <c r="G9781" t="s">
        <v>164</v>
      </c>
      <c r="H9781" t="s">
        <v>165</v>
      </c>
      <c r="I9781" t="s">
        <v>36</v>
      </c>
      <c r="J9781" t="s">
        <v>19</v>
      </c>
      <c r="K9781">
        <v>2645.52</v>
      </c>
      <c r="L9781">
        <v>360.69</v>
      </c>
      <c r="M9781" t="s">
        <v>19</v>
      </c>
      <c r="N9781">
        <v>0.13633992561008801</v>
      </c>
      <c r="O9781" t="s">
        <v>11351</v>
      </c>
      <c r="P9781" t="s">
        <v>11352</v>
      </c>
      <c r="R9781" t="s">
        <v>11353</v>
      </c>
      <c r="S9781">
        <f>IF(SalesData[[#This Row],[Return Status]]="Returned",1,0)</f>
        <v>0</v>
      </c>
      <c r="U9781" s="2">
        <f>EOMONTH(SalesData[[#This Row],[Order Date]],0)</f>
        <v>45322</v>
      </c>
      <c r="V9781" s="9" t="str">
        <f>"Q"&amp;INT((MONTH(SalesData[[#This Row],[Order Date]])+2)/3)&amp;"-"&amp;YEAR(SalesData[[#This Row],[Order Date]])</f>
        <v>Q1-2024</v>
      </c>
    </row>
    <row r="9782" spans="1:22" x14ac:dyDescent="0.35">
      <c r="A9782" t="s">
        <v>9923</v>
      </c>
      <c r="B9782" s="1">
        <v>45292</v>
      </c>
      <c r="C9782" t="s">
        <v>45</v>
      </c>
      <c r="D9782" t="s">
        <v>145</v>
      </c>
      <c r="E9782">
        <v>3069557591</v>
      </c>
      <c r="F9782" t="s">
        <v>103</v>
      </c>
      <c r="G9782" t="s">
        <v>23</v>
      </c>
      <c r="H9782" t="s">
        <v>24</v>
      </c>
      <c r="I9782" t="s">
        <v>17</v>
      </c>
      <c r="J9782" t="s">
        <v>43</v>
      </c>
      <c r="K9782">
        <v>2143.16</v>
      </c>
      <c r="L9782">
        <v>177.57</v>
      </c>
      <c r="M9782" t="s">
        <v>43</v>
      </c>
      <c r="N9782">
        <v>8.2854289927023594E-2</v>
      </c>
      <c r="O9782" t="s">
        <v>11351</v>
      </c>
      <c r="P9782" t="s">
        <v>11356</v>
      </c>
      <c r="Q9782" t="s">
        <v>11366</v>
      </c>
      <c r="R9782" t="s">
        <v>11360</v>
      </c>
      <c r="S9782">
        <f>IF(SalesData[[#This Row],[Return Status]]="Returned",1,0)</f>
        <v>1</v>
      </c>
      <c r="T9782">
        <v>2821.33</v>
      </c>
      <c r="U9782" s="2">
        <f>EOMONTH(SalesData[[#This Row],[Order Date]],0)</f>
        <v>45322</v>
      </c>
      <c r="V9782" s="9" t="str">
        <f>"Q"&amp;INT((MONTH(SalesData[[#This Row],[Order Date]])+2)/3)&amp;"-"&amp;YEAR(SalesData[[#This Row],[Order Date]])</f>
        <v>Q1-2024</v>
      </c>
    </row>
    <row r="9783" spans="1:22" x14ac:dyDescent="0.35">
      <c r="A9783" t="s">
        <v>9924</v>
      </c>
      <c r="B9783" s="1">
        <v>45307</v>
      </c>
      <c r="C9783" t="s">
        <v>106</v>
      </c>
      <c r="D9783" t="s">
        <v>145</v>
      </c>
      <c r="E9783">
        <v>5507801341</v>
      </c>
      <c r="F9783" t="s">
        <v>68</v>
      </c>
      <c r="G9783" t="s">
        <v>69</v>
      </c>
      <c r="H9783" t="s">
        <v>41</v>
      </c>
      <c r="I9783" t="s">
        <v>31</v>
      </c>
      <c r="J9783" t="s">
        <v>18</v>
      </c>
      <c r="K9783">
        <v>4189.79</v>
      </c>
      <c r="L9783">
        <v>291.2</v>
      </c>
      <c r="M9783" t="s">
        <v>19</v>
      </c>
      <c r="N9783">
        <v>6.9502290090911495E-2</v>
      </c>
      <c r="O9783" t="s">
        <v>11351</v>
      </c>
      <c r="P9783" t="s">
        <v>11356</v>
      </c>
      <c r="R9783" t="s">
        <v>11353</v>
      </c>
      <c r="S9783">
        <f>IF(SalesData[[#This Row],[Return Status]]="Returned",1,0)</f>
        <v>0</v>
      </c>
      <c r="T9783">
        <v>2081.52</v>
      </c>
      <c r="U9783" s="2">
        <f>EOMONTH(SalesData[[#This Row],[Order Date]],0)</f>
        <v>45322</v>
      </c>
      <c r="V9783" s="9" t="str">
        <f>"Q"&amp;INT((MONTH(SalesData[[#This Row],[Order Date]])+2)/3)&amp;"-"&amp;YEAR(SalesData[[#This Row],[Order Date]])</f>
        <v>Q1-2024</v>
      </c>
    </row>
    <row r="9784" spans="1:22" x14ac:dyDescent="0.35">
      <c r="A9784" t="s">
        <v>9925</v>
      </c>
      <c r="B9784" s="1">
        <v>45300</v>
      </c>
      <c r="C9784" t="s">
        <v>144</v>
      </c>
      <c r="D9784" t="s">
        <v>72</v>
      </c>
      <c r="E9784">
        <v>3563056158</v>
      </c>
      <c r="F9784" t="s">
        <v>152</v>
      </c>
      <c r="G9784" t="s">
        <v>23</v>
      </c>
      <c r="H9784" t="s">
        <v>24</v>
      </c>
      <c r="I9784" t="s">
        <v>17</v>
      </c>
      <c r="J9784" t="s">
        <v>18</v>
      </c>
      <c r="K9784">
        <v>890.43</v>
      </c>
      <c r="L9784">
        <v>72.33</v>
      </c>
      <c r="M9784" t="s">
        <v>19</v>
      </c>
      <c r="N9784">
        <v>8.1230416764933797E-2</v>
      </c>
      <c r="O9784" t="s">
        <v>11355</v>
      </c>
      <c r="P9784" t="s">
        <v>11356</v>
      </c>
      <c r="Q9784" t="s">
        <v>11373</v>
      </c>
      <c r="R9784" t="s">
        <v>11360</v>
      </c>
      <c r="S9784">
        <f>IF(SalesData[[#This Row],[Return Status]]="Returned",1,0)</f>
        <v>1</v>
      </c>
      <c r="T9784">
        <v>2821.33</v>
      </c>
      <c r="U9784" s="2">
        <f>EOMONTH(SalesData[[#This Row],[Order Date]],0)</f>
        <v>45322</v>
      </c>
      <c r="V9784" s="9" t="str">
        <f>"Q"&amp;INT((MONTH(SalesData[[#This Row],[Order Date]])+2)/3)&amp;"-"&amp;YEAR(SalesData[[#This Row],[Order Date]])</f>
        <v>Q1-2024</v>
      </c>
    </row>
    <row r="9785" spans="1:22" x14ac:dyDescent="0.35">
      <c r="A9785" t="s">
        <v>9926</v>
      </c>
      <c r="B9785" s="1">
        <v>45306</v>
      </c>
      <c r="C9785" t="s">
        <v>124</v>
      </c>
      <c r="D9785" t="s">
        <v>39</v>
      </c>
      <c r="E9785">
        <v>1690005793</v>
      </c>
      <c r="F9785" t="s">
        <v>129</v>
      </c>
      <c r="G9785" t="s">
        <v>54</v>
      </c>
      <c r="H9785" t="s">
        <v>55</v>
      </c>
      <c r="I9785" t="s">
        <v>31</v>
      </c>
      <c r="J9785" t="s">
        <v>19</v>
      </c>
      <c r="K9785">
        <v>2900.74</v>
      </c>
      <c r="L9785">
        <v>117.57</v>
      </c>
      <c r="M9785" t="s">
        <v>19</v>
      </c>
      <c r="N9785">
        <v>4.0531036907823503E-2</v>
      </c>
      <c r="O9785" t="s">
        <v>11351</v>
      </c>
      <c r="P9785" t="s">
        <v>11356</v>
      </c>
      <c r="R9785" t="s">
        <v>11353</v>
      </c>
      <c r="S9785">
        <f>IF(SalesData[[#This Row],[Return Status]]="Returned",1,0)</f>
        <v>0</v>
      </c>
      <c r="U9785" s="2">
        <f>EOMONTH(SalesData[[#This Row],[Order Date]],0)</f>
        <v>45322</v>
      </c>
      <c r="V9785" s="9" t="str">
        <f>"Q"&amp;INT((MONTH(SalesData[[#This Row],[Order Date]])+2)/3)&amp;"-"&amp;YEAR(SalesData[[#This Row],[Order Date]])</f>
        <v>Q1-2024</v>
      </c>
    </row>
    <row r="9786" spans="1:22" x14ac:dyDescent="0.35">
      <c r="A9786" t="s">
        <v>9927</v>
      </c>
      <c r="B9786" s="1">
        <v>45313</v>
      </c>
      <c r="C9786" t="s">
        <v>12</v>
      </c>
      <c r="D9786" t="s">
        <v>145</v>
      </c>
      <c r="E9786">
        <v>8080417961</v>
      </c>
      <c r="F9786" t="s">
        <v>50</v>
      </c>
      <c r="G9786" t="s">
        <v>34</v>
      </c>
      <c r="H9786" t="s">
        <v>35</v>
      </c>
      <c r="I9786" t="s">
        <v>36</v>
      </c>
      <c r="J9786" t="s">
        <v>43</v>
      </c>
      <c r="K9786">
        <v>1046.42</v>
      </c>
      <c r="L9786">
        <v>117.95</v>
      </c>
      <c r="M9786" t="s">
        <v>43</v>
      </c>
      <c r="N9786">
        <v>0.112717646833967</v>
      </c>
      <c r="O9786" t="s">
        <v>11351</v>
      </c>
      <c r="P9786" t="s">
        <v>11352</v>
      </c>
      <c r="Q9786" t="s">
        <v>11373</v>
      </c>
      <c r="R9786" t="s">
        <v>11360</v>
      </c>
      <c r="S9786">
        <f>IF(SalesData[[#This Row],[Return Status]]="Returned",1,0)</f>
        <v>1</v>
      </c>
      <c r="U9786" s="2">
        <f>EOMONTH(SalesData[[#This Row],[Order Date]],0)</f>
        <v>45322</v>
      </c>
      <c r="V9786" s="9" t="str">
        <f>"Q"&amp;INT((MONTH(SalesData[[#This Row],[Order Date]])+2)/3)&amp;"-"&amp;YEAR(SalesData[[#This Row],[Order Date]])</f>
        <v>Q1-2024</v>
      </c>
    </row>
    <row r="9787" spans="1:22" x14ac:dyDescent="0.35">
      <c r="A9787" t="s">
        <v>9928</v>
      </c>
      <c r="B9787" s="1">
        <v>45294</v>
      </c>
      <c r="C9787" t="s">
        <v>87</v>
      </c>
      <c r="D9787" t="s">
        <v>99</v>
      </c>
      <c r="E9787">
        <v>115711941</v>
      </c>
      <c r="F9787" t="s">
        <v>159</v>
      </c>
      <c r="G9787" t="s">
        <v>84</v>
      </c>
      <c r="H9787" t="s">
        <v>85</v>
      </c>
      <c r="I9787" t="s">
        <v>31</v>
      </c>
      <c r="J9787" t="s">
        <v>62</v>
      </c>
      <c r="K9787">
        <v>4051.05</v>
      </c>
      <c r="L9787">
        <v>392.92</v>
      </c>
      <c r="M9787" t="s">
        <v>62</v>
      </c>
      <c r="N9787">
        <v>9.6992137840806694E-2</v>
      </c>
      <c r="O9787" t="s">
        <v>11351</v>
      </c>
      <c r="P9787" t="s">
        <v>11356</v>
      </c>
      <c r="R9787" t="s">
        <v>11353</v>
      </c>
      <c r="S9787">
        <f>IF(SalesData[[#This Row],[Return Status]]="Returned",1,0)</f>
        <v>0</v>
      </c>
      <c r="T9787">
        <v>847.14</v>
      </c>
      <c r="U9787" s="2">
        <f>EOMONTH(SalesData[[#This Row],[Order Date]],0)</f>
        <v>45322</v>
      </c>
      <c r="V9787" s="9" t="str">
        <f>"Q"&amp;INT((MONTH(SalesData[[#This Row],[Order Date]])+2)/3)&amp;"-"&amp;YEAR(SalesData[[#This Row],[Order Date]])</f>
        <v>Q1-2024</v>
      </c>
    </row>
    <row r="9788" spans="1:22" x14ac:dyDescent="0.35">
      <c r="A9788" t="s">
        <v>9929</v>
      </c>
      <c r="B9788" s="1">
        <v>45314</v>
      </c>
      <c r="C9788" t="s">
        <v>106</v>
      </c>
      <c r="D9788" t="s">
        <v>39</v>
      </c>
      <c r="E9788">
        <v>1594853551</v>
      </c>
      <c r="F9788" t="s">
        <v>14</v>
      </c>
      <c r="G9788" t="s">
        <v>15</v>
      </c>
      <c r="H9788" t="s">
        <v>16</v>
      </c>
      <c r="I9788" t="s">
        <v>17</v>
      </c>
      <c r="J9788" t="s">
        <v>62</v>
      </c>
      <c r="K9788">
        <v>4220.21</v>
      </c>
      <c r="L9788">
        <v>728.05</v>
      </c>
      <c r="M9788" t="s">
        <v>62</v>
      </c>
      <c r="N9788">
        <v>0.172515111807232</v>
      </c>
      <c r="O9788" t="s">
        <v>11351</v>
      </c>
      <c r="P9788" t="s">
        <v>11352</v>
      </c>
      <c r="Q9788" t="s">
        <v>11372</v>
      </c>
      <c r="R9788" t="s">
        <v>11360</v>
      </c>
      <c r="S9788">
        <f>IF(SalesData[[#This Row],[Return Status]]="Returned",1,0)</f>
        <v>1</v>
      </c>
      <c r="T9788">
        <v>2085.91</v>
      </c>
      <c r="U9788" s="2">
        <f>EOMONTH(SalesData[[#This Row],[Order Date]],0)</f>
        <v>45322</v>
      </c>
      <c r="V9788" s="9" t="str">
        <f>"Q"&amp;INT((MONTH(SalesData[[#This Row],[Order Date]])+2)/3)&amp;"-"&amp;YEAR(SalesData[[#This Row],[Order Date]])</f>
        <v>Q1-2024</v>
      </c>
    </row>
    <row r="9789" spans="1:22" x14ac:dyDescent="0.35">
      <c r="A9789" t="s">
        <v>9930</v>
      </c>
      <c r="B9789" s="1">
        <v>45311</v>
      </c>
      <c r="C9789" t="s">
        <v>325</v>
      </c>
      <c r="D9789" t="s">
        <v>13</v>
      </c>
      <c r="E9789">
        <v>4557333232</v>
      </c>
      <c r="F9789" t="s">
        <v>140</v>
      </c>
      <c r="G9789" t="s">
        <v>141</v>
      </c>
      <c r="H9789" t="s">
        <v>11357</v>
      </c>
      <c r="I9789" t="s">
        <v>17</v>
      </c>
      <c r="J9789" t="s">
        <v>18</v>
      </c>
      <c r="K9789">
        <v>2219.04</v>
      </c>
      <c r="L9789">
        <v>142.6</v>
      </c>
      <c r="M9789" t="s">
        <v>19</v>
      </c>
      <c r="N9789">
        <v>6.4262023217247097E-2</v>
      </c>
      <c r="O9789" t="s">
        <v>11351</v>
      </c>
      <c r="P9789" t="s">
        <v>11356</v>
      </c>
      <c r="R9789" t="s">
        <v>11353</v>
      </c>
      <c r="S9789">
        <f>IF(SalesData[[#This Row],[Return Status]]="Returned",1,0)</f>
        <v>0</v>
      </c>
      <c r="T9789">
        <v>2793.38</v>
      </c>
      <c r="U9789" s="2">
        <f>EOMONTH(SalesData[[#This Row],[Order Date]],0)</f>
        <v>45322</v>
      </c>
      <c r="V9789" s="9" t="str">
        <f>"Q"&amp;INT((MONTH(SalesData[[#This Row],[Order Date]])+2)/3)&amp;"-"&amp;YEAR(SalesData[[#This Row],[Order Date]])</f>
        <v>Q1-2024</v>
      </c>
    </row>
    <row r="9790" spans="1:22" x14ac:dyDescent="0.35">
      <c r="A9790" t="s">
        <v>9931</v>
      </c>
      <c r="B9790" s="1">
        <v>45309</v>
      </c>
      <c r="C9790" t="s">
        <v>26</v>
      </c>
      <c r="D9790" t="s">
        <v>80</v>
      </c>
      <c r="E9790">
        <v>2942511370</v>
      </c>
      <c r="F9790" t="s">
        <v>410</v>
      </c>
      <c r="G9790" t="s">
        <v>29</v>
      </c>
      <c r="H9790" t="s">
        <v>30</v>
      </c>
      <c r="I9790" t="s">
        <v>31</v>
      </c>
      <c r="J9790" t="s">
        <v>19</v>
      </c>
      <c r="K9790">
        <v>2097.89</v>
      </c>
      <c r="L9790">
        <v>591.67999999999995</v>
      </c>
      <c r="M9790" t="s">
        <v>19</v>
      </c>
      <c r="N9790">
        <v>0.28203575973954798</v>
      </c>
      <c r="O9790" t="s">
        <v>11351</v>
      </c>
      <c r="P9790" t="s">
        <v>11354</v>
      </c>
      <c r="R9790" t="s">
        <v>11353</v>
      </c>
      <c r="S9790">
        <f>IF(SalesData[[#This Row],[Return Status]]="Returned",1,0)</f>
        <v>0</v>
      </c>
      <c r="T9790">
        <v>2788.38</v>
      </c>
      <c r="U9790" s="2">
        <f>EOMONTH(SalesData[[#This Row],[Order Date]],0)</f>
        <v>45322</v>
      </c>
      <c r="V9790" s="9" t="str">
        <f>"Q"&amp;INT((MONTH(SalesData[[#This Row],[Order Date]])+2)/3)&amp;"-"&amp;YEAR(SalesData[[#This Row],[Order Date]])</f>
        <v>Q1-2024</v>
      </c>
    </row>
    <row r="9791" spans="1:22" x14ac:dyDescent="0.35">
      <c r="A9791" t="s">
        <v>9932</v>
      </c>
      <c r="B9791" s="1">
        <v>45307</v>
      </c>
      <c r="C9791" t="s">
        <v>132</v>
      </c>
      <c r="D9791" t="s">
        <v>72</v>
      </c>
      <c r="E9791">
        <v>444128647</v>
      </c>
      <c r="F9791" t="s">
        <v>185</v>
      </c>
      <c r="G9791" t="s">
        <v>11381</v>
      </c>
      <c r="H9791" t="s">
        <v>165</v>
      </c>
      <c r="I9791" t="s">
        <v>36</v>
      </c>
      <c r="J9791" t="s">
        <v>43</v>
      </c>
      <c r="K9791">
        <v>1527.98</v>
      </c>
      <c r="L9791">
        <v>229.05</v>
      </c>
      <c r="M9791" t="s">
        <v>43</v>
      </c>
      <c r="N9791">
        <v>0.149903794552285</v>
      </c>
      <c r="O9791" t="s">
        <v>11351</v>
      </c>
      <c r="P9791" t="s">
        <v>11352</v>
      </c>
      <c r="R9791" t="s">
        <v>11353</v>
      </c>
      <c r="S9791">
        <f>IF(SalesData[[#This Row],[Return Status]]="Returned",1,0)</f>
        <v>0</v>
      </c>
      <c r="U9791" s="2">
        <f>EOMONTH(SalesData[[#This Row],[Order Date]],0)</f>
        <v>45322</v>
      </c>
      <c r="V9791" s="9" t="str">
        <f>"Q"&amp;INT((MONTH(SalesData[[#This Row],[Order Date]])+2)/3)&amp;"-"&amp;YEAR(SalesData[[#This Row],[Order Date]])</f>
        <v>Q1-2024</v>
      </c>
    </row>
    <row r="9792" spans="1:22" x14ac:dyDescent="0.35">
      <c r="A9792" t="s">
        <v>9933</v>
      </c>
      <c r="B9792" s="1">
        <v>45293</v>
      </c>
      <c r="C9792" t="s">
        <v>49</v>
      </c>
      <c r="D9792" t="s">
        <v>99</v>
      </c>
      <c r="E9792">
        <v>1258990751</v>
      </c>
      <c r="F9792" t="s">
        <v>185</v>
      </c>
      <c r="G9792" t="s">
        <v>164</v>
      </c>
      <c r="H9792" t="s">
        <v>165</v>
      </c>
      <c r="I9792" t="s">
        <v>36</v>
      </c>
      <c r="J9792" t="s">
        <v>43</v>
      </c>
      <c r="K9792">
        <v>658.18</v>
      </c>
      <c r="L9792">
        <v>76.03</v>
      </c>
      <c r="M9792" t="s">
        <v>43</v>
      </c>
      <c r="N9792">
        <v>0.11551551247379099</v>
      </c>
      <c r="O9792" t="s">
        <v>11355</v>
      </c>
      <c r="P9792" t="s">
        <v>11352</v>
      </c>
      <c r="R9792" t="s">
        <v>11353</v>
      </c>
      <c r="S9792">
        <f>IF(SalesData[[#This Row],[Return Status]]="Returned",1,0)</f>
        <v>0</v>
      </c>
      <c r="U9792" s="2">
        <f>EOMONTH(SalesData[[#This Row],[Order Date]],0)</f>
        <v>45322</v>
      </c>
      <c r="V9792" s="9" t="str">
        <f>"Q"&amp;INT((MONTH(SalesData[[#This Row],[Order Date]])+2)/3)&amp;"-"&amp;YEAR(SalesData[[#This Row],[Order Date]])</f>
        <v>Q1-2024</v>
      </c>
    </row>
    <row r="9793" spans="1:22" x14ac:dyDescent="0.35">
      <c r="A9793" t="s">
        <v>9934</v>
      </c>
      <c r="B9793" s="1">
        <v>45317</v>
      </c>
      <c r="C9793" t="s">
        <v>92</v>
      </c>
      <c r="D9793" t="s">
        <v>39</v>
      </c>
      <c r="E9793">
        <v>6851203060</v>
      </c>
      <c r="F9793" t="s">
        <v>170</v>
      </c>
      <c r="G9793" t="s">
        <v>69</v>
      </c>
      <c r="H9793" t="s">
        <v>41</v>
      </c>
      <c r="I9793" t="s">
        <v>31</v>
      </c>
      <c r="J9793" t="s">
        <v>43</v>
      </c>
      <c r="K9793">
        <v>1958.62</v>
      </c>
      <c r="L9793">
        <v>576.83000000000004</v>
      </c>
      <c r="M9793" t="s">
        <v>43</v>
      </c>
      <c r="N9793">
        <v>0.29450837834802102</v>
      </c>
      <c r="O9793" t="s">
        <v>11351</v>
      </c>
      <c r="P9793" t="s">
        <v>11354</v>
      </c>
      <c r="R9793" t="s">
        <v>11353</v>
      </c>
      <c r="S9793">
        <f>IF(SalesData[[#This Row],[Return Status]]="Returned",1,0)</f>
        <v>0</v>
      </c>
      <c r="T9793">
        <v>2081.52</v>
      </c>
      <c r="U9793" s="2">
        <f>EOMONTH(SalesData[[#This Row],[Order Date]],0)</f>
        <v>45322</v>
      </c>
      <c r="V9793" s="9" t="str">
        <f>"Q"&amp;INT((MONTH(SalesData[[#This Row],[Order Date]])+2)/3)&amp;"-"&amp;YEAR(SalesData[[#This Row],[Order Date]])</f>
        <v>Q1-2024</v>
      </c>
    </row>
    <row r="9794" spans="1:22" x14ac:dyDescent="0.35">
      <c r="A9794" t="s">
        <v>9935</v>
      </c>
      <c r="B9794" s="1">
        <v>45314</v>
      </c>
      <c r="C9794" t="s">
        <v>45</v>
      </c>
      <c r="D9794" t="s">
        <v>99</v>
      </c>
      <c r="E9794">
        <v>2575112468</v>
      </c>
      <c r="F9794" t="s">
        <v>168</v>
      </c>
      <c r="G9794" t="s">
        <v>11371</v>
      </c>
      <c r="H9794" t="s">
        <v>11357</v>
      </c>
      <c r="I9794" t="s">
        <v>31</v>
      </c>
      <c r="J9794" t="s">
        <v>18</v>
      </c>
      <c r="K9794">
        <v>1440.7</v>
      </c>
      <c r="L9794">
        <v>287.89</v>
      </c>
      <c r="M9794" t="s">
        <v>19</v>
      </c>
      <c r="N9794">
        <v>0.19982647324217401</v>
      </c>
      <c r="O9794" t="s">
        <v>11351</v>
      </c>
      <c r="P9794" t="s">
        <v>11352</v>
      </c>
      <c r="R9794" t="s">
        <v>11353</v>
      </c>
      <c r="S9794">
        <f>IF(SalesData[[#This Row],[Return Status]]="Returned",1,0)</f>
        <v>0</v>
      </c>
      <c r="U9794" s="2">
        <f>EOMONTH(SalesData[[#This Row],[Order Date]],0)</f>
        <v>45322</v>
      </c>
      <c r="V9794" s="9" t="str">
        <f>"Q"&amp;INT((MONTH(SalesData[[#This Row],[Order Date]])+2)/3)&amp;"-"&amp;YEAR(SalesData[[#This Row],[Order Date]])</f>
        <v>Q1-2024</v>
      </c>
    </row>
    <row r="9795" spans="1:22" x14ac:dyDescent="0.35">
      <c r="A9795" t="s">
        <v>9936</v>
      </c>
      <c r="B9795" s="1">
        <v>45309</v>
      </c>
      <c r="C9795" t="s">
        <v>184</v>
      </c>
      <c r="D9795" t="s">
        <v>46</v>
      </c>
      <c r="E9795">
        <v>2361572240</v>
      </c>
      <c r="F9795" t="s">
        <v>95</v>
      </c>
      <c r="G9795" t="s">
        <v>59</v>
      </c>
      <c r="H9795" t="s">
        <v>60</v>
      </c>
      <c r="I9795" t="s">
        <v>31</v>
      </c>
      <c r="J9795" t="s">
        <v>18</v>
      </c>
      <c r="K9795">
        <v>2423.84</v>
      </c>
      <c r="L9795">
        <v>477.04</v>
      </c>
      <c r="M9795" t="s">
        <v>19</v>
      </c>
      <c r="N9795">
        <v>0.19681167073734199</v>
      </c>
      <c r="O9795" t="s">
        <v>11351</v>
      </c>
      <c r="P9795" t="s">
        <v>11352</v>
      </c>
      <c r="R9795" t="s">
        <v>11353</v>
      </c>
      <c r="S9795">
        <f>IF(SalesData[[#This Row],[Return Status]]="Returned",1,0)</f>
        <v>0</v>
      </c>
      <c r="T9795">
        <v>2183.56</v>
      </c>
      <c r="U9795" s="2">
        <f>EOMONTH(SalesData[[#This Row],[Order Date]],0)</f>
        <v>45322</v>
      </c>
      <c r="V9795" s="9" t="str">
        <f>"Q"&amp;INT((MONTH(SalesData[[#This Row],[Order Date]])+2)/3)&amp;"-"&amp;YEAR(SalesData[[#This Row],[Order Date]])</f>
        <v>Q1-2024</v>
      </c>
    </row>
    <row r="9796" spans="1:22" x14ac:dyDescent="0.35">
      <c r="A9796" t="s">
        <v>9937</v>
      </c>
      <c r="B9796" s="1">
        <v>45304</v>
      </c>
      <c r="C9796" t="s">
        <v>38</v>
      </c>
      <c r="D9796" t="s">
        <v>27</v>
      </c>
      <c r="E9796">
        <v>4152741470</v>
      </c>
      <c r="F9796" t="s">
        <v>168</v>
      </c>
      <c r="G9796" t="s">
        <v>54</v>
      </c>
      <c r="H9796" t="s">
        <v>55</v>
      </c>
      <c r="I9796" t="s">
        <v>31</v>
      </c>
      <c r="J9796" t="s">
        <v>19</v>
      </c>
      <c r="K9796">
        <v>4653.88</v>
      </c>
      <c r="L9796">
        <v>357.47</v>
      </c>
      <c r="M9796" t="s">
        <v>19</v>
      </c>
      <c r="N9796">
        <v>7.6811176910448906E-2</v>
      </c>
      <c r="O9796" t="s">
        <v>11351</v>
      </c>
      <c r="P9796" t="s">
        <v>11356</v>
      </c>
      <c r="R9796" t="s">
        <v>11353</v>
      </c>
      <c r="S9796">
        <f>IF(SalesData[[#This Row],[Return Status]]="Returned",1,0)</f>
        <v>0</v>
      </c>
      <c r="U9796" s="2">
        <f>EOMONTH(SalesData[[#This Row],[Order Date]],0)</f>
        <v>45322</v>
      </c>
      <c r="V9796" s="9" t="str">
        <f>"Q"&amp;INT((MONTH(SalesData[[#This Row],[Order Date]])+2)/3)&amp;"-"&amp;YEAR(SalesData[[#This Row],[Order Date]])</f>
        <v>Q1-2024</v>
      </c>
    </row>
    <row r="9797" spans="1:22" x14ac:dyDescent="0.35">
      <c r="A9797" t="s">
        <v>9938</v>
      </c>
      <c r="B9797" s="1">
        <v>45292</v>
      </c>
      <c r="C9797" t="s">
        <v>184</v>
      </c>
      <c r="D9797" t="s">
        <v>80</v>
      </c>
      <c r="E9797">
        <v>687802939</v>
      </c>
      <c r="F9797" t="s">
        <v>357</v>
      </c>
      <c r="G9797" t="s">
        <v>164</v>
      </c>
      <c r="H9797" t="s">
        <v>165</v>
      </c>
      <c r="I9797" t="s">
        <v>36</v>
      </c>
      <c r="J9797" t="s">
        <v>18</v>
      </c>
      <c r="K9797">
        <v>1707.77</v>
      </c>
      <c r="L9797">
        <v>203.2</v>
      </c>
      <c r="M9797" t="s">
        <v>19</v>
      </c>
      <c r="N9797">
        <v>0.118985577683177</v>
      </c>
      <c r="O9797" t="s">
        <v>11351</v>
      </c>
      <c r="P9797" t="s">
        <v>11352</v>
      </c>
      <c r="R9797" t="s">
        <v>11353</v>
      </c>
      <c r="S9797">
        <f>IF(SalesData[[#This Row],[Return Status]]="Returned",1,0)</f>
        <v>0</v>
      </c>
      <c r="U9797" s="2">
        <f>EOMONTH(SalesData[[#This Row],[Order Date]],0)</f>
        <v>45322</v>
      </c>
      <c r="V9797" s="9" t="str">
        <f>"Q"&amp;INT((MONTH(SalesData[[#This Row],[Order Date]])+2)/3)&amp;"-"&amp;YEAR(SalesData[[#This Row],[Order Date]])</f>
        <v>Q1-2024</v>
      </c>
    </row>
    <row r="9798" spans="1:22" x14ac:dyDescent="0.35">
      <c r="A9798" t="s">
        <v>9939</v>
      </c>
      <c r="B9798" s="1">
        <v>45311</v>
      </c>
      <c r="C9798" t="s">
        <v>132</v>
      </c>
      <c r="D9798" t="s">
        <v>145</v>
      </c>
      <c r="E9798">
        <v>194554269</v>
      </c>
      <c r="F9798" t="s">
        <v>64</v>
      </c>
      <c r="G9798" t="s">
        <v>15</v>
      </c>
      <c r="H9798" t="s">
        <v>11357</v>
      </c>
      <c r="I9798" t="s">
        <v>17</v>
      </c>
      <c r="J9798" t="s">
        <v>18</v>
      </c>
      <c r="K9798">
        <v>579.95000000000005</v>
      </c>
      <c r="L9798">
        <v>44.52</v>
      </c>
      <c r="M9798" t="s">
        <v>19</v>
      </c>
      <c r="N9798">
        <v>7.67652383826192E-2</v>
      </c>
      <c r="O9798" t="s">
        <v>11355</v>
      </c>
      <c r="P9798" t="s">
        <v>11356</v>
      </c>
      <c r="R9798" t="s">
        <v>11353</v>
      </c>
      <c r="S9798">
        <f>IF(SalesData[[#This Row],[Return Status]]="Returned",1,0)</f>
        <v>0</v>
      </c>
      <c r="T9798">
        <v>2085.91</v>
      </c>
      <c r="U9798" s="2">
        <f>EOMONTH(SalesData[[#This Row],[Order Date]],0)</f>
        <v>45322</v>
      </c>
      <c r="V9798" s="9" t="str">
        <f>"Q"&amp;INT((MONTH(SalesData[[#This Row],[Order Date]])+2)/3)&amp;"-"&amp;YEAR(SalesData[[#This Row],[Order Date]])</f>
        <v>Q1-2024</v>
      </c>
    </row>
    <row r="9799" spans="1:22" x14ac:dyDescent="0.35">
      <c r="A9799" t="s">
        <v>9940</v>
      </c>
      <c r="B9799" s="1">
        <v>45318</v>
      </c>
      <c r="C9799" t="s">
        <v>144</v>
      </c>
      <c r="D9799" t="s">
        <v>39</v>
      </c>
      <c r="E9799">
        <v>2582000641</v>
      </c>
      <c r="F9799" t="s">
        <v>53</v>
      </c>
      <c r="G9799" t="s">
        <v>54</v>
      </c>
      <c r="H9799" t="s">
        <v>55</v>
      </c>
      <c r="I9799" t="s">
        <v>31</v>
      </c>
      <c r="J9799" t="s">
        <v>19</v>
      </c>
      <c r="K9799">
        <v>1146.48</v>
      </c>
      <c r="L9799">
        <v>307.08999999999997</v>
      </c>
      <c r="M9799" t="s">
        <v>19</v>
      </c>
      <c r="N9799">
        <v>0.26785465075710002</v>
      </c>
      <c r="O9799" t="s">
        <v>11351</v>
      </c>
      <c r="P9799" t="s">
        <v>11354</v>
      </c>
      <c r="R9799" t="s">
        <v>11353</v>
      </c>
      <c r="S9799">
        <f>IF(SalesData[[#This Row],[Return Status]]="Returned",1,0)</f>
        <v>0</v>
      </c>
      <c r="U9799" s="2">
        <f>EOMONTH(SalesData[[#This Row],[Order Date]],0)</f>
        <v>45322</v>
      </c>
      <c r="V9799" s="9" t="str">
        <f>"Q"&amp;INT((MONTH(SalesData[[#This Row],[Order Date]])+2)/3)&amp;"-"&amp;YEAR(SalesData[[#This Row],[Order Date]])</f>
        <v>Q1-2024</v>
      </c>
    </row>
    <row r="9800" spans="1:22" x14ac:dyDescent="0.35">
      <c r="A9800" t="s">
        <v>9941</v>
      </c>
      <c r="B9800" s="1">
        <v>45295</v>
      </c>
      <c r="C9800" t="s">
        <v>194</v>
      </c>
      <c r="D9800" t="s">
        <v>39</v>
      </c>
      <c r="E9800">
        <v>1773558466</v>
      </c>
      <c r="F9800" t="s">
        <v>357</v>
      </c>
      <c r="G9800" t="s">
        <v>164</v>
      </c>
      <c r="H9800" t="s">
        <v>165</v>
      </c>
      <c r="I9800" t="s">
        <v>36</v>
      </c>
      <c r="J9800" t="s">
        <v>18</v>
      </c>
      <c r="K9800">
        <v>1001.2</v>
      </c>
      <c r="L9800">
        <v>165.38</v>
      </c>
      <c r="M9800" t="s">
        <v>19</v>
      </c>
      <c r="N9800">
        <v>0.16518178186176599</v>
      </c>
      <c r="O9800" t="s">
        <v>11351</v>
      </c>
      <c r="P9800" t="s">
        <v>11352</v>
      </c>
      <c r="R9800" t="s">
        <v>11353</v>
      </c>
      <c r="S9800">
        <f>IF(SalesData[[#This Row],[Return Status]]="Returned",1,0)</f>
        <v>0</v>
      </c>
      <c r="U9800" s="2">
        <f>EOMONTH(SalesData[[#This Row],[Order Date]],0)</f>
        <v>45322</v>
      </c>
      <c r="V9800" s="9" t="str">
        <f>"Q"&amp;INT((MONTH(SalesData[[#This Row],[Order Date]])+2)/3)&amp;"-"&amp;YEAR(SalesData[[#This Row],[Order Date]])</f>
        <v>Q1-2024</v>
      </c>
    </row>
    <row r="9801" spans="1:22" x14ac:dyDescent="0.35">
      <c r="A9801" t="s">
        <v>9942</v>
      </c>
      <c r="B9801" s="1">
        <v>45310</v>
      </c>
      <c r="C9801" t="s">
        <v>52</v>
      </c>
      <c r="D9801" t="s">
        <v>13</v>
      </c>
      <c r="E9801">
        <v>7966970310</v>
      </c>
      <c r="F9801" t="s">
        <v>109</v>
      </c>
      <c r="G9801" t="s">
        <v>59</v>
      </c>
      <c r="H9801" t="s">
        <v>11357</v>
      </c>
      <c r="I9801" t="s">
        <v>31</v>
      </c>
      <c r="J9801" t="s">
        <v>18</v>
      </c>
      <c r="K9801">
        <v>3917.85</v>
      </c>
      <c r="L9801">
        <v>734.02</v>
      </c>
      <c r="M9801" t="s">
        <v>19</v>
      </c>
      <c r="N9801">
        <v>0.18735275725206399</v>
      </c>
      <c r="O9801" t="s">
        <v>11351</v>
      </c>
      <c r="P9801" t="s">
        <v>11352</v>
      </c>
      <c r="Q9801" t="s">
        <v>11364</v>
      </c>
      <c r="R9801" t="s">
        <v>11360</v>
      </c>
      <c r="S9801">
        <f>IF(SalesData[[#This Row],[Return Status]]="Returned",1,0)</f>
        <v>1</v>
      </c>
      <c r="T9801">
        <v>2183.56</v>
      </c>
      <c r="U9801" s="2">
        <f>EOMONTH(SalesData[[#This Row],[Order Date]],0)</f>
        <v>45322</v>
      </c>
      <c r="V9801" s="9" t="str">
        <f>"Q"&amp;INT((MONTH(SalesData[[#This Row],[Order Date]])+2)/3)&amp;"-"&amp;YEAR(SalesData[[#This Row],[Order Date]])</f>
        <v>Q1-2024</v>
      </c>
    </row>
    <row r="9802" spans="1:22" x14ac:dyDescent="0.35">
      <c r="A9802" t="s">
        <v>9943</v>
      </c>
      <c r="B9802" s="1">
        <v>45314</v>
      </c>
      <c r="C9802" t="s">
        <v>87</v>
      </c>
      <c r="D9802" t="s">
        <v>39</v>
      </c>
      <c r="E9802">
        <v>8800811888</v>
      </c>
      <c r="F9802" t="s">
        <v>168</v>
      </c>
      <c r="G9802" t="s">
        <v>54</v>
      </c>
      <c r="H9802" t="s">
        <v>55</v>
      </c>
      <c r="I9802" t="s">
        <v>31</v>
      </c>
      <c r="J9802" t="s">
        <v>62</v>
      </c>
      <c r="K9802">
        <v>2991.34</v>
      </c>
      <c r="L9802">
        <v>483.52</v>
      </c>
      <c r="M9802" t="s">
        <v>62</v>
      </c>
      <c r="N9802">
        <v>0.161639933942648</v>
      </c>
      <c r="O9802" t="s">
        <v>11351</v>
      </c>
      <c r="P9802" t="s">
        <v>11352</v>
      </c>
      <c r="R9802" t="s">
        <v>11353</v>
      </c>
      <c r="S9802">
        <f>IF(SalesData[[#This Row],[Return Status]]="Returned",1,0)</f>
        <v>0</v>
      </c>
      <c r="U9802" s="2">
        <f>EOMONTH(SalesData[[#This Row],[Order Date]],0)</f>
        <v>45322</v>
      </c>
      <c r="V9802" s="9" t="str">
        <f>"Q"&amp;INT((MONTH(SalesData[[#This Row],[Order Date]])+2)/3)&amp;"-"&amp;YEAR(SalesData[[#This Row],[Order Date]])</f>
        <v>Q1-2024</v>
      </c>
    </row>
    <row r="9803" spans="1:22" x14ac:dyDescent="0.35">
      <c r="A9803" t="s">
        <v>9944</v>
      </c>
      <c r="B9803" s="1">
        <v>45308</v>
      </c>
      <c r="C9803" t="s">
        <v>205</v>
      </c>
      <c r="D9803" t="s">
        <v>80</v>
      </c>
      <c r="E9803">
        <v>927352149</v>
      </c>
      <c r="F9803" t="s">
        <v>107</v>
      </c>
      <c r="G9803" t="s">
        <v>15</v>
      </c>
      <c r="H9803" t="s">
        <v>16</v>
      </c>
      <c r="I9803" t="s">
        <v>17</v>
      </c>
      <c r="J9803" t="s">
        <v>62</v>
      </c>
      <c r="K9803">
        <v>1309.83</v>
      </c>
      <c r="L9803">
        <v>307.17</v>
      </c>
      <c r="M9803" t="s">
        <v>62</v>
      </c>
      <c r="N9803">
        <v>0.23451134880098901</v>
      </c>
      <c r="O9803" t="s">
        <v>11351</v>
      </c>
      <c r="P9803" t="s">
        <v>11354</v>
      </c>
      <c r="R9803" t="s">
        <v>11353</v>
      </c>
      <c r="S9803">
        <f>IF(SalesData[[#This Row],[Return Status]]="Returned",1,0)</f>
        <v>0</v>
      </c>
      <c r="T9803">
        <v>2085.91</v>
      </c>
      <c r="U9803" s="2">
        <f>EOMONTH(SalesData[[#This Row],[Order Date]],0)</f>
        <v>45322</v>
      </c>
      <c r="V9803" s="9" t="str">
        <f>"Q"&amp;INT((MONTH(SalesData[[#This Row],[Order Date]])+2)/3)&amp;"-"&amp;YEAR(SalesData[[#This Row],[Order Date]])</f>
        <v>Q1-2024</v>
      </c>
    </row>
    <row r="9804" spans="1:22" x14ac:dyDescent="0.35">
      <c r="A9804" t="s">
        <v>9945</v>
      </c>
      <c r="B9804" s="1">
        <v>45300</v>
      </c>
      <c r="C9804" t="s">
        <v>113</v>
      </c>
      <c r="D9804" t="s">
        <v>145</v>
      </c>
      <c r="E9804">
        <v>8892446064</v>
      </c>
      <c r="F9804" t="s">
        <v>28</v>
      </c>
      <c r="G9804" t="s">
        <v>29</v>
      </c>
      <c r="H9804" t="s">
        <v>30</v>
      </c>
      <c r="I9804" t="s">
        <v>31</v>
      </c>
      <c r="J9804" t="s">
        <v>18</v>
      </c>
      <c r="K9804">
        <v>3717.16</v>
      </c>
      <c r="L9804">
        <v>630.22</v>
      </c>
      <c r="M9804" t="s">
        <v>19</v>
      </c>
      <c r="N9804">
        <v>0.16954341486511201</v>
      </c>
      <c r="O9804" t="s">
        <v>11351</v>
      </c>
      <c r="P9804" t="s">
        <v>11352</v>
      </c>
      <c r="R9804" t="s">
        <v>11353</v>
      </c>
      <c r="S9804">
        <f>IF(SalesData[[#This Row],[Return Status]]="Returned",1,0)</f>
        <v>0</v>
      </c>
      <c r="T9804">
        <v>2788.38</v>
      </c>
      <c r="U9804" s="2">
        <f>EOMONTH(SalesData[[#This Row],[Order Date]],0)</f>
        <v>45322</v>
      </c>
      <c r="V9804" s="9" t="str">
        <f>"Q"&amp;INT((MONTH(SalesData[[#This Row],[Order Date]])+2)/3)&amp;"-"&amp;YEAR(SalesData[[#This Row],[Order Date]])</f>
        <v>Q1-2024</v>
      </c>
    </row>
    <row r="9805" spans="1:22" x14ac:dyDescent="0.35">
      <c r="A9805" t="s">
        <v>9946</v>
      </c>
      <c r="B9805" s="1">
        <v>45316</v>
      </c>
      <c r="C9805" t="s">
        <v>92</v>
      </c>
      <c r="D9805" t="s">
        <v>72</v>
      </c>
      <c r="E9805">
        <v>3818440856</v>
      </c>
      <c r="F9805" t="s">
        <v>168</v>
      </c>
      <c r="G9805" t="s">
        <v>54</v>
      </c>
      <c r="H9805" t="s">
        <v>55</v>
      </c>
      <c r="I9805" t="s">
        <v>31</v>
      </c>
      <c r="J9805" t="s">
        <v>18</v>
      </c>
      <c r="K9805">
        <v>2217.2600000000002</v>
      </c>
      <c r="L9805">
        <v>178.43</v>
      </c>
      <c r="M9805" t="s">
        <v>19</v>
      </c>
      <c r="N9805">
        <v>8.0473196648115197E-2</v>
      </c>
      <c r="O9805" t="s">
        <v>11351</v>
      </c>
      <c r="P9805" t="s">
        <v>11356</v>
      </c>
      <c r="Q9805" t="s">
        <v>11364</v>
      </c>
      <c r="R9805" t="s">
        <v>11360</v>
      </c>
      <c r="S9805">
        <f>IF(SalesData[[#This Row],[Return Status]]="Returned",1,0)</f>
        <v>1</v>
      </c>
      <c r="U9805" s="2">
        <f>EOMONTH(SalesData[[#This Row],[Order Date]],0)</f>
        <v>45322</v>
      </c>
      <c r="V9805" s="9" t="str">
        <f>"Q"&amp;INT((MONTH(SalesData[[#This Row],[Order Date]])+2)/3)&amp;"-"&amp;YEAR(SalesData[[#This Row],[Order Date]])</f>
        <v>Q1-2024</v>
      </c>
    </row>
    <row r="9806" spans="1:22" x14ac:dyDescent="0.35">
      <c r="A9806" t="s">
        <v>9947</v>
      </c>
      <c r="B9806" s="1">
        <v>45321</v>
      </c>
      <c r="C9806" t="s">
        <v>49</v>
      </c>
      <c r="D9806" t="s">
        <v>39</v>
      </c>
      <c r="E9806">
        <v>5378064227</v>
      </c>
      <c r="F9806" t="s">
        <v>14</v>
      </c>
      <c r="G9806" t="s">
        <v>15</v>
      </c>
      <c r="H9806" t="s">
        <v>16</v>
      </c>
      <c r="I9806" t="s">
        <v>17</v>
      </c>
      <c r="J9806" t="s">
        <v>61</v>
      </c>
      <c r="K9806">
        <v>2919.52</v>
      </c>
      <c r="L9806">
        <v>540.87</v>
      </c>
      <c r="M9806" t="s">
        <v>62</v>
      </c>
      <c r="N9806">
        <v>0.18525990573793</v>
      </c>
      <c r="O9806" t="s">
        <v>11351</v>
      </c>
      <c r="P9806" t="s">
        <v>11352</v>
      </c>
      <c r="R9806" t="s">
        <v>11353</v>
      </c>
      <c r="S9806">
        <f>IF(SalesData[[#This Row],[Return Status]]="Returned",1,0)</f>
        <v>0</v>
      </c>
      <c r="T9806">
        <v>2085.91</v>
      </c>
      <c r="U9806" s="2">
        <f>EOMONTH(SalesData[[#This Row],[Order Date]],0)</f>
        <v>45322</v>
      </c>
      <c r="V9806" s="9" t="str">
        <f>"Q"&amp;INT((MONTH(SalesData[[#This Row],[Order Date]])+2)/3)&amp;"-"&amp;YEAR(SalesData[[#This Row],[Order Date]])</f>
        <v>Q1-2024</v>
      </c>
    </row>
    <row r="9807" spans="1:22" x14ac:dyDescent="0.35">
      <c r="A9807" t="s">
        <v>9948</v>
      </c>
      <c r="B9807" s="1">
        <v>45312</v>
      </c>
      <c r="C9807" t="s">
        <v>21</v>
      </c>
      <c r="D9807" t="s">
        <v>99</v>
      </c>
      <c r="E9807">
        <v>1977259214</v>
      </c>
      <c r="F9807" t="s">
        <v>73</v>
      </c>
      <c r="G9807" t="s">
        <v>11374</v>
      </c>
      <c r="H9807" t="s">
        <v>75</v>
      </c>
      <c r="I9807" t="s">
        <v>36</v>
      </c>
      <c r="J9807" t="s">
        <v>18</v>
      </c>
      <c r="K9807">
        <v>4873.7700000000004</v>
      </c>
      <c r="L9807">
        <v>603.52</v>
      </c>
      <c r="M9807" t="s">
        <v>19</v>
      </c>
      <c r="N9807">
        <v>0.12383021767543401</v>
      </c>
      <c r="O9807" t="s">
        <v>11351</v>
      </c>
      <c r="P9807" t="s">
        <v>11352</v>
      </c>
      <c r="R9807" t="s">
        <v>11353</v>
      </c>
      <c r="S9807">
        <f>IF(SalesData[[#This Row],[Return Status]]="Returned",1,0)</f>
        <v>0</v>
      </c>
      <c r="U9807" s="2">
        <f>EOMONTH(SalesData[[#This Row],[Order Date]],0)</f>
        <v>45322</v>
      </c>
      <c r="V9807" s="9" t="str">
        <f>"Q"&amp;INT((MONTH(SalesData[[#This Row],[Order Date]])+2)/3)&amp;"-"&amp;YEAR(SalesData[[#This Row],[Order Date]])</f>
        <v>Q1-2024</v>
      </c>
    </row>
    <row r="9808" spans="1:22" x14ac:dyDescent="0.35">
      <c r="A9808" t="s">
        <v>9949</v>
      </c>
      <c r="B9808" s="1">
        <v>45303</v>
      </c>
      <c r="C9808" t="s">
        <v>57</v>
      </c>
      <c r="D9808" t="s">
        <v>99</v>
      </c>
      <c r="E9808">
        <v>3589747544</v>
      </c>
      <c r="F9808" t="s">
        <v>83</v>
      </c>
      <c r="G9808" t="s">
        <v>11375</v>
      </c>
      <c r="H9808" t="s">
        <v>85</v>
      </c>
      <c r="I9808" t="s">
        <v>31</v>
      </c>
      <c r="J9808" t="s">
        <v>62</v>
      </c>
      <c r="K9808">
        <v>993.81</v>
      </c>
      <c r="L9808">
        <v>96</v>
      </c>
      <c r="M9808" t="s">
        <v>62</v>
      </c>
      <c r="N9808">
        <v>9.6597941256376996E-2</v>
      </c>
      <c r="O9808" t="s">
        <v>11355</v>
      </c>
      <c r="P9808" t="s">
        <v>11356</v>
      </c>
      <c r="R9808" t="s">
        <v>11353</v>
      </c>
      <c r="S9808">
        <f>IF(SalesData[[#This Row],[Return Status]]="Returned",1,0)</f>
        <v>0</v>
      </c>
      <c r="U9808" s="2">
        <f>EOMONTH(SalesData[[#This Row],[Order Date]],0)</f>
        <v>45322</v>
      </c>
      <c r="V9808" s="9" t="str">
        <f>"Q"&amp;INT((MONTH(SalesData[[#This Row],[Order Date]])+2)/3)&amp;"-"&amp;YEAR(SalesData[[#This Row],[Order Date]])</f>
        <v>Q1-2024</v>
      </c>
    </row>
    <row r="9809" spans="1:22" x14ac:dyDescent="0.35">
      <c r="A9809" t="s">
        <v>9950</v>
      </c>
      <c r="B9809" s="1">
        <v>45309</v>
      </c>
      <c r="C9809" t="s">
        <v>139</v>
      </c>
      <c r="D9809" t="s">
        <v>72</v>
      </c>
      <c r="E9809">
        <v>1925424398</v>
      </c>
      <c r="F9809" t="s">
        <v>95</v>
      </c>
      <c r="G9809" t="s">
        <v>59</v>
      </c>
      <c r="H9809" t="s">
        <v>60</v>
      </c>
      <c r="I9809" t="s">
        <v>31</v>
      </c>
      <c r="J9809" t="s">
        <v>65</v>
      </c>
      <c r="K9809">
        <v>2629.99</v>
      </c>
      <c r="L9809">
        <v>443.7</v>
      </c>
      <c r="M9809" t="s">
        <v>65</v>
      </c>
      <c r="N9809">
        <v>0.168707865809376</v>
      </c>
      <c r="O9809" t="s">
        <v>11351</v>
      </c>
      <c r="P9809" t="s">
        <v>11352</v>
      </c>
      <c r="R9809" t="s">
        <v>11353</v>
      </c>
      <c r="S9809">
        <f>IF(SalesData[[#This Row],[Return Status]]="Returned",1,0)</f>
        <v>0</v>
      </c>
      <c r="T9809">
        <v>2183.56</v>
      </c>
      <c r="U9809" s="2">
        <f>EOMONTH(SalesData[[#This Row],[Order Date]],0)</f>
        <v>45322</v>
      </c>
      <c r="V9809" s="9" t="str">
        <f>"Q"&amp;INT((MONTH(SalesData[[#This Row],[Order Date]])+2)/3)&amp;"-"&amp;YEAR(SalesData[[#This Row],[Order Date]])</f>
        <v>Q1-2024</v>
      </c>
    </row>
    <row r="9810" spans="1:22" x14ac:dyDescent="0.35">
      <c r="A9810" t="s">
        <v>9951</v>
      </c>
      <c r="B9810" s="1">
        <v>45293</v>
      </c>
      <c r="C9810" t="s">
        <v>77</v>
      </c>
      <c r="D9810" t="s">
        <v>72</v>
      </c>
      <c r="E9810">
        <v>3933466723</v>
      </c>
      <c r="F9810" t="s">
        <v>137</v>
      </c>
      <c r="G9810" t="s">
        <v>34</v>
      </c>
      <c r="H9810" t="s">
        <v>35</v>
      </c>
      <c r="I9810" t="s">
        <v>36</v>
      </c>
      <c r="J9810" t="s">
        <v>18</v>
      </c>
      <c r="K9810">
        <v>1638.82</v>
      </c>
      <c r="L9810">
        <v>347.95</v>
      </c>
      <c r="M9810" t="s">
        <v>19</v>
      </c>
      <c r="N9810">
        <v>0.212317399104234</v>
      </c>
      <c r="O9810" t="s">
        <v>11351</v>
      </c>
      <c r="P9810" t="s">
        <v>11354</v>
      </c>
      <c r="R9810" t="s">
        <v>11353</v>
      </c>
      <c r="S9810">
        <f>IF(SalesData[[#This Row],[Return Status]]="Returned",1,0)</f>
        <v>0</v>
      </c>
      <c r="U9810" s="2">
        <f>EOMONTH(SalesData[[#This Row],[Order Date]],0)</f>
        <v>45322</v>
      </c>
      <c r="V9810" s="9" t="str">
        <f>"Q"&amp;INT((MONTH(SalesData[[#This Row],[Order Date]])+2)/3)&amp;"-"&amp;YEAR(SalesData[[#This Row],[Order Date]])</f>
        <v>Q1-2024</v>
      </c>
    </row>
    <row r="9811" spans="1:22" x14ac:dyDescent="0.35">
      <c r="A9811" t="s">
        <v>9952</v>
      </c>
      <c r="B9811" s="1">
        <v>45296</v>
      </c>
      <c r="C9811" t="s">
        <v>188</v>
      </c>
      <c r="D9811" t="s">
        <v>27</v>
      </c>
      <c r="E9811">
        <v>3342376925</v>
      </c>
      <c r="F9811" t="s">
        <v>107</v>
      </c>
      <c r="G9811" t="s">
        <v>15</v>
      </c>
      <c r="H9811" t="s">
        <v>16</v>
      </c>
      <c r="I9811" t="s">
        <v>17</v>
      </c>
      <c r="J9811" t="s">
        <v>43</v>
      </c>
      <c r="K9811">
        <v>3445.77</v>
      </c>
      <c r="L9811">
        <v>791.23</v>
      </c>
      <c r="M9811" t="s">
        <v>43</v>
      </c>
      <c r="N9811">
        <v>0.22962356744646301</v>
      </c>
      <c r="O9811" t="s">
        <v>11351</v>
      </c>
      <c r="P9811" t="s">
        <v>11354</v>
      </c>
      <c r="R9811" t="s">
        <v>11353</v>
      </c>
      <c r="S9811">
        <f>IF(SalesData[[#This Row],[Return Status]]="Returned",1,0)</f>
        <v>0</v>
      </c>
      <c r="T9811">
        <v>2085.91</v>
      </c>
      <c r="U9811" s="2">
        <f>EOMONTH(SalesData[[#This Row],[Order Date]],0)</f>
        <v>45322</v>
      </c>
      <c r="V9811" s="9" t="str">
        <f>"Q"&amp;INT((MONTH(SalesData[[#This Row],[Order Date]])+2)/3)&amp;"-"&amp;YEAR(SalesData[[#This Row],[Order Date]])</f>
        <v>Q1-2024</v>
      </c>
    </row>
    <row r="9812" spans="1:22" x14ac:dyDescent="0.35">
      <c r="A9812" t="s">
        <v>9953</v>
      </c>
      <c r="B9812" s="1">
        <v>45301</v>
      </c>
      <c r="C9812" t="s">
        <v>49</v>
      </c>
      <c r="D9812" t="s">
        <v>80</v>
      </c>
      <c r="E9812">
        <v>6859476153</v>
      </c>
      <c r="F9812" t="s">
        <v>47</v>
      </c>
      <c r="G9812" t="s">
        <v>23</v>
      </c>
      <c r="H9812" t="s">
        <v>24</v>
      </c>
      <c r="I9812" t="s">
        <v>17</v>
      </c>
      <c r="J9812" t="s">
        <v>43</v>
      </c>
      <c r="K9812">
        <v>512.29</v>
      </c>
      <c r="L9812">
        <v>121.3</v>
      </c>
      <c r="M9812" t="s">
        <v>43</v>
      </c>
      <c r="N9812">
        <v>0.236779948857093</v>
      </c>
      <c r="O9812" t="s">
        <v>11355</v>
      </c>
      <c r="P9812" t="s">
        <v>11354</v>
      </c>
      <c r="R9812" t="s">
        <v>11353</v>
      </c>
      <c r="S9812">
        <f>IF(SalesData[[#This Row],[Return Status]]="Returned",1,0)</f>
        <v>0</v>
      </c>
      <c r="T9812">
        <v>2821.33</v>
      </c>
      <c r="U9812" s="2">
        <f>EOMONTH(SalesData[[#This Row],[Order Date]],0)</f>
        <v>45322</v>
      </c>
      <c r="V9812" s="9" t="str">
        <f>"Q"&amp;INT((MONTH(SalesData[[#This Row],[Order Date]])+2)/3)&amp;"-"&amp;YEAR(SalesData[[#This Row],[Order Date]])</f>
        <v>Q1-2024</v>
      </c>
    </row>
    <row r="9813" spans="1:22" x14ac:dyDescent="0.35">
      <c r="A9813" t="s">
        <v>9954</v>
      </c>
      <c r="B9813" s="1">
        <v>45317</v>
      </c>
      <c r="C9813" t="s">
        <v>57</v>
      </c>
      <c r="D9813" t="s">
        <v>72</v>
      </c>
      <c r="E9813">
        <v>7751445595</v>
      </c>
      <c r="F9813" t="s">
        <v>78</v>
      </c>
      <c r="G9813" t="s">
        <v>15</v>
      </c>
      <c r="H9813" t="s">
        <v>16</v>
      </c>
      <c r="I9813" t="s">
        <v>17</v>
      </c>
      <c r="J9813" t="s">
        <v>19</v>
      </c>
      <c r="K9813">
        <v>1081.8399999999999</v>
      </c>
      <c r="L9813">
        <v>91.58</v>
      </c>
      <c r="M9813" t="s">
        <v>19</v>
      </c>
      <c r="N9813">
        <v>8.4652074243880798E-2</v>
      </c>
      <c r="O9813" t="s">
        <v>11351</v>
      </c>
      <c r="P9813" t="s">
        <v>11356</v>
      </c>
      <c r="R9813" t="s">
        <v>11353</v>
      </c>
      <c r="S9813">
        <f>IF(SalesData[[#This Row],[Return Status]]="Returned",1,0)</f>
        <v>0</v>
      </c>
      <c r="T9813">
        <v>2085.91</v>
      </c>
      <c r="U9813" s="2">
        <f>EOMONTH(SalesData[[#This Row],[Order Date]],0)</f>
        <v>45322</v>
      </c>
      <c r="V9813" s="9" t="str">
        <f>"Q"&amp;INT((MONTH(SalesData[[#This Row],[Order Date]])+2)/3)&amp;"-"&amp;YEAR(SalesData[[#This Row],[Order Date]])</f>
        <v>Q1-2024</v>
      </c>
    </row>
    <row r="9814" spans="1:22" x14ac:dyDescent="0.35">
      <c r="A9814" t="s">
        <v>9955</v>
      </c>
      <c r="B9814" s="1">
        <v>45304</v>
      </c>
      <c r="C9814" t="s">
        <v>87</v>
      </c>
      <c r="D9814" t="s">
        <v>46</v>
      </c>
      <c r="E9814">
        <v>2092216525</v>
      </c>
      <c r="F9814" t="s">
        <v>410</v>
      </c>
      <c r="G9814" t="s">
        <v>29</v>
      </c>
      <c r="H9814" t="s">
        <v>11357</v>
      </c>
      <c r="I9814" t="s">
        <v>31</v>
      </c>
      <c r="J9814" t="s">
        <v>19</v>
      </c>
      <c r="K9814">
        <v>4789.75</v>
      </c>
      <c r="L9814">
        <v>1302.6099999999999</v>
      </c>
      <c r="M9814" t="s">
        <v>19</v>
      </c>
      <c r="N9814">
        <v>0.271957826608904</v>
      </c>
      <c r="O9814" t="s">
        <v>11351</v>
      </c>
      <c r="P9814" t="s">
        <v>11354</v>
      </c>
      <c r="R9814" t="s">
        <v>11353</v>
      </c>
      <c r="S9814">
        <f>IF(SalesData[[#This Row],[Return Status]]="Returned",1,0)</f>
        <v>0</v>
      </c>
      <c r="T9814">
        <v>2788.38</v>
      </c>
      <c r="U9814" s="2">
        <f>EOMONTH(SalesData[[#This Row],[Order Date]],0)</f>
        <v>45322</v>
      </c>
      <c r="V9814" s="9" t="str">
        <f>"Q"&amp;INT((MONTH(SalesData[[#This Row],[Order Date]])+2)/3)&amp;"-"&amp;YEAR(SalesData[[#This Row],[Order Date]])</f>
        <v>Q1-2024</v>
      </c>
    </row>
    <row r="9815" spans="1:22" x14ac:dyDescent="0.35">
      <c r="A9815" t="s">
        <v>9956</v>
      </c>
      <c r="B9815" s="1">
        <v>45309</v>
      </c>
      <c r="C9815" t="s">
        <v>52</v>
      </c>
      <c r="D9815" t="s">
        <v>99</v>
      </c>
      <c r="E9815">
        <v>9637865804</v>
      </c>
      <c r="F9815" t="s">
        <v>100</v>
      </c>
      <c r="G9815" t="s">
        <v>34</v>
      </c>
      <c r="H9815" t="s">
        <v>35</v>
      </c>
      <c r="I9815" t="s">
        <v>36</v>
      </c>
      <c r="J9815" t="s">
        <v>42</v>
      </c>
      <c r="K9815">
        <v>1509.68</v>
      </c>
      <c r="L9815">
        <v>156.35</v>
      </c>
      <c r="M9815" t="s">
        <v>43</v>
      </c>
      <c r="N9815">
        <v>0.103564993905993</v>
      </c>
      <c r="O9815" t="s">
        <v>11351</v>
      </c>
      <c r="P9815" t="s">
        <v>11352</v>
      </c>
      <c r="R9815" t="s">
        <v>11353</v>
      </c>
      <c r="S9815">
        <f>IF(SalesData[[#This Row],[Return Status]]="Returned",1,0)</f>
        <v>0</v>
      </c>
      <c r="U9815" s="2">
        <f>EOMONTH(SalesData[[#This Row],[Order Date]],0)</f>
        <v>45322</v>
      </c>
      <c r="V9815" s="9" t="str">
        <f>"Q"&amp;INT((MONTH(SalesData[[#This Row],[Order Date]])+2)/3)&amp;"-"&amp;YEAR(SalesData[[#This Row],[Order Date]])</f>
        <v>Q1-2024</v>
      </c>
    </row>
    <row r="9816" spans="1:22" x14ac:dyDescent="0.35">
      <c r="A9816" t="s">
        <v>9957</v>
      </c>
      <c r="B9816" s="1">
        <v>45302</v>
      </c>
      <c r="C9816" t="s">
        <v>124</v>
      </c>
      <c r="D9816" t="s">
        <v>46</v>
      </c>
      <c r="E9816">
        <v>814961678</v>
      </c>
      <c r="F9816" t="s">
        <v>156</v>
      </c>
      <c r="G9816" t="s">
        <v>84</v>
      </c>
      <c r="H9816" t="s">
        <v>11357</v>
      </c>
      <c r="I9816" t="s">
        <v>31</v>
      </c>
      <c r="J9816" t="s">
        <v>62</v>
      </c>
      <c r="K9816">
        <v>2184.62</v>
      </c>
      <c r="L9816">
        <v>316.45</v>
      </c>
      <c r="M9816" t="s">
        <v>62</v>
      </c>
      <c r="N9816">
        <v>0.144853567210774</v>
      </c>
      <c r="O9816" t="s">
        <v>11351</v>
      </c>
      <c r="P9816" t="s">
        <v>11352</v>
      </c>
      <c r="R9816" t="s">
        <v>11353</v>
      </c>
      <c r="S9816">
        <f>IF(SalesData[[#This Row],[Return Status]]="Returned",1,0)</f>
        <v>0</v>
      </c>
      <c r="T9816">
        <v>847.14</v>
      </c>
      <c r="U9816" s="2">
        <f>EOMONTH(SalesData[[#This Row],[Order Date]],0)</f>
        <v>45322</v>
      </c>
      <c r="V9816" s="9" t="str">
        <f>"Q"&amp;INT((MONTH(SalesData[[#This Row],[Order Date]])+2)/3)&amp;"-"&amp;YEAR(SalesData[[#This Row],[Order Date]])</f>
        <v>Q1-2024</v>
      </c>
    </row>
    <row r="9817" spans="1:22" x14ac:dyDescent="0.35">
      <c r="A9817" t="s">
        <v>9958</v>
      </c>
      <c r="B9817" s="1">
        <v>45292</v>
      </c>
      <c r="C9817" t="s">
        <v>144</v>
      </c>
      <c r="D9817" t="s">
        <v>13</v>
      </c>
      <c r="E9817">
        <v>1950556638</v>
      </c>
      <c r="F9817" t="s">
        <v>129</v>
      </c>
      <c r="G9817" t="s">
        <v>54</v>
      </c>
      <c r="H9817" t="s">
        <v>11357</v>
      </c>
      <c r="I9817" t="s">
        <v>31</v>
      </c>
      <c r="J9817" t="s">
        <v>19</v>
      </c>
      <c r="K9817">
        <v>3682.31</v>
      </c>
      <c r="L9817">
        <v>851.16</v>
      </c>
      <c r="M9817" t="s">
        <v>19</v>
      </c>
      <c r="N9817">
        <v>0.23114838240126401</v>
      </c>
      <c r="O9817" t="s">
        <v>11351</v>
      </c>
      <c r="P9817" t="s">
        <v>11354</v>
      </c>
      <c r="R9817" t="s">
        <v>11353</v>
      </c>
      <c r="S9817">
        <f>IF(SalesData[[#This Row],[Return Status]]="Returned",1,0)</f>
        <v>0</v>
      </c>
      <c r="U9817" s="2">
        <f>EOMONTH(SalesData[[#This Row],[Order Date]],0)</f>
        <v>45322</v>
      </c>
      <c r="V9817" s="9" t="str">
        <f>"Q"&amp;INT((MONTH(SalesData[[#This Row],[Order Date]])+2)/3)&amp;"-"&amp;YEAR(SalesData[[#This Row],[Order Date]])</f>
        <v>Q1-2024</v>
      </c>
    </row>
    <row r="9818" spans="1:22" x14ac:dyDescent="0.35">
      <c r="A9818" t="s">
        <v>9959</v>
      </c>
      <c r="B9818" s="1">
        <v>45299</v>
      </c>
      <c r="C9818" t="s">
        <v>38</v>
      </c>
      <c r="D9818" t="s">
        <v>13</v>
      </c>
      <c r="E9818">
        <v>2017103244</v>
      </c>
      <c r="F9818" t="s">
        <v>107</v>
      </c>
      <c r="G9818" t="s">
        <v>15</v>
      </c>
      <c r="H9818" t="s">
        <v>16</v>
      </c>
      <c r="I9818" t="s">
        <v>17</v>
      </c>
      <c r="J9818" t="s">
        <v>18</v>
      </c>
      <c r="K9818">
        <v>4735.4799999999996</v>
      </c>
      <c r="L9818">
        <v>784.79</v>
      </c>
      <c r="M9818" t="s">
        <v>19</v>
      </c>
      <c r="N9818">
        <v>0.165725544189818</v>
      </c>
      <c r="O9818" t="s">
        <v>11351</v>
      </c>
      <c r="P9818" t="s">
        <v>11352</v>
      </c>
      <c r="R9818" t="s">
        <v>11353</v>
      </c>
      <c r="S9818">
        <f>IF(SalesData[[#This Row],[Return Status]]="Returned",1,0)</f>
        <v>0</v>
      </c>
      <c r="T9818">
        <v>2085.91</v>
      </c>
      <c r="U9818" s="2">
        <f>EOMONTH(SalesData[[#This Row],[Order Date]],0)</f>
        <v>45322</v>
      </c>
      <c r="V9818" s="9" t="str">
        <f>"Q"&amp;INT((MONTH(SalesData[[#This Row],[Order Date]])+2)/3)&amp;"-"&amp;YEAR(SalesData[[#This Row],[Order Date]])</f>
        <v>Q1-2024</v>
      </c>
    </row>
    <row r="9819" spans="1:22" x14ac:dyDescent="0.35">
      <c r="A9819" t="s">
        <v>9960</v>
      </c>
      <c r="B9819" s="1">
        <v>45301</v>
      </c>
      <c r="C9819" t="s">
        <v>87</v>
      </c>
      <c r="D9819" t="s">
        <v>72</v>
      </c>
      <c r="E9819">
        <v>251034389</v>
      </c>
      <c r="F9819" t="s">
        <v>129</v>
      </c>
      <c r="G9819" t="s">
        <v>54</v>
      </c>
      <c r="H9819" t="s">
        <v>55</v>
      </c>
      <c r="I9819" t="s">
        <v>31</v>
      </c>
      <c r="J9819" t="s">
        <v>19</v>
      </c>
      <c r="K9819">
        <v>3489.58</v>
      </c>
      <c r="L9819">
        <v>408.89</v>
      </c>
      <c r="M9819" t="s">
        <v>19</v>
      </c>
      <c r="N9819">
        <v>0.117174559689132</v>
      </c>
      <c r="O9819" t="s">
        <v>11351</v>
      </c>
      <c r="P9819" t="s">
        <v>11352</v>
      </c>
      <c r="R9819" t="s">
        <v>11353</v>
      </c>
      <c r="S9819">
        <f>IF(SalesData[[#This Row],[Return Status]]="Returned",1,0)</f>
        <v>0</v>
      </c>
      <c r="U9819" s="2">
        <f>EOMONTH(SalesData[[#This Row],[Order Date]],0)</f>
        <v>45322</v>
      </c>
      <c r="V9819" s="9" t="str">
        <f>"Q"&amp;INT((MONTH(SalesData[[#This Row],[Order Date]])+2)/3)&amp;"-"&amp;YEAR(SalesData[[#This Row],[Order Date]])</f>
        <v>Q1-2024</v>
      </c>
    </row>
    <row r="9820" spans="1:22" x14ac:dyDescent="0.35">
      <c r="A9820" t="s">
        <v>9961</v>
      </c>
      <c r="B9820" s="1">
        <v>45309</v>
      </c>
      <c r="C9820" t="s">
        <v>49</v>
      </c>
      <c r="D9820" t="s">
        <v>80</v>
      </c>
      <c r="E9820">
        <v>149948343</v>
      </c>
      <c r="F9820" t="s">
        <v>53</v>
      </c>
      <c r="G9820" t="s">
        <v>54</v>
      </c>
      <c r="H9820" t="s">
        <v>55</v>
      </c>
      <c r="I9820" t="s">
        <v>31</v>
      </c>
      <c r="J9820" t="s">
        <v>62</v>
      </c>
      <c r="K9820">
        <v>490.56</v>
      </c>
      <c r="L9820">
        <v>116.49</v>
      </c>
      <c r="M9820" t="s">
        <v>62</v>
      </c>
      <c r="N9820">
        <v>0.237463307240704</v>
      </c>
      <c r="O9820" t="s">
        <v>11361</v>
      </c>
      <c r="P9820" t="s">
        <v>11354</v>
      </c>
      <c r="Q9820" t="s">
        <v>11376</v>
      </c>
      <c r="R9820" t="s">
        <v>11360</v>
      </c>
      <c r="S9820">
        <f>IF(SalesData[[#This Row],[Return Status]]="Returned",1,0)</f>
        <v>1</v>
      </c>
      <c r="U9820" s="2">
        <f>EOMONTH(SalesData[[#This Row],[Order Date]],0)</f>
        <v>45322</v>
      </c>
      <c r="V9820" s="9" t="str">
        <f>"Q"&amp;INT((MONTH(SalesData[[#This Row],[Order Date]])+2)/3)&amp;"-"&amp;YEAR(SalesData[[#This Row],[Order Date]])</f>
        <v>Q1-2024</v>
      </c>
    </row>
    <row r="9821" spans="1:22" x14ac:dyDescent="0.35">
      <c r="A9821" t="s">
        <v>9962</v>
      </c>
      <c r="B9821" s="1">
        <v>45314</v>
      </c>
      <c r="C9821" t="s">
        <v>92</v>
      </c>
      <c r="D9821" t="s">
        <v>99</v>
      </c>
      <c r="E9821">
        <v>1905145999</v>
      </c>
      <c r="F9821" t="s">
        <v>22</v>
      </c>
      <c r="G9821" t="s">
        <v>23</v>
      </c>
      <c r="H9821" t="s">
        <v>24</v>
      </c>
      <c r="I9821" t="s">
        <v>17</v>
      </c>
      <c r="J9821" t="s">
        <v>18</v>
      </c>
      <c r="K9821">
        <v>4823.96</v>
      </c>
      <c r="L9821">
        <v>187.75</v>
      </c>
      <c r="M9821" t="s">
        <v>19</v>
      </c>
      <c r="N9821">
        <v>3.89203061385252E-2</v>
      </c>
      <c r="O9821" t="s">
        <v>11351</v>
      </c>
      <c r="P9821" t="s">
        <v>11356</v>
      </c>
      <c r="R9821" t="s">
        <v>11353</v>
      </c>
      <c r="S9821">
        <f>IF(SalesData[[#This Row],[Return Status]]="Returned",1,0)</f>
        <v>0</v>
      </c>
      <c r="T9821">
        <v>2821.33</v>
      </c>
      <c r="U9821" s="2">
        <f>EOMONTH(SalesData[[#This Row],[Order Date]],0)</f>
        <v>45322</v>
      </c>
      <c r="V9821" s="9" t="str">
        <f>"Q"&amp;INT((MONTH(SalesData[[#This Row],[Order Date]])+2)/3)&amp;"-"&amp;YEAR(SalesData[[#This Row],[Order Date]])</f>
        <v>Q1-2024</v>
      </c>
    </row>
    <row r="9822" spans="1:22" x14ac:dyDescent="0.35">
      <c r="A9822" t="s">
        <v>9963</v>
      </c>
      <c r="B9822" s="1">
        <v>45294</v>
      </c>
      <c r="C9822" t="s">
        <v>139</v>
      </c>
      <c r="D9822" t="s">
        <v>80</v>
      </c>
      <c r="E9822">
        <v>3949988256</v>
      </c>
      <c r="F9822" t="s">
        <v>40</v>
      </c>
      <c r="G9822" t="s">
        <v>69</v>
      </c>
      <c r="H9822" t="s">
        <v>41</v>
      </c>
      <c r="I9822" t="s">
        <v>31</v>
      </c>
      <c r="J9822" t="s">
        <v>61</v>
      </c>
      <c r="K9822">
        <v>293.5</v>
      </c>
      <c r="L9822">
        <v>80.849999999999994</v>
      </c>
      <c r="M9822" t="s">
        <v>62</v>
      </c>
      <c r="N9822">
        <v>0.27546848381601402</v>
      </c>
      <c r="O9822" t="s">
        <v>11361</v>
      </c>
      <c r="P9822" t="s">
        <v>11354</v>
      </c>
      <c r="R9822" t="s">
        <v>11353</v>
      </c>
      <c r="S9822">
        <f>IF(SalesData[[#This Row],[Return Status]]="Returned",1,0)</f>
        <v>0</v>
      </c>
      <c r="T9822">
        <v>2081.52</v>
      </c>
      <c r="U9822" s="2">
        <f>EOMONTH(SalesData[[#This Row],[Order Date]],0)</f>
        <v>45322</v>
      </c>
      <c r="V9822" s="9" t="str">
        <f>"Q"&amp;INT((MONTH(SalesData[[#This Row],[Order Date]])+2)/3)&amp;"-"&amp;YEAR(SalesData[[#This Row],[Order Date]])</f>
        <v>Q1-2024</v>
      </c>
    </row>
    <row r="9823" spans="1:22" x14ac:dyDescent="0.35">
      <c r="A9823" t="s">
        <v>9964</v>
      </c>
      <c r="B9823" s="1">
        <v>45299</v>
      </c>
      <c r="C9823" t="s">
        <v>144</v>
      </c>
      <c r="D9823" t="s">
        <v>39</v>
      </c>
      <c r="E9823">
        <v>9981494965</v>
      </c>
      <c r="F9823" t="s">
        <v>222</v>
      </c>
      <c r="G9823" t="s">
        <v>164</v>
      </c>
      <c r="H9823" t="s">
        <v>165</v>
      </c>
      <c r="I9823" t="s">
        <v>36</v>
      </c>
      <c r="J9823" t="s">
        <v>19</v>
      </c>
      <c r="K9823">
        <v>1660.74</v>
      </c>
      <c r="L9823">
        <v>330.64</v>
      </c>
      <c r="M9823" t="s">
        <v>19</v>
      </c>
      <c r="N9823">
        <v>0.19909197104904999</v>
      </c>
      <c r="O9823" t="s">
        <v>11351</v>
      </c>
      <c r="P9823" t="s">
        <v>11352</v>
      </c>
      <c r="R9823" t="s">
        <v>11353</v>
      </c>
      <c r="S9823">
        <f>IF(SalesData[[#This Row],[Return Status]]="Returned",1,0)</f>
        <v>0</v>
      </c>
      <c r="U9823" s="2">
        <f>EOMONTH(SalesData[[#This Row],[Order Date]],0)</f>
        <v>45322</v>
      </c>
      <c r="V9823" s="9" t="str">
        <f>"Q"&amp;INT((MONTH(SalesData[[#This Row],[Order Date]])+2)/3)&amp;"-"&amp;YEAR(SalesData[[#This Row],[Order Date]])</f>
        <v>Q1-2024</v>
      </c>
    </row>
    <row r="9824" spans="1:22" x14ac:dyDescent="0.35">
      <c r="A9824" t="s">
        <v>9965</v>
      </c>
      <c r="B9824" s="1">
        <v>45302</v>
      </c>
      <c r="C9824" t="s">
        <v>12</v>
      </c>
      <c r="D9824" t="s">
        <v>145</v>
      </c>
      <c r="E9824">
        <v>6175411549</v>
      </c>
      <c r="F9824" t="s">
        <v>40</v>
      </c>
      <c r="G9824" t="s">
        <v>69</v>
      </c>
      <c r="H9824" t="s">
        <v>41</v>
      </c>
      <c r="I9824" t="s">
        <v>31</v>
      </c>
      <c r="J9824" t="s">
        <v>43</v>
      </c>
      <c r="K9824">
        <v>1864.72</v>
      </c>
      <c r="L9824">
        <v>509.43</v>
      </c>
      <c r="M9824" t="s">
        <v>43</v>
      </c>
      <c r="N9824">
        <v>0.27319383070916797</v>
      </c>
      <c r="O9824" t="s">
        <v>11351</v>
      </c>
      <c r="P9824" t="s">
        <v>11354</v>
      </c>
      <c r="R9824" t="s">
        <v>11353</v>
      </c>
      <c r="S9824">
        <f>IF(SalesData[[#This Row],[Return Status]]="Returned",1,0)</f>
        <v>0</v>
      </c>
      <c r="T9824">
        <v>2081.52</v>
      </c>
      <c r="U9824" s="2">
        <f>EOMONTH(SalesData[[#This Row],[Order Date]],0)</f>
        <v>45322</v>
      </c>
      <c r="V9824" s="9" t="str">
        <f>"Q"&amp;INT((MONTH(SalesData[[#This Row],[Order Date]])+2)/3)&amp;"-"&amp;YEAR(SalesData[[#This Row],[Order Date]])</f>
        <v>Q1-2024</v>
      </c>
    </row>
    <row r="9825" spans="1:22" x14ac:dyDescent="0.35">
      <c r="A9825" t="s">
        <v>9966</v>
      </c>
      <c r="B9825" s="1">
        <v>45313</v>
      </c>
      <c r="C9825" t="s">
        <v>176</v>
      </c>
      <c r="D9825" t="s">
        <v>145</v>
      </c>
      <c r="E9825">
        <v>5716203923</v>
      </c>
      <c r="F9825" t="s">
        <v>147</v>
      </c>
      <c r="G9825" t="s">
        <v>84</v>
      </c>
      <c r="H9825" t="s">
        <v>85</v>
      </c>
      <c r="I9825" t="s">
        <v>31</v>
      </c>
      <c r="J9825" t="s">
        <v>18</v>
      </c>
      <c r="K9825">
        <v>229.36</v>
      </c>
      <c r="L9825">
        <v>64.319999999999993</v>
      </c>
      <c r="M9825" t="s">
        <v>19</v>
      </c>
      <c r="N9825">
        <v>0.28043250784792501</v>
      </c>
      <c r="O9825" t="s">
        <v>11361</v>
      </c>
      <c r="P9825" t="s">
        <v>11354</v>
      </c>
      <c r="R9825" t="s">
        <v>11353</v>
      </c>
      <c r="S9825">
        <f>IF(SalesData[[#This Row],[Return Status]]="Returned",1,0)</f>
        <v>0</v>
      </c>
      <c r="T9825">
        <v>847.14</v>
      </c>
      <c r="U9825" s="2">
        <f>EOMONTH(SalesData[[#This Row],[Order Date]],0)</f>
        <v>45322</v>
      </c>
      <c r="V9825" s="9" t="str">
        <f>"Q"&amp;INT((MONTH(SalesData[[#This Row],[Order Date]])+2)/3)&amp;"-"&amp;YEAR(SalesData[[#This Row],[Order Date]])</f>
        <v>Q1-2024</v>
      </c>
    </row>
    <row r="9826" spans="1:22" x14ac:dyDescent="0.35">
      <c r="A9826" t="s">
        <v>9967</v>
      </c>
      <c r="B9826" s="1">
        <v>45293</v>
      </c>
      <c r="C9826" t="s">
        <v>87</v>
      </c>
      <c r="D9826" t="s">
        <v>72</v>
      </c>
      <c r="E9826">
        <v>3203815272</v>
      </c>
      <c r="F9826" t="s">
        <v>185</v>
      </c>
      <c r="G9826" t="s">
        <v>164</v>
      </c>
      <c r="H9826" t="s">
        <v>11357</v>
      </c>
      <c r="I9826" t="s">
        <v>36</v>
      </c>
      <c r="J9826" t="s">
        <v>61</v>
      </c>
      <c r="K9826">
        <v>3579.04</v>
      </c>
      <c r="L9826">
        <v>228.14</v>
      </c>
      <c r="M9826" t="s">
        <v>62</v>
      </c>
      <c r="N9826">
        <v>6.3743350172113203E-2</v>
      </c>
      <c r="O9826" t="s">
        <v>11351</v>
      </c>
      <c r="P9826" t="s">
        <v>11356</v>
      </c>
      <c r="R9826" t="s">
        <v>11353</v>
      </c>
      <c r="S9826">
        <f>IF(SalesData[[#This Row],[Return Status]]="Returned",1,0)</f>
        <v>0</v>
      </c>
      <c r="U9826" s="2">
        <f>EOMONTH(SalesData[[#This Row],[Order Date]],0)</f>
        <v>45322</v>
      </c>
      <c r="V9826" s="9" t="str">
        <f>"Q"&amp;INT((MONTH(SalesData[[#This Row],[Order Date]])+2)/3)&amp;"-"&amp;YEAR(SalesData[[#This Row],[Order Date]])</f>
        <v>Q1-2024</v>
      </c>
    </row>
    <row r="9827" spans="1:22" x14ac:dyDescent="0.35">
      <c r="A9827" t="s">
        <v>9968</v>
      </c>
      <c r="B9827" s="1">
        <v>45313</v>
      </c>
      <c r="C9827" t="s">
        <v>57</v>
      </c>
      <c r="D9827" t="s">
        <v>145</v>
      </c>
      <c r="E9827">
        <v>1252855060</v>
      </c>
      <c r="F9827" t="s">
        <v>154</v>
      </c>
      <c r="G9827" t="s">
        <v>29</v>
      </c>
      <c r="H9827" t="s">
        <v>30</v>
      </c>
      <c r="I9827" t="s">
        <v>31</v>
      </c>
      <c r="J9827" t="s">
        <v>18</v>
      </c>
      <c r="K9827">
        <v>1490.77</v>
      </c>
      <c r="L9827">
        <v>196.14</v>
      </c>
      <c r="M9827" t="s">
        <v>19</v>
      </c>
      <c r="N9827">
        <v>0.13156959155335801</v>
      </c>
      <c r="O9827" t="s">
        <v>11351</v>
      </c>
      <c r="P9827" t="s">
        <v>11352</v>
      </c>
      <c r="R9827" t="s">
        <v>11353</v>
      </c>
      <c r="S9827">
        <f>IF(SalesData[[#This Row],[Return Status]]="Returned",1,0)</f>
        <v>0</v>
      </c>
      <c r="T9827">
        <v>2788.38</v>
      </c>
      <c r="U9827" s="2">
        <f>EOMONTH(SalesData[[#This Row],[Order Date]],0)</f>
        <v>45322</v>
      </c>
      <c r="V9827" s="9" t="str">
        <f>"Q"&amp;INT((MONTH(SalesData[[#This Row],[Order Date]])+2)/3)&amp;"-"&amp;YEAR(SalesData[[#This Row],[Order Date]])</f>
        <v>Q1-2024</v>
      </c>
    </row>
    <row r="9828" spans="1:22" x14ac:dyDescent="0.35">
      <c r="A9828" t="s">
        <v>9969</v>
      </c>
      <c r="B9828" s="1">
        <v>45312</v>
      </c>
      <c r="C9828" t="s">
        <v>106</v>
      </c>
      <c r="D9828" t="s">
        <v>99</v>
      </c>
      <c r="E9828">
        <v>7378101123</v>
      </c>
      <c r="F9828" t="s">
        <v>170</v>
      </c>
      <c r="G9828" t="s">
        <v>69</v>
      </c>
      <c r="H9828" t="s">
        <v>41</v>
      </c>
      <c r="I9828" t="s">
        <v>31</v>
      </c>
      <c r="J9828" t="s">
        <v>42</v>
      </c>
      <c r="K9828">
        <v>861.64</v>
      </c>
      <c r="L9828">
        <v>150.52000000000001</v>
      </c>
      <c r="M9828" t="s">
        <v>43</v>
      </c>
      <c r="N9828">
        <v>0.17469012580660101</v>
      </c>
      <c r="O9828" t="s">
        <v>11355</v>
      </c>
      <c r="P9828" t="s">
        <v>11352</v>
      </c>
      <c r="R9828" t="s">
        <v>11353</v>
      </c>
      <c r="S9828">
        <f>IF(SalesData[[#This Row],[Return Status]]="Returned",1,0)</f>
        <v>0</v>
      </c>
      <c r="T9828">
        <v>2081.52</v>
      </c>
      <c r="U9828" s="2">
        <f>EOMONTH(SalesData[[#This Row],[Order Date]],0)</f>
        <v>45322</v>
      </c>
      <c r="V9828" s="9" t="str">
        <f>"Q"&amp;INT((MONTH(SalesData[[#This Row],[Order Date]])+2)/3)&amp;"-"&amp;YEAR(SalesData[[#This Row],[Order Date]])</f>
        <v>Q1-2024</v>
      </c>
    </row>
    <row r="9829" spans="1:22" x14ac:dyDescent="0.35">
      <c r="A9829" t="s">
        <v>9970</v>
      </c>
      <c r="B9829" s="1">
        <v>45294</v>
      </c>
      <c r="C9829" t="s">
        <v>149</v>
      </c>
      <c r="D9829" t="s">
        <v>46</v>
      </c>
      <c r="E9829">
        <v>9181080733</v>
      </c>
      <c r="F9829" t="s">
        <v>292</v>
      </c>
      <c r="G9829" t="s">
        <v>69</v>
      </c>
      <c r="H9829" t="s">
        <v>41</v>
      </c>
      <c r="I9829" t="s">
        <v>31</v>
      </c>
      <c r="J9829" t="s">
        <v>61</v>
      </c>
      <c r="K9829">
        <v>1344.49</v>
      </c>
      <c r="L9829">
        <v>279.91000000000003</v>
      </c>
      <c r="M9829" t="s">
        <v>62</v>
      </c>
      <c r="N9829">
        <v>0.208190466273457</v>
      </c>
      <c r="O9829" t="s">
        <v>11351</v>
      </c>
      <c r="P9829" t="s">
        <v>11354</v>
      </c>
      <c r="R9829" t="s">
        <v>11353</v>
      </c>
      <c r="S9829">
        <f>IF(SalesData[[#This Row],[Return Status]]="Returned",1,0)</f>
        <v>0</v>
      </c>
      <c r="T9829">
        <v>2081.52</v>
      </c>
      <c r="U9829" s="2">
        <f>EOMONTH(SalesData[[#This Row],[Order Date]],0)</f>
        <v>45322</v>
      </c>
      <c r="V9829" s="9" t="str">
        <f>"Q"&amp;INT((MONTH(SalesData[[#This Row],[Order Date]])+2)/3)&amp;"-"&amp;YEAR(SalesData[[#This Row],[Order Date]])</f>
        <v>Q1-2024</v>
      </c>
    </row>
    <row r="9830" spans="1:22" x14ac:dyDescent="0.35">
      <c r="A9830" t="s">
        <v>9971</v>
      </c>
      <c r="B9830" s="1">
        <v>45308</v>
      </c>
      <c r="C9830" t="s">
        <v>49</v>
      </c>
      <c r="D9830" t="s">
        <v>13</v>
      </c>
      <c r="E9830">
        <v>1879795739</v>
      </c>
      <c r="F9830" t="s">
        <v>64</v>
      </c>
      <c r="G9830" t="s">
        <v>15</v>
      </c>
      <c r="H9830" t="s">
        <v>16</v>
      </c>
      <c r="I9830" t="s">
        <v>17</v>
      </c>
      <c r="J9830" t="s">
        <v>43</v>
      </c>
      <c r="K9830">
        <v>4446.41</v>
      </c>
      <c r="L9830">
        <v>781.36</v>
      </c>
      <c r="M9830" t="s">
        <v>43</v>
      </c>
      <c r="N9830">
        <v>0.17572828416632699</v>
      </c>
      <c r="O9830" t="s">
        <v>11351</v>
      </c>
      <c r="P9830" t="s">
        <v>11352</v>
      </c>
      <c r="R9830" t="s">
        <v>11353</v>
      </c>
      <c r="S9830">
        <f>IF(SalesData[[#This Row],[Return Status]]="Returned",1,0)</f>
        <v>0</v>
      </c>
      <c r="T9830">
        <v>2085.91</v>
      </c>
      <c r="U9830" s="2">
        <f>EOMONTH(SalesData[[#This Row],[Order Date]],0)</f>
        <v>45322</v>
      </c>
      <c r="V9830" s="9" t="str">
        <f>"Q"&amp;INT((MONTH(SalesData[[#This Row],[Order Date]])+2)/3)&amp;"-"&amp;YEAR(SalesData[[#This Row],[Order Date]])</f>
        <v>Q1-2024</v>
      </c>
    </row>
    <row r="9831" spans="1:22" x14ac:dyDescent="0.35">
      <c r="A9831" t="s">
        <v>9972</v>
      </c>
      <c r="B9831" s="1">
        <v>45292</v>
      </c>
      <c r="C9831" t="s">
        <v>67</v>
      </c>
      <c r="D9831" t="s">
        <v>13</v>
      </c>
      <c r="E9831">
        <v>4770493356</v>
      </c>
      <c r="F9831" t="s">
        <v>222</v>
      </c>
      <c r="G9831" t="s">
        <v>164</v>
      </c>
      <c r="H9831" t="s">
        <v>165</v>
      </c>
      <c r="I9831" t="s">
        <v>36</v>
      </c>
      <c r="J9831" t="s">
        <v>18</v>
      </c>
      <c r="K9831">
        <v>3870.15</v>
      </c>
      <c r="L9831">
        <v>933.46</v>
      </c>
      <c r="M9831" t="s">
        <v>19</v>
      </c>
      <c r="N9831">
        <v>0.24119478573181899</v>
      </c>
      <c r="O9831" t="s">
        <v>11351</v>
      </c>
      <c r="P9831" t="s">
        <v>11354</v>
      </c>
      <c r="R9831" t="s">
        <v>11353</v>
      </c>
      <c r="S9831">
        <f>IF(SalesData[[#This Row],[Return Status]]="Returned",1,0)</f>
        <v>0</v>
      </c>
      <c r="U9831" s="2">
        <f>EOMONTH(SalesData[[#This Row],[Order Date]],0)</f>
        <v>45322</v>
      </c>
      <c r="V9831" s="9" t="str">
        <f>"Q"&amp;INT((MONTH(SalesData[[#This Row],[Order Date]])+2)/3)&amp;"-"&amp;YEAR(SalesData[[#This Row],[Order Date]])</f>
        <v>Q1-2024</v>
      </c>
    </row>
    <row r="9832" spans="1:22" x14ac:dyDescent="0.35">
      <c r="A9832" t="s">
        <v>9973</v>
      </c>
      <c r="B9832" s="1">
        <v>45300</v>
      </c>
      <c r="C9832" t="s">
        <v>111</v>
      </c>
      <c r="D9832" t="s">
        <v>72</v>
      </c>
      <c r="E9832">
        <v>4150337871</v>
      </c>
      <c r="F9832" t="s">
        <v>28</v>
      </c>
      <c r="G9832" t="s">
        <v>29</v>
      </c>
      <c r="H9832" t="s">
        <v>30</v>
      </c>
      <c r="I9832" t="s">
        <v>31</v>
      </c>
      <c r="J9832" t="s">
        <v>19</v>
      </c>
      <c r="K9832">
        <v>4361.17</v>
      </c>
      <c r="L9832">
        <v>455.13</v>
      </c>
      <c r="M9832" t="s">
        <v>19</v>
      </c>
      <c r="N9832">
        <v>0.104359609921191</v>
      </c>
      <c r="O9832" t="s">
        <v>11351</v>
      </c>
      <c r="P9832" t="s">
        <v>11352</v>
      </c>
      <c r="Q9832" t="s">
        <v>11363</v>
      </c>
      <c r="R9832" t="s">
        <v>11360</v>
      </c>
      <c r="S9832">
        <f>IF(SalesData[[#This Row],[Return Status]]="Returned",1,0)</f>
        <v>1</v>
      </c>
      <c r="T9832">
        <v>2788.38</v>
      </c>
      <c r="U9832" s="2">
        <f>EOMONTH(SalesData[[#This Row],[Order Date]],0)</f>
        <v>45322</v>
      </c>
      <c r="V9832" s="9" t="str">
        <f>"Q"&amp;INT((MONTH(SalesData[[#This Row],[Order Date]])+2)/3)&amp;"-"&amp;YEAR(SalesData[[#This Row],[Order Date]])</f>
        <v>Q1-2024</v>
      </c>
    </row>
    <row r="9833" spans="1:22" x14ac:dyDescent="0.35">
      <c r="A9833" t="s">
        <v>9974</v>
      </c>
      <c r="B9833" s="1">
        <v>45305</v>
      </c>
      <c r="C9833" t="s">
        <v>26</v>
      </c>
      <c r="D9833" t="s">
        <v>72</v>
      </c>
      <c r="E9833">
        <v>5242450405</v>
      </c>
      <c r="F9833" t="s">
        <v>88</v>
      </c>
      <c r="G9833" t="s">
        <v>89</v>
      </c>
      <c r="H9833" t="s">
        <v>90</v>
      </c>
      <c r="I9833" t="s">
        <v>31</v>
      </c>
      <c r="J9833" t="s">
        <v>65</v>
      </c>
      <c r="K9833">
        <v>906.34</v>
      </c>
      <c r="L9833">
        <v>266.31</v>
      </c>
      <c r="M9833" t="s">
        <v>65</v>
      </c>
      <c r="N9833">
        <v>0.29383012997329899</v>
      </c>
      <c r="O9833" t="s">
        <v>11355</v>
      </c>
      <c r="P9833" t="s">
        <v>11354</v>
      </c>
      <c r="R9833" t="s">
        <v>11353</v>
      </c>
      <c r="S9833">
        <f>IF(SalesData[[#This Row],[Return Status]]="Returned",1,0)</f>
        <v>0</v>
      </c>
      <c r="T9833">
        <v>207.68</v>
      </c>
      <c r="U9833" s="2">
        <f>EOMONTH(SalesData[[#This Row],[Order Date]],0)</f>
        <v>45322</v>
      </c>
      <c r="V9833" s="9" t="str">
        <f>"Q"&amp;INT((MONTH(SalesData[[#This Row],[Order Date]])+2)/3)&amp;"-"&amp;YEAR(SalesData[[#This Row],[Order Date]])</f>
        <v>Q1-2024</v>
      </c>
    </row>
    <row r="9834" spans="1:22" x14ac:dyDescent="0.35">
      <c r="A9834" t="s">
        <v>9975</v>
      </c>
      <c r="B9834" s="1">
        <v>45294</v>
      </c>
      <c r="C9834" t="s">
        <v>139</v>
      </c>
      <c r="D9834" t="s">
        <v>27</v>
      </c>
      <c r="E9834">
        <v>1804832296</v>
      </c>
      <c r="F9834" t="s">
        <v>222</v>
      </c>
      <c r="G9834" t="s">
        <v>164</v>
      </c>
      <c r="H9834" t="s">
        <v>165</v>
      </c>
      <c r="I9834" t="s">
        <v>36</v>
      </c>
      <c r="J9834" t="s">
        <v>19</v>
      </c>
      <c r="K9834">
        <v>4525.59</v>
      </c>
      <c r="L9834">
        <v>413.79</v>
      </c>
      <c r="M9834" t="s">
        <v>19</v>
      </c>
      <c r="N9834">
        <v>9.1433382166745097E-2</v>
      </c>
      <c r="O9834" t="s">
        <v>11351</v>
      </c>
      <c r="P9834" t="s">
        <v>11356</v>
      </c>
      <c r="R9834" t="s">
        <v>11353</v>
      </c>
      <c r="S9834">
        <f>IF(SalesData[[#This Row],[Return Status]]="Returned",1,0)</f>
        <v>0</v>
      </c>
      <c r="U9834" s="2">
        <f>EOMONTH(SalesData[[#This Row],[Order Date]],0)</f>
        <v>45322</v>
      </c>
      <c r="V9834" s="9" t="str">
        <f>"Q"&amp;INT((MONTH(SalesData[[#This Row],[Order Date]])+2)/3)&amp;"-"&amp;YEAR(SalesData[[#This Row],[Order Date]])</f>
        <v>Q1-2024</v>
      </c>
    </row>
    <row r="9835" spans="1:22" x14ac:dyDescent="0.35">
      <c r="A9835" t="s">
        <v>9976</v>
      </c>
      <c r="B9835" s="1">
        <v>45315</v>
      </c>
      <c r="C9835" t="s">
        <v>52</v>
      </c>
      <c r="D9835" t="s">
        <v>145</v>
      </c>
      <c r="E9835">
        <v>6458014986</v>
      </c>
      <c r="F9835" t="s">
        <v>107</v>
      </c>
      <c r="G9835" t="s">
        <v>15</v>
      </c>
      <c r="H9835" t="s">
        <v>11357</v>
      </c>
      <c r="I9835" t="s">
        <v>17</v>
      </c>
      <c r="J9835" t="s">
        <v>19</v>
      </c>
      <c r="K9835">
        <v>4379.8500000000004</v>
      </c>
      <c r="L9835">
        <v>654.05999999999995</v>
      </c>
      <c r="M9835" t="s">
        <v>19</v>
      </c>
      <c r="N9835">
        <v>0.14933388129730499</v>
      </c>
      <c r="O9835" t="s">
        <v>11351</v>
      </c>
      <c r="P9835" t="s">
        <v>11352</v>
      </c>
      <c r="R9835" t="s">
        <v>11353</v>
      </c>
      <c r="S9835">
        <f>IF(SalesData[[#This Row],[Return Status]]="Returned",1,0)</f>
        <v>0</v>
      </c>
      <c r="T9835">
        <v>2085.91</v>
      </c>
      <c r="U9835" s="2">
        <f>EOMONTH(SalesData[[#This Row],[Order Date]],0)</f>
        <v>45322</v>
      </c>
      <c r="V9835" s="9" t="str">
        <f>"Q"&amp;INT((MONTH(SalesData[[#This Row],[Order Date]])+2)/3)&amp;"-"&amp;YEAR(SalesData[[#This Row],[Order Date]])</f>
        <v>Q1-2024</v>
      </c>
    </row>
    <row r="9836" spans="1:22" x14ac:dyDescent="0.35">
      <c r="A9836" t="s">
        <v>9977</v>
      </c>
      <c r="B9836" s="1">
        <v>45308</v>
      </c>
      <c r="C9836" t="s">
        <v>106</v>
      </c>
      <c r="D9836" t="s">
        <v>46</v>
      </c>
      <c r="E9836">
        <v>9258743486</v>
      </c>
      <c r="F9836" t="s">
        <v>14</v>
      </c>
      <c r="G9836" t="s">
        <v>15</v>
      </c>
      <c r="H9836" t="s">
        <v>16</v>
      </c>
      <c r="I9836" t="s">
        <v>17</v>
      </c>
      <c r="J9836" t="s">
        <v>19</v>
      </c>
      <c r="K9836">
        <v>2903.47</v>
      </c>
      <c r="L9836">
        <v>388.9</v>
      </c>
      <c r="M9836" t="s">
        <v>19</v>
      </c>
      <c r="N9836">
        <v>0.133943178334889</v>
      </c>
      <c r="O9836" t="s">
        <v>11351</v>
      </c>
      <c r="P9836" t="s">
        <v>11352</v>
      </c>
      <c r="R9836" t="s">
        <v>11353</v>
      </c>
      <c r="S9836">
        <f>IF(SalesData[[#This Row],[Return Status]]="Returned",1,0)</f>
        <v>0</v>
      </c>
      <c r="T9836">
        <v>2085.91</v>
      </c>
      <c r="U9836" s="2">
        <f>EOMONTH(SalesData[[#This Row],[Order Date]],0)</f>
        <v>45322</v>
      </c>
      <c r="V9836" s="9" t="str">
        <f>"Q"&amp;INT((MONTH(SalesData[[#This Row],[Order Date]])+2)/3)&amp;"-"&amp;YEAR(SalesData[[#This Row],[Order Date]])</f>
        <v>Q1-2024</v>
      </c>
    </row>
    <row r="9837" spans="1:22" x14ac:dyDescent="0.35">
      <c r="A9837" t="s">
        <v>9978</v>
      </c>
      <c r="B9837" s="1">
        <v>45312</v>
      </c>
      <c r="C9837" t="s">
        <v>97</v>
      </c>
      <c r="D9837" t="s">
        <v>80</v>
      </c>
      <c r="E9837">
        <v>7583328702</v>
      </c>
      <c r="F9837" t="s">
        <v>40</v>
      </c>
      <c r="G9837" t="s">
        <v>69</v>
      </c>
      <c r="H9837" t="s">
        <v>41</v>
      </c>
      <c r="I9837" t="s">
        <v>31</v>
      </c>
      <c r="J9837" t="s">
        <v>19</v>
      </c>
      <c r="K9837">
        <v>3039.76</v>
      </c>
      <c r="L9837">
        <v>903.62</v>
      </c>
      <c r="M9837" t="s">
        <v>19</v>
      </c>
      <c r="N9837">
        <v>0.297266889491276</v>
      </c>
      <c r="O9837" t="s">
        <v>11351</v>
      </c>
      <c r="P9837" t="s">
        <v>11354</v>
      </c>
      <c r="R9837" t="s">
        <v>11353</v>
      </c>
      <c r="S9837">
        <f>IF(SalesData[[#This Row],[Return Status]]="Returned",1,0)</f>
        <v>0</v>
      </c>
      <c r="T9837">
        <v>2081.52</v>
      </c>
      <c r="U9837" s="2">
        <f>EOMONTH(SalesData[[#This Row],[Order Date]],0)</f>
        <v>45322</v>
      </c>
      <c r="V9837" s="9" t="str">
        <f>"Q"&amp;INT((MONTH(SalesData[[#This Row],[Order Date]])+2)/3)&amp;"-"&amp;YEAR(SalesData[[#This Row],[Order Date]])</f>
        <v>Q1-2024</v>
      </c>
    </row>
    <row r="9838" spans="1:22" x14ac:dyDescent="0.35">
      <c r="A9838" t="s">
        <v>9979</v>
      </c>
      <c r="B9838" s="1">
        <v>45293</v>
      </c>
      <c r="C9838" t="s">
        <v>144</v>
      </c>
      <c r="D9838" t="s">
        <v>39</v>
      </c>
      <c r="E9838">
        <v>7375229998</v>
      </c>
      <c r="F9838" t="s">
        <v>100</v>
      </c>
      <c r="G9838" t="s">
        <v>34</v>
      </c>
      <c r="H9838" t="s">
        <v>11357</v>
      </c>
      <c r="I9838" t="s">
        <v>36</v>
      </c>
      <c r="J9838" t="s">
        <v>19</v>
      </c>
      <c r="K9838">
        <v>3840.2</v>
      </c>
      <c r="L9838">
        <v>181</v>
      </c>
      <c r="M9838" t="s">
        <v>19</v>
      </c>
      <c r="N9838">
        <v>4.7132961824904999E-2</v>
      </c>
      <c r="O9838" t="s">
        <v>11351</v>
      </c>
      <c r="P9838" t="s">
        <v>11356</v>
      </c>
      <c r="Q9838" t="s">
        <v>11359</v>
      </c>
      <c r="R9838" t="s">
        <v>11360</v>
      </c>
      <c r="S9838">
        <f>IF(SalesData[[#This Row],[Return Status]]="Returned",1,0)</f>
        <v>1</v>
      </c>
      <c r="U9838" s="2">
        <f>EOMONTH(SalesData[[#This Row],[Order Date]],0)</f>
        <v>45322</v>
      </c>
      <c r="V9838" s="9" t="str">
        <f>"Q"&amp;INT((MONTH(SalesData[[#This Row],[Order Date]])+2)/3)&amp;"-"&amp;YEAR(SalesData[[#This Row],[Order Date]])</f>
        <v>Q1-2024</v>
      </c>
    </row>
    <row r="9839" spans="1:22" x14ac:dyDescent="0.35">
      <c r="A9839" t="s">
        <v>9980</v>
      </c>
      <c r="B9839" s="1">
        <v>45299</v>
      </c>
      <c r="C9839" t="s">
        <v>144</v>
      </c>
      <c r="D9839" t="s">
        <v>39</v>
      </c>
      <c r="E9839">
        <v>1511655890</v>
      </c>
      <c r="F9839" t="s">
        <v>292</v>
      </c>
      <c r="G9839" t="s">
        <v>69</v>
      </c>
      <c r="H9839" t="s">
        <v>41</v>
      </c>
      <c r="I9839" t="s">
        <v>31</v>
      </c>
      <c r="J9839" t="s">
        <v>61</v>
      </c>
      <c r="K9839">
        <v>3951.11</v>
      </c>
      <c r="L9839">
        <v>423.26</v>
      </c>
      <c r="M9839" t="s">
        <v>62</v>
      </c>
      <c r="N9839">
        <v>0.107124327087831</v>
      </c>
      <c r="O9839" t="s">
        <v>11351</v>
      </c>
      <c r="P9839" t="s">
        <v>11352</v>
      </c>
      <c r="R9839" t="s">
        <v>11353</v>
      </c>
      <c r="S9839">
        <f>IF(SalesData[[#This Row],[Return Status]]="Returned",1,0)</f>
        <v>0</v>
      </c>
      <c r="T9839">
        <v>2081.52</v>
      </c>
      <c r="U9839" s="2">
        <f>EOMONTH(SalesData[[#This Row],[Order Date]],0)</f>
        <v>45322</v>
      </c>
      <c r="V9839" s="9" t="str">
        <f>"Q"&amp;INT((MONTH(SalesData[[#This Row],[Order Date]])+2)/3)&amp;"-"&amp;YEAR(SalesData[[#This Row],[Order Date]])</f>
        <v>Q1-2024</v>
      </c>
    </row>
    <row r="9840" spans="1:22" x14ac:dyDescent="0.35">
      <c r="A9840" t="s">
        <v>9981</v>
      </c>
      <c r="B9840" s="1">
        <v>45301</v>
      </c>
      <c r="C9840" t="s">
        <v>49</v>
      </c>
      <c r="D9840" t="s">
        <v>13</v>
      </c>
      <c r="E9840">
        <v>7464183665</v>
      </c>
      <c r="F9840" t="s">
        <v>140</v>
      </c>
      <c r="G9840" t="s">
        <v>141</v>
      </c>
      <c r="H9840" t="s">
        <v>121</v>
      </c>
      <c r="I9840" t="s">
        <v>17</v>
      </c>
      <c r="J9840" t="s">
        <v>62</v>
      </c>
      <c r="K9840">
        <v>309.32</v>
      </c>
      <c r="L9840">
        <v>44.54</v>
      </c>
      <c r="M9840" t="s">
        <v>62</v>
      </c>
      <c r="N9840">
        <v>0.143993275572223</v>
      </c>
      <c r="O9840" t="s">
        <v>11361</v>
      </c>
      <c r="P9840" t="s">
        <v>11352</v>
      </c>
      <c r="R9840" t="s">
        <v>11353</v>
      </c>
      <c r="S9840">
        <f>IF(SalesData[[#This Row],[Return Status]]="Returned",1,0)</f>
        <v>0</v>
      </c>
      <c r="T9840">
        <v>2793.38</v>
      </c>
      <c r="U9840" s="2">
        <f>EOMONTH(SalesData[[#This Row],[Order Date]],0)</f>
        <v>45322</v>
      </c>
      <c r="V9840" s="9" t="str">
        <f>"Q"&amp;INT((MONTH(SalesData[[#This Row],[Order Date]])+2)/3)&amp;"-"&amp;YEAR(SalesData[[#This Row],[Order Date]])</f>
        <v>Q1-2024</v>
      </c>
    </row>
    <row r="9841" spans="1:22" x14ac:dyDescent="0.35">
      <c r="A9841" t="s">
        <v>9982</v>
      </c>
      <c r="B9841" s="1">
        <v>45292</v>
      </c>
      <c r="C9841" t="s">
        <v>184</v>
      </c>
      <c r="D9841" t="s">
        <v>13</v>
      </c>
      <c r="E9841">
        <v>8358838402</v>
      </c>
      <c r="F9841" t="s">
        <v>103</v>
      </c>
      <c r="G9841" t="s">
        <v>23</v>
      </c>
      <c r="H9841" t="s">
        <v>11357</v>
      </c>
      <c r="I9841" t="s">
        <v>17</v>
      </c>
      <c r="J9841" t="s">
        <v>62</v>
      </c>
      <c r="K9841">
        <v>2440.35</v>
      </c>
      <c r="L9841">
        <v>679.71</v>
      </c>
      <c r="M9841" t="s">
        <v>62</v>
      </c>
      <c r="N9841">
        <v>0.27852971909766999</v>
      </c>
      <c r="O9841" t="s">
        <v>11351</v>
      </c>
      <c r="P9841" t="s">
        <v>11354</v>
      </c>
      <c r="R9841" t="s">
        <v>11353</v>
      </c>
      <c r="S9841">
        <f>IF(SalesData[[#This Row],[Return Status]]="Returned",1,0)</f>
        <v>0</v>
      </c>
      <c r="T9841">
        <v>2821.33</v>
      </c>
      <c r="U9841" s="2">
        <f>EOMONTH(SalesData[[#This Row],[Order Date]],0)</f>
        <v>45322</v>
      </c>
      <c r="V9841" s="9" t="str">
        <f>"Q"&amp;INT((MONTH(SalesData[[#This Row],[Order Date]])+2)/3)&amp;"-"&amp;YEAR(SalesData[[#This Row],[Order Date]])</f>
        <v>Q1-2024</v>
      </c>
    </row>
    <row r="9842" spans="1:22" x14ac:dyDescent="0.35">
      <c r="A9842" t="s">
        <v>9983</v>
      </c>
      <c r="B9842" s="1">
        <v>45299</v>
      </c>
      <c r="C9842" t="s">
        <v>49</v>
      </c>
      <c r="D9842" t="s">
        <v>13</v>
      </c>
      <c r="E9842">
        <v>2290451072</v>
      </c>
      <c r="F9842" t="s">
        <v>50</v>
      </c>
      <c r="G9842" t="s">
        <v>11382</v>
      </c>
      <c r="H9842" t="s">
        <v>35</v>
      </c>
      <c r="I9842" t="s">
        <v>36</v>
      </c>
      <c r="J9842" t="s">
        <v>43</v>
      </c>
      <c r="K9842">
        <v>3256.69</v>
      </c>
      <c r="L9842">
        <v>920.56</v>
      </c>
      <c r="M9842" t="s">
        <v>43</v>
      </c>
      <c r="N9842">
        <v>0.28266737085814098</v>
      </c>
      <c r="O9842" t="s">
        <v>11351</v>
      </c>
      <c r="P9842" t="s">
        <v>11354</v>
      </c>
      <c r="R9842" t="s">
        <v>11353</v>
      </c>
      <c r="S9842">
        <f>IF(SalesData[[#This Row],[Return Status]]="Returned",1,0)</f>
        <v>0</v>
      </c>
      <c r="U9842" s="2">
        <f>EOMONTH(SalesData[[#This Row],[Order Date]],0)</f>
        <v>45322</v>
      </c>
      <c r="V9842" s="9" t="str">
        <f>"Q"&amp;INT((MONTH(SalesData[[#This Row],[Order Date]])+2)/3)&amp;"-"&amp;YEAR(SalesData[[#This Row],[Order Date]])</f>
        <v>Q1-2024</v>
      </c>
    </row>
    <row r="9843" spans="1:22" x14ac:dyDescent="0.35">
      <c r="A9843" t="s">
        <v>9984</v>
      </c>
      <c r="B9843" s="1">
        <v>45299</v>
      </c>
      <c r="C9843" t="s">
        <v>97</v>
      </c>
      <c r="D9843" t="s">
        <v>13</v>
      </c>
      <c r="E9843">
        <v>2712978548</v>
      </c>
      <c r="F9843" t="s">
        <v>73</v>
      </c>
      <c r="G9843" t="s">
        <v>74</v>
      </c>
      <c r="H9843" t="s">
        <v>75</v>
      </c>
      <c r="I9843" t="s">
        <v>36</v>
      </c>
      <c r="J9843" t="s">
        <v>18</v>
      </c>
      <c r="K9843">
        <v>4152.1099999999997</v>
      </c>
      <c r="L9843">
        <v>870.17</v>
      </c>
      <c r="M9843" t="s">
        <v>19</v>
      </c>
      <c r="N9843">
        <v>0.209572964107406</v>
      </c>
      <c r="O9843" t="s">
        <v>11351</v>
      </c>
      <c r="P9843" t="s">
        <v>11354</v>
      </c>
      <c r="R9843" t="s">
        <v>11353</v>
      </c>
      <c r="S9843">
        <f>IF(SalesData[[#This Row],[Return Status]]="Returned",1,0)</f>
        <v>0</v>
      </c>
      <c r="T9843">
        <v>2420.2800000000002</v>
      </c>
      <c r="U9843" s="2">
        <f>EOMONTH(SalesData[[#This Row],[Order Date]],0)</f>
        <v>45322</v>
      </c>
      <c r="V9843" s="9" t="str">
        <f>"Q"&amp;INT((MONTH(SalesData[[#This Row],[Order Date]])+2)/3)&amp;"-"&amp;YEAR(SalesData[[#This Row],[Order Date]])</f>
        <v>Q1-2024</v>
      </c>
    </row>
    <row r="9844" spans="1:22" x14ac:dyDescent="0.35">
      <c r="A9844" t="s">
        <v>9985</v>
      </c>
      <c r="B9844" s="1">
        <v>45317</v>
      </c>
      <c r="C9844" t="s">
        <v>67</v>
      </c>
      <c r="D9844" t="s">
        <v>46</v>
      </c>
      <c r="E9844">
        <v>2580451005</v>
      </c>
      <c r="F9844" t="s">
        <v>137</v>
      </c>
      <c r="G9844" t="s">
        <v>11382</v>
      </c>
      <c r="H9844" t="s">
        <v>35</v>
      </c>
      <c r="I9844" t="s">
        <v>36</v>
      </c>
      <c r="J9844" t="s">
        <v>18</v>
      </c>
      <c r="K9844">
        <v>2041.31</v>
      </c>
      <c r="L9844">
        <v>142.41</v>
      </c>
      <c r="M9844" t="s">
        <v>19</v>
      </c>
      <c r="N9844">
        <v>6.97640240825744E-2</v>
      </c>
      <c r="O9844" t="s">
        <v>11351</v>
      </c>
      <c r="P9844" t="s">
        <v>11356</v>
      </c>
      <c r="Q9844" t="s">
        <v>11365</v>
      </c>
      <c r="R9844" t="s">
        <v>11360</v>
      </c>
      <c r="S9844">
        <f>IF(SalesData[[#This Row],[Return Status]]="Returned",1,0)</f>
        <v>1</v>
      </c>
      <c r="U9844" s="2">
        <f>EOMONTH(SalesData[[#This Row],[Order Date]],0)</f>
        <v>45322</v>
      </c>
      <c r="V9844" s="9" t="str">
        <f>"Q"&amp;INT((MONTH(SalesData[[#This Row],[Order Date]])+2)/3)&amp;"-"&amp;YEAR(SalesData[[#This Row],[Order Date]])</f>
        <v>Q1-2024</v>
      </c>
    </row>
    <row r="9845" spans="1:22" x14ac:dyDescent="0.35">
      <c r="A9845" t="s">
        <v>9986</v>
      </c>
      <c r="B9845" s="1">
        <v>45301</v>
      </c>
      <c r="C9845" t="s">
        <v>124</v>
      </c>
      <c r="D9845" t="s">
        <v>72</v>
      </c>
      <c r="E9845">
        <v>9649912054</v>
      </c>
      <c r="F9845" t="s">
        <v>58</v>
      </c>
      <c r="G9845" t="s">
        <v>59</v>
      </c>
      <c r="H9845" t="s">
        <v>60</v>
      </c>
      <c r="I9845" t="s">
        <v>31</v>
      </c>
      <c r="J9845" t="s">
        <v>18</v>
      </c>
      <c r="K9845">
        <v>2568.19</v>
      </c>
      <c r="L9845">
        <v>480.74</v>
      </c>
      <c r="M9845" t="s">
        <v>19</v>
      </c>
      <c r="N9845">
        <v>0.18719020010201701</v>
      </c>
      <c r="O9845" t="s">
        <v>11351</v>
      </c>
      <c r="P9845" t="s">
        <v>11352</v>
      </c>
      <c r="Q9845" t="s">
        <v>11365</v>
      </c>
      <c r="R9845" t="s">
        <v>11360</v>
      </c>
      <c r="S9845">
        <f>IF(SalesData[[#This Row],[Return Status]]="Returned",1,0)</f>
        <v>1</v>
      </c>
      <c r="T9845">
        <v>2183.56</v>
      </c>
      <c r="U9845" s="2">
        <f>EOMONTH(SalesData[[#This Row],[Order Date]],0)</f>
        <v>45322</v>
      </c>
      <c r="V9845" s="9" t="str">
        <f>"Q"&amp;INT((MONTH(SalesData[[#This Row],[Order Date]])+2)/3)&amp;"-"&amp;YEAR(SalesData[[#This Row],[Order Date]])</f>
        <v>Q1-2024</v>
      </c>
    </row>
    <row r="9846" spans="1:22" x14ac:dyDescent="0.35">
      <c r="A9846" t="s">
        <v>9987</v>
      </c>
      <c r="B9846" s="1">
        <v>45310</v>
      </c>
      <c r="C9846" t="s">
        <v>52</v>
      </c>
      <c r="D9846" t="s">
        <v>80</v>
      </c>
      <c r="E9846">
        <v>2778716628</v>
      </c>
      <c r="F9846" t="s">
        <v>170</v>
      </c>
      <c r="G9846" t="s">
        <v>69</v>
      </c>
      <c r="H9846" t="s">
        <v>41</v>
      </c>
      <c r="I9846" t="s">
        <v>31</v>
      </c>
      <c r="J9846" t="s">
        <v>19</v>
      </c>
      <c r="K9846">
        <v>4151.03</v>
      </c>
      <c r="L9846">
        <v>401.03</v>
      </c>
      <c r="M9846" t="s">
        <v>19</v>
      </c>
      <c r="N9846">
        <v>9.6609757096431506E-2</v>
      </c>
      <c r="O9846" t="s">
        <v>11351</v>
      </c>
      <c r="P9846" t="s">
        <v>11356</v>
      </c>
      <c r="R9846" t="s">
        <v>11353</v>
      </c>
      <c r="S9846">
        <f>IF(SalesData[[#This Row],[Return Status]]="Returned",1,0)</f>
        <v>0</v>
      </c>
      <c r="T9846">
        <v>2081.52</v>
      </c>
      <c r="U9846" s="2">
        <f>EOMONTH(SalesData[[#This Row],[Order Date]],0)</f>
        <v>45322</v>
      </c>
      <c r="V9846" s="9" t="str">
        <f>"Q"&amp;INT((MONTH(SalesData[[#This Row],[Order Date]])+2)/3)&amp;"-"&amp;YEAR(SalesData[[#This Row],[Order Date]])</f>
        <v>Q1-2024</v>
      </c>
    </row>
    <row r="9847" spans="1:22" x14ac:dyDescent="0.35">
      <c r="A9847" t="s">
        <v>9988</v>
      </c>
      <c r="B9847" s="1">
        <v>45299</v>
      </c>
      <c r="C9847" t="s">
        <v>144</v>
      </c>
      <c r="D9847" t="s">
        <v>145</v>
      </c>
      <c r="E9847">
        <v>1288512808</v>
      </c>
      <c r="F9847" t="s">
        <v>81</v>
      </c>
      <c r="G9847" t="s">
        <v>74</v>
      </c>
      <c r="H9847" t="s">
        <v>75</v>
      </c>
      <c r="I9847" t="s">
        <v>36</v>
      </c>
      <c r="J9847" t="s">
        <v>19</v>
      </c>
      <c r="K9847">
        <v>4526.46</v>
      </c>
      <c r="L9847">
        <v>656.92</v>
      </c>
      <c r="M9847" t="s">
        <v>19</v>
      </c>
      <c r="N9847">
        <v>0.145128864498968</v>
      </c>
      <c r="O9847" t="s">
        <v>11351</v>
      </c>
      <c r="P9847" t="s">
        <v>11352</v>
      </c>
      <c r="R9847" t="s">
        <v>11353</v>
      </c>
      <c r="S9847">
        <f>IF(SalesData[[#This Row],[Return Status]]="Returned",1,0)</f>
        <v>0</v>
      </c>
      <c r="T9847">
        <v>2420.2800000000002</v>
      </c>
      <c r="U9847" s="2">
        <f>EOMONTH(SalesData[[#This Row],[Order Date]],0)</f>
        <v>45322</v>
      </c>
      <c r="V9847" s="9" t="str">
        <f>"Q"&amp;INT((MONTH(SalesData[[#This Row],[Order Date]])+2)/3)&amp;"-"&amp;YEAR(SalesData[[#This Row],[Order Date]])</f>
        <v>Q1-2024</v>
      </c>
    </row>
    <row r="9848" spans="1:22" x14ac:dyDescent="0.35">
      <c r="A9848" t="s">
        <v>9989</v>
      </c>
      <c r="B9848" s="1">
        <v>45307</v>
      </c>
      <c r="C9848" t="s">
        <v>45</v>
      </c>
      <c r="D9848" t="s">
        <v>39</v>
      </c>
      <c r="E9848">
        <v>3099037377</v>
      </c>
      <c r="F9848" t="s">
        <v>116</v>
      </c>
      <c r="G9848" t="s">
        <v>74</v>
      </c>
      <c r="H9848" t="s">
        <v>75</v>
      </c>
      <c r="I9848" t="s">
        <v>36</v>
      </c>
      <c r="J9848" t="s">
        <v>18</v>
      </c>
      <c r="K9848">
        <v>4500.17</v>
      </c>
      <c r="L9848">
        <v>1157.08</v>
      </c>
      <c r="M9848" t="s">
        <v>19</v>
      </c>
      <c r="N9848">
        <v>0.25711917549781399</v>
      </c>
      <c r="O9848" t="s">
        <v>11351</v>
      </c>
      <c r="P9848" t="s">
        <v>11354</v>
      </c>
      <c r="R9848" t="s">
        <v>11353</v>
      </c>
      <c r="S9848">
        <f>IF(SalesData[[#This Row],[Return Status]]="Returned",1,0)</f>
        <v>0</v>
      </c>
      <c r="T9848">
        <v>2420.2800000000002</v>
      </c>
      <c r="U9848" s="2">
        <f>EOMONTH(SalesData[[#This Row],[Order Date]],0)</f>
        <v>45322</v>
      </c>
      <c r="V9848" s="9" t="str">
        <f>"Q"&amp;INT((MONTH(SalesData[[#This Row],[Order Date]])+2)/3)&amp;"-"&amp;YEAR(SalesData[[#This Row],[Order Date]])</f>
        <v>Q1-2024</v>
      </c>
    </row>
    <row r="9849" spans="1:22" x14ac:dyDescent="0.35">
      <c r="A9849" t="s">
        <v>9990</v>
      </c>
      <c r="B9849" s="1">
        <v>45293</v>
      </c>
      <c r="C9849" t="s">
        <v>77</v>
      </c>
      <c r="D9849" t="s">
        <v>80</v>
      </c>
      <c r="E9849">
        <v>627718976</v>
      </c>
      <c r="F9849" t="s">
        <v>64</v>
      </c>
      <c r="G9849" t="s">
        <v>15</v>
      </c>
      <c r="H9849" t="s">
        <v>16</v>
      </c>
      <c r="I9849" t="s">
        <v>17</v>
      </c>
      <c r="J9849" t="s">
        <v>19</v>
      </c>
      <c r="K9849">
        <v>743.59</v>
      </c>
      <c r="L9849">
        <v>68.72</v>
      </c>
      <c r="M9849" t="s">
        <v>19</v>
      </c>
      <c r="N9849">
        <v>9.2416519856372503E-2</v>
      </c>
      <c r="O9849" t="s">
        <v>11355</v>
      </c>
      <c r="P9849" t="s">
        <v>11356</v>
      </c>
      <c r="R9849" t="s">
        <v>11353</v>
      </c>
      <c r="S9849">
        <f>IF(SalesData[[#This Row],[Return Status]]="Returned",1,0)</f>
        <v>0</v>
      </c>
      <c r="T9849">
        <v>2085.91</v>
      </c>
      <c r="U9849" s="2">
        <f>EOMONTH(SalesData[[#This Row],[Order Date]],0)</f>
        <v>45322</v>
      </c>
      <c r="V9849" s="9" t="str">
        <f>"Q"&amp;INT((MONTH(SalesData[[#This Row],[Order Date]])+2)/3)&amp;"-"&amp;YEAR(SalesData[[#This Row],[Order Date]])</f>
        <v>Q1-2024</v>
      </c>
    </row>
    <row r="9850" spans="1:22" x14ac:dyDescent="0.35">
      <c r="A9850" t="s">
        <v>9991</v>
      </c>
      <c r="B9850" s="1">
        <v>45311</v>
      </c>
      <c r="C9850" t="s">
        <v>21</v>
      </c>
      <c r="D9850" t="s">
        <v>13</v>
      </c>
      <c r="E9850">
        <v>1802388879</v>
      </c>
      <c r="F9850" t="s">
        <v>181</v>
      </c>
      <c r="G9850" t="s">
        <v>54</v>
      </c>
      <c r="H9850" t="s">
        <v>11357</v>
      </c>
      <c r="I9850" t="s">
        <v>31</v>
      </c>
      <c r="J9850" t="s">
        <v>62</v>
      </c>
      <c r="K9850">
        <v>4753.42</v>
      </c>
      <c r="L9850">
        <v>1359.89</v>
      </c>
      <c r="M9850" t="s">
        <v>62</v>
      </c>
      <c r="N9850">
        <v>0.28608664919152998</v>
      </c>
      <c r="O9850" t="s">
        <v>11351</v>
      </c>
      <c r="P9850" t="s">
        <v>11354</v>
      </c>
      <c r="R9850" t="s">
        <v>11353</v>
      </c>
      <c r="S9850">
        <f>IF(SalesData[[#This Row],[Return Status]]="Returned",1,0)</f>
        <v>0</v>
      </c>
      <c r="U9850" s="2">
        <f>EOMONTH(SalesData[[#This Row],[Order Date]],0)</f>
        <v>45322</v>
      </c>
      <c r="V9850" s="9" t="str">
        <f>"Q"&amp;INT((MONTH(SalesData[[#This Row],[Order Date]])+2)/3)&amp;"-"&amp;YEAR(SalesData[[#This Row],[Order Date]])</f>
        <v>Q1-2024</v>
      </c>
    </row>
    <row r="9851" spans="1:22" x14ac:dyDescent="0.35">
      <c r="A9851" t="s">
        <v>9992</v>
      </c>
      <c r="B9851" s="1">
        <v>45303</v>
      </c>
      <c r="C9851" t="s">
        <v>111</v>
      </c>
      <c r="D9851" t="s">
        <v>145</v>
      </c>
      <c r="E9851">
        <v>8429312102</v>
      </c>
      <c r="F9851" t="s">
        <v>140</v>
      </c>
      <c r="G9851" t="s">
        <v>141</v>
      </c>
      <c r="H9851" t="s">
        <v>121</v>
      </c>
      <c r="I9851" t="s">
        <v>17</v>
      </c>
      <c r="J9851" t="s">
        <v>65</v>
      </c>
      <c r="K9851">
        <v>53.12</v>
      </c>
      <c r="L9851">
        <v>13.7</v>
      </c>
      <c r="M9851" t="s">
        <v>65</v>
      </c>
      <c r="N9851">
        <v>0.25790662650602397</v>
      </c>
      <c r="O9851" t="s">
        <v>11361</v>
      </c>
      <c r="P9851" t="s">
        <v>11354</v>
      </c>
      <c r="R9851" t="s">
        <v>11353</v>
      </c>
      <c r="S9851">
        <f>IF(SalesData[[#This Row],[Return Status]]="Returned",1,0)</f>
        <v>0</v>
      </c>
      <c r="T9851">
        <v>2793.38</v>
      </c>
      <c r="U9851" s="2">
        <f>EOMONTH(SalesData[[#This Row],[Order Date]],0)</f>
        <v>45322</v>
      </c>
      <c r="V9851" s="9" t="str">
        <f>"Q"&amp;INT((MONTH(SalesData[[#This Row],[Order Date]])+2)/3)&amp;"-"&amp;YEAR(SalesData[[#This Row],[Order Date]])</f>
        <v>Q1-2024</v>
      </c>
    </row>
    <row r="9852" spans="1:22" x14ac:dyDescent="0.35">
      <c r="A9852" t="s">
        <v>9993</v>
      </c>
      <c r="B9852" s="1">
        <v>45294</v>
      </c>
      <c r="C9852" t="s">
        <v>113</v>
      </c>
      <c r="D9852" t="s">
        <v>46</v>
      </c>
      <c r="E9852">
        <v>2908440212</v>
      </c>
      <c r="F9852" t="s">
        <v>78</v>
      </c>
      <c r="G9852" t="s">
        <v>859</v>
      </c>
      <c r="H9852" t="s">
        <v>16</v>
      </c>
      <c r="I9852" t="s">
        <v>17</v>
      </c>
      <c r="J9852" t="s">
        <v>18</v>
      </c>
      <c r="K9852">
        <v>374.72</v>
      </c>
      <c r="L9852">
        <v>13.89</v>
      </c>
      <c r="M9852" t="s">
        <v>19</v>
      </c>
      <c r="N9852">
        <v>3.7067677198975198E-2</v>
      </c>
      <c r="O9852" t="s">
        <v>11361</v>
      </c>
      <c r="P9852" t="s">
        <v>11356</v>
      </c>
      <c r="R9852" t="s">
        <v>11353</v>
      </c>
      <c r="S9852">
        <f>IF(SalesData[[#This Row],[Return Status]]="Returned",1,0)</f>
        <v>0</v>
      </c>
      <c r="U9852" s="2">
        <f>EOMONTH(SalesData[[#This Row],[Order Date]],0)</f>
        <v>45322</v>
      </c>
      <c r="V9852" s="9" t="str">
        <f>"Q"&amp;INT((MONTH(SalesData[[#This Row],[Order Date]])+2)/3)&amp;"-"&amp;YEAR(SalesData[[#This Row],[Order Date]])</f>
        <v>Q1-2024</v>
      </c>
    </row>
    <row r="9853" spans="1:22" x14ac:dyDescent="0.35">
      <c r="A9853" t="s">
        <v>9994</v>
      </c>
      <c r="B9853" s="1">
        <v>45301</v>
      </c>
      <c r="C9853" t="s">
        <v>124</v>
      </c>
      <c r="D9853" t="s">
        <v>13</v>
      </c>
      <c r="E9853">
        <v>991692883</v>
      </c>
      <c r="F9853" t="s">
        <v>14</v>
      </c>
      <c r="G9853" t="s">
        <v>15</v>
      </c>
      <c r="H9853" t="s">
        <v>16</v>
      </c>
      <c r="I9853" t="s">
        <v>17</v>
      </c>
      <c r="J9853" t="s">
        <v>61</v>
      </c>
      <c r="K9853">
        <v>3289.4</v>
      </c>
      <c r="L9853">
        <v>461.72</v>
      </c>
      <c r="M9853" t="s">
        <v>62</v>
      </c>
      <c r="N9853">
        <v>0.14036602419894201</v>
      </c>
      <c r="O9853" t="s">
        <v>11351</v>
      </c>
      <c r="P9853" t="s">
        <v>11352</v>
      </c>
      <c r="R9853" t="s">
        <v>11353</v>
      </c>
      <c r="S9853">
        <f>IF(SalesData[[#This Row],[Return Status]]="Returned",1,0)</f>
        <v>0</v>
      </c>
      <c r="T9853">
        <v>2085.91</v>
      </c>
      <c r="U9853" s="2">
        <f>EOMONTH(SalesData[[#This Row],[Order Date]],0)</f>
        <v>45322</v>
      </c>
      <c r="V9853" s="9" t="str">
        <f>"Q"&amp;INT((MONTH(SalesData[[#This Row],[Order Date]])+2)/3)&amp;"-"&amp;YEAR(SalesData[[#This Row],[Order Date]])</f>
        <v>Q1-2024</v>
      </c>
    </row>
    <row r="9854" spans="1:22" x14ac:dyDescent="0.35">
      <c r="A9854" t="s">
        <v>9995</v>
      </c>
      <c r="B9854" s="1">
        <v>45306</v>
      </c>
      <c r="C9854" t="s">
        <v>92</v>
      </c>
      <c r="D9854" t="s">
        <v>99</v>
      </c>
      <c r="E9854">
        <v>5863555764</v>
      </c>
      <c r="F9854" t="s">
        <v>107</v>
      </c>
      <c r="G9854" t="s">
        <v>15</v>
      </c>
      <c r="H9854" t="s">
        <v>16</v>
      </c>
      <c r="I9854" t="s">
        <v>17</v>
      </c>
      <c r="J9854" t="s">
        <v>42</v>
      </c>
      <c r="K9854">
        <v>4283.49</v>
      </c>
      <c r="L9854">
        <v>296.24</v>
      </c>
      <c r="M9854" t="s">
        <v>43</v>
      </c>
      <c r="N9854">
        <v>6.9158559959285604E-2</v>
      </c>
      <c r="O9854" t="s">
        <v>11351</v>
      </c>
      <c r="P9854" t="s">
        <v>11356</v>
      </c>
      <c r="R9854" t="s">
        <v>11353</v>
      </c>
      <c r="S9854">
        <f>IF(SalesData[[#This Row],[Return Status]]="Returned",1,0)</f>
        <v>0</v>
      </c>
      <c r="T9854">
        <v>2085.91</v>
      </c>
      <c r="U9854" s="2">
        <f>EOMONTH(SalesData[[#This Row],[Order Date]],0)</f>
        <v>45322</v>
      </c>
      <c r="V9854" s="9" t="str">
        <f>"Q"&amp;INT((MONTH(SalesData[[#This Row],[Order Date]])+2)/3)&amp;"-"&amp;YEAR(SalesData[[#This Row],[Order Date]])</f>
        <v>Q1-2024</v>
      </c>
    </row>
    <row r="9855" spans="1:22" x14ac:dyDescent="0.35">
      <c r="A9855" t="s">
        <v>9996</v>
      </c>
      <c r="B9855" s="1">
        <v>45303</v>
      </c>
      <c r="C9855" t="s">
        <v>124</v>
      </c>
      <c r="D9855" t="s">
        <v>27</v>
      </c>
      <c r="E9855">
        <v>859627950</v>
      </c>
      <c r="F9855" t="s">
        <v>137</v>
      </c>
      <c r="G9855" t="s">
        <v>34</v>
      </c>
      <c r="H9855" t="s">
        <v>35</v>
      </c>
      <c r="I9855" t="s">
        <v>36</v>
      </c>
      <c r="J9855" t="s">
        <v>65</v>
      </c>
      <c r="K9855">
        <v>4875.09</v>
      </c>
      <c r="L9855">
        <v>149.22999999999999</v>
      </c>
      <c r="M9855" t="s">
        <v>65</v>
      </c>
      <c r="N9855">
        <v>3.0610716930354099E-2</v>
      </c>
      <c r="O9855" t="s">
        <v>11351</v>
      </c>
      <c r="P9855" t="s">
        <v>11356</v>
      </c>
      <c r="R9855" t="s">
        <v>11353</v>
      </c>
      <c r="S9855">
        <f>IF(SalesData[[#This Row],[Return Status]]="Returned",1,0)</f>
        <v>0</v>
      </c>
      <c r="U9855" s="2">
        <f>EOMONTH(SalesData[[#This Row],[Order Date]],0)</f>
        <v>45322</v>
      </c>
      <c r="V9855" s="9" t="str">
        <f>"Q"&amp;INT((MONTH(SalesData[[#This Row],[Order Date]])+2)/3)&amp;"-"&amp;YEAR(SalesData[[#This Row],[Order Date]])</f>
        <v>Q1-2024</v>
      </c>
    </row>
    <row r="9856" spans="1:22" x14ac:dyDescent="0.35">
      <c r="A9856" t="s">
        <v>9997</v>
      </c>
      <c r="B9856" s="1">
        <v>45317</v>
      </c>
      <c r="C9856" t="s">
        <v>97</v>
      </c>
      <c r="D9856" t="s">
        <v>72</v>
      </c>
      <c r="E9856">
        <v>4401349386</v>
      </c>
      <c r="F9856" t="s">
        <v>152</v>
      </c>
      <c r="G9856" t="s">
        <v>23</v>
      </c>
      <c r="H9856" t="s">
        <v>11357</v>
      </c>
      <c r="I9856" t="s">
        <v>17</v>
      </c>
      <c r="J9856" t="s">
        <v>19</v>
      </c>
      <c r="K9856">
        <v>2769.05</v>
      </c>
      <c r="L9856">
        <v>737.56</v>
      </c>
      <c r="M9856" t="s">
        <v>19</v>
      </c>
      <c r="N9856">
        <v>0.266358498401979</v>
      </c>
      <c r="O9856" t="s">
        <v>11351</v>
      </c>
      <c r="P9856" t="s">
        <v>11354</v>
      </c>
      <c r="R9856" t="s">
        <v>11353</v>
      </c>
      <c r="S9856">
        <f>IF(SalesData[[#This Row],[Return Status]]="Returned",1,0)</f>
        <v>0</v>
      </c>
      <c r="T9856">
        <v>2821.33</v>
      </c>
      <c r="U9856" s="2">
        <f>EOMONTH(SalesData[[#This Row],[Order Date]],0)</f>
        <v>45322</v>
      </c>
      <c r="V9856" s="9" t="str">
        <f>"Q"&amp;INT((MONTH(SalesData[[#This Row],[Order Date]])+2)/3)&amp;"-"&amp;YEAR(SalesData[[#This Row],[Order Date]])</f>
        <v>Q1-2024</v>
      </c>
    </row>
    <row r="9857" spans="1:22" x14ac:dyDescent="0.35">
      <c r="A9857" t="s">
        <v>9998</v>
      </c>
      <c r="B9857" s="1">
        <v>45306</v>
      </c>
      <c r="C9857" t="s">
        <v>194</v>
      </c>
      <c r="D9857" t="s">
        <v>80</v>
      </c>
      <c r="E9857">
        <v>9689490578</v>
      </c>
      <c r="F9857" t="s">
        <v>68</v>
      </c>
      <c r="G9857" t="s">
        <v>69</v>
      </c>
      <c r="H9857" t="s">
        <v>11357</v>
      </c>
      <c r="I9857" t="s">
        <v>31</v>
      </c>
      <c r="J9857" t="s">
        <v>18</v>
      </c>
      <c r="K9857">
        <v>3670.95</v>
      </c>
      <c r="L9857">
        <v>622.5</v>
      </c>
      <c r="M9857" t="s">
        <v>19</v>
      </c>
      <c r="N9857">
        <v>0.16957463326931699</v>
      </c>
      <c r="O9857" t="s">
        <v>11351</v>
      </c>
      <c r="P9857" t="s">
        <v>11352</v>
      </c>
      <c r="R9857" t="s">
        <v>11353</v>
      </c>
      <c r="S9857">
        <f>IF(SalesData[[#This Row],[Return Status]]="Returned",1,0)</f>
        <v>0</v>
      </c>
      <c r="T9857">
        <v>2081.52</v>
      </c>
      <c r="U9857" s="2">
        <f>EOMONTH(SalesData[[#This Row],[Order Date]],0)</f>
        <v>45322</v>
      </c>
      <c r="V9857" s="9" t="str">
        <f>"Q"&amp;INT((MONTH(SalesData[[#This Row],[Order Date]])+2)/3)&amp;"-"&amp;YEAR(SalesData[[#This Row],[Order Date]])</f>
        <v>Q1-2024</v>
      </c>
    </row>
    <row r="9858" spans="1:22" x14ac:dyDescent="0.35">
      <c r="A9858" t="s">
        <v>9999</v>
      </c>
      <c r="B9858" s="1">
        <v>45311</v>
      </c>
      <c r="C9858" t="s">
        <v>184</v>
      </c>
      <c r="D9858" t="s">
        <v>39</v>
      </c>
      <c r="E9858">
        <v>7288101809</v>
      </c>
      <c r="F9858" t="s">
        <v>64</v>
      </c>
      <c r="G9858" t="s">
        <v>15</v>
      </c>
      <c r="H9858" t="s">
        <v>11357</v>
      </c>
      <c r="I9858" t="s">
        <v>17</v>
      </c>
      <c r="J9858" t="s">
        <v>62</v>
      </c>
      <c r="K9858">
        <v>3819.05</v>
      </c>
      <c r="L9858">
        <v>760.51</v>
      </c>
      <c r="M9858" t="s">
        <v>62</v>
      </c>
      <c r="N9858">
        <v>0.19913591076314799</v>
      </c>
      <c r="O9858" t="s">
        <v>11351</v>
      </c>
      <c r="P9858" t="s">
        <v>11352</v>
      </c>
      <c r="R9858" t="s">
        <v>11353</v>
      </c>
      <c r="S9858">
        <f>IF(SalesData[[#This Row],[Return Status]]="Returned",1,0)</f>
        <v>0</v>
      </c>
      <c r="T9858">
        <v>2085.91</v>
      </c>
      <c r="U9858" s="2">
        <f>EOMONTH(SalesData[[#This Row],[Order Date]],0)</f>
        <v>45322</v>
      </c>
      <c r="V9858" s="9" t="str">
        <f>"Q"&amp;INT((MONTH(SalesData[[#This Row],[Order Date]])+2)/3)&amp;"-"&amp;YEAR(SalesData[[#This Row],[Order Date]])</f>
        <v>Q1-2024</v>
      </c>
    </row>
    <row r="9859" spans="1:22" x14ac:dyDescent="0.35">
      <c r="A9859" t="s">
        <v>10000</v>
      </c>
      <c r="B9859" s="1">
        <v>45293</v>
      </c>
      <c r="C9859" t="s">
        <v>106</v>
      </c>
      <c r="D9859" t="s">
        <v>72</v>
      </c>
      <c r="E9859">
        <v>3358003861</v>
      </c>
      <c r="F9859" t="s">
        <v>116</v>
      </c>
      <c r="G9859" t="s">
        <v>74</v>
      </c>
      <c r="H9859" t="s">
        <v>75</v>
      </c>
      <c r="I9859" t="s">
        <v>36</v>
      </c>
      <c r="J9859" t="s">
        <v>62</v>
      </c>
      <c r="K9859">
        <v>3720.76</v>
      </c>
      <c r="L9859">
        <v>783.1</v>
      </c>
      <c r="M9859" t="s">
        <v>62</v>
      </c>
      <c r="N9859">
        <v>0.21046775389974101</v>
      </c>
      <c r="O9859" t="s">
        <v>11351</v>
      </c>
      <c r="P9859" t="s">
        <v>11354</v>
      </c>
      <c r="R9859" t="s">
        <v>11353</v>
      </c>
      <c r="S9859">
        <f>IF(SalesData[[#This Row],[Return Status]]="Returned",1,0)</f>
        <v>0</v>
      </c>
      <c r="T9859">
        <v>2420.2800000000002</v>
      </c>
      <c r="U9859" s="2">
        <f>EOMONTH(SalesData[[#This Row],[Order Date]],0)</f>
        <v>45322</v>
      </c>
      <c r="V9859" s="9" t="str">
        <f>"Q"&amp;INT((MONTH(SalesData[[#This Row],[Order Date]])+2)/3)&amp;"-"&amp;YEAR(SalesData[[#This Row],[Order Date]])</f>
        <v>Q1-2024</v>
      </c>
    </row>
    <row r="9860" spans="1:22" x14ac:dyDescent="0.35">
      <c r="A9860" t="s">
        <v>10001</v>
      </c>
      <c r="B9860" s="1">
        <v>45311</v>
      </c>
      <c r="C9860" t="s">
        <v>113</v>
      </c>
      <c r="D9860" t="s">
        <v>145</v>
      </c>
      <c r="E9860">
        <v>6428771948</v>
      </c>
      <c r="F9860" t="s">
        <v>170</v>
      </c>
      <c r="G9860" t="s">
        <v>69</v>
      </c>
      <c r="H9860" t="s">
        <v>41</v>
      </c>
      <c r="I9860" t="s">
        <v>31</v>
      </c>
      <c r="J9860" t="s">
        <v>65</v>
      </c>
      <c r="K9860">
        <v>3735.82</v>
      </c>
      <c r="L9860">
        <v>1009.14</v>
      </c>
      <c r="M9860" t="s">
        <v>65</v>
      </c>
      <c r="N9860">
        <v>0.27012543430893399</v>
      </c>
      <c r="O9860" t="s">
        <v>11351</v>
      </c>
      <c r="P9860" t="s">
        <v>11354</v>
      </c>
      <c r="Q9860" t="s">
        <v>11359</v>
      </c>
      <c r="R9860" t="s">
        <v>11360</v>
      </c>
      <c r="S9860">
        <f>IF(SalesData[[#This Row],[Return Status]]="Returned",1,0)</f>
        <v>1</v>
      </c>
      <c r="T9860">
        <v>2081.52</v>
      </c>
      <c r="U9860" s="2">
        <f>EOMONTH(SalesData[[#This Row],[Order Date]],0)</f>
        <v>45322</v>
      </c>
      <c r="V9860" s="9" t="str">
        <f>"Q"&amp;INT((MONTH(SalesData[[#This Row],[Order Date]])+2)/3)&amp;"-"&amp;YEAR(SalesData[[#This Row],[Order Date]])</f>
        <v>Q1-2024</v>
      </c>
    </row>
    <row r="9861" spans="1:22" x14ac:dyDescent="0.35">
      <c r="A9861" t="s">
        <v>10002</v>
      </c>
      <c r="B9861" s="1">
        <v>45295</v>
      </c>
      <c r="C9861" t="s">
        <v>97</v>
      </c>
      <c r="D9861" t="s">
        <v>72</v>
      </c>
      <c r="E9861">
        <v>5407485820</v>
      </c>
      <c r="F9861" t="s">
        <v>40</v>
      </c>
      <c r="G9861" t="s">
        <v>69</v>
      </c>
      <c r="H9861" t="s">
        <v>41</v>
      </c>
      <c r="I9861" t="s">
        <v>31</v>
      </c>
      <c r="J9861" t="s">
        <v>18</v>
      </c>
      <c r="K9861">
        <v>4901.71</v>
      </c>
      <c r="L9861">
        <v>450.98</v>
      </c>
      <c r="M9861" t="s">
        <v>19</v>
      </c>
      <c r="N9861">
        <v>9.2004626956715102E-2</v>
      </c>
      <c r="O9861" t="s">
        <v>11351</v>
      </c>
      <c r="P9861" t="s">
        <v>11356</v>
      </c>
      <c r="R9861" t="s">
        <v>11353</v>
      </c>
      <c r="S9861">
        <f>IF(SalesData[[#This Row],[Return Status]]="Returned",1,0)</f>
        <v>0</v>
      </c>
      <c r="T9861">
        <v>2081.52</v>
      </c>
      <c r="U9861" s="2">
        <f>EOMONTH(SalesData[[#This Row],[Order Date]],0)</f>
        <v>45322</v>
      </c>
      <c r="V9861" s="9" t="str">
        <f>"Q"&amp;INT((MONTH(SalesData[[#This Row],[Order Date]])+2)/3)&amp;"-"&amp;YEAR(SalesData[[#This Row],[Order Date]])</f>
        <v>Q1-2024</v>
      </c>
    </row>
    <row r="9862" spans="1:22" x14ac:dyDescent="0.35">
      <c r="A9862" t="s">
        <v>10003</v>
      </c>
      <c r="B9862" s="1">
        <v>45308</v>
      </c>
      <c r="C9862" t="s">
        <v>92</v>
      </c>
      <c r="D9862" t="s">
        <v>99</v>
      </c>
      <c r="E9862">
        <v>7767800437</v>
      </c>
      <c r="F9862" t="s">
        <v>53</v>
      </c>
      <c r="G9862" t="s">
        <v>54</v>
      </c>
      <c r="H9862" t="s">
        <v>55</v>
      </c>
      <c r="I9862" t="s">
        <v>31</v>
      </c>
      <c r="J9862" t="s">
        <v>18</v>
      </c>
      <c r="K9862">
        <v>834.55</v>
      </c>
      <c r="L9862">
        <v>90.69</v>
      </c>
      <c r="M9862" t="s">
        <v>19</v>
      </c>
      <c r="N9862">
        <v>0.10866934275957101</v>
      </c>
      <c r="O9862" t="s">
        <v>11355</v>
      </c>
      <c r="P9862" t="s">
        <v>11352</v>
      </c>
      <c r="R9862" t="s">
        <v>11353</v>
      </c>
      <c r="S9862">
        <f>IF(SalesData[[#This Row],[Return Status]]="Returned",1,0)</f>
        <v>0</v>
      </c>
      <c r="U9862" s="2">
        <f>EOMONTH(SalesData[[#This Row],[Order Date]],0)</f>
        <v>45322</v>
      </c>
      <c r="V9862" s="9" t="str">
        <f>"Q"&amp;INT((MONTH(SalesData[[#This Row],[Order Date]])+2)/3)&amp;"-"&amp;YEAR(SalesData[[#This Row],[Order Date]])</f>
        <v>Q1-2024</v>
      </c>
    </row>
    <row r="9863" spans="1:22" x14ac:dyDescent="0.35">
      <c r="A9863" t="s">
        <v>10004</v>
      </c>
      <c r="B9863" s="1">
        <v>45296</v>
      </c>
      <c r="C9863" t="s">
        <v>144</v>
      </c>
      <c r="D9863" t="s">
        <v>72</v>
      </c>
      <c r="E9863">
        <v>6967503990</v>
      </c>
      <c r="F9863" t="s">
        <v>28</v>
      </c>
      <c r="G9863" t="s">
        <v>29</v>
      </c>
      <c r="H9863" t="s">
        <v>30</v>
      </c>
      <c r="I9863" t="s">
        <v>31</v>
      </c>
      <c r="J9863" t="s">
        <v>65</v>
      </c>
      <c r="K9863">
        <v>3437.83</v>
      </c>
      <c r="L9863">
        <v>662.93</v>
      </c>
      <c r="M9863" t="s">
        <v>65</v>
      </c>
      <c r="N9863">
        <v>0.19283385158661101</v>
      </c>
      <c r="O9863" t="s">
        <v>11351</v>
      </c>
      <c r="P9863" t="s">
        <v>11352</v>
      </c>
      <c r="R9863" t="s">
        <v>11353</v>
      </c>
      <c r="S9863">
        <f>IF(SalesData[[#This Row],[Return Status]]="Returned",1,0)</f>
        <v>0</v>
      </c>
      <c r="T9863">
        <v>2788.38</v>
      </c>
      <c r="U9863" s="2">
        <f>EOMONTH(SalesData[[#This Row],[Order Date]],0)</f>
        <v>45322</v>
      </c>
      <c r="V9863" s="9" t="str">
        <f>"Q"&amp;INT((MONTH(SalesData[[#This Row],[Order Date]])+2)/3)&amp;"-"&amp;YEAR(SalesData[[#This Row],[Order Date]])</f>
        <v>Q1-2024</v>
      </c>
    </row>
    <row r="9864" spans="1:22" x14ac:dyDescent="0.35">
      <c r="A9864" t="s">
        <v>10005</v>
      </c>
      <c r="B9864" s="1">
        <v>45295</v>
      </c>
      <c r="C9864" t="s">
        <v>188</v>
      </c>
      <c r="D9864" t="s">
        <v>39</v>
      </c>
      <c r="E9864">
        <v>5142926054</v>
      </c>
      <c r="F9864" t="s">
        <v>103</v>
      </c>
      <c r="G9864" t="s">
        <v>23</v>
      </c>
      <c r="H9864" t="s">
        <v>11357</v>
      </c>
      <c r="I9864" t="s">
        <v>17</v>
      </c>
      <c r="J9864" t="s">
        <v>19</v>
      </c>
      <c r="K9864">
        <v>2040.81</v>
      </c>
      <c r="L9864">
        <v>580.21</v>
      </c>
      <c r="M9864" t="s">
        <v>19</v>
      </c>
      <c r="N9864">
        <v>0.28430378134172202</v>
      </c>
      <c r="O9864" t="s">
        <v>11351</v>
      </c>
      <c r="P9864" t="s">
        <v>11354</v>
      </c>
      <c r="R9864" t="s">
        <v>11353</v>
      </c>
      <c r="S9864">
        <f>IF(SalesData[[#This Row],[Return Status]]="Returned",1,0)</f>
        <v>0</v>
      </c>
      <c r="T9864">
        <v>2821.33</v>
      </c>
      <c r="U9864" s="2">
        <f>EOMONTH(SalesData[[#This Row],[Order Date]],0)</f>
        <v>45322</v>
      </c>
      <c r="V9864" s="9" t="str">
        <f>"Q"&amp;INT((MONTH(SalesData[[#This Row],[Order Date]])+2)/3)&amp;"-"&amp;YEAR(SalesData[[#This Row],[Order Date]])</f>
        <v>Q1-2024</v>
      </c>
    </row>
    <row r="9865" spans="1:22" x14ac:dyDescent="0.35">
      <c r="A9865" t="s">
        <v>10006</v>
      </c>
      <c r="B9865" s="1">
        <v>45313</v>
      </c>
      <c r="C9865" t="s">
        <v>325</v>
      </c>
      <c r="D9865" t="s">
        <v>39</v>
      </c>
      <c r="E9865">
        <v>3017685595</v>
      </c>
      <c r="F9865" t="s">
        <v>222</v>
      </c>
      <c r="G9865" t="s">
        <v>164</v>
      </c>
      <c r="H9865" t="s">
        <v>165</v>
      </c>
      <c r="I9865" t="s">
        <v>36</v>
      </c>
      <c r="J9865" t="s">
        <v>62</v>
      </c>
      <c r="K9865">
        <v>2817.41</v>
      </c>
      <c r="L9865">
        <v>615.75</v>
      </c>
      <c r="M9865" t="s">
        <v>62</v>
      </c>
      <c r="N9865">
        <v>0.21855179047423001</v>
      </c>
      <c r="O9865" t="s">
        <v>11351</v>
      </c>
      <c r="P9865" t="s">
        <v>11354</v>
      </c>
      <c r="Q9865" t="s">
        <v>11372</v>
      </c>
      <c r="R9865" t="s">
        <v>11360</v>
      </c>
      <c r="S9865">
        <f>IF(SalesData[[#This Row],[Return Status]]="Returned",1,0)</f>
        <v>1</v>
      </c>
      <c r="U9865" s="2">
        <f>EOMONTH(SalesData[[#This Row],[Order Date]],0)</f>
        <v>45322</v>
      </c>
      <c r="V9865" s="9" t="str">
        <f>"Q"&amp;INT((MONTH(SalesData[[#This Row],[Order Date]])+2)/3)&amp;"-"&amp;YEAR(SalesData[[#This Row],[Order Date]])</f>
        <v>Q1-2024</v>
      </c>
    </row>
    <row r="9866" spans="1:22" x14ac:dyDescent="0.35">
      <c r="A9866" t="s">
        <v>10007</v>
      </c>
      <c r="B9866" s="1">
        <v>45308</v>
      </c>
      <c r="C9866" t="s">
        <v>87</v>
      </c>
      <c r="D9866" t="s">
        <v>72</v>
      </c>
      <c r="E9866">
        <v>4026069744</v>
      </c>
      <c r="F9866" t="s">
        <v>40</v>
      </c>
      <c r="G9866" t="s">
        <v>69</v>
      </c>
      <c r="H9866" t="s">
        <v>41</v>
      </c>
      <c r="I9866" t="s">
        <v>31</v>
      </c>
      <c r="J9866" t="s">
        <v>65</v>
      </c>
      <c r="K9866">
        <v>428.36</v>
      </c>
      <c r="L9866">
        <v>92.94</v>
      </c>
      <c r="M9866" t="s">
        <v>65</v>
      </c>
      <c r="N9866">
        <v>0.21696703707162199</v>
      </c>
      <c r="O9866" t="s">
        <v>11361</v>
      </c>
      <c r="P9866" t="s">
        <v>11354</v>
      </c>
      <c r="R9866" t="s">
        <v>11353</v>
      </c>
      <c r="S9866">
        <f>IF(SalesData[[#This Row],[Return Status]]="Returned",1,0)</f>
        <v>0</v>
      </c>
      <c r="T9866">
        <v>2081.52</v>
      </c>
      <c r="U9866" s="2">
        <f>EOMONTH(SalesData[[#This Row],[Order Date]],0)</f>
        <v>45322</v>
      </c>
      <c r="V9866" s="9" t="str">
        <f>"Q"&amp;INT((MONTH(SalesData[[#This Row],[Order Date]])+2)/3)&amp;"-"&amp;YEAR(SalesData[[#This Row],[Order Date]])</f>
        <v>Q1-2024</v>
      </c>
    </row>
    <row r="9867" spans="1:22" x14ac:dyDescent="0.35">
      <c r="A9867" t="s">
        <v>10008</v>
      </c>
      <c r="B9867" s="1">
        <v>45311</v>
      </c>
      <c r="C9867" t="s">
        <v>77</v>
      </c>
      <c r="D9867" t="s">
        <v>39</v>
      </c>
      <c r="E9867">
        <v>2456194934</v>
      </c>
      <c r="F9867" t="s">
        <v>172</v>
      </c>
      <c r="G9867" t="s">
        <v>141</v>
      </c>
      <c r="H9867" t="s">
        <v>121</v>
      </c>
      <c r="I9867" t="s">
        <v>17</v>
      </c>
      <c r="J9867" t="s">
        <v>65</v>
      </c>
      <c r="K9867">
        <v>262.54000000000002</v>
      </c>
      <c r="L9867">
        <v>47.23</v>
      </c>
      <c r="M9867" t="s">
        <v>65</v>
      </c>
      <c r="N9867">
        <v>0.179896396739544</v>
      </c>
      <c r="O9867" t="s">
        <v>11361</v>
      </c>
      <c r="P9867" t="s">
        <v>11352</v>
      </c>
      <c r="R9867" t="s">
        <v>11353</v>
      </c>
      <c r="S9867">
        <f>IF(SalesData[[#This Row],[Return Status]]="Returned",1,0)</f>
        <v>0</v>
      </c>
      <c r="T9867">
        <v>2793.38</v>
      </c>
      <c r="U9867" s="2">
        <f>EOMONTH(SalesData[[#This Row],[Order Date]],0)</f>
        <v>45322</v>
      </c>
      <c r="V9867" s="9" t="str">
        <f>"Q"&amp;INT((MONTH(SalesData[[#This Row],[Order Date]])+2)/3)&amp;"-"&amp;YEAR(SalesData[[#This Row],[Order Date]])</f>
        <v>Q1-2024</v>
      </c>
    </row>
    <row r="9868" spans="1:22" x14ac:dyDescent="0.35">
      <c r="A9868" t="s">
        <v>10009</v>
      </c>
      <c r="B9868" s="1">
        <v>45307</v>
      </c>
      <c r="C9868" t="s">
        <v>162</v>
      </c>
      <c r="D9868" t="s">
        <v>72</v>
      </c>
      <c r="E9868">
        <v>6903172234</v>
      </c>
      <c r="F9868" t="s">
        <v>78</v>
      </c>
      <c r="G9868" t="s">
        <v>15</v>
      </c>
      <c r="H9868" t="s">
        <v>16</v>
      </c>
      <c r="I9868" t="s">
        <v>17</v>
      </c>
      <c r="J9868" t="s">
        <v>19</v>
      </c>
      <c r="K9868">
        <v>2420.69</v>
      </c>
      <c r="L9868">
        <v>258.20999999999998</v>
      </c>
      <c r="M9868" t="s">
        <v>19</v>
      </c>
      <c r="N9868">
        <v>0.106667933523086</v>
      </c>
      <c r="O9868" t="s">
        <v>11351</v>
      </c>
      <c r="P9868" t="s">
        <v>11352</v>
      </c>
      <c r="R9868" t="s">
        <v>11353</v>
      </c>
      <c r="S9868">
        <f>IF(SalesData[[#This Row],[Return Status]]="Returned",1,0)</f>
        <v>0</v>
      </c>
      <c r="T9868">
        <v>2085.91</v>
      </c>
      <c r="U9868" s="2">
        <f>EOMONTH(SalesData[[#This Row],[Order Date]],0)</f>
        <v>45322</v>
      </c>
      <c r="V9868" s="9" t="str">
        <f>"Q"&amp;INT((MONTH(SalesData[[#This Row],[Order Date]])+2)/3)&amp;"-"&amp;YEAR(SalesData[[#This Row],[Order Date]])</f>
        <v>Q1-2024</v>
      </c>
    </row>
    <row r="9869" spans="1:22" x14ac:dyDescent="0.35">
      <c r="A9869" t="s">
        <v>10010</v>
      </c>
      <c r="B9869" s="1">
        <v>45320</v>
      </c>
      <c r="C9869" t="s">
        <v>92</v>
      </c>
      <c r="D9869" t="s">
        <v>13</v>
      </c>
      <c r="E9869">
        <v>4975524808</v>
      </c>
      <c r="F9869" t="s">
        <v>357</v>
      </c>
      <c r="G9869" t="s">
        <v>164</v>
      </c>
      <c r="H9869" t="s">
        <v>165</v>
      </c>
      <c r="I9869" t="s">
        <v>36</v>
      </c>
      <c r="J9869" t="s">
        <v>62</v>
      </c>
      <c r="K9869">
        <v>241.21</v>
      </c>
      <c r="L9869">
        <v>61.92</v>
      </c>
      <c r="M9869" t="s">
        <v>62</v>
      </c>
      <c r="N9869">
        <v>0.25670577505078601</v>
      </c>
      <c r="O9869" t="s">
        <v>11361</v>
      </c>
      <c r="P9869" t="s">
        <v>11354</v>
      </c>
      <c r="R9869" t="s">
        <v>11353</v>
      </c>
      <c r="S9869">
        <f>IF(SalesData[[#This Row],[Return Status]]="Returned",1,0)</f>
        <v>0</v>
      </c>
      <c r="U9869" s="2">
        <f>EOMONTH(SalesData[[#This Row],[Order Date]],0)</f>
        <v>45322</v>
      </c>
      <c r="V9869" s="9" t="str">
        <f>"Q"&amp;INT((MONTH(SalesData[[#This Row],[Order Date]])+2)/3)&amp;"-"&amp;YEAR(SalesData[[#This Row],[Order Date]])</f>
        <v>Q1-2024</v>
      </c>
    </row>
    <row r="9870" spans="1:22" x14ac:dyDescent="0.35">
      <c r="A9870" t="s">
        <v>10011</v>
      </c>
      <c r="B9870" s="1">
        <v>45318</v>
      </c>
      <c r="C9870" t="s">
        <v>124</v>
      </c>
      <c r="D9870" t="s">
        <v>72</v>
      </c>
      <c r="E9870">
        <v>3269568348</v>
      </c>
      <c r="F9870" t="s">
        <v>33</v>
      </c>
      <c r="G9870" t="s">
        <v>11382</v>
      </c>
      <c r="H9870" t="s">
        <v>35</v>
      </c>
      <c r="I9870" t="s">
        <v>36</v>
      </c>
      <c r="J9870" t="s">
        <v>19</v>
      </c>
      <c r="K9870">
        <v>383.22</v>
      </c>
      <c r="L9870">
        <v>51.63</v>
      </c>
      <c r="M9870" t="s">
        <v>19</v>
      </c>
      <c r="N9870">
        <v>0.13472678878972899</v>
      </c>
      <c r="O9870" t="s">
        <v>11361</v>
      </c>
      <c r="P9870" t="s">
        <v>11352</v>
      </c>
      <c r="R9870" t="s">
        <v>11353</v>
      </c>
      <c r="S9870">
        <f>IF(SalesData[[#This Row],[Return Status]]="Returned",1,0)</f>
        <v>0</v>
      </c>
      <c r="U9870" s="2">
        <f>EOMONTH(SalesData[[#This Row],[Order Date]],0)</f>
        <v>45322</v>
      </c>
      <c r="V9870" s="9" t="str">
        <f>"Q"&amp;INT((MONTH(SalesData[[#This Row],[Order Date]])+2)/3)&amp;"-"&amp;YEAR(SalesData[[#This Row],[Order Date]])</f>
        <v>Q1-2024</v>
      </c>
    </row>
    <row r="9871" spans="1:22" x14ac:dyDescent="0.35">
      <c r="A9871" t="s">
        <v>10012</v>
      </c>
      <c r="B9871" s="1">
        <v>45304</v>
      </c>
      <c r="C9871" t="s">
        <v>106</v>
      </c>
      <c r="D9871" t="s">
        <v>13</v>
      </c>
      <c r="E9871">
        <v>2482041891</v>
      </c>
      <c r="F9871" t="s">
        <v>222</v>
      </c>
      <c r="G9871" t="s">
        <v>164</v>
      </c>
      <c r="H9871" t="s">
        <v>165</v>
      </c>
      <c r="I9871" t="s">
        <v>36</v>
      </c>
      <c r="J9871" t="s">
        <v>62</v>
      </c>
      <c r="K9871">
        <v>3202.93</v>
      </c>
      <c r="L9871">
        <v>207.82</v>
      </c>
      <c r="M9871" t="s">
        <v>62</v>
      </c>
      <c r="N9871">
        <v>6.4884340275934801E-2</v>
      </c>
      <c r="O9871" t="s">
        <v>11351</v>
      </c>
      <c r="P9871" t="s">
        <v>11356</v>
      </c>
      <c r="R9871" t="s">
        <v>11353</v>
      </c>
      <c r="S9871">
        <f>IF(SalesData[[#This Row],[Return Status]]="Returned",1,0)</f>
        <v>0</v>
      </c>
      <c r="U9871" s="2">
        <f>EOMONTH(SalesData[[#This Row],[Order Date]],0)</f>
        <v>45322</v>
      </c>
      <c r="V9871" s="9" t="str">
        <f>"Q"&amp;INT((MONTH(SalesData[[#This Row],[Order Date]])+2)/3)&amp;"-"&amp;YEAR(SalesData[[#This Row],[Order Date]])</f>
        <v>Q1-2024</v>
      </c>
    </row>
    <row r="9872" spans="1:22" x14ac:dyDescent="0.35">
      <c r="A9872" t="s">
        <v>10013</v>
      </c>
      <c r="B9872" s="1">
        <v>45310</v>
      </c>
      <c r="C9872" t="s">
        <v>111</v>
      </c>
      <c r="D9872" t="s">
        <v>13</v>
      </c>
      <c r="E9872">
        <v>1416503708</v>
      </c>
      <c r="F9872" t="s">
        <v>156</v>
      </c>
      <c r="G9872" t="s">
        <v>84</v>
      </c>
      <c r="H9872" t="s">
        <v>85</v>
      </c>
      <c r="I9872" t="s">
        <v>31</v>
      </c>
      <c r="J9872" t="s">
        <v>19</v>
      </c>
      <c r="K9872">
        <v>824.87</v>
      </c>
      <c r="L9872">
        <v>206.72</v>
      </c>
      <c r="M9872" t="s">
        <v>19</v>
      </c>
      <c r="N9872">
        <v>0.25060918690217898</v>
      </c>
      <c r="O9872" t="s">
        <v>11355</v>
      </c>
      <c r="P9872" t="s">
        <v>11354</v>
      </c>
      <c r="R9872" t="s">
        <v>11353</v>
      </c>
      <c r="S9872">
        <f>IF(SalesData[[#This Row],[Return Status]]="Returned",1,0)</f>
        <v>0</v>
      </c>
      <c r="T9872">
        <v>847.14</v>
      </c>
      <c r="U9872" s="2">
        <f>EOMONTH(SalesData[[#This Row],[Order Date]],0)</f>
        <v>45322</v>
      </c>
      <c r="V9872" s="9" t="str">
        <f>"Q"&amp;INT((MONTH(SalesData[[#This Row],[Order Date]])+2)/3)&amp;"-"&amp;YEAR(SalesData[[#This Row],[Order Date]])</f>
        <v>Q1-2024</v>
      </c>
    </row>
    <row r="9873" spans="1:22" x14ac:dyDescent="0.35">
      <c r="A9873" t="s">
        <v>10014</v>
      </c>
      <c r="B9873" s="1">
        <v>45321</v>
      </c>
      <c r="C9873" t="s">
        <v>57</v>
      </c>
      <c r="D9873" t="s">
        <v>13</v>
      </c>
      <c r="E9873">
        <v>3588986644</v>
      </c>
      <c r="F9873" t="s">
        <v>410</v>
      </c>
      <c r="G9873" t="s">
        <v>1013</v>
      </c>
      <c r="H9873" t="s">
        <v>30</v>
      </c>
      <c r="I9873" t="s">
        <v>31</v>
      </c>
      <c r="J9873" t="s">
        <v>18</v>
      </c>
      <c r="K9873">
        <v>1990.96</v>
      </c>
      <c r="L9873">
        <v>80.59</v>
      </c>
      <c r="M9873" t="s">
        <v>19</v>
      </c>
      <c r="N9873">
        <v>4.0477960380921801E-2</v>
      </c>
      <c r="O9873" t="s">
        <v>11351</v>
      </c>
      <c r="P9873" t="s">
        <v>11356</v>
      </c>
      <c r="R9873" t="s">
        <v>11353</v>
      </c>
      <c r="S9873">
        <f>IF(SalesData[[#This Row],[Return Status]]="Returned",1,0)</f>
        <v>0</v>
      </c>
      <c r="U9873" s="2">
        <f>EOMONTH(SalesData[[#This Row],[Order Date]],0)</f>
        <v>45322</v>
      </c>
      <c r="V9873" s="9" t="str">
        <f>"Q"&amp;INT((MONTH(SalesData[[#This Row],[Order Date]])+2)/3)&amp;"-"&amp;YEAR(SalesData[[#This Row],[Order Date]])</f>
        <v>Q1-2024</v>
      </c>
    </row>
    <row r="9874" spans="1:22" x14ac:dyDescent="0.35">
      <c r="A9874" t="s">
        <v>10015</v>
      </c>
      <c r="B9874" s="1">
        <v>45313</v>
      </c>
      <c r="C9874" t="s">
        <v>106</v>
      </c>
      <c r="D9874" t="s">
        <v>39</v>
      </c>
      <c r="E9874">
        <v>7282956689</v>
      </c>
      <c r="F9874" t="s">
        <v>133</v>
      </c>
      <c r="G9874" t="s">
        <v>89</v>
      </c>
      <c r="H9874" t="s">
        <v>90</v>
      </c>
      <c r="I9874" t="s">
        <v>31</v>
      </c>
      <c r="J9874" t="s">
        <v>62</v>
      </c>
      <c r="K9874">
        <v>3787.74</v>
      </c>
      <c r="L9874">
        <v>191.92</v>
      </c>
      <c r="M9874" t="s">
        <v>62</v>
      </c>
      <c r="N9874">
        <v>5.0668736502505397E-2</v>
      </c>
      <c r="O9874" t="s">
        <v>11351</v>
      </c>
      <c r="P9874" t="s">
        <v>11356</v>
      </c>
      <c r="R9874" t="s">
        <v>11353</v>
      </c>
      <c r="S9874">
        <f>IF(SalesData[[#This Row],[Return Status]]="Returned",1,0)</f>
        <v>0</v>
      </c>
      <c r="T9874">
        <v>207.68</v>
      </c>
      <c r="U9874" s="2">
        <f>EOMONTH(SalesData[[#This Row],[Order Date]],0)</f>
        <v>45322</v>
      </c>
      <c r="V9874" s="9" t="str">
        <f>"Q"&amp;INT((MONTH(SalesData[[#This Row],[Order Date]])+2)/3)&amp;"-"&amp;YEAR(SalesData[[#This Row],[Order Date]])</f>
        <v>Q1-2024</v>
      </c>
    </row>
    <row r="9875" spans="1:22" x14ac:dyDescent="0.35">
      <c r="A9875" t="s">
        <v>10016</v>
      </c>
      <c r="B9875" s="1">
        <v>45292</v>
      </c>
      <c r="C9875" t="s">
        <v>325</v>
      </c>
      <c r="D9875" t="s">
        <v>80</v>
      </c>
      <c r="E9875">
        <v>6775016649</v>
      </c>
      <c r="F9875" t="s">
        <v>185</v>
      </c>
      <c r="G9875" t="s">
        <v>164</v>
      </c>
      <c r="H9875" t="s">
        <v>165</v>
      </c>
      <c r="I9875" t="s">
        <v>36</v>
      </c>
      <c r="J9875" t="s">
        <v>65</v>
      </c>
      <c r="K9875">
        <v>2279.75</v>
      </c>
      <c r="L9875">
        <v>196.45</v>
      </c>
      <c r="M9875" t="s">
        <v>65</v>
      </c>
      <c r="N9875">
        <v>8.6171729356289098E-2</v>
      </c>
      <c r="O9875" t="s">
        <v>11351</v>
      </c>
      <c r="P9875" t="s">
        <v>11356</v>
      </c>
      <c r="R9875" t="s">
        <v>11353</v>
      </c>
      <c r="S9875">
        <f>IF(SalesData[[#This Row],[Return Status]]="Returned",1,0)</f>
        <v>0</v>
      </c>
      <c r="U9875" s="2">
        <f>EOMONTH(SalesData[[#This Row],[Order Date]],0)</f>
        <v>45322</v>
      </c>
      <c r="V9875" s="9" t="str">
        <f>"Q"&amp;INT((MONTH(SalesData[[#This Row],[Order Date]])+2)/3)&amp;"-"&amp;YEAR(SalesData[[#This Row],[Order Date]])</f>
        <v>Q1-2024</v>
      </c>
    </row>
    <row r="9876" spans="1:22" x14ac:dyDescent="0.35">
      <c r="A9876" t="s">
        <v>10017</v>
      </c>
      <c r="B9876" s="1">
        <v>45304</v>
      </c>
      <c r="C9876" t="s">
        <v>94</v>
      </c>
      <c r="D9876" t="s">
        <v>27</v>
      </c>
      <c r="E9876">
        <v>9134499768</v>
      </c>
      <c r="F9876" t="s">
        <v>172</v>
      </c>
      <c r="G9876" t="s">
        <v>141</v>
      </c>
      <c r="H9876" t="s">
        <v>121</v>
      </c>
      <c r="I9876" t="s">
        <v>17</v>
      </c>
      <c r="J9876" t="s">
        <v>61</v>
      </c>
      <c r="K9876">
        <v>453.57</v>
      </c>
      <c r="L9876">
        <v>25.72</v>
      </c>
      <c r="M9876" t="s">
        <v>62</v>
      </c>
      <c r="N9876">
        <v>5.6705690411623301E-2</v>
      </c>
      <c r="O9876" t="s">
        <v>11361</v>
      </c>
      <c r="P9876" t="s">
        <v>11356</v>
      </c>
      <c r="R9876" t="s">
        <v>11353</v>
      </c>
      <c r="S9876">
        <f>IF(SalesData[[#This Row],[Return Status]]="Returned",1,0)</f>
        <v>0</v>
      </c>
      <c r="T9876">
        <v>2793.38</v>
      </c>
      <c r="U9876" s="2">
        <f>EOMONTH(SalesData[[#This Row],[Order Date]],0)</f>
        <v>45322</v>
      </c>
      <c r="V9876" s="9" t="str">
        <f>"Q"&amp;INT((MONTH(SalesData[[#This Row],[Order Date]])+2)/3)&amp;"-"&amp;YEAR(SalesData[[#This Row],[Order Date]])</f>
        <v>Q1-2024</v>
      </c>
    </row>
    <row r="9877" spans="1:22" x14ac:dyDescent="0.35">
      <c r="A9877" t="s">
        <v>10018</v>
      </c>
      <c r="B9877" s="1">
        <v>45293</v>
      </c>
      <c r="C9877" t="s">
        <v>162</v>
      </c>
      <c r="D9877" t="s">
        <v>99</v>
      </c>
      <c r="E9877">
        <v>4244555710</v>
      </c>
      <c r="F9877" t="s">
        <v>73</v>
      </c>
      <c r="G9877" t="s">
        <v>11374</v>
      </c>
      <c r="H9877" t="s">
        <v>75</v>
      </c>
      <c r="I9877" t="s">
        <v>36</v>
      </c>
      <c r="J9877" t="s">
        <v>18</v>
      </c>
      <c r="K9877">
        <v>4776.43</v>
      </c>
      <c r="L9877">
        <v>1037.04</v>
      </c>
      <c r="M9877" t="s">
        <v>19</v>
      </c>
      <c r="N9877">
        <v>0.21711613066662799</v>
      </c>
      <c r="O9877" t="s">
        <v>11351</v>
      </c>
      <c r="P9877" t="s">
        <v>11354</v>
      </c>
      <c r="R9877" t="s">
        <v>11353</v>
      </c>
      <c r="S9877">
        <f>IF(SalesData[[#This Row],[Return Status]]="Returned",1,0)</f>
        <v>0</v>
      </c>
      <c r="U9877" s="2">
        <f>EOMONTH(SalesData[[#This Row],[Order Date]],0)</f>
        <v>45322</v>
      </c>
      <c r="V9877" s="9" t="str">
        <f>"Q"&amp;INT((MONTH(SalesData[[#This Row],[Order Date]])+2)/3)&amp;"-"&amp;YEAR(SalesData[[#This Row],[Order Date]])</f>
        <v>Q1-2024</v>
      </c>
    </row>
    <row r="9878" spans="1:22" x14ac:dyDescent="0.35">
      <c r="A9878" t="s">
        <v>10019</v>
      </c>
      <c r="B9878" s="1">
        <v>45317</v>
      </c>
      <c r="C9878" t="s">
        <v>111</v>
      </c>
      <c r="D9878" t="s">
        <v>13</v>
      </c>
      <c r="E9878">
        <v>2373714309</v>
      </c>
      <c r="F9878" t="s">
        <v>163</v>
      </c>
      <c r="G9878" t="s">
        <v>164</v>
      </c>
      <c r="H9878" t="s">
        <v>165</v>
      </c>
      <c r="I9878" t="s">
        <v>36</v>
      </c>
      <c r="J9878" t="s">
        <v>19</v>
      </c>
      <c r="K9878">
        <v>3740.82</v>
      </c>
      <c r="L9878">
        <v>799.87</v>
      </c>
      <c r="M9878" t="s">
        <v>19</v>
      </c>
      <c r="N9878">
        <v>0.21382210317524</v>
      </c>
      <c r="O9878" t="s">
        <v>11351</v>
      </c>
      <c r="P9878" t="s">
        <v>11354</v>
      </c>
      <c r="R9878" t="s">
        <v>11353</v>
      </c>
      <c r="S9878">
        <f>IF(SalesData[[#This Row],[Return Status]]="Returned",1,0)</f>
        <v>0</v>
      </c>
      <c r="U9878" s="2">
        <f>EOMONTH(SalesData[[#This Row],[Order Date]],0)</f>
        <v>45322</v>
      </c>
      <c r="V9878" s="9" t="str">
        <f>"Q"&amp;INT((MONTH(SalesData[[#This Row],[Order Date]])+2)/3)&amp;"-"&amp;YEAR(SalesData[[#This Row],[Order Date]])</f>
        <v>Q1-2024</v>
      </c>
    </row>
    <row r="9879" spans="1:22" x14ac:dyDescent="0.35">
      <c r="A9879" t="s">
        <v>10020</v>
      </c>
      <c r="B9879" s="1">
        <v>45315</v>
      </c>
      <c r="C9879" t="s">
        <v>176</v>
      </c>
      <c r="D9879" t="s">
        <v>39</v>
      </c>
      <c r="E9879">
        <v>2988687027</v>
      </c>
      <c r="F9879" t="s">
        <v>73</v>
      </c>
      <c r="G9879" t="s">
        <v>74</v>
      </c>
      <c r="H9879" t="s">
        <v>75</v>
      </c>
      <c r="I9879" t="s">
        <v>36</v>
      </c>
      <c r="J9879" t="s">
        <v>65</v>
      </c>
      <c r="K9879">
        <v>3328.12</v>
      </c>
      <c r="L9879">
        <v>766.57</v>
      </c>
      <c r="M9879" t="s">
        <v>65</v>
      </c>
      <c r="N9879">
        <v>0.23033123805632</v>
      </c>
      <c r="O9879" t="s">
        <v>11351</v>
      </c>
      <c r="P9879" t="s">
        <v>11354</v>
      </c>
      <c r="R9879" t="s">
        <v>11353</v>
      </c>
      <c r="S9879">
        <f>IF(SalesData[[#This Row],[Return Status]]="Returned",1,0)</f>
        <v>0</v>
      </c>
      <c r="T9879">
        <v>2420.2800000000002</v>
      </c>
      <c r="U9879" s="2">
        <f>EOMONTH(SalesData[[#This Row],[Order Date]],0)</f>
        <v>45322</v>
      </c>
      <c r="V9879" s="9" t="str">
        <f>"Q"&amp;INT((MONTH(SalesData[[#This Row],[Order Date]])+2)/3)&amp;"-"&amp;YEAR(SalesData[[#This Row],[Order Date]])</f>
        <v>Q1-2024</v>
      </c>
    </row>
    <row r="9880" spans="1:22" x14ac:dyDescent="0.35">
      <c r="A9880" t="s">
        <v>10021</v>
      </c>
      <c r="B9880" s="1">
        <v>45320</v>
      </c>
      <c r="C9880" t="s">
        <v>111</v>
      </c>
      <c r="D9880" t="s">
        <v>145</v>
      </c>
      <c r="E9880">
        <v>8727866886</v>
      </c>
      <c r="F9880" t="s">
        <v>109</v>
      </c>
      <c r="G9880" t="s">
        <v>59</v>
      </c>
      <c r="H9880" t="s">
        <v>60</v>
      </c>
      <c r="I9880" t="s">
        <v>31</v>
      </c>
      <c r="J9880" t="s">
        <v>18</v>
      </c>
      <c r="K9880">
        <v>941.08</v>
      </c>
      <c r="L9880">
        <v>271.27999999999997</v>
      </c>
      <c r="M9880" t="s">
        <v>19</v>
      </c>
      <c r="N9880">
        <v>0.28826454711607902</v>
      </c>
      <c r="O9880" t="s">
        <v>11355</v>
      </c>
      <c r="P9880" t="s">
        <v>11354</v>
      </c>
      <c r="R9880" t="s">
        <v>11353</v>
      </c>
      <c r="S9880">
        <f>IF(SalesData[[#This Row],[Return Status]]="Returned",1,0)</f>
        <v>0</v>
      </c>
      <c r="T9880">
        <v>2183.56</v>
      </c>
      <c r="U9880" s="2">
        <f>EOMONTH(SalesData[[#This Row],[Order Date]],0)</f>
        <v>45322</v>
      </c>
      <c r="V9880" s="9" t="str">
        <f>"Q"&amp;INT((MONTH(SalesData[[#This Row],[Order Date]])+2)/3)&amp;"-"&amp;YEAR(SalesData[[#This Row],[Order Date]])</f>
        <v>Q1-2024</v>
      </c>
    </row>
    <row r="9881" spans="1:22" x14ac:dyDescent="0.35">
      <c r="A9881" t="s">
        <v>10022</v>
      </c>
      <c r="B9881" s="1">
        <v>45300</v>
      </c>
      <c r="C9881" t="s">
        <v>144</v>
      </c>
      <c r="D9881" t="s">
        <v>80</v>
      </c>
      <c r="E9881">
        <v>9743656579</v>
      </c>
      <c r="F9881" t="s">
        <v>116</v>
      </c>
      <c r="G9881" t="s">
        <v>74</v>
      </c>
      <c r="H9881" t="s">
        <v>75</v>
      </c>
      <c r="I9881" t="s">
        <v>36</v>
      </c>
      <c r="J9881" t="s">
        <v>19</v>
      </c>
      <c r="K9881">
        <v>3402.92</v>
      </c>
      <c r="L9881">
        <v>943.78</v>
      </c>
      <c r="M9881" t="s">
        <v>19</v>
      </c>
      <c r="N9881">
        <v>0.27734416324803401</v>
      </c>
      <c r="O9881" t="s">
        <v>11351</v>
      </c>
      <c r="P9881" t="s">
        <v>11354</v>
      </c>
      <c r="R9881" t="s">
        <v>11353</v>
      </c>
      <c r="S9881">
        <f>IF(SalesData[[#This Row],[Return Status]]="Returned",1,0)</f>
        <v>0</v>
      </c>
      <c r="T9881">
        <v>2420.2800000000002</v>
      </c>
      <c r="U9881" s="2">
        <f>EOMONTH(SalesData[[#This Row],[Order Date]],0)</f>
        <v>45322</v>
      </c>
      <c r="V9881" s="9" t="str">
        <f>"Q"&amp;INT((MONTH(SalesData[[#This Row],[Order Date]])+2)/3)&amp;"-"&amp;YEAR(SalesData[[#This Row],[Order Date]])</f>
        <v>Q1-2024</v>
      </c>
    </row>
    <row r="9882" spans="1:22" x14ac:dyDescent="0.35">
      <c r="A9882" t="s">
        <v>10023</v>
      </c>
      <c r="B9882" s="1">
        <v>45314</v>
      </c>
      <c r="C9882" t="s">
        <v>87</v>
      </c>
      <c r="D9882" t="s">
        <v>80</v>
      </c>
      <c r="E9882">
        <v>3801278900</v>
      </c>
      <c r="F9882" t="s">
        <v>156</v>
      </c>
      <c r="G9882" t="s">
        <v>84</v>
      </c>
      <c r="H9882" t="s">
        <v>85</v>
      </c>
      <c r="I9882" t="s">
        <v>31</v>
      </c>
      <c r="J9882" t="s">
        <v>19</v>
      </c>
      <c r="K9882">
        <v>2253.14</v>
      </c>
      <c r="L9882">
        <v>536.14</v>
      </c>
      <c r="M9882" t="s">
        <v>19</v>
      </c>
      <c r="N9882">
        <v>0.23795236869435499</v>
      </c>
      <c r="O9882" t="s">
        <v>11351</v>
      </c>
      <c r="P9882" t="s">
        <v>11354</v>
      </c>
      <c r="R9882" t="s">
        <v>11353</v>
      </c>
      <c r="S9882">
        <f>IF(SalesData[[#This Row],[Return Status]]="Returned",1,0)</f>
        <v>0</v>
      </c>
      <c r="T9882">
        <v>847.14</v>
      </c>
      <c r="U9882" s="2">
        <f>EOMONTH(SalesData[[#This Row],[Order Date]],0)</f>
        <v>45322</v>
      </c>
      <c r="V9882" s="9" t="str">
        <f>"Q"&amp;INT((MONTH(SalesData[[#This Row],[Order Date]])+2)/3)&amp;"-"&amp;YEAR(SalesData[[#This Row],[Order Date]])</f>
        <v>Q1-2024</v>
      </c>
    </row>
    <row r="9883" spans="1:22" x14ac:dyDescent="0.35">
      <c r="A9883" t="s">
        <v>10024</v>
      </c>
      <c r="B9883" s="1">
        <v>45320</v>
      </c>
      <c r="C9883" t="s">
        <v>124</v>
      </c>
      <c r="D9883" t="s">
        <v>80</v>
      </c>
      <c r="E9883">
        <v>2361588292</v>
      </c>
      <c r="F9883" t="s">
        <v>238</v>
      </c>
      <c r="G9883" t="s">
        <v>74</v>
      </c>
      <c r="H9883" t="s">
        <v>75</v>
      </c>
      <c r="I9883" t="s">
        <v>36</v>
      </c>
      <c r="J9883" t="s">
        <v>65</v>
      </c>
      <c r="K9883">
        <v>2612.46</v>
      </c>
      <c r="L9883">
        <v>200.04</v>
      </c>
      <c r="M9883" t="s">
        <v>65</v>
      </c>
      <c r="N9883">
        <v>7.6571507314944498E-2</v>
      </c>
      <c r="O9883" t="s">
        <v>11351</v>
      </c>
      <c r="P9883" t="s">
        <v>11356</v>
      </c>
      <c r="R9883" t="s">
        <v>11353</v>
      </c>
      <c r="S9883">
        <f>IF(SalesData[[#This Row],[Return Status]]="Returned",1,0)</f>
        <v>0</v>
      </c>
      <c r="T9883">
        <v>2420.2800000000002</v>
      </c>
      <c r="U9883" s="2">
        <f>EOMONTH(SalesData[[#This Row],[Order Date]],0)</f>
        <v>45322</v>
      </c>
      <c r="V9883" s="9" t="str">
        <f>"Q"&amp;INT((MONTH(SalesData[[#This Row],[Order Date]])+2)/3)&amp;"-"&amp;YEAR(SalesData[[#This Row],[Order Date]])</f>
        <v>Q1-2024</v>
      </c>
    </row>
    <row r="9884" spans="1:22" x14ac:dyDescent="0.35">
      <c r="A9884" t="s">
        <v>10025</v>
      </c>
      <c r="B9884" s="1">
        <v>45302</v>
      </c>
      <c r="C9884" t="s">
        <v>12</v>
      </c>
      <c r="D9884" t="s">
        <v>145</v>
      </c>
      <c r="E9884">
        <v>3619530561</v>
      </c>
      <c r="F9884" t="s">
        <v>68</v>
      </c>
      <c r="G9884" t="s">
        <v>69</v>
      </c>
      <c r="H9884" t="s">
        <v>11357</v>
      </c>
      <c r="I9884" t="s">
        <v>31</v>
      </c>
      <c r="J9884" t="s">
        <v>65</v>
      </c>
      <c r="K9884">
        <v>1235.27</v>
      </c>
      <c r="L9884">
        <v>285.39</v>
      </c>
      <c r="M9884" t="s">
        <v>65</v>
      </c>
      <c r="N9884">
        <v>0.23103451067378</v>
      </c>
      <c r="O9884" t="s">
        <v>11351</v>
      </c>
      <c r="P9884" t="s">
        <v>11354</v>
      </c>
      <c r="R9884" t="s">
        <v>11353</v>
      </c>
      <c r="S9884">
        <f>IF(SalesData[[#This Row],[Return Status]]="Returned",1,0)</f>
        <v>0</v>
      </c>
      <c r="T9884">
        <v>2081.52</v>
      </c>
      <c r="U9884" s="2">
        <f>EOMONTH(SalesData[[#This Row],[Order Date]],0)</f>
        <v>45322</v>
      </c>
      <c r="V9884" s="9" t="str">
        <f>"Q"&amp;INT((MONTH(SalesData[[#This Row],[Order Date]])+2)/3)&amp;"-"&amp;YEAR(SalesData[[#This Row],[Order Date]])</f>
        <v>Q1-2024</v>
      </c>
    </row>
    <row r="9885" spans="1:22" x14ac:dyDescent="0.35">
      <c r="A9885" t="s">
        <v>10026</v>
      </c>
      <c r="B9885" s="1">
        <v>45312</v>
      </c>
      <c r="C9885" t="s">
        <v>87</v>
      </c>
      <c r="D9885" t="s">
        <v>99</v>
      </c>
      <c r="E9885">
        <v>9575149118</v>
      </c>
      <c r="F9885" t="s">
        <v>292</v>
      </c>
      <c r="G9885" t="s">
        <v>69</v>
      </c>
      <c r="H9885" t="s">
        <v>41</v>
      </c>
      <c r="I9885" t="s">
        <v>31</v>
      </c>
      <c r="J9885" t="s">
        <v>62</v>
      </c>
      <c r="K9885">
        <v>4964.3999999999996</v>
      </c>
      <c r="L9885">
        <v>208.05</v>
      </c>
      <c r="M9885" t="s">
        <v>62</v>
      </c>
      <c r="N9885">
        <v>4.1908387720570497E-2</v>
      </c>
      <c r="O9885" t="s">
        <v>11351</v>
      </c>
      <c r="P9885" t="s">
        <v>11356</v>
      </c>
      <c r="R9885" t="s">
        <v>11353</v>
      </c>
      <c r="S9885">
        <f>IF(SalesData[[#This Row],[Return Status]]="Returned",1,0)</f>
        <v>0</v>
      </c>
      <c r="T9885">
        <v>2081.52</v>
      </c>
      <c r="U9885" s="2">
        <f>EOMONTH(SalesData[[#This Row],[Order Date]],0)</f>
        <v>45322</v>
      </c>
      <c r="V9885" s="9" t="str">
        <f>"Q"&amp;INT((MONTH(SalesData[[#This Row],[Order Date]])+2)/3)&amp;"-"&amp;YEAR(SalesData[[#This Row],[Order Date]])</f>
        <v>Q1-2024</v>
      </c>
    </row>
    <row r="9886" spans="1:22" x14ac:dyDescent="0.35">
      <c r="A9886" t="s">
        <v>10027</v>
      </c>
      <c r="B9886" s="1">
        <v>45306</v>
      </c>
      <c r="C9886" t="s">
        <v>57</v>
      </c>
      <c r="D9886" t="s">
        <v>27</v>
      </c>
      <c r="E9886">
        <v>5900646204</v>
      </c>
      <c r="F9886" t="s">
        <v>292</v>
      </c>
      <c r="G9886" t="s">
        <v>69</v>
      </c>
      <c r="H9886" t="s">
        <v>41</v>
      </c>
      <c r="I9886" t="s">
        <v>31</v>
      </c>
      <c r="J9886" t="s">
        <v>65</v>
      </c>
      <c r="K9886">
        <v>4610.49</v>
      </c>
      <c r="L9886">
        <v>392.76</v>
      </c>
      <c r="M9886" t="s">
        <v>65</v>
      </c>
      <c r="N9886">
        <v>8.5188342236942299E-2</v>
      </c>
      <c r="O9886" t="s">
        <v>11351</v>
      </c>
      <c r="P9886" t="s">
        <v>11356</v>
      </c>
      <c r="R9886" t="s">
        <v>11353</v>
      </c>
      <c r="S9886">
        <f>IF(SalesData[[#This Row],[Return Status]]="Returned",1,0)</f>
        <v>0</v>
      </c>
      <c r="T9886">
        <v>2081.52</v>
      </c>
      <c r="U9886" s="2">
        <f>EOMONTH(SalesData[[#This Row],[Order Date]],0)</f>
        <v>45322</v>
      </c>
      <c r="V9886" s="9" t="str">
        <f>"Q"&amp;INT((MONTH(SalesData[[#This Row],[Order Date]])+2)/3)&amp;"-"&amp;YEAR(SalesData[[#This Row],[Order Date]])</f>
        <v>Q1-2024</v>
      </c>
    </row>
    <row r="9887" spans="1:22" x14ac:dyDescent="0.35">
      <c r="A9887" t="s">
        <v>10028</v>
      </c>
      <c r="B9887" s="1">
        <v>45321</v>
      </c>
      <c r="C9887" t="s">
        <v>94</v>
      </c>
      <c r="D9887" t="s">
        <v>99</v>
      </c>
      <c r="E9887">
        <v>9004891452</v>
      </c>
      <c r="F9887" t="s">
        <v>100</v>
      </c>
      <c r="G9887" t="s">
        <v>34</v>
      </c>
      <c r="H9887" t="s">
        <v>35</v>
      </c>
      <c r="I9887" t="s">
        <v>36</v>
      </c>
      <c r="J9887" t="s">
        <v>18</v>
      </c>
      <c r="K9887">
        <v>2824.39</v>
      </c>
      <c r="L9887">
        <v>650.75</v>
      </c>
      <c r="M9887" t="s">
        <v>19</v>
      </c>
      <c r="N9887">
        <v>0.23040373319548599</v>
      </c>
      <c r="O9887" t="s">
        <v>11351</v>
      </c>
      <c r="P9887" t="s">
        <v>11354</v>
      </c>
      <c r="R9887" t="s">
        <v>11353</v>
      </c>
      <c r="S9887">
        <f>IF(SalesData[[#This Row],[Return Status]]="Returned",1,0)</f>
        <v>0</v>
      </c>
      <c r="U9887" s="2">
        <f>EOMONTH(SalesData[[#This Row],[Order Date]],0)</f>
        <v>45322</v>
      </c>
      <c r="V9887" s="9" t="str">
        <f>"Q"&amp;INT((MONTH(SalesData[[#This Row],[Order Date]])+2)/3)&amp;"-"&amp;YEAR(SalesData[[#This Row],[Order Date]])</f>
        <v>Q1-2024</v>
      </c>
    </row>
    <row r="9888" spans="1:22" x14ac:dyDescent="0.35">
      <c r="A9888" t="s">
        <v>10029</v>
      </c>
      <c r="B9888" s="1">
        <v>45294</v>
      </c>
      <c r="C9888" t="s">
        <v>57</v>
      </c>
      <c r="D9888" t="s">
        <v>13</v>
      </c>
      <c r="E9888">
        <v>979195934</v>
      </c>
      <c r="F9888" t="s">
        <v>68</v>
      </c>
      <c r="G9888" t="s">
        <v>11387</v>
      </c>
      <c r="H9888" t="s">
        <v>41</v>
      </c>
      <c r="I9888" t="s">
        <v>31</v>
      </c>
      <c r="J9888" t="s">
        <v>19</v>
      </c>
      <c r="K9888">
        <v>1093.45</v>
      </c>
      <c r="L9888">
        <v>66.5</v>
      </c>
      <c r="M9888" t="s">
        <v>19</v>
      </c>
      <c r="N9888">
        <v>6.0816681146828797E-2</v>
      </c>
      <c r="O9888" t="s">
        <v>11351</v>
      </c>
      <c r="P9888" t="s">
        <v>11356</v>
      </c>
      <c r="R9888" t="s">
        <v>11353</v>
      </c>
      <c r="S9888">
        <f>IF(SalesData[[#This Row],[Return Status]]="Returned",1,0)</f>
        <v>0</v>
      </c>
      <c r="U9888" s="2">
        <f>EOMONTH(SalesData[[#This Row],[Order Date]],0)</f>
        <v>45322</v>
      </c>
      <c r="V9888" s="9" t="str">
        <f>"Q"&amp;INT((MONTH(SalesData[[#This Row],[Order Date]])+2)/3)&amp;"-"&amp;YEAR(SalesData[[#This Row],[Order Date]])</f>
        <v>Q1-2024</v>
      </c>
    </row>
    <row r="9889" spans="1:22" x14ac:dyDescent="0.35">
      <c r="A9889" t="s">
        <v>10030</v>
      </c>
      <c r="B9889" s="1">
        <v>45295</v>
      </c>
      <c r="C9889" t="s">
        <v>12</v>
      </c>
      <c r="D9889" t="s">
        <v>80</v>
      </c>
      <c r="E9889">
        <v>6710292474</v>
      </c>
      <c r="F9889" t="s">
        <v>181</v>
      </c>
      <c r="G9889" t="s">
        <v>54</v>
      </c>
      <c r="H9889" t="s">
        <v>55</v>
      </c>
      <c r="I9889" t="s">
        <v>31</v>
      </c>
      <c r="J9889" t="s">
        <v>42</v>
      </c>
      <c r="K9889">
        <v>2763.13</v>
      </c>
      <c r="L9889">
        <v>622.1</v>
      </c>
      <c r="M9889" t="s">
        <v>43</v>
      </c>
      <c r="N9889">
        <v>0.225143225255417</v>
      </c>
      <c r="O9889" t="s">
        <v>11351</v>
      </c>
      <c r="P9889" t="s">
        <v>11354</v>
      </c>
      <c r="R9889" t="s">
        <v>11353</v>
      </c>
      <c r="S9889">
        <f>IF(SalesData[[#This Row],[Return Status]]="Returned",1,0)</f>
        <v>0</v>
      </c>
      <c r="U9889" s="2">
        <f>EOMONTH(SalesData[[#This Row],[Order Date]],0)</f>
        <v>45322</v>
      </c>
      <c r="V9889" s="9" t="str">
        <f>"Q"&amp;INT((MONTH(SalesData[[#This Row],[Order Date]])+2)/3)&amp;"-"&amp;YEAR(SalesData[[#This Row],[Order Date]])</f>
        <v>Q1-2024</v>
      </c>
    </row>
    <row r="9890" spans="1:22" x14ac:dyDescent="0.35">
      <c r="A9890" t="s">
        <v>10031</v>
      </c>
      <c r="B9890" s="1">
        <v>45313</v>
      </c>
      <c r="C9890" t="s">
        <v>94</v>
      </c>
      <c r="D9890" t="s">
        <v>145</v>
      </c>
      <c r="E9890">
        <v>7856367352</v>
      </c>
      <c r="F9890" t="s">
        <v>137</v>
      </c>
      <c r="G9890" t="s">
        <v>34</v>
      </c>
      <c r="H9890" t="s">
        <v>35</v>
      </c>
      <c r="I9890" t="s">
        <v>36</v>
      </c>
      <c r="J9890" t="s">
        <v>61</v>
      </c>
      <c r="K9890">
        <v>3041.64</v>
      </c>
      <c r="L9890">
        <v>487.16</v>
      </c>
      <c r="M9890" t="s">
        <v>62</v>
      </c>
      <c r="N9890">
        <v>0.160163595954814</v>
      </c>
      <c r="O9890" t="s">
        <v>11351</v>
      </c>
      <c r="P9890" t="s">
        <v>11352</v>
      </c>
      <c r="R9890" t="s">
        <v>11353</v>
      </c>
      <c r="S9890">
        <f>IF(SalesData[[#This Row],[Return Status]]="Returned",1,0)</f>
        <v>0</v>
      </c>
      <c r="U9890" s="2">
        <f>EOMONTH(SalesData[[#This Row],[Order Date]],0)</f>
        <v>45322</v>
      </c>
      <c r="V9890" s="9" t="str">
        <f>"Q"&amp;INT((MONTH(SalesData[[#This Row],[Order Date]])+2)/3)&amp;"-"&amp;YEAR(SalesData[[#This Row],[Order Date]])</f>
        <v>Q1-2024</v>
      </c>
    </row>
    <row r="9891" spans="1:22" x14ac:dyDescent="0.35">
      <c r="A9891" t="s">
        <v>10032</v>
      </c>
      <c r="B9891" s="1">
        <v>45309</v>
      </c>
      <c r="C9891" t="s">
        <v>21</v>
      </c>
      <c r="D9891" t="s">
        <v>46</v>
      </c>
      <c r="E9891">
        <v>3578558544</v>
      </c>
      <c r="F9891" t="s">
        <v>107</v>
      </c>
      <c r="G9891" t="s">
        <v>15</v>
      </c>
      <c r="H9891" t="s">
        <v>16</v>
      </c>
      <c r="I9891" t="s">
        <v>17</v>
      </c>
      <c r="J9891" t="s">
        <v>19</v>
      </c>
      <c r="K9891">
        <v>1799.56</v>
      </c>
      <c r="L9891">
        <v>182.86</v>
      </c>
      <c r="M9891" t="s">
        <v>19</v>
      </c>
      <c r="N9891">
        <v>0.10161372780012901</v>
      </c>
      <c r="O9891" t="s">
        <v>11351</v>
      </c>
      <c r="P9891" t="s">
        <v>11352</v>
      </c>
      <c r="R9891" t="s">
        <v>11353</v>
      </c>
      <c r="S9891">
        <f>IF(SalesData[[#This Row],[Return Status]]="Returned",1,0)</f>
        <v>0</v>
      </c>
      <c r="T9891">
        <v>2085.91</v>
      </c>
      <c r="U9891" s="2">
        <f>EOMONTH(SalesData[[#This Row],[Order Date]],0)</f>
        <v>45322</v>
      </c>
      <c r="V9891" s="9" t="str">
        <f>"Q"&amp;INT((MONTH(SalesData[[#This Row],[Order Date]])+2)/3)&amp;"-"&amp;YEAR(SalesData[[#This Row],[Order Date]])</f>
        <v>Q1-2024</v>
      </c>
    </row>
    <row r="9892" spans="1:22" x14ac:dyDescent="0.35">
      <c r="A9892" t="s">
        <v>10033</v>
      </c>
      <c r="B9892" s="1">
        <v>45310</v>
      </c>
      <c r="C9892" t="s">
        <v>149</v>
      </c>
      <c r="D9892" t="s">
        <v>13</v>
      </c>
      <c r="E9892">
        <v>5865244272</v>
      </c>
      <c r="F9892" t="s">
        <v>114</v>
      </c>
      <c r="G9892" t="s">
        <v>11378</v>
      </c>
      <c r="H9892" t="s">
        <v>60</v>
      </c>
      <c r="I9892" t="s">
        <v>31</v>
      </c>
      <c r="J9892" t="s">
        <v>62</v>
      </c>
      <c r="K9892">
        <v>2311.29</v>
      </c>
      <c r="L9892">
        <v>267.25</v>
      </c>
      <c r="M9892" t="s">
        <v>62</v>
      </c>
      <c r="N9892">
        <v>0.115628069173492</v>
      </c>
      <c r="O9892" t="s">
        <v>11351</v>
      </c>
      <c r="P9892" t="s">
        <v>11352</v>
      </c>
      <c r="R9892" t="s">
        <v>11353</v>
      </c>
      <c r="S9892">
        <f>IF(SalesData[[#This Row],[Return Status]]="Returned",1,0)</f>
        <v>0</v>
      </c>
      <c r="U9892" s="2">
        <f>EOMONTH(SalesData[[#This Row],[Order Date]],0)</f>
        <v>45322</v>
      </c>
      <c r="V9892" s="9" t="str">
        <f>"Q"&amp;INT((MONTH(SalesData[[#This Row],[Order Date]])+2)/3)&amp;"-"&amp;YEAR(SalesData[[#This Row],[Order Date]])</f>
        <v>Q1-2024</v>
      </c>
    </row>
    <row r="9893" spans="1:22" x14ac:dyDescent="0.35">
      <c r="A9893" t="s">
        <v>10034</v>
      </c>
      <c r="B9893" s="1">
        <v>45305</v>
      </c>
      <c r="C9893" t="s">
        <v>21</v>
      </c>
      <c r="D9893" t="s">
        <v>80</v>
      </c>
      <c r="E9893">
        <v>4270970994</v>
      </c>
      <c r="F9893" t="s">
        <v>114</v>
      </c>
      <c r="G9893" t="s">
        <v>59</v>
      </c>
      <c r="H9893" t="s">
        <v>60</v>
      </c>
      <c r="I9893" t="s">
        <v>31</v>
      </c>
      <c r="J9893" t="s">
        <v>42</v>
      </c>
      <c r="K9893">
        <v>3379.24</v>
      </c>
      <c r="L9893">
        <v>796.83</v>
      </c>
      <c r="M9893" t="s">
        <v>43</v>
      </c>
      <c r="N9893">
        <v>0.23580154117493901</v>
      </c>
      <c r="O9893" t="s">
        <v>11351</v>
      </c>
      <c r="P9893" t="s">
        <v>11354</v>
      </c>
      <c r="R9893" t="s">
        <v>11353</v>
      </c>
      <c r="S9893">
        <f>IF(SalesData[[#This Row],[Return Status]]="Returned",1,0)</f>
        <v>0</v>
      </c>
      <c r="T9893">
        <v>2183.56</v>
      </c>
      <c r="U9893" s="2">
        <f>EOMONTH(SalesData[[#This Row],[Order Date]],0)</f>
        <v>45322</v>
      </c>
      <c r="V9893" s="9" t="str">
        <f>"Q"&amp;INT((MONTH(SalesData[[#This Row],[Order Date]])+2)/3)&amp;"-"&amp;YEAR(SalesData[[#This Row],[Order Date]])</f>
        <v>Q1-2024</v>
      </c>
    </row>
    <row r="9894" spans="1:22" x14ac:dyDescent="0.35">
      <c r="A9894" t="s">
        <v>10035</v>
      </c>
      <c r="B9894" s="1">
        <v>45294</v>
      </c>
      <c r="C9894" t="s">
        <v>194</v>
      </c>
      <c r="D9894" t="s">
        <v>13</v>
      </c>
      <c r="E9894">
        <v>8242734991</v>
      </c>
      <c r="F9894" t="s">
        <v>181</v>
      </c>
      <c r="G9894" t="s">
        <v>54</v>
      </c>
      <c r="H9894" t="s">
        <v>55</v>
      </c>
      <c r="I9894" t="s">
        <v>31</v>
      </c>
      <c r="J9894" t="s">
        <v>65</v>
      </c>
      <c r="K9894">
        <v>1888.5</v>
      </c>
      <c r="L9894">
        <v>196.05</v>
      </c>
      <c r="M9894" t="s">
        <v>65</v>
      </c>
      <c r="N9894">
        <v>0.103812549642573</v>
      </c>
      <c r="O9894" t="s">
        <v>11351</v>
      </c>
      <c r="P9894" t="s">
        <v>11352</v>
      </c>
      <c r="R9894" t="s">
        <v>11353</v>
      </c>
      <c r="S9894">
        <f>IF(SalesData[[#This Row],[Return Status]]="Returned",1,0)</f>
        <v>0</v>
      </c>
      <c r="U9894" s="2">
        <f>EOMONTH(SalesData[[#This Row],[Order Date]],0)</f>
        <v>45322</v>
      </c>
      <c r="V9894" s="9" t="str">
        <f>"Q"&amp;INT((MONTH(SalesData[[#This Row],[Order Date]])+2)/3)&amp;"-"&amp;YEAR(SalesData[[#This Row],[Order Date]])</f>
        <v>Q1-2024</v>
      </c>
    </row>
    <row r="9895" spans="1:22" x14ac:dyDescent="0.35">
      <c r="A9895" t="s">
        <v>10036</v>
      </c>
      <c r="B9895" s="1">
        <v>45315</v>
      </c>
      <c r="C9895" t="s">
        <v>205</v>
      </c>
      <c r="D9895" t="s">
        <v>27</v>
      </c>
      <c r="E9895">
        <v>5082976898</v>
      </c>
      <c r="F9895" t="s">
        <v>58</v>
      </c>
      <c r="G9895" t="s">
        <v>59</v>
      </c>
      <c r="H9895" t="s">
        <v>11357</v>
      </c>
      <c r="I9895" t="s">
        <v>31</v>
      </c>
      <c r="J9895" t="s">
        <v>65</v>
      </c>
      <c r="K9895">
        <v>3738.43</v>
      </c>
      <c r="L9895">
        <v>570.71</v>
      </c>
      <c r="M9895" t="s">
        <v>65</v>
      </c>
      <c r="N9895">
        <v>0.15266034137324999</v>
      </c>
      <c r="O9895" t="s">
        <v>11351</v>
      </c>
      <c r="P9895" t="s">
        <v>11352</v>
      </c>
      <c r="R9895" t="s">
        <v>11353</v>
      </c>
      <c r="S9895">
        <f>IF(SalesData[[#This Row],[Return Status]]="Returned",1,0)</f>
        <v>0</v>
      </c>
      <c r="T9895">
        <v>2183.56</v>
      </c>
      <c r="U9895" s="2">
        <f>EOMONTH(SalesData[[#This Row],[Order Date]],0)</f>
        <v>45322</v>
      </c>
      <c r="V9895" s="9" t="str">
        <f>"Q"&amp;INT((MONTH(SalesData[[#This Row],[Order Date]])+2)/3)&amp;"-"&amp;YEAR(SalesData[[#This Row],[Order Date]])</f>
        <v>Q1-2024</v>
      </c>
    </row>
    <row r="9896" spans="1:22" x14ac:dyDescent="0.35">
      <c r="A9896" t="s">
        <v>10037</v>
      </c>
      <c r="B9896" s="1">
        <v>45293</v>
      </c>
      <c r="C9896" t="s">
        <v>113</v>
      </c>
      <c r="D9896" t="s">
        <v>46</v>
      </c>
      <c r="E9896">
        <v>1508494414</v>
      </c>
      <c r="F9896" t="s">
        <v>58</v>
      </c>
      <c r="G9896" t="s">
        <v>59</v>
      </c>
      <c r="H9896" t="s">
        <v>60</v>
      </c>
      <c r="I9896" t="s">
        <v>31</v>
      </c>
      <c r="J9896" t="s">
        <v>43</v>
      </c>
      <c r="K9896">
        <v>2356.25</v>
      </c>
      <c r="L9896">
        <v>581.91999999999996</v>
      </c>
      <c r="M9896" t="s">
        <v>43</v>
      </c>
      <c r="N9896">
        <v>0.246968700265252</v>
      </c>
      <c r="O9896" t="s">
        <v>11351</v>
      </c>
      <c r="P9896" t="s">
        <v>11354</v>
      </c>
      <c r="R9896" t="s">
        <v>11353</v>
      </c>
      <c r="S9896">
        <f>IF(SalesData[[#This Row],[Return Status]]="Returned",1,0)</f>
        <v>0</v>
      </c>
      <c r="T9896">
        <v>2183.56</v>
      </c>
      <c r="U9896" s="2">
        <f>EOMONTH(SalesData[[#This Row],[Order Date]],0)</f>
        <v>45322</v>
      </c>
      <c r="V9896" s="9" t="str">
        <f>"Q"&amp;INT((MONTH(SalesData[[#This Row],[Order Date]])+2)/3)&amp;"-"&amp;YEAR(SalesData[[#This Row],[Order Date]])</f>
        <v>Q1-2024</v>
      </c>
    </row>
    <row r="9897" spans="1:22" x14ac:dyDescent="0.35">
      <c r="A9897" t="s">
        <v>10038</v>
      </c>
      <c r="B9897" s="1">
        <v>45319</v>
      </c>
      <c r="C9897" t="s">
        <v>139</v>
      </c>
      <c r="D9897" t="s">
        <v>99</v>
      </c>
      <c r="E9897">
        <v>1263273589</v>
      </c>
      <c r="F9897" t="s">
        <v>33</v>
      </c>
      <c r="G9897" t="s">
        <v>34</v>
      </c>
      <c r="H9897" t="s">
        <v>35</v>
      </c>
      <c r="I9897" t="s">
        <v>36</v>
      </c>
      <c r="J9897" t="s">
        <v>19</v>
      </c>
      <c r="K9897">
        <v>477.41</v>
      </c>
      <c r="L9897">
        <v>63.71</v>
      </c>
      <c r="M9897" t="s">
        <v>19</v>
      </c>
      <c r="N9897">
        <v>0.13344923650530999</v>
      </c>
      <c r="O9897" t="s">
        <v>11361</v>
      </c>
      <c r="P9897" t="s">
        <v>11352</v>
      </c>
      <c r="R9897" t="s">
        <v>11353</v>
      </c>
      <c r="S9897">
        <f>IF(SalesData[[#This Row],[Return Status]]="Returned",1,0)</f>
        <v>0</v>
      </c>
      <c r="U9897" s="2">
        <f>EOMONTH(SalesData[[#This Row],[Order Date]],0)</f>
        <v>45322</v>
      </c>
      <c r="V9897" s="9" t="str">
        <f>"Q"&amp;INT((MONTH(SalesData[[#This Row],[Order Date]])+2)/3)&amp;"-"&amp;YEAR(SalesData[[#This Row],[Order Date]])</f>
        <v>Q1-2024</v>
      </c>
    </row>
    <row r="9898" spans="1:22" x14ac:dyDescent="0.35">
      <c r="A9898" t="s">
        <v>10039</v>
      </c>
      <c r="B9898" s="1">
        <v>45318</v>
      </c>
      <c r="C9898" t="s">
        <v>132</v>
      </c>
      <c r="D9898" t="s">
        <v>46</v>
      </c>
      <c r="E9898">
        <v>5028393519</v>
      </c>
      <c r="F9898" t="s">
        <v>133</v>
      </c>
      <c r="G9898" t="s">
        <v>89</v>
      </c>
      <c r="H9898" t="s">
        <v>90</v>
      </c>
      <c r="I9898" t="s">
        <v>31</v>
      </c>
      <c r="J9898" t="s">
        <v>43</v>
      </c>
      <c r="K9898">
        <v>702.04</v>
      </c>
      <c r="L9898">
        <v>51.64</v>
      </c>
      <c r="M9898" t="s">
        <v>43</v>
      </c>
      <c r="N9898">
        <v>7.3557062275653798E-2</v>
      </c>
      <c r="O9898" t="s">
        <v>11355</v>
      </c>
      <c r="P9898" t="s">
        <v>11356</v>
      </c>
      <c r="R9898" t="s">
        <v>11353</v>
      </c>
      <c r="S9898">
        <f>IF(SalesData[[#This Row],[Return Status]]="Returned",1,0)</f>
        <v>0</v>
      </c>
      <c r="T9898">
        <v>207.68</v>
      </c>
      <c r="U9898" s="2">
        <f>EOMONTH(SalesData[[#This Row],[Order Date]],0)</f>
        <v>45322</v>
      </c>
      <c r="V9898" s="9" t="str">
        <f>"Q"&amp;INT((MONTH(SalesData[[#This Row],[Order Date]])+2)/3)&amp;"-"&amp;YEAR(SalesData[[#This Row],[Order Date]])</f>
        <v>Q1-2024</v>
      </c>
    </row>
    <row r="9899" spans="1:22" x14ac:dyDescent="0.35">
      <c r="A9899" t="s">
        <v>10040</v>
      </c>
      <c r="B9899" s="1">
        <v>45308</v>
      </c>
      <c r="C9899" t="s">
        <v>176</v>
      </c>
      <c r="D9899" t="s">
        <v>46</v>
      </c>
      <c r="E9899">
        <v>7135816599</v>
      </c>
      <c r="F9899" t="s">
        <v>127</v>
      </c>
      <c r="G9899" t="s">
        <v>29</v>
      </c>
      <c r="H9899" t="s">
        <v>30</v>
      </c>
      <c r="I9899" t="s">
        <v>31</v>
      </c>
      <c r="J9899" t="s">
        <v>19</v>
      </c>
      <c r="K9899">
        <v>3729.89</v>
      </c>
      <c r="L9899">
        <v>401.52</v>
      </c>
      <c r="M9899" t="s">
        <v>19</v>
      </c>
      <c r="N9899">
        <v>0.107649287244396</v>
      </c>
      <c r="O9899" t="s">
        <v>11351</v>
      </c>
      <c r="P9899" t="s">
        <v>11352</v>
      </c>
      <c r="R9899" t="s">
        <v>11353</v>
      </c>
      <c r="S9899">
        <f>IF(SalesData[[#This Row],[Return Status]]="Returned",1,0)</f>
        <v>0</v>
      </c>
      <c r="T9899">
        <v>2788.38</v>
      </c>
      <c r="U9899" s="2">
        <f>EOMONTH(SalesData[[#This Row],[Order Date]],0)</f>
        <v>45322</v>
      </c>
      <c r="V9899" s="9" t="str">
        <f>"Q"&amp;INT((MONTH(SalesData[[#This Row],[Order Date]])+2)/3)&amp;"-"&amp;YEAR(SalesData[[#This Row],[Order Date]])</f>
        <v>Q1-2024</v>
      </c>
    </row>
    <row r="9900" spans="1:22" x14ac:dyDescent="0.35">
      <c r="A9900" t="s">
        <v>10041</v>
      </c>
      <c r="B9900" s="1">
        <v>45311</v>
      </c>
      <c r="C9900" t="s">
        <v>94</v>
      </c>
      <c r="D9900" t="s">
        <v>39</v>
      </c>
      <c r="E9900">
        <v>698095667</v>
      </c>
      <c r="F9900" t="s">
        <v>185</v>
      </c>
      <c r="G9900" t="s">
        <v>164</v>
      </c>
      <c r="H9900" t="s">
        <v>165</v>
      </c>
      <c r="I9900" t="s">
        <v>36</v>
      </c>
      <c r="J9900" t="s">
        <v>43</v>
      </c>
      <c r="K9900">
        <v>2158.6799999999998</v>
      </c>
      <c r="L9900">
        <v>521.92999999999995</v>
      </c>
      <c r="M9900" t="s">
        <v>43</v>
      </c>
      <c r="N9900">
        <v>0.241782014935053</v>
      </c>
      <c r="O9900" t="s">
        <v>11351</v>
      </c>
      <c r="P9900" t="s">
        <v>11354</v>
      </c>
      <c r="R9900" t="s">
        <v>11353</v>
      </c>
      <c r="S9900">
        <f>IF(SalesData[[#This Row],[Return Status]]="Returned",1,0)</f>
        <v>0</v>
      </c>
      <c r="U9900" s="2">
        <f>EOMONTH(SalesData[[#This Row],[Order Date]],0)</f>
        <v>45322</v>
      </c>
      <c r="V9900" s="9" t="str">
        <f>"Q"&amp;INT((MONTH(SalesData[[#This Row],[Order Date]])+2)/3)&amp;"-"&amp;YEAR(SalesData[[#This Row],[Order Date]])</f>
        <v>Q1-2024</v>
      </c>
    </row>
    <row r="9901" spans="1:22" x14ac:dyDescent="0.35">
      <c r="A9901" t="s">
        <v>10042</v>
      </c>
      <c r="B9901" s="1">
        <v>45312</v>
      </c>
      <c r="C9901" t="s">
        <v>184</v>
      </c>
      <c r="D9901" t="s">
        <v>145</v>
      </c>
      <c r="E9901">
        <v>1129708845</v>
      </c>
      <c r="F9901" t="s">
        <v>133</v>
      </c>
      <c r="G9901" t="s">
        <v>89</v>
      </c>
      <c r="H9901" t="s">
        <v>90</v>
      </c>
      <c r="I9901" t="s">
        <v>31</v>
      </c>
      <c r="J9901" t="s">
        <v>62</v>
      </c>
      <c r="K9901">
        <v>1543.77</v>
      </c>
      <c r="L9901">
        <v>399.06</v>
      </c>
      <c r="M9901" t="s">
        <v>62</v>
      </c>
      <c r="N9901">
        <v>0.25849705590858701</v>
      </c>
      <c r="O9901" t="s">
        <v>11351</v>
      </c>
      <c r="P9901" t="s">
        <v>11354</v>
      </c>
      <c r="R9901" t="s">
        <v>11353</v>
      </c>
      <c r="S9901">
        <f>IF(SalesData[[#This Row],[Return Status]]="Returned",1,0)</f>
        <v>0</v>
      </c>
      <c r="T9901">
        <v>207.68</v>
      </c>
      <c r="U9901" s="2">
        <f>EOMONTH(SalesData[[#This Row],[Order Date]],0)</f>
        <v>45322</v>
      </c>
      <c r="V9901" s="9" t="str">
        <f>"Q"&amp;INT((MONTH(SalesData[[#This Row],[Order Date]])+2)/3)&amp;"-"&amp;YEAR(SalesData[[#This Row],[Order Date]])</f>
        <v>Q1-2024</v>
      </c>
    </row>
    <row r="9902" spans="1:22" x14ac:dyDescent="0.35">
      <c r="A9902" t="s">
        <v>10043</v>
      </c>
      <c r="B9902" s="1">
        <v>45301</v>
      </c>
      <c r="C9902" t="s">
        <v>111</v>
      </c>
      <c r="D9902" t="s">
        <v>80</v>
      </c>
      <c r="E9902">
        <v>3374884868</v>
      </c>
      <c r="F9902" t="s">
        <v>163</v>
      </c>
      <c r="G9902" t="s">
        <v>266</v>
      </c>
      <c r="H9902" t="s">
        <v>165</v>
      </c>
      <c r="I9902" t="s">
        <v>36</v>
      </c>
      <c r="J9902" t="s">
        <v>18</v>
      </c>
      <c r="K9902">
        <v>319.27999999999997</v>
      </c>
      <c r="L9902">
        <v>74.19</v>
      </c>
      <c r="M9902" t="s">
        <v>19</v>
      </c>
      <c r="N9902">
        <v>0.23236657479328501</v>
      </c>
      <c r="O9902" t="s">
        <v>11361</v>
      </c>
      <c r="P9902" t="s">
        <v>11354</v>
      </c>
      <c r="R9902" t="s">
        <v>11353</v>
      </c>
      <c r="S9902">
        <f>IF(SalesData[[#This Row],[Return Status]]="Returned",1,0)</f>
        <v>0</v>
      </c>
      <c r="U9902" s="2">
        <f>EOMONTH(SalesData[[#This Row],[Order Date]],0)</f>
        <v>45322</v>
      </c>
      <c r="V9902" s="9" t="str">
        <f>"Q"&amp;INT((MONTH(SalesData[[#This Row],[Order Date]])+2)/3)&amp;"-"&amp;YEAR(SalesData[[#This Row],[Order Date]])</f>
        <v>Q1-2024</v>
      </c>
    </row>
    <row r="9903" spans="1:22" x14ac:dyDescent="0.35">
      <c r="A9903" t="s">
        <v>10044</v>
      </c>
      <c r="B9903" s="1">
        <v>45317</v>
      </c>
      <c r="C9903" t="s">
        <v>124</v>
      </c>
      <c r="D9903" t="s">
        <v>39</v>
      </c>
      <c r="E9903">
        <v>3719413325</v>
      </c>
      <c r="F9903" t="s">
        <v>95</v>
      </c>
      <c r="G9903" t="s">
        <v>11378</v>
      </c>
      <c r="H9903" t="s">
        <v>11357</v>
      </c>
      <c r="I9903" t="s">
        <v>31</v>
      </c>
      <c r="J9903" t="s">
        <v>65</v>
      </c>
      <c r="K9903">
        <v>2087.29</v>
      </c>
      <c r="L9903">
        <v>70.069999999999993</v>
      </c>
      <c r="M9903" t="s">
        <v>65</v>
      </c>
      <c r="N9903">
        <v>3.3569844151986501E-2</v>
      </c>
      <c r="O9903" t="s">
        <v>11351</v>
      </c>
      <c r="P9903" t="s">
        <v>11356</v>
      </c>
      <c r="Q9903" t="s">
        <v>11364</v>
      </c>
      <c r="R9903" t="s">
        <v>11360</v>
      </c>
      <c r="S9903">
        <f>IF(SalesData[[#This Row],[Return Status]]="Returned",1,0)</f>
        <v>1</v>
      </c>
      <c r="U9903" s="2">
        <f>EOMONTH(SalesData[[#This Row],[Order Date]],0)</f>
        <v>45322</v>
      </c>
      <c r="V9903" s="9" t="str">
        <f>"Q"&amp;INT((MONTH(SalesData[[#This Row],[Order Date]])+2)/3)&amp;"-"&amp;YEAR(SalesData[[#This Row],[Order Date]])</f>
        <v>Q1-2024</v>
      </c>
    </row>
    <row r="9904" spans="1:22" x14ac:dyDescent="0.35">
      <c r="A9904" t="s">
        <v>10045</v>
      </c>
      <c r="B9904" s="1">
        <v>45300</v>
      </c>
      <c r="C9904" t="s">
        <v>26</v>
      </c>
      <c r="D9904" t="s">
        <v>72</v>
      </c>
      <c r="E9904">
        <v>3616188290</v>
      </c>
      <c r="F9904" t="s">
        <v>185</v>
      </c>
      <c r="G9904" t="s">
        <v>164</v>
      </c>
      <c r="H9904" t="s">
        <v>165</v>
      </c>
      <c r="I9904" t="s">
        <v>36</v>
      </c>
      <c r="J9904" t="s">
        <v>65</v>
      </c>
      <c r="K9904">
        <v>1514.37</v>
      </c>
      <c r="L9904">
        <v>331.67</v>
      </c>
      <c r="M9904" t="s">
        <v>65</v>
      </c>
      <c r="N9904">
        <v>0.219015168023667</v>
      </c>
      <c r="O9904" t="s">
        <v>11351</v>
      </c>
      <c r="P9904" t="s">
        <v>11354</v>
      </c>
      <c r="R9904" t="s">
        <v>11353</v>
      </c>
      <c r="S9904">
        <f>IF(SalesData[[#This Row],[Return Status]]="Returned",1,0)</f>
        <v>0</v>
      </c>
      <c r="U9904" s="2">
        <f>EOMONTH(SalesData[[#This Row],[Order Date]],0)</f>
        <v>45322</v>
      </c>
      <c r="V9904" s="9" t="str">
        <f>"Q"&amp;INT((MONTH(SalesData[[#This Row],[Order Date]])+2)/3)&amp;"-"&amp;YEAR(SalesData[[#This Row],[Order Date]])</f>
        <v>Q1-2024</v>
      </c>
    </row>
    <row r="9905" spans="1:22" x14ac:dyDescent="0.35">
      <c r="A9905" t="s">
        <v>10046</v>
      </c>
      <c r="B9905" s="1">
        <v>45299</v>
      </c>
      <c r="C9905" t="s">
        <v>67</v>
      </c>
      <c r="D9905" t="s">
        <v>46</v>
      </c>
      <c r="E9905">
        <v>3827623837</v>
      </c>
      <c r="F9905" t="s">
        <v>159</v>
      </c>
      <c r="G9905" t="s">
        <v>84</v>
      </c>
      <c r="H9905" t="s">
        <v>85</v>
      </c>
      <c r="I9905" t="s">
        <v>31</v>
      </c>
      <c r="J9905" t="s">
        <v>19</v>
      </c>
      <c r="K9905">
        <v>3346.13</v>
      </c>
      <c r="L9905">
        <v>378.28</v>
      </c>
      <c r="M9905" t="s">
        <v>19</v>
      </c>
      <c r="N9905">
        <v>0.11305000104598401</v>
      </c>
      <c r="O9905" t="s">
        <v>11351</v>
      </c>
      <c r="P9905" t="s">
        <v>11352</v>
      </c>
      <c r="R9905" t="s">
        <v>11353</v>
      </c>
      <c r="S9905">
        <f>IF(SalesData[[#This Row],[Return Status]]="Returned",1,0)</f>
        <v>0</v>
      </c>
      <c r="T9905">
        <v>847.14</v>
      </c>
      <c r="U9905" s="2">
        <f>EOMONTH(SalesData[[#This Row],[Order Date]],0)</f>
        <v>45322</v>
      </c>
      <c r="V9905" s="9" t="str">
        <f>"Q"&amp;INT((MONTH(SalesData[[#This Row],[Order Date]])+2)/3)&amp;"-"&amp;YEAR(SalesData[[#This Row],[Order Date]])</f>
        <v>Q1-2024</v>
      </c>
    </row>
    <row r="9906" spans="1:22" x14ac:dyDescent="0.35">
      <c r="A9906" t="s">
        <v>10047</v>
      </c>
      <c r="B9906" s="1">
        <v>45312</v>
      </c>
      <c r="C9906" t="s">
        <v>52</v>
      </c>
      <c r="D9906" t="s">
        <v>72</v>
      </c>
      <c r="E9906">
        <v>9262889833</v>
      </c>
      <c r="F9906" t="s">
        <v>312</v>
      </c>
      <c r="G9906" t="s">
        <v>141</v>
      </c>
      <c r="H9906" t="s">
        <v>121</v>
      </c>
      <c r="I9906" t="s">
        <v>17</v>
      </c>
      <c r="J9906" t="s">
        <v>62</v>
      </c>
      <c r="K9906">
        <v>667.37</v>
      </c>
      <c r="L9906">
        <v>77.41</v>
      </c>
      <c r="M9906" t="s">
        <v>62</v>
      </c>
      <c r="N9906">
        <v>0.11599262777769501</v>
      </c>
      <c r="O9906" t="s">
        <v>11355</v>
      </c>
      <c r="P9906" t="s">
        <v>11352</v>
      </c>
      <c r="R9906" t="s">
        <v>11353</v>
      </c>
      <c r="S9906">
        <f>IF(SalesData[[#This Row],[Return Status]]="Returned",1,0)</f>
        <v>0</v>
      </c>
      <c r="T9906">
        <v>2793.38</v>
      </c>
      <c r="U9906" s="2">
        <f>EOMONTH(SalesData[[#This Row],[Order Date]],0)</f>
        <v>45322</v>
      </c>
      <c r="V9906" s="9" t="str">
        <f>"Q"&amp;INT((MONTH(SalesData[[#This Row],[Order Date]])+2)/3)&amp;"-"&amp;YEAR(SalesData[[#This Row],[Order Date]])</f>
        <v>Q1-2024</v>
      </c>
    </row>
    <row r="9907" spans="1:22" x14ac:dyDescent="0.35">
      <c r="A9907" t="s">
        <v>10048</v>
      </c>
      <c r="B9907" s="1">
        <v>45313</v>
      </c>
      <c r="C9907" t="s">
        <v>38</v>
      </c>
      <c r="D9907" t="s">
        <v>72</v>
      </c>
      <c r="E9907">
        <v>3495033443</v>
      </c>
      <c r="F9907" t="s">
        <v>14</v>
      </c>
      <c r="G9907" t="s">
        <v>15</v>
      </c>
      <c r="H9907" t="s">
        <v>16</v>
      </c>
      <c r="I9907" t="s">
        <v>17</v>
      </c>
      <c r="J9907" t="s">
        <v>19</v>
      </c>
      <c r="K9907">
        <v>3859.38</v>
      </c>
      <c r="L9907">
        <v>1034.6300000000001</v>
      </c>
      <c r="M9907" t="s">
        <v>19</v>
      </c>
      <c r="N9907">
        <v>0.26808191989386898</v>
      </c>
      <c r="O9907" t="s">
        <v>11351</v>
      </c>
      <c r="P9907" t="s">
        <v>11354</v>
      </c>
      <c r="R9907" t="s">
        <v>11353</v>
      </c>
      <c r="S9907">
        <f>IF(SalesData[[#This Row],[Return Status]]="Returned",1,0)</f>
        <v>0</v>
      </c>
      <c r="T9907">
        <v>2085.91</v>
      </c>
      <c r="U9907" s="2">
        <f>EOMONTH(SalesData[[#This Row],[Order Date]],0)</f>
        <v>45322</v>
      </c>
      <c r="V9907" s="9" t="str">
        <f>"Q"&amp;INT((MONTH(SalesData[[#This Row],[Order Date]])+2)/3)&amp;"-"&amp;YEAR(SalesData[[#This Row],[Order Date]])</f>
        <v>Q1-2024</v>
      </c>
    </row>
    <row r="9908" spans="1:22" x14ac:dyDescent="0.35">
      <c r="A9908" t="s">
        <v>10049</v>
      </c>
      <c r="B9908" s="1">
        <v>45293</v>
      </c>
      <c r="C9908" t="s">
        <v>144</v>
      </c>
      <c r="D9908" t="s">
        <v>13</v>
      </c>
      <c r="E9908">
        <v>1223785502</v>
      </c>
      <c r="F9908" t="s">
        <v>312</v>
      </c>
      <c r="G9908" t="s">
        <v>141</v>
      </c>
      <c r="H9908" t="s">
        <v>121</v>
      </c>
      <c r="I9908" t="s">
        <v>17</v>
      </c>
      <c r="J9908" t="s">
        <v>42</v>
      </c>
      <c r="K9908">
        <v>536.17999999999995</v>
      </c>
      <c r="L9908">
        <v>102.1</v>
      </c>
      <c r="M9908" t="s">
        <v>43</v>
      </c>
      <c r="N9908">
        <v>0.190421127233392</v>
      </c>
      <c r="O9908" t="s">
        <v>11355</v>
      </c>
      <c r="P9908" t="s">
        <v>11352</v>
      </c>
      <c r="Q9908" t="s">
        <v>11364</v>
      </c>
      <c r="R9908" t="s">
        <v>11360</v>
      </c>
      <c r="S9908">
        <f>IF(SalesData[[#This Row],[Return Status]]="Returned",1,0)</f>
        <v>1</v>
      </c>
      <c r="T9908">
        <v>2793.38</v>
      </c>
      <c r="U9908" s="2">
        <f>EOMONTH(SalesData[[#This Row],[Order Date]],0)</f>
        <v>45322</v>
      </c>
      <c r="V9908" s="9" t="str">
        <f>"Q"&amp;INT((MONTH(SalesData[[#This Row],[Order Date]])+2)/3)&amp;"-"&amp;YEAR(SalesData[[#This Row],[Order Date]])</f>
        <v>Q1-2024</v>
      </c>
    </row>
    <row r="9909" spans="1:22" x14ac:dyDescent="0.35">
      <c r="A9909" t="s">
        <v>10050</v>
      </c>
      <c r="B9909" s="1">
        <v>45299</v>
      </c>
      <c r="C9909" t="s">
        <v>132</v>
      </c>
      <c r="D9909" t="s">
        <v>13</v>
      </c>
      <c r="E9909">
        <v>3032754361</v>
      </c>
      <c r="F9909" t="s">
        <v>120</v>
      </c>
      <c r="G9909" t="s">
        <v>141</v>
      </c>
      <c r="H9909" t="s">
        <v>121</v>
      </c>
      <c r="I9909" t="s">
        <v>17</v>
      </c>
      <c r="J9909" t="s">
        <v>62</v>
      </c>
      <c r="K9909">
        <v>1117.95</v>
      </c>
      <c r="L9909">
        <v>282.60000000000002</v>
      </c>
      <c r="M9909" t="s">
        <v>62</v>
      </c>
      <c r="N9909">
        <v>0.25278411377968601</v>
      </c>
      <c r="O9909" t="s">
        <v>11351</v>
      </c>
      <c r="P9909" t="s">
        <v>11354</v>
      </c>
      <c r="R9909" t="s">
        <v>11353</v>
      </c>
      <c r="S9909">
        <f>IF(SalesData[[#This Row],[Return Status]]="Returned",1,0)</f>
        <v>0</v>
      </c>
      <c r="T9909">
        <v>2793.38</v>
      </c>
      <c r="U9909" s="2">
        <f>EOMONTH(SalesData[[#This Row],[Order Date]],0)</f>
        <v>45322</v>
      </c>
      <c r="V9909" s="9" t="str">
        <f>"Q"&amp;INT((MONTH(SalesData[[#This Row],[Order Date]])+2)/3)&amp;"-"&amp;YEAR(SalesData[[#This Row],[Order Date]])</f>
        <v>Q1-2024</v>
      </c>
    </row>
    <row r="9910" spans="1:22" x14ac:dyDescent="0.35">
      <c r="A9910" t="s">
        <v>10051</v>
      </c>
      <c r="B9910" s="1">
        <v>45311</v>
      </c>
      <c r="C9910" t="s">
        <v>38</v>
      </c>
      <c r="D9910" t="s">
        <v>145</v>
      </c>
      <c r="E9910">
        <v>2059001068</v>
      </c>
      <c r="F9910" t="s">
        <v>107</v>
      </c>
      <c r="G9910" t="s">
        <v>15</v>
      </c>
      <c r="H9910" t="s">
        <v>16</v>
      </c>
      <c r="I9910" t="s">
        <v>17</v>
      </c>
      <c r="J9910" t="s">
        <v>62</v>
      </c>
      <c r="K9910">
        <v>1620.18</v>
      </c>
      <c r="L9910">
        <v>73.34</v>
      </c>
      <c r="M9910" t="s">
        <v>62</v>
      </c>
      <c r="N9910">
        <v>4.5266575318791698E-2</v>
      </c>
      <c r="O9910" t="s">
        <v>11351</v>
      </c>
      <c r="P9910" t="s">
        <v>11356</v>
      </c>
      <c r="R9910" t="s">
        <v>11353</v>
      </c>
      <c r="S9910">
        <f>IF(SalesData[[#This Row],[Return Status]]="Returned",1,0)</f>
        <v>0</v>
      </c>
      <c r="T9910">
        <v>2085.91</v>
      </c>
      <c r="U9910" s="2">
        <f>EOMONTH(SalesData[[#This Row],[Order Date]],0)</f>
        <v>45322</v>
      </c>
      <c r="V9910" s="9" t="str">
        <f>"Q"&amp;INT((MONTH(SalesData[[#This Row],[Order Date]])+2)/3)&amp;"-"&amp;YEAR(SalesData[[#This Row],[Order Date]])</f>
        <v>Q1-2024</v>
      </c>
    </row>
    <row r="9911" spans="1:22" x14ac:dyDescent="0.35">
      <c r="A9911" t="s">
        <v>10052</v>
      </c>
      <c r="B9911" s="1">
        <v>45304</v>
      </c>
      <c r="C9911" t="s">
        <v>26</v>
      </c>
      <c r="D9911" t="s">
        <v>39</v>
      </c>
      <c r="E9911">
        <v>162331947</v>
      </c>
      <c r="F9911" t="s">
        <v>81</v>
      </c>
      <c r="G9911" t="s">
        <v>74</v>
      </c>
      <c r="H9911" t="s">
        <v>75</v>
      </c>
      <c r="I9911" t="s">
        <v>36</v>
      </c>
      <c r="J9911" t="s">
        <v>62</v>
      </c>
      <c r="K9911">
        <v>4035.8</v>
      </c>
      <c r="L9911">
        <v>706.02</v>
      </c>
      <c r="M9911" t="s">
        <v>62</v>
      </c>
      <c r="N9911">
        <v>0.17493929332474401</v>
      </c>
      <c r="O9911" t="s">
        <v>11351</v>
      </c>
      <c r="P9911" t="s">
        <v>11352</v>
      </c>
      <c r="R9911" t="s">
        <v>11353</v>
      </c>
      <c r="S9911">
        <f>IF(SalesData[[#This Row],[Return Status]]="Returned",1,0)</f>
        <v>0</v>
      </c>
      <c r="T9911">
        <v>2420.2800000000002</v>
      </c>
      <c r="U9911" s="2">
        <f>EOMONTH(SalesData[[#This Row],[Order Date]],0)</f>
        <v>45322</v>
      </c>
      <c r="V9911" s="9" t="str">
        <f>"Q"&amp;INT((MONTH(SalesData[[#This Row],[Order Date]])+2)/3)&amp;"-"&amp;YEAR(SalesData[[#This Row],[Order Date]])</f>
        <v>Q1-2024</v>
      </c>
    </row>
    <row r="9912" spans="1:22" x14ac:dyDescent="0.35">
      <c r="A9912" t="s">
        <v>10053</v>
      </c>
      <c r="B9912" s="1">
        <v>45298</v>
      </c>
      <c r="C9912" t="s">
        <v>124</v>
      </c>
      <c r="D9912" t="s">
        <v>99</v>
      </c>
      <c r="E9912">
        <v>6498828872</v>
      </c>
      <c r="F9912" t="s">
        <v>116</v>
      </c>
      <c r="G9912" t="s">
        <v>74</v>
      </c>
      <c r="H9912" t="s">
        <v>75</v>
      </c>
      <c r="I9912" t="s">
        <v>36</v>
      </c>
      <c r="J9912" t="s">
        <v>42</v>
      </c>
      <c r="K9912">
        <v>419.23</v>
      </c>
      <c r="L9912">
        <v>78.3</v>
      </c>
      <c r="M9912" t="s">
        <v>43</v>
      </c>
      <c r="N9912">
        <v>0.18677098490089</v>
      </c>
      <c r="O9912" t="s">
        <v>11361</v>
      </c>
      <c r="P9912" t="s">
        <v>11352</v>
      </c>
      <c r="R9912" t="s">
        <v>11353</v>
      </c>
      <c r="S9912">
        <f>IF(SalesData[[#This Row],[Return Status]]="Returned",1,0)</f>
        <v>0</v>
      </c>
      <c r="T9912">
        <v>2420.2800000000002</v>
      </c>
      <c r="U9912" s="2">
        <f>EOMONTH(SalesData[[#This Row],[Order Date]],0)</f>
        <v>45322</v>
      </c>
      <c r="V9912" s="9" t="str">
        <f>"Q"&amp;INT((MONTH(SalesData[[#This Row],[Order Date]])+2)/3)&amp;"-"&amp;YEAR(SalesData[[#This Row],[Order Date]])</f>
        <v>Q1-2024</v>
      </c>
    </row>
    <row r="9913" spans="1:22" x14ac:dyDescent="0.35">
      <c r="A9913" t="s">
        <v>10054</v>
      </c>
      <c r="B9913" s="1">
        <v>45311</v>
      </c>
      <c r="C9913" t="s">
        <v>325</v>
      </c>
      <c r="D9913" t="s">
        <v>46</v>
      </c>
      <c r="E9913">
        <v>516835798</v>
      </c>
      <c r="F9913" t="s">
        <v>140</v>
      </c>
      <c r="G9913" t="s">
        <v>141</v>
      </c>
      <c r="H9913" t="s">
        <v>121</v>
      </c>
      <c r="I9913" t="s">
        <v>17</v>
      </c>
      <c r="J9913" t="s">
        <v>18</v>
      </c>
      <c r="K9913">
        <v>4323.4799999999996</v>
      </c>
      <c r="L9913">
        <v>218.16</v>
      </c>
      <c r="M9913" t="s">
        <v>19</v>
      </c>
      <c r="N9913">
        <v>5.04593521885148E-2</v>
      </c>
      <c r="O9913" t="s">
        <v>11351</v>
      </c>
      <c r="P9913" t="s">
        <v>11356</v>
      </c>
      <c r="R9913" t="s">
        <v>11353</v>
      </c>
      <c r="S9913">
        <f>IF(SalesData[[#This Row],[Return Status]]="Returned",1,0)</f>
        <v>0</v>
      </c>
      <c r="T9913">
        <v>2793.38</v>
      </c>
      <c r="U9913" s="2">
        <f>EOMONTH(SalesData[[#This Row],[Order Date]],0)</f>
        <v>45322</v>
      </c>
      <c r="V9913" s="9" t="str">
        <f>"Q"&amp;INT((MONTH(SalesData[[#This Row],[Order Date]])+2)/3)&amp;"-"&amp;YEAR(SalesData[[#This Row],[Order Date]])</f>
        <v>Q1-2024</v>
      </c>
    </row>
    <row r="9914" spans="1:22" x14ac:dyDescent="0.35">
      <c r="A9914" t="s">
        <v>10055</v>
      </c>
      <c r="B9914" s="1">
        <v>45293</v>
      </c>
      <c r="C9914" t="s">
        <v>49</v>
      </c>
      <c r="D9914" t="s">
        <v>72</v>
      </c>
      <c r="E9914">
        <v>7523519001</v>
      </c>
      <c r="F9914" t="s">
        <v>222</v>
      </c>
      <c r="G9914" t="s">
        <v>164</v>
      </c>
      <c r="H9914" t="s">
        <v>11357</v>
      </c>
      <c r="I9914" t="s">
        <v>36</v>
      </c>
      <c r="J9914" t="s">
        <v>62</v>
      </c>
      <c r="K9914">
        <v>2987.92</v>
      </c>
      <c r="L9914">
        <v>886.29</v>
      </c>
      <c r="M9914" t="s">
        <v>62</v>
      </c>
      <c r="N9914">
        <v>0.29662440761466202</v>
      </c>
      <c r="O9914" t="s">
        <v>11351</v>
      </c>
      <c r="P9914" t="s">
        <v>11354</v>
      </c>
      <c r="R9914" t="s">
        <v>11353</v>
      </c>
      <c r="S9914">
        <f>IF(SalesData[[#This Row],[Return Status]]="Returned",1,0)</f>
        <v>0</v>
      </c>
      <c r="U9914" s="2">
        <f>EOMONTH(SalesData[[#This Row],[Order Date]],0)</f>
        <v>45322</v>
      </c>
      <c r="V9914" s="9" t="str">
        <f>"Q"&amp;INT((MONTH(SalesData[[#This Row],[Order Date]])+2)/3)&amp;"-"&amp;YEAR(SalesData[[#This Row],[Order Date]])</f>
        <v>Q1-2024</v>
      </c>
    </row>
    <row r="9915" spans="1:22" x14ac:dyDescent="0.35">
      <c r="A9915" t="s">
        <v>10056</v>
      </c>
      <c r="B9915" s="1">
        <v>45297</v>
      </c>
      <c r="C9915" t="s">
        <v>124</v>
      </c>
      <c r="D9915" t="s">
        <v>13</v>
      </c>
      <c r="E9915">
        <v>5054464448</v>
      </c>
      <c r="F9915" t="s">
        <v>181</v>
      </c>
      <c r="G9915" t="s">
        <v>54</v>
      </c>
      <c r="H9915" t="s">
        <v>55</v>
      </c>
      <c r="I9915" t="s">
        <v>31</v>
      </c>
      <c r="J9915" t="s">
        <v>62</v>
      </c>
      <c r="K9915">
        <v>4361.72</v>
      </c>
      <c r="L9915">
        <v>155.09</v>
      </c>
      <c r="M9915" t="s">
        <v>62</v>
      </c>
      <c r="N9915">
        <v>3.5557073814916997E-2</v>
      </c>
      <c r="O9915" t="s">
        <v>11351</v>
      </c>
      <c r="P9915" t="s">
        <v>11356</v>
      </c>
      <c r="R9915" t="s">
        <v>11353</v>
      </c>
      <c r="S9915">
        <f>IF(SalesData[[#This Row],[Return Status]]="Returned",1,0)</f>
        <v>0</v>
      </c>
      <c r="U9915" s="2">
        <f>EOMONTH(SalesData[[#This Row],[Order Date]],0)</f>
        <v>45322</v>
      </c>
      <c r="V9915" s="9" t="str">
        <f>"Q"&amp;INT((MONTH(SalesData[[#This Row],[Order Date]])+2)/3)&amp;"-"&amp;YEAR(SalesData[[#This Row],[Order Date]])</f>
        <v>Q1-2024</v>
      </c>
    </row>
    <row r="9916" spans="1:22" x14ac:dyDescent="0.35">
      <c r="A9916" t="s">
        <v>10057</v>
      </c>
      <c r="B9916" s="1">
        <v>45321</v>
      </c>
      <c r="C9916" t="s">
        <v>205</v>
      </c>
      <c r="D9916" t="s">
        <v>72</v>
      </c>
      <c r="E9916">
        <v>3844197927</v>
      </c>
      <c r="F9916" t="s">
        <v>116</v>
      </c>
      <c r="G9916" t="s">
        <v>74</v>
      </c>
      <c r="H9916" t="s">
        <v>75</v>
      </c>
      <c r="I9916" t="s">
        <v>36</v>
      </c>
      <c r="J9916" t="s">
        <v>61</v>
      </c>
      <c r="K9916">
        <v>923</v>
      </c>
      <c r="L9916">
        <v>223.12</v>
      </c>
      <c r="M9916" t="s">
        <v>62</v>
      </c>
      <c r="N9916">
        <v>0.24173347778981599</v>
      </c>
      <c r="O9916" t="s">
        <v>11355</v>
      </c>
      <c r="P9916" t="s">
        <v>11354</v>
      </c>
      <c r="R9916" t="s">
        <v>11353</v>
      </c>
      <c r="S9916">
        <f>IF(SalesData[[#This Row],[Return Status]]="Returned",1,0)</f>
        <v>0</v>
      </c>
      <c r="T9916">
        <v>2420.2800000000002</v>
      </c>
      <c r="U9916" s="2">
        <f>EOMONTH(SalesData[[#This Row],[Order Date]],0)</f>
        <v>45322</v>
      </c>
      <c r="V9916" s="9" t="str">
        <f>"Q"&amp;INT((MONTH(SalesData[[#This Row],[Order Date]])+2)/3)&amp;"-"&amp;YEAR(SalesData[[#This Row],[Order Date]])</f>
        <v>Q1-2024</v>
      </c>
    </row>
    <row r="9917" spans="1:22" x14ac:dyDescent="0.35">
      <c r="A9917" t="s">
        <v>10058</v>
      </c>
      <c r="B9917" s="1">
        <v>45311</v>
      </c>
      <c r="C9917" t="s">
        <v>52</v>
      </c>
      <c r="D9917" t="s">
        <v>80</v>
      </c>
      <c r="E9917">
        <v>9131898250</v>
      </c>
      <c r="F9917" t="s">
        <v>168</v>
      </c>
      <c r="G9917" t="s">
        <v>54</v>
      </c>
      <c r="H9917" t="s">
        <v>11357</v>
      </c>
      <c r="I9917" t="s">
        <v>31</v>
      </c>
      <c r="J9917" t="s">
        <v>65</v>
      </c>
      <c r="K9917">
        <v>4118.3</v>
      </c>
      <c r="L9917">
        <v>474.72</v>
      </c>
      <c r="M9917" t="s">
        <v>65</v>
      </c>
      <c r="N9917">
        <v>0.115270864191535</v>
      </c>
      <c r="O9917" t="s">
        <v>11351</v>
      </c>
      <c r="P9917" t="s">
        <v>11352</v>
      </c>
      <c r="R9917" t="s">
        <v>11353</v>
      </c>
      <c r="S9917">
        <f>IF(SalesData[[#This Row],[Return Status]]="Returned",1,0)</f>
        <v>0</v>
      </c>
      <c r="U9917" s="2">
        <f>EOMONTH(SalesData[[#This Row],[Order Date]],0)</f>
        <v>45322</v>
      </c>
      <c r="V9917" s="9" t="str">
        <f>"Q"&amp;INT((MONTH(SalesData[[#This Row],[Order Date]])+2)/3)&amp;"-"&amp;YEAR(SalesData[[#This Row],[Order Date]])</f>
        <v>Q1-2024</v>
      </c>
    </row>
    <row r="9918" spans="1:22" x14ac:dyDescent="0.35">
      <c r="A9918" t="s">
        <v>10059</v>
      </c>
      <c r="B9918" s="1">
        <v>45321</v>
      </c>
      <c r="C9918" t="s">
        <v>77</v>
      </c>
      <c r="D9918" t="s">
        <v>145</v>
      </c>
      <c r="E9918">
        <v>9762072124</v>
      </c>
      <c r="F9918" t="s">
        <v>222</v>
      </c>
      <c r="G9918" t="s">
        <v>164</v>
      </c>
      <c r="H9918" t="s">
        <v>165</v>
      </c>
      <c r="I9918" t="s">
        <v>36</v>
      </c>
      <c r="J9918" t="s">
        <v>61</v>
      </c>
      <c r="K9918">
        <v>289.14</v>
      </c>
      <c r="L9918">
        <v>44.5</v>
      </c>
      <c r="M9918" t="s">
        <v>62</v>
      </c>
      <c r="N9918">
        <v>0.15390468285259701</v>
      </c>
      <c r="O9918" t="s">
        <v>11361</v>
      </c>
      <c r="P9918" t="s">
        <v>11352</v>
      </c>
      <c r="R9918" t="s">
        <v>11353</v>
      </c>
      <c r="S9918">
        <f>IF(SalesData[[#This Row],[Return Status]]="Returned",1,0)</f>
        <v>0</v>
      </c>
      <c r="U9918" s="2">
        <f>EOMONTH(SalesData[[#This Row],[Order Date]],0)</f>
        <v>45322</v>
      </c>
      <c r="V9918" s="9" t="str">
        <f>"Q"&amp;INT((MONTH(SalesData[[#This Row],[Order Date]])+2)/3)&amp;"-"&amp;YEAR(SalesData[[#This Row],[Order Date]])</f>
        <v>Q1-2024</v>
      </c>
    </row>
    <row r="9919" spans="1:22" x14ac:dyDescent="0.35">
      <c r="A9919" t="s">
        <v>10060</v>
      </c>
      <c r="B9919" s="1">
        <v>45320</v>
      </c>
      <c r="C9919" t="s">
        <v>92</v>
      </c>
      <c r="D9919" t="s">
        <v>13</v>
      </c>
      <c r="E9919">
        <v>2590098540</v>
      </c>
      <c r="F9919" t="s">
        <v>88</v>
      </c>
      <c r="G9919" t="s">
        <v>89</v>
      </c>
      <c r="H9919" t="s">
        <v>90</v>
      </c>
      <c r="I9919" t="s">
        <v>31</v>
      </c>
      <c r="J9919" t="s">
        <v>61</v>
      </c>
      <c r="K9919">
        <v>471.32</v>
      </c>
      <c r="L9919">
        <v>140.46</v>
      </c>
      <c r="M9919" t="s">
        <v>62</v>
      </c>
      <c r="N9919">
        <v>0.29801408809301499</v>
      </c>
      <c r="O9919" t="s">
        <v>11361</v>
      </c>
      <c r="P9919" t="s">
        <v>11354</v>
      </c>
      <c r="Q9919" t="s">
        <v>11369</v>
      </c>
      <c r="R9919" t="s">
        <v>11360</v>
      </c>
      <c r="S9919">
        <f>IF(SalesData[[#This Row],[Return Status]]="Returned",1,0)</f>
        <v>1</v>
      </c>
      <c r="T9919">
        <v>207.68</v>
      </c>
      <c r="U9919" s="2">
        <f>EOMONTH(SalesData[[#This Row],[Order Date]],0)</f>
        <v>45322</v>
      </c>
      <c r="V9919" s="9" t="str">
        <f>"Q"&amp;INT((MONTH(SalesData[[#This Row],[Order Date]])+2)/3)&amp;"-"&amp;YEAR(SalesData[[#This Row],[Order Date]])</f>
        <v>Q1-2024</v>
      </c>
    </row>
    <row r="9920" spans="1:22" x14ac:dyDescent="0.35">
      <c r="A9920" t="s">
        <v>10061</v>
      </c>
      <c r="B9920" s="1">
        <v>45300</v>
      </c>
      <c r="C9920" t="s">
        <v>77</v>
      </c>
      <c r="D9920" t="s">
        <v>13</v>
      </c>
      <c r="E9920">
        <v>7469029621</v>
      </c>
      <c r="F9920" t="s">
        <v>168</v>
      </c>
      <c r="G9920" t="s">
        <v>54</v>
      </c>
      <c r="H9920" t="s">
        <v>55</v>
      </c>
      <c r="I9920" t="s">
        <v>31</v>
      </c>
      <c r="J9920" t="s">
        <v>19</v>
      </c>
      <c r="K9920">
        <v>3264.56</v>
      </c>
      <c r="L9920">
        <v>319.98</v>
      </c>
      <c r="M9920" t="s">
        <v>19</v>
      </c>
      <c r="N9920">
        <v>9.8016271718087605E-2</v>
      </c>
      <c r="O9920" t="s">
        <v>11351</v>
      </c>
      <c r="P9920" t="s">
        <v>11356</v>
      </c>
      <c r="R9920" t="s">
        <v>11353</v>
      </c>
      <c r="S9920">
        <f>IF(SalesData[[#This Row],[Return Status]]="Returned",1,0)</f>
        <v>0</v>
      </c>
      <c r="U9920" s="2">
        <f>EOMONTH(SalesData[[#This Row],[Order Date]],0)</f>
        <v>45322</v>
      </c>
      <c r="V9920" s="9" t="str">
        <f>"Q"&amp;INT((MONTH(SalesData[[#This Row],[Order Date]])+2)/3)&amp;"-"&amp;YEAR(SalesData[[#This Row],[Order Date]])</f>
        <v>Q1-2024</v>
      </c>
    </row>
    <row r="9921" spans="1:22" x14ac:dyDescent="0.35">
      <c r="A9921" t="s">
        <v>10062</v>
      </c>
      <c r="B9921" s="1">
        <v>45294</v>
      </c>
      <c r="C9921" t="s">
        <v>45</v>
      </c>
      <c r="D9921" t="s">
        <v>13</v>
      </c>
      <c r="E9921">
        <v>751700265</v>
      </c>
      <c r="F9921" t="s">
        <v>28</v>
      </c>
      <c r="G9921" t="s">
        <v>29</v>
      </c>
      <c r="H9921" t="s">
        <v>11357</v>
      </c>
      <c r="I9921" t="s">
        <v>31</v>
      </c>
      <c r="J9921" t="s">
        <v>65</v>
      </c>
      <c r="K9921">
        <v>1047.1199999999999</v>
      </c>
      <c r="L9921">
        <v>242.52</v>
      </c>
      <c r="M9921" t="s">
        <v>65</v>
      </c>
      <c r="N9921">
        <v>0.231606692642677</v>
      </c>
      <c r="O9921" t="s">
        <v>11351</v>
      </c>
      <c r="P9921" t="s">
        <v>11354</v>
      </c>
      <c r="R9921" t="s">
        <v>11353</v>
      </c>
      <c r="S9921">
        <f>IF(SalesData[[#This Row],[Return Status]]="Returned",1,0)</f>
        <v>0</v>
      </c>
      <c r="T9921">
        <v>2788.38</v>
      </c>
      <c r="U9921" s="2">
        <f>EOMONTH(SalesData[[#This Row],[Order Date]],0)</f>
        <v>45322</v>
      </c>
      <c r="V9921" s="9" t="str">
        <f>"Q"&amp;INT((MONTH(SalesData[[#This Row],[Order Date]])+2)/3)&amp;"-"&amp;YEAR(SalesData[[#This Row],[Order Date]])</f>
        <v>Q1-2024</v>
      </c>
    </row>
    <row r="9922" spans="1:22" x14ac:dyDescent="0.35">
      <c r="A9922" t="s">
        <v>10063</v>
      </c>
      <c r="B9922" s="1">
        <v>45310</v>
      </c>
      <c r="C9922" t="s">
        <v>97</v>
      </c>
      <c r="D9922" t="s">
        <v>72</v>
      </c>
      <c r="E9922">
        <v>8912265228</v>
      </c>
      <c r="F9922" t="s">
        <v>292</v>
      </c>
      <c r="G9922" t="s">
        <v>69</v>
      </c>
      <c r="H9922" t="s">
        <v>11357</v>
      </c>
      <c r="I9922" t="s">
        <v>31</v>
      </c>
      <c r="J9922" t="s">
        <v>62</v>
      </c>
      <c r="K9922">
        <v>4958.1000000000004</v>
      </c>
      <c r="L9922">
        <v>814.25</v>
      </c>
      <c r="M9922" t="s">
        <v>62</v>
      </c>
      <c r="N9922">
        <v>0.16422621568746101</v>
      </c>
      <c r="O9922" t="s">
        <v>11351</v>
      </c>
      <c r="P9922" t="s">
        <v>11352</v>
      </c>
      <c r="R9922" t="s">
        <v>11353</v>
      </c>
      <c r="S9922">
        <f>IF(SalesData[[#This Row],[Return Status]]="Returned",1,0)</f>
        <v>0</v>
      </c>
      <c r="T9922">
        <v>2081.52</v>
      </c>
      <c r="U9922" s="2">
        <f>EOMONTH(SalesData[[#This Row],[Order Date]],0)</f>
        <v>45322</v>
      </c>
      <c r="V9922" s="9" t="str">
        <f>"Q"&amp;INT((MONTH(SalesData[[#This Row],[Order Date]])+2)/3)&amp;"-"&amp;YEAR(SalesData[[#This Row],[Order Date]])</f>
        <v>Q1-2024</v>
      </c>
    </row>
    <row r="9923" spans="1:22" x14ac:dyDescent="0.35">
      <c r="A9923" t="s">
        <v>10064</v>
      </c>
      <c r="B9923" s="1">
        <v>45318</v>
      </c>
      <c r="C9923" t="s">
        <v>149</v>
      </c>
      <c r="D9923" t="s">
        <v>27</v>
      </c>
      <c r="E9923">
        <v>8722021752</v>
      </c>
      <c r="F9923" t="s">
        <v>40</v>
      </c>
      <c r="G9923" t="s">
        <v>69</v>
      </c>
      <c r="H9923" t="s">
        <v>11357</v>
      </c>
      <c r="I9923" t="s">
        <v>31</v>
      </c>
      <c r="J9923" t="s">
        <v>65</v>
      </c>
      <c r="K9923">
        <v>2987.89</v>
      </c>
      <c r="L9923">
        <v>346.58</v>
      </c>
      <c r="M9923" t="s">
        <v>65</v>
      </c>
      <c r="N9923">
        <v>0.11599489941062099</v>
      </c>
      <c r="O9923" t="s">
        <v>11351</v>
      </c>
      <c r="P9923" t="s">
        <v>11352</v>
      </c>
      <c r="R9923" t="s">
        <v>11353</v>
      </c>
      <c r="S9923">
        <f>IF(SalesData[[#This Row],[Return Status]]="Returned",1,0)</f>
        <v>0</v>
      </c>
      <c r="T9923">
        <v>2081.52</v>
      </c>
      <c r="U9923" s="2">
        <f>EOMONTH(SalesData[[#This Row],[Order Date]],0)</f>
        <v>45322</v>
      </c>
      <c r="V9923" s="9" t="str">
        <f>"Q"&amp;INT((MONTH(SalesData[[#This Row],[Order Date]])+2)/3)&amp;"-"&amp;YEAR(SalesData[[#This Row],[Order Date]])</f>
        <v>Q1-2024</v>
      </c>
    </row>
    <row r="9924" spans="1:22" x14ac:dyDescent="0.35">
      <c r="A9924" t="s">
        <v>10065</v>
      </c>
      <c r="B9924" s="1">
        <v>45298</v>
      </c>
      <c r="C9924" t="s">
        <v>45</v>
      </c>
      <c r="D9924" t="s">
        <v>72</v>
      </c>
      <c r="E9924">
        <v>4145532581</v>
      </c>
      <c r="F9924" t="s">
        <v>120</v>
      </c>
      <c r="G9924" t="s">
        <v>141</v>
      </c>
      <c r="H9924" t="s">
        <v>11357</v>
      </c>
      <c r="I9924" t="s">
        <v>17</v>
      </c>
      <c r="J9924" t="s">
        <v>61</v>
      </c>
      <c r="K9924">
        <v>2884.54</v>
      </c>
      <c r="L9924">
        <v>553.72</v>
      </c>
      <c r="M9924" t="s">
        <v>62</v>
      </c>
      <c r="N9924">
        <v>0.191961283254869</v>
      </c>
      <c r="O9924" t="s">
        <v>11351</v>
      </c>
      <c r="P9924" t="s">
        <v>11352</v>
      </c>
      <c r="R9924" t="s">
        <v>11353</v>
      </c>
      <c r="S9924">
        <f>IF(SalesData[[#This Row],[Return Status]]="Returned",1,0)</f>
        <v>0</v>
      </c>
      <c r="T9924">
        <v>2793.38</v>
      </c>
      <c r="U9924" s="2">
        <f>EOMONTH(SalesData[[#This Row],[Order Date]],0)</f>
        <v>45322</v>
      </c>
      <c r="V9924" s="9" t="str">
        <f>"Q"&amp;INT((MONTH(SalesData[[#This Row],[Order Date]])+2)/3)&amp;"-"&amp;YEAR(SalesData[[#This Row],[Order Date]])</f>
        <v>Q1-2024</v>
      </c>
    </row>
    <row r="9925" spans="1:22" x14ac:dyDescent="0.35">
      <c r="A9925" t="s">
        <v>10066</v>
      </c>
      <c r="B9925" s="1">
        <v>45312</v>
      </c>
      <c r="C9925" t="s">
        <v>325</v>
      </c>
      <c r="D9925" t="s">
        <v>13</v>
      </c>
      <c r="E9925">
        <v>7186634858</v>
      </c>
      <c r="F9925" t="s">
        <v>206</v>
      </c>
      <c r="G9925" t="s">
        <v>89</v>
      </c>
      <c r="H9925" t="s">
        <v>90</v>
      </c>
      <c r="I9925" t="s">
        <v>31</v>
      </c>
      <c r="J9925" t="s">
        <v>62</v>
      </c>
      <c r="K9925">
        <v>1216.83</v>
      </c>
      <c r="L9925">
        <v>95.24</v>
      </c>
      <c r="M9925" t="s">
        <v>62</v>
      </c>
      <c r="N9925">
        <v>7.8268944717010597E-2</v>
      </c>
      <c r="O9925" t="s">
        <v>11351</v>
      </c>
      <c r="P9925" t="s">
        <v>11356</v>
      </c>
      <c r="R9925" t="s">
        <v>11353</v>
      </c>
      <c r="S9925">
        <f>IF(SalesData[[#This Row],[Return Status]]="Returned",1,0)</f>
        <v>0</v>
      </c>
      <c r="T9925">
        <v>207.68</v>
      </c>
      <c r="U9925" s="2">
        <f>EOMONTH(SalesData[[#This Row],[Order Date]],0)</f>
        <v>45322</v>
      </c>
      <c r="V9925" s="9" t="str">
        <f>"Q"&amp;INT((MONTH(SalesData[[#This Row],[Order Date]])+2)/3)&amp;"-"&amp;YEAR(SalesData[[#This Row],[Order Date]])</f>
        <v>Q1-2024</v>
      </c>
    </row>
    <row r="9926" spans="1:22" x14ac:dyDescent="0.35">
      <c r="A9926" t="s">
        <v>10067</v>
      </c>
      <c r="B9926" s="1">
        <v>45321</v>
      </c>
      <c r="C9926" t="s">
        <v>176</v>
      </c>
      <c r="D9926" t="s">
        <v>80</v>
      </c>
      <c r="E9926">
        <v>414502243</v>
      </c>
      <c r="F9926" t="s">
        <v>109</v>
      </c>
      <c r="G9926" t="s">
        <v>59</v>
      </c>
      <c r="H9926" t="s">
        <v>60</v>
      </c>
      <c r="I9926" t="s">
        <v>31</v>
      </c>
      <c r="J9926" t="s">
        <v>19</v>
      </c>
      <c r="K9926">
        <v>1489.61</v>
      </c>
      <c r="L9926">
        <v>219.51</v>
      </c>
      <c r="M9926" t="s">
        <v>19</v>
      </c>
      <c r="N9926">
        <v>0.14736071857734601</v>
      </c>
      <c r="O9926" t="s">
        <v>11351</v>
      </c>
      <c r="P9926" t="s">
        <v>11352</v>
      </c>
      <c r="Q9926" t="s">
        <v>11364</v>
      </c>
      <c r="R9926" t="s">
        <v>11360</v>
      </c>
      <c r="S9926">
        <f>IF(SalesData[[#This Row],[Return Status]]="Returned",1,0)</f>
        <v>1</v>
      </c>
      <c r="T9926">
        <v>2183.56</v>
      </c>
      <c r="U9926" s="2">
        <f>EOMONTH(SalesData[[#This Row],[Order Date]],0)</f>
        <v>45322</v>
      </c>
      <c r="V9926" s="9" t="str">
        <f>"Q"&amp;INT((MONTH(SalesData[[#This Row],[Order Date]])+2)/3)&amp;"-"&amp;YEAR(SalesData[[#This Row],[Order Date]])</f>
        <v>Q1-2024</v>
      </c>
    </row>
    <row r="9927" spans="1:22" x14ac:dyDescent="0.35">
      <c r="A9927" t="s">
        <v>10068</v>
      </c>
      <c r="B9927" s="1">
        <v>45304</v>
      </c>
      <c r="C9927" t="s">
        <v>205</v>
      </c>
      <c r="D9927" t="s">
        <v>145</v>
      </c>
      <c r="E9927">
        <v>720196799</v>
      </c>
      <c r="F9927" t="s">
        <v>78</v>
      </c>
      <c r="G9927" t="s">
        <v>15</v>
      </c>
      <c r="H9927" t="s">
        <v>11357</v>
      </c>
      <c r="I9927" t="s">
        <v>17</v>
      </c>
      <c r="J9927" t="s">
        <v>65</v>
      </c>
      <c r="K9927">
        <v>601.79999999999995</v>
      </c>
      <c r="L9927">
        <v>54.75</v>
      </c>
      <c r="M9927" t="s">
        <v>65</v>
      </c>
      <c r="N9927">
        <v>9.0977068793619206E-2</v>
      </c>
      <c r="O9927" t="s">
        <v>11355</v>
      </c>
      <c r="P9927" t="s">
        <v>11356</v>
      </c>
      <c r="R9927" t="s">
        <v>11353</v>
      </c>
      <c r="S9927">
        <f>IF(SalesData[[#This Row],[Return Status]]="Returned",1,0)</f>
        <v>0</v>
      </c>
      <c r="T9927">
        <v>2085.91</v>
      </c>
      <c r="U9927" s="2">
        <f>EOMONTH(SalesData[[#This Row],[Order Date]],0)</f>
        <v>45322</v>
      </c>
      <c r="V9927" s="9" t="str">
        <f>"Q"&amp;INT((MONTH(SalesData[[#This Row],[Order Date]])+2)/3)&amp;"-"&amp;YEAR(SalesData[[#This Row],[Order Date]])</f>
        <v>Q1-2024</v>
      </c>
    </row>
    <row r="9928" spans="1:22" x14ac:dyDescent="0.35">
      <c r="A9928" t="s">
        <v>10069</v>
      </c>
      <c r="B9928" s="1">
        <v>45308</v>
      </c>
      <c r="C9928" t="s">
        <v>97</v>
      </c>
      <c r="D9928" t="s">
        <v>80</v>
      </c>
      <c r="E9928">
        <v>2719734533</v>
      </c>
      <c r="F9928" t="s">
        <v>83</v>
      </c>
      <c r="G9928" t="s">
        <v>84</v>
      </c>
      <c r="H9928" t="s">
        <v>85</v>
      </c>
      <c r="I9928" t="s">
        <v>31</v>
      </c>
      <c r="J9928" t="s">
        <v>61</v>
      </c>
      <c r="K9928">
        <v>1267.06</v>
      </c>
      <c r="L9928">
        <v>109.54</v>
      </c>
      <c r="M9928" t="s">
        <v>62</v>
      </c>
      <c r="N9928">
        <v>8.6452101715783006E-2</v>
      </c>
      <c r="O9928" t="s">
        <v>11351</v>
      </c>
      <c r="P9928" t="s">
        <v>11356</v>
      </c>
      <c r="R9928" t="s">
        <v>11353</v>
      </c>
      <c r="S9928">
        <f>IF(SalesData[[#This Row],[Return Status]]="Returned",1,0)</f>
        <v>0</v>
      </c>
      <c r="T9928">
        <v>847.14</v>
      </c>
      <c r="U9928" s="2">
        <f>EOMONTH(SalesData[[#This Row],[Order Date]],0)</f>
        <v>45322</v>
      </c>
      <c r="V9928" s="9" t="str">
        <f>"Q"&amp;INT((MONTH(SalesData[[#This Row],[Order Date]])+2)/3)&amp;"-"&amp;YEAR(SalesData[[#This Row],[Order Date]])</f>
        <v>Q1-2024</v>
      </c>
    </row>
    <row r="9929" spans="1:22" x14ac:dyDescent="0.35">
      <c r="A9929" t="s">
        <v>10070</v>
      </c>
      <c r="B9929" s="1">
        <v>45317</v>
      </c>
      <c r="C9929" t="s">
        <v>132</v>
      </c>
      <c r="D9929" t="s">
        <v>13</v>
      </c>
      <c r="E9929">
        <v>7353163701</v>
      </c>
      <c r="F9929" t="s">
        <v>154</v>
      </c>
      <c r="G9929" t="s">
        <v>29</v>
      </c>
      <c r="H9929" t="s">
        <v>30</v>
      </c>
      <c r="I9929" t="s">
        <v>31</v>
      </c>
      <c r="J9929" t="s">
        <v>62</v>
      </c>
      <c r="K9929">
        <v>3255.52</v>
      </c>
      <c r="L9929">
        <v>106.35</v>
      </c>
      <c r="M9929" t="s">
        <v>62</v>
      </c>
      <c r="N9929">
        <v>3.2667592274045303E-2</v>
      </c>
      <c r="O9929" t="s">
        <v>11351</v>
      </c>
      <c r="P9929" t="s">
        <v>11356</v>
      </c>
      <c r="R9929" t="s">
        <v>11353</v>
      </c>
      <c r="S9929">
        <f>IF(SalesData[[#This Row],[Return Status]]="Returned",1,0)</f>
        <v>0</v>
      </c>
      <c r="T9929">
        <v>2788.38</v>
      </c>
      <c r="U9929" s="2">
        <f>EOMONTH(SalesData[[#This Row],[Order Date]],0)</f>
        <v>45322</v>
      </c>
      <c r="V9929" s="9" t="str">
        <f>"Q"&amp;INT((MONTH(SalesData[[#This Row],[Order Date]])+2)/3)&amp;"-"&amp;YEAR(SalesData[[#This Row],[Order Date]])</f>
        <v>Q1-2024</v>
      </c>
    </row>
    <row r="9930" spans="1:22" x14ac:dyDescent="0.35">
      <c r="A9930" t="s">
        <v>10071</v>
      </c>
      <c r="B9930" s="1">
        <v>45299</v>
      </c>
      <c r="C9930" t="s">
        <v>149</v>
      </c>
      <c r="D9930" t="s">
        <v>39</v>
      </c>
      <c r="E9930">
        <v>8878184172</v>
      </c>
      <c r="F9930" t="s">
        <v>22</v>
      </c>
      <c r="G9930" t="s">
        <v>23</v>
      </c>
      <c r="H9930" t="s">
        <v>24</v>
      </c>
      <c r="I9930" t="s">
        <v>17</v>
      </c>
      <c r="J9930" t="s">
        <v>19</v>
      </c>
      <c r="K9930">
        <v>3254.35</v>
      </c>
      <c r="L9930">
        <v>642.74</v>
      </c>
      <c r="M9930" t="s">
        <v>19</v>
      </c>
      <c r="N9930">
        <v>0.19750180527601499</v>
      </c>
      <c r="O9930" t="s">
        <v>11351</v>
      </c>
      <c r="P9930" t="s">
        <v>11352</v>
      </c>
      <c r="Q9930" t="s">
        <v>11366</v>
      </c>
      <c r="R9930" t="s">
        <v>11360</v>
      </c>
      <c r="S9930">
        <f>IF(SalesData[[#This Row],[Return Status]]="Returned",1,0)</f>
        <v>1</v>
      </c>
      <c r="T9930">
        <v>2821.33</v>
      </c>
      <c r="U9930" s="2">
        <f>EOMONTH(SalesData[[#This Row],[Order Date]],0)</f>
        <v>45322</v>
      </c>
      <c r="V9930" s="9" t="str">
        <f>"Q"&amp;INT((MONTH(SalesData[[#This Row],[Order Date]])+2)/3)&amp;"-"&amp;YEAR(SalesData[[#This Row],[Order Date]])</f>
        <v>Q1-2024</v>
      </c>
    </row>
    <row r="9931" spans="1:22" x14ac:dyDescent="0.35">
      <c r="A9931" t="s">
        <v>10072</v>
      </c>
      <c r="B9931" s="1">
        <v>45300</v>
      </c>
      <c r="C9931" t="s">
        <v>162</v>
      </c>
      <c r="D9931" t="s">
        <v>27</v>
      </c>
      <c r="E9931">
        <v>1497579239</v>
      </c>
      <c r="F9931" t="s">
        <v>109</v>
      </c>
      <c r="G9931" t="s">
        <v>59</v>
      </c>
      <c r="H9931" t="s">
        <v>60</v>
      </c>
      <c r="I9931" t="s">
        <v>31</v>
      </c>
      <c r="J9931" t="s">
        <v>42</v>
      </c>
      <c r="K9931">
        <v>848.97</v>
      </c>
      <c r="L9931">
        <v>211.85</v>
      </c>
      <c r="M9931" t="s">
        <v>43</v>
      </c>
      <c r="N9931">
        <v>0.24953767506507901</v>
      </c>
      <c r="O9931" t="s">
        <v>11355</v>
      </c>
      <c r="P9931" t="s">
        <v>11354</v>
      </c>
      <c r="R9931" t="s">
        <v>11353</v>
      </c>
      <c r="S9931">
        <f>IF(SalesData[[#This Row],[Return Status]]="Returned",1,0)</f>
        <v>0</v>
      </c>
      <c r="T9931">
        <v>2183.56</v>
      </c>
      <c r="U9931" s="2">
        <f>EOMONTH(SalesData[[#This Row],[Order Date]],0)</f>
        <v>45322</v>
      </c>
      <c r="V9931" s="9" t="str">
        <f>"Q"&amp;INT((MONTH(SalesData[[#This Row],[Order Date]])+2)/3)&amp;"-"&amp;YEAR(SalesData[[#This Row],[Order Date]])</f>
        <v>Q1-2024</v>
      </c>
    </row>
    <row r="9932" spans="1:22" x14ac:dyDescent="0.35">
      <c r="A9932" t="s">
        <v>10073</v>
      </c>
      <c r="B9932" s="1">
        <v>45296</v>
      </c>
      <c r="C9932" t="s">
        <v>21</v>
      </c>
      <c r="D9932" t="s">
        <v>145</v>
      </c>
      <c r="E9932">
        <v>1941232570</v>
      </c>
      <c r="F9932" t="s">
        <v>73</v>
      </c>
      <c r="G9932" t="s">
        <v>74</v>
      </c>
      <c r="H9932" t="s">
        <v>75</v>
      </c>
      <c r="I9932" t="s">
        <v>36</v>
      </c>
      <c r="J9932" t="s">
        <v>42</v>
      </c>
      <c r="K9932">
        <v>49.87</v>
      </c>
      <c r="L9932">
        <v>3.94</v>
      </c>
      <c r="M9932" t="s">
        <v>43</v>
      </c>
      <c r="N9932">
        <v>7.9005414076599195E-2</v>
      </c>
      <c r="O9932" t="s">
        <v>11361</v>
      </c>
      <c r="P9932" t="s">
        <v>11356</v>
      </c>
      <c r="R9932" t="s">
        <v>11353</v>
      </c>
      <c r="S9932">
        <f>IF(SalesData[[#This Row],[Return Status]]="Returned",1,0)</f>
        <v>0</v>
      </c>
      <c r="T9932">
        <v>2420.2800000000002</v>
      </c>
      <c r="U9932" s="2">
        <f>EOMONTH(SalesData[[#This Row],[Order Date]],0)</f>
        <v>45322</v>
      </c>
      <c r="V9932" s="9" t="str">
        <f>"Q"&amp;INT((MONTH(SalesData[[#This Row],[Order Date]])+2)/3)&amp;"-"&amp;YEAR(SalesData[[#This Row],[Order Date]])</f>
        <v>Q1-2024</v>
      </c>
    </row>
    <row r="9933" spans="1:22" x14ac:dyDescent="0.35">
      <c r="A9933" t="s">
        <v>10074</v>
      </c>
      <c r="B9933" s="1">
        <v>45318</v>
      </c>
      <c r="C9933" t="s">
        <v>87</v>
      </c>
      <c r="D9933" t="s">
        <v>72</v>
      </c>
      <c r="E9933">
        <v>9471029368</v>
      </c>
      <c r="F9933" t="s">
        <v>103</v>
      </c>
      <c r="G9933" t="s">
        <v>212</v>
      </c>
      <c r="H9933" t="s">
        <v>24</v>
      </c>
      <c r="I9933" t="s">
        <v>17</v>
      </c>
      <c r="J9933" t="s">
        <v>42</v>
      </c>
      <c r="K9933">
        <v>3154.91</v>
      </c>
      <c r="L9933">
        <v>908.23</v>
      </c>
      <c r="M9933" t="s">
        <v>43</v>
      </c>
      <c r="N9933">
        <v>0.28787825960169999</v>
      </c>
      <c r="O9933" t="s">
        <v>11351</v>
      </c>
      <c r="P9933" t="s">
        <v>11354</v>
      </c>
      <c r="R9933" t="s">
        <v>11353</v>
      </c>
      <c r="S9933">
        <f>IF(SalesData[[#This Row],[Return Status]]="Returned",1,0)</f>
        <v>0</v>
      </c>
      <c r="U9933" s="2">
        <f>EOMONTH(SalesData[[#This Row],[Order Date]],0)</f>
        <v>45322</v>
      </c>
      <c r="V9933" s="9" t="str">
        <f>"Q"&amp;INT((MONTH(SalesData[[#This Row],[Order Date]])+2)/3)&amp;"-"&amp;YEAR(SalesData[[#This Row],[Order Date]])</f>
        <v>Q1-2024</v>
      </c>
    </row>
    <row r="9934" spans="1:22" x14ac:dyDescent="0.35">
      <c r="A9934" t="s">
        <v>10075</v>
      </c>
      <c r="B9934" s="1">
        <v>45308</v>
      </c>
      <c r="C9934" t="s">
        <v>205</v>
      </c>
      <c r="D9934" t="s">
        <v>80</v>
      </c>
      <c r="E9934">
        <v>4802164859</v>
      </c>
      <c r="F9934" t="s">
        <v>387</v>
      </c>
      <c r="G9934" t="s">
        <v>89</v>
      </c>
      <c r="H9934" t="s">
        <v>90</v>
      </c>
      <c r="I9934" t="s">
        <v>31</v>
      </c>
      <c r="J9934" t="s">
        <v>18</v>
      </c>
      <c r="K9934">
        <v>2212.7800000000002</v>
      </c>
      <c r="L9934">
        <v>259.64999999999998</v>
      </c>
      <c r="M9934" t="s">
        <v>19</v>
      </c>
      <c r="N9934">
        <v>0.117341082258516</v>
      </c>
      <c r="O9934" t="s">
        <v>11351</v>
      </c>
      <c r="P9934" t="s">
        <v>11352</v>
      </c>
      <c r="R9934" t="s">
        <v>11353</v>
      </c>
      <c r="S9934">
        <f>IF(SalesData[[#This Row],[Return Status]]="Returned",1,0)</f>
        <v>0</v>
      </c>
      <c r="T9934">
        <v>207.68</v>
      </c>
      <c r="U9934" s="2">
        <f>EOMONTH(SalesData[[#This Row],[Order Date]],0)</f>
        <v>45322</v>
      </c>
      <c r="V9934" s="9" t="str">
        <f>"Q"&amp;INT((MONTH(SalesData[[#This Row],[Order Date]])+2)/3)&amp;"-"&amp;YEAR(SalesData[[#This Row],[Order Date]])</f>
        <v>Q1-2024</v>
      </c>
    </row>
    <row r="9935" spans="1:22" x14ac:dyDescent="0.35">
      <c r="A9935" t="s">
        <v>10076</v>
      </c>
      <c r="B9935" s="1">
        <v>45314</v>
      </c>
      <c r="C9935" t="s">
        <v>21</v>
      </c>
      <c r="D9935" t="s">
        <v>99</v>
      </c>
      <c r="E9935">
        <v>6265459073</v>
      </c>
      <c r="F9935" t="s">
        <v>64</v>
      </c>
      <c r="G9935" t="s">
        <v>15</v>
      </c>
      <c r="H9935" t="s">
        <v>16</v>
      </c>
      <c r="I9935" t="s">
        <v>17</v>
      </c>
      <c r="J9935" t="s">
        <v>43</v>
      </c>
      <c r="K9935">
        <v>1517.86</v>
      </c>
      <c r="L9935">
        <v>216.5</v>
      </c>
      <c r="M9935" t="s">
        <v>43</v>
      </c>
      <c r="N9935">
        <v>0.142635025628187</v>
      </c>
      <c r="O9935" t="s">
        <v>11351</v>
      </c>
      <c r="P9935" t="s">
        <v>11352</v>
      </c>
      <c r="R9935" t="s">
        <v>11353</v>
      </c>
      <c r="S9935">
        <f>IF(SalesData[[#This Row],[Return Status]]="Returned",1,0)</f>
        <v>0</v>
      </c>
      <c r="T9935">
        <v>2085.91</v>
      </c>
      <c r="U9935" s="2">
        <f>EOMONTH(SalesData[[#This Row],[Order Date]],0)</f>
        <v>45322</v>
      </c>
      <c r="V9935" s="9" t="str">
        <f>"Q"&amp;INT((MONTH(SalesData[[#This Row],[Order Date]])+2)/3)&amp;"-"&amp;YEAR(SalesData[[#This Row],[Order Date]])</f>
        <v>Q1-2024</v>
      </c>
    </row>
    <row r="9936" spans="1:22" x14ac:dyDescent="0.35">
      <c r="A9936" t="s">
        <v>10077</v>
      </c>
      <c r="B9936" s="1">
        <v>45305</v>
      </c>
      <c r="C9936" t="s">
        <v>71</v>
      </c>
      <c r="D9936" t="s">
        <v>39</v>
      </c>
      <c r="E9936">
        <v>7013824678</v>
      </c>
      <c r="F9936" t="s">
        <v>129</v>
      </c>
      <c r="G9936" t="s">
        <v>54</v>
      </c>
      <c r="H9936" t="s">
        <v>55</v>
      </c>
      <c r="I9936" t="s">
        <v>31</v>
      </c>
      <c r="J9936" t="s">
        <v>61</v>
      </c>
      <c r="K9936">
        <v>609.70000000000005</v>
      </c>
      <c r="L9936">
        <v>91.66</v>
      </c>
      <c r="M9936" t="s">
        <v>62</v>
      </c>
      <c r="N9936">
        <v>0.150336230933246</v>
      </c>
      <c r="O9936" t="s">
        <v>11355</v>
      </c>
      <c r="P9936" t="s">
        <v>11352</v>
      </c>
      <c r="R9936" t="s">
        <v>11353</v>
      </c>
      <c r="S9936">
        <f>IF(SalesData[[#This Row],[Return Status]]="Returned",1,0)</f>
        <v>0</v>
      </c>
      <c r="U9936" s="2">
        <f>EOMONTH(SalesData[[#This Row],[Order Date]],0)</f>
        <v>45322</v>
      </c>
      <c r="V9936" s="9" t="str">
        <f>"Q"&amp;INT((MONTH(SalesData[[#This Row],[Order Date]])+2)/3)&amp;"-"&amp;YEAR(SalesData[[#This Row],[Order Date]])</f>
        <v>Q1-2024</v>
      </c>
    </row>
    <row r="9937" spans="1:22" x14ac:dyDescent="0.35">
      <c r="A9937" t="s">
        <v>10078</v>
      </c>
      <c r="B9937" s="1">
        <v>45314</v>
      </c>
      <c r="C9937" t="s">
        <v>97</v>
      </c>
      <c r="D9937" t="s">
        <v>72</v>
      </c>
      <c r="E9937">
        <v>7262620952</v>
      </c>
      <c r="F9937" t="s">
        <v>137</v>
      </c>
      <c r="G9937" t="s">
        <v>34</v>
      </c>
      <c r="H9937" t="s">
        <v>35</v>
      </c>
      <c r="I9937" t="s">
        <v>36</v>
      </c>
      <c r="J9937" t="s">
        <v>43</v>
      </c>
      <c r="K9937">
        <v>1799.43</v>
      </c>
      <c r="L9937">
        <v>180.76</v>
      </c>
      <c r="M9937" t="s">
        <v>43</v>
      </c>
      <c r="N9937">
        <v>0.1004540326659</v>
      </c>
      <c r="O9937" t="s">
        <v>11351</v>
      </c>
      <c r="P9937" t="s">
        <v>11352</v>
      </c>
      <c r="R9937" t="s">
        <v>11353</v>
      </c>
      <c r="S9937">
        <f>IF(SalesData[[#This Row],[Return Status]]="Returned",1,0)</f>
        <v>0</v>
      </c>
      <c r="U9937" s="2">
        <f>EOMONTH(SalesData[[#This Row],[Order Date]],0)</f>
        <v>45322</v>
      </c>
      <c r="V9937" s="9" t="str">
        <f>"Q"&amp;INT((MONTH(SalesData[[#This Row],[Order Date]])+2)/3)&amp;"-"&amp;YEAR(SalesData[[#This Row],[Order Date]])</f>
        <v>Q1-2024</v>
      </c>
    </row>
    <row r="9938" spans="1:22" x14ac:dyDescent="0.35">
      <c r="A9938" t="s">
        <v>10079</v>
      </c>
      <c r="B9938" s="1">
        <v>45305</v>
      </c>
      <c r="C9938" t="s">
        <v>97</v>
      </c>
      <c r="D9938" t="s">
        <v>46</v>
      </c>
      <c r="E9938">
        <v>9913207885</v>
      </c>
      <c r="F9938" t="s">
        <v>133</v>
      </c>
      <c r="G9938" t="s">
        <v>89</v>
      </c>
      <c r="H9938" t="s">
        <v>90</v>
      </c>
      <c r="I9938" t="s">
        <v>31</v>
      </c>
      <c r="J9938" t="s">
        <v>43</v>
      </c>
      <c r="K9938">
        <v>3941.6</v>
      </c>
      <c r="L9938">
        <v>1113.75</v>
      </c>
      <c r="M9938" t="s">
        <v>43</v>
      </c>
      <c r="N9938">
        <v>0.282562918611731</v>
      </c>
      <c r="O9938" t="s">
        <v>11351</v>
      </c>
      <c r="P9938" t="s">
        <v>11354</v>
      </c>
      <c r="R9938" t="s">
        <v>11353</v>
      </c>
      <c r="S9938">
        <f>IF(SalesData[[#This Row],[Return Status]]="Returned",1,0)</f>
        <v>0</v>
      </c>
      <c r="T9938">
        <v>207.68</v>
      </c>
      <c r="U9938" s="2">
        <f>EOMONTH(SalesData[[#This Row],[Order Date]],0)</f>
        <v>45322</v>
      </c>
      <c r="V9938" s="9" t="str">
        <f>"Q"&amp;INT((MONTH(SalesData[[#This Row],[Order Date]])+2)/3)&amp;"-"&amp;YEAR(SalesData[[#This Row],[Order Date]])</f>
        <v>Q1-2024</v>
      </c>
    </row>
    <row r="9939" spans="1:22" x14ac:dyDescent="0.35">
      <c r="A9939" t="s">
        <v>10080</v>
      </c>
      <c r="B9939" s="1">
        <v>45297</v>
      </c>
      <c r="C9939" t="s">
        <v>124</v>
      </c>
      <c r="D9939" t="s">
        <v>72</v>
      </c>
      <c r="E9939">
        <v>9783547989</v>
      </c>
      <c r="F9939" t="s">
        <v>185</v>
      </c>
      <c r="G9939" t="s">
        <v>266</v>
      </c>
      <c r="H9939" t="s">
        <v>165</v>
      </c>
      <c r="I9939" t="s">
        <v>36</v>
      </c>
      <c r="J9939" t="s">
        <v>19</v>
      </c>
      <c r="K9939">
        <v>1861.27</v>
      </c>
      <c r="L9939">
        <v>415.31</v>
      </c>
      <c r="M9939" t="s">
        <v>19</v>
      </c>
      <c r="N9939">
        <v>0.223132592262273</v>
      </c>
      <c r="O9939" t="s">
        <v>11351</v>
      </c>
      <c r="P9939" t="s">
        <v>11354</v>
      </c>
      <c r="R9939" t="s">
        <v>11353</v>
      </c>
      <c r="S9939">
        <f>IF(SalesData[[#This Row],[Return Status]]="Returned",1,0)</f>
        <v>0</v>
      </c>
      <c r="U9939" s="2">
        <f>EOMONTH(SalesData[[#This Row],[Order Date]],0)</f>
        <v>45322</v>
      </c>
      <c r="V9939" s="9" t="str">
        <f>"Q"&amp;INT((MONTH(SalesData[[#This Row],[Order Date]])+2)/3)&amp;"-"&amp;YEAR(SalesData[[#This Row],[Order Date]])</f>
        <v>Q1-2024</v>
      </c>
    </row>
    <row r="9940" spans="1:22" x14ac:dyDescent="0.35">
      <c r="A9940" t="s">
        <v>10081</v>
      </c>
      <c r="B9940" s="1">
        <v>45292</v>
      </c>
      <c r="C9940" t="s">
        <v>325</v>
      </c>
      <c r="D9940" t="s">
        <v>46</v>
      </c>
      <c r="E9940">
        <v>9396561189</v>
      </c>
      <c r="F9940" t="s">
        <v>129</v>
      </c>
      <c r="G9940" t="s">
        <v>54</v>
      </c>
      <c r="H9940" t="s">
        <v>55</v>
      </c>
      <c r="I9940" t="s">
        <v>31</v>
      </c>
      <c r="J9940" t="s">
        <v>62</v>
      </c>
      <c r="K9940">
        <v>3168.04</v>
      </c>
      <c r="L9940">
        <v>746.12</v>
      </c>
      <c r="M9940" t="s">
        <v>62</v>
      </c>
      <c r="N9940">
        <v>0.235514703097183</v>
      </c>
      <c r="O9940" t="s">
        <v>11351</v>
      </c>
      <c r="P9940" t="s">
        <v>11354</v>
      </c>
      <c r="R9940" t="s">
        <v>11353</v>
      </c>
      <c r="S9940">
        <f>IF(SalesData[[#This Row],[Return Status]]="Returned",1,0)</f>
        <v>0</v>
      </c>
      <c r="U9940" s="2">
        <f>EOMONTH(SalesData[[#This Row],[Order Date]],0)</f>
        <v>45322</v>
      </c>
      <c r="V9940" s="9" t="str">
        <f>"Q"&amp;INT((MONTH(SalesData[[#This Row],[Order Date]])+2)/3)&amp;"-"&amp;YEAR(SalesData[[#This Row],[Order Date]])</f>
        <v>Q1-2024</v>
      </c>
    </row>
    <row r="9941" spans="1:22" x14ac:dyDescent="0.35">
      <c r="A9941" t="s">
        <v>10082</v>
      </c>
      <c r="B9941" s="1">
        <v>45295</v>
      </c>
      <c r="C9941" t="s">
        <v>45</v>
      </c>
      <c r="D9941" t="s">
        <v>27</v>
      </c>
      <c r="E9941">
        <v>8789828942</v>
      </c>
      <c r="F9941" t="s">
        <v>47</v>
      </c>
      <c r="G9941" t="s">
        <v>11368</v>
      </c>
      <c r="H9941" t="s">
        <v>24</v>
      </c>
      <c r="I9941" t="s">
        <v>17</v>
      </c>
      <c r="J9941" t="s">
        <v>19</v>
      </c>
      <c r="K9941">
        <v>3338.62</v>
      </c>
      <c r="L9941">
        <v>507.65</v>
      </c>
      <c r="M9941" t="s">
        <v>19</v>
      </c>
      <c r="N9941">
        <v>0.15205384260562699</v>
      </c>
      <c r="O9941" t="s">
        <v>11351</v>
      </c>
      <c r="P9941" t="s">
        <v>11352</v>
      </c>
      <c r="R9941" t="s">
        <v>11353</v>
      </c>
      <c r="S9941">
        <f>IF(SalesData[[#This Row],[Return Status]]="Returned",1,0)</f>
        <v>0</v>
      </c>
      <c r="U9941" s="2">
        <f>EOMONTH(SalesData[[#This Row],[Order Date]],0)</f>
        <v>45322</v>
      </c>
      <c r="V9941" s="9" t="str">
        <f>"Q"&amp;INT((MONTH(SalesData[[#This Row],[Order Date]])+2)/3)&amp;"-"&amp;YEAR(SalesData[[#This Row],[Order Date]])</f>
        <v>Q1-2024</v>
      </c>
    </row>
    <row r="9942" spans="1:22" x14ac:dyDescent="0.35">
      <c r="A9942" t="s">
        <v>10083</v>
      </c>
      <c r="B9942" s="1">
        <v>45293</v>
      </c>
      <c r="C9942" t="s">
        <v>188</v>
      </c>
      <c r="D9942" t="s">
        <v>39</v>
      </c>
      <c r="E9942">
        <v>8956424907</v>
      </c>
      <c r="F9942" t="s">
        <v>127</v>
      </c>
      <c r="G9942" t="s">
        <v>29</v>
      </c>
      <c r="H9942" t="s">
        <v>30</v>
      </c>
      <c r="I9942" t="s">
        <v>31</v>
      </c>
      <c r="J9942" t="s">
        <v>18</v>
      </c>
      <c r="K9942">
        <v>1314.97</v>
      </c>
      <c r="L9942">
        <v>222.05</v>
      </c>
      <c r="M9942" t="s">
        <v>19</v>
      </c>
      <c r="N9942">
        <v>0.168863167981019</v>
      </c>
      <c r="O9942" t="s">
        <v>11351</v>
      </c>
      <c r="P9942" t="s">
        <v>11352</v>
      </c>
      <c r="R9942" t="s">
        <v>11353</v>
      </c>
      <c r="S9942">
        <f>IF(SalesData[[#This Row],[Return Status]]="Returned",1,0)</f>
        <v>0</v>
      </c>
      <c r="T9942">
        <v>2788.38</v>
      </c>
      <c r="U9942" s="2">
        <f>EOMONTH(SalesData[[#This Row],[Order Date]],0)</f>
        <v>45322</v>
      </c>
      <c r="V9942" s="9" t="str">
        <f>"Q"&amp;INT((MONTH(SalesData[[#This Row],[Order Date]])+2)/3)&amp;"-"&amp;YEAR(SalesData[[#This Row],[Order Date]])</f>
        <v>Q1-2024</v>
      </c>
    </row>
    <row r="9943" spans="1:22" x14ac:dyDescent="0.35">
      <c r="A9943" t="s">
        <v>10084</v>
      </c>
      <c r="B9943" s="1">
        <v>45314</v>
      </c>
      <c r="C9943" t="s">
        <v>111</v>
      </c>
      <c r="D9943" t="s">
        <v>27</v>
      </c>
      <c r="E9943">
        <v>9635420313</v>
      </c>
      <c r="F9943" t="s">
        <v>83</v>
      </c>
      <c r="G9943" t="s">
        <v>84</v>
      </c>
      <c r="H9943" t="s">
        <v>85</v>
      </c>
      <c r="I9943" t="s">
        <v>31</v>
      </c>
      <c r="J9943" t="s">
        <v>18</v>
      </c>
      <c r="K9943">
        <v>3625.64</v>
      </c>
      <c r="L9943">
        <v>837.41</v>
      </c>
      <c r="M9943" t="s">
        <v>19</v>
      </c>
      <c r="N9943">
        <v>0.23096887721891901</v>
      </c>
      <c r="O9943" t="s">
        <v>11351</v>
      </c>
      <c r="P9943" t="s">
        <v>11354</v>
      </c>
      <c r="R9943" t="s">
        <v>11353</v>
      </c>
      <c r="S9943">
        <f>IF(SalesData[[#This Row],[Return Status]]="Returned",1,0)</f>
        <v>0</v>
      </c>
      <c r="T9943">
        <v>847.14</v>
      </c>
      <c r="U9943" s="2">
        <f>EOMONTH(SalesData[[#This Row],[Order Date]],0)</f>
        <v>45322</v>
      </c>
      <c r="V9943" s="9" t="str">
        <f>"Q"&amp;INT((MONTH(SalesData[[#This Row],[Order Date]])+2)/3)&amp;"-"&amp;YEAR(SalesData[[#This Row],[Order Date]])</f>
        <v>Q1-2024</v>
      </c>
    </row>
    <row r="9944" spans="1:22" x14ac:dyDescent="0.35">
      <c r="A9944" t="s">
        <v>10085</v>
      </c>
      <c r="B9944" s="1">
        <v>45303</v>
      </c>
      <c r="C9944" t="s">
        <v>106</v>
      </c>
      <c r="D9944" t="s">
        <v>46</v>
      </c>
      <c r="E9944">
        <v>3266807966</v>
      </c>
      <c r="F9944" t="s">
        <v>387</v>
      </c>
      <c r="G9944" t="s">
        <v>538</v>
      </c>
      <c r="H9944" t="s">
        <v>90</v>
      </c>
      <c r="I9944" t="s">
        <v>31</v>
      </c>
      <c r="J9944" t="s">
        <v>62</v>
      </c>
      <c r="K9944">
        <v>2187.4</v>
      </c>
      <c r="L9944">
        <v>80.53</v>
      </c>
      <c r="M9944" t="s">
        <v>62</v>
      </c>
      <c r="N9944">
        <v>3.6815397275304002E-2</v>
      </c>
      <c r="O9944" t="s">
        <v>11351</v>
      </c>
      <c r="P9944" t="s">
        <v>11356</v>
      </c>
      <c r="R9944" t="s">
        <v>11353</v>
      </c>
      <c r="S9944">
        <f>IF(SalesData[[#This Row],[Return Status]]="Returned",1,0)</f>
        <v>0</v>
      </c>
      <c r="U9944" s="2">
        <f>EOMONTH(SalesData[[#This Row],[Order Date]],0)</f>
        <v>45322</v>
      </c>
      <c r="V9944" s="9" t="str">
        <f>"Q"&amp;INT((MONTH(SalesData[[#This Row],[Order Date]])+2)/3)&amp;"-"&amp;YEAR(SalesData[[#This Row],[Order Date]])</f>
        <v>Q1-2024</v>
      </c>
    </row>
    <row r="9945" spans="1:22" x14ac:dyDescent="0.35">
      <c r="A9945" t="s">
        <v>10086</v>
      </c>
      <c r="B9945" s="1">
        <v>45298</v>
      </c>
      <c r="C9945" t="s">
        <v>184</v>
      </c>
      <c r="D9945" t="s">
        <v>13</v>
      </c>
      <c r="E9945">
        <v>5700833192</v>
      </c>
      <c r="F9945" t="s">
        <v>58</v>
      </c>
      <c r="G9945" t="s">
        <v>59</v>
      </c>
      <c r="H9945" t="s">
        <v>60</v>
      </c>
      <c r="I9945" t="s">
        <v>31</v>
      </c>
      <c r="J9945" t="s">
        <v>19</v>
      </c>
      <c r="K9945">
        <v>3326.25</v>
      </c>
      <c r="L9945">
        <v>753.18</v>
      </c>
      <c r="M9945" t="s">
        <v>19</v>
      </c>
      <c r="N9945">
        <v>0.22643517474633601</v>
      </c>
      <c r="O9945" t="s">
        <v>11351</v>
      </c>
      <c r="P9945" t="s">
        <v>11354</v>
      </c>
      <c r="R9945" t="s">
        <v>11353</v>
      </c>
      <c r="S9945">
        <f>IF(SalesData[[#This Row],[Return Status]]="Returned",1,0)</f>
        <v>0</v>
      </c>
      <c r="T9945">
        <v>2183.56</v>
      </c>
      <c r="U9945" s="2">
        <f>EOMONTH(SalesData[[#This Row],[Order Date]],0)</f>
        <v>45322</v>
      </c>
      <c r="V9945" s="9" t="str">
        <f>"Q"&amp;INT((MONTH(SalesData[[#This Row],[Order Date]])+2)/3)&amp;"-"&amp;YEAR(SalesData[[#This Row],[Order Date]])</f>
        <v>Q1-2024</v>
      </c>
    </row>
    <row r="9946" spans="1:22" x14ac:dyDescent="0.35">
      <c r="A9946" t="s">
        <v>10087</v>
      </c>
      <c r="B9946" s="1">
        <v>45296</v>
      </c>
      <c r="C9946" t="s">
        <v>92</v>
      </c>
      <c r="D9946" t="s">
        <v>13</v>
      </c>
      <c r="E9946">
        <v>4403500085</v>
      </c>
      <c r="F9946" t="s">
        <v>103</v>
      </c>
      <c r="G9946" t="s">
        <v>23</v>
      </c>
      <c r="H9946" t="s">
        <v>24</v>
      </c>
      <c r="I9946" t="s">
        <v>17</v>
      </c>
      <c r="J9946" t="s">
        <v>43</v>
      </c>
      <c r="K9946">
        <v>4535.72</v>
      </c>
      <c r="L9946">
        <v>808.65</v>
      </c>
      <c r="M9946" t="s">
        <v>43</v>
      </c>
      <c r="N9946">
        <v>0.17828481475928801</v>
      </c>
      <c r="O9946" t="s">
        <v>11351</v>
      </c>
      <c r="P9946" t="s">
        <v>11352</v>
      </c>
      <c r="R9946" t="s">
        <v>11353</v>
      </c>
      <c r="S9946">
        <f>IF(SalesData[[#This Row],[Return Status]]="Returned",1,0)</f>
        <v>0</v>
      </c>
      <c r="T9946">
        <v>2821.33</v>
      </c>
      <c r="U9946" s="2">
        <f>EOMONTH(SalesData[[#This Row],[Order Date]],0)</f>
        <v>45322</v>
      </c>
      <c r="V9946" s="9" t="str">
        <f>"Q"&amp;INT((MONTH(SalesData[[#This Row],[Order Date]])+2)/3)&amp;"-"&amp;YEAR(SalesData[[#This Row],[Order Date]])</f>
        <v>Q1-2024</v>
      </c>
    </row>
    <row r="9947" spans="1:22" x14ac:dyDescent="0.35">
      <c r="A9947" t="s">
        <v>10088</v>
      </c>
      <c r="B9947" s="1">
        <v>45317</v>
      </c>
      <c r="C9947" t="s">
        <v>106</v>
      </c>
      <c r="D9947" t="s">
        <v>46</v>
      </c>
      <c r="E9947">
        <v>9359187890</v>
      </c>
      <c r="F9947" t="s">
        <v>152</v>
      </c>
      <c r="G9947" t="s">
        <v>23</v>
      </c>
      <c r="H9947" t="s">
        <v>11357</v>
      </c>
      <c r="I9947" t="s">
        <v>17</v>
      </c>
      <c r="J9947" t="s">
        <v>65</v>
      </c>
      <c r="K9947">
        <v>125.23</v>
      </c>
      <c r="L9947">
        <v>28.66</v>
      </c>
      <c r="M9947" t="s">
        <v>65</v>
      </c>
      <c r="N9947">
        <v>0.228858899624691</v>
      </c>
      <c r="O9947" t="s">
        <v>11361</v>
      </c>
      <c r="P9947" t="s">
        <v>11354</v>
      </c>
      <c r="R9947" t="s">
        <v>11353</v>
      </c>
      <c r="S9947">
        <f>IF(SalesData[[#This Row],[Return Status]]="Returned",1,0)</f>
        <v>0</v>
      </c>
      <c r="T9947">
        <v>2821.33</v>
      </c>
      <c r="U9947" s="2">
        <f>EOMONTH(SalesData[[#This Row],[Order Date]],0)</f>
        <v>45322</v>
      </c>
      <c r="V9947" s="9" t="str">
        <f>"Q"&amp;INT((MONTH(SalesData[[#This Row],[Order Date]])+2)/3)&amp;"-"&amp;YEAR(SalesData[[#This Row],[Order Date]])</f>
        <v>Q1-2024</v>
      </c>
    </row>
    <row r="9948" spans="1:22" x14ac:dyDescent="0.35">
      <c r="A9948" t="s">
        <v>10089</v>
      </c>
      <c r="B9948" s="1">
        <v>45305</v>
      </c>
      <c r="C9948" t="s">
        <v>67</v>
      </c>
      <c r="D9948" t="s">
        <v>99</v>
      </c>
      <c r="E9948">
        <v>5867229711</v>
      </c>
      <c r="F9948" t="s">
        <v>357</v>
      </c>
      <c r="G9948" t="s">
        <v>11381</v>
      </c>
      <c r="H9948" t="s">
        <v>165</v>
      </c>
      <c r="I9948" t="s">
        <v>36</v>
      </c>
      <c r="J9948" t="s">
        <v>62</v>
      </c>
      <c r="K9948">
        <v>4742.63</v>
      </c>
      <c r="L9948">
        <v>540.85</v>
      </c>
      <c r="M9948" t="s">
        <v>62</v>
      </c>
      <c r="N9948">
        <v>0.114040100113228</v>
      </c>
      <c r="O9948" t="s">
        <v>11351</v>
      </c>
      <c r="P9948" t="s">
        <v>11352</v>
      </c>
      <c r="R9948" t="s">
        <v>11353</v>
      </c>
      <c r="S9948">
        <f>IF(SalesData[[#This Row],[Return Status]]="Returned",1,0)</f>
        <v>0</v>
      </c>
      <c r="U9948" s="2">
        <f>EOMONTH(SalesData[[#This Row],[Order Date]],0)</f>
        <v>45322</v>
      </c>
      <c r="V9948" s="9" t="str">
        <f>"Q"&amp;INT((MONTH(SalesData[[#This Row],[Order Date]])+2)/3)&amp;"-"&amp;YEAR(SalesData[[#This Row],[Order Date]])</f>
        <v>Q1-2024</v>
      </c>
    </row>
    <row r="9949" spans="1:22" x14ac:dyDescent="0.35">
      <c r="A9949" t="s">
        <v>10090</v>
      </c>
      <c r="B9949" s="1">
        <v>45320</v>
      </c>
      <c r="C9949" t="s">
        <v>106</v>
      </c>
      <c r="D9949" t="s">
        <v>80</v>
      </c>
      <c r="E9949">
        <v>1609306881</v>
      </c>
      <c r="F9949" t="s">
        <v>147</v>
      </c>
      <c r="G9949" t="s">
        <v>84</v>
      </c>
      <c r="H9949" t="s">
        <v>85</v>
      </c>
      <c r="I9949" t="s">
        <v>31</v>
      </c>
      <c r="J9949" t="s">
        <v>19</v>
      </c>
      <c r="K9949">
        <v>3575.93</v>
      </c>
      <c r="L9949">
        <v>497.61</v>
      </c>
      <c r="M9949" t="s">
        <v>19</v>
      </c>
      <c r="N9949">
        <v>0.13915540852309699</v>
      </c>
      <c r="O9949" t="s">
        <v>11351</v>
      </c>
      <c r="P9949" t="s">
        <v>11352</v>
      </c>
      <c r="R9949" t="s">
        <v>11353</v>
      </c>
      <c r="S9949">
        <f>IF(SalesData[[#This Row],[Return Status]]="Returned",1,0)</f>
        <v>0</v>
      </c>
      <c r="T9949">
        <v>847.14</v>
      </c>
      <c r="U9949" s="2">
        <f>EOMONTH(SalesData[[#This Row],[Order Date]],0)</f>
        <v>45322</v>
      </c>
      <c r="V9949" s="9" t="str">
        <f>"Q"&amp;INT((MONTH(SalesData[[#This Row],[Order Date]])+2)/3)&amp;"-"&amp;YEAR(SalesData[[#This Row],[Order Date]])</f>
        <v>Q1-2024</v>
      </c>
    </row>
    <row r="9950" spans="1:22" x14ac:dyDescent="0.35">
      <c r="A9950" t="s">
        <v>10091</v>
      </c>
      <c r="B9950" s="1">
        <v>45304</v>
      </c>
      <c r="C9950" t="s">
        <v>52</v>
      </c>
      <c r="D9950" t="s">
        <v>27</v>
      </c>
      <c r="E9950">
        <v>613422904</v>
      </c>
      <c r="F9950" t="s">
        <v>83</v>
      </c>
      <c r="G9950" t="s">
        <v>84</v>
      </c>
      <c r="H9950" t="s">
        <v>85</v>
      </c>
      <c r="I9950" t="s">
        <v>31</v>
      </c>
      <c r="J9950" t="s">
        <v>62</v>
      </c>
      <c r="K9950">
        <v>2002.26</v>
      </c>
      <c r="L9950">
        <v>377.1</v>
      </c>
      <c r="M9950" t="s">
        <v>62</v>
      </c>
      <c r="N9950">
        <v>0.18833717898774399</v>
      </c>
      <c r="O9950" t="s">
        <v>11351</v>
      </c>
      <c r="P9950" t="s">
        <v>11352</v>
      </c>
      <c r="R9950" t="s">
        <v>11353</v>
      </c>
      <c r="S9950">
        <f>IF(SalesData[[#This Row],[Return Status]]="Returned",1,0)</f>
        <v>0</v>
      </c>
      <c r="T9950">
        <v>847.14</v>
      </c>
      <c r="U9950" s="2">
        <f>EOMONTH(SalesData[[#This Row],[Order Date]],0)</f>
        <v>45322</v>
      </c>
      <c r="V9950" s="9" t="str">
        <f>"Q"&amp;INT((MONTH(SalesData[[#This Row],[Order Date]])+2)/3)&amp;"-"&amp;YEAR(SalesData[[#This Row],[Order Date]])</f>
        <v>Q1-2024</v>
      </c>
    </row>
    <row r="9951" spans="1:22" x14ac:dyDescent="0.35">
      <c r="A9951" t="s">
        <v>10092</v>
      </c>
      <c r="B9951" s="1">
        <v>45293</v>
      </c>
      <c r="C9951" t="s">
        <v>124</v>
      </c>
      <c r="D9951" t="s">
        <v>80</v>
      </c>
      <c r="E9951">
        <v>3139362058</v>
      </c>
      <c r="F9951" t="s">
        <v>47</v>
      </c>
      <c r="G9951" t="s">
        <v>23</v>
      </c>
      <c r="H9951" t="s">
        <v>24</v>
      </c>
      <c r="I9951" t="s">
        <v>17</v>
      </c>
      <c r="J9951" t="s">
        <v>43</v>
      </c>
      <c r="K9951">
        <v>4787.46</v>
      </c>
      <c r="L9951">
        <v>501.34</v>
      </c>
      <c r="M9951" t="s">
        <v>43</v>
      </c>
      <c r="N9951">
        <v>0.10471941279927099</v>
      </c>
      <c r="O9951" t="s">
        <v>11351</v>
      </c>
      <c r="P9951" t="s">
        <v>11352</v>
      </c>
      <c r="R9951" t="s">
        <v>11353</v>
      </c>
      <c r="S9951">
        <f>IF(SalesData[[#This Row],[Return Status]]="Returned",1,0)</f>
        <v>0</v>
      </c>
      <c r="T9951">
        <v>2821.33</v>
      </c>
      <c r="U9951" s="2">
        <f>EOMONTH(SalesData[[#This Row],[Order Date]],0)</f>
        <v>45322</v>
      </c>
      <c r="V9951" s="9" t="str">
        <f>"Q"&amp;INT((MONTH(SalesData[[#This Row],[Order Date]])+2)/3)&amp;"-"&amp;YEAR(SalesData[[#This Row],[Order Date]])</f>
        <v>Q1-2024</v>
      </c>
    </row>
    <row r="9952" spans="1:22" x14ac:dyDescent="0.35">
      <c r="A9952" t="s">
        <v>10093</v>
      </c>
      <c r="B9952" s="1">
        <v>45304</v>
      </c>
      <c r="C9952" t="s">
        <v>194</v>
      </c>
      <c r="D9952" t="s">
        <v>46</v>
      </c>
      <c r="E9952">
        <v>3124107227</v>
      </c>
      <c r="F9952" t="s">
        <v>78</v>
      </c>
      <c r="G9952" t="s">
        <v>15</v>
      </c>
      <c r="H9952" t="s">
        <v>16</v>
      </c>
      <c r="I9952" t="s">
        <v>17</v>
      </c>
      <c r="J9952" t="s">
        <v>62</v>
      </c>
      <c r="K9952">
        <v>1210</v>
      </c>
      <c r="L9952">
        <v>310.19</v>
      </c>
      <c r="M9952" t="s">
        <v>62</v>
      </c>
      <c r="N9952">
        <v>0.25635537190082602</v>
      </c>
      <c r="O9952" t="s">
        <v>11351</v>
      </c>
      <c r="P9952" t="s">
        <v>11354</v>
      </c>
      <c r="R9952" t="s">
        <v>11353</v>
      </c>
      <c r="S9952">
        <f>IF(SalesData[[#This Row],[Return Status]]="Returned",1,0)</f>
        <v>0</v>
      </c>
      <c r="T9952">
        <v>2085.91</v>
      </c>
      <c r="U9952" s="2">
        <f>EOMONTH(SalesData[[#This Row],[Order Date]],0)</f>
        <v>45322</v>
      </c>
      <c r="V9952" s="9" t="str">
        <f>"Q"&amp;INT((MONTH(SalesData[[#This Row],[Order Date]])+2)/3)&amp;"-"&amp;YEAR(SalesData[[#This Row],[Order Date]])</f>
        <v>Q1-2024</v>
      </c>
    </row>
    <row r="9953" spans="1:22" x14ac:dyDescent="0.35">
      <c r="A9953" t="s">
        <v>10094</v>
      </c>
      <c r="B9953" s="1">
        <v>45299</v>
      </c>
      <c r="C9953" t="s">
        <v>38</v>
      </c>
      <c r="D9953" t="s">
        <v>99</v>
      </c>
      <c r="E9953">
        <v>5029002017</v>
      </c>
      <c r="F9953" t="s">
        <v>68</v>
      </c>
      <c r="G9953" t="s">
        <v>11358</v>
      </c>
      <c r="H9953" t="s">
        <v>41</v>
      </c>
      <c r="I9953" t="s">
        <v>31</v>
      </c>
      <c r="J9953" t="s">
        <v>65</v>
      </c>
      <c r="K9953">
        <v>4062.28</v>
      </c>
      <c r="L9953">
        <v>325.20999999999998</v>
      </c>
      <c r="M9953" t="s">
        <v>65</v>
      </c>
      <c r="N9953">
        <v>8.0056027649497305E-2</v>
      </c>
      <c r="O9953" t="s">
        <v>11351</v>
      </c>
      <c r="P9953" t="s">
        <v>11356</v>
      </c>
      <c r="R9953" t="s">
        <v>11353</v>
      </c>
      <c r="S9953">
        <f>IF(SalesData[[#This Row],[Return Status]]="Returned",1,0)</f>
        <v>0</v>
      </c>
      <c r="U9953" s="2">
        <f>EOMONTH(SalesData[[#This Row],[Order Date]],0)</f>
        <v>45322</v>
      </c>
      <c r="V9953" s="9" t="str">
        <f>"Q"&amp;INT((MONTH(SalesData[[#This Row],[Order Date]])+2)/3)&amp;"-"&amp;YEAR(SalesData[[#This Row],[Order Date]])</f>
        <v>Q1-2024</v>
      </c>
    </row>
    <row r="9954" spans="1:22" x14ac:dyDescent="0.35">
      <c r="A9954" t="s">
        <v>10095</v>
      </c>
      <c r="B9954" s="1">
        <v>45321</v>
      </c>
      <c r="C9954" t="s">
        <v>132</v>
      </c>
      <c r="D9954" t="s">
        <v>39</v>
      </c>
      <c r="E9954">
        <v>207393600</v>
      </c>
      <c r="F9954" t="s">
        <v>129</v>
      </c>
      <c r="G9954" t="s">
        <v>54</v>
      </c>
      <c r="H9954" t="s">
        <v>55</v>
      </c>
      <c r="I9954" t="s">
        <v>31</v>
      </c>
      <c r="J9954" t="s">
        <v>62</v>
      </c>
      <c r="K9954">
        <v>2004.81</v>
      </c>
      <c r="L9954">
        <v>280.31</v>
      </c>
      <c r="M9954" t="s">
        <v>62</v>
      </c>
      <c r="N9954">
        <v>0.139818735940064</v>
      </c>
      <c r="O9954" t="s">
        <v>11351</v>
      </c>
      <c r="P9954" t="s">
        <v>11352</v>
      </c>
      <c r="R9954" t="s">
        <v>11353</v>
      </c>
      <c r="S9954">
        <f>IF(SalesData[[#This Row],[Return Status]]="Returned",1,0)</f>
        <v>0</v>
      </c>
      <c r="U9954" s="2">
        <f>EOMONTH(SalesData[[#This Row],[Order Date]],0)</f>
        <v>45322</v>
      </c>
      <c r="V9954" s="9" t="str">
        <f>"Q"&amp;INT((MONTH(SalesData[[#This Row],[Order Date]])+2)/3)&amp;"-"&amp;YEAR(SalesData[[#This Row],[Order Date]])</f>
        <v>Q1-2024</v>
      </c>
    </row>
    <row r="9955" spans="1:22" x14ac:dyDescent="0.35">
      <c r="A9955" t="s">
        <v>10096</v>
      </c>
      <c r="B9955" s="1">
        <v>45303</v>
      </c>
      <c r="C9955" t="s">
        <v>57</v>
      </c>
      <c r="D9955" t="s">
        <v>145</v>
      </c>
      <c r="E9955">
        <v>8009917388</v>
      </c>
      <c r="F9955" t="s">
        <v>292</v>
      </c>
      <c r="G9955" t="s">
        <v>69</v>
      </c>
      <c r="H9955" t="s">
        <v>41</v>
      </c>
      <c r="I9955" t="s">
        <v>31</v>
      </c>
      <c r="J9955" t="s">
        <v>65</v>
      </c>
      <c r="K9955">
        <v>2945.5</v>
      </c>
      <c r="L9955">
        <v>151.4</v>
      </c>
      <c r="M9955" t="s">
        <v>65</v>
      </c>
      <c r="N9955">
        <v>5.1400441351213702E-2</v>
      </c>
      <c r="O9955" t="s">
        <v>11351</v>
      </c>
      <c r="P9955" t="s">
        <v>11356</v>
      </c>
      <c r="R9955" t="s">
        <v>11353</v>
      </c>
      <c r="S9955">
        <f>IF(SalesData[[#This Row],[Return Status]]="Returned",1,0)</f>
        <v>0</v>
      </c>
      <c r="T9955">
        <v>2081.52</v>
      </c>
      <c r="U9955" s="2">
        <f>EOMONTH(SalesData[[#This Row],[Order Date]],0)</f>
        <v>45322</v>
      </c>
      <c r="V9955" s="9" t="str">
        <f>"Q"&amp;INT((MONTH(SalesData[[#This Row],[Order Date]])+2)/3)&amp;"-"&amp;YEAR(SalesData[[#This Row],[Order Date]])</f>
        <v>Q1-2024</v>
      </c>
    </row>
    <row r="9956" spans="1:22" x14ac:dyDescent="0.35">
      <c r="A9956" t="s">
        <v>10097</v>
      </c>
      <c r="B9956" s="1">
        <v>45304</v>
      </c>
      <c r="C9956" t="s">
        <v>77</v>
      </c>
      <c r="D9956" t="s">
        <v>39</v>
      </c>
      <c r="E9956">
        <v>3409194092</v>
      </c>
      <c r="F9956" t="s">
        <v>222</v>
      </c>
      <c r="G9956" t="s">
        <v>164</v>
      </c>
      <c r="H9956" t="s">
        <v>165</v>
      </c>
      <c r="I9956" t="s">
        <v>36</v>
      </c>
      <c r="J9956" t="s">
        <v>65</v>
      </c>
      <c r="K9956">
        <v>1585.61</v>
      </c>
      <c r="L9956">
        <v>419.68</v>
      </c>
      <c r="M9956" t="s">
        <v>65</v>
      </c>
      <c r="N9956">
        <v>0.26468046997685402</v>
      </c>
      <c r="O9956" t="s">
        <v>11351</v>
      </c>
      <c r="P9956" t="s">
        <v>11354</v>
      </c>
      <c r="R9956" t="s">
        <v>11353</v>
      </c>
      <c r="S9956">
        <f>IF(SalesData[[#This Row],[Return Status]]="Returned",1,0)</f>
        <v>0</v>
      </c>
      <c r="U9956" s="2">
        <f>EOMONTH(SalesData[[#This Row],[Order Date]],0)</f>
        <v>45322</v>
      </c>
      <c r="V9956" s="9" t="str">
        <f>"Q"&amp;INT((MONTH(SalesData[[#This Row],[Order Date]])+2)/3)&amp;"-"&amp;YEAR(SalesData[[#This Row],[Order Date]])</f>
        <v>Q1-2024</v>
      </c>
    </row>
    <row r="9957" spans="1:22" x14ac:dyDescent="0.35">
      <c r="A9957" t="s">
        <v>10098</v>
      </c>
      <c r="B9957" s="1">
        <v>45300</v>
      </c>
      <c r="C9957" t="s">
        <v>94</v>
      </c>
      <c r="D9957" t="s">
        <v>27</v>
      </c>
      <c r="E9957">
        <v>9969127368</v>
      </c>
      <c r="F9957" t="s">
        <v>53</v>
      </c>
      <c r="G9957" t="s">
        <v>54</v>
      </c>
      <c r="H9957" t="s">
        <v>55</v>
      </c>
      <c r="I9957" t="s">
        <v>31</v>
      </c>
      <c r="J9957" t="s">
        <v>19</v>
      </c>
      <c r="K9957">
        <v>1375.22</v>
      </c>
      <c r="L9957">
        <v>112.17</v>
      </c>
      <c r="M9957" t="s">
        <v>19</v>
      </c>
      <c r="N9957">
        <v>8.1565131397158305E-2</v>
      </c>
      <c r="O9957" t="s">
        <v>11351</v>
      </c>
      <c r="P9957" t="s">
        <v>11356</v>
      </c>
      <c r="R9957" t="s">
        <v>11353</v>
      </c>
      <c r="S9957">
        <f>IF(SalesData[[#This Row],[Return Status]]="Returned",1,0)</f>
        <v>0</v>
      </c>
      <c r="U9957" s="2">
        <f>EOMONTH(SalesData[[#This Row],[Order Date]],0)</f>
        <v>45322</v>
      </c>
      <c r="V9957" s="9" t="str">
        <f>"Q"&amp;INT((MONTH(SalesData[[#This Row],[Order Date]])+2)/3)&amp;"-"&amp;YEAR(SalesData[[#This Row],[Order Date]])</f>
        <v>Q1-2024</v>
      </c>
    </row>
    <row r="9958" spans="1:22" x14ac:dyDescent="0.35">
      <c r="A9958" t="s">
        <v>10099</v>
      </c>
      <c r="B9958" s="1">
        <v>45317</v>
      </c>
      <c r="C9958" t="s">
        <v>194</v>
      </c>
      <c r="D9958" t="s">
        <v>13</v>
      </c>
      <c r="E9958">
        <v>7183580224</v>
      </c>
      <c r="F9958" t="s">
        <v>120</v>
      </c>
      <c r="G9958" t="s">
        <v>141</v>
      </c>
      <c r="H9958" t="s">
        <v>121</v>
      </c>
      <c r="I9958" t="s">
        <v>17</v>
      </c>
      <c r="J9958" t="s">
        <v>19</v>
      </c>
      <c r="K9958">
        <v>1527.85</v>
      </c>
      <c r="L9958">
        <v>435.79</v>
      </c>
      <c r="M9958" t="s">
        <v>19</v>
      </c>
      <c r="N9958">
        <v>0.28523087999476399</v>
      </c>
      <c r="O9958" t="s">
        <v>11351</v>
      </c>
      <c r="P9958" t="s">
        <v>11354</v>
      </c>
      <c r="R9958" t="s">
        <v>11353</v>
      </c>
      <c r="S9958">
        <f>IF(SalesData[[#This Row],[Return Status]]="Returned",1,0)</f>
        <v>0</v>
      </c>
      <c r="T9958">
        <v>2793.38</v>
      </c>
      <c r="U9958" s="2">
        <f>EOMONTH(SalesData[[#This Row],[Order Date]],0)</f>
        <v>45322</v>
      </c>
      <c r="V9958" s="9" t="str">
        <f>"Q"&amp;INT((MONTH(SalesData[[#This Row],[Order Date]])+2)/3)&amp;"-"&amp;YEAR(SalesData[[#This Row],[Order Date]])</f>
        <v>Q1-2024</v>
      </c>
    </row>
    <row r="9959" spans="1:22" x14ac:dyDescent="0.35">
      <c r="A9959" t="s">
        <v>10100</v>
      </c>
      <c r="B9959" s="1">
        <v>45301</v>
      </c>
      <c r="C9959" t="s">
        <v>52</v>
      </c>
      <c r="D9959" t="s">
        <v>13</v>
      </c>
      <c r="E9959">
        <v>713567602</v>
      </c>
      <c r="F9959" t="s">
        <v>109</v>
      </c>
      <c r="G9959" t="s">
        <v>59</v>
      </c>
      <c r="H9959" t="s">
        <v>60</v>
      </c>
      <c r="I9959" t="s">
        <v>31</v>
      </c>
      <c r="J9959" t="s">
        <v>65</v>
      </c>
      <c r="K9959">
        <v>928.53</v>
      </c>
      <c r="L9959">
        <v>129.31</v>
      </c>
      <c r="M9959" t="s">
        <v>65</v>
      </c>
      <c r="N9959">
        <v>0.13926313635531401</v>
      </c>
      <c r="O9959" t="s">
        <v>11355</v>
      </c>
      <c r="P9959" t="s">
        <v>11352</v>
      </c>
      <c r="R9959" t="s">
        <v>11353</v>
      </c>
      <c r="S9959">
        <f>IF(SalesData[[#This Row],[Return Status]]="Returned",1,0)</f>
        <v>0</v>
      </c>
      <c r="T9959">
        <v>2183.56</v>
      </c>
      <c r="U9959" s="2">
        <f>EOMONTH(SalesData[[#This Row],[Order Date]],0)</f>
        <v>45322</v>
      </c>
      <c r="V9959" s="9" t="str">
        <f>"Q"&amp;INT((MONTH(SalesData[[#This Row],[Order Date]])+2)/3)&amp;"-"&amp;YEAR(SalesData[[#This Row],[Order Date]])</f>
        <v>Q1-2024</v>
      </c>
    </row>
    <row r="9960" spans="1:22" x14ac:dyDescent="0.35">
      <c r="A9960" t="s">
        <v>10101</v>
      </c>
      <c r="B9960" s="1">
        <v>45292</v>
      </c>
      <c r="C9960" t="s">
        <v>12</v>
      </c>
      <c r="D9960" t="s">
        <v>27</v>
      </c>
      <c r="E9960">
        <v>8101470590</v>
      </c>
      <c r="F9960" t="s">
        <v>53</v>
      </c>
      <c r="G9960" t="s">
        <v>54</v>
      </c>
      <c r="H9960" t="s">
        <v>11357</v>
      </c>
      <c r="I9960" t="s">
        <v>31</v>
      </c>
      <c r="J9960" t="s">
        <v>19</v>
      </c>
      <c r="K9960">
        <v>1778.75</v>
      </c>
      <c r="L9960">
        <v>526.23</v>
      </c>
      <c r="M9960" t="s">
        <v>19</v>
      </c>
      <c r="N9960">
        <v>0.29584258608573399</v>
      </c>
      <c r="O9960" t="s">
        <v>11351</v>
      </c>
      <c r="P9960" t="s">
        <v>11354</v>
      </c>
      <c r="R9960" t="s">
        <v>11353</v>
      </c>
      <c r="S9960">
        <f>IF(SalesData[[#This Row],[Return Status]]="Returned",1,0)</f>
        <v>0</v>
      </c>
      <c r="U9960" s="2">
        <f>EOMONTH(SalesData[[#This Row],[Order Date]],0)</f>
        <v>45322</v>
      </c>
      <c r="V9960" s="9" t="str">
        <f>"Q"&amp;INT((MONTH(SalesData[[#This Row],[Order Date]])+2)/3)&amp;"-"&amp;YEAR(SalesData[[#This Row],[Order Date]])</f>
        <v>Q1-2024</v>
      </c>
    </row>
    <row r="9961" spans="1:22" x14ac:dyDescent="0.35">
      <c r="A9961" t="s">
        <v>10102</v>
      </c>
      <c r="B9961" s="1">
        <v>45294</v>
      </c>
      <c r="C9961" t="s">
        <v>77</v>
      </c>
      <c r="D9961" t="s">
        <v>80</v>
      </c>
      <c r="E9961">
        <v>2667318137</v>
      </c>
      <c r="F9961" t="s">
        <v>172</v>
      </c>
      <c r="G9961" t="s">
        <v>141</v>
      </c>
      <c r="H9961" t="s">
        <v>121</v>
      </c>
      <c r="I9961" t="s">
        <v>17</v>
      </c>
      <c r="J9961" t="s">
        <v>65</v>
      </c>
      <c r="K9961">
        <v>2278.4299999999998</v>
      </c>
      <c r="L9961">
        <v>236.78</v>
      </c>
      <c r="M9961" t="s">
        <v>65</v>
      </c>
      <c r="N9961">
        <v>0.10392243781902399</v>
      </c>
      <c r="O9961" t="s">
        <v>11351</v>
      </c>
      <c r="P9961" t="s">
        <v>11352</v>
      </c>
      <c r="R9961" t="s">
        <v>11353</v>
      </c>
      <c r="S9961">
        <f>IF(SalesData[[#This Row],[Return Status]]="Returned",1,0)</f>
        <v>0</v>
      </c>
      <c r="T9961">
        <v>2793.38</v>
      </c>
      <c r="U9961" s="2">
        <f>EOMONTH(SalesData[[#This Row],[Order Date]],0)</f>
        <v>45322</v>
      </c>
      <c r="V9961" s="9" t="str">
        <f>"Q"&amp;INT((MONTH(SalesData[[#This Row],[Order Date]])+2)/3)&amp;"-"&amp;YEAR(SalesData[[#This Row],[Order Date]])</f>
        <v>Q1-2024</v>
      </c>
    </row>
    <row r="9962" spans="1:22" x14ac:dyDescent="0.35">
      <c r="A9962" t="s">
        <v>10103</v>
      </c>
      <c r="B9962" s="1">
        <v>45311</v>
      </c>
      <c r="C9962" t="s">
        <v>139</v>
      </c>
      <c r="D9962" t="s">
        <v>27</v>
      </c>
      <c r="E9962">
        <v>6656882731</v>
      </c>
      <c r="F9962" t="s">
        <v>53</v>
      </c>
      <c r="G9962" t="s">
        <v>54</v>
      </c>
      <c r="H9962" t="s">
        <v>55</v>
      </c>
      <c r="I9962" t="s">
        <v>31</v>
      </c>
      <c r="J9962" t="s">
        <v>19</v>
      </c>
      <c r="K9962">
        <v>3458.36</v>
      </c>
      <c r="L9962">
        <v>769.8</v>
      </c>
      <c r="M9962" t="s">
        <v>19</v>
      </c>
      <c r="N9962">
        <v>0.22259105471957799</v>
      </c>
      <c r="O9962" t="s">
        <v>11351</v>
      </c>
      <c r="P9962" t="s">
        <v>11354</v>
      </c>
      <c r="R9962" t="s">
        <v>11353</v>
      </c>
      <c r="S9962">
        <f>IF(SalesData[[#This Row],[Return Status]]="Returned",1,0)</f>
        <v>0</v>
      </c>
      <c r="U9962" s="2">
        <f>EOMONTH(SalesData[[#This Row],[Order Date]],0)</f>
        <v>45322</v>
      </c>
      <c r="V9962" s="9" t="str">
        <f>"Q"&amp;INT((MONTH(SalesData[[#This Row],[Order Date]])+2)/3)&amp;"-"&amp;YEAR(SalesData[[#This Row],[Order Date]])</f>
        <v>Q1-2024</v>
      </c>
    </row>
    <row r="9963" spans="1:22" x14ac:dyDescent="0.35">
      <c r="A9963" t="s">
        <v>10104</v>
      </c>
      <c r="B9963" s="1">
        <v>45293</v>
      </c>
      <c r="C9963" t="s">
        <v>162</v>
      </c>
      <c r="D9963" t="s">
        <v>145</v>
      </c>
      <c r="E9963">
        <v>2028907246</v>
      </c>
      <c r="F9963" t="s">
        <v>312</v>
      </c>
      <c r="G9963" t="s">
        <v>141</v>
      </c>
      <c r="H9963" t="s">
        <v>121</v>
      </c>
      <c r="I9963" t="s">
        <v>17</v>
      </c>
      <c r="J9963" t="s">
        <v>65</v>
      </c>
      <c r="K9963">
        <v>3451.34</v>
      </c>
      <c r="L9963">
        <v>215.38</v>
      </c>
      <c r="M9963" t="s">
        <v>65</v>
      </c>
      <c r="N9963">
        <v>6.2404747141689899E-2</v>
      </c>
      <c r="O9963" t="s">
        <v>11351</v>
      </c>
      <c r="P9963" t="s">
        <v>11356</v>
      </c>
      <c r="R9963" t="s">
        <v>11353</v>
      </c>
      <c r="S9963">
        <f>IF(SalesData[[#This Row],[Return Status]]="Returned",1,0)</f>
        <v>0</v>
      </c>
      <c r="T9963">
        <v>2793.38</v>
      </c>
      <c r="U9963" s="2">
        <f>EOMONTH(SalesData[[#This Row],[Order Date]],0)</f>
        <v>45322</v>
      </c>
      <c r="V9963" s="9" t="str">
        <f>"Q"&amp;INT((MONTH(SalesData[[#This Row],[Order Date]])+2)/3)&amp;"-"&amp;YEAR(SalesData[[#This Row],[Order Date]])</f>
        <v>Q1-2024</v>
      </c>
    </row>
    <row r="9964" spans="1:22" x14ac:dyDescent="0.35">
      <c r="A9964" t="s">
        <v>10105</v>
      </c>
      <c r="B9964" s="1">
        <v>45306</v>
      </c>
      <c r="C9964" t="s">
        <v>26</v>
      </c>
      <c r="D9964" t="s">
        <v>46</v>
      </c>
      <c r="E9964">
        <v>5591265523</v>
      </c>
      <c r="F9964" t="s">
        <v>107</v>
      </c>
      <c r="G9964" t="s">
        <v>15</v>
      </c>
      <c r="H9964" t="s">
        <v>16</v>
      </c>
      <c r="I9964" t="s">
        <v>17</v>
      </c>
      <c r="J9964" t="s">
        <v>42</v>
      </c>
      <c r="K9964">
        <v>1384.49</v>
      </c>
      <c r="L9964">
        <v>117.66</v>
      </c>
      <c r="M9964" t="s">
        <v>43</v>
      </c>
      <c r="N9964">
        <v>8.4984362472823899E-2</v>
      </c>
      <c r="O9964" t="s">
        <v>11351</v>
      </c>
      <c r="P9964" t="s">
        <v>11356</v>
      </c>
      <c r="R9964" t="s">
        <v>11353</v>
      </c>
      <c r="S9964">
        <f>IF(SalesData[[#This Row],[Return Status]]="Returned",1,0)</f>
        <v>0</v>
      </c>
      <c r="T9964">
        <v>2085.91</v>
      </c>
      <c r="U9964" s="2">
        <f>EOMONTH(SalesData[[#This Row],[Order Date]],0)</f>
        <v>45322</v>
      </c>
      <c r="V9964" s="9" t="str">
        <f>"Q"&amp;INT((MONTH(SalesData[[#This Row],[Order Date]])+2)/3)&amp;"-"&amp;YEAR(SalesData[[#This Row],[Order Date]])</f>
        <v>Q1-2024</v>
      </c>
    </row>
    <row r="9965" spans="1:22" x14ac:dyDescent="0.35">
      <c r="A9965" t="s">
        <v>10106</v>
      </c>
      <c r="B9965" s="1">
        <v>45312</v>
      </c>
      <c r="C9965" t="s">
        <v>124</v>
      </c>
      <c r="D9965" t="s">
        <v>72</v>
      </c>
      <c r="E9965">
        <v>3906648267</v>
      </c>
      <c r="F9965" t="s">
        <v>156</v>
      </c>
      <c r="G9965" t="s">
        <v>84</v>
      </c>
      <c r="H9965" t="s">
        <v>11357</v>
      </c>
      <c r="I9965" t="s">
        <v>31</v>
      </c>
      <c r="J9965" t="s">
        <v>19</v>
      </c>
      <c r="K9965">
        <v>810.27</v>
      </c>
      <c r="L9965">
        <v>83.43</v>
      </c>
      <c r="M9965" t="s">
        <v>19</v>
      </c>
      <c r="N9965">
        <v>0.10296567810729799</v>
      </c>
      <c r="O9965" t="s">
        <v>11355</v>
      </c>
      <c r="P9965" t="s">
        <v>11352</v>
      </c>
      <c r="R9965" t="s">
        <v>11353</v>
      </c>
      <c r="S9965">
        <f>IF(SalesData[[#This Row],[Return Status]]="Returned",1,0)</f>
        <v>0</v>
      </c>
      <c r="T9965">
        <v>847.14</v>
      </c>
      <c r="U9965" s="2">
        <f>EOMONTH(SalesData[[#This Row],[Order Date]],0)</f>
        <v>45322</v>
      </c>
      <c r="V9965" s="9" t="str">
        <f>"Q"&amp;INT((MONTH(SalesData[[#This Row],[Order Date]])+2)/3)&amp;"-"&amp;YEAR(SalesData[[#This Row],[Order Date]])</f>
        <v>Q1-2024</v>
      </c>
    </row>
    <row r="9966" spans="1:22" x14ac:dyDescent="0.35">
      <c r="A9966" t="s">
        <v>10107</v>
      </c>
      <c r="B9966" s="1">
        <v>45300</v>
      </c>
      <c r="C9966" t="s">
        <v>77</v>
      </c>
      <c r="D9966" t="s">
        <v>46</v>
      </c>
      <c r="E9966">
        <v>8700508999</v>
      </c>
      <c r="F9966" t="s">
        <v>73</v>
      </c>
      <c r="G9966" t="s">
        <v>74</v>
      </c>
      <c r="H9966" t="s">
        <v>75</v>
      </c>
      <c r="I9966" t="s">
        <v>36</v>
      </c>
      <c r="J9966" t="s">
        <v>65</v>
      </c>
      <c r="K9966">
        <v>2302.13</v>
      </c>
      <c r="L9966">
        <v>464.28</v>
      </c>
      <c r="M9966" t="s">
        <v>65</v>
      </c>
      <c r="N9966">
        <v>0.20167410181006301</v>
      </c>
      <c r="O9966" t="s">
        <v>11351</v>
      </c>
      <c r="P9966" t="s">
        <v>11354</v>
      </c>
      <c r="R9966" t="s">
        <v>11353</v>
      </c>
      <c r="S9966">
        <f>IF(SalesData[[#This Row],[Return Status]]="Returned",1,0)</f>
        <v>0</v>
      </c>
      <c r="T9966">
        <v>2420.2800000000002</v>
      </c>
      <c r="U9966" s="2">
        <f>EOMONTH(SalesData[[#This Row],[Order Date]],0)</f>
        <v>45322</v>
      </c>
      <c r="V9966" s="9" t="str">
        <f>"Q"&amp;INT((MONTH(SalesData[[#This Row],[Order Date]])+2)/3)&amp;"-"&amp;YEAR(SalesData[[#This Row],[Order Date]])</f>
        <v>Q1-2024</v>
      </c>
    </row>
    <row r="9967" spans="1:22" x14ac:dyDescent="0.35">
      <c r="A9967" t="s">
        <v>10108</v>
      </c>
      <c r="B9967" s="1">
        <v>45294</v>
      </c>
      <c r="C9967" t="s">
        <v>113</v>
      </c>
      <c r="D9967" t="s">
        <v>46</v>
      </c>
      <c r="E9967">
        <v>6530517109</v>
      </c>
      <c r="F9967" t="s">
        <v>68</v>
      </c>
      <c r="G9967" t="s">
        <v>69</v>
      </c>
      <c r="H9967" t="s">
        <v>11357</v>
      </c>
      <c r="I9967" t="s">
        <v>31</v>
      </c>
      <c r="J9967" t="s">
        <v>18</v>
      </c>
      <c r="K9967">
        <v>3432.36</v>
      </c>
      <c r="L9967">
        <v>274.13</v>
      </c>
      <c r="M9967" t="s">
        <v>19</v>
      </c>
      <c r="N9967">
        <v>7.9866331037536806E-2</v>
      </c>
      <c r="O9967" t="s">
        <v>11351</v>
      </c>
      <c r="P9967" t="s">
        <v>11356</v>
      </c>
      <c r="R9967" t="s">
        <v>11353</v>
      </c>
      <c r="S9967">
        <f>IF(SalesData[[#This Row],[Return Status]]="Returned",1,0)</f>
        <v>0</v>
      </c>
      <c r="T9967">
        <v>2081.52</v>
      </c>
      <c r="U9967" s="2">
        <f>EOMONTH(SalesData[[#This Row],[Order Date]],0)</f>
        <v>45322</v>
      </c>
      <c r="V9967" s="9" t="str">
        <f>"Q"&amp;INT((MONTH(SalesData[[#This Row],[Order Date]])+2)/3)&amp;"-"&amp;YEAR(SalesData[[#This Row],[Order Date]])</f>
        <v>Q1-2024</v>
      </c>
    </row>
    <row r="9968" spans="1:22" x14ac:dyDescent="0.35">
      <c r="A9968" t="s">
        <v>10109</v>
      </c>
      <c r="B9968" s="1">
        <v>45309</v>
      </c>
      <c r="C9968" t="s">
        <v>188</v>
      </c>
      <c r="D9968" t="s">
        <v>72</v>
      </c>
      <c r="E9968">
        <v>5064873835</v>
      </c>
      <c r="F9968" t="s">
        <v>120</v>
      </c>
      <c r="G9968" t="s">
        <v>11367</v>
      </c>
      <c r="H9968" t="s">
        <v>121</v>
      </c>
      <c r="I9968" t="s">
        <v>17</v>
      </c>
      <c r="J9968" t="s">
        <v>19</v>
      </c>
      <c r="K9968">
        <v>1865.38</v>
      </c>
      <c r="L9968">
        <v>175.47</v>
      </c>
      <c r="M9968" t="s">
        <v>19</v>
      </c>
      <c r="N9968">
        <v>9.4066624494741E-2</v>
      </c>
      <c r="O9968" t="s">
        <v>11351</v>
      </c>
      <c r="P9968" t="s">
        <v>11356</v>
      </c>
      <c r="R9968" t="s">
        <v>11353</v>
      </c>
      <c r="S9968">
        <f>IF(SalesData[[#This Row],[Return Status]]="Returned",1,0)</f>
        <v>0</v>
      </c>
      <c r="U9968" s="2">
        <f>EOMONTH(SalesData[[#This Row],[Order Date]],0)</f>
        <v>45322</v>
      </c>
      <c r="V9968" s="9" t="str">
        <f>"Q"&amp;INT((MONTH(SalesData[[#This Row],[Order Date]])+2)/3)&amp;"-"&amp;YEAR(SalesData[[#This Row],[Order Date]])</f>
        <v>Q1-2024</v>
      </c>
    </row>
    <row r="9969" spans="1:22" x14ac:dyDescent="0.35">
      <c r="A9969" t="s">
        <v>10110</v>
      </c>
      <c r="B9969" s="1">
        <v>45313</v>
      </c>
      <c r="C9969" t="s">
        <v>132</v>
      </c>
      <c r="D9969" t="s">
        <v>39</v>
      </c>
      <c r="E9969">
        <v>8128621439</v>
      </c>
      <c r="F9969" t="s">
        <v>109</v>
      </c>
      <c r="G9969" t="s">
        <v>59</v>
      </c>
      <c r="H9969" t="s">
        <v>60</v>
      </c>
      <c r="I9969" t="s">
        <v>31</v>
      </c>
      <c r="J9969" t="s">
        <v>65</v>
      </c>
      <c r="K9969">
        <v>729.88</v>
      </c>
      <c r="L9969">
        <v>123.2</v>
      </c>
      <c r="M9969" t="s">
        <v>65</v>
      </c>
      <c r="N9969">
        <v>0.16879487038965299</v>
      </c>
      <c r="O9969" t="s">
        <v>11355</v>
      </c>
      <c r="P9969" t="s">
        <v>11352</v>
      </c>
      <c r="Q9969" t="s">
        <v>11364</v>
      </c>
      <c r="R9969" t="s">
        <v>11360</v>
      </c>
      <c r="S9969">
        <f>IF(SalesData[[#This Row],[Return Status]]="Returned",1,0)</f>
        <v>1</v>
      </c>
      <c r="T9969">
        <v>2183.56</v>
      </c>
      <c r="U9969" s="2">
        <f>EOMONTH(SalesData[[#This Row],[Order Date]],0)</f>
        <v>45322</v>
      </c>
      <c r="V9969" s="9" t="str">
        <f>"Q"&amp;INT((MONTH(SalesData[[#This Row],[Order Date]])+2)/3)&amp;"-"&amp;YEAR(SalesData[[#This Row],[Order Date]])</f>
        <v>Q1-2024</v>
      </c>
    </row>
    <row r="9970" spans="1:22" x14ac:dyDescent="0.35">
      <c r="A9970" t="s">
        <v>10111</v>
      </c>
      <c r="B9970" s="1">
        <v>45321</v>
      </c>
      <c r="C9970" t="s">
        <v>113</v>
      </c>
      <c r="D9970" t="s">
        <v>46</v>
      </c>
      <c r="E9970">
        <v>7206149352</v>
      </c>
      <c r="F9970" t="s">
        <v>312</v>
      </c>
      <c r="G9970" t="s">
        <v>141</v>
      </c>
      <c r="H9970" t="s">
        <v>121</v>
      </c>
      <c r="I9970" t="s">
        <v>17</v>
      </c>
      <c r="J9970" t="s">
        <v>19</v>
      </c>
      <c r="K9970">
        <v>2390.16</v>
      </c>
      <c r="L9970">
        <v>98.91</v>
      </c>
      <c r="M9970" t="s">
        <v>19</v>
      </c>
      <c r="N9970">
        <v>4.1382166884225302E-2</v>
      </c>
      <c r="O9970" t="s">
        <v>11351</v>
      </c>
      <c r="P9970" t="s">
        <v>11356</v>
      </c>
      <c r="R9970" t="s">
        <v>11353</v>
      </c>
      <c r="S9970">
        <f>IF(SalesData[[#This Row],[Return Status]]="Returned",1,0)</f>
        <v>0</v>
      </c>
      <c r="T9970">
        <v>2793.38</v>
      </c>
      <c r="U9970" s="2">
        <f>EOMONTH(SalesData[[#This Row],[Order Date]],0)</f>
        <v>45322</v>
      </c>
      <c r="V9970" s="9" t="str">
        <f>"Q"&amp;INT((MONTH(SalesData[[#This Row],[Order Date]])+2)/3)&amp;"-"&amp;YEAR(SalesData[[#This Row],[Order Date]])</f>
        <v>Q1-2024</v>
      </c>
    </row>
    <row r="9971" spans="1:22" x14ac:dyDescent="0.35">
      <c r="A9971" t="s">
        <v>10112</v>
      </c>
      <c r="B9971" s="1">
        <v>45298</v>
      </c>
      <c r="C9971" t="s">
        <v>132</v>
      </c>
      <c r="D9971" t="s">
        <v>80</v>
      </c>
      <c r="E9971">
        <v>4124492036</v>
      </c>
      <c r="F9971" t="s">
        <v>222</v>
      </c>
      <c r="G9971" t="s">
        <v>164</v>
      </c>
      <c r="H9971" t="s">
        <v>165</v>
      </c>
      <c r="I9971" t="s">
        <v>36</v>
      </c>
      <c r="J9971" t="s">
        <v>18</v>
      </c>
      <c r="K9971">
        <v>4389.13</v>
      </c>
      <c r="L9971">
        <v>1267.1500000000001</v>
      </c>
      <c r="M9971" t="s">
        <v>19</v>
      </c>
      <c r="N9971">
        <v>0.28870186118889202</v>
      </c>
      <c r="O9971" t="s">
        <v>11351</v>
      </c>
      <c r="P9971" t="s">
        <v>11354</v>
      </c>
      <c r="R9971" t="s">
        <v>11353</v>
      </c>
      <c r="S9971">
        <f>IF(SalesData[[#This Row],[Return Status]]="Returned",1,0)</f>
        <v>0</v>
      </c>
      <c r="U9971" s="2">
        <f>EOMONTH(SalesData[[#This Row],[Order Date]],0)</f>
        <v>45322</v>
      </c>
      <c r="V9971" s="9" t="str">
        <f>"Q"&amp;INT((MONTH(SalesData[[#This Row],[Order Date]])+2)/3)&amp;"-"&amp;YEAR(SalesData[[#This Row],[Order Date]])</f>
        <v>Q1-2024</v>
      </c>
    </row>
    <row r="9972" spans="1:22" x14ac:dyDescent="0.35">
      <c r="A9972" t="s">
        <v>10113</v>
      </c>
      <c r="B9972" s="1">
        <v>45305</v>
      </c>
      <c r="C9972" t="s">
        <v>67</v>
      </c>
      <c r="D9972" t="s">
        <v>46</v>
      </c>
      <c r="E9972">
        <v>9267187746</v>
      </c>
      <c r="F9972" t="s">
        <v>50</v>
      </c>
      <c r="G9972" t="s">
        <v>34</v>
      </c>
      <c r="H9972" t="s">
        <v>35</v>
      </c>
      <c r="I9972" t="s">
        <v>36</v>
      </c>
      <c r="J9972" t="s">
        <v>42</v>
      </c>
      <c r="K9972">
        <v>3971.15</v>
      </c>
      <c r="L9972">
        <v>625.29</v>
      </c>
      <c r="M9972" t="s">
        <v>43</v>
      </c>
      <c r="N9972">
        <v>0.157458167029702</v>
      </c>
      <c r="O9972" t="s">
        <v>11351</v>
      </c>
      <c r="P9972" t="s">
        <v>11352</v>
      </c>
      <c r="R9972" t="s">
        <v>11353</v>
      </c>
      <c r="S9972">
        <f>IF(SalesData[[#This Row],[Return Status]]="Returned",1,0)</f>
        <v>0</v>
      </c>
      <c r="U9972" s="2">
        <f>EOMONTH(SalesData[[#This Row],[Order Date]],0)</f>
        <v>45322</v>
      </c>
      <c r="V9972" s="9" t="str">
        <f>"Q"&amp;INT((MONTH(SalesData[[#This Row],[Order Date]])+2)/3)&amp;"-"&amp;YEAR(SalesData[[#This Row],[Order Date]])</f>
        <v>Q1-2024</v>
      </c>
    </row>
    <row r="9973" spans="1:22" x14ac:dyDescent="0.35">
      <c r="A9973" t="s">
        <v>10114</v>
      </c>
      <c r="B9973" s="1">
        <v>45308</v>
      </c>
      <c r="C9973" t="s">
        <v>113</v>
      </c>
      <c r="D9973" t="s">
        <v>72</v>
      </c>
      <c r="E9973">
        <v>7969340225</v>
      </c>
      <c r="F9973" t="s">
        <v>147</v>
      </c>
      <c r="G9973" t="s">
        <v>11375</v>
      </c>
      <c r="H9973" t="s">
        <v>11357</v>
      </c>
      <c r="I9973" t="s">
        <v>31</v>
      </c>
      <c r="J9973" t="s">
        <v>18</v>
      </c>
      <c r="K9973">
        <v>2395.2199999999998</v>
      </c>
      <c r="L9973">
        <v>588.26</v>
      </c>
      <c r="M9973" t="s">
        <v>19</v>
      </c>
      <c r="N9973">
        <v>0.24559748165095499</v>
      </c>
      <c r="O9973" t="s">
        <v>11351</v>
      </c>
      <c r="P9973" t="s">
        <v>11354</v>
      </c>
      <c r="R9973" t="s">
        <v>11353</v>
      </c>
      <c r="S9973">
        <f>IF(SalesData[[#This Row],[Return Status]]="Returned",1,0)</f>
        <v>0</v>
      </c>
      <c r="U9973" s="2">
        <f>EOMONTH(SalesData[[#This Row],[Order Date]],0)</f>
        <v>45322</v>
      </c>
      <c r="V9973" s="9" t="str">
        <f>"Q"&amp;INT((MONTH(SalesData[[#This Row],[Order Date]])+2)/3)&amp;"-"&amp;YEAR(SalesData[[#This Row],[Order Date]])</f>
        <v>Q1-2024</v>
      </c>
    </row>
    <row r="9974" spans="1:22" x14ac:dyDescent="0.35">
      <c r="A9974" t="s">
        <v>10115</v>
      </c>
      <c r="B9974" s="1">
        <v>45295</v>
      </c>
      <c r="C9974" t="s">
        <v>97</v>
      </c>
      <c r="D9974" t="s">
        <v>145</v>
      </c>
      <c r="E9974">
        <v>6143579151</v>
      </c>
      <c r="F9974" t="s">
        <v>168</v>
      </c>
      <c r="G9974" t="s">
        <v>54</v>
      </c>
      <c r="H9974" t="s">
        <v>55</v>
      </c>
      <c r="I9974" t="s">
        <v>31</v>
      </c>
      <c r="J9974" t="s">
        <v>62</v>
      </c>
      <c r="K9974">
        <v>1826.96</v>
      </c>
      <c r="L9974">
        <v>305.77</v>
      </c>
      <c r="M9974" t="s">
        <v>62</v>
      </c>
      <c r="N9974">
        <v>0.16736545956123799</v>
      </c>
      <c r="O9974" t="s">
        <v>11351</v>
      </c>
      <c r="P9974" t="s">
        <v>11352</v>
      </c>
      <c r="R9974" t="s">
        <v>11353</v>
      </c>
      <c r="S9974">
        <f>IF(SalesData[[#This Row],[Return Status]]="Returned",1,0)</f>
        <v>0</v>
      </c>
      <c r="U9974" s="2">
        <f>EOMONTH(SalesData[[#This Row],[Order Date]],0)</f>
        <v>45322</v>
      </c>
      <c r="V9974" s="9" t="str">
        <f>"Q"&amp;INT((MONTH(SalesData[[#This Row],[Order Date]])+2)/3)&amp;"-"&amp;YEAR(SalesData[[#This Row],[Order Date]])</f>
        <v>Q1-2024</v>
      </c>
    </row>
    <row r="9975" spans="1:22" x14ac:dyDescent="0.35">
      <c r="A9975" t="s">
        <v>10116</v>
      </c>
      <c r="B9975" s="1">
        <v>45293</v>
      </c>
      <c r="C9975" t="s">
        <v>139</v>
      </c>
      <c r="D9975" t="s">
        <v>39</v>
      </c>
      <c r="E9975">
        <v>7654865915</v>
      </c>
      <c r="F9975" t="s">
        <v>120</v>
      </c>
      <c r="G9975" t="s">
        <v>141</v>
      </c>
      <c r="H9975" t="s">
        <v>121</v>
      </c>
      <c r="I9975" t="s">
        <v>17</v>
      </c>
      <c r="J9975" t="s">
        <v>62</v>
      </c>
      <c r="K9975">
        <v>3003.95</v>
      </c>
      <c r="L9975">
        <v>394.43</v>
      </c>
      <c r="M9975" t="s">
        <v>62</v>
      </c>
      <c r="N9975">
        <v>0.13130378335192</v>
      </c>
      <c r="O9975" t="s">
        <v>11351</v>
      </c>
      <c r="P9975" t="s">
        <v>11352</v>
      </c>
      <c r="R9975" t="s">
        <v>11353</v>
      </c>
      <c r="S9975">
        <f>IF(SalesData[[#This Row],[Return Status]]="Returned",1,0)</f>
        <v>0</v>
      </c>
      <c r="T9975">
        <v>2793.38</v>
      </c>
      <c r="U9975" s="2">
        <f>EOMONTH(SalesData[[#This Row],[Order Date]],0)</f>
        <v>45322</v>
      </c>
      <c r="V9975" s="9" t="str">
        <f>"Q"&amp;INT((MONTH(SalesData[[#This Row],[Order Date]])+2)/3)&amp;"-"&amp;YEAR(SalesData[[#This Row],[Order Date]])</f>
        <v>Q1-2024</v>
      </c>
    </row>
    <row r="9976" spans="1:22" x14ac:dyDescent="0.35">
      <c r="A9976" t="s">
        <v>10117</v>
      </c>
      <c r="B9976" s="1">
        <v>45303</v>
      </c>
      <c r="C9976" t="s">
        <v>12</v>
      </c>
      <c r="D9976" t="s">
        <v>46</v>
      </c>
      <c r="E9976">
        <v>8101534052</v>
      </c>
      <c r="F9976" t="s">
        <v>168</v>
      </c>
      <c r="G9976" t="s">
        <v>54</v>
      </c>
      <c r="H9976" t="s">
        <v>11357</v>
      </c>
      <c r="I9976" t="s">
        <v>31</v>
      </c>
      <c r="J9976" t="s">
        <v>19</v>
      </c>
      <c r="K9976">
        <v>2745.34</v>
      </c>
      <c r="L9976">
        <v>536.91</v>
      </c>
      <c r="M9976" t="s">
        <v>19</v>
      </c>
      <c r="N9976">
        <v>0.195571404634763</v>
      </c>
      <c r="O9976" t="s">
        <v>11351</v>
      </c>
      <c r="P9976" t="s">
        <v>11352</v>
      </c>
      <c r="R9976" t="s">
        <v>11353</v>
      </c>
      <c r="S9976">
        <f>IF(SalesData[[#This Row],[Return Status]]="Returned",1,0)</f>
        <v>0</v>
      </c>
      <c r="U9976" s="2">
        <f>EOMONTH(SalesData[[#This Row],[Order Date]],0)</f>
        <v>45322</v>
      </c>
      <c r="V9976" s="9" t="str">
        <f>"Q"&amp;INT((MONTH(SalesData[[#This Row],[Order Date]])+2)/3)&amp;"-"&amp;YEAR(SalesData[[#This Row],[Order Date]])</f>
        <v>Q1-2024</v>
      </c>
    </row>
    <row r="9977" spans="1:22" x14ac:dyDescent="0.35">
      <c r="A9977" t="s">
        <v>10118</v>
      </c>
      <c r="B9977" s="1">
        <v>45295</v>
      </c>
      <c r="C9977" t="s">
        <v>49</v>
      </c>
      <c r="D9977" t="s">
        <v>39</v>
      </c>
      <c r="E9977">
        <v>3691807458</v>
      </c>
      <c r="F9977" t="s">
        <v>357</v>
      </c>
      <c r="G9977" t="s">
        <v>164</v>
      </c>
      <c r="H9977" t="s">
        <v>165</v>
      </c>
      <c r="I9977" t="s">
        <v>36</v>
      </c>
      <c r="J9977" t="s">
        <v>62</v>
      </c>
      <c r="K9977">
        <v>4818.42</v>
      </c>
      <c r="L9977">
        <v>1280.0899999999999</v>
      </c>
      <c r="M9977" t="s">
        <v>62</v>
      </c>
      <c r="N9977">
        <v>0.26566592368452702</v>
      </c>
      <c r="O9977" t="s">
        <v>11351</v>
      </c>
      <c r="P9977" t="s">
        <v>11354</v>
      </c>
      <c r="Q9977" t="s">
        <v>11376</v>
      </c>
      <c r="R9977" t="s">
        <v>11360</v>
      </c>
      <c r="S9977">
        <f>IF(SalesData[[#This Row],[Return Status]]="Returned",1,0)</f>
        <v>1</v>
      </c>
      <c r="U9977" s="2">
        <f>EOMONTH(SalesData[[#This Row],[Order Date]],0)</f>
        <v>45322</v>
      </c>
      <c r="V9977" s="9" t="str">
        <f>"Q"&amp;INT((MONTH(SalesData[[#This Row],[Order Date]])+2)/3)&amp;"-"&amp;YEAR(SalesData[[#This Row],[Order Date]])</f>
        <v>Q1-2024</v>
      </c>
    </row>
    <row r="9978" spans="1:22" x14ac:dyDescent="0.35">
      <c r="A9978" t="s">
        <v>10119</v>
      </c>
      <c r="B9978" s="1">
        <v>45302</v>
      </c>
      <c r="C9978" t="s">
        <v>184</v>
      </c>
      <c r="D9978" t="s">
        <v>27</v>
      </c>
      <c r="E9978">
        <v>7982654558</v>
      </c>
      <c r="F9978" t="s">
        <v>163</v>
      </c>
      <c r="G9978" t="s">
        <v>11381</v>
      </c>
      <c r="H9978" t="s">
        <v>165</v>
      </c>
      <c r="I9978" t="s">
        <v>36</v>
      </c>
      <c r="J9978" t="s">
        <v>62</v>
      </c>
      <c r="K9978">
        <v>2602.25</v>
      </c>
      <c r="L9978">
        <v>363.96</v>
      </c>
      <c r="M9978" t="s">
        <v>62</v>
      </c>
      <c r="N9978">
        <v>0.13986357959458201</v>
      </c>
      <c r="O9978" t="s">
        <v>11351</v>
      </c>
      <c r="P9978" t="s">
        <v>11352</v>
      </c>
      <c r="R9978" t="s">
        <v>11353</v>
      </c>
      <c r="S9978">
        <f>IF(SalesData[[#This Row],[Return Status]]="Returned",1,0)</f>
        <v>0</v>
      </c>
      <c r="U9978" s="2">
        <f>EOMONTH(SalesData[[#This Row],[Order Date]],0)</f>
        <v>45322</v>
      </c>
      <c r="V9978" s="9" t="str">
        <f>"Q"&amp;INT((MONTH(SalesData[[#This Row],[Order Date]])+2)/3)&amp;"-"&amp;YEAR(SalesData[[#This Row],[Order Date]])</f>
        <v>Q1-2024</v>
      </c>
    </row>
    <row r="9979" spans="1:22" x14ac:dyDescent="0.35">
      <c r="A9979" t="s">
        <v>10120</v>
      </c>
      <c r="B9979" s="1">
        <v>45299</v>
      </c>
      <c r="C9979" t="s">
        <v>111</v>
      </c>
      <c r="D9979" t="s">
        <v>27</v>
      </c>
      <c r="E9979">
        <v>8259007398</v>
      </c>
      <c r="F9979" t="s">
        <v>100</v>
      </c>
      <c r="G9979" t="s">
        <v>34</v>
      </c>
      <c r="H9979" t="s">
        <v>35</v>
      </c>
      <c r="I9979" t="s">
        <v>36</v>
      </c>
      <c r="J9979" t="s">
        <v>18</v>
      </c>
      <c r="K9979">
        <v>4902.93</v>
      </c>
      <c r="L9979">
        <v>332.79</v>
      </c>
      <c r="M9979" t="s">
        <v>19</v>
      </c>
      <c r="N9979">
        <v>6.7875739608764599E-2</v>
      </c>
      <c r="O9979" t="s">
        <v>11351</v>
      </c>
      <c r="P9979" t="s">
        <v>11356</v>
      </c>
      <c r="R9979" t="s">
        <v>11353</v>
      </c>
      <c r="S9979">
        <f>IF(SalesData[[#This Row],[Return Status]]="Returned",1,0)</f>
        <v>0</v>
      </c>
      <c r="U9979" s="2">
        <f>EOMONTH(SalesData[[#This Row],[Order Date]],0)</f>
        <v>45322</v>
      </c>
      <c r="V9979" s="9" t="str">
        <f>"Q"&amp;INT((MONTH(SalesData[[#This Row],[Order Date]])+2)/3)&amp;"-"&amp;YEAR(SalesData[[#This Row],[Order Date]])</f>
        <v>Q1-2024</v>
      </c>
    </row>
    <row r="9980" spans="1:22" x14ac:dyDescent="0.35">
      <c r="A9980" t="s">
        <v>10121</v>
      </c>
      <c r="B9980" s="1">
        <v>45307</v>
      </c>
      <c r="C9980" t="s">
        <v>52</v>
      </c>
      <c r="D9980" t="s">
        <v>99</v>
      </c>
      <c r="E9980">
        <v>691508705</v>
      </c>
      <c r="F9980" t="s">
        <v>33</v>
      </c>
      <c r="G9980" t="s">
        <v>11382</v>
      </c>
      <c r="H9980" t="s">
        <v>35</v>
      </c>
      <c r="I9980" t="s">
        <v>36</v>
      </c>
      <c r="J9980" t="s">
        <v>18</v>
      </c>
      <c r="K9980">
        <v>4702.51</v>
      </c>
      <c r="L9980">
        <v>808.55</v>
      </c>
      <c r="M9980" t="s">
        <v>19</v>
      </c>
      <c r="N9980">
        <v>0.17194009156812001</v>
      </c>
      <c r="O9980" t="s">
        <v>11351</v>
      </c>
      <c r="P9980" t="s">
        <v>11352</v>
      </c>
      <c r="R9980" t="s">
        <v>11353</v>
      </c>
      <c r="S9980">
        <f>IF(SalesData[[#This Row],[Return Status]]="Returned",1,0)</f>
        <v>0</v>
      </c>
      <c r="U9980" s="2">
        <f>EOMONTH(SalesData[[#This Row],[Order Date]],0)</f>
        <v>45322</v>
      </c>
      <c r="V9980" s="9" t="str">
        <f>"Q"&amp;INT((MONTH(SalesData[[#This Row],[Order Date]])+2)/3)&amp;"-"&amp;YEAR(SalesData[[#This Row],[Order Date]])</f>
        <v>Q1-2024</v>
      </c>
    </row>
    <row r="9981" spans="1:22" x14ac:dyDescent="0.35">
      <c r="A9981" t="s">
        <v>10122</v>
      </c>
      <c r="B9981" s="1">
        <v>45304</v>
      </c>
      <c r="C9981" t="s">
        <v>12</v>
      </c>
      <c r="D9981" t="s">
        <v>145</v>
      </c>
      <c r="E9981">
        <v>3788968398</v>
      </c>
      <c r="F9981" t="s">
        <v>120</v>
      </c>
      <c r="G9981" t="s">
        <v>11367</v>
      </c>
      <c r="H9981" t="s">
        <v>121</v>
      </c>
      <c r="I9981" t="s">
        <v>17</v>
      </c>
      <c r="J9981" t="s">
        <v>19</v>
      </c>
      <c r="K9981">
        <v>1084.79</v>
      </c>
      <c r="L9981">
        <v>111.05</v>
      </c>
      <c r="M9981" t="s">
        <v>19</v>
      </c>
      <c r="N9981">
        <v>0.102370043971644</v>
      </c>
      <c r="O9981" t="s">
        <v>11351</v>
      </c>
      <c r="P9981" t="s">
        <v>11352</v>
      </c>
      <c r="R9981" t="s">
        <v>11353</v>
      </c>
      <c r="S9981">
        <f>IF(SalesData[[#This Row],[Return Status]]="Returned",1,0)</f>
        <v>0</v>
      </c>
      <c r="U9981" s="2">
        <f>EOMONTH(SalesData[[#This Row],[Order Date]],0)</f>
        <v>45322</v>
      </c>
      <c r="V9981" s="9" t="str">
        <f>"Q"&amp;INT((MONTH(SalesData[[#This Row],[Order Date]])+2)/3)&amp;"-"&amp;YEAR(SalesData[[#This Row],[Order Date]])</f>
        <v>Q1-2024</v>
      </c>
    </row>
    <row r="9982" spans="1:22" x14ac:dyDescent="0.35">
      <c r="A9982" t="s">
        <v>10123</v>
      </c>
      <c r="B9982" s="1">
        <v>45310</v>
      </c>
      <c r="C9982" t="s">
        <v>92</v>
      </c>
      <c r="D9982" t="s">
        <v>72</v>
      </c>
      <c r="E9982">
        <v>5845070367</v>
      </c>
      <c r="F9982" t="s">
        <v>206</v>
      </c>
      <c r="G9982" t="s">
        <v>89</v>
      </c>
      <c r="H9982" t="s">
        <v>11357</v>
      </c>
      <c r="I9982" t="s">
        <v>31</v>
      </c>
      <c r="J9982" t="s">
        <v>19</v>
      </c>
      <c r="K9982">
        <v>4386.34</v>
      </c>
      <c r="L9982">
        <v>979.87</v>
      </c>
      <c r="M9982" t="s">
        <v>19</v>
      </c>
      <c r="N9982">
        <v>0.22339125557982301</v>
      </c>
      <c r="O9982" t="s">
        <v>11351</v>
      </c>
      <c r="P9982" t="s">
        <v>11354</v>
      </c>
      <c r="R9982" t="s">
        <v>11353</v>
      </c>
      <c r="S9982">
        <f>IF(SalesData[[#This Row],[Return Status]]="Returned",1,0)</f>
        <v>0</v>
      </c>
      <c r="T9982">
        <v>207.68</v>
      </c>
      <c r="U9982" s="2">
        <f>EOMONTH(SalesData[[#This Row],[Order Date]],0)</f>
        <v>45322</v>
      </c>
      <c r="V9982" s="9" t="str">
        <f>"Q"&amp;INT((MONTH(SalesData[[#This Row],[Order Date]])+2)/3)&amp;"-"&amp;YEAR(SalesData[[#This Row],[Order Date]])</f>
        <v>Q1-2024</v>
      </c>
    </row>
    <row r="9983" spans="1:22" x14ac:dyDescent="0.35">
      <c r="A9983" t="s">
        <v>10124</v>
      </c>
      <c r="B9983" s="1">
        <v>45300</v>
      </c>
      <c r="C9983" t="s">
        <v>162</v>
      </c>
      <c r="D9983" t="s">
        <v>99</v>
      </c>
      <c r="E9983">
        <v>2123338445</v>
      </c>
      <c r="F9983" t="s">
        <v>127</v>
      </c>
      <c r="G9983" t="s">
        <v>29</v>
      </c>
      <c r="H9983" t="s">
        <v>30</v>
      </c>
      <c r="I9983" t="s">
        <v>31</v>
      </c>
      <c r="J9983" t="s">
        <v>19</v>
      </c>
      <c r="K9983">
        <v>2849.47</v>
      </c>
      <c r="L9983">
        <v>401.52</v>
      </c>
      <c r="M9983" t="s">
        <v>19</v>
      </c>
      <c r="N9983">
        <v>0.14091041491926601</v>
      </c>
      <c r="O9983" t="s">
        <v>11351</v>
      </c>
      <c r="P9983" t="s">
        <v>11352</v>
      </c>
      <c r="R9983" t="s">
        <v>11353</v>
      </c>
      <c r="S9983">
        <f>IF(SalesData[[#This Row],[Return Status]]="Returned",1,0)</f>
        <v>0</v>
      </c>
      <c r="T9983">
        <v>2788.38</v>
      </c>
      <c r="U9983" s="2">
        <f>EOMONTH(SalesData[[#This Row],[Order Date]],0)</f>
        <v>45322</v>
      </c>
      <c r="V9983" s="9" t="str">
        <f>"Q"&amp;INT((MONTH(SalesData[[#This Row],[Order Date]])+2)/3)&amp;"-"&amp;YEAR(SalesData[[#This Row],[Order Date]])</f>
        <v>Q1-2024</v>
      </c>
    </row>
    <row r="9984" spans="1:22" x14ac:dyDescent="0.35">
      <c r="A9984" t="s">
        <v>10125</v>
      </c>
      <c r="B9984" s="1">
        <v>45309</v>
      </c>
      <c r="C9984" t="s">
        <v>111</v>
      </c>
      <c r="D9984" t="s">
        <v>80</v>
      </c>
      <c r="E9984">
        <v>7047340377</v>
      </c>
      <c r="F9984" t="s">
        <v>163</v>
      </c>
      <c r="G9984" t="s">
        <v>164</v>
      </c>
      <c r="H9984" t="s">
        <v>165</v>
      </c>
      <c r="I9984" t="s">
        <v>36</v>
      </c>
      <c r="J9984" t="s">
        <v>19</v>
      </c>
      <c r="K9984">
        <v>1412.83</v>
      </c>
      <c r="L9984">
        <v>322.32</v>
      </c>
      <c r="M9984" t="s">
        <v>19</v>
      </c>
      <c r="N9984">
        <v>0.22813785097994799</v>
      </c>
      <c r="O9984" t="s">
        <v>11351</v>
      </c>
      <c r="P9984" t="s">
        <v>11354</v>
      </c>
      <c r="R9984" t="s">
        <v>11353</v>
      </c>
      <c r="S9984">
        <f>IF(SalesData[[#This Row],[Return Status]]="Returned",1,0)</f>
        <v>0</v>
      </c>
      <c r="U9984" s="2">
        <f>EOMONTH(SalesData[[#This Row],[Order Date]],0)</f>
        <v>45322</v>
      </c>
      <c r="V9984" s="9" t="str">
        <f>"Q"&amp;INT((MONTH(SalesData[[#This Row],[Order Date]])+2)/3)&amp;"-"&amp;YEAR(SalesData[[#This Row],[Order Date]])</f>
        <v>Q1-2024</v>
      </c>
    </row>
    <row r="9985" spans="1:22" x14ac:dyDescent="0.35">
      <c r="A9985" t="s">
        <v>10126</v>
      </c>
      <c r="B9985" s="1">
        <v>45292</v>
      </c>
      <c r="C9985" t="s">
        <v>97</v>
      </c>
      <c r="D9985" t="s">
        <v>80</v>
      </c>
      <c r="E9985">
        <v>487385676</v>
      </c>
      <c r="F9985" t="s">
        <v>14</v>
      </c>
      <c r="G9985" t="s">
        <v>15</v>
      </c>
      <c r="H9985" t="s">
        <v>16</v>
      </c>
      <c r="I9985" t="s">
        <v>17</v>
      </c>
      <c r="J9985" t="s">
        <v>61</v>
      </c>
      <c r="K9985">
        <v>1875.05</v>
      </c>
      <c r="L9985">
        <v>113.4</v>
      </c>
      <c r="M9985" t="s">
        <v>62</v>
      </c>
      <c r="N9985">
        <v>6.0478387243006901E-2</v>
      </c>
      <c r="O9985" t="s">
        <v>11351</v>
      </c>
      <c r="P9985" t="s">
        <v>11356</v>
      </c>
      <c r="R9985" t="s">
        <v>11353</v>
      </c>
      <c r="S9985">
        <f>IF(SalesData[[#This Row],[Return Status]]="Returned",1,0)</f>
        <v>0</v>
      </c>
      <c r="T9985">
        <v>2085.91</v>
      </c>
      <c r="U9985" s="2">
        <f>EOMONTH(SalesData[[#This Row],[Order Date]],0)</f>
        <v>45322</v>
      </c>
      <c r="V9985" s="9" t="str">
        <f>"Q"&amp;INT((MONTH(SalesData[[#This Row],[Order Date]])+2)/3)&amp;"-"&amp;YEAR(SalesData[[#This Row],[Order Date]])</f>
        <v>Q1-2024</v>
      </c>
    </row>
    <row r="9986" spans="1:22" x14ac:dyDescent="0.35">
      <c r="A9986" t="s">
        <v>10127</v>
      </c>
      <c r="B9986" s="1">
        <v>45320</v>
      </c>
      <c r="C9986" t="s">
        <v>71</v>
      </c>
      <c r="D9986" t="s">
        <v>145</v>
      </c>
      <c r="E9986">
        <v>1433719361</v>
      </c>
      <c r="F9986" t="s">
        <v>410</v>
      </c>
      <c r="G9986" t="s">
        <v>29</v>
      </c>
      <c r="H9986" t="s">
        <v>30</v>
      </c>
      <c r="I9986" t="s">
        <v>31</v>
      </c>
      <c r="J9986" t="s">
        <v>65</v>
      </c>
      <c r="K9986">
        <v>3524.58</v>
      </c>
      <c r="L9986">
        <v>187.77</v>
      </c>
      <c r="M9986" t="s">
        <v>65</v>
      </c>
      <c r="N9986">
        <v>5.3274432698364099E-2</v>
      </c>
      <c r="O9986" t="s">
        <v>11351</v>
      </c>
      <c r="P9986" t="s">
        <v>11356</v>
      </c>
      <c r="R9986" t="s">
        <v>11353</v>
      </c>
      <c r="S9986">
        <f>IF(SalesData[[#This Row],[Return Status]]="Returned",1,0)</f>
        <v>0</v>
      </c>
      <c r="T9986">
        <v>2788.38</v>
      </c>
      <c r="U9986" s="2">
        <f>EOMONTH(SalesData[[#This Row],[Order Date]],0)</f>
        <v>45322</v>
      </c>
      <c r="V9986" s="9" t="str">
        <f>"Q"&amp;INT((MONTH(SalesData[[#This Row],[Order Date]])+2)/3)&amp;"-"&amp;YEAR(SalesData[[#This Row],[Order Date]])</f>
        <v>Q1-2024</v>
      </c>
    </row>
    <row r="9987" spans="1:22" x14ac:dyDescent="0.35">
      <c r="A9987" t="s">
        <v>10128</v>
      </c>
      <c r="B9987" s="1">
        <v>45305</v>
      </c>
      <c r="C9987" t="s">
        <v>92</v>
      </c>
      <c r="D9987" t="s">
        <v>27</v>
      </c>
      <c r="E9987">
        <v>2468007160</v>
      </c>
      <c r="F9987" t="s">
        <v>120</v>
      </c>
      <c r="G9987" t="s">
        <v>141</v>
      </c>
      <c r="H9987" t="s">
        <v>11357</v>
      </c>
      <c r="I9987" t="s">
        <v>17</v>
      </c>
      <c r="J9987" t="s">
        <v>19</v>
      </c>
      <c r="K9987">
        <v>2699.21</v>
      </c>
      <c r="L9987">
        <v>325.91000000000003</v>
      </c>
      <c r="M9987" t="s">
        <v>19</v>
      </c>
      <c r="N9987">
        <v>0.120742735837523</v>
      </c>
      <c r="O9987" t="s">
        <v>11351</v>
      </c>
      <c r="P9987" t="s">
        <v>11352</v>
      </c>
      <c r="R9987" t="s">
        <v>11353</v>
      </c>
      <c r="S9987">
        <f>IF(SalesData[[#This Row],[Return Status]]="Returned",1,0)</f>
        <v>0</v>
      </c>
      <c r="T9987">
        <v>2793.38</v>
      </c>
      <c r="U9987" s="2">
        <f>EOMONTH(SalesData[[#This Row],[Order Date]],0)</f>
        <v>45322</v>
      </c>
      <c r="V9987" s="9" t="str">
        <f>"Q"&amp;INT((MONTH(SalesData[[#This Row],[Order Date]])+2)/3)&amp;"-"&amp;YEAR(SalesData[[#This Row],[Order Date]])</f>
        <v>Q1-2024</v>
      </c>
    </row>
    <row r="9988" spans="1:22" x14ac:dyDescent="0.35">
      <c r="A9988" t="s">
        <v>10129</v>
      </c>
      <c r="B9988" s="1">
        <v>45315</v>
      </c>
      <c r="C9988" t="s">
        <v>92</v>
      </c>
      <c r="D9988" t="s">
        <v>46</v>
      </c>
      <c r="E9988">
        <v>4371562679</v>
      </c>
      <c r="F9988" t="s">
        <v>170</v>
      </c>
      <c r="G9988" t="s">
        <v>69</v>
      </c>
      <c r="H9988" t="s">
        <v>41</v>
      </c>
      <c r="I9988" t="s">
        <v>31</v>
      </c>
      <c r="J9988" t="s">
        <v>62</v>
      </c>
      <c r="K9988">
        <v>1998.96</v>
      </c>
      <c r="L9988">
        <v>283.48</v>
      </c>
      <c r="M9988" t="s">
        <v>62</v>
      </c>
      <c r="N9988">
        <v>0.14181374314643599</v>
      </c>
      <c r="O9988" t="s">
        <v>11351</v>
      </c>
      <c r="P9988" t="s">
        <v>11352</v>
      </c>
      <c r="R9988" t="s">
        <v>11353</v>
      </c>
      <c r="S9988">
        <f>IF(SalesData[[#This Row],[Return Status]]="Returned",1,0)</f>
        <v>0</v>
      </c>
      <c r="T9988">
        <v>2081.52</v>
      </c>
      <c r="U9988" s="2">
        <f>EOMONTH(SalesData[[#This Row],[Order Date]],0)</f>
        <v>45322</v>
      </c>
      <c r="V9988" s="9" t="str">
        <f>"Q"&amp;INT((MONTH(SalesData[[#This Row],[Order Date]])+2)/3)&amp;"-"&amp;YEAR(SalesData[[#This Row],[Order Date]])</f>
        <v>Q1-2024</v>
      </c>
    </row>
    <row r="9989" spans="1:22" x14ac:dyDescent="0.35">
      <c r="A9989" t="s">
        <v>10130</v>
      </c>
      <c r="B9989" s="1">
        <v>45312</v>
      </c>
      <c r="C9989" t="s">
        <v>12</v>
      </c>
      <c r="D9989" t="s">
        <v>145</v>
      </c>
      <c r="E9989">
        <v>724937325</v>
      </c>
      <c r="F9989" t="s">
        <v>292</v>
      </c>
      <c r="G9989" t="s">
        <v>69</v>
      </c>
      <c r="H9989" t="s">
        <v>41</v>
      </c>
      <c r="I9989" t="s">
        <v>31</v>
      </c>
      <c r="J9989" t="s">
        <v>19</v>
      </c>
      <c r="K9989">
        <v>3547.06</v>
      </c>
      <c r="L9989">
        <v>471.81</v>
      </c>
      <c r="M9989" t="s">
        <v>19</v>
      </c>
      <c r="N9989">
        <v>0.13301438374315599</v>
      </c>
      <c r="O9989" t="s">
        <v>11351</v>
      </c>
      <c r="P9989" t="s">
        <v>11352</v>
      </c>
      <c r="R9989" t="s">
        <v>11353</v>
      </c>
      <c r="S9989">
        <f>IF(SalesData[[#This Row],[Return Status]]="Returned",1,0)</f>
        <v>0</v>
      </c>
      <c r="T9989">
        <v>2081.52</v>
      </c>
      <c r="U9989" s="2">
        <f>EOMONTH(SalesData[[#This Row],[Order Date]],0)</f>
        <v>45322</v>
      </c>
      <c r="V9989" s="9" t="str">
        <f>"Q"&amp;INT((MONTH(SalesData[[#This Row],[Order Date]])+2)/3)&amp;"-"&amp;YEAR(SalesData[[#This Row],[Order Date]])</f>
        <v>Q1-2024</v>
      </c>
    </row>
    <row r="9990" spans="1:22" x14ac:dyDescent="0.35">
      <c r="A9990" t="s">
        <v>10131</v>
      </c>
      <c r="B9990" s="1">
        <v>45308</v>
      </c>
      <c r="C9990" t="s">
        <v>49</v>
      </c>
      <c r="D9990" t="s">
        <v>46</v>
      </c>
      <c r="E9990">
        <v>2289203088</v>
      </c>
      <c r="F9990" t="s">
        <v>185</v>
      </c>
      <c r="G9990" t="s">
        <v>164</v>
      </c>
      <c r="H9990" t="s">
        <v>165</v>
      </c>
      <c r="I9990" t="s">
        <v>36</v>
      </c>
      <c r="J9990" t="s">
        <v>18</v>
      </c>
      <c r="K9990">
        <v>213.37</v>
      </c>
      <c r="L9990">
        <v>61.88</v>
      </c>
      <c r="M9990" t="s">
        <v>19</v>
      </c>
      <c r="N9990">
        <v>0.29001265407508098</v>
      </c>
      <c r="O9990" t="s">
        <v>11361</v>
      </c>
      <c r="P9990" t="s">
        <v>11354</v>
      </c>
      <c r="R9990" t="s">
        <v>11353</v>
      </c>
      <c r="S9990">
        <f>IF(SalesData[[#This Row],[Return Status]]="Returned",1,0)</f>
        <v>0</v>
      </c>
      <c r="U9990" s="2">
        <f>EOMONTH(SalesData[[#This Row],[Order Date]],0)</f>
        <v>45322</v>
      </c>
      <c r="V9990" s="9" t="str">
        <f>"Q"&amp;INT((MONTH(SalesData[[#This Row],[Order Date]])+2)/3)&amp;"-"&amp;YEAR(SalesData[[#This Row],[Order Date]])</f>
        <v>Q1-2024</v>
      </c>
    </row>
    <row r="9991" spans="1:22" x14ac:dyDescent="0.35">
      <c r="A9991" t="s">
        <v>10132</v>
      </c>
      <c r="B9991" s="1">
        <v>45304</v>
      </c>
      <c r="C9991" t="s">
        <v>67</v>
      </c>
      <c r="D9991" t="s">
        <v>80</v>
      </c>
      <c r="E9991">
        <v>9531334063</v>
      </c>
      <c r="F9991" t="s">
        <v>357</v>
      </c>
      <c r="G9991" t="s">
        <v>164</v>
      </c>
      <c r="H9991" t="s">
        <v>165</v>
      </c>
      <c r="I9991" t="s">
        <v>36</v>
      </c>
      <c r="J9991" t="s">
        <v>65</v>
      </c>
      <c r="K9991">
        <v>2796.38</v>
      </c>
      <c r="L9991">
        <v>390.74</v>
      </c>
      <c r="M9991" t="s">
        <v>65</v>
      </c>
      <c r="N9991">
        <v>0.13973065177121799</v>
      </c>
      <c r="O9991" t="s">
        <v>11351</v>
      </c>
      <c r="P9991" t="s">
        <v>11352</v>
      </c>
      <c r="R9991" t="s">
        <v>11353</v>
      </c>
      <c r="S9991">
        <f>IF(SalesData[[#This Row],[Return Status]]="Returned",1,0)</f>
        <v>0</v>
      </c>
      <c r="U9991" s="2">
        <f>EOMONTH(SalesData[[#This Row],[Order Date]],0)</f>
        <v>45322</v>
      </c>
      <c r="V9991" s="9" t="str">
        <f>"Q"&amp;INT((MONTH(SalesData[[#This Row],[Order Date]])+2)/3)&amp;"-"&amp;YEAR(SalesData[[#This Row],[Order Date]])</f>
        <v>Q1-2024</v>
      </c>
    </row>
    <row r="9992" spans="1:22" x14ac:dyDescent="0.35">
      <c r="A9992" t="s">
        <v>10133</v>
      </c>
      <c r="B9992" s="1">
        <v>45305</v>
      </c>
      <c r="C9992" t="s">
        <v>106</v>
      </c>
      <c r="D9992" t="s">
        <v>72</v>
      </c>
      <c r="E9992">
        <v>6993698086</v>
      </c>
      <c r="F9992" t="s">
        <v>172</v>
      </c>
      <c r="G9992" t="s">
        <v>141</v>
      </c>
      <c r="H9992" t="s">
        <v>11357</v>
      </c>
      <c r="I9992" t="s">
        <v>17</v>
      </c>
      <c r="J9992" t="s">
        <v>19</v>
      </c>
      <c r="K9992">
        <v>4891.34</v>
      </c>
      <c r="L9992">
        <v>771.66</v>
      </c>
      <c r="M9992" t="s">
        <v>19</v>
      </c>
      <c r="N9992">
        <v>0.157760450101608</v>
      </c>
      <c r="O9992" t="s">
        <v>11351</v>
      </c>
      <c r="P9992" t="s">
        <v>11352</v>
      </c>
      <c r="R9992" t="s">
        <v>11353</v>
      </c>
      <c r="S9992">
        <f>IF(SalesData[[#This Row],[Return Status]]="Returned",1,0)</f>
        <v>0</v>
      </c>
      <c r="T9992">
        <v>2793.38</v>
      </c>
      <c r="U9992" s="2">
        <f>EOMONTH(SalesData[[#This Row],[Order Date]],0)</f>
        <v>45322</v>
      </c>
      <c r="V9992" s="9" t="str">
        <f>"Q"&amp;INT((MONTH(SalesData[[#This Row],[Order Date]])+2)/3)&amp;"-"&amp;YEAR(SalesData[[#This Row],[Order Date]])</f>
        <v>Q1-2024</v>
      </c>
    </row>
    <row r="9993" spans="1:22" x14ac:dyDescent="0.35">
      <c r="A9993" t="s">
        <v>10134</v>
      </c>
      <c r="B9993" s="1">
        <v>45310</v>
      </c>
      <c r="C9993" t="s">
        <v>132</v>
      </c>
      <c r="D9993" t="s">
        <v>13</v>
      </c>
      <c r="E9993">
        <v>3199013253</v>
      </c>
      <c r="F9993" t="s">
        <v>312</v>
      </c>
      <c r="G9993" t="s">
        <v>141</v>
      </c>
      <c r="H9993" t="s">
        <v>121</v>
      </c>
      <c r="I9993" t="s">
        <v>17</v>
      </c>
      <c r="J9993" t="s">
        <v>19</v>
      </c>
      <c r="K9993">
        <v>821.55</v>
      </c>
      <c r="L9993">
        <v>62.78</v>
      </c>
      <c r="M9993" t="s">
        <v>19</v>
      </c>
      <c r="N9993">
        <v>7.6416529730387706E-2</v>
      </c>
      <c r="O9993" t="s">
        <v>11355</v>
      </c>
      <c r="P9993" t="s">
        <v>11356</v>
      </c>
      <c r="R9993" t="s">
        <v>11353</v>
      </c>
      <c r="S9993">
        <f>IF(SalesData[[#This Row],[Return Status]]="Returned",1,0)</f>
        <v>0</v>
      </c>
      <c r="T9993">
        <v>2793.38</v>
      </c>
      <c r="U9993" s="2">
        <f>EOMONTH(SalesData[[#This Row],[Order Date]],0)</f>
        <v>45322</v>
      </c>
      <c r="V9993" s="9" t="str">
        <f>"Q"&amp;INT((MONTH(SalesData[[#This Row],[Order Date]])+2)/3)&amp;"-"&amp;YEAR(SalesData[[#This Row],[Order Date]])</f>
        <v>Q1-2024</v>
      </c>
    </row>
    <row r="9994" spans="1:22" x14ac:dyDescent="0.35">
      <c r="A9994" t="s">
        <v>10135</v>
      </c>
      <c r="B9994" s="1">
        <v>45314</v>
      </c>
      <c r="C9994" t="s">
        <v>113</v>
      </c>
      <c r="D9994" t="s">
        <v>27</v>
      </c>
      <c r="E9994">
        <v>9698493464</v>
      </c>
      <c r="F9994" t="s">
        <v>357</v>
      </c>
      <c r="G9994" t="s">
        <v>164</v>
      </c>
      <c r="H9994" t="s">
        <v>165</v>
      </c>
      <c r="I9994" t="s">
        <v>36</v>
      </c>
      <c r="J9994" t="s">
        <v>61</v>
      </c>
      <c r="K9994">
        <v>4099.75</v>
      </c>
      <c r="L9994">
        <v>839.96</v>
      </c>
      <c r="M9994" t="s">
        <v>62</v>
      </c>
      <c r="N9994">
        <v>0.20488078541374499</v>
      </c>
      <c r="O9994" t="s">
        <v>11351</v>
      </c>
      <c r="P9994" t="s">
        <v>11354</v>
      </c>
      <c r="R9994" t="s">
        <v>11353</v>
      </c>
      <c r="S9994">
        <f>IF(SalesData[[#This Row],[Return Status]]="Returned",1,0)</f>
        <v>0</v>
      </c>
      <c r="U9994" s="2">
        <f>EOMONTH(SalesData[[#This Row],[Order Date]],0)</f>
        <v>45322</v>
      </c>
      <c r="V9994" s="9" t="str">
        <f>"Q"&amp;INT((MONTH(SalesData[[#This Row],[Order Date]])+2)/3)&amp;"-"&amp;YEAR(SalesData[[#This Row],[Order Date]])</f>
        <v>Q1-2024</v>
      </c>
    </row>
    <row r="9995" spans="1:22" x14ac:dyDescent="0.35">
      <c r="A9995" t="s">
        <v>10136</v>
      </c>
      <c r="B9995" s="1">
        <v>45308</v>
      </c>
      <c r="C9995" t="s">
        <v>57</v>
      </c>
      <c r="D9995" t="s">
        <v>13</v>
      </c>
      <c r="E9995">
        <v>7774196072</v>
      </c>
      <c r="F9995" t="s">
        <v>312</v>
      </c>
      <c r="G9995" t="s">
        <v>141</v>
      </c>
      <c r="H9995" t="s">
        <v>11357</v>
      </c>
      <c r="I9995" t="s">
        <v>17</v>
      </c>
      <c r="J9995" t="s">
        <v>65</v>
      </c>
      <c r="K9995">
        <v>1463.5</v>
      </c>
      <c r="L9995">
        <v>96.98</v>
      </c>
      <c r="M9995" t="s">
        <v>65</v>
      </c>
      <c r="N9995">
        <v>6.62658011615989E-2</v>
      </c>
      <c r="O9995" t="s">
        <v>11351</v>
      </c>
      <c r="P9995" t="s">
        <v>11356</v>
      </c>
      <c r="R9995" t="s">
        <v>11353</v>
      </c>
      <c r="S9995">
        <f>IF(SalesData[[#This Row],[Return Status]]="Returned",1,0)</f>
        <v>0</v>
      </c>
      <c r="T9995">
        <v>2793.38</v>
      </c>
      <c r="U9995" s="2">
        <f>EOMONTH(SalesData[[#This Row],[Order Date]],0)</f>
        <v>45322</v>
      </c>
      <c r="V9995" s="9" t="str">
        <f>"Q"&amp;INT((MONTH(SalesData[[#This Row],[Order Date]])+2)/3)&amp;"-"&amp;YEAR(SalesData[[#This Row],[Order Date]])</f>
        <v>Q1-2024</v>
      </c>
    </row>
    <row r="9996" spans="1:22" x14ac:dyDescent="0.35">
      <c r="A9996" t="s">
        <v>10137</v>
      </c>
      <c r="B9996" s="1">
        <v>45293</v>
      </c>
      <c r="C9996" t="s">
        <v>38</v>
      </c>
      <c r="D9996" t="s">
        <v>46</v>
      </c>
      <c r="E9996">
        <v>5387486876</v>
      </c>
      <c r="F9996" t="s">
        <v>206</v>
      </c>
      <c r="G9996" t="s">
        <v>89</v>
      </c>
      <c r="H9996" t="s">
        <v>90</v>
      </c>
      <c r="I9996" t="s">
        <v>31</v>
      </c>
      <c r="J9996" t="s">
        <v>42</v>
      </c>
      <c r="K9996">
        <v>325.33</v>
      </c>
      <c r="L9996">
        <v>95.79</v>
      </c>
      <c r="M9996" t="s">
        <v>43</v>
      </c>
      <c r="N9996">
        <v>0.29443949220791199</v>
      </c>
      <c r="O9996" t="s">
        <v>11361</v>
      </c>
      <c r="P9996" t="s">
        <v>11354</v>
      </c>
      <c r="R9996" t="s">
        <v>11353</v>
      </c>
      <c r="S9996">
        <f>IF(SalesData[[#This Row],[Return Status]]="Returned",1,0)</f>
        <v>0</v>
      </c>
      <c r="T9996">
        <v>207.68</v>
      </c>
      <c r="U9996" s="2">
        <f>EOMONTH(SalesData[[#This Row],[Order Date]],0)</f>
        <v>45322</v>
      </c>
      <c r="V9996" s="9" t="str">
        <f>"Q"&amp;INT((MONTH(SalesData[[#This Row],[Order Date]])+2)/3)&amp;"-"&amp;YEAR(SalesData[[#This Row],[Order Date]])</f>
        <v>Q1-2024</v>
      </c>
    </row>
    <row r="9997" spans="1:22" x14ac:dyDescent="0.35">
      <c r="A9997" t="s">
        <v>10138</v>
      </c>
      <c r="B9997" s="1">
        <v>45303</v>
      </c>
      <c r="C9997" t="s">
        <v>149</v>
      </c>
      <c r="D9997" t="s">
        <v>39</v>
      </c>
      <c r="E9997">
        <v>2523291406</v>
      </c>
      <c r="F9997" t="s">
        <v>107</v>
      </c>
      <c r="G9997" t="s">
        <v>15</v>
      </c>
      <c r="H9997" t="s">
        <v>16</v>
      </c>
      <c r="I9997" t="s">
        <v>17</v>
      </c>
      <c r="J9997" t="s">
        <v>18</v>
      </c>
      <c r="K9997">
        <v>4748.97</v>
      </c>
      <c r="L9997">
        <v>1380.41</v>
      </c>
      <c r="M9997" t="s">
        <v>19</v>
      </c>
      <c r="N9997">
        <v>0.29067566230150998</v>
      </c>
      <c r="O9997" t="s">
        <v>11351</v>
      </c>
      <c r="P9997" t="s">
        <v>11354</v>
      </c>
      <c r="R9997" t="s">
        <v>11353</v>
      </c>
      <c r="S9997">
        <f>IF(SalesData[[#This Row],[Return Status]]="Returned",1,0)</f>
        <v>0</v>
      </c>
      <c r="T9997">
        <v>2085.91</v>
      </c>
      <c r="U9997" s="2">
        <f>EOMONTH(SalesData[[#This Row],[Order Date]],0)</f>
        <v>45322</v>
      </c>
      <c r="V9997" s="9" t="str">
        <f>"Q"&amp;INT((MONTH(SalesData[[#This Row],[Order Date]])+2)/3)&amp;"-"&amp;YEAR(SalesData[[#This Row],[Order Date]])</f>
        <v>Q1-2024</v>
      </c>
    </row>
    <row r="9998" spans="1:22" x14ac:dyDescent="0.35">
      <c r="A9998" t="s">
        <v>10139</v>
      </c>
      <c r="B9998" s="1">
        <v>45297</v>
      </c>
      <c r="C9998" t="s">
        <v>92</v>
      </c>
      <c r="D9998" t="s">
        <v>80</v>
      </c>
      <c r="E9998">
        <v>5298978537</v>
      </c>
      <c r="F9998" t="s">
        <v>206</v>
      </c>
      <c r="G9998" t="s">
        <v>11379</v>
      </c>
      <c r="H9998" t="s">
        <v>90</v>
      </c>
      <c r="I9998" t="s">
        <v>31</v>
      </c>
      <c r="J9998" t="s">
        <v>61</v>
      </c>
      <c r="K9998">
        <v>3972.72</v>
      </c>
      <c r="L9998">
        <v>475.49</v>
      </c>
      <c r="M9998" t="s">
        <v>62</v>
      </c>
      <c r="N9998">
        <v>0.11968877746229301</v>
      </c>
      <c r="O9998" t="s">
        <v>11351</v>
      </c>
      <c r="P9998" t="s">
        <v>11352</v>
      </c>
      <c r="R9998" t="s">
        <v>11353</v>
      </c>
      <c r="S9998">
        <f>IF(SalesData[[#This Row],[Return Status]]="Returned",1,0)</f>
        <v>0</v>
      </c>
      <c r="U9998" s="2">
        <f>EOMONTH(SalesData[[#This Row],[Order Date]],0)</f>
        <v>45322</v>
      </c>
      <c r="V9998" s="9" t="str">
        <f>"Q"&amp;INT((MONTH(SalesData[[#This Row],[Order Date]])+2)/3)&amp;"-"&amp;YEAR(SalesData[[#This Row],[Order Date]])</f>
        <v>Q1-2024</v>
      </c>
    </row>
    <row r="9999" spans="1:22" x14ac:dyDescent="0.35">
      <c r="A9999" t="s">
        <v>10140</v>
      </c>
      <c r="B9999" s="1">
        <v>45300</v>
      </c>
      <c r="C9999" t="s">
        <v>149</v>
      </c>
      <c r="D9999" t="s">
        <v>46</v>
      </c>
      <c r="E9999">
        <v>8692678935</v>
      </c>
      <c r="F9999" t="s">
        <v>109</v>
      </c>
      <c r="G9999" t="s">
        <v>11378</v>
      </c>
      <c r="H9999" t="s">
        <v>60</v>
      </c>
      <c r="I9999" t="s">
        <v>31</v>
      </c>
      <c r="J9999" t="s">
        <v>18</v>
      </c>
      <c r="K9999">
        <v>390.87</v>
      </c>
      <c r="L9999">
        <v>30.85</v>
      </c>
      <c r="M9999" t="s">
        <v>19</v>
      </c>
      <c r="N9999">
        <v>7.8926497300892906E-2</v>
      </c>
      <c r="O9999" t="s">
        <v>11361</v>
      </c>
      <c r="P9999" t="s">
        <v>11356</v>
      </c>
      <c r="R9999" t="s">
        <v>11353</v>
      </c>
      <c r="S9999">
        <f>IF(SalesData[[#This Row],[Return Status]]="Returned",1,0)</f>
        <v>0</v>
      </c>
      <c r="U9999" s="2">
        <f>EOMONTH(SalesData[[#This Row],[Order Date]],0)</f>
        <v>45322</v>
      </c>
      <c r="V9999" s="9" t="str">
        <f>"Q"&amp;INT((MONTH(SalesData[[#This Row],[Order Date]])+2)/3)&amp;"-"&amp;YEAR(SalesData[[#This Row],[Order Date]])</f>
        <v>Q1-2024</v>
      </c>
    </row>
    <row r="10000" spans="1:22" x14ac:dyDescent="0.35">
      <c r="A10000" t="s">
        <v>10141</v>
      </c>
      <c r="B10000" s="1">
        <v>45317</v>
      </c>
      <c r="C10000" t="s">
        <v>52</v>
      </c>
      <c r="D10000" t="s">
        <v>39</v>
      </c>
      <c r="E10000">
        <v>8965512782</v>
      </c>
      <c r="F10000" t="s">
        <v>22</v>
      </c>
      <c r="G10000" t="s">
        <v>23</v>
      </c>
      <c r="H10000" t="s">
        <v>11357</v>
      </c>
      <c r="I10000" t="s">
        <v>17</v>
      </c>
      <c r="J10000" t="s">
        <v>19</v>
      </c>
      <c r="K10000">
        <v>4134.2700000000004</v>
      </c>
      <c r="L10000">
        <v>940.17</v>
      </c>
      <c r="M10000" t="s">
        <v>19</v>
      </c>
      <c r="N10000">
        <v>0.22740895006857301</v>
      </c>
      <c r="O10000" t="s">
        <v>11351</v>
      </c>
      <c r="P10000" t="s">
        <v>11354</v>
      </c>
      <c r="R10000" t="s">
        <v>11353</v>
      </c>
      <c r="S10000">
        <f>IF(SalesData[[#This Row],[Return Status]]="Returned",1,0)</f>
        <v>0</v>
      </c>
      <c r="T10000">
        <v>2821.33</v>
      </c>
      <c r="U10000" s="2">
        <f>EOMONTH(SalesData[[#This Row],[Order Date]],0)</f>
        <v>45322</v>
      </c>
      <c r="V10000" s="9" t="str">
        <f>"Q"&amp;INT((MONTH(SalesData[[#This Row],[Order Date]])+2)/3)&amp;"-"&amp;YEAR(SalesData[[#This Row],[Order Date]])</f>
        <v>Q1-2024</v>
      </c>
    </row>
    <row r="10001" spans="1:22" x14ac:dyDescent="0.35">
      <c r="A10001" t="s">
        <v>10142</v>
      </c>
      <c r="B10001" s="1">
        <v>45301</v>
      </c>
      <c r="C10001" t="s">
        <v>149</v>
      </c>
      <c r="D10001" t="s">
        <v>72</v>
      </c>
      <c r="E10001">
        <v>8750661454</v>
      </c>
      <c r="F10001" t="s">
        <v>154</v>
      </c>
      <c r="G10001" t="s">
        <v>11370</v>
      </c>
      <c r="H10001" t="s">
        <v>11357</v>
      </c>
      <c r="I10001" t="s">
        <v>31</v>
      </c>
      <c r="J10001" t="s">
        <v>62</v>
      </c>
      <c r="K10001">
        <v>4942.0200000000004</v>
      </c>
      <c r="L10001">
        <v>457.83</v>
      </c>
      <c r="M10001" t="s">
        <v>62</v>
      </c>
      <c r="N10001">
        <v>9.2640256413369398E-2</v>
      </c>
      <c r="O10001" t="s">
        <v>11351</v>
      </c>
      <c r="P10001" t="s">
        <v>11356</v>
      </c>
      <c r="R10001" t="s">
        <v>11353</v>
      </c>
      <c r="S10001">
        <f>IF(SalesData[[#This Row],[Return Status]]="Returned",1,0)</f>
        <v>0</v>
      </c>
      <c r="U10001" s="2">
        <f>EOMONTH(SalesData[[#This Row],[Order Date]],0)</f>
        <v>45322</v>
      </c>
      <c r="V10001" s="9" t="str">
        <f>"Q"&amp;INT((MONTH(SalesData[[#This Row],[Order Date]])+2)/3)&amp;"-"&amp;YEAR(SalesData[[#This Row],[Order Date]])</f>
        <v>Q1-2024</v>
      </c>
    </row>
    <row r="10002" spans="1:22" x14ac:dyDescent="0.35">
      <c r="A10002" t="s">
        <v>10143</v>
      </c>
      <c r="B10002" s="1">
        <v>45303</v>
      </c>
      <c r="C10002" t="s">
        <v>92</v>
      </c>
      <c r="D10002" t="s">
        <v>80</v>
      </c>
      <c r="E10002">
        <v>9612325031</v>
      </c>
      <c r="F10002" t="s">
        <v>206</v>
      </c>
      <c r="G10002" t="s">
        <v>89</v>
      </c>
      <c r="H10002" t="s">
        <v>11357</v>
      </c>
      <c r="I10002" t="s">
        <v>31</v>
      </c>
      <c r="J10002" t="s">
        <v>65</v>
      </c>
      <c r="K10002">
        <v>4021.92</v>
      </c>
      <c r="L10002">
        <v>425.67</v>
      </c>
      <c r="M10002" t="s">
        <v>65</v>
      </c>
      <c r="N10002">
        <v>0.10583751044277399</v>
      </c>
      <c r="O10002" t="s">
        <v>11351</v>
      </c>
      <c r="P10002" t="s">
        <v>11352</v>
      </c>
      <c r="R10002" t="s">
        <v>11353</v>
      </c>
      <c r="S10002">
        <f>IF(SalesData[[#This Row],[Return Status]]="Returned",1,0)</f>
        <v>0</v>
      </c>
      <c r="T10002">
        <v>207.68</v>
      </c>
      <c r="U10002" s="2">
        <f>EOMONTH(SalesData[[#This Row],[Order Date]],0)</f>
        <v>45322</v>
      </c>
      <c r="V10002" s="9" t="str">
        <f>"Q"&amp;INT((MONTH(SalesData[[#This Row],[Order Date]])+2)/3)&amp;"-"&amp;YEAR(SalesData[[#This Row],[Order Date]])</f>
        <v>Q1-2024</v>
      </c>
    </row>
    <row r="10003" spans="1:22" x14ac:dyDescent="0.35">
      <c r="A10003" t="s">
        <v>10144</v>
      </c>
      <c r="B10003" s="1">
        <v>45301</v>
      </c>
      <c r="C10003" t="s">
        <v>45</v>
      </c>
      <c r="D10003" t="s">
        <v>145</v>
      </c>
      <c r="E10003">
        <v>9109170254</v>
      </c>
      <c r="F10003" t="s">
        <v>147</v>
      </c>
      <c r="G10003" t="s">
        <v>84</v>
      </c>
      <c r="H10003" t="s">
        <v>85</v>
      </c>
      <c r="I10003" t="s">
        <v>31</v>
      </c>
      <c r="J10003" t="s">
        <v>19</v>
      </c>
      <c r="K10003">
        <v>578.17999999999995</v>
      </c>
      <c r="L10003">
        <v>103.08</v>
      </c>
      <c r="M10003" t="s">
        <v>19</v>
      </c>
      <c r="N10003">
        <v>0.17828357950811199</v>
      </c>
      <c r="O10003" t="s">
        <v>11355</v>
      </c>
      <c r="P10003" t="s">
        <v>11352</v>
      </c>
      <c r="R10003" t="s">
        <v>11353</v>
      </c>
      <c r="S10003">
        <f>IF(SalesData[[#This Row],[Return Status]]="Returned",1,0)</f>
        <v>0</v>
      </c>
      <c r="T10003">
        <v>847.14</v>
      </c>
      <c r="U10003" s="2">
        <f>EOMONTH(SalesData[[#This Row],[Order Date]],0)</f>
        <v>45322</v>
      </c>
      <c r="V10003" s="9" t="str">
        <f>"Q"&amp;INT((MONTH(SalesData[[#This Row],[Order Date]])+2)/3)&amp;"-"&amp;YEAR(SalesData[[#This Row],[Order Date]])</f>
        <v>Q1-2024</v>
      </c>
    </row>
    <row r="10004" spans="1:22" x14ac:dyDescent="0.35">
      <c r="A10004" t="s">
        <v>10145</v>
      </c>
      <c r="B10004" s="1">
        <v>45317</v>
      </c>
      <c r="C10004" t="s">
        <v>57</v>
      </c>
      <c r="D10004" t="s">
        <v>13</v>
      </c>
      <c r="E10004">
        <v>5987767628</v>
      </c>
      <c r="F10004" t="s">
        <v>73</v>
      </c>
      <c r="G10004" t="s">
        <v>74</v>
      </c>
      <c r="H10004" t="s">
        <v>75</v>
      </c>
      <c r="I10004" t="s">
        <v>36</v>
      </c>
      <c r="J10004" t="s">
        <v>18</v>
      </c>
      <c r="K10004">
        <v>4143.3999999999996</v>
      </c>
      <c r="L10004">
        <v>1056.71</v>
      </c>
      <c r="M10004" t="s">
        <v>19</v>
      </c>
      <c r="N10004">
        <v>0.255034512719023</v>
      </c>
      <c r="O10004" t="s">
        <v>11351</v>
      </c>
      <c r="P10004" t="s">
        <v>11354</v>
      </c>
      <c r="R10004" t="s">
        <v>11353</v>
      </c>
      <c r="S10004">
        <f>IF(SalesData[[#This Row],[Return Status]]="Returned",1,0)</f>
        <v>0</v>
      </c>
      <c r="T10004">
        <v>2420.2800000000002</v>
      </c>
      <c r="U10004" s="2">
        <f>EOMONTH(SalesData[[#This Row],[Order Date]],0)</f>
        <v>45322</v>
      </c>
      <c r="V10004" s="9" t="str">
        <f>"Q"&amp;INT((MONTH(SalesData[[#This Row],[Order Date]])+2)/3)&amp;"-"&amp;YEAR(SalesData[[#This Row],[Order Date]])</f>
        <v>Q1-2024</v>
      </c>
    </row>
    <row r="10005" spans="1:22" x14ac:dyDescent="0.35">
      <c r="A10005" t="s">
        <v>10146</v>
      </c>
      <c r="B10005" s="1">
        <v>45297</v>
      </c>
      <c r="C10005" t="s">
        <v>325</v>
      </c>
      <c r="D10005" t="s">
        <v>72</v>
      </c>
      <c r="E10005">
        <v>4932776922</v>
      </c>
      <c r="F10005" t="s">
        <v>64</v>
      </c>
      <c r="G10005" t="s">
        <v>15</v>
      </c>
      <c r="H10005" t="s">
        <v>16</v>
      </c>
      <c r="I10005" t="s">
        <v>17</v>
      </c>
      <c r="J10005" t="s">
        <v>19</v>
      </c>
      <c r="K10005">
        <v>2300.88</v>
      </c>
      <c r="L10005">
        <v>191.41</v>
      </c>
      <c r="M10005" t="s">
        <v>19</v>
      </c>
      <c r="N10005">
        <v>8.3189909947498406E-2</v>
      </c>
      <c r="O10005" t="s">
        <v>11351</v>
      </c>
      <c r="P10005" t="s">
        <v>11356</v>
      </c>
      <c r="R10005" t="s">
        <v>11353</v>
      </c>
      <c r="S10005">
        <f>IF(SalesData[[#This Row],[Return Status]]="Returned",1,0)</f>
        <v>0</v>
      </c>
      <c r="T10005">
        <v>2085.91</v>
      </c>
      <c r="U10005" s="2">
        <f>EOMONTH(SalesData[[#This Row],[Order Date]],0)</f>
        <v>45322</v>
      </c>
      <c r="V10005" s="9" t="str">
        <f>"Q"&amp;INT((MONTH(SalesData[[#This Row],[Order Date]])+2)/3)&amp;"-"&amp;YEAR(SalesData[[#This Row],[Order Date]])</f>
        <v>Q1-2024</v>
      </c>
    </row>
    <row r="10006" spans="1:22" x14ac:dyDescent="0.35">
      <c r="A10006" t="s">
        <v>10147</v>
      </c>
      <c r="B10006" s="1">
        <v>45293</v>
      </c>
      <c r="C10006" t="s">
        <v>149</v>
      </c>
      <c r="D10006" t="s">
        <v>46</v>
      </c>
      <c r="E10006">
        <v>1832346696</v>
      </c>
      <c r="F10006" t="s">
        <v>152</v>
      </c>
      <c r="G10006" t="s">
        <v>23</v>
      </c>
      <c r="H10006" t="s">
        <v>24</v>
      </c>
      <c r="I10006" t="s">
        <v>17</v>
      </c>
      <c r="J10006" t="s">
        <v>18</v>
      </c>
      <c r="K10006">
        <v>2955.29</v>
      </c>
      <c r="L10006">
        <v>233.69</v>
      </c>
      <c r="M10006" t="s">
        <v>19</v>
      </c>
      <c r="N10006">
        <v>7.9075149985280604E-2</v>
      </c>
      <c r="O10006" t="s">
        <v>11351</v>
      </c>
      <c r="P10006" t="s">
        <v>11356</v>
      </c>
      <c r="R10006" t="s">
        <v>11353</v>
      </c>
      <c r="S10006">
        <f>IF(SalesData[[#This Row],[Return Status]]="Returned",1,0)</f>
        <v>0</v>
      </c>
      <c r="T10006">
        <v>2821.33</v>
      </c>
      <c r="U10006" s="2">
        <f>EOMONTH(SalesData[[#This Row],[Order Date]],0)</f>
        <v>45322</v>
      </c>
      <c r="V10006" s="9" t="str">
        <f>"Q"&amp;INT((MONTH(SalesData[[#This Row],[Order Date]])+2)/3)&amp;"-"&amp;YEAR(SalesData[[#This Row],[Order Date]])</f>
        <v>Q1-2024</v>
      </c>
    </row>
    <row r="10007" spans="1:22" x14ac:dyDescent="0.35">
      <c r="A10007" t="s">
        <v>10148</v>
      </c>
      <c r="B10007" s="1">
        <v>45310</v>
      </c>
      <c r="C10007" t="s">
        <v>139</v>
      </c>
      <c r="D10007" t="s">
        <v>72</v>
      </c>
      <c r="E10007">
        <v>4355685133</v>
      </c>
      <c r="F10007" t="s">
        <v>53</v>
      </c>
      <c r="G10007" t="s">
        <v>54</v>
      </c>
      <c r="H10007" t="s">
        <v>11357</v>
      </c>
      <c r="I10007" t="s">
        <v>31</v>
      </c>
      <c r="J10007" t="s">
        <v>65</v>
      </c>
      <c r="K10007">
        <v>4430.1000000000004</v>
      </c>
      <c r="L10007">
        <v>358.62</v>
      </c>
      <c r="M10007" t="s">
        <v>65</v>
      </c>
      <c r="N10007">
        <v>8.0950768605674794E-2</v>
      </c>
      <c r="O10007" t="s">
        <v>11351</v>
      </c>
      <c r="P10007" t="s">
        <v>11356</v>
      </c>
      <c r="R10007" t="s">
        <v>11353</v>
      </c>
      <c r="S10007">
        <f>IF(SalesData[[#This Row],[Return Status]]="Returned",1,0)</f>
        <v>0</v>
      </c>
      <c r="U10007" s="2">
        <f>EOMONTH(SalesData[[#This Row],[Order Date]],0)</f>
        <v>45322</v>
      </c>
      <c r="V10007" s="9" t="str">
        <f>"Q"&amp;INT((MONTH(SalesData[[#This Row],[Order Date]])+2)/3)&amp;"-"&amp;YEAR(SalesData[[#This Row],[Order Date]])</f>
        <v>Q1-2024</v>
      </c>
    </row>
    <row r="10008" spans="1:22" x14ac:dyDescent="0.35">
      <c r="A10008" t="s">
        <v>10149</v>
      </c>
      <c r="B10008" s="1">
        <v>45319</v>
      </c>
      <c r="C10008" t="s">
        <v>205</v>
      </c>
      <c r="D10008" t="s">
        <v>39</v>
      </c>
      <c r="E10008">
        <v>826653912</v>
      </c>
      <c r="F10008" t="s">
        <v>312</v>
      </c>
      <c r="G10008" t="s">
        <v>141</v>
      </c>
      <c r="H10008" t="s">
        <v>121</v>
      </c>
      <c r="I10008" t="s">
        <v>17</v>
      </c>
      <c r="J10008" t="s">
        <v>61</v>
      </c>
      <c r="K10008">
        <v>4923.57</v>
      </c>
      <c r="L10008">
        <v>1026.33</v>
      </c>
      <c r="M10008" t="s">
        <v>62</v>
      </c>
      <c r="N10008">
        <v>0.20845240343896801</v>
      </c>
      <c r="O10008" t="s">
        <v>11351</v>
      </c>
      <c r="P10008" t="s">
        <v>11354</v>
      </c>
      <c r="R10008" t="s">
        <v>11353</v>
      </c>
      <c r="S10008">
        <f>IF(SalesData[[#This Row],[Return Status]]="Returned",1,0)</f>
        <v>0</v>
      </c>
      <c r="T10008">
        <v>2793.38</v>
      </c>
      <c r="U10008" s="2">
        <f>EOMONTH(SalesData[[#This Row],[Order Date]],0)</f>
        <v>45322</v>
      </c>
      <c r="V10008" s="9" t="str">
        <f>"Q"&amp;INT((MONTH(SalesData[[#This Row],[Order Date]])+2)/3)&amp;"-"&amp;YEAR(SalesData[[#This Row],[Order Date]])</f>
        <v>Q1-2024</v>
      </c>
    </row>
    <row r="10009" spans="1:22" x14ac:dyDescent="0.35">
      <c r="A10009" t="s">
        <v>10150</v>
      </c>
      <c r="B10009" s="1">
        <v>45293</v>
      </c>
      <c r="C10009" t="s">
        <v>38</v>
      </c>
      <c r="D10009" t="s">
        <v>13</v>
      </c>
      <c r="E10009">
        <v>5309249973</v>
      </c>
      <c r="F10009" t="s">
        <v>140</v>
      </c>
      <c r="G10009" t="s">
        <v>141</v>
      </c>
      <c r="H10009" t="s">
        <v>121</v>
      </c>
      <c r="I10009" t="s">
        <v>17</v>
      </c>
      <c r="J10009" t="s">
        <v>61</v>
      </c>
      <c r="K10009">
        <v>1234.07</v>
      </c>
      <c r="L10009">
        <v>167.2</v>
      </c>
      <c r="M10009" t="s">
        <v>62</v>
      </c>
      <c r="N10009">
        <v>0.13548664176262301</v>
      </c>
      <c r="O10009" t="s">
        <v>11351</v>
      </c>
      <c r="P10009" t="s">
        <v>11352</v>
      </c>
      <c r="R10009" t="s">
        <v>11353</v>
      </c>
      <c r="S10009">
        <f>IF(SalesData[[#This Row],[Return Status]]="Returned",1,0)</f>
        <v>0</v>
      </c>
      <c r="T10009">
        <v>2793.38</v>
      </c>
      <c r="U10009" s="2">
        <f>EOMONTH(SalesData[[#This Row],[Order Date]],0)</f>
        <v>45322</v>
      </c>
      <c r="V10009" s="9" t="str">
        <f>"Q"&amp;INT((MONTH(SalesData[[#This Row],[Order Date]])+2)/3)&amp;"-"&amp;YEAR(SalesData[[#This Row],[Order Date]])</f>
        <v>Q1-2024</v>
      </c>
    </row>
    <row r="10010" spans="1:22" x14ac:dyDescent="0.35">
      <c r="A10010" t="s">
        <v>10151</v>
      </c>
      <c r="B10010" s="1">
        <v>45306</v>
      </c>
      <c r="C10010" t="s">
        <v>12</v>
      </c>
      <c r="D10010" t="s">
        <v>99</v>
      </c>
      <c r="E10010">
        <v>2032235372</v>
      </c>
      <c r="F10010" t="s">
        <v>33</v>
      </c>
      <c r="G10010" t="s">
        <v>101</v>
      </c>
      <c r="H10010" t="s">
        <v>11357</v>
      </c>
      <c r="I10010" t="s">
        <v>36</v>
      </c>
      <c r="J10010" t="s">
        <v>19</v>
      </c>
      <c r="K10010">
        <v>557.86</v>
      </c>
      <c r="L10010">
        <v>164.3</v>
      </c>
      <c r="M10010" t="s">
        <v>19</v>
      </c>
      <c r="N10010">
        <v>0.29451833793424897</v>
      </c>
      <c r="O10010" t="s">
        <v>11355</v>
      </c>
      <c r="P10010" t="s">
        <v>11354</v>
      </c>
      <c r="R10010" t="s">
        <v>11353</v>
      </c>
      <c r="S10010">
        <f>IF(SalesData[[#This Row],[Return Status]]="Returned",1,0)</f>
        <v>0</v>
      </c>
      <c r="T10010">
        <v>1385.87</v>
      </c>
      <c r="U10010" s="2">
        <f>EOMONTH(SalesData[[#This Row],[Order Date]],0)</f>
        <v>45322</v>
      </c>
      <c r="V10010" s="9" t="str">
        <f>"Q"&amp;INT((MONTH(SalesData[[#This Row],[Order Date]])+2)/3)&amp;"-"&amp;YEAR(SalesData[[#This Row],[Order Date]])</f>
        <v>Q1-2024</v>
      </c>
    </row>
    <row r="10011" spans="1:22" x14ac:dyDescent="0.35">
      <c r="A10011" t="s">
        <v>10152</v>
      </c>
      <c r="B10011" s="1">
        <v>45318</v>
      </c>
      <c r="C10011" t="s">
        <v>184</v>
      </c>
      <c r="D10011" t="s">
        <v>145</v>
      </c>
      <c r="E10011">
        <v>5389258484</v>
      </c>
      <c r="F10011" t="s">
        <v>312</v>
      </c>
      <c r="G10011" t="s">
        <v>141</v>
      </c>
      <c r="H10011" t="s">
        <v>121</v>
      </c>
      <c r="I10011" t="s">
        <v>17</v>
      </c>
      <c r="J10011" t="s">
        <v>65</v>
      </c>
      <c r="K10011">
        <v>3888.5</v>
      </c>
      <c r="L10011">
        <v>1126.07</v>
      </c>
      <c r="M10011" t="s">
        <v>65</v>
      </c>
      <c r="N10011">
        <v>0.28958981612446999</v>
      </c>
      <c r="O10011" t="s">
        <v>11351</v>
      </c>
      <c r="P10011" t="s">
        <v>11354</v>
      </c>
      <c r="R10011" t="s">
        <v>11353</v>
      </c>
      <c r="S10011">
        <f>IF(SalesData[[#This Row],[Return Status]]="Returned",1,0)</f>
        <v>0</v>
      </c>
      <c r="T10011">
        <v>2793.38</v>
      </c>
      <c r="U10011" s="2">
        <f>EOMONTH(SalesData[[#This Row],[Order Date]],0)</f>
        <v>45322</v>
      </c>
      <c r="V10011" s="9" t="str">
        <f>"Q"&amp;INT((MONTH(SalesData[[#This Row],[Order Date]])+2)/3)&amp;"-"&amp;YEAR(SalesData[[#This Row],[Order Date]])</f>
        <v>Q1-2024</v>
      </c>
    </row>
    <row r="10012" spans="1:22" x14ac:dyDescent="0.35">
      <c r="A10012" t="s">
        <v>10153</v>
      </c>
      <c r="B10012" s="1">
        <v>45299</v>
      </c>
      <c r="C10012" t="s">
        <v>144</v>
      </c>
      <c r="D10012" t="s">
        <v>39</v>
      </c>
      <c r="E10012">
        <v>4450687184</v>
      </c>
      <c r="F10012" t="s">
        <v>292</v>
      </c>
      <c r="G10012" t="s">
        <v>11358</v>
      </c>
      <c r="H10012" t="s">
        <v>41</v>
      </c>
      <c r="I10012" t="s">
        <v>31</v>
      </c>
      <c r="J10012" t="s">
        <v>62</v>
      </c>
      <c r="K10012">
        <v>1608.58</v>
      </c>
      <c r="L10012">
        <v>225.47</v>
      </c>
      <c r="M10012" t="s">
        <v>62</v>
      </c>
      <c r="N10012">
        <v>0.14016710390530801</v>
      </c>
      <c r="O10012" t="s">
        <v>11351</v>
      </c>
      <c r="P10012" t="s">
        <v>11352</v>
      </c>
      <c r="R10012" t="s">
        <v>11353</v>
      </c>
      <c r="S10012">
        <f>IF(SalesData[[#This Row],[Return Status]]="Returned",1,0)</f>
        <v>0</v>
      </c>
      <c r="U10012" s="2">
        <f>EOMONTH(SalesData[[#This Row],[Order Date]],0)</f>
        <v>45322</v>
      </c>
      <c r="V10012" s="9" t="str">
        <f>"Q"&amp;INT((MONTH(SalesData[[#This Row],[Order Date]])+2)/3)&amp;"-"&amp;YEAR(SalesData[[#This Row],[Order Date]])</f>
        <v>Q1-2024</v>
      </c>
    </row>
    <row r="10013" spans="1:22" x14ac:dyDescent="0.35">
      <c r="A10013" t="s">
        <v>10154</v>
      </c>
      <c r="B10013" s="1">
        <v>45303</v>
      </c>
      <c r="C10013" t="s">
        <v>77</v>
      </c>
      <c r="D10013" t="s">
        <v>99</v>
      </c>
      <c r="E10013">
        <v>4206490909</v>
      </c>
      <c r="F10013" t="s">
        <v>133</v>
      </c>
      <c r="G10013" t="s">
        <v>89</v>
      </c>
      <c r="H10013" t="s">
        <v>90</v>
      </c>
      <c r="I10013" t="s">
        <v>31</v>
      </c>
      <c r="J10013" t="s">
        <v>62</v>
      </c>
      <c r="K10013">
        <v>1894.55</v>
      </c>
      <c r="L10013">
        <v>167.3</v>
      </c>
      <c r="M10013" t="s">
        <v>62</v>
      </c>
      <c r="N10013">
        <v>8.8305930168113805E-2</v>
      </c>
      <c r="O10013" t="s">
        <v>11351</v>
      </c>
      <c r="P10013" t="s">
        <v>11356</v>
      </c>
      <c r="R10013" t="s">
        <v>11353</v>
      </c>
      <c r="S10013">
        <f>IF(SalesData[[#This Row],[Return Status]]="Returned",1,0)</f>
        <v>0</v>
      </c>
      <c r="T10013">
        <v>207.68</v>
      </c>
      <c r="U10013" s="2">
        <f>EOMONTH(SalesData[[#This Row],[Order Date]],0)</f>
        <v>45322</v>
      </c>
      <c r="V10013" s="9" t="str">
        <f>"Q"&amp;INT((MONTH(SalesData[[#This Row],[Order Date]])+2)/3)&amp;"-"&amp;YEAR(SalesData[[#This Row],[Order Date]])</f>
        <v>Q1-2024</v>
      </c>
    </row>
    <row r="10014" spans="1:22" x14ac:dyDescent="0.35">
      <c r="A10014" t="s">
        <v>10155</v>
      </c>
      <c r="B10014" s="1">
        <v>45295</v>
      </c>
      <c r="C10014" t="s">
        <v>49</v>
      </c>
      <c r="D10014" t="s">
        <v>13</v>
      </c>
      <c r="E10014">
        <v>1010621643</v>
      </c>
      <c r="F10014" t="s">
        <v>140</v>
      </c>
      <c r="G10014" t="s">
        <v>141</v>
      </c>
      <c r="H10014" t="s">
        <v>121</v>
      </c>
      <c r="I10014" t="s">
        <v>17</v>
      </c>
      <c r="J10014" t="s">
        <v>19</v>
      </c>
      <c r="K10014">
        <v>1321.08</v>
      </c>
      <c r="L10014">
        <v>122.3</v>
      </c>
      <c r="M10014" t="s">
        <v>19</v>
      </c>
      <c r="N10014">
        <v>9.2575771338601801E-2</v>
      </c>
      <c r="O10014" t="s">
        <v>11351</v>
      </c>
      <c r="P10014" t="s">
        <v>11356</v>
      </c>
      <c r="R10014" t="s">
        <v>11353</v>
      </c>
      <c r="S10014">
        <f>IF(SalesData[[#This Row],[Return Status]]="Returned",1,0)</f>
        <v>0</v>
      </c>
      <c r="T10014">
        <v>2793.38</v>
      </c>
      <c r="U10014" s="2">
        <f>EOMONTH(SalesData[[#This Row],[Order Date]],0)</f>
        <v>45322</v>
      </c>
      <c r="V10014" s="9" t="str">
        <f>"Q"&amp;INT((MONTH(SalesData[[#This Row],[Order Date]])+2)/3)&amp;"-"&amp;YEAR(SalesData[[#This Row],[Order Date]])</f>
        <v>Q1-2024</v>
      </c>
    </row>
    <row r="10015" spans="1:22" x14ac:dyDescent="0.35">
      <c r="A10015" t="s">
        <v>10156</v>
      </c>
      <c r="B10015" s="1">
        <v>45303</v>
      </c>
      <c r="C10015" t="s">
        <v>149</v>
      </c>
      <c r="D10015" t="s">
        <v>46</v>
      </c>
      <c r="E10015">
        <v>6529478678</v>
      </c>
      <c r="F10015" t="s">
        <v>40</v>
      </c>
      <c r="G10015" t="s">
        <v>11358</v>
      </c>
      <c r="H10015" t="s">
        <v>11357</v>
      </c>
      <c r="I10015" t="s">
        <v>31</v>
      </c>
      <c r="J10015" t="s">
        <v>19</v>
      </c>
      <c r="K10015">
        <v>1134.3900000000001</v>
      </c>
      <c r="L10015">
        <v>331.46</v>
      </c>
      <c r="M10015" t="s">
        <v>19</v>
      </c>
      <c r="N10015">
        <v>0.29219227955112398</v>
      </c>
      <c r="O10015" t="s">
        <v>11351</v>
      </c>
      <c r="P10015" t="s">
        <v>11354</v>
      </c>
      <c r="R10015" t="s">
        <v>11353</v>
      </c>
      <c r="S10015">
        <f>IF(SalesData[[#This Row],[Return Status]]="Returned",1,0)</f>
        <v>0</v>
      </c>
      <c r="U10015" s="2">
        <f>EOMONTH(SalesData[[#This Row],[Order Date]],0)</f>
        <v>45322</v>
      </c>
      <c r="V10015" s="9" t="str">
        <f>"Q"&amp;INT((MONTH(SalesData[[#This Row],[Order Date]])+2)/3)&amp;"-"&amp;YEAR(SalesData[[#This Row],[Order Date]])</f>
        <v>Q1-2024</v>
      </c>
    </row>
    <row r="10016" spans="1:22" x14ac:dyDescent="0.35">
      <c r="A10016" t="s">
        <v>10157</v>
      </c>
      <c r="B10016" s="1">
        <v>45316</v>
      </c>
      <c r="C10016" t="s">
        <v>188</v>
      </c>
      <c r="D10016" t="s">
        <v>46</v>
      </c>
      <c r="E10016">
        <v>4909470361</v>
      </c>
      <c r="F10016" t="s">
        <v>129</v>
      </c>
      <c r="G10016" t="s">
        <v>11371</v>
      </c>
      <c r="H10016" t="s">
        <v>11357</v>
      </c>
      <c r="I10016" t="s">
        <v>31</v>
      </c>
      <c r="J10016" t="s">
        <v>42</v>
      </c>
      <c r="K10016">
        <v>3302.74</v>
      </c>
      <c r="L10016">
        <v>615.95000000000005</v>
      </c>
      <c r="M10016" t="s">
        <v>43</v>
      </c>
      <c r="N10016">
        <v>0.18649666640425799</v>
      </c>
      <c r="O10016" t="s">
        <v>11351</v>
      </c>
      <c r="P10016" t="s">
        <v>11352</v>
      </c>
      <c r="R10016" t="s">
        <v>11353</v>
      </c>
      <c r="S10016">
        <f>IF(SalesData[[#This Row],[Return Status]]="Returned",1,0)</f>
        <v>0</v>
      </c>
      <c r="U10016" s="2">
        <f>EOMONTH(SalesData[[#This Row],[Order Date]],0)</f>
        <v>45322</v>
      </c>
      <c r="V10016" s="9" t="str">
        <f>"Q"&amp;INT((MONTH(SalesData[[#This Row],[Order Date]])+2)/3)&amp;"-"&amp;YEAR(SalesData[[#This Row],[Order Date]])</f>
        <v>Q1-2024</v>
      </c>
    </row>
    <row r="10017" spans="1:22" x14ac:dyDescent="0.35">
      <c r="A10017" t="s">
        <v>10158</v>
      </c>
      <c r="B10017" s="1">
        <v>45321</v>
      </c>
      <c r="C10017" t="s">
        <v>124</v>
      </c>
      <c r="D10017" t="s">
        <v>99</v>
      </c>
      <c r="E10017">
        <v>9328216457</v>
      </c>
      <c r="F10017" t="s">
        <v>64</v>
      </c>
      <c r="G10017" t="s">
        <v>15</v>
      </c>
      <c r="H10017" t="s">
        <v>16</v>
      </c>
      <c r="I10017" t="s">
        <v>17</v>
      </c>
      <c r="J10017" t="s">
        <v>61</v>
      </c>
      <c r="K10017">
        <v>434.26</v>
      </c>
      <c r="L10017">
        <v>82.07</v>
      </c>
      <c r="M10017" t="s">
        <v>62</v>
      </c>
      <c r="N10017">
        <v>0.18898816377285499</v>
      </c>
      <c r="O10017" t="s">
        <v>11361</v>
      </c>
      <c r="P10017" t="s">
        <v>11352</v>
      </c>
      <c r="R10017" t="s">
        <v>11353</v>
      </c>
      <c r="S10017">
        <f>IF(SalesData[[#This Row],[Return Status]]="Returned",1,0)</f>
        <v>0</v>
      </c>
      <c r="T10017">
        <v>2085.91</v>
      </c>
      <c r="U10017" s="2">
        <f>EOMONTH(SalesData[[#This Row],[Order Date]],0)</f>
        <v>45322</v>
      </c>
      <c r="V10017" s="9" t="str">
        <f>"Q"&amp;INT((MONTH(SalesData[[#This Row],[Order Date]])+2)/3)&amp;"-"&amp;YEAR(SalesData[[#This Row],[Order Date]])</f>
        <v>Q1-2024</v>
      </c>
    </row>
    <row r="10018" spans="1:22" x14ac:dyDescent="0.35">
      <c r="A10018" t="s">
        <v>10159</v>
      </c>
      <c r="B10018" s="1">
        <v>45297</v>
      </c>
      <c r="C10018" t="s">
        <v>184</v>
      </c>
      <c r="D10018" t="s">
        <v>99</v>
      </c>
      <c r="E10018">
        <v>8879562636</v>
      </c>
      <c r="F10018" t="s">
        <v>68</v>
      </c>
      <c r="G10018" t="s">
        <v>69</v>
      </c>
      <c r="H10018" t="s">
        <v>41</v>
      </c>
      <c r="I10018" t="s">
        <v>31</v>
      </c>
      <c r="J10018" t="s">
        <v>19</v>
      </c>
      <c r="K10018">
        <v>697.28</v>
      </c>
      <c r="L10018">
        <v>98.5</v>
      </c>
      <c r="M10018" t="s">
        <v>19</v>
      </c>
      <c r="N10018">
        <v>0.14126319412574601</v>
      </c>
      <c r="O10018" t="s">
        <v>11355</v>
      </c>
      <c r="P10018" t="s">
        <v>11352</v>
      </c>
      <c r="R10018" t="s">
        <v>11353</v>
      </c>
      <c r="S10018">
        <f>IF(SalesData[[#This Row],[Return Status]]="Returned",1,0)</f>
        <v>0</v>
      </c>
      <c r="T10018">
        <v>2081.52</v>
      </c>
      <c r="U10018" s="2">
        <f>EOMONTH(SalesData[[#This Row],[Order Date]],0)</f>
        <v>45322</v>
      </c>
      <c r="V10018" s="9" t="str">
        <f>"Q"&amp;INT((MONTH(SalesData[[#This Row],[Order Date]])+2)/3)&amp;"-"&amp;YEAR(SalesData[[#This Row],[Order Date]])</f>
        <v>Q1-2024</v>
      </c>
    </row>
    <row r="10019" spans="1:22" x14ac:dyDescent="0.35">
      <c r="A10019" t="s">
        <v>10160</v>
      </c>
      <c r="B10019" s="1">
        <v>45318</v>
      </c>
      <c r="C10019" t="s">
        <v>38</v>
      </c>
      <c r="D10019" t="s">
        <v>46</v>
      </c>
      <c r="E10019">
        <v>6754385231</v>
      </c>
      <c r="F10019" t="s">
        <v>154</v>
      </c>
      <c r="G10019" t="s">
        <v>1013</v>
      </c>
      <c r="H10019" t="s">
        <v>30</v>
      </c>
      <c r="I10019" t="s">
        <v>31</v>
      </c>
      <c r="J10019" t="s">
        <v>19</v>
      </c>
      <c r="K10019">
        <v>4248.09</v>
      </c>
      <c r="L10019">
        <v>171.96</v>
      </c>
      <c r="M10019" t="s">
        <v>19</v>
      </c>
      <c r="N10019">
        <v>4.0479368374963798E-2</v>
      </c>
      <c r="O10019" t="s">
        <v>11351</v>
      </c>
      <c r="P10019" t="s">
        <v>11356</v>
      </c>
      <c r="R10019" t="s">
        <v>11353</v>
      </c>
      <c r="S10019">
        <f>IF(SalesData[[#This Row],[Return Status]]="Returned",1,0)</f>
        <v>0</v>
      </c>
      <c r="U10019" s="2">
        <f>EOMONTH(SalesData[[#This Row],[Order Date]],0)</f>
        <v>45322</v>
      </c>
      <c r="V10019" s="9" t="str">
        <f>"Q"&amp;INT((MONTH(SalesData[[#This Row],[Order Date]])+2)/3)&amp;"-"&amp;YEAR(SalesData[[#This Row],[Order Date]])</f>
        <v>Q1-2024</v>
      </c>
    </row>
    <row r="10020" spans="1:22" x14ac:dyDescent="0.35">
      <c r="A10020" t="s">
        <v>10161</v>
      </c>
      <c r="B10020" s="1">
        <v>45306</v>
      </c>
      <c r="C10020" t="s">
        <v>97</v>
      </c>
      <c r="D10020" t="s">
        <v>145</v>
      </c>
      <c r="E10020">
        <v>737322334</v>
      </c>
      <c r="F10020" t="s">
        <v>222</v>
      </c>
      <c r="G10020" t="s">
        <v>164</v>
      </c>
      <c r="H10020" t="s">
        <v>165</v>
      </c>
      <c r="I10020" t="s">
        <v>36</v>
      </c>
      <c r="J10020" t="s">
        <v>19</v>
      </c>
      <c r="K10020">
        <v>4831.84</v>
      </c>
      <c r="L10020">
        <v>550.41</v>
      </c>
      <c r="M10020" t="s">
        <v>19</v>
      </c>
      <c r="N10020">
        <v>0.113913126262459</v>
      </c>
      <c r="O10020" t="s">
        <v>11351</v>
      </c>
      <c r="P10020" t="s">
        <v>11352</v>
      </c>
      <c r="Q10020" t="s">
        <v>11366</v>
      </c>
      <c r="R10020" t="s">
        <v>11360</v>
      </c>
      <c r="S10020">
        <f>IF(SalesData[[#This Row],[Return Status]]="Returned",1,0)</f>
        <v>1</v>
      </c>
      <c r="U10020" s="2">
        <f>EOMONTH(SalesData[[#This Row],[Order Date]],0)</f>
        <v>45322</v>
      </c>
      <c r="V10020" s="9" t="str">
        <f>"Q"&amp;INT((MONTH(SalesData[[#This Row],[Order Date]])+2)/3)&amp;"-"&amp;YEAR(SalesData[[#This Row],[Order Date]])</f>
        <v>Q1-2024</v>
      </c>
    </row>
    <row r="10021" spans="1:22" x14ac:dyDescent="0.35">
      <c r="A10021" t="s">
        <v>10162</v>
      </c>
      <c r="B10021" s="1">
        <v>45306</v>
      </c>
      <c r="C10021" t="s">
        <v>176</v>
      </c>
      <c r="D10021" t="s">
        <v>13</v>
      </c>
      <c r="E10021">
        <v>9601557017</v>
      </c>
      <c r="F10021" t="s">
        <v>133</v>
      </c>
      <c r="G10021" t="s">
        <v>89</v>
      </c>
      <c r="H10021" t="s">
        <v>90</v>
      </c>
      <c r="I10021" t="s">
        <v>31</v>
      </c>
      <c r="J10021" t="s">
        <v>62</v>
      </c>
      <c r="K10021">
        <v>1126.46</v>
      </c>
      <c r="L10021">
        <v>40.869999999999997</v>
      </c>
      <c r="M10021" t="s">
        <v>62</v>
      </c>
      <c r="N10021">
        <v>3.6281803170995899E-2</v>
      </c>
      <c r="O10021" t="s">
        <v>11351</v>
      </c>
      <c r="P10021" t="s">
        <v>11356</v>
      </c>
      <c r="R10021" t="s">
        <v>11353</v>
      </c>
      <c r="S10021">
        <f>IF(SalesData[[#This Row],[Return Status]]="Returned",1,0)</f>
        <v>0</v>
      </c>
      <c r="T10021">
        <v>207.68</v>
      </c>
      <c r="U10021" s="2">
        <f>EOMONTH(SalesData[[#This Row],[Order Date]],0)</f>
        <v>45322</v>
      </c>
      <c r="V10021" s="9" t="str">
        <f>"Q"&amp;INT((MONTH(SalesData[[#This Row],[Order Date]])+2)/3)&amp;"-"&amp;YEAR(SalesData[[#This Row],[Order Date]])</f>
        <v>Q1-2024</v>
      </c>
    </row>
    <row r="10022" spans="1:22" x14ac:dyDescent="0.35">
      <c r="A10022" t="s">
        <v>10163</v>
      </c>
      <c r="B10022" s="1">
        <v>45315</v>
      </c>
      <c r="C10022" t="s">
        <v>92</v>
      </c>
      <c r="D10022" t="s">
        <v>145</v>
      </c>
      <c r="E10022">
        <v>3809716036</v>
      </c>
      <c r="F10022" t="s">
        <v>58</v>
      </c>
      <c r="G10022" t="s">
        <v>11378</v>
      </c>
      <c r="H10022" t="s">
        <v>60</v>
      </c>
      <c r="I10022" t="s">
        <v>31</v>
      </c>
      <c r="J10022" t="s">
        <v>19</v>
      </c>
      <c r="K10022">
        <v>4304.8599999999997</v>
      </c>
      <c r="L10022">
        <v>1131.53</v>
      </c>
      <c r="M10022" t="s">
        <v>19</v>
      </c>
      <c r="N10022">
        <v>0.26284943064350502</v>
      </c>
      <c r="O10022" t="s">
        <v>11351</v>
      </c>
      <c r="P10022" t="s">
        <v>11354</v>
      </c>
      <c r="R10022" t="s">
        <v>11353</v>
      </c>
      <c r="S10022">
        <f>IF(SalesData[[#This Row],[Return Status]]="Returned",1,0)</f>
        <v>0</v>
      </c>
      <c r="U10022" s="2">
        <f>EOMONTH(SalesData[[#This Row],[Order Date]],0)</f>
        <v>45322</v>
      </c>
      <c r="V10022" s="9" t="str">
        <f>"Q"&amp;INT((MONTH(SalesData[[#This Row],[Order Date]])+2)/3)&amp;"-"&amp;YEAR(SalesData[[#This Row],[Order Date]])</f>
        <v>Q1-2024</v>
      </c>
    </row>
    <row r="10023" spans="1:22" x14ac:dyDescent="0.35">
      <c r="A10023" t="s">
        <v>10164</v>
      </c>
      <c r="B10023" s="1">
        <v>45315</v>
      </c>
      <c r="C10023" t="s">
        <v>149</v>
      </c>
      <c r="D10023" t="s">
        <v>72</v>
      </c>
      <c r="E10023">
        <v>795853721</v>
      </c>
      <c r="F10023" t="s">
        <v>152</v>
      </c>
      <c r="G10023" t="s">
        <v>23</v>
      </c>
      <c r="H10023" t="s">
        <v>24</v>
      </c>
      <c r="I10023" t="s">
        <v>17</v>
      </c>
      <c r="J10023" t="s">
        <v>62</v>
      </c>
      <c r="K10023">
        <v>3148.15</v>
      </c>
      <c r="L10023">
        <v>856.36</v>
      </c>
      <c r="M10023" t="s">
        <v>62</v>
      </c>
      <c r="N10023">
        <v>0.27202007528230898</v>
      </c>
      <c r="O10023" t="s">
        <v>11351</v>
      </c>
      <c r="P10023" t="s">
        <v>11354</v>
      </c>
      <c r="R10023" t="s">
        <v>11353</v>
      </c>
      <c r="S10023">
        <f>IF(SalesData[[#This Row],[Return Status]]="Returned",1,0)</f>
        <v>0</v>
      </c>
      <c r="T10023">
        <v>2821.33</v>
      </c>
      <c r="U10023" s="2">
        <f>EOMONTH(SalesData[[#This Row],[Order Date]],0)</f>
        <v>45322</v>
      </c>
      <c r="V10023" s="9" t="str">
        <f>"Q"&amp;INT((MONTH(SalesData[[#This Row],[Order Date]])+2)/3)&amp;"-"&amp;YEAR(SalesData[[#This Row],[Order Date]])</f>
        <v>Q1-2024</v>
      </c>
    </row>
    <row r="10024" spans="1:22" x14ac:dyDescent="0.35">
      <c r="A10024" t="s">
        <v>10165</v>
      </c>
      <c r="B10024" s="1">
        <v>45314</v>
      </c>
      <c r="C10024" t="s">
        <v>92</v>
      </c>
      <c r="D10024" t="s">
        <v>145</v>
      </c>
      <c r="E10024">
        <v>7050789685</v>
      </c>
      <c r="F10024" t="s">
        <v>387</v>
      </c>
      <c r="G10024" t="s">
        <v>89</v>
      </c>
      <c r="H10024" t="s">
        <v>90</v>
      </c>
      <c r="I10024" t="s">
        <v>31</v>
      </c>
      <c r="J10024" t="s">
        <v>65</v>
      </c>
      <c r="K10024">
        <v>2090.7600000000002</v>
      </c>
      <c r="L10024">
        <v>354.95</v>
      </c>
      <c r="M10024" t="s">
        <v>65</v>
      </c>
      <c r="N10024">
        <v>0.16977080104842299</v>
      </c>
      <c r="O10024" t="s">
        <v>11351</v>
      </c>
      <c r="P10024" t="s">
        <v>11352</v>
      </c>
      <c r="R10024" t="s">
        <v>11353</v>
      </c>
      <c r="S10024">
        <f>IF(SalesData[[#This Row],[Return Status]]="Returned",1,0)</f>
        <v>0</v>
      </c>
      <c r="T10024">
        <v>207.68</v>
      </c>
      <c r="U10024" s="2">
        <f>EOMONTH(SalesData[[#This Row],[Order Date]],0)</f>
        <v>45322</v>
      </c>
      <c r="V10024" s="9" t="str">
        <f>"Q"&amp;INT((MONTH(SalesData[[#This Row],[Order Date]])+2)/3)&amp;"-"&amp;YEAR(SalesData[[#This Row],[Order Date]])</f>
        <v>Q1-2024</v>
      </c>
    </row>
    <row r="10025" spans="1:22" x14ac:dyDescent="0.35">
      <c r="A10025" t="s">
        <v>10166</v>
      </c>
      <c r="B10025" s="1">
        <v>45295</v>
      </c>
      <c r="C10025" t="s">
        <v>162</v>
      </c>
      <c r="D10025" t="s">
        <v>145</v>
      </c>
      <c r="E10025">
        <v>9147655867</v>
      </c>
      <c r="F10025" t="s">
        <v>109</v>
      </c>
      <c r="G10025" t="s">
        <v>59</v>
      </c>
      <c r="H10025" t="s">
        <v>11357</v>
      </c>
      <c r="I10025" t="s">
        <v>31</v>
      </c>
      <c r="J10025" t="s">
        <v>19</v>
      </c>
      <c r="K10025">
        <v>2004.41</v>
      </c>
      <c r="L10025">
        <v>82.93</v>
      </c>
      <c r="M10025" t="s">
        <v>19</v>
      </c>
      <c r="N10025">
        <v>4.1373770835308098E-2</v>
      </c>
      <c r="O10025" t="s">
        <v>11351</v>
      </c>
      <c r="P10025" t="s">
        <v>11356</v>
      </c>
      <c r="R10025" t="s">
        <v>11353</v>
      </c>
      <c r="S10025">
        <f>IF(SalesData[[#This Row],[Return Status]]="Returned",1,0)</f>
        <v>0</v>
      </c>
      <c r="T10025">
        <v>2183.56</v>
      </c>
      <c r="U10025" s="2">
        <f>EOMONTH(SalesData[[#This Row],[Order Date]],0)</f>
        <v>45322</v>
      </c>
      <c r="V10025" s="9" t="str">
        <f>"Q"&amp;INT((MONTH(SalesData[[#This Row],[Order Date]])+2)/3)&amp;"-"&amp;YEAR(SalesData[[#This Row],[Order Date]])</f>
        <v>Q1-2024</v>
      </c>
    </row>
    <row r="10026" spans="1:22" x14ac:dyDescent="0.35">
      <c r="A10026" t="s">
        <v>10167</v>
      </c>
      <c r="B10026" s="1">
        <v>45295</v>
      </c>
      <c r="C10026" t="s">
        <v>184</v>
      </c>
      <c r="D10026" t="s">
        <v>72</v>
      </c>
      <c r="E10026">
        <v>3221313642</v>
      </c>
      <c r="F10026" t="s">
        <v>81</v>
      </c>
      <c r="G10026" t="s">
        <v>74</v>
      </c>
      <c r="H10026" t="s">
        <v>75</v>
      </c>
      <c r="I10026" t="s">
        <v>36</v>
      </c>
      <c r="J10026" t="s">
        <v>19</v>
      </c>
      <c r="K10026">
        <v>4395.7700000000004</v>
      </c>
      <c r="L10026">
        <v>410.47</v>
      </c>
      <c r="M10026" t="s">
        <v>19</v>
      </c>
      <c r="N10026">
        <v>9.3378406968517402E-2</v>
      </c>
      <c r="O10026" t="s">
        <v>11351</v>
      </c>
      <c r="P10026" t="s">
        <v>11356</v>
      </c>
      <c r="R10026" t="s">
        <v>11353</v>
      </c>
      <c r="S10026">
        <f>IF(SalesData[[#This Row],[Return Status]]="Returned",1,0)</f>
        <v>0</v>
      </c>
      <c r="T10026">
        <v>2420.2800000000002</v>
      </c>
      <c r="U10026" s="2">
        <f>EOMONTH(SalesData[[#This Row],[Order Date]],0)</f>
        <v>45322</v>
      </c>
      <c r="V10026" s="9" t="str">
        <f>"Q"&amp;INT((MONTH(SalesData[[#This Row],[Order Date]])+2)/3)&amp;"-"&amp;YEAR(SalesData[[#This Row],[Order Date]])</f>
        <v>Q1-2024</v>
      </c>
    </row>
    <row r="10027" spans="1:22" x14ac:dyDescent="0.35">
      <c r="A10027" t="s">
        <v>10168</v>
      </c>
      <c r="B10027" s="1">
        <v>45294</v>
      </c>
      <c r="C10027" t="s">
        <v>94</v>
      </c>
      <c r="D10027" t="s">
        <v>80</v>
      </c>
      <c r="E10027">
        <v>3273074915</v>
      </c>
      <c r="F10027" t="s">
        <v>103</v>
      </c>
      <c r="G10027" t="s">
        <v>23</v>
      </c>
      <c r="H10027" t="s">
        <v>24</v>
      </c>
      <c r="I10027" t="s">
        <v>17</v>
      </c>
      <c r="J10027" t="s">
        <v>42</v>
      </c>
      <c r="K10027">
        <v>3772.26</v>
      </c>
      <c r="L10027">
        <v>177.08</v>
      </c>
      <c r="M10027" t="s">
        <v>43</v>
      </c>
      <c r="N10027">
        <v>4.6942681575501202E-2</v>
      </c>
      <c r="O10027" t="s">
        <v>11351</v>
      </c>
      <c r="P10027" t="s">
        <v>11356</v>
      </c>
      <c r="R10027" t="s">
        <v>11353</v>
      </c>
      <c r="S10027">
        <f>IF(SalesData[[#This Row],[Return Status]]="Returned",1,0)</f>
        <v>0</v>
      </c>
      <c r="T10027">
        <v>2821.33</v>
      </c>
      <c r="U10027" s="2">
        <f>EOMONTH(SalesData[[#This Row],[Order Date]],0)</f>
        <v>45322</v>
      </c>
      <c r="V10027" s="9" t="str">
        <f>"Q"&amp;INT((MONTH(SalesData[[#This Row],[Order Date]])+2)/3)&amp;"-"&amp;YEAR(SalesData[[#This Row],[Order Date]])</f>
        <v>Q1-2024</v>
      </c>
    </row>
    <row r="10028" spans="1:22" x14ac:dyDescent="0.35">
      <c r="A10028" t="s">
        <v>10169</v>
      </c>
      <c r="B10028" s="1">
        <v>45307</v>
      </c>
      <c r="C10028" t="s">
        <v>132</v>
      </c>
      <c r="D10028" t="s">
        <v>13</v>
      </c>
      <c r="E10028">
        <v>9314124452</v>
      </c>
      <c r="F10028" t="s">
        <v>28</v>
      </c>
      <c r="G10028" t="s">
        <v>29</v>
      </c>
      <c r="H10028" t="s">
        <v>30</v>
      </c>
      <c r="I10028" t="s">
        <v>31</v>
      </c>
      <c r="J10028" t="s">
        <v>62</v>
      </c>
      <c r="K10028">
        <v>1923.18</v>
      </c>
      <c r="L10028">
        <v>381.21</v>
      </c>
      <c r="M10028" t="s">
        <v>62</v>
      </c>
      <c r="N10028">
        <v>0.19821857548435401</v>
      </c>
      <c r="O10028" t="s">
        <v>11351</v>
      </c>
      <c r="P10028" t="s">
        <v>11352</v>
      </c>
      <c r="R10028" t="s">
        <v>11353</v>
      </c>
      <c r="S10028">
        <f>IF(SalesData[[#This Row],[Return Status]]="Returned",1,0)</f>
        <v>0</v>
      </c>
      <c r="T10028">
        <v>2788.38</v>
      </c>
      <c r="U10028" s="2">
        <f>EOMONTH(SalesData[[#This Row],[Order Date]],0)</f>
        <v>45322</v>
      </c>
      <c r="V10028" s="9" t="str">
        <f>"Q"&amp;INT((MONTH(SalesData[[#This Row],[Order Date]])+2)/3)&amp;"-"&amp;YEAR(SalesData[[#This Row],[Order Date]])</f>
        <v>Q1-2024</v>
      </c>
    </row>
    <row r="10029" spans="1:22" x14ac:dyDescent="0.35">
      <c r="A10029" t="s">
        <v>10170</v>
      </c>
      <c r="B10029" s="1">
        <v>45319</v>
      </c>
      <c r="C10029" t="s">
        <v>97</v>
      </c>
      <c r="D10029" t="s">
        <v>72</v>
      </c>
      <c r="E10029">
        <v>7370146122</v>
      </c>
      <c r="F10029" t="s">
        <v>222</v>
      </c>
      <c r="G10029" t="s">
        <v>164</v>
      </c>
      <c r="H10029" t="s">
        <v>165</v>
      </c>
      <c r="I10029" t="s">
        <v>36</v>
      </c>
      <c r="J10029" t="s">
        <v>42</v>
      </c>
      <c r="K10029">
        <v>467.43</v>
      </c>
      <c r="L10029">
        <v>135.52000000000001</v>
      </c>
      <c r="M10029" t="s">
        <v>43</v>
      </c>
      <c r="N10029">
        <v>0.28992576428556199</v>
      </c>
      <c r="O10029" t="s">
        <v>11361</v>
      </c>
      <c r="P10029" t="s">
        <v>11354</v>
      </c>
      <c r="R10029" t="s">
        <v>11353</v>
      </c>
      <c r="S10029">
        <f>IF(SalesData[[#This Row],[Return Status]]="Returned",1,0)</f>
        <v>0</v>
      </c>
      <c r="U10029" s="2">
        <f>EOMONTH(SalesData[[#This Row],[Order Date]],0)</f>
        <v>45322</v>
      </c>
      <c r="V10029" s="9" t="str">
        <f>"Q"&amp;INT((MONTH(SalesData[[#This Row],[Order Date]])+2)/3)&amp;"-"&amp;YEAR(SalesData[[#This Row],[Order Date]])</f>
        <v>Q1-2024</v>
      </c>
    </row>
    <row r="10030" spans="1:22" x14ac:dyDescent="0.35">
      <c r="A10030" t="s">
        <v>10171</v>
      </c>
      <c r="B10030" s="1">
        <v>45301</v>
      </c>
      <c r="C10030" t="s">
        <v>92</v>
      </c>
      <c r="D10030" t="s">
        <v>72</v>
      </c>
      <c r="E10030">
        <v>2238139753</v>
      </c>
      <c r="F10030" t="s">
        <v>129</v>
      </c>
      <c r="G10030" t="s">
        <v>54</v>
      </c>
      <c r="H10030" t="s">
        <v>55</v>
      </c>
      <c r="I10030" t="s">
        <v>31</v>
      </c>
      <c r="J10030" t="s">
        <v>18</v>
      </c>
      <c r="K10030">
        <v>1279.01</v>
      </c>
      <c r="L10030">
        <v>137.35</v>
      </c>
      <c r="M10030" t="s">
        <v>19</v>
      </c>
      <c r="N10030">
        <v>0.107387745209185</v>
      </c>
      <c r="O10030" t="s">
        <v>11351</v>
      </c>
      <c r="P10030" t="s">
        <v>11352</v>
      </c>
      <c r="R10030" t="s">
        <v>11353</v>
      </c>
      <c r="S10030">
        <f>IF(SalesData[[#This Row],[Return Status]]="Returned",1,0)</f>
        <v>0</v>
      </c>
      <c r="U10030" s="2">
        <f>EOMONTH(SalesData[[#This Row],[Order Date]],0)</f>
        <v>45322</v>
      </c>
      <c r="V10030" s="9" t="str">
        <f>"Q"&amp;INT((MONTH(SalesData[[#This Row],[Order Date]])+2)/3)&amp;"-"&amp;YEAR(SalesData[[#This Row],[Order Date]])</f>
        <v>Q1-2024</v>
      </c>
    </row>
    <row r="10031" spans="1:22" x14ac:dyDescent="0.35">
      <c r="A10031" t="s">
        <v>10172</v>
      </c>
      <c r="B10031" s="1">
        <v>45302</v>
      </c>
      <c r="C10031" t="s">
        <v>52</v>
      </c>
      <c r="D10031" t="s">
        <v>72</v>
      </c>
      <c r="E10031">
        <v>7963241942</v>
      </c>
      <c r="F10031" t="s">
        <v>127</v>
      </c>
      <c r="G10031" t="s">
        <v>29</v>
      </c>
      <c r="H10031" t="s">
        <v>30</v>
      </c>
      <c r="I10031" t="s">
        <v>31</v>
      </c>
      <c r="J10031" t="s">
        <v>19</v>
      </c>
      <c r="K10031">
        <v>3469.69</v>
      </c>
      <c r="L10031">
        <v>299.51</v>
      </c>
      <c r="M10031" t="s">
        <v>19</v>
      </c>
      <c r="N10031">
        <v>8.6321832786214303E-2</v>
      </c>
      <c r="O10031" t="s">
        <v>11351</v>
      </c>
      <c r="P10031" t="s">
        <v>11356</v>
      </c>
      <c r="R10031" t="s">
        <v>11353</v>
      </c>
      <c r="S10031">
        <f>IF(SalesData[[#This Row],[Return Status]]="Returned",1,0)</f>
        <v>0</v>
      </c>
      <c r="T10031">
        <v>2788.38</v>
      </c>
      <c r="U10031" s="2">
        <f>EOMONTH(SalesData[[#This Row],[Order Date]],0)</f>
        <v>45322</v>
      </c>
      <c r="V10031" s="9" t="str">
        <f>"Q"&amp;INT((MONTH(SalesData[[#This Row],[Order Date]])+2)/3)&amp;"-"&amp;YEAR(SalesData[[#This Row],[Order Date]])</f>
        <v>Q1-2024</v>
      </c>
    </row>
    <row r="10032" spans="1:22" x14ac:dyDescent="0.35">
      <c r="A10032" t="s">
        <v>10173</v>
      </c>
      <c r="B10032" s="1">
        <v>45316</v>
      </c>
      <c r="C10032" t="s">
        <v>149</v>
      </c>
      <c r="D10032" t="s">
        <v>13</v>
      </c>
      <c r="E10032">
        <v>7600157496</v>
      </c>
      <c r="F10032" t="s">
        <v>28</v>
      </c>
      <c r="G10032" t="s">
        <v>29</v>
      </c>
      <c r="H10032" t="s">
        <v>30</v>
      </c>
      <c r="I10032" t="s">
        <v>31</v>
      </c>
      <c r="J10032" t="s">
        <v>65</v>
      </c>
      <c r="K10032">
        <v>4629.54</v>
      </c>
      <c r="L10032">
        <v>373.78</v>
      </c>
      <c r="M10032" t="s">
        <v>65</v>
      </c>
      <c r="N10032">
        <v>8.0738043088514205E-2</v>
      </c>
      <c r="O10032" t="s">
        <v>11351</v>
      </c>
      <c r="P10032" t="s">
        <v>11356</v>
      </c>
      <c r="R10032" t="s">
        <v>11353</v>
      </c>
      <c r="S10032">
        <f>IF(SalesData[[#This Row],[Return Status]]="Returned",1,0)</f>
        <v>0</v>
      </c>
      <c r="T10032">
        <v>2788.38</v>
      </c>
      <c r="U10032" s="2">
        <f>EOMONTH(SalesData[[#This Row],[Order Date]],0)</f>
        <v>45322</v>
      </c>
      <c r="V10032" s="9" t="str">
        <f>"Q"&amp;INT((MONTH(SalesData[[#This Row],[Order Date]])+2)/3)&amp;"-"&amp;YEAR(SalesData[[#This Row],[Order Date]])</f>
        <v>Q1-2024</v>
      </c>
    </row>
    <row r="10033" spans="1:22" x14ac:dyDescent="0.35">
      <c r="A10033" t="s">
        <v>10174</v>
      </c>
      <c r="B10033" s="1">
        <v>45306</v>
      </c>
      <c r="C10033" t="s">
        <v>67</v>
      </c>
      <c r="D10033" t="s">
        <v>72</v>
      </c>
      <c r="E10033">
        <v>121178868</v>
      </c>
      <c r="F10033" t="s">
        <v>14</v>
      </c>
      <c r="G10033" t="s">
        <v>15</v>
      </c>
      <c r="H10033" t="s">
        <v>16</v>
      </c>
      <c r="I10033" t="s">
        <v>17</v>
      </c>
      <c r="J10033" t="s">
        <v>19</v>
      </c>
      <c r="K10033">
        <v>4400.29</v>
      </c>
      <c r="L10033">
        <v>946.59</v>
      </c>
      <c r="M10033" t="s">
        <v>19</v>
      </c>
      <c r="N10033">
        <v>0.21511991255121801</v>
      </c>
      <c r="O10033" t="s">
        <v>11351</v>
      </c>
      <c r="P10033" t="s">
        <v>11354</v>
      </c>
      <c r="Q10033" t="s">
        <v>11365</v>
      </c>
      <c r="R10033" t="s">
        <v>11360</v>
      </c>
      <c r="S10033">
        <f>IF(SalesData[[#This Row],[Return Status]]="Returned",1,0)</f>
        <v>1</v>
      </c>
      <c r="T10033">
        <v>2085.91</v>
      </c>
      <c r="U10033" s="2">
        <f>EOMONTH(SalesData[[#This Row],[Order Date]],0)</f>
        <v>45322</v>
      </c>
      <c r="V10033" s="9" t="str">
        <f>"Q"&amp;INT((MONTH(SalesData[[#This Row],[Order Date]])+2)/3)&amp;"-"&amp;YEAR(SalesData[[#This Row],[Order Date]])</f>
        <v>Q1-2024</v>
      </c>
    </row>
    <row r="10034" spans="1:22" x14ac:dyDescent="0.35">
      <c r="A10034" t="s">
        <v>10175</v>
      </c>
      <c r="B10034" s="1">
        <v>45294</v>
      </c>
      <c r="C10034" t="s">
        <v>132</v>
      </c>
      <c r="D10034" t="s">
        <v>39</v>
      </c>
      <c r="E10034">
        <v>6099422123</v>
      </c>
      <c r="F10034" t="s">
        <v>53</v>
      </c>
      <c r="G10034" t="s">
        <v>54</v>
      </c>
      <c r="H10034" t="s">
        <v>55</v>
      </c>
      <c r="I10034" t="s">
        <v>31</v>
      </c>
      <c r="J10034" t="s">
        <v>42</v>
      </c>
      <c r="K10034">
        <v>314.62</v>
      </c>
      <c r="L10034">
        <v>78.42</v>
      </c>
      <c r="M10034" t="s">
        <v>43</v>
      </c>
      <c r="N10034">
        <v>0.249253067192168</v>
      </c>
      <c r="O10034" t="s">
        <v>11361</v>
      </c>
      <c r="P10034" t="s">
        <v>11354</v>
      </c>
      <c r="R10034" t="s">
        <v>11353</v>
      </c>
      <c r="S10034">
        <f>IF(SalesData[[#This Row],[Return Status]]="Returned",1,0)</f>
        <v>0</v>
      </c>
      <c r="U10034" s="2">
        <f>EOMONTH(SalesData[[#This Row],[Order Date]],0)</f>
        <v>45322</v>
      </c>
      <c r="V10034" s="9" t="str">
        <f>"Q"&amp;INT((MONTH(SalesData[[#This Row],[Order Date]])+2)/3)&amp;"-"&amp;YEAR(SalesData[[#This Row],[Order Date]])</f>
        <v>Q1-2024</v>
      </c>
    </row>
    <row r="10035" spans="1:22" x14ac:dyDescent="0.35">
      <c r="A10035" t="s">
        <v>10176</v>
      </c>
      <c r="B10035" s="1">
        <v>45296</v>
      </c>
      <c r="C10035" t="s">
        <v>111</v>
      </c>
      <c r="D10035" t="s">
        <v>13</v>
      </c>
      <c r="E10035">
        <v>6447517635</v>
      </c>
      <c r="F10035" t="s">
        <v>154</v>
      </c>
      <c r="G10035" t="s">
        <v>11370</v>
      </c>
      <c r="H10035" t="s">
        <v>30</v>
      </c>
      <c r="I10035" t="s">
        <v>31</v>
      </c>
      <c r="J10035" t="s">
        <v>62</v>
      </c>
      <c r="K10035">
        <v>4850.9799999999996</v>
      </c>
      <c r="L10035">
        <v>867.37</v>
      </c>
      <c r="M10035" t="s">
        <v>62</v>
      </c>
      <c r="N10035">
        <v>0.178803045982461</v>
      </c>
      <c r="O10035" t="s">
        <v>11351</v>
      </c>
      <c r="P10035" t="s">
        <v>11352</v>
      </c>
      <c r="R10035" t="s">
        <v>11353</v>
      </c>
      <c r="S10035">
        <f>IF(SalesData[[#This Row],[Return Status]]="Returned",1,0)</f>
        <v>0</v>
      </c>
      <c r="U10035" s="2">
        <f>EOMONTH(SalesData[[#This Row],[Order Date]],0)</f>
        <v>45322</v>
      </c>
      <c r="V10035" s="9" t="str">
        <f>"Q"&amp;INT((MONTH(SalesData[[#This Row],[Order Date]])+2)/3)&amp;"-"&amp;YEAR(SalesData[[#This Row],[Order Date]])</f>
        <v>Q1-2024</v>
      </c>
    </row>
    <row r="10036" spans="1:22" x14ac:dyDescent="0.35">
      <c r="A10036" t="s">
        <v>10177</v>
      </c>
      <c r="B10036" s="1">
        <v>45305</v>
      </c>
      <c r="C10036" t="s">
        <v>124</v>
      </c>
      <c r="D10036" t="s">
        <v>13</v>
      </c>
      <c r="E10036">
        <v>1051985826</v>
      </c>
      <c r="F10036" t="s">
        <v>114</v>
      </c>
      <c r="G10036" t="s">
        <v>59</v>
      </c>
      <c r="H10036" t="s">
        <v>60</v>
      </c>
      <c r="I10036" t="s">
        <v>31</v>
      </c>
      <c r="J10036" t="s">
        <v>62</v>
      </c>
      <c r="K10036">
        <v>2484</v>
      </c>
      <c r="L10036">
        <v>347.88</v>
      </c>
      <c r="M10036" t="s">
        <v>62</v>
      </c>
      <c r="N10036">
        <v>0.140048309178744</v>
      </c>
      <c r="O10036" t="s">
        <v>11351</v>
      </c>
      <c r="P10036" t="s">
        <v>11352</v>
      </c>
      <c r="R10036" t="s">
        <v>11353</v>
      </c>
      <c r="S10036">
        <f>IF(SalesData[[#This Row],[Return Status]]="Returned",1,0)</f>
        <v>0</v>
      </c>
      <c r="T10036">
        <v>2183.56</v>
      </c>
      <c r="U10036" s="2">
        <f>EOMONTH(SalesData[[#This Row],[Order Date]],0)</f>
        <v>45322</v>
      </c>
      <c r="V10036" s="9" t="str">
        <f>"Q"&amp;INT((MONTH(SalesData[[#This Row],[Order Date]])+2)/3)&amp;"-"&amp;YEAR(SalesData[[#This Row],[Order Date]])</f>
        <v>Q1-2024</v>
      </c>
    </row>
    <row r="10037" spans="1:22" x14ac:dyDescent="0.35">
      <c r="A10037" t="s">
        <v>10178</v>
      </c>
      <c r="B10037" s="1">
        <v>45303</v>
      </c>
      <c r="C10037" t="s">
        <v>188</v>
      </c>
      <c r="D10037" t="s">
        <v>46</v>
      </c>
      <c r="E10037">
        <v>9509046266</v>
      </c>
      <c r="F10037" t="s">
        <v>64</v>
      </c>
      <c r="G10037" t="s">
        <v>15</v>
      </c>
      <c r="H10037" t="s">
        <v>16</v>
      </c>
      <c r="I10037" t="s">
        <v>17</v>
      </c>
      <c r="J10037" t="s">
        <v>61</v>
      </c>
      <c r="K10037">
        <v>406.87</v>
      </c>
      <c r="L10037">
        <v>41.87</v>
      </c>
      <c r="M10037" t="s">
        <v>62</v>
      </c>
      <c r="N10037">
        <v>0.102907562612137</v>
      </c>
      <c r="O10037" t="s">
        <v>11361</v>
      </c>
      <c r="P10037" t="s">
        <v>11352</v>
      </c>
      <c r="R10037" t="s">
        <v>11353</v>
      </c>
      <c r="S10037">
        <f>IF(SalesData[[#This Row],[Return Status]]="Returned",1,0)</f>
        <v>0</v>
      </c>
      <c r="T10037">
        <v>2085.91</v>
      </c>
      <c r="U10037" s="2">
        <f>EOMONTH(SalesData[[#This Row],[Order Date]],0)</f>
        <v>45322</v>
      </c>
      <c r="V10037" s="9" t="str">
        <f>"Q"&amp;INT((MONTH(SalesData[[#This Row],[Order Date]])+2)/3)&amp;"-"&amp;YEAR(SalesData[[#This Row],[Order Date]])</f>
        <v>Q1-2024</v>
      </c>
    </row>
    <row r="10038" spans="1:22" x14ac:dyDescent="0.35">
      <c r="A10038" t="s">
        <v>10179</v>
      </c>
      <c r="B10038" s="1">
        <v>45313</v>
      </c>
      <c r="C10038" t="s">
        <v>87</v>
      </c>
      <c r="D10038" t="s">
        <v>46</v>
      </c>
      <c r="E10038">
        <v>8539406340</v>
      </c>
      <c r="F10038" t="s">
        <v>50</v>
      </c>
      <c r="G10038" t="s">
        <v>34</v>
      </c>
      <c r="H10038" t="s">
        <v>35</v>
      </c>
      <c r="I10038" t="s">
        <v>36</v>
      </c>
      <c r="J10038" t="s">
        <v>62</v>
      </c>
      <c r="K10038">
        <v>2077.31</v>
      </c>
      <c r="L10038">
        <v>471.53</v>
      </c>
      <c r="M10038" t="s">
        <v>62</v>
      </c>
      <c r="N10038">
        <v>0.22699067544083501</v>
      </c>
      <c r="O10038" t="s">
        <v>11351</v>
      </c>
      <c r="P10038" t="s">
        <v>11354</v>
      </c>
      <c r="Q10038" t="s">
        <v>11359</v>
      </c>
      <c r="R10038" t="s">
        <v>11360</v>
      </c>
      <c r="S10038">
        <f>IF(SalesData[[#This Row],[Return Status]]="Returned",1,0)</f>
        <v>1</v>
      </c>
      <c r="U10038" s="2">
        <f>EOMONTH(SalesData[[#This Row],[Order Date]],0)</f>
        <v>45322</v>
      </c>
      <c r="V10038" s="9" t="str">
        <f>"Q"&amp;INT((MONTH(SalesData[[#This Row],[Order Date]])+2)/3)&amp;"-"&amp;YEAR(SalesData[[#This Row],[Order Date]])</f>
        <v>Q1-2024</v>
      </c>
    </row>
    <row r="10039" spans="1:22" x14ac:dyDescent="0.35">
      <c r="A10039" t="s">
        <v>10180</v>
      </c>
      <c r="B10039" s="1">
        <v>45299</v>
      </c>
      <c r="C10039" t="s">
        <v>49</v>
      </c>
      <c r="D10039" t="s">
        <v>27</v>
      </c>
      <c r="E10039">
        <v>4634002258</v>
      </c>
      <c r="F10039" t="s">
        <v>114</v>
      </c>
      <c r="G10039" t="s">
        <v>59</v>
      </c>
      <c r="H10039" t="s">
        <v>60</v>
      </c>
      <c r="I10039" t="s">
        <v>31</v>
      </c>
      <c r="J10039" t="s">
        <v>19</v>
      </c>
      <c r="K10039">
        <v>203.36</v>
      </c>
      <c r="L10039">
        <v>26.19</v>
      </c>
      <c r="M10039" t="s">
        <v>19</v>
      </c>
      <c r="N10039">
        <v>0.12878638867033801</v>
      </c>
      <c r="O10039" t="s">
        <v>11361</v>
      </c>
      <c r="P10039" t="s">
        <v>11352</v>
      </c>
      <c r="Q10039" t="s">
        <v>11372</v>
      </c>
      <c r="R10039" t="s">
        <v>11360</v>
      </c>
      <c r="S10039">
        <f>IF(SalesData[[#This Row],[Return Status]]="Returned",1,0)</f>
        <v>1</v>
      </c>
      <c r="T10039">
        <v>2183.56</v>
      </c>
      <c r="U10039" s="2">
        <f>EOMONTH(SalesData[[#This Row],[Order Date]],0)</f>
        <v>45322</v>
      </c>
      <c r="V10039" s="9" t="str">
        <f>"Q"&amp;INT((MONTH(SalesData[[#This Row],[Order Date]])+2)/3)&amp;"-"&amp;YEAR(SalesData[[#This Row],[Order Date]])</f>
        <v>Q1-2024</v>
      </c>
    </row>
    <row r="10040" spans="1:22" x14ac:dyDescent="0.35">
      <c r="A10040" t="s">
        <v>10181</v>
      </c>
      <c r="B10040" s="1">
        <v>45294</v>
      </c>
      <c r="C10040" t="s">
        <v>111</v>
      </c>
      <c r="D10040" t="s">
        <v>39</v>
      </c>
      <c r="E10040">
        <v>1218398514</v>
      </c>
      <c r="F10040" t="s">
        <v>14</v>
      </c>
      <c r="G10040" t="s">
        <v>15</v>
      </c>
      <c r="H10040" t="s">
        <v>16</v>
      </c>
      <c r="I10040" t="s">
        <v>17</v>
      </c>
      <c r="J10040" t="s">
        <v>61</v>
      </c>
      <c r="K10040">
        <v>433.07</v>
      </c>
      <c r="L10040">
        <v>104.03</v>
      </c>
      <c r="M10040" t="s">
        <v>62</v>
      </c>
      <c r="N10040">
        <v>0.240215207703143</v>
      </c>
      <c r="O10040" t="s">
        <v>11361</v>
      </c>
      <c r="P10040" t="s">
        <v>11354</v>
      </c>
      <c r="R10040" t="s">
        <v>11353</v>
      </c>
      <c r="S10040">
        <f>IF(SalesData[[#This Row],[Return Status]]="Returned",1,0)</f>
        <v>0</v>
      </c>
      <c r="T10040">
        <v>2085.91</v>
      </c>
      <c r="U10040" s="2">
        <f>EOMONTH(SalesData[[#This Row],[Order Date]],0)</f>
        <v>45322</v>
      </c>
      <c r="V10040" s="9" t="str">
        <f>"Q"&amp;INT((MONTH(SalesData[[#This Row],[Order Date]])+2)/3)&amp;"-"&amp;YEAR(SalesData[[#This Row],[Order Date]])</f>
        <v>Q1-2024</v>
      </c>
    </row>
    <row r="10041" spans="1:22" x14ac:dyDescent="0.35">
      <c r="A10041" t="s">
        <v>10182</v>
      </c>
      <c r="B10041" s="1">
        <v>45300</v>
      </c>
      <c r="C10041" t="s">
        <v>162</v>
      </c>
      <c r="D10041" t="s">
        <v>13</v>
      </c>
      <c r="E10041">
        <v>4330081185</v>
      </c>
      <c r="F10041" t="s">
        <v>206</v>
      </c>
      <c r="G10041" t="s">
        <v>11379</v>
      </c>
      <c r="H10041" t="s">
        <v>90</v>
      </c>
      <c r="I10041" t="s">
        <v>31</v>
      </c>
      <c r="J10041" t="s">
        <v>61</v>
      </c>
      <c r="K10041">
        <v>3896.07</v>
      </c>
      <c r="L10041">
        <v>615.29999999999995</v>
      </c>
      <c r="M10041" t="s">
        <v>62</v>
      </c>
      <c r="N10041">
        <v>0.157928373976854</v>
      </c>
      <c r="O10041" t="s">
        <v>11351</v>
      </c>
      <c r="P10041" t="s">
        <v>11352</v>
      </c>
      <c r="Q10041" t="s">
        <v>11365</v>
      </c>
      <c r="R10041" t="s">
        <v>11360</v>
      </c>
      <c r="S10041">
        <f>IF(SalesData[[#This Row],[Return Status]]="Returned",1,0)</f>
        <v>1</v>
      </c>
      <c r="U10041" s="2">
        <f>EOMONTH(SalesData[[#This Row],[Order Date]],0)</f>
        <v>45322</v>
      </c>
      <c r="V10041" s="9" t="str">
        <f>"Q"&amp;INT((MONTH(SalesData[[#This Row],[Order Date]])+2)/3)&amp;"-"&amp;YEAR(SalesData[[#This Row],[Order Date]])</f>
        <v>Q1-2024</v>
      </c>
    </row>
    <row r="10042" spans="1:22" x14ac:dyDescent="0.35">
      <c r="A10042" t="s">
        <v>10183</v>
      </c>
      <c r="B10042" s="1">
        <v>45297</v>
      </c>
      <c r="C10042" t="s">
        <v>139</v>
      </c>
      <c r="D10042" t="s">
        <v>72</v>
      </c>
      <c r="E10042">
        <v>7357802665</v>
      </c>
      <c r="F10042" t="s">
        <v>28</v>
      </c>
      <c r="G10042" t="s">
        <v>29</v>
      </c>
      <c r="H10042" t="s">
        <v>30</v>
      </c>
      <c r="I10042" t="s">
        <v>31</v>
      </c>
      <c r="J10042" t="s">
        <v>19</v>
      </c>
      <c r="K10042">
        <v>1353.08</v>
      </c>
      <c r="L10042">
        <v>311.66000000000003</v>
      </c>
      <c r="M10042" t="s">
        <v>19</v>
      </c>
      <c r="N10042">
        <v>0.23033375705797099</v>
      </c>
      <c r="O10042" t="s">
        <v>11351</v>
      </c>
      <c r="P10042" t="s">
        <v>11354</v>
      </c>
      <c r="R10042" t="s">
        <v>11353</v>
      </c>
      <c r="S10042">
        <f>IF(SalesData[[#This Row],[Return Status]]="Returned",1,0)</f>
        <v>0</v>
      </c>
      <c r="T10042">
        <v>2788.38</v>
      </c>
      <c r="U10042" s="2">
        <f>EOMONTH(SalesData[[#This Row],[Order Date]],0)</f>
        <v>45322</v>
      </c>
      <c r="V10042" s="9" t="str">
        <f>"Q"&amp;INT((MONTH(SalesData[[#This Row],[Order Date]])+2)/3)&amp;"-"&amp;YEAR(SalesData[[#This Row],[Order Date]])</f>
        <v>Q1-2024</v>
      </c>
    </row>
    <row r="10043" spans="1:22" x14ac:dyDescent="0.35">
      <c r="A10043" t="s">
        <v>10184</v>
      </c>
      <c r="B10043" s="1">
        <v>45301</v>
      </c>
      <c r="C10043" t="s">
        <v>149</v>
      </c>
      <c r="D10043" t="s">
        <v>145</v>
      </c>
      <c r="E10043">
        <v>2453825358</v>
      </c>
      <c r="F10043" t="s">
        <v>206</v>
      </c>
      <c r="G10043" t="s">
        <v>89</v>
      </c>
      <c r="H10043" t="s">
        <v>90</v>
      </c>
      <c r="I10043" t="s">
        <v>31</v>
      </c>
      <c r="J10043" t="s">
        <v>62</v>
      </c>
      <c r="K10043">
        <v>3565.31</v>
      </c>
      <c r="L10043">
        <v>696.02</v>
      </c>
      <c r="M10043" t="s">
        <v>62</v>
      </c>
      <c r="N10043">
        <v>0.195220050991358</v>
      </c>
      <c r="O10043" t="s">
        <v>11351</v>
      </c>
      <c r="P10043" t="s">
        <v>11352</v>
      </c>
      <c r="R10043" t="s">
        <v>11353</v>
      </c>
      <c r="S10043">
        <f>IF(SalesData[[#This Row],[Return Status]]="Returned",1,0)</f>
        <v>0</v>
      </c>
      <c r="T10043">
        <v>207.68</v>
      </c>
      <c r="U10043" s="2">
        <f>EOMONTH(SalesData[[#This Row],[Order Date]],0)</f>
        <v>45322</v>
      </c>
      <c r="V10043" s="9" t="str">
        <f>"Q"&amp;INT((MONTH(SalesData[[#This Row],[Order Date]])+2)/3)&amp;"-"&amp;YEAR(SalesData[[#This Row],[Order Date]])</f>
        <v>Q1-2024</v>
      </c>
    </row>
    <row r="10044" spans="1:22" x14ac:dyDescent="0.35">
      <c r="A10044" t="s">
        <v>10185</v>
      </c>
      <c r="B10044" s="1">
        <v>45296</v>
      </c>
      <c r="C10044" t="s">
        <v>52</v>
      </c>
      <c r="D10044" t="s">
        <v>27</v>
      </c>
      <c r="E10044">
        <v>1861438171</v>
      </c>
      <c r="F10044" t="s">
        <v>22</v>
      </c>
      <c r="G10044" t="s">
        <v>11368</v>
      </c>
      <c r="H10044" t="s">
        <v>24</v>
      </c>
      <c r="I10044" t="s">
        <v>17</v>
      </c>
      <c r="J10044" t="s">
        <v>18</v>
      </c>
      <c r="K10044">
        <v>3570.06</v>
      </c>
      <c r="L10044">
        <v>597.86</v>
      </c>
      <c r="M10044" t="s">
        <v>19</v>
      </c>
      <c r="N10044">
        <v>0.16746497257749199</v>
      </c>
      <c r="O10044" t="s">
        <v>11351</v>
      </c>
      <c r="P10044" t="s">
        <v>11352</v>
      </c>
      <c r="R10044" t="s">
        <v>11353</v>
      </c>
      <c r="S10044">
        <f>IF(SalesData[[#This Row],[Return Status]]="Returned",1,0)</f>
        <v>0</v>
      </c>
      <c r="U10044" s="2">
        <f>EOMONTH(SalesData[[#This Row],[Order Date]],0)</f>
        <v>45322</v>
      </c>
      <c r="V10044" s="9" t="str">
        <f>"Q"&amp;INT((MONTH(SalesData[[#This Row],[Order Date]])+2)/3)&amp;"-"&amp;YEAR(SalesData[[#This Row],[Order Date]])</f>
        <v>Q1-2024</v>
      </c>
    </row>
    <row r="10045" spans="1:22" x14ac:dyDescent="0.35">
      <c r="A10045" t="s">
        <v>10186</v>
      </c>
      <c r="B10045" s="1">
        <v>45306</v>
      </c>
      <c r="C10045" t="s">
        <v>71</v>
      </c>
      <c r="D10045" t="s">
        <v>80</v>
      </c>
      <c r="E10045">
        <v>3431231129</v>
      </c>
      <c r="F10045" t="s">
        <v>81</v>
      </c>
      <c r="G10045" t="s">
        <v>74</v>
      </c>
      <c r="H10045" t="s">
        <v>75</v>
      </c>
      <c r="I10045" t="s">
        <v>36</v>
      </c>
      <c r="J10045" t="s">
        <v>19</v>
      </c>
      <c r="K10045">
        <v>1119.01</v>
      </c>
      <c r="L10045">
        <v>232.59</v>
      </c>
      <c r="M10045" t="s">
        <v>19</v>
      </c>
      <c r="N10045">
        <v>0.20785337038989801</v>
      </c>
      <c r="O10045" t="s">
        <v>11351</v>
      </c>
      <c r="P10045" t="s">
        <v>11354</v>
      </c>
      <c r="Q10045" t="s">
        <v>11376</v>
      </c>
      <c r="R10045" t="s">
        <v>11360</v>
      </c>
      <c r="S10045">
        <f>IF(SalesData[[#This Row],[Return Status]]="Returned",1,0)</f>
        <v>1</v>
      </c>
      <c r="T10045">
        <v>2420.2800000000002</v>
      </c>
      <c r="U10045" s="2">
        <f>EOMONTH(SalesData[[#This Row],[Order Date]],0)</f>
        <v>45322</v>
      </c>
      <c r="V10045" s="9" t="str">
        <f>"Q"&amp;INT((MONTH(SalesData[[#This Row],[Order Date]])+2)/3)&amp;"-"&amp;YEAR(SalesData[[#This Row],[Order Date]])</f>
        <v>Q1-2024</v>
      </c>
    </row>
    <row r="10046" spans="1:22" x14ac:dyDescent="0.35">
      <c r="A10046" t="s">
        <v>10187</v>
      </c>
      <c r="B10046" s="1">
        <v>45306</v>
      </c>
      <c r="C10046" t="s">
        <v>57</v>
      </c>
      <c r="D10046" t="s">
        <v>39</v>
      </c>
      <c r="E10046">
        <v>5818978856</v>
      </c>
      <c r="F10046" t="s">
        <v>22</v>
      </c>
      <c r="G10046" t="s">
        <v>23</v>
      </c>
      <c r="H10046" t="s">
        <v>24</v>
      </c>
      <c r="I10046" t="s">
        <v>17</v>
      </c>
      <c r="J10046" t="s">
        <v>19</v>
      </c>
      <c r="K10046">
        <v>2804.3</v>
      </c>
      <c r="L10046">
        <v>370.11</v>
      </c>
      <c r="M10046" t="s">
        <v>19</v>
      </c>
      <c r="N10046">
        <v>0.131979460114824</v>
      </c>
      <c r="O10046" t="s">
        <v>11351</v>
      </c>
      <c r="P10046" t="s">
        <v>11352</v>
      </c>
      <c r="R10046" t="s">
        <v>11353</v>
      </c>
      <c r="S10046">
        <f>IF(SalesData[[#This Row],[Return Status]]="Returned",1,0)</f>
        <v>0</v>
      </c>
      <c r="T10046">
        <v>2821.33</v>
      </c>
      <c r="U10046" s="2">
        <f>EOMONTH(SalesData[[#This Row],[Order Date]],0)</f>
        <v>45322</v>
      </c>
      <c r="V10046" s="9" t="str">
        <f>"Q"&amp;INT((MONTH(SalesData[[#This Row],[Order Date]])+2)/3)&amp;"-"&amp;YEAR(SalesData[[#This Row],[Order Date]])</f>
        <v>Q1-2024</v>
      </c>
    </row>
    <row r="10047" spans="1:22" x14ac:dyDescent="0.35">
      <c r="A10047" t="s">
        <v>10188</v>
      </c>
      <c r="B10047" s="1">
        <v>45292</v>
      </c>
      <c r="C10047" t="s">
        <v>49</v>
      </c>
      <c r="D10047" t="s">
        <v>39</v>
      </c>
      <c r="E10047">
        <v>372245016</v>
      </c>
      <c r="F10047" t="s">
        <v>68</v>
      </c>
      <c r="G10047" t="s">
        <v>69</v>
      </c>
      <c r="H10047" t="s">
        <v>41</v>
      </c>
      <c r="I10047" t="s">
        <v>31</v>
      </c>
      <c r="J10047" t="s">
        <v>18</v>
      </c>
      <c r="K10047">
        <v>1352.37</v>
      </c>
      <c r="L10047">
        <v>41.24</v>
      </c>
      <c r="M10047" t="s">
        <v>19</v>
      </c>
      <c r="N10047">
        <v>3.0494613160599499E-2</v>
      </c>
      <c r="O10047" t="s">
        <v>11351</v>
      </c>
      <c r="P10047" t="s">
        <v>11356</v>
      </c>
      <c r="R10047" t="s">
        <v>11353</v>
      </c>
      <c r="S10047">
        <f>IF(SalesData[[#This Row],[Return Status]]="Returned",1,0)</f>
        <v>0</v>
      </c>
      <c r="T10047">
        <v>2081.52</v>
      </c>
      <c r="U10047" s="2">
        <f>EOMONTH(SalesData[[#This Row],[Order Date]],0)</f>
        <v>45322</v>
      </c>
      <c r="V10047" s="9" t="str">
        <f>"Q"&amp;INT((MONTH(SalesData[[#This Row],[Order Date]])+2)/3)&amp;"-"&amp;YEAR(SalesData[[#This Row],[Order Date]])</f>
        <v>Q1-2024</v>
      </c>
    </row>
    <row r="10048" spans="1:22" x14ac:dyDescent="0.35">
      <c r="A10048" t="s">
        <v>10189</v>
      </c>
      <c r="B10048" s="1">
        <v>45314</v>
      </c>
      <c r="C10048" t="s">
        <v>67</v>
      </c>
      <c r="D10048" t="s">
        <v>72</v>
      </c>
      <c r="E10048">
        <v>7623546885</v>
      </c>
      <c r="F10048" t="s">
        <v>58</v>
      </c>
      <c r="G10048" t="s">
        <v>59</v>
      </c>
      <c r="H10048" t="s">
        <v>60</v>
      </c>
      <c r="I10048" t="s">
        <v>31</v>
      </c>
      <c r="J10048" t="s">
        <v>18</v>
      </c>
      <c r="K10048">
        <v>4195.78</v>
      </c>
      <c r="L10048">
        <v>815.13</v>
      </c>
      <c r="M10048" t="s">
        <v>19</v>
      </c>
      <c r="N10048">
        <v>0.19427377031207599</v>
      </c>
      <c r="O10048" t="s">
        <v>11351</v>
      </c>
      <c r="P10048" t="s">
        <v>11352</v>
      </c>
      <c r="Q10048" t="s">
        <v>11372</v>
      </c>
      <c r="R10048" t="s">
        <v>11360</v>
      </c>
      <c r="S10048">
        <f>IF(SalesData[[#This Row],[Return Status]]="Returned",1,0)</f>
        <v>1</v>
      </c>
      <c r="T10048">
        <v>2183.56</v>
      </c>
      <c r="U10048" s="2">
        <f>EOMONTH(SalesData[[#This Row],[Order Date]],0)</f>
        <v>45322</v>
      </c>
      <c r="V10048" s="9" t="str">
        <f>"Q"&amp;INT((MONTH(SalesData[[#This Row],[Order Date]])+2)/3)&amp;"-"&amp;YEAR(SalesData[[#This Row],[Order Date]])</f>
        <v>Q1-2024</v>
      </c>
    </row>
    <row r="10049" spans="1:22" x14ac:dyDescent="0.35">
      <c r="A10049" t="s">
        <v>10190</v>
      </c>
      <c r="B10049" s="1">
        <v>45308</v>
      </c>
      <c r="C10049" t="s">
        <v>176</v>
      </c>
      <c r="D10049" t="s">
        <v>80</v>
      </c>
      <c r="E10049">
        <v>8303882639</v>
      </c>
      <c r="F10049" t="s">
        <v>47</v>
      </c>
      <c r="G10049" t="s">
        <v>23</v>
      </c>
      <c r="H10049" t="s">
        <v>24</v>
      </c>
      <c r="I10049" t="s">
        <v>17</v>
      </c>
      <c r="J10049" t="s">
        <v>18</v>
      </c>
      <c r="K10049">
        <v>1439.92</v>
      </c>
      <c r="L10049">
        <v>328.65</v>
      </c>
      <c r="M10049" t="s">
        <v>19</v>
      </c>
      <c r="N10049">
        <v>0.22824184676926501</v>
      </c>
      <c r="O10049" t="s">
        <v>11351</v>
      </c>
      <c r="P10049" t="s">
        <v>11354</v>
      </c>
      <c r="R10049" t="s">
        <v>11353</v>
      </c>
      <c r="S10049">
        <f>IF(SalesData[[#This Row],[Return Status]]="Returned",1,0)</f>
        <v>0</v>
      </c>
      <c r="T10049">
        <v>2821.33</v>
      </c>
      <c r="U10049" s="2">
        <f>EOMONTH(SalesData[[#This Row],[Order Date]],0)</f>
        <v>45322</v>
      </c>
      <c r="V10049" s="9" t="str">
        <f>"Q"&amp;INT((MONTH(SalesData[[#This Row],[Order Date]])+2)/3)&amp;"-"&amp;YEAR(SalesData[[#This Row],[Order Date]])</f>
        <v>Q1-2024</v>
      </c>
    </row>
    <row r="10050" spans="1:22" x14ac:dyDescent="0.35">
      <c r="A10050" t="s">
        <v>10191</v>
      </c>
      <c r="B10050" s="1">
        <v>45294</v>
      </c>
      <c r="C10050" t="s">
        <v>87</v>
      </c>
      <c r="D10050" t="s">
        <v>99</v>
      </c>
      <c r="E10050">
        <v>5180030046</v>
      </c>
      <c r="F10050" t="s">
        <v>58</v>
      </c>
      <c r="G10050" t="s">
        <v>59</v>
      </c>
      <c r="H10050" t="s">
        <v>60</v>
      </c>
      <c r="I10050" t="s">
        <v>31</v>
      </c>
      <c r="J10050" t="s">
        <v>65</v>
      </c>
      <c r="K10050">
        <v>1145.48</v>
      </c>
      <c r="L10050">
        <v>267.32</v>
      </c>
      <c r="M10050" t="s">
        <v>65</v>
      </c>
      <c r="N10050">
        <v>0.23336941718755499</v>
      </c>
      <c r="O10050" t="s">
        <v>11351</v>
      </c>
      <c r="P10050" t="s">
        <v>11354</v>
      </c>
      <c r="R10050" t="s">
        <v>11353</v>
      </c>
      <c r="S10050">
        <f>IF(SalesData[[#This Row],[Return Status]]="Returned",1,0)</f>
        <v>0</v>
      </c>
      <c r="T10050">
        <v>2183.56</v>
      </c>
      <c r="U10050" s="2">
        <f>EOMONTH(SalesData[[#This Row],[Order Date]],0)</f>
        <v>45322</v>
      </c>
      <c r="V10050" s="9" t="str">
        <f>"Q"&amp;INT((MONTH(SalesData[[#This Row],[Order Date]])+2)/3)&amp;"-"&amp;YEAR(SalesData[[#This Row],[Order Date]])</f>
        <v>Q1-2024</v>
      </c>
    </row>
    <row r="10051" spans="1:22" x14ac:dyDescent="0.35">
      <c r="A10051" t="s">
        <v>10192</v>
      </c>
      <c r="B10051" s="1">
        <v>45321</v>
      </c>
      <c r="C10051" t="s">
        <v>71</v>
      </c>
      <c r="D10051" t="s">
        <v>72</v>
      </c>
      <c r="E10051">
        <v>4857007301</v>
      </c>
      <c r="F10051" t="s">
        <v>387</v>
      </c>
      <c r="G10051" t="s">
        <v>89</v>
      </c>
      <c r="H10051" t="s">
        <v>90</v>
      </c>
      <c r="I10051" t="s">
        <v>31</v>
      </c>
      <c r="J10051" t="s">
        <v>61</v>
      </c>
      <c r="K10051">
        <v>3222.84</v>
      </c>
      <c r="L10051">
        <v>184.3</v>
      </c>
      <c r="M10051" t="s">
        <v>62</v>
      </c>
      <c r="N10051">
        <v>5.7185587866602099E-2</v>
      </c>
      <c r="O10051" t="s">
        <v>11351</v>
      </c>
      <c r="P10051" t="s">
        <v>11356</v>
      </c>
      <c r="R10051" t="s">
        <v>11353</v>
      </c>
      <c r="S10051">
        <f>IF(SalesData[[#This Row],[Return Status]]="Returned",1,0)</f>
        <v>0</v>
      </c>
      <c r="T10051">
        <v>207.68</v>
      </c>
      <c r="U10051" s="2">
        <f>EOMONTH(SalesData[[#This Row],[Order Date]],0)</f>
        <v>45322</v>
      </c>
      <c r="V10051" s="9" t="str">
        <f>"Q"&amp;INT((MONTH(SalesData[[#This Row],[Order Date]])+2)/3)&amp;"-"&amp;YEAR(SalesData[[#This Row],[Order Date]])</f>
        <v>Q1-2024</v>
      </c>
    </row>
    <row r="10052" spans="1:22" x14ac:dyDescent="0.35">
      <c r="A10052" t="s">
        <v>10193</v>
      </c>
      <c r="B10052" s="1">
        <v>45310</v>
      </c>
      <c r="C10052" t="s">
        <v>113</v>
      </c>
      <c r="D10052" t="s">
        <v>80</v>
      </c>
      <c r="E10052">
        <v>9451037832</v>
      </c>
      <c r="F10052" t="s">
        <v>53</v>
      </c>
      <c r="G10052" t="s">
        <v>54</v>
      </c>
      <c r="H10052" t="s">
        <v>55</v>
      </c>
      <c r="I10052" t="s">
        <v>31</v>
      </c>
      <c r="J10052" t="s">
        <v>19</v>
      </c>
      <c r="K10052">
        <v>1188.23</v>
      </c>
      <c r="L10052">
        <v>287.61</v>
      </c>
      <c r="M10052" t="s">
        <v>19</v>
      </c>
      <c r="N10052">
        <v>0.242049098238557</v>
      </c>
      <c r="O10052" t="s">
        <v>11351</v>
      </c>
      <c r="P10052" t="s">
        <v>11354</v>
      </c>
      <c r="R10052" t="s">
        <v>11353</v>
      </c>
      <c r="S10052">
        <f>IF(SalesData[[#This Row],[Return Status]]="Returned",1,0)</f>
        <v>0</v>
      </c>
      <c r="U10052" s="2">
        <f>EOMONTH(SalesData[[#This Row],[Order Date]],0)</f>
        <v>45322</v>
      </c>
      <c r="V10052" s="9" t="str">
        <f>"Q"&amp;INT((MONTH(SalesData[[#This Row],[Order Date]])+2)/3)&amp;"-"&amp;YEAR(SalesData[[#This Row],[Order Date]])</f>
        <v>Q1-2024</v>
      </c>
    </row>
    <row r="10053" spans="1:22" x14ac:dyDescent="0.35">
      <c r="A10053" t="s">
        <v>10194</v>
      </c>
      <c r="B10053" s="1">
        <v>45320</v>
      </c>
      <c r="C10053" t="s">
        <v>149</v>
      </c>
      <c r="D10053" t="s">
        <v>99</v>
      </c>
      <c r="E10053">
        <v>185953433</v>
      </c>
      <c r="F10053" t="s">
        <v>137</v>
      </c>
      <c r="G10053" t="s">
        <v>34</v>
      </c>
      <c r="H10053" t="s">
        <v>35</v>
      </c>
      <c r="I10053" t="s">
        <v>36</v>
      </c>
      <c r="J10053" t="s">
        <v>62</v>
      </c>
      <c r="K10053">
        <v>252.07</v>
      </c>
      <c r="L10053">
        <v>64.73</v>
      </c>
      <c r="M10053" t="s">
        <v>62</v>
      </c>
      <c r="N10053">
        <v>0.25679374776847702</v>
      </c>
      <c r="O10053" t="s">
        <v>11361</v>
      </c>
      <c r="P10053" t="s">
        <v>11354</v>
      </c>
      <c r="R10053" t="s">
        <v>11353</v>
      </c>
      <c r="S10053">
        <f>IF(SalesData[[#This Row],[Return Status]]="Returned",1,0)</f>
        <v>0</v>
      </c>
      <c r="U10053" s="2">
        <f>EOMONTH(SalesData[[#This Row],[Order Date]],0)</f>
        <v>45322</v>
      </c>
      <c r="V10053" s="9" t="str">
        <f>"Q"&amp;INT((MONTH(SalesData[[#This Row],[Order Date]])+2)/3)&amp;"-"&amp;YEAR(SalesData[[#This Row],[Order Date]])</f>
        <v>Q1-2024</v>
      </c>
    </row>
    <row r="10054" spans="1:22" x14ac:dyDescent="0.35">
      <c r="A10054" t="s">
        <v>10195</v>
      </c>
      <c r="B10054" s="1">
        <v>45316</v>
      </c>
      <c r="C10054" t="s">
        <v>77</v>
      </c>
      <c r="D10054" t="s">
        <v>27</v>
      </c>
      <c r="E10054">
        <v>3887796696</v>
      </c>
      <c r="F10054" t="s">
        <v>33</v>
      </c>
      <c r="G10054" t="s">
        <v>34</v>
      </c>
      <c r="H10054" t="s">
        <v>35</v>
      </c>
      <c r="I10054" t="s">
        <v>36</v>
      </c>
      <c r="J10054" t="s">
        <v>43</v>
      </c>
      <c r="K10054">
        <v>4819.18</v>
      </c>
      <c r="L10054">
        <v>1426.98</v>
      </c>
      <c r="M10054" t="s">
        <v>43</v>
      </c>
      <c r="N10054">
        <v>0.29610431650197799</v>
      </c>
      <c r="O10054" t="s">
        <v>11351</v>
      </c>
      <c r="P10054" t="s">
        <v>11354</v>
      </c>
      <c r="R10054" t="s">
        <v>11353</v>
      </c>
      <c r="S10054">
        <f>IF(SalesData[[#This Row],[Return Status]]="Returned",1,0)</f>
        <v>0</v>
      </c>
      <c r="U10054" s="2">
        <f>EOMONTH(SalesData[[#This Row],[Order Date]],0)</f>
        <v>45322</v>
      </c>
      <c r="V10054" s="9" t="str">
        <f>"Q"&amp;INT((MONTH(SalesData[[#This Row],[Order Date]])+2)/3)&amp;"-"&amp;YEAR(SalesData[[#This Row],[Order Date]])</f>
        <v>Q1-2024</v>
      </c>
    </row>
    <row r="10055" spans="1:22" x14ac:dyDescent="0.35">
      <c r="A10055" t="s">
        <v>10196</v>
      </c>
      <c r="B10055" s="1">
        <v>45295</v>
      </c>
      <c r="C10055" t="s">
        <v>12</v>
      </c>
      <c r="D10055" t="s">
        <v>13</v>
      </c>
      <c r="E10055">
        <v>2740269097</v>
      </c>
      <c r="F10055" t="s">
        <v>163</v>
      </c>
      <c r="G10055" t="s">
        <v>11381</v>
      </c>
      <c r="H10055" t="s">
        <v>165</v>
      </c>
      <c r="I10055" t="s">
        <v>36</v>
      </c>
      <c r="J10055" t="s">
        <v>19</v>
      </c>
      <c r="K10055">
        <v>4843.88</v>
      </c>
      <c r="L10055">
        <v>484.86</v>
      </c>
      <c r="M10055" t="s">
        <v>19</v>
      </c>
      <c r="N10055">
        <v>0.100097442546058</v>
      </c>
      <c r="O10055" t="s">
        <v>11351</v>
      </c>
      <c r="P10055" t="s">
        <v>11352</v>
      </c>
      <c r="Q10055" t="s">
        <v>11365</v>
      </c>
      <c r="R10055" t="s">
        <v>11360</v>
      </c>
      <c r="S10055">
        <f>IF(SalesData[[#This Row],[Return Status]]="Returned",1,0)</f>
        <v>1</v>
      </c>
      <c r="U10055" s="2">
        <f>EOMONTH(SalesData[[#This Row],[Order Date]],0)</f>
        <v>45322</v>
      </c>
      <c r="V10055" s="9" t="str">
        <f>"Q"&amp;INT((MONTH(SalesData[[#This Row],[Order Date]])+2)/3)&amp;"-"&amp;YEAR(SalesData[[#This Row],[Order Date]])</f>
        <v>Q1-2024</v>
      </c>
    </row>
    <row r="10056" spans="1:22" x14ac:dyDescent="0.35">
      <c r="A10056" t="s">
        <v>10197</v>
      </c>
      <c r="B10056" s="1">
        <v>45310</v>
      </c>
      <c r="C10056" t="s">
        <v>71</v>
      </c>
      <c r="D10056" t="s">
        <v>72</v>
      </c>
      <c r="E10056">
        <v>3192435279</v>
      </c>
      <c r="F10056" t="s">
        <v>83</v>
      </c>
      <c r="G10056" t="s">
        <v>84</v>
      </c>
      <c r="H10056" t="s">
        <v>85</v>
      </c>
      <c r="I10056" t="s">
        <v>31</v>
      </c>
      <c r="J10056" t="s">
        <v>19</v>
      </c>
      <c r="K10056">
        <v>4601.1499999999996</v>
      </c>
      <c r="L10056">
        <v>966.22</v>
      </c>
      <c r="M10056" t="s">
        <v>19</v>
      </c>
      <c r="N10056">
        <v>0.209995327255143</v>
      </c>
      <c r="O10056" t="s">
        <v>11351</v>
      </c>
      <c r="P10056" t="s">
        <v>11354</v>
      </c>
      <c r="R10056" t="s">
        <v>11353</v>
      </c>
      <c r="S10056">
        <f>IF(SalesData[[#This Row],[Return Status]]="Returned",1,0)</f>
        <v>0</v>
      </c>
      <c r="T10056">
        <v>847.14</v>
      </c>
      <c r="U10056" s="2">
        <f>EOMONTH(SalesData[[#This Row],[Order Date]],0)</f>
        <v>45322</v>
      </c>
      <c r="V10056" s="9" t="str">
        <f>"Q"&amp;INT((MONTH(SalesData[[#This Row],[Order Date]])+2)/3)&amp;"-"&amp;YEAR(SalesData[[#This Row],[Order Date]])</f>
        <v>Q1-2024</v>
      </c>
    </row>
    <row r="10057" spans="1:22" x14ac:dyDescent="0.35">
      <c r="A10057" t="s">
        <v>10198</v>
      </c>
      <c r="B10057" s="1">
        <v>45299</v>
      </c>
      <c r="C10057" t="s">
        <v>97</v>
      </c>
      <c r="D10057" t="s">
        <v>80</v>
      </c>
      <c r="E10057">
        <v>3160911301</v>
      </c>
      <c r="F10057" t="s">
        <v>154</v>
      </c>
      <c r="G10057" t="s">
        <v>29</v>
      </c>
      <c r="H10057" t="s">
        <v>30</v>
      </c>
      <c r="I10057" t="s">
        <v>31</v>
      </c>
      <c r="J10057" t="s">
        <v>61</v>
      </c>
      <c r="K10057">
        <v>4378.92</v>
      </c>
      <c r="L10057">
        <v>618.66999999999996</v>
      </c>
      <c r="M10057" t="s">
        <v>62</v>
      </c>
      <c r="N10057">
        <v>0.141283695523097</v>
      </c>
      <c r="O10057" t="s">
        <v>11351</v>
      </c>
      <c r="P10057" t="s">
        <v>11352</v>
      </c>
      <c r="R10057" t="s">
        <v>11353</v>
      </c>
      <c r="S10057">
        <f>IF(SalesData[[#This Row],[Return Status]]="Returned",1,0)</f>
        <v>0</v>
      </c>
      <c r="T10057">
        <v>2788.38</v>
      </c>
      <c r="U10057" s="2">
        <f>EOMONTH(SalesData[[#This Row],[Order Date]],0)</f>
        <v>45322</v>
      </c>
      <c r="V10057" s="9" t="str">
        <f>"Q"&amp;INT((MONTH(SalesData[[#This Row],[Order Date]])+2)/3)&amp;"-"&amp;YEAR(SalesData[[#This Row],[Order Date]])</f>
        <v>Q1-2024</v>
      </c>
    </row>
    <row r="10058" spans="1:22" x14ac:dyDescent="0.35">
      <c r="A10058" t="s">
        <v>10199</v>
      </c>
      <c r="B10058" s="1">
        <v>45319</v>
      </c>
      <c r="C10058" t="s">
        <v>184</v>
      </c>
      <c r="D10058" t="s">
        <v>80</v>
      </c>
      <c r="E10058">
        <v>2981282141</v>
      </c>
      <c r="F10058" t="s">
        <v>107</v>
      </c>
      <c r="G10058" t="s">
        <v>15</v>
      </c>
      <c r="H10058" t="s">
        <v>16</v>
      </c>
      <c r="I10058" t="s">
        <v>17</v>
      </c>
      <c r="J10058" t="s">
        <v>19</v>
      </c>
      <c r="K10058">
        <v>4266.2299999999996</v>
      </c>
      <c r="L10058">
        <v>511.59</v>
      </c>
      <c r="M10058" t="s">
        <v>19</v>
      </c>
      <c r="N10058">
        <v>0.119916178921436</v>
      </c>
      <c r="O10058" t="s">
        <v>11351</v>
      </c>
      <c r="P10058" t="s">
        <v>11352</v>
      </c>
      <c r="Q10058" t="s">
        <v>11365</v>
      </c>
      <c r="R10058" t="s">
        <v>11360</v>
      </c>
      <c r="S10058">
        <f>IF(SalesData[[#This Row],[Return Status]]="Returned",1,0)</f>
        <v>1</v>
      </c>
      <c r="T10058">
        <v>2085.91</v>
      </c>
      <c r="U10058" s="2">
        <f>EOMONTH(SalesData[[#This Row],[Order Date]],0)</f>
        <v>45322</v>
      </c>
      <c r="V10058" s="9" t="str">
        <f>"Q"&amp;INT((MONTH(SalesData[[#This Row],[Order Date]])+2)/3)&amp;"-"&amp;YEAR(SalesData[[#This Row],[Order Date]])</f>
        <v>Q1-2024</v>
      </c>
    </row>
    <row r="10059" spans="1:22" x14ac:dyDescent="0.35">
      <c r="A10059" t="s">
        <v>10200</v>
      </c>
      <c r="B10059" s="1">
        <v>45319</v>
      </c>
      <c r="C10059" t="s">
        <v>176</v>
      </c>
      <c r="D10059" t="s">
        <v>13</v>
      </c>
      <c r="E10059">
        <v>4864605025</v>
      </c>
      <c r="F10059" t="s">
        <v>206</v>
      </c>
      <c r="G10059" t="s">
        <v>89</v>
      </c>
      <c r="H10059" t="s">
        <v>90</v>
      </c>
      <c r="I10059" t="s">
        <v>31</v>
      </c>
      <c r="J10059" t="s">
        <v>19</v>
      </c>
      <c r="K10059">
        <v>172.14</v>
      </c>
      <c r="L10059">
        <v>42.26</v>
      </c>
      <c r="M10059" t="s">
        <v>19</v>
      </c>
      <c r="N10059">
        <v>0.24549785058673201</v>
      </c>
      <c r="O10059" t="s">
        <v>11361</v>
      </c>
      <c r="P10059" t="s">
        <v>11354</v>
      </c>
      <c r="R10059" t="s">
        <v>11353</v>
      </c>
      <c r="S10059">
        <f>IF(SalesData[[#This Row],[Return Status]]="Returned",1,0)</f>
        <v>0</v>
      </c>
      <c r="T10059">
        <v>207.68</v>
      </c>
      <c r="U10059" s="2">
        <f>EOMONTH(SalesData[[#This Row],[Order Date]],0)</f>
        <v>45322</v>
      </c>
      <c r="V10059" s="9" t="str">
        <f>"Q"&amp;INT((MONTH(SalesData[[#This Row],[Order Date]])+2)/3)&amp;"-"&amp;YEAR(SalesData[[#This Row],[Order Date]])</f>
        <v>Q1-2024</v>
      </c>
    </row>
    <row r="10060" spans="1:22" x14ac:dyDescent="0.35">
      <c r="A10060" t="s">
        <v>10201</v>
      </c>
      <c r="B10060" s="1">
        <v>45309</v>
      </c>
      <c r="C10060" t="s">
        <v>21</v>
      </c>
      <c r="D10060" t="s">
        <v>72</v>
      </c>
      <c r="E10060">
        <v>1970076792</v>
      </c>
      <c r="F10060" t="s">
        <v>127</v>
      </c>
      <c r="G10060" t="s">
        <v>29</v>
      </c>
      <c r="H10060" t="s">
        <v>30</v>
      </c>
      <c r="I10060" t="s">
        <v>31</v>
      </c>
      <c r="J10060" t="s">
        <v>62</v>
      </c>
      <c r="K10060">
        <v>1687.55</v>
      </c>
      <c r="L10060">
        <v>187.39</v>
      </c>
      <c r="M10060" t="s">
        <v>62</v>
      </c>
      <c r="N10060">
        <v>0.11104263577375501</v>
      </c>
      <c r="O10060" t="s">
        <v>11351</v>
      </c>
      <c r="P10060" t="s">
        <v>11352</v>
      </c>
      <c r="R10060" t="s">
        <v>11353</v>
      </c>
      <c r="S10060">
        <f>IF(SalesData[[#This Row],[Return Status]]="Returned",1,0)</f>
        <v>0</v>
      </c>
      <c r="T10060">
        <v>2788.38</v>
      </c>
      <c r="U10060" s="2">
        <f>EOMONTH(SalesData[[#This Row],[Order Date]],0)</f>
        <v>45322</v>
      </c>
      <c r="V10060" s="9" t="str">
        <f>"Q"&amp;INT((MONTH(SalesData[[#This Row],[Order Date]])+2)/3)&amp;"-"&amp;YEAR(SalesData[[#This Row],[Order Date]])</f>
        <v>Q1-2024</v>
      </c>
    </row>
    <row r="10061" spans="1:22" x14ac:dyDescent="0.35">
      <c r="A10061" t="s">
        <v>10202</v>
      </c>
      <c r="B10061" s="1">
        <v>45305</v>
      </c>
      <c r="C10061" t="s">
        <v>92</v>
      </c>
      <c r="D10061" t="s">
        <v>99</v>
      </c>
      <c r="E10061">
        <v>6843515774</v>
      </c>
      <c r="F10061" t="s">
        <v>133</v>
      </c>
      <c r="G10061" t="s">
        <v>89</v>
      </c>
      <c r="H10061" t="s">
        <v>90</v>
      </c>
      <c r="I10061" t="s">
        <v>31</v>
      </c>
      <c r="J10061" t="s">
        <v>18</v>
      </c>
      <c r="K10061">
        <v>1446.36</v>
      </c>
      <c r="L10061">
        <v>376.86</v>
      </c>
      <c r="M10061" t="s">
        <v>19</v>
      </c>
      <c r="N10061">
        <v>0.26055753754252098</v>
      </c>
      <c r="O10061" t="s">
        <v>11351</v>
      </c>
      <c r="P10061" t="s">
        <v>11354</v>
      </c>
      <c r="R10061" t="s">
        <v>11353</v>
      </c>
      <c r="S10061">
        <f>IF(SalesData[[#This Row],[Return Status]]="Returned",1,0)</f>
        <v>0</v>
      </c>
      <c r="T10061">
        <v>207.68</v>
      </c>
      <c r="U10061" s="2">
        <f>EOMONTH(SalesData[[#This Row],[Order Date]],0)</f>
        <v>45322</v>
      </c>
      <c r="V10061" s="9" t="str">
        <f>"Q"&amp;INT((MONTH(SalesData[[#This Row],[Order Date]])+2)/3)&amp;"-"&amp;YEAR(SalesData[[#This Row],[Order Date]])</f>
        <v>Q1-2024</v>
      </c>
    </row>
    <row r="10062" spans="1:22" x14ac:dyDescent="0.35">
      <c r="A10062" t="s">
        <v>10203</v>
      </c>
      <c r="B10062" s="1">
        <v>45302</v>
      </c>
      <c r="C10062" t="s">
        <v>45</v>
      </c>
      <c r="D10062" t="s">
        <v>27</v>
      </c>
      <c r="E10062">
        <v>7860930849</v>
      </c>
      <c r="F10062" t="s">
        <v>154</v>
      </c>
      <c r="G10062" t="s">
        <v>29</v>
      </c>
      <c r="H10062" t="s">
        <v>30</v>
      </c>
      <c r="I10062" t="s">
        <v>31</v>
      </c>
      <c r="J10062" t="s">
        <v>65</v>
      </c>
      <c r="K10062">
        <v>2192.06</v>
      </c>
      <c r="L10062">
        <v>516.67999999999995</v>
      </c>
      <c r="M10062" t="s">
        <v>65</v>
      </c>
      <c r="N10062">
        <v>0.23570522704670499</v>
      </c>
      <c r="O10062" t="s">
        <v>11351</v>
      </c>
      <c r="P10062" t="s">
        <v>11354</v>
      </c>
      <c r="Q10062" t="s">
        <v>11364</v>
      </c>
      <c r="R10062" t="s">
        <v>11360</v>
      </c>
      <c r="S10062">
        <f>IF(SalesData[[#This Row],[Return Status]]="Returned",1,0)</f>
        <v>1</v>
      </c>
      <c r="T10062">
        <v>2788.38</v>
      </c>
      <c r="U10062" s="2">
        <f>EOMONTH(SalesData[[#This Row],[Order Date]],0)</f>
        <v>45322</v>
      </c>
      <c r="V10062" s="9" t="str">
        <f>"Q"&amp;INT((MONTH(SalesData[[#This Row],[Order Date]])+2)/3)&amp;"-"&amp;YEAR(SalesData[[#This Row],[Order Date]])</f>
        <v>Q1-2024</v>
      </c>
    </row>
    <row r="10063" spans="1:22" x14ac:dyDescent="0.35">
      <c r="A10063" t="s">
        <v>10204</v>
      </c>
      <c r="B10063" s="1">
        <v>45312</v>
      </c>
      <c r="C10063" t="s">
        <v>176</v>
      </c>
      <c r="D10063" t="s">
        <v>99</v>
      </c>
      <c r="E10063">
        <v>3502337373</v>
      </c>
      <c r="F10063" t="s">
        <v>163</v>
      </c>
      <c r="G10063" t="s">
        <v>164</v>
      </c>
      <c r="H10063" t="s">
        <v>165</v>
      </c>
      <c r="I10063" t="s">
        <v>36</v>
      </c>
      <c r="J10063" t="s">
        <v>42</v>
      </c>
      <c r="K10063">
        <v>4552.71</v>
      </c>
      <c r="L10063">
        <v>728.58</v>
      </c>
      <c r="M10063" t="s">
        <v>43</v>
      </c>
      <c r="N10063">
        <v>0.16003215667152099</v>
      </c>
      <c r="O10063" t="s">
        <v>11351</v>
      </c>
      <c r="P10063" t="s">
        <v>11352</v>
      </c>
      <c r="R10063" t="s">
        <v>11353</v>
      </c>
      <c r="S10063">
        <f>IF(SalesData[[#This Row],[Return Status]]="Returned",1,0)</f>
        <v>0</v>
      </c>
      <c r="U10063" s="2">
        <f>EOMONTH(SalesData[[#This Row],[Order Date]],0)</f>
        <v>45322</v>
      </c>
      <c r="V10063" s="9" t="str">
        <f>"Q"&amp;INT((MONTH(SalesData[[#This Row],[Order Date]])+2)/3)&amp;"-"&amp;YEAR(SalesData[[#This Row],[Order Date]])</f>
        <v>Q1-2024</v>
      </c>
    </row>
    <row r="10064" spans="1:22" x14ac:dyDescent="0.35">
      <c r="A10064" t="s">
        <v>10205</v>
      </c>
      <c r="B10064" s="1">
        <v>45294</v>
      </c>
      <c r="C10064" t="s">
        <v>176</v>
      </c>
      <c r="D10064" t="s">
        <v>72</v>
      </c>
      <c r="E10064">
        <v>8624364907</v>
      </c>
      <c r="F10064" t="s">
        <v>50</v>
      </c>
      <c r="G10064" t="s">
        <v>34</v>
      </c>
      <c r="H10064" t="s">
        <v>35</v>
      </c>
      <c r="I10064" t="s">
        <v>36</v>
      </c>
      <c r="J10064" t="s">
        <v>62</v>
      </c>
      <c r="K10064">
        <v>3729.69</v>
      </c>
      <c r="L10064">
        <v>283.95</v>
      </c>
      <c r="M10064" t="s">
        <v>62</v>
      </c>
      <c r="N10064">
        <v>7.6132332713978901E-2</v>
      </c>
      <c r="O10064" t="s">
        <v>11351</v>
      </c>
      <c r="P10064" t="s">
        <v>11356</v>
      </c>
      <c r="R10064" t="s">
        <v>11353</v>
      </c>
      <c r="S10064">
        <f>IF(SalesData[[#This Row],[Return Status]]="Returned",1,0)</f>
        <v>0</v>
      </c>
      <c r="U10064" s="2">
        <f>EOMONTH(SalesData[[#This Row],[Order Date]],0)</f>
        <v>45322</v>
      </c>
      <c r="V10064" s="9" t="str">
        <f>"Q"&amp;INT((MONTH(SalesData[[#This Row],[Order Date]])+2)/3)&amp;"-"&amp;YEAR(SalesData[[#This Row],[Order Date]])</f>
        <v>Q1-2024</v>
      </c>
    </row>
    <row r="10065" spans="1:22" x14ac:dyDescent="0.35">
      <c r="A10065" t="s">
        <v>10206</v>
      </c>
      <c r="B10065" s="1">
        <v>45305</v>
      </c>
      <c r="C10065" t="s">
        <v>77</v>
      </c>
      <c r="D10065" t="s">
        <v>72</v>
      </c>
      <c r="E10065">
        <v>5403276484</v>
      </c>
      <c r="F10065" t="s">
        <v>140</v>
      </c>
      <c r="G10065" t="s">
        <v>11367</v>
      </c>
      <c r="H10065" t="s">
        <v>121</v>
      </c>
      <c r="I10065" t="s">
        <v>17</v>
      </c>
      <c r="J10065" t="s">
        <v>62</v>
      </c>
      <c r="K10065">
        <v>917.38</v>
      </c>
      <c r="L10065">
        <v>257.64999999999998</v>
      </c>
      <c r="M10065" t="s">
        <v>62</v>
      </c>
      <c r="N10065">
        <v>0.28085417166277898</v>
      </c>
      <c r="O10065" t="s">
        <v>11355</v>
      </c>
      <c r="P10065" t="s">
        <v>11354</v>
      </c>
      <c r="Q10065" t="s">
        <v>11373</v>
      </c>
      <c r="R10065" t="s">
        <v>11360</v>
      </c>
      <c r="S10065">
        <f>IF(SalesData[[#This Row],[Return Status]]="Returned",1,0)</f>
        <v>1</v>
      </c>
      <c r="U10065" s="2">
        <f>EOMONTH(SalesData[[#This Row],[Order Date]],0)</f>
        <v>45322</v>
      </c>
      <c r="V10065" s="9" t="str">
        <f>"Q"&amp;INT((MONTH(SalesData[[#This Row],[Order Date]])+2)/3)&amp;"-"&amp;YEAR(SalesData[[#This Row],[Order Date]])</f>
        <v>Q1-2024</v>
      </c>
    </row>
    <row r="10066" spans="1:22" x14ac:dyDescent="0.35">
      <c r="A10066" t="s">
        <v>10207</v>
      </c>
      <c r="B10066" s="1">
        <v>45306</v>
      </c>
      <c r="C10066" t="s">
        <v>124</v>
      </c>
      <c r="D10066" t="s">
        <v>80</v>
      </c>
      <c r="E10066">
        <v>9572193063</v>
      </c>
      <c r="F10066" t="s">
        <v>53</v>
      </c>
      <c r="G10066" t="s">
        <v>54</v>
      </c>
      <c r="H10066" t="s">
        <v>55</v>
      </c>
      <c r="I10066" t="s">
        <v>31</v>
      </c>
      <c r="J10066" t="s">
        <v>42</v>
      </c>
      <c r="K10066">
        <v>1483.54</v>
      </c>
      <c r="L10066">
        <v>186.75</v>
      </c>
      <c r="M10066" t="s">
        <v>43</v>
      </c>
      <c r="N10066">
        <v>0.12588133788101399</v>
      </c>
      <c r="O10066" t="s">
        <v>11351</v>
      </c>
      <c r="P10066" t="s">
        <v>11352</v>
      </c>
      <c r="R10066" t="s">
        <v>11353</v>
      </c>
      <c r="S10066">
        <f>IF(SalesData[[#This Row],[Return Status]]="Returned",1,0)</f>
        <v>0</v>
      </c>
      <c r="U10066" s="2">
        <f>EOMONTH(SalesData[[#This Row],[Order Date]],0)</f>
        <v>45322</v>
      </c>
      <c r="V10066" s="9" t="str">
        <f>"Q"&amp;INT((MONTH(SalesData[[#This Row],[Order Date]])+2)/3)&amp;"-"&amp;YEAR(SalesData[[#This Row],[Order Date]])</f>
        <v>Q1-2024</v>
      </c>
    </row>
    <row r="10067" spans="1:22" x14ac:dyDescent="0.35">
      <c r="A10067" t="s">
        <v>10208</v>
      </c>
      <c r="B10067" s="1">
        <v>45294</v>
      </c>
      <c r="C10067" t="s">
        <v>77</v>
      </c>
      <c r="D10067" t="s">
        <v>46</v>
      </c>
      <c r="E10067">
        <v>2116379405</v>
      </c>
      <c r="F10067" t="s">
        <v>33</v>
      </c>
      <c r="G10067" t="s">
        <v>101</v>
      </c>
      <c r="H10067" t="s">
        <v>35</v>
      </c>
      <c r="I10067" t="s">
        <v>36</v>
      </c>
      <c r="J10067" t="s">
        <v>18</v>
      </c>
      <c r="K10067">
        <v>3881.88</v>
      </c>
      <c r="L10067">
        <v>1151.6500000000001</v>
      </c>
      <c r="M10067" t="s">
        <v>19</v>
      </c>
      <c r="N10067">
        <v>0.29667326140942002</v>
      </c>
      <c r="O10067" t="s">
        <v>11351</v>
      </c>
      <c r="P10067" t="s">
        <v>11354</v>
      </c>
      <c r="R10067" t="s">
        <v>11353</v>
      </c>
      <c r="S10067">
        <f>IF(SalesData[[#This Row],[Return Status]]="Returned",1,0)</f>
        <v>0</v>
      </c>
      <c r="T10067">
        <v>1385.87</v>
      </c>
      <c r="U10067" s="2">
        <f>EOMONTH(SalesData[[#This Row],[Order Date]],0)</f>
        <v>45322</v>
      </c>
      <c r="V10067" s="9" t="str">
        <f>"Q"&amp;INT((MONTH(SalesData[[#This Row],[Order Date]])+2)/3)&amp;"-"&amp;YEAR(SalesData[[#This Row],[Order Date]])</f>
        <v>Q1-2024</v>
      </c>
    </row>
    <row r="10068" spans="1:22" x14ac:dyDescent="0.35">
      <c r="A10068" t="s">
        <v>10209</v>
      </c>
      <c r="B10068" s="1">
        <v>45296</v>
      </c>
      <c r="C10068" t="s">
        <v>162</v>
      </c>
      <c r="D10068" t="s">
        <v>72</v>
      </c>
      <c r="E10068">
        <v>1716840488</v>
      </c>
      <c r="F10068" t="s">
        <v>114</v>
      </c>
      <c r="G10068" t="s">
        <v>59</v>
      </c>
      <c r="H10068" t="s">
        <v>60</v>
      </c>
      <c r="I10068" t="s">
        <v>31</v>
      </c>
      <c r="J10068" t="s">
        <v>18</v>
      </c>
      <c r="K10068">
        <v>2800.46</v>
      </c>
      <c r="L10068">
        <v>603.63</v>
      </c>
      <c r="M10068" t="s">
        <v>19</v>
      </c>
      <c r="N10068">
        <v>0.21554673160837901</v>
      </c>
      <c r="O10068" t="s">
        <v>11351</v>
      </c>
      <c r="P10068" t="s">
        <v>11354</v>
      </c>
      <c r="R10068" t="s">
        <v>11353</v>
      </c>
      <c r="S10068">
        <f>IF(SalesData[[#This Row],[Return Status]]="Returned",1,0)</f>
        <v>0</v>
      </c>
      <c r="T10068">
        <v>2183.56</v>
      </c>
      <c r="U10068" s="2">
        <f>EOMONTH(SalesData[[#This Row],[Order Date]],0)</f>
        <v>45322</v>
      </c>
      <c r="V10068" s="9" t="str">
        <f>"Q"&amp;INT((MONTH(SalesData[[#This Row],[Order Date]])+2)/3)&amp;"-"&amp;YEAR(SalesData[[#This Row],[Order Date]])</f>
        <v>Q1-2024</v>
      </c>
    </row>
    <row r="10069" spans="1:22" x14ac:dyDescent="0.35">
      <c r="A10069" t="s">
        <v>10210</v>
      </c>
      <c r="B10069" s="1">
        <v>45317</v>
      </c>
      <c r="C10069" t="s">
        <v>52</v>
      </c>
      <c r="D10069" t="s">
        <v>39</v>
      </c>
      <c r="E10069">
        <v>3370909273</v>
      </c>
      <c r="F10069" t="s">
        <v>206</v>
      </c>
      <c r="G10069" t="s">
        <v>89</v>
      </c>
      <c r="H10069" t="s">
        <v>90</v>
      </c>
      <c r="I10069" t="s">
        <v>31</v>
      </c>
      <c r="J10069" t="s">
        <v>43</v>
      </c>
      <c r="K10069">
        <v>282.17</v>
      </c>
      <c r="L10069">
        <v>67.28</v>
      </c>
      <c r="M10069" t="s">
        <v>43</v>
      </c>
      <c r="N10069">
        <v>0.23843782117163401</v>
      </c>
      <c r="O10069" t="s">
        <v>11361</v>
      </c>
      <c r="P10069" t="s">
        <v>11354</v>
      </c>
      <c r="R10069" t="s">
        <v>11353</v>
      </c>
      <c r="S10069">
        <f>IF(SalesData[[#This Row],[Return Status]]="Returned",1,0)</f>
        <v>0</v>
      </c>
      <c r="T10069">
        <v>207.68</v>
      </c>
      <c r="U10069" s="2">
        <f>EOMONTH(SalesData[[#This Row],[Order Date]],0)</f>
        <v>45322</v>
      </c>
      <c r="V10069" s="9" t="str">
        <f>"Q"&amp;INT((MONTH(SalesData[[#This Row],[Order Date]])+2)/3)&amp;"-"&amp;YEAR(SalesData[[#This Row],[Order Date]])</f>
        <v>Q1-2024</v>
      </c>
    </row>
    <row r="10070" spans="1:22" x14ac:dyDescent="0.35">
      <c r="A10070" t="s">
        <v>10211</v>
      </c>
      <c r="B10070" s="1">
        <v>45296</v>
      </c>
      <c r="C10070" t="s">
        <v>111</v>
      </c>
      <c r="D10070" t="s">
        <v>39</v>
      </c>
      <c r="E10070">
        <v>9985834969</v>
      </c>
      <c r="F10070" t="s">
        <v>168</v>
      </c>
      <c r="G10070" t="s">
        <v>505</v>
      </c>
      <c r="H10070" t="s">
        <v>55</v>
      </c>
      <c r="I10070" t="s">
        <v>31</v>
      </c>
      <c r="J10070" t="s">
        <v>19</v>
      </c>
      <c r="K10070">
        <v>340.54</v>
      </c>
      <c r="L10070">
        <v>66.319999999999993</v>
      </c>
      <c r="M10070" t="s">
        <v>19</v>
      </c>
      <c r="N10070">
        <v>0.19474951547542099</v>
      </c>
      <c r="O10070" t="s">
        <v>11361</v>
      </c>
      <c r="P10070" t="s">
        <v>11352</v>
      </c>
      <c r="Q10070" t="s">
        <v>11364</v>
      </c>
      <c r="R10070" t="s">
        <v>11360</v>
      </c>
      <c r="S10070">
        <f>IF(SalesData[[#This Row],[Return Status]]="Returned",1,0)</f>
        <v>1</v>
      </c>
      <c r="T10070">
        <v>130.44</v>
      </c>
      <c r="U10070" s="2">
        <f>EOMONTH(SalesData[[#This Row],[Order Date]],0)</f>
        <v>45322</v>
      </c>
      <c r="V10070" s="9" t="str">
        <f>"Q"&amp;INT((MONTH(SalesData[[#This Row],[Order Date]])+2)/3)&amp;"-"&amp;YEAR(SalesData[[#This Row],[Order Date]])</f>
        <v>Q1-2024</v>
      </c>
    </row>
    <row r="10071" spans="1:22" x14ac:dyDescent="0.35">
      <c r="A10071" t="s">
        <v>10212</v>
      </c>
      <c r="B10071" s="1">
        <v>45311</v>
      </c>
      <c r="C10071" t="s">
        <v>87</v>
      </c>
      <c r="D10071" t="s">
        <v>46</v>
      </c>
      <c r="E10071">
        <v>7324106822</v>
      </c>
      <c r="F10071" t="s">
        <v>88</v>
      </c>
      <c r="G10071" t="s">
        <v>89</v>
      </c>
      <c r="H10071" t="s">
        <v>90</v>
      </c>
      <c r="I10071" t="s">
        <v>31</v>
      </c>
      <c r="J10071" t="s">
        <v>62</v>
      </c>
      <c r="K10071">
        <v>1547.37</v>
      </c>
      <c r="L10071">
        <v>285.35000000000002</v>
      </c>
      <c r="M10071" t="s">
        <v>62</v>
      </c>
      <c r="N10071">
        <v>0.18440967577244</v>
      </c>
      <c r="O10071" t="s">
        <v>11351</v>
      </c>
      <c r="P10071" t="s">
        <v>11352</v>
      </c>
      <c r="R10071" t="s">
        <v>11353</v>
      </c>
      <c r="S10071">
        <f>IF(SalesData[[#This Row],[Return Status]]="Returned",1,0)</f>
        <v>0</v>
      </c>
      <c r="T10071">
        <v>207.68</v>
      </c>
      <c r="U10071" s="2">
        <f>EOMONTH(SalesData[[#This Row],[Order Date]],0)</f>
        <v>45322</v>
      </c>
      <c r="V10071" s="9" t="str">
        <f>"Q"&amp;INT((MONTH(SalesData[[#This Row],[Order Date]])+2)/3)&amp;"-"&amp;YEAR(SalesData[[#This Row],[Order Date]])</f>
        <v>Q1-2024</v>
      </c>
    </row>
    <row r="10072" spans="1:22" x14ac:dyDescent="0.35">
      <c r="A10072" t="s">
        <v>10213</v>
      </c>
      <c r="B10072" s="1">
        <v>45307</v>
      </c>
      <c r="C10072" t="s">
        <v>144</v>
      </c>
      <c r="D10072" t="s">
        <v>46</v>
      </c>
      <c r="E10072">
        <v>9340566141</v>
      </c>
      <c r="F10072" t="s">
        <v>107</v>
      </c>
      <c r="G10072" t="s">
        <v>15</v>
      </c>
      <c r="H10072" t="s">
        <v>16</v>
      </c>
      <c r="I10072" t="s">
        <v>17</v>
      </c>
      <c r="J10072" t="s">
        <v>62</v>
      </c>
      <c r="K10072">
        <v>4963.88</v>
      </c>
      <c r="L10072">
        <v>834.36</v>
      </c>
      <c r="M10072" t="s">
        <v>62</v>
      </c>
      <c r="N10072">
        <v>0.16808625510689201</v>
      </c>
      <c r="O10072" t="s">
        <v>11351</v>
      </c>
      <c r="P10072" t="s">
        <v>11352</v>
      </c>
      <c r="R10072" t="s">
        <v>11353</v>
      </c>
      <c r="S10072">
        <f>IF(SalesData[[#This Row],[Return Status]]="Returned",1,0)</f>
        <v>0</v>
      </c>
      <c r="T10072">
        <v>2085.91</v>
      </c>
      <c r="U10072" s="2">
        <f>EOMONTH(SalesData[[#This Row],[Order Date]],0)</f>
        <v>45322</v>
      </c>
      <c r="V10072" s="9" t="str">
        <f>"Q"&amp;INT((MONTH(SalesData[[#This Row],[Order Date]])+2)/3)&amp;"-"&amp;YEAR(SalesData[[#This Row],[Order Date]])</f>
        <v>Q1-2024</v>
      </c>
    </row>
    <row r="10073" spans="1:22" x14ac:dyDescent="0.35">
      <c r="A10073" t="s">
        <v>10214</v>
      </c>
      <c r="B10073" s="1">
        <v>45296</v>
      </c>
      <c r="C10073" t="s">
        <v>45</v>
      </c>
      <c r="D10073" t="s">
        <v>99</v>
      </c>
      <c r="E10073">
        <v>2147063999</v>
      </c>
      <c r="F10073" t="s">
        <v>133</v>
      </c>
      <c r="G10073" t="s">
        <v>89</v>
      </c>
      <c r="H10073" t="s">
        <v>90</v>
      </c>
      <c r="I10073" t="s">
        <v>31</v>
      </c>
      <c r="J10073" t="s">
        <v>19</v>
      </c>
      <c r="K10073">
        <v>415.96</v>
      </c>
      <c r="L10073">
        <v>20.41</v>
      </c>
      <c r="M10073" t="s">
        <v>19</v>
      </c>
      <c r="N10073">
        <v>4.9067218001730903E-2</v>
      </c>
      <c r="O10073" t="s">
        <v>11361</v>
      </c>
      <c r="P10073" t="s">
        <v>11356</v>
      </c>
      <c r="Q10073" t="s">
        <v>11364</v>
      </c>
      <c r="R10073" t="s">
        <v>11360</v>
      </c>
      <c r="S10073">
        <f>IF(SalesData[[#This Row],[Return Status]]="Returned",1,0)</f>
        <v>1</v>
      </c>
      <c r="T10073">
        <v>207.68</v>
      </c>
      <c r="U10073" s="2">
        <f>EOMONTH(SalesData[[#This Row],[Order Date]],0)</f>
        <v>45322</v>
      </c>
      <c r="V10073" s="9" t="str">
        <f>"Q"&amp;INT((MONTH(SalesData[[#This Row],[Order Date]])+2)/3)&amp;"-"&amp;YEAR(SalesData[[#This Row],[Order Date]])</f>
        <v>Q1-2024</v>
      </c>
    </row>
    <row r="10074" spans="1:22" x14ac:dyDescent="0.35">
      <c r="A10074" t="s">
        <v>10215</v>
      </c>
      <c r="B10074" s="1">
        <v>45317</v>
      </c>
      <c r="C10074" t="s">
        <v>188</v>
      </c>
      <c r="D10074" t="s">
        <v>145</v>
      </c>
      <c r="E10074">
        <v>3469360645</v>
      </c>
      <c r="F10074" t="s">
        <v>312</v>
      </c>
      <c r="G10074" t="s">
        <v>141</v>
      </c>
      <c r="H10074" t="s">
        <v>121</v>
      </c>
      <c r="I10074" t="s">
        <v>17</v>
      </c>
      <c r="J10074" t="s">
        <v>65</v>
      </c>
      <c r="K10074">
        <v>1299.2</v>
      </c>
      <c r="L10074">
        <v>133.13999999999999</v>
      </c>
      <c r="M10074" t="s">
        <v>65</v>
      </c>
      <c r="N10074">
        <v>0.102478448275862</v>
      </c>
      <c r="O10074" t="s">
        <v>11351</v>
      </c>
      <c r="P10074" t="s">
        <v>11352</v>
      </c>
      <c r="R10074" t="s">
        <v>11353</v>
      </c>
      <c r="S10074">
        <f>IF(SalesData[[#This Row],[Return Status]]="Returned",1,0)</f>
        <v>0</v>
      </c>
      <c r="T10074">
        <v>2793.38</v>
      </c>
      <c r="U10074" s="2">
        <f>EOMONTH(SalesData[[#This Row],[Order Date]],0)</f>
        <v>45322</v>
      </c>
      <c r="V10074" s="9" t="str">
        <f>"Q"&amp;INT((MONTH(SalesData[[#This Row],[Order Date]])+2)/3)&amp;"-"&amp;YEAR(SalesData[[#This Row],[Order Date]])</f>
        <v>Q1-2024</v>
      </c>
    </row>
    <row r="10075" spans="1:22" x14ac:dyDescent="0.35">
      <c r="A10075" t="s">
        <v>10216</v>
      </c>
      <c r="B10075" s="1">
        <v>45313</v>
      </c>
      <c r="C10075" t="s">
        <v>87</v>
      </c>
      <c r="D10075" t="s">
        <v>145</v>
      </c>
      <c r="E10075">
        <v>5005383102</v>
      </c>
      <c r="F10075" t="s">
        <v>185</v>
      </c>
      <c r="G10075" t="s">
        <v>164</v>
      </c>
      <c r="H10075" t="s">
        <v>165</v>
      </c>
      <c r="I10075" t="s">
        <v>36</v>
      </c>
      <c r="J10075" t="s">
        <v>65</v>
      </c>
      <c r="K10075">
        <v>1478.65</v>
      </c>
      <c r="L10075">
        <v>140.68</v>
      </c>
      <c r="M10075" t="s">
        <v>65</v>
      </c>
      <c r="N10075">
        <v>9.5140837926487004E-2</v>
      </c>
      <c r="O10075" t="s">
        <v>11351</v>
      </c>
      <c r="P10075" t="s">
        <v>11356</v>
      </c>
      <c r="R10075" t="s">
        <v>11353</v>
      </c>
      <c r="S10075">
        <f>IF(SalesData[[#This Row],[Return Status]]="Returned",1,0)</f>
        <v>0</v>
      </c>
      <c r="U10075" s="2">
        <f>EOMONTH(SalesData[[#This Row],[Order Date]],0)</f>
        <v>45322</v>
      </c>
      <c r="V10075" s="9" t="str">
        <f>"Q"&amp;INT((MONTH(SalesData[[#This Row],[Order Date]])+2)/3)&amp;"-"&amp;YEAR(SalesData[[#This Row],[Order Date]])</f>
        <v>Q1-2024</v>
      </c>
    </row>
    <row r="10076" spans="1:22" x14ac:dyDescent="0.35">
      <c r="A10076" t="s">
        <v>10217</v>
      </c>
      <c r="B10076" s="1">
        <v>45320</v>
      </c>
      <c r="C10076" t="s">
        <v>92</v>
      </c>
      <c r="D10076" t="s">
        <v>39</v>
      </c>
      <c r="E10076">
        <v>4769099514</v>
      </c>
      <c r="F10076" t="s">
        <v>68</v>
      </c>
      <c r="G10076" t="s">
        <v>69</v>
      </c>
      <c r="H10076" t="s">
        <v>41</v>
      </c>
      <c r="I10076" t="s">
        <v>31</v>
      </c>
      <c r="J10076" t="s">
        <v>65</v>
      </c>
      <c r="K10076">
        <v>1855.58</v>
      </c>
      <c r="L10076">
        <v>304.29000000000002</v>
      </c>
      <c r="M10076" t="s">
        <v>65</v>
      </c>
      <c r="N10076">
        <v>0.16398646245378801</v>
      </c>
      <c r="O10076" t="s">
        <v>11351</v>
      </c>
      <c r="P10076" t="s">
        <v>11352</v>
      </c>
      <c r="R10076" t="s">
        <v>11353</v>
      </c>
      <c r="S10076">
        <f>IF(SalesData[[#This Row],[Return Status]]="Returned",1,0)</f>
        <v>0</v>
      </c>
      <c r="T10076">
        <v>2081.52</v>
      </c>
      <c r="U10076" s="2">
        <f>EOMONTH(SalesData[[#This Row],[Order Date]],0)</f>
        <v>45322</v>
      </c>
      <c r="V10076" s="9" t="str">
        <f>"Q"&amp;INT((MONTH(SalesData[[#This Row],[Order Date]])+2)/3)&amp;"-"&amp;YEAR(SalesData[[#This Row],[Order Date]])</f>
        <v>Q1-2024</v>
      </c>
    </row>
    <row r="10077" spans="1:22" x14ac:dyDescent="0.35">
      <c r="A10077" t="s">
        <v>10218</v>
      </c>
      <c r="B10077" s="1">
        <v>45302</v>
      </c>
      <c r="C10077" t="s">
        <v>188</v>
      </c>
      <c r="D10077" t="s">
        <v>99</v>
      </c>
      <c r="E10077">
        <v>3467110568</v>
      </c>
      <c r="F10077" t="s">
        <v>28</v>
      </c>
      <c r="G10077" t="s">
        <v>29</v>
      </c>
      <c r="H10077" t="s">
        <v>30</v>
      </c>
      <c r="I10077" t="s">
        <v>31</v>
      </c>
      <c r="J10077" t="s">
        <v>19</v>
      </c>
      <c r="K10077">
        <v>2955.14</v>
      </c>
      <c r="L10077">
        <v>191.82</v>
      </c>
      <c r="M10077" t="s">
        <v>19</v>
      </c>
      <c r="N10077">
        <v>6.4910630291627497E-2</v>
      </c>
      <c r="O10077" t="s">
        <v>11351</v>
      </c>
      <c r="P10077" t="s">
        <v>11356</v>
      </c>
      <c r="R10077" t="s">
        <v>11353</v>
      </c>
      <c r="S10077">
        <f>IF(SalesData[[#This Row],[Return Status]]="Returned",1,0)</f>
        <v>0</v>
      </c>
      <c r="T10077">
        <v>2788.38</v>
      </c>
      <c r="U10077" s="2">
        <f>EOMONTH(SalesData[[#This Row],[Order Date]],0)</f>
        <v>45322</v>
      </c>
      <c r="V10077" s="9" t="str">
        <f>"Q"&amp;INT((MONTH(SalesData[[#This Row],[Order Date]])+2)/3)&amp;"-"&amp;YEAR(SalesData[[#This Row],[Order Date]])</f>
        <v>Q1-2024</v>
      </c>
    </row>
    <row r="10078" spans="1:22" x14ac:dyDescent="0.35">
      <c r="A10078" t="s">
        <v>10219</v>
      </c>
      <c r="B10078" s="1">
        <v>45317</v>
      </c>
      <c r="C10078" t="s">
        <v>194</v>
      </c>
      <c r="D10078" t="s">
        <v>99</v>
      </c>
      <c r="E10078">
        <v>9207925970</v>
      </c>
      <c r="F10078" t="s">
        <v>410</v>
      </c>
      <c r="G10078" t="s">
        <v>29</v>
      </c>
      <c r="H10078" t="s">
        <v>30</v>
      </c>
      <c r="I10078" t="s">
        <v>31</v>
      </c>
      <c r="J10078" t="s">
        <v>43</v>
      </c>
      <c r="K10078">
        <v>3044.36</v>
      </c>
      <c r="L10078">
        <v>514.71</v>
      </c>
      <c r="M10078" t="s">
        <v>43</v>
      </c>
      <c r="N10078">
        <v>0.16907001800049901</v>
      </c>
      <c r="O10078" t="s">
        <v>11351</v>
      </c>
      <c r="P10078" t="s">
        <v>11352</v>
      </c>
      <c r="R10078" t="s">
        <v>11353</v>
      </c>
      <c r="S10078">
        <f>IF(SalesData[[#This Row],[Return Status]]="Returned",1,0)</f>
        <v>0</v>
      </c>
      <c r="T10078">
        <v>2788.38</v>
      </c>
      <c r="U10078" s="2">
        <f>EOMONTH(SalesData[[#This Row],[Order Date]],0)</f>
        <v>45322</v>
      </c>
      <c r="V10078" s="9" t="str">
        <f>"Q"&amp;INT((MONTH(SalesData[[#This Row],[Order Date]])+2)/3)&amp;"-"&amp;YEAR(SalesData[[#This Row],[Order Date]])</f>
        <v>Q1-2024</v>
      </c>
    </row>
    <row r="10079" spans="1:22" x14ac:dyDescent="0.35">
      <c r="A10079" t="s">
        <v>10220</v>
      </c>
      <c r="B10079" s="1">
        <v>45316</v>
      </c>
      <c r="C10079" t="s">
        <v>132</v>
      </c>
      <c r="D10079" t="s">
        <v>39</v>
      </c>
      <c r="E10079">
        <v>5169163259</v>
      </c>
      <c r="F10079" t="s">
        <v>73</v>
      </c>
      <c r="G10079" t="s">
        <v>74</v>
      </c>
      <c r="H10079" t="s">
        <v>11357</v>
      </c>
      <c r="I10079" t="s">
        <v>36</v>
      </c>
      <c r="J10079" t="s">
        <v>42</v>
      </c>
      <c r="K10079">
        <v>2167.48</v>
      </c>
      <c r="L10079">
        <v>364.83</v>
      </c>
      <c r="M10079" t="s">
        <v>43</v>
      </c>
      <c r="N10079">
        <v>0.16831989222507199</v>
      </c>
      <c r="O10079" t="s">
        <v>11351</v>
      </c>
      <c r="P10079" t="s">
        <v>11352</v>
      </c>
      <c r="R10079" t="s">
        <v>11353</v>
      </c>
      <c r="S10079">
        <f>IF(SalesData[[#This Row],[Return Status]]="Returned",1,0)</f>
        <v>0</v>
      </c>
      <c r="T10079">
        <v>2420.2800000000002</v>
      </c>
      <c r="U10079" s="2">
        <f>EOMONTH(SalesData[[#This Row],[Order Date]],0)</f>
        <v>45322</v>
      </c>
      <c r="V10079" s="9" t="str">
        <f>"Q"&amp;INT((MONTH(SalesData[[#This Row],[Order Date]])+2)/3)&amp;"-"&amp;YEAR(SalesData[[#This Row],[Order Date]])</f>
        <v>Q1-2024</v>
      </c>
    </row>
    <row r="10080" spans="1:22" x14ac:dyDescent="0.35">
      <c r="A10080" t="s">
        <v>10221</v>
      </c>
      <c r="B10080" s="1">
        <v>45296</v>
      </c>
      <c r="C10080" t="s">
        <v>325</v>
      </c>
      <c r="D10080" t="s">
        <v>72</v>
      </c>
      <c r="E10080">
        <v>7312691238</v>
      </c>
      <c r="F10080" t="s">
        <v>159</v>
      </c>
      <c r="G10080" t="s">
        <v>84</v>
      </c>
      <c r="H10080" t="s">
        <v>85</v>
      </c>
      <c r="I10080" t="s">
        <v>31</v>
      </c>
      <c r="J10080" t="s">
        <v>18</v>
      </c>
      <c r="K10080">
        <v>4866.5</v>
      </c>
      <c r="L10080">
        <v>951.49</v>
      </c>
      <c r="M10080" t="s">
        <v>19</v>
      </c>
      <c r="N10080">
        <v>0.19551833966916701</v>
      </c>
      <c r="O10080" t="s">
        <v>11351</v>
      </c>
      <c r="P10080" t="s">
        <v>11352</v>
      </c>
      <c r="R10080" t="s">
        <v>11353</v>
      </c>
      <c r="S10080">
        <f>IF(SalesData[[#This Row],[Return Status]]="Returned",1,0)</f>
        <v>0</v>
      </c>
      <c r="T10080">
        <v>847.14</v>
      </c>
      <c r="U10080" s="2">
        <f>EOMONTH(SalesData[[#This Row],[Order Date]],0)</f>
        <v>45322</v>
      </c>
      <c r="V10080" s="9" t="str">
        <f>"Q"&amp;INT((MONTH(SalesData[[#This Row],[Order Date]])+2)/3)&amp;"-"&amp;YEAR(SalesData[[#This Row],[Order Date]])</f>
        <v>Q1-2024</v>
      </c>
    </row>
    <row r="10081" spans="1:22" x14ac:dyDescent="0.35">
      <c r="A10081" t="s">
        <v>10222</v>
      </c>
      <c r="B10081" s="1">
        <v>45310</v>
      </c>
      <c r="C10081" t="s">
        <v>106</v>
      </c>
      <c r="D10081" t="s">
        <v>27</v>
      </c>
      <c r="E10081">
        <v>7906629397</v>
      </c>
      <c r="F10081" t="s">
        <v>120</v>
      </c>
      <c r="G10081" t="s">
        <v>236</v>
      </c>
      <c r="H10081" t="s">
        <v>121</v>
      </c>
      <c r="I10081" t="s">
        <v>17</v>
      </c>
      <c r="J10081" t="s">
        <v>18</v>
      </c>
      <c r="K10081">
        <v>358.89</v>
      </c>
      <c r="L10081">
        <v>33.04</v>
      </c>
      <c r="M10081" t="s">
        <v>19</v>
      </c>
      <c r="N10081">
        <v>9.2061634484103802E-2</v>
      </c>
      <c r="O10081" t="s">
        <v>11361</v>
      </c>
      <c r="P10081" t="s">
        <v>11356</v>
      </c>
      <c r="R10081" t="s">
        <v>11353</v>
      </c>
      <c r="S10081">
        <f>IF(SalesData[[#This Row],[Return Status]]="Returned",1,0)</f>
        <v>0</v>
      </c>
      <c r="U10081" s="2">
        <f>EOMONTH(SalesData[[#This Row],[Order Date]],0)</f>
        <v>45322</v>
      </c>
      <c r="V10081" s="9" t="str">
        <f>"Q"&amp;INT((MONTH(SalesData[[#This Row],[Order Date]])+2)/3)&amp;"-"&amp;YEAR(SalesData[[#This Row],[Order Date]])</f>
        <v>Q1-2024</v>
      </c>
    </row>
    <row r="10082" spans="1:22" x14ac:dyDescent="0.35">
      <c r="A10082" t="s">
        <v>10223</v>
      </c>
      <c r="B10082" s="1">
        <v>45298</v>
      </c>
      <c r="C10082" t="s">
        <v>132</v>
      </c>
      <c r="D10082" t="s">
        <v>145</v>
      </c>
      <c r="E10082">
        <v>5503214381</v>
      </c>
      <c r="F10082" t="s">
        <v>181</v>
      </c>
      <c r="G10082" t="s">
        <v>505</v>
      </c>
      <c r="H10082" t="s">
        <v>55</v>
      </c>
      <c r="I10082" t="s">
        <v>31</v>
      </c>
      <c r="J10082" t="s">
        <v>62</v>
      </c>
      <c r="K10082">
        <v>4228.82</v>
      </c>
      <c r="L10082">
        <v>213.06</v>
      </c>
      <c r="M10082" t="s">
        <v>62</v>
      </c>
      <c r="N10082">
        <v>5.0382849116302003E-2</v>
      </c>
      <c r="O10082" t="s">
        <v>11351</v>
      </c>
      <c r="P10082" t="s">
        <v>11356</v>
      </c>
      <c r="Q10082" t="s">
        <v>11365</v>
      </c>
      <c r="R10082" t="s">
        <v>11360</v>
      </c>
      <c r="S10082">
        <f>IF(SalesData[[#This Row],[Return Status]]="Returned",1,0)</f>
        <v>1</v>
      </c>
      <c r="T10082">
        <v>130.44</v>
      </c>
      <c r="U10082" s="2">
        <f>EOMONTH(SalesData[[#This Row],[Order Date]],0)</f>
        <v>45322</v>
      </c>
      <c r="V10082" s="9" t="str">
        <f>"Q"&amp;INT((MONTH(SalesData[[#This Row],[Order Date]])+2)/3)&amp;"-"&amp;YEAR(SalesData[[#This Row],[Order Date]])</f>
        <v>Q1-2024</v>
      </c>
    </row>
    <row r="10083" spans="1:22" x14ac:dyDescent="0.35">
      <c r="A10083" t="s">
        <v>10224</v>
      </c>
      <c r="B10083" s="1">
        <v>45317</v>
      </c>
      <c r="C10083" t="s">
        <v>92</v>
      </c>
      <c r="D10083" t="s">
        <v>80</v>
      </c>
      <c r="E10083">
        <v>4575354741</v>
      </c>
      <c r="F10083" t="s">
        <v>185</v>
      </c>
      <c r="G10083" t="s">
        <v>164</v>
      </c>
      <c r="H10083" t="s">
        <v>165</v>
      </c>
      <c r="I10083" t="s">
        <v>36</v>
      </c>
      <c r="J10083" t="s">
        <v>62</v>
      </c>
      <c r="K10083">
        <v>2381.64</v>
      </c>
      <c r="L10083">
        <v>593.82000000000005</v>
      </c>
      <c r="M10083" t="s">
        <v>62</v>
      </c>
      <c r="N10083">
        <v>0.249332392804958</v>
      </c>
      <c r="O10083" t="s">
        <v>11351</v>
      </c>
      <c r="P10083" t="s">
        <v>11354</v>
      </c>
      <c r="R10083" t="s">
        <v>11353</v>
      </c>
      <c r="S10083">
        <f>IF(SalesData[[#This Row],[Return Status]]="Returned",1,0)</f>
        <v>0</v>
      </c>
      <c r="U10083" s="2">
        <f>EOMONTH(SalesData[[#This Row],[Order Date]],0)</f>
        <v>45322</v>
      </c>
      <c r="V10083" s="9" t="str">
        <f>"Q"&amp;INT((MONTH(SalesData[[#This Row],[Order Date]])+2)/3)&amp;"-"&amp;YEAR(SalesData[[#This Row],[Order Date]])</f>
        <v>Q1-2024</v>
      </c>
    </row>
    <row r="10084" spans="1:22" x14ac:dyDescent="0.35">
      <c r="A10084" t="s">
        <v>10225</v>
      </c>
      <c r="B10084" s="1">
        <v>45315</v>
      </c>
      <c r="C10084" t="s">
        <v>52</v>
      </c>
      <c r="D10084" t="s">
        <v>80</v>
      </c>
      <c r="E10084">
        <v>8116629185</v>
      </c>
      <c r="F10084" t="s">
        <v>28</v>
      </c>
      <c r="G10084" t="s">
        <v>29</v>
      </c>
      <c r="H10084" t="s">
        <v>30</v>
      </c>
      <c r="I10084" t="s">
        <v>31</v>
      </c>
      <c r="J10084" t="s">
        <v>65</v>
      </c>
      <c r="K10084">
        <v>2869.53</v>
      </c>
      <c r="L10084">
        <v>444.69</v>
      </c>
      <c r="M10084" t="s">
        <v>65</v>
      </c>
      <c r="N10084">
        <v>0.154969629172722</v>
      </c>
      <c r="O10084" t="s">
        <v>11351</v>
      </c>
      <c r="P10084" t="s">
        <v>11352</v>
      </c>
      <c r="Q10084" t="s">
        <v>11364</v>
      </c>
      <c r="R10084" t="s">
        <v>11360</v>
      </c>
      <c r="S10084">
        <f>IF(SalesData[[#This Row],[Return Status]]="Returned",1,0)</f>
        <v>1</v>
      </c>
      <c r="T10084">
        <v>2788.38</v>
      </c>
      <c r="U10084" s="2">
        <f>EOMONTH(SalesData[[#This Row],[Order Date]],0)</f>
        <v>45322</v>
      </c>
      <c r="V10084" s="9" t="str">
        <f>"Q"&amp;INT((MONTH(SalesData[[#This Row],[Order Date]])+2)/3)&amp;"-"&amp;YEAR(SalesData[[#This Row],[Order Date]])</f>
        <v>Q1-2024</v>
      </c>
    </row>
    <row r="10085" spans="1:22" x14ac:dyDescent="0.35">
      <c r="A10085" t="s">
        <v>10226</v>
      </c>
      <c r="B10085" s="1">
        <v>45303</v>
      </c>
      <c r="C10085" t="s">
        <v>205</v>
      </c>
      <c r="D10085" t="s">
        <v>46</v>
      </c>
      <c r="E10085">
        <v>7641025579</v>
      </c>
      <c r="F10085" t="s">
        <v>83</v>
      </c>
      <c r="G10085" t="s">
        <v>84</v>
      </c>
      <c r="H10085" t="s">
        <v>85</v>
      </c>
      <c r="I10085" t="s">
        <v>31</v>
      </c>
      <c r="J10085" t="s">
        <v>19</v>
      </c>
      <c r="K10085">
        <v>3147.94</v>
      </c>
      <c r="L10085">
        <v>121.75</v>
      </c>
      <c r="M10085" t="s">
        <v>19</v>
      </c>
      <c r="N10085">
        <v>3.8676086583607099E-2</v>
      </c>
      <c r="O10085" t="s">
        <v>11351</v>
      </c>
      <c r="P10085" t="s">
        <v>11356</v>
      </c>
      <c r="R10085" t="s">
        <v>11353</v>
      </c>
      <c r="S10085">
        <f>IF(SalesData[[#This Row],[Return Status]]="Returned",1,0)</f>
        <v>0</v>
      </c>
      <c r="T10085">
        <v>847.14</v>
      </c>
      <c r="U10085" s="2">
        <f>EOMONTH(SalesData[[#This Row],[Order Date]],0)</f>
        <v>45322</v>
      </c>
      <c r="V10085" s="9" t="str">
        <f>"Q"&amp;INT((MONTH(SalesData[[#This Row],[Order Date]])+2)/3)&amp;"-"&amp;YEAR(SalesData[[#This Row],[Order Date]])</f>
        <v>Q1-2024</v>
      </c>
    </row>
    <row r="10086" spans="1:22" x14ac:dyDescent="0.35">
      <c r="A10086" t="s">
        <v>10227</v>
      </c>
      <c r="B10086" s="1">
        <v>45300</v>
      </c>
      <c r="C10086" t="s">
        <v>144</v>
      </c>
      <c r="D10086" t="s">
        <v>80</v>
      </c>
      <c r="E10086">
        <v>3791076682</v>
      </c>
      <c r="F10086" t="s">
        <v>68</v>
      </c>
      <c r="G10086" t="s">
        <v>11358</v>
      </c>
      <c r="H10086" t="s">
        <v>41</v>
      </c>
      <c r="I10086" t="s">
        <v>31</v>
      </c>
      <c r="J10086" t="s">
        <v>61</v>
      </c>
      <c r="K10086">
        <v>2977.58</v>
      </c>
      <c r="L10086">
        <v>461.4</v>
      </c>
      <c r="M10086" t="s">
        <v>62</v>
      </c>
      <c r="N10086">
        <v>0.154958053184129</v>
      </c>
      <c r="O10086" t="s">
        <v>11351</v>
      </c>
      <c r="P10086" t="s">
        <v>11352</v>
      </c>
      <c r="R10086" t="s">
        <v>11353</v>
      </c>
      <c r="S10086">
        <f>IF(SalesData[[#This Row],[Return Status]]="Returned",1,0)</f>
        <v>0</v>
      </c>
      <c r="U10086" s="2">
        <f>EOMONTH(SalesData[[#This Row],[Order Date]],0)</f>
        <v>45322</v>
      </c>
      <c r="V10086" s="9" t="str">
        <f>"Q"&amp;INT((MONTH(SalesData[[#This Row],[Order Date]])+2)/3)&amp;"-"&amp;YEAR(SalesData[[#This Row],[Order Date]])</f>
        <v>Q1-2024</v>
      </c>
    </row>
    <row r="10087" spans="1:22" x14ac:dyDescent="0.35">
      <c r="A10087" t="s">
        <v>10228</v>
      </c>
      <c r="B10087" s="1">
        <v>45319</v>
      </c>
      <c r="C10087" t="s">
        <v>97</v>
      </c>
      <c r="D10087" t="s">
        <v>72</v>
      </c>
      <c r="E10087">
        <v>1235328037</v>
      </c>
      <c r="F10087" t="s">
        <v>133</v>
      </c>
      <c r="G10087" t="s">
        <v>89</v>
      </c>
      <c r="H10087" t="s">
        <v>90</v>
      </c>
      <c r="I10087" t="s">
        <v>31</v>
      </c>
      <c r="J10087" t="s">
        <v>42</v>
      </c>
      <c r="K10087">
        <v>4250.13</v>
      </c>
      <c r="L10087">
        <v>778.87</v>
      </c>
      <c r="M10087" t="s">
        <v>43</v>
      </c>
      <c r="N10087">
        <v>0.18325792387527001</v>
      </c>
      <c r="O10087" t="s">
        <v>11351</v>
      </c>
      <c r="P10087" t="s">
        <v>11352</v>
      </c>
      <c r="R10087" t="s">
        <v>11353</v>
      </c>
      <c r="S10087">
        <f>IF(SalesData[[#This Row],[Return Status]]="Returned",1,0)</f>
        <v>0</v>
      </c>
      <c r="T10087">
        <v>207.68</v>
      </c>
      <c r="U10087" s="2">
        <f>EOMONTH(SalesData[[#This Row],[Order Date]],0)</f>
        <v>45322</v>
      </c>
      <c r="V10087" s="9" t="str">
        <f>"Q"&amp;INT((MONTH(SalesData[[#This Row],[Order Date]])+2)/3)&amp;"-"&amp;YEAR(SalesData[[#This Row],[Order Date]])</f>
        <v>Q1-2024</v>
      </c>
    </row>
    <row r="10088" spans="1:22" x14ac:dyDescent="0.35">
      <c r="A10088" t="s">
        <v>10229</v>
      </c>
      <c r="B10088" s="1">
        <v>45297</v>
      </c>
      <c r="C10088" t="s">
        <v>106</v>
      </c>
      <c r="D10088" t="s">
        <v>13</v>
      </c>
      <c r="E10088">
        <v>5637910502</v>
      </c>
      <c r="F10088" t="s">
        <v>47</v>
      </c>
      <c r="G10088" t="s">
        <v>23</v>
      </c>
      <c r="H10088" t="s">
        <v>24</v>
      </c>
      <c r="I10088" t="s">
        <v>17</v>
      </c>
      <c r="J10088" t="s">
        <v>43</v>
      </c>
      <c r="K10088">
        <v>1310.01</v>
      </c>
      <c r="L10088">
        <v>254.75</v>
      </c>
      <c r="M10088" t="s">
        <v>43</v>
      </c>
      <c r="N10088">
        <v>0.194464164395692</v>
      </c>
      <c r="O10088" t="s">
        <v>11351</v>
      </c>
      <c r="P10088" t="s">
        <v>11352</v>
      </c>
      <c r="R10088" t="s">
        <v>11353</v>
      </c>
      <c r="S10088">
        <f>IF(SalesData[[#This Row],[Return Status]]="Returned",1,0)</f>
        <v>0</v>
      </c>
      <c r="T10088">
        <v>2821.33</v>
      </c>
      <c r="U10088" s="2">
        <f>EOMONTH(SalesData[[#This Row],[Order Date]],0)</f>
        <v>45322</v>
      </c>
      <c r="V10088" s="9" t="str">
        <f>"Q"&amp;INT((MONTH(SalesData[[#This Row],[Order Date]])+2)/3)&amp;"-"&amp;YEAR(SalesData[[#This Row],[Order Date]])</f>
        <v>Q1-2024</v>
      </c>
    </row>
    <row r="10089" spans="1:22" x14ac:dyDescent="0.35">
      <c r="A10089" t="s">
        <v>10230</v>
      </c>
      <c r="B10089" s="1">
        <v>45299</v>
      </c>
      <c r="C10089" t="s">
        <v>176</v>
      </c>
      <c r="D10089" t="s">
        <v>99</v>
      </c>
      <c r="E10089">
        <v>7472917311</v>
      </c>
      <c r="F10089" t="s">
        <v>154</v>
      </c>
      <c r="G10089" t="s">
        <v>29</v>
      </c>
      <c r="H10089" t="s">
        <v>30</v>
      </c>
      <c r="I10089" t="s">
        <v>31</v>
      </c>
      <c r="J10089" t="s">
        <v>18</v>
      </c>
      <c r="K10089">
        <v>1665.95</v>
      </c>
      <c r="L10089">
        <v>450.62</v>
      </c>
      <c r="M10089" t="s">
        <v>19</v>
      </c>
      <c r="N10089">
        <v>0.27048830997328799</v>
      </c>
      <c r="O10089" t="s">
        <v>11351</v>
      </c>
      <c r="P10089" t="s">
        <v>11354</v>
      </c>
      <c r="R10089" t="s">
        <v>11353</v>
      </c>
      <c r="S10089">
        <f>IF(SalesData[[#This Row],[Return Status]]="Returned",1,0)</f>
        <v>0</v>
      </c>
      <c r="T10089">
        <v>2788.38</v>
      </c>
      <c r="U10089" s="2">
        <f>EOMONTH(SalesData[[#This Row],[Order Date]],0)</f>
        <v>45322</v>
      </c>
      <c r="V10089" s="9" t="str">
        <f>"Q"&amp;INT((MONTH(SalesData[[#This Row],[Order Date]])+2)/3)&amp;"-"&amp;YEAR(SalesData[[#This Row],[Order Date]])</f>
        <v>Q1-2024</v>
      </c>
    </row>
    <row r="10090" spans="1:22" x14ac:dyDescent="0.35">
      <c r="A10090" t="s">
        <v>10231</v>
      </c>
      <c r="B10090" s="1">
        <v>45320</v>
      </c>
      <c r="C10090" t="s">
        <v>71</v>
      </c>
      <c r="D10090" t="s">
        <v>46</v>
      </c>
      <c r="E10090">
        <v>9118973400</v>
      </c>
      <c r="F10090" t="s">
        <v>168</v>
      </c>
      <c r="G10090" t="s">
        <v>54</v>
      </c>
      <c r="H10090" t="s">
        <v>55</v>
      </c>
      <c r="I10090" t="s">
        <v>31</v>
      </c>
      <c r="J10090" t="s">
        <v>61</v>
      </c>
      <c r="K10090">
        <v>4507.3900000000003</v>
      </c>
      <c r="L10090">
        <v>1163.9100000000001</v>
      </c>
      <c r="M10090" t="s">
        <v>62</v>
      </c>
      <c r="N10090">
        <v>0.25822260776192002</v>
      </c>
      <c r="O10090" t="s">
        <v>11351</v>
      </c>
      <c r="P10090" t="s">
        <v>11354</v>
      </c>
      <c r="R10090" t="s">
        <v>11353</v>
      </c>
      <c r="S10090">
        <f>IF(SalesData[[#This Row],[Return Status]]="Returned",1,0)</f>
        <v>0</v>
      </c>
      <c r="U10090" s="2">
        <f>EOMONTH(SalesData[[#This Row],[Order Date]],0)</f>
        <v>45322</v>
      </c>
      <c r="V10090" s="9" t="str">
        <f>"Q"&amp;INT((MONTH(SalesData[[#This Row],[Order Date]])+2)/3)&amp;"-"&amp;YEAR(SalesData[[#This Row],[Order Date]])</f>
        <v>Q1-2024</v>
      </c>
    </row>
    <row r="10091" spans="1:22" x14ac:dyDescent="0.35">
      <c r="A10091" t="s">
        <v>10232</v>
      </c>
      <c r="B10091" s="1">
        <v>45309</v>
      </c>
      <c r="C10091" t="s">
        <v>113</v>
      </c>
      <c r="D10091" t="s">
        <v>27</v>
      </c>
      <c r="E10091">
        <v>8864456922</v>
      </c>
      <c r="F10091" t="s">
        <v>140</v>
      </c>
      <c r="G10091" t="s">
        <v>141</v>
      </c>
      <c r="H10091" t="s">
        <v>121</v>
      </c>
      <c r="I10091" t="s">
        <v>17</v>
      </c>
      <c r="J10091" t="s">
        <v>18</v>
      </c>
      <c r="K10091">
        <v>1925.05</v>
      </c>
      <c r="L10091">
        <v>536.97</v>
      </c>
      <c r="M10091" t="s">
        <v>19</v>
      </c>
      <c r="N10091">
        <v>0.27893820939715902</v>
      </c>
      <c r="O10091" t="s">
        <v>11351</v>
      </c>
      <c r="P10091" t="s">
        <v>11354</v>
      </c>
      <c r="R10091" t="s">
        <v>11353</v>
      </c>
      <c r="S10091">
        <f>IF(SalesData[[#This Row],[Return Status]]="Returned",1,0)</f>
        <v>0</v>
      </c>
      <c r="T10091">
        <v>2793.38</v>
      </c>
      <c r="U10091" s="2">
        <f>EOMONTH(SalesData[[#This Row],[Order Date]],0)</f>
        <v>45322</v>
      </c>
      <c r="V10091" s="9" t="str">
        <f>"Q"&amp;INT((MONTH(SalesData[[#This Row],[Order Date]])+2)/3)&amp;"-"&amp;YEAR(SalesData[[#This Row],[Order Date]])</f>
        <v>Q1-2024</v>
      </c>
    </row>
    <row r="10092" spans="1:22" x14ac:dyDescent="0.35">
      <c r="A10092" t="s">
        <v>10233</v>
      </c>
      <c r="B10092" s="1">
        <v>45316</v>
      </c>
      <c r="C10092" t="s">
        <v>106</v>
      </c>
      <c r="D10092" t="s">
        <v>145</v>
      </c>
      <c r="E10092">
        <v>5191375920</v>
      </c>
      <c r="F10092" t="s">
        <v>58</v>
      </c>
      <c r="G10092" t="s">
        <v>280</v>
      </c>
      <c r="H10092" t="s">
        <v>60</v>
      </c>
      <c r="I10092" t="s">
        <v>31</v>
      </c>
      <c r="J10092" t="s">
        <v>18</v>
      </c>
      <c r="K10092">
        <v>1416.86</v>
      </c>
      <c r="L10092">
        <v>363.85</v>
      </c>
      <c r="M10092" t="s">
        <v>19</v>
      </c>
      <c r="N10092">
        <v>0.25680024843668398</v>
      </c>
      <c r="O10092" t="s">
        <v>11351</v>
      </c>
      <c r="P10092" t="s">
        <v>11354</v>
      </c>
      <c r="R10092" t="s">
        <v>11353</v>
      </c>
      <c r="S10092">
        <f>IF(SalesData[[#This Row],[Return Status]]="Returned",1,0)</f>
        <v>0</v>
      </c>
      <c r="U10092" s="2">
        <f>EOMONTH(SalesData[[#This Row],[Order Date]],0)</f>
        <v>45322</v>
      </c>
      <c r="V10092" s="9" t="str">
        <f>"Q"&amp;INT((MONTH(SalesData[[#This Row],[Order Date]])+2)/3)&amp;"-"&amp;YEAR(SalesData[[#This Row],[Order Date]])</f>
        <v>Q1-2024</v>
      </c>
    </row>
    <row r="10093" spans="1:22" x14ac:dyDescent="0.35">
      <c r="A10093" t="s">
        <v>10234</v>
      </c>
      <c r="B10093" s="1">
        <v>45310</v>
      </c>
      <c r="C10093" t="s">
        <v>162</v>
      </c>
      <c r="D10093" t="s">
        <v>39</v>
      </c>
      <c r="E10093">
        <v>3064788172</v>
      </c>
      <c r="F10093" t="s">
        <v>47</v>
      </c>
      <c r="G10093" t="s">
        <v>23</v>
      </c>
      <c r="H10093" t="s">
        <v>24</v>
      </c>
      <c r="I10093" t="s">
        <v>17</v>
      </c>
      <c r="J10093" t="s">
        <v>62</v>
      </c>
      <c r="K10093">
        <v>2612.67</v>
      </c>
      <c r="L10093">
        <v>494.43</v>
      </c>
      <c r="M10093" t="s">
        <v>62</v>
      </c>
      <c r="N10093">
        <v>0.18924318800307699</v>
      </c>
      <c r="O10093" t="s">
        <v>11351</v>
      </c>
      <c r="P10093" t="s">
        <v>11352</v>
      </c>
      <c r="R10093" t="s">
        <v>11353</v>
      </c>
      <c r="S10093">
        <f>IF(SalesData[[#This Row],[Return Status]]="Returned",1,0)</f>
        <v>0</v>
      </c>
      <c r="T10093">
        <v>2821.33</v>
      </c>
      <c r="U10093" s="2">
        <f>EOMONTH(SalesData[[#This Row],[Order Date]],0)</f>
        <v>45322</v>
      </c>
      <c r="V10093" s="9" t="str">
        <f>"Q"&amp;INT((MONTH(SalesData[[#This Row],[Order Date]])+2)/3)&amp;"-"&amp;YEAR(SalesData[[#This Row],[Order Date]])</f>
        <v>Q1-2024</v>
      </c>
    </row>
    <row r="10094" spans="1:22" x14ac:dyDescent="0.35">
      <c r="A10094" t="s">
        <v>10235</v>
      </c>
      <c r="B10094" s="1">
        <v>45316</v>
      </c>
      <c r="C10094" t="s">
        <v>162</v>
      </c>
      <c r="D10094" t="s">
        <v>13</v>
      </c>
      <c r="E10094">
        <v>4323600130</v>
      </c>
      <c r="F10094" t="s">
        <v>68</v>
      </c>
      <c r="G10094" t="s">
        <v>69</v>
      </c>
      <c r="H10094" t="s">
        <v>41</v>
      </c>
      <c r="I10094" t="s">
        <v>31</v>
      </c>
      <c r="J10094" t="s">
        <v>18</v>
      </c>
      <c r="K10094">
        <v>2132.77</v>
      </c>
      <c r="L10094">
        <v>322.60000000000002</v>
      </c>
      <c r="M10094" t="s">
        <v>19</v>
      </c>
      <c r="N10094">
        <v>0.15125869174828999</v>
      </c>
      <c r="O10094" t="s">
        <v>11351</v>
      </c>
      <c r="P10094" t="s">
        <v>11352</v>
      </c>
      <c r="R10094" t="s">
        <v>11353</v>
      </c>
      <c r="S10094">
        <f>IF(SalesData[[#This Row],[Return Status]]="Returned",1,0)</f>
        <v>0</v>
      </c>
      <c r="T10094">
        <v>2081.52</v>
      </c>
      <c r="U10094" s="2">
        <f>EOMONTH(SalesData[[#This Row],[Order Date]],0)</f>
        <v>45322</v>
      </c>
      <c r="V10094" s="9" t="str">
        <f>"Q"&amp;INT((MONTH(SalesData[[#This Row],[Order Date]])+2)/3)&amp;"-"&amp;YEAR(SalesData[[#This Row],[Order Date]])</f>
        <v>Q1-2024</v>
      </c>
    </row>
    <row r="10095" spans="1:22" x14ac:dyDescent="0.35">
      <c r="A10095" t="s">
        <v>10236</v>
      </c>
      <c r="B10095" s="1">
        <v>45314</v>
      </c>
      <c r="C10095" t="s">
        <v>139</v>
      </c>
      <c r="D10095" t="s">
        <v>27</v>
      </c>
      <c r="E10095">
        <v>7806737499</v>
      </c>
      <c r="F10095" t="s">
        <v>53</v>
      </c>
      <c r="G10095" t="s">
        <v>54</v>
      </c>
      <c r="H10095" t="s">
        <v>55</v>
      </c>
      <c r="I10095" t="s">
        <v>31</v>
      </c>
      <c r="J10095" t="s">
        <v>61</v>
      </c>
      <c r="K10095">
        <v>3179.04</v>
      </c>
      <c r="L10095">
        <v>115.82</v>
      </c>
      <c r="M10095" t="s">
        <v>62</v>
      </c>
      <c r="N10095">
        <v>3.6432382102773199E-2</v>
      </c>
      <c r="O10095" t="s">
        <v>11351</v>
      </c>
      <c r="P10095" t="s">
        <v>11356</v>
      </c>
      <c r="R10095" t="s">
        <v>11353</v>
      </c>
      <c r="S10095">
        <f>IF(SalesData[[#This Row],[Return Status]]="Returned",1,0)</f>
        <v>0</v>
      </c>
      <c r="U10095" s="2">
        <f>EOMONTH(SalesData[[#This Row],[Order Date]],0)</f>
        <v>45322</v>
      </c>
      <c r="V10095" s="9" t="str">
        <f>"Q"&amp;INT((MONTH(SalesData[[#This Row],[Order Date]])+2)/3)&amp;"-"&amp;YEAR(SalesData[[#This Row],[Order Date]])</f>
        <v>Q1-2024</v>
      </c>
    </row>
    <row r="10096" spans="1:22" x14ac:dyDescent="0.35">
      <c r="A10096" t="s">
        <v>10237</v>
      </c>
      <c r="B10096" s="1">
        <v>45305</v>
      </c>
      <c r="C10096" t="s">
        <v>194</v>
      </c>
      <c r="D10096" t="s">
        <v>145</v>
      </c>
      <c r="E10096">
        <v>8710454321</v>
      </c>
      <c r="F10096" t="s">
        <v>81</v>
      </c>
      <c r="G10096" t="s">
        <v>74</v>
      </c>
      <c r="H10096" t="s">
        <v>75</v>
      </c>
      <c r="I10096" t="s">
        <v>36</v>
      </c>
      <c r="J10096" t="s">
        <v>65</v>
      </c>
      <c r="K10096">
        <v>4511.6400000000003</v>
      </c>
      <c r="L10096">
        <v>739.11</v>
      </c>
      <c r="M10096" t="s">
        <v>65</v>
      </c>
      <c r="N10096">
        <v>0.16382291140250599</v>
      </c>
      <c r="O10096" t="s">
        <v>11351</v>
      </c>
      <c r="P10096" t="s">
        <v>11352</v>
      </c>
      <c r="R10096" t="s">
        <v>11353</v>
      </c>
      <c r="S10096">
        <f>IF(SalesData[[#This Row],[Return Status]]="Returned",1,0)</f>
        <v>0</v>
      </c>
      <c r="T10096">
        <v>2420.2800000000002</v>
      </c>
      <c r="U10096" s="2">
        <f>EOMONTH(SalesData[[#This Row],[Order Date]],0)</f>
        <v>45322</v>
      </c>
      <c r="V10096" s="9" t="str">
        <f>"Q"&amp;INT((MONTH(SalesData[[#This Row],[Order Date]])+2)/3)&amp;"-"&amp;YEAR(SalesData[[#This Row],[Order Date]])</f>
        <v>Q1-2024</v>
      </c>
    </row>
    <row r="10097" spans="1:22" x14ac:dyDescent="0.35">
      <c r="A10097" t="s">
        <v>10238</v>
      </c>
      <c r="B10097" s="1">
        <v>45321</v>
      </c>
      <c r="C10097" t="s">
        <v>139</v>
      </c>
      <c r="D10097" t="s">
        <v>80</v>
      </c>
      <c r="E10097">
        <v>1019410451</v>
      </c>
      <c r="F10097" t="s">
        <v>185</v>
      </c>
      <c r="G10097" t="s">
        <v>164</v>
      </c>
      <c r="H10097" t="s">
        <v>165</v>
      </c>
      <c r="I10097" t="s">
        <v>36</v>
      </c>
      <c r="J10097" t="s">
        <v>65</v>
      </c>
      <c r="K10097">
        <v>4245.9799999999996</v>
      </c>
      <c r="L10097">
        <v>1172.27</v>
      </c>
      <c r="M10097" t="s">
        <v>65</v>
      </c>
      <c r="N10097">
        <v>0.27608938336968097</v>
      </c>
      <c r="O10097" t="s">
        <v>11351</v>
      </c>
      <c r="P10097" t="s">
        <v>11354</v>
      </c>
      <c r="Q10097" t="s">
        <v>11366</v>
      </c>
      <c r="R10097" t="s">
        <v>11360</v>
      </c>
      <c r="S10097">
        <f>IF(SalesData[[#This Row],[Return Status]]="Returned",1,0)</f>
        <v>1</v>
      </c>
      <c r="U10097" s="2">
        <f>EOMONTH(SalesData[[#This Row],[Order Date]],0)</f>
        <v>45322</v>
      </c>
      <c r="V10097" s="9" t="str">
        <f>"Q"&amp;INT((MONTH(SalesData[[#This Row],[Order Date]])+2)/3)&amp;"-"&amp;YEAR(SalesData[[#This Row],[Order Date]])</f>
        <v>Q1-2024</v>
      </c>
    </row>
    <row r="10098" spans="1:22" x14ac:dyDescent="0.35">
      <c r="A10098" t="s">
        <v>10239</v>
      </c>
      <c r="B10098" s="1">
        <v>45320</v>
      </c>
      <c r="C10098" t="s">
        <v>132</v>
      </c>
      <c r="D10098" t="s">
        <v>13</v>
      </c>
      <c r="E10098">
        <v>1442844614</v>
      </c>
      <c r="F10098" t="s">
        <v>172</v>
      </c>
      <c r="G10098" t="s">
        <v>141</v>
      </c>
      <c r="H10098" t="s">
        <v>121</v>
      </c>
      <c r="I10098" t="s">
        <v>17</v>
      </c>
      <c r="J10098" t="s">
        <v>65</v>
      </c>
      <c r="K10098">
        <v>812.37</v>
      </c>
      <c r="L10098">
        <v>207.5</v>
      </c>
      <c r="M10098" t="s">
        <v>65</v>
      </c>
      <c r="N10098">
        <v>0.25542548346196903</v>
      </c>
      <c r="O10098" t="s">
        <v>11355</v>
      </c>
      <c r="P10098" t="s">
        <v>11354</v>
      </c>
      <c r="R10098" t="s">
        <v>11353</v>
      </c>
      <c r="S10098">
        <f>IF(SalesData[[#This Row],[Return Status]]="Returned",1,0)</f>
        <v>0</v>
      </c>
      <c r="T10098">
        <v>2793.38</v>
      </c>
      <c r="U10098" s="2">
        <f>EOMONTH(SalesData[[#This Row],[Order Date]],0)</f>
        <v>45322</v>
      </c>
      <c r="V10098" s="9" t="str">
        <f>"Q"&amp;INT((MONTH(SalesData[[#This Row],[Order Date]])+2)/3)&amp;"-"&amp;YEAR(SalesData[[#This Row],[Order Date]])</f>
        <v>Q1-2024</v>
      </c>
    </row>
    <row r="10099" spans="1:22" x14ac:dyDescent="0.35">
      <c r="A10099" t="s">
        <v>10240</v>
      </c>
      <c r="B10099" s="1">
        <v>45293</v>
      </c>
      <c r="C10099" t="s">
        <v>176</v>
      </c>
      <c r="D10099" t="s">
        <v>80</v>
      </c>
      <c r="E10099">
        <v>2331533017</v>
      </c>
      <c r="F10099" t="s">
        <v>64</v>
      </c>
      <c r="G10099" t="s">
        <v>15</v>
      </c>
      <c r="H10099" t="s">
        <v>16</v>
      </c>
      <c r="I10099" t="s">
        <v>17</v>
      </c>
      <c r="J10099" t="s">
        <v>18</v>
      </c>
      <c r="K10099">
        <v>3032.72</v>
      </c>
      <c r="L10099">
        <v>294.77999999999997</v>
      </c>
      <c r="M10099" t="s">
        <v>19</v>
      </c>
      <c r="N10099">
        <v>9.71998733809913E-2</v>
      </c>
      <c r="O10099" t="s">
        <v>11351</v>
      </c>
      <c r="P10099" t="s">
        <v>11356</v>
      </c>
      <c r="R10099" t="s">
        <v>11353</v>
      </c>
      <c r="S10099">
        <f>IF(SalesData[[#This Row],[Return Status]]="Returned",1,0)</f>
        <v>0</v>
      </c>
      <c r="T10099">
        <v>2085.91</v>
      </c>
      <c r="U10099" s="2">
        <f>EOMONTH(SalesData[[#This Row],[Order Date]],0)</f>
        <v>45322</v>
      </c>
      <c r="V10099" s="9" t="str">
        <f>"Q"&amp;INT((MONTH(SalesData[[#This Row],[Order Date]])+2)/3)&amp;"-"&amp;YEAR(SalesData[[#This Row],[Order Date]])</f>
        <v>Q1-2024</v>
      </c>
    </row>
    <row r="10100" spans="1:22" x14ac:dyDescent="0.35">
      <c r="A10100" t="s">
        <v>10241</v>
      </c>
      <c r="B10100" s="1">
        <v>45317</v>
      </c>
      <c r="C10100" t="s">
        <v>132</v>
      </c>
      <c r="D10100" t="s">
        <v>27</v>
      </c>
      <c r="E10100">
        <v>1231525890</v>
      </c>
      <c r="F10100" t="s">
        <v>53</v>
      </c>
      <c r="G10100" t="s">
        <v>54</v>
      </c>
      <c r="H10100" t="s">
        <v>55</v>
      </c>
      <c r="I10100" t="s">
        <v>31</v>
      </c>
      <c r="J10100" t="s">
        <v>19</v>
      </c>
      <c r="K10100">
        <v>4464.3100000000004</v>
      </c>
      <c r="L10100">
        <v>516.66999999999996</v>
      </c>
      <c r="M10100" t="s">
        <v>19</v>
      </c>
      <c r="N10100">
        <v>0.11573345041003</v>
      </c>
      <c r="O10100" t="s">
        <v>11351</v>
      </c>
      <c r="P10100" t="s">
        <v>11352</v>
      </c>
      <c r="R10100" t="s">
        <v>11353</v>
      </c>
      <c r="S10100">
        <f>IF(SalesData[[#This Row],[Return Status]]="Returned",1,0)</f>
        <v>0</v>
      </c>
      <c r="U10100" s="2">
        <f>EOMONTH(SalesData[[#This Row],[Order Date]],0)</f>
        <v>45322</v>
      </c>
      <c r="V10100" s="9" t="str">
        <f>"Q"&amp;INT((MONTH(SalesData[[#This Row],[Order Date]])+2)/3)&amp;"-"&amp;YEAR(SalesData[[#This Row],[Order Date]])</f>
        <v>Q1-2024</v>
      </c>
    </row>
    <row r="10101" spans="1:22" x14ac:dyDescent="0.35">
      <c r="A10101" t="s">
        <v>10242</v>
      </c>
      <c r="B10101" s="1">
        <v>45308</v>
      </c>
      <c r="C10101" t="s">
        <v>71</v>
      </c>
      <c r="D10101" t="s">
        <v>145</v>
      </c>
      <c r="E10101">
        <v>5798749400</v>
      </c>
      <c r="F10101" t="s">
        <v>410</v>
      </c>
      <c r="G10101" t="s">
        <v>11370</v>
      </c>
      <c r="H10101" t="s">
        <v>30</v>
      </c>
      <c r="I10101" t="s">
        <v>31</v>
      </c>
      <c r="J10101" t="s">
        <v>61</v>
      </c>
      <c r="K10101">
        <v>1142.69</v>
      </c>
      <c r="L10101">
        <v>292.24</v>
      </c>
      <c r="M10101" t="s">
        <v>62</v>
      </c>
      <c r="N10101">
        <v>0.255747403057697</v>
      </c>
      <c r="O10101" t="s">
        <v>11351</v>
      </c>
      <c r="P10101" t="s">
        <v>11354</v>
      </c>
      <c r="R10101" t="s">
        <v>11353</v>
      </c>
      <c r="S10101">
        <f>IF(SalesData[[#This Row],[Return Status]]="Returned",1,0)</f>
        <v>0</v>
      </c>
      <c r="U10101" s="2">
        <f>EOMONTH(SalesData[[#This Row],[Order Date]],0)</f>
        <v>45322</v>
      </c>
      <c r="V10101" s="9" t="str">
        <f>"Q"&amp;INT((MONTH(SalesData[[#This Row],[Order Date]])+2)/3)&amp;"-"&amp;YEAR(SalesData[[#This Row],[Order Date]])</f>
        <v>Q1-2024</v>
      </c>
    </row>
    <row r="10102" spans="1:22" x14ac:dyDescent="0.35">
      <c r="A10102" t="s">
        <v>10243</v>
      </c>
      <c r="B10102" s="1">
        <v>45312</v>
      </c>
      <c r="C10102" t="s">
        <v>77</v>
      </c>
      <c r="D10102" t="s">
        <v>46</v>
      </c>
      <c r="E10102">
        <v>6650055689</v>
      </c>
      <c r="F10102" t="s">
        <v>172</v>
      </c>
      <c r="G10102" t="s">
        <v>141</v>
      </c>
      <c r="H10102" t="s">
        <v>121</v>
      </c>
      <c r="I10102" t="s">
        <v>17</v>
      </c>
      <c r="J10102" t="s">
        <v>62</v>
      </c>
      <c r="K10102">
        <v>3887.15</v>
      </c>
      <c r="L10102">
        <v>285.92</v>
      </c>
      <c r="M10102" t="s">
        <v>62</v>
      </c>
      <c r="N10102">
        <v>7.3555175385565302E-2</v>
      </c>
      <c r="O10102" t="s">
        <v>11351</v>
      </c>
      <c r="P10102" t="s">
        <v>11356</v>
      </c>
      <c r="R10102" t="s">
        <v>11353</v>
      </c>
      <c r="S10102">
        <f>IF(SalesData[[#This Row],[Return Status]]="Returned",1,0)</f>
        <v>0</v>
      </c>
      <c r="T10102">
        <v>2793.38</v>
      </c>
      <c r="U10102" s="2">
        <f>EOMONTH(SalesData[[#This Row],[Order Date]],0)</f>
        <v>45322</v>
      </c>
      <c r="V10102" s="9" t="str">
        <f>"Q"&amp;INT((MONTH(SalesData[[#This Row],[Order Date]])+2)/3)&amp;"-"&amp;YEAR(SalesData[[#This Row],[Order Date]])</f>
        <v>Q1-2024</v>
      </c>
    </row>
    <row r="10103" spans="1:22" x14ac:dyDescent="0.35">
      <c r="A10103" t="s">
        <v>10244</v>
      </c>
      <c r="B10103" s="1">
        <v>45299</v>
      </c>
      <c r="C10103" t="s">
        <v>49</v>
      </c>
      <c r="D10103" t="s">
        <v>13</v>
      </c>
      <c r="E10103">
        <v>2030865692</v>
      </c>
      <c r="F10103" t="s">
        <v>95</v>
      </c>
      <c r="G10103" t="s">
        <v>59</v>
      </c>
      <c r="H10103" t="s">
        <v>11357</v>
      </c>
      <c r="I10103" t="s">
        <v>31</v>
      </c>
      <c r="J10103" t="s">
        <v>18</v>
      </c>
      <c r="K10103">
        <v>2247.6999999999998</v>
      </c>
      <c r="L10103">
        <v>601.66999999999996</v>
      </c>
      <c r="M10103" t="s">
        <v>19</v>
      </c>
      <c r="N10103">
        <v>0.26768251990924102</v>
      </c>
      <c r="O10103" t="s">
        <v>11351</v>
      </c>
      <c r="P10103" t="s">
        <v>11354</v>
      </c>
      <c r="Q10103" t="s">
        <v>11373</v>
      </c>
      <c r="R10103" t="s">
        <v>11360</v>
      </c>
      <c r="S10103">
        <f>IF(SalesData[[#This Row],[Return Status]]="Returned",1,0)</f>
        <v>1</v>
      </c>
      <c r="T10103">
        <v>2183.56</v>
      </c>
      <c r="U10103" s="2">
        <f>EOMONTH(SalesData[[#This Row],[Order Date]],0)</f>
        <v>45322</v>
      </c>
      <c r="V10103" s="9" t="str">
        <f>"Q"&amp;INT((MONTH(SalesData[[#This Row],[Order Date]])+2)/3)&amp;"-"&amp;YEAR(SalesData[[#This Row],[Order Date]])</f>
        <v>Q1-2024</v>
      </c>
    </row>
    <row r="10104" spans="1:22" x14ac:dyDescent="0.35">
      <c r="A10104" t="s">
        <v>10245</v>
      </c>
      <c r="B10104" s="1">
        <v>45296</v>
      </c>
      <c r="C10104" t="s">
        <v>113</v>
      </c>
      <c r="D10104" t="s">
        <v>99</v>
      </c>
      <c r="E10104">
        <v>4042816393</v>
      </c>
      <c r="F10104" t="s">
        <v>14</v>
      </c>
      <c r="G10104" t="s">
        <v>15</v>
      </c>
      <c r="H10104" t="s">
        <v>16</v>
      </c>
      <c r="I10104" t="s">
        <v>17</v>
      </c>
      <c r="J10104" t="s">
        <v>65</v>
      </c>
      <c r="K10104">
        <v>3565.88</v>
      </c>
      <c r="L10104">
        <v>856.42</v>
      </c>
      <c r="M10104" t="s">
        <v>65</v>
      </c>
      <c r="N10104">
        <v>0.240170729244955</v>
      </c>
      <c r="O10104" t="s">
        <v>11351</v>
      </c>
      <c r="P10104" t="s">
        <v>11354</v>
      </c>
      <c r="R10104" t="s">
        <v>11353</v>
      </c>
      <c r="S10104">
        <f>IF(SalesData[[#This Row],[Return Status]]="Returned",1,0)</f>
        <v>0</v>
      </c>
      <c r="T10104">
        <v>2085.91</v>
      </c>
      <c r="U10104" s="2">
        <f>EOMONTH(SalesData[[#This Row],[Order Date]],0)</f>
        <v>45322</v>
      </c>
      <c r="V10104" s="9" t="str">
        <f>"Q"&amp;INT((MONTH(SalesData[[#This Row],[Order Date]])+2)/3)&amp;"-"&amp;YEAR(SalesData[[#This Row],[Order Date]])</f>
        <v>Q1-2024</v>
      </c>
    </row>
    <row r="10105" spans="1:22" x14ac:dyDescent="0.35">
      <c r="A10105" t="s">
        <v>10246</v>
      </c>
      <c r="B10105" s="1">
        <v>45315</v>
      </c>
      <c r="C10105" t="s">
        <v>194</v>
      </c>
      <c r="D10105" t="s">
        <v>80</v>
      </c>
      <c r="E10105">
        <v>1492883620</v>
      </c>
      <c r="F10105" t="s">
        <v>14</v>
      </c>
      <c r="G10105" t="s">
        <v>15</v>
      </c>
      <c r="H10105" t="s">
        <v>16</v>
      </c>
      <c r="I10105" t="s">
        <v>17</v>
      </c>
      <c r="J10105" t="s">
        <v>18</v>
      </c>
      <c r="K10105">
        <v>3443.04</v>
      </c>
      <c r="L10105">
        <v>546.26</v>
      </c>
      <c r="M10105" t="s">
        <v>19</v>
      </c>
      <c r="N10105">
        <v>0.15865630373158601</v>
      </c>
      <c r="O10105" t="s">
        <v>11351</v>
      </c>
      <c r="P10105" t="s">
        <v>11352</v>
      </c>
      <c r="R10105" t="s">
        <v>11353</v>
      </c>
      <c r="S10105">
        <f>IF(SalesData[[#This Row],[Return Status]]="Returned",1,0)</f>
        <v>0</v>
      </c>
      <c r="T10105">
        <v>2085.91</v>
      </c>
      <c r="U10105" s="2">
        <f>EOMONTH(SalesData[[#This Row],[Order Date]],0)</f>
        <v>45322</v>
      </c>
      <c r="V10105" s="9" t="str">
        <f>"Q"&amp;INT((MONTH(SalesData[[#This Row],[Order Date]])+2)/3)&amp;"-"&amp;YEAR(SalesData[[#This Row],[Order Date]])</f>
        <v>Q1-2024</v>
      </c>
    </row>
    <row r="10106" spans="1:22" x14ac:dyDescent="0.35">
      <c r="A10106" t="s">
        <v>10247</v>
      </c>
      <c r="B10106" s="1">
        <v>45304</v>
      </c>
      <c r="C10106" t="s">
        <v>149</v>
      </c>
      <c r="D10106" t="s">
        <v>27</v>
      </c>
      <c r="E10106">
        <v>4907203922</v>
      </c>
      <c r="F10106" t="s">
        <v>103</v>
      </c>
      <c r="G10106" t="s">
        <v>23</v>
      </c>
      <c r="H10106" t="s">
        <v>11357</v>
      </c>
      <c r="I10106" t="s">
        <v>17</v>
      </c>
      <c r="J10106" t="s">
        <v>42</v>
      </c>
      <c r="K10106">
        <v>2058.1999999999998</v>
      </c>
      <c r="L10106">
        <v>264.69</v>
      </c>
      <c r="M10106" t="s">
        <v>43</v>
      </c>
      <c r="N10106">
        <v>0.128602662520649</v>
      </c>
      <c r="O10106" t="s">
        <v>11351</v>
      </c>
      <c r="P10106" t="s">
        <v>11352</v>
      </c>
      <c r="R10106" t="s">
        <v>11353</v>
      </c>
      <c r="S10106">
        <f>IF(SalesData[[#This Row],[Return Status]]="Returned",1,0)</f>
        <v>0</v>
      </c>
      <c r="T10106">
        <v>2821.33</v>
      </c>
      <c r="U10106" s="2">
        <f>EOMONTH(SalesData[[#This Row],[Order Date]],0)</f>
        <v>45322</v>
      </c>
      <c r="V10106" s="9" t="str">
        <f>"Q"&amp;INT((MONTH(SalesData[[#This Row],[Order Date]])+2)/3)&amp;"-"&amp;YEAR(SalesData[[#This Row],[Order Date]])</f>
        <v>Q1-2024</v>
      </c>
    </row>
    <row r="10107" spans="1:22" x14ac:dyDescent="0.35">
      <c r="A10107" t="s">
        <v>10248</v>
      </c>
      <c r="B10107" s="1">
        <v>45321</v>
      </c>
      <c r="C10107" t="s">
        <v>12</v>
      </c>
      <c r="D10107" t="s">
        <v>27</v>
      </c>
      <c r="E10107">
        <v>4261579530</v>
      </c>
      <c r="F10107" t="s">
        <v>181</v>
      </c>
      <c r="G10107" t="s">
        <v>54</v>
      </c>
      <c r="H10107" t="s">
        <v>55</v>
      </c>
      <c r="I10107" t="s">
        <v>31</v>
      </c>
      <c r="J10107" t="s">
        <v>42</v>
      </c>
      <c r="K10107">
        <v>1793.48</v>
      </c>
      <c r="L10107">
        <v>139.01</v>
      </c>
      <c r="M10107" t="s">
        <v>43</v>
      </c>
      <c r="N10107">
        <v>7.7508530900818495E-2</v>
      </c>
      <c r="O10107" t="s">
        <v>11351</v>
      </c>
      <c r="P10107" t="s">
        <v>11356</v>
      </c>
      <c r="R10107" t="s">
        <v>11353</v>
      </c>
      <c r="S10107">
        <f>IF(SalesData[[#This Row],[Return Status]]="Returned",1,0)</f>
        <v>0</v>
      </c>
      <c r="U10107" s="2">
        <f>EOMONTH(SalesData[[#This Row],[Order Date]],0)</f>
        <v>45322</v>
      </c>
      <c r="V10107" s="9" t="str">
        <f>"Q"&amp;INT((MONTH(SalesData[[#This Row],[Order Date]])+2)/3)&amp;"-"&amp;YEAR(SalesData[[#This Row],[Order Date]])</f>
        <v>Q1-2024</v>
      </c>
    </row>
    <row r="10108" spans="1:22" x14ac:dyDescent="0.35">
      <c r="A10108" t="s">
        <v>10249</v>
      </c>
      <c r="B10108" s="1">
        <v>45321</v>
      </c>
      <c r="C10108" t="s">
        <v>176</v>
      </c>
      <c r="D10108" t="s">
        <v>39</v>
      </c>
      <c r="E10108">
        <v>9427618221</v>
      </c>
      <c r="F10108" t="s">
        <v>140</v>
      </c>
      <c r="G10108" t="s">
        <v>236</v>
      </c>
      <c r="H10108" t="s">
        <v>121</v>
      </c>
      <c r="I10108" t="s">
        <v>17</v>
      </c>
      <c r="J10108" t="s">
        <v>18</v>
      </c>
      <c r="K10108">
        <v>3341.03</v>
      </c>
      <c r="L10108">
        <v>982.42</v>
      </c>
      <c r="M10108" t="s">
        <v>19</v>
      </c>
      <c r="N10108">
        <v>0.29404704537223603</v>
      </c>
      <c r="O10108" t="s">
        <v>11351</v>
      </c>
      <c r="P10108" t="s">
        <v>11354</v>
      </c>
      <c r="R10108" t="s">
        <v>11353</v>
      </c>
      <c r="S10108">
        <f>IF(SalesData[[#This Row],[Return Status]]="Returned",1,0)</f>
        <v>0</v>
      </c>
      <c r="U10108" s="2">
        <f>EOMONTH(SalesData[[#This Row],[Order Date]],0)</f>
        <v>45322</v>
      </c>
      <c r="V10108" s="9" t="str">
        <f>"Q"&amp;INT((MONTH(SalesData[[#This Row],[Order Date]])+2)/3)&amp;"-"&amp;YEAR(SalesData[[#This Row],[Order Date]])</f>
        <v>Q1-2024</v>
      </c>
    </row>
    <row r="10109" spans="1:22" x14ac:dyDescent="0.35">
      <c r="A10109" t="s">
        <v>10250</v>
      </c>
      <c r="B10109" s="1">
        <v>45314</v>
      </c>
      <c r="C10109" t="s">
        <v>97</v>
      </c>
      <c r="D10109" t="s">
        <v>27</v>
      </c>
      <c r="E10109">
        <v>6304494053</v>
      </c>
      <c r="F10109" t="s">
        <v>154</v>
      </c>
      <c r="G10109" t="s">
        <v>11370</v>
      </c>
      <c r="H10109" t="s">
        <v>30</v>
      </c>
      <c r="I10109" t="s">
        <v>31</v>
      </c>
      <c r="J10109" t="s">
        <v>19</v>
      </c>
      <c r="K10109">
        <v>3015.84</v>
      </c>
      <c r="L10109">
        <v>876.48</v>
      </c>
      <c r="M10109" t="s">
        <v>19</v>
      </c>
      <c r="N10109">
        <v>0.290625497373866</v>
      </c>
      <c r="O10109" t="s">
        <v>11351</v>
      </c>
      <c r="P10109" t="s">
        <v>11354</v>
      </c>
      <c r="R10109" t="s">
        <v>11353</v>
      </c>
      <c r="S10109">
        <f>IF(SalesData[[#This Row],[Return Status]]="Returned",1,0)</f>
        <v>0</v>
      </c>
      <c r="U10109" s="2">
        <f>EOMONTH(SalesData[[#This Row],[Order Date]],0)</f>
        <v>45322</v>
      </c>
      <c r="V10109" s="9" t="str">
        <f>"Q"&amp;INT((MONTH(SalesData[[#This Row],[Order Date]])+2)/3)&amp;"-"&amp;YEAR(SalesData[[#This Row],[Order Date]])</f>
        <v>Q1-2024</v>
      </c>
    </row>
    <row r="10110" spans="1:22" x14ac:dyDescent="0.35">
      <c r="A10110" t="s">
        <v>10251</v>
      </c>
      <c r="B10110" s="1">
        <v>45296</v>
      </c>
      <c r="C10110" t="s">
        <v>106</v>
      </c>
      <c r="D10110" t="s">
        <v>39</v>
      </c>
      <c r="E10110">
        <v>3753848337</v>
      </c>
      <c r="F10110" t="s">
        <v>129</v>
      </c>
      <c r="G10110" t="s">
        <v>54</v>
      </c>
      <c r="H10110" t="s">
        <v>55</v>
      </c>
      <c r="I10110" t="s">
        <v>31</v>
      </c>
      <c r="J10110" t="s">
        <v>62</v>
      </c>
      <c r="K10110">
        <v>482.73</v>
      </c>
      <c r="L10110">
        <v>60.11</v>
      </c>
      <c r="M10110" t="s">
        <v>62</v>
      </c>
      <c r="N10110">
        <v>0.12452095374225799</v>
      </c>
      <c r="O10110" t="s">
        <v>11361</v>
      </c>
      <c r="P10110" t="s">
        <v>11352</v>
      </c>
      <c r="R10110" t="s">
        <v>11353</v>
      </c>
      <c r="S10110">
        <f>IF(SalesData[[#This Row],[Return Status]]="Returned",1,0)</f>
        <v>0</v>
      </c>
      <c r="U10110" s="2">
        <f>EOMONTH(SalesData[[#This Row],[Order Date]],0)</f>
        <v>45322</v>
      </c>
      <c r="V10110" s="9" t="str">
        <f>"Q"&amp;INT((MONTH(SalesData[[#This Row],[Order Date]])+2)/3)&amp;"-"&amp;YEAR(SalesData[[#This Row],[Order Date]])</f>
        <v>Q1-2024</v>
      </c>
    </row>
    <row r="10111" spans="1:22" x14ac:dyDescent="0.35">
      <c r="A10111" t="s">
        <v>10252</v>
      </c>
      <c r="B10111" s="1">
        <v>45317</v>
      </c>
      <c r="C10111" t="s">
        <v>97</v>
      </c>
      <c r="D10111" t="s">
        <v>46</v>
      </c>
      <c r="E10111">
        <v>9658628147</v>
      </c>
      <c r="F10111" t="s">
        <v>58</v>
      </c>
      <c r="G10111" t="s">
        <v>59</v>
      </c>
      <c r="H10111" t="s">
        <v>60</v>
      </c>
      <c r="I10111" t="s">
        <v>31</v>
      </c>
      <c r="J10111" t="s">
        <v>42</v>
      </c>
      <c r="K10111">
        <v>3373.56</v>
      </c>
      <c r="L10111">
        <v>399.57</v>
      </c>
      <c r="M10111" t="s">
        <v>43</v>
      </c>
      <c r="N10111">
        <v>0.118441646213496</v>
      </c>
      <c r="O10111" t="s">
        <v>11351</v>
      </c>
      <c r="P10111" t="s">
        <v>11352</v>
      </c>
      <c r="R10111" t="s">
        <v>11353</v>
      </c>
      <c r="S10111">
        <f>IF(SalesData[[#This Row],[Return Status]]="Returned",1,0)</f>
        <v>0</v>
      </c>
      <c r="T10111">
        <v>2183.56</v>
      </c>
      <c r="U10111" s="2">
        <f>EOMONTH(SalesData[[#This Row],[Order Date]],0)</f>
        <v>45322</v>
      </c>
      <c r="V10111" s="9" t="str">
        <f>"Q"&amp;INT((MONTH(SalesData[[#This Row],[Order Date]])+2)/3)&amp;"-"&amp;YEAR(SalesData[[#This Row],[Order Date]])</f>
        <v>Q1-2024</v>
      </c>
    </row>
    <row r="10112" spans="1:22" x14ac:dyDescent="0.35">
      <c r="A10112" t="s">
        <v>10253</v>
      </c>
      <c r="B10112" s="1">
        <v>45309</v>
      </c>
      <c r="C10112" t="s">
        <v>325</v>
      </c>
      <c r="D10112" t="s">
        <v>72</v>
      </c>
      <c r="E10112">
        <v>5726493405</v>
      </c>
      <c r="F10112" t="s">
        <v>410</v>
      </c>
      <c r="G10112" t="s">
        <v>29</v>
      </c>
      <c r="H10112" t="s">
        <v>30</v>
      </c>
      <c r="I10112" t="s">
        <v>31</v>
      </c>
      <c r="J10112" t="s">
        <v>65</v>
      </c>
      <c r="K10112">
        <v>2926.12</v>
      </c>
      <c r="L10112">
        <v>780.5</v>
      </c>
      <c r="M10112" t="s">
        <v>65</v>
      </c>
      <c r="N10112">
        <v>0.266735472229437</v>
      </c>
      <c r="O10112" t="s">
        <v>11351</v>
      </c>
      <c r="P10112" t="s">
        <v>11354</v>
      </c>
      <c r="R10112" t="s">
        <v>11353</v>
      </c>
      <c r="S10112">
        <f>IF(SalesData[[#This Row],[Return Status]]="Returned",1,0)</f>
        <v>0</v>
      </c>
      <c r="T10112">
        <v>2788.38</v>
      </c>
      <c r="U10112" s="2">
        <f>EOMONTH(SalesData[[#This Row],[Order Date]],0)</f>
        <v>45322</v>
      </c>
      <c r="V10112" s="9" t="str">
        <f>"Q"&amp;INT((MONTH(SalesData[[#This Row],[Order Date]])+2)/3)&amp;"-"&amp;YEAR(SalesData[[#This Row],[Order Date]])</f>
        <v>Q1-2024</v>
      </c>
    </row>
    <row r="10113" spans="1:22" x14ac:dyDescent="0.35">
      <c r="A10113" t="s">
        <v>10254</v>
      </c>
      <c r="B10113" s="1">
        <v>45297</v>
      </c>
      <c r="C10113" t="s">
        <v>92</v>
      </c>
      <c r="D10113" t="s">
        <v>80</v>
      </c>
      <c r="E10113">
        <v>7689971256</v>
      </c>
      <c r="F10113" t="s">
        <v>103</v>
      </c>
      <c r="G10113" t="s">
        <v>23</v>
      </c>
      <c r="H10113" t="s">
        <v>24</v>
      </c>
      <c r="I10113" t="s">
        <v>17</v>
      </c>
      <c r="J10113" t="s">
        <v>42</v>
      </c>
      <c r="K10113">
        <v>944.73</v>
      </c>
      <c r="L10113">
        <v>97.66</v>
      </c>
      <c r="M10113" t="s">
        <v>43</v>
      </c>
      <c r="N10113">
        <v>0.10337345061552</v>
      </c>
      <c r="O10113" t="s">
        <v>11355</v>
      </c>
      <c r="P10113" t="s">
        <v>11352</v>
      </c>
      <c r="R10113" t="s">
        <v>11353</v>
      </c>
      <c r="S10113">
        <f>IF(SalesData[[#This Row],[Return Status]]="Returned",1,0)</f>
        <v>0</v>
      </c>
      <c r="T10113">
        <v>2821.33</v>
      </c>
      <c r="U10113" s="2">
        <f>EOMONTH(SalesData[[#This Row],[Order Date]],0)</f>
        <v>45322</v>
      </c>
      <c r="V10113" s="9" t="str">
        <f>"Q"&amp;INT((MONTH(SalesData[[#This Row],[Order Date]])+2)/3)&amp;"-"&amp;YEAR(SalesData[[#This Row],[Order Date]])</f>
        <v>Q1-2024</v>
      </c>
    </row>
    <row r="10114" spans="1:22" x14ac:dyDescent="0.35">
      <c r="A10114" t="s">
        <v>10255</v>
      </c>
      <c r="B10114" s="1">
        <v>45297</v>
      </c>
      <c r="C10114" t="s">
        <v>67</v>
      </c>
      <c r="D10114" t="s">
        <v>145</v>
      </c>
      <c r="E10114">
        <v>1450686429</v>
      </c>
      <c r="F10114" t="s">
        <v>107</v>
      </c>
      <c r="G10114" t="s">
        <v>11362</v>
      </c>
      <c r="H10114" t="s">
        <v>16</v>
      </c>
      <c r="I10114" t="s">
        <v>17</v>
      </c>
      <c r="J10114" t="s">
        <v>42</v>
      </c>
      <c r="K10114">
        <v>670.98</v>
      </c>
      <c r="L10114">
        <v>111.83</v>
      </c>
      <c r="M10114" t="s">
        <v>43</v>
      </c>
      <c r="N10114">
        <v>0.16666666666666699</v>
      </c>
      <c r="O10114" t="s">
        <v>11355</v>
      </c>
      <c r="P10114" t="s">
        <v>11352</v>
      </c>
      <c r="R10114" t="s">
        <v>11353</v>
      </c>
      <c r="S10114">
        <f>IF(SalesData[[#This Row],[Return Status]]="Returned",1,0)</f>
        <v>0</v>
      </c>
      <c r="U10114" s="2">
        <f>EOMONTH(SalesData[[#This Row],[Order Date]],0)</f>
        <v>45322</v>
      </c>
      <c r="V10114" s="9" t="str">
        <f>"Q"&amp;INT((MONTH(SalesData[[#This Row],[Order Date]])+2)/3)&amp;"-"&amp;YEAR(SalesData[[#This Row],[Order Date]])</f>
        <v>Q1-2024</v>
      </c>
    </row>
    <row r="10115" spans="1:22" x14ac:dyDescent="0.35">
      <c r="A10115" t="s">
        <v>10256</v>
      </c>
      <c r="B10115" s="1">
        <v>45306</v>
      </c>
      <c r="C10115" t="s">
        <v>71</v>
      </c>
      <c r="D10115" t="s">
        <v>39</v>
      </c>
      <c r="E10115">
        <v>8685090172</v>
      </c>
      <c r="F10115" t="s">
        <v>88</v>
      </c>
      <c r="G10115" t="s">
        <v>538</v>
      </c>
      <c r="H10115" t="s">
        <v>90</v>
      </c>
      <c r="I10115" t="s">
        <v>31</v>
      </c>
      <c r="J10115" t="s">
        <v>19</v>
      </c>
      <c r="K10115">
        <v>4884.17</v>
      </c>
      <c r="L10115">
        <v>449.44</v>
      </c>
      <c r="M10115" t="s">
        <v>19</v>
      </c>
      <c r="N10115">
        <v>9.2019729043010395E-2</v>
      </c>
      <c r="O10115" t="s">
        <v>11351</v>
      </c>
      <c r="P10115" t="s">
        <v>11356</v>
      </c>
      <c r="R10115" t="s">
        <v>11353</v>
      </c>
      <c r="S10115">
        <f>IF(SalesData[[#This Row],[Return Status]]="Returned",1,0)</f>
        <v>0</v>
      </c>
      <c r="U10115" s="2">
        <f>EOMONTH(SalesData[[#This Row],[Order Date]],0)</f>
        <v>45322</v>
      </c>
      <c r="V10115" s="9" t="str">
        <f>"Q"&amp;INT((MONTH(SalesData[[#This Row],[Order Date]])+2)/3)&amp;"-"&amp;YEAR(SalesData[[#This Row],[Order Date]])</f>
        <v>Q1-2024</v>
      </c>
    </row>
    <row r="10116" spans="1:22" x14ac:dyDescent="0.35">
      <c r="A10116" t="s">
        <v>10257</v>
      </c>
      <c r="B10116" s="1">
        <v>45321</v>
      </c>
      <c r="C10116" t="s">
        <v>106</v>
      </c>
      <c r="D10116" t="s">
        <v>80</v>
      </c>
      <c r="E10116">
        <v>5233755618</v>
      </c>
      <c r="F10116" t="s">
        <v>170</v>
      </c>
      <c r="G10116" t="s">
        <v>69</v>
      </c>
      <c r="H10116" t="s">
        <v>41</v>
      </c>
      <c r="I10116" t="s">
        <v>31</v>
      </c>
      <c r="J10116" t="s">
        <v>61</v>
      </c>
      <c r="K10116">
        <v>4567.2</v>
      </c>
      <c r="L10116">
        <v>1134.43</v>
      </c>
      <c r="M10116" t="s">
        <v>62</v>
      </c>
      <c r="N10116">
        <v>0.24838631984585699</v>
      </c>
      <c r="O10116" t="s">
        <v>11351</v>
      </c>
      <c r="P10116" t="s">
        <v>11354</v>
      </c>
      <c r="R10116" t="s">
        <v>11353</v>
      </c>
      <c r="S10116">
        <f>IF(SalesData[[#This Row],[Return Status]]="Returned",1,0)</f>
        <v>0</v>
      </c>
      <c r="T10116">
        <v>2081.52</v>
      </c>
      <c r="U10116" s="2">
        <f>EOMONTH(SalesData[[#This Row],[Order Date]],0)</f>
        <v>45322</v>
      </c>
      <c r="V10116" s="9" t="str">
        <f>"Q"&amp;INT((MONTH(SalesData[[#This Row],[Order Date]])+2)/3)&amp;"-"&amp;YEAR(SalesData[[#This Row],[Order Date]])</f>
        <v>Q1-2024</v>
      </c>
    </row>
    <row r="10117" spans="1:22" x14ac:dyDescent="0.35">
      <c r="A10117" t="s">
        <v>10258</v>
      </c>
      <c r="B10117" s="1">
        <v>45303</v>
      </c>
      <c r="C10117" t="s">
        <v>92</v>
      </c>
      <c r="D10117" t="s">
        <v>46</v>
      </c>
      <c r="E10117">
        <v>3283273787</v>
      </c>
      <c r="F10117" t="s">
        <v>22</v>
      </c>
      <c r="G10117" t="s">
        <v>23</v>
      </c>
      <c r="H10117" t="s">
        <v>24</v>
      </c>
      <c r="I10117" t="s">
        <v>17</v>
      </c>
      <c r="J10117" t="s">
        <v>62</v>
      </c>
      <c r="K10117">
        <v>1627.55</v>
      </c>
      <c r="L10117">
        <v>96.45</v>
      </c>
      <c r="M10117" t="s">
        <v>62</v>
      </c>
      <c r="N10117">
        <v>5.9260852201161299E-2</v>
      </c>
      <c r="O10117" t="s">
        <v>11351</v>
      </c>
      <c r="P10117" t="s">
        <v>11356</v>
      </c>
      <c r="Q10117" t="s">
        <v>11365</v>
      </c>
      <c r="R10117" t="s">
        <v>11360</v>
      </c>
      <c r="S10117">
        <f>IF(SalesData[[#This Row],[Return Status]]="Returned",1,0)</f>
        <v>1</v>
      </c>
      <c r="T10117">
        <v>2821.33</v>
      </c>
      <c r="U10117" s="2">
        <f>EOMONTH(SalesData[[#This Row],[Order Date]],0)</f>
        <v>45322</v>
      </c>
      <c r="V10117" s="9" t="str">
        <f>"Q"&amp;INT((MONTH(SalesData[[#This Row],[Order Date]])+2)/3)&amp;"-"&amp;YEAR(SalesData[[#This Row],[Order Date]])</f>
        <v>Q1-2024</v>
      </c>
    </row>
    <row r="10118" spans="1:22" x14ac:dyDescent="0.35">
      <c r="A10118" t="s">
        <v>10259</v>
      </c>
      <c r="B10118" s="1">
        <v>45317</v>
      </c>
      <c r="C10118" t="s">
        <v>149</v>
      </c>
      <c r="D10118" t="s">
        <v>72</v>
      </c>
      <c r="E10118">
        <v>4630506169</v>
      </c>
      <c r="F10118" t="s">
        <v>129</v>
      </c>
      <c r="G10118" t="s">
        <v>54</v>
      </c>
      <c r="H10118" t="s">
        <v>55</v>
      </c>
      <c r="I10118" t="s">
        <v>31</v>
      </c>
      <c r="J10118" t="s">
        <v>19</v>
      </c>
      <c r="K10118">
        <v>638.64</v>
      </c>
      <c r="L10118">
        <v>87.67</v>
      </c>
      <c r="M10118" t="s">
        <v>19</v>
      </c>
      <c r="N10118">
        <v>0.13727608668420399</v>
      </c>
      <c r="O10118" t="s">
        <v>11355</v>
      </c>
      <c r="P10118" t="s">
        <v>11352</v>
      </c>
      <c r="Q10118" t="s">
        <v>11359</v>
      </c>
      <c r="R10118" t="s">
        <v>11360</v>
      </c>
      <c r="S10118">
        <f>IF(SalesData[[#This Row],[Return Status]]="Returned",1,0)</f>
        <v>1</v>
      </c>
      <c r="U10118" s="2">
        <f>EOMONTH(SalesData[[#This Row],[Order Date]],0)</f>
        <v>45322</v>
      </c>
      <c r="V10118" s="9" t="str">
        <f>"Q"&amp;INT((MONTH(SalesData[[#This Row],[Order Date]])+2)/3)&amp;"-"&amp;YEAR(SalesData[[#This Row],[Order Date]])</f>
        <v>Q1-2024</v>
      </c>
    </row>
    <row r="10119" spans="1:22" x14ac:dyDescent="0.35">
      <c r="A10119" t="s">
        <v>10260</v>
      </c>
      <c r="B10119" s="1">
        <v>45297</v>
      </c>
      <c r="C10119" t="s">
        <v>132</v>
      </c>
      <c r="D10119" t="s">
        <v>99</v>
      </c>
      <c r="E10119">
        <v>7864586331</v>
      </c>
      <c r="F10119" t="s">
        <v>154</v>
      </c>
      <c r="G10119" t="s">
        <v>29</v>
      </c>
      <c r="H10119" t="s">
        <v>30</v>
      </c>
      <c r="I10119" t="s">
        <v>31</v>
      </c>
      <c r="J10119" t="s">
        <v>65</v>
      </c>
      <c r="K10119">
        <v>55.22</v>
      </c>
      <c r="L10119">
        <v>11.02</v>
      </c>
      <c r="M10119" t="s">
        <v>65</v>
      </c>
      <c r="N10119">
        <v>0.19956537486418</v>
      </c>
      <c r="O10119" t="s">
        <v>11361</v>
      </c>
      <c r="P10119" t="s">
        <v>11352</v>
      </c>
      <c r="Q10119" t="s">
        <v>11372</v>
      </c>
      <c r="R10119" t="s">
        <v>11360</v>
      </c>
      <c r="S10119">
        <f>IF(SalesData[[#This Row],[Return Status]]="Returned",1,0)</f>
        <v>1</v>
      </c>
      <c r="T10119">
        <v>2788.38</v>
      </c>
      <c r="U10119" s="2">
        <f>EOMONTH(SalesData[[#This Row],[Order Date]],0)</f>
        <v>45322</v>
      </c>
      <c r="V10119" s="9" t="str">
        <f>"Q"&amp;INT((MONTH(SalesData[[#This Row],[Order Date]])+2)/3)&amp;"-"&amp;YEAR(SalesData[[#This Row],[Order Date]])</f>
        <v>Q1-2024</v>
      </c>
    </row>
    <row r="10120" spans="1:22" x14ac:dyDescent="0.35">
      <c r="A10120" t="s">
        <v>10261</v>
      </c>
      <c r="B10120" s="1">
        <v>45301</v>
      </c>
      <c r="C10120" t="s">
        <v>77</v>
      </c>
      <c r="D10120" t="s">
        <v>80</v>
      </c>
      <c r="E10120">
        <v>7740766012</v>
      </c>
      <c r="F10120" t="s">
        <v>73</v>
      </c>
      <c r="G10120" t="s">
        <v>74</v>
      </c>
      <c r="H10120" t="s">
        <v>75</v>
      </c>
      <c r="I10120" t="s">
        <v>36</v>
      </c>
      <c r="J10120" t="s">
        <v>65</v>
      </c>
      <c r="K10120">
        <v>4634.05</v>
      </c>
      <c r="L10120">
        <v>431.97</v>
      </c>
      <c r="M10120" t="s">
        <v>65</v>
      </c>
      <c r="N10120">
        <v>9.3216516869692803E-2</v>
      </c>
      <c r="O10120" t="s">
        <v>11351</v>
      </c>
      <c r="P10120" t="s">
        <v>11356</v>
      </c>
      <c r="Q10120" t="s">
        <v>11366</v>
      </c>
      <c r="R10120" t="s">
        <v>11360</v>
      </c>
      <c r="S10120">
        <f>IF(SalesData[[#This Row],[Return Status]]="Returned",1,0)</f>
        <v>1</v>
      </c>
      <c r="T10120">
        <v>2420.2800000000002</v>
      </c>
      <c r="U10120" s="2">
        <f>EOMONTH(SalesData[[#This Row],[Order Date]],0)</f>
        <v>45322</v>
      </c>
      <c r="V10120" s="9" t="str">
        <f>"Q"&amp;INT((MONTH(SalesData[[#This Row],[Order Date]])+2)/3)&amp;"-"&amp;YEAR(SalesData[[#This Row],[Order Date]])</f>
        <v>Q1-2024</v>
      </c>
    </row>
    <row r="10121" spans="1:22" x14ac:dyDescent="0.35">
      <c r="A10121" t="s">
        <v>10262</v>
      </c>
      <c r="B10121" s="1">
        <v>45305</v>
      </c>
      <c r="C10121" t="s">
        <v>49</v>
      </c>
      <c r="D10121" t="s">
        <v>72</v>
      </c>
      <c r="E10121">
        <v>2580807871</v>
      </c>
      <c r="F10121" t="s">
        <v>129</v>
      </c>
      <c r="G10121" t="s">
        <v>11371</v>
      </c>
      <c r="H10121" t="s">
        <v>55</v>
      </c>
      <c r="I10121" t="s">
        <v>31</v>
      </c>
      <c r="J10121" t="s">
        <v>18</v>
      </c>
      <c r="K10121">
        <v>2177.84</v>
      </c>
      <c r="L10121">
        <v>564.75</v>
      </c>
      <c r="M10121" t="s">
        <v>19</v>
      </c>
      <c r="N10121">
        <v>0.259316570546964</v>
      </c>
      <c r="O10121" t="s">
        <v>11351</v>
      </c>
      <c r="P10121" t="s">
        <v>11354</v>
      </c>
      <c r="R10121" t="s">
        <v>11353</v>
      </c>
      <c r="S10121">
        <f>IF(SalesData[[#This Row],[Return Status]]="Returned",1,0)</f>
        <v>0</v>
      </c>
      <c r="U10121" s="2">
        <f>EOMONTH(SalesData[[#This Row],[Order Date]],0)</f>
        <v>45322</v>
      </c>
      <c r="V10121" s="9" t="str">
        <f>"Q"&amp;INT((MONTH(SalesData[[#This Row],[Order Date]])+2)/3)&amp;"-"&amp;YEAR(SalesData[[#This Row],[Order Date]])</f>
        <v>Q1-2024</v>
      </c>
    </row>
    <row r="10122" spans="1:22" x14ac:dyDescent="0.35">
      <c r="A10122" t="s">
        <v>10263</v>
      </c>
      <c r="B10122" s="1">
        <v>45292</v>
      </c>
      <c r="C10122" t="s">
        <v>45</v>
      </c>
      <c r="D10122" t="s">
        <v>27</v>
      </c>
      <c r="E10122">
        <v>70866961</v>
      </c>
      <c r="F10122" t="s">
        <v>154</v>
      </c>
      <c r="G10122" t="s">
        <v>29</v>
      </c>
      <c r="H10122" t="s">
        <v>30</v>
      </c>
      <c r="I10122" t="s">
        <v>31</v>
      </c>
      <c r="J10122" t="s">
        <v>18</v>
      </c>
      <c r="K10122">
        <v>1711.81</v>
      </c>
      <c r="L10122">
        <v>356.58</v>
      </c>
      <c r="M10122" t="s">
        <v>19</v>
      </c>
      <c r="N10122">
        <v>0.208305828333752</v>
      </c>
      <c r="O10122" t="s">
        <v>11351</v>
      </c>
      <c r="P10122" t="s">
        <v>11354</v>
      </c>
      <c r="R10122" t="s">
        <v>11353</v>
      </c>
      <c r="S10122">
        <f>IF(SalesData[[#This Row],[Return Status]]="Returned",1,0)</f>
        <v>0</v>
      </c>
      <c r="T10122">
        <v>2788.38</v>
      </c>
      <c r="U10122" s="2">
        <f>EOMONTH(SalesData[[#This Row],[Order Date]],0)</f>
        <v>45322</v>
      </c>
      <c r="V10122" s="9" t="str">
        <f>"Q"&amp;INT((MONTH(SalesData[[#This Row],[Order Date]])+2)/3)&amp;"-"&amp;YEAR(SalesData[[#This Row],[Order Date]])</f>
        <v>Q1-2024</v>
      </c>
    </row>
    <row r="10123" spans="1:22" x14ac:dyDescent="0.35">
      <c r="A10123" t="s">
        <v>10264</v>
      </c>
      <c r="B10123" s="1">
        <v>45305</v>
      </c>
      <c r="C10123" t="s">
        <v>92</v>
      </c>
      <c r="D10123" t="s">
        <v>80</v>
      </c>
      <c r="E10123">
        <v>874742644</v>
      </c>
      <c r="F10123" t="s">
        <v>103</v>
      </c>
      <c r="G10123" t="s">
        <v>23</v>
      </c>
      <c r="H10123" t="s">
        <v>24</v>
      </c>
      <c r="I10123" t="s">
        <v>17</v>
      </c>
      <c r="J10123" t="s">
        <v>65</v>
      </c>
      <c r="K10123">
        <v>1995.93</v>
      </c>
      <c r="L10123">
        <v>169.77</v>
      </c>
      <c r="M10123" t="s">
        <v>65</v>
      </c>
      <c r="N10123">
        <v>8.5058093219702105E-2</v>
      </c>
      <c r="O10123" t="s">
        <v>11351</v>
      </c>
      <c r="P10123" t="s">
        <v>11356</v>
      </c>
      <c r="R10123" t="s">
        <v>11353</v>
      </c>
      <c r="S10123">
        <f>IF(SalesData[[#This Row],[Return Status]]="Returned",1,0)</f>
        <v>0</v>
      </c>
      <c r="T10123">
        <v>2821.33</v>
      </c>
      <c r="U10123" s="2">
        <f>EOMONTH(SalesData[[#This Row],[Order Date]],0)</f>
        <v>45322</v>
      </c>
      <c r="V10123" s="9" t="str">
        <f>"Q"&amp;INT((MONTH(SalesData[[#This Row],[Order Date]])+2)/3)&amp;"-"&amp;YEAR(SalesData[[#This Row],[Order Date]])</f>
        <v>Q1-2024</v>
      </c>
    </row>
    <row r="10124" spans="1:22" x14ac:dyDescent="0.35">
      <c r="A10124" t="s">
        <v>10265</v>
      </c>
      <c r="B10124" s="1">
        <v>45292</v>
      </c>
      <c r="C10124" t="s">
        <v>176</v>
      </c>
      <c r="D10124" t="s">
        <v>46</v>
      </c>
      <c r="E10124">
        <v>8110916268</v>
      </c>
      <c r="F10124" t="s">
        <v>172</v>
      </c>
      <c r="G10124" t="s">
        <v>141</v>
      </c>
      <c r="H10124" t="s">
        <v>121</v>
      </c>
      <c r="I10124" t="s">
        <v>17</v>
      </c>
      <c r="J10124" t="s">
        <v>42</v>
      </c>
      <c r="K10124">
        <v>3678.67</v>
      </c>
      <c r="L10124">
        <v>159.13999999999999</v>
      </c>
      <c r="M10124" t="s">
        <v>43</v>
      </c>
      <c r="N10124">
        <v>4.32602000179413E-2</v>
      </c>
      <c r="O10124" t="s">
        <v>11351</v>
      </c>
      <c r="P10124" t="s">
        <v>11356</v>
      </c>
      <c r="R10124" t="s">
        <v>11353</v>
      </c>
      <c r="S10124">
        <f>IF(SalesData[[#This Row],[Return Status]]="Returned",1,0)</f>
        <v>0</v>
      </c>
      <c r="T10124">
        <v>2793.38</v>
      </c>
      <c r="U10124" s="2">
        <f>EOMONTH(SalesData[[#This Row],[Order Date]],0)</f>
        <v>45322</v>
      </c>
      <c r="V10124" s="9" t="str">
        <f>"Q"&amp;INT((MONTH(SalesData[[#This Row],[Order Date]])+2)/3)&amp;"-"&amp;YEAR(SalesData[[#This Row],[Order Date]])</f>
        <v>Q1-2024</v>
      </c>
    </row>
    <row r="10125" spans="1:22" x14ac:dyDescent="0.35">
      <c r="A10125" t="s">
        <v>10266</v>
      </c>
      <c r="B10125" s="1">
        <v>45293</v>
      </c>
      <c r="C10125" t="s">
        <v>67</v>
      </c>
      <c r="D10125" t="s">
        <v>46</v>
      </c>
      <c r="E10125">
        <v>4738854869</v>
      </c>
      <c r="F10125" t="s">
        <v>312</v>
      </c>
      <c r="G10125" t="s">
        <v>141</v>
      </c>
      <c r="H10125" t="s">
        <v>121</v>
      </c>
      <c r="I10125" t="s">
        <v>17</v>
      </c>
      <c r="J10125" t="s">
        <v>61</v>
      </c>
      <c r="K10125">
        <v>148.30000000000001</v>
      </c>
      <c r="L10125">
        <v>6.55</v>
      </c>
      <c r="M10125" t="s">
        <v>62</v>
      </c>
      <c r="N10125">
        <v>4.4167228590694503E-2</v>
      </c>
      <c r="O10125" t="s">
        <v>11361</v>
      </c>
      <c r="P10125" t="s">
        <v>11356</v>
      </c>
      <c r="R10125" t="s">
        <v>11353</v>
      </c>
      <c r="S10125">
        <f>IF(SalesData[[#This Row],[Return Status]]="Returned",1,0)</f>
        <v>0</v>
      </c>
      <c r="T10125">
        <v>2793.38</v>
      </c>
      <c r="U10125" s="2">
        <f>EOMONTH(SalesData[[#This Row],[Order Date]],0)</f>
        <v>45322</v>
      </c>
      <c r="V10125" s="9" t="str">
        <f>"Q"&amp;INT((MONTH(SalesData[[#This Row],[Order Date]])+2)/3)&amp;"-"&amp;YEAR(SalesData[[#This Row],[Order Date]])</f>
        <v>Q1-2024</v>
      </c>
    </row>
    <row r="10126" spans="1:22" x14ac:dyDescent="0.35">
      <c r="A10126" t="s">
        <v>10267</v>
      </c>
      <c r="B10126" s="1">
        <v>45297</v>
      </c>
      <c r="C10126" t="s">
        <v>111</v>
      </c>
      <c r="D10126" t="s">
        <v>145</v>
      </c>
      <c r="E10126">
        <v>4360309600</v>
      </c>
      <c r="F10126" t="s">
        <v>163</v>
      </c>
      <c r="G10126" t="s">
        <v>164</v>
      </c>
      <c r="H10126" t="s">
        <v>165</v>
      </c>
      <c r="I10126" t="s">
        <v>36</v>
      </c>
      <c r="J10126" t="s">
        <v>62</v>
      </c>
      <c r="K10126">
        <v>1576.42</v>
      </c>
      <c r="L10126">
        <v>111.22</v>
      </c>
      <c r="M10126" t="s">
        <v>62</v>
      </c>
      <c r="N10126">
        <v>7.0552263990560901E-2</v>
      </c>
      <c r="O10126" t="s">
        <v>11351</v>
      </c>
      <c r="P10126" t="s">
        <v>11356</v>
      </c>
      <c r="R10126" t="s">
        <v>11353</v>
      </c>
      <c r="S10126">
        <f>IF(SalesData[[#This Row],[Return Status]]="Returned",1,0)</f>
        <v>0</v>
      </c>
      <c r="U10126" s="2">
        <f>EOMONTH(SalesData[[#This Row],[Order Date]],0)</f>
        <v>45322</v>
      </c>
      <c r="V10126" s="9" t="str">
        <f>"Q"&amp;INT((MONTH(SalesData[[#This Row],[Order Date]])+2)/3)&amp;"-"&amp;YEAR(SalesData[[#This Row],[Order Date]])</f>
        <v>Q1-2024</v>
      </c>
    </row>
    <row r="10127" spans="1:22" x14ac:dyDescent="0.35">
      <c r="A10127" t="s">
        <v>10268</v>
      </c>
      <c r="B10127" s="1">
        <v>45300</v>
      </c>
      <c r="C10127" t="s">
        <v>67</v>
      </c>
      <c r="D10127" t="s">
        <v>99</v>
      </c>
      <c r="E10127">
        <v>869428301</v>
      </c>
      <c r="F10127" t="s">
        <v>172</v>
      </c>
      <c r="G10127" t="s">
        <v>141</v>
      </c>
      <c r="H10127" t="s">
        <v>121</v>
      </c>
      <c r="I10127" t="s">
        <v>17</v>
      </c>
      <c r="J10127" t="s">
        <v>19</v>
      </c>
      <c r="K10127">
        <v>4228.9799999999996</v>
      </c>
      <c r="L10127">
        <v>656.41</v>
      </c>
      <c r="M10127" t="s">
        <v>19</v>
      </c>
      <c r="N10127">
        <v>0.15521709726695301</v>
      </c>
      <c r="O10127" t="s">
        <v>11351</v>
      </c>
      <c r="P10127" t="s">
        <v>11352</v>
      </c>
      <c r="R10127" t="s">
        <v>11353</v>
      </c>
      <c r="S10127">
        <f>IF(SalesData[[#This Row],[Return Status]]="Returned",1,0)</f>
        <v>0</v>
      </c>
      <c r="T10127">
        <v>2793.38</v>
      </c>
      <c r="U10127" s="2">
        <f>EOMONTH(SalesData[[#This Row],[Order Date]],0)</f>
        <v>45322</v>
      </c>
      <c r="V10127" s="9" t="str">
        <f>"Q"&amp;INT((MONTH(SalesData[[#This Row],[Order Date]])+2)/3)&amp;"-"&amp;YEAR(SalesData[[#This Row],[Order Date]])</f>
        <v>Q1-2024</v>
      </c>
    </row>
    <row r="10128" spans="1:22" x14ac:dyDescent="0.35">
      <c r="A10128" t="s">
        <v>10269</v>
      </c>
      <c r="B10128" s="1">
        <v>45312</v>
      </c>
      <c r="C10128" t="s">
        <v>67</v>
      </c>
      <c r="D10128" t="s">
        <v>27</v>
      </c>
      <c r="E10128">
        <v>1508270381</v>
      </c>
      <c r="F10128" t="s">
        <v>95</v>
      </c>
      <c r="G10128" t="s">
        <v>59</v>
      </c>
      <c r="H10128" t="s">
        <v>60</v>
      </c>
      <c r="I10128" t="s">
        <v>31</v>
      </c>
      <c r="J10128" t="s">
        <v>62</v>
      </c>
      <c r="K10128">
        <v>795.46</v>
      </c>
      <c r="L10128">
        <v>120.82</v>
      </c>
      <c r="M10128" t="s">
        <v>62</v>
      </c>
      <c r="N10128">
        <v>0.15188695848942799</v>
      </c>
      <c r="O10128" t="s">
        <v>11355</v>
      </c>
      <c r="P10128" t="s">
        <v>11352</v>
      </c>
      <c r="R10128" t="s">
        <v>11353</v>
      </c>
      <c r="S10128">
        <f>IF(SalesData[[#This Row],[Return Status]]="Returned",1,0)</f>
        <v>0</v>
      </c>
      <c r="T10128">
        <v>2183.56</v>
      </c>
      <c r="U10128" s="2">
        <f>EOMONTH(SalesData[[#This Row],[Order Date]],0)</f>
        <v>45322</v>
      </c>
      <c r="V10128" s="9" t="str">
        <f>"Q"&amp;INT((MONTH(SalesData[[#This Row],[Order Date]])+2)/3)&amp;"-"&amp;YEAR(SalesData[[#This Row],[Order Date]])</f>
        <v>Q1-2024</v>
      </c>
    </row>
    <row r="10129" spans="1:22" x14ac:dyDescent="0.35">
      <c r="A10129" t="s">
        <v>10270</v>
      </c>
      <c r="B10129" s="1">
        <v>45319</v>
      </c>
      <c r="C10129" t="s">
        <v>113</v>
      </c>
      <c r="D10129" t="s">
        <v>145</v>
      </c>
      <c r="E10129">
        <v>1846287472</v>
      </c>
      <c r="F10129" t="s">
        <v>68</v>
      </c>
      <c r="G10129" t="s">
        <v>69</v>
      </c>
      <c r="H10129" t="s">
        <v>41</v>
      </c>
      <c r="I10129" t="s">
        <v>31</v>
      </c>
      <c r="J10129" t="s">
        <v>18</v>
      </c>
      <c r="K10129">
        <v>2034.91</v>
      </c>
      <c r="L10129">
        <v>458.56</v>
      </c>
      <c r="M10129" t="s">
        <v>19</v>
      </c>
      <c r="N10129">
        <v>0.22534657552422499</v>
      </c>
      <c r="O10129" t="s">
        <v>11351</v>
      </c>
      <c r="P10129" t="s">
        <v>11354</v>
      </c>
      <c r="Q10129" t="s">
        <v>11372</v>
      </c>
      <c r="R10129" t="s">
        <v>11360</v>
      </c>
      <c r="S10129">
        <f>IF(SalesData[[#This Row],[Return Status]]="Returned",1,0)</f>
        <v>1</v>
      </c>
      <c r="T10129">
        <v>2081.52</v>
      </c>
      <c r="U10129" s="2">
        <f>EOMONTH(SalesData[[#This Row],[Order Date]],0)</f>
        <v>45322</v>
      </c>
      <c r="V10129" s="9" t="str">
        <f>"Q"&amp;INT((MONTH(SalesData[[#This Row],[Order Date]])+2)/3)&amp;"-"&amp;YEAR(SalesData[[#This Row],[Order Date]])</f>
        <v>Q1-2024</v>
      </c>
    </row>
    <row r="10130" spans="1:22" x14ac:dyDescent="0.35">
      <c r="A10130" t="s">
        <v>10271</v>
      </c>
      <c r="B10130" s="1">
        <v>45319</v>
      </c>
      <c r="C10130" t="s">
        <v>87</v>
      </c>
      <c r="D10130" t="s">
        <v>27</v>
      </c>
      <c r="E10130">
        <v>3905284057</v>
      </c>
      <c r="F10130" t="s">
        <v>357</v>
      </c>
      <c r="G10130" t="s">
        <v>164</v>
      </c>
      <c r="H10130" t="s">
        <v>165</v>
      </c>
      <c r="I10130" t="s">
        <v>36</v>
      </c>
      <c r="J10130" t="s">
        <v>62</v>
      </c>
      <c r="K10130">
        <v>2464</v>
      </c>
      <c r="L10130">
        <v>620.15</v>
      </c>
      <c r="M10130" t="s">
        <v>62</v>
      </c>
      <c r="N10130">
        <v>0.25168425324675298</v>
      </c>
      <c r="O10130" t="s">
        <v>11351</v>
      </c>
      <c r="P10130" t="s">
        <v>11354</v>
      </c>
      <c r="R10130" t="s">
        <v>11353</v>
      </c>
      <c r="S10130">
        <f>IF(SalesData[[#This Row],[Return Status]]="Returned",1,0)</f>
        <v>0</v>
      </c>
      <c r="U10130" s="2">
        <f>EOMONTH(SalesData[[#This Row],[Order Date]],0)</f>
        <v>45322</v>
      </c>
      <c r="V10130" s="9" t="str">
        <f>"Q"&amp;INT((MONTH(SalesData[[#This Row],[Order Date]])+2)/3)&amp;"-"&amp;YEAR(SalesData[[#This Row],[Order Date]])</f>
        <v>Q1-2024</v>
      </c>
    </row>
    <row r="10131" spans="1:22" x14ac:dyDescent="0.35">
      <c r="A10131" t="s">
        <v>10272</v>
      </c>
      <c r="B10131" s="1">
        <v>45321</v>
      </c>
      <c r="C10131" t="s">
        <v>113</v>
      </c>
      <c r="D10131" t="s">
        <v>39</v>
      </c>
      <c r="E10131">
        <v>3711143125</v>
      </c>
      <c r="F10131" t="s">
        <v>292</v>
      </c>
      <c r="G10131" t="s">
        <v>69</v>
      </c>
      <c r="H10131" t="s">
        <v>41</v>
      </c>
      <c r="I10131" t="s">
        <v>31</v>
      </c>
      <c r="J10131" t="s">
        <v>42</v>
      </c>
      <c r="K10131">
        <v>525.36</v>
      </c>
      <c r="L10131">
        <v>86.37</v>
      </c>
      <c r="M10131" t="s">
        <v>43</v>
      </c>
      <c r="N10131">
        <v>0.164401553220649</v>
      </c>
      <c r="O10131" t="s">
        <v>11355</v>
      </c>
      <c r="P10131" t="s">
        <v>11352</v>
      </c>
      <c r="Q10131" t="s">
        <v>11376</v>
      </c>
      <c r="R10131" t="s">
        <v>11360</v>
      </c>
      <c r="S10131">
        <f>IF(SalesData[[#This Row],[Return Status]]="Returned",1,0)</f>
        <v>1</v>
      </c>
      <c r="T10131">
        <v>2081.52</v>
      </c>
      <c r="U10131" s="2">
        <f>EOMONTH(SalesData[[#This Row],[Order Date]],0)</f>
        <v>45322</v>
      </c>
      <c r="V10131" s="9" t="str">
        <f>"Q"&amp;INT((MONTH(SalesData[[#This Row],[Order Date]])+2)/3)&amp;"-"&amp;YEAR(SalesData[[#This Row],[Order Date]])</f>
        <v>Q1-2024</v>
      </c>
    </row>
    <row r="10132" spans="1:22" x14ac:dyDescent="0.35">
      <c r="A10132" t="s">
        <v>10273</v>
      </c>
      <c r="B10132" s="1">
        <v>45320</v>
      </c>
      <c r="C10132" t="s">
        <v>194</v>
      </c>
      <c r="D10132" t="s">
        <v>80</v>
      </c>
      <c r="E10132">
        <v>8341605825</v>
      </c>
      <c r="F10132" t="s">
        <v>28</v>
      </c>
      <c r="G10132" t="s">
        <v>29</v>
      </c>
      <c r="H10132" t="s">
        <v>11357</v>
      </c>
      <c r="I10132" t="s">
        <v>31</v>
      </c>
      <c r="J10132" t="s">
        <v>43</v>
      </c>
      <c r="K10132">
        <v>4542.0200000000004</v>
      </c>
      <c r="L10132">
        <v>984.68</v>
      </c>
      <c r="M10132" t="s">
        <v>43</v>
      </c>
      <c r="N10132">
        <v>0.21679340909991601</v>
      </c>
      <c r="O10132" t="s">
        <v>11351</v>
      </c>
      <c r="P10132" t="s">
        <v>11354</v>
      </c>
      <c r="R10132" t="s">
        <v>11353</v>
      </c>
      <c r="S10132">
        <f>IF(SalesData[[#This Row],[Return Status]]="Returned",1,0)</f>
        <v>0</v>
      </c>
      <c r="T10132">
        <v>2788.38</v>
      </c>
      <c r="U10132" s="2">
        <f>EOMONTH(SalesData[[#This Row],[Order Date]],0)</f>
        <v>45322</v>
      </c>
      <c r="V10132" s="9" t="str">
        <f>"Q"&amp;INT((MONTH(SalesData[[#This Row],[Order Date]])+2)/3)&amp;"-"&amp;YEAR(SalesData[[#This Row],[Order Date]])</f>
        <v>Q1-2024</v>
      </c>
    </row>
    <row r="10133" spans="1:22" x14ac:dyDescent="0.35">
      <c r="A10133" t="s">
        <v>10274</v>
      </c>
      <c r="B10133" s="1">
        <v>45316</v>
      </c>
      <c r="C10133" t="s">
        <v>162</v>
      </c>
      <c r="D10133" t="s">
        <v>13</v>
      </c>
      <c r="E10133">
        <v>5604832864</v>
      </c>
      <c r="F10133" t="s">
        <v>33</v>
      </c>
      <c r="G10133" t="s">
        <v>11384</v>
      </c>
      <c r="H10133" t="s">
        <v>35</v>
      </c>
      <c r="I10133" t="s">
        <v>36</v>
      </c>
      <c r="J10133" t="s">
        <v>42</v>
      </c>
      <c r="K10133">
        <v>4209.88</v>
      </c>
      <c r="L10133">
        <v>272.8</v>
      </c>
      <c r="M10133" t="s">
        <v>43</v>
      </c>
      <c r="N10133">
        <v>6.47999467918325E-2</v>
      </c>
      <c r="O10133" t="s">
        <v>11351</v>
      </c>
      <c r="P10133" t="s">
        <v>11356</v>
      </c>
      <c r="R10133" t="s">
        <v>11353</v>
      </c>
      <c r="S10133">
        <f>IF(SalesData[[#This Row],[Return Status]]="Returned",1,0)</f>
        <v>0</v>
      </c>
      <c r="U10133" s="2">
        <f>EOMONTH(SalesData[[#This Row],[Order Date]],0)</f>
        <v>45322</v>
      </c>
      <c r="V10133" s="9" t="str">
        <f>"Q"&amp;INT((MONTH(SalesData[[#This Row],[Order Date]])+2)/3)&amp;"-"&amp;YEAR(SalesData[[#This Row],[Order Date]])</f>
        <v>Q1-2024</v>
      </c>
    </row>
    <row r="10134" spans="1:22" x14ac:dyDescent="0.35">
      <c r="A10134" t="s">
        <v>10275</v>
      </c>
      <c r="B10134" s="1">
        <v>45311</v>
      </c>
      <c r="C10134" t="s">
        <v>149</v>
      </c>
      <c r="D10134" t="s">
        <v>72</v>
      </c>
      <c r="E10134">
        <v>5996939179</v>
      </c>
      <c r="F10134" t="s">
        <v>28</v>
      </c>
      <c r="G10134" t="s">
        <v>29</v>
      </c>
      <c r="H10134" t="s">
        <v>30</v>
      </c>
      <c r="I10134" t="s">
        <v>31</v>
      </c>
      <c r="J10134" t="s">
        <v>65</v>
      </c>
      <c r="K10134">
        <v>697.43</v>
      </c>
      <c r="L10134">
        <v>92.65</v>
      </c>
      <c r="M10134" t="s">
        <v>65</v>
      </c>
      <c r="N10134">
        <v>0.13284487332062</v>
      </c>
      <c r="O10134" t="s">
        <v>11355</v>
      </c>
      <c r="P10134" t="s">
        <v>11352</v>
      </c>
      <c r="R10134" t="s">
        <v>11353</v>
      </c>
      <c r="S10134">
        <f>IF(SalesData[[#This Row],[Return Status]]="Returned",1,0)</f>
        <v>0</v>
      </c>
      <c r="T10134">
        <v>2788.38</v>
      </c>
      <c r="U10134" s="2">
        <f>EOMONTH(SalesData[[#This Row],[Order Date]],0)</f>
        <v>45322</v>
      </c>
      <c r="V10134" s="9" t="str">
        <f>"Q"&amp;INT((MONTH(SalesData[[#This Row],[Order Date]])+2)/3)&amp;"-"&amp;YEAR(SalesData[[#This Row],[Order Date]])</f>
        <v>Q1-2024</v>
      </c>
    </row>
    <row r="10135" spans="1:22" x14ac:dyDescent="0.35">
      <c r="A10135" t="s">
        <v>10276</v>
      </c>
      <c r="B10135" s="1">
        <v>45298</v>
      </c>
      <c r="C10135" t="s">
        <v>188</v>
      </c>
      <c r="D10135" t="s">
        <v>46</v>
      </c>
      <c r="E10135">
        <v>6460482121</v>
      </c>
      <c r="F10135" t="s">
        <v>222</v>
      </c>
      <c r="G10135" t="s">
        <v>164</v>
      </c>
      <c r="H10135" t="s">
        <v>165</v>
      </c>
      <c r="I10135" t="s">
        <v>36</v>
      </c>
      <c r="J10135" t="s">
        <v>61</v>
      </c>
      <c r="K10135">
        <v>3260.03</v>
      </c>
      <c r="L10135">
        <v>331.25</v>
      </c>
      <c r="M10135" t="s">
        <v>62</v>
      </c>
      <c r="N10135">
        <v>0.10160949439115601</v>
      </c>
      <c r="O10135" t="s">
        <v>11351</v>
      </c>
      <c r="P10135" t="s">
        <v>11352</v>
      </c>
      <c r="R10135" t="s">
        <v>11353</v>
      </c>
      <c r="S10135">
        <f>IF(SalesData[[#This Row],[Return Status]]="Returned",1,0)</f>
        <v>0</v>
      </c>
      <c r="U10135" s="2">
        <f>EOMONTH(SalesData[[#This Row],[Order Date]],0)</f>
        <v>45322</v>
      </c>
      <c r="V10135" s="9" t="str">
        <f>"Q"&amp;INT((MONTH(SalesData[[#This Row],[Order Date]])+2)/3)&amp;"-"&amp;YEAR(SalesData[[#This Row],[Order Date]])</f>
        <v>Q1-2024</v>
      </c>
    </row>
    <row r="10136" spans="1:22" x14ac:dyDescent="0.35">
      <c r="A10136" t="s">
        <v>10277</v>
      </c>
      <c r="B10136" s="1">
        <v>45314</v>
      </c>
      <c r="C10136" t="s">
        <v>21</v>
      </c>
      <c r="D10136" t="s">
        <v>39</v>
      </c>
      <c r="E10136">
        <v>5103537437</v>
      </c>
      <c r="F10136" t="s">
        <v>152</v>
      </c>
      <c r="G10136" t="s">
        <v>23</v>
      </c>
      <c r="H10136" t="s">
        <v>24</v>
      </c>
      <c r="I10136" t="s">
        <v>17</v>
      </c>
      <c r="J10136" t="s">
        <v>65</v>
      </c>
      <c r="K10136">
        <v>502.66</v>
      </c>
      <c r="L10136">
        <v>30.35</v>
      </c>
      <c r="M10136" t="s">
        <v>65</v>
      </c>
      <c r="N10136">
        <v>6.03787848645208E-2</v>
      </c>
      <c r="O10136" t="s">
        <v>11355</v>
      </c>
      <c r="P10136" t="s">
        <v>11356</v>
      </c>
      <c r="R10136" t="s">
        <v>11353</v>
      </c>
      <c r="S10136">
        <f>IF(SalesData[[#This Row],[Return Status]]="Returned",1,0)</f>
        <v>0</v>
      </c>
      <c r="T10136">
        <v>2821.33</v>
      </c>
      <c r="U10136" s="2">
        <f>EOMONTH(SalesData[[#This Row],[Order Date]],0)</f>
        <v>45322</v>
      </c>
      <c r="V10136" s="9" t="str">
        <f>"Q"&amp;INT((MONTH(SalesData[[#This Row],[Order Date]])+2)/3)&amp;"-"&amp;YEAR(SalesData[[#This Row],[Order Date]])</f>
        <v>Q1-2024</v>
      </c>
    </row>
    <row r="10137" spans="1:22" x14ac:dyDescent="0.35">
      <c r="A10137" t="s">
        <v>10278</v>
      </c>
      <c r="B10137" s="1">
        <v>45317</v>
      </c>
      <c r="C10137" t="s">
        <v>21</v>
      </c>
      <c r="D10137" t="s">
        <v>27</v>
      </c>
      <c r="E10137">
        <v>2226313356</v>
      </c>
      <c r="F10137" t="s">
        <v>156</v>
      </c>
      <c r="G10137" t="s">
        <v>84</v>
      </c>
      <c r="H10137" t="s">
        <v>85</v>
      </c>
      <c r="I10137" t="s">
        <v>31</v>
      </c>
      <c r="J10137" t="s">
        <v>18</v>
      </c>
      <c r="K10137">
        <v>4626.54</v>
      </c>
      <c r="L10137">
        <v>838.01</v>
      </c>
      <c r="M10137" t="s">
        <v>19</v>
      </c>
      <c r="N10137">
        <v>0.18113103961059401</v>
      </c>
      <c r="O10137" t="s">
        <v>11351</v>
      </c>
      <c r="P10137" t="s">
        <v>11352</v>
      </c>
      <c r="Q10137" t="s">
        <v>11359</v>
      </c>
      <c r="R10137" t="s">
        <v>11360</v>
      </c>
      <c r="S10137">
        <f>IF(SalesData[[#This Row],[Return Status]]="Returned",1,0)</f>
        <v>1</v>
      </c>
      <c r="T10137">
        <v>847.14</v>
      </c>
      <c r="U10137" s="2">
        <f>EOMONTH(SalesData[[#This Row],[Order Date]],0)</f>
        <v>45322</v>
      </c>
      <c r="V10137" s="9" t="str">
        <f>"Q"&amp;INT((MONTH(SalesData[[#This Row],[Order Date]])+2)/3)&amp;"-"&amp;YEAR(SalesData[[#This Row],[Order Date]])</f>
        <v>Q1-2024</v>
      </c>
    </row>
    <row r="10138" spans="1:22" x14ac:dyDescent="0.35">
      <c r="A10138" t="s">
        <v>10279</v>
      </c>
      <c r="B10138" s="1">
        <v>45311</v>
      </c>
      <c r="C10138" t="s">
        <v>49</v>
      </c>
      <c r="D10138" t="s">
        <v>99</v>
      </c>
      <c r="E10138">
        <v>9772240531</v>
      </c>
      <c r="F10138" t="s">
        <v>40</v>
      </c>
      <c r="G10138" t="s">
        <v>69</v>
      </c>
      <c r="H10138" t="s">
        <v>41</v>
      </c>
      <c r="I10138" t="s">
        <v>31</v>
      </c>
      <c r="J10138" t="s">
        <v>65</v>
      </c>
      <c r="K10138">
        <v>3002.88</v>
      </c>
      <c r="L10138">
        <v>744.54</v>
      </c>
      <c r="M10138" t="s">
        <v>65</v>
      </c>
      <c r="N10138">
        <v>0.24794197570332499</v>
      </c>
      <c r="O10138" t="s">
        <v>11351</v>
      </c>
      <c r="P10138" t="s">
        <v>11354</v>
      </c>
      <c r="R10138" t="s">
        <v>11353</v>
      </c>
      <c r="S10138">
        <f>IF(SalesData[[#This Row],[Return Status]]="Returned",1,0)</f>
        <v>0</v>
      </c>
      <c r="T10138">
        <v>2081.52</v>
      </c>
      <c r="U10138" s="2">
        <f>EOMONTH(SalesData[[#This Row],[Order Date]],0)</f>
        <v>45322</v>
      </c>
      <c r="V10138" s="9" t="str">
        <f>"Q"&amp;INT((MONTH(SalesData[[#This Row],[Order Date]])+2)/3)&amp;"-"&amp;YEAR(SalesData[[#This Row],[Order Date]])</f>
        <v>Q1-2024</v>
      </c>
    </row>
    <row r="10139" spans="1:22" x14ac:dyDescent="0.35">
      <c r="A10139" t="s">
        <v>10280</v>
      </c>
      <c r="B10139" s="1">
        <v>45304</v>
      </c>
      <c r="C10139" t="s">
        <v>77</v>
      </c>
      <c r="D10139" t="s">
        <v>27</v>
      </c>
      <c r="E10139">
        <v>6558102305</v>
      </c>
      <c r="F10139" t="s">
        <v>172</v>
      </c>
      <c r="G10139" t="s">
        <v>141</v>
      </c>
      <c r="H10139" t="s">
        <v>11357</v>
      </c>
      <c r="I10139" t="s">
        <v>17</v>
      </c>
      <c r="J10139" t="s">
        <v>65</v>
      </c>
      <c r="K10139">
        <v>869.42</v>
      </c>
      <c r="L10139">
        <v>110.86</v>
      </c>
      <c r="M10139" t="s">
        <v>65</v>
      </c>
      <c r="N10139">
        <v>0.12751029421913501</v>
      </c>
      <c r="O10139" t="s">
        <v>11355</v>
      </c>
      <c r="P10139" t="s">
        <v>11352</v>
      </c>
      <c r="R10139" t="s">
        <v>11353</v>
      </c>
      <c r="S10139">
        <f>IF(SalesData[[#This Row],[Return Status]]="Returned",1,0)</f>
        <v>0</v>
      </c>
      <c r="T10139">
        <v>2793.38</v>
      </c>
      <c r="U10139" s="2">
        <f>EOMONTH(SalesData[[#This Row],[Order Date]],0)</f>
        <v>45322</v>
      </c>
      <c r="V10139" s="9" t="str">
        <f>"Q"&amp;INT((MONTH(SalesData[[#This Row],[Order Date]])+2)/3)&amp;"-"&amp;YEAR(SalesData[[#This Row],[Order Date]])</f>
        <v>Q1-2024</v>
      </c>
    </row>
    <row r="10140" spans="1:22" x14ac:dyDescent="0.35">
      <c r="A10140" t="s">
        <v>10281</v>
      </c>
      <c r="B10140" s="1">
        <v>45300</v>
      </c>
      <c r="C10140" t="s">
        <v>325</v>
      </c>
      <c r="D10140" t="s">
        <v>80</v>
      </c>
      <c r="E10140">
        <v>8802428757</v>
      </c>
      <c r="F10140" t="s">
        <v>81</v>
      </c>
      <c r="G10140" t="s">
        <v>74</v>
      </c>
      <c r="H10140" t="s">
        <v>75</v>
      </c>
      <c r="I10140" t="s">
        <v>36</v>
      </c>
      <c r="J10140" t="s">
        <v>18</v>
      </c>
      <c r="K10140">
        <v>2662.21</v>
      </c>
      <c r="L10140">
        <v>406.68</v>
      </c>
      <c r="M10140" t="s">
        <v>19</v>
      </c>
      <c r="N10140">
        <v>0.15276030065246499</v>
      </c>
      <c r="O10140" t="s">
        <v>11351</v>
      </c>
      <c r="P10140" t="s">
        <v>11352</v>
      </c>
      <c r="R10140" t="s">
        <v>11353</v>
      </c>
      <c r="S10140">
        <f>IF(SalesData[[#This Row],[Return Status]]="Returned",1,0)</f>
        <v>0</v>
      </c>
      <c r="T10140">
        <v>2420.2800000000002</v>
      </c>
      <c r="U10140" s="2">
        <f>EOMONTH(SalesData[[#This Row],[Order Date]],0)</f>
        <v>45322</v>
      </c>
      <c r="V10140" s="9" t="str">
        <f>"Q"&amp;INT((MONTH(SalesData[[#This Row],[Order Date]])+2)/3)&amp;"-"&amp;YEAR(SalesData[[#This Row],[Order Date]])</f>
        <v>Q1-2024</v>
      </c>
    </row>
    <row r="10141" spans="1:22" x14ac:dyDescent="0.35">
      <c r="A10141" t="s">
        <v>10282</v>
      </c>
      <c r="B10141" s="1">
        <v>45318</v>
      </c>
      <c r="C10141" t="s">
        <v>111</v>
      </c>
      <c r="D10141" t="s">
        <v>39</v>
      </c>
      <c r="E10141">
        <v>4908842477</v>
      </c>
      <c r="F10141" t="s">
        <v>172</v>
      </c>
      <c r="G10141" t="s">
        <v>141</v>
      </c>
      <c r="H10141" t="s">
        <v>121</v>
      </c>
      <c r="I10141" t="s">
        <v>17</v>
      </c>
      <c r="J10141" t="s">
        <v>18</v>
      </c>
      <c r="K10141">
        <v>589.91999999999996</v>
      </c>
      <c r="L10141">
        <v>69.37</v>
      </c>
      <c r="M10141" t="s">
        <v>19</v>
      </c>
      <c r="N10141">
        <v>0.117592215893681</v>
      </c>
      <c r="O10141" t="s">
        <v>11355</v>
      </c>
      <c r="P10141" t="s">
        <v>11352</v>
      </c>
      <c r="R10141" t="s">
        <v>11353</v>
      </c>
      <c r="S10141">
        <f>IF(SalesData[[#This Row],[Return Status]]="Returned",1,0)</f>
        <v>0</v>
      </c>
      <c r="T10141">
        <v>2793.38</v>
      </c>
      <c r="U10141" s="2">
        <f>EOMONTH(SalesData[[#This Row],[Order Date]],0)</f>
        <v>45322</v>
      </c>
      <c r="V10141" s="9" t="str">
        <f>"Q"&amp;INT((MONTH(SalesData[[#This Row],[Order Date]])+2)/3)&amp;"-"&amp;YEAR(SalesData[[#This Row],[Order Date]])</f>
        <v>Q1-2024</v>
      </c>
    </row>
    <row r="10142" spans="1:22" x14ac:dyDescent="0.35">
      <c r="A10142" t="s">
        <v>10283</v>
      </c>
      <c r="B10142" s="1">
        <v>45308</v>
      </c>
      <c r="C10142" t="s">
        <v>57</v>
      </c>
      <c r="D10142" t="s">
        <v>80</v>
      </c>
      <c r="E10142">
        <v>4714153242</v>
      </c>
      <c r="F10142" t="s">
        <v>357</v>
      </c>
      <c r="G10142" t="s">
        <v>164</v>
      </c>
      <c r="H10142" t="s">
        <v>165</v>
      </c>
      <c r="I10142" t="s">
        <v>36</v>
      </c>
      <c r="J10142" t="s">
        <v>19</v>
      </c>
      <c r="K10142">
        <v>658.75</v>
      </c>
      <c r="L10142">
        <v>179.45</v>
      </c>
      <c r="M10142" t="s">
        <v>19</v>
      </c>
      <c r="N10142">
        <v>0.27240986717267601</v>
      </c>
      <c r="O10142" t="s">
        <v>11355</v>
      </c>
      <c r="P10142" t="s">
        <v>11354</v>
      </c>
      <c r="Q10142" t="s">
        <v>11373</v>
      </c>
      <c r="R10142" t="s">
        <v>11360</v>
      </c>
      <c r="S10142">
        <f>IF(SalesData[[#This Row],[Return Status]]="Returned",1,0)</f>
        <v>1</v>
      </c>
      <c r="U10142" s="2">
        <f>EOMONTH(SalesData[[#This Row],[Order Date]],0)</f>
        <v>45322</v>
      </c>
      <c r="V10142" s="9" t="str">
        <f>"Q"&amp;INT((MONTH(SalesData[[#This Row],[Order Date]])+2)/3)&amp;"-"&amp;YEAR(SalesData[[#This Row],[Order Date]])</f>
        <v>Q1-2024</v>
      </c>
    </row>
    <row r="10143" spans="1:22" x14ac:dyDescent="0.35">
      <c r="A10143" t="s">
        <v>10284</v>
      </c>
      <c r="B10143" s="1">
        <v>45296</v>
      </c>
      <c r="C10143" t="s">
        <v>106</v>
      </c>
      <c r="D10143" t="s">
        <v>27</v>
      </c>
      <c r="E10143">
        <v>8932487595</v>
      </c>
      <c r="F10143" t="s">
        <v>238</v>
      </c>
      <c r="G10143" t="s">
        <v>74</v>
      </c>
      <c r="H10143" t="s">
        <v>75</v>
      </c>
      <c r="I10143" t="s">
        <v>36</v>
      </c>
      <c r="J10143" t="s">
        <v>42</v>
      </c>
      <c r="K10143">
        <v>3763.49</v>
      </c>
      <c r="L10143">
        <v>994.94</v>
      </c>
      <c r="M10143" t="s">
        <v>43</v>
      </c>
      <c r="N10143">
        <v>0.26436631955977002</v>
      </c>
      <c r="O10143" t="s">
        <v>11351</v>
      </c>
      <c r="P10143" t="s">
        <v>11354</v>
      </c>
      <c r="R10143" t="s">
        <v>11353</v>
      </c>
      <c r="S10143">
        <f>IF(SalesData[[#This Row],[Return Status]]="Returned",1,0)</f>
        <v>0</v>
      </c>
      <c r="T10143">
        <v>2420.2800000000002</v>
      </c>
      <c r="U10143" s="2">
        <f>EOMONTH(SalesData[[#This Row],[Order Date]],0)</f>
        <v>45322</v>
      </c>
      <c r="V10143" s="9" t="str">
        <f>"Q"&amp;INT((MONTH(SalesData[[#This Row],[Order Date]])+2)/3)&amp;"-"&amp;YEAR(SalesData[[#This Row],[Order Date]])</f>
        <v>Q1-2024</v>
      </c>
    </row>
    <row r="10144" spans="1:22" x14ac:dyDescent="0.35">
      <c r="A10144" t="s">
        <v>10285</v>
      </c>
      <c r="B10144" s="1">
        <v>45320</v>
      </c>
      <c r="C10144" t="s">
        <v>57</v>
      </c>
      <c r="D10144" t="s">
        <v>145</v>
      </c>
      <c r="E10144">
        <v>3308627600</v>
      </c>
      <c r="F10144" t="s">
        <v>47</v>
      </c>
      <c r="G10144" t="s">
        <v>23</v>
      </c>
      <c r="H10144" t="s">
        <v>24</v>
      </c>
      <c r="I10144" t="s">
        <v>17</v>
      </c>
      <c r="J10144" t="s">
        <v>19</v>
      </c>
      <c r="K10144">
        <v>3560.44</v>
      </c>
      <c r="L10144">
        <v>700.6</v>
      </c>
      <c r="M10144" t="s">
        <v>19</v>
      </c>
      <c r="N10144">
        <v>0.19677343249710699</v>
      </c>
      <c r="O10144" t="s">
        <v>11351</v>
      </c>
      <c r="P10144" t="s">
        <v>11352</v>
      </c>
      <c r="Q10144" t="s">
        <v>11376</v>
      </c>
      <c r="R10144" t="s">
        <v>11360</v>
      </c>
      <c r="S10144">
        <f>IF(SalesData[[#This Row],[Return Status]]="Returned",1,0)</f>
        <v>1</v>
      </c>
      <c r="T10144">
        <v>2821.33</v>
      </c>
      <c r="U10144" s="2">
        <f>EOMONTH(SalesData[[#This Row],[Order Date]],0)</f>
        <v>45322</v>
      </c>
      <c r="V10144" s="9" t="str">
        <f>"Q"&amp;INT((MONTH(SalesData[[#This Row],[Order Date]])+2)/3)&amp;"-"&amp;YEAR(SalesData[[#This Row],[Order Date]])</f>
        <v>Q1-2024</v>
      </c>
    </row>
    <row r="10145" spans="1:22" x14ac:dyDescent="0.35">
      <c r="A10145" t="s">
        <v>10286</v>
      </c>
      <c r="B10145" s="1">
        <v>45305</v>
      </c>
      <c r="C10145" t="s">
        <v>71</v>
      </c>
      <c r="D10145" t="s">
        <v>46</v>
      </c>
      <c r="E10145">
        <v>5434179343</v>
      </c>
      <c r="F10145" t="s">
        <v>185</v>
      </c>
      <c r="G10145" t="s">
        <v>164</v>
      </c>
      <c r="H10145" t="s">
        <v>165</v>
      </c>
      <c r="I10145" t="s">
        <v>36</v>
      </c>
      <c r="J10145" t="s">
        <v>42</v>
      </c>
      <c r="K10145">
        <v>1174.3599999999999</v>
      </c>
      <c r="L10145">
        <v>302.13</v>
      </c>
      <c r="M10145" t="s">
        <v>43</v>
      </c>
      <c r="N10145">
        <v>0.25727204605061499</v>
      </c>
      <c r="O10145" t="s">
        <v>11351</v>
      </c>
      <c r="P10145" t="s">
        <v>11354</v>
      </c>
      <c r="R10145" t="s">
        <v>11353</v>
      </c>
      <c r="S10145">
        <f>IF(SalesData[[#This Row],[Return Status]]="Returned",1,0)</f>
        <v>0</v>
      </c>
      <c r="U10145" s="2">
        <f>EOMONTH(SalesData[[#This Row],[Order Date]],0)</f>
        <v>45322</v>
      </c>
      <c r="V10145" s="9" t="str">
        <f>"Q"&amp;INT((MONTH(SalesData[[#This Row],[Order Date]])+2)/3)&amp;"-"&amp;YEAR(SalesData[[#This Row],[Order Date]])</f>
        <v>Q1-2024</v>
      </c>
    </row>
    <row r="10146" spans="1:22" x14ac:dyDescent="0.35">
      <c r="A10146" t="s">
        <v>10287</v>
      </c>
      <c r="B10146" s="1">
        <v>45301</v>
      </c>
      <c r="C10146" t="s">
        <v>162</v>
      </c>
      <c r="D10146" t="s">
        <v>13</v>
      </c>
      <c r="E10146">
        <v>3099284005</v>
      </c>
      <c r="F10146" t="s">
        <v>387</v>
      </c>
      <c r="G10146" t="s">
        <v>538</v>
      </c>
      <c r="H10146" t="s">
        <v>90</v>
      </c>
      <c r="I10146" t="s">
        <v>31</v>
      </c>
      <c r="J10146" t="s">
        <v>19</v>
      </c>
      <c r="K10146">
        <v>4903.7700000000004</v>
      </c>
      <c r="L10146">
        <v>154.93</v>
      </c>
      <c r="M10146" t="s">
        <v>19</v>
      </c>
      <c r="N10146">
        <v>3.1594059264606601E-2</v>
      </c>
      <c r="O10146" t="s">
        <v>11351</v>
      </c>
      <c r="P10146" t="s">
        <v>11356</v>
      </c>
      <c r="R10146" t="s">
        <v>11353</v>
      </c>
      <c r="S10146">
        <f>IF(SalesData[[#This Row],[Return Status]]="Returned",1,0)</f>
        <v>0</v>
      </c>
      <c r="U10146" s="2">
        <f>EOMONTH(SalesData[[#This Row],[Order Date]],0)</f>
        <v>45322</v>
      </c>
      <c r="V10146" s="9" t="str">
        <f>"Q"&amp;INT((MONTH(SalesData[[#This Row],[Order Date]])+2)/3)&amp;"-"&amp;YEAR(SalesData[[#This Row],[Order Date]])</f>
        <v>Q1-2024</v>
      </c>
    </row>
    <row r="10147" spans="1:22" x14ac:dyDescent="0.35">
      <c r="A10147" t="s">
        <v>10288</v>
      </c>
      <c r="B10147" s="1">
        <v>45311</v>
      </c>
      <c r="C10147" t="s">
        <v>111</v>
      </c>
      <c r="D10147" t="s">
        <v>27</v>
      </c>
      <c r="E10147">
        <v>3180425082</v>
      </c>
      <c r="F10147" t="s">
        <v>137</v>
      </c>
      <c r="G10147" t="s">
        <v>34</v>
      </c>
      <c r="H10147" t="s">
        <v>35</v>
      </c>
      <c r="I10147" t="s">
        <v>36</v>
      </c>
      <c r="J10147" t="s">
        <v>19</v>
      </c>
      <c r="K10147">
        <v>642.44000000000005</v>
      </c>
      <c r="L10147">
        <v>163.59</v>
      </c>
      <c r="M10147" t="s">
        <v>19</v>
      </c>
      <c r="N10147">
        <v>0.25463856546914898</v>
      </c>
      <c r="O10147" t="s">
        <v>11355</v>
      </c>
      <c r="P10147" t="s">
        <v>11354</v>
      </c>
      <c r="R10147" t="s">
        <v>11353</v>
      </c>
      <c r="S10147">
        <f>IF(SalesData[[#This Row],[Return Status]]="Returned",1,0)</f>
        <v>0</v>
      </c>
      <c r="U10147" s="2">
        <f>EOMONTH(SalesData[[#This Row],[Order Date]],0)</f>
        <v>45322</v>
      </c>
      <c r="V10147" s="9" t="str">
        <f>"Q"&amp;INT((MONTH(SalesData[[#This Row],[Order Date]])+2)/3)&amp;"-"&amp;YEAR(SalesData[[#This Row],[Order Date]])</f>
        <v>Q1-2024</v>
      </c>
    </row>
    <row r="10148" spans="1:22" x14ac:dyDescent="0.35">
      <c r="A10148" t="s">
        <v>10289</v>
      </c>
      <c r="B10148" s="1">
        <v>45295</v>
      </c>
      <c r="C10148" t="s">
        <v>124</v>
      </c>
      <c r="D10148" t="s">
        <v>46</v>
      </c>
      <c r="E10148">
        <v>7323080773</v>
      </c>
      <c r="F10148" t="s">
        <v>172</v>
      </c>
      <c r="G10148" t="s">
        <v>141</v>
      </c>
      <c r="H10148" t="s">
        <v>121</v>
      </c>
      <c r="I10148" t="s">
        <v>17</v>
      </c>
      <c r="J10148" t="s">
        <v>62</v>
      </c>
      <c r="K10148">
        <v>193.7</v>
      </c>
      <c r="L10148">
        <v>30.88</v>
      </c>
      <c r="M10148" t="s">
        <v>62</v>
      </c>
      <c r="N10148">
        <v>0.15942178626742401</v>
      </c>
      <c r="O10148" t="s">
        <v>11361</v>
      </c>
      <c r="P10148" t="s">
        <v>11352</v>
      </c>
      <c r="R10148" t="s">
        <v>11353</v>
      </c>
      <c r="S10148">
        <f>IF(SalesData[[#This Row],[Return Status]]="Returned",1,0)</f>
        <v>0</v>
      </c>
      <c r="T10148">
        <v>2793.38</v>
      </c>
      <c r="U10148" s="2">
        <f>EOMONTH(SalesData[[#This Row],[Order Date]],0)</f>
        <v>45322</v>
      </c>
      <c r="V10148" s="9" t="str">
        <f>"Q"&amp;INT((MONTH(SalesData[[#This Row],[Order Date]])+2)/3)&amp;"-"&amp;YEAR(SalesData[[#This Row],[Order Date]])</f>
        <v>Q1-2024</v>
      </c>
    </row>
    <row r="10149" spans="1:22" x14ac:dyDescent="0.35">
      <c r="A10149" t="s">
        <v>10290</v>
      </c>
      <c r="B10149" s="1">
        <v>45318</v>
      </c>
      <c r="C10149" t="s">
        <v>77</v>
      </c>
      <c r="D10149" t="s">
        <v>145</v>
      </c>
      <c r="E10149">
        <v>2349480778</v>
      </c>
      <c r="F10149" t="s">
        <v>88</v>
      </c>
      <c r="G10149" t="s">
        <v>89</v>
      </c>
      <c r="H10149" t="s">
        <v>90</v>
      </c>
      <c r="I10149" t="s">
        <v>31</v>
      </c>
      <c r="J10149" t="s">
        <v>61</v>
      </c>
      <c r="K10149">
        <v>3922.1</v>
      </c>
      <c r="L10149">
        <v>394.48</v>
      </c>
      <c r="M10149" t="s">
        <v>62</v>
      </c>
      <c r="N10149">
        <v>0.100578771576451</v>
      </c>
      <c r="O10149" t="s">
        <v>11351</v>
      </c>
      <c r="P10149" t="s">
        <v>11352</v>
      </c>
      <c r="R10149" t="s">
        <v>11353</v>
      </c>
      <c r="S10149">
        <f>IF(SalesData[[#This Row],[Return Status]]="Returned",1,0)</f>
        <v>0</v>
      </c>
      <c r="T10149">
        <v>207.68</v>
      </c>
      <c r="U10149" s="2">
        <f>EOMONTH(SalesData[[#This Row],[Order Date]],0)</f>
        <v>45322</v>
      </c>
      <c r="V10149" s="9" t="str">
        <f>"Q"&amp;INT((MONTH(SalesData[[#This Row],[Order Date]])+2)/3)&amp;"-"&amp;YEAR(SalesData[[#This Row],[Order Date]])</f>
        <v>Q1-2024</v>
      </c>
    </row>
    <row r="10150" spans="1:22" x14ac:dyDescent="0.35">
      <c r="A10150" t="s">
        <v>10291</v>
      </c>
      <c r="B10150" s="1">
        <v>45310</v>
      </c>
      <c r="C10150" t="s">
        <v>92</v>
      </c>
      <c r="D10150" t="s">
        <v>80</v>
      </c>
      <c r="E10150">
        <v>9266224269</v>
      </c>
      <c r="F10150" t="s">
        <v>53</v>
      </c>
      <c r="G10150" t="s">
        <v>54</v>
      </c>
      <c r="H10150" t="s">
        <v>11357</v>
      </c>
      <c r="I10150" t="s">
        <v>31</v>
      </c>
      <c r="J10150" t="s">
        <v>18</v>
      </c>
      <c r="K10150">
        <v>783.53</v>
      </c>
      <c r="L10150">
        <v>148.22</v>
      </c>
      <c r="M10150" t="s">
        <v>19</v>
      </c>
      <c r="N10150">
        <v>0.18916952765050499</v>
      </c>
      <c r="O10150" t="s">
        <v>11355</v>
      </c>
      <c r="P10150" t="s">
        <v>11352</v>
      </c>
      <c r="R10150" t="s">
        <v>11353</v>
      </c>
      <c r="S10150">
        <f>IF(SalesData[[#This Row],[Return Status]]="Returned",1,0)</f>
        <v>0</v>
      </c>
      <c r="U10150" s="2">
        <f>EOMONTH(SalesData[[#This Row],[Order Date]],0)</f>
        <v>45322</v>
      </c>
      <c r="V10150" s="9" t="str">
        <f>"Q"&amp;INT((MONTH(SalesData[[#This Row],[Order Date]])+2)/3)&amp;"-"&amp;YEAR(SalesData[[#This Row],[Order Date]])</f>
        <v>Q1-2024</v>
      </c>
    </row>
    <row r="10151" spans="1:22" x14ac:dyDescent="0.35">
      <c r="A10151" t="s">
        <v>10292</v>
      </c>
      <c r="B10151" s="1">
        <v>45302</v>
      </c>
      <c r="C10151" t="s">
        <v>71</v>
      </c>
      <c r="D10151" t="s">
        <v>99</v>
      </c>
      <c r="E10151">
        <v>1342628100</v>
      </c>
      <c r="F10151" t="s">
        <v>53</v>
      </c>
      <c r="G10151" t="s">
        <v>54</v>
      </c>
      <c r="H10151" t="s">
        <v>55</v>
      </c>
      <c r="I10151" t="s">
        <v>31</v>
      </c>
      <c r="J10151" t="s">
        <v>65</v>
      </c>
      <c r="K10151">
        <v>1889.11</v>
      </c>
      <c r="L10151">
        <v>260.89</v>
      </c>
      <c r="M10151" t="s">
        <v>65</v>
      </c>
      <c r="N10151">
        <v>0.13810206922836701</v>
      </c>
      <c r="O10151" t="s">
        <v>11351</v>
      </c>
      <c r="P10151" t="s">
        <v>11352</v>
      </c>
      <c r="R10151" t="s">
        <v>11353</v>
      </c>
      <c r="S10151">
        <f>IF(SalesData[[#This Row],[Return Status]]="Returned",1,0)</f>
        <v>0</v>
      </c>
      <c r="U10151" s="2">
        <f>EOMONTH(SalesData[[#This Row],[Order Date]],0)</f>
        <v>45322</v>
      </c>
      <c r="V10151" s="9" t="str">
        <f>"Q"&amp;INT((MONTH(SalesData[[#This Row],[Order Date]])+2)/3)&amp;"-"&amp;YEAR(SalesData[[#This Row],[Order Date]])</f>
        <v>Q1-2024</v>
      </c>
    </row>
    <row r="10152" spans="1:22" x14ac:dyDescent="0.35">
      <c r="A10152" t="s">
        <v>10293</v>
      </c>
      <c r="B10152" s="1">
        <v>45295</v>
      </c>
      <c r="C10152" t="s">
        <v>176</v>
      </c>
      <c r="D10152" t="s">
        <v>46</v>
      </c>
      <c r="E10152">
        <v>1565748474</v>
      </c>
      <c r="F10152" t="s">
        <v>312</v>
      </c>
      <c r="G10152" t="s">
        <v>141</v>
      </c>
      <c r="H10152" t="s">
        <v>121</v>
      </c>
      <c r="I10152" t="s">
        <v>17</v>
      </c>
      <c r="J10152" t="s">
        <v>19</v>
      </c>
      <c r="K10152">
        <v>690.96</v>
      </c>
      <c r="L10152">
        <v>174.46</v>
      </c>
      <c r="M10152" t="s">
        <v>19</v>
      </c>
      <c r="N10152">
        <v>0.25248929026282302</v>
      </c>
      <c r="O10152" t="s">
        <v>11355</v>
      </c>
      <c r="P10152" t="s">
        <v>11354</v>
      </c>
      <c r="R10152" t="s">
        <v>11353</v>
      </c>
      <c r="S10152">
        <f>IF(SalesData[[#This Row],[Return Status]]="Returned",1,0)</f>
        <v>0</v>
      </c>
      <c r="T10152">
        <v>2793.38</v>
      </c>
      <c r="U10152" s="2">
        <f>EOMONTH(SalesData[[#This Row],[Order Date]],0)</f>
        <v>45322</v>
      </c>
      <c r="V10152" s="9" t="str">
        <f>"Q"&amp;INT((MONTH(SalesData[[#This Row],[Order Date]])+2)/3)&amp;"-"&amp;YEAR(SalesData[[#This Row],[Order Date]])</f>
        <v>Q1-2024</v>
      </c>
    </row>
    <row r="10153" spans="1:22" x14ac:dyDescent="0.35">
      <c r="A10153" t="s">
        <v>10294</v>
      </c>
      <c r="B10153" s="1">
        <v>45304</v>
      </c>
      <c r="C10153" t="s">
        <v>106</v>
      </c>
      <c r="D10153" t="s">
        <v>145</v>
      </c>
      <c r="E10153">
        <v>7281032502</v>
      </c>
      <c r="F10153" t="s">
        <v>88</v>
      </c>
      <c r="G10153" t="s">
        <v>89</v>
      </c>
      <c r="H10153" t="s">
        <v>90</v>
      </c>
      <c r="I10153" t="s">
        <v>31</v>
      </c>
      <c r="J10153" t="s">
        <v>19</v>
      </c>
      <c r="K10153">
        <v>1313.33</v>
      </c>
      <c r="L10153">
        <v>232.74</v>
      </c>
      <c r="M10153" t="s">
        <v>19</v>
      </c>
      <c r="N10153">
        <v>0.17721364775037499</v>
      </c>
      <c r="O10153" t="s">
        <v>11351</v>
      </c>
      <c r="P10153" t="s">
        <v>11352</v>
      </c>
      <c r="R10153" t="s">
        <v>11353</v>
      </c>
      <c r="S10153">
        <f>IF(SalesData[[#This Row],[Return Status]]="Returned",1,0)</f>
        <v>0</v>
      </c>
      <c r="T10153">
        <v>207.68</v>
      </c>
      <c r="U10153" s="2">
        <f>EOMONTH(SalesData[[#This Row],[Order Date]],0)</f>
        <v>45322</v>
      </c>
      <c r="V10153" s="9" t="str">
        <f>"Q"&amp;INT((MONTH(SalesData[[#This Row],[Order Date]])+2)/3)&amp;"-"&amp;YEAR(SalesData[[#This Row],[Order Date]])</f>
        <v>Q1-2024</v>
      </c>
    </row>
    <row r="10154" spans="1:22" x14ac:dyDescent="0.35">
      <c r="A10154" t="s">
        <v>10295</v>
      </c>
      <c r="B10154" s="1">
        <v>45316</v>
      </c>
      <c r="C10154" t="s">
        <v>52</v>
      </c>
      <c r="D10154" t="s">
        <v>145</v>
      </c>
      <c r="E10154">
        <v>4616694781</v>
      </c>
      <c r="F10154" t="s">
        <v>312</v>
      </c>
      <c r="G10154" t="s">
        <v>141</v>
      </c>
      <c r="H10154" t="s">
        <v>121</v>
      </c>
      <c r="I10154" t="s">
        <v>17</v>
      </c>
      <c r="J10154" t="s">
        <v>19</v>
      </c>
      <c r="K10154">
        <v>1778.8</v>
      </c>
      <c r="L10154">
        <v>292.60000000000002</v>
      </c>
      <c r="M10154" t="s">
        <v>19</v>
      </c>
      <c r="N10154">
        <v>0.16449291657297099</v>
      </c>
      <c r="O10154" t="s">
        <v>11351</v>
      </c>
      <c r="P10154" t="s">
        <v>11352</v>
      </c>
      <c r="Q10154" t="s">
        <v>11365</v>
      </c>
      <c r="R10154" t="s">
        <v>11360</v>
      </c>
      <c r="S10154">
        <f>IF(SalesData[[#This Row],[Return Status]]="Returned",1,0)</f>
        <v>1</v>
      </c>
      <c r="T10154">
        <v>2793.38</v>
      </c>
      <c r="U10154" s="2">
        <f>EOMONTH(SalesData[[#This Row],[Order Date]],0)</f>
        <v>45322</v>
      </c>
      <c r="V10154" s="9" t="str">
        <f>"Q"&amp;INT((MONTH(SalesData[[#This Row],[Order Date]])+2)/3)&amp;"-"&amp;YEAR(SalesData[[#This Row],[Order Date]])</f>
        <v>Q1-2024</v>
      </c>
    </row>
    <row r="10155" spans="1:22" x14ac:dyDescent="0.35">
      <c r="A10155" t="s">
        <v>10296</v>
      </c>
      <c r="B10155" s="1">
        <v>45297</v>
      </c>
      <c r="C10155" t="s">
        <v>139</v>
      </c>
      <c r="D10155" t="s">
        <v>72</v>
      </c>
      <c r="E10155">
        <v>9614776687</v>
      </c>
      <c r="F10155" t="s">
        <v>28</v>
      </c>
      <c r="G10155" t="s">
        <v>29</v>
      </c>
      <c r="H10155" t="s">
        <v>30</v>
      </c>
      <c r="I10155" t="s">
        <v>31</v>
      </c>
      <c r="J10155" t="s">
        <v>61</v>
      </c>
      <c r="K10155">
        <v>1766.02</v>
      </c>
      <c r="L10155">
        <v>150.84</v>
      </c>
      <c r="M10155" t="s">
        <v>62</v>
      </c>
      <c r="N10155">
        <v>8.5412396235603205E-2</v>
      </c>
      <c r="O10155" t="s">
        <v>11351</v>
      </c>
      <c r="P10155" t="s">
        <v>11356</v>
      </c>
      <c r="R10155" t="s">
        <v>11353</v>
      </c>
      <c r="S10155">
        <f>IF(SalesData[[#This Row],[Return Status]]="Returned",1,0)</f>
        <v>0</v>
      </c>
      <c r="T10155">
        <v>2788.38</v>
      </c>
      <c r="U10155" s="2">
        <f>EOMONTH(SalesData[[#This Row],[Order Date]],0)</f>
        <v>45322</v>
      </c>
      <c r="V10155" s="9" t="str">
        <f>"Q"&amp;INT((MONTH(SalesData[[#This Row],[Order Date]])+2)/3)&amp;"-"&amp;YEAR(SalesData[[#This Row],[Order Date]])</f>
        <v>Q1-2024</v>
      </c>
    </row>
    <row r="10156" spans="1:22" x14ac:dyDescent="0.35">
      <c r="A10156" t="s">
        <v>10297</v>
      </c>
      <c r="B10156" s="1">
        <v>45294</v>
      </c>
      <c r="C10156" t="s">
        <v>205</v>
      </c>
      <c r="D10156" t="s">
        <v>39</v>
      </c>
      <c r="E10156">
        <v>672619894</v>
      </c>
      <c r="F10156" t="s">
        <v>40</v>
      </c>
      <c r="G10156" t="s">
        <v>69</v>
      </c>
      <c r="H10156" t="s">
        <v>41</v>
      </c>
      <c r="I10156" t="s">
        <v>31</v>
      </c>
      <c r="J10156" t="s">
        <v>61</v>
      </c>
      <c r="K10156">
        <v>4959.3500000000004</v>
      </c>
      <c r="L10156">
        <v>1142.18</v>
      </c>
      <c r="M10156" t="s">
        <v>62</v>
      </c>
      <c r="N10156">
        <v>0.23030840735176999</v>
      </c>
      <c r="O10156" t="s">
        <v>11351</v>
      </c>
      <c r="P10156" t="s">
        <v>11354</v>
      </c>
      <c r="R10156" t="s">
        <v>11353</v>
      </c>
      <c r="S10156">
        <f>IF(SalesData[[#This Row],[Return Status]]="Returned",1,0)</f>
        <v>0</v>
      </c>
      <c r="T10156">
        <v>2081.52</v>
      </c>
      <c r="U10156" s="2">
        <f>EOMONTH(SalesData[[#This Row],[Order Date]],0)</f>
        <v>45322</v>
      </c>
      <c r="V10156" s="9" t="str">
        <f>"Q"&amp;INT((MONTH(SalesData[[#This Row],[Order Date]])+2)/3)&amp;"-"&amp;YEAR(SalesData[[#This Row],[Order Date]])</f>
        <v>Q1-2024</v>
      </c>
    </row>
    <row r="10157" spans="1:22" x14ac:dyDescent="0.35">
      <c r="A10157" t="s">
        <v>10298</v>
      </c>
      <c r="B10157" s="1">
        <v>45307</v>
      </c>
      <c r="C10157" t="s">
        <v>106</v>
      </c>
      <c r="D10157" t="s">
        <v>145</v>
      </c>
      <c r="E10157">
        <v>4949143092</v>
      </c>
      <c r="F10157" t="s">
        <v>357</v>
      </c>
      <c r="G10157" t="s">
        <v>266</v>
      </c>
      <c r="H10157" t="s">
        <v>165</v>
      </c>
      <c r="I10157" t="s">
        <v>36</v>
      </c>
      <c r="J10157" t="s">
        <v>19</v>
      </c>
      <c r="K10157">
        <v>3313.53</v>
      </c>
      <c r="L10157">
        <v>975.35</v>
      </c>
      <c r="M10157" t="s">
        <v>19</v>
      </c>
      <c r="N10157">
        <v>0.29435375566239003</v>
      </c>
      <c r="O10157" t="s">
        <v>11351</v>
      </c>
      <c r="P10157" t="s">
        <v>11354</v>
      </c>
      <c r="R10157" t="s">
        <v>11353</v>
      </c>
      <c r="S10157">
        <f>IF(SalesData[[#This Row],[Return Status]]="Returned",1,0)</f>
        <v>0</v>
      </c>
      <c r="U10157" s="2">
        <f>EOMONTH(SalesData[[#This Row],[Order Date]],0)</f>
        <v>45322</v>
      </c>
      <c r="V10157" s="9" t="str">
        <f>"Q"&amp;INT((MONTH(SalesData[[#This Row],[Order Date]])+2)/3)&amp;"-"&amp;YEAR(SalesData[[#This Row],[Order Date]])</f>
        <v>Q1-2024</v>
      </c>
    </row>
    <row r="10158" spans="1:22" x14ac:dyDescent="0.35">
      <c r="A10158" t="s">
        <v>10299</v>
      </c>
      <c r="B10158" s="1">
        <v>45300</v>
      </c>
      <c r="C10158" t="s">
        <v>52</v>
      </c>
      <c r="D10158" t="s">
        <v>80</v>
      </c>
      <c r="E10158">
        <v>150991085</v>
      </c>
      <c r="F10158" t="s">
        <v>109</v>
      </c>
      <c r="G10158" t="s">
        <v>59</v>
      </c>
      <c r="H10158" t="s">
        <v>60</v>
      </c>
      <c r="I10158" t="s">
        <v>31</v>
      </c>
      <c r="J10158" t="s">
        <v>62</v>
      </c>
      <c r="K10158">
        <v>4002.74</v>
      </c>
      <c r="L10158">
        <v>609</v>
      </c>
      <c r="M10158" t="s">
        <v>62</v>
      </c>
      <c r="N10158">
        <v>0.15214578014060401</v>
      </c>
      <c r="O10158" t="s">
        <v>11351</v>
      </c>
      <c r="P10158" t="s">
        <v>11352</v>
      </c>
      <c r="R10158" t="s">
        <v>11353</v>
      </c>
      <c r="S10158">
        <f>IF(SalesData[[#This Row],[Return Status]]="Returned",1,0)</f>
        <v>0</v>
      </c>
      <c r="T10158">
        <v>2183.56</v>
      </c>
      <c r="U10158" s="2">
        <f>EOMONTH(SalesData[[#This Row],[Order Date]],0)</f>
        <v>45322</v>
      </c>
      <c r="V10158" s="9" t="str">
        <f>"Q"&amp;INT((MONTH(SalesData[[#This Row],[Order Date]])+2)/3)&amp;"-"&amp;YEAR(SalesData[[#This Row],[Order Date]])</f>
        <v>Q1-2024</v>
      </c>
    </row>
    <row r="10159" spans="1:22" x14ac:dyDescent="0.35">
      <c r="A10159" t="s">
        <v>10300</v>
      </c>
      <c r="B10159" s="1">
        <v>45300</v>
      </c>
      <c r="C10159" t="s">
        <v>113</v>
      </c>
      <c r="D10159" t="s">
        <v>27</v>
      </c>
      <c r="E10159">
        <v>236460510</v>
      </c>
      <c r="F10159" t="s">
        <v>206</v>
      </c>
      <c r="G10159" t="s">
        <v>89</v>
      </c>
      <c r="H10159" t="s">
        <v>90</v>
      </c>
      <c r="I10159" t="s">
        <v>31</v>
      </c>
      <c r="J10159" t="s">
        <v>65</v>
      </c>
      <c r="K10159">
        <v>4314.1400000000003</v>
      </c>
      <c r="L10159">
        <v>1160.73</v>
      </c>
      <c r="M10159" t="s">
        <v>65</v>
      </c>
      <c r="N10159">
        <v>0.269052464685893</v>
      </c>
      <c r="O10159" t="s">
        <v>11351</v>
      </c>
      <c r="P10159" t="s">
        <v>11354</v>
      </c>
      <c r="R10159" t="s">
        <v>11353</v>
      </c>
      <c r="S10159">
        <f>IF(SalesData[[#This Row],[Return Status]]="Returned",1,0)</f>
        <v>0</v>
      </c>
      <c r="T10159">
        <v>207.68</v>
      </c>
      <c r="U10159" s="2">
        <f>EOMONTH(SalesData[[#This Row],[Order Date]],0)</f>
        <v>45322</v>
      </c>
      <c r="V10159" s="9" t="str">
        <f>"Q"&amp;INT((MONTH(SalesData[[#This Row],[Order Date]])+2)/3)&amp;"-"&amp;YEAR(SalesData[[#This Row],[Order Date]])</f>
        <v>Q1-2024</v>
      </c>
    </row>
    <row r="10160" spans="1:22" x14ac:dyDescent="0.35">
      <c r="A10160" t="s">
        <v>10301</v>
      </c>
      <c r="B10160" s="1">
        <v>45297</v>
      </c>
      <c r="C10160" t="s">
        <v>325</v>
      </c>
      <c r="D10160" t="s">
        <v>72</v>
      </c>
      <c r="E10160">
        <v>3860937246</v>
      </c>
      <c r="F10160" t="s">
        <v>312</v>
      </c>
      <c r="G10160" t="s">
        <v>11367</v>
      </c>
      <c r="H10160" t="s">
        <v>121</v>
      </c>
      <c r="I10160" t="s">
        <v>17</v>
      </c>
      <c r="J10160" t="s">
        <v>18</v>
      </c>
      <c r="K10160">
        <v>4072.96</v>
      </c>
      <c r="L10160">
        <v>876</v>
      </c>
      <c r="M10160" t="s">
        <v>19</v>
      </c>
      <c r="N10160">
        <v>0.21507699560025101</v>
      </c>
      <c r="O10160" t="s">
        <v>11351</v>
      </c>
      <c r="P10160" t="s">
        <v>11354</v>
      </c>
      <c r="R10160" t="s">
        <v>11353</v>
      </c>
      <c r="S10160">
        <f>IF(SalesData[[#This Row],[Return Status]]="Returned",1,0)</f>
        <v>0</v>
      </c>
      <c r="U10160" s="2">
        <f>EOMONTH(SalesData[[#This Row],[Order Date]],0)</f>
        <v>45322</v>
      </c>
      <c r="V10160" s="9" t="str">
        <f>"Q"&amp;INT((MONTH(SalesData[[#This Row],[Order Date]])+2)/3)&amp;"-"&amp;YEAR(SalesData[[#This Row],[Order Date]])</f>
        <v>Q1-2024</v>
      </c>
    </row>
    <row r="10161" spans="1:22" x14ac:dyDescent="0.35">
      <c r="A10161" t="s">
        <v>10302</v>
      </c>
      <c r="B10161" s="1">
        <v>45300</v>
      </c>
      <c r="C10161" t="s">
        <v>87</v>
      </c>
      <c r="D10161" t="s">
        <v>72</v>
      </c>
      <c r="E10161">
        <v>8506550540</v>
      </c>
      <c r="F10161" t="s">
        <v>81</v>
      </c>
      <c r="G10161" t="s">
        <v>74</v>
      </c>
      <c r="H10161" t="s">
        <v>75</v>
      </c>
      <c r="I10161" t="s">
        <v>36</v>
      </c>
      <c r="J10161" t="s">
        <v>61</v>
      </c>
      <c r="K10161">
        <v>3075.42</v>
      </c>
      <c r="L10161">
        <v>398.88</v>
      </c>
      <c r="M10161" t="s">
        <v>62</v>
      </c>
      <c r="N10161">
        <v>0.12969935813645</v>
      </c>
      <c r="O10161" t="s">
        <v>11351</v>
      </c>
      <c r="P10161" t="s">
        <v>11352</v>
      </c>
      <c r="R10161" t="s">
        <v>11353</v>
      </c>
      <c r="S10161">
        <f>IF(SalesData[[#This Row],[Return Status]]="Returned",1,0)</f>
        <v>0</v>
      </c>
      <c r="T10161">
        <v>2420.2800000000002</v>
      </c>
      <c r="U10161" s="2">
        <f>EOMONTH(SalesData[[#This Row],[Order Date]],0)</f>
        <v>45322</v>
      </c>
      <c r="V10161" s="9" t="str">
        <f>"Q"&amp;INT((MONTH(SalesData[[#This Row],[Order Date]])+2)/3)&amp;"-"&amp;YEAR(SalesData[[#This Row],[Order Date]])</f>
        <v>Q1-2024</v>
      </c>
    </row>
    <row r="10162" spans="1:22" x14ac:dyDescent="0.35">
      <c r="A10162" t="s">
        <v>10303</v>
      </c>
      <c r="B10162" s="1">
        <v>45321</v>
      </c>
      <c r="C10162" t="s">
        <v>67</v>
      </c>
      <c r="D10162" t="s">
        <v>80</v>
      </c>
      <c r="E10162">
        <v>984603268</v>
      </c>
      <c r="F10162" t="s">
        <v>140</v>
      </c>
      <c r="G10162" t="s">
        <v>141</v>
      </c>
      <c r="H10162" t="s">
        <v>121</v>
      </c>
      <c r="I10162" t="s">
        <v>17</v>
      </c>
      <c r="J10162" t="s">
        <v>19</v>
      </c>
      <c r="K10162">
        <v>3419.18</v>
      </c>
      <c r="L10162">
        <v>375.69</v>
      </c>
      <c r="M10162" t="s">
        <v>19</v>
      </c>
      <c r="N10162">
        <v>0.109877222023994</v>
      </c>
      <c r="O10162" t="s">
        <v>11351</v>
      </c>
      <c r="P10162" t="s">
        <v>11352</v>
      </c>
      <c r="R10162" t="s">
        <v>11353</v>
      </c>
      <c r="S10162">
        <f>IF(SalesData[[#This Row],[Return Status]]="Returned",1,0)</f>
        <v>0</v>
      </c>
      <c r="T10162">
        <v>2793.38</v>
      </c>
      <c r="U10162" s="2">
        <f>EOMONTH(SalesData[[#This Row],[Order Date]],0)</f>
        <v>45322</v>
      </c>
      <c r="V10162" s="9" t="str">
        <f>"Q"&amp;INT((MONTH(SalesData[[#This Row],[Order Date]])+2)/3)&amp;"-"&amp;YEAR(SalesData[[#This Row],[Order Date]])</f>
        <v>Q1-2024</v>
      </c>
    </row>
    <row r="10163" spans="1:22" x14ac:dyDescent="0.35">
      <c r="A10163" t="s">
        <v>10304</v>
      </c>
      <c r="B10163" s="1">
        <v>45297</v>
      </c>
      <c r="C10163" t="s">
        <v>21</v>
      </c>
      <c r="D10163" t="s">
        <v>72</v>
      </c>
      <c r="E10163">
        <v>1693227024</v>
      </c>
      <c r="F10163" t="s">
        <v>95</v>
      </c>
      <c r="G10163" t="s">
        <v>280</v>
      </c>
      <c r="H10163" t="s">
        <v>60</v>
      </c>
      <c r="I10163" t="s">
        <v>31</v>
      </c>
      <c r="J10163" t="s">
        <v>42</v>
      </c>
      <c r="K10163">
        <v>541.25</v>
      </c>
      <c r="L10163">
        <v>59.06</v>
      </c>
      <c r="M10163" t="s">
        <v>43</v>
      </c>
      <c r="N10163">
        <v>0.109117782909931</v>
      </c>
      <c r="O10163" t="s">
        <v>11355</v>
      </c>
      <c r="P10163" t="s">
        <v>11352</v>
      </c>
      <c r="R10163" t="s">
        <v>11353</v>
      </c>
      <c r="S10163">
        <f>IF(SalesData[[#This Row],[Return Status]]="Returned",1,0)</f>
        <v>0</v>
      </c>
      <c r="U10163" s="2">
        <f>EOMONTH(SalesData[[#This Row],[Order Date]],0)</f>
        <v>45322</v>
      </c>
      <c r="V10163" s="9" t="str">
        <f>"Q"&amp;INT((MONTH(SalesData[[#This Row],[Order Date]])+2)/3)&amp;"-"&amp;YEAR(SalesData[[#This Row],[Order Date]])</f>
        <v>Q1-2024</v>
      </c>
    </row>
    <row r="10164" spans="1:22" x14ac:dyDescent="0.35">
      <c r="A10164" t="s">
        <v>10305</v>
      </c>
      <c r="B10164" s="1">
        <v>45313</v>
      </c>
      <c r="C10164" t="s">
        <v>106</v>
      </c>
      <c r="D10164" t="s">
        <v>99</v>
      </c>
      <c r="E10164">
        <v>8610526781</v>
      </c>
      <c r="F10164" t="s">
        <v>81</v>
      </c>
      <c r="G10164" t="s">
        <v>11374</v>
      </c>
      <c r="H10164" t="s">
        <v>75</v>
      </c>
      <c r="I10164" t="s">
        <v>36</v>
      </c>
      <c r="J10164" t="s">
        <v>18</v>
      </c>
      <c r="K10164">
        <v>4940.99</v>
      </c>
      <c r="L10164">
        <v>402.01</v>
      </c>
      <c r="M10164" t="s">
        <v>19</v>
      </c>
      <c r="N10164">
        <v>8.1362237122519998E-2</v>
      </c>
      <c r="O10164" t="s">
        <v>11351</v>
      </c>
      <c r="P10164" t="s">
        <v>11356</v>
      </c>
      <c r="R10164" t="s">
        <v>11353</v>
      </c>
      <c r="S10164">
        <f>IF(SalesData[[#This Row],[Return Status]]="Returned",1,0)</f>
        <v>0</v>
      </c>
      <c r="U10164" s="2">
        <f>EOMONTH(SalesData[[#This Row],[Order Date]],0)</f>
        <v>45322</v>
      </c>
      <c r="V10164" s="9" t="str">
        <f>"Q"&amp;INT((MONTH(SalesData[[#This Row],[Order Date]])+2)/3)&amp;"-"&amp;YEAR(SalesData[[#This Row],[Order Date]])</f>
        <v>Q1-2024</v>
      </c>
    </row>
    <row r="10165" spans="1:22" x14ac:dyDescent="0.35">
      <c r="A10165" t="s">
        <v>10306</v>
      </c>
      <c r="B10165" s="1">
        <v>45298</v>
      </c>
      <c r="C10165" t="s">
        <v>12</v>
      </c>
      <c r="D10165" t="s">
        <v>13</v>
      </c>
      <c r="E10165">
        <v>8198559789</v>
      </c>
      <c r="F10165" t="s">
        <v>73</v>
      </c>
      <c r="G10165" t="s">
        <v>74</v>
      </c>
      <c r="H10165" t="s">
        <v>75</v>
      </c>
      <c r="I10165" t="s">
        <v>36</v>
      </c>
      <c r="J10165" t="s">
        <v>65</v>
      </c>
      <c r="K10165">
        <v>4463.55</v>
      </c>
      <c r="L10165">
        <v>1305.1400000000001</v>
      </c>
      <c r="M10165" t="s">
        <v>65</v>
      </c>
      <c r="N10165">
        <v>0.29239954744541902</v>
      </c>
      <c r="O10165" t="s">
        <v>11351</v>
      </c>
      <c r="P10165" t="s">
        <v>11354</v>
      </c>
      <c r="R10165" t="s">
        <v>11353</v>
      </c>
      <c r="S10165">
        <f>IF(SalesData[[#This Row],[Return Status]]="Returned",1,0)</f>
        <v>0</v>
      </c>
      <c r="T10165">
        <v>2420.2800000000002</v>
      </c>
      <c r="U10165" s="2">
        <f>EOMONTH(SalesData[[#This Row],[Order Date]],0)</f>
        <v>45322</v>
      </c>
      <c r="V10165" s="9" t="str">
        <f>"Q"&amp;INT((MONTH(SalesData[[#This Row],[Order Date]])+2)/3)&amp;"-"&amp;YEAR(SalesData[[#This Row],[Order Date]])</f>
        <v>Q1-2024</v>
      </c>
    </row>
    <row r="10166" spans="1:22" x14ac:dyDescent="0.35">
      <c r="A10166" t="s">
        <v>10307</v>
      </c>
      <c r="B10166" s="1">
        <v>45294</v>
      </c>
      <c r="C10166" t="s">
        <v>149</v>
      </c>
      <c r="D10166" t="s">
        <v>39</v>
      </c>
      <c r="E10166">
        <v>3957189494</v>
      </c>
      <c r="F10166" t="s">
        <v>107</v>
      </c>
      <c r="G10166" t="s">
        <v>15</v>
      </c>
      <c r="H10166" t="s">
        <v>16</v>
      </c>
      <c r="I10166" t="s">
        <v>17</v>
      </c>
      <c r="J10166" t="s">
        <v>18</v>
      </c>
      <c r="K10166">
        <v>2609.75</v>
      </c>
      <c r="L10166">
        <v>408.88</v>
      </c>
      <c r="M10166" t="s">
        <v>19</v>
      </c>
      <c r="N10166">
        <v>0.156674010920586</v>
      </c>
      <c r="O10166" t="s">
        <v>11351</v>
      </c>
      <c r="P10166" t="s">
        <v>11352</v>
      </c>
      <c r="R10166" t="s">
        <v>11353</v>
      </c>
      <c r="S10166">
        <f>IF(SalesData[[#This Row],[Return Status]]="Returned",1,0)</f>
        <v>0</v>
      </c>
      <c r="T10166">
        <v>2085.91</v>
      </c>
      <c r="U10166" s="2">
        <f>EOMONTH(SalesData[[#This Row],[Order Date]],0)</f>
        <v>45322</v>
      </c>
      <c r="V10166" s="9" t="str">
        <f>"Q"&amp;INT((MONTH(SalesData[[#This Row],[Order Date]])+2)/3)&amp;"-"&amp;YEAR(SalesData[[#This Row],[Order Date]])</f>
        <v>Q1-2024</v>
      </c>
    </row>
    <row r="10167" spans="1:22" x14ac:dyDescent="0.35">
      <c r="A10167" t="s">
        <v>10308</v>
      </c>
      <c r="B10167" s="1">
        <v>45295</v>
      </c>
      <c r="C10167" t="s">
        <v>49</v>
      </c>
      <c r="D10167" t="s">
        <v>99</v>
      </c>
      <c r="E10167">
        <v>8648431841</v>
      </c>
      <c r="F10167" t="s">
        <v>133</v>
      </c>
      <c r="G10167" t="s">
        <v>89</v>
      </c>
      <c r="H10167" t="s">
        <v>90</v>
      </c>
      <c r="I10167" t="s">
        <v>31</v>
      </c>
      <c r="J10167" t="s">
        <v>18</v>
      </c>
      <c r="K10167">
        <v>4201.7</v>
      </c>
      <c r="L10167">
        <v>839.55</v>
      </c>
      <c r="M10167" t="s">
        <v>19</v>
      </c>
      <c r="N10167">
        <v>0.19981198086488799</v>
      </c>
      <c r="O10167" t="s">
        <v>11351</v>
      </c>
      <c r="P10167" t="s">
        <v>11352</v>
      </c>
      <c r="Q10167" t="s">
        <v>11365</v>
      </c>
      <c r="R10167" t="s">
        <v>11360</v>
      </c>
      <c r="S10167">
        <f>IF(SalesData[[#This Row],[Return Status]]="Returned",1,0)</f>
        <v>1</v>
      </c>
      <c r="T10167">
        <v>207.68</v>
      </c>
      <c r="U10167" s="2">
        <f>EOMONTH(SalesData[[#This Row],[Order Date]],0)</f>
        <v>45322</v>
      </c>
      <c r="V10167" s="9" t="str">
        <f>"Q"&amp;INT((MONTH(SalesData[[#This Row],[Order Date]])+2)/3)&amp;"-"&amp;YEAR(SalesData[[#This Row],[Order Date]])</f>
        <v>Q1-2024</v>
      </c>
    </row>
    <row r="10168" spans="1:22" x14ac:dyDescent="0.35">
      <c r="A10168" t="s">
        <v>10309</v>
      </c>
      <c r="B10168" s="1">
        <v>45304</v>
      </c>
      <c r="C10168" t="s">
        <v>52</v>
      </c>
      <c r="D10168" t="s">
        <v>39</v>
      </c>
      <c r="E10168">
        <v>6499114899</v>
      </c>
      <c r="F10168" t="s">
        <v>64</v>
      </c>
      <c r="G10168" t="s">
        <v>15</v>
      </c>
      <c r="H10168" t="s">
        <v>16</v>
      </c>
      <c r="I10168" t="s">
        <v>17</v>
      </c>
      <c r="J10168" t="s">
        <v>65</v>
      </c>
      <c r="K10168">
        <v>2448.4299999999998</v>
      </c>
      <c r="L10168">
        <v>276.66000000000003</v>
      </c>
      <c r="M10168" t="s">
        <v>65</v>
      </c>
      <c r="N10168">
        <v>0.112994857929367</v>
      </c>
      <c r="O10168" t="s">
        <v>11351</v>
      </c>
      <c r="P10168" t="s">
        <v>11352</v>
      </c>
      <c r="R10168" t="s">
        <v>11353</v>
      </c>
      <c r="S10168">
        <f>IF(SalesData[[#This Row],[Return Status]]="Returned",1,0)</f>
        <v>0</v>
      </c>
      <c r="T10168">
        <v>2085.91</v>
      </c>
      <c r="U10168" s="2">
        <f>EOMONTH(SalesData[[#This Row],[Order Date]],0)</f>
        <v>45322</v>
      </c>
      <c r="V10168" s="9" t="str">
        <f>"Q"&amp;INT((MONTH(SalesData[[#This Row],[Order Date]])+2)/3)&amp;"-"&amp;YEAR(SalesData[[#This Row],[Order Date]])</f>
        <v>Q1-2024</v>
      </c>
    </row>
    <row r="10169" spans="1:22" x14ac:dyDescent="0.35">
      <c r="A10169" t="s">
        <v>10310</v>
      </c>
      <c r="B10169" s="1">
        <v>45314</v>
      </c>
      <c r="C10169" t="s">
        <v>194</v>
      </c>
      <c r="D10169" t="s">
        <v>13</v>
      </c>
      <c r="E10169">
        <v>1495628332</v>
      </c>
      <c r="F10169" t="s">
        <v>50</v>
      </c>
      <c r="G10169" t="s">
        <v>34</v>
      </c>
      <c r="H10169" t="s">
        <v>35</v>
      </c>
      <c r="I10169" t="s">
        <v>36</v>
      </c>
      <c r="J10169" t="s">
        <v>65</v>
      </c>
      <c r="K10169">
        <v>1569.69</v>
      </c>
      <c r="L10169">
        <v>356.85</v>
      </c>
      <c r="M10169" t="s">
        <v>65</v>
      </c>
      <c r="N10169">
        <v>0.227337882002179</v>
      </c>
      <c r="O10169" t="s">
        <v>11351</v>
      </c>
      <c r="P10169" t="s">
        <v>11354</v>
      </c>
      <c r="R10169" t="s">
        <v>11353</v>
      </c>
      <c r="S10169">
        <f>IF(SalesData[[#This Row],[Return Status]]="Returned",1,0)</f>
        <v>0</v>
      </c>
      <c r="U10169" s="2">
        <f>EOMONTH(SalesData[[#This Row],[Order Date]],0)</f>
        <v>45322</v>
      </c>
      <c r="V10169" s="9" t="str">
        <f>"Q"&amp;INT((MONTH(SalesData[[#This Row],[Order Date]])+2)/3)&amp;"-"&amp;YEAR(SalesData[[#This Row],[Order Date]])</f>
        <v>Q1-2024</v>
      </c>
    </row>
    <row r="10170" spans="1:22" x14ac:dyDescent="0.35">
      <c r="A10170" t="s">
        <v>10311</v>
      </c>
      <c r="B10170" s="1">
        <v>45314</v>
      </c>
      <c r="C10170" t="s">
        <v>188</v>
      </c>
      <c r="D10170" t="s">
        <v>39</v>
      </c>
      <c r="E10170">
        <v>921576931</v>
      </c>
      <c r="F10170" t="s">
        <v>95</v>
      </c>
      <c r="G10170" t="s">
        <v>59</v>
      </c>
      <c r="H10170" t="s">
        <v>60</v>
      </c>
      <c r="I10170" t="s">
        <v>31</v>
      </c>
      <c r="J10170" t="s">
        <v>62</v>
      </c>
      <c r="K10170">
        <v>554.14</v>
      </c>
      <c r="L10170">
        <v>65.040000000000006</v>
      </c>
      <c r="M10170" t="s">
        <v>62</v>
      </c>
      <c r="N10170">
        <v>0.117371061464612</v>
      </c>
      <c r="O10170" t="s">
        <v>11355</v>
      </c>
      <c r="P10170" t="s">
        <v>11352</v>
      </c>
      <c r="R10170" t="s">
        <v>11353</v>
      </c>
      <c r="S10170">
        <f>IF(SalesData[[#This Row],[Return Status]]="Returned",1,0)</f>
        <v>0</v>
      </c>
      <c r="T10170">
        <v>2183.56</v>
      </c>
      <c r="U10170" s="2">
        <f>EOMONTH(SalesData[[#This Row],[Order Date]],0)</f>
        <v>45322</v>
      </c>
      <c r="V10170" s="9" t="str">
        <f>"Q"&amp;INT((MONTH(SalesData[[#This Row],[Order Date]])+2)/3)&amp;"-"&amp;YEAR(SalesData[[#This Row],[Order Date]])</f>
        <v>Q1-2024</v>
      </c>
    </row>
    <row r="10171" spans="1:22" x14ac:dyDescent="0.35">
      <c r="A10171" t="s">
        <v>10312</v>
      </c>
      <c r="B10171" s="1">
        <v>45294</v>
      </c>
      <c r="C10171" t="s">
        <v>132</v>
      </c>
      <c r="D10171" t="s">
        <v>46</v>
      </c>
      <c r="E10171">
        <v>5593600800</v>
      </c>
      <c r="F10171" t="s">
        <v>156</v>
      </c>
      <c r="G10171" t="s">
        <v>84</v>
      </c>
      <c r="H10171" t="s">
        <v>85</v>
      </c>
      <c r="I10171" t="s">
        <v>31</v>
      </c>
      <c r="J10171" t="s">
        <v>65</v>
      </c>
      <c r="K10171">
        <v>1114.68</v>
      </c>
      <c r="L10171">
        <v>58.16</v>
      </c>
      <c r="M10171" t="s">
        <v>65</v>
      </c>
      <c r="N10171">
        <v>5.2176409373093598E-2</v>
      </c>
      <c r="O10171" t="s">
        <v>11351</v>
      </c>
      <c r="P10171" t="s">
        <v>11356</v>
      </c>
      <c r="R10171" t="s">
        <v>11353</v>
      </c>
      <c r="S10171">
        <f>IF(SalesData[[#This Row],[Return Status]]="Returned",1,0)</f>
        <v>0</v>
      </c>
      <c r="T10171">
        <v>847.14</v>
      </c>
      <c r="U10171" s="2">
        <f>EOMONTH(SalesData[[#This Row],[Order Date]],0)</f>
        <v>45322</v>
      </c>
      <c r="V10171" s="9" t="str">
        <f>"Q"&amp;INT((MONTH(SalesData[[#This Row],[Order Date]])+2)/3)&amp;"-"&amp;YEAR(SalesData[[#This Row],[Order Date]])</f>
        <v>Q1-2024</v>
      </c>
    </row>
    <row r="10172" spans="1:22" x14ac:dyDescent="0.35">
      <c r="A10172" t="s">
        <v>10313</v>
      </c>
      <c r="B10172" s="1">
        <v>45320</v>
      </c>
      <c r="C10172" t="s">
        <v>49</v>
      </c>
      <c r="D10172" t="s">
        <v>39</v>
      </c>
      <c r="E10172">
        <v>9271590330</v>
      </c>
      <c r="F10172" t="s">
        <v>238</v>
      </c>
      <c r="G10172" t="s">
        <v>74</v>
      </c>
      <c r="H10172" t="s">
        <v>75</v>
      </c>
      <c r="I10172" t="s">
        <v>36</v>
      </c>
      <c r="J10172" t="s">
        <v>65</v>
      </c>
      <c r="K10172">
        <v>108.27</v>
      </c>
      <c r="L10172">
        <v>21.58</v>
      </c>
      <c r="M10172" t="s">
        <v>65</v>
      </c>
      <c r="N10172">
        <v>0.19931652350605</v>
      </c>
      <c r="O10172" t="s">
        <v>11361</v>
      </c>
      <c r="P10172" t="s">
        <v>11352</v>
      </c>
      <c r="Q10172" t="s">
        <v>11365</v>
      </c>
      <c r="R10172" t="s">
        <v>11360</v>
      </c>
      <c r="S10172">
        <f>IF(SalesData[[#This Row],[Return Status]]="Returned",1,0)</f>
        <v>1</v>
      </c>
      <c r="T10172">
        <v>2420.2800000000002</v>
      </c>
      <c r="U10172" s="2">
        <f>EOMONTH(SalesData[[#This Row],[Order Date]],0)</f>
        <v>45322</v>
      </c>
      <c r="V10172" s="9" t="str">
        <f>"Q"&amp;INT((MONTH(SalesData[[#This Row],[Order Date]])+2)/3)&amp;"-"&amp;YEAR(SalesData[[#This Row],[Order Date]])</f>
        <v>Q1-2024</v>
      </c>
    </row>
    <row r="10173" spans="1:22" x14ac:dyDescent="0.35">
      <c r="A10173" t="s">
        <v>10314</v>
      </c>
      <c r="B10173" s="1">
        <v>45314</v>
      </c>
      <c r="C10173" t="s">
        <v>38</v>
      </c>
      <c r="D10173" t="s">
        <v>46</v>
      </c>
      <c r="E10173">
        <v>9226930797</v>
      </c>
      <c r="F10173" t="s">
        <v>28</v>
      </c>
      <c r="G10173" t="s">
        <v>29</v>
      </c>
      <c r="H10173" t="s">
        <v>30</v>
      </c>
      <c r="I10173" t="s">
        <v>31</v>
      </c>
      <c r="J10173" t="s">
        <v>42</v>
      </c>
      <c r="K10173">
        <v>325.89</v>
      </c>
      <c r="L10173">
        <v>97.37</v>
      </c>
      <c r="M10173" t="s">
        <v>43</v>
      </c>
      <c r="N10173">
        <v>0.29878179753904699</v>
      </c>
      <c r="O10173" t="s">
        <v>11361</v>
      </c>
      <c r="P10173" t="s">
        <v>11354</v>
      </c>
      <c r="R10173" t="s">
        <v>11353</v>
      </c>
      <c r="S10173">
        <f>IF(SalesData[[#This Row],[Return Status]]="Returned",1,0)</f>
        <v>0</v>
      </c>
      <c r="T10173">
        <v>2788.38</v>
      </c>
      <c r="U10173" s="2">
        <f>EOMONTH(SalesData[[#This Row],[Order Date]],0)</f>
        <v>45322</v>
      </c>
      <c r="V10173" s="9" t="str">
        <f>"Q"&amp;INT((MONTH(SalesData[[#This Row],[Order Date]])+2)/3)&amp;"-"&amp;YEAR(SalesData[[#This Row],[Order Date]])</f>
        <v>Q1-2024</v>
      </c>
    </row>
    <row r="10174" spans="1:22" x14ac:dyDescent="0.35">
      <c r="A10174" t="s">
        <v>10315</v>
      </c>
      <c r="B10174" s="1">
        <v>45294</v>
      </c>
      <c r="C10174" t="s">
        <v>57</v>
      </c>
      <c r="D10174" t="s">
        <v>80</v>
      </c>
      <c r="E10174">
        <v>6623771085</v>
      </c>
      <c r="F10174" t="s">
        <v>312</v>
      </c>
      <c r="G10174" t="s">
        <v>141</v>
      </c>
      <c r="H10174" t="s">
        <v>121</v>
      </c>
      <c r="I10174" t="s">
        <v>17</v>
      </c>
      <c r="J10174" t="s">
        <v>18</v>
      </c>
      <c r="K10174">
        <v>989.57</v>
      </c>
      <c r="L10174">
        <v>251.15</v>
      </c>
      <c r="M10174" t="s">
        <v>19</v>
      </c>
      <c r="N10174">
        <v>0.25379710379255599</v>
      </c>
      <c r="O10174" t="s">
        <v>11355</v>
      </c>
      <c r="P10174" t="s">
        <v>11354</v>
      </c>
      <c r="R10174" t="s">
        <v>11353</v>
      </c>
      <c r="S10174">
        <f>IF(SalesData[[#This Row],[Return Status]]="Returned",1,0)</f>
        <v>0</v>
      </c>
      <c r="T10174">
        <v>2793.38</v>
      </c>
      <c r="U10174" s="2">
        <f>EOMONTH(SalesData[[#This Row],[Order Date]],0)</f>
        <v>45322</v>
      </c>
      <c r="V10174" s="9" t="str">
        <f>"Q"&amp;INT((MONTH(SalesData[[#This Row],[Order Date]])+2)/3)&amp;"-"&amp;YEAR(SalesData[[#This Row],[Order Date]])</f>
        <v>Q1-2024</v>
      </c>
    </row>
    <row r="10175" spans="1:22" x14ac:dyDescent="0.35">
      <c r="A10175" t="s">
        <v>10316</v>
      </c>
      <c r="B10175" s="1">
        <v>45303</v>
      </c>
      <c r="C10175" t="s">
        <v>94</v>
      </c>
      <c r="D10175" t="s">
        <v>39</v>
      </c>
      <c r="E10175">
        <v>6016489855</v>
      </c>
      <c r="F10175" t="s">
        <v>109</v>
      </c>
      <c r="G10175" t="s">
        <v>59</v>
      </c>
      <c r="H10175" t="s">
        <v>60</v>
      </c>
      <c r="I10175" t="s">
        <v>31</v>
      </c>
      <c r="J10175" t="s">
        <v>19</v>
      </c>
      <c r="K10175">
        <v>1830.55</v>
      </c>
      <c r="L10175">
        <v>540.47</v>
      </c>
      <c r="M10175" t="s">
        <v>19</v>
      </c>
      <c r="N10175">
        <v>0.29525006145693899</v>
      </c>
      <c r="O10175" t="s">
        <v>11351</v>
      </c>
      <c r="P10175" t="s">
        <v>11354</v>
      </c>
      <c r="R10175" t="s">
        <v>11353</v>
      </c>
      <c r="S10175">
        <f>IF(SalesData[[#This Row],[Return Status]]="Returned",1,0)</f>
        <v>0</v>
      </c>
      <c r="T10175">
        <v>2183.56</v>
      </c>
      <c r="U10175" s="2">
        <f>EOMONTH(SalesData[[#This Row],[Order Date]],0)</f>
        <v>45322</v>
      </c>
      <c r="V10175" s="9" t="str">
        <f>"Q"&amp;INT((MONTH(SalesData[[#This Row],[Order Date]])+2)/3)&amp;"-"&amp;YEAR(SalesData[[#This Row],[Order Date]])</f>
        <v>Q1-2024</v>
      </c>
    </row>
    <row r="10176" spans="1:22" x14ac:dyDescent="0.35">
      <c r="A10176" t="s">
        <v>10317</v>
      </c>
      <c r="B10176" s="1">
        <v>45300</v>
      </c>
      <c r="C10176" t="s">
        <v>194</v>
      </c>
      <c r="D10176" t="s">
        <v>39</v>
      </c>
      <c r="E10176">
        <v>4378616702</v>
      </c>
      <c r="F10176" t="s">
        <v>100</v>
      </c>
      <c r="G10176" t="s">
        <v>34</v>
      </c>
      <c r="H10176" t="s">
        <v>35</v>
      </c>
      <c r="I10176" t="s">
        <v>36</v>
      </c>
      <c r="J10176" t="s">
        <v>18</v>
      </c>
      <c r="K10176">
        <v>1774.31</v>
      </c>
      <c r="L10176">
        <v>312.94</v>
      </c>
      <c r="M10176" t="s">
        <v>19</v>
      </c>
      <c r="N10176">
        <v>0.17637278716797</v>
      </c>
      <c r="O10176" t="s">
        <v>11351</v>
      </c>
      <c r="P10176" t="s">
        <v>11352</v>
      </c>
      <c r="R10176" t="s">
        <v>11353</v>
      </c>
      <c r="S10176">
        <f>IF(SalesData[[#This Row],[Return Status]]="Returned",1,0)</f>
        <v>0</v>
      </c>
      <c r="U10176" s="2">
        <f>EOMONTH(SalesData[[#This Row],[Order Date]],0)</f>
        <v>45322</v>
      </c>
      <c r="V10176" s="9" t="str">
        <f>"Q"&amp;INT((MONTH(SalesData[[#This Row],[Order Date]])+2)/3)&amp;"-"&amp;YEAR(SalesData[[#This Row],[Order Date]])</f>
        <v>Q1-2024</v>
      </c>
    </row>
    <row r="10177" spans="1:22" x14ac:dyDescent="0.35">
      <c r="A10177" t="s">
        <v>10318</v>
      </c>
      <c r="B10177" s="1">
        <v>45305</v>
      </c>
      <c r="C10177" t="s">
        <v>38</v>
      </c>
      <c r="D10177" t="s">
        <v>99</v>
      </c>
      <c r="E10177">
        <v>7317862529</v>
      </c>
      <c r="F10177" t="s">
        <v>127</v>
      </c>
      <c r="G10177" t="s">
        <v>29</v>
      </c>
      <c r="H10177" t="s">
        <v>30</v>
      </c>
      <c r="I10177" t="s">
        <v>31</v>
      </c>
      <c r="J10177" t="s">
        <v>19</v>
      </c>
      <c r="K10177">
        <v>1477.39</v>
      </c>
      <c r="L10177">
        <v>170.2</v>
      </c>
      <c r="M10177" t="s">
        <v>19</v>
      </c>
      <c r="N10177">
        <v>0.115203162333575</v>
      </c>
      <c r="O10177" t="s">
        <v>11351</v>
      </c>
      <c r="P10177" t="s">
        <v>11352</v>
      </c>
      <c r="R10177" t="s">
        <v>11353</v>
      </c>
      <c r="S10177">
        <f>IF(SalesData[[#This Row],[Return Status]]="Returned",1,0)</f>
        <v>0</v>
      </c>
      <c r="T10177">
        <v>2788.38</v>
      </c>
      <c r="U10177" s="2">
        <f>EOMONTH(SalesData[[#This Row],[Order Date]],0)</f>
        <v>45322</v>
      </c>
      <c r="V10177" s="9" t="str">
        <f>"Q"&amp;INT((MONTH(SalesData[[#This Row],[Order Date]])+2)/3)&amp;"-"&amp;YEAR(SalesData[[#This Row],[Order Date]])</f>
        <v>Q1-2024</v>
      </c>
    </row>
    <row r="10178" spans="1:22" x14ac:dyDescent="0.35">
      <c r="A10178" t="s">
        <v>10319</v>
      </c>
      <c r="B10178" s="1">
        <v>45292</v>
      </c>
      <c r="C10178" t="s">
        <v>194</v>
      </c>
      <c r="D10178" t="s">
        <v>145</v>
      </c>
      <c r="E10178">
        <v>1815871922</v>
      </c>
      <c r="F10178" t="s">
        <v>159</v>
      </c>
      <c r="G10178" t="s">
        <v>84</v>
      </c>
      <c r="H10178" t="s">
        <v>85</v>
      </c>
      <c r="I10178" t="s">
        <v>31</v>
      </c>
      <c r="J10178" t="s">
        <v>18</v>
      </c>
      <c r="K10178">
        <v>4222.72</v>
      </c>
      <c r="L10178">
        <v>1264.68</v>
      </c>
      <c r="M10178" t="s">
        <v>19</v>
      </c>
      <c r="N10178">
        <v>0.29949416489845399</v>
      </c>
      <c r="O10178" t="s">
        <v>11351</v>
      </c>
      <c r="P10178" t="s">
        <v>11354</v>
      </c>
      <c r="R10178" t="s">
        <v>11353</v>
      </c>
      <c r="S10178">
        <f>IF(SalesData[[#This Row],[Return Status]]="Returned",1,0)</f>
        <v>0</v>
      </c>
      <c r="T10178">
        <v>847.14</v>
      </c>
      <c r="U10178" s="2">
        <f>EOMONTH(SalesData[[#This Row],[Order Date]],0)</f>
        <v>45322</v>
      </c>
      <c r="V10178" s="9" t="str">
        <f>"Q"&amp;INT((MONTH(SalesData[[#This Row],[Order Date]])+2)/3)&amp;"-"&amp;YEAR(SalesData[[#This Row],[Order Date]])</f>
        <v>Q1-2024</v>
      </c>
    </row>
    <row r="10179" spans="1:22" x14ac:dyDescent="0.35">
      <c r="A10179" t="s">
        <v>10320</v>
      </c>
      <c r="B10179" s="1">
        <v>45292</v>
      </c>
      <c r="C10179" t="s">
        <v>45</v>
      </c>
      <c r="D10179" t="s">
        <v>80</v>
      </c>
      <c r="E10179">
        <v>787827060</v>
      </c>
      <c r="F10179" t="s">
        <v>168</v>
      </c>
      <c r="G10179" t="s">
        <v>54</v>
      </c>
      <c r="H10179" t="s">
        <v>55</v>
      </c>
      <c r="I10179" t="s">
        <v>31</v>
      </c>
      <c r="J10179" t="s">
        <v>43</v>
      </c>
      <c r="K10179">
        <v>3006.09</v>
      </c>
      <c r="L10179">
        <v>120.99</v>
      </c>
      <c r="M10179" t="s">
        <v>43</v>
      </c>
      <c r="N10179">
        <v>4.0248295959202797E-2</v>
      </c>
      <c r="O10179" t="s">
        <v>11351</v>
      </c>
      <c r="P10179" t="s">
        <v>11356</v>
      </c>
      <c r="R10179" t="s">
        <v>11353</v>
      </c>
      <c r="S10179">
        <f>IF(SalesData[[#This Row],[Return Status]]="Returned",1,0)</f>
        <v>0</v>
      </c>
      <c r="U10179" s="2">
        <f>EOMONTH(SalesData[[#This Row],[Order Date]],0)</f>
        <v>45322</v>
      </c>
      <c r="V10179" s="9" t="str">
        <f>"Q"&amp;INT((MONTH(SalesData[[#This Row],[Order Date]])+2)/3)&amp;"-"&amp;YEAR(SalesData[[#This Row],[Order Date]])</f>
        <v>Q1-2024</v>
      </c>
    </row>
    <row r="10180" spans="1:22" x14ac:dyDescent="0.35">
      <c r="A10180" t="s">
        <v>10321</v>
      </c>
      <c r="B10180" s="1">
        <v>45300</v>
      </c>
      <c r="C10180" t="s">
        <v>194</v>
      </c>
      <c r="D10180" t="s">
        <v>145</v>
      </c>
      <c r="E10180">
        <v>2175963122</v>
      </c>
      <c r="F10180" t="s">
        <v>170</v>
      </c>
      <c r="G10180" t="s">
        <v>69</v>
      </c>
      <c r="H10180" t="s">
        <v>41</v>
      </c>
      <c r="I10180" t="s">
        <v>31</v>
      </c>
      <c r="J10180" t="s">
        <v>19</v>
      </c>
      <c r="K10180">
        <v>1262.83</v>
      </c>
      <c r="L10180">
        <v>202.75</v>
      </c>
      <c r="M10180" t="s">
        <v>19</v>
      </c>
      <c r="N10180">
        <v>0.16055209331422299</v>
      </c>
      <c r="O10180" t="s">
        <v>11351</v>
      </c>
      <c r="P10180" t="s">
        <v>11352</v>
      </c>
      <c r="R10180" t="s">
        <v>11353</v>
      </c>
      <c r="S10180">
        <f>IF(SalesData[[#This Row],[Return Status]]="Returned",1,0)</f>
        <v>0</v>
      </c>
      <c r="T10180">
        <v>2081.52</v>
      </c>
      <c r="U10180" s="2">
        <f>EOMONTH(SalesData[[#This Row],[Order Date]],0)</f>
        <v>45322</v>
      </c>
      <c r="V10180" s="9" t="str">
        <f>"Q"&amp;INT((MONTH(SalesData[[#This Row],[Order Date]])+2)/3)&amp;"-"&amp;YEAR(SalesData[[#This Row],[Order Date]])</f>
        <v>Q1-2024</v>
      </c>
    </row>
    <row r="10181" spans="1:22" x14ac:dyDescent="0.35">
      <c r="A10181" t="s">
        <v>10322</v>
      </c>
      <c r="B10181" s="1">
        <v>45316</v>
      </c>
      <c r="C10181" t="s">
        <v>87</v>
      </c>
      <c r="D10181" t="s">
        <v>99</v>
      </c>
      <c r="E10181">
        <v>8986030849</v>
      </c>
      <c r="F10181" t="s">
        <v>170</v>
      </c>
      <c r="G10181" t="s">
        <v>69</v>
      </c>
      <c r="H10181" t="s">
        <v>41</v>
      </c>
      <c r="I10181" t="s">
        <v>31</v>
      </c>
      <c r="J10181" t="s">
        <v>65</v>
      </c>
      <c r="K10181">
        <v>2017.45</v>
      </c>
      <c r="L10181">
        <v>570.79999999999995</v>
      </c>
      <c r="M10181" t="s">
        <v>65</v>
      </c>
      <c r="N10181">
        <v>0.28293142333143301</v>
      </c>
      <c r="O10181" t="s">
        <v>11351</v>
      </c>
      <c r="P10181" t="s">
        <v>11354</v>
      </c>
      <c r="R10181" t="s">
        <v>11353</v>
      </c>
      <c r="S10181">
        <f>IF(SalesData[[#This Row],[Return Status]]="Returned",1,0)</f>
        <v>0</v>
      </c>
      <c r="T10181">
        <v>2081.52</v>
      </c>
      <c r="U10181" s="2">
        <f>EOMONTH(SalesData[[#This Row],[Order Date]],0)</f>
        <v>45322</v>
      </c>
      <c r="V10181" s="9" t="str">
        <f>"Q"&amp;INT((MONTH(SalesData[[#This Row],[Order Date]])+2)/3)&amp;"-"&amp;YEAR(SalesData[[#This Row],[Order Date]])</f>
        <v>Q1-2024</v>
      </c>
    </row>
    <row r="10182" spans="1:22" x14ac:dyDescent="0.35">
      <c r="A10182" t="s">
        <v>10323</v>
      </c>
      <c r="B10182" s="1">
        <v>45318</v>
      </c>
      <c r="C10182" t="s">
        <v>67</v>
      </c>
      <c r="D10182" t="s">
        <v>27</v>
      </c>
      <c r="E10182">
        <v>5340846908</v>
      </c>
      <c r="F10182" t="s">
        <v>53</v>
      </c>
      <c r="G10182" t="s">
        <v>54</v>
      </c>
      <c r="H10182" t="s">
        <v>55</v>
      </c>
      <c r="I10182" t="s">
        <v>31</v>
      </c>
      <c r="J10182" t="s">
        <v>18</v>
      </c>
      <c r="K10182">
        <v>3548.03</v>
      </c>
      <c r="L10182">
        <v>368.83</v>
      </c>
      <c r="M10182" t="s">
        <v>19</v>
      </c>
      <c r="N10182">
        <v>0.10395346149835299</v>
      </c>
      <c r="O10182" t="s">
        <v>11351</v>
      </c>
      <c r="P10182" t="s">
        <v>11352</v>
      </c>
      <c r="R10182" t="s">
        <v>11353</v>
      </c>
      <c r="S10182">
        <f>IF(SalesData[[#This Row],[Return Status]]="Returned",1,0)</f>
        <v>0</v>
      </c>
      <c r="U10182" s="2">
        <f>EOMONTH(SalesData[[#This Row],[Order Date]],0)</f>
        <v>45322</v>
      </c>
      <c r="V10182" s="9" t="str">
        <f>"Q"&amp;INT((MONTH(SalesData[[#This Row],[Order Date]])+2)/3)&amp;"-"&amp;YEAR(SalesData[[#This Row],[Order Date]])</f>
        <v>Q1-2024</v>
      </c>
    </row>
    <row r="10183" spans="1:22" x14ac:dyDescent="0.35">
      <c r="A10183" t="s">
        <v>10324</v>
      </c>
      <c r="B10183" s="1">
        <v>45318</v>
      </c>
      <c r="C10183" t="s">
        <v>87</v>
      </c>
      <c r="D10183" t="s">
        <v>27</v>
      </c>
      <c r="E10183">
        <v>6315735348</v>
      </c>
      <c r="F10183" t="s">
        <v>312</v>
      </c>
      <c r="G10183" t="s">
        <v>141</v>
      </c>
      <c r="H10183" t="s">
        <v>121</v>
      </c>
      <c r="I10183" t="s">
        <v>17</v>
      </c>
      <c r="J10183" t="s">
        <v>19</v>
      </c>
      <c r="K10183">
        <v>2168.15</v>
      </c>
      <c r="L10183">
        <v>349.13</v>
      </c>
      <c r="M10183" t="s">
        <v>19</v>
      </c>
      <c r="N10183">
        <v>0.161026681733275</v>
      </c>
      <c r="O10183" t="s">
        <v>11351</v>
      </c>
      <c r="P10183" t="s">
        <v>11352</v>
      </c>
      <c r="Q10183" t="s">
        <v>11373</v>
      </c>
      <c r="R10183" t="s">
        <v>11360</v>
      </c>
      <c r="S10183">
        <f>IF(SalesData[[#This Row],[Return Status]]="Returned",1,0)</f>
        <v>1</v>
      </c>
      <c r="T10183">
        <v>2793.38</v>
      </c>
      <c r="U10183" s="2">
        <f>EOMONTH(SalesData[[#This Row],[Order Date]],0)</f>
        <v>45322</v>
      </c>
      <c r="V10183" s="9" t="str">
        <f>"Q"&amp;INT((MONTH(SalesData[[#This Row],[Order Date]])+2)/3)&amp;"-"&amp;YEAR(SalesData[[#This Row],[Order Date]])</f>
        <v>Q1-2024</v>
      </c>
    </row>
    <row r="10184" spans="1:22" x14ac:dyDescent="0.35">
      <c r="A10184" t="s">
        <v>10325</v>
      </c>
      <c r="B10184" s="1">
        <v>45302</v>
      </c>
      <c r="C10184" t="s">
        <v>49</v>
      </c>
      <c r="D10184" t="s">
        <v>99</v>
      </c>
      <c r="E10184">
        <v>7110741750</v>
      </c>
      <c r="F10184" t="s">
        <v>147</v>
      </c>
      <c r="G10184" t="s">
        <v>11375</v>
      </c>
      <c r="H10184" t="s">
        <v>85</v>
      </c>
      <c r="I10184" t="s">
        <v>31</v>
      </c>
      <c r="J10184" t="s">
        <v>19</v>
      </c>
      <c r="K10184">
        <v>601.69000000000005</v>
      </c>
      <c r="L10184">
        <v>116.55</v>
      </c>
      <c r="M10184" t="s">
        <v>19</v>
      </c>
      <c r="N10184">
        <v>0.193704399275374</v>
      </c>
      <c r="O10184" t="s">
        <v>11355</v>
      </c>
      <c r="P10184" t="s">
        <v>11352</v>
      </c>
      <c r="R10184" t="s">
        <v>11353</v>
      </c>
      <c r="S10184">
        <f>IF(SalesData[[#This Row],[Return Status]]="Returned",1,0)</f>
        <v>0</v>
      </c>
      <c r="U10184" s="2">
        <f>EOMONTH(SalesData[[#This Row],[Order Date]],0)</f>
        <v>45322</v>
      </c>
      <c r="V10184" s="9" t="str">
        <f>"Q"&amp;INT((MONTH(SalesData[[#This Row],[Order Date]])+2)/3)&amp;"-"&amp;YEAR(SalesData[[#This Row],[Order Date]])</f>
        <v>Q1-2024</v>
      </c>
    </row>
    <row r="10185" spans="1:22" x14ac:dyDescent="0.35">
      <c r="A10185" t="s">
        <v>10326</v>
      </c>
      <c r="B10185" s="1">
        <v>45305</v>
      </c>
      <c r="C10185" t="s">
        <v>113</v>
      </c>
      <c r="D10185" t="s">
        <v>27</v>
      </c>
      <c r="E10185">
        <v>1839144348</v>
      </c>
      <c r="F10185" t="s">
        <v>129</v>
      </c>
      <c r="G10185" t="s">
        <v>54</v>
      </c>
      <c r="H10185" t="s">
        <v>11357</v>
      </c>
      <c r="I10185" t="s">
        <v>31</v>
      </c>
      <c r="J10185" t="s">
        <v>61</v>
      </c>
      <c r="K10185">
        <v>3085.19</v>
      </c>
      <c r="L10185">
        <v>373.87</v>
      </c>
      <c r="M10185" t="s">
        <v>62</v>
      </c>
      <c r="N10185">
        <v>0.121182163821353</v>
      </c>
      <c r="O10185" t="s">
        <v>11351</v>
      </c>
      <c r="P10185" t="s">
        <v>11352</v>
      </c>
      <c r="R10185" t="s">
        <v>11353</v>
      </c>
      <c r="S10185">
        <f>IF(SalesData[[#This Row],[Return Status]]="Returned",1,0)</f>
        <v>0</v>
      </c>
      <c r="U10185" s="2">
        <f>EOMONTH(SalesData[[#This Row],[Order Date]],0)</f>
        <v>45322</v>
      </c>
      <c r="V10185" s="9" t="str">
        <f>"Q"&amp;INT((MONTH(SalesData[[#This Row],[Order Date]])+2)/3)&amp;"-"&amp;YEAR(SalesData[[#This Row],[Order Date]])</f>
        <v>Q1-2024</v>
      </c>
    </row>
    <row r="10186" spans="1:22" x14ac:dyDescent="0.35">
      <c r="A10186" t="s">
        <v>10327</v>
      </c>
      <c r="B10186" s="1">
        <v>45301</v>
      </c>
      <c r="C10186" t="s">
        <v>111</v>
      </c>
      <c r="D10186" t="s">
        <v>46</v>
      </c>
      <c r="E10186">
        <v>1910245980</v>
      </c>
      <c r="F10186" t="s">
        <v>206</v>
      </c>
      <c r="G10186" t="s">
        <v>538</v>
      </c>
      <c r="H10186" t="s">
        <v>90</v>
      </c>
      <c r="I10186" t="s">
        <v>31</v>
      </c>
      <c r="J10186" t="s">
        <v>65</v>
      </c>
      <c r="K10186">
        <v>257.24</v>
      </c>
      <c r="L10186">
        <v>50.04</v>
      </c>
      <c r="M10186" t="s">
        <v>65</v>
      </c>
      <c r="N10186">
        <v>0.1945265122065</v>
      </c>
      <c r="O10186" t="s">
        <v>11361</v>
      </c>
      <c r="P10186" t="s">
        <v>11352</v>
      </c>
      <c r="Q10186" t="s">
        <v>11373</v>
      </c>
      <c r="R10186" t="s">
        <v>11360</v>
      </c>
      <c r="S10186">
        <f>IF(SalesData[[#This Row],[Return Status]]="Returned",1,0)</f>
        <v>1</v>
      </c>
      <c r="U10186" s="2">
        <f>EOMONTH(SalesData[[#This Row],[Order Date]],0)</f>
        <v>45322</v>
      </c>
      <c r="V10186" s="9" t="str">
        <f>"Q"&amp;INT((MONTH(SalesData[[#This Row],[Order Date]])+2)/3)&amp;"-"&amp;YEAR(SalesData[[#This Row],[Order Date]])</f>
        <v>Q1-2024</v>
      </c>
    </row>
    <row r="10187" spans="1:22" x14ac:dyDescent="0.35">
      <c r="A10187" t="s">
        <v>10328</v>
      </c>
      <c r="B10187" s="1">
        <v>45301</v>
      </c>
      <c r="C10187" t="s">
        <v>205</v>
      </c>
      <c r="D10187" t="s">
        <v>80</v>
      </c>
      <c r="E10187">
        <v>9689785066</v>
      </c>
      <c r="F10187" t="s">
        <v>40</v>
      </c>
      <c r="G10187" t="s">
        <v>69</v>
      </c>
      <c r="H10187" t="s">
        <v>41</v>
      </c>
      <c r="I10187" t="s">
        <v>31</v>
      </c>
      <c r="J10187" t="s">
        <v>65</v>
      </c>
      <c r="K10187">
        <v>1269.74</v>
      </c>
      <c r="L10187">
        <v>223.65</v>
      </c>
      <c r="M10187" t="s">
        <v>65</v>
      </c>
      <c r="N10187">
        <v>0.176138422039158</v>
      </c>
      <c r="O10187" t="s">
        <v>11351</v>
      </c>
      <c r="P10187" t="s">
        <v>11352</v>
      </c>
      <c r="R10187" t="s">
        <v>11353</v>
      </c>
      <c r="S10187">
        <f>IF(SalesData[[#This Row],[Return Status]]="Returned",1,0)</f>
        <v>0</v>
      </c>
      <c r="T10187">
        <v>2081.52</v>
      </c>
      <c r="U10187" s="2">
        <f>EOMONTH(SalesData[[#This Row],[Order Date]],0)</f>
        <v>45322</v>
      </c>
      <c r="V10187" s="9" t="str">
        <f>"Q"&amp;INT((MONTH(SalesData[[#This Row],[Order Date]])+2)/3)&amp;"-"&amp;YEAR(SalesData[[#This Row],[Order Date]])</f>
        <v>Q1-2024</v>
      </c>
    </row>
    <row r="10188" spans="1:22" x14ac:dyDescent="0.35">
      <c r="A10188" t="s">
        <v>10329</v>
      </c>
      <c r="B10188" s="1">
        <v>45321</v>
      </c>
      <c r="C10188" t="s">
        <v>21</v>
      </c>
      <c r="D10188" t="s">
        <v>27</v>
      </c>
      <c r="E10188">
        <v>9624779603</v>
      </c>
      <c r="F10188" t="s">
        <v>116</v>
      </c>
      <c r="G10188" t="s">
        <v>74</v>
      </c>
      <c r="H10188" t="s">
        <v>75</v>
      </c>
      <c r="I10188" t="s">
        <v>36</v>
      </c>
      <c r="J10188" t="s">
        <v>65</v>
      </c>
      <c r="K10188">
        <v>889.83</v>
      </c>
      <c r="L10188">
        <v>230.27</v>
      </c>
      <c r="M10188" t="s">
        <v>65</v>
      </c>
      <c r="N10188">
        <v>0.25877976692177201</v>
      </c>
      <c r="O10188" t="s">
        <v>11355</v>
      </c>
      <c r="P10188" t="s">
        <v>11354</v>
      </c>
      <c r="R10188" t="s">
        <v>11353</v>
      </c>
      <c r="S10188">
        <f>IF(SalesData[[#This Row],[Return Status]]="Returned",1,0)</f>
        <v>0</v>
      </c>
      <c r="T10188">
        <v>2420.2800000000002</v>
      </c>
      <c r="U10188" s="2">
        <f>EOMONTH(SalesData[[#This Row],[Order Date]],0)</f>
        <v>45322</v>
      </c>
      <c r="V10188" s="9" t="str">
        <f>"Q"&amp;INT((MONTH(SalesData[[#This Row],[Order Date]])+2)/3)&amp;"-"&amp;YEAR(SalesData[[#This Row],[Order Date]])</f>
        <v>Q1-2024</v>
      </c>
    </row>
    <row r="10189" spans="1:22" x14ac:dyDescent="0.35">
      <c r="A10189" t="s">
        <v>10330</v>
      </c>
      <c r="B10189" s="1">
        <v>45320</v>
      </c>
      <c r="C10189" t="s">
        <v>26</v>
      </c>
      <c r="D10189" t="s">
        <v>99</v>
      </c>
      <c r="E10189">
        <v>854407934</v>
      </c>
      <c r="F10189" t="s">
        <v>116</v>
      </c>
      <c r="G10189" t="s">
        <v>74</v>
      </c>
      <c r="H10189" t="s">
        <v>11357</v>
      </c>
      <c r="I10189" t="s">
        <v>36</v>
      </c>
      <c r="J10189" t="s">
        <v>19</v>
      </c>
      <c r="K10189">
        <v>3565.92</v>
      </c>
      <c r="L10189">
        <v>710.17</v>
      </c>
      <c r="M10189" t="s">
        <v>19</v>
      </c>
      <c r="N10189">
        <v>0.19915477632700701</v>
      </c>
      <c r="O10189" t="s">
        <v>11351</v>
      </c>
      <c r="P10189" t="s">
        <v>11352</v>
      </c>
      <c r="R10189" t="s">
        <v>11353</v>
      </c>
      <c r="S10189">
        <f>IF(SalesData[[#This Row],[Return Status]]="Returned",1,0)</f>
        <v>0</v>
      </c>
      <c r="T10189">
        <v>2420.2800000000002</v>
      </c>
      <c r="U10189" s="2">
        <f>EOMONTH(SalesData[[#This Row],[Order Date]],0)</f>
        <v>45322</v>
      </c>
      <c r="V10189" s="9" t="str">
        <f>"Q"&amp;INT((MONTH(SalesData[[#This Row],[Order Date]])+2)/3)&amp;"-"&amp;YEAR(SalesData[[#This Row],[Order Date]])</f>
        <v>Q1-2024</v>
      </c>
    </row>
    <row r="10190" spans="1:22" x14ac:dyDescent="0.35">
      <c r="A10190" t="s">
        <v>10331</v>
      </c>
      <c r="B10190" s="1">
        <v>45300</v>
      </c>
      <c r="C10190" t="s">
        <v>12</v>
      </c>
      <c r="D10190" t="s">
        <v>145</v>
      </c>
      <c r="E10190">
        <v>5790400732</v>
      </c>
      <c r="F10190" t="s">
        <v>172</v>
      </c>
      <c r="G10190" t="s">
        <v>141</v>
      </c>
      <c r="H10190" t="s">
        <v>121</v>
      </c>
      <c r="I10190" t="s">
        <v>17</v>
      </c>
      <c r="J10190" t="s">
        <v>19</v>
      </c>
      <c r="K10190">
        <v>1414.83</v>
      </c>
      <c r="L10190">
        <v>151.68</v>
      </c>
      <c r="M10190" t="s">
        <v>19</v>
      </c>
      <c r="N10190">
        <v>0.107207226309875</v>
      </c>
      <c r="O10190" t="s">
        <v>11351</v>
      </c>
      <c r="P10190" t="s">
        <v>11352</v>
      </c>
      <c r="R10190" t="s">
        <v>11353</v>
      </c>
      <c r="S10190">
        <f>IF(SalesData[[#This Row],[Return Status]]="Returned",1,0)</f>
        <v>0</v>
      </c>
      <c r="T10190">
        <v>2793.38</v>
      </c>
      <c r="U10190" s="2">
        <f>EOMONTH(SalesData[[#This Row],[Order Date]],0)</f>
        <v>45322</v>
      </c>
      <c r="V10190" s="9" t="str">
        <f>"Q"&amp;INT((MONTH(SalesData[[#This Row],[Order Date]])+2)/3)&amp;"-"&amp;YEAR(SalesData[[#This Row],[Order Date]])</f>
        <v>Q1-2024</v>
      </c>
    </row>
    <row r="10191" spans="1:22" x14ac:dyDescent="0.35">
      <c r="A10191" t="s">
        <v>10332</v>
      </c>
      <c r="B10191" s="1">
        <v>45313</v>
      </c>
      <c r="C10191" t="s">
        <v>176</v>
      </c>
      <c r="D10191" t="s">
        <v>39</v>
      </c>
      <c r="E10191">
        <v>1187105727</v>
      </c>
      <c r="F10191" t="s">
        <v>28</v>
      </c>
      <c r="G10191" t="s">
        <v>29</v>
      </c>
      <c r="H10191" t="s">
        <v>30</v>
      </c>
      <c r="I10191" t="s">
        <v>31</v>
      </c>
      <c r="J10191" t="s">
        <v>19</v>
      </c>
      <c r="K10191">
        <v>3839.26</v>
      </c>
      <c r="L10191">
        <v>512.46</v>
      </c>
      <c r="M10191" t="s">
        <v>19</v>
      </c>
      <c r="N10191">
        <v>0.13347884748623401</v>
      </c>
      <c r="O10191" t="s">
        <v>11351</v>
      </c>
      <c r="P10191" t="s">
        <v>11352</v>
      </c>
      <c r="R10191" t="s">
        <v>11353</v>
      </c>
      <c r="S10191">
        <f>IF(SalesData[[#This Row],[Return Status]]="Returned",1,0)</f>
        <v>0</v>
      </c>
      <c r="T10191">
        <v>2788.38</v>
      </c>
      <c r="U10191" s="2">
        <f>EOMONTH(SalesData[[#This Row],[Order Date]],0)</f>
        <v>45322</v>
      </c>
      <c r="V10191" s="9" t="str">
        <f>"Q"&amp;INT((MONTH(SalesData[[#This Row],[Order Date]])+2)/3)&amp;"-"&amp;YEAR(SalesData[[#This Row],[Order Date]])</f>
        <v>Q1-2024</v>
      </c>
    </row>
    <row r="10192" spans="1:22" x14ac:dyDescent="0.35">
      <c r="A10192" t="s">
        <v>10333</v>
      </c>
      <c r="B10192" s="1">
        <v>45297</v>
      </c>
      <c r="C10192" t="s">
        <v>71</v>
      </c>
      <c r="D10192" t="s">
        <v>27</v>
      </c>
      <c r="E10192">
        <v>2544252704</v>
      </c>
      <c r="F10192" t="s">
        <v>127</v>
      </c>
      <c r="G10192" t="s">
        <v>29</v>
      </c>
      <c r="H10192" t="s">
        <v>30</v>
      </c>
      <c r="I10192" t="s">
        <v>31</v>
      </c>
      <c r="J10192" t="s">
        <v>18</v>
      </c>
      <c r="K10192">
        <v>2629.78</v>
      </c>
      <c r="L10192">
        <v>732.92</v>
      </c>
      <c r="M10192" t="s">
        <v>19</v>
      </c>
      <c r="N10192">
        <v>0.27870011940162298</v>
      </c>
      <c r="O10192" t="s">
        <v>11351</v>
      </c>
      <c r="P10192" t="s">
        <v>11354</v>
      </c>
      <c r="R10192" t="s">
        <v>11353</v>
      </c>
      <c r="S10192">
        <f>IF(SalesData[[#This Row],[Return Status]]="Returned",1,0)</f>
        <v>0</v>
      </c>
      <c r="T10192">
        <v>2788.38</v>
      </c>
      <c r="U10192" s="2">
        <f>EOMONTH(SalesData[[#This Row],[Order Date]],0)</f>
        <v>45322</v>
      </c>
      <c r="V10192" s="9" t="str">
        <f>"Q"&amp;INT((MONTH(SalesData[[#This Row],[Order Date]])+2)/3)&amp;"-"&amp;YEAR(SalesData[[#This Row],[Order Date]])</f>
        <v>Q1-2024</v>
      </c>
    </row>
    <row r="10193" spans="1:22" x14ac:dyDescent="0.35">
      <c r="A10193" t="s">
        <v>10334</v>
      </c>
      <c r="B10193" s="1">
        <v>45310</v>
      </c>
      <c r="C10193" t="s">
        <v>97</v>
      </c>
      <c r="D10193" t="s">
        <v>80</v>
      </c>
      <c r="E10193">
        <v>6379675428</v>
      </c>
      <c r="F10193" t="s">
        <v>83</v>
      </c>
      <c r="G10193" t="s">
        <v>84</v>
      </c>
      <c r="H10193" t="s">
        <v>85</v>
      </c>
      <c r="I10193" t="s">
        <v>31</v>
      </c>
      <c r="J10193" t="s">
        <v>43</v>
      </c>
      <c r="K10193">
        <v>268.62</v>
      </c>
      <c r="L10193">
        <v>57.8</v>
      </c>
      <c r="M10193" t="s">
        <v>43</v>
      </c>
      <c r="N10193">
        <v>0.215173851537488</v>
      </c>
      <c r="O10193" t="s">
        <v>11361</v>
      </c>
      <c r="P10193" t="s">
        <v>11354</v>
      </c>
      <c r="R10193" t="s">
        <v>11353</v>
      </c>
      <c r="S10193">
        <f>IF(SalesData[[#This Row],[Return Status]]="Returned",1,0)</f>
        <v>0</v>
      </c>
      <c r="T10193">
        <v>847.14</v>
      </c>
      <c r="U10193" s="2">
        <f>EOMONTH(SalesData[[#This Row],[Order Date]],0)</f>
        <v>45322</v>
      </c>
      <c r="V10193" s="9" t="str">
        <f>"Q"&amp;INT((MONTH(SalesData[[#This Row],[Order Date]])+2)/3)&amp;"-"&amp;YEAR(SalesData[[#This Row],[Order Date]])</f>
        <v>Q1-2024</v>
      </c>
    </row>
    <row r="10194" spans="1:22" x14ac:dyDescent="0.35">
      <c r="A10194" t="s">
        <v>10335</v>
      </c>
      <c r="B10194" s="1">
        <v>45300</v>
      </c>
      <c r="C10194" t="s">
        <v>106</v>
      </c>
      <c r="D10194" t="s">
        <v>13</v>
      </c>
      <c r="E10194">
        <v>2779147407</v>
      </c>
      <c r="F10194" t="s">
        <v>100</v>
      </c>
      <c r="G10194" t="s">
        <v>34</v>
      </c>
      <c r="H10194" t="s">
        <v>35</v>
      </c>
      <c r="I10194" t="s">
        <v>36</v>
      </c>
      <c r="J10194" t="s">
        <v>18</v>
      </c>
      <c r="K10194">
        <v>163.66</v>
      </c>
      <c r="L10194">
        <v>46.82</v>
      </c>
      <c r="M10194" t="s">
        <v>19</v>
      </c>
      <c r="N10194">
        <v>0.28608089942563802</v>
      </c>
      <c r="O10194" t="s">
        <v>11361</v>
      </c>
      <c r="P10194" t="s">
        <v>11354</v>
      </c>
      <c r="R10194" t="s">
        <v>11353</v>
      </c>
      <c r="S10194">
        <f>IF(SalesData[[#This Row],[Return Status]]="Returned",1,0)</f>
        <v>0</v>
      </c>
      <c r="U10194" s="2">
        <f>EOMONTH(SalesData[[#This Row],[Order Date]],0)</f>
        <v>45322</v>
      </c>
      <c r="V10194" s="9" t="str">
        <f>"Q"&amp;INT((MONTH(SalesData[[#This Row],[Order Date]])+2)/3)&amp;"-"&amp;YEAR(SalesData[[#This Row],[Order Date]])</f>
        <v>Q1-2024</v>
      </c>
    </row>
    <row r="10195" spans="1:22" x14ac:dyDescent="0.35">
      <c r="A10195" t="s">
        <v>10336</v>
      </c>
      <c r="B10195" s="1">
        <v>45292</v>
      </c>
      <c r="C10195" t="s">
        <v>149</v>
      </c>
      <c r="D10195" t="s">
        <v>46</v>
      </c>
      <c r="E10195">
        <v>8537383059</v>
      </c>
      <c r="F10195" t="s">
        <v>222</v>
      </c>
      <c r="G10195" t="s">
        <v>164</v>
      </c>
      <c r="H10195" t="s">
        <v>165</v>
      </c>
      <c r="I10195" t="s">
        <v>36</v>
      </c>
      <c r="J10195" t="s">
        <v>18</v>
      </c>
      <c r="K10195">
        <v>148.5</v>
      </c>
      <c r="L10195">
        <v>31.65</v>
      </c>
      <c r="M10195" t="s">
        <v>19</v>
      </c>
      <c r="N10195">
        <v>0.213131313131313</v>
      </c>
      <c r="O10195" t="s">
        <v>11361</v>
      </c>
      <c r="P10195" t="s">
        <v>11354</v>
      </c>
      <c r="R10195" t="s">
        <v>11353</v>
      </c>
      <c r="S10195">
        <f>IF(SalesData[[#This Row],[Return Status]]="Returned",1,0)</f>
        <v>0</v>
      </c>
      <c r="U10195" s="2">
        <f>EOMONTH(SalesData[[#This Row],[Order Date]],0)</f>
        <v>45322</v>
      </c>
      <c r="V10195" s="9" t="str">
        <f>"Q"&amp;INT((MONTH(SalesData[[#This Row],[Order Date]])+2)/3)&amp;"-"&amp;YEAR(SalesData[[#This Row],[Order Date]])</f>
        <v>Q1-2024</v>
      </c>
    </row>
    <row r="10196" spans="1:22" x14ac:dyDescent="0.35">
      <c r="A10196" t="s">
        <v>10337</v>
      </c>
      <c r="B10196" s="1">
        <v>45318</v>
      </c>
      <c r="C10196" t="s">
        <v>77</v>
      </c>
      <c r="D10196" t="s">
        <v>13</v>
      </c>
      <c r="E10196">
        <v>5185709453</v>
      </c>
      <c r="F10196" t="s">
        <v>64</v>
      </c>
      <c r="G10196" t="s">
        <v>15</v>
      </c>
      <c r="H10196" t="s">
        <v>16</v>
      </c>
      <c r="I10196" t="s">
        <v>17</v>
      </c>
      <c r="J10196" t="s">
        <v>19</v>
      </c>
      <c r="K10196">
        <v>4303.71</v>
      </c>
      <c r="L10196">
        <v>623.54</v>
      </c>
      <c r="M10196" t="s">
        <v>19</v>
      </c>
      <c r="N10196">
        <v>0.14488429750145801</v>
      </c>
      <c r="O10196" t="s">
        <v>11351</v>
      </c>
      <c r="P10196" t="s">
        <v>11352</v>
      </c>
      <c r="R10196" t="s">
        <v>11353</v>
      </c>
      <c r="S10196">
        <f>IF(SalesData[[#This Row],[Return Status]]="Returned",1,0)</f>
        <v>0</v>
      </c>
      <c r="T10196">
        <v>2085.91</v>
      </c>
      <c r="U10196" s="2">
        <f>EOMONTH(SalesData[[#This Row],[Order Date]],0)</f>
        <v>45322</v>
      </c>
      <c r="V10196" s="9" t="str">
        <f>"Q"&amp;INT((MONTH(SalesData[[#This Row],[Order Date]])+2)/3)&amp;"-"&amp;YEAR(SalesData[[#This Row],[Order Date]])</f>
        <v>Q1-2024</v>
      </c>
    </row>
    <row r="10197" spans="1:22" x14ac:dyDescent="0.35">
      <c r="A10197" t="s">
        <v>10338</v>
      </c>
      <c r="B10197" s="1">
        <v>45307</v>
      </c>
      <c r="C10197" t="s">
        <v>139</v>
      </c>
      <c r="D10197" t="s">
        <v>80</v>
      </c>
      <c r="E10197">
        <v>5271677324</v>
      </c>
      <c r="F10197" t="s">
        <v>185</v>
      </c>
      <c r="G10197" t="s">
        <v>164</v>
      </c>
      <c r="H10197" t="s">
        <v>165</v>
      </c>
      <c r="I10197" t="s">
        <v>36</v>
      </c>
      <c r="J10197" t="s">
        <v>43</v>
      </c>
      <c r="K10197">
        <v>1236.3</v>
      </c>
      <c r="L10197">
        <v>93.25</v>
      </c>
      <c r="M10197" t="s">
        <v>43</v>
      </c>
      <c r="N10197">
        <v>7.5426676373048604E-2</v>
      </c>
      <c r="O10197" t="s">
        <v>11351</v>
      </c>
      <c r="P10197" t="s">
        <v>11356</v>
      </c>
      <c r="R10197" t="s">
        <v>11353</v>
      </c>
      <c r="S10197">
        <f>IF(SalesData[[#This Row],[Return Status]]="Returned",1,0)</f>
        <v>0</v>
      </c>
      <c r="U10197" s="2">
        <f>EOMONTH(SalesData[[#This Row],[Order Date]],0)</f>
        <v>45322</v>
      </c>
      <c r="V10197" s="9" t="str">
        <f>"Q"&amp;INT((MONTH(SalesData[[#This Row],[Order Date]])+2)/3)&amp;"-"&amp;YEAR(SalesData[[#This Row],[Order Date]])</f>
        <v>Q1-2024</v>
      </c>
    </row>
    <row r="10198" spans="1:22" x14ac:dyDescent="0.35">
      <c r="A10198" t="s">
        <v>10339</v>
      </c>
      <c r="B10198" s="1">
        <v>45294</v>
      </c>
      <c r="C10198" t="s">
        <v>162</v>
      </c>
      <c r="D10198" t="s">
        <v>99</v>
      </c>
      <c r="E10198">
        <v>7747606532</v>
      </c>
      <c r="F10198" t="s">
        <v>116</v>
      </c>
      <c r="G10198" t="s">
        <v>74</v>
      </c>
      <c r="H10198" t="s">
        <v>75</v>
      </c>
      <c r="I10198" t="s">
        <v>36</v>
      </c>
      <c r="J10198" t="s">
        <v>65</v>
      </c>
      <c r="K10198">
        <v>2201.9699999999998</v>
      </c>
      <c r="L10198">
        <v>402.7</v>
      </c>
      <c r="M10198" t="s">
        <v>65</v>
      </c>
      <c r="N10198">
        <v>0.18288169230280199</v>
      </c>
      <c r="O10198" t="s">
        <v>11351</v>
      </c>
      <c r="P10198" t="s">
        <v>11352</v>
      </c>
      <c r="R10198" t="s">
        <v>11353</v>
      </c>
      <c r="S10198">
        <f>IF(SalesData[[#This Row],[Return Status]]="Returned",1,0)</f>
        <v>0</v>
      </c>
      <c r="T10198">
        <v>2420.2800000000002</v>
      </c>
      <c r="U10198" s="2">
        <f>EOMONTH(SalesData[[#This Row],[Order Date]],0)</f>
        <v>45322</v>
      </c>
      <c r="V10198" s="9" t="str">
        <f>"Q"&amp;INT((MONTH(SalesData[[#This Row],[Order Date]])+2)/3)&amp;"-"&amp;YEAR(SalesData[[#This Row],[Order Date]])</f>
        <v>Q1-2024</v>
      </c>
    </row>
    <row r="10199" spans="1:22" x14ac:dyDescent="0.35">
      <c r="A10199" t="s">
        <v>10340</v>
      </c>
      <c r="B10199" s="1">
        <v>45317</v>
      </c>
      <c r="C10199" t="s">
        <v>57</v>
      </c>
      <c r="D10199" t="s">
        <v>99</v>
      </c>
      <c r="E10199">
        <v>202762787</v>
      </c>
      <c r="F10199" t="s">
        <v>103</v>
      </c>
      <c r="G10199" t="s">
        <v>23</v>
      </c>
      <c r="H10199" t="s">
        <v>24</v>
      </c>
      <c r="I10199" t="s">
        <v>17</v>
      </c>
      <c r="J10199" t="s">
        <v>18</v>
      </c>
      <c r="K10199">
        <v>2061.4499999999998</v>
      </c>
      <c r="L10199">
        <v>445.32</v>
      </c>
      <c r="M10199" t="s">
        <v>19</v>
      </c>
      <c r="N10199">
        <v>0.21602270246670999</v>
      </c>
      <c r="O10199" t="s">
        <v>11351</v>
      </c>
      <c r="P10199" t="s">
        <v>11354</v>
      </c>
      <c r="R10199" t="s">
        <v>11353</v>
      </c>
      <c r="S10199">
        <f>IF(SalesData[[#This Row],[Return Status]]="Returned",1,0)</f>
        <v>0</v>
      </c>
      <c r="T10199">
        <v>2821.33</v>
      </c>
      <c r="U10199" s="2">
        <f>EOMONTH(SalesData[[#This Row],[Order Date]],0)</f>
        <v>45322</v>
      </c>
      <c r="V10199" s="9" t="str">
        <f>"Q"&amp;INT((MONTH(SalesData[[#This Row],[Order Date]])+2)/3)&amp;"-"&amp;YEAR(SalesData[[#This Row],[Order Date]])</f>
        <v>Q1-2024</v>
      </c>
    </row>
    <row r="10200" spans="1:22" x14ac:dyDescent="0.35">
      <c r="A10200" t="s">
        <v>10341</v>
      </c>
      <c r="B10200" s="1">
        <v>45299</v>
      </c>
      <c r="C10200" t="s">
        <v>106</v>
      </c>
      <c r="D10200" t="s">
        <v>13</v>
      </c>
      <c r="E10200">
        <v>6264729247</v>
      </c>
      <c r="F10200" t="s">
        <v>410</v>
      </c>
      <c r="G10200" t="s">
        <v>29</v>
      </c>
      <c r="H10200" t="s">
        <v>30</v>
      </c>
      <c r="I10200" t="s">
        <v>31</v>
      </c>
      <c r="J10200" t="s">
        <v>19</v>
      </c>
      <c r="K10200">
        <v>1010.29</v>
      </c>
      <c r="L10200">
        <v>248.73</v>
      </c>
      <c r="M10200" t="s">
        <v>19</v>
      </c>
      <c r="N10200">
        <v>0.24619663660929</v>
      </c>
      <c r="O10200" t="s">
        <v>11351</v>
      </c>
      <c r="P10200" t="s">
        <v>11354</v>
      </c>
      <c r="R10200" t="s">
        <v>11353</v>
      </c>
      <c r="S10200">
        <f>IF(SalesData[[#This Row],[Return Status]]="Returned",1,0)</f>
        <v>0</v>
      </c>
      <c r="T10200">
        <v>2788.38</v>
      </c>
      <c r="U10200" s="2">
        <f>EOMONTH(SalesData[[#This Row],[Order Date]],0)</f>
        <v>45322</v>
      </c>
      <c r="V10200" s="9" t="str">
        <f>"Q"&amp;INT((MONTH(SalesData[[#This Row],[Order Date]])+2)/3)&amp;"-"&amp;YEAR(SalesData[[#This Row],[Order Date]])</f>
        <v>Q1-2024</v>
      </c>
    </row>
    <row r="10201" spans="1:22" x14ac:dyDescent="0.35">
      <c r="A10201" t="s">
        <v>10342</v>
      </c>
      <c r="B10201" s="1">
        <v>45313</v>
      </c>
      <c r="C10201" t="s">
        <v>12</v>
      </c>
      <c r="D10201" t="s">
        <v>13</v>
      </c>
      <c r="E10201">
        <v>3539269706</v>
      </c>
      <c r="F10201" t="s">
        <v>170</v>
      </c>
      <c r="G10201" t="s">
        <v>69</v>
      </c>
      <c r="H10201" t="s">
        <v>41</v>
      </c>
      <c r="I10201" t="s">
        <v>31</v>
      </c>
      <c r="J10201" t="s">
        <v>43</v>
      </c>
      <c r="K10201">
        <v>2267.2399999999998</v>
      </c>
      <c r="L10201">
        <v>578.69000000000005</v>
      </c>
      <c r="M10201" t="s">
        <v>43</v>
      </c>
      <c r="N10201">
        <v>0.255239851096487</v>
      </c>
      <c r="O10201" t="s">
        <v>11351</v>
      </c>
      <c r="P10201" t="s">
        <v>11354</v>
      </c>
      <c r="R10201" t="s">
        <v>11353</v>
      </c>
      <c r="S10201">
        <f>IF(SalesData[[#This Row],[Return Status]]="Returned",1,0)</f>
        <v>0</v>
      </c>
      <c r="T10201">
        <v>2081.52</v>
      </c>
      <c r="U10201" s="2">
        <f>EOMONTH(SalesData[[#This Row],[Order Date]],0)</f>
        <v>45322</v>
      </c>
      <c r="V10201" s="9" t="str">
        <f>"Q"&amp;INT((MONTH(SalesData[[#This Row],[Order Date]])+2)/3)&amp;"-"&amp;YEAR(SalesData[[#This Row],[Order Date]])</f>
        <v>Q1-2024</v>
      </c>
    </row>
    <row r="10202" spans="1:22" x14ac:dyDescent="0.35">
      <c r="A10202" t="s">
        <v>10343</v>
      </c>
      <c r="B10202" s="1">
        <v>45308</v>
      </c>
      <c r="C10202" t="s">
        <v>162</v>
      </c>
      <c r="D10202" t="s">
        <v>99</v>
      </c>
      <c r="E10202">
        <v>5638117535</v>
      </c>
      <c r="F10202" t="s">
        <v>312</v>
      </c>
      <c r="G10202" t="s">
        <v>141</v>
      </c>
      <c r="H10202" t="s">
        <v>121</v>
      </c>
      <c r="I10202" t="s">
        <v>17</v>
      </c>
      <c r="J10202" t="s">
        <v>42</v>
      </c>
      <c r="K10202">
        <v>3960.29</v>
      </c>
      <c r="L10202">
        <v>1155.3399999999999</v>
      </c>
      <c r="M10202" t="s">
        <v>43</v>
      </c>
      <c r="N10202">
        <v>0.291731161101838</v>
      </c>
      <c r="O10202" t="s">
        <v>11351</v>
      </c>
      <c r="P10202" t="s">
        <v>11354</v>
      </c>
      <c r="R10202" t="s">
        <v>11353</v>
      </c>
      <c r="S10202">
        <f>IF(SalesData[[#This Row],[Return Status]]="Returned",1,0)</f>
        <v>0</v>
      </c>
      <c r="T10202">
        <v>2793.38</v>
      </c>
      <c r="U10202" s="2">
        <f>EOMONTH(SalesData[[#This Row],[Order Date]],0)</f>
        <v>45322</v>
      </c>
      <c r="V10202" s="9" t="str">
        <f>"Q"&amp;INT((MONTH(SalesData[[#This Row],[Order Date]])+2)/3)&amp;"-"&amp;YEAR(SalesData[[#This Row],[Order Date]])</f>
        <v>Q1-2024</v>
      </c>
    </row>
    <row r="10203" spans="1:22" x14ac:dyDescent="0.35">
      <c r="A10203" t="s">
        <v>10344</v>
      </c>
      <c r="B10203" s="1">
        <v>45308</v>
      </c>
      <c r="C10203" t="s">
        <v>111</v>
      </c>
      <c r="D10203" t="s">
        <v>99</v>
      </c>
      <c r="E10203">
        <v>3328814898</v>
      </c>
      <c r="F10203" t="s">
        <v>147</v>
      </c>
      <c r="G10203" t="s">
        <v>84</v>
      </c>
      <c r="H10203" t="s">
        <v>85</v>
      </c>
      <c r="I10203" t="s">
        <v>31</v>
      </c>
      <c r="J10203" t="s">
        <v>43</v>
      </c>
      <c r="K10203">
        <v>3013.83</v>
      </c>
      <c r="L10203">
        <v>859.06</v>
      </c>
      <c r="M10203" t="s">
        <v>43</v>
      </c>
      <c r="N10203">
        <v>0.28503930215042</v>
      </c>
      <c r="O10203" t="s">
        <v>11351</v>
      </c>
      <c r="P10203" t="s">
        <v>11354</v>
      </c>
      <c r="R10203" t="s">
        <v>11353</v>
      </c>
      <c r="S10203">
        <f>IF(SalesData[[#This Row],[Return Status]]="Returned",1,0)</f>
        <v>0</v>
      </c>
      <c r="T10203">
        <v>847.14</v>
      </c>
      <c r="U10203" s="2">
        <f>EOMONTH(SalesData[[#This Row],[Order Date]],0)</f>
        <v>45322</v>
      </c>
      <c r="V10203" s="9" t="str">
        <f>"Q"&amp;INT((MONTH(SalesData[[#This Row],[Order Date]])+2)/3)&amp;"-"&amp;YEAR(SalesData[[#This Row],[Order Date]])</f>
        <v>Q1-2024</v>
      </c>
    </row>
    <row r="10204" spans="1:22" x14ac:dyDescent="0.35">
      <c r="A10204" t="s">
        <v>10345</v>
      </c>
      <c r="B10204" s="1">
        <v>45307</v>
      </c>
      <c r="C10204" t="s">
        <v>92</v>
      </c>
      <c r="D10204" t="s">
        <v>27</v>
      </c>
      <c r="E10204">
        <v>6283591782</v>
      </c>
      <c r="F10204" t="s">
        <v>53</v>
      </c>
      <c r="G10204" t="s">
        <v>54</v>
      </c>
      <c r="H10204" t="s">
        <v>55</v>
      </c>
      <c r="I10204" t="s">
        <v>31</v>
      </c>
      <c r="J10204" t="s">
        <v>42</v>
      </c>
      <c r="K10204">
        <v>2438.42</v>
      </c>
      <c r="L10204">
        <v>98.84</v>
      </c>
      <c r="M10204" t="s">
        <v>43</v>
      </c>
      <c r="N10204">
        <v>4.05344444353311E-2</v>
      </c>
      <c r="O10204" t="s">
        <v>11351</v>
      </c>
      <c r="P10204" t="s">
        <v>11356</v>
      </c>
      <c r="R10204" t="s">
        <v>11353</v>
      </c>
      <c r="S10204">
        <f>IF(SalesData[[#This Row],[Return Status]]="Returned",1,0)</f>
        <v>0</v>
      </c>
      <c r="U10204" s="2">
        <f>EOMONTH(SalesData[[#This Row],[Order Date]],0)</f>
        <v>45322</v>
      </c>
      <c r="V10204" s="9" t="str">
        <f>"Q"&amp;INT((MONTH(SalesData[[#This Row],[Order Date]])+2)/3)&amp;"-"&amp;YEAR(SalesData[[#This Row],[Order Date]])</f>
        <v>Q1-2024</v>
      </c>
    </row>
    <row r="10205" spans="1:22" x14ac:dyDescent="0.35">
      <c r="A10205" t="s">
        <v>10346</v>
      </c>
      <c r="B10205" s="1">
        <v>45297</v>
      </c>
      <c r="C10205" t="s">
        <v>113</v>
      </c>
      <c r="D10205" t="s">
        <v>46</v>
      </c>
      <c r="E10205">
        <v>6132836991</v>
      </c>
      <c r="F10205" t="s">
        <v>50</v>
      </c>
      <c r="G10205" t="s">
        <v>34</v>
      </c>
      <c r="H10205" t="s">
        <v>35</v>
      </c>
      <c r="I10205" t="s">
        <v>36</v>
      </c>
      <c r="J10205" t="s">
        <v>65</v>
      </c>
      <c r="K10205">
        <v>3095.35</v>
      </c>
      <c r="L10205">
        <v>263.72000000000003</v>
      </c>
      <c r="M10205" t="s">
        <v>65</v>
      </c>
      <c r="N10205">
        <v>8.5198765890771605E-2</v>
      </c>
      <c r="O10205" t="s">
        <v>11351</v>
      </c>
      <c r="P10205" t="s">
        <v>11356</v>
      </c>
      <c r="R10205" t="s">
        <v>11353</v>
      </c>
      <c r="S10205">
        <f>IF(SalesData[[#This Row],[Return Status]]="Returned",1,0)</f>
        <v>0</v>
      </c>
      <c r="U10205" s="2">
        <f>EOMONTH(SalesData[[#This Row],[Order Date]],0)</f>
        <v>45322</v>
      </c>
      <c r="V10205" s="9" t="str">
        <f>"Q"&amp;INT((MONTH(SalesData[[#This Row],[Order Date]])+2)/3)&amp;"-"&amp;YEAR(SalesData[[#This Row],[Order Date]])</f>
        <v>Q1-2024</v>
      </c>
    </row>
    <row r="10206" spans="1:22" x14ac:dyDescent="0.35">
      <c r="A10206" t="s">
        <v>10347</v>
      </c>
      <c r="B10206" s="1">
        <v>45298</v>
      </c>
      <c r="C10206" t="s">
        <v>12</v>
      </c>
      <c r="D10206" t="s">
        <v>27</v>
      </c>
      <c r="E10206">
        <v>7520030728</v>
      </c>
      <c r="F10206" t="s">
        <v>357</v>
      </c>
      <c r="G10206" t="s">
        <v>164</v>
      </c>
      <c r="H10206" t="s">
        <v>165</v>
      </c>
      <c r="I10206" t="s">
        <v>36</v>
      </c>
      <c r="J10206" t="s">
        <v>62</v>
      </c>
      <c r="K10206">
        <v>4920.74</v>
      </c>
      <c r="L10206">
        <v>155.55000000000001</v>
      </c>
      <c r="M10206" t="s">
        <v>62</v>
      </c>
      <c r="N10206">
        <v>3.1611099143624699E-2</v>
      </c>
      <c r="O10206" t="s">
        <v>11351</v>
      </c>
      <c r="P10206" t="s">
        <v>11356</v>
      </c>
      <c r="R10206" t="s">
        <v>11353</v>
      </c>
      <c r="S10206">
        <f>IF(SalesData[[#This Row],[Return Status]]="Returned",1,0)</f>
        <v>0</v>
      </c>
      <c r="U10206" s="2">
        <f>EOMONTH(SalesData[[#This Row],[Order Date]],0)</f>
        <v>45322</v>
      </c>
      <c r="V10206" s="9" t="str">
        <f>"Q"&amp;INT((MONTH(SalesData[[#This Row],[Order Date]])+2)/3)&amp;"-"&amp;YEAR(SalesData[[#This Row],[Order Date]])</f>
        <v>Q1-2024</v>
      </c>
    </row>
    <row r="10207" spans="1:22" x14ac:dyDescent="0.35">
      <c r="A10207" t="s">
        <v>10348</v>
      </c>
      <c r="B10207" s="1">
        <v>45298</v>
      </c>
      <c r="C10207" t="s">
        <v>111</v>
      </c>
      <c r="D10207" t="s">
        <v>39</v>
      </c>
      <c r="E10207">
        <v>3610621190</v>
      </c>
      <c r="F10207" t="s">
        <v>73</v>
      </c>
      <c r="G10207" t="s">
        <v>74</v>
      </c>
      <c r="H10207" t="s">
        <v>75</v>
      </c>
      <c r="I10207" t="s">
        <v>36</v>
      </c>
      <c r="J10207" t="s">
        <v>65</v>
      </c>
      <c r="K10207">
        <v>275.36</v>
      </c>
      <c r="L10207">
        <v>55.72</v>
      </c>
      <c r="M10207" t="s">
        <v>65</v>
      </c>
      <c r="N10207">
        <v>0.20235328297501401</v>
      </c>
      <c r="O10207" t="s">
        <v>11361</v>
      </c>
      <c r="P10207" t="s">
        <v>11354</v>
      </c>
      <c r="R10207" t="s">
        <v>11353</v>
      </c>
      <c r="S10207">
        <f>IF(SalesData[[#This Row],[Return Status]]="Returned",1,0)</f>
        <v>0</v>
      </c>
      <c r="T10207">
        <v>2420.2800000000002</v>
      </c>
      <c r="U10207" s="2">
        <f>EOMONTH(SalesData[[#This Row],[Order Date]],0)</f>
        <v>45322</v>
      </c>
      <c r="V10207" s="9" t="str">
        <f>"Q"&amp;INT((MONTH(SalesData[[#This Row],[Order Date]])+2)/3)&amp;"-"&amp;YEAR(SalesData[[#This Row],[Order Date]])</f>
        <v>Q1-2024</v>
      </c>
    </row>
    <row r="10208" spans="1:22" x14ac:dyDescent="0.35">
      <c r="A10208" t="s">
        <v>10349</v>
      </c>
      <c r="B10208" s="1">
        <v>45309</v>
      </c>
      <c r="C10208" t="s">
        <v>21</v>
      </c>
      <c r="D10208" t="s">
        <v>72</v>
      </c>
      <c r="E10208">
        <v>9372490840</v>
      </c>
      <c r="F10208" t="s">
        <v>83</v>
      </c>
      <c r="G10208" t="s">
        <v>84</v>
      </c>
      <c r="H10208" t="s">
        <v>85</v>
      </c>
      <c r="I10208" t="s">
        <v>31</v>
      </c>
      <c r="J10208" t="s">
        <v>65</v>
      </c>
      <c r="K10208">
        <v>3314.5</v>
      </c>
      <c r="L10208">
        <v>825.66</v>
      </c>
      <c r="M10208" t="s">
        <v>65</v>
      </c>
      <c r="N10208">
        <v>0.249105445768593</v>
      </c>
      <c r="O10208" t="s">
        <v>11351</v>
      </c>
      <c r="P10208" t="s">
        <v>11354</v>
      </c>
      <c r="R10208" t="s">
        <v>11353</v>
      </c>
      <c r="S10208">
        <f>IF(SalesData[[#This Row],[Return Status]]="Returned",1,0)</f>
        <v>0</v>
      </c>
      <c r="T10208">
        <v>847.14</v>
      </c>
      <c r="U10208" s="2">
        <f>EOMONTH(SalesData[[#This Row],[Order Date]],0)</f>
        <v>45322</v>
      </c>
      <c r="V10208" s="9" t="str">
        <f>"Q"&amp;INT((MONTH(SalesData[[#This Row],[Order Date]])+2)/3)&amp;"-"&amp;YEAR(SalesData[[#This Row],[Order Date]])</f>
        <v>Q1-2024</v>
      </c>
    </row>
    <row r="10209" spans="1:22" x14ac:dyDescent="0.35">
      <c r="A10209" t="s">
        <v>10350</v>
      </c>
      <c r="B10209" s="1">
        <v>45295</v>
      </c>
      <c r="C10209" t="s">
        <v>162</v>
      </c>
      <c r="D10209" t="s">
        <v>145</v>
      </c>
      <c r="E10209">
        <v>4277220393</v>
      </c>
      <c r="F10209" t="s">
        <v>238</v>
      </c>
      <c r="G10209" t="s">
        <v>74</v>
      </c>
      <c r="H10209" t="s">
        <v>75</v>
      </c>
      <c r="I10209" t="s">
        <v>36</v>
      </c>
      <c r="J10209" t="s">
        <v>19</v>
      </c>
      <c r="K10209">
        <v>2890.37</v>
      </c>
      <c r="L10209">
        <v>657.18</v>
      </c>
      <c r="M10209" t="s">
        <v>19</v>
      </c>
      <c r="N10209">
        <v>0.22736881437324599</v>
      </c>
      <c r="O10209" t="s">
        <v>11351</v>
      </c>
      <c r="P10209" t="s">
        <v>11354</v>
      </c>
      <c r="R10209" t="s">
        <v>11353</v>
      </c>
      <c r="S10209">
        <f>IF(SalesData[[#This Row],[Return Status]]="Returned",1,0)</f>
        <v>0</v>
      </c>
      <c r="T10209">
        <v>2420.2800000000002</v>
      </c>
      <c r="U10209" s="2">
        <f>EOMONTH(SalesData[[#This Row],[Order Date]],0)</f>
        <v>45322</v>
      </c>
      <c r="V10209" s="9" t="str">
        <f>"Q"&amp;INT((MONTH(SalesData[[#This Row],[Order Date]])+2)/3)&amp;"-"&amp;YEAR(SalesData[[#This Row],[Order Date]])</f>
        <v>Q1-2024</v>
      </c>
    </row>
    <row r="10210" spans="1:22" x14ac:dyDescent="0.35">
      <c r="A10210" t="s">
        <v>10351</v>
      </c>
      <c r="B10210" s="1">
        <v>45301</v>
      </c>
      <c r="C10210" t="s">
        <v>45</v>
      </c>
      <c r="D10210" t="s">
        <v>80</v>
      </c>
      <c r="E10210">
        <v>3720451932</v>
      </c>
      <c r="F10210" t="s">
        <v>159</v>
      </c>
      <c r="G10210" t="s">
        <v>84</v>
      </c>
      <c r="H10210" t="s">
        <v>85</v>
      </c>
      <c r="I10210" t="s">
        <v>31</v>
      </c>
      <c r="J10210" t="s">
        <v>65</v>
      </c>
      <c r="K10210">
        <v>1925.09</v>
      </c>
      <c r="L10210">
        <v>247.45</v>
      </c>
      <c r="M10210" t="s">
        <v>65</v>
      </c>
      <c r="N10210">
        <v>0.12853944490906899</v>
      </c>
      <c r="O10210" t="s">
        <v>11351</v>
      </c>
      <c r="P10210" t="s">
        <v>11352</v>
      </c>
      <c r="R10210" t="s">
        <v>11353</v>
      </c>
      <c r="S10210">
        <f>IF(SalesData[[#This Row],[Return Status]]="Returned",1,0)</f>
        <v>0</v>
      </c>
      <c r="T10210">
        <v>847.14</v>
      </c>
      <c r="U10210" s="2">
        <f>EOMONTH(SalesData[[#This Row],[Order Date]],0)</f>
        <v>45322</v>
      </c>
      <c r="V10210" s="9" t="str">
        <f>"Q"&amp;INT((MONTH(SalesData[[#This Row],[Order Date]])+2)/3)&amp;"-"&amp;YEAR(SalesData[[#This Row],[Order Date]])</f>
        <v>Q1-2024</v>
      </c>
    </row>
    <row r="10211" spans="1:22" x14ac:dyDescent="0.35">
      <c r="A10211" t="s">
        <v>10352</v>
      </c>
      <c r="B10211" s="1">
        <v>45312</v>
      </c>
      <c r="C10211" t="s">
        <v>124</v>
      </c>
      <c r="D10211" t="s">
        <v>145</v>
      </c>
      <c r="E10211">
        <v>3219751355</v>
      </c>
      <c r="F10211" t="s">
        <v>116</v>
      </c>
      <c r="G10211" t="s">
        <v>74</v>
      </c>
      <c r="H10211" t="s">
        <v>75</v>
      </c>
      <c r="I10211" t="s">
        <v>36</v>
      </c>
      <c r="J10211" t="s">
        <v>62</v>
      </c>
      <c r="K10211">
        <v>4212.46</v>
      </c>
      <c r="L10211">
        <v>1201.5899999999999</v>
      </c>
      <c r="M10211" t="s">
        <v>62</v>
      </c>
      <c r="N10211">
        <v>0.285246625487245</v>
      </c>
      <c r="O10211" t="s">
        <v>11351</v>
      </c>
      <c r="P10211" t="s">
        <v>11354</v>
      </c>
      <c r="R10211" t="s">
        <v>11353</v>
      </c>
      <c r="S10211">
        <f>IF(SalesData[[#This Row],[Return Status]]="Returned",1,0)</f>
        <v>0</v>
      </c>
      <c r="T10211">
        <v>2420.2800000000002</v>
      </c>
      <c r="U10211" s="2">
        <f>EOMONTH(SalesData[[#This Row],[Order Date]],0)</f>
        <v>45322</v>
      </c>
      <c r="V10211" s="9" t="str">
        <f>"Q"&amp;INT((MONTH(SalesData[[#This Row],[Order Date]])+2)/3)&amp;"-"&amp;YEAR(SalesData[[#This Row],[Order Date]])</f>
        <v>Q1-2024</v>
      </c>
    </row>
    <row r="10212" spans="1:22" x14ac:dyDescent="0.35">
      <c r="A10212" t="s">
        <v>10353</v>
      </c>
      <c r="B10212" s="1">
        <v>45295</v>
      </c>
      <c r="C10212" t="s">
        <v>57</v>
      </c>
      <c r="D10212" t="s">
        <v>99</v>
      </c>
      <c r="E10212">
        <v>2395683384</v>
      </c>
      <c r="F10212" t="s">
        <v>100</v>
      </c>
      <c r="G10212" t="s">
        <v>34</v>
      </c>
      <c r="H10212" t="s">
        <v>35</v>
      </c>
      <c r="I10212" t="s">
        <v>36</v>
      </c>
      <c r="J10212" t="s">
        <v>19</v>
      </c>
      <c r="K10212">
        <v>4945.0200000000004</v>
      </c>
      <c r="L10212">
        <v>1251.3800000000001</v>
      </c>
      <c r="M10212" t="s">
        <v>19</v>
      </c>
      <c r="N10212">
        <v>0.25305863272544898</v>
      </c>
      <c r="O10212" t="s">
        <v>11351</v>
      </c>
      <c r="P10212" t="s">
        <v>11354</v>
      </c>
      <c r="R10212" t="s">
        <v>11353</v>
      </c>
      <c r="S10212">
        <f>IF(SalesData[[#This Row],[Return Status]]="Returned",1,0)</f>
        <v>0</v>
      </c>
      <c r="U10212" s="2">
        <f>EOMONTH(SalesData[[#This Row],[Order Date]],0)</f>
        <v>45322</v>
      </c>
      <c r="V10212" s="9" t="str">
        <f>"Q"&amp;INT((MONTH(SalesData[[#This Row],[Order Date]])+2)/3)&amp;"-"&amp;YEAR(SalesData[[#This Row],[Order Date]])</f>
        <v>Q1-2024</v>
      </c>
    </row>
    <row r="10213" spans="1:22" x14ac:dyDescent="0.35">
      <c r="A10213" t="s">
        <v>10354</v>
      </c>
      <c r="B10213" s="1">
        <v>45309</v>
      </c>
      <c r="C10213" t="s">
        <v>162</v>
      </c>
      <c r="D10213" t="s">
        <v>46</v>
      </c>
      <c r="E10213">
        <v>2115841468</v>
      </c>
      <c r="F10213" t="s">
        <v>387</v>
      </c>
      <c r="G10213" t="s">
        <v>89</v>
      </c>
      <c r="H10213" t="s">
        <v>90</v>
      </c>
      <c r="I10213" t="s">
        <v>31</v>
      </c>
      <c r="J10213" t="s">
        <v>62</v>
      </c>
      <c r="K10213">
        <v>4523.01</v>
      </c>
      <c r="L10213">
        <v>1066.57</v>
      </c>
      <c r="M10213" t="s">
        <v>62</v>
      </c>
      <c r="N10213">
        <v>0.235809781539285</v>
      </c>
      <c r="O10213" t="s">
        <v>11351</v>
      </c>
      <c r="P10213" t="s">
        <v>11354</v>
      </c>
      <c r="R10213" t="s">
        <v>11353</v>
      </c>
      <c r="S10213">
        <f>IF(SalesData[[#This Row],[Return Status]]="Returned",1,0)</f>
        <v>0</v>
      </c>
      <c r="T10213">
        <v>207.68</v>
      </c>
      <c r="U10213" s="2">
        <f>EOMONTH(SalesData[[#This Row],[Order Date]],0)</f>
        <v>45322</v>
      </c>
      <c r="V10213" s="9" t="str">
        <f>"Q"&amp;INT((MONTH(SalesData[[#This Row],[Order Date]])+2)/3)&amp;"-"&amp;YEAR(SalesData[[#This Row],[Order Date]])</f>
        <v>Q1-2024</v>
      </c>
    </row>
    <row r="10214" spans="1:22" x14ac:dyDescent="0.35">
      <c r="A10214" t="s">
        <v>10355</v>
      </c>
      <c r="B10214" s="1">
        <v>45295</v>
      </c>
      <c r="C10214" t="s">
        <v>94</v>
      </c>
      <c r="D10214" t="s">
        <v>99</v>
      </c>
      <c r="E10214">
        <v>3907606508</v>
      </c>
      <c r="F10214" t="s">
        <v>22</v>
      </c>
      <c r="G10214" t="s">
        <v>11368</v>
      </c>
      <c r="H10214" t="s">
        <v>24</v>
      </c>
      <c r="I10214" t="s">
        <v>17</v>
      </c>
      <c r="J10214" t="s">
        <v>61</v>
      </c>
      <c r="K10214">
        <v>4859.46</v>
      </c>
      <c r="L10214">
        <v>1127.22</v>
      </c>
      <c r="M10214" t="s">
        <v>62</v>
      </c>
      <c r="N10214">
        <v>0.231964045387759</v>
      </c>
      <c r="O10214" t="s">
        <v>11351</v>
      </c>
      <c r="P10214" t="s">
        <v>11354</v>
      </c>
      <c r="R10214" t="s">
        <v>11353</v>
      </c>
      <c r="S10214">
        <f>IF(SalesData[[#This Row],[Return Status]]="Returned",1,0)</f>
        <v>0</v>
      </c>
      <c r="U10214" s="2">
        <f>EOMONTH(SalesData[[#This Row],[Order Date]],0)</f>
        <v>45322</v>
      </c>
      <c r="V10214" s="9" t="str">
        <f>"Q"&amp;INT((MONTH(SalesData[[#This Row],[Order Date]])+2)/3)&amp;"-"&amp;YEAR(SalesData[[#This Row],[Order Date]])</f>
        <v>Q1-2024</v>
      </c>
    </row>
    <row r="10215" spans="1:22" x14ac:dyDescent="0.35">
      <c r="A10215" t="s">
        <v>10356</v>
      </c>
      <c r="B10215" s="1">
        <v>45304</v>
      </c>
      <c r="C10215" t="s">
        <v>106</v>
      </c>
      <c r="D10215" t="s">
        <v>99</v>
      </c>
      <c r="E10215">
        <v>3207077357</v>
      </c>
      <c r="F10215" t="s">
        <v>109</v>
      </c>
      <c r="G10215" t="s">
        <v>59</v>
      </c>
      <c r="H10215" t="s">
        <v>60</v>
      </c>
      <c r="I10215" t="s">
        <v>31</v>
      </c>
      <c r="J10215" t="s">
        <v>18</v>
      </c>
      <c r="K10215">
        <v>3395.45</v>
      </c>
      <c r="L10215">
        <v>503.83</v>
      </c>
      <c r="M10215" t="s">
        <v>19</v>
      </c>
      <c r="N10215">
        <v>0.148383866645069</v>
      </c>
      <c r="O10215" t="s">
        <v>11351</v>
      </c>
      <c r="P10215" t="s">
        <v>11352</v>
      </c>
      <c r="R10215" t="s">
        <v>11353</v>
      </c>
      <c r="S10215">
        <f>IF(SalesData[[#This Row],[Return Status]]="Returned",1,0)</f>
        <v>0</v>
      </c>
      <c r="T10215">
        <v>2183.56</v>
      </c>
      <c r="U10215" s="2">
        <f>EOMONTH(SalesData[[#This Row],[Order Date]],0)</f>
        <v>45322</v>
      </c>
      <c r="V10215" s="9" t="str">
        <f>"Q"&amp;INT((MONTH(SalesData[[#This Row],[Order Date]])+2)/3)&amp;"-"&amp;YEAR(SalesData[[#This Row],[Order Date]])</f>
        <v>Q1-2024</v>
      </c>
    </row>
    <row r="10216" spans="1:22" x14ac:dyDescent="0.35">
      <c r="A10216" t="s">
        <v>10357</v>
      </c>
      <c r="B10216" s="1">
        <v>45310</v>
      </c>
      <c r="C10216" t="s">
        <v>97</v>
      </c>
      <c r="D10216" t="s">
        <v>46</v>
      </c>
      <c r="E10216">
        <v>9918803284</v>
      </c>
      <c r="F10216" t="s">
        <v>137</v>
      </c>
      <c r="G10216" t="s">
        <v>34</v>
      </c>
      <c r="H10216" t="s">
        <v>35</v>
      </c>
      <c r="I10216" t="s">
        <v>36</v>
      </c>
      <c r="J10216" t="s">
        <v>18</v>
      </c>
      <c r="K10216">
        <v>3234.57</v>
      </c>
      <c r="L10216">
        <v>385.32</v>
      </c>
      <c r="M10216" t="s">
        <v>19</v>
      </c>
      <c r="N10216">
        <v>0.119125571559744</v>
      </c>
      <c r="O10216" t="s">
        <v>11351</v>
      </c>
      <c r="P10216" t="s">
        <v>11352</v>
      </c>
      <c r="R10216" t="s">
        <v>11353</v>
      </c>
      <c r="S10216">
        <f>IF(SalesData[[#This Row],[Return Status]]="Returned",1,0)</f>
        <v>0</v>
      </c>
      <c r="U10216" s="2">
        <f>EOMONTH(SalesData[[#This Row],[Order Date]],0)</f>
        <v>45322</v>
      </c>
      <c r="V10216" s="9" t="str">
        <f>"Q"&amp;INT((MONTH(SalesData[[#This Row],[Order Date]])+2)/3)&amp;"-"&amp;YEAR(SalesData[[#This Row],[Order Date]])</f>
        <v>Q1-2024</v>
      </c>
    </row>
    <row r="10217" spans="1:22" x14ac:dyDescent="0.35">
      <c r="A10217" t="s">
        <v>10358</v>
      </c>
      <c r="B10217" s="1">
        <v>45314</v>
      </c>
      <c r="C10217" t="s">
        <v>106</v>
      </c>
      <c r="D10217" t="s">
        <v>80</v>
      </c>
      <c r="E10217">
        <v>5380186895</v>
      </c>
      <c r="F10217" t="s">
        <v>133</v>
      </c>
      <c r="G10217" t="s">
        <v>89</v>
      </c>
      <c r="H10217" t="s">
        <v>90</v>
      </c>
      <c r="I10217" t="s">
        <v>31</v>
      </c>
      <c r="J10217" t="s">
        <v>62</v>
      </c>
      <c r="K10217">
        <v>2468.44</v>
      </c>
      <c r="L10217">
        <v>575.79</v>
      </c>
      <c r="M10217" t="s">
        <v>62</v>
      </c>
      <c r="N10217">
        <v>0.23326068286043</v>
      </c>
      <c r="O10217" t="s">
        <v>11351</v>
      </c>
      <c r="P10217" t="s">
        <v>11354</v>
      </c>
      <c r="R10217" t="s">
        <v>11353</v>
      </c>
      <c r="S10217">
        <f>IF(SalesData[[#This Row],[Return Status]]="Returned",1,0)</f>
        <v>0</v>
      </c>
      <c r="T10217">
        <v>207.68</v>
      </c>
      <c r="U10217" s="2">
        <f>EOMONTH(SalesData[[#This Row],[Order Date]],0)</f>
        <v>45322</v>
      </c>
      <c r="V10217" s="9" t="str">
        <f>"Q"&amp;INT((MONTH(SalesData[[#This Row],[Order Date]])+2)/3)&amp;"-"&amp;YEAR(SalesData[[#This Row],[Order Date]])</f>
        <v>Q1-2024</v>
      </c>
    </row>
    <row r="10218" spans="1:22" x14ac:dyDescent="0.35">
      <c r="A10218" t="s">
        <v>10359</v>
      </c>
      <c r="B10218" s="1">
        <v>45318</v>
      </c>
      <c r="C10218" t="s">
        <v>184</v>
      </c>
      <c r="D10218" t="s">
        <v>145</v>
      </c>
      <c r="E10218">
        <v>5907405306</v>
      </c>
      <c r="F10218" t="s">
        <v>120</v>
      </c>
      <c r="G10218" t="s">
        <v>141</v>
      </c>
      <c r="H10218" t="s">
        <v>121</v>
      </c>
      <c r="I10218" t="s">
        <v>17</v>
      </c>
      <c r="J10218" t="s">
        <v>43</v>
      </c>
      <c r="K10218">
        <v>4016.22</v>
      </c>
      <c r="L10218">
        <v>740.24</v>
      </c>
      <c r="M10218" t="s">
        <v>43</v>
      </c>
      <c r="N10218">
        <v>0.184312612356893</v>
      </c>
      <c r="O10218" t="s">
        <v>11351</v>
      </c>
      <c r="P10218" t="s">
        <v>11352</v>
      </c>
      <c r="R10218" t="s">
        <v>11353</v>
      </c>
      <c r="S10218">
        <f>IF(SalesData[[#This Row],[Return Status]]="Returned",1,0)</f>
        <v>0</v>
      </c>
      <c r="T10218">
        <v>2793.38</v>
      </c>
      <c r="U10218" s="2">
        <f>EOMONTH(SalesData[[#This Row],[Order Date]],0)</f>
        <v>45322</v>
      </c>
      <c r="V10218" s="9" t="str">
        <f>"Q"&amp;INT((MONTH(SalesData[[#This Row],[Order Date]])+2)/3)&amp;"-"&amp;YEAR(SalesData[[#This Row],[Order Date]])</f>
        <v>Q1-2024</v>
      </c>
    </row>
    <row r="10219" spans="1:22" x14ac:dyDescent="0.35">
      <c r="A10219" t="s">
        <v>10360</v>
      </c>
      <c r="B10219" s="1">
        <v>45306</v>
      </c>
      <c r="C10219" t="s">
        <v>188</v>
      </c>
      <c r="D10219" t="s">
        <v>145</v>
      </c>
      <c r="E10219">
        <v>1721693751</v>
      </c>
      <c r="F10219" t="s">
        <v>152</v>
      </c>
      <c r="G10219" t="s">
        <v>23</v>
      </c>
      <c r="H10219" t="s">
        <v>11357</v>
      </c>
      <c r="I10219" t="s">
        <v>17</v>
      </c>
      <c r="J10219" t="s">
        <v>19</v>
      </c>
      <c r="K10219">
        <v>4695.72</v>
      </c>
      <c r="L10219">
        <v>900.56</v>
      </c>
      <c r="M10219" t="s">
        <v>19</v>
      </c>
      <c r="N10219">
        <v>0.19178315572478799</v>
      </c>
      <c r="O10219" t="s">
        <v>11351</v>
      </c>
      <c r="P10219" t="s">
        <v>11352</v>
      </c>
      <c r="R10219" t="s">
        <v>11353</v>
      </c>
      <c r="S10219">
        <f>IF(SalesData[[#This Row],[Return Status]]="Returned",1,0)</f>
        <v>0</v>
      </c>
      <c r="T10219">
        <v>2821.33</v>
      </c>
      <c r="U10219" s="2">
        <f>EOMONTH(SalesData[[#This Row],[Order Date]],0)</f>
        <v>45322</v>
      </c>
      <c r="V10219" s="9" t="str">
        <f>"Q"&amp;INT((MONTH(SalesData[[#This Row],[Order Date]])+2)/3)&amp;"-"&amp;YEAR(SalesData[[#This Row],[Order Date]])</f>
        <v>Q1-2024</v>
      </c>
    </row>
    <row r="10220" spans="1:22" x14ac:dyDescent="0.35">
      <c r="A10220" t="s">
        <v>10361</v>
      </c>
      <c r="B10220" s="1">
        <v>45293</v>
      </c>
      <c r="C10220" t="s">
        <v>144</v>
      </c>
      <c r="D10220" t="s">
        <v>46</v>
      </c>
      <c r="E10220">
        <v>8761607915</v>
      </c>
      <c r="F10220" t="s">
        <v>168</v>
      </c>
      <c r="G10220" t="s">
        <v>54</v>
      </c>
      <c r="H10220" t="s">
        <v>55</v>
      </c>
      <c r="I10220" t="s">
        <v>31</v>
      </c>
      <c r="J10220" t="s">
        <v>62</v>
      </c>
      <c r="K10220">
        <v>2796.08</v>
      </c>
      <c r="L10220">
        <v>582.19000000000005</v>
      </c>
      <c r="M10220" t="s">
        <v>62</v>
      </c>
      <c r="N10220">
        <v>0.208216503104346</v>
      </c>
      <c r="O10220" t="s">
        <v>11351</v>
      </c>
      <c r="P10220" t="s">
        <v>11354</v>
      </c>
      <c r="R10220" t="s">
        <v>11353</v>
      </c>
      <c r="S10220">
        <f>IF(SalesData[[#This Row],[Return Status]]="Returned",1,0)</f>
        <v>0</v>
      </c>
      <c r="U10220" s="2">
        <f>EOMONTH(SalesData[[#This Row],[Order Date]],0)</f>
        <v>45322</v>
      </c>
      <c r="V10220" s="9" t="str">
        <f>"Q"&amp;INT((MONTH(SalesData[[#This Row],[Order Date]])+2)/3)&amp;"-"&amp;YEAR(SalesData[[#This Row],[Order Date]])</f>
        <v>Q1-2024</v>
      </c>
    </row>
    <row r="10221" spans="1:22" x14ac:dyDescent="0.35">
      <c r="A10221" t="s">
        <v>10362</v>
      </c>
      <c r="B10221" s="1">
        <v>45304</v>
      </c>
      <c r="C10221" t="s">
        <v>176</v>
      </c>
      <c r="D10221" t="s">
        <v>13</v>
      </c>
      <c r="E10221">
        <v>4011525582</v>
      </c>
      <c r="F10221" t="s">
        <v>40</v>
      </c>
      <c r="G10221" t="s">
        <v>69</v>
      </c>
      <c r="H10221" t="s">
        <v>41</v>
      </c>
      <c r="I10221" t="s">
        <v>31</v>
      </c>
      <c r="J10221" t="s">
        <v>43</v>
      </c>
      <c r="K10221">
        <v>4735.34</v>
      </c>
      <c r="L10221">
        <v>600.77</v>
      </c>
      <c r="M10221" t="s">
        <v>43</v>
      </c>
      <c r="N10221">
        <v>0.12686945393572599</v>
      </c>
      <c r="O10221" t="s">
        <v>11351</v>
      </c>
      <c r="P10221" t="s">
        <v>11352</v>
      </c>
      <c r="R10221" t="s">
        <v>11353</v>
      </c>
      <c r="S10221">
        <f>IF(SalesData[[#This Row],[Return Status]]="Returned",1,0)</f>
        <v>0</v>
      </c>
      <c r="T10221">
        <v>2081.52</v>
      </c>
      <c r="U10221" s="2">
        <f>EOMONTH(SalesData[[#This Row],[Order Date]],0)</f>
        <v>45322</v>
      </c>
      <c r="V10221" s="9" t="str">
        <f>"Q"&amp;INT((MONTH(SalesData[[#This Row],[Order Date]])+2)/3)&amp;"-"&amp;YEAR(SalesData[[#This Row],[Order Date]])</f>
        <v>Q1-2024</v>
      </c>
    </row>
    <row r="10222" spans="1:22" x14ac:dyDescent="0.35">
      <c r="A10222" t="s">
        <v>10363</v>
      </c>
      <c r="B10222" s="1">
        <v>45306</v>
      </c>
      <c r="C10222" t="s">
        <v>52</v>
      </c>
      <c r="D10222" t="s">
        <v>72</v>
      </c>
      <c r="E10222">
        <v>2125890224</v>
      </c>
      <c r="F10222" t="s">
        <v>159</v>
      </c>
      <c r="G10222" t="s">
        <v>84</v>
      </c>
      <c r="H10222" t="s">
        <v>85</v>
      </c>
      <c r="I10222" t="s">
        <v>31</v>
      </c>
      <c r="J10222" t="s">
        <v>62</v>
      </c>
      <c r="K10222">
        <v>4382.46</v>
      </c>
      <c r="L10222">
        <v>443.56</v>
      </c>
      <c r="M10222" t="s">
        <v>62</v>
      </c>
      <c r="N10222">
        <v>0.10121256098173199</v>
      </c>
      <c r="O10222" t="s">
        <v>11351</v>
      </c>
      <c r="P10222" t="s">
        <v>11352</v>
      </c>
      <c r="R10222" t="s">
        <v>11353</v>
      </c>
      <c r="S10222">
        <f>IF(SalesData[[#This Row],[Return Status]]="Returned",1,0)</f>
        <v>0</v>
      </c>
      <c r="T10222">
        <v>847.14</v>
      </c>
      <c r="U10222" s="2">
        <f>EOMONTH(SalesData[[#This Row],[Order Date]],0)</f>
        <v>45322</v>
      </c>
      <c r="V10222" s="9" t="str">
        <f>"Q"&amp;INT((MONTH(SalesData[[#This Row],[Order Date]])+2)/3)&amp;"-"&amp;YEAR(SalesData[[#This Row],[Order Date]])</f>
        <v>Q1-2024</v>
      </c>
    </row>
    <row r="10223" spans="1:22" x14ac:dyDescent="0.35">
      <c r="A10223" t="s">
        <v>10364</v>
      </c>
      <c r="B10223" s="1">
        <v>45296</v>
      </c>
      <c r="C10223" t="s">
        <v>92</v>
      </c>
      <c r="D10223" t="s">
        <v>145</v>
      </c>
      <c r="E10223">
        <v>1833351843</v>
      </c>
      <c r="F10223" t="s">
        <v>103</v>
      </c>
      <c r="G10223" t="s">
        <v>23</v>
      </c>
      <c r="H10223" t="s">
        <v>24</v>
      </c>
      <c r="I10223" t="s">
        <v>17</v>
      </c>
      <c r="J10223" t="s">
        <v>18</v>
      </c>
      <c r="K10223">
        <v>4100.6000000000004</v>
      </c>
      <c r="L10223">
        <v>506.06</v>
      </c>
      <c r="M10223" t="s">
        <v>19</v>
      </c>
      <c r="N10223">
        <v>0.123411208115885</v>
      </c>
      <c r="O10223" t="s">
        <v>11351</v>
      </c>
      <c r="P10223" t="s">
        <v>11352</v>
      </c>
      <c r="R10223" t="s">
        <v>11353</v>
      </c>
      <c r="S10223">
        <f>IF(SalesData[[#This Row],[Return Status]]="Returned",1,0)</f>
        <v>0</v>
      </c>
      <c r="T10223">
        <v>2821.33</v>
      </c>
      <c r="U10223" s="2">
        <f>EOMONTH(SalesData[[#This Row],[Order Date]],0)</f>
        <v>45322</v>
      </c>
      <c r="V10223" s="9" t="str">
        <f>"Q"&amp;INT((MONTH(SalesData[[#This Row],[Order Date]])+2)/3)&amp;"-"&amp;YEAR(SalesData[[#This Row],[Order Date]])</f>
        <v>Q1-2024</v>
      </c>
    </row>
    <row r="10224" spans="1:22" x14ac:dyDescent="0.35">
      <c r="A10224" t="s">
        <v>10365</v>
      </c>
      <c r="B10224" s="1">
        <v>45297</v>
      </c>
      <c r="C10224" t="s">
        <v>38</v>
      </c>
      <c r="D10224" t="s">
        <v>46</v>
      </c>
      <c r="E10224">
        <v>8546139328</v>
      </c>
      <c r="F10224" t="s">
        <v>387</v>
      </c>
      <c r="G10224" t="s">
        <v>89</v>
      </c>
      <c r="H10224" t="s">
        <v>90</v>
      </c>
      <c r="I10224" t="s">
        <v>31</v>
      </c>
      <c r="J10224" t="s">
        <v>62</v>
      </c>
      <c r="K10224">
        <v>3706.08</v>
      </c>
      <c r="L10224">
        <v>716.65</v>
      </c>
      <c r="M10224" t="s">
        <v>62</v>
      </c>
      <c r="N10224">
        <v>0.19337143288865899</v>
      </c>
      <c r="O10224" t="s">
        <v>11351</v>
      </c>
      <c r="P10224" t="s">
        <v>11352</v>
      </c>
      <c r="R10224" t="s">
        <v>11353</v>
      </c>
      <c r="S10224">
        <f>IF(SalesData[[#This Row],[Return Status]]="Returned",1,0)</f>
        <v>0</v>
      </c>
      <c r="T10224">
        <v>207.68</v>
      </c>
      <c r="U10224" s="2">
        <f>EOMONTH(SalesData[[#This Row],[Order Date]],0)</f>
        <v>45322</v>
      </c>
      <c r="V10224" s="9" t="str">
        <f>"Q"&amp;INT((MONTH(SalesData[[#This Row],[Order Date]])+2)/3)&amp;"-"&amp;YEAR(SalesData[[#This Row],[Order Date]])</f>
        <v>Q1-2024</v>
      </c>
    </row>
    <row r="10225" spans="1:22" x14ac:dyDescent="0.35">
      <c r="A10225" t="s">
        <v>10366</v>
      </c>
      <c r="B10225" s="1">
        <v>45312</v>
      </c>
      <c r="C10225" t="s">
        <v>52</v>
      </c>
      <c r="D10225" t="s">
        <v>27</v>
      </c>
      <c r="E10225">
        <v>2546745746</v>
      </c>
      <c r="F10225" t="s">
        <v>206</v>
      </c>
      <c r="G10225" t="s">
        <v>89</v>
      </c>
      <c r="H10225" t="s">
        <v>90</v>
      </c>
      <c r="I10225" t="s">
        <v>31</v>
      </c>
      <c r="J10225" t="s">
        <v>61</v>
      </c>
      <c r="K10225">
        <v>1411.94</v>
      </c>
      <c r="L10225">
        <v>364.59</v>
      </c>
      <c r="M10225" t="s">
        <v>62</v>
      </c>
      <c r="N10225">
        <v>0.25821918778418301</v>
      </c>
      <c r="O10225" t="s">
        <v>11351</v>
      </c>
      <c r="P10225" t="s">
        <v>11354</v>
      </c>
      <c r="R10225" t="s">
        <v>11353</v>
      </c>
      <c r="S10225">
        <f>IF(SalesData[[#This Row],[Return Status]]="Returned",1,0)</f>
        <v>0</v>
      </c>
      <c r="T10225">
        <v>207.68</v>
      </c>
      <c r="U10225" s="2">
        <f>EOMONTH(SalesData[[#This Row],[Order Date]],0)</f>
        <v>45322</v>
      </c>
      <c r="V10225" s="9" t="str">
        <f>"Q"&amp;INT((MONTH(SalesData[[#This Row],[Order Date]])+2)/3)&amp;"-"&amp;YEAR(SalesData[[#This Row],[Order Date]])</f>
        <v>Q1-2024</v>
      </c>
    </row>
    <row r="10226" spans="1:22" x14ac:dyDescent="0.35">
      <c r="A10226" t="s">
        <v>10367</v>
      </c>
      <c r="B10226" s="1">
        <v>45309</v>
      </c>
      <c r="C10226" t="s">
        <v>21</v>
      </c>
      <c r="D10226" t="s">
        <v>80</v>
      </c>
      <c r="E10226">
        <v>3431633657</v>
      </c>
      <c r="F10226" t="s">
        <v>100</v>
      </c>
      <c r="G10226" t="s">
        <v>34</v>
      </c>
      <c r="H10226" t="s">
        <v>35</v>
      </c>
      <c r="I10226" t="s">
        <v>36</v>
      </c>
      <c r="J10226" t="s">
        <v>19</v>
      </c>
      <c r="K10226">
        <v>3581.15</v>
      </c>
      <c r="L10226">
        <v>821.53</v>
      </c>
      <c r="M10226" t="s">
        <v>19</v>
      </c>
      <c r="N10226">
        <v>0.22940396241430799</v>
      </c>
      <c r="O10226" t="s">
        <v>11351</v>
      </c>
      <c r="P10226" t="s">
        <v>11354</v>
      </c>
      <c r="R10226" t="s">
        <v>11353</v>
      </c>
      <c r="S10226">
        <f>IF(SalesData[[#This Row],[Return Status]]="Returned",1,0)</f>
        <v>0</v>
      </c>
      <c r="U10226" s="2">
        <f>EOMONTH(SalesData[[#This Row],[Order Date]],0)</f>
        <v>45322</v>
      </c>
      <c r="V10226" s="9" t="str">
        <f>"Q"&amp;INT((MONTH(SalesData[[#This Row],[Order Date]])+2)/3)&amp;"-"&amp;YEAR(SalesData[[#This Row],[Order Date]])</f>
        <v>Q1-2024</v>
      </c>
    </row>
    <row r="10227" spans="1:22" x14ac:dyDescent="0.35">
      <c r="A10227" t="s">
        <v>10368</v>
      </c>
      <c r="B10227" s="1">
        <v>45318</v>
      </c>
      <c r="C10227" t="s">
        <v>77</v>
      </c>
      <c r="D10227" t="s">
        <v>80</v>
      </c>
      <c r="E10227">
        <v>5157344311</v>
      </c>
      <c r="F10227" t="s">
        <v>53</v>
      </c>
      <c r="G10227" t="s">
        <v>54</v>
      </c>
      <c r="H10227" t="s">
        <v>55</v>
      </c>
      <c r="I10227" t="s">
        <v>31</v>
      </c>
      <c r="J10227" t="s">
        <v>61</v>
      </c>
      <c r="K10227">
        <v>2568.41</v>
      </c>
      <c r="L10227">
        <v>332.96</v>
      </c>
      <c r="M10227" t="s">
        <v>62</v>
      </c>
      <c r="N10227">
        <v>0.12963662343628901</v>
      </c>
      <c r="O10227" t="s">
        <v>11351</v>
      </c>
      <c r="P10227" t="s">
        <v>11352</v>
      </c>
      <c r="R10227" t="s">
        <v>11353</v>
      </c>
      <c r="S10227">
        <f>IF(SalesData[[#This Row],[Return Status]]="Returned",1,0)</f>
        <v>0</v>
      </c>
      <c r="U10227" s="2">
        <f>EOMONTH(SalesData[[#This Row],[Order Date]],0)</f>
        <v>45322</v>
      </c>
      <c r="V10227" s="9" t="str">
        <f>"Q"&amp;INT((MONTH(SalesData[[#This Row],[Order Date]])+2)/3)&amp;"-"&amp;YEAR(SalesData[[#This Row],[Order Date]])</f>
        <v>Q1-2024</v>
      </c>
    </row>
    <row r="10228" spans="1:22" x14ac:dyDescent="0.35">
      <c r="A10228" t="s">
        <v>10369</v>
      </c>
      <c r="B10228" s="1">
        <v>45297</v>
      </c>
      <c r="C10228" t="s">
        <v>106</v>
      </c>
      <c r="D10228" t="s">
        <v>39</v>
      </c>
      <c r="E10228">
        <v>8969050307</v>
      </c>
      <c r="F10228" t="s">
        <v>357</v>
      </c>
      <c r="G10228" t="s">
        <v>164</v>
      </c>
      <c r="H10228" t="s">
        <v>165</v>
      </c>
      <c r="I10228" t="s">
        <v>36</v>
      </c>
      <c r="J10228" t="s">
        <v>19</v>
      </c>
      <c r="K10228">
        <v>1358.07</v>
      </c>
      <c r="L10228">
        <v>268.38</v>
      </c>
      <c r="M10228" t="s">
        <v>19</v>
      </c>
      <c r="N10228">
        <v>0.197618679449513</v>
      </c>
      <c r="O10228" t="s">
        <v>11351</v>
      </c>
      <c r="P10228" t="s">
        <v>11352</v>
      </c>
      <c r="R10228" t="s">
        <v>11353</v>
      </c>
      <c r="S10228">
        <f>IF(SalesData[[#This Row],[Return Status]]="Returned",1,0)</f>
        <v>0</v>
      </c>
      <c r="U10228" s="2">
        <f>EOMONTH(SalesData[[#This Row],[Order Date]],0)</f>
        <v>45322</v>
      </c>
      <c r="V10228" s="9" t="str">
        <f>"Q"&amp;INT((MONTH(SalesData[[#This Row],[Order Date]])+2)/3)&amp;"-"&amp;YEAR(SalesData[[#This Row],[Order Date]])</f>
        <v>Q1-2024</v>
      </c>
    </row>
    <row r="10229" spans="1:22" x14ac:dyDescent="0.35">
      <c r="A10229" t="s">
        <v>10370</v>
      </c>
      <c r="B10229" s="1">
        <v>45320</v>
      </c>
      <c r="C10229" t="s">
        <v>111</v>
      </c>
      <c r="D10229" t="s">
        <v>80</v>
      </c>
      <c r="E10229">
        <v>3939173693</v>
      </c>
      <c r="F10229" t="s">
        <v>357</v>
      </c>
      <c r="G10229" t="s">
        <v>11381</v>
      </c>
      <c r="H10229" t="s">
        <v>165</v>
      </c>
      <c r="I10229" t="s">
        <v>36</v>
      </c>
      <c r="J10229" t="s">
        <v>43</v>
      </c>
      <c r="K10229">
        <v>3574.49</v>
      </c>
      <c r="L10229">
        <v>768.33</v>
      </c>
      <c r="M10229" t="s">
        <v>43</v>
      </c>
      <c r="N10229">
        <v>0.21494814644886401</v>
      </c>
      <c r="O10229" t="s">
        <v>11351</v>
      </c>
      <c r="P10229" t="s">
        <v>11354</v>
      </c>
      <c r="R10229" t="s">
        <v>11353</v>
      </c>
      <c r="S10229">
        <f>IF(SalesData[[#This Row],[Return Status]]="Returned",1,0)</f>
        <v>0</v>
      </c>
      <c r="U10229" s="2">
        <f>EOMONTH(SalesData[[#This Row],[Order Date]],0)</f>
        <v>45322</v>
      </c>
      <c r="V10229" s="9" t="str">
        <f>"Q"&amp;INT((MONTH(SalesData[[#This Row],[Order Date]])+2)/3)&amp;"-"&amp;YEAR(SalesData[[#This Row],[Order Date]])</f>
        <v>Q1-2024</v>
      </c>
    </row>
    <row r="10230" spans="1:22" x14ac:dyDescent="0.35">
      <c r="A10230" t="s">
        <v>10371</v>
      </c>
      <c r="B10230" s="1">
        <v>45318</v>
      </c>
      <c r="C10230" t="s">
        <v>184</v>
      </c>
      <c r="D10230" t="s">
        <v>145</v>
      </c>
      <c r="E10230">
        <v>4960669260</v>
      </c>
      <c r="F10230" t="s">
        <v>387</v>
      </c>
      <c r="G10230" t="s">
        <v>538</v>
      </c>
      <c r="H10230" t="s">
        <v>90</v>
      </c>
      <c r="I10230" t="s">
        <v>31</v>
      </c>
      <c r="J10230" t="s">
        <v>19</v>
      </c>
      <c r="K10230">
        <v>547.33000000000004</v>
      </c>
      <c r="L10230">
        <v>73.88</v>
      </c>
      <c r="M10230" t="s">
        <v>19</v>
      </c>
      <c r="N10230">
        <v>0.13498255165987599</v>
      </c>
      <c r="O10230" t="s">
        <v>11355</v>
      </c>
      <c r="P10230" t="s">
        <v>11352</v>
      </c>
      <c r="R10230" t="s">
        <v>11353</v>
      </c>
      <c r="S10230">
        <f>IF(SalesData[[#This Row],[Return Status]]="Returned",1,0)</f>
        <v>0</v>
      </c>
      <c r="U10230" s="2">
        <f>EOMONTH(SalesData[[#This Row],[Order Date]],0)</f>
        <v>45322</v>
      </c>
      <c r="V10230" s="9" t="str">
        <f>"Q"&amp;INT((MONTH(SalesData[[#This Row],[Order Date]])+2)/3)&amp;"-"&amp;YEAR(SalesData[[#This Row],[Order Date]])</f>
        <v>Q1-2024</v>
      </c>
    </row>
    <row r="10231" spans="1:22" x14ac:dyDescent="0.35">
      <c r="A10231" t="s">
        <v>10372</v>
      </c>
      <c r="B10231" s="1">
        <v>45299</v>
      </c>
      <c r="C10231" t="s">
        <v>149</v>
      </c>
      <c r="D10231" t="s">
        <v>13</v>
      </c>
      <c r="E10231">
        <v>9450150762</v>
      </c>
      <c r="F10231" t="s">
        <v>357</v>
      </c>
      <c r="G10231" t="s">
        <v>164</v>
      </c>
      <c r="H10231" t="s">
        <v>165</v>
      </c>
      <c r="I10231" t="s">
        <v>36</v>
      </c>
      <c r="J10231" t="s">
        <v>19</v>
      </c>
      <c r="K10231">
        <v>2439.4699999999998</v>
      </c>
      <c r="L10231">
        <v>691.34</v>
      </c>
      <c r="M10231" t="s">
        <v>19</v>
      </c>
      <c r="N10231">
        <v>0.28339762325423201</v>
      </c>
      <c r="O10231" t="s">
        <v>11351</v>
      </c>
      <c r="P10231" t="s">
        <v>11354</v>
      </c>
      <c r="R10231" t="s">
        <v>11353</v>
      </c>
      <c r="S10231">
        <f>IF(SalesData[[#This Row],[Return Status]]="Returned",1,0)</f>
        <v>0</v>
      </c>
      <c r="U10231" s="2">
        <f>EOMONTH(SalesData[[#This Row],[Order Date]],0)</f>
        <v>45322</v>
      </c>
      <c r="V10231" s="9" t="str">
        <f>"Q"&amp;INT((MONTH(SalesData[[#This Row],[Order Date]])+2)/3)&amp;"-"&amp;YEAR(SalesData[[#This Row],[Order Date]])</f>
        <v>Q1-2024</v>
      </c>
    </row>
    <row r="10232" spans="1:22" x14ac:dyDescent="0.35">
      <c r="A10232" t="s">
        <v>10373</v>
      </c>
      <c r="B10232" s="1">
        <v>45300</v>
      </c>
      <c r="C10232" t="s">
        <v>21</v>
      </c>
      <c r="D10232" t="s">
        <v>13</v>
      </c>
      <c r="E10232">
        <v>9871145800</v>
      </c>
      <c r="F10232" t="s">
        <v>312</v>
      </c>
      <c r="G10232" t="s">
        <v>11367</v>
      </c>
      <c r="H10232" t="s">
        <v>121</v>
      </c>
      <c r="I10232" t="s">
        <v>17</v>
      </c>
      <c r="J10232" t="s">
        <v>62</v>
      </c>
      <c r="K10232">
        <v>2948.14</v>
      </c>
      <c r="L10232">
        <v>359.23</v>
      </c>
      <c r="M10232" t="s">
        <v>62</v>
      </c>
      <c r="N10232">
        <v>0.12184970862984799</v>
      </c>
      <c r="O10232" t="s">
        <v>11351</v>
      </c>
      <c r="P10232" t="s">
        <v>11352</v>
      </c>
      <c r="R10232" t="s">
        <v>11353</v>
      </c>
      <c r="S10232">
        <f>IF(SalesData[[#This Row],[Return Status]]="Returned",1,0)</f>
        <v>0</v>
      </c>
      <c r="U10232" s="2">
        <f>EOMONTH(SalesData[[#This Row],[Order Date]],0)</f>
        <v>45322</v>
      </c>
      <c r="V10232" s="9" t="str">
        <f>"Q"&amp;INT((MONTH(SalesData[[#This Row],[Order Date]])+2)/3)&amp;"-"&amp;YEAR(SalesData[[#This Row],[Order Date]])</f>
        <v>Q1-2024</v>
      </c>
    </row>
    <row r="10233" spans="1:22" x14ac:dyDescent="0.35">
      <c r="A10233" t="s">
        <v>10374</v>
      </c>
      <c r="B10233" s="1">
        <v>45308</v>
      </c>
      <c r="C10233" t="s">
        <v>97</v>
      </c>
      <c r="D10233" t="s">
        <v>99</v>
      </c>
      <c r="E10233">
        <v>7050390054</v>
      </c>
      <c r="F10233" t="s">
        <v>222</v>
      </c>
      <c r="G10233" t="s">
        <v>11381</v>
      </c>
      <c r="H10233" t="s">
        <v>165</v>
      </c>
      <c r="I10233" t="s">
        <v>36</v>
      </c>
      <c r="J10233" t="s">
        <v>19</v>
      </c>
      <c r="K10233">
        <v>4949.3100000000004</v>
      </c>
      <c r="L10233">
        <v>408.75</v>
      </c>
      <c r="M10233" t="s">
        <v>19</v>
      </c>
      <c r="N10233">
        <v>8.2587269740630506E-2</v>
      </c>
      <c r="O10233" t="s">
        <v>11351</v>
      </c>
      <c r="P10233" t="s">
        <v>11356</v>
      </c>
      <c r="R10233" t="s">
        <v>11353</v>
      </c>
      <c r="S10233">
        <f>IF(SalesData[[#This Row],[Return Status]]="Returned",1,0)</f>
        <v>0</v>
      </c>
      <c r="U10233" s="2">
        <f>EOMONTH(SalesData[[#This Row],[Order Date]],0)</f>
        <v>45322</v>
      </c>
      <c r="V10233" s="9" t="str">
        <f>"Q"&amp;INT((MONTH(SalesData[[#This Row],[Order Date]])+2)/3)&amp;"-"&amp;YEAR(SalesData[[#This Row],[Order Date]])</f>
        <v>Q1-2024</v>
      </c>
    </row>
    <row r="10234" spans="1:22" x14ac:dyDescent="0.35">
      <c r="A10234" t="s">
        <v>10375</v>
      </c>
      <c r="B10234" s="1">
        <v>45320</v>
      </c>
      <c r="C10234" t="s">
        <v>77</v>
      </c>
      <c r="D10234" t="s">
        <v>72</v>
      </c>
      <c r="E10234">
        <v>5797587599</v>
      </c>
      <c r="F10234" t="s">
        <v>83</v>
      </c>
      <c r="G10234" t="s">
        <v>84</v>
      </c>
      <c r="H10234" t="s">
        <v>85</v>
      </c>
      <c r="I10234" t="s">
        <v>31</v>
      </c>
      <c r="J10234" t="s">
        <v>19</v>
      </c>
      <c r="K10234">
        <v>1474.83</v>
      </c>
      <c r="L10234">
        <v>53.87</v>
      </c>
      <c r="M10234" t="s">
        <v>19</v>
      </c>
      <c r="N10234">
        <v>3.6526243702664003E-2</v>
      </c>
      <c r="O10234" t="s">
        <v>11351</v>
      </c>
      <c r="P10234" t="s">
        <v>11356</v>
      </c>
      <c r="R10234" t="s">
        <v>11353</v>
      </c>
      <c r="S10234">
        <f>IF(SalesData[[#This Row],[Return Status]]="Returned",1,0)</f>
        <v>0</v>
      </c>
      <c r="T10234">
        <v>847.14</v>
      </c>
      <c r="U10234" s="2">
        <f>EOMONTH(SalesData[[#This Row],[Order Date]],0)</f>
        <v>45322</v>
      </c>
      <c r="V10234" s="9" t="str">
        <f>"Q"&amp;INT((MONTH(SalesData[[#This Row],[Order Date]])+2)/3)&amp;"-"&amp;YEAR(SalesData[[#This Row],[Order Date]])</f>
        <v>Q1-2024</v>
      </c>
    </row>
    <row r="10235" spans="1:22" x14ac:dyDescent="0.35">
      <c r="A10235" t="s">
        <v>10376</v>
      </c>
      <c r="B10235" s="1">
        <v>45299</v>
      </c>
      <c r="C10235" t="s">
        <v>49</v>
      </c>
      <c r="D10235" t="s">
        <v>39</v>
      </c>
      <c r="E10235">
        <v>1253387667</v>
      </c>
      <c r="F10235" t="s">
        <v>357</v>
      </c>
      <c r="G10235" t="s">
        <v>164</v>
      </c>
      <c r="H10235" t="s">
        <v>165</v>
      </c>
      <c r="I10235" t="s">
        <v>36</v>
      </c>
      <c r="J10235" t="s">
        <v>61</v>
      </c>
      <c r="K10235">
        <v>137.30000000000001</v>
      </c>
      <c r="L10235">
        <v>21.31</v>
      </c>
      <c r="M10235" t="s">
        <v>62</v>
      </c>
      <c r="N10235">
        <v>0.155207574654042</v>
      </c>
      <c r="O10235" t="s">
        <v>11361</v>
      </c>
      <c r="P10235" t="s">
        <v>11352</v>
      </c>
      <c r="R10235" t="s">
        <v>11353</v>
      </c>
      <c r="S10235">
        <f>IF(SalesData[[#This Row],[Return Status]]="Returned",1,0)</f>
        <v>0</v>
      </c>
      <c r="U10235" s="2">
        <f>EOMONTH(SalesData[[#This Row],[Order Date]],0)</f>
        <v>45322</v>
      </c>
      <c r="V10235" s="9" t="str">
        <f>"Q"&amp;INT((MONTH(SalesData[[#This Row],[Order Date]])+2)/3)&amp;"-"&amp;YEAR(SalesData[[#This Row],[Order Date]])</f>
        <v>Q1-2024</v>
      </c>
    </row>
    <row r="10236" spans="1:22" x14ac:dyDescent="0.35">
      <c r="A10236" t="s">
        <v>10377</v>
      </c>
      <c r="B10236" s="1">
        <v>45315</v>
      </c>
      <c r="C10236" t="s">
        <v>87</v>
      </c>
      <c r="D10236" t="s">
        <v>99</v>
      </c>
      <c r="E10236">
        <v>9644827493</v>
      </c>
      <c r="F10236" t="s">
        <v>95</v>
      </c>
      <c r="G10236" t="s">
        <v>59</v>
      </c>
      <c r="H10236" t="s">
        <v>60</v>
      </c>
      <c r="I10236" t="s">
        <v>31</v>
      </c>
      <c r="J10236" t="s">
        <v>65</v>
      </c>
      <c r="K10236">
        <v>4799.3599999999997</v>
      </c>
      <c r="L10236">
        <v>689.7</v>
      </c>
      <c r="M10236" t="s">
        <v>65</v>
      </c>
      <c r="N10236">
        <v>0.14370666088811801</v>
      </c>
      <c r="O10236" t="s">
        <v>11351</v>
      </c>
      <c r="P10236" t="s">
        <v>11352</v>
      </c>
      <c r="R10236" t="s">
        <v>11353</v>
      </c>
      <c r="S10236">
        <f>IF(SalesData[[#This Row],[Return Status]]="Returned",1,0)</f>
        <v>0</v>
      </c>
      <c r="T10236">
        <v>2183.56</v>
      </c>
      <c r="U10236" s="2">
        <f>EOMONTH(SalesData[[#This Row],[Order Date]],0)</f>
        <v>45322</v>
      </c>
      <c r="V10236" s="9" t="str">
        <f>"Q"&amp;INT((MONTH(SalesData[[#This Row],[Order Date]])+2)/3)&amp;"-"&amp;YEAR(SalesData[[#This Row],[Order Date]])</f>
        <v>Q1-2024</v>
      </c>
    </row>
    <row r="10237" spans="1:22" x14ac:dyDescent="0.35">
      <c r="A10237" t="s">
        <v>10378</v>
      </c>
      <c r="B10237" s="1">
        <v>45314</v>
      </c>
      <c r="C10237" t="s">
        <v>176</v>
      </c>
      <c r="D10237" t="s">
        <v>46</v>
      </c>
      <c r="E10237">
        <v>9415888204</v>
      </c>
      <c r="F10237" t="s">
        <v>312</v>
      </c>
      <c r="G10237" t="s">
        <v>141</v>
      </c>
      <c r="H10237" t="s">
        <v>11357</v>
      </c>
      <c r="I10237" t="s">
        <v>17</v>
      </c>
      <c r="J10237" t="s">
        <v>19</v>
      </c>
      <c r="K10237">
        <v>1902.38</v>
      </c>
      <c r="L10237">
        <v>248.18</v>
      </c>
      <c r="M10237" t="s">
        <v>19</v>
      </c>
      <c r="N10237">
        <v>0.13045763727541301</v>
      </c>
      <c r="O10237" t="s">
        <v>11351</v>
      </c>
      <c r="P10237" t="s">
        <v>11352</v>
      </c>
      <c r="R10237" t="s">
        <v>11353</v>
      </c>
      <c r="S10237">
        <f>IF(SalesData[[#This Row],[Return Status]]="Returned",1,0)</f>
        <v>0</v>
      </c>
      <c r="T10237">
        <v>2793.38</v>
      </c>
      <c r="U10237" s="2">
        <f>EOMONTH(SalesData[[#This Row],[Order Date]],0)</f>
        <v>45322</v>
      </c>
      <c r="V10237" s="9" t="str">
        <f>"Q"&amp;INT((MONTH(SalesData[[#This Row],[Order Date]])+2)/3)&amp;"-"&amp;YEAR(SalesData[[#This Row],[Order Date]])</f>
        <v>Q1-2024</v>
      </c>
    </row>
    <row r="10238" spans="1:22" x14ac:dyDescent="0.35">
      <c r="A10238" t="s">
        <v>10379</v>
      </c>
      <c r="B10238" s="1">
        <v>45292</v>
      </c>
      <c r="C10238" t="s">
        <v>113</v>
      </c>
      <c r="D10238" t="s">
        <v>13</v>
      </c>
      <c r="E10238">
        <v>1048464020</v>
      </c>
      <c r="F10238" t="s">
        <v>140</v>
      </c>
      <c r="G10238" t="s">
        <v>141</v>
      </c>
      <c r="H10238" t="s">
        <v>121</v>
      </c>
      <c r="I10238" t="s">
        <v>17</v>
      </c>
      <c r="J10238" t="s">
        <v>62</v>
      </c>
      <c r="K10238">
        <v>4150.28</v>
      </c>
      <c r="L10238">
        <v>292.02</v>
      </c>
      <c r="M10238" t="s">
        <v>62</v>
      </c>
      <c r="N10238">
        <v>7.0361517777113802E-2</v>
      </c>
      <c r="O10238" t="s">
        <v>11351</v>
      </c>
      <c r="P10238" t="s">
        <v>11356</v>
      </c>
      <c r="R10238" t="s">
        <v>11353</v>
      </c>
      <c r="S10238">
        <f>IF(SalesData[[#This Row],[Return Status]]="Returned",1,0)</f>
        <v>0</v>
      </c>
      <c r="T10238">
        <v>2793.38</v>
      </c>
      <c r="U10238" s="2">
        <f>EOMONTH(SalesData[[#This Row],[Order Date]],0)</f>
        <v>45322</v>
      </c>
      <c r="V10238" s="9" t="str">
        <f>"Q"&amp;INT((MONTH(SalesData[[#This Row],[Order Date]])+2)/3)&amp;"-"&amp;YEAR(SalesData[[#This Row],[Order Date]])</f>
        <v>Q1-2024</v>
      </c>
    </row>
    <row r="10239" spans="1:22" x14ac:dyDescent="0.35">
      <c r="A10239" t="s">
        <v>10380</v>
      </c>
      <c r="B10239" s="1">
        <v>45296</v>
      </c>
      <c r="C10239" t="s">
        <v>111</v>
      </c>
      <c r="D10239" t="s">
        <v>39</v>
      </c>
      <c r="E10239">
        <v>3271873994</v>
      </c>
      <c r="F10239" t="s">
        <v>103</v>
      </c>
      <c r="G10239" t="s">
        <v>23</v>
      </c>
      <c r="H10239" t="s">
        <v>24</v>
      </c>
      <c r="I10239" t="s">
        <v>17</v>
      </c>
      <c r="J10239" t="s">
        <v>18</v>
      </c>
      <c r="K10239">
        <v>578.54999999999995</v>
      </c>
      <c r="L10239">
        <v>21.54</v>
      </c>
      <c r="M10239" t="s">
        <v>19</v>
      </c>
      <c r="N10239">
        <v>3.72310085558724E-2</v>
      </c>
      <c r="O10239" t="s">
        <v>11355</v>
      </c>
      <c r="P10239" t="s">
        <v>11356</v>
      </c>
      <c r="R10239" t="s">
        <v>11353</v>
      </c>
      <c r="S10239">
        <f>IF(SalesData[[#This Row],[Return Status]]="Returned",1,0)</f>
        <v>0</v>
      </c>
      <c r="T10239">
        <v>2821.33</v>
      </c>
      <c r="U10239" s="2">
        <f>EOMONTH(SalesData[[#This Row],[Order Date]],0)</f>
        <v>45322</v>
      </c>
      <c r="V10239" s="9" t="str">
        <f>"Q"&amp;INT((MONTH(SalesData[[#This Row],[Order Date]])+2)/3)&amp;"-"&amp;YEAR(SalesData[[#This Row],[Order Date]])</f>
        <v>Q1-2024</v>
      </c>
    </row>
    <row r="10240" spans="1:22" x14ac:dyDescent="0.35">
      <c r="A10240" t="s">
        <v>10381</v>
      </c>
      <c r="B10240" s="1">
        <v>45306</v>
      </c>
      <c r="C10240" t="s">
        <v>176</v>
      </c>
      <c r="D10240" t="s">
        <v>99</v>
      </c>
      <c r="E10240">
        <v>2417882752</v>
      </c>
      <c r="F10240" t="s">
        <v>181</v>
      </c>
      <c r="G10240" t="s">
        <v>54</v>
      </c>
      <c r="H10240" t="s">
        <v>55</v>
      </c>
      <c r="I10240" t="s">
        <v>31</v>
      </c>
      <c r="J10240" t="s">
        <v>62</v>
      </c>
      <c r="K10240">
        <v>832.13</v>
      </c>
      <c r="L10240">
        <v>181.63</v>
      </c>
      <c r="M10240" t="s">
        <v>62</v>
      </c>
      <c r="N10240">
        <v>0.218271183589103</v>
      </c>
      <c r="O10240" t="s">
        <v>11355</v>
      </c>
      <c r="P10240" t="s">
        <v>11354</v>
      </c>
      <c r="R10240" t="s">
        <v>11353</v>
      </c>
      <c r="S10240">
        <f>IF(SalesData[[#This Row],[Return Status]]="Returned",1,0)</f>
        <v>0</v>
      </c>
      <c r="U10240" s="2">
        <f>EOMONTH(SalesData[[#This Row],[Order Date]],0)</f>
        <v>45322</v>
      </c>
      <c r="V10240" s="9" t="str">
        <f>"Q"&amp;INT((MONTH(SalesData[[#This Row],[Order Date]])+2)/3)&amp;"-"&amp;YEAR(SalesData[[#This Row],[Order Date]])</f>
        <v>Q1-2024</v>
      </c>
    </row>
    <row r="10241" spans="1:22" x14ac:dyDescent="0.35">
      <c r="A10241" t="s">
        <v>10382</v>
      </c>
      <c r="B10241" s="1">
        <v>45299</v>
      </c>
      <c r="C10241" t="s">
        <v>113</v>
      </c>
      <c r="D10241" t="s">
        <v>27</v>
      </c>
      <c r="E10241">
        <v>1253668165</v>
      </c>
      <c r="F10241" t="s">
        <v>238</v>
      </c>
      <c r="G10241" t="s">
        <v>74</v>
      </c>
      <c r="H10241" t="s">
        <v>75</v>
      </c>
      <c r="I10241" t="s">
        <v>36</v>
      </c>
      <c r="J10241" t="s">
        <v>65</v>
      </c>
      <c r="K10241">
        <v>654.03</v>
      </c>
      <c r="L10241">
        <v>36.61</v>
      </c>
      <c r="M10241" t="s">
        <v>65</v>
      </c>
      <c r="N10241">
        <v>5.5976025564576599E-2</v>
      </c>
      <c r="O10241" t="s">
        <v>11355</v>
      </c>
      <c r="P10241" t="s">
        <v>11356</v>
      </c>
      <c r="R10241" t="s">
        <v>11353</v>
      </c>
      <c r="S10241">
        <f>IF(SalesData[[#This Row],[Return Status]]="Returned",1,0)</f>
        <v>0</v>
      </c>
      <c r="T10241">
        <v>2420.2800000000002</v>
      </c>
      <c r="U10241" s="2">
        <f>EOMONTH(SalesData[[#This Row],[Order Date]],0)</f>
        <v>45322</v>
      </c>
      <c r="V10241" s="9" t="str">
        <f>"Q"&amp;INT((MONTH(SalesData[[#This Row],[Order Date]])+2)/3)&amp;"-"&amp;YEAR(SalesData[[#This Row],[Order Date]])</f>
        <v>Q1-2024</v>
      </c>
    </row>
    <row r="10242" spans="1:22" x14ac:dyDescent="0.35">
      <c r="A10242" t="s">
        <v>10383</v>
      </c>
      <c r="B10242" s="1">
        <v>45310</v>
      </c>
      <c r="C10242" t="s">
        <v>92</v>
      </c>
      <c r="D10242" t="s">
        <v>145</v>
      </c>
      <c r="E10242">
        <v>8101888377</v>
      </c>
      <c r="F10242" t="s">
        <v>33</v>
      </c>
      <c r="G10242" t="s">
        <v>11382</v>
      </c>
      <c r="H10242" t="s">
        <v>35</v>
      </c>
      <c r="I10242" t="s">
        <v>36</v>
      </c>
      <c r="J10242" t="s">
        <v>19</v>
      </c>
      <c r="K10242">
        <v>1829.27</v>
      </c>
      <c r="L10242">
        <v>379.4</v>
      </c>
      <c r="M10242" t="s">
        <v>19</v>
      </c>
      <c r="N10242">
        <v>0.207405139755203</v>
      </c>
      <c r="O10242" t="s">
        <v>11351</v>
      </c>
      <c r="P10242" t="s">
        <v>11354</v>
      </c>
      <c r="R10242" t="s">
        <v>11353</v>
      </c>
      <c r="S10242">
        <f>IF(SalesData[[#This Row],[Return Status]]="Returned",1,0)</f>
        <v>0</v>
      </c>
      <c r="U10242" s="2">
        <f>EOMONTH(SalesData[[#This Row],[Order Date]],0)</f>
        <v>45322</v>
      </c>
      <c r="V10242" s="9" t="str">
        <f>"Q"&amp;INT((MONTH(SalesData[[#This Row],[Order Date]])+2)/3)&amp;"-"&amp;YEAR(SalesData[[#This Row],[Order Date]])</f>
        <v>Q1-2024</v>
      </c>
    </row>
    <row r="10243" spans="1:22" x14ac:dyDescent="0.35">
      <c r="A10243" t="s">
        <v>10384</v>
      </c>
      <c r="B10243" s="1">
        <v>45297</v>
      </c>
      <c r="C10243" t="s">
        <v>67</v>
      </c>
      <c r="D10243" t="s">
        <v>46</v>
      </c>
      <c r="E10243">
        <v>2617068046</v>
      </c>
      <c r="F10243" t="s">
        <v>95</v>
      </c>
      <c r="G10243" t="s">
        <v>280</v>
      </c>
      <c r="H10243" t="s">
        <v>60</v>
      </c>
      <c r="I10243" t="s">
        <v>31</v>
      </c>
      <c r="J10243" t="s">
        <v>19</v>
      </c>
      <c r="K10243">
        <v>2225.86</v>
      </c>
      <c r="L10243">
        <v>133.58000000000001</v>
      </c>
      <c r="M10243" t="s">
        <v>19</v>
      </c>
      <c r="N10243">
        <v>6.0012759113331503E-2</v>
      </c>
      <c r="O10243" t="s">
        <v>11351</v>
      </c>
      <c r="P10243" t="s">
        <v>11356</v>
      </c>
      <c r="R10243" t="s">
        <v>11353</v>
      </c>
      <c r="S10243">
        <f>IF(SalesData[[#This Row],[Return Status]]="Returned",1,0)</f>
        <v>0</v>
      </c>
      <c r="U10243" s="2">
        <f>EOMONTH(SalesData[[#This Row],[Order Date]],0)</f>
        <v>45322</v>
      </c>
      <c r="V10243" s="9" t="str">
        <f>"Q"&amp;INT((MONTH(SalesData[[#This Row],[Order Date]])+2)/3)&amp;"-"&amp;YEAR(SalesData[[#This Row],[Order Date]])</f>
        <v>Q1-2024</v>
      </c>
    </row>
    <row r="10244" spans="1:22" x14ac:dyDescent="0.35">
      <c r="A10244" t="s">
        <v>10385</v>
      </c>
      <c r="B10244" s="1">
        <v>45303</v>
      </c>
      <c r="C10244" t="s">
        <v>45</v>
      </c>
      <c r="D10244" t="s">
        <v>39</v>
      </c>
      <c r="E10244">
        <v>2218273175</v>
      </c>
      <c r="F10244" t="s">
        <v>159</v>
      </c>
      <c r="G10244" t="s">
        <v>84</v>
      </c>
      <c r="H10244" t="s">
        <v>85</v>
      </c>
      <c r="I10244" t="s">
        <v>31</v>
      </c>
      <c r="J10244" t="s">
        <v>62</v>
      </c>
      <c r="K10244">
        <v>4312.57</v>
      </c>
      <c r="L10244">
        <v>644.32000000000005</v>
      </c>
      <c r="M10244" t="s">
        <v>62</v>
      </c>
      <c r="N10244">
        <v>0.14940511110544299</v>
      </c>
      <c r="O10244" t="s">
        <v>11351</v>
      </c>
      <c r="P10244" t="s">
        <v>11352</v>
      </c>
      <c r="R10244" t="s">
        <v>11353</v>
      </c>
      <c r="S10244">
        <f>IF(SalesData[[#This Row],[Return Status]]="Returned",1,0)</f>
        <v>0</v>
      </c>
      <c r="T10244">
        <v>847.14</v>
      </c>
      <c r="U10244" s="2">
        <f>EOMONTH(SalesData[[#This Row],[Order Date]],0)</f>
        <v>45322</v>
      </c>
      <c r="V10244" s="9" t="str">
        <f>"Q"&amp;INT((MONTH(SalesData[[#This Row],[Order Date]])+2)/3)&amp;"-"&amp;YEAR(SalesData[[#This Row],[Order Date]])</f>
        <v>Q1-2024</v>
      </c>
    </row>
    <row r="10245" spans="1:22" x14ac:dyDescent="0.35">
      <c r="A10245" t="s">
        <v>10386</v>
      </c>
      <c r="B10245" s="1">
        <v>45310</v>
      </c>
      <c r="C10245" t="s">
        <v>45</v>
      </c>
      <c r="D10245" t="s">
        <v>46</v>
      </c>
      <c r="E10245">
        <v>2551668962</v>
      </c>
      <c r="F10245" t="s">
        <v>163</v>
      </c>
      <c r="G10245" t="s">
        <v>164</v>
      </c>
      <c r="H10245" t="s">
        <v>165</v>
      </c>
      <c r="I10245" t="s">
        <v>36</v>
      </c>
      <c r="J10245" t="s">
        <v>18</v>
      </c>
      <c r="K10245">
        <v>1127.25</v>
      </c>
      <c r="L10245">
        <v>71.680000000000007</v>
      </c>
      <c r="M10245" t="s">
        <v>19</v>
      </c>
      <c r="N10245">
        <v>6.3588378797959602E-2</v>
      </c>
      <c r="O10245" t="s">
        <v>11351</v>
      </c>
      <c r="P10245" t="s">
        <v>11356</v>
      </c>
      <c r="R10245" t="s">
        <v>11353</v>
      </c>
      <c r="S10245">
        <f>IF(SalesData[[#This Row],[Return Status]]="Returned",1,0)</f>
        <v>0</v>
      </c>
      <c r="U10245" s="2">
        <f>EOMONTH(SalesData[[#This Row],[Order Date]],0)</f>
        <v>45322</v>
      </c>
      <c r="V10245" s="9" t="str">
        <f>"Q"&amp;INT((MONTH(SalesData[[#This Row],[Order Date]])+2)/3)&amp;"-"&amp;YEAR(SalesData[[#This Row],[Order Date]])</f>
        <v>Q1-2024</v>
      </c>
    </row>
    <row r="10246" spans="1:22" x14ac:dyDescent="0.35">
      <c r="A10246" t="s">
        <v>10387</v>
      </c>
      <c r="B10246" s="1">
        <v>45296</v>
      </c>
      <c r="C10246" t="s">
        <v>113</v>
      </c>
      <c r="D10246" t="s">
        <v>39</v>
      </c>
      <c r="E10246">
        <v>8733185786</v>
      </c>
      <c r="F10246" t="s">
        <v>357</v>
      </c>
      <c r="G10246" t="s">
        <v>164</v>
      </c>
      <c r="H10246" t="s">
        <v>11357</v>
      </c>
      <c r="I10246" t="s">
        <v>36</v>
      </c>
      <c r="J10246" t="s">
        <v>19</v>
      </c>
      <c r="K10246">
        <v>2623.64</v>
      </c>
      <c r="L10246">
        <v>696.27</v>
      </c>
      <c r="M10246" t="s">
        <v>19</v>
      </c>
      <c r="N10246">
        <v>0.26538320806208199</v>
      </c>
      <c r="O10246" t="s">
        <v>11351</v>
      </c>
      <c r="P10246" t="s">
        <v>11354</v>
      </c>
      <c r="R10246" t="s">
        <v>11353</v>
      </c>
      <c r="S10246">
        <f>IF(SalesData[[#This Row],[Return Status]]="Returned",1,0)</f>
        <v>0</v>
      </c>
      <c r="U10246" s="2">
        <f>EOMONTH(SalesData[[#This Row],[Order Date]],0)</f>
        <v>45322</v>
      </c>
      <c r="V10246" s="9" t="str">
        <f>"Q"&amp;INT((MONTH(SalesData[[#This Row],[Order Date]])+2)/3)&amp;"-"&amp;YEAR(SalesData[[#This Row],[Order Date]])</f>
        <v>Q1-2024</v>
      </c>
    </row>
    <row r="10247" spans="1:22" x14ac:dyDescent="0.35">
      <c r="A10247" t="s">
        <v>10388</v>
      </c>
      <c r="B10247" s="1">
        <v>45318</v>
      </c>
      <c r="C10247" t="s">
        <v>111</v>
      </c>
      <c r="D10247" t="s">
        <v>80</v>
      </c>
      <c r="E10247">
        <v>1310234749</v>
      </c>
      <c r="F10247" t="s">
        <v>114</v>
      </c>
      <c r="G10247" t="s">
        <v>59</v>
      </c>
      <c r="H10247" t="s">
        <v>60</v>
      </c>
      <c r="I10247" t="s">
        <v>31</v>
      </c>
      <c r="J10247" t="s">
        <v>65</v>
      </c>
      <c r="K10247">
        <v>3373.3</v>
      </c>
      <c r="L10247">
        <v>435.96</v>
      </c>
      <c r="M10247" t="s">
        <v>65</v>
      </c>
      <c r="N10247">
        <v>0.129238431209795</v>
      </c>
      <c r="O10247" t="s">
        <v>11351</v>
      </c>
      <c r="P10247" t="s">
        <v>11352</v>
      </c>
      <c r="R10247" t="s">
        <v>11353</v>
      </c>
      <c r="S10247">
        <f>IF(SalesData[[#This Row],[Return Status]]="Returned",1,0)</f>
        <v>0</v>
      </c>
      <c r="T10247">
        <v>2183.56</v>
      </c>
      <c r="U10247" s="2">
        <f>EOMONTH(SalesData[[#This Row],[Order Date]],0)</f>
        <v>45322</v>
      </c>
      <c r="V10247" s="9" t="str">
        <f>"Q"&amp;INT((MONTH(SalesData[[#This Row],[Order Date]])+2)/3)&amp;"-"&amp;YEAR(SalesData[[#This Row],[Order Date]])</f>
        <v>Q1-2024</v>
      </c>
    </row>
    <row r="10248" spans="1:22" x14ac:dyDescent="0.35">
      <c r="A10248" t="s">
        <v>10389</v>
      </c>
      <c r="B10248" s="1">
        <v>45314</v>
      </c>
      <c r="C10248" t="s">
        <v>184</v>
      </c>
      <c r="D10248" t="s">
        <v>145</v>
      </c>
      <c r="E10248">
        <v>4616318140</v>
      </c>
      <c r="F10248" t="s">
        <v>410</v>
      </c>
      <c r="G10248" t="s">
        <v>29</v>
      </c>
      <c r="H10248" t="s">
        <v>30</v>
      </c>
      <c r="I10248" t="s">
        <v>31</v>
      </c>
      <c r="J10248" t="s">
        <v>65</v>
      </c>
      <c r="K10248">
        <v>3985.77</v>
      </c>
      <c r="L10248">
        <v>1192.73</v>
      </c>
      <c r="M10248" t="s">
        <v>65</v>
      </c>
      <c r="N10248">
        <v>0.29924707145670698</v>
      </c>
      <c r="O10248" t="s">
        <v>11351</v>
      </c>
      <c r="P10248" t="s">
        <v>11354</v>
      </c>
      <c r="R10248" t="s">
        <v>11353</v>
      </c>
      <c r="S10248">
        <f>IF(SalesData[[#This Row],[Return Status]]="Returned",1,0)</f>
        <v>0</v>
      </c>
      <c r="T10248">
        <v>2788.38</v>
      </c>
      <c r="U10248" s="2">
        <f>EOMONTH(SalesData[[#This Row],[Order Date]],0)</f>
        <v>45322</v>
      </c>
      <c r="V10248" s="9" t="str">
        <f>"Q"&amp;INT((MONTH(SalesData[[#This Row],[Order Date]])+2)/3)&amp;"-"&amp;YEAR(SalesData[[#This Row],[Order Date]])</f>
        <v>Q1-2024</v>
      </c>
    </row>
    <row r="10249" spans="1:22" x14ac:dyDescent="0.35">
      <c r="A10249" t="s">
        <v>10390</v>
      </c>
      <c r="B10249" s="1">
        <v>45295</v>
      </c>
      <c r="C10249" t="s">
        <v>132</v>
      </c>
      <c r="D10249" t="s">
        <v>80</v>
      </c>
      <c r="E10249">
        <v>8597434537</v>
      </c>
      <c r="F10249" t="s">
        <v>47</v>
      </c>
      <c r="G10249" t="s">
        <v>23</v>
      </c>
      <c r="H10249" t="s">
        <v>24</v>
      </c>
      <c r="I10249" t="s">
        <v>17</v>
      </c>
      <c r="J10249" t="s">
        <v>65</v>
      </c>
      <c r="K10249">
        <v>4029.34</v>
      </c>
      <c r="L10249">
        <v>968.61</v>
      </c>
      <c r="M10249" t="s">
        <v>65</v>
      </c>
      <c r="N10249">
        <v>0.240389244888741</v>
      </c>
      <c r="O10249" t="s">
        <v>11351</v>
      </c>
      <c r="P10249" t="s">
        <v>11354</v>
      </c>
      <c r="R10249" t="s">
        <v>11353</v>
      </c>
      <c r="S10249">
        <f>IF(SalesData[[#This Row],[Return Status]]="Returned",1,0)</f>
        <v>0</v>
      </c>
      <c r="T10249">
        <v>2821.33</v>
      </c>
      <c r="U10249" s="2">
        <f>EOMONTH(SalesData[[#This Row],[Order Date]],0)</f>
        <v>45322</v>
      </c>
      <c r="V10249" s="9" t="str">
        <f>"Q"&amp;INT((MONTH(SalesData[[#This Row],[Order Date]])+2)/3)&amp;"-"&amp;YEAR(SalesData[[#This Row],[Order Date]])</f>
        <v>Q1-2024</v>
      </c>
    </row>
    <row r="10250" spans="1:22" x14ac:dyDescent="0.35">
      <c r="A10250" t="s">
        <v>10391</v>
      </c>
      <c r="B10250" s="1">
        <v>45298</v>
      </c>
      <c r="C10250" t="s">
        <v>205</v>
      </c>
      <c r="D10250" t="s">
        <v>13</v>
      </c>
      <c r="E10250">
        <v>978275940</v>
      </c>
      <c r="F10250" t="s">
        <v>159</v>
      </c>
      <c r="G10250" t="s">
        <v>84</v>
      </c>
      <c r="H10250" t="s">
        <v>85</v>
      </c>
      <c r="I10250" t="s">
        <v>31</v>
      </c>
      <c r="J10250" t="s">
        <v>18</v>
      </c>
      <c r="K10250">
        <v>1822.12</v>
      </c>
      <c r="L10250">
        <v>488.22</v>
      </c>
      <c r="M10250" t="s">
        <v>19</v>
      </c>
      <c r="N10250">
        <v>0.26794064057251998</v>
      </c>
      <c r="O10250" t="s">
        <v>11351</v>
      </c>
      <c r="P10250" t="s">
        <v>11354</v>
      </c>
      <c r="R10250" t="s">
        <v>11353</v>
      </c>
      <c r="S10250">
        <f>IF(SalesData[[#This Row],[Return Status]]="Returned",1,0)</f>
        <v>0</v>
      </c>
      <c r="T10250">
        <v>847.14</v>
      </c>
      <c r="U10250" s="2">
        <f>EOMONTH(SalesData[[#This Row],[Order Date]],0)</f>
        <v>45322</v>
      </c>
      <c r="V10250" s="9" t="str">
        <f>"Q"&amp;INT((MONTH(SalesData[[#This Row],[Order Date]])+2)/3)&amp;"-"&amp;YEAR(SalesData[[#This Row],[Order Date]])</f>
        <v>Q1-2024</v>
      </c>
    </row>
    <row r="10251" spans="1:22" x14ac:dyDescent="0.35">
      <c r="A10251" t="s">
        <v>10392</v>
      </c>
      <c r="B10251" s="1">
        <v>45301</v>
      </c>
      <c r="C10251" t="s">
        <v>92</v>
      </c>
      <c r="D10251" t="s">
        <v>99</v>
      </c>
      <c r="E10251">
        <v>6926093140</v>
      </c>
      <c r="F10251" t="s">
        <v>114</v>
      </c>
      <c r="G10251" t="s">
        <v>59</v>
      </c>
      <c r="H10251" t="s">
        <v>11357</v>
      </c>
      <c r="I10251" t="s">
        <v>31</v>
      </c>
      <c r="J10251" t="s">
        <v>62</v>
      </c>
      <c r="K10251">
        <v>4786.28</v>
      </c>
      <c r="L10251">
        <v>1161.8</v>
      </c>
      <c r="M10251" t="s">
        <v>62</v>
      </c>
      <c r="N10251">
        <v>0.24273548559632999</v>
      </c>
      <c r="O10251" t="s">
        <v>11351</v>
      </c>
      <c r="P10251" t="s">
        <v>11354</v>
      </c>
      <c r="R10251" t="s">
        <v>11353</v>
      </c>
      <c r="S10251">
        <f>IF(SalesData[[#This Row],[Return Status]]="Returned",1,0)</f>
        <v>0</v>
      </c>
      <c r="T10251">
        <v>2183.56</v>
      </c>
      <c r="U10251" s="2">
        <f>EOMONTH(SalesData[[#This Row],[Order Date]],0)</f>
        <v>45322</v>
      </c>
      <c r="V10251" s="9" t="str">
        <f>"Q"&amp;INT((MONTH(SalesData[[#This Row],[Order Date]])+2)/3)&amp;"-"&amp;YEAR(SalesData[[#This Row],[Order Date]])</f>
        <v>Q1-2024</v>
      </c>
    </row>
    <row r="10252" spans="1:22" x14ac:dyDescent="0.35">
      <c r="A10252" t="s">
        <v>10393</v>
      </c>
      <c r="B10252" s="1">
        <v>45294</v>
      </c>
      <c r="C10252" t="s">
        <v>97</v>
      </c>
      <c r="D10252" t="s">
        <v>72</v>
      </c>
      <c r="E10252">
        <v>2909503700</v>
      </c>
      <c r="F10252" t="s">
        <v>22</v>
      </c>
      <c r="G10252" t="s">
        <v>23</v>
      </c>
      <c r="H10252" t="s">
        <v>24</v>
      </c>
      <c r="I10252" t="s">
        <v>17</v>
      </c>
      <c r="J10252" t="s">
        <v>61</v>
      </c>
      <c r="K10252">
        <v>2534.04</v>
      </c>
      <c r="L10252">
        <v>557.28</v>
      </c>
      <c r="M10252" t="s">
        <v>62</v>
      </c>
      <c r="N10252">
        <v>0.219917601932093</v>
      </c>
      <c r="O10252" t="s">
        <v>11351</v>
      </c>
      <c r="P10252" t="s">
        <v>11354</v>
      </c>
      <c r="R10252" t="s">
        <v>11353</v>
      </c>
      <c r="S10252">
        <f>IF(SalesData[[#This Row],[Return Status]]="Returned",1,0)</f>
        <v>0</v>
      </c>
      <c r="T10252">
        <v>2821.33</v>
      </c>
      <c r="U10252" s="2">
        <f>EOMONTH(SalesData[[#This Row],[Order Date]],0)</f>
        <v>45322</v>
      </c>
      <c r="V10252" s="9" t="str">
        <f>"Q"&amp;INT((MONTH(SalesData[[#This Row],[Order Date]])+2)/3)&amp;"-"&amp;YEAR(SalesData[[#This Row],[Order Date]])</f>
        <v>Q1-2024</v>
      </c>
    </row>
    <row r="10253" spans="1:22" x14ac:dyDescent="0.35">
      <c r="A10253" t="s">
        <v>10394</v>
      </c>
      <c r="B10253" s="1">
        <v>45309</v>
      </c>
      <c r="C10253" t="s">
        <v>92</v>
      </c>
      <c r="D10253" t="s">
        <v>39</v>
      </c>
      <c r="E10253">
        <v>334092702</v>
      </c>
      <c r="F10253" t="s">
        <v>357</v>
      </c>
      <c r="G10253" t="s">
        <v>164</v>
      </c>
      <c r="H10253" t="s">
        <v>165</v>
      </c>
      <c r="I10253" t="s">
        <v>36</v>
      </c>
      <c r="J10253" t="s">
        <v>42</v>
      </c>
      <c r="K10253">
        <v>4063.77</v>
      </c>
      <c r="L10253">
        <v>717.23</v>
      </c>
      <c r="M10253" t="s">
        <v>43</v>
      </c>
      <c r="N10253">
        <v>0.17649374841588</v>
      </c>
      <c r="O10253" t="s">
        <v>11351</v>
      </c>
      <c r="P10253" t="s">
        <v>11352</v>
      </c>
      <c r="R10253" t="s">
        <v>11353</v>
      </c>
      <c r="S10253">
        <f>IF(SalesData[[#This Row],[Return Status]]="Returned",1,0)</f>
        <v>0</v>
      </c>
      <c r="U10253" s="2">
        <f>EOMONTH(SalesData[[#This Row],[Order Date]],0)</f>
        <v>45322</v>
      </c>
      <c r="V10253" s="9" t="str">
        <f>"Q"&amp;INT((MONTH(SalesData[[#This Row],[Order Date]])+2)/3)&amp;"-"&amp;YEAR(SalesData[[#This Row],[Order Date]])</f>
        <v>Q1-2024</v>
      </c>
    </row>
    <row r="10254" spans="1:22" x14ac:dyDescent="0.35">
      <c r="A10254" t="s">
        <v>10395</v>
      </c>
      <c r="B10254" s="1">
        <v>45298</v>
      </c>
      <c r="C10254" t="s">
        <v>87</v>
      </c>
      <c r="D10254" t="s">
        <v>72</v>
      </c>
      <c r="E10254">
        <v>8603283510</v>
      </c>
      <c r="F10254" t="s">
        <v>206</v>
      </c>
      <c r="G10254" t="s">
        <v>11379</v>
      </c>
      <c r="H10254" t="s">
        <v>90</v>
      </c>
      <c r="I10254" t="s">
        <v>31</v>
      </c>
      <c r="J10254" t="s">
        <v>19</v>
      </c>
      <c r="K10254">
        <v>681.37</v>
      </c>
      <c r="L10254">
        <v>178.55</v>
      </c>
      <c r="M10254" t="s">
        <v>19</v>
      </c>
      <c r="N10254">
        <v>0.262045584630964</v>
      </c>
      <c r="O10254" t="s">
        <v>11355</v>
      </c>
      <c r="P10254" t="s">
        <v>11354</v>
      </c>
      <c r="R10254" t="s">
        <v>11353</v>
      </c>
      <c r="S10254">
        <f>IF(SalesData[[#This Row],[Return Status]]="Returned",1,0)</f>
        <v>0</v>
      </c>
      <c r="U10254" s="2">
        <f>EOMONTH(SalesData[[#This Row],[Order Date]],0)</f>
        <v>45322</v>
      </c>
      <c r="V10254" s="9" t="str">
        <f>"Q"&amp;INT((MONTH(SalesData[[#This Row],[Order Date]])+2)/3)&amp;"-"&amp;YEAR(SalesData[[#This Row],[Order Date]])</f>
        <v>Q1-2024</v>
      </c>
    </row>
    <row r="10255" spans="1:22" x14ac:dyDescent="0.35">
      <c r="A10255" t="s">
        <v>10396</v>
      </c>
      <c r="B10255" s="1">
        <v>45304</v>
      </c>
      <c r="C10255" t="s">
        <v>111</v>
      </c>
      <c r="D10255" t="s">
        <v>13</v>
      </c>
      <c r="E10255">
        <v>373213248</v>
      </c>
      <c r="F10255" t="s">
        <v>154</v>
      </c>
      <c r="G10255" t="s">
        <v>29</v>
      </c>
      <c r="H10255" t="s">
        <v>30</v>
      </c>
      <c r="I10255" t="s">
        <v>31</v>
      </c>
      <c r="J10255" t="s">
        <v>62</v>
      </c>
      <c r="K10255">
        <v>2659.74</v>
      </c>
      <c r="L10255">
        <v>490.09</v>
      </c>
      <c r="M10255" t="s">
        <v>62</v>
      </c>
      <c r="N10255">
        <v>0.184262371509997</v>
      </c>
      <c r="O10255" t="s">
        <v>11351</v>
      </c>
      <c r="P10255" t="s">
        <v>11352</v>
      </c>
      <c r="R10255" t="s">
        <v>11353</v>
      </c>
      <c r="S10255">
        <f>IF(SalesData[[#This Row],[Return Status]]="Returned",1,0)</f>
        <v>0</v>
      </c>
      <c r="T10255">
        <v>2788.38</v>
      </c>
      <c r="U10255" s="2">
        <f>EOMONTH(SalesData[[#This Row],[Order Date]],0)</f>
        <v>45322</v>
      </c>
      <c r="V10255" s="9" t="str">
        <f>"Q"&amp;INT((MONTH(SalesData[[#This Row],[Order Date]])+2)/3)&amp;"-"&amp;YEAR(SalesData[[#This Row],[Order Date]])</f>
        <v>Q1-2024</v>
      </c>
    </row>
    <row r="10256" spans="1:22" x14ac:dyDescent="0.35">
      <c r="A10256" t="s">
        <v>10397</v>
      </c>
      <c r="B10256" s="1">
        <v>45296</v>
      </c>
      <c r="C10256" t="s">
        <v>149</v>
      </c>
      <c r="D10256" t="s">
        <v>145</v>
      </c>
      <c r="E10256">
        <v>5570999894</v>
      </c>
      <c r="F10256" t="s">
        <v>156</v>
      </c>
      <c r="G10256" t="s">
        <v>84</v>
      </c>
      <c r="H10256" t="s">
        <v>85</v>
      </c>
      <c r="I10256" t="s">
        <v>31</v>
      </c>
      <c r="J10256" t="s">
        <v>65</v>
      </c>
      <c r="K10256">
        <v>1595.69</v>
      </c>
      <c r="L10256">
        <v>290</v>
      </c>
      <c r="M10256" t="s">
        <v>65</v>
      </c>
      <c r="N10256">
        <v>0.18173956094228799</v>
      </c>
      <c r="O10256" t="s">
        <v>11351</v>
      </c>
      <c r="P10256" t="s">
        <v>11352</v>
      </c>
      <c r="R10256" t="s">
        <v>11353</v>
      </c>
      <c r="S10256">
        <f>IF(SalesData[[#This Row],[Return Status]]="Returned",1,0)</f>
        <v>0</v>
      </c>
      <c r="T10256">
        <v>847.14</v>
      </c>
      <c r="U10256" s="2">
        <f>EOMONTH(SalesData[[#This Row],[Order Date]],0)</f>
        <v>45322</v>
      </c>
      <c r="V10256" s="9" t="str">
        <f>"Q"&amp;INT((MONTH(SalesData[[#This Row],[Order Date]])+2)/3)&amp;"-"&amp;YEAR(SalesData[[#This Row],[Order Date]])</f>
        <v>Q1-2024</v>
      </c>
    </row>
    <row r="10257" spans="1:22" x14ac:dyDescent="0.35">
      <c r="A10257" t="s">
        <v>10398</v>
      </c>
      <c r="B10257" s="1">
        <v>45302</v>
      </c>
      <c r="C10257" t="s">
        <v>52</v>
      </c>
      <c r="D10257" t="s">
        <v>72</v>
      </c>
      <c r="E10257">
        <v>6310257848</v>
      </c>
      <c r="F10257" t="s">
        <v>81</v>
      </c>
      <c r="G10257" t="s">
        <v>74</v>
      </c>
      <c r="H10257" t="s">
        <v>75</v>
      </c>
      <c r="I10257" t="s">
        <v>36</v>
      </c>
      <c r="J10257" t="s">
        <v>19</v>
      </c>
      <c r="K10257">
        <v>2778.56</v>
      </c>
      <c r="L10257">
        <v>235.32</v>
      </c>
      <c r="M10257" t="s">
        <v>19</v>
      </c>
      <c r="N10257">
        <v>8.4691350915582206E-2</v>
      </c>
      <c r="O10257" t="s">
        <v>11351</v>
      </c>
      <c r="P10257" t="s">
        <v>11356</v>
      </c>
      <c r="R10257" t="s">
        <v>11353</v>
      </c>
      <c r="S10257">
        <f>IF(SalesData[[#This Row],[Return Status]]="Returned",1,0)</f>
        <v>0</v>
      </c>
      <c r="T10257">
        <v>2420.2800000000002</v>
      </c>
      <c r="U10257" s="2">
        <f>EOMONTH(SalesData[[#This Row],[Order Date]],0)</f>
        <v>45322</v>
      </c>
      <c r="V10257" s="9" t="str">
        <f>"Q"&amp;INT((MONTH(SalesData[[#This Row],[Order Date]])+2)/3)&amp;"-"&amp;YEAR(SalesData[[#This Row],[Order Date]])</f>
        <v>Q1-2024</v>
      </c>
    </row>
    <row r="10258" spans="1:22" x14ac:dyDescent="0.35">
      <c r="A10258" t="s">
        <v>10399</v>
      </c>
      <c r="B10258" s="1">
        <v>45314</v>
      </c>
      <c r="C10258" t="s">
        <v>49</v>
      </c>
      <c r="D10258" t="s">
        <v>27</v>
      </c>
      <c r="E10258">
        <v>6962095395</v>
      </c>
      <c r="F10258" t="s">
        <v>100</v>
      </c>
      <c r="G10258" t="s">
        <v>34</v>
      </c>
      <c r="H10258" t="s">
        <v>35</v>
      </c>
      <c r="I10258" t="s">
        <v>36</v>
      </c>
      <c r="J10258" t="s">
        <v>62</v>
      </c>
      <c r="K10258">
        <v>2374.81</v>
      </c>
      <c r="L10258">
        <v>255.98</v>
      </c>
      <c r="M10258" t="s">
        <v>62</v>
      </c>
      <c r="N10258">
        <v>0.107789675805643</v>
      </c>
      <c r="O10258" t="s">
        <v>11351</v>
      </c>
      <c r="P10258" t="s">
        <v>11352</v>
      </c>
      <c r="R10258" t="s">
        <v>11353</v>
      </c>
      <c r="S10258">
        <f>IF(SalesData[[#This Row],[Return Status]]="Returned",1,0)</f>
        <v>0</v>
      </c>
      <c r="U10258" s="2">
        <f>EOMONTH(SalesData[[#This Row],[Order Date]],0)</f>
        <v>45322</v>
      </c>
      <c r="V10258" s="9" t="str">
        <f>"Q"&amp;INT((MONTH(SalesData[[#This Row],[Order Date]])+2)/3)&amp;"-"&amp;YEAR(SalesData[[#This Row],[Order Date]])</f>
        <v>Q1-2024</v>
      </c>
    </row>
    <row r="10259" spans="1:22" x14ac:dyDescent="0.35">
      <c r="A10259" t="s">
        <v>10400</v>
      </c>
      <c r="B10259" s="1">
        <v>45309</v>
      </c>
      <c r="C10259" t="s">
        <v>94</v>
      </c>
      <c r="D10259" t="s">
        <v>27</v>
      </c>
      <c r="E10259">
        <v>2793044181</v>
      </c>
      <c r="F10259" t="s">
        <v>152</v>
      </c>
      <c r="G10259" t="s">
        <v>23</v>
      </c>
      <c r="H10259" t="s">
        <v>24</v>
      </c>
      <c r="I10259" t="s">
        <v>17</v>
      </c>
      <c r="J10259" t="s">
        <v>62</v>
      </c>
      <c r="K10259">
        <v>3503.36</v>
      </c>
      <c r="L10259">
        <v>452.74</v>
      </c>
      <c r="M10259" t="s">
        <v>62</v>
      </c>
      <c r="N10259">
        <v>0.12923022469857501</v>
      </c>
      <c r="O10259" t="s">
        <v>11351</v>
      </c>
      <c r="P10259" t="s">
        <v>11352</v>
      </c>
      <c r="R10259" t="s">
        <v>11353</v>
      </c>
      <c r="S10259">
        <f>IF(SalesData[[#This Row],[Return Status]]="Returned",1,0)</f>
        <v>0</v>
      </c>
      <c r="T10259">
        <v>2821.33</v>
      </c>
      <c r="U10259" s="2">
        <f>EOMONTH(SalesData[[#This Row],[Order Date]],0)</f>
        <v>45322</v>
      </c>
      <c r="V10259" s="9" t="str">
        <f>"Q"&amp;INT((MONTH(SalesData[[#This Row],[Order Date]])+2)/3)&amp;"-"&amp;YEAR(SalesData[[#This Row],[Order Date]])</f>
        <v>Q1-2024</v>
      </c>
    </row>
    <row r="10260" spans="1:22" x14ac:dyDescent="0.35">
      <c r="A10260" t="s">
        <v>10401</v>
      </c>
      <c r="B10260" s="1">
        <v>45317</v>
      </c>
      <c r="C10260" t="s">
        <v>176</v>
      </c>
      <c r="D10260" t="s">
        <v>72</v>
      </c>
      <c r="E10260">
        <v>8374929286</v>
      </c>
      <c r="F10260" t="s">
        <v>28</v>
      </c>
      <c r="G10260" t="s">
        <v>11370</v>
      </c>
      <c r="H10260" t="s">
        <v>30</v>
      </c>
      <c r="I10260" t="s">
        <v>31</v>
      </c>
      <c r="J10260" t="s">
        <v>43</v>
      </c>
      <c r="K10260">
        <v>3707.43</v>
      </c>
      <c r="L10260">
        <v>889.96</v>
      </c>
      <c r="M10260" t="s">
        <v>43</v>
      </c>
      <c r="N10260">
        <v>0.24004768802108201</v>
      </c>
      <c r="O10260" t="s">
        <v>11351</v>
      </c>
      <c r="P10260" t="s">
        <v>11354</v>
      </c>
      <c r="R10260" t="s">
        <v>11353</v>
      </c>
      <c r="S10260">
        <f>IF(SalesData[[#This Row],[Return Status]]="Returned",1,0)</f>
        <v>0</v>
      </c>
      <c r="U10260" s="2">
        <f>EOMONTH(SalesData[[#This Row],[Order Date]],0)</f>
        <v>45322</v>
      </c>
      <c r="V10260" s="9" t="str">
        <f>"Q"&amp;INT((MONTH(SalesData[[#This Row],[Order Date]])+2)/3)&amp;"-"&amp;YEAR(SalesData[[#This Row],[Order Date]])</f>
        <v>Q1-2024</v>
      </c>
    </row>
    <row r="10261" spans="1:22" x14ac:dyDescent="0.35">
      <c r="A10261" t="s">
        <v>10402</v>
      </c>
      <c r="B10261" s="1">
        <v>45315</v>
      </c>
      <c r="C10261" t="s">
        <v>188</v>
      </c>
      <c r="D10261" t="s">
        <v>145</v>
      </c>
      <c r="E10261">
        <v>9563695676</v>
      </c>
      <c r="F10261" t="s">
        <v>114</v>
      </c>
      <c r="G10261" t="s">
        <v>59</v>
      </c>
      <c r="H10261" t="s">
        <v>60</v>
      </c>
      <c r="I10261" t="s">
        <v>31</v>
      </c>
      <c r="J10261" t="s">
        <v>19</v>
      </c>
      <c r="K10261">
        <v>1255.19</v>
      </c>
      <c r="L10261">
        <v>352.47</v>
      </c>
      <c r="M10261" t="s">
        <v>19</v>
      </c>
      <c r="N10261">
        <v>0.28081007656211399</v>
      </c>
      <c r="O10261" t="s">
        <v>11351</v>
      </c>
      <c r="P10261" t="s">
        <v>11354</v>
      </c>
      <c r="Q10261" t="s">
        <v>11363</v>
      </c>
      <c r="R10261" t="s">
        <v>11360</v>
      </c>
      <c r="S10261">
        <f>IF(SalesData[[#This Row],[Return Status]]="Returned",1,0)</f>
        <v>1</v>
      </c>
      <c r="T10261">
        <v>2183.56</v>
      </c>
      <c r="U10261" s="2">
        <f>EOMONTH(SalesData[[#This Row],[Order Date]],0)</f>
        <v>45322</v>
      </c>
      <c r="V10261" s="9" t="str">
        <f>"Q"&amp;INT((MONTH(SalesData[[#This Row],[Order Date]])+2)/3)&amp;"-"&amp;YEAR(SalesData[[#This Row],[Order Date]])</f>
        <v>Q1-2024</v>
      </c>
    </row>
    <row r="10262" spans="1:22" x14ac:dyDescent="0.35">
      <c r="A10262" t="s">
        <v>10403</v>
      </c>
      <c r="B10262" s="1">
        <v>45296</v>
      </c>
      <c r="C10262" t="s">
        <v>149</v>
      </c>
      <c r="D10262" t="s">
        <v>13</v>
      </c>
      <c r="E10262">
        <v>903141962</v>
      </c>
      <c r="F10262" t="s">
        <v>357</v>
      </c>
      <c r="G10262" t="s">
        <v>164</v>
      </c>
      <c r="H10262" t="s">
        <v>165</v>
      </c>
      <c r="I10262" t="s">
        <v>36</v>
      </c>
      <c r="J10262" t="s">
        <v>18</v>
      </c>
      <c r="K10262">
        <v>1818.57</v>
      </c>
      <c r="L10262">
        <v>543.17999999999995</v>
      </c>
      <c r="M10262" t="s">
        <v>19</v>
      </c>
      <c r="N10262">
        <v>0.29868523070324499</v>
      </c>
      <c r="O10262" t="s">
        <v>11351</v>
      </c>
      <c r="P10262" t="s">
        <v>11354</v>
      </c>
      <c r="R10262" t="s">
        <v>11353</v>
      </c>
      <c r="S10262">
        <f>IF(SalesData[[#This Row],[Return Status]]="Returned",1,0)</f>
        <v>0</v>
      </c>
      <c r="U10262" s="2">
        <f>EOMONTH(SalesData[[#This Row],[Order Date]],0)</f>
        <v>45322</v>
      </c>
      <c r="V10262" s="9" t="str">
        <f>"Q"&amp;INT((MONTH(SalesData[[#This Row],[Order Date]])+2)/3)&amp;"-"&amp;YEAR(SalesData[[#This Row],[Order Date]])</f>
        <v>Q1-2024</v>
      </c>
    </row>
    <row r="10263" spans="1:22" x14ac:dyDescent="0.35">
      <c r="A10263" t="s">
        <v>10404</v>
      </c>
      <c r="B10263" s="1">
        <v>45313</v>
      </c>
      <c r="C10263" t="s">
        <v>124</v>
      </c>
      <c r="D10263" t="s">
        <v>99</v>
      </c>
      <c r="E10263">
        <v>7294276149</v>
      </c>
      <c r="F10263" t="s">
        <v>172</v>
      </c>
      <c r="G10263" t="s">
        <v>11367</v>
      </c>
      <c r="H10263" t="s">
        <v>121</v>
      </c>
      <c r="I10263" t="s">
        <v>17</v>
      </c>
      <c r="J10263" t="s">
        <v>43</v>
      </c>
      <c r="K10263">
        <v>2228.2600000000002</v>
      </c>
      <c r="L10263">
        <v>412.62</v>
      </c>
      <c r="M10263" t="s">
        <v>43</v>
      </c>
      <c r="N10263">
        <v>0.185175877141806</v>
      </c>
      <c r="O10263" t="s">
        <v>11351</v>
      </c>
      <c r="P10263" t="s">
        <v>11352</v>
      </c>
      <c r="Q10263" t="s">
        <v>11369</v>
      </c>
      <c r="R10263" t="s">
        <v>11360</v>
      </c>
      <c r="S10263">
        <f>IF(SalesData[[#This Row],[Return Status]]="Returned",1,0)</f>
        <v>1</v>
      </c>
      <c r="U10263" s="2">
        <f>EOMONTH(SalesData[[#This Row],[Order Date]],0)</f>
        <v>45322</v>
      </c>
      <c r="V10263" s="9" t="str">
        <f>"Q"&amp;INT((MONTH(SalesData[[#This Row],[Order Date]])+2)/3)&amp;"-"&amp;YEAR(SalesData[[#This Row],[Order Date]])</f>
        <v>Q1-2024</v>
      </c>
    </row>
    <row r="10264" spans="1:22" x14ac:dyDescent="0.35">
      <c r="A10264" t="s">
        <v>10405</v>
      </c>
      <c r="B10264" s="1">
        <v>45309</v>
      </c>
      <c r="C10264" t="s">
        <v>124</v>
      </c>
      <c r="D10264" t="s">
        <v>39</v>
      </c>
      <c r="E10264">
        <v>7028893098</v>
      </c>
      <c r="F10264" t="s">
        <v>114</v>
      </c>
      <c r="G10264" t="s">
        <v>59</v>
      </c>
      <c r="H10264" t="s">
        <v>60</v>
      </c>
      <c r="I10264" t="s">
        <v>31</v>
      </c>
      <c r="J10264" t="s">
        <v>19</v>
      </c>
      <c r="K10264">
        <v>3503.33</v>
      </c>
      <c r="L10264">
        <v>628.02</v>
      </c>
      <c r="M10264" t="s">
        <v>19</v>
      </c>
      <c r="N10264">
        <v>0.179263729080618</v>
      </c>
      <c r="O10264" t="s">
        <v>11351</v>
      </c>
      <c r="P10264" t="s">
        <v>11352</v>
      </c>
      <c r="R10264" t="s">
        <v>11353</v>
      </c>
      <c r="S10264">
        <f>IF(SalesData[[#This Row],[Return Status]]="Returned",1,0)</f>
        <v>0</v>
      </c>
      <c r="T10264">
        <v>2183.56</v>
      </c>
      <c r="U10264" s="2">
        <f>EOMONTH(SalesData[[#This Row],[Order Date]],0)</f>
        <v>45322</v>
      </c>
      <c r="V10264" s="9" t="str">
        <f>"Q"&amp;INT((MONTH(SalesData[[#This Row],[Order Date]])+2)/3)&amp;"-"&amp;YEAR(SalesData[[#This Row],[Order Date]])</f>
        <v>Q1-2024</v>
      </c>
    </row>
    <row r="10265" spans="1:22" x14ac:dyDescent="0.35">
      <c r="A10265" t="s">
        <v>10406</v>
      </c>
      <c r="B10265" s="1">
        <v>45297</v>
      </c>
      <c r="C10265" t="s">
        <v>97</v>
      </c>
      <c r="D10265" t="s">
        <v>39</v>
      </c>
      <c r="E10265">
        <v>7309982512</v>
      </c>
      <c r="F10265" t="s">
        <v>127</v>
      </c>
      <c r="G10265" t="s">
        <v>29</v>
      </c>
      <c r="H10265" t="s">
        <v>30</v>
      </c>
      <c r="I10265" t="s">
        <v>31</v>
      </c>
      <c r="J10265" t="s">
        <v>18</v>
      </c>
      <c r="K10265">
        <v>4235.07</v>
      </c>
      <c r="L10265">
        <v>543.42999999999995</v>
      </c>
      <c r="M10265" t="s">
        <v>19</v>
      </c>
      <c r="N10265">
        <v>0.12831665120057001</v>
      </c>
      <c r="O10265" t="s">
        <v>11351</v>
      </c>
      <c r="P10265" t="s">
        <v>11352</v>
      </c>
      <c r="R10265" t="s">
        <v>11353</v>
      </c>
      <c r="S10265">
        <f>IF(SalesData[[#This Row],[Return Status]]="Returned",1,0)</f>
        <v>0</v>
      </c>
      <c r="T10265">
        <v>2788.38</v>
      </c>
      <c r="U10265" s="2">
        <f>EOMONTH(SalesData[[#This Row],[Order Date]],0)</f>
        <v>45322</v>
      </c>
      <c r="V10265" s="9" t="str">
        <f>"Q"&amp;INT((MONTH(SalesData[[#This Row],[Order Date]])+2)/3)&amp;"-"&amp;YEAR(SalesData[[#This Row],[Order Date]])</f>
        <v>Q1-2024</v>
      </c>
    </row>
    <row r="10266" spans="1:22" x14ac:dyDescent="0.35">
      <c r="A10266" t="s">
        <v>10407</v>
      </c>
      <c r="B10266" s="1">
        <v>45317</v>
      </c>
      <c r="C10266" t="s">
        <v>124</v>
      </c>
      <c r="D10266" t="s">
        <v>99</v>
      </c>
      <c r="E10266">
        <v>54664940</v>
      </c>
      <c r="F10266" t="s">
        <v>83</v>
      </c>
      <c r="G10266" t="s">
        <v>84</v>
      </c>
      <c r="H10266" t="s">
        <v>85</v>
      </c>
      <c r="I10266" t="s">
        <v>31</v>
      </c>
      <c r="J10266" t="s">
        <v>42</v>
      </c>
      <c r="K10266">
        <v>1374.97</v>
      </c>
      <c r="L10266">
        <v>351.77</v>
      </c>
      <c r="M10266" t="s">
        <v>43</v>
      </c>
      <c r="N10266">
        <v>0.25583830919947298</v>
      </c>
      <c r="O10266" t="s">
        <v>11351</v>
      </c>
      <c r="P10266" t="s">
        <v>11354</v>
      </c>
      <c r="R10266" t="s">
        <v>11353</v>
      </c>
      <c r="S10266">
        <f>IF(SalesData[[#This Row],[Return Status]]="Returned",1,0)</f>
        <v>0</v>
      </c>
      <c r="T10266">
        <v>847.14</v>
      </c>
      <c r="U10266" s="2">
        <f>EOMONTH(SalesData[[#This Row],[Order Date]],0)</f>
        <v>45322</v>
      </c>
      <c r="V10266" s="9" t="str">
        <f>"Q"&amp;INT((MONTH(SalesData[[#This Row],[Order Date]])+2)/3)&amp;"-"&amp;YEAR(SalesData[[#This Row],[Order Date]])</f>
        <v>Q1-2024</v>
      </c>
    </row>
    <row r="10267" spans="1:22" x14ac:dyDescent="0.35">
      <c r="A10267" t="s">
        <v>10408</v>
      </c>
      <c r="B10267" s="1">
        <v>45296</v>
      </c>
      <c r="C10267" t="s">
        <v>113</v>
      </c>
      <c r="D10267" t="s">
        <v>46</v>
      </c>
      <c r="E10267">
        <v>7597382862</v>
      </c>
      <c r="F10267" t="s">
        <v>185</v>
      </c>
      <c r="G10267" t="s">
        <v>164</v>
      </c>
      <c r="H10267" t="s">
        <v>165</v>
      </c>
      <c r="I10267" t="s">
        <v>36</v>
      </c>
      <c r="J10267" t="s">
        <v>19</v>
      </c>
      <c r="K10267">
        <v>1057.47</v>
      </c>
      <c r="L10267">
        <v>33.53</v>
      </c>
      <c r="M10267" t="s">
        <v>19</v>
      </c>
      <c r="N10267">
        <v>3.1707755302750898E-2</v>
      </c>
      <c r="O10267" t="s">
        <v>11351</v>
      </c>
      <c r="P10267" t="s">
        <v>11356</v>
      </c>
      <c r="R10267" t="s">
        <v>11353</v>
      </c>
      <c r="S10267">
        <f>IF(SalesData[[#This Row],[Return Status]]="Returned",1,0)</f>
        <v>0</v>
      </c>
      <c r="U10267" s="2">
        <f>EOMONTH(SalesData[[#This Row],[Order Date]],0)</f>
        <v>45322</v>
      </c>
      <c r="V10267" s="9" t="str">
        <f>"Q"&amp;INT((MONTH(SalesData[[#This Row],[Order Date]])+2)/3)&amp;"-"&amp;YEAR(SalesData[[#This Row],[Order Date]])</f>
        <v>Q1-2024</v>
      </c>
    </row>
    <row r="10268" spans="1:22" x14ac:dyDescent="0.35">
      <c r="A10268" t="s">
        <v>10409</v>
      </c>
      <c r="B10268" s="1">
        <v>45311</v>
      </c>
      <c r="C10268" t="s">
        <v>21</v>
      </c>
      <c r="D10268" t="s">
        <v>39</v>
      </c>
      <c r="E10268">
        <v>6486971743</v>
      </c>
      <c r="F10268" t="s">
        <v>33</v>
      </c>
      <c r="G10268" t="s">
        <v>34</v>
      </c>
      <c r="H10268" t="s">
        <v>35</v>
      </c>
      <c r="I10268" t="s">
        <v>36</v>
      </c>
      <c r="J10268" t="s">
        <v>62</v>
      </c>
      <c r="K10268">
        <v>4587.26</v>
      </c>
      <c r="L10268">
        <v>731.39</v>
      </c>
      <c r="M10268" t="s">
        <v>62</v>
      </c>
      <c r="N10268">
        <v>0.15943940391431899</v>
      </c>
      <c r="O10268" t="s">
        <v>11351</v>
      </c>
      <c r="P10268" t="s">
        <v>11352</v>
      </c>
      <c r="R10268" t="s">
        <v>11353</v>
      </c>
      <c r="S10268">
        <f>IF(SalesData[[#This Row],[Return Status]]="Returned",1,0)</f>
        <v>0</v>
      </c>
      <c r="U10268" s="2">
        <f>EOMONTH(SalesData[[#This Row],[Order Date]],0)</f>
        <v>45322</v>
      </c>
      <c r="V10268" s="9" t="str">
        <f>"Q"&amp;INT((MONTH(SalesData[[#This Row],[Order Date]])+2)/3)&amp;"-"&amp;YEAR(SalesData[[#This Row],[Order Date]])</f>
        <v>Q1-2024</v>
      </c>
    </row>
    <row r="10269" spans="1:22" x14ac:dyDescent="0.35">
      <c r="A10269" t="s">
        <v>10410</v>
      </c>
      <c r="B10269" s="1">
        <v>45304</v>
      </c>
      <c r="C10269" t="s">
        <v>12</v>
      </c>
      <c r="D10269" t="s">
        <v>80</v>
      </c>
      <c r="E10269">
        <v>1759152285</v>
      </c>
      <c r="F10269" t="s">
        <v>163</v>
      </c>
      <c r="G10269" t="s">
        <v>164</v>
      </c>
      <c r="H10269" t="s">
        <v>165</v>
      </c>
      <c r="I10269" t="s">
        <v>36</v>
      </c>
      <c r="J10269" t="s">
        <v>19</v>
      </c>
      <c r="K10269">
        <v>1063.69</v>
      </c>
      <c r="L10269">
        <v>114.94</v>
      </c>
      <c r="M10269" t="s">
        <v>19</v>
      </c>
      <c r="N10269">
        <v>0.108057798794762</v>
      </c>
      <c r="O10269" t="s">
        <v>11351</v>
      </c>
      <c r="P10269" t="s">
        <v>11352</v>
      </c>
      <c r="R10269" t="s">
        <v>11353</v>
      </c>
      <c r="S10269">
        <f>IF(SalesData[[#This Row],[Return Status]]="Returned",1,0)</f>
        <v>0</v>
      </c>
      <c r="U10269" s="2">
        <f>EOMONTH(SalesData[[#This Row],[Order Date]],0)</f>
        <v>45322</v>
      </c>
      <c r="V10269" s="9" t="str">
        <f>"Q"&amp;INT((MONTH(SalesData[[#This Row],[Order Date]])+2)/3)&amp;"-"&amp;YEAR(SalesData[[#This Row],[Order Date]])</f>
        <v>Q1-2024</v>
      </c>
    </row>
    <row r="10270" spans="1:22" x14ac:dyDescent="0.35">
      <c r="A10270" t="s">
        <v>10411</v>
      </c>
      <c r="B10270" s="1">
        <v>45292</v>
      </c>
      <c r="C10270" t="s">
        <v>176</v>
      </c>
      <c r="D10270" t="s">
        <v>99</v>
      </c>
      <c r="E10270">
        <v>9553666317</v>
      </c>
      <c r="F10270" t="s">
        <v>50</v>
      </c>
      <c r="G10270" t="s">
        <v>11382</v>
      </c>
      <c r="H10270" t="s">
        <v>35</v>
      </c>
      <c r="I10270" t="s">
        <v>36</v>
      </c>
      <c r="J10270" t="s">
        <v>62</v>
      </c>
      <c r="K10270">
        <v>2225.91</v>
      </c>
      <c r="L10270">
        <v>568.83000000000004</v>
      </c>
      <c r="M10270" t="s">
        <v>62</v>
      </c>
      <c r="N10270">
        <v>0.25554941574457202</v>
      </c>
      <c r="O10270" t="s">
        <v>11351</v>
      </c>
      <c r="P10270" t="s">
        <v>11354</v>
      </c>
      <c r="R10270" t="s">
        <v>11353</v>
      </c>
      <c r="S10270">
        <f>IF(SalesData[[#This Row],[Return Status]]="Returned",1,0)</f>
        <v>0</v>
      </c>
      <c r="U10270" s="2">
        <f>EOMONTH(SalesData[[#This Row],[Order Date]],0)</f>
        <v>45322</v>
      </c>
      <c r="V10270" s="9" t="str">
        <f>"Q"&amp;INT((MONTH(SalesData[[#This Row],[Order Date]])+2)/3)&amp;"-"&amp;YEAR(SalesData[[#This Row],[Order Date]])</f>
        <v>Q1-2024</v>
      </c>
    </row>
    <row r="10271" spans="1:22" x14ac:dyDescent="0.35">
      <c r="A10271" t="s">
        <v>10412</v>
      </c>
      <c r="B10271" s="1">
        <v>45303</v>
      </c>
      <c r="C10271" t="s">
        <v>106</v>
      </c>
      <c r="D10271" t="s">
        <v>13</v>
      </c>
      <c r="E10271">
        <v>9006623055</v>
      </c>
      <c r="F10271" t="s">
        <v>137</v>
      </c>
      <c r="G10271" t="s">
        <v>34</v>
      </c>
      <c r="H10271" t="s">
        <v>35</v>
      </c>
      <c r="I10271" t="s">
        <v>36</v>
      </c>
      <c r="J10271" t="s">
        <v>18</v>
      </c>
      <c r="K10271">
        <v>4389.46</v>
      </c>
      <c r="L10271">
        <v>857.86</v>
      </c>
      <c r="M10271" t="s">
        <v>19</v>
      </c>
      <c r="N10271">
        <v>0.19543634068883201</v>
      </c>
      <c r="O10271" t="s">
        <v>11351</v>
      </c>
      <c r="P10271" t="s">
        <v>11352</v>
      </c>
      <c r="R10271" t="s">
        <v>11353</v>
      </c>
      <c r="S10271">
        <f>IF(SalesData[[#This Row],[Return Status]]="Returned",1,0)</f>
        <v>0</v>
      </c>
      <c r="U10271" s="2">
        <f>EOMONTH(SalesData[[#This Row],[Order Date]],0)</f>
        <v>45322</v>
      </c>
      <c r="V10271" s="9" t="str">
        <f>"Q"&amp;INT((MONTH(SalesData[[#This Row],[Order Date]])+2)/3)&amp;"-"&amp;YEAR(SalesData[[#This Row],[Order Date]])</f>
        <v>Q1-2024</v>
      </c>
    </row>
    <row r="10272" spans="1:22" x14ac:dyDescent="0.35">
      <c r="A10272" t="s">
        <v>10413</v>
      </c>
      <c r="B10272" s="1">
        <v>45293</v>
      </c>
      <c r="C10272" t="s">
        <v>106</v>
      </c>
      <c r="D10272" t="s">
        <v>13</v>
      </c>
      <c r="E10272">
        <v>9726129760</v>
      </c>
      <c r="F10272" t="s">
        <v>159</v>
      </c>
      <c r="G10272" t="s">
        <v>84</v>
      </c>
      <c r="H10272" t="s">
        <v>85</v>
      </c>
      <c r="I10272" t="s">
        <v>31</v>
      </c>
      <c r="J10272" t="s">
        <v>62</v>
      </c>
      <c r="K10272">
        <v>4457.99</v>
      </c>
      <c r="L10272">
        <v>1129.3</v>
      </c>
      <c r="M10272" t="s">
        <v>62</v>
      </c>
      <c r="N10272">
        <v>0.25332044262100201</v>
      </c>
      <c r="O10272" t="s">
        <v>11351</v>
      </c>
      <c r="P10272" t="s">
        <v>11354</v>
      </c>
      <c r="R10272" t="s">
        <v>11353</v>
      </c>
      <c r="S10272">
        <f>IF(SalesData[[#This Row],[Return Status]]="Returned",1,0)</f>
        <v>0</v>
      </c>
      <c r="T10272">
        <v>847.14</v>
      </c>
      <c r="U10272" s="2">
        <f>EOMONTH(SalesData[[#This Row],[Order Date]],0)</f>
        <v>45322</v>
      </c>
      <c r="V10272" s="9" t="str">
        <f>"Q"&amp;INT((MONTH(SalesData[[#This Row],[Order Date]])+2)/3)&amp;"-"&amp;YEAR(SalesData[[#This Row],[Order Date]])</f>
        <v>Q1-2024</v>
      </c>
    </row>
    <row r="10273" spans="1:22" x14ac:dyDescent="0.35">
      <c r="A10273" t="s">
        <v>10414</v>
      </c>
      <c r="B10273" s="1">
        <v>45313</v>
      </c>
      <c r="C10273" t="s">
        <v>205</v>
      </c>
      <c r="D10273" t="s">
        <v>80</v>
      </c>
      <c r="E10273">
        <v>5505010276</v>
      </c>
      <c r="F10273" t="s">
        <v>387</v>
      </c>
      <c r="G10273" t="s">
        <v>89</v>
      </c>
      <c r="H10273" t="s">
        <v>90</v>
      </c>
      <c r="I10273" t="s">
        <v>31</v>
      </c>
      <c r="J10273" t="s">
        <v>18</v>
      </c>
      <c r="K10273">
        <v>4156.1499999999996</v>
      </c>
      <c r="L10273">
        <v>442.49</v>
      </c>
      <c r="M10273" t="s">
        <v>19</v>
      </c>
      <c r="N10273">
        <v>0.106466320994189</v>
      </c>
      <c r="O10273" t="s">
        <v>11351</v>
      </c>
      <c r="P10273" t="s">
        <v>11352</v>
      </c>
      <c r="R10273" t="s">
        <v>11353</v>
      </c>
      <c r="S10273">
        <f>IF(SalesData[[#This Row],[Return Status]]="Returned",1,0)</f>
        <v>0</v>
      </c>
      <c r="T10273">
        <v>207.68</v>
      </c>
      <c r="U10273" s="2">
        <f>EOMONTH(SalesData[[#This Row],[Order Date]],0)</f>
        <v>45322</v>
      </c>
      <c r="V10273" s="9" t="str">
        <f>"Q"&amp;INT((MONTH(SalesData[[#This Row],[Order Date]])+2)/3)&amp;"-"&amp;YEAR(SalesData[[#This Row],[Order Date]])</f>
        <v>Q1-2024</v>
      </c>
    </row>
    <row r="10274" spans="1:22" x14ac:dyDescent="0.35">
      <c r="A10274" t="s">
        <v>10415</v>
      </c>
      <c r="B10274" s="1">
        <v>45313</v>
      </c>
      <c r="C10274" t="s">
        <v>77</v>
      </c>
      <c r="D10274" t="s">
        <v>46</v>
      </c>
      <c r="E10274">
        <v>4243218801</v>
      </c>
      <c r="F10274" t="s">
        <v>170</v>
      </c>
      <c r="G10274" t="s">
        <v>69</v>
      </c>
      <c r="H10274" t="s">
        <v>41</v>
      </c>
      <c r="I10274" t="s">
        <v>31</v>
      </c>
      <c r="J10274" t="s">
        <v>18</v>
      </c>
      <c r="K10274">
        <v>413.37</v>
      </c>
      <c r="L10274">
        <v>101.39</v>
      </c>
      <c r="M10274" t="s">
        <v>19</v>
      </c>
      <c r="N10274">
        <v>0.24527662868616501</v>
      </c>
      <c r="O10274" t="s">
        <v>11361</v>
      </c>
      <c r="P10274" t="s">
        <v>11354</v>
      </c>
      <c r="R10274" t="s">
        <v>11353</v>
      </c>
      <c r="S10274">
        <f>IF(SalesData[[#This Row],[Return Status]]="Returned",1,0)</f>
        <v>0</v>
      </c>
      <c r="T10274">
        <v>2081.52</v>
      </c>
      <c r="U10274" s="2">
        <f>EOMONTH(SalesData[[#This Row],[Order Date]],0)</f>
        <v>45322</v>
      </c>
      <c r="V10274" s="9" t="str">
        <f>"Q"&amp;INT((MONTH(SalesData[[#This Row],[Order Date]])+2)/3)&amp;"-"&amp;YEAR(SalesData[[#This Row],[Order Date]])</f>
        <v>Q1-2024</v>
      </c>
    </row>
    <row r="10275" spans="1:22" x14ac:dyDescent="0.35">
      <c r="A10275" t="s">
        <v>10416</v>
      </c>
      <c r="B10275" s="1">
        <v>45314</v>
      </c>
      <c r="C10275" t="s">
        <v>124</v>
      </c>
      <c r="D10275" t="s">
        <v>39</v>
      </c>
      <c r="E10275">
        <v>7982526416</v>
      </c>
      <c r="F10275" t="s">
        <v>28</v>
      </c>
      <c r="G10275" t="s">
        <v>29</v>
      </c>
      <c r="H10275" t="s">
        <v>11357</v>
      </c>
      <c r="I10275" t="s">
        <v>31</v>
      </c>
      <c r="J10275" t="s">
        <v>42</v>
      </c>
      <c r="K10275">
        <v>3278.78</v>
      </c>
      <c r="L10275">
        <v>242.79</v>
      </c>
      <c r="M10275" t="s">
        <v>43</v>
      </c>
      <c r="N10275">
        <v>7.4048884036135396E-2</v>
      </c>
      <c r="O10275" t="s">
        <v>11351</v>
      </c>
      <c r="P10275" t="s">
        <v>11356</v>
      </c>
      <c r="R10275" t="s">
        <v>11353</v>
      </c>
      <c r="S10275">
        <f>IF(SalesData[[#This Row],[Return Status]]="Returned",1,0)</f>
        <v>0</v>
      </c>
      <c r="T10275">
        <v>2788.38</v>
      </c>
      <c r="U10275" s="2">
        <f>EOMONTH(SalesData[[#This Row],[Order Date]],0)</f>
        <v>45322</v>
      </c>
      <c r="V10275" s="9" t="str">
        <f>"Q"&amp;INT((MONTH(SalesData[[#This Row],[Order Date]])+2)/3)&amp;"-"&amp;YEAR(SalesData[[#This Row],[Order Date]])</f>
        <v>Q1-2024</v>
      </c>
    </row>
    <row r="10276" spans="1:22" x14ac:dyDescent="0.35">
      <c r="A10276" t="s">
        <v>10417</v>
      </c>
      <c r="B10276" s="1">
        <v>45319</v>
      </c>
      <c r="C10276" t="s">
        <v>149</v>
      </c>
      <c r="D10276" t="s">
        <v>46</v>
      </c>
      <c r="E10276">
        <v>5752712637</v>
      </c>
      <c r="F10276" t="s">
        <v>154</v>
      </c>
      <c r="G10276" t="s">
        <v>29</v>
      </c>
      <c r="H10276" t="s">
        <v>30</v>
      </c>
      <c r="I10276" t="s">
        <v>31</v>
      </c>
      <c r="J10276" t="s">
        <v>43</v>
      </c>
      <c r="K10276">
        <v>2112.04</v>
      </c>
      <c r="L10276">
        <v>515.49</v>
      </c>
      <c r="M10276" t="s">
        <v>43</v>
      </c>
      <c r="N10276">
        <v>0.244072081968145</v>
      </c>
      <c r="O10276" t="s">
        <v>11351</v>
      </c>
      <c r="P10276" t="s">
        <v>11354</v>
      </c>
      <c r="R10276" t="s">
        <v>11353</v>
      </c>
      <c r="S10276">
        <f>IF(SalesData[[#This Row],[Return Status]]="Returned",1,0)</f>
        <v>0</v>
      </c>
      <c r="T10276">
        <v>2788.38</v>
      </c>
      <c r="U10276" s="2">
        <f>EOMONTH(SalesData[[#This Row],[Order Date]],0)</f>
        <v>45322</v>
      </c>
      <c r="V10276" s="9" t="str">
        <f>"Q"&amp;INT((MONTH(SalesData[[#This Row],[Order Date]])+2)/3)&amp;"-"&amp;YEAR(SalesData[[#This Row],[Order Date]])</f>
        <v>Q1-2024</v>
      </c>
    </row>
    <row r="10277" spans="1:22" x14ac:dyDescent="0.35">
      <c r="A10277" t="s">
        <v>10418</v>
      </c>
      <c r="B10277" s="1">
        <v>45312</v>
      </c>
      <c r="C10277" t="s">
        <v>52</v>
      </c>
      <c r="D10277" t="s">
        <v>39</v>
      </c>
      <c r="E10277">
        <v>587646840</v>
      </c>
      <c r="F10277" t="s">
        <v>159</v>
      </c>
      <c r="G10277" t="s">
        <v>84</v>
      </c>
      <c r="H10277" t="s">
        <v>85</v>
      </c>
      <c r="I10277" t="s">
        <v>31</v>
      </c>
      <c r="J10277" t="s">
        <v>65</v>
      </c>
      <c r="K10277">
        <v>3159.42</v>
      </c>
      <c r="L10277">
        <v>617.25</v>
      </c>
      <c r="M10277" t="s">
        <v>65</v>
      </c>
      <c r="N10277">
        <v>0.195368137189737</v>
      </c>
      <c r="O10277" t="s">
        <v>11351</v>
      </c>
      <c r="P10277" t="s">
        <v>11352</v>
      </c>
      <c r="R10277" t="s">
        <v>11353</v>
      </c>
      <c r="S10277">
        <f>IF(SalesData[[#This Row],[Return Status]]="Returned",1,0)</f>
        <v>0</v>
      </c>
      <c r="T10277">
        <v>847.14</v>
      </c>
      <c r="U10277" s="2">
        <f>EOMONTH(SalesData[[#This Row],[Order Date]],0)</f>
        <v>45322</v>
      </c>
      <c r="V10277" s="9" t="str">
        <f>"Q"&amp;INT((MONTH(SalesData[[#This Row],[Order Date]])+2)/3)&amp;"-"&amp;YEAR(SalesData[[#This Row],[Order Date]])</f>
        <v>Q1-2024</v>
      </c>
    </row>
    <row r="10278" spans="1:22" x14ac:dyDescent="0.35">
      <c r="A10278" t="s">
        <v>10419</v>
      </c>
      <c r="B10278" s="1">
        <v>45311</v>
      </c>
      <c r="C10278" t="s">
        <v>106</v>
      </c>
      <c r="D10278" t="s">
        <v>46</v>
      </c>
      <c r="E10278">
        <v>3454515133</v>
      </c>
      <c r="F10278" t="s">
        <v>114</v>
      </c>
      <c r="G10278" t="s">
        <v>59</v>
      </c>
      <c r="H10278" t="s">
        <v>11357</v>
      </c>
      <c r="I10278" t="s">
        <v>31</v>
      </c>
      <c r="J10278" t="s">
        <v>62</v>
      </c>
      <c r="K10278">
        <v>2897.09</v>
      </c>
      <c r="L10278">
        <v>233.09</v>
      </c>
      <c r="M10278" t="s">
        <v>62</v>
      </c>
      <c r="N10278">
        <v>8.0456596101605396E-2</v>
      </c>
      <c r="O10278" t="s">
        <v>11351</v>
      </c>
      <c r="P10278" t="s">
        <v>11356</v>
      </c>
      <c r="R10278" t="s">
        <v>11353</v>
      </c>
      <c r="S10278">
        <f>IF(SalesData[[#This Row],[Return Status]]="Returned",1,0)</f>
        <v>0</v>
      </c>
      <c r="T10278">
        <v>2183.56</v>
      </c>
      <c r="U10278" s="2">
        <f>EOMONTH(SalesData[[#This Row],[Order Date]],0)</f>
        <v>45322</v>
      </c>
      <c r="V10278" s="9" t="str">
        <f>"Q"&amp;INT((MONTH(SalesData[[#This Row],[Order Date]])+2)/3)&amp;"-"&amp;YEAR(SalesData[[#This Row],[Order Date]])</f>
        <v>Q1-2024</v>
      </c>
    </row>
    <row r="10279" spans="1:22" x14ac:dyDescent="0.35">
      <c r="A10279" t="s">
        <v>10420</v>
      </c>
      <c r="B10279" s="1">
        <v>45314</v>
      </c>
      <c r="C10279" t="s">
        <v>113</v>
      </c>
      <c r="D10279" t="s">
        <v>13</v>
      </c>
      <c r="E10279">
        <v>7213219838</v>
      </c>
      <c r="F10279" t="s">
        <v>206</v>
      </c>
      <c r="G10279" t="s">
        <v>89</v>
      </c>
      <c r="H10279" t="s">
        <v>90</v>
      </c>
      <c r="I10279" t="s">
        <v>31</v>
      </c>
      <c r="J10279" t="s">
        <v>18</v>
      </c>
      <c r="K10279">
        <v>1385.64</v>
      </c>
      <c r="L10279">
        <v>239.16</v>
      </c>
      <c r="M10279" t="s">
        <v>19</v>
      </c>
      <c r="N10279">
        <v>0.17259894344851501</v>
      </c>
      <c r="O10279" t="s">
        <v>11351</v>
      </c>
      <c r="P10279" t="s">
        <v>11352</v>
      </c>
      <c r="R10279" t="s">
        <v>11353</v>
      </c>
      <c r="S10279">
        <f>IF(SalesData[[#This Row],[Return Status]]="Returned",1,0)</f>
        <v>0</v>
      </c>
      <c r="T10279">
        <v>207.68</v>
      </c>
      <c r="U10279" s="2">
        <f>EOMONTH(SalesData[[#This Row],[Order Date]],0)</f>
        <v>45322</v>
      </c>
      <c r="V10279" s="9" t="str">
        <f>"Q"&amp;INT((MONTH(SalesData[[#This Row],[Order Date]])+2)/3)&amp;"-"&amp;YEAR(SalesData[[#This Row],[Order Date]])</f>
        <v>Q1-2024</v>
      </c>
    </row>
    <row r="10280" spans="1:22" x14ac:dyDescent="0.35">
      <c r="A10280" t="s">
        <v>10421</v>
      </c>
      <c r="B10280" s="1">
        <v>45305</v>
      </c>
      <c r="C10280" t="s">
        <v>92</v>
      </c>
      <c r="D10280" t="s">
        <v>145</v>
      </c>
      <c r="E10280">
        <v>7283063523</v>
      </c>
      <c r="F10280" t="s">
        <v>172</v>
      </c>
      <c r="G10280" t="s">
        <v>141</v>
      </c>
      <c r="H10280" t="s">
        <v>121</v>
      </c>
      <c r="I10280" t="s">
        <v>17</v>
      </c>
      <c r="J10280" t="s">
        <v>18</v>
      </c>
      <c r="K10280">
        <v>4117.9799999999996</v>
      </c>
      <c r="L10280">
        <v>149.75</v>
      </c>
      <c r="M10280" t="s">
        <v>19</v>
      </c>
      <c r="N10280">
        <v>3.6364916779586101E-2</v>
      </c>
      <c r="O10280" t="s">
        <v>11351</v>
      </c>
      <c r="P10280" t="s">
        <v>11356</v>
      </c>
      <c r="R10280" t="s">
        <v>11353</v>
      </c>
      <c r="S10280">
        <f>IF(SalesData[[#This Row],[Return Status]]="Returned",1,0)</f>
        <v>0</v>
      </c>
      <c r="T10280">
        <v>2793.38</v>
      </c>
      <c r="U10280" s="2">
        <f>EOMONTH(SalesData[[#This Row],[Order Date]],0)</f>
        <v>45322</v>
      </c>
      <c r="V10280" s="9" t="str">
        <f>"Q"&amp;INT((MONTH(SalesData[[#This Row],[Order Date]])+2)/3)&amp;"-"&amp;YEAR(SalesData[[#This Row],[Order Date]])</f>
        <v>Q1-2024</v>
      </c>
    </row>
    <row r="10281" spans="1:22" x14ac:dyDescent="0.35">
      <c r="A10281" t="s">
        <v>10422</v>
      </c>
      <c r="B10281" s="1">
        <v>45320</v>
      </c>
      <c r="C10281" t="s">
        <v>188</v>
      </c>
      <c r="D10281" t="s">
        <v>145</v>
      </c>
      <c r="E10281">
        <v>7297162961</v>
      </c>
      <c r="F10281" t="s">
        <v>114</v>
      </c>
      <c r="G10281" t="s">
        <v>59</v>
      </c>
      <c r="H10281" t="s">
        <v>60</v>
      </c>
      <c r="I10281" t="s">
        <v>31</v>
      </c>
      <c r="J10281" t="s">
        <v>18</v>
      </c>
      <c r="K10281">
        <v>748.44</v>
      </c>
      <c r="L10281">
        <v>68.650000000000006</v>
      </c>
      <c r="M10281" t="s">
        <v>19</v>
      </c>
      <c r="N10281">
        <v>9.1724119501897294E-2</v>
      </c>
      <c r="O10281" t="s">
        <v>11355</v>
      </c>
      <c r="P10281" t="s">
        <v>11356</v>
      </c>
      <c r="R10281" t="s">
        <v>11353</v>
      </c>
      <c r="S10281">
        <f>IF(SalesData[[#This Row],[Return Status]]="Returned",1,0)</f>
        <v>0</v>
      </c>
      <c r="T10281">
        <v>2183.56</v>
      </c>
      <c r="U10281" s="2">
        <f>EOMONTH(SalesData[[#This Row],[Order Date]],0)</f>
        <v>45322</v>
      </c>
      <c r="V10281" s="9" t="str">
        <f>"Q"&amp;INT((MONTH(SalesData[[#This Row],[Order Date]])+2)/3)&amp;"-"&amp;YEAR(SalesData[[#This Row],[Order Date]])</f>
        <v>Q1-2024</v>
      </c>
    </row>
    <row r="10282" spans="1:22" x14ac:dyDescent="0.35">
      <c r="A10282" t="s">
        <v>10423</v>
      </c>
      <c r="B10282" s="1">
        <v>45300</v>
      </c>
      <c r="C10282" t="s">
        <v>113</v>
      </c>
      <c r="D10282" t="s">
        <v>72</v>
      </c>
      <c r="E10282">
        <v>6485777834</v>
      </c>
      <c r="F10282" t="s">
        <v>410</v>
      </c>
      <c r="G10282" t="s">
        <v>29</v>
      </c>
      <c r="H10282" t="s">
        <v>30</v>
      </c>
      <c r="I10282" t="s">
        <v>31</v>
      </c>
      <c r="J10282" t="s">
        <v>18</v>
      </c>
      <c r="K10282">
        <v>1163.33</v>
      </c>
      <c r="L10282">
        <v>271.04000000000002</v>
      </c>
      <c r="M10282" t="s">
        <v>19</v>
      </c>
      <c r="N10282">
        <v>0.232986340935074</v>
      </c>
      <c r="O10282" t="s">
        <v>11351</v>
      </c>
      <c r="P10282" t="s">
        <v>11354</v>
      </c>
      <c r="R10282" t="s">
        <v>11353</v>
      </c>
      <c r="S10282">
        <f>IF(SalesData[[#This Row],[Return Status]]="Returned",1,0)</f>
        <v>0</v>
      </c>
      <c r="T10282">
        <v>2788.38</v>
      </c>
      <c r="U10282" s="2">
        <f>EOMONTH(SalesData[[#This Row],[Order Date]],0)</f>
        <v>45322</v>
      </c>
      <c r="V10282" s="9" t="str">
        <f>"Q"&amp;INT((MONTH(SalesData[[#This Row],[Order Date]])+2)/3)&amp;"-"&amp;YEAR(SalesData[[#This Row],[Order Date]])</f>
        <v>Q1-2024</v>
      </c>
    </row>
    <row r="10283" spans="1:22" x14ac:dyDescent="0.35">
      <c r="A10283" t="s">
        <v>10424</v>
      </c>
      <c r="B10283" s="1">
        <v>45320</v>
      </c>
      <c r="C10283" t="s">
        <v>144</v>
      </c>
      <c r="D10283" t="s">
        <v>80</v>
      </c>
      <c r="E10283">
        <v>8354780335</v>
      </c>
      <c r="F10283" t="s">
        <v>116</v>
      </c>
      <c r="G10283" t="s">
        <v>74</v>
      </c>
      <c r="H10283" t="s">
        <v>75</v>
      </c>
      <c r="I10283" t="s">
        <v>36</v>
      </c>
      <c r="J10283" t="s">
        <v>65</v>
      </c>
      <c r="K10283">
        <v>3451.44</v>
      </c>
      <c r="L10283">
        <v>748.79</v>
      </c>
      <c r="M10283" t="s">
        <v>65</v>
      </c>
      <c r="N10283">
        <v>0.216950026655541</v>
      </c>
      <c r="O10283" t="s">
        <v>11351</v>
      </c>
      <c r="P10283" t="s">
        <v>11354</v>
      </c>
      <c r="R10283" t="s">
        <v>11353</v>
      </c>
      <c r="S10283">
        <f>IF(SalesData[[#This Row],[Return Status]]="Returned",1,0)</f>
        <v>0</v>
      </c>
      <c r="T10283">
        <v>2420.2800000000002</v>
      </c>
      <c r="U10283" s="2">
        <f>EOMONTH(SalesData[[#This Row],[Order Date]],0)</f>
        <v>45322</v>
      </c>
      <c r="V10283" s="9" t="str">
        <f>"Q"&amp;INT((MONTH(SalesData[[#This Row],[Order Date]])+2)/3)&amp;"-"&amp;YEAR(SalesData[[#This Row],[Order Date]])</f>
        <v>Q1-2024</v>
      </c>
    </row>
    <row r="10284" spans="1:22" x14ac:dyDescent="0.35">
      <c r="A10284" t="s">
        <v>10425</v>
      </c>
      <c r="B10284" s="1">
        <v>45300</v>
      </c>
      <c r="C10284" t="s">
        <v>94</v>
      </c>
      <c r="D10284" t="s">
        <v>46</v>
      </c>
      <c r="E10284">
        <v>772082988</v>
      </c>
      <c r="F10284" t="s">
        <v>292</v>
      </c>
      <c r="G10284" t="s">
        <v>69</v>
      </c>
      <c r="H10284" t="s">
        <v>41</v>
      </c>
      <c r="I10284" t="s">
        <v>31</v>
      </c>
      <c r="J10284" t="s">
        <v>42</v>
      </c>
      <c r="K10284">
        <v>2005.21</v>
      </c>
      <c r="L10284">
        <v>168.7</v>
      </c>
      <c r="M10284" t="s">
        <v>43</v>
      </c>
      <c r="N10284">
        <v>8.4130839163977802E-2</v>
      </c>
      <c r="O10284" t="s">
        <v>11351</v>
      </c>
      <c r="P10284" t="s">
        <v>11356</v>
      </c>
      <c r="R10284" t="s">
        <v>11353</v>
      </c>
      <c r="S10284">
        <f>IF(SalesData[[#This Row],[Return Status]]="Returned",1,0)</f>
        <v>0</v>
      </c>
      <c r="T10284">
        <v>2081.52</v>
      </c>
      <c r="U10284" s="2">
        <f>EOMONTH(SalesData[[#This Row],[Order Date]],0)</f>
        <v>45322</v>
      </c>
      <c r="V10284" s="9" t="str">
        <f>"Q"&amp;INT((MONTH(SalesData[[#This Row],[Order Date]])+2)/3)&amp;"-"&amp;YEAR(SalesData[[#This Row],[Order Date]])</f>
        <v>Q1-2024</v>
      </c>
    </row>
    <row r="10285" spans="1:22" x14ac:dyDescent="0.35">
      <c r="A10285" t="s">
        <v>10426</v>
      </c>
      <c r="B10285" s="1">
        <v>45301</v>
      </c>
      <c r="C10285" t="s">
        <v>188</v>
      </c>
      <c r="D10285" t="s">
        <v>145</v>
      </c>
      <c r="E10285">
        <v>9621279597</v>
      </c>
      <c r="F10285" t="s">
        <v>168</v>
      </c>
      <c r="G10285" t="s">
        <v>54</v>
      </c>
      <c r="H10285" t="s">
        <v>11357</v>
      </c>
      <c r="I10285" t="s">
        <v>31</v>
      </c>
      <c r="J10285" t="s">
        <v>19</v>
      </c>
      <c r="K10285">
        <v>3536.27</v>
      </c>
      <c r="L10285">
        <v>393.24</v>
      </c>
      <c r="M10285" t="s">
        <v>19</v>
      </c>
      <c r="N10285">
        <v>0.111201916143281</v>
      </c>
      <c r="O10285" t="s">
        <v>11351</v>
      </c>
      <c r="P10285" t="s">
        <v>11352</v>
      </c>
      <c r="R10285" t="s">
        <v>11353</v>
      </c>
      <c r="S10285">
        <f>IF(SalesData[[#This Row],[Return Status]]="Returned",1,0)</f>
        <v>0</v>
      </c>
      <c r="U10285" s="2">
        <f>EOMONTH(SalesData[[#This Row],[Order Date]],0)</f>
        <v>45322</v>
      </c>
      <c r="V10285" s="9" t="str">
        <f>"Q"&amp;INT((MONTH(SalesData[[#This Row],[Order Date]])+2)/3)&amp;"-"&amp;YEAR(SalesData[[#This Row],[Order Date]])</f>
        <v>Q1-2024</v>
      </c>
    </row>
    <row r="10286" spans="1:22" x14ac:dyDescent="0.35">
      <c r="A10286" t="s">
        <v>10427</v>
      </c>
      <c r="B10286" s="1">
        <v>45295</v>
      </c>
      <c r="C10286" t="s">
        <v>106</v>
      </c>
      <c r="D10286" t="s">
        <v>13</v>
      </c>
      <c r="E10286">
        <v>550554207</v>
      </c>
      <c r="F10286" t="s">
        <v>73</v>
      </c>
      <c r="G10286" t="s">
        <v>74</v>
      </c>
      <c r="H10286" t="s">
        <v>11357</v>
      </c>
      <c r="I10286" t="s">
        <v>36</v>
      </c>
      <c r="J10286" t="s">
        <v>19</v>
      </c>
      <c r="K10286">
        <v>2586.58</v>
      </c>
      <c r="L10286">
        <v>129.59</v>
      </c>
      <c r="M10286" t="s">
        <v>19</v>
      </c>
      <c r="N10286">
        <v>5.01009054427081E-2</v>
      </c>
      <c r="O10286" t="s">
        <v>11351</v>
      </c>
      <c r="P10286" t="s">
        <v>11356</v>
      </c>
      <c r="R10286" t="s">
        <v>11353</v>
      </c>
      <c r="S10286">
        <f>IF(SalesData[[#This Row],[Return Status]]="Returned",1,0)</f>
        <v>0</v>
      </c>
      <c r="T10286">
        <v>2420.2800000000002</v>
      </c>
      <c r="U10286" s="2">
        <f>EOMONTH(SalesData[[#This Row],[Order Date]],0)</f>
        <v>45322</v>
      </c>
      <c r="V10286" s="9" t="str">
        <f>"Q"&amp;INT((MONTH(SalesData[[#This Row],[Order Date]])+2)/3)&amp;"-"&amp;YEAR(SalesData[[#This Row],[Order Date]])</f>
        <v>Q1-2024</v>
      </c>
    </row>
    <row r="10287" spans="1:22" x14ac:dyDescent="0.35">
      <c r="A10287" t="s">
        <v>10428</v>
      </c>
      <c r="B10287" s="1">
        <v>45314</v>
      </c>
      <c r="C10287" t="s">
        <v>26</v>
      </c>
      <c r="D10287" t="s">
        <v>39</v>
      </c>
      <c r="E10287">
        <v>6574307329</v>
      </c>
      <c r="F10287" t="s">
        <v>73</v>
      </c>
      <c r="G10287" t="s">
        <v>11374</v>
      </c>
      <c r="H10287" t="s">
        <v>11357</v>
      </c>
      <c r="I10287" t="s">
        <v>36</v>
      </c>
      <c r="J10287" t="s">
        <v>42</v>
      </c>
      <c r="K10287">
        <v>1443.3</v>
      </c>
      <c r="L10287">
        <v>280.14</v>
      </c>
      <c r="M10287" t="s">
        <v>43</v>
      </c>
      <c r="N10287">
        <v>0.194096861359385</v>
      </c>
      <c r="O10287" t="s">
        <v>11351</v>
      </c>
      <c r="P10287" t="s">
        <v>11352</v>
      </c>
      <c r="R10287" t="s">
        <v>11353</v>
      </c>
      <c r="S10287">
        <f>IF(SalesData[[#This Row],[Return Status]]="Returned",1,0)</f>
        <v>0</v>
      </c>
      <c r="U10287" s="2">
        <f>EOMONTH(SalesData[[#This Row],[Order Date]],0)</f>
        <v>45322</v>
      </c>
      <c r="V10287" s="9" t="str">
        <f>"Q"&amp;INT((MONTH(SalesData[[#This Row],[Order Date]])+2)/3)&amp;"-"&amp;YEAR(SalesData[[#This Row],[Order Date]])</f>
        <v>Q1-2024</v>
      </c>
    </row>
    <row r="10288" spans="1:22" x14ac:dyDescent="0.35">
      <c r="A10288" t="s">
        <v>10429</v>
      </c>
      <c r="B10288" s="1">
        <v>45320</v>
      </c>
      <c r="C10288" t="s">
        <v>52</v>
      </c>
      <c r="D10288" t="s">
        <v>39</v>
      </c>
      <c r="E10288">
        <v>1074922735</v>
      </c>
      <c r="F10288" t="s">
        <v>410</v>
      </c>
      <c r="G10288" t="s">
        <v>29</v>
      </c>
      <c r="H10288" t="s">
        <v>30</v>
      </c>
      <c r="I10288" t="s">
        <v>31</v>
      </c>
      <c r="J10288" t="s">
        <v>18</v>
      </c>
      <c r="K10288">
        <v>2286.2800000000002</v>
      </c>
      <c r="L10288">
        <v>368.36</v>
      </c>
      <c r="M10288" t="s">
        <v>19</v>
      </c>
      <c r="N10288">
        <v>0.16111762338821101</v>
      </c>
      <c r="O10288" t="s">
        <v>11351</v>
      </c>
      <c r="P10288" t="s">
        <v>11352</v>
      </c>
      <c r="R10288" t="s">
        <v>11353</v>
      </c>
      <c r="S10288">
        <f>IF(SalesData[[#This Row],[Return Status]]="Returned",1,0)</f>
        <v>0</v>
      </c>
      <c r="T10288">
        <v>2788.38</v>
      </c>
      <c r="U10288" s="2">
        <f>EOMONTH(SalesData[[#This Row],[Order Date]],0)</f>
        <v>45322</v>
      </c>
      <c r="V10288" s="9" t="str">
        <f>"Q"&amp;INT((MONTH(SalesData[[#This Row],[Order Date]])+2)/3)&amp;"-"&amp;YEAR(SalesData[[#This Row],[Order Date]])</f>
        <v>Q1-2024</v>
      </c>
    </row>
    <row r="10289" spans="1:22" x14ac:dyDescent="0.35">
      <c r="A10289" t="s">
        <v>10430</v>
      </c>
      <c r="B10289" s="1">
        <v>45321</v>
      </c>
      <c r="C10289" t="s">
        <v>106</v>
      </c>
      <c r="D10289" t="s">
        <v>13</v>
      </c>
      <c r="E10289">
        <v>6166873935</v>
      </c>
      <c r="F10289" t="s">
        <v>73</v>
      </c>
      <c r="G10289" t="s">
        <v>74</v>
      </c>
      <c r="H10289" t="s">
        <v>75</v>
      </c>
      <c r="I10289" t="s">
        <v>36</v>
      </c>
      <c r="J10289" t="s">
        <v>19</v>
      </c>
      <c r="K10289">
        <v>1207.6099999999999</v>
      </c>
      <c r="L10289">
        <v>215.44</v>
      </c>
      <c r="M10289" t="s">
        <v>19</v>
      </c>
      <c r="N10289">
        <v>0.17840196752262699</v>
      </c>
      <c r="O10289" t="s">
        <v>11351</v>
      </c>
      <c r="P10289" t="s">
        <v>11352</v>
      </c>
      <c r="Q10289" t="s">
        <v>11359</v>
      </c>
      <c r="R10289" t="s">
        <v>11360</v>
      </c>
      <c r="S10289">
        <f>IF(SalesData[[#This Row],[Return Status]]="Returned",1,0)</f>
        <v>1</v>
      </c>
      <c r="T10289">
        <v>2420.2800000000002</v>
      </c>
      <c r="U10289" s="2">
        <f>EOMONTH(SalesData[[#This Row],[Order Date]],0)</f>
        <v>45322</v>
      </c>
      <c r="V10289" s="9" t="str">
        <f>"Q"&amp;INT((MONTH(SalesData[[#This Row],[Order Date]])+2)/3)&amp;"-"&amp;YEAR(SalesData[[#This Row],[Order Date]])</f>
        <v>Q1-2024</v>
      </c>
    </row>
    <row r="10290" spans="1:22" x14ac:dyDescent="0.35">
      <c r="A10290" t="s">
        <v>10431</v>
      </c>
      <c r="B10290" s="1">
        <v>45298</v>
      </c>
      <c r="C10290" t="s">
        <v>149</v>
      </c>
      <c r="D10290" t="s">
        <v>27</v>
      </c>
      <c r="E10290">
        <v>7140874478</v>
      </c>
      <c r="F10290" t="s">
        <v>292</v>
      </c>
      <c r="G10290" t="s">
        <v>69</v>
      </c>
      <c r="H10290" t="s">
        <v>41</v>
      </c>
      <c r="I10290" t="s">
        <v>31</v>
      </c>
      <c r="J10290" t="s">
        <v>61</v>
      </c>
      <c r="K10290">
        <v>2176.5</v>
      </c>
      <c r="L10290">
        <v>140.88</v>
      </c>
      <c r="M10290" t="s">
        <v>62</v>
      </c>
      <c r="N10290">
        <v>6.47277739490007E-2</v>
      </c>
      <c r="O10290" t="s">
        <v>11351</v>
      </c>
      <c r="P10290" t="s">
        <v>11356</v>
      </c>
      <c r="R10290" t="s">
        <v>11353</v>
      </c>
      <c r="S10290">
        <f>IF(SalesData[[#This Row],[Return Status]]="Returned",1,0)</f>
        <v>0</v>
      </c>
      <c r="T10290">
        <v>2081.52</v>
      </c>
      <c r="U10290" s="2">
        <f>EOMONTH(SalesData[[#This Row],[Order Date]],0)</f>
        <v>45322</v>
      </c>
      <c r="V10290" s="9" t="str">
        <f>"Q"&amp;INT((MONTH(SalesData[[#This Row],[Order Date]])+2)/3)&amp;"-"&amp;YEAR(SalesData[[#This Row],[Order Date]])</f>
        <v>Q1-2024</v>
      </c>
    </row>
    <row r="10291" spans="1:22" x14ac:dyDescent="0.35">
      <c r="A10291" t="s">
        <v>10432</v>
      </c>
      <c r="B10291" s="1">
        <v>45295</v>
      </c>
      <c r="C10291" t="s">
        <v>57</v>
      </c>
      <c r="D10291" t="s">
        <v>99</v>
      </c>
      <c r="E10291">
        <v>6993109899</v>
      </c>
      <c r="F10291" t="s">
        <v>152</v>
      </c>
      <c r="G10291" t="s">
        <v>23</v>
      </c>
      <c r="H10291" t="s">
        <v>24</v>
      </c>
      <c r="I10291" t="s">
        <v>17</v>
      </c>
      <c r="J10291" t="s">
        <v>62</v>
      </c>
      <c r="K10291">
        <v>4804.09</v>
      </c>
      <c r="L10291">
        <v>990.09</v>
      </c>
      <c r="M10291" t="s">
        <v>62</v>
      </c>
      <c r="N10291">
        <v>0.20609314146904001</v>
      </c>
      <c r="O10291" t="s">
        <v>11351</v>
      </c>
      <c r="P10291" t="s">
        <v>11354</v>
      </c>
      <c r="R10291" t="s">
        <v>11353</v>
      </c>
      <c r="S10291">
        <f>IF(SalesData[[#This Row],[Return Status]]="Returned",1,0)</f>
        <v>0</v>
      </c>
      <c r="T10291">
        <v>2821.33</v>
      </c>
      <c r="U10291" s="2">
        <f>EOMONTH(SalesData[[#This Row],[Order Date]],0)</f>
        <v>45322</v>
      </c>
      <c r="V10291" s="9" t="str">
        <f>"Q"&amp;INT((MONTH(SalesData[[#This Row],[Order Date]])+2)/3)&amp;"-"&amp;YEAR(SalesData[[#This Row],[Order Date]])</f>
        <v>Q1-2024</v>
      </c>
    </row>
    <row r="10292" spans="1:22" x14ac:dyDescent="0.35">
      <c r="A10292" t="s">
        <v>10433</v>
      </c>
      <c r="B10292" s="1">
        <v>45297</v>
      </c>
      <c r="C10292" t="s">
        <v>26</v>
      </c>
      <c r="D10292" t="s">
        <v>80</v>
      </c>
      <c r="E10292">
        <v>4151866383</v>
      </c>
      <c r="F10292" t="s">
        <v>172</v>
      </c>
      <c r="G10292" t="s">
        <v>236</v>
      </c>
      <c r="H10292" t="s">
        <v>121</v>
      </c>
      <c r="I10292" t="s">
        <v>17</v>
      </c>
      <c r="J10292" t="s">
        <v>61</v>
      </c>
      <c r="K10292">
        <v>1465.22</v>
      </c>
      <c r="L10292">
        <v>186.92</v>
      </c>
      <c r="M10292" t="s">
        <v>62</v>
      </c>
      <c r="N10292">
        <v>0.127571286223229</v>
      </c>
      <c r="O10292" t="s">
        <v>11351</v>
      </c>
      <c r="P10292" t="s">
        <v>11352</v>
      </c>
      <c r="R10292" t="s">
        <v>11353</v>
      </c>
      <c r="S10292">
        <f>IF(SalesData[[#This Row],[Return Status]]="Returned",1,0)</f>
        <v>0</v>
      </c>
      <c r="U10292" s="2">
        <f>EOMONTH(SalesData[[#This Row],[Order Date]],0)</f>
        <v>45322</v>
      </c>
      <c r="V10292" s="9" t="str">
        <f>"Q"&amp;INT((MONTH(SalesData[[#This Row],[Order Date]])+2)/3)&amp;"-"&amp;YEAR(SalesData[[#This Row],[Order Date]])</f>
        <v>Q1-2024</v>
      </c>
    </row>
    <row r="10293" spans="1:22" x14ac:dyDescent="0.35">
      <c r="A10293" t="s">
        <v>10434</v>
      </c>
      <c r="B10293" s="1">
        <v>45294</v>
      </c>
      <c r="C10293" t="s">
        <v>12</v>
      </c>
      <c r="D10293" t="s">
        <v>39</v>
      </c>
      <c r="E10293">
        <v>8072251069</v>
      </c>
      <c r="F10293" t="s">
        <v>140</v>
      </c>
      <c r="G10293" t="s">
        <v>141</v>
      </c>
      <c r="H10293" t="s">
        <v>11357</v>
      </c>
      <c r="I10293" t="s">
        <v>17</v>
      </c>
      <c r="J10293" t="s">
        <v>65</v>
      </c>
      <c r="K10293">
        <v>4468.72</v>
      </c>
      <c r="L10293">
        <v>722.79</v>
      </c>
      <c r="M10293" t="s">
        <v>65</v>
      </c>
      <c r="N10293">
        <v>0.161744302619094</v>
      </c>
      <c r="O10293" t="s">
        <v>11351</v>
      </c>
      <c r="P10293" t="s">
        <v>11352</v>
      </c>
      <c r="R10293" t="s">
        <v>11353</v>
      </c>
      <c r="S10293">
        <f>IF(SalesData[[#This Row],[Return Status]]="Returned",1,0)</f>
        <v>0</v>
      </c>
      <c r="T10293">
        <v>2793.38</v>
      </c>
      <c r="U10293" s="2">
        <f>EOMONTH(SalesData[[#This Row],[Order Date]],0)</f>
        <v>45322</v>
      </c>
      <c r="V10293" s="9" t="str">
        <f>"Q"&amp;INT((MONTH(SalesData[[#This Row],[Order Date]])+2)/3)&amp;"-"&amp;YEAR(SalesData[[#This Row],[Order Date]])</f>
        <v>Q1-2024</v>
      </c>
    </row>
    <row r="10294" spans="1:22" x14ac:dyDescent="0.35">
      <c r="A10294" t="s">
        <v>10435</v>
      </c>
      <c r="B10294" s="1">
        <v>45302</v>
      </c>
      <c r="C10294" t="s">
        <v>21</v>
      </c>
      <c r="D10294" t="s">
        <v>99</v>
      </c>
      <c r="E10294">
        <v>5205163012</v>
      </c>
      <c r="F10294" t="s">
        <v>129</v>
      </c>
      <c r="G10294" t="s">
        <v>11392</v>
      </c>
      <c r="H10294" t="s">
        <v>11357</v>
      </c>
      <c r="I10294" t="s">
        <v>31</v>
      </c>
      <c r="J10294" t="s">
        <v>19</v>
      </c>
      <c r="K10294">
        <v>4007.91</v>
      </c>
      <c r="L10294">
        <v>975.09</v>
      </c>
      <c r="M10294" t="s">
        <v>19</v>
      </c>
      <c r="N10294">
        <v>0.24329139127375601</v>
      </c>
      <c r="O10294" t="s">
        <v>11351</v>
      </c>
      <c r="P10294" t="s">
        <v>11354</v>
      </c>
      <c r="R10294" t="s">
        <v>11353</v>
      </c>
      <c r="S10294">
        <f>IF(SalesData[[#This Row],[Return Status]]="Returned",1,0)</f>
        <v>0</v>
      </c>
      <c r="U10294" s="2">
        <f>EOMONTH(SalesData[[#This Row],[Order Date]],0)</f>
        <v>45322</v>
      </c>
      <c r="V10294" s="9" t="str">
        <f>"Q"&amp;INT((MONTH(SalesData[[#This Row],[Order Date]])+2)/3)&amp;"-"&amp;YEAR(SalesData[[#This Row],[Order Date]])</f>
        <v>Q1-2024</v>
      </c>
    </row>
    <row r="10295" spans="1:22" x14ac:dyDescent="0.35">
      <c r="A10295" t="s">
        <v>10436</v>
      </c>
      <c r="B10295" s="1">
        <v>45307</v>
      </c>
      <c r="C10295" t="s">
        <v>77</v>
      </c>
      <c r="D10295" t="s">
        <v>46</v>
      </c>
      <c r="E10295">
        <v>9532347870</v>
      </c>
      <c r="F10295" t="s">
        <v>172</v>
      </c>
      <c r="G10295" t="s">
        <v>141</v>
      </c>
      <c r="H10295" t="s">
        <v>121</v>
      </c>
      <c r="I10295" t="s">
        <v>17</v>
      </c>
      <c r="J10295" t="s">
        <v>19</v>
      </c>
      <c r="K10295">
        <v>282.08</v>
      </c>
      <c r="L10295">
        <v>82.84</v>
      </c>
      <c r="M10295" t="s">
        <v>19</v>
      </c>
      <c r="N10295">
        <v>0.29367555303460002</v>
      </c>
      <c r="O10295" t="s">
        <v>11361</v>
      </c>
      <c r="P10295" t="s">
        <v>11354</v>
      </c>
      <c r="R10295" t="s">
        <v>11353</v>
      </c>
      <c r="S10295">
        <f>IF(SalesData[[#This Row],[Return Status]]="Returned",1,0)</f>
        <v>0</v>
      </c>
      <c r="T10295">
        <v>2793.38</v>
      </c>
      <c r="U10295" s="2">
        <f>EOMONTH(SalesData[[#This Row],[Order Date]],0)</f>
        <v>45322</v>
      </c>
      <c r="V10295" s="9" t="str">
        <f>"Q"&amp;INT((MONTH(SalesData[[#This Row],[Order Date]])+2)/3)&amp;"-"&amp;YEAR(SalesData[[#This Row],[Order Date]])</f>
        <v>Q1-2024</v>
      </c>
    </row>
    <row r="10296" spans="1:22" x14ac:dyDescent="0.35">
      <c r="A10296" t="s">
        <v>10437</v>
      </c>
      <c r="B10296" s="1">
        <v>45321</v>
      </c>
      <c r="C10296" t="s">
        <v>67</v>
      </c>
      <c r="D10296" t="s">
        <v>46</v>
      </c>
      <c r="E10296">
        <v>2595670636</v>
      </c>
      <c r="F10296" t="s">
        <v>114</v>
      </c>
      <c r="G10296" t="s">
        <v>59</v>
      </c>
      <c r="H10296" t="s">
        <v>60</v>
      </c>
      <c r="I10296" t="s">
        <v>31</v>
      </c>
      <c r="J10296" t="s">
        <v>19</v>
      </c>
      <c r="K10296">
        <v>2893.77</v>
      </c>
      <c r="L10296">
        <v>203.58</v>
      </c>
      <c r="M10296" t="s">
        <v>19</v>
      </c>
      <c r="N10296">
        <v>7.0351133642272898E-2</v>
      </c>
      <c r="O10296" t="s">
        <v>11351</v>
      </c>
      <c r="P10296" t="s">
        <v>11356</v>
      </c>
      <c r="R10296" t="s">
        <v>11353</v>
      </c>
      <c r="S10296">
        <f>IF(SalesData[[#This Row],[Return Status]]="Returned",1,0)</f>
        <v>0</v>
      </c>
      <c r="T10296">
        <v>2183.56</v>
      </c>
      <c r="U10296" s="2">
        <f>EOMONTH(SalesData[[#This Row],[Order Date]],0)</f>
        <v>45322</v>
      </c>
      <c r="V10296" s="9" t="str">
        <f>"Q"&amp;INT((MONTH(SalesData[[#This Row],[Order Date]])+2)/3)&amp;"-"&amp;YEAR(SalesData[[#This Row],[Order Date]])</f>
        <v>Q1-2024</v>
      </c>
    </row>
    <row r="10297" spans="1:22" x14ac:dyDescent="0.35">
      <c r="A10297" t="s">
        <v>10438</v>
      </c>
      <c r="B10297" s="1">
        <v>45307</v>
      </c>
      <c r="C10297" t="s">
        <v>77</v>
      </c>
      <c r="D10297" t="s">
        <v>46</v>
      </c>
      <c r="E10297">
        <v>9694616970</v>
      </c>
      <c r="F10297" t="s">
        <v>238</v>
      </c>
      <c r="G10297" t="s">
        <v>74</v>
      </c>
      <c r="H10297" t="s">
        <v>75</v>
      </c>
      <c r="I10297" t="s">
        <v>36</v>
      </c>
      <c r="J10297" t="s">
        <v>62</v>
      </c>
      <c r="K10297">
        <v>4122.1899999999996</v>
      </c>
      <c r="L10297">
        <v>214.9</v>
      </c>
      <c r="M10297" t="s">
        <v>62</v>
      </c>
      <c r="N10297">
        <v>5.2132482976282001E-2</v>
      </c>
      <c r="O10297" t="s">
        <v>11351</v>
      </c>
      <c r="P10297" t="s">
        <v>11356</v>
      </c>
      <c r="R10297" t="s">
        <v>11353</v>
      </c>
      <c r="S10297">
        <f>IF(SalesData[[#This Row],[Return Status]]="Returned",1,0)</f>
        <v>0</v>
      </c>
      <c r="T10297">
        <v>2420.2800000000002</v>
      </c>
      <c r="U10297" s="2">
        <f>EOMONTH(SalesData[[#This Row],[Order Date]],0)</f>
        <v>45322</v>
      </c>
      <c r="V10297" s="9" t="str">
        <f>"Q"&amp;INT((MONTH(SalesData[[#This Row],[Order Date]])+2)/3)&amp;"-"&amp;YEAR(SalesData[[#This Row],[Order Date]])</f>
        <v>Q1-2024</v>
      </c>
    </row>
    <row r="10298" spans="1:22" x14ac:dyDescent="0.35">
      <c r="A10298" t="s">
        <v>10439</v>
      </c>
      <c r="B10298" s="1">
        <v>45305</v>
      </c>
      <c r="C10298" t="s">
        <v>97</v>
      </c>
      <c r="D10298" t="s">
        <v>145</v>
      </c>
      <c r="E10298">
        <v>6541129617</v>
      </c>
      <c r="F10298" t="s">
        <v>100</v>
      </c>
      <c r="G10298" t="s">
        <v>34</v>
      </c>
      <c r="H10298" t="s">
        <v>35</v>
      </c>
      <c r="I10298" t="s">
        <v>36</v>
      </c>
      <c r="J10298" t="s">
        <v>65</v>
      </c>
      <c r="K10298">
        <v>1008.14</v>
      </c>
      <c r="L10298">
        <v>240.62</v>
      </c>
      <c r="M10298" t="s">
        <v>65</v>
      </c>
      <c r="N10298">
        <v>0.23867716785367099</v>
      </c>
      <c r="O10298" t="s">
        <v>11351</v>
      </c>
      <c r="P10298" t="s">
        <v>11354</v>
      </c>
      <c r="R10298" t="s">
        <v>11353</v>
      </c>
      <c r="S10298">
        <f>IF(SalesData[[#This Row],[Return Status]]="Returned",1,0)</f>
        <v>0</v>
      </c>
      <c r="U10298" s="2">
        <f>EOMONTH(SalesData[[#This Row],[Order Date]],0)</f>
        <v>45322</v>
      </c>
      <c r="V10298" s="9" t="str">
        <f>"Q"&amp;INT((MONTH(SalesData[[#This Row],[Order Date]])+2)/3)&amp;"-"&amp;YEAR(SalesData[[#This Row],[Order Date]])</f>
        <v>Q1-2024</v>
      </c>
    </row>
    <row r="10299" spans="1:22" x14ac:dyDescent="0.35">
      <c r="A10299" t="s">
        <v>10440</v>
      </c>
      <c r="B10299" s="1">
        <v>45292</v>
      </c>
      <c r="C10299" t="s">
        <v>87</v>
      </c>
      <c r="D10299" t="s">
        <v>80</v>
      </c>
      <c r="E10299">
        <v>2565051270</v>
      </c>
      <c r="F10299" t="s">
        <v>22</v>
      </c>
      <c r="G10299" t="s">
        <v>23</v>
      </c>
      <c r="H10299" t="s">
        <v>11357</v>
      </c>
      <c r="I10299" t="s">
        <v>17</v>
      </c>
      <c r="J10299" t="s">
        <v>61</v>
      </c>
      <c r="K10299">
        <v>916.22</v>
      </c>
      <c r="L10299">
        <v>256.76</v>
      </c>
      <c r="M10299" t="s">
        <v>62</v>
      </c>
      <c r="N10299">
        <v>0.28023837069699398</v>
      </c>
      <c r="O10299" t="s">
        <v>11355</v>
      </c>
      <c r="P10299" t="s">
        <v>11354</v>
      </c>
      <c r="R10299" t="s">
        <v>11353</v>
      </c>
      <c r="S10299">
        <f>IF(SalesData[[#This Row],[Return Status]]="Returned",1,0)</f>
        <v>0</v>
      </c>
      <c r="T10299">
        <v>2821.33</v>
      </c>
      <c r="U10299" s="2">
        <f>EOMONTH(SalesData[[#This Row],[Order Date]],0)</f>
        <v>45322</v>
      </c>
      <c r="V10299" s="9" t="str">
        <f>"Q"&amp;INT((MONTH(SalesData[[#This Row],[Order Date]])+2)/3)&amp;"-"&amp;YEAR(SalesData[[#This Row],[Order Date]])</f>
        <v>Q1-2024</v>
      </c>
    </row>
    <row r="10300" spans="1:22" x14ac:dyDescent="0.35">
      <c r="A10300" t="s">
        <v>10441</v>
      </c>
      <c r="B10300" s="1">
        <v>45304</v>
      </c>
      <c r="C10300" t="s">
        <v>92</v>
      </c>
      <c r="D10300" t="s">
        <v>13</v>
      </c>
      <c r="E10300">
        <v>5721513845</v>
      </c>
      <c r="F10300" t="s">
        <v>312</v>
      </c>
      <c r="G10300" t="s">
        <v>141</v>
      </c>
      <c r="H10300" t="s">
        <v>11357</v>
      </c>
      <c r="I10300" t="s">
        <v>17</v>
      </c>
      <c r="J10300" t="s">
        <v>43</v>
      </c>
      <c r="K10300">
        <v>2408.1</v>
      </c>
      <c r="L10300">
        <v>707.61</v>
      </c>
      <c r="M10300" t="s">
        <v>43</v>
      </c>
      <c r="N10300">
        <v>0.29384577052448002</v>
      </c>
      <c r="O10300" t="s">
        <v>11351</v>
      </c>
      <c r="P10300" t="s">
        <v>11354</v>
      </c>
      <c r="R10300" t="s">
        <v>11353</v>
      </c>
      <c r="S10300">
        <f>IF(SalesData[[#This Row],[Return Status]]="Returned",1,0)</f>
        <v>0</v>
      </c>
      <c r="T10300">
        <v>2793.38</v>
      </c>
      <c r="U10300" s="2">
        <f>EOMONTH(SalesData[[#This Row],[Order Date]],0)</f>
        <v>45322</v>
      </c>
      <c r="V10300" s="9" t="str">
        <f>"Q"&amp;INT((MONTH(SalesData[[#This Row],[Order Date]])+2)/3)&amp;"-"&amp;YEAR(SalesData[[#This Row],[Order Date]])</f>
        <v>Q1-2024</v>
      </c>
    </row>
    <row r="10301" spans="1:22" x14ac:dyDescent="0.35">
      <c r="A10301" t="s">
        <v>10442</v>
      </c>
      <c r="B10301" s="1">
        <v>45311</v>
      </c>
      <c r="C10301" t="s">
        <v>57</v>
      </c>
      <c r="D10301" t="s">
        <v>39</v>
      </c>
      <c r="E10301">
        <v>7695423613</v>
      </c>
      <c r="F10301" t="s">
        <v>206</v>
      </c>
      <c r="G10301" t="s">
        <v>89</v>
      </c>
      <c r="H10301" t="s">
        <v>90</v>
      </c>
      <c r="I10301" t="s">
        <v>31</v>
      </c>
      <c r="J10301" t="s">
        <v>18</v>
      </c>
      <c r="K10301">
        <v>1012.49</v>
      </c>
      <c r="L10301">
        <v>122.52</v>
      </c>
      <c r="M10301" t="s">
        <v>19</v>
      </c>
      <c r="N10301">
        <v>0.121008602554099</v>
      </c>
      <c r="O10301" t="s">
        <v>11351</v>
      </c>
      <c r="P10301" t="s">
        <v>11352</v>
      </c>
      <c r="Q10301" t="s">
        <v>11369</v>
      </c>
      <c r="R10301" t="s">
        <v>11360</v>
      </c>
      <c r="S10301">
        <f>IF(SalesData[[#This Row],[Return Status]]="Returned",1,0)</f>
        <v>1</v>
      </c>
      <c r="T10301">
        <v>207.68</v>
      </c>
      <c r="U10301" s="2">
        <f>EOMONTH(SalesData[[#This Row],[Order Date]],0)</f>
        <v>45322</v>
      </c>
      <c r="V10301" s="9" t="str">
        <f>"Q"&amp;INT((MONTH(SalesData[[#This Row],[Order Date]])+2)/3)&amp;"-"&amp;YEAR(SalesData[[#This Row],[Order Date]])</f>
        <v>Q1-2024</v>
      </c>
    </row>
    <row r="10302" spans="1:22" x14ac:dyDescent="0.35">
      <c r="A10302" t="s">
        <v>10443</v>
      </c>
      <c r="B10302" s="1">
        <v>45292</v>
      </c>
      <c r="C10302" t="s">
        <v>12</v>
      </c>
      <c r="D10302" t="s">
        <v>145</v>
      </c>
      <c r="E10302">
        <v>8611027698</v>
      </c>
      <c r="F10302" t="s">
        <v>68</v>
      </c>
      <c r="G10302" t="s">
        <v>69</v>
      </c>
      <c r="H10302" t="s">
        <v>41</v>
      </c>
      <c r="I10302" t="s">
        <v>31</v>
      </c>
      <c r="J10302" t="s">
        <v>43</v>
      </c>
      <c r="K10302">
        <v>4080.97</v>
      </c>
      <c r="L10302">
        <v>269.39</v>
      </c>
      <c r="M10302" t="s">
        <v>43</v>
      </c>
      <c r="N10302">
        <v>6.6011266929186005E-2</v>
      </c>
      <c r="O10302" t="s">
        <v>11351</v>
      </c>
      <c r="P10302" t="s">
        <v>11356</v>
      </c>
      <c r="R10302" t="s">
        <v>11353</v>
      </c>
      <c r="S10302">
        <f>IF(SalesData[[#This Row],[Return Status]]="Returned",1,0)</f>
        <v>0</v>
      </c>
      <c r="T10302">
        <v>2081.52</v>
      </c>
      <c r="U10302" s="2">
        <f>EOMONTH(SalesData[[#This Row],[Order Date]],0)</f>
        <v>45322</v>
      </c>
      <c r="V10302" s="9" t="str">
        <f>"Q"&amp;INT((MONTH(SalesData[[#This Row],[Order Date]])+2)/3)&amp;"-"&amp;YEAR(SalesData[[#This Row],[Order Date]])</f>
        <v>Q1-2024</v>
      </c>
    </row>
    <row r="10303" spans="1:22" x14ac:dyDescent="0.35">
      <c r="A10303" t="s">
        <v>10444</v>
      </c>
      <c r="B10303" s="1">
        <v>45295</v>
      </c>
      <c r="C10303" t="s">
        <v>194</v>
      </c>
      <c r="D10303" t="s">
        <v>46</v>
      </c>
      <c r="E10303">
        <v>7936054121</v>
      </c>
      <c r="F10303" t="s">
        <v>73</v>
      </c>
      <c r="G10303" t="s">
        <v>74</v>
      </c>
      <c r="H10303" t="s">
        <v>75</v>
      </c>
      <c r="I10303" t="s">
        <v>36</v>
      </c>
      <c r="J10303" t="s">
        <v>65</v>
      </c>
      <c r="K10303">
        <v>4345.2</v>
      </c>
      <c r="L10303">
        <v>560.96</v>
      </c>
      <c r="M10303" t="s">
        <v>65</v>
      </c>
      <c r="N10303">
        <v>0.12909877566049899</v>
      </c>
      <c r="O10303" t="s">
        <v>11351</v>
      </c>
      <c r="P10303" t="s">
        <v>11352</v>
      </c>
      <c r="R10303" t="s">
        <v>11353</v>
      </c>
      <c r="S10303">
        <f>IF(SalesData[[#This Row],[Return Status]]="Returned",1,0)</f>
        <v>0</v>
      </c>
      <c r="T10303">
        <v>2420.2800000000002</v>
      </c>
      <c r="U10303" s="2">
        <f>EOMONTH(SalesData[[#This Row],[Order Date]],0)</f>
        <v>45322</v>
      </c>
      <c r="V10303" s="9" t="str">
        <f>"Q"&amp;INT((MONTH(SalesData[[#This Row],[Order Date]])+2)/3)&amp;"-"&amp;YEAR(SalesData[[#This Row],[Order Date]])</f>
        <v>Q1-2024</v>
      </c>
    </row>
    <row r="10304" spans="1:22" x14ac:dyDescent="0.35">
      <c r="A10304" t="s">
        <v>10445</v>
      </c>
      <c r="B10304" s="1">
        <v>45308</v>
      </c>
      <c r="C10304" t="s">
        <v>188</v>
      </c>
      <c r="D10304" t="s">
        <v>72</v>
      </c>
      <c r="E10304">
        <v>1517451054</v>
      </c>
      <c r="F10304" t="s">
        <v>410</v>
      </c>
      <c r="G10304" t="s">
        <v>29</v>
      </c>
      <c r="H10304" t="s">
        <v>30</v>
      </c>
      <c r="I10304" t="s">
        <v>31</v>
      </c>
      <c r="J10304" t="s">
        <v>65</v>
      </c>
      <c r="K10304">
        <v>2729.44</v>
      </c>
      <c r="L10304">
        <v>276.89999999999998</v>
      </c>
      <c r="M10304" t="s">
        <v>65</v>
      </c>
      <c r="N10304">
        <v>0.101449381558122</v>
      </c>
      <c r="O10304" t="s">
        <v>11351</v>
      </c>
      <c r="P10304" t="s">
        <v>11352</v>
      </c>
      <c r="R10304" t="s">
        <v>11353</v>
      </c>
      <c r="S10304">
        <f>IF(SalesData[[#This Row],[Return Status]]="Returned",1,0)</f>
        <v>0</v>
      </c>
      <c r="T10304">
        <v>2788.38</v>
      </c>
      <c r="U10304" s="2">
        <f>EOMONTH(SalesData[[#This Row],[Order Date]],0)</f>
        <v>45322</v>
      </c>
      <c r="V10304" s="9" t="str">
        <f>"Q"&amp;INT((MONTH(SalesData[[#This Row],[Order Date]])+2)/3)&amp;"-"&amp;YEAR(SalesData[[#This Row],[Order Date]])</f>
        <v>Q1-2024</v>
      </c>
    </row>
    <row r="10305" spans="1:22" x14ac:dyDescent="0.35">
      <c r="A10305" t="s">
        <v>10446</v>
      </c>
      <c r="B10305" s="1">
        <v>45309</v>
      </c>
      <c r="C10305" t="s">
        <v>87</v>
      </c>
      <c r="D10305" t="s">
        <v>145</v>
      </c>
      <c r="E10305">
        <v>9496927592</v>
      </c>
      <c r="F10305" t="s">
        <v>185</v>
      </c>
      <c r="G10305" t="s">
        <v>164</v>
      </c>
      <c r="H10305" t="s">
        <v>165</v>
      </c>
      <c r="I10305" t="s">
        <v>36</v>
      </c>
      <c r="J10305" t="s">
        <v>42</v>
      </c>
      <c r="K10305">
        <v>2666.51</v>
      </c>
      <c r="L10305">
        <v>264.47000000000003</v>
      </c>
      <c r="M10305" t="s">
        <v>43</v>
      </c>
      <c r="N10305">
        <v>9.9182076947020595E-2</v>
      </c>
      <c r="O10305" t="s">
        <v>11351</v>
      </c>
      <c r="P10305" t="s">
        <v>11356</v>
      </c>
      <c r="Q10305" t="s">
        <v>11364</v>
      </c>
      <c r="R10305" t="s">
        <v>11360</v>
      </c>
      <c r="S10305">
        <f>IF(SalesData[[#This Row],[Return Status]]="Returned",1,0)</f>
        <v>1</v>
      </c>
      <c r="U10305" s="2">
        <f>EOMONTH(SalesData[[#This Row],[Order Date]],0)</f>
        <v>45322</v>
      </c>
      <c r="V10305" s="9" t="str">
        <f>"Q"&amp;INT((MONTH(SalesData[[#This Row],[Order Date]])+2)/3)&amp;"-"&amp;YEAR(SalesData[[#This Row],[Order Date]])</f>
        <v>Q1-2024</v>
      </c>
    </row>
    <row r="10306" spans="1:22" x14ac:dyDescent="0.35">
      <c r="A10306" t="s">
        <v>10447</v>
      </c>
      <c r="B10306" s="1">
        <v>45292</v>
      </c>
      <c r="C10306" t="s">
        <v>106</v>
      </c>
      <c r="D10306" t="s">
        <v>39</v>
      </c>
      <c r="E10306">
        <v>2039656045</v>
      </c>
      <c r="F10306" t="s">
        <v>109</v>
      </c>
      <c r="G10306" t="s">
        <v>59</v>
      </c>
      <c r="H10306" t="s">
        <v>60</v>
      </c>
      <c r="I10306" t="s">
        <v>31</v>
      </c>
      <c r="J10306" t="s">
        <v>65</v>
      </c>
      <c r="K10306">
        <v>4398.45</v>
      </c>
      <c r="L10306">
        <v>283.48</v>
      </c>
      <c r="M10306" t="s">
        <v>65</v>
      </c>
      <c r="N10306">
        <v>6.4449976696336203E-2</v>
      </c>
      <c r="O10306" t="s">
        <v>11351</v>
      </c>
      <c r="P10306" t="s">
        <v>11356</v>
      </c>
      <c r="R10306" t="s">
        <v>11353</v>
      </c>
      <c r="S10306">
        <f>IF(SalesData[[#This Row],[Return Status]]="Returned",1,0)</f>
        <v>0</v>
      </c>
      <c r="T10306">
        <v>2183.56</v>
      </c>
      <c r="U10306" s="2">
        <f>EOMONTH(SalesData[[#This Row],[Order Date]],0)</f>
        <v>45322</v>
      </c>
      <c r="V10306" s="9" t="str">
        <f>"Q"&amp;INT((MONTH(SalesData[[#This Row],[Order Date]])+2)/3)&amp;"-"&amp;YEAR(SalesData[[#This Row],[Order Date]])</f>
        <v>Q1-2024</v>
      </c>
    </row>
    <row r="10307" spans="1:22" x14ac:dyDescent="0.35">
      <c r="A10307" t="s">
        <v>10448</v>
      </c>
      <c r="B10307" s="1">
        <v>45293</v>
      </c>
      <c r="C10307" t="s">
        <v>67</v>
      </c>
      <c r="D10307" t="s">
        <v>145</v>
      </c>
      <c r="E10307">
        <v>1836232873</v>
      </c>
      <c r="F10307" t="s">
        <v>129</v>
      </c>
      <c r="G10307" t="s">
        <v>54</v>
      </c>
      <c r="H10307" t="s">
        <v>11357</v>
      </c>
      <c r="I10307" t="s">
        <v>31</v>
      </c>
      <c r="J10307" t="s">
        <v>43</v>
      </c>
      <c r="K10307">
        <v>3924.59</v>
      </c>
      <c r="L10307">
        <v>389.43</v>
      </c>
      <c r="M10307" t="s">
        <v>43</v>
      </c>
      <c r="N10307">
        <v>9.9228199633592307E-2</v>
      </c>
      <c r="O10307" t="s">
        <v>11351</v>
      </c>
      <c r="P10307" t="s">
        <v>11356</v>
      </c>
      <c r="R10307" t="s">
        <v>11353</v>
      </c>
      <c r="S10307">
        <f>IF(SalesData[[#This Row],[Return Status]]="Returned",1,0)</f>
        <v>0</v>
      </c>
      <c r="U10307" s="2">
        <f>EOMONTH(SalesData[[#This Row],[Order Date]],0)</f>
        <v>45322</v>
      </c>
      <c r="V10307" s="9" t="str">
        <f>"Q"&amp;INT((MONTH(SalesData[[#This Row],[Order Date]])+2)/3)&amp;"-"&amp;YEAR(SalesData[[#This Row],[Order Date]])</f>
        <v>Q1-2024</v>
      </c>
    </row>
    <row r="10308" spans="1:22" x14ac:dyDescent="0.35">
      <c r="A10308" t="s">
        <v>10449</v>
      </c>
      <c r="B10308" s="1">
        <v>45301</v>
      </c>
      <c r="C10308" t="s">
        <v>49</v>
      </c>
      <c r="D10308" t="s">
        <v>99</v>
      </c>
      <c r="E10308">
        <v>1352118377</v>
      </c>
      <c r="F10308" t="s">
        <v>95</v>
      </c>
      <c r="G10308" t="s">
        <v>59</v>
      </c>
      <c r="H10308" t="s">
        <v>11357</v>
      </c>
      <c r="I10308" t="s">
        <v>31</v>
      </c>
      <c r="J10308" t="s">
        <v>65</v>
      </c>
      <c r="K10308">
        <v>619.44000000000005</v>
      </c>
      <c r="L10308">
        <v>143.58000000000001</v>
      </c>
      <c r="M10308" t="s">
        <v>65</v>
      </c>
      <c r="N10308">
        <v>0.23179000387446699</v>
      </c>
      <c r="O10308" t="s">
        <v>11355</v>
      </c>
      <c r="P10308" t="s">
        <v>11354</v>
      </c>
      <c r="Q10308" t="s">
        <v>11369</v>
      </c>
      <c r="R10308" t="s">
        <v>11360</v>
      </c>
      <c r="S10308">
        <f>IF(SalesData[[#This Row],[Return Status]]="Returned",1,0)</f>
        <v>1</v>
      </c>
      <c r="T10308">
        <v>2183.56</v>
      </c>
      <c r="U10308" s="2">
        <f>EOMONTH(SalesData[[#This Row],[Order Date]],0)</f>
        <v>45322</v>
      </c>
      <c r="V10308" s="9" t="str">
        <f>"Q"&amp;INT((MONTH(SalesData[[#This Row],[Order Date]])+2)/3)&amp;"-"&amp;YEAR(SalesData[[#This Row],[Order Date]])</f>
        <v>Q1-2024</v>
      </c>
    </row>
    <row r="10309" spans="1:22" x14ac:dyDescent="0.35">
      <c r="A10309" t="s">
        <v>10450</v>
      </c>
      <c r="B10309" s="1">
        <v>45310</v>
      </c>
      <c r="C10309" t="s">
        <v>113</v>
      </c>
      <c r="D10309" t="s">
        <v>13</v>
      </c>
      <c r="E10309">
        <v>2577062060</v>
      </c>
      <c r="F10309" t="s">
        <v>137</v>
      </c>
      <c r="G10309" t="s">
        <v>34</v>
      </c>
      <c r="H10309" t="s">
        <v>35</v>
      </c>
      <c r="I10309" t="s">
        <v>36</v>
      </c>
      <c r="J10309" t="s">
        <v>19</v>
      </c>
      <c r="K10309">
        <v>100.21</v>
      </c>
      <c r="L10309">
        <v>24.58</v>
      </c>
      <c r="M10309" t="s">
        <v>19</v>
      </c>
      <c r="N10309">
        <v>0.24528490170641701</v>
      </c>
      <c r="O10309" t="s">
        <v>11361</v>
      </c>
      <c r="P10309" t="s">
        <v>11354</v>
      </c>
      <c r="Q10309" t="s">
        <v>11372</v>
      </c>
      <c r="R10309" t="s">
        <v>11360</v>
      </c>
      <c r="S10309">
        <f>IF(SalesData[[#This Row],[Return Status]]="Returned",1,0)</f>
        <v>1</v>
      </c>
      <c r="U10309" s="2">
        <f>EOMONTH(SalesData[[#This Row],[Order Date]],0)</f>
        <v>45322</v>
      </c>
      <c r="V10309" s="9" t="str">
        <f>"Q"&amp;INT((MONTH(SalesData[[#This Row],[Order Date]])+2)/3)&amp;"-"&amp;YEAR(SalesData[[#This Row],[Order Date]])</f>
        <v>Q1-2024</v>
      </c>
    </row>
    <row r="10310" spans="1:22" x14ac:dyDescent="0.35">
      <c r="A10310" t="s">
        <v>10451</v>
      </c>
      <c r="B10310" s="1">
        <v>45295</v>
      </c>
      <c r="C10310" t="s">
        <v>176</v>
      </c>
      <c r="D10310" t="s">
        <v>72</v>
      </c>
      <c r="E10310">
        <v>4535384638</v>
      </c>
      <c r="F10310" t="s">
        <v>81</v>
      </c>
      <c r="G10310" t="s">
        <v>74</v>
      </c>
      <c r="H10310" t="s">
        <v>75</v>
      </c>
      <c r="I10310" t="s">
        <v>36</v>
      </c>
      <c r="J10310" t="s">
        <v>62</v>
      </c>
      <c r="K10310">
        <v>909.26</v>
      </c>
      <c r="L10310">
        <v>265.93</v>
      </c>
      <c r="M10310" t="s">
        <v>62</v>
      </c>
      <c r="N10310">
        <v>0.29246860084024401</v>
      </c>
      <c r="O10310" t="s">
        <v>11355</v>
      </c>
      <c r="P10310" t="s">
        <v>11354</v>
      </c>
      <c r="R10310" t="s">
        <v>11353</v>
      </c>
      <c r="S10310">
        <f>IF(SalesData[[#This Row],[Return Status]]="Returned",1,0)</f>
        <v>0</v>
      </c>
      <c r="T10310">
        <v>2420.2800000000002</v>
      </c>
      <c r="U10310" s="2">
        <f>EOMONTH(SalesData[[#This Row],[Order Date]],0)</f>
        <v>45322</v>
      </c>
      <c r="V10310" s="9" t="str">
        <f>"Q"&amp;INT((MONTH(SalesData[[#This Row],[Order Date]])+2)/3)&amp;"-"&amp;YEAR(SalesData[[#This Row],[Order Date]])</f>
        <v>Q1-2024</v>
      </c>
    </row>
    <row r="10311" spans="1:22" x14ac:dyDescent="0.35">
      <c r="A10311" t="s">
        <v>10452</v>
      </c>
      <c r="B10311" s="1">
        <v>45303</v>
      </c>
      <c r="C10311" t="s">
        <v>139</v>
      </c>
      <c r="D10311" t="s">
        <v>145</v>
      </c>
      <c r="E10311">
        <v>1585807211</v>
      </c>
      <c r="F10311" t="s">
        <v>14</v>
      </c>
      <c r="G10311" t="s">
        <v>15</v>
      </c>
      <c r="H10311" t="s">
        <v>16</v>
      </c>
      <c r="I10311" t="s">
        <v>17</v>
      </c>
      <c r="J10311" t="s">
        <v>65</v>
      </c>
      <c r="K10311">
        <v>2310.2199999999998</v>
      </c>
      <c r="L10311">
        <v>488.49</v>
      </c>
      <c r="M10311" t="s">
        <v>65</v>
      </c>
      <c r="N10311">
        <v>0.211447394620426</v>
      </c>
      <c r="O10311" t="s">
        <v>11351</v>
      </c>
      <c r="P10311" t="s">
        <v>11354</v>
      </c>
      <c r="R10311" t="s">
        <v>11353</v>
      </c>
      <c r="S10311">
        <f>IF(SalesData[[#This Row],[Return Status]]="Returned",1,0)</f>
        <v>0</v>
      </c>
      <c r="T10311">
        <v>2085.91</v>
      </c>
      <c r="U10311" s="2">
        <f>EOMONTH(SalesData[[#This Row],[Order Date]],0)</f>
        <v>45322</v>
      </c>
      <c r="V10311" s="9" t="str">
        <f>"Q"&amp;INT((MONTH(SalesData[[#This Row],[Order Date]])+2)/3)&amp;"-"&amp;YEAR(SalesData[[#This Row],[Order Date]])</f>
        <v>Q1-2024</v>
      </c>
    </row>
    <row r="10312" spans="1:22" x14ac:dyDescent="0.35">
      <c r="A10312" t="s">
        <v>10453</v>
      </c>
      <c r="B10312" s="1">
        <v>45298</v>
      </c>
      <c r="C10312" t="s">
        <v>49</v>
      </c>
      <c r="D10312" t="s">
        <v>27</v>
      </c>
      <c r="E10312">
        <v>2179688884</v>
      </c>
      <c r="F10312" t="s">
        <v>140</v>
      </c>
      <c r="G10312" t="s">
        <v>141</v>
      </c>
      <c r="H10312" t="s">
        <v>121</v>
      </c>
      <c r="I10312" t="s">
        <v>17</v>
      </c>
      <c r="J10312" t="s">
        <v>18</v>
      </c>
      <c r="K10312">
        <v>727.25</v>
      </c>
      <c r="L10312">
        <v>201.68</v>
      </c>
      <c r="M10312" t="s">
        <v>19</v>
      </c>
      <c r="N10312">
        <v>0.27731866620831902</v>
      </c>
      <c r="O10312" t="s">
        <v>11355</v>
      </c>
      <c r="P10312" t="s">
        <v>11354</v>
      </c>
      <c r="R10312" t="s">
        <v>11353</v>
      </c>
      <c r="S10312">
        <f>IF(SalesData[[#This Row],[Return Status]]="Returned",1,0)</f>
        <v>0</v>
      </c>
      <c r="T10312">
        <v>2793.38</v>
      </c>
      <c r="U10312" s="2">
        <f>EOMONTH(SalesData[[#This Row],[Order Date]],0)</f>
        <v>45322</v>
      </c>
      <c r="V10312" s="9" t="str">
        <f>"Q"&amp;INT((MONTH(SalesData[[#This Row],[Order Date]])+2)/3)&amp;"-"&amp;YEAR(SalesData[[#This Row],[Order Date]])</f>
        <v>Q1-2024</v>
      </c>
    </row>
    <row r="10313" spans="1:22" x14ac:dyDescent="0.35">
      <c r="A10313" t="s">
        <v>10454</v>
      </c>
      <c r="B10313" s="1">
        <v>45306</v>
      </c>
      <c r="C10313" t="s">
        <v>194</v>
      </c>
      <c r="D10313" t="s">
        <v>80</v>
      </c>
      <c r="E10313">
        <v>9800464966</v>
      </c>
      <c r="F10313" t="s">
        <v>53</v>
      </c>
      <c r="G10313" t="s">
        <v>505</v>
      </c>
      <c r="H10313" t="s">
        <v>55</v>
      </c>
      <c r="I10313" t="s">
        <v>31</v>
      </c>
      <c r="J10313" t="s">
        <v>19</v>
      </c>
      <c r="K10313">
        <v>2150.31</v>
      </c>
      <c r="L10313">
        <v>530.75</v>
      </c>
      <c r="M10313" t="s">
        <v>19</v>
      </c>
      <c r="N10313">
        <v>0.246824876413168</v>
      </c>
      <c r="O10313" t="s">
        <v>11351</v>
      </c>
      <c r="P10313" t="s">
        <v>11354</v>
      </c>
      <c r="R10313" t="s">
        <v>11353</v>
      </c>
      <c r="S10313">
        <f>IF(SalesData[[#This Row],[Return Status]]="Returned",1,0)</f>
        <v>0</v>
      </c>
      <c r="T10313">
        <v>130.44</v>
      </c>
      <c r="U10313" s="2">
        <f>EOMONTH(SalesData[[#This Row],[Order Date]],0)</f>
        <v>45322</v>
      </c>
      <c r="V10313" s="9" t="str">
        <f>"Q"&amp;INT((MONTH(SalesData[[#This Row],[Order Date]])+2)/3)&amp;"-"&amp;YEAR(SalesData[[#This Row],[Order Date]])</f>
        <v>Q1-2024</v>
      </c>
    </row>
    <row r="10314" spans="1:22" x14ac:dyDescent="0.35">
      <c r="A10314" t="s">
        <v>10455</v>
      </c>
      <c r="B10314" s="1">
        <v>45314</v>
      </c>
      <c r="C10314" t="s">
        <v>94</v>
      </c>
      <c r="D10314" t="s">
        <v>72</v>
      </c>
      <c r="E10314">
        <v>8586267952</v>
      </c>
      <c r="F10314" t="s">
        <v>40</v>
      </c>
      <c r="G10314" t="s">
        <v>69</v>
      </c>
      <c r="H10314" t="s">
        <v>41</v>
      </c>
      <c r="I10314" t="s">
        <v>31</v>
      </c>
      <c r="J10314" t="s">
        <v>19</v>
      </c>
      <c r="K10314">
        <v>828.87</v>
      </c>
      <c r="L10314">
        <v>117.38</v>
      </c>
      <c r="M10314" t="s">
        <v>19</v>
      </c>
      <c r="N10314">
        <v>0.141614487193408</v>
      </c>
      <c r="O10314" t="s">
        <v>11355</v>
      </c>
      <c r="P10314" t="s">
        <v>11352</v>
      </c>
      <c r="R10314" t="s">
        <v>11353</v>
      </c>
      <c r="S10314">
        <f>IF(SalesData[[#This Row],[Return Status]]="Returned",1,0)</f>
        <v>0</v>
      </c>
      <c r="T10314">
        <v>2081.52</v>
      </c>
      <c r="U10314" s="2">
        <f>EOMONTH(SalesData[[#This Row],[Order Date]],0)</f>
        <v>45322</v>
      </c>
      <c r="V10314" s="9" t="str">
        <f>"Q"&amp;INT((MONTH(SalesData[[#This Row],[Order Date]])+2)/3)&amp;"-"&amp;YEAR(SalesData[[#This Row],[Order Date]])</f>
        <v>Q1-2024</v>
      </c>
    </row>
    <row r="10315" spans="1:22" x14ac:dyDescent="0.35">
      <c r="A10315" t="s">
        <v>10456</v>
      </c>
      <c r="B10315" s="1">
        <v>45311</v>
      </c>
      <c r="C10315" t="s">
        <v>149</v>
      </c>
      <c r="D10315" t="s">
        <v>46</v>
      </c>
      <c r="E10315">
        <v>9010540924</v>
      </c>
      <c r="F10315" t="s">
        <v>410</v>
      </c>
      <c r="G10315" t="s">
        <v>29</v>
      </c>
      <c r="H10315" t="s">
        <v>30</v>
      </c>
      <c r="I10315" t="s">
        <v>31</v>
      </c>
      <c r="J10315" t="s">
        <v>19</v>
      </c>
      <c r="K10315">
        <v>1031.1600000000001</v>
      </c>
      <c r="L10315">
        <v>96.69</v>
      </c>
      <c r="M10315" t="s">
        <v>19</v>
      </c>
      <c r="N10315">
        <v>9.3768183405097197E-2</v>
      </c>
      <c r="O10315" t="s">
        <v>11351</v>
      </c>
      <c r="P10315" t="s">
        <v>11356</v>
      </c>
      <c r="R10315" t="s">
        <v>11353</v>
      </c>
      <c r="S10315">
        <f>IF(SalesData[[#This Row],[Return Status]]="Returned",1,0)</f>
        <v>0</v>
      </c>
      <c r="T10315">
        <v>2788.38</v>
      </c>
      <c r="U10315" s="2">
        <f>EOMONTH(SalesData[[#This Row],[Order Date]],0)</f>
        <v>45322</v>
      </c>
      <c r="V10315" s="9" t="str">
        <f>"Q"&amp;INT((MONTH(SalesData[[#This Row],[Order Date]])+2)/3)&amp;"-"&amp;YEAR(SalesData[[#This Row],[Order Date]])</f>
        <v>Q1-2024</v>
      </c>
    </row>
    <row r="10316" spans="1:22" x14ac:dyDescent="0.35">
      <c r="A10316" t="s">
        <v>10457</v>
      </c>
      <c r="B10316" s="1">
        <v>45318</v>
      </c>
      <c r="C10316" t="s">
        <v>49</v>
      </c>
      <c r="D10316" t="s">
        <v>13</v>
      </c>
      <c r="E10316">
        <v>2689743908</v>
      </c>
      <c r="F10316" t="s">
        <v>154</v>
      </c>
      <c r="G10316" t="s">
        <v>29</v>
      </c>
      <c r="H10316" t="s">
        <v>30</v>
      </c>
      <c r="I10316" t="s">
        <v>31</v>
      </c>
      <c r="J10316" t="s">
        <v>43</v>
      </c>
      <c r="K10316">
        <v>2757.72</v>
      </c>
      <c r="L10316">
        <v>628.70000000000005</v>
      </c>
      <c r="M10316" t="s">
        <v>43</v>
      </c>
      <c r="N10316">
        <v>0.22797818487736199</v>
      </c>
      <c r="O10316" t="s">
        <v>11351</v>
      </c>
      <c r="P10316" t="s">
        <v>11354</v>
      </c>
      <c r="R10316" t="s">
        <v>11353</v>
      </c>
      <c r="S10316">
        <f>IF(SalesData[[#This Row],[Return Status]]="Returned",1,0)</f>
        <v>0</v>
      </c>
      <c r="T10316">
        <v>2788.38</v>
      </c>
      <c r="U10316" s="2">
        <f>EOMONTH(SalesData[[#This Row],[Order Date]],0)</f>
        <v>45322</v>
      </c>
      <c r="V10316" s="9" t="str">
        <f>"Q"&amp;INT((MONTH(SalesData[[#This Row],[Order Date]])+2)/3)&amp;"-"&amp;YEAR(SalesData[[#This Row],[Order Date]])</f>
        <v>Q1-2024</v>
      </c>
    </row>
    <row r="10317" spans="1:22" x14ac:dyDescent="0.35">
      <c r="A10317" t="s">
        <v>10458</v>
      </c>
      <c r="B10317" s="1">
        <v>45296</v>
      </c>
      <c r="C10317" t="s">
        <v>139</v>
      </c>
      <c r="D10317" t="s">
        <v>39</v>
      </c>
      <c r="E10317">
        <v>9538430925</v>
      </c>
      <c r="F10317" t="s">
        <v>181</v>
      </c>
      <c r="G10317" t="s">
        <v>54</v>
      </c>
      <c r="H10317" t="s">
        <v>55</v>
      </c>
      <c r="I10317" t="s">
        <v>31</v>
      </c>
      <c r="J10317" t="s">
        <v>62</v>
      </c>
      <c r="K10317">
        <v>994.27</v>
      </c>
      <c r="L10317">
        <v>193.36</v>
      </c>
      <c r="M10317" t="s">
        <v>62</v>
      </c>
      <c r="N10317">
        <v>0.19447433795649099</v>
      </c>
      <c r="O10317" t="s">
        <v>11355</v>
      </c>
      <c r="P10317" t="s">
        <v>11352</v>
      </c>
      <c r="R10317" t="s">
        <v>11353</v>
      </c>
      <c r="S10317">
        <f>IF(SalesData[[#This Row],[Return Status]]="Returned",1,0)</f>
        <v>0</v>
      </c>
      <c r="U10317" s="2">
        <f>EOMONTH(SalesData[[#This Row],[Order Date]],0)</f>
        <v>45322</v>
      </c>
      <c r="V10317" s="9" t="str">
        <f>"Q"&amp;INT((MONTH(SalesData[[#This Row],[Order Date]])+2)/3)&amp;"-"&amp;YEAR(SalesData[[#This Row],[Order Date]])</f>
        <v>Q1-2024</v>
      </c>
    </row>
    <row r="10318" spans="1:22" x14ac:dyDescent="0.35">
      <c r="A10318" t="s">
        <v>10459</v>
      </c>
      <c r="B10318" s="1">
        <v>45318</v>
      </c>
      <c r="C10318" t="s">
        <v>26</v>
      </c>
      <c r="D10318" t="s">
        <v>13</v>
      </c>
      <c r="E10318">
        <v>7633155719</v>
      </c>
      <c r="F10318" t="s">
        <v>292</v>
      </c>
      <c r="G10318" t="s">
        <v>69</v>
      </c>
      <c r="H10318" t="s">
        <v>41</v>
      </c>
      <c r="I10318" t="s">
        <v>31</v>
      </c>
      <c r="J10318" t="s">
        <v>65</v>
      </c>
      <c r="K10318">
        <v>200.04</v>
      </c>
      <c r="L10318">
        <v>10.48</v>
      </c>
      <c r="M10318" t="s">
        <v>65</v>
      </c>
      <c r="N10318">
        <v>5.2389522095580898E-2</v>
      </c>
      <c r="O10318" t="s">
        <v>11361</v>
      </c>
      <c r="P10318" t="s">
        <v>11356</v>
      </c>
      <c r="R10318" t="s">
        <v>11353</v>
      </c>
      <c r="S10318">
        <f>IF(SalesData[[#This Row],[Return Status]]="Returned",1,0)</f>
        <v>0</v>
      </c>
      <c r="T10318">
        <v>2081.52</v>
      </c>
      <c r="U10318" s="2">
        <f>EOMONTH(SalesData[[#This Row],[Order Date]],0)</f>
        <v>45322</v>
      </c>
      <c r="V10318" s="9" t="str">
        <f>"Q"&amp;INT((MONTH(SalesData[[#This Row],[Order Date]])+2)/3)&amp;"-"&amp;YEAR(SalesData[[#This Row],[Order Date]])</f>
        <v>Q1-2024</v>
      </c>
    </row>
    <row r="10319" spans="1:22" x14ac:dyDescent="0.35">
      <c r="A10319" t="s">
        <v>10460</v>
      </c>
      <c r="B10319" s="1">
        <v>45294</v>
      </c>
      <c r="C10319" t="s">
        <v>144</v>
      </c>
      <c r="D10319" t="s">
        <v>27</v>
      </c>
      <c r="E10319">
        <v>796451849</v>
      </c>
      <c r="F10319" t="s">
        <v>152</v>
      </c>
      <c r="G10319" t="s">
        <v>23</v>
      </c>
      <c r="H10319" t="s">
        <v>11357</v>
      </c>
      <c r="I10319" t="s">
        <v>17</v>
      </c>
      <c r="J10319" t="s">
        <v>42</v>
      </c>
      <c r="K10319">
        <v>4516.13</v>
      </c>
      <c r="L10319">
        <v>220.47</v>
      </c>
      <c r="M10319" t="s">
        <v>43</v>
      </c>
      <c r="N10319">
        <v>4.8818346681782802E-2</v>
      </c>
      <c r="O10319" t="s">
        <v>11351</v>
      </c>
      <c r="P10319" t="s">
        <v>11356</v>
      </c>
      <c r="R10319" t="s">
        <v>11353</v>
      </c>
      <c r="S10319">
        <f>IF(SalesData[[#This Row],[Return Status]]="Returned",1,0)</f>
        <v>0</v>
      </c>
      <c r="T10319">
        <v>2821.33</v>
      </c>
      <c r="U10319" s="2">
        <f>EOMONTH(SalesData[[#This Row],[Order Date]],0)</f>
        <v>45322</v>
      </c>
      <c r="V10319" s="9" t="str">
        <f>"Q"&amp;INT((MONTH(SalesData[[#This Row],[Order Date]])+2)/3)&amp;"-"&amp;YEAR(SalesData[[#This Row],[Order Date]])</f>
        <v>Q1-2024</v>
      </c>
    </row>
    <row r="10320" spans="1:22" x14ac:dyDescent="0.35">
      <c r="A10320" t="s">
        <v>10461</v>
      </c>
      <c r="B10320" s="1">
        <v>45317</v>
      </c>
      <c r="C10320" t="s">
        <v>21</v>
      </c>
      <c r="D10320" t="s">
        <v>39</v>
      </c>
      <c r="E10320">
        <v>8943208918</v>
      </c>
      <c r="F10320" t="s">
        <v>103</v>
      </c>
      <c r="G10320" t="s">
        <v>23</v>
      </c>
      <c r="H10320" t="s">
        <v>24</v>
      </c>
      <c r="I10320" t="s">
        <v>17</v>
      </c>
      <c r="J10320" t="s">
        <v>43</v>
      </c>
      <c r="K10320">
        <v>2402.52</v>
      </c>
      <c r="L10320">
        <v>618.49</v>
      </c>
      <c r="M10320" t="s">
        <v>43</v>
      </c>
      <c r="N10320">
        <v>0.257433861112499</v>
      </c>
      <c r="O10320" t="s">
        <v>11351</v>
      </c>
      <c r="P10320" t="s">
        <v>11354</v>
      </c>
      <c r="R10320" t="s">
        <v>11353</v>
      </c>
      <c r="S10320">
        <f>IF(SalesData[[#This Row],[Return Status]]="Returned",1,0)</f>
        <v>0</v>
      </c>
      <c r="T10320">
        <v>2821.33</v>
      </c>
      <c r="U10320" s="2">
        <f>EOMONTH(SalesData[[#This Row],[Order Date]],0)</f>
        <v>45322</v>
      </c>
      <c r="V10320" s="9" t="str">
        <f>"Q"&amp;INT((MONTH(SalesData[[#This Row],[Order Date]])+2)/3)&amp;"-"&amp;YEAR(SalesData[[#This Row],[Order Date]])</f>
        <v>Q1-2024</v>
      </c>
    </row>
    <row r="10321" spans="1:22" x14ac:dyDescent="0.35">
      <c r="A10321" t="s">
        <v>10462</v>
      </c>
      <c r="B10321" s="1">
        <v>45303</v>
      </c>
      <c r="C10321" t="s">
        <v>57</v>
      </c>
      <c r="D10321" t="s">
        <v>27</v>
      </c>
      <c r="E10321">
        <v>657553418</v>
      </c>
      <c r="F10321" t="s">
        <v>156</v>
      </c>
      <c r="G10321" t="s">
        <v>11375</v>
      </c>
      <c r="H10321" t="s">
        <v>85</v>
      </c>
      <c r="I10321" t="s">
        <v>31</v>
      </c>
      <c r="J10321" t="s">
        <v>18</v>
      </c>
      <c r="K10321">
        <v>1576.62</v>
      </c>
      <c r="L10321">
        <v>305.51</v>
      </c>
      <c r="M10321" t="s">
        <v>19</v>
      </c>
      <c r="N10321">
        <v>0.19377529144625799</v>
      </c>
      <c r="O10321" t="s">
        <v>11351</v>
      </c>
      <c r="P10321" t="s">
        <v>11352</v>
      </c>
      <c r="Q10321" t="s">
        <v>11369</v>
      </c>
      <c r="R10321" t="s">
        <v>11360</v>
      </c>
      <c r="S10321">
        <f>IF(SalesData[[#This Row],[Return Status]]="Returned",1,0)</f>
        <v>1</v>
      </c>
      <c r="U10321" s="2">
        <f>EOMONTH(SalesData[[#This Row],[Order Date]],0)</f>
        <v>45322</v>
      </c>
      <c r="V10321" s="9" t="str">
        <f>"Q"&amp;INT((MONTH(SalesData[[#This Row],[Order Date]])+2)/3)&amp;"-"&amp;YEAR(SalesData[[#This Row],[Order Date]])</f>
        <v>Q1-2024</v>
      </c>
    </row>
    <row r="10322" spans="1:22" x14ac:dyDescent="0.35">
      <c r="A10322" t="s">
        <v>10463</v>
      </c>
      <c r="B10322" s="1">
        <v>45307</v>
      </c>
      <c r="C10322" t="s">
        <v>113</v>
      </c>
      <c r="D10322" t="s">
        <v>99</v>
      </c>
      <c r="E10322">
        <v>9872371423</v>
      </c>
      <c r="F10322" t="s">
        <v>129</v>
      </c>
      <c r="G10322" t="s">
        <v>11371</v>
      </c>
      <c r="H10322" t="s">
        <v>55</v>
      </c>
      <c r="I10322" t="s">
        <v>31</v>
      </c>
      <c r="J10322" t="s">
        <v>61</v>
      </c>
      <c r="K10322">
        <v>4691.4799999999996</v>
      </c>
      <c r="L10322">
        <v>153.74</v>
      </c>
      <c r="M10322" t="s">
        <v>62</v>
      </c>
      <c r="N10322">
        <v>3.2770042715731501E-2</v>
      </c>
      <c r="O10322" t="s">
        <v>11351</v>
      </c>
      <c r="P10322" t="s">
        <v>11356</v>
      </c>
      <c r="R10322" t="s">
        <v>11353</v>
      </c>
      <c r="S10322">
        <f>IF(SalesData[[#This Row],[Return Status]]="Returned",1,0)</f>
        <v>0</v>
      </c>
      <c r="U10322" s="2">
        <f>EOMONTH(SalesData[[#This Row],[Order Date]],0)</f>
        <v>45322</v>
      </c>
      <c r="V10322" s="9" t="str">
        <f>"Q"&amp;INT((MONTH(SalesData[[#This Row],[Order Date]])+2)/3)&amp;"-"&amp;YEAR(SalesData[[#This Row],[Order Date]])</f>
        <v>Q1-2024</v>
      </c>
    </row>
    <row r="10323" spans="1:22" x14ac:dyDescent="0.35">
      <c r="A10323" t="s">
        <v>10464</v>
      </c>
      <c r="B10323" s="1">
        <v>45312</v>
      </c>
      <c r="C10323" t="s">
        <v>52</v>
      </c>
      <c r="D10323" t="s">
        <v>99</v>
      </c>
      <c r="E10323">
        <v>1139588424</v>
      </c>
      <c r="F10323" t="s">
        <v>312</v>
      </c>
      <c r="G10323" t="s">
        <v>141</v>
      </c>
      <c r="H10323" t="s">
        <v>121</v>
      </c>
      <c r="I10323" t="s">
        <v>17</v>
      </c>
      <c r="J10323" t="s">
        <v>65</v>
      </c>
      <c r="K10323">
        <v>1897.77</v>
      </c>
      <c r="L10323">
        <v>221.74</v>
      </c>
      <c r="M10323" t="s">
        <v>65</v>
      </c>
      <c r="N10323">
        <v>0.116842399236999</v>
      </c>
      <c r="O10323" t="s">
        <v>11351</v>
      </c>
      <c r="P10323" t="s">
        <v>11352</v>
      </c>
      <c r="R10323" t="s">
        <v>11353</v>
      </c>
      <c r="S10323">
        <f>IF(SalesData[[#This Row],[Return Status]]="Returned",1,0)</f>
        <v>0</v>
      </c>
      <c r="T10323">
        <v>2793.38</v>
      </c>
      <c r="U10323" s="2">
        <f>EOMONTH(SalesData[[#This Row],[Order Date]],0)</f>
        <v>45322</v>
      </c>
      <c r="V10323" s="9" t="str">
        <f>"Q"&amp;INT((MONTH(SalesData[[#This Row],[Order Date]])+2)/3)&amp;"-"&amp;YEAR(SalesData[[#This Row],[Order Date]])</f>
        <v>Q1-2024</v>
      </c>
    </row>
    <row r="10324" spans="1:22" x14ac:dyDescent="0.35">
      <c r="A10324" t="s">
        <v>10465</v>
      </c>
      <c r="B10324" s="1">
        <v>45299</v>
      </c>
      <c r="C10324" t="s">
        <v>132</v>
      </c>
      <c r="D10324" t="s">
        <v>39</v>
      </c>
      <c r="E10324">
        <v>9280501958</v>
      </c>
      <c r="F10324" t="s">
        <v>81</v>
      </c>
      <c r="G10324" t="s">
        <v>74</v>
      </c>
      <c r="H10324" t="s">
        <v>75</v>
      </c>
      <c r="I10324" t="s">
        <v>36</v>
      </c>
      <c r="J10324" t="s">
        <v>65</v>
      </c>
      <c r="K10324">
        <v>1830.97</v>
      </c>
      <c r="L10324">
        <v>538.44000000000005</v>
      </c>
      <c r="M10324" t="s">
        <v>65</v>
      </c>
      <c r="N10324">
        <v>0.29407363310158002</v>
      </c>
      <c r="O10324" t="s">
        <v>11351</v>
      </c>
      <c r="P10324" t="s">
        <v>11354</v>
      </c>
      <c r="R10324" t="s">
        <v>11353</v>
      </c>
      <c r="S10324">
        <f>IF(SalesData[[#This Row],[Return Status]]="Returned",1,0)</f>
        <v>0</v>
      </c>
      <c r="T10324">
        <v>2420.2800000000002</v>
      </c>
      <c r="U10324" s="2">
        <f>EOMONTH(SalesData[[#This Row],[Order Date]],0)</f>
        <v>45322</v>
      </c>
      <c r="V10324" s="9" t="str">
        <f>"Q"&amp;INT((MONTH(SalesData[[#This Row],[Order Date]])+2)/3)&amp;"-"&amp;YEAR(SalesData[[#This Row],[Order Date]])</f>
        <v>Q1-2024</v>
      </c>
    </row>
    <row r="10325" spans="1:22" x14ac:dyDescent="0.35">
      <c r="A10325" t="s">
        <v>10466</v>
      </c>
      <c r="B10325" s="1">
        <v>45294</v>
      </c>
      <c r="C10325" t="s">
        <v>57</v>
      </c>
      <c r="D10325" t="s">
        <v>145</v>
      </c>
      <c r="E10325">
        <v>1994218240</v>
      </c>
      <c r="F10325" t="s">
        <v>47</v>
      </c>
      <c r="G10325" t="s">
        <v>23</v>
      </c>
      <c r="H10325" t="s">
        <v>24</v>
      </c>
      <c r="I10325" t="s">
        <v>17</v>
      </c>
      <c r="J10325" t="s">
        <v>62</v>
      </c>
      <c r="K10325">
        <v>2775.71</v>
      </c>
      <c r="L10325">
        <v>283.08</v>
      </c>
      <c r="M10325" t="s">
        <v>62</v>
      </c>
      <c r="N10325">
        <v>0.10198471742365001</v>
      </c>
      <c r="O10325" t="s">
        <v>11351</v>
      </c>
      <c r="P10325" t="s">
        <v>11352</v>
      </c>
      <c r="R10325" t="s">
        <v>11353</v>
      </c>
      <c r="S10325">
        <f>IF(SalesData[[#This Row],[Return Status]]="Returned",1,0)</f>
        <v>0</v>
      </c>
      <c r="T10325">
        <v>2821.33</v>
      </c>
      <c r="U10325" s="2">
        <f>EOMONTH(SalesData[[#This Row],[Order Date]],0)</f>
        <v>45322</v>
      </c>
      <c r="V10325" s="9" t="str">
        <f>"Q"&amp;INT((MONTH(SalesData[[#This Row],[Order Date]])+2)/3)&amp;"-"&amp;YEAR(SalesData[[#This Row],[Order Date]])</f>
        <v>Q1-2024</v>
      </c>
    </row>
    <row r="10326" spans="1:22" x14ac:dyDescent="0.35">
      <c r="A10326" t="s">
        <v>10467</v>
      </c>
      <c r="B10326" s="1">
        <v>45295</v>
      </c>
      <c r="C10326" t="s">
        <v>132</v>
      </c>
      <c r="D10326" t="s">
        <v>39</v>
      </c>
      <c r="E10326">
        <v>1376230938</v>
      </c>
      <c r="F10326" t="s">
        <v>73</v>
      </c>
      <c r="G10326" t="s">
        <v>545</v>
      </c>
      <c r="H10326" t="s">
        <v>75</v>
      </c>
      <c r="I10326" t="s">
        <v>36</v>
      </c>
      <c r="J10326" t="s">
        <v>18</v>
      </c>
      <c r="K10326">
        <v>3664.84</v>
      </c>
      <c r="L10326">
        <v>426.27</v>
      </c>
      <c r="M10326" t="s">
        <v>19</v>
      </c>
      <c r="N10326">
        <v>0.116313399766429</v>
      </c>
      <c r="O10326" t="s">
        <v>11351</v>
      </c>
      <c r="P10326" t="s">
        <v>11352</v>
      </c>
      <c r="R10326" t="s">
        <v>11353</v>
      </c>
      <c r="S10326">
        <f>IF(SalesData[[#This Row],[Return Status]]="Returned",1,0)</f>
        <v>0</v>
      </c>
      <c r="U10326" s="2">
        <f>EOMONTH(SalesData[[#This Row],[Order Date]],0)</f>
        <v>45322</v>
      </c>
      <c r="V10326" s="9" t="str">
        <f>"Q"&amp;INT((MONTH(SalesData[[#This Row],[Order Date]])+2)/3)&amp;"-"&amp;YEAR(SalesData[[#This Row],[Order Date]])</f>
        <v>Q1-2024</v>
      </c>
    </row>
    <row r="10327" spans="1:22" x14ac:dyDescent="0.35">
      <c r="A10327" t="s">
        <v>10468</v>
      </c>
      <c r="B10327" s="1">
        <v>45293</v>
      </c>
      <c r="C10327" t="s">
        <v>325</v>
      </c>
      <c r="D10327" t="s">
        <v>99</v>
      </c>
      <c r="E10327">
        <v>9011934426</v>
      </c>
      <c r="F10327" t="s">
        <v>357</v>
      </c>
      <c r="G10327" t="s">
        <v>164</v>
      </c>
      <c r="H10327" t="s">
        <v>165</v>
      </c>
      <c r="I10327" t="s">
        <v>36</v>
      </c>
      <c r="J10327" t="s">
        <v>62</v>
      </c>
      <c r="K10327">
        <v>1015.56</v>
      </c>
      <c r="L10327">
        <v>123.1</v>
      </c>
      <c r="M10327" t="s">
        <v>62</v>
      </c>
      <c r="N10327">
        <v>0.121213911536492</v>
      </c>
      <c r="O10327" t="s">
        <v>11351</v>
      </c>
      <c r="P10327" t="s">
        <v>11352</v>
      </c>
      <c r="R10327" t="s">
        <v>11353</v>
      </c>
      <c r="S10327">
        <f>IF(SalesData[[#This Row],[Return Status]]="Returned",1,0)</f>
        <v>0</v>
      </c>
      <c r="U10327" s="2">
        <f>EOMONTH(SalesData[[#This Row],[Order Date]],0)</f>
        <v>45322</v>
      </c>
      <c r="V10327" s="9" t="str">
        <f>"Q"&amp;INT((MONTH(SalesData[[#This Row],[Order Date]])+2)/3)&amp;"-"&amp;YEAR(SalesData[[#This Row],[Order Date]])</f>
        <v>Q1-2024</v>
      </c>
    </row>
    <row r="10328" spans="1:22" x14ac:dyDescent="0.35">
      <c r="A10328" t="s">
        <v>10469</v>
      </c>
      <c r="B10328" s="1">
        <v>45295</v>
      </c>
      <c r="C10328" t="s">
        <v>49</v>
      </c>
      <c r="D10328" t="s">
        <v>80</v>
      </c>
      <c r="E10328">
        <v>4339430326</v>
      </c>
      <c r="F10328" t="s">
        <v>40</v>
      </c>
      <c r="G10328" t="s">
        <v>69</v>
      </c>
      <c r="H10328" t="s">
        <v>41</v>
      </c>
      <c r="I10328" t="s">
        <v>31</v>
      </c>
      <c r="J10328" t="s">
        <v>65</v>
      </c>
      <c r="K10328">
        <v>3412.33</v>
      </c>
      <c r="L10328">
        <v>528.98</v>
      </c>
      <c r="M10328" t="s">
        <v>65</v>
      </c>
      <c r="N10328">
        <v>0.15502017682932201</v>
      </c>
      <c r="O10328" t="s">
        <v>11351</v>
      </c>
      <c r="P10328" t="s">
        <v>11352</v>
      </c>
      <c r="R10328" t="s">
        <v>11353</v>
      </c>
      <c r="S10328">
        <f>IF(SalesData[[#This Row],[Return Status]]="Returned",1,0)</f>
        <v>0</v>
      </c>
      <c r="T10328">
        <v>2081.52</v>
      </c>
      <c r="U10328" s="2">
        <f>EOMONTH(SalesData[[#This Row],[Order Date]],0)</f>
        <v>45322</v>
      </c>
      <c r="V10328" s="9" t="str">
        <f>"Q"&amp;INT((MONTH(SalesData[[#This Row],[Order Date]])+2)/3)&amp;"-"&amp;YEAR(SalesData[[#This Row],[Order Date]])</f>
        <v>Q1-2024</v>
      </c>
    </row>
    <row r="10329" spans="1:22" x14ac:dyDescent="0.35">
      <c r="A10329" t="s">
        <v>10470</v>
      </c>
      <c r="B10329" s="1">
        <v>45315</v>
      </c>
      <c r="C10329" t="s">
        <v>184</v>
      </c>
      <c r="D10329" t="s">
        <v>13</v>
      </c>
      <c r="E10329">
        <v>2804928967</v>
      </c>
      <c r="F10329" t="s">
        <v>53</v>
      </c>
      <c r="G10329" t="s">
        <v>54</v>
      </c>
      <c r="H10329" t="s">
        <v>55</v>
      </c>
      <c r="I10329" t="s">
        <v>31</v>
      </c>
      <c r="J10329" t="s">
        <v>42</v>
      </c>
      <c r="K10329">
        <v>1118.9000000000001</v>
      </c>
      <c r="L10329">
        <v>329.42</v>
      </c>
      <c r="M10329" t="s">
        <v>43</v>
      </c>
      <c r="N10329">
        <v>0.29441415676110499</v>
      </c>
      <c r="O10329" t="s">
        <v>11351</v>
      </c>
      <c r="P10329" t="s">
        <v>11354</v>
      </c>
      <c r="R10329" t="s">
        <v>11353</v>
      </c>
      <c r="S10329">
        <f>IF(SalesData[[#This Row],[Return Status]]="Returned",1,0)</f>
        <v>0</v>
      </c>
      <c r="U10329" s="2">
        <f>EOMONTH(SalesData[[#This Row],[Order Date]],0)</f>
        <v>45322</v>
      </c>
      <c r="V10329" s="9" t="str">
        <f>"Q"&amp;INT((MONTH(SalesData[[#This Row],[Order Date]])+2)/3)&amp;"-"&amp;YEAR(SalesData[[#This Row],[Order Date]])</f>
        <v>Q1-2024</v>
      </c>
    </row>
    <row r="10330" spans="1:22" x14ac:dyDescent="0.35">
      <c r="A10330" t="s">
        <v>10471</v>
      </c>
      <c r="B10330" s="1">
        <v>45297</v>
      </c>
      <c r="C10330" t="s">
        <v>111</v>
      </c>
      <c r="D10330" t="s">
        <v>46</v>
      </c>
      <c r="E10330">
        <v>8386194693</v>
      </c>
      <c r="F10330" t="s">
        <v>137</v>
      </c>
      <c r="G10330" t="s">
        <v>34</v>
      </c>
      <c r="H10330" t="s">
        <v>35</v>
      </c>
      <c r="I10330" t="s">
        <v>36</v>
      </c>
      <c r="J10330" t="s">
        <v>65</v>
      </c>
      <c r="K10330">
        <v>516.26</v>
      </c>
      <c r="L10330">
        <v>59.96</v>
      </c>
      <c r="M10330" t="s">
        <v>65</v>
      </c>
      <c r="N10330">
        <v>0.11614302870646601</v>
      </c>
      <c r="O10330" t="s">
        <v>11355</v>
      </c>
      <c r="P10330" t="s">
        <v>11352</v>
      </c>
      <c r="R10330" t="s">
        <v>11353</v>
      </c>
      <c r="S10330">
        <f>IF(SalesData[[#This Row],[Return Status]]="Returned",1,0)</f>
        <v>0</v>
      </c>
      <c r="U10330" s="2">
        <f>EOMONTH(SalesData[[#This Row],[Order Date]],0)</f>
        <v>45322</v>
      </c>
      <c r="V10330" s="9" t="str">
        <f>"Q"&amp;INT((MONTH(SalesData[[#This Row],[Order Date]])+2)/3)&amp;"-"&amp;YEAR(SalesData[[#This Row],[Order Date]])</f>
        <v>Q1-2024</v>
      </c>
    </row>
    <row r="10331" spans="1:22" x14ac:dyDescent="0.35">
      <c r="A10331" t="s">
        <v>10472</v>
      </c>
      <c r="B10331" s="1">
        <v>45308</v>
      </c>
      <c r="C10331" t="s">
        <v>45</v>
      </c>
      <c r="D10331" t="s">
        <v>145</v>
      </c>
      <c r="E10331">
        <v>3078026464</v>
      </c>
      <c r="F10331" t="s">
        <v>127</v>
      </c>
      <c r="G10331" t="s">
        <v>29</v>
      </c>
      <c r="H10331" t="s">
        <v>11357</v>
      </c>
      <c r="I10331" t="s">
        <v>31</v>
      </c>
      <c r="J10331" t="s">
        <v>19</v>
      </c>
      <c r="K10331">
        <v>3065.78</v>
      </c>
      <c r="L10331">
        <v>218.95</v>
      </c>
      <c r="M10331" t="s">
        <v>19</v>
      </c>
      <c r="N10331">
        <v>7.1417388070898799E-2</v>
      </c>
      <c r="O10331" t="s">
        <v>11351</v>
      </c>
      <c r="P10331" t="s">
        <v>11356</v>
      </c>
      <c r="R10331" t="s">
        <v>11353</v>
      </c>
      <c r="S10331">
        <f>IF(SalesData[[#This Row],[Return Status]]="Returned",1,0)</f>
        <v>0</v>
      </c>
      <c r="T10331">
        <v>2788.38</v>
      </c>
      <c r="U10331" s="2">
        <f>EOMONTH(SalesData[[#This Row],[Order Date]],0)</f>
        <v>45322</v>
      </c>
      <c r="V10331" s="9" t="str">
        <f>"Q"&amp;INT((MONTH(SalesData[[#This Row],[Order Date]])+2)/3)&amp;"-"&amp;YEAR(SalesData[[#This Row],[Order Date]])</f>
        <v>Q1-2024</v>
      </c>
    </row>
    <row r="10332" spans="1:22" x14ac:dyDescent="0.35">
      <c r="A10332" t="s">
        <v>10473</v>
      </c>
      <c r="B10332" s="1">
        <v>45313</v>
      </c>
      <c r="C10332" t="s">
        <v>38</v>
      </c>
      <c r="D10332" t="s">
        <v>27</v>
      </c>
      <c r="E10332">
        <v>9939049134</v>
      </c>
      <c r="F10332" t="s">
        <v>152</v>
      </c>
      <c r="G10332" t="s">
        <v>11368</v>
      </c>
      <c r="H10332" t="s">
        <v>24</v>
      </c>
      <c r="I10332" t="s">
        <v>17</v>
      </c>
      <c r="J10332" t="s">
        <v>61</v>
      </c>
      <c r="K10332">
        <v>3390.17</v>
      </c>
      <c r="L10332">
        <v>668.42</v>
      </c>
      <c r="M10332" t="s">
        <v>62</v>
      </c>
      <c r="N10332">
        <v>0.197164154009976</v>
      </c>
      <c r="O10332" t="s">
        <v>11351</v>
      </c>
      <c r="P10332" t="s">
        <v>11352</v>
      </c>
      <c r="R10332" t="s">
        <v>11353</v>
      </c>
      <c r="S10332">
        <f>IF(SalesData[[#This Row],[Return Status]]="Returned",1,0)</f>
        <v>0</v>
      </c>
      <c r="U10332" s="2">
        <f>EOMONTH(SalesData[[#This Row],[Order Date]],0)</f>
        <v>45322</v>
      </c>
      <c r="V10332" s="9" t="str">
        <f>"Q"&amp;INT((MONTH(SalesData[[#This Row],[Order Date]])+2)/3)&amp;"-"&amp;YEAR(SalesData[[#This Row],[Order Date]])</f>
        <v>Q1-2024</v>
      </c>
    </row>
    <row r="10333" spans="1:22" x14ac:dyDescent="0.35">
      <c r="A10333" t="s">
        <v>10474</v>
      </c>
      <c r="B10333" s="1">
        <v>45318</v>
      </c>
      <c r="C10333" t="s">
        <v>12</v>
      </c>
      <c r="D10333" t="s">
        <v>13</v>
      </c>
      <c r="E10333">
        <v>4999184495</v>
      </c>
      <c r="F10333" t="s">
        <v>73</v>
      </c>
      <c r="G10333" t="s">
        <v>74</v>
      </c>
      <c r="H10333" t="s">
        <v>75</v>
      </c>
      <c r="I10333" t="s">
        <v>36</v>
      </c>
      <c r="J10333" t="s">
        <v>43</v>
      </c>
      <c r="K10333">
        <v>2486.9299999999998</v>
      </c>
      <c r="L10333">
        <v>187.79</v>
      </c>
      <c r="M10333" t="s">
        <v>43</v>
      </c>
      <c r="N10333">
        <v>7.5510770307165895E-2</v>
      </c>
      <c r="O10333" t="s">
        <v>11351</v>
      </c>
      <c r="P10333" t="s">
        <v>11356</v>
      </c>
      <c r="Q10333" t="s">
        <v>11359</v>
      </c>
      <c r="R10333" t="s">
        <v>11360</v>
      </c>
      <c r="S10333">
        <f>IF(SalesData[[#This Row],[Return Status]]="Returned",1,0)</f>
        <v>1</v>
      </c>
      <c r="T10333">
        <v>2420.2800000000002</v>
      </c>
      <c r="U10333" s="2">
        <f>EOMONTH(SalesData[[#This Row],[Order Date]],0)</f>
        <v>45322</v>
      </c>
      <c r="V10333" s="9" t="str">
        <f>"Q"&amp;INT((MONTH(SalesData[[#This Row],[Order Date]])+2)/3)&amp;"-"&amp;YEAR(SalesData[[#This Row],[Order Date]])</f>
        <v>Q1-2024</v>
      </c>
    </row>
    <row r="10334" spans="1:22" x14ac:dyDescent="0.35">
      <c r="A10334" t="s">
        <v>10475</v>
      </c>
      <c r="B10334" s="1">
        <v>45309</v>
      </c>
      <c r="C10334" t="s">
        <v>188</v>
      </c>
      <c r="D10334" t="s">
        <v>80</v>
      </c>
      <c r="E10334">
        <v>2945351743</v>
      </c>
      <c r="F10334" t="s">
        <v>100</v>
      </c>
      <c r="G10334" t="s">
        <v>34</v>
      </c>
      <c r="H10334" t="s">
        <v>11357</v>
      </c>
      <c r="I10334" t="s">
        <v>36</v>
      </c>
      <c r="J10334" t="s">
        <v>19</v>
      </c>
      <c r="K10334">
        <v>2793.57</v>
      </c>
      <c r="L10334">
        <v>241.47</v>
      </c>
      <c r="M10334" t="s">
        <v>19</v>
      </c>
      <c r="N10334">
        <v>8.6437783910909699E-2</v>
      </c>
      <c r="O10334" t="s">
        <v>11351</v>
      </c>
      <c r="P10334" t="s">
        <v>11356</v>
      </c>
      <c r="R10334" t="s">
        <v>11353</v>
      </c>
      <c r="S10334">
        <f>IF(SalesData[[#This Row],[Return Status]]="Returned",1,0)</f>
        <v>0</v>
      </c>
      <c r="U10334" s="2">
        <f>EOMONTH(SalesData[[#This Row],[Order Date]],0)</f>
        <v>45322</v>
      </c>
      <c r="V10334" s="9" t="str">
        <f>"Q"&amp;INT((MONTH(SalesData[[#This Row],[Order Date]])+2)/3)&amp;"-"&amp;YEAR(SalesData[[#This Row],[Order Date]])</f>
        <v>Q1-2024</v>
      </c>
    </row>
    <row r="10335" spans="1:22" x14ac:dyDescent="0.35">
      <c r="A10335" t="s">
        <v>10476</v>
      </c>
      <c r="B10335" s="1">
        <v>45306</v>
      </c>
      <c r="C10335" t="s">
        <v>176</v>
      </c>
      <c r="D10335" t="s">
        <v>145</v>
      </c>
      <c r="E10335">
        <v>9475427265</v>
      </c>
      <c r="F10335" t="s">
        <v>357</v>
      </c>
      <c r="G10335" t="s">
        <v>164</v>
      </c>
      <c r="H10335" t="s">
        <v>165</v>
      </c>
      <c r="I10335" t="s">
        <v>36</v>
      </c>
      <c r="J10335" t="s">
        <v>18</v>
      </c>
      <c r="K10335">
        <v>3236.76</v>
      </c>
      <c r="L10335">
        <v>619.70000000000005</v>
      </c>
      <c r="M10335" t="s">
        <v>19</v>
      </c>
      <c r="N10335">
        <v>0.19145688898775301</v>
      </c>
      <c r="O10335" t="s">
        <v>11351</v>
      </c>
      <c r="P10335" t="s">
        <v>11352</v>
      </c>
      <c r="R10335" t="s">
        <v>11353</v>
      </c>
      <c r="S10335">
        <f>IF(SalesData[[#This Row],[Return Status]]="Returned",1,0)</f>
        <v>0</v>
      </c>
      <c r="U10335" s="2">
        <f>EOMONTH(SalesData[[#This Row],[Order Date]],0)</f>
        <v>45322</v>
      </c>
      <c r="V10335" s="9" t="str">
        <f>"Q"&amp;INT((MONTH(SalesData[[#This Row],[Order Date]])+2)/3)&amp;"-"&amp;YEAR(SalesData[[#This Row],[Order Date]])</f>
        <v>Q1-2024</v>
      </c>
    </row>
    <row r="10336" spans="1:22" x14ac:dyDescent="0.35">
      <c r="A10336" t="s">
        <v>10477</v>
      </c>
      <c r="B10336" s="1">
        <v>45307</v>
      </c>
      <c r="C10336" t="s">
        <v>87</v>
      </c>
      <c r="D10336" t="s">
        <v>80</v>
      </c>
      <c r="E10336">
        <v>4695812867</v>
      </c>
      <c r="F10336" t="s">
        <v>50</v>
      </c>
      <c r="G10336" t="s">
        <v>34</v>
      </c>
      <c r="H10336" t="s">
        <v>11357</v>
      </c>
      <c r="I10336" t="s">
        <v>36</v>
      </c>
      <c r="J10336" t="s">
        <v>18</v>
      </c>
      <c r="K10336">
        <v>1670.7</v>
      </c>
      <c r="L10336">
        <v>299.85000000000002</v>
      </c>
      <c r="M10336" t="s">
        <v>19</v>
      </c>
      <c r="N10336">
        <v>0.179475668881307</v>
      </c>
      <c r="O10336" t="s">
        <v>11351</v>
      </c>
      <c r="P10336" t="s">
        <v>11352</v>
      </c>
      <c r="R10336" t="s">
        <v>11353</v>
      </c>
      <c r="S10336">
        <f>IF(SalesData[[#This Row],[Return Status]]="Returned",1,0)</f>
        <v>0</v>
      </c>
      <c r="U10336" s="2">
        <f>EOMONTH(SalesData[[#This Row],[Order Date]],0)</f>
        <v>45322</v>
      </c>
      <c r="V10336" s="9" t="str">
        <f>"Q"&amp;INT((MONTH(SalesData[[#This Row],[Order Date]])+2)/3)&amp;"-"&amp;YEAR(SalesData[[#This Row],[Order Date]])</f>
        <v>Q1-2024</v>
      </c>
    </row>
    <row r="10337" spans="1:22" x14ac:dyDescent="0.35">
      <c r="A10337" t="s">
        <v>10478</v>
      </c>
      <c r="B10337" s="1">
        <v>45315</v>
      </c>
      <c r="C10337" t="s">
        <v>57</v>
      </c>
      <c r="D10337" t="s">
        <v>39</v>
      </c>
      <c r="E10337">
        <v>5989139340</v>
      </c>
      <c r="F10337" t="s">
        <v>58</v>
      </c>
      <c r="G10337" t="s">
        <v>59</v>
      </c>
      <c r="H10337" t="s">
        <v>60</v>
      </c>
      <c r="I10337" t="s">
        <v>31</v>
      </c>
      <c r="J10337" t="s">
        <v>18</v>
      </c>
      <c r="K10337">
        <v>4726.3</v>
      </c>
      <c r="L10337">
        <v>1226.73</v>
      </c>
      <c r="M10337" t="s">
        <v>19</v>
      </c>
      <c r="N10337">
        <v>0.259553985146944</v>
      </c>
      <c r="O10337" t="s">
        <v>11351</v>
      </c>
      <c r="P10337" t="s">
        <v>11354</v>
      </c>
      <c r="R10337" t="s">
        <v>11353</v>
      </c>
      <c r="S10337">
        <f>IF(SalesData[[#This Row],[Return Status]]="Returned",1,0)</f>
        <v>0</v>
      </c>
      <c r="T10337">
        <v>2183.56</v>
      </c>
      <c r="U10337" s="2">
        <f>EOMONTH(SalesData[[#This Row],[Order Date]],0)</f>
        <v>45322</v>
      </c>
      <c r="V10337" s="9" t="str">
        <f>"Q"&amp;INT((MONTH(SalesData[[#This Row],[Order Date]])+2)/3)&amp;"-"&amp;YEAR(SalesData[[#This Row],[Order Date]])</f>
        <v>Q1-2024</v>
      </c>
    </row>
    <row r="10338" spans="1:22" x14ac:dyDescent="0.35">
      <c r="A10338" t="s">
        <v>10479</v>
      </c>
      <c r="B10338" s="1">
        <v>45304</v>
      </c>
      <c r="C10338" t="s">
        <v>124</v>
      </c>
      <c r="D10338" t="s">
        <v>39</v>
      </c>
      <c r="E10338">
        <v>5596174872</v>
      </c>
      <c r="F10338" t="s">
        <v>127</v>
      </c>
      <c r="G10338" t="s">
        <v>29</v>
      </c>
      <c r="H10338" t="s">
        <v>11357</v>
      </c>
      <c r="I10338" t="s">
        <v>31</v>
      </c>
      <c r="J10338" t="s">
        <v>19</v>
      </c>
      <c r="K10338">
        <v>3344.54</v>
      </c>
      <c r="L10338">
        <v>359.62</v>
      </c>
      <c r="M10338" t="s">
        <v>19</v>
      </c>
      <c r="N10338">
        <v>0.10752450262218401</v>
      </c>
      <c r="O10338" t="s">
        <v>11351</v>
      </c>
      <c r="P10338" t="s">
        <v>11352</v>
      </c>
      <c r="R10338" t="s">
        <v>11353</v>
      </c>
      <c r="S10338">
        <f>IF(SalesData[[#This Row],[Return Status]]="Returned",1,0)</f>
        <v>0</v>
      </c>
      <c r="T10338">
        <v>2788.38</v>
      </c>
      <c r="U10338" s="2">
        <f>EOMONTH(SalesData[[#This Row],[Order Date]],0)</f>
        <v>45322</v>
      </c>
      <c r="V10338" s="9" t="str">
        <f>"Q"&amp;INT((MONTH(SalesData[[#This Row],[Order Date]])+2)/3)&amp;"-"&amp;YEAR(SalesData[[#This Row],[Order Date]])</f>
        <v>Q1-2024</v>
      </c>
    </row>
    <row r="10339" spans="1:22" x14ac:dyDescent="0.35">
      <c r="A10339" t="s">
        <v>10480</v>
      </c>
      <c r="B10339" s="1">
        <v>45311</v>
      </c>
      <c r="C10339" t="s">
        <v>77</v>
      </c>
      <c r="D10339" t="s">
        <v>46</v>
      </c>
      <c r="E10339">
        <v>3256798709</v>
      </c>
      <c r="F10339" t="s">
        <v>238</v>
      </c>
      <c r="G10339" t="s">
        <v>74</v>
      </c>
      <c r="H10339" t="s">
        <v>75</v>
      </c>
      <c r="I10339" t="s">
        <v>36</v>
      </c>
      <c r="J10339" t="s">
        <v>19</v>
      </c>
      <c r="K10339">
        <v>3690.76</v>
      </c>
      <c r="L10339">
        <v>716.78</v>
      </c>
      <c r="M10339" t="s">
        <v>19</v>
      </c>
      <c r="N10339">
        <v>0.19420932274111599</v>
      </c>
      <c r="O10339" t="s">
        <v>11351</v>
      </c>
      <c r="P10339" t="s">
        <v>11352</v>
      </c>
      <c r="R10339" t="s">
        <v>11353</v>
      </c>
      <c r="S10339">
        <f>IF(SalesData[[#This Row],[Return Status]]="Returned",1,0)</f>
        <v>0</v>
      </c>
      <c r="T10339">
        <v>2420.2800000000002</v>
      </c>
      <c r="U10339" s="2">
        <f>EOMONTH(SalesData[[#This Row],[Order Date]],0)</f>
        <v>45322</v>
      </c>
      <c r="V10339" s="9" t="str">
        <f>"Q"&amp;INT((MONTH(SalesData[[#This Row],[Order Date]])+2)/3)&amp;"-"&amp;YEAR(SalesData[[#This Row],[Order Date]])</f>
        <v>Q1-2024</v>
      </c>
    </row>
    <row r="10340" spans="1:22" x14ac:dyDescent="0.35">
      <c r="A10340" t="s">
        <v>10481</v>
      </c>
      <c r="B10340" s="1">
        <v>45307</v>
      </c>
      <c r="C10340" t="s">
        <v>97</v>
      </c>
      <c r="D10340" t="s">
        <v>27</v>
      </c>
      <c r="E10340">
        <v>6447304067</v>
      </c>
      <c r="F10340" t="s">
        <v>129</v>
      </c>
      <c r="G10340" t="s">
        <v>54</v>
      </c>
      <c r="H10340" t="s">
        <v>55</v>
      </c>
      <c r="I10340" t="s">
        <v>31</v>
      </c>
      <c r="J10340" t="s">
        <v>62</v>
      </c>
      <c r="K10340">
        <v>47.95</v>
      </c>
      <c r="L10340">
        <v>4.42</v>
      </c>
      <c r="M10340" t="s">
        <v>62</v>
      </c>
      <c r="N10340">
        <v>9.2179353493222094E-2</v>
      </c>
      <c r="O10340" t="s">
        <v>11361</v>
      </c>
      <c r="P10340" t="s">
        <v>11356</v>
      </c>
      <c r="R10340" t="s">
        <v>11353</v>
      </c>
      <c r="S10340">
        <f>IF(SalesData[[#This Row],[Return Status]]="Returned",1,0)</f>
        <v>0</v>
      </c>
      <c r="U10340" s="2">
        <f>EOMONTH(SalesData[[#This Row],[Order Date]],0)</f>
        <v>45322</v>
      </c>
      <c r="V10340" s="9" t="str">
        <f>"Q"&amp;INT((MONTH(SalesData[[#This Row],[Order Date]])+2)/3)&amp;"-"&amp;YEAR(SalesData[[#This Row],[Order Date]])</f>
        <v>Q1-2024</v>
      </c>
    </row>
    <row r="10341" spans="1:22" x14ac:dyDescent="0.35">
      <c r="A10341" t="s">
        <v>10482</v>
      </c>
      <c r="B10341" s="1">
        <v>45292</v>
      </c>
      <c r="C10341" t="s">
        <v>132</v>
      </c>
      <c r="D10341" t="s">
        <v>99</v>
      </c>
      <c r="E10341">
        <v>8180267003</v>
      </c>
      <c r="F10341" t="s">
        <v>152</v>
      </c>
      <c r="G10341" t="s">
        <v>23</v>
      </c>
      <c r="H10341" t="s">
        <v>24</v>
      </c>
      <c r="I10341" t="s">
        <v>17</v>
      </c>
      <c r="J10341" t="s">
        <v>18</v>
      </c>
      <c r="K10341">
        <v>2207.33</v>
      </c>
      <c r="L10341">
        <v>210.08</v>
      </c>
      <c r="M10341" t="s">
        <v>19</v>
      </c>
      <c r="N10341">
        <v>9.5173807269416003E-2</v>
      </c>
      <c r="O10341" t="s">
        <v>11351</v>
      </c>
      <c r="P10341" t="s">
        <v>11356</v>
      </c>
      <c r="R10341" t="s">
        <v>11353</v>
      </c>
      <c r="S10341">
        <f>IF(SalesData[[#This Row],[Return Status]]="Returned",1,0)</f>
        <v>0</v>
      </c>
      <c r="T10341">
        <v>2821.33</v>
      </c>
      <c r="U10341" s="2">
        <f>EOMONTH(SalesData[[#This Row],[Order Date]],0)</f>
        <v>45322</v>
      </c>
      <c r="V10341" s="9" t="str">
        <f>"Q"&amp;INT((MONTH(SalesData[[#This Row],[Order Date]])+2)/3)&amp;"-"&amp;YEAR(SalesData[[#This Row],[Order Date]])</f>
        <v>Q1-2024</v>
      </c>
    </row>
    <row r="10342" spans="1:22" x14ac:dyDescent="0.35">
      <c r="A10342" t="s">
        <v>10483</v>
      </c>
      <c r="B10342" s="1">
        <v>45294</v>
      </c>
      <c r="C10342" t="s">
        <v>49</v>
      </c>
      <c r="D10342" t="s">
        <v>27</v>
      </c>
      <c r="E10342">
        <v>5458220299</v>
      </c>
      <c r="F10342" t="s">
        <v>116</v>
      </c>
      <c r="G10342" t="s">
        <v>74</v>
      </c>
      <c r="H10342" t="s">
        <v>75</v>
      </c>
      <c r="I10342" t="s">
        <v>36</v>
      </c>
      <c r="J10342" t="s">
        <v>19</v>
      </c>
      <c r="K10342">
        <v>115.96</v>
      </c>
      <c r="L10342">
        <v>4.78</v>
      </c>
      <c r="M10342" t="s">
        <v>19</v>
      </c>
      <c r="N10342">
        <v>4.1221110727837199E-2</v>
      </c>
      <c r="O10342" t="s">
        <v>11361</v>
      </c>
      <c r="P10342" t="s">
        <v>11356</v>
      </c>
      <c r="R10342" t="s">
        <v>11353</v>
      </c>
      <c r="S10342">
        <f>IF(SalesData[[#This Row],[Return Status]]="Returned",1,0)</f>
        <v>0</v>
      </c>
      <c r="T10342">
        <v>2420.2800000000002</v>
      </c>
      <c r="U10342" s="2">
        <f>EOMONTH(SalesData[[#This Row],[Order Date]],0)</f>
        <v>45322</v>
      </c>
      <c r="V10342" s="9" t="str">
        <f>"Q"&amp;INT((MONTH(SalesData[[#This Row],[Order Date]])+2)/3)&amp;"-"&amp;YEAR(SalesData[[#This Row],[Order Date]])</f>
        <v>Q1-2024</v>
      </c>
    </row>
    <row r="10343" spans="1:22" x14ac:dyDescent="0.35">
      <c r="A10343" t="s">
        <v>10484</v>
      </c>
      <c r="B10343" s="1">
        <v>45307</v>
      </c>
      <c r="C10343" t="s">
        <v>67</v>
      </c>
      <c r="D10343" t="s">
        <v>80</v>
      </c>
      <c r="E10343">
        <v>1702619094</v>
      </c>
      <c r="F10343" t="s">
        <v>222</v>
      </c>
      <c r="G10343" t="s">
        <v>164</v>
      </c>
      <c r="H10343" t="s">
        <v>165</v>
      </c>
      <c r="I10343" t="s">
        <v>36</v>
      </c>
      <c r="J10343" t="s">
        <v>18</v>
      </c>
      <c r="K10343">
        <v>4704.13</v>
      </c>
      <c r="L10343">
        <v>1196.82</v>
      </c>
      <c r="M10343" t="s">
        <v>19</v>
      </c>
      <c r="N10343">
        <v>0.25441898927112999</v>
      </c>
      <c r="O10343" t="s">
        <v>11351</v>
      </c>
      <c r="P10343" t="s">
        <v>11354</v>
      </c>
      <c r="R10343" t="s">
        <v>11353</v>
      </c>
      <c r="S10343">
        <f>IF(SalesData[[#This Row],[Return Status]]="Returned",1,0)</f>
        <v>0</v>
      </c>
      <c r="U10343" s="2">
        <f>EOMONTH(SalesData[[#This Row],[Order Date]],0)</f>
        <v>45322</v>
      </c>
      <c r="V10343" s="9" t="str">
        <f>"Q"&amp;INT((MONTH(SalesData[[#This Row],[Order Date]])+2)/3)&amp;"-"&amp;YEAR(SalesData[[#This Row],[Order Date]])</f>
        <v>Q1-2024</v>
      </c>
    </row>
    <row r="10344" spans="1:22" x14ac:dyDescent="0.35">
      <c r="A10344" t="s">
        <v>10485</v>
      </c>
      <c r="B10344" s="1">
        <v>45317</v>
      </c>
      <c r="C10344" t="s">
        <v>176</v>
      </c>
      <c r="D10344" t="s">
        <v>99</v>
      </c>
      <c r="E10344">
        <v>5974725987</v>
      </c>
      <c r="F10344" t="s">
        <v>95</v>
      </c>
      <c r="G10344" t="s">
        <v>59</v>
      </c>
      <c r="H10344" t="s">
        <v>60</v>
      </c>
      <c r="I10344" t="s">
        <v>31</v>
      </c>
      <c r="J10344" t="s">
        <v>18</v>
      </c>
      <c r="K10344">
        <v>2348.85</v>
      </c>
      <c r="L10344">
        <v>323.2</v>
      </c>
      <c r="M10344" t="s">
        <v>19</v>
      </c>
      <c r="N10344">
        <v>0.13759925069715001</v>
      </c>
      <c r="O10344" t="s">
        <v>11351</v>
      </c>
      <c r="P10344" t="s">
        <v>11352</v>
      </c>
      <c r="R10344" t="s">
        <v>11353</v>
      </c>
      <c r="S10344">
        <f>IF(SalesData[[#This Row],[Return Status]]="Returned",1,0)</f>
        <v>0</v>
      </c>
      <c r="T10344">
        <v>2183.56</v>
      </c>
      <c r="U10344" s="2">
        <f>EOMONTH(SalesData[[#This Row],[Order Date]],0)</f>
        <v>45322</v>
      </c>
      <c r="V10344" s="9" t="str">
        <f>"Q"&amp;INT((MONTH(SalesData[[#This Row],[Order Date]])+2)/3)&amp;"-"&amp;YEAR(SalesData[[#This Row],[Order Date]])</f>
        <v>Q1-2024</v>
      </c>
    </row>
    <row r="10345" spans="1:22" x14ac:dyDescent="0.35">
      <c r="A10345" t="s">
        <v>10486</v>
      </c>
      <c r="B10345" s="1">
        <v>45298</v>
      </c>
      <c r="C10345" t="s">
        <v>67</v>
      </c>
      <c r="D10345" t="s">
        <v>99</v>
      </c>
      <c r="E10345">
        <v>3523174443</v>
      </c>
      <c r="F10345" t="s">
        <v>83</v>
      </c>
      <c r="G10345" t="s">
        <v>84</v>
      </c>
      <c r="H10345" t="s">
        <v>85</v>
      </c>
      <c r="I10345" t="s">
        <v>31</v>
      </c>
      <c r="J10345" t="s">
        <v>19</v>
      </c>
      <c r="K10345">
        <v>3180.6</v>
      </c>
      <c r="L10345">
        <v>878.47</v>
      </c>
      <c r="M10345" t="s">
        <v>19</v>
      </c>
      <c r="N10345">
        <v>0.27619631516066201</v>
      </c>
      <c r="O10345" t="s">
        <v>11351</v>
      </c>
      <c r="P10345" t="s">
        <v>11354</v>
      </c>
      <c r="R10345" t="s">
        <v>11353</v>
      </c>
      <c r="S10345">
        <f>IF(SalesData[[#This Row],[Return Status]]="Returned",1,0)</f>
        <v>0</v>
      </c>
      <c r="T10345">
        <v>847.14</v>
      </c>
      <c r="U10345" s="2">
        <f>EOMONTH(SalesData[[#This Row],[Order Date]],0)</f>
        <v>45322</v>
      </c>
      <c r="V10345" s="9" t="str">
        <f>"Q"&amp;INT((MONTH(SalesData[[#This Row],[Order Date]])+2)/3)&amp;"-"&amp;YEAR(SalesData[[#This Row],[Order Date]])</f>
        <v>Q1-2024</v>
      </c>
    </row>
    <row r="10346" spans="1:22" x14ac:dyDescent="0.35">
      <c r="A10346" t="s">
        <v>10487</v>
      </c>
      <c r="B10346" s="1">
        <v>45303</v>
      </c>
      <c r="C10346" t="s">
        <v>205</v>
      </c>
      <c r="D10346" t="s">
        <v>39</v>
      </c>
      <c r="E10346">
        <v>6919468517</v>
      </c>
      <c r="F10346" t="s">
        <v>83</v>
      </c>
      <c r="G10346" t="s">
        <v>84</v>
      </c>
      <c r="H10346" t="s">
        <v>85</v>
      </c>
      <c r="I10346" t="s">
        <v>31</v>
      </c>
      <c r="J10346" t="s">
        <v>18</v>
      </c>
      <c r="K10346">
        <v>2677.85</v>
      </c>
      <c r="L10346">
        <v>328.79</v>
      </c>
      <c r="M10346" t="s">
        <v>19</v>
      </c>
      <c r="N10346">
        <v>0.122781335773102</v>
      </c>
      <c r="O10346" t="s">
        <v>11351</v>
      </c>
      <c r="P10346" t="s">
        <v>11352</v>
      </c>
      <c r="R10346" t="s">
        <v>11353</v>
      </c>
      <c r="S10346">
        <f>IF(SalesData[[#This Row],[Return Status]]="Returned",1,0)</f>
        <v>0</v>
      </c>
      <c r="T10346">
        <v>847.14</v>
      </c>
      <c r="U10346" s="2">
        <f>EOMONTH(SalesData[[#This Row],[Order Date]],0)</f>
        <v>45322</v>
      </c>
      <c r="V10346" s="9" t="str">
        <f>"Q"&amp;INT((MONTH(SalesData[[#This Row],[Order Date]])+2)/3)&amp;"-"&amp;YEAR(SalesData[[#This Row],[Order Date]])</f>
        <v>Q1-2024</v>
      </c>
    </row>
    <row r="10347" spans="1:22" x14ac:dyDescent="0.35">
      <c r="A10347" t="s">
        <v>10488</v>
      </c>
      <c r="B10347" s="1">
        <v>45297</v>
      </c>
      <c r="C10347" t="s">
        <v>97</v>
      </c>
      <c r="D10347" t="s">
        <v>99</v>
      </c>
      <c r="E10347">
        <v>7223696684</v>
      </c>
      <c r="F10347" t="s">
        <v>81</v>
      </c>
      <c r="G10347" t="s">
        <v>74</v>
      </c>
      <c r="H10347" t="s">
        <v>11357</v>
      </c>
      <c r="I10347" t="s">
        <v>36</v>
      </c>
      <c r="J10347" t="s">
        <v>43</v>
      </c>
      <c r="K10347">
        <v>2246.0500000000002</v>
      </c>
      <c r="L10347">
        <v>196.11</v>
      </c>
      <c r="M10347" t="s">
        <v>43</v>
      </c>
      <c r="N10347">
        <v>8.73132833196055E-2</v>
      </c>
      <c r="O10347" t="s">
        <v>11351</v>
      </c>
      <c r="P10347" t="s">
        <v>11356</v>
      </c>
      <c r="R10347" t="s">
        <v>11353</v>
      </c>
      <c r="S10347">
        <f>IF(SalesData[[#This Row],[Return Status]]="Returned",1,0)</f>
        <v>0</v>
      </c>
      <c r="T10347">
        <v>2420.2800000000002</v>
      </c>
      <c r="U10347" s="2">
        <f>EOMONTH(SalesData[[#This Row],[Order Date]],0)</f>
        <v>45322</v>
      </c>
      <c r="V10347" s="9" t="str">
        <f>"Q"&amp;INT((MONTH(SalesData[[#This Row],[Order Date]])+2)/3)&amp;"-"&amp;YEAR(SalesData[[#This Row],[Order Date]])</f>
        <v>Q1-2024</v>
      </c>
    </row>
    <row r="10348" spans="1:22" x14ac:dyDescent="0.35">
      <c r="A10348" t="s">
        <v>10489</v>
      </c>
      <c r="B10348" s="1">
        <v>45316</v>
      </c>
      <c r="C10348" t="s">
        <v>49</v>
      </c>
      <c r="D10348" t="s">
        <v>39</v>
      </c>
      <c r="E10348">
        <v>5792269259</v>
      </c>
      <c r="F10348" t="s">
        <v>147</v>
      </c>
      <c r="G10348" t="s">
        <v>84</v>
      </c>
      <c r="H10348" t="s">
        <v>85</v>
      </c>
      <c r="I10348" t="s">
        <v>31</v>
      </c>
      <c r="J10348" t="s">
        <v>62</v>
      </c>
      <c r="K10348">
        <v>695.84</v>
      </c>
      <c r="L10348">
        <v>90.3</v>
      </c>
      <c r="M10348" t="s">
        <v>62</v>
      </c>
      <c r="N10348">
        <v>0.129771211772821</v>
      </c>
      <c r="O10348" t="s">
        <v>11355</v>
      </c>
      <c r="P10348" t="s">
        <v>11352</v>
      </c>
      <c r="R10348" t="s">
        <v>11353</v>
      </c>
      <c r="S10348">
        <f>IF(SalesData[[#This Row],[Return Status]]="Returned",1,0)</f>
        <v>0</v>
      </c>
      <c r="T10348">
        <v>847.14</v>
      </c>
      <c r="U10348" s="2">
        <f>EOMONTH(SalesData[[#This Row],[Order Date]],0)</f>
        <v>45322</v>
      </c>
      <c r="V10348" s="9" t="str">
        <f>"Q"&amp;INT((MONTH(SalesData[[#This Row],[Order Date]])+2)/3)&amp;"-"&amp;YEAR(SalesData[[#This Row],[Order Date]])</f>
        <v>Q1-2024</v>
      </c>
    </row>
    <row r="10349" spans="1:22" x14ac:dyDescent="0.35">
      <c r="A10349" t="s">
        <v>10490</v>
      </c>
      <c r="B10349" s="1">
        <v>45302</v>
      </c>
      <c r="C10349" t="s">
        <v>45</v>
      </c>
      <c r="D10349" t="s">
        <v>46</v>
      </c>
      <c r="E10349">
        <v>7136585374</v>
      </c>
      <c r="F10349" t="s">
        <v>100</v>
      </c>
      <c r="G10349" t="s">
        <v>34</v>
      </c>
      <c r="H10349" t="s">
        <v>35</v>
      </c>
      <c r="I10349" t="s">
        <v>36</v>
      </c>
      <c r="J10349" t="s">
        <v>19</v>
      </c>
      <c r="K10349">
        <v>4630.17</v>
      </c>
      <c r="L10349">
        <v>376.51</v>
      </c>
      <c r="M10349" t="s">
        <v>19</v>
      </c>
      <c r="N10349">
        <v>8.1316668718427201E-2</v>
      </c>
      <c r="O10349" t="s">
        <v>11351</v>
      </c>
      <c r="P10349" t="s">
        <v>11356</v>
      </c>
      <c r="R10349" t="s">
        <v>11353</v>
      </c>
      <c r="S10349">
        <f>IF(SalesData[[#This Row],[Return Status]]="Returned",1,0)</f>
        <v>0</v>
      </c>
      <c r="U10349" s="2">
        <f>EOMONTH(SalesData[[#This Row],[Order Date]],0)</f>
        <v>45322</v>
      </c>
      <c r="V10349" s="9" t="str">
        <f>"Q"&amp;INT((MONTH(SalesData[[#This Row],[Order Date]])+2)/3)&amp;"-"&amp;YEAR(SalesData[[#This Row],[Order Date]])</f>
        <v>Q1-2024</v>
      </c>
    </row>
    <row r="10350" spans="1:22" x14ac:dyDescent="0.35">
      <c r="A10350" t="s">
        <v>10491</v>
      </c>
      <c r="B10350" s="1">
        <v>45316</v>
      </c>
      <c r="C10350" t="s">
        <v>162</v>
      </c>
      <c r="D10350" t="s">
        <v>145</v>
      </c>
      <c r="E10350">
        <v>1961763569</v>
      </c>
      <c r="F10350" t="s">
        <v>78</v>
      </c>
      <c r="G10350" t="s">
        <v>11362</v>
      </c>
      <c r="H10350" t="s">
        <v>16</v>
      </c>
      <c r="I10350" t="s">
        <v>17</v>
      </c>
      <c r="J10350" t="s">
        <v>61</v>
      </c>
      <c r="K10350">
        <v>252.38</v>
      </c>
      <c r="L10350">
        <v>57.46</v>
      </c>
      <c r="M10350" t="s">
        <v>62</v>
      </c>
      <c r="N10350">
        <v>0.22767255725493299</v>
      </c>
      <c r="O10350" t="s">
        <v>11361</v>
      </c>
      <c r="P10350" t="s">
        <v>11354</v>
      </c>
      <c r="R10350" t="s">
        <v>11353</v>
      </c>
      <c r="S10350">
        <f>IF(SalesData[[#This Row],[Return Status]]="Returned",1,0)</f>
        <v>0</v>
      </c>
      <c r="U10350" s="2">
        <f>EOMONTH(SalesData[[#This Row],[Order Date]],0)</f>
        <v>45322</v>
      </c>
      <c r="V10350" s="9" t="str">
        <f>"Q"&amp;INT((MONTH(SalesData[[#This Row],[Order Date]])+2)/3)&amp;"-"&amp;YEAR(SalesData[[#This Row],[Order Date]])</f>
        <v>Q1-2024</v>
      </c>
    </row>
    <row r="10351" spans="1:22" x14ac:dyDescent="0.35">
      <c r="A10351" t="s">
        <v>10492</v>
      </c>
      <c r="B10351" s="1">
        <v>45320</v>
      </c>
      <c r="C10351" t="s">
        <v>52</v>
      </c>
      <c r="D10351" t="s">
        <v>39</v>
      </c>
      <c r="E10351">
        <v>2873319869</v>
      </c>
      <c r="F10351" t="s">
        <v>64</v>
      </c>
      <c r="G10351" t="s">
        <v>15</v>
      </c>
      <c r="H10351" t="s">
        <v>16</v>
      </c>
      <c r="I10351" t="s">
        <v>17</v>
      </c>
      <c r="J10351" t="s">
        <v>18</v>
      </c>
      <c r="K10351">
        <v>3808.63</v>
      </c>
      <c r="L10351">
        <v>733.45</v>
      </c>
      <c r="M10351" t="s">
        <v>19</v>
      </c>
      <c r="N10351">
        <v>0.19257580809897501</v>
      </c>
      <c r="O10351" t="s">
        <v>11351</v>
      </c>
      <c r="P10351" t="s">
        <v>11352</v>
      </c>
      <c r="R10351" t="s">
        <v>11353</v>
      </c>
      <c r="S10351">
        <f>IF(SalesData[[#This Row],[Return Status]]="Returned",1,0)</f>
        <v>0</v>
      </c>
      <c r="T10351">
        <v>2085.91</v>
      </c>
      <c r="U10351" s="2">
        <f>EOMONTH(SalesData[[#This Row],[Order Date]],0)</f>
        <v>45322</v>
      </c>
      <c r="V10351" s="9" t="str">
        <f>"Q"&amp;INT((MONTH(SalesData[[#This Row],[Order Date]])+2)/3)&amp;"-"&amp;YEAR(SalesData[[#This Row],[Order Date]])</f>
        <v>Q1-2024</v>
      </c>
    </row>
    <row r="10352" spans="1:22" x14ac:dyDescent="0.35">
      <c r="A10352" t="s">
        <v>10493</v>
      </c>
      <c r="B10352" s="1">
        <v>45293</v>
      </c>
      <c r="C10352" t="s">
        <v>71</v>
      </c>
      <c r="D10352" t="s">
        <v>13</v>
      </c>
      <c r="E10352">
        <v>1236981993</v>
      </c>
      <c r="F10352" t="s">
        <v>103</v>
      </c>
      <c r="G10352" t="s">
        <v>212</v>
      </c>
      <c r="H10352" t="s">
        <v>24</v>
      </c>
      <c r="I10352" t="s">
        <v>17</v>
      </c>
      <c r="J10352" t="s">
        <v>65</v>
      </c>
      <c r="K10352">
        <v>3662.18</v>
      </c>
      <c r="L10352">
        <v>444.93</v>
      </c>
      <c r="M10352" t="s">
        <v>65</v>
      </c>
      <c r="N10352">
        <v>0.121493208962967</v>
      </c>
      <c r="O10352" t="s">
        <v>11351</v>
      </c>
      <c r="P10352" t="s">
        <v>11352</v>
      </c>
      <c r="R10352" t="s">
        <v>11353</v>
      </c>
      <c r="S10352">
        <f>IF(SalesData[[#This Row],[Return Status]]="Returned",1,0)</f>
        <v>0</v>
      </c>
      <c r="U10352" s="2">
        <f>EOMONTH(SalesData[[#This Row],[Order Date]],0)</f>
        <v>45322</v>
      </c>
      <c r="V10352" s="9" t="str">
        <f>"Q"&amp;INT((MONTH(SalesData[[#This Row],[Order Date]])+2)/3)&amp;"-"&amp;YEAR(SalesData[[#This Row],[Order Date]])</f>
        <v>Q1-2024</v>
      </c>
    </row>
    <row r="10353" spans="1:22" x14ac:dyDescent="0.35">
      <c r="A10353" t="s">
        <v>10494</v>
      </c>
      <c r="B10353" s="1">
        <v>45299</v>
      </c>
      <c r="C10353" t="s">
        <v>21</v>
      </c>
      <c r="D10353" t="s">
        <v>72</v>
      </c>
      <c r="E10353">
        <v>7161433992</v>
      </c>
      <c r="F10353" t="s">
        <v>129</v>
      </c>
      <c r="G10353" t="s">
        <v>54</v>
      </c>
      <c r="H10353" t="s">
        <v>55</v>
      </c>
      <c r="I10353" t="s">
        <v>31</v>
      </c>
      <c r="J10353" t="s">
        <v>42</v>
      </c>
      <c r="K10353">
        <v>3850.97</v>
      </c>
      <c r="L10353">
        <v>669.93</v>
      </c>
      <c r="M10353" t="s">
        <v>43</v>
      </c>
      <c r="N10353">
        <v>0.17396396232637501</v>
      </c>
      <c r="O10353" t="s">
        <v>11351</v>
      </c>
      <c r="P10353" t="s">
        <v>11352</v>
      </c>
      <c r="R10353" t="s">
        <v>11353</v>
      </c>
      <c r="S10353">
        <f>IF(SalesData[[#This Row],[Return Status]]="Returned",1,0)</f>
        <v>0</v>
      </c>
      <c r="U10353" s="2">
        <f>EOMONTH(SalesData[[#This Row],[Order Date]],0)</f>
        <v>45322</v>
      </c>
      <c r="V10353" s="9" t="str">
        <f>"Q"&amp;INT((MONTH(SalesData[[#This Row],[Order Date]])+2)/3)&amp;"-"&amp;YEAR(SalesData[[#This Row],[Order Date]])</f>
        <v>Q1-2024</v>
      </c>
    </row>
    <row r="10354" spans="1:22" x14ac:dyDescent="0.35">
      <c r="A10354" t="s">
        <v>10495</v>
      </c>
      <c r="B10354" s="1">
        <v>45316</v>
      </c>
      <c r="C10354" t="s">
        <v>92</v>
      </c>
      <c r="D10354" t="s">
        <v>99</v>
      </c>
      <c r="E10354">
        <v>9164447857</v>
      </c>
      <c r="F10354" t="s">
        <v>58</v>
      </c>
      <c r="G10354" t="s">
        <v>59</v>
      </c>
      <c r="H10354" t="s">
        <v>60</v>
      </c>
      <c r="I10354" t="s">
        <v>31</v>
      </c>
      <c r="J10354" t="s">
        <v>43</v>
      </c>
      <c r="K10354">
        <v>1111.32</v>
      </c>
      <c r="L10354">
        <v>224.74</v>
      </c>
      <c r="M10354" t="s">
        <v>43</v>
      </c>
      <c r="N10354">
        <v>0.20222798113954599</v>
      </c>
      <c r="O10354" t="s">
        <v>11351</v>
      </c>
      <c r="P10354" t="s">
        <v>11354</v>
      </c>
      <c r="R10354" t="s">
        <v>11353</v>
      </c>
      <c r="S10354">
        <f>IF(SalesData[[#This Row],[Return Status]]="Returned",1,0)</f>
        <v>0</v>
      </c>
      <c r="T10354">
        <v>2183.56</v>
      </c>
      <c r="U10354" s="2">
        <f>EOMONTH(SalesData[[#This Row],[Order Date]],0)</f>
        <v>45322</v>
      </c>
      <c r="V10354" s="9" t="str">
        <f>"Q"&amp;INT((MONTH(SalesData[[#This Row],[Order Date]])+2)/3)&amp;"-"&amp;YEAR(SalesData[[#This Row],[Order Date]])</f>
        <v>Q1-2024</v>
      </c>
    </row>
    <row r="10355" spans="1:22" x14ac:dyDescent="0.35">
      <c r="A10355" t="s">
        <v>10496</v>
      </c>
      <c r="B10355" s="1">
        <v>45309</v>
      </c>
      <c r="C10355" t="s">
        <v>139</v>
      </c>
      <c r="D10355" t="s">
        <v>27</v>
      </c>
      <c r="E10355">
        <v>3074848920</v>
      </c>
      <c r="F10355" t="s">
        <v>222</v>
      </c>
      <c r="G10355" t="s">
        <v>11381</v>
      </c>
      <c r="H10355" t="s">
        <v>165</v>
      </c>
      <c r="I10355" t="s">
        <v>36</v>
      </c>
      <c r="J10355" t="s">
        <v>42</v>
      </c>
      <c r="K10355">
        <v>4017.48</v>
      </c>
      <c r="L10355">
        <v>266.89999999999998</v>
      </c>
      <c r="M10355" t="s">
        <v>43</v>
      </c>
      <c r="N10355">
        <v>6.6434680446448999E-2</v>
      </c>
      <c r="O10355" t="s">
        <v>11351</v>
      </c>
      <c r="P10355" t="s">
        <v>11356</v>
      </c>
      <c r="R10355" t="s">
        <v>11353</v>
      </c>
      <c r="S10355">
        <f>IF(SalesData[[#This Row],[Return Status]]="Returned",1,0)</f>
        <v>0</v>
      </c>
      <c r="U10355" s="2">
        <f>EOMONTH(SalesData[[#This Row],[Order Date]],0)</f>
        <v>45322</v>
      </c>
      <c r="V10355" s="9" t="str">
        <f>"Q"&amp;INT((MONTH(SalesData[[#This Row],[Order Date]])+2)/3)&amp;"-"&amp;YEAR(SalesData[[#This Row],[Order Date]])</f>
        <v>Q1-2024</v>
      </c>
    </row>
    <row r="10356" spans="1:22" x14ac:dyDescent="0.35">
      <c r="A10356" t="s">
        <v>10497</v>
      </c>
      <c r="B10356" s="1">
        <v>45295</v>
      </c>
      <c r="C10356" t="s">
        <v>113</v>
      </c>
      <c r="D10356" t="s">
        <v>39</v>
      </c>
      <c r="E10356">
        <v>8613430176</v>
      </c>
      <c r="F10356" t="s">
        <v>410</v>
      </c>
      <c r="G10356" t="s">
        <v>29</v>
      </c>
      <c r="H10356" t="s">
        <v>30</v>
      </c>
      <c r="I10356" t="s">
        <v>31</v>
      </c>
      <c r="J10356" t="s">
        <v>19</v>
      </c>
      <c r="K10356">
        <v>4324.3900000000003</v>
      </c>
      <c r="L10356">
        <v>790.51</v>
      </c>
      <c r="M10356" t="s">
        <v>19</v>
      </c>
      <c r="N10356">
        <v>0.18280266118458299</v>
      </c>
      <c r="O10356" t="s">
        <v>11351</v>
      </c>
      <c r="P10356" t="s">
        <v>11352</v>
      </c>
      <c r="R10356" t="s">
        <v>11353</v>
      </c>
      <c r="S10356">
        <f>IF(SalesData[[#This Row],[Return Status]]="Returned",1,0)</f>
        <v>0</v>
      </c>
      <c r="T10356">
        <v>2788.38</v>
      </c>
      <c r="U10356" s="2">
        <f>EOMONTH(SalesData[[#This Row],[Order Date]],0)</f>
        <v>45322</v>
      </c>
      <c r="V10356" s="9" t="str">
        <f>"Q"&amp;INT((MONTH(SalesData[[#This Row],[Order Date]])+2)/3)&amp;"-"&amp;YEAR(SalesData[[#This Row],[Order Date]])</f>
        <v>Q1-2024</v>
      </c>
    </row>
    <row r="10357" spans="1:22" x14ac:dyDescent="0.35">
      <c r="A10357" t="s">
        <v>10498</v>
      </c>
      <c r="B10357" s="1">
        <v>45320</v>
      </c>
      <c r="C10357" t="s">
        <v>97</v>
      </c>
      <c r="D10357" t="s">
        <v>80</v>
      </c>
      <c r="E10357">
        <v>3727381798</v>
      </c>
      <c r="F10357" t="s">
        <v>120</v>
      </c>
      <c r="G10357" t="s">
        <v>141</v>
      </c>
      <c r="H10357" t="s">
        <v>121</v>
      </c>
      <c r="I10357" t="s">
        <v>17</v>
      </c>
      <c r="J10357" t="s">
        <v>62</v>
      </c>
      <c r="K10357">
        <v>1168.55</v>
      </c>
      <c r="L10357">
        <v>221.62</v>
      </c>
      <c r="M10357" t="s">
        <v>62</v>
      </c>
      <c r="N10357">
        <v>0.18965384450815101</v>
      </c>
      <c r="O10357" t="s">
        <v>11351</v>
      </c>
      <c r="P10357" t="s">
        <v>11352</v>
      </c>
      <c r="R10357" t="s">
        <v>11353</v>
      </c>
      <c r="S10357">
        <f>IF(SalesData[[#This Row],[Return Status]]="Returned",1,0)</f>
        <v>0</v>
      </c>
      <c r="T10357">
        <v>2793.38</v>
      </c>
      <c r="U10357" s="2">
        <f>EOMONTH(SalesData[[#This Row],[Order Date]],0)</f>
        <v>45322</v>
      </c>
      <c r="V10357" s="9" t="str">
        <f>"Q"&amp;INT((MONTH(SalesData[[#This Row],[Order Date]])+2)/3)&amp;"-"&amp;YEAR(SalesData[[#This Row],[Order Date]])</f>
        <v>Q1-2024</v>
      </c>
    </row>
    <row r="10358" spans="1:22" x14ac:dyDescent="0.35">
      <c r="A10358" t="s">
        <v>10499</v>
      </c>
      <c r="B10358" s="1">
        <v>45298</v>
      </c>
      <c r="C10358" t="s">
        <v>124</v>
      </c>
      <c r="D10358" t="s">
        <v>39</v>
      </c>
      <c r="E10358">
        <v>9119483468</v>
      </c>
      <c r="F10358" t="s">
        <v>222</v>
      </c>
      <c r="G10358" t="s">
        <v>164</v>
      </c>
      <c r="H10358" t="s">
        <v>165</v>
      </c>
      <c r="I10358" t="s">
        <v>36</v>
      </c>
      <c r="J10358" t="s">
        <v>19</v>
      </c>
      <c r="K10358">
        <v>3942.09</v>
      </c>
      <c r="L10358">
        <v>299.99</v>
      </c>
      <c r="M10358" t="s">
        <v>19</v>
      </c>
      <c r="N10358">
        <v>7.6099226552412594E-2</v>
      </c>
      <c r="O10358" t="s">
        <v>11351</v>
      </c>
      <c r="P10358" t="s">
        <v>11356</v>
      </c>
      <c r="R10358" t="s">
        <v>11353</v>
      </c>
      <c r="S10358">
        <f>IF(SalesData[[#This Row],[Return Status]]="Returned",1,0)</f>
        <v>0</v>
      </c>
      <c r="U10358" s="2">
        <f>EOMONTH(SalesData[[#This Row],[Order Date]],0)</f>
        <v>45322</v>
      </c>
      <c r="V10358" s="9" t="str">
        <f>"Q"&amp;INT((MONTH(SalesData[[#This Row],[Order Date]])+2)/3)&amp;"-"&amp;YEAR(SalesData[[#This Row],[Order Date]])</f>
        <v>Q1-2024</v>
      </c>
    </row>
    <row r="10359" spans="1:22" x14ac:dyDescent="0.35">
      <c r="A10359" t="s">
        <v>10500</v>
      </c>
      <c r="B10359" s="1">
        <v>45296</v>
      </c>
      <c r="C10359" t="s">
        <v>26</v>
      </c>
      <c r="D10359" t="s">
        <v>72</v>
      </c>
      <c r="E10359">
        <v>7508018699</v>
      </c>
      <c r="F10359" t="s">
        <v>14</v>
      </c>
      <c r="G10359" t="s">
        <v>15</v>
      </c>
      <c r="H10359" t="s">
        <v>16</v>
      </c>
      <c r="I10359" t="s">
        <v>17</v>
      </c>
      <c r="J10359" t="s">
        <v>65</v>
      </c>
      <c r="K10359">
        <v>2722.02</v>
      </c>
      <c r="L10359">
        <v>490.09</v>
      </c>
      <c r="M10359" t="s">
        <v>65</v>
      </c>
      <c r="N10359">
        <v>0.18004643610259999</v>
      </c>
      <c r="O10359" t="s">
        <v>11351</v>
      </c>
      <c r="P10359" t="s">
        <v>11352</v>
      </c>
      <c r="R10359" t="s">
        <v>11353</v>
      </c>
      <c r="S10359">
        <f>IF(SalesData[[#This Row],[Return Status]]="Returned",1,0)</f>
        <v>0</v>
      </c>
      <c r="T10359">
        <v>2085.91</v>
      </c>
      <c r="U10359" s="2">
        <f>EOMONTH(SalesData[[#This Row],[Order Date]],0)</f>
        <v>45322</v>
      </c>
      <c r="V10359" s="9" t="str">
        <f>"Q"&amp;INT((MONTH(SalesData[[#This Row],[Order Date]])+2)/3)&amp;"-"&amp;YEAR(SalesData[[#This Row],[Order Date]])</f>
        <v>Q1-2024</v>
      </c>
    </row>
    <row r="10360" spans="1:22" x14ac:dyDescent="0.35">
      <c r="A10360" t="s">
        <v>10501</v>
      </c>
      <c r="B10360" s="1">
        <v>45312</v>
      </c>
      <c r="C10360" t="s">
        <v>132</v>
      </c>
      <c r="D10360" t="s">
        <v>80</v>
      </c>
      <c r="E10360">
        <v>2262991390</v>
      </c>
      <c r="F10360" t="s">
        <v>168</v>
      </c>
      <c r="G10360" t="s">
        <v>54</v>
      </c>
      <c r="H10360" t="s">
        <v>55</v>
      </c>
      <c r="I10360" t="s">
        <v>31</v>
      </c>
      <c r="J10360" t="s">
        <v>19</v>
      </c>
      <c r="K10360">
        <v>407.92</v>
      </c>
      <c r="L10360">
        <v>104.44</v>
      </c>
      <c r="M10360" t="s">
        <v>19</v>
      </c>
      <c r="N10360">
        <v>0.25603059423416402</v>
      </c>
      <c r="O10360" t="s">
        <v>11361</v>
      </c>
      <c r="P10360" t="s">
        <v>11354</v>
      </c>
      <c r="R10360" t="s">
        <v>11353</v>
      </c>
      <c r="S10360">
        <f>IF(SalesData[[#This Row],[Return Status]]="Returned",1,0)</f>
        <v>0</v>
      </c>
      <c r="U10360" s="2">
        <f>EOMONTH(SalesData[[#This Row],[Order Date]],0)</f>
        <v>45322</v>
      </c>
      <c r="V10360" s="9" t="str">
        <f>"Q"&amp;INT((MONTH(SalesData[[#This Row],[Order Date]])+2)/3)&amp;"-"&amp;YEAR(SalesData[[#This Row],[Order Date]])</f>
        <v>Q1-2024</v>
      </c>
    </row>
    <row r="10361" spans="1:22" x14ac:dyDescent="0.35">
      <c r="A10361" t="s">
        <v>10502</v>
      </c>
      <c r="B10361" s="1">
        <v>45313</v>
      </c>
      <c r="C10361" t="s">
        <v>162</v>
      </c>
      <c r="D10361" t="s">
        <v>46</v>
      </c>
      <c r="E10361">
        <v>4126586787</v>
      </c>
      <c r="F10361" t="s">
        <v>156</v>
      </c>
      <c r="G10361" t="s">
        <v>251</v>
      </c>
      <c r="H10361" t="s">
        <v>85</v>
      </c>
      <c r="I10361" t="s">
        <v>31</v>
      </c>
      <c r="J10361" t="s">
        <v>62</v>
      </c>
      <c r="K10361">
        <v>2993.34</v>
      </c>
      <c r="L10361">
        <v>401.6</v>
      </c>
      <c r="M10361" t="s">
        <v>62</v>
      </c>
      <c r="N10361">
        <v>0.13416451188304701</v>
      </c>
      <c r="O10361" t="s">
        <v>11351</v>
      </c>
      <c r="P10361" t="s">
        <v>11352</v>
      </c>
      <c r="Q10361" t="s">
        <v>11364</v>
      </c>
      <c r="R10361" t="s">
        <v>11360</v>
      </c>
      <c r="S10361">
        <f>IF(SalesData[[#This Row],[Return Status]]="Returned",1,0)</f>
        <v>1</v>
      </c>
      <c r="U10361" s="2">
        <f>EOMONTH(SalesData[[#This Row],[Order Date]],0)</f>
        <v>45322</v>
      </c>
      <c r="V10361" s="9" t="str">
        <f>"Q"&amp;INT((MONTH(SalesData[[#This Row],[Order Date]])+2)/3)&amp;"-"&amp;YEAR(SalesData[[#This Row],[Order Date]])</f>
        <v>Q1-2024</v>
      </c>
    </row>
    <row r="10362" spans="1:22" x14ac:dyDescent="0.35">
      <c r="A10362" t="s">
        <v>10503</v>
      </c>
      <c r="B10362" s="1">
        <v>45308</v>
      </c>
      <c r="C10362" t="s">
        <v>57</v>
      </c>
      <c r="D10362" t="s">
        <v>72</v>
      </c>
      <c r="E10362">
        <v>4354981685</v>
      </c>
      <c r="F10362" t="s">
        <v>357</v>
      </c>
      <c r="G10362" t="s">
        <v>11381</v>
      </c>
      <c r="H10362" t="s">
        <v>165</v>
      </c>
      <c r="I10362" t="s">
        <v>36</v>
      </c>
      <c r="J10362" t="s">
        <v>61</v>
      </c>
      <c r="K10362">
        <v>1116.4100000000001</v>
      </c>
      <c r="L10362">
        <v>108.89</v>
      </c>
      <c r="M10362" t="s">
        <v>62</v>
      </c>
      <c r="N10362">
        <v>9.7535851524081604E-2</v>
      </c>
      <c r="O10362" t="s">
        <v>11351</v>
      </c>
      <c r="P10362" t="s">
        <v>11356</v>
      </c>
      <c r="R10362" t="s">
        <v>11353</v>
      </c>
      <c r="S10362">
        <f>IF(SalesData[[#This Row],[Return Status]]="Returned",1,0)</f>
        <v>0</v>
      </c>
      <c r="U10362" s="2">
        <f>EOMONTH(SalesData[[#This Row],[Order Date]],0)</f>
        <v>45322</v>
      </c>
      <c r="V10362" s="9" t="str">
        <f>"Q"&amp;INT((MONTH(SalesData[[#This Row],[Order Date]])+2)/3)&amp;"-"&amp;YEAR(SalesData[[#This Row],[Order Date]])</f>
        <v>Q1-2024</v>
      </c>
    </row>
    <row r="10363" spans="1:22" x14ac:dyDescent="0.35">
      <c r="A10363" t="s">
        <v>10504</v>
      </c>
      <c r="B10363" s="1">
        <v>45310</v>
      </c>
      <c r="C10363" t="s">
        <v>92</v>
      </c>
      <c r="D10363" t="s">
        <v>145</v>
      </c>
      <c r="E10363">
        <v>6127189468</v>
      </c>
      <c r="F10363" t="s">
        <v>50</v>
      </c>
      <c r="G10363" t="s">
        <v>34</v>
      </c>
      <c r="H10363" t="s">
        <v>35</v>
      </c>
      <c r="I10363" t="s">
        <v>36</v>
      </c>
      <c r="J10363" t="s">
        <v>19</v>
      </c>
      <c r="K10363">
        <v>500.16</v>
      </c>
      <c r="L10363">
        <v>30.53</v>
      </c>
      <c r="M10363" t="s">
        <v>19</v>
      </c>
      <c r="N10363">
        <v>6.1040467050543799E-2</v>
      </c>
      <c r="O10363" t="s">
        <v>11355</v>
      </c>
      <c r="P10363" t="s">
        <v>11356</v>
      </c>
      <c r="R10363" t="s">
        <v>11353</v>
      </c>
      <c r="S10363">
        <f>IF(SalesData[[#This Row],[Return Status]]="Returned",1,0)</f>
        <v>0</v>
      </c>
      <c r="U10363" s="2">
        <f>EOMONTH(SalesData[[#This Row],[Order Date]],0)</f>
        <v>45322</v>
      </c>
      <c r="V10363" s="9" t="str">
        <f>"Q"&amp;INT((MONTH(SalesData[[#This Row],[Order Date]])+2)/3)&amp;"-"&amp;YEAR(SalesData[[#This Row],[Order Date]])</f>
        <v>Q1-2024</v>
      </c>
    </row>
    <row r="10364" spans="1:22" x14ac:dyDescent="0.35">
      <c r="A10364" t="s">
        <v>10505</v>
      </c>
      <c r="B10364" s="1">
        <v>45302</v>
      </c>
      <c r="C10364" t="s">
        <v>188</v>
      </c>
      <c r="D10364" t="s">
        <v>80</v>
      </c>
      <c r="E10364">
        <v>2252064453</v>
      </c>
      <c r="F10364" t="s">
        <v>222</v>
      </c>
      <c r="G10364" t="s">
        <v>164</v>
      </c>
      <c r="H10364" t="s">
        <v>165</v>
      </c>
      <c r="I10364" t="s">
        <v>36</v>
      </c>
      <c r="J10364" t="s">
        <v>61</v>
      </c>
      <c r="K10364">
        <v>1838.99</v>
      </c>
      <c r="L10364">
        <v>184.46</v>
      </c>
      <c r="M10364" t="s">
        <v>62</v>
      </c>
      <c r="N10364">
        <v>0.100305058755078</v>
      </c>
      <c r="O10364" t="s">
        <v>11351</v>
      </c>
      <c r="P10364" t="s">
        <v>11352</v>
      </c>
      <c r="R10364" t="s">
        <v>11353</v>
      </c>
      <c r="S10364">
        <f>IF(SalesData[[#This Row],[Return Status]]="Returned",1,0)</f>
        <v>0</v>
      </c>
      <c r="U10364" s="2">
        <f>EOMONTH(SalesData[[#This Row],[Order Date]],0)</f>
        <v>45322</v>
      </c>
      <c r="V10364" s="9" t="str">
        <f>"Q"&amp;INT((MONTH(SalesData[[#This Row],[Order Date]])+2)/3)&amp;"-"&amp;YEAR(SalesData[[#This Row],[Order Date]])</f>
        <v>Q1-2024</v>
      </c>
    </row>
    <row r="10365" spans="1:22" x14ac:dyDescent="0.35">
      <c r="A10365" t="s">
        <v>10506</v>
      </c>
      <c r="B10365" s="1">
        <v>45306</v>
      </c>
      <c r="C10365" t="s">
        <v>52</v>
      </c>
      <c r="D10365" t="s">
        <v>80</v>
      </c>
      <c r="E10365">
        <v>917397398</v>
      </c>
      <c r="F10365" t="s">
        <v>387</v>
      </c>
      <c r="G10365" t="s">
        <v>89</v>
      </c>
      <c r="H10365" t="s">
        <v>90</v>
      </c>
      <c r="I10365" t="s">
        <v>31</v>
      </c>
      <c r="J10365" t="s">
        <v>65</v>
      </c>
      <c r="K10365">
        <v>605.99</v>
      </c>
      <c r="L10365">
        <v>21.02</v>
      </c>
      <c r="M10365" t="s">
        <v>65</v>
      </c>
      <c r="N10365">
        <v>3.4687041040281197E-2</v>
      </c>
      <c r="O10365" t="s">
        <v>11355</v>
      </c>
      <c r="P10365" t="s">
        <v>11356</v>
      </c>
      <c r="R10365" t="s">
        <v>11353</v>
      </c>
      <c r="S10365">
        <f>IF(SalesData[[#This Row],[Return Status]]="Returned",1,0)</f>
        <v>0</v>
      </c>
      <c r="T10365">
        <v>207.68</v>
      </c>
      <c r="U10365" s="2">
        <f>EOMONTH(SalesData[[#This Row],[Order Date]],0)</f>
        <v>45322</v>
      </c>
      <c r="V10365" s="9" t="str">
        <f>"Q"&amp;INT((MONTH(SalesData[[#This Row],[Order Date]])+2)/3)&amp;"-"&amp;YEAR(SalesData[[#This Row],[Order Date]])</f>
        <v>Q1-2024</v>
      </c>
    </row>
    <row r="10366" spans="1:22" x14ac:dyDescent="0.35">
      <c r="A10366" t="s">
        <v>10507</v>
      </c>
      <c r="B10366" s="1">
        <v>45320</v>
      </c>
      <c r="C10366" t="s">
        <v>176</v>
      </c>
      <c r="D10366" t="s">
        <v>39</v>
      </c>
      <c r="E10366">
        <v>4873538423</v>
      </c>
      <c r="F10366" t="s">
        <v>116</v>
      </c>
      <c r="G10366" t="s">
        <v>74</v>
      </c>
      <c r="H10366" t="s">
        <v>75</v>
      </c>
      <c r="I10366" t="s">
        <v>36</v>
      </c>
      <c r="J10366" t="s">
        <v>62</v>
      </c>
      <c r="K10366">
        <v>554.84</v>
      </c>
      <c r="L10366">
        <v>78.400000000000006</v>
      </c>
      <c r="M10366" t="s">
        <v>62</v>
      </c>
      <c r="N10366">
        <v>0.1413019969721</v>
      </c>
      <c r="O10366" t="s">
        <v>11355</v>
      </c>
      <c r="P10366" t="s">
        <v>11352</v>
      </c>
      <c r="R10366" t="s">
        <v>11353</v>
      </c>
      <c r="S10366">
        <f>IF(SalesData[[#This Row],[Return Status]]="Returned",1,0)</f>
        <v>0</v>
      </c>
      <c r="T10366">
        <v>2420.2800000000002</v>
      </c>
      <c r="U10366" s="2">
        <f>EOMONTH(SalesData[[#This Row],[Order Date]],0)</f>
        <v>45322</v>
      </c>
      <c r="V10366" s="9" t="str">
        <f>"Q"&amp;INT((MONTH(SalesData[[#This Row],[Order Date]])+2)/3)&amp;"-"&amp;YEAR(SalesData[[#This Row],[Order Date]])</f>
        <v>Q1-2024</v>
      </c>
    </row>
    <row r="10367" spans="1:22" x14ac:dyDescent="0.35">
      <c r="A10367" t="s">
        <v>10508</v>
      </c>
      <c r="B10367" s="1">
        <v>45304</v>
      </c>
      <c r="C10367" t="s">
        <v>139</v>
      </c>
      <c r="D10367" t="s">
        <v>27</v>
      </c>
      <c r="E10367">
        <v>5247562271</v>
      </c>
      <c r="F10367" t="s">
        <v>28</v>
      </c>
      <c r="G10367" t="s">
        <v>29</v>
      </c>
      <c r="H10367" t="s">
        <v>30</v>
      </c>
      <c r="I10367" t="s">
        <v>31</v>
      </c>
      <c r="J10367" t="s">
        <v>61</v>
      </c>
      <c r="K10367">
        <v>1705.83</v>
      </c>
      <c r="L10367">
        <v>453.28</v>
      </c>
      <c r="M10367" t="s">
        <v>62</v>
      </c>
      <c r="N10367">
        <v>0.26572401704741999</v>
      </c>
      <c r="O10367" t="s">
        <v>11351</v>
      </c>
      <c r="P10367" t="s">
        <v>11354</v>
      </c>
      <c r="R10367" t="s">
        <v>11353</v>
      </c>
      <c r="S10367">
        <f>IF(SalesData[[#This Row],[Return Status]]="Returned",1,0)</f>
        <v>0</v>
      </c>
      <c r="T10367">
        <v>2788.38</v>
      </c>
      <c r="U10367" s="2">
        <f>EOMONTH(SalesData[[#This Row],[Order Date]],0)</f>
        <v>45322</v>
      </c>
      <c r="V10367" s="9" t="str">
        <f>"Q"&amp;INT((MONTH(SalesData[[#This Row],[Order Date]])+2)/3)&amp;"-"&amp;YEAR(SalesData[[#This Row],[Order Date]])</f>
        <v>Q1-2024</v>
      </c>
    </row>
    <row r="10368" spans="1:22" x14ac:dyDescent="0.35">
      <c r="A10368" t="s">
        <v>10509</v>
      </c>
      <c r="B10368" s="1">
        <v>45301</v>
      </c>
      <c r="C10368" t="s">
        <v>77</v>
      </c>
      <c r="D10368" t="s">
        <v>27</v>
      </c>
      <c r="E10368">
        <v>5464003287</v>
      </c>
      <c r="F10368" t="s">
        <v>238</v>
      </c>
      <c r="G10368" t="s">
        <v>74</v>
      </c>
      <c r="H10368" t="s">
        <v>11357</v>
      </c>
      <c r="I10368" t="s">
        <v>36</v>
      </c>
      <c r="J10368" t="s">
        <v>19</v>
      </c>
      <c r="K10368">
        <v>626.29999999999995</v>
      </c>
      <c r="L10368">
        <v>69.08</v>
      </c>
      <c r="M10368" t="s">
        <v>19</v>
      </c>
      <c r="N10368">
        <v>0.110298578955772</v>
      </c>
      <c r="O10368" t="s">
        <v>11355</v>
      </c>
      <c r="P10368" t="s">
        <v>11352</v>
      </c>
      <c r="R10368" t="s">
        <v>11353</v>
      </c>
      <c r="S10368">
        <f>IF(SalesData[[#This Row],[Return Status]]="Returned",1,0)</f>
        <v>0</v>
      </c>
      <c r="T10368">
        <v>2420.2800000000002</v>
      </c>
      <c r="U10368" s="2">
        <f>EOMONTH(SalesData[[#This Row],[Order Date]],0)</f>
        <v>45322</v>
      </c>
      <c r="V10368" s="9" t="str">
        <f>"Q"&amp;INT((MONTH(SalesData[[#This Row],[Order Date]])+2)/3)&amp;"-"&amp;YEAR(SalesData[[#This Row],[Order Date]])</f>
        <v>Q1-2024</v>
      </c>
    </row>
    <row r="10369" spans="1:22" x14ac:dyDescent="0.35">
      <c r="A10369" t="s">
        <v>10510</v>
      </c>
      <c r="B10369" s="1">
        <v>45296</v>
      </c>
      <c r="C10369" t="s">
        <v>87</v>
      </c>
      <c r="D10369" t="s">
        <v>13</v>
      </c>
      <c r="E10369">
        <v>2432525635</v>
      </c>
      <c r="F10369" t="s">
        <v>168</v>
      </c>
      <c r="G10369" t="s">
        <v>54</v>
      </c>
      <c r="H10369" t="s">
        <v>55</v>
      </c>
      <c r="I10369" t="s">
        <v>31</v>
      </c>
      <c r="J10369" t="s">
        <v>19</v>
      </c>
      <c r="K10369">
        <v>1423.19</v>
      </c>
      <c r="L10369">
        <v>423.89</v>
      </c>
      <c r="M10369" t="s">
        <v>19</v>
      </c>
      <c r="N10369">
        <v>0.29784498204737198</v>
      </c>
      <c r="O10369" t="s">
        <v>11351</v>
      </c>
      <c r="P10369" t="s">
        <v>11354</v>
      </c>
      <c r="R10369" t="s">
        <v>11353</v>
      </c>
      <c r="S10369">
        <f>IF(SalesData[[#This Row],[Return Status]]="Returned",1,0)</f>
        <v>0</v>
      </c>
      <c r="U10369" s="2">
        <f>EOMONTH(SalesData[[#This Row],[Order Date]],0)</f>
        <v>45322</v>
      </c>
      <c r="V10369" s="9" t="str">
        <f>"Q"&amp;INT((MONTH(SalesData[[#This Row],[Order Date]])+2)/3)&amp;"-"&amp;YEAR(SalesData[[#This Row],[Order Date]])</f>
        <v>Q1-2024</v>
      </c>
    </row>
    <row r="10370" spans="1:22" x14ac:dyDescent="0.35">
      <c r="A10370" t="s">
        <v>10511</v>
      </c>
      <c r="B10370" s="1">
        <v>45294</v>
      </c>
      <c r="C10370" t="s">
        <v>87</v>
      </c>
      <c r="D10370" t="s">
        <v>145</v>
      </c>
      <c r="E10370">
        <v>2435511398</v>
      </c>
      <c r="F10370" t="s">
        <v>181</v>
      </c>
      <c r="G10370" t="s">
        <v>54</v>
      </c>
      <c r="H10370" t="s">
        <v>11357</v>
      </c>
      <c r="I10370" t="s">
        <v>31</v>
      </c>
      <c r="J10370" t="s">
        <v>62</v>
      </c>
      <c r="K10370">
        <v>2380.0100000000002</v>
      </c>
      <c r="L10370">
        <v>201.18</v>
      </c>
      <c r="M10370" t="s">
        <v>62</v>
      </c>
      <c r="N10370">
        <v>8.4529056600602503E-2</v>
      </c>
      <c r="O10370" t="s">
        <v>11351</v>
      </c>
      <c r="P10370" t="s">
        <v>11356</v>
      </c>
      <c r="R10370" t="s">
        <v>11353</v>
      </c>
      <c r="S10370">
        <f>IF(SalesData[[#This Row],[Return Status]]="Returned",1,0)</f>
        <v>0</v>
      </c>
      <c r="U10370" s="2">
        <f>EOMONTH(SalesData[[#This Row],[Order Date]],0)</f>
        <v>45322</v>
      </c>
      <c r="V10370" s="9" t="str">
        <f>"Q"&amp;INT((MONTH(SalesData[[#This Row],[Order Date]])+2)/3)&amp;"-"&amp;YEAR(SalesData[[#This Row],[Order Date]])</f>
        <v>Q1-2024</v>
      </c>
    </row>
    <row r="10371" spans="1:22" x14ac:dyDescent="0.35">
      <c r="A10371" t="s">
        <v>10512</v>
      </c>
      <c r="B10371" s="1">
        <v>45307</v>
      </c>
      <c r="C10371" t="s">
        <v>106</v>
      </c>
      <c r="D10371" t="s">
        <v>39</v>
      </c>
      <c r="E10371">
        <v>3333522355</v>
      </c>
      <c r="F10371" t="s">
        <v>312</v>
      </c>
      <c r="G10371" t="s">
        <v>11367</v>
      </c>
      <c r="H10371" t="s">
        <v>121</v>
      </c>
      <c r="I10371" t="s">
        <v>17</v>
      </c>
      <c r="J10371" t="s">
        <v>19</v>
      </c>
      <c r="K10371">
        <v>850.56</v>
      </c>
      <c r="L10371">
        <v>46.4</v>
      </c>
      <c r="M10371" t="s">
        <v>19</v>
      </c>
      <c r="N10371">
        <v>5.4552294958615501E-2</v>
      </c>
      <c r="O10371" t="s">
        <v>11355</v>
      </c>
      <c r="P10371" t="s">
        <v>11356</v>
      </c>
      <c r="R10371" t="s">
        <v>11353</v>
      </c>
      <c r="S10371">
        <f>IF(SalesData[[#This Row],[Return Status]]="Returned",1,0)</f>
        <v>0</v>
      </c>
      <c r="U10371" s="2">
        <f>EOMONTH(SalesData[[#This Row],[Order Date]],0)</f>
        <v>45322</v>
      </c>
      <c r="V10371" s="9" t="str">
        <f>"Q"&amp;INT((MONTH(SalesData[[#This Row],[Order Date]])+2)/3)&amp;"-"&amp;YEAR(SalesData[[#This Row],[Order Date]])</f>
        <v>Q1-2024</v>
      </c>
    </row>
    <row r="10372" spans="1:22" x14ac:dyDescent="0.35">
      <c r="A10372" t="s">
        <v>10513</v>
      </c>
      <c r="B10372" s="1">
        <v>45296</v>
      </c>
      <c r="C10372" t="s">
        <v>52</v>
      </c>
      <c r="D10372" t="s">
        <v>27</v>
      </c>
      <c r="E10372">
        <v>188998546</v>
      </c>
      <c r="F10372" t="s">
        <v>83</v>
      </c>
      <c r="G10372" t="s">
        <v>251</v>
      </c>
      <c r="H10372" t="s">
        <v>85</v>
      </c>
      <c r="I10372" t="s">
        <v>31</v>
      </c>
      <c r="J10372" t="s">
        <v>65</v>
      </c>
      <c r="K10372">
        <v>2205.3200000000002</v>
      </c>
      <c r="L10372">
        <v>422.89</v>
      </c>
      <c r="M10372" t="s">
        <v>65</v>
      </c>
      <c r="N10372">
        <v>0.19175901909926901</v>
      </c>
      <c r="O10372" t="s">
        <v>11351</v>
      </c>
      <c r="P10372" t="s">
        <v>11352</v>
      </c>
      <c r="R10372" t="s">
        <v>11353</v>
      </c>
      <c r="S10372">
        <f>IF(SalesData[[#This Row],[Return Status]]="Returned",1,0)</f>
        <v>0</v>
      </c>
      <c r="U10372" s="2">
        <f>EOMONTH(SalesData[[#This Row],[Order Date]],0)</f>
        <v>45322</v>
      </c>
      <c r="V10372" s="9" t="str">
        <f>"Q"&amp;INT((MONTH(SalesData[[#This Row],[Order Date]])+2)/3)&amp;"-"&amp;YEAR(SalesData[[#This Row],[Order Date]])</f>
        <v>Q1-2024</v>
      </c>
    </row>
    <row r="10373" spans="1:22" x14ac:dyDescent="0.35">
      <c r="A10373" t="s">
        <v>10514</v>
      </c>
      <c r="B10373" s="1">
        <v>45307</v>
      </c>
      <c r="C10373" t="s">
        <v>106</v>
      </c>
      <c r="D10373" t="s">
        <v>80</v>
      </c>
      <c r="E10373">
        <v>6250745965</v>
      </c>
      <c r="F10373" t="s">
        <v>88</v>
      </c>
      <c r="G10373" t="s">
        <v>11379</v>
      </c>
      <c r="H10373" t="s">
        <v>90</v>
      </c>
      <c r="I10373" t="s">
        <v>31</v>
      </c>
      <c r="J10373" t="s">
        <v>62</v>
      </c>
      <c r="K10373">
        <v>2401.61</v>
      </c>
      <c r="L10373">
        <v>222.94</v>
      </c>
      <c r="M10373" t="s">
        <v>62</v>
      </c>
      <c r="N10373">
        <v>9.2829393615116496E-2</v>
      </c>
      <c r="O10373" t="s">
        <v>11351</v>
      </c>
      <c r="P10373" t="s">
        <v>11356</v>
      </c>
      <c r="R10373" t="s">
        <v>11353</v>
      </c>
      <c r="S10373">
        <f>IF(SalesData[[#This Row],[Return Status]]="Returned",1,0)</f>
        <v>0</v>
      </c>
      <c r="U10373" s="2">
        <f>EOMONTH(SalesData[[#This Row],[Order Date]],0)</f>
        <v>45322</v>
      </c>
      <c r="V10373" s="9" t="str">
        <f>"Q"&amp;INT((MONTH(SalesData[[#This Row],[Order Date]])+2)/3)&amp;"-"&amp;YEAR(SalesData[[#This Row],[Order Date]])</f>
        <v>Q1-2024</v>
      </c>
    </row>
    <row r="10374" spans="1:22" x14ac:dyDescent="0.35">
      <c r="A10374" t="s">
        <v>10515</v>
      </c>
      <c r="B10374" s="1">
        <v>45310</v>
      </c>
      <c r="C10374" t="s">
        <v>113</v>
      </c>
      <c r="D10374" t="s">
        <v>99</v>
      </c>
      <c r="E10374">
        <v>9790987186</v>
      </c>
      <c r="F10374" t="s">
        <v>181</v>
      </c>
      <c r="G10374" t="s">
        <v>54</v>
      </c>
      <c r="H10374" t="s">
        <v>55</v>
      </c>
      <c r="I10374" t="s">
        <v>31</v>
      </c>
      <c r="J10374" t="s">
        <v>62</v>
      </c>
      <c r="K10374">
        <v>208.84</v>
      </c>
      <c r="L10374">
        <v>18.059999999999999</v>
      </c>
      <c r="M10374" t="s">
        <v>62</v>
      </c>
      <c r="N10374">
        <v>8.6477686266998602E-2</v>
      </c>
      <c r="O10374" t="s">
        <v>11361</v>
      </c>
      <c r="P10374" t="s">
        <v>11356</v>
      </c>
      <c r="R10374" t="s">
        <v>11353</v>
      </c>
      <c r="S10374">
        <f>IF(SalesData[[#This Row],[Return Status]]="Returned",1,0)</f>
        <v>0</v>
      </c>
      <c r="U10374" s="2">
        <f>EOMONTH(SalesData[[#This Row],[Order Date]],0)</f>
        <v>45322</v>
      </c>
      <c r="V10374" s="9" t="str">
        <f>"Q"&amp;INT((MONTH(SalesData[[#This Row],[Order Date]])+2)/3)&amp;"-"&amp;YEAR(SalesData[[#This Row],[Order Date]])</f>
        <v>Q1-2024</v>
      </c>
    </row>
    <row r="10375" spans="1:22" x14ac:dyDescent="0.35">
      <c r="A10375" t="s">
        <v>10516</v>
      </c>
      <c r="B10375" s="1">
        <v>45312</v>
      </c>
      <c r="C10375" t="s">
        <v>205</v>
      </c>
      <c r="D10375" t="s">
        <v>13</v>
      </c>
      <c r="E10375">
        <v>3936020787</v>
      </c>
      <c r="F10375" t="s">
        <v>68</v>
      </c>
      <c r="G10375" t="s">
        <v>457</v>
      </c>
      <c r="H10375" t="s">
        <v>41</v>
      </c>
      <c r="I10375" t="s">
        <v>31</v>
      </c>
      <c r="J10375" t="s">
        <v>42</v>
      </c>
      <c r="K10375">
        <v>3244.17</v>
      </c>
      <c r="L10375">
        <v>100.64</v>
      </c>
      <c r="M10375" t="s">
        <v>43</v>
      </c>
      <c r="N10375">
        <v>3.1021802186691799E-2</v>
      </c>
      <c r="O10375" t="s">
        <v>11351</v>
      </c>
      <c r="P10375" t="s">
        <v>11356</v>
      </c>
      <c r="R10375" t="s">
        <v>11353</v>
      </c>
      <c r="S10375">
        <f>IF(SalesData[[#This Row],[Return Status]]="Returned",1,0)</f>
        <v>0</v>
      </c>
      <c r="U10375" s="2">
        <f>EOMONTH(SalesData[[#This Row],[Order Date]],0)</f>
        <v>45322</v>
      </c>
      <c r="V10375" s="9" t="str">
        <f>"Q"&amp;INT((MONTH(SalesData[[#This Row],[Order Date]])+2)/3)&amp;"-"&amp;YEAR(SalesData[[#This Row],[Order Date]])</f>
        <v>Q1-2024</v>
      </c>
    </row>
    <row r="10376" spans="1:22" x14ac:dyDescent="0.35">
      <c r="A10376" t="s">
        <v>10517</v>
      </c>
      <c r="B10376" s="1">
        <v>45309</v>
      </c>
      <c r="C10376" t="s">
        <v>132</v>
      </c>
      <c r="D10376" t="s">
        <v>46</v>
      </c>
      <c r="E10376">
        <v>8769346269</v>
      </c>
      <c r="F10376" t="s">
        <v>154</v>
      </c>
      <c r="G10376" t="s">
        <v>29</v>
      </c>
      <c r="H10376" t="s">
        <v>30</v>
      </c>
      <c r="I10376" t="s">
        <v>31</v>
      </c>
      <c r="J10376" t="s">
        <v>19</v>
      </c>
      <c r="K10376">
        <v>1859.57</v>
      </c>
      <c r="L10376">
        <v>240.63</v>
      </c>
      <c r="M10376" t="s">
        <v>19</v>
      </c>
      <c r="N10376">
        <v>0.12940088299983299</v>
      </c>
      <c r="O10376" t="s">
        <v>11351</v>
      </c>
      <c r="P10376" t="s">
        <v>11352</v>
      </c>
      <c r="R10376" t="s">
        <v>11353</v>
      </c>
      <c r="S10376">
        <f>IF(SalesData[[#This Row],[Return Status]]="Returned",1,0)</f>
        <v>0</v>
      </c>
      <c r="T10376">
        <v>2788.38</v>
      </c>
      <c r="U10376" s="2">
        <f>EOMONTH(SalesData[[#This Row],[Order Date]],0)</f>
        <v>45322</v>
      </c>
      <c r="V10376" s="9" t="str">
        <f>"Q"&amp;INT((MONTH(SalesData[[#This Row],[Order Date]])+2)/3)&amp;"-"&amp;YEAR(SalesData[[#This Row],[Order Date]])</f>
        <v>Q1-2024</v>
      </c>
    </row>
    <row r="10377" spans="1:22" x14ac:dyDescent="0.35">
      <c r="A10377" t="s">
        <v>10518</v>
      </c>
      <c r="B10377" s="1">
        <v>45318</v>
      </c>
      <c r="C10377" t="s">
        <v>149</v>
      </c>
      <c r="D10377" t="s">
        <v>80</v>
      </c>
      <c r="E10377">
        <v>1773907859</v>
      </c>
      <c r="F10377" t="s">
        <v>83</v>
      </c>
      <c r="G10377" t="s">
        <v>84</v>
      </c>
      <c r="H10377" t="s">
        <v>85</v>
      </c>
      <c r="I10377" t="s">
        <v>31</v>
      </c>
      <c r="J10377" t="s">
        <v>61</v>
      </c>
      <c r="K10377">
        <v>2811.32</v>
      </c>
      <c r="L10377">
        <v>281.04000000000002</v>
      </c>
      <c r="M10377" t="s">
        <v>62</v>
      </c>
      <c r="N10377">
        <v>9.9967275159000002E-2</v>
      </c>
      <c r="O10377" t="s">
        <v>11351</v>
      </c>
      <c r="P10377" t="s">
        <v>11356</v>
      </c>
      <c r="R10377" t="s">
        <v>11353</v>
      </c>
      <c r="S10377">
        <f>IF(SalesData[[#This Row],[Return Status]]="Returned",1,0)</f>
        <v>0</v>
      </c>
      <c r="T10377">
        <v>847.14</v>
      </c>
      <c r="U10377" s="2">
        <f>EOMONTH(SalesData[[#This Row],[Order Date]],0)</f>
        <v>45322</v>
      </c>
      <c r="V10377" s="9" t="str">
        <f>"Q"&amp;INT((MONTH(SalesData[[#This Row],[Order Date]])+2)/3)&amp;"-"&amp;YEAR(SalesData[[#This Row],[Order Date]])</f>
        <v>Q1-2024</v>
      </c>
    </row>
    <row r="10378" spans="1:22" x14ac:dyDescent="0.35">
      <c r="A10378" t="s">
        <v>10519</v>
      </c>
      <c r="B10378" s="1">
        <v>45295</v>
      </c>
      <c r="C10378" t="s">
        <v>176</v>
      </c>
      <c r="D10378" t="s">
        <v>145</v>
      </c>
      <c r="E10378">
        <v>4382484272</v>
      </c>
      <c r="F10378" t="s">
        <v>154</v>
      </c>
      <c r="G10378" t="s">
        <v>29</v>
      </c>
      <c r="H10378" t="s">
        <v>30</v>
      </c>
      <c r="I10378" t="s">
        <v>31</v>
      </c>
      <c r="J10378" t="s">
        <v>61</v>
      </c>
      <c r="K10378">
        <v>3746.1</v>
      </c>
      <c r="L10378">
        <v>673.13</v>
      </c>
      <c r="M10378" t="s">
        <v>62</v>
      </c>
      <c r="N10378">
        <v>0.17968820907076699</v>
      </c>
      <c r="O10378" t="s">
        <v>11351</v>
      </c>
      <c r="P10378" t="s">
        <v>11352</v>
      </c>
      <c r="R10378" t="s">
        <v>11353</v>
      </c>
      <c r="S10378">
        <f>IF(SalesData[[#This Row],[Return Status]]="Returned",1,0)</f>
        <v>0</v>
      </c>
      <c r="T10378">
        <v>2788.38</v>
      </c>
      <c r="U10378" s="2">
        <f>EOMONTH(SalesData[[#This Row],[Order Date]],0)</f>
        <v>45322</v>
      </c>
      <c r="V10378" s="9" t="str">
        <f>"Q"&amp;INT((MONTH(SalesData[[#This Row],[Order Date]])+2)/3)&amp;"-"&amp;YEAR(SalesData[[#This Row],[Order Date]])</f>
        <v>Q1-2024</v>
      </c>
    </row>
    <row r="10379" spans="1:22" x14ac:dyDescent="0.35">
      <c r="A10379" t="s">
        <v>10520</v>
      </c>
      <c r="B10379" s="1">
        <v>45302</v>
      </c>
      <c r="C10379" t="s">
        <v>57</v>
      </c>
      <c r="D10379" t="s">
        <v>39</v>
      </c>
      <c r="E10379">
        <v>3645818362</v>
      </c>
      <c r="F10379" t="s">
        <v>53</v>
      </c>
      <c r="G10379" t="s">
        <v>54</v>
      </c>
      <c r="H10379" t="s">
        <v>55</v>
      </c>
      <c r="I10379" t="s">
        <v>31</v>
      </c>
      <c r="J10379" t="s">
        <v>42</v>
      </c>
      <c r="K10379">
        <v>1533.55</v>
      </c>
      <c r="L10379">
        <v>409.96</v>
      </c>
      <c r="M10379" t="s">
        <v>43</v>
      </c>
      <c r="N10379">
        <v>0.26732744286133497</v>
      </c>
      <c r="O10379" t="s">
        <v>11351</v>
      </c>
      <c r="P10379" t="s">
        <v>11354</v>
      </c>
      <c r="R10379" t="s">
        <v>11353</v>
      </c>
      <c r="S10379">
        <f>IF(SalesData[[#This Row],[Return Status]]="Returned",1,0)</f>
        <v>0</v>
      </c>
      <c r="U10379" s="2">
        <f>EOMONTH(SalesData[[#This Row],[Order Date]],0)</f>
        <v>45322</v>
      </c>
      <c r="V10379" s="9" t="str">
        <f>"Q"&amp;INT((MONTH(SalesData[[#This Row],[Order Date]])+2)/3)&amp;"-"&amp;YEAR(SalesData[[#This Row],[Order Date]])</f>
        <v>Q1-2024</v>
      </c>
    </row>
    <row r="10380" spans="1:22" x14ac:dyDescent="0.35">
      <c r="A10380" t="s">
        <v>10521</v>
      </c>
      <c r="B10380" s="1">
        <v>45319</v>
      </c>
      <c r="C10380" t="s">
        <v>132</v>
      </c>
      <c r="D10380" t="s">
        <v>145</v>
      </c>
      <c r="E10380">
        <v>1962188118</v>
      </c>
      <c r="F10380" t="s">
        <v>133</v>
      </c>
      <c r="G10380" t="s">
        <v>11379</v>
      </c>
      <c r="H10380" t="s">
        <v>90</v>
      </c>
      <c r="I10380" t="s">
        <v>31</v>
      </c>
      <c r="J10380" t="s">
        <v>19</v>
      </c>
      <c r="K10380">
        <v>2963.12</v>
      </c>
      <c r="L10380">
        <v>881.68</v>
      </c>
      <c r="M10380" t="s">
        <v>19</v>
      </c>
      <c r="N10380">
        <v>0.29755122978482101</v>
      </c>
      <c r="O10380" t="s">
        <v>11351</v>
      </c>
      <c r="P10380" t="s">
        <v>11354</v>
      </c>
      <c r="R10380" t="s">
        <v>11353</v>
      </c>
      <c r="S10380">
        <f>IF(SalesData[[#This Row],[Return Status]]="Returned",1,0)</f>
        <v>0</v>
      </c>
      <c r="U10380" s="2">
        <f>EOMONTH(SalesData[[#This Row],[Order Date]],0)</f>
        <v>45322</v>
      </c>
      <c r="V10380" s="9" t="str">
        <f>"Q"&amp;INT((MONTH(SalesData[[#This Row],[Order Date]])+2)/3)&amp;"-"&amp;YEAR(SalesData[[#This Row],[Order Date]])</f>
        <v>Q1-2024</v>
      </c>
    </row>
    <row r="10381" spans="1:22" x14ac:dyDescent="0.35">
      <c r="A10381" t="s">
        <v>10522</v>
      </c>
      <c r="B10381" s="1">
        <v>45315</v>
      </c>
      <c r="C10381" t="s">
        <v>87</v>
      </c>
      <c r="D10381" t="s">
        <v>46</v>
      </c>
      <c r="E10381">
        <v>5461090593</v>
      </c>
      <c r="F10381" t="s">
        <v>58</v>
      </c>
      <c r="G10381" t="s">
        <v>59</v>
      </c>
      <c r="H10381" t="s">
        <v>60</v>
      </c>
      <c r="I10381" t="s">
        <v>31</v>
      </c>
      <c r="J10381" t="s">
        <v>62</v>
      </c>
      <c r="K10381">
        <v>709.47</v>
      </c>
      <c r="L10381">
        <v>62.87</v>
      </c>
      <c r="M10381" t="s">
        <v>62</v>
      </c>
      <c r="N10381">
        <v>8.8615445332431195E-2</v>
      </c>
      <c r="O10381" t="s">
        <v>11355</v>
      </c>
      <c r="P10381" t="s">
        <v>11356</v>
      </c>
      <c r="R10381" t="s">
        <v>11353</v>
      </c>
      <c r="S10381">
        <f>IF(SalesData[[#This Row],[Return Status]]="Returned",1,0)</f>
        <v>0</v>
      </c>
      <c r="T10381">
        <v>2183.56</v>
      </c>
      <c r="U10381" s="2">
        <f>EOMONTH(SalesData[[#This Row],[Order Date]],0)</f>
        <v>45322</v>
      </c>
      <c r="V10381" s="9" t="str">
        <f>"Q"&amp;INT((MONTH(SalesData[[#This Row],[Order Date]])+2)/3)&amp;"-"&amp;YEAR(SalesData[[#This Row],[Order Date]])</f>
        <v>Q1-2024</v>
      </c>
    </row>
    <row r="10382" spans="1:22" x14ac:dyDescent="0.35">
      <c r="A10382" t="s">
        <v>10523</v>
      </c>
      <c r="B10382" s="1">
        <v>45297</v>
      </c>
      <c r="C10382" t="s">
        <v>113</v>
      </c>
      <c r="D10382" t="s">
        <v>99</v>
      </c>
      <c r="E10382">
        <v>3954582400</v>
      </c>
      <c r="F10382" t="s">
        <v>73</v>
      </c>
      <c r="G10382" t="s">
        <v>74</v>
      </c>
      <c r="H10382" t="s">
        <v>75</v>
      </c>
      <c r="I10382" t="s">
        <v>36</v>
      </c>
      <c r="J10382" t="s">
        <v>61</v>
      </c>
      <c r="K10382">
        <v>1052.2</v>
      </c>
      <c r="L10382">
        <v>104.01</v>
      </c>
      <c r="M10382" t="s">
        <v>62</v>
      </c>
      <c r="N10382">
        <v>9.8850028511689794E-2</v>
      </c>
      <c r="O10382" t="s">
        <v>11351</v>
      </c>
      <c r="P10382" t="s">
        <v>11356</v>
      </c>
      <c r="R10382" t="s">
        <v>11353</v>
      </c>
      <c r="S10382">
        <f>IF(SalesData[[#This Row],[Return Status]]="Returned",1,0)</f>
        <v>0</v>
      </c>
      <c r="T10382">
        <v>2420.2800000000002</v>
      </c>
      <c r="U10382" s="2">
        <f>EOMONTH(SalesData[[#This Row],[Order Date]],0)</f>
        <v>45322</v>
      </c>
      <c r="V10382" s="9" t="str">
        <f>"Q"&amp;INT((MONTH(SalesData[[#This Row],[Order Date]])+2)/3)&amp;"-"&amp;YEAR(SalesData[[#This Row],[Order Date]])</f>
        <v>Q1-2024</v>
      </c>
    </row>
    <row r="10383" spans="1:22" x14ac:dyDescent="0.35">
      <c r="A10383" t="s">
        <v>10524</v>
      </c>
      <c r="B10383" s="1">
        <v>45314</v>
      </c>
      <c r="C10383" t="s">
        <v>49</v>
      </c>
      <c r="D10383" t="s">
        <v>27</v>
      </c>
      <c r="E10383">
        <v>4288467081</v>
      </c>
      <c r="F10383" t="s">
        <v>116</v>
      </c>
      <c r="G10383" t="s">
        <v>74</v>
      </c>
      <c r="H10383" t="s">
        <v>75</v>
      </c>
      <c r="I10383" t="s">
        <v>36</v>
      </c>
      <c r="J10383" t="s">
        <v>19</v>
      </c>
      <c r="K10383">
        <v>1486.24</v>
      </c>
      <c r="L10383">
        <v>193.16</v>
      </c>
      <c r="M10383" t="s">
        <v>19</v>
      </c>
      <c r="N10383">
        <v>0.12996555065130799</v>
      </c>
      <c r="O10383" t="s">
        <v>11351</v>
      </c>
      <c r="P10383" t="s">
        <v>11352</v>
      </c>
      <c r="R10383" t="s">
        <v>11353</v>
      </c>
      <c r="S10383">
        <f>IF(SalesData[[#This Row],[Return Status]]="Returned",1,0)</f>
        <v>0</v>
      </c>
      <c r="T10383">
        <v>2420.2800000000002</v>
      </c>
      <c r="U10383" s="2">
        <f>EOMONTH(SalesData[[#This Row],[Order Date]],0)</f>
        <v>45322</v>
      </c>
      <c r="V10383" s="9" t="str">
        <f>"Q"&amp;INT((MONTH(SalesData[[#This Row],[Order Date]])+2)/3)&amp;"-"&amp;YEAR(SalesData[[#This Row],[Order Date]])</f>
        <v>Q1-2024</v>
      </c>
    </row>
    <row r="10384" spans="1:22" x14ac:dyDescent="0.35">
      <c r="A10384" t="s">
        <v>10525</v>
      </c>
      <c r="B10384" s="1">
        <v>45297</v>
      </c>
      <c r="C10384" t="s">
        <v>124</v>
      </c>
      <c r="D10384" t="s">
        <v>80</v>
      </c>
      <c r="E10384">
        <v>963859983</v>
      </c>
      <c r="F10384" t="s">
        <v>88</v>
      </c>
      <c r="G10384" t="s">
        <v>89</v>
      </c>
      <c r="H10384" t="s">
        <v>90</v>
      </c>
      <c r="I10384" t="s">
        <v>31</v>
      </c>
      <c r="J10384" t="s">
        <v>62</v>
      </c>
      <c r="K10384">
        <v>1660.07</v>
      </c>
      <c r="L10384">
        <v>328.86</v>
      </c>
      <c r="M10384" t="s">
        <v>62</v>
      </c>
      <c r="N10384">
        <v>0.198100080117104</v>
      </c>
      <c r="O10384" t="s">
        <v>11351</v>
      </c>
      <c r="P10384" t="s">
        <v>11352</v>
      </c>
      <c r="R10384" t="s">
        <v>11353</v>
      </c>
      <c r="S10384">
        <f>IF(SalesData[[#This Row],[Return Status]]="Returned",1,0)</f>
        <v>0</v>
      </c>
      <c r="T10384">
        <v>207.68</v>
      </c>
      <c r="U10384" s="2">
        <f>EOMONTH(SalesData[[#This Row],[Order Date]],0)</f>
        <v>45322</v>
      </c>
      <c r="V10384" s="9" t="str">
        <f>"Q"&amp;INT((MONTH(SalesData[[#This Row],[Order Date]])+2)/3)&amp;"-"&amp;YEAR(SalesData[[#This Row],[Order Date]])</f>
        <v>Q1-2024</v>
      </c>
    </row>
    <row r="10385" spans="1:22" x14ac:dyDescent="0.35">
      <c r="A10385" t="s">
        <v>10526</v>
      </c>
      <c r="B10385" s="1">
        <v>45292</v>
      </c>
      <c r="C10385" t="s">
        <v>71</v>
      </c>
      <c r="D10385" t="s">
        <v>80</v>
      </c>
      <c r="E10385">
        <v>5377872977</v>
      </c>
      <c r="F10385" t="s">
        <v>222</v>
      </c>
      <c r="G10385" t="s">
        <v>164</v>
      </c>
      <c r="H10385" t="s">
        <v>165</v>
      </c>
      <c r="I10385" t="s">
        <v>36</v>
      </c>
      <c r="J10385" t="s">
        <v>18</v>
      </c>
      <c r="K10385">
        <v>1834</v>
      </c>
      <c r="L10385">
        <v>244.92</v>
      </c>
      <c r="M10385" t="s">
        <v>19</v>
      </c>
      <c r="N10385">
        <v>0.13354416575790601</v>
      </c>
      <c r="O10385" t="s">
        <v>11351</v>
      </c>
      <c r="P10385" t="s">
        <v>11352</v>
      </c>
      <c r="R10385" t="s">
        <v>11353</v>
      </c>
      <c r="S10385">
        <f>IF(SalesData[[#This Row],[Return Status]]="Returned",1,0)</f>
        <v>0</v>
      </c>
      <c r="U10385" s="2">
        <f>EOMONTH(SalesData[[#This Row],[Order Date]],0)</f>
        <v>45322</v>
      </c>
      <c r="V10385" s="9" t="str">
        <f>"Q"&amp;INT((MONTH(SalesData[[#This Row],[Order Date]])+2)/3)&amp;"-"&amp;YEAR(SalesData[[#This Row],[Order Date]])</f>
        <v>Q1-2024</v>
      </c>
    </row>
    <row r="10386" spans="1:22" x14ac:dyDescent="0.35">
      <c r="A10386" t="s">
        <v>10527</v>
      </c>
      <c r="B10386" s="1">
        <v>45320</v>
      </c>
      <c r="C10386" t="s">
        <v>77</v>
      </c>
      <c r="D10386" t="s">
        <v>39</v>
      </c>
      <c r="E10386">
        <v>4649434954</v>
      </c>
      <c r="F10386" t="s">
        <v>154</v>
      </c>
      <c r="G10386" t="s">
        <v>29</v>
      </c>
      <c r="H10386" t="s">
        <v>11357</v>
      </c>
      <c r="I10386" t="s">
        <v>31</v>
      </c>
      <c r="J10386" t="s">
        <v>62</v>
      </c>
      <c r="K10386">
        <v>301.36</v>
      </c>
      <c r="L10386">
        <v>84.37</v>
      </c>
      <c r="M10386" t="s">
        <v>62</v>
      </c>
      <c r="N10386">
        <v>0.27996416246349898</v>
      </c>
      <c r="O10386" t="s">
        <v>11361</v>
      </c>
      <c r="P10386" t="s">
        <v>11354</v>
      </c>
      <c r="R10386" t="s">
        <v>11353</v>
      </c>
      <c r="S10386">
        <f>IF(SalesData[[#This Row],[Return Status]]="Returned",1,0)</f>
        <v>0</v>
      </c>
      <c r="T10386">
        <v>2788.38</v>
      </c>
      <c r="U10386" s="2">
        <f>EOMONTH(SalesData[[#This Row],[Order Date]],0)</f>
        <v>45322</v>
      </c>
      <c r="V10386" s="9" t="str">
        <f>"Q"&amp;INT((MONTH(SalesData[[#This Row],[Order Date]])+2)/3)&amp;"-"&amp;YEAR(SalesData[[#This Row],[Order Date]])</f>
        <v>Q1-2024</v>
      </c>
    </row>
    <row r="10387" spans="1:22" x14ac:dyDescent="0.35">
      <c r="A10387" t="s">
        <v>10528</v>
      </c>
      <c r="B10387" s="1">
        <v>45298</v>
      </c>
      <c r="C10387" t="s">
        <v>149</v>
      </c>
      <c r="D10387" t="s">
        <v>145</v>
      </c>
      <c r="E10387">
        <v>2689602713</v>
      </c>
      <c r="F10387" t="s">
        <v>33</v>
      </c>
      <c r="G10387" t="s">
        <v>34</v>
      </c>
      <c r="H10387" t="s">
        <v>35</v>
      </c>
      <c r="I10387" t="s">
        <v>36</v>
      </c>
      <c r="J10387" t="s">
        <v>62</v>
      </c>
      <c r="K10387">
        <v>162.69</v>
      </c>
      <c r="L10387">
        <v>16.98</v>
      </c>
      <c r="M10387" t="s">
        <v>62</v>
      </c>
      <c r="N10387">
        <v>0.10437027475567</v>
      </c>
      <c r="O10387" t="s">
        <v>11361</v>
      </c>
      <c r="P10387" t="s">
        <v>11352</v>
      </c>
      <c r="R10387" t="s">
        <v>11353</v>
      </c>
      <c r="S10387">
        <f>IF(SalesData[[#This Row],[Return Status]]="Returned",1,0)</f>
        <v>0</v>
      </c>
      <c r="U10387" s="2">
        <f>EOMONTH(SalesData[[#This Row],[Order Date]],0)</f>
        <v>45322</v>
      </c>
      <c r="V10387" s="9" t="str">
        <f>"Q"&amp;INT((MONTH(SalesData[[#This Row],[Order Date]])+2)/3)&amp;"-"&amp;YEAR(SalesData[[#This Row],[Order Date]])</f>
        <v>Q1-2024</v>
      </c>
    </row>
    <row r="10388" spans="1:22" x14ac:dyDescent="0.35">
      <c r="A10388" t="s">
        <v>10529</v>
      </c>
      <c r="B10388" s="1">
        <v>45318</v>
      </c>
      <c r="C10388" t="s">
        <v>94</v>
      </c>
      <c r="D10388" t="s">
        <v>80</v>
      </c>
      <c r="E10388">
        <v>992538159</v>
      </c>
      <c r="F10388" t="s">
        <v>83</v>
      </c>
      <c r="G10388" t="s">
        <v>11375</v>
      </c>
      <c r="H10388" t="s">
        <v>85</v>
      </c>
      <c r="I10388" t="s">
        <v>31</v>
      </c>
      <c r="J10388" t="s">
        <v>65</v>
      </c>
      <c r="K10388">
        <v>3616.44</v>
      </c>
      <c r="L10388">
        <v>965.02</v>
      </c>
      <c r="M10388" t="s">
        <v>65</v>
      </c>
      <c r="N10388">
        <v>0.26684253022309201</v>
      </c>
      <c r="O10388" t="s">
        <v>11351</v>
      </c>
      <c r="P10388" t="s">
        <v>11354</v>
      </c>
      <c r="R10388" t="s">
        <v>11353</v>
      </c>
      <c r="S10388">
        <f>IF(SalesData[[#This Row],[Return Status]]="Returned",1,0)</f>
        <v>0</v>
      </c>
      <c r="U10388" s="2">
        <f>EOMONTH(SalesData[[#This Row],[Order Date]],0)</f>
        <v>45322</v>
      </c>
      <c r="V10388" s="9" t="str">
        <f>"Q"&amp;INT((MONTH(SalesData[[#This Row],[Order Date]])+2)/3)&amp;"-"&amp;YEAR(SalesData[[#This Row],[Order Date]])</f>
        <v>Q1-2024</v>
      </c>
    </row>
    <row r="10389" spans="1:22" x14ac:dyDescent="0.35">
      <c r="A10389" t="s">
        <v>10530</v>
      </c>
      <c r="B10389" s="1">
        <v>45321</v>
      </c>
      <c r="C10389" t="s">
        <v>106</v>
      </c>
      <c r="D10389" t="s">
        <v>99</v>
      </c>
      <c r="E10389">
        <v>8725822853</v>
      </c>
      <c r="F10389" t="s">
        <v>168</v>
      </c>
      <c r="G10389" t="s">
        <v>54</v>
      </c>
      <c r="H10389" t="s">
        <v>55</v>
      </c>
      <c r="I10389" t="s">
        <v>31</v>
      </c>
      <c r="J10389" t="s">
        <v>62</v>
      </c>
      <c r="K10389">
        <v>2792.15</v>
      </c>
      <c r="L10389">
        <v>652.35</v>
      </c>
      <c r="M10389" t="s">
        <v>62</v>
      </c>
      <c r="N10389">
        <v>0.23363716132729301</v>
      </c>
      <c r="O10389" t="s">
        <v>11351</v>
      </c>
      <c r="P10389" t="s">
        <v>11354</v>
      </c>
      <c r="R10389" t="s">
        <v>11353</v>
      </c>
      <c r="S10389">
        <f>IF(SalesData[[#This Row],[Return Status]]="Returned",1,0)</f>
        <v>0</v>
      </c>
      <c r="U10389" s="2">
        <f>EOMONTH(SalesData[[#This Row],[Order Date]],0)</f>
        <v>45322</v>
      </c>
      <c r="V10389" s="9" t="str">
        <f>"Q"&amp;INT((MONTH(SalesData[[#This Row],[Order Date]])+2)/3)&amp;"-"&amp;YEAR(SalesData[[#This Row],[Order Date]])</f>
        <v>Q1-2024</v>
      </c>
    </row>
    <row r="10390" spans="1:22" x14ac:dyDescent="0.35">
      <c r="A10390" t="s">
        <v>10531</v>
      </c>
      <c r="B10390" s="1">
        <v>45307</v>
      </c>
      <c r="C10390" t="s">
        <v>184</v>
      </c>
      <c r="D10390" t="s">
        <v>80</v>
      </c>
      <c r="E10390">
        <v>8938937454</v>
      </c>
      <c r="F10390" t="s">
        <v>33</v>
      </c>
      <c r="G10390" t="s">
        <v>34</v>
      </c>
      <c r="H10390" t="s">
        <v>35</v>
      </c>
      <c r="I10390" t="s">
        <v>36</v>
      </c>
      <c r="J10390" t="s">
        <v>62</v>
      </c>
      <c r="K10390">
        <v>4777.1899999999996</v>
      </c>
      <c r="L10390">
        <v>624.71</v>
      </c>
      <c r="M10390" t="s">
        <v>62</v>
      </c>
      <c r="N10390">
        <v>0.13076934348434999</v>
      </c>
      <c r="O10390" t="s">
        <v>11351</v>
      </c>
      <c r="P10390" t="s">
        <v>11352</v>
      </c>
      <c r="R10390" t="s">
        <v>11353</v>
      </c>
      <c r="S10390">
        <f>IF(SalesData[[#This Row],[Return Status]]="Returned",1,0)</f>
        <v>0</v>
      </c>
      <c r="U10390" s="2">
        <f>EOMONTH(SalesData[[#This Row],[Order Date]],0)</f>
        <v>45322</v>
      </c>
      <c r="V10390" s="9" t="str">
        <f>"Q"&amp;INT((MONTH(SalesData[[#This Row],[Order Date]])+2)/3)&amp;"-"&amp;YEAR(SalesData[[#This Row],[Order Date]])</f>
        <v>Q1-2024</v>
      </c>
    </row>
    <row r="10391" spans="1:22" x14ac:dyDescent="0.35">
      <c r="A10391" t="s">
        <v>10532</v>
      </c>
      <c r="B10391" s="1">
        <v>45294</v>
      </c>
      <c r="C10391" t="s">
        <v>52</v>
      </c>
      <c r="D10391" t="s">
        <v>99</v>
      </c>
      <c r="E10391">
        <v>8996729848</v>
      </c>
      <c r="F10391" t="s">
        <v>68</v>
      </c>
      <c r="G10391" t="s">
        <v>11358</v>
      </c>
      <c r="H10391" t="s">
        <v>41</v>
      </c>
      <c r="I10391" t="s">
        <v>31</v>
      </c>
      <c r="J10391" t="s">
        <v>62</v>
      </c>
      <c r="K10391">
        <v>4555.8500000000004</v>
      </c>
      <c r="L10391">
        <v>201.76</v>
      </c>
      <c r="M10391" t="s">
        <v>62</v>
      </c>
      <c r="N10391">
        <v>4.4285918105293198E-2</v>
      </c>
      <c r="O10391" t="s">
        <v>11351</v>
      </c>
      <c r="P10391" t="s">
        <v>11356</v>
      </c>
      <c r="R10391" t="s">
        <v>11353</v>
      </c>
      <c r="S10391">
        <f>IF(SalesData[[#This Row],[Return Status]]="Returned",1,0)</f>
        <v>0</v>
      </c>
      <c r="U10391" s="2">
        <f>EOMONTH(SalesData[[#This Row],[Order Date]],0)</f>
        <v>45322</v>
      </c>
      <c r="V10391" s="9" t="str">
        <f>"Q"&amp;INT((MONTH(SalesData[[#This Row],[Order Date]])+2)/3)&amp;"-"&amp;YEAR(SalesData[[#This Row],[Order Date]])</f>
        <v>Q1-2024</v>
      </c>
    </row>
    <row r="10392" spans="1:22" x14ac:dyDescent="0.35">
      <c r="A10392" t="s">
        <v>10533</v>
      </c>
      <c r="B10392" s="1">
        <v>45292</v>
      </c>
      <c r="C10392" t="s">
        <v>188</v>
      </c>
      <c r="D10392" t="s">
        <v>99</v>
      </c>
      <c r="E10392">
        <v>2064738826</v>
      </c>
      <c r="F10392" t="s">
        <v>154</v>
      </c>
      <c r="G10392" t="s">
        <v>29</v>
      </c>
      <c r="H10392" t="s">
        <v>30</v>
      </c>
      <c r="I10392" t="s">
        <v>31</v>
      </c>
      <c r="J10392" t="s">
        <v>65</v>
      </c>
      <c r="K10392">
        <v>304.42</v>
      </c>
      <c r="L10392">
        <v>90.15</v>
      </c>
      <c r="M10392" t="s">
        <v>65</v>
      </c>
      <c r="N10392">
        <v>0.296136916102753</v>
      </c>
      <c r="O10392" t="s">
        <v>11361</v>
      </c>
      <c r="P10392" t="s">
        <v>11354</v>
      </c>
      <c r="R10392" t="s">
        <v>11353</v>
      </c>
      <c r="S10392">
        <f>IF(SalesData[[#This Row],[Return Status]]="Returned",1,0)</f>
        <v>0</v>
      </c>
      <c r="T10392">
        <v>2788.38</v>
      </c>
      <c r="U10392" s="2">
        <f>EOMONTH(SalesData[[#This Row],[Order Date]],0)</f>
        <v>45322</v>
      </c>
      <c r="V10392" s="9" t="str">
        <f>"Q"&amp;INT((MONTH(SalesData[[#This Row],[Order Date]])+2)/3)&amp;"-"&amp;YEAR(SalesData[[#This Row],[Order Date]])</f>
        <v>Q1-2024</v>
      </c>
    </row>
    <row r="10393" spans="1:22" x14ac:dyDescent="0.35">
      <c r="A10393" t="s">
        <v>10534</v>
      </c>
      <c r="B10393" s="1">
        <v>45305</v>
      </c>
      <c r="C10393" t="s">
        <v>184</v>
      </c>
      <c r="D10393" t="s">
        <v>145</v>
      </c>
      <c r="E10393">
        <v>3650535463</v>
      </c>
      <c r="F10393" t="s">
        <v>81</v>
      </c>
      <c r="G10393" t="s">
        <v>74</v>
      </c>
      <c r="H10393" t="s">
        <v>11357</v>
      </c>
      <c r="I10393" t="s">
        <v>36</v>
      </c>
      <c r="J10393" t="s">
        <v>61</v>
      </c>
      <c r="K10393">
        <v>4445.45</v>
      </c>
      <c r="L10393">
        <v>1321.5</v>
      </c>
      <c r="M10393" t="s">
        <v>62</v>
      </c>
      <c r="N10393">
        <v>0.29727024260760998</v>
      </c>
      <c r="O10393" t="s">
        <v>11351</v>
      </c>
      <c r="P10393" t="s">
        <v>11354</v>
      </c>
      <c r="R10393" t="s">
        <v>11353</v>
      </c>
      <c r="S10393">
        <f>IF(SalesData[[#This Row],[Return Status]]="Returned",1,0)</f>
        <v>0</v>
      </c>
      <c r="T10393">
        <v>2420.2800000000002</v>
      </c>
      <c r="U10393" s="2">
        <f>EOMONTH(SalesData[[#This Row],[Order Date]],0)</f>
        <v>45322</v>
      </c>
      <c r="V10393" s="9" t="str">
        <f>"Q"&amp;INT((MONTH(SalesData[[#This Row],[Order Date]])+2)/3)&amp;"-"&amp;YEAR(SalesData[[#This Row],[Order Date]])</f>
        <v>Q1-2024</v>
      </c>
    </row>
    <row r="10394" spans="1:22" x14ac:dyDescent="0.35">
      <c r="A10394" t="s">
        <v>10535</v>
      </c>
      <c r="B10394" s="1">
        <v>45318</v>
      </c>
      <c r="C10394" t="s">
        <v>97</v>
      </c>
      <c r="D10394" t="s">
        <v>145</v>
      </c>
      <c r="E10394">
        <v>5186414972</v>
      </c>
      <c r="F10394" t="s">
        <v>100</v>
      </c>
      <c r="G10394" t="s">
        <v>11382</v>
      </c>
      <c r="H10394" t="s">
        <v>35</v>
      </c>
      <c r="I10394" t="s">
        <v>36</v>
      </c>
      <c r="J10394" t="s">
        <v>42</v>
      </c>
      <c r="K10394">
        <v>629.77</v>
      </c>
      <c r="L10394">
        <v>29.66</v>
      </c>
      <c r="M10394" t="s">
        <v>43</v>
      </c>
      <c r="N10394">
        <v>4.7096559061244603E-2</v>
      </c>
      <c r="O10394" t="s">
        <v>11355</v>
      </c>
      <c r="P10394" t="s">
        <v>11356</v>
      </c>
      <c r="R10394" t="s">
        <v>11353</v>
      </c>
      <c r="S10394">
        <f>IF(SalesData[[#This Row],[Return Status]]="Returned",1,0)</f>
        <v>0</v>
      </c>
      <c r="U10394" s="2">
        <f>EOMONTH(SalesData[[#This Row],[Order Date]],0)</f>
        <v>45322</v>
      </c>
      <c r="V10394" s="9" t="str">
        <f>"Q"&amp;INT((MONTH(SalesData[[#This Row],[Order Date]])+2)/3)&amp;"-"&amp;YEAR(SalesData[[#This Row],[Order Date]])</f>
        <v>Q1-2024</v>
      </c>
    </row>
    <row r="10395" spans="1:22" x14ac:dyDescent="0.35">
      <c r="A10395" t="s">
        <v>10536</v>
      </c>
      <c r="B10395" s="1">
        <v>45320</v>
      </c>
      <c r="C10395" t="s">
        <v>188</v>
      </c>
      <c r="D10395" t="s">
        <v>72</v>
      </c>
      <c r="E10395">
        <v>6886816877</v>
      </c>
      <c r="F10395" t="s">
        <v>163</v>
      </c>
      <c r="G10395" t="s">
        <v>164</v>
      </c>
      <c r="H10395" t="s">
        <v>11357</v>
      </c>
      <c r="I10395" t="s">
        <v>36</v>
      </c>
      <c r="J10395" t="s">
        <v>19</v>
      </c>
      <c r="K10395">
        <v>2605.0700000000002</v>
      </c>
      <c r="L10395">
        <v>692.35</v>
      </c>
      <c r="M10395" t="s">
        <v>19</v>
      </c>
      <c r="N10395">
        <v>0.26577020962968401</v>
      </c>
      <c r="O10395" t="s">
        <v>11351</v>
      </c>
      <c r="P10395" t="s">
        <v>11354</v>
      </c>
      <c r="R10395" t="s">
        <v>11353</v>
      </c>
      <c r="S10395">
        <f>IF(SalesData[[#This Row],[Return Status]]="Returned",1,0)</f>
        <v>0</v>
      </c>
      <c r="U10395" s="2">
        <f>EOMONTH(SalesData[[#This Row],[Order Date]],0)</f>
        <v>45322</v>
      </c>
      <c r="V10395" s="9" t="str">
        <f>"Q"&amp;INT((MONTH(SalesData[[#This Row],[Order Date]])+2)/3)&amp;"-"&amp;YEAR(SalesData[[#This Row],[Order Date]])</f>
        <v>Q1-2024</v>
      </c>
    </row>
    <row r="10396" spans="1:22" x14ac:dyDescent="0.35">
      <c r="A10396" t="s">
        <v>10537</v>
      </c>
      <c r="B10396" s="1">
        <v>45295</v>
      </c>
      <c r="C10396" t="s">
        <v>113</v>
      </c>
      <c r="D10396" t="s">
        <v>46</v>
      </c>
      <c r="E10396">
        <v>7954577761</v>
      </c>
      <c r="F10396" t="s">
        <v>95</v>
      </c>
      <c r="G10396" t="s">
        <v>59</v>
      </c>
      <c r="H10396" t="s">
        <v>60</v>
      </c>
      <c r="I10396" t="s">
        <v>31</v>
      </c>
      <c r="J10396" t="s">
        <v>19</v>
      </c>
      <c r="K10396">
        <v>1651.97</v>
      </c>
      <c r="L10396">
        <v>482.17</v>
      </c>
      <c r="M10396" t="s">
        <v>19</v>
      </c>
      <c r="N10396">
        <v>0.29187576045569802</v>
      </c>
      <c r="O10396" t="s">
        <v>11351</v>
      </c>
      <c r="P10396" t="s">
        <v>11354</v>
      </c>
      <c r="R10396" t="s">
        <v>11353</v>
      </c>
      <c r="S10396">
        <f>IF(SalesData[[#This Row],[Return Status]]="Returned",1,0)</f>
        <v>0</v>
      </c>
      <c r="T10396">
        <v>2183.56</v>
      </c>
      <c r="U10396" s="2">
        <f>EOMONTH(SalesData[[#This Row],[Order Date]],0)</f>
        <v>45322</v>
      </c>
      <c r="V10396" s="9" t="str">
        <f>"Q"&amp;INT((MONTH(SalesData[[#This Row],[Order Date]])+2)/3)&amp;"-"&amp;YEAR(SalesData[[#This Row],[Order Date]])</f>
        <v>Q1-2024</v>
      </c>
    </row>
    <row r="10397" spans="1:22" x14ac:dyDescent="0.35">
      <c r="A10397" t="s">
        <v>10538</v>
      </c>
      <c r="B10397" s="1">
        <v>45308</v>
      </c>
      <c r="C10397" t="s">
        <v>188</v>
      </c>
      <c r="D10397" t="s">
        <v>13</v>
      </c>
      <c r="E10397">
        <v>1423357801</v>
      </c>
      <c r="F10397" t="s">
        <v>53</v>
      </c>
      <c r="G10397" t="s">
        <v>54</v>
      </c>
      <c r="H10397" t="s">
        <v>55</v>
      </c>
      <c r="I10397" t="s">
        <v>31</v>
      </c>
      <c r="J10397" t="s">
        <v>19</v>
      </c>
      <c r="K10397">
        <v>1199.82</v>
      </c>
      <c r="L10397">
        <v>238.28</v>
      </c>
      <c r="M10397" t="s">
        <v>19</v>
      </c>
      <c r="N10397">
        <v>0.198596456135087</v>
      </c>
      <c r="O10397" t="s">
        <v>11351</v>
      </c>
      <c r="P10397" t="s">
        <v>11352</v>
      </c>
      <c r="R10397" t="s">
        <v>11353</v>
      </c>
      <c r="S10397">
        <f>IF(SalesData[[#This Row],[Return Status]]="Returned",1,0)</f>
        <v>0</v>
      </c>
      <c r="U10397" s="2">
        <f>EOMONTH(SalesData[[#This Row],[Order Date]],0)</f>
        <v>45322</v>
      </c>
      <c r="V10397" s="9" t="str">
        <f>"Q"&amp;INT((MONTH(SalesData[[#This Row],[Order Date]])+2)/3)&amp;"-"&amp;YEAR(SalesData[[#This Row],[Order Date]])</f>
        <v>Q1-2024</v>
      </c>
    </row>
    <row r="10398" spans="1:22" x14ac:dyDescent="0.35">
      <c r="A10398" t="s">
        <v>10539</v>
      </c>
      <c r="B10398" s="1">
        <v>45304</v>
      </c>
      <c r="C10398" t="s">
        <v>325</v>
      </c>
      <c r="D10398" t="s">
        <v>99</v>
      </c>
      <c r="E10398">
        <v>4628031644</v>
      </c>
      <c r="F10398" t="s">
        <v>387</v>
      </c>
      <c r="G10398" t="s">
        <v>11379</v>
      </c>
      <c r="H10398" t="s">
        <v>90</v>
      </c>
      <c r="I10398" t="s">
        <v>31</v>
      </c>
      <c r="J10398" t="s">
        <v>19</v>
      </c>
      <c r="K10398">
        <v>2100.84</v>
      </c>
      <c r="L10398">
        <v>276.77999999999997</v>
      </c>
      <c r="M10398" t="s">
        <v>19</v>
      </c>
      <c r="N10398">
        <v>0.131747301079568</v>
      </c>
      <c r="O10398" t="s">
        <v>11351</v>
      </c>
      <c r="P10398" t="s">
        <v>11352</v>
      </c>
      <c r="R10398" t="s">
        <v>11353</v>
      </c>
      <c r="S10398">
        <f>IF(SalesData[[#This Row],[Return Status]]="Returned",1,0)</f>
        <v>0</v>
      </c>
      <c r="U10398" s="2">
        <f>EOMONTH(SalesData[[#This Row],[Order Date]],0)</f>
        <v>45322</v>
      </c>
      <c r="V10398" s="9" t="str">
        <f>"Q"&amp;INT((MONTH(SalesData[[#This Row],[Order Date]])+2)/3)&amp;"-"&amp;YEAR(SalesData[[#This Row],[Order Date]])</f>
        <v>Q1-2024</v>
      </c>
    </row>
    <row r="10399" spans="1:22" x14ac:dyDescent="0.35">
      <c r="A10399" t="s">
        <v>10540</v>
      </c>
      <c r="B10399" s="1">
        <v>45303</v>
      </c>
      <c r="C10399" t="s">
        <v>194</v>
      </c>
      <c r="D10399" t="s">
        <v>27</v>
      </c>
      <c r="E10399">
        <v>4818164379</v>
      </c>
      <c r="F10399" t="s">
        <v>387</v>
      </c>
      <c r="G10399" t="s">
        <v>89</v>
      </c>
      <c r="H10399" t="s">
        <v>90</v>
      </c>
      <c r="I10399" t="s">
        <v>31</v>
      </c>
      <c r="J10399" t="s">
        <v>42</v>
      </c>
      <c r="K10399">
        <v>319.87</v>
      </c>
      <c r="L10399">
        <v>42.27</v>
      </c>
      <c r="M10399" t="s">
        <v>43</v>
      </c>
      <c r="N10399">
        <v>0.13214743489542599</v>
      </c>
      <c r="O10399" t="s">
        <v>11361</v>
      </c>
      <c r="P10399" t="s">
        <v>11352</v>
      </c>
      <c r="R10399" t="s">
        <v>11353</v>
      </c>
      <c r="S10399">
        <f>IF(SalesData[[#This Row],[Return Status]]="Returned",1,0)</f>
        <v>0</v>
      </c>
      <c r="T10399">
        <v>207.68</v>
      </c>
      <c r="U10399" s="2">
        <f>EOMONTH(SalesData[[#This Row],[Order Date]],0)</f>
        <v>45322</v>
      </c>
      <c r="V10399" s="9" t="str">
        <f>"Q"&amp;INT((MONTH(SalesData[[#This Row],[Order Date]])+2)/3)&amp;"-"&amp;YEAR(SalesData[[#This Row],[Order Date]])</f>
        <v>Q1-2024</v>
      </c>
    </row>
    <row r="10400" spans="1:22" x14ac:dyDescent="0.35">
      <c r="A10400" t="s">
        <v>10541</v>
      </c>
      <c r="B10400" s="1">
        <v>45303</v>
      </c>
      <c r="C10400" t="s">
        <v>92</v>
      </c>
      <c r="D10400" t="s">
        <v>46</v>
      </c>
      <c r="E10400">
        <v>9040007267</v>
      </c>
      <c r="F10400" t="s">
        <v>410</v>
      </c>
      <c r="G10400" t="s">
        <v>29</v>
      </c>
      <c r="H10400" t="s">
        <v>30</v>
      </c>
      <c r="I10400" t="s">
        <v>31</v>
      </c>
      <c r="J10400" t="s">
        <v>61</v>
      </c>
      <c r="K10400">
        <v>1530.65</v>
      </c>
      <c r="L10400">
        <v>382.12</v>
      </c>
      <c r="M10400" t="s">
        <v>62</v>
      </c>
      <c r="N10400">
        <v>0.24964557540914001</v>
      </c>
      <c r="O10400" t="s">
        <v>11351</v>
      </c>
      <c r="P10400" t="s">
        <v>11354</v>
      </c>
      <c r="R10400" t="s">
        <v>11353</v>
      </c>
      <c r="S10400">
        <f>IF(SalesData[[#This Row],[Return Status]]="Returned",1,0)</f>
        <v>0</v>
      </c>
      <c r="T10400">
        <v>2788.38</v>
      </c>
      <c r="U10400" s="2">
        <f>EOMONTH(SalesData[[#This Row],[Order Date]],0)</f>
        <v>45322</v>
      </c>
      <c r="V10400" s="9" t="str">
        <f>"Q"&amp;INT((MONTH(SalesData[[#This Row],[Order Date]])+2)/3)&amp;"-"&amp;YEAR(SalesData[[#This Row],[Order Date]])</f>
        <v>Q1-2024</v>
      </c>
    </row>
    <row r="10401" spans="1:22" x14ac:dyDescent="0.35">
      <c r="A10401" t="s">
        <v>10542</v>
      </c>
      <c r="B10401" s="1">
        <v>45315</v>
      </c>
      <c r="C10401" t="s">
        <v>49</v>
      </c>
      <c r="D10401" t="s">
        <v>145</v>
      </c>
      <c r="E10401">
        <v>4683042259</v>
      </c>
      <c r="F10401" t="s">
        <v>156</v>
      </c>
      <c r="G10401" t="s">
        <v>251</v>
      </c>
      <c r="H10401" t="s">
        <v>85</v>
      </c>
      <c r="I10401" t="s">
        <v>31</v>
      </c>
      <c r="J10401" t="s">
        <v>65</v>
      </c>
      <c r="K10401">
        <v>697.06</v>
      </c>
      <c r="L10401">
        <v>165.69</v>
      </c>
      <c r="M10401" t="s">
        <v>65</v>
      </c>
      <c r="N10401">
        <v>0.237698332998594</v>
      </c>
      <c r="O10401" t="s">
        <v>11355</v>
      </c>
      <c r="P10401" t="s">
        <v>11354</v>
      </c>
      <c r="Q10401" t="s">
        <v>11364</v>
      </c>
      <c r="R10401" t="s">
        <v>11360</v>
      </c>
      <c r="S10401">
        <f>IF(SalesData[[#This Row],[Return Status]]="Returned",1,0)</f>
        <v>1</v>
      </c>
      <c r="U10401" s="2">
        <f>EOMONTH(SalesData[[#This Row],[Order Date]],0)</f>
        <v>45322</v>
      </c>
      <c r="V10401" s="9" t="str">
        <f>"Q"&amp;INT((MONTH(SalesData[[#This Row],[Order Date]])+2)/3)&amp;"-"&amp;YEAR(SalesData[[#This Row],[Order Date]])</f>
        <v>Q1-2024</v>
      </c>
    </row>
    <row r="10402" spans="1:22" x14ac:dyDescent="0.35">
      <c r="A10402" t="s">
        <v>10543</v>
      </c>
      <c r="B10402" s="1">
        <v>45330</v>
      </c>
      <c r="C10402" t="s">
        <v>188</v>
      </c>
      <c r="D10402" t="s">
        <v>72</v>
      </c>
      <c r="E10402">
        <v>1521688805</v>
      </c>
      <c r="F10402" t="s">
        <v>116</v>
      </c>
      <c r="G10402" t="s">
        <v>74</v>
      </c>
      <c r="H10402" t="s">
        <v>75</v>
      </c>
      <c r="I10402" t="s">
        <v>36</v>
      </c>
      <c r="J10402" t="s">
        <v>65</v>
      </c>
      <c r="K10402">
        <v>942.04</v>
      </c>
      <c r="L10402">
        <v>260.67</v>
      </c>
      <c r="M10402" t="s">
        <v>65</v>
      </c>
      <c r="N10402">
        <v>0.27670799541420799</v>
      </c>
      <c r="O10402" t="s">
        <v>11355</v>
      </c>
      <c r="P10402" t="s">
        <v>11354</v>
      </c>
      <c r="R10402" t="s">
        <v>11353</v>
      </c>
      <c r="S10402">
        <f>IF(SalesData[[#This Row],[Return Status]]="Returned",1,0)</f>
        <v>0</v>
      </c>
      <c r="T10402">
        <v>2420.2800000000002</v>
      </c>
      <c r="U10402" s="2">
        <f>EOMONTH(SalesData[[#This Row],[Order Date]],0)</f>
        <v>45351</v>
      </c>
      <c r="V10402" s="9" t="str">
        <f>"Q"&amp;INT((MONTH(SalesData[[#This Row],[Order Date]])+2)/3)&amp;"-"&amp;YEAR(SalesData[[#This Row],[Order Date]])</f>
        <v>Q1-2024</v>
      </c>
    </row>
    <row r="10403" spans="1:22" x14ac:dyDescent="0.35">
      <c r="A10403" t="s">
        <v>10544</v>
      </c>
      <c r="B10403" s="1">
        <v>45342</v>
      </c>
      <c r="C10403" t="s">
        <v>162</v>
      </c>
      <c r="D10403" t="s">
        <v>72</v>
      </c>
      <c r="E10403">
        <v>371185879</v>
      </c>
      <c r="F10403" t="s">
        <v>14</v>
      </c>
      <c r="G10403" t="s">
        <v>15</v>
      </c>
      <c r="H10403" t="s">
        <v>16</v>
      </c>
      <c r="I10403" t="s">
        <v>17</v>
      </c>
      <c r="J10403" t="s">
        <v>19</v>
      </c>
      <c r="K10403">
        <v>4490.6899999999996</v>
      </c>
      <c r="L10403">
        <v>554.37</v>
      </c>
      <c r="M10403" t="s">
        <v>19</v>
      </c>
      <c r="N10403">
        <v>0.123448735049625</v>
      </c>
      <c r="O10403" t="s">
        <v>11351</v>
      </c>
      <c r="P10403" t="s">
        <v>11352</v>
      </c>
      <c r="R10403" t="s">
        <v>11353</v>
      </c>
      <c r="S10403">
        <f>IF(SalesData[[#This Row],[Return Status]]="Returned",1,0)</f>
        <v>0</v>
      </c>
      <c r="T10403">
        <v>2085.91</v>
      </c>
      <c r="U10403" s="2">
        <f>EOMONTH(SalesData[[#This Row],[Order Date]],0)</f>
        <v>45351</v>
      </c>
      <c r="V10403" s="9" t="str">
        <f>"Q"&amp;INT((MONTH(SalesData[[#This Row],[Order Date]])+2)/3)&amp;"-"&amp;YEAR(SalesData[[#This Row],[Order Date]])</f>
        <v>Q1-2024</v>
      </c>
    </row>
    <row r="10404" spans="1:22" x14ac:dyDescent="0.35">
      <c r="A10404" t="s">
        <v>10545</v>
      </c>
      <c r="B10404" s="1">
        <v>45343</v>
      </c>
      <c r="C10404" t="s">
        <v>162</v>
      </c>
      <c r="D10404" t="s">
        <v>99</v>
      </c>
      <c r="E10404">
        <v>910406112</v>
      </c>
      <c r="F10404" t="s">
        <v>292</v>
      </c>
      <c r="G10404" t="s">
        <v>69</v>
      </c>
      <c r="H10404" t="s">
        <v>41</v>
      </c>
      <c r="I10404" t="s">
        <v>31</v>
      </c>
      <c r="J10404" t="s">
        <v>19</v>
      </c>
      <c r="K10404">
        <v>766.3</v>
      </c>
      <c r="L10404">
        <v>132.36000000000001</v>
      </c>
      <c r="M10404" t="s">
        <v>19</v>
      </c>
      <c r="N10404">
        <v>0.172726086389143</v>
      </c>
      <c r="O10404" t="s">
        <v>11355</v>
      </c>
      <c r="P10404" t="s">
        <v>11352</v>
      </c>
      <c r="R10404" t="s">
        <v>11353</v>
      </c>
      <c r="S10404">
        <f>IF(SalesData[[#This Row],[Return Status]]="Returned",1,0)</f>
        <v>0</v>
      </c>
      <c r="T10404">
        <v>2081.52</v>
      </c>
      <c r="U10404" s="2">
        <f>EOMONTH(SalesData[[#This Row],[Order Date]],0)</f>
        <v>45351</v>
      </c>
      <c r="V10404" s="9" t="str">
        <f>"Q"&amp;INT((MONTH(SalesData[[#This Row],[Order Date]])+2)/3)&amp;"-"&amp;YEAR(SalesData[[#This Row],[Order Date]])</f>
        <v>Q1-2024</v>
      </c>
    </row>
    <row r="10405" spans="1:22" x14ac:dyDescent="0.35">
      <c r="A10405" t="s">
        <v>10546</v>
      </c>
      <c r="B10405" s="1">
        <v>45339</v>
      </c>
      <c r="C10405" t="s">
        <v>139</v>
      </c>
      <c r="D10405" t="s">
        <v>99</v>
      </c>
      <c r="E10405">
        <v>4379381580</v>
      </c>
      <c r="F10405" t="s">
        <v>22</v>
      </c>
      <c r="G10405" t="s">
        <v>23</v>
      </c>
      <c r="H10405" t="s">
        <v>24</v>
      </c>
      <c r="I10405" t="s">
        <v>17</v>
      </c>
      <c r="J10405" t="s">
        <v>42</v>
      </c>
      <c r="K10405">
        <v>2883.89</v>
      </c>
      <c r="L10405">
        <v>260.58</v>
      </c>
      <c r="M10405" t="s">
        <v>43</v>
      </c>
      <c r="N10405">
        <v>9.0357121804229695E-2</v>
      </c>
      <c r="O10405" t="s">
        <v>11351</v>
      </c>
      <c r="P10405" t="s">
        <v>11356</v>
      </c>
      <c r="R10405" t="s">
        <v>11353</v>
      </c>
      <c r="S10405">
        <f>IF(SalesData[[#This Row],[Return Status]]="Returned",1,0)</f>
        <v>0</v>
      </c>
      <c r="T10405">
        <v>2821.33</v>
      </c>
      <c r="U10405" s="2">
        <f>EOMONTH(SalesData[[#This Row],[Order Date]],0)</f>
        <v>45351</v>
      </c>
      <c r="V10405" s="9" t="str">
        <f>"Q"&amp;INT((MONTH(SalesData[[#This Row],[Order Date]])+2)/3)&amp;"-"&amp;YEAR(SalesData[[#This Row],[Order Date]])</f>
        <v>Q1-2024</v>
      </c>
    </row>
    <row r="10406" spans="1:22" x14ac:dyDescent="0.35">
      <c r="A10406" t="s">
        <v>10547</v>
      </c>
      <c r="B10406" s="1">
        <v>45324</v>
      </c>
      <c r="C10406" t="s">
        <v>49</v>
      </c>
      <c r="D10406" t="s">
        <v>72</v>
      </c>
      <c r="E10406">
        <v>9959635583</v>
      </c>
      <c r="F10406" t="s">
        <v>127</v>
      </c>
      <c r="G10406" t="s">
        <v>29</v>
      </c>
      <c r="H10406" t="s">
        <v>30</v>
      </c>
      <c r="I10406" t="s">
        <v>31</v>
      </c>
      <c r="J10406" t="s">
        <v>18</v>
      </c>
      <c r="K10406">
        <v>2005</v>
      </c>
      <c r="L10406">
        <v>282.39</v>
      </c>
      <c r="M10406" t="s">
        <v>19</v>
      </c>
      <c r="N10406">
        <v>0.14084289276808001</v>
      </c>
      <c r="O10406" t="s">
        <v>11351</v>
      </c>
      <c r="P10406" t="s">
        <v>11352</v>
      </c>
      <c r="R10406" t="s">
        <v>11353</v>
      </c>
      <c r="S10406">
        <f>IF(SalesData[[#This Row],[Return Status]]="Returned",1,0)</f>
        <v>0</v>
      </c>
      <c r="T10406">
        <v>2788.38</v>
      </c>
      <c r="U10406" s="2">
        <f>EOMONTH(SalesData[[#This Row],[Order Date]],0)</f>
        <v>45351</v>
      </c>
      <c r="V10406" s="9" t="str">
        <f>"Q"&amp;INT((MONTH(SalesData[[#This Row],[Order Date]])+2)/3)&amp;"-"&amp;YEAR(SalesData[[#This Row],[Order Date]])</f>
        <v>Q1-2024</v>
      </c>
    </row>
    <row r="10407" spans="1:22" x14ac:dyDescent="0.35">
      <c r="A10407" t="s">
        <v>10548</v>
      </c>
      <c r="B10407" s="1">
        <v>45328</v>
      </c>
      <c r="C10407" t="s">
        <v>45</v>
      </c>
      <c r="D10407" t="s">
        <v>39</v>
      </c>
      <c r="E10407">
        <v>5471971837</v>
      </c>
      <c r="F10407" t="s">
        <v>357</v>
      </c>
      <c r="G10407" t="s">
        <v>11381</v>
      </c>
      <c r="H10407" t="s">
        <v>165</v>
      </c>
      <c r="I10407" t="s">
        <v>36</v>
      </c>
      <c r="J10407" t="s">
        <v>62</v>
      </c>
      <c r="K10407">
        <v>399.94</v>
      </c>
      <c r="L10407">
        <v>64.61</v>
      </c>
      <c r="M10407" t="s">
        <v>62</v>
      </c>
      <c r="N10407">
        <v>0.16154923238485799</v>
      </c>
      <c r="O10407" t="s">
        <v>11361</v>
      </c>
      <c r="P10407" t="s">
        <v>11352</v>
      </c>
      <c r="R10407" t="s">
        <v>11353</v>
      </c>
      <c r="S10407">
        <f>IF(SalesData[[#This Row],[Return Status]]="Returned",1,0)</f>
        <v>0</v>
      </c>
      <c r="U10407" s="2">
        <f>EOMONTH(SalesData[[#This Row],[Order Date]],0)</f>
        <v>45351</v>
      </c>
      <c r="V10407" s="9" t="str">
        <f>"Q"&amp;INT((MONTH(SalesData[[#This Row],[Order Date]])+2)/3)&amp;"-"&amp;YEAR(SalesData[[#This Row],[Order Date]])</f>
        <v>Q1-2024</v>
      </c>
    </row>
    <row r="10408" spans="1:22" x14ac:dyDescent="0.35">
      <c r="A10408" t="s">
        <v>10549</v>
      </c>
      <c r="B10408" s="1">
        <v>45335</v>
      </c>
      <c r="C10408" t="s">
        <v>325</v>
      </c>
      <c r="D10408" t="s">
        <v>46</v>
      </c>
      <c r="E10408">
        <v>771716546</v>
      </c>
      <c r="F10408" t="s">
        <v>33</v>
      </c>
      <c r="G10408" t="s">
        <v>34</v>
      </c>
      <c r="H10408" t="s">
        <v>35</v>
      </c>
      <c r="I10408" t="s">
        <v>36</v>
      </c>
      <c r="J10408" t="s">
        <v>19</v>
      </c>
      <c r="K10408">
        <v>1076.18</v>
      </c>
      <c r="L10408">
        <v>125.13</v>
      </c>
      <c r="M10408" t="s">
        <v>19</v>
      </c>
      <c r="N10408">
        <v>0.11627237079299001</v>
      </c>
      <c r="O10408" t="s">
        <v>11351</v>
      </c>
      <c r="P10408" t="s">
        <v>11352</v>
      </c>
      <c r="R10408" t="s">
        <v>11353</v>
      </c>
      <c r="S10408">
        <f>IF(SalesData[[#This Row],[Return Status]]="Returned",1,0)</f>
        <v>0</v>
      </c>
      <c r="U10408" s="2">
        <f>EOMONTH(SalesData[[#This Row],[Order Date]],0)</f>
        <v>45351</v>
      </c>
      <c r="V10408" s="9" t="str">
        <f>"Q"&amp;INT((MONTH(SalesData[[#This Row],[Order Date]])+2)/3)&amp;"-"&amp;YEAR(SalesData[[#This Row],[Order Date]])</f>
        <v>Q1-2024</v>
      </c>
    </row>
    <row r="10409" spans="1:22" x14ac:dyDescent="0.35">
      <c r="A10409" t="s">
        <v>10550</v>
      </c>
      <c r="B10409" s="1">
        <v>45323</v>
      </c>
      <c r="C10409" t="s">
        <v>188</v>
      </c>
      <c r="D10409" t="s">
        <v>145</v>
      </c>
      <c r="E10409">
        <v>7345909557</v>
      </c>
      <c r="F10409" t="s">
        <v>357</v>
      </c>
      <c r="G10409" t="s">
        <v>164</v>
      </c>
      <c r="H10409" t="s">
        <v>165</v>
      </c>
      <c r="I10409" t="s">
        <v>36</v>
      </c>
      <c r="J10409" t="s">
        <v>18</v>
      </c>
      <c r="K10409">
        <v>2009.43</v>
      </c>
      <c r="L10409">
        <v>152.11000000000001</v>
      </c>
      <c r="M10409" t="s">
        <v>19</v>
      </c>
      <c r="N10409">
        <v>7.5698083536127198E-2</v>
      </c>
      <c r="O10409" t="s">
        <v>11351</v>
      </c>
      <c r="P10409" t="s">
        <v>11356</v>
      </c>
      <c r="R10409" t="s">
        <v>11353</v>
      </c>
      <c r="S10409">
        <f>IF(SalesData[[#This Row],[Return Status]]="Returned",1,0)</f>
        <v>0</v>
      </c>
      <c r="U10409" s="2">
        <f>EOMONTH(SalesData[[#This Row],[Order Date]],0)</f>
        <v>45351</v>
      </c>
      <c r="V10409" s="9" t="str">
        <f>"Q"&amp;INT((MONTH(SalesData[[#This Row],[Order Date]])+2)/3)&amp;"-"&amp;YEAR(SalesData[[#This Row],[Order Date]])</f>
        <v>Q1-2024</v>
      </c>
    </row>
    <row r="10410" spans="1:22" x14ac:dyDescent="0.35">
      <c r="A10410" t="s">
        <v>10551</v>
      </c>
      <c r="B10410" s="1">
        <v>45328</v>
      </c>
      <c r="C10410" t="s">
        <v>67</v>
      </c>
      <c r="D10410" t="s">
        <v>80</v>
      </c>
      <c r="E10410">
        <v>1484575219</v>
      </c>
      <c r="F10410" t="s">
        <v>28</v>
      </c>
      <c r="G10410" t="s">
        <v>29</v>
      </c>
      <c r="H10410" t="s">
        <v>30</v>
      </c>
      <c r="I10410" t="s">
        <v>31</v>
      </c>
      <c r="J10410" t="s">
        <v>18</v>
      </c>
      <c r="K10410">
        <v>3982.23</v>
      </c>
      <c r="L10410">
        <v>1139.45</v>
      </c>
      <c r="M10410" t="s">
        <v>19</v>
      </c>
      <c r="N10410">
        <v>0.28613364873450298</v>
      </c>
      <c r="O10410" t="s">
        <v>11351</v>
      </c>
      <c r="P10410" t="s">
        <v>11354</v>
      </c>
      <c r="R10410" t="s">
        <v>11353</v>
      </c>
      <c r="S10410">
        <f>IF(SalesData[[#This Row],[Return Status]]="Returned",1,0)</f>
        <v>0</v>
      </c>
      <c r="T10410">
        <v>2788.38</v>
      </c>
      <c r="U10410" s="2">
        <f>EOMONTH(SalesData[[#This Row],[Order Date]],0)</f>
        <v>45351</v>
      </c>
      <c r="V10410" s="9" t="str">
        <f>"Q"&amp;INT((MONTH(SalesData[[#This Row],[Order Date]])+2)/3)&amp;"-"&amp;YEAR(SalesData[[#This Row],[Order Date]])</f>
        <v>Q1-2024</v>
      </c>
    </row>
    <row r="10411" spans="1:22" x14ac:dyDescent="0.35">
      <c r="A10411" t="s">
        <v>10552</v>
      </c>
      <c r="B10411" s="1">
        <v>45348</v>
      </c>
      <c r="C10411" t="s">
        <v>111</v>
      </c>
      <c r="D10411" t="s">
        <v>99</v>
      </c>
      <c r="E10411">
        <v>6429246781</v>
      </c>
      <c r="F10411" t="s">
        <v>100</v>
      </c>
      <c r="G10411" t="s">
        <v>34</v>
      </c>
      <c r="H10411" t="s">
        <v>11357</v>
      </c>
      <c r="I10411" t="s">
        <v>36</v>
      </c>
      <c r="J10411" t="s">
        <v>62</v>
      </c>
      <c r="K10411">
        <v>2832.69</v>
      </c>
      <c r="L10411">
        <v>378.19</v>
      </c>
      <c r="M10411" t="s">
        <v>62</v>
      </c>
      <c r="N10411">
        <v>0.13350913795720701</v>
      </c>
      <c r="O10411" t="s">
        <v>11351</v>
      </c>
      <c r="P10411" t="s">
        <v>11352</v>
      </c>
      <c r="R10411" t="s">
        <v>11353</v>
      </c>
      <c r="S10411">
        <f>IF(SalesData[[#This Row],[Return Status]]="Returned",1,0)</f>
        <v>0</v>
      </c>
      <c r="U10411" s="2">
        <f>EOMONTH(SalesData[[#This Row],[Order Date]],0)</f>
        <v>45351</v>
      </c>
      <c r="V10411" s="9" t="str">
        <f>"Q"&amp;INT((MONTH(SalesData[[#This Row],[Order Date]])+2)/3)&amp;"-"&amp;YEAR(SalesData[[#This Row],[Order Date]])</f>
        <v>Q1-2024</v>
      </c>
    </row>
    <row r="10412" spans="1:22" x14ac:dyDescent="0.35">
      <c r="A10412" t="s">
        <v>10553</v>
      </c>
      <c r="B10412" s="1">
        <v>45340</v>
      </c>
      <c r="C10412" t="s">
        <v>92</v>
      </c>
      <c r="D10412" t="s">
        <v>99</v>
      </c>
      <c r="E10412">
        <v>5256742704</v>
      </c>
      <c r="F10412" t="s">
        <v>100</v>
      </c>
      <c r="G10412" t="s">
        <v>34</v>
      </c>
      <c r="H10412" t="s">
        <v>35</v>
      </c>
      <c r="I10412" t="s">
        <v>36</v>
      </c>
      <c r="J10412" t="s">
        <v>62</v>
      </c>
      <c r="K10412">
        <v>1247.18</v>
      </c>
      <c r="L10412">
        <v>116.48</v>
      </c>
      <c r="M10412" t="s">
        <v>62</v>
      </c>
      <c r="N10412">
        <v>9.3394698439679902E-2</v>
      </c>
      <c r="O10412" t="s">
        <v>11351</v>
      </c>
      <c r="P10412" t="s">
        <v>11356</v>
      </c>
      <c r="R10412" t="s">
        <v>11353</v>
      </c>
      <c r="S10412">
        <f>IF(SalesData[[#This Row],[Return Status]]="Returned",1,0)</f>
        <v>0</v>
      </c>
      <c r="U10412" s="2">
        <f>EOMONTH(SalesData[[#This Row],[Order Date]],0)</f>
        <v>45351</v>
      </c>
      <c r="V10412" s="9" t="str">
        <f>"Q"&amp;INT((MONTH(SalesData[[#This Row],[Order Date]])+2)/3)&amp;"-"&amp;YEAR(SalesData[[#This Row],[Order Date]])</f>
        <v>Q1-2024</v>
      </c>
    </row>
    <row r="10413" spans="1:22" x14ac:dyDescent="0.35">
      <c r="A10413" t="s">
        <v>10554</v>
      </c>
      <c r="B10413" s="1">
        <v>45332</v>
      </c>
      <c r="C10413" t="s">
        <v>188</v>
      </c>
      <c r="D10413" t="s">
        <v>27</v>
      </c>
      <c r="E10413">
        <v>955816580</v>
      </c>
      <c r="F10413" t="s">
        <v>312</v>
      </c>
      <c r="G10413" t="s">
        <v>11367</v>
      </c>
      <c r="H10413" t="s">
        <v>121</v>
      </c>
      <c r="I10413" t="s">
        <v>17</v>
      </c>
      <c r="J10413" t="s">
        <v>62</v>
      </c>
      <c r="K10413">
        <v>3999.79</v>
      </c>
      <c r="L10413">
        <v>1095.69</v>
      </c>
      <c r="M10413" t="s">
        <v>62</v>
      </c>
      <c r="N10413">
        <v>0.27393688168628899</v>
      </c>
      <c r="O10413" t="s">
        <v>11351</v>
      </c>
      <c r="P10413" t="s">
        <v>11354</v>
      </c>
      <c r="R10413" t="s">
        <v>11353</v>
      </c>
      <c r="S10413">
        <f>IF(SalesData[[#This Row],[Return Status]]="Returned",1,0)</f>
        <v>0</v>
      </c>
      <c r="U10413" s="2">
        <f>EOMONTH(SalesData[[#This Row],[Order Date]],0)</f>
        <v>45351</v>
      </c>
      <c r="V10413" s="9" t="str">
        <f>"Q"&amp;INT((MONTH(SalesData[[#This Row],[Order Date]])+2)/3)&amp;"-"&amp;YEAR(SalesData[[#This Row],[Order Date]])</f>
        <v>Q1-2024</v>
      </c>
    </row>
    <row r="10414" spans="1:22" x14ac:dyDescent="0.35">
      <c r="A10414" t="s">
        <v>10555</v>
      </c>
      <c r="B10414" s="1">
        <v>45345</v>
      </c>
      <c r="C10414" t="s">
        <v>94</v>
      </c>
      <c r="D10414" t="s">
        <v>72</v>
      </c>
      <c r="E10414">
        <v>8072424988</v>
      </c>
      <c r="F10414" t="s">
        <v>185</v>
      </c>
      <c r="G10414" t="s">
        <v>164</v>
      </c>
      <c r="H10414" t="s">
        <v>165</v>
      </c>
      <c r="I10414" t="s">
        <v>36</v>
      </c>
      <c r="J10414" t="s">
        <v>18</v>
      </c>
      <c r="K10414">
        <v>2467.61</v>
      </c>
      <c r="L10414">
        <v>519.49</v>
      </c>
      <c r="M10414" t="s">
        <v>19</v>
      </c>
      <c r="N10414">
        <v>0.210523543023411</v>
      </c>
      <c r="O10414" t="s">
        <v>11351</v>
      </c>
      <c r="P10414" t="s">
        <v>11354</v>
      </c>
      <c r="Q10414" t="s">
        <v>11369</v>
      </c>
      <c r="R10414" t="s">
        <v>11360</v>
      </c>
      <c r="S10414">
        <f>IF(SalesData[[#This Row],[Return Status]]="Returned",1,0)</f>
        <v>1</v>
      </c>
      <c r="U10414" s="2">
        <f>EOMONTH(SalesData[[#This Row],[Order Date]],0)</f>
        <v>45351</v>
      </c>
      <c r="V10414" s="9" t="str">
        <f>"Q"&amp;INT((MONTH(SalesData[[#This Row],[Order Date]])+2)/3)&amp;"-"&amp;YEAR(SalesData[[#This Row],[Order Date]])</f>
        <v>Q1-2024</v>
      </c>
    </row>
    <row r="10415" spans="1:22" x14ac:dyDescent="0.35">
      <c r="A10415" t="s">
        <v>10556</v>
      </c>
      <c r="B10415" s="1">
        <v>45344</v>
      </c>
      <c r="C10415" t="s">
        <v>113</v>
      </c>
      <c r="D10415" t="s">
        <v>72</v>
      </c>
      <c r="E10415">
        <v>81296499</v>
      </c>
      <c r="F10415" t="s">
        <v>50</v>
      </c>
      <c r="G10415" t="s">
        <v>34</v>
      </c>
      <c r="H10415" t="s">
        <v>35</v>
      </c>
      <c r="I10415" t="s">
        <v>36</v>
      </c>
      <c r="J10415" t="s">
        <v>62</v>
      </c>
      <c r="K10415">
        <v>966.47</v>
      </c>
      <c r="L10415">
        <v>207.84</v>
      </c>
      <c r="M10415" t="s">
        <v>62</v>
      </c>
      <c r="N10415">
        <v>0.21505064823533099</v>
      </c>
      <c r="O10415" t="s">
        <v>11355</v>
      </c>
      <c r="P10415" t="s">
        <v>11354</v>
      </c>
      <c r="R10415" t="s">
        <v>11353</v>
      </c>
      <c r="S10415">
        <f>IF(SalesData[[#This Row],[Return Status]]="Returned",1,0)</f>
        <v>0</v>
      </c>
      <c r="U10415" s="2">
        <f>EOMONTH(SalesData[[#This Row],[Order Date]],0)</f>
        <v>45351</v>
      </c>
      <c r="V10415" s="9" t="str">
        <f>"Q"&amp;INT((MONTH(SalesData[[#This Row],[Order Date]])+2)/3)&amp;"-"&amp;YEAR(SalesData[[#This Row],[Order Date]])</f>
        <v>Q1-2024</v>
      </c>
    </row>
    <row r="10416" spans="1:22" x14ac:dyDescent="0.35">
      <c r="A10416" t="s">
        <v>10557</v>
      </c>
      <c r="B10416" s="1">
        <v>45325</v>
      </c>
      <c r="C10416" t="s">
        <v>38</v>
      </c>
      <c r="D10416" t="s">
        <v>145</v>
      </c>
      <c r="E10416">
        <v>6232706746</v>
      </c>
      <c r="F10416" t="s">
        <v>140</v>
      </c>
      <c r="G10416" t="s">
        <v>141</v>
      </c>
      <c r="H10416" t="s">
        <v>121</v>
      </c>
      <c r="I10416" t="s">
        <v>17</v>
      </c>
      <c r="J10416" t="s">
        <v>19</v>
      </c>
      <c r="K10416">
        <v>1587.88</v>
      </c>
      <c r="L10416">
        <v>471.69</v>
      </c>
      <c r="M10416" t="s">
        <v>19</v>
      </c>
      <c r="N10416">
        <v>0.29705645262866198</v>
      </c>
      <c r="O10416" t="s">
        <v>11351</v>
      </c>
      <c r="P10416" t="s">
        <v>11354</v>
      </c>
      <c r="R10416" t="s">
        <v>11353</v>
      </c>
      <c r="S10416">
        <f>IF(SalesData[[#This Row],[Return Status]]="Returned",1,0)</f>
        <v>0</v>
      </c>
      <c r="T10416">
        <v>2793.38</v>
      </c>
      <c r="U10416" s="2">
        <f>EOMONTH(SalesData[[#This Row],[Order Date]],0)</f>
        <v>45351</v>
      </c>
      <c r="V10416" s="9" t="str">
        <f>"Q"&amp;INT((MONTH(SalesData[[#This Row],[Order Date]])+2)/3)&amp;"-"&amp;YEAR(SalesData[[#This Row],[Order Date]])</f>
        <v>Q1-2024</v>
      </c>
    </row>
    <row r="10417" spans="1:22" x14ac:dyDescent="0.35">
      <c r="A10417" t="s">
        <v>10558</v>
      </c>
      <c r="B10417" s="1">
        <v>45334</v>
      </c>
      <c r="C10417" t="s">
        <v>132</v>
      </c>
      <c r="D10417" t="s">
        <v>72</v>
      </c>
      <c r="E10417">
        <v>1717456583</v>
      </c>
      <c r="F10417" t="s">
        <v>170</v>
      </c>
      <c r="G10417" t="s">
        <v>69</v>
      </c>
      <c r="H10417" t="s">
        <v>41</v>
      </c>
      <c r="I10417" t="s">
        <v>31</v>
      </c>
      <c r="J10417" t="s">
        <v>42</v>
      </c>
      <c r="K10417">
        <v>777.26</v>
      </c>
      <c r="L10417">
        <v>54.21</v>
      </c>
      <c r="M10417" t="s">
        <v>43</v>
      </c>
      <c r="N10417">
        <v>6.9745001672541995E-2</v>
      </c>
      <c r="O10417" t="s">
        <v>11355</v>
      </c>
      <c r="P10417" t="s">
        <v>11356</v>
      </c>
      <c r="R10417" t="s">
        <v>11353</v>
      </c>
      <c r="S10417">
        <f>IF(SalesData[[#This Row],[Return Status]]="Returned",1,0)</f>
        <v>0</v>
      </c>
      <c r="T10417">
        <v>2081.52</v>
      </c>
      <c r="U10417" s="2">
        <f>EOMONTH(SalesData[[#This Row],[Order Date]],0)</f>
        <v>45351</v>
      </c>
      <c r="V10417" s="9" t="str">
        <f>"Q"&amp;INT((MONTH(SalesData[[#This Row],[Order Date]])+2)/3)&amp;"-"&amp;YEAR(SalesData[[#This Row],[Order Date]])</f>
        <v>Q1-2024</v>
      </c>
    </row>
    <row r="10418" spans="1:22" x14ac:dyDescent="0.35">
      <c r="A10418" t="s">
        <v>10559</v>
      </c>
      <c r="B10418" s="1">
        <v>45335</v>
      </c>
      <c r="C10418" t="s">
        <v>194</v>
      </c>
      <c r="D10418" t="s">
        <v>27</v>
      </c>
      <c r="E10418">
        <v>4161825983</v>
      </c>
      <c r="F10418" t="s">
        <v>88</v>
      </c>
      <c r="G10418" t="s">
        <v>89</v>
      </c>
      <c r="H10418" t="s">
        <v>90</v>
      </c>
      <c r="I10418" t="s">
        <v>31</v>
      </c>
      <c r="J10418" t="s">
        <v>43</v>
      </c>
      <c r="K10418">
        <v>4572.5</v>
      </c>
      <c r="L10418">
        <v>696.71</v>
      </c>
      <c r="M10418" t="s">
        <v>43</v>
      </c>
      <c r="N10418">
        <v>0.15236960087479501</v>
      </c>
      <c r="O10418" t="s">
        <v>11351</v>
      </c>
      <c r="P10418" t="s">
        <v>11352</v>
      </c>
      <c r="R10418" t="s">
        <v>11353</v>
      </c>
      <c r="S10418">
        <f>IF(SalesData[[#This Row],[Return Status]]="Returned",1,0)</f>
        <v>0</v>
      </c>
      <c r="T10418">
        <v>207.68</v>
      </c>
      <c r="U10418" s="2">
        <f>EOMONTH(SalesData[[#This Row],[Order Date]],0)</f>
        <v>45351</v>
      </c>
      <c r="V10418" s="9" t="str">
        <f>"Q"&amp;INT((MONTH(SalesData[[#This Row],[Order Date]])+2)/3)&amp;"-"&amp;YEAR(SalesData[[#This Row],[Order Date]])</f>
        <v>Q1-2024</v>
      </c>
    </row>
    <row r="10419" spans="1:22" x14ac:dyDescent="0.35">
      <c r="A10419" t="s">
        <v>10560</v>
      </c>
      <c r="B10419" s="1">
        <v>45350</v>
      </c>
      <c r="C10419" t="s">
        <v>124</v>
      </c>
      <c r="D10419" t="s">
        <v>80</v>
      </c>
      <c r="E10419">
        <v>3718734966</v>
      </c>
      <c r="F10419" t="s">
        <v>387</v>
      </c>
      <c r="G10419" t="s">
        <v>89</v>
      </c>
      <c r="H10419" t="s">
        <v>90</v>
      </c>
      <c r="I10419" t="s">
        <v>31</v>
      </c>
      <c r="J10419" t="s">
        <v>18</v>
      </c>
      <c r="K10419">
        <v>907.85</v>
      </c>
      <c r="L10419">
        <v>41.56</v>
      </c>
      <c r="M10419" t="s">
        <v>19</v>
      </c>
      <c r="N10419">
        <v>4.5778487635622603E-2</v>
      </c>
      <c r="O10419" t="s">
        <v>11355</v>
      </c>
      <c r="P10419" t="s">
        <v>11356</v>
      </c>
      <c r="R10419" t="s">
        <v>11353</v>
      </c>
      <c r="S10419">
        <f>IF(SalesData[[#This Row],[Return Status]]="Returned",1,0)</f>
        <v>0</v>
      </c>
      <c r="T10419">
        <v>207.68</v>
      </c>
      <c r="U10419" s="2">
        <f>EOMONTH(SalesData[[#This Row],[Order Date]],0)</f>
        <v>45351</v>
      </c>
      <c r="V10419" s="9" t="str">
        <f>"Q"&amp;INT((MONTH(SalesData[[#This Row],[Order Date]])+2)/3)&amp;"-"&amp;YEAR(SalesData[[#This Row],[Order Date]])</f>
        <v>Q1-2024</v>
      </c>
    </row>
    <row r="10420" spans="1:22" x14ac:dyDescent="0.35">
      <c r="A10420" t="s">
        <v>10561</v>
      </c>
      <c r="B10420" s="1">
        <v>45331</v>
      </c>
      <c r="C10420" t="s">
        <v>188</v>
      </c>
      <c r="D10420" t="s">
        <v>145</v>
      </c>
      <c r="E10420">
        <v>5922748220</v>
      </c>
      <c r="F10420" t="s">
        <v>64</v>
      </c>
      <c r="G10420" t="s">
        <v>15</v>
      </c>
      <c r="H10420" t="s">
        <v>16</v>
      </c>
      <c r="I10420" t="s">
        <v>17</v>
      </c>
      <c r="J10420" t="s">
        <v>65</v>
      </c>
      <c r="K10420">
        <v>1967.63</v>
      </c>
      <c r="L10420">
        <v>241.73</v>
      </c>
      <c r="M10420" t="s">
        <v>65</v>
      </c>
      <c r="N10420">
        <v>0.12285338198746699</v>
      </c>
      <c r="O10420" t="s">
        <v>11351</v>
      </c>
      <c r="P10420" t="s">
        <v>11352</v>
      </c>
      <c r="R10420" t="s">
        <v>11353</v>
      </c>
      <c r="S10420">
        <f>IF(SalesData[[#This Row],[Return Status]]="Returned",1,0)</f>
        <v>0</v>
      </c>
      <c r="T10420">
        <v>2085.91</v>
      </c>
      <c r="U10420" s="2">
        <f>EOMONTH(SalesData[[#This Row],[Order Date]],0)</f>
        <v>45351</v>
      </c>
      <c r="V10420" s="9" t="str">
        <f>"Q"&amp;INT((MONTH(SalesData[[#This Row],[Order Date]])+2)/3)&amp;"-"&amp;YEAR(SalesData[[#This Row],[Order Date]])</f>
        <v>Q1-2024</v>
      </c>
    </row>
    <row r="10421" spans="1:22" x14ac:dyDescent="0.35">
      <c r="A10421" t="s">
        <v>10562</v>
      </c>
      <c r="B10421" s="1">
        <v>45328</v>
      </c>
      <c r="C10421" t="s">
        <v>57</v>
      </c>
      <c r="D10421" t="s">
        <v>80</v>
      </c>
      <c r="E10421">
        <v>6844777532</v>
      </c>
      <c r="F10421" t="s">
        <v>78</v>
      </c>
      <c r="G10421" t="s">
        <v>859</v>
      </c>
      <c r="H10421" t="s">
        <v>16</v>
      </c>
      <c r="I10421" t="s">
        <v>17</v>
      </c>
      <c r="J10421" t="s">
        <v>61</v>
      </c>
      <c r="K10421">
        <v>1237.94</v>
      </c>
      <c r="L10421">
        <v>158.72</v>
      </c>
      <c r="M10421" t="s">
        <v>62</v>
      </c>
      <c r="N10421">
        <v>0.12821299901449201</v>
      </c>
      <c r="O10421" t="s">
        <v>11351</v>
      </c>
      <c r="P10421" t="s">
        <v>11352</v>
      </c>
      <c r="R10421" t="s">
        <v>11353</v>
      </c>
      <c r="S10421">
        <f>IF(SalesData[[#This Row],[Return Status]]="Returned",1,0)</f>
        <v>0</v>
      </c>
      <c r="U10421" s="2">
        <f>EOMONTH(SalesData[[#This Row],[Order Date]],0)</f>
        <v>45351</v>
      </c>
      <c r="V10421" s="9" t="str">
        <f>"Q"&amp;INT((MONTH(SalesData[[#This Row],[Order Date]])+2)/3)&amp;"-"&amp;YEAR(SalesData[[#This Row],[Order Date]])</f>
        <v>Q1-2024</v>
      </c>
    </row>
    <row r="10422" spans="1:22" x14ac:dyDescent="0.35">
      <c r="A10422" t="s">
        <v>10563</v>
      </c>
      <c r="B10422" s="1">
        <v>45330</v>
      </c>
      <c r="C10422" t="s">
        <v>106</v>
      </c>
      <c r="D10422" t="s">
        <v>72</v>
      </c>
      <c r="E10422">
        <v>7388805712</v>
      </c>
      <c r="F10422" t="s">
        <v>64</v>
      </c>
      <c r="G10422" t="s">
        <v>15</v>
      </c>
      <c r="H10422" t="s">
        <v>16</v>
      </c>
      <c r="I10422" t="s">
        <v>17</v>
      </c>
      <c r="J10422" t="s">
        <v>65</v>
      </c>
      <c r="K10422">
        <v>3777.92</v>
      </c>
      <c r="L10422">
        <v>812.44</v>
      </c>
      <c r="M10422" t="s">
        <v>65</v>
      </c>
      <c r="N10422">
        <v>0.21504955107572399</v>
      </c>
      <c r="O10422" t="s">
        <v>11351</v>
      </c>
      <c r="P10422" t="s">
        <v>11354</v>
      </c>
      <c r="R10422" t="s">
        <v>11353</v>
      </c>
      <c r="S10422">
        <f>IF(SalesData[[#This Row],[Return Status]]="Returned",1,0)</f>
        <v>0</v>
      </c>
      <c r="T10422">
        <v>2085.91</v>
      </c>
      <c r="U10422" s="2">
        <f>EOMONTH(SalesData[[#This Row],[Order Date]],0)</f>
        <v>45351</v>
      </c>
      <c r="V10422" s="9" t="str">
        <f>"Q"&amp;INT((MONTH(SalesData[[#This Row],[Order Date]])+2)/3)&amp;"-"&amp;YEAR(SalesData[[#This Row],[Order Date]])</f>
        <v>Q1-2024</v>
      </c>
    </row>
    <row r="10423" spans="1:22" x14ac:dyDescent="0.35">
      <c r="A10423" t="s">
        <v>10564</v>
      </c>
      <c r="B10423" s="1">
        <v>45326</v>
      </c>
      <c r="C10423" t="s">
        <v>149</v>
      </c>
      <c r="D10423" t="s">
        <v>13</v>
      </c>
      <c r="E10423">
        <v>8819451133</v>
      </c>
      <c r="F10423" t="s">
        <v>206</v>
      </c>
      <c r="G10423" t="s">
        <v>89</v>
      </c>
      <c r="H10423" t="s">
        <v>90</v>
      </c>
      <c r="I10423" t="s">
        <v>31</v>
      </c>
      <c r="J10423" t="s">
        <v>19</v>
      </c>
      <c r="K10423">
        <v>4606.0200000000004</v>
      </c>
      <c r="L10423">
        <v>193.17</v>
      </c>
      <c r="M10423" t="s">
        <v>19</v>
      </c>
      <c r="N10423">
        <v>4.1938593406020797E-2</v>
      </c>
      <c r="O10423" t="s">
        <v>11351</v>
      </c>
      <c r="P10423" t="s">
        <v>11356</v>
      </c>
      <c r="Q10423" t="s">
        <v>11372</v>
      </c>
      <c r="R10423" t="s">
        <v>11360</v>
      </c>
      <c r="S10423">
        <f>IF(SalesData[[#This Row],[Return Status]]="Returned",1,0)</f>
        <v>1</v>
      </c>
      <c r="T10423">
        <v>207.68</v>
      </c>
      <c r="U10423" s="2">
        <f>EOMONTH(SalesData[[#This Row],[Order Date]],0)</f>
        <v>45351</v>
      </c>
      <c r="V10423" s="9" t="str">
        <f>"Q"&amp;INT((MONTH(SalesData[[#This Row],[Order Date]])+2)/3)&amp;"-"&amp;YEAR(SalesData[[#This Row],[Order Date]])</f>
        <v>Q1-2024</v>
      </c>
    </row>
    <row r="10424" spans="1:22" x14ac:dyDescent="0.35">
      <c r="A10424" t="s">
        <v>10565</v>
      </c>
      <c r="B10424" s="1">
        <v>45331</v>
      </c>
      <c r="C10424" t="s">
        <v>111</v>
      </c>
      <c r="D10424" t="s">
        <v>46</v>
      </c>
      <c r="E10424">
        <v>1553576808</v>
      </c>
      <c r="F10424" t="s">
        <v>81</v>
      </c>
      <c r="G10424" t="s">
        <v>74</v>
      </c>
      <c r="H10424" t="s">
        <v>75</v>
      </c>
      <c r="I10424" t="s">
        <v>36</v>
      </c>
      <c r="J10424" t="s">
        <v>19</v>
      </c>
      <c r="K10424">
        <v>2270.0500000000002</v>
      </c>
      <c r="L10424">
        <v>117.74</v>
      </c>
      <c r="M10424" t="s">
        <v>19</v>
      </c>
      <c r="N10424">
        <v>5.1866698971388299E-2</v>
      </c>
      <c r="O10424" t="s">
        <v>11351</v>
      </c>
      <c r="P10424" t="s">
        <v>11356</v>
      </c>
      <c r="R10424" t="s">
        <v>11353</v>
      </c>
      <c r="S10424">
        <f>IF(SalesData[[#This Row],[Return Status]]="Returned",1,0)</f>
        <v>0</v>
      </c>
      <c r="T10424">
        <v>2420.2800000000002</v>
      </c>
      <c r="U10424" s="2">
        <f>EOMONTH(SalesData[[#This Row],[Order Date]],0)</f>
        <v>45351</v>
      </c>
      <c r="V10424" s="9" t="str">
        <f>"Q"&amp;INT((MONTH(SalesData[[#This Row],[Order Date]])+2)/3)&amp;"-"&amp;YEAR(SalesData[[#This Row],[Order Date]])</f>
        <v>Q1-2024</v>
      </c>
    </row>
    <row r="10425" spans="1:22" x14ac:dyDescent="0.35">
      <c r="A10425" t="s">
        <v>10566</v>
      </c>
      <c r="B10425" s="1">
        <v>45336</v>
      </c>
      <c r="C10425" t="s">
        <v>26</v>
      </c>
      <c r="D10425" t="s">
        <v>13</v>
      </c>
      <c r="E10425">
        <v>6888729833</v>
      </c>
      <c r="F10425" t="s">
        <v>185</v>
      </c>
      <c r="G10425" t="s">
        <v>164</v>
      </c>
      <c r="H10425" t="s">
        <v>165</v>
      </c>
      <c r="I10425" t="s">
        <v>36</v>
      </c>
      <c r="J10425" t="s">
        <v>65</v>
      </c>
      <c r="K10425">
        <v>2487.6799999999998</v>
      </c>
      <c r="L10425">
        <v>674.22</v>
      </c>
      <c r="M10425" t="s">
        <v>65</v>
      </c>
      <c r="N10425">
        <v>0.27102360432209899</v>
      </c>
      <c r="O10425" t="s">
        <v>11351</v>
      </c>
      <c r="P10425" t="s">
        <v>11354</v>
      </c>
      <c r="R10425" t="s">
        <v>11353</v>
      </c>
      <c r="S10425">
        <f>IF(SalesData[[#This Row],[Return Status]]="Returned",1,0)</f>
        <v>0</v>
      </c>
      <c r="U10425" s="2">
        <f>EOMONTH(SalesData[[#This Row],[Order Date]],0)</f>
        <v>45351</v>
      </c>
      <c r="V10425" s="9" t="str">
        <f>"Q"&amp;INT((MONTH(SalesData[[#This Row],[Order Date]])+2)/3)&amp;"-"&amp;YEAR(SalesData[[#This Row],[Order Date]])</f>
        <v>Q1-2024</v>
      </c>
    </row>
    <row r="10426" spans="1:22" x14ac:dyDescent="0.35">
      <c r="A10426" t="s">
        <v>10567</v>
      </c>
      <c r="B10426" s="1">
        <v>45348</v>
      </c>
      <c r="C10426" t="s">
        <v>149</v>
      </c>
      <c r="D10426" t="s">
        <v>99</v>
      </c>
      <c r="E10426">
        <v>7326659570</v>
      </c>
      <c r="F10426" t="s">
        <v>181</v>
      </c>
      <c r="G10426" t="s">
        <v>11371</v>
      </c>
      <c r="H10426" t="s">
        <v>55</v>
      </c>
      <c r="I10426" t="s">
        <v>31</v>
      </c>
      <c r="J10426" t="s">
        <v>42</v>
      </c>
      <c r="K10426">
        <v>801.99</v>
      </c>
      <c r="L10426">
        <v>87.11</v>
      </c>
      <c r="M10426" t="s">
        <v>43</v>
      </c>
      <c r="N10426">
        <v>0.108617314430354</v>
      </c>
      <c r="O10426" t="s">
        <v>11355</v>
      </c>
      <c r="P10426" t="s">
        <v>11352</v>
      </c>
      <c r="R10426" t="s">
        <v>11353</v>
      </c>
      <c r="S10426">
        <f>IF(SalesData[[#This Row],[Return Status]]="Returned",1,0)</f>
        <v>0</v>
      </c>
      <c r="U10426" s="2">
        <f>EOMONTH(SalesData[[#This Row],[Order Date]],0)</f>
        <v>45351</v>
      </c>
      <c r="V10426" s="9" t="str">
        <f>"Q"&amp;INT((MONTH(SalesData[[#This Row],[Order Date]])+2)/3)&amp;"-"&amp;YEAR(SalesData[[#This Row],[Order Date]])</f>
        <v>Q1-2024</v>
      </c>
    </row>
    <row r="10427" spans="1:22" x14ac:dyDescent="0.35">
      <c r="A10427" t="s">
        <v>10568</v>
      </c>
      <c r="B10427" s="1">
        <v>45332</v>
      </c>
      <c r="C10427" t="s">
        <v>12</v>
      </c>
      <c r="D10427" t="s">
        <v>99</v>
      </c>
      <c r="E10427">
        <v>2985665696</v>
      </c>
      <c r="F10427" t="s">
        <v>140</v>
      </c>
      <c r="G10427" t="s">
        <v>141</v>
      </c>
      <c r="H10427" t="s">
        <v>121</v>
      </c>
      <c r="I10427" t="s">
        <v>17</v>
      </c>
      <c r="J10427" t="s">
        <v>19</v>
      </c>
      <c r="K10427">
        <v>1987.75</v>
      </c>
      <c r="L10427">
        <v>427.58</v>
      </c>
      <c r="M10427" t="s">
        <v>19</v>
      </c>
      <c r="N10427">
        <v>0.21510753364356699</v>
      </c>
      <c r="O10427" t="s">
        <v>11351</v>
      </c>
      <c r="P10427" t="s">
        <v>11354</v>
      </c>
      <c r="R10427" t="s">
        <v>11353</v>
      </c>
      <c r="S10427">
        <f>IF(SalesData[[#This Row],[Return Status]]="Returned",1,0)</f>
        <v>0</v>
      </c>
      <c r="T10427">
        <v>2793.38</v>
      </c>
      <c r="U10427" s="2">
        <f>EOMONTH(SalesData[[#This Row],[Order Date]],0)</f>
        <v>45351</v>
      </c>
      <c r="V10427" s="9" t="str">
        <f>"Q"&amp;INT((MONTH(SalesData[[#This Row],[Order Date]])+2)/3)&amp;"-"&amp;YEAR(SalesData[[#This Row],[Order Date]])</f>
        <v>Q1-2024</v>
      </c>
    </row>
    <row r="10428" spans="1:22" x14ac:dyDescent="0.35">
      <c r="A10428" t="s">
        <v>10569</v>
      </c>
      <c r="B10428" s="1">
        <v>45327</v>
      </c>
      <c r="C10428" t="s">
        <v>67</v>
      </c>
      <c r="D10428" t="s">
        <v>80</v>
      </c>
      <c r="E10428">
        <v>945434222</v>
      </c>
      <c r="F10428" t="s">
        <v>50</v>
      </c>
      <c r="G10428" t="s">
        <v>34</v>
      </c>
      <c r="H10428" t="s">
        <v>11357</v>
      </c>
      <c r="I10428" t="s">
        <v>36</v>
      </c>
      <c r="J10428" t="s">
        <v>61</v>
      </c>
      <c r="K10428">
        <v>1085.3800000000001</v>
      </c>
      <c r="L10428">
        <v>96.43</v>
      </c>
      <c r="M10428" t="s">
        <v>62</v>
      </c>
      <c r="N10428">
        <v>8.8844460004791001E-2</v>
      </c>
      <c r="O10428" t="s">
        <v>11351</v>
      </c>
      <c r="P10428" t="s">
        <v>11356</v>
      </c>
      <c r="R10428" t="s">
        <v>11353</v>
      </c>
      <c r="S10428">
        <f>IF(SalesData[[#This Row],[Return Status]]="Returned",1,0)</f>
        <v>0</v>
      </c>
      <c r="U10428" s="2">
        <f>EOMONTH(SalesData[[#This Row],[Order Date]],0)</f>
        <v>45351</v>
      </c>
      <c r="V10428" s="9" t="str">
        <f>"Q"&amp;INT((MONTH(SalesData[[#This Row],[Order Date]])+2)/3)&amp;"-"&amp;YEAR(SalesData[[#This Row],[Order Date]])</f>
        <v>Q1-2024</v>
      </c>
    </row>
    <row r="10429" spans="1:22" x14ac:dyDescent="0.35">
      <c r="A10429" t="s">
        <v>10570</v>
      </c>
      <c r="B10429" s="1">
        <v>45349</v>
      </c>
      <c r="C10429" t="s">
        <v>94</v>
      </c>
      <c r="D10429" t="s">
        <v>27</v>
      </c>
      <c r="E10429">
        <v>1598652699</v>
      </c>
      <c r="F10429" t="s">
        <v>47</v>
      </c>
      <c r="G10429" t="s">
        <v>23</v>
      </c>
      <c r="H10429" t="s">
        <v>11357</v>
      </c>
      <c r="I10429" t="s">
        <v>17</v>
      </c>
      <c r="J10429" t="s">
        <v>19</v>
      </c>
      <c r="K10429">
        <v>1938.42</v>
      </c>
      <c r="L10429">
        <v>111.11</v>
      </c>
      <c r="M10429" t="s">
        <v>19</v>
      </c>
      <c r="N10429">
        <v>5.7319879076773897E-2</v>
      </c>
      <c r="O10429" t="s">
        <v>11351</v>
      </c>
      <c r="P10429" t="s">
        <v>11356</v>
      </c>
      <c r="R10429" t="s">
        <v>11353</v>
      </c>
      <c r="S10429">
        <f>IF(SalesData[[#This Row],[Return Status]]="Returned",1,0)</f>
        <v>0</v>
      </c>
      <c r="T10429">
        <v>2821.33</v>
      </c>
      <c r="U10429" s="2">
        <f>EOMONTH(SalesData[[#This Row],[Order Date]],0)</f>
        <v>45351</v>
      </c>
      <c r="V10429" s="9" t="str">
        <f>"Q"&amp;INT((MONTH(SalesData[[#This Row],[Order Date]])+2)/3)&amp;"-"&amp;YEAR(SalesData[[#This Row],[Order Date]])</f>
        <v>Q1-2024</v>
      </c>
    </row>
    <row r="10430" spans="1:22" x14ac:dyDescent="0.35">
      <c r="A10430" t="s">
        <v>10571</v>
      </c>
      <c r="B10430" s="1">
        <v>45349</v>
      </c>
      <c r="C10430" t="s">
        <v>113</v>
      </c>
      <c r="D10430" t="s">
        <v>80</v>
      </c>
      <c r="E10430">
        <v>2991213327</v>
      </c>
      <c r="F10430" t="s">
        <v>109</v>
      </c>
      <c r="G10430" t="s">
        <v>59</v>
      </c>
      <c r="H10430" t="s">
        <v>60</v>
      </c>
      <c r="I10430" t="s">
        <v>31</v>
      </c>
      <c r="J10430" t="s">
        <v>18</v>
      </c>
      <c r="K10430">
        <v>2906.12</v>
      </c>
      <c r="L10430">
        <v>507.58</v>
      </c>
      <c r="M10430" t="s">
        <v>19</v>
      </c>
      <c r="N10430">
        <v>0.17465899549915401</v>
      </c>
      <c r="O10430" t="s">
        <v>11351</v>
      </c>
      <c r="P10430" t="s">
        <v>11352</v>
      </c>
      <c r="R10430" t="s">
        <v>11353</v>
      </c>
      <c r="S10430">
        <f>IF(SalesData[[#This Row],[Return Status]]="Returned",1,0)</f>
        <v>0</v>
      </c>
      <c r="T10430">
        <v>2183.56</v>
      </c>
      <c r="U10430" s="2">
        <f>EOMONTH(SalesData[[#This Row],[Order Date]],0)</f>
        <v>45351</v>
      </c>
      <c r="V10430" s="9" t="str">
        <f>"Q"&amp;INT((MONTH(SalesData[[#This Row],[Order Date]])+2)/3)&amp;"-"&amp;YEAR(SalesData[[#This Row],[Order Date]])</f>
        <v>Q1-2024</v>
      </c>
    </row>
    <row r="10431" spans="1:22" x14ac:dyDescent="0.35">
      <c r="A10431" t="s">
        <v>10572</v>
      </c>
      <c r="B10431" s="1">
        <v>45333</v>
      </c>
      <c r="C10431" t="s">
        <v>77</v>
      </c>
      <c r="D10431" t="s">
        <v>46</v>
      </c>
      <c r="E10431">
        <v>6451982483</v>
      </c>
      <c r="F10431" t="s">
        <v>109</v>
      </c>
      <c r="G10431" t="s">
        <v>59</v>
      </c>
      <c r="H10431" t="s">
        <v>60</v>
      </c>
      <c r="I10431" t="s">
        <v>31</v>
      </c>
      <c r="J10431" t="s">
        <v>43</v>
      </c>
      <c r="K10431">
        <v>4854.59</v>
      </c>
      <c r="L10431">
        <v>688.44</v>
      </c>
      <c r="M10431" t="s">
        <v>43</v>
      </c>
      <c r="N10431">
        <v>0.14181218187323799</v>
      </c>
      <c r="O10431" t="s">
        <v>11351</v>
      </c>
      <c r="P10431" t="s">
        <v>11352</v>
      </c>
      <c r="R10431" t="s">
        <v>11353</v>
      </c>
      <c r="S10431">
        <f>IF(SalesData[[#This Row],[Return Status]]="Returned",1,0)</f>
        <v>0</v>
      </c>
      <c r="T10431">
        <v>2183.56</v>
      </c>
      <c r="U10431" s="2">
        <f>EOMONTH(SalesData[[#This Row],[Order Date]],0)</f>
        <v>45351</v>
      </c>
      <c r="V10431" s="9" t="str">
        <f>"Q"&amp;INT((MONTH(SalesData[[#This Row],[Order Date]])+2)/3)&amp;"-"&amp;YEAR(SalesData[[#This Row],[Order Date]])</f>
        <v>Q1-2024</v>
      </c>
    </row>
    <row r="10432" spans="1:22" x14ac:dyDescent="0.35">
      <c r="A10432" t="s">
        <v>10573</v>
      </c>
      <c r="B10432" s="1">
        <v>45329</v>
      </c>
      <c r="C10432" t="s">
        <v>124</v>
      </c>
      <c r="D10432" t="s">
        <v>80</v>
      </c>
      <c r="E10432">
        <v>6647979995</v>
      </c>
      <c r="F10432" t="s">
        <v>129</v>
      </c>
      <c r="G10432" t="s">
        <v>54</v>
      </c>
      <c r="H10432" t="s">
        <v>55</v>
      </c>
      <c r="I10432" t="s">
        <v>31</v>
      </c>
      <c r="J10432" t="s">
        <v>18</v>
      </c>
      <c r="K10432">
        <v>590.87</v>
      </c>
      <c r="L10432">
        <v>32.03</v>
      </c>
      <c r="M10432" t="s">
        <v>19</v>
      </c>
      <c r="N10432">
        <v>5.4208201465635403E-2</v>
      </c>
      <c r="O10432" t="s">
        <v>11355</v>
      </c>
      <c r="P10432" t="s">
        <v>11356</v>
      </c>
      <c r="R10432" t="s">
        <v>11353</v>
      </c>
      <c r="S10432">
        <f>IF(SalesData[[#This Row],[Return Status]]="Returned",1,0)</f>
        <v>0</v>
      </c>
      <c r="U10432" s="2">
        <f>EOMONTH(SalesData[[#This Row],[Order Date]],0)</f>
        <v>45351</v>
      </c>
      <c r="V10432" s="9" t="str">
        <f>"Q"&amp;INT((MONTH(SalesData[[#This Row],[Order Date]])+2)/3)&amp;"-"&amp;YEAR(SalesData[[#This Row],[Order Date]])</f>
        <v>Q1-2024</v>
      </c>
    </row>
    <row r="10433" spans="1:22" x14ac:dyDescent="0.35">
      <c r="A10433" t="s">
        <v>10574</v>
      </c>
      <c r="B10433" s="1">
        <v>45344</v>
      </c>
      <c r="C10433" t="s">
        <v>38</v>
      </c>
      <c r="D10433" t="s">
        <v>99</v>
      </c>
      <c r="E10433">
        <v>624875507</v>
      </c>
      <c r="F10433" t="s">
        <v>47</v>
      </c>
      <c r="G10433" t="s">
        <v>23</v>
      </c>
      <c r="H10433" t="s">
        <v>24</v>
      </c>
      <c r="I10433" t="s">
        <v>17</v>
      </c>
      <c r="J10433" t="s">
        <v>19</v>
      </c>
      <c r="K10433">
        <v>4430.01</v>
      </c>
      <c r="L10433">
        <v>521.66</v>
      </c>
      <c r="M10433" t="s">
        <v>19</v>
      </c>
      <c r="N10433">
        <v>0.117755941860176</v>
      </c>
      <c r="O10433" t="s">
        <v>11351</v>
      </c>
      <c r="P10433" t="s">
        <v>11352</v>
      </c>
      <c r="Q10433" t="s">
        <v>11365</v>
      </c>
      <c r="R10433" t="s">
        <v>11360</v>
      </c>
      <c r="S10433">
        <f>IF(SalesData[[#This Row],[Return Status]]="Returned",1,0)</f>
        <v>1</v>
      </c>
      <c r="T10433">
        <v>2821.33</v>
      </c>
      <c r="U10433" s="2">
        <f>EOMONTH(SalesData[[#This Row],[Order Date]],0)</f>
        <v>45351</v>
      </c>
      <c r="V10433" s="9" t="str">
        <f>"Q"&amp;INT((MONTH(SalesData[[#This Row],[Order Date]])+2)/3)&amp;"-"&amp;YEAR(SalesData[[#This Row],[Order Date]])</f>
        <v>Q1-2024</v>
      </c>
    </row>
    <row r="10434" spans="1:22" x14ac:dyDescent="0.35">
      <c r="A10434" t="s">
        <v>10575</v>
      </c>
      <c r="B10434" s="1">
        <v>45342</v>
      </c>
      <c r="C10434" t="s">
        <v>184</v>
      </c>
      <c r="D10434" t="s">
        <v>13</v>
      </c>
      <c r="E10434">
        <v>8525027717</v>
      </c>
      <c r="F10434" t="s">
        <v>53</v>
      </c>
      <c r="G10434" t="s">
        <v>54</v>
      </c>
      <c r="H10434" t="s">
        <v>55</v>
      </c>
      <c r="I10434" t="s">
        <v>31</v>
      </c>
      <c r="J10434" t="s">
        <v>19</v>
      </c>
      <c r="K10434">
        <v>4325.6899999999996</v>
      </c>
      <c r="L10434">
        <v>694.55</v>
      </c>
      <c r="M10434" t="s">
        <v>19</v>
      </c>
      <c r="N10434">
        <v>0.160563979388259</v>
      </c>
      <c r="O10434" t="s">
        <v>11351</v>
      </c>
      <c r="P10434" t="s">
        <v>11352</v>
      </c>
      <c r="R10434" t="s">
        <v>11353</v>
      </c>
      <c r="S10434">
        <f>IF(SalesData[[#This Row],[Return Status]]="Returned",1,0)</f>
        <v>0</v>
      </c>
      <c r="U10434" s="2">
        <f>EOMONTH(SalesData[[#This Row],[Order Date]],0)</f>
        <v>45351</v>
      </c>
      <c r="V10434" s="9" t="str">
        <f>"Q"&amp;INT((MONTH(SalesData[[#This Row],[Order Date]])+2)/3)&amp;"-"&amp;YEAR(SalesData[[#This Row],[Order Date]])</f>
        <v>Q1-2024</v>
      </c>
    </row>
    <row r="10435" spans="1:22" x14ac:dyDescent="0.35">
      <c r="A10435" t="s">
        <v>10576</v>
      </c>
      <c r="B10435" s="1">
        <v>45327</v>
      </c>
      <c r="C10435" t="s">
        <v>52</v>
      </c>
      <c r="D10435" t="s">
        <v>46</v>
      </c>
      <c r="E10435">
        <v>3292801379</v>
      </c>
      <c r="F10435" t="s">
        <v>292</v>
      </c>
      <c r="G10435" t="s">
        <v>69</v>
      </c>
      <c r="H10435" t="s">
        <v>41</v>
      </c>
      <c r="I10435" t="s">
        <v>31</v>
      </c>
      <c r="J10435" t="s">
        <v>43</v>
      </c>
      <c r="K10435">
        <v>3645.02</v>
      </c>
      <c r="L10435">
        <v>189.45</v>
      </c>
      <c r="M10435" t="s">
        <v>43</v>
      </c>
      <c r="N10435">
        <v>5.1975023456661398E-2</v>
      </c>
      <c r="O10435" t="s">
        <v>11351</v>
      </c>
      <c r="P10435" t="s">
        <v>11356</v>
      </c>
      <c r="R10435" t="s">
        <v>11353</v>
      </c>
      <c r="S10435">
        <f>IF(SalesData[[#This Row],[Return Status]]="Returned",1,0)</f>
        <v>0</v>
      </c>
      <c r="T10435">
        <v>2081.52</v>
      </c>
      <c r="U10435" s="2">
        <f>EOMONTH(SalesData[[#This Row],[Order Date]],0)</f>
        <v>45351</v>
      </c>
      <c r="V10435" s="9" t="str">
        <f>"Q"&amp;INT((MONTH(SalesData[[#This Row],[Order Date]])+2)/3)&amp;"-"&amp;YEAR(SalesData[[#This Row],[Order Date]])</f>
        <v>Q1-2024</v>
      </c>
    </row>
    <row r="10436" spans="1:22" x14ac:dyDescent="0.35">
      <c r="A10436" t="s">
        <v>10577</v>
      </c>
      <c r="B10436" s="1">
        <v>45334</v>
      </c>
      <c r="C10436" t="s">
        <v>132</v>
      </c>
      <c r="D10436" t="s">
        <v>46</v>
      </c>
      <c r="E10436">
        <v>5399417428</v>
      </c>
      <c r="F10436" t="s">
        <v>103</v>
      </c>
      <c r="G10436" t="s">
        <v>23</v>
      </c>
      <c r="H10436" t="s">
        <v>24</v>
      </c>
      <c r="I10436" t="s">
        <v>17</v>
      </c>
      <c r="J10436" t="s">
        <v>19</v>
      </c>
      <c r="K10436">
        <v>1820.05</v>
      </c>
      <c r="L10436">
        <v>166.58</v>
      </c>
      <c r="M10436" t="s">
        <v>19</v>
      </c>
      <c r="N10436">
        <v>9.1524958105546603E-2</v>
      </c>
      <c r="O10436" t="s">
        <v>11351</v>
      </c>
      <c r="P10436" t="s">
        <v>11356</v>
      </c>
      <c r="R10436" t="s">
        <v>11353</v>
      </c>
      <c r="S10436">
        <f>IF(SalesData[[#This Row],[Return Status]]="Returned",1,0)</f>
        <v>0</v>
      </c>
      <c r="T10436">
        <v>2821.33</v>
      </c>
      <c r="U10436" s="2">
        <f>EOMONTH(SalesData[[#This Row],[Order Date]],0)</f>
        <v>45351</v>
      </c>
      <c r="V10436" s="9" t="str">
        <f>"Q"&amp;INT((MONTH(SalesData[[#This Row],[Order Date]])+2)/3)&amp;"-"&amp;YEAR(SalesData[[#This Row],[Order Date]])</f>
        <v>Q1-2024</v>
      </c>
    </row>
    <row r="10437" spans="1:22" x14ac:dyDescent="0.35">
      <c r="A10437" t="s">
        <v>10578</v>
      </c>
      <c r="B10437" s="1">
        <v>45328</v>
      </c>
      <c r="C10437" t="s">
        <v>113</v>
      </c>
      <c r="D10437" t="s">
        <v>72</v>
      </c>
      <c r="E10437">
        <v>6992366277</v>
      </c>
      <c r="F10437" t="s">
        <v>181</v>
      </c>
      <c r="G10437" t="s">
        <v>54</v>
      </c>
      <c r="H10437" t="s">
        <v>55</v>
      </c>
      <c r="I10437" t="s">
        <v>31</v>
      </c>
      <c r="J10437" t="s">
        <v>65</v>
      </c>
      <c r="K10437">
        <v>4805.55</v>
      </c>
      <c r="L10437">
        <v>557.80999999999995</v>
      </c>
      <c r="M10437" t="s">
        <v>65</v>
      </c>
      <c r="N10437">
        <v>0.116076203556305</v>
      </c>
      <c r="O10437" t="s">
        <v>11351</v>
      </c>
      <c r="P10437" t="s">
        <v>11352</v>
      </c>
      <c r="R10437" t="s">
        <v>11353</v>
      </c>
      <c r="S10437">
        <f>IF(SalesData[[#This Row],[Return Status]]="Returned",1,0)</f>
        <v>0</v>
      </c>
      <c r="U10437" s="2">
        <f>EOMONTH(SalesData[[#This Row],[Order Date]],0)</f>
        <v>45351</v>
      </c>
      <c r="V10437" s="9" t="str">
        <f>"Q"&amp;INT((MONTH(SalesData[[#This Row],[Order Date]])+2)/3)&amp;"-"&amp;YEAR(SalesData[[#This Row],[Order Date]])</f>
        <v>Q1-2024</v>
      </c>
    </row>
    <row r="10438" spans="1:22" x14ac:dyDescent="0.35">
      <c r="A10438" t="s">
        <v>10579</v>
      </c>
      <c r="B10438" s="1">
        <v>45346</v>
      </c>
      <c r="C10438" t="s">
        <v>194</v>
      </c>
      <c r="D10438" t="s">
        <v>46</v>
      </c>
      <c r="E10438">
        <v>7884473718</v>
      </c>
      <c r="F10438" t="s">
        <v>107</v>
      </c>
      <c r="G10438" t="s">
        <v>11362</v>
      </c>
      <c r="H10438" t="s">
        <v>16</v>
      </c>
      <c r="I10438" t="s">
        <v>17</v>
      </c>
      <c r="J10438" t="s">
        <v>19</v>
      </c>
      <c r="K10438">
        <v>4532.53</v>
      </c>
      <c r="L10438">
        <v>1029.94</v>
      </c>
      <c r="M10438" t="s">
        <v>19</v>
      </c>
      <c r="N10438">
        <v>0.227232914067861</v>
      </c>
      <c r="O10438" t="s">
        <v>11351</v>
      </c>
      <c r="P10438" t="s">
        <v>11354</v>
      </c>
      <c r="R10438" t="s">
        <v>11353</v>
      </c>
      <c r="S10438">
        <f>IF(SalesData[[#This Row],[Return Status]]="Returned",1,0)</f>
        <v>0</v>
      </c>
      <c r="U10438" s="2">
        <f>EOMONTH(SalesData[[#This Row],[Order Date]],0)</f>
        <v>45351</v>
      </c>
      <c r="V10438" s="9" t="str">
        <f>"Q"&amp;INT((MONTH(SalesData[[#This Row],[Order Date]])+2)/3)&amp;"-"&amp;YEAR(SalesData[[#This Row],[Order Date]])</f>
        <v>Q1-2024</v>
      </c>
    </row>
    <row r="10439" spans="1:22" x14ac:dyDescent="0.35">
      <c r="A10439" t="s">
        <v>10580</v>
      </c>
      <c r="B10439" s="1">
        <v>45324</v>
      </c>
      <c r="C10439" t="s">
        <v>149</v>
      </c>
      <c r="D10439" t="s">
        <v>72</v>
      </c>
      <c r="E10439">
        <v>3995752973</v>
      </c>
      <c r="F10439" t="s">
        <v>53</v>
      </c>
      <c r="G10439" t="s">
        <v>54</v>
      </c>
      <c r="H10439" t="s">
        <v>55</v>
      </c>
      <c r="I10439" t="s">
        <v>31</v>
      </c>
      <c r="J10439" t="s">
        <v>62</v>
      </c>
      <c r="K10439">
        <v>518.99</v>
      </c>
      <c r="L10439">
        <v>55.4</v>
      </c>
      <c r="M10439" t="s">
        <v>62</v>
      </c>
      <c r="N10439">
        <v>0.106745794716661</v>
      </c>
      <c r="O10439" t="s">
        <v>11355</v>
      </c>
      <c r="P10439" t="s">
        <v>11352</v>
      </c>
      <c r="R10439" t="s">
        <v>11353</v>
      </c>
      <c r="S10439">
        <f>IF(SalesData[[#This Row],[Return Status]]="Returned",1,0)</f>
        <v>0</v>
      </c>
      <c r="U10439" s="2">
        <f>EOMONTH(SalesData[[#This Row],[Order Date]],0)</f>
        <v>45351</v>
      </c>
      <c r="V10439" s="9" t="str">
        <f>"Q"&amp;INT((MONTH(SalesData[[#This Row],[Order Date]])+2)/3)&amp;"-"&amp;YEAR(SalesData[[#This Row],[Order Date]])</f>
        <v>Q1-2024</v>
      </c>
    </row>
    <row r="10440" spans="1:22" x14ac:dyDescent="0.35">
      <c r="A10440" t="s">
        <v>10581</v>
      </c>
      <c r="B10440" s="1">
        <v>45324</v>
      </c>
      <c r="C10440" t="s">
        <v>77</v>
      </c>
      <c r="D10440" t="s">
        <v>27</v>
      </c>
      <c r="E10440">
        <v>5611453059</v>
      </c>
      <c r="F10440" t="s">
        <v>73</v>
      </c>
      <c r="G10440" t="s">
        <v>74</v>
      </c>
      <c r="H10440" t="s">
        <v>75</v>
      </c>
      <c r="I10440" t="s">
        <v>36</v>
      </c>
      <c r="J10440" t="s">
        <v>62</v>
      </c>
      <c r="K10440">
        <v>1101.3399999999999</v>
      </c>
      <c r="L10440">
        <v>223.37</v>
      </c>
      <c r="M10440" t="s">
        <v>62</v>
      </c>
      <c r="N10440">
        <v>0.202816568906968</v>
      </c>
      <c r="O10440" t="s">
        <v>11351</v>
      </c>
      <c r="P10440" t="s">
        <v>11354</v>
      </c>
      <c r="R10440" t="s">
        <v>11353</v>
      </c>
      <c r="S10440">
        <f>IF(SalesData[[#This Row],[Return Status]]="Returned",1,0)</f>
        <v>0</v>
      </c>
      <c r="T10440">
        <v>2420.2800000000002</v>
      </c>
      <c r="U10440" s="2">
        <f>EOMONTH(SalesData[[#This Row],[Order Date]],0)</f>
        <v>45351</v>
      </c>
      <c r="V10440" s="9" t="str">
        <f>"Q"&amp;INT((MONTH(SalesData[[#This Row],[Order Date]])+2)/3)&amp;"-"&amp;YEAR(SalesData[[#This Row],[Order Date]])</f>
        <v>Q1-2024</v>
      </c>
    </row>
    <row r="10441" spans="1:22" x14ac:dyDescent="0.35">
      <c r="A10441" t="s">
        <v>10582</v>
      </c>
      <c r="B10441" s="1">
        <v>45340</v>
      </c>
      <c r="C10441" t="s">
        <v>113</v>
      </c>
      <c r="D10441" t="s">
        <v>13</v>
      </c>
      <c r="E10441">
        <v>6579219648</v>
      </c>
      <c r="F10441" t="s">
        <v>133</v>
      </c>
      <c r="G10441" t="s">
        <v>89</v>
      </c>
      <c r="H10441" t="s">
        <v>11357</v>
      </c>
      <c r="I10441" t="s">
        <v>31</v>
      </c>
      <c r="J10441" t="s">
        <v>19</v>
      </c>
      <c r="K10441">
        <v>3357.1</v>
      </c>
      <c r="L10441">
        <v>153.08000000000001</v>
      </c>
      <c r="M10441" t="s">
        <v>19</v>
      </c>
      <c r="N10441">
        <v>4.5598879985702001E-2</v>
      </c>
      <c r="O10441" t="s">
        <v>11351</v>
      </c>
      <c r="P10441" t="s">
        <v>11356</v>
      </c>
      <c r="R10441" t="s">
        <v>11353</v>
      </c>
      <c r="S10441">
        <f>IF(SalesData[[#This Row],[Return Status]]="Returned",1,0)</f>
        <v>0</v>
      </c>
      <c r="T10441">
        <v>207.68</v>
      </c>
      <c r="U10441" s="2">
        <f>EOMONTH(SalesData[[#This Row],[Order Date]],0)</f>
        <v>45351</v>
      </c>
      <c r="V10441" s="9" t="str">
        <f>"Q"&amp;INT((MONTH(SalesData[[#This Row],[Order Date]])+2)/3)&amp;"-"&amp;YEAR(SalesData[[#This Row],[Order Date]])</f>
        <v>Q1-2024</v>
      </c>
    </row>
    <row r="10442" spans="1:22" x14ac:dyDescent="0.35">
      <c r="A10442" t="s">
        <v>10583</v>
      </c>
      <c r="B10442" s="1">
        <v>45331</v>
      </c>
      <c r="C10442" t="s">
        <v>49</v>
      </c>
      <c r="D10442" t="s">
        <v>72</v>
      </c>
      <c r="E10442">
        <v>7928742645</v>
      </c>
      <c r="F10442" t="s">
        <v>168</v>
      </c>
      <c r="G10442" t="s">
        <v>54</v>
      </c>
      <c r="H10442" t="s">
        <v>55</v>
      </c>
      <c r="I10442" t="s">
        <v>31</v>
      </c>
      <c r="J10442" t="s">
        <v>19</v>
      </c>
      <c r="K10442">
        <v>3150.02</v>
      </c>
      <c r="L10442">
        <v>515.13</v>
      </c>
      <c r="M10442" t="s">
        <v>19</v>
      </c>
      <c r="N10442">
        <v>0.163532295033047</v>
      </c>
      <c r="O10442" t="s">
        <v>11351</v>
      </c>
      <c r="P10442" t="s">
        <v>11352</v>
      </c>
      <c r="R10442" t="s">
        <v>11353</v>
      </c>
      <c r="S10442">
        <f>IF(SalesData[[#This Row],[Return Status]]="Returned",1,0)</f>
        <v>0</v>
      </c>
      <c r="U10442" s="2">
        <f>EOMONTH(SalesData[[#This Row],[Order Date]],0)</f>
        <v>45351</v>
      </c>
      <c r="V10442" s="9" t="str">
        <f>"Q"&amp;INT((MONTH(SalesData[[#This Row],[Order Date]])+2)/3)&amp;"-"&amp;YEAR(SalesData[[#This Row],[Order Date]])</f>
        <v>Q1-2024</v>
      </c>
    </row>
    <row r="10443" spans="1:22" x14ac:dyDescent="0.35">
      <c r="A10443" t="s">
        <v>10584</v>
      </c>
      <c r="B10443" s="1">
        <v>45333</v>
      </c>
      <c r="C10443" t="s">
        <v>184</v>
      </c>
      <c r="D10443" t="s">
        <v>46</v>
      </c>
      <c r="E10443">
        <v>4327629976</v>
      </c>
      <c r="F10443" t="s">
        <v>58</v>
      </c>
      <c r="G10443" t="s">
        <v>280</v>
      </c>
      <c r="H10443" t="s">
        <v>60</v>
      </c>
      <c r="I10443" t="s">
        <v>31</v>
      </c>
      <c r="J10443" t="s">
        <v>42</v>
      </c>
      <c r="K10443">
        <v>4799.28</v>
      </c>
      <c r="L10443">
        <v>715.91</v>
      </c>
      <c r="M10443" t="s">
        <v>43</v>
      </c>
      <c r="N10443">
        <v>0.14917029221049799</v>
      </c>
      <c r="O10443" t="s">
        <v>11351</v>
      </c>
      <c r="P10443" t="s">
        <v>11352</v>
      </c>
      <c r="Q10443" t="s">
        <v>11359</v>
      </c>
      <c r="R10443" t="s">
        <v>11360</v>
      </c>
      <c r="S10443">
        <f>IF(SalesData[[#This Row],[Return Status]]="Returned",1,0)</f>
        <v>1</v>
      </c>
      <c r="U10443" s="2">
        <f>EOMONTH(SalesData[[#This Row],[Order Date]],0)</f>
        <v>45351</v>
      </c>
      <c r="V10443" s="9" t="str">
        <f>"Q"&amp;INT((MONTH(SalesData[[#This Row],[Order Date]])+2)/3)&amp;"-"&amp;YEAR(SalesData[[#This Row],[Order Date]])</f>
        <v>Q1-2024</v>
      </c>
    </row>
    <row r="10444" spans="1:22" x14ac:dyDescent="0.35">
      <c r="A10444" t="s">
        <v>10585</v>
      </c>
      <c r="B10444" s="1">
        <v>45331</v>
      </c>
      <c r="C10444" t="s">
        <v>132</v>
      </c>
      <c r="D10444" t="s">
        <v>99</v>
      </c>
      <c r="E10444">
        <v>8519525159</v>
      </c>
      <c r="F10444" t="s">
        <v>127</v>
      </c>
      <c r="G10444" t="s">
        <v>29</v>
      </c>
      <c r="H10444" t="s">
        <v>30</v>
      </c>
      <c r="I10444" t="s">
        <v>31</v>
      </c>
      <c r="J10444" t="s">
        <v>18</v>
      </c>
      <c r="K10444">
        <v>3101.33</v>
      </c>
      <c r="L10444">
        <v>466.96</v>
      </c>
      <c r="M10444" t="s">
        <v>19</v>
      </c>
      <c r="N10444">
        <v>0.15056765968149199</v>
      </c>
      <c r="O10444" t="s">
        <v>11351</v>
      </c>
      <c r="P10444" t="s">
        <v>11352</v>
      </c>
      <c r="Q10444" t="s">
        <v>11372</v>
      </c>
      <c r="R10444" t="s">
        <v>11360</v>
      </c>
      <c r="S10444">
        <f>IF(SalesData[[#This Row],[Return Status]]="Returned",1,0)</f>
        <v>1</v>
      </c>
      <c r="T10444">
        <v>2788.38</v>
      </c>
      <c r="U10444" s="2">
        <f>EOMONTH(SalesData[[#This Row],[Order Date]],0)</f>
        <v>45351</v>
      </c>
      <c r="V10444" s="9" t="str">
        <f>"Q"&amp;INT((MONTH(SalesData[[#This Row],[Order Date]])+2)/3)&amp;"-"&amp;YEAR(SalesData[[#This Row],[Order Date]])</f>
        <v>Q1-2024</v>
      </c>
    </row>
    <row r="10445" spans="1:22" x14ac:dyDescent="0.35">
      <c r="A10445" t="s">
        <v>10586</v>
      </c>
      <c r="B10445" s="1">
        <v>45345</v>
      </c>
      <c r="C10445" t="s">
        <v>124</v>
      </c>
      <c r="D10445" t="s">
        <v>46</v>
      </c>
      <c r="E10445">
        <v>899807555</v>
      </c>
      <c r="F10445" t="s">
        <v>410</v>
      </c>
      <c r="G10445" t="s">
        <v>29</v>
      </c>
      <c r="H10445" t="s">
        <v>30</v>
      </c>
      <c r="I10445" t="s">
        <v>31</v>
      </c>
      <c r="J10445" t="s">
        <v>65</v>
      </c>
      <c r="K10445">
        <v>3248.17</v>
      </c>
      <c r="L10445">
        <v>657.93</v>
      </c>
      <c r="M10445" t="s">
        <v>65</v>
      </c>
      <c r="N10445">
        <v>0.20255405351320899</v>
      </c>
      <c r="O10445" t="s">
        <v>11351</v>
      </c>
      <c r="P10445" t="s">
        <v>11354</v>
      </c>
      <c r="Q10445" t="s">
        <v>11363</v>
      </c>
      <c r="R10445" t="s">
        <v>11360</v>
      </c>
      <c r="S10445">
        <f>IF(SalesData[[#This Row],[Return Status]]="Returned",1,0)</f>
        <v>1</v>
      </c>
      <c r="T10445">
        <v>2788.38</v>
      </c>
      <c r="U10445" s="2">
        <f>EOMONTH(SalesData[[#This Row],[Order Date]],0)</f>
        <v>45351</v>
      </c>
      <c r="V10445" s="9" t="str">
        <f>"Q"&amp;INT((MONTH(SalesData[[#This Row],[Order Date]])+2)/3)&amp;"-"&amp;YEAR(SalesData[[#This Row],[Order Date]])</f>
        <v>Q1-2024</v>
      </c>
    </row>
    <row r="10446" spans="1:22" x14ac:dyDescent="0.35">
      <c r="A10446" t="s">
        <v>10587</v>
      </c>
      <c r="B10446" s="1">
        <v>45342</v>
      </c>
      <c r="C10446" t="s">
        <v>49</v>
      </c>
      <c r="D10446" t="s">
        <v>145</v>
      </c>
      <c r="E10446">
        <v>5144614975</v>
      </c>
      <c r="F10446" t="s">
        <v>40</v>
      </c>
      <c r="G10446" t="s">
        <v>69</v>
      </c>
      <c r="H10446" t="s">
        <v>41</v>
      </c>
      <c r="I10446" t="s">
        <v>31</v>
      </c>
      <c r="J10446" t="s">
        <v>61</v>
      </c>
      <c r="K10446">
        <v>1776.05</v>
      </c>
      <c r="L10446">
        <v>229.62</v>
      </c>
      <c r="M10446" t="s">
        <v>62</v>
      </c>
      <c r="N10446">
        <v>0.12928690070662399</v>
      </c>
      <c r="O10446" t="s">
        <v>11351</v>
      </c>
      <c r="P10446" t="s">
        <v>11352</v>
      </c>
      <c r="Q10446" t="s">
        <v>11376</v>
      </c>
      <c r="R10446" t="s">
        <v>11360</v>
      </c>
      <c r="S10446">
        <f>IF(SalesData[[#This Row],[Return Status]]="Returned",1,0)</f>
        <v>1</v>
      </c>
      <c r="T10446">
        <v>2081.52</v>
      </c>
      <c r="U10446" s="2">
        <f>EOMONTH(SalesData[[#This Row],[Order Date]],0)</f>
        <v>45351</v>
      </c>
      <c r="V10446" s="9" t="str">
        <f>"Q"&amp;INT((MONTH(SalesData[[#This Row],[Order Date]])+2)/3)&amp;"-"&amp;YEAR(SalesData[[#This Row],[Order Date]])</f>
        <v>Q1-2024</v>
      </c>
    </row>
    <row r="10447" spans="1:22" x14ac:dyDescent="0.35">
      <c r="A10447" t="s">
        <v>10588</v>
      </c>
      <c r="B10447" s="1">
        <v>45349</v>
      </c>
      <c r="C10447" t="s">
        <v>77</v>
      </c>
      <c r="D10447" t="s">
        <v>13</v>
      </c>
      <c r="E10447">
        <v>5210465312</v>
      </c>
      <c r="F10447" t="s">
        <v>154</v>
      </c>
      <c r="G10447" t="s">
        <v>1013</v>
      </c>
      <c r="H10447" t="s">
        <v>30</v>
      </c>
      <c r="I10447" t="s">
        <v>31</v>
      </c>
      <c r="J10447" t="s">
        <v>18</v>
      </c>
      <c r="K10447">
        <v>675.09</v>
      </c>
      <c r="L10447">
        <v>199.79</v>
      </c>
      <c r="M10447" t="s">
        <v>19</v>
      </c>
      <c r="N10447">
        <v>0.29594572575508399</v>
      </c>
      <c r="O10447" t="s">
        <v>11355</v>
      </c>
      <c r="P10447" t="s">
        <v>11354</v>
      </c>
      <c r="R10447" t="s">
        <v>11353</v>
      </c>
      <c r="S10447">
        <f>IF(SalesData[[#This Row],[Return Status]]="Returned",1,0)</f>
        <v>0</v>
      </c>
      <c r="U10447" s="2">
        <f>EOMONTH(SalesData[[#This Row],[Order Date]],0)</f>
        <v>45351</v>
      </c>
      <c r="V10447" s="9" t="str">
        <f>"Q"&amp;INT((MONTH(SalesData[[#This Row],[Order Date]])+2)/3)&amp;"-"&amp;YEAR(SalesData[[#This Row],[Order Date]])</f>
        <v>Q1-2024</v>
      </c>
    </row>
    <row r="10448" spans="1:22" x14ac:dyDescent="0.35">
      <c r="A10448" t="s">
        <v>10589</v>
      </c>
      <c r="B10448" s="1">
        <v>45336</v>
      </c>
      <c r="C10448" t="s">
        <v>67</v>
      </c>
      <c r="D10448" t="s">
        <v>27</v>
      </c>
      <c r="E10448">
        <v>8392175129</v>
      </c>
      <c r="F10448" t="s">
        <v>73</v>
      </c>
      <c r="G10448" t="s">
        <v>11374</v>
      </c>
      <c r="H10448" t="s">
        <v>11357</v>
      </c>
      <c r="I10448" t="s">
        <v>36</v>
      </c>
      <c r="J10448" t="s">
        <v>19</v>
      </c>
      <c r="K10448">
        <v>234.13</v>
      </c>
      <c r="L10448">
        <v>51.06</v>
      </c>
      <c r="M10448" t="s">
        <v>19</v>
      </c>
      <c r="N10448">
        <v>0.21808397044377101</v>
      </c>
      <c r="O10448" t="s">
        <v>11361</v>
      </c>
      <c r="P10448" t="s">
        <v>11354</v>
      </c>
      <c r="R10448" t="s">
        <v>11353</v>
      </c>
      <c r="S10448">
        <f>IF(SalesData[[#This Row],[Return Status]]="Returned",1,0)</f>
        <v>0</v>
      </c>
      <c r="U10448" s="2">
        <f>EOMONTH(SalesData[[#This Row],[Order Date]],0)</f>
        <v>45351</v>
      </c>
      <c r="V10448" s="9" t="str">
        <f>"Q"&amp;INT((MONTH(SalesData[[#This Row],[Order Date]])+2)/3)&amp;"-"&amp;YEAR(SalesData[[#This Row],[Order Date]])</f>
        <v>Q1-2024</v>
      </c>
    </row>
    <row r="10449" spans="1:22" x14ac:dyDescent="0.35">
      <c r="A10449" t="s">
        <v>10590</v>
      </c>
      <c r="B10449" s="1">
        <v>45350</v>
      </c>
      <c r="C10449" t="s">
        <v>87</v>
      </c>
      <c r="D10449" t="s">
        <v>99</v>
      </c>
      <c r="E10449">
        <v>8943775238</v>
      </c>
      <c r="F10449" t="s">
        <v>127</v>
      </c>
      <c r="G10449" t="s">
        <v>29</v>
      </c>
      <c r="H10449" t="s">
        <v>30</v>
      </c>
      <c r="I10449" t="s">
        <v>31</v>
      </c>
      <c r="J10449" t="s">
        <v>19</v>
      </c>
      <c r="K10449">
        <v>1849.51</v>
      </c>
      <c r="L10449">
        <v>137.22</v>
      </c>
      <c r="M10449" t="s">
        <v>19</v>
      </c>
      <c r="N10449">
        <v>7.4192623992300602E-2</v>
      </c>
      <c r="O10449" t="s">
        <v>11351</v>
      </c>
      <c r="P10449" t="s">
        <v>11356</v>
      </c>
      <c r="Q10449" t="s">
        <v>11376</v>
      </c>
      <c r="R10449" t="s">
        <v>11360</v>
      </c>
      <c r="S10449">
        <f>IF(SalesData[[#This Row],[Return Status]]="Returned",1,0)</f>
        <v>1</v>
      </c>
      <c r="T10449">
        <v>2788.38</v>
      </c>
      <c r="U10449" s="2">
        <f>EOMONTH(SalesData[[#This Row],[Order Date]],0)</f>
        <v>45351</v>
      </c>
      <c r="V10449" s="9" t="str">
        <f>"Q"&amp;INT((MONTH(SalesData[[#This Row],[Order Date]])+2)/3)&amp;"-"&amp;YEAR(SalesData[[#This Row],[Order Date]])</f>
        <v>Q1-2024</v>
      </c>
    </row>
    <row r="10450" spans="1:22" x14ac:dyDescent="0.35">
      <c r="A10450" t="s">
        <v>10591</v>
      </c>
      <c r="B10450" s="1">
        <v>45345</v>
      </c>
      <c r="C10450" t="s">
        <v>97</v>
      </c>
      <c r="D10450" t="s">
        <v>39</v>
      </c>
      <c r="E10450">
        <v>3671056210</v>
      </c>
      <c r="F10450" t="s">
        <v>107</v>
      </c>
      <c r="G10450" t="s">
        <v>15</v>
      </c>
      <c r="H10450" t="s">
        <v>16</v>
      </c>
      <c r="I10450" t="s">
        <v>17</v>
      </c>
      <c r="J10450" t="s">
        <v>19</v>
      </c>
      <c r="K10450">
        <v>1756.31</v>
      </c>
      <c r="L10450">
        <v>385.81</v>
      </c>
      <c r="M10450" t="s">
        <v>19</v>
      </c>
      <c r="N10450">
        <v>0.21967078704784501</v>
      </c>
      <c r="O10450" t="s">
        <v>11351</v>
      </c>
      <c r="P10450" t="s">
        <v>11354</v>
      </c>
      <c r="R10450" t="s">
        <v>11353</v>
      </c>
      <c r="S10450">
        <f>IF(SalesData[[#This Row],[Return Status]]="Returned",1,0)</f>
        <v>0</v>
      </c>
      <c r="T10450">
        <v>2085.91</v>
      </c>
      <c r="U10450" s="2">
        <f>EOMONTH(SalesData[[#This Row],[Order Date]],0)</f>
        <v>45351</v>
      </c>
      <c r="V10450" s="9" t="str">
        <f>"Q"&amp;INT((MONTH(SalesData[[#This Row],[Order Date]])+2)/3)&amp;"-"&amp;YEAR(SalesData[[#This Row],[Order Date]])</f>
        <v>Q1-2024</v>
      </c>
    </row>
    <row r="10451" spans="1:22" x14ac:dyDescent="0.35">
      <c r="A10451" t="s">
        <v>10592</v>
      </c>
      <c r="B10451" s="1">
        <v>45340</v>
      </c>
      <c r="C10451" t="s">
        <v>188</v>
      </c>
      <c r="D10451" t="s">
        <v>46</v>
      </c>
      <c r="E10451">
        <v>6906255252</v>
      </c>
      <c r="F10451" t="s">
        <v>116</v>
      </c>
      <c r="G10451" t="s">
        <v>74</v>
      </c>
      <c r="H10451" t="s">
        <v>75</v>
      </c>
      <c r="I10451" t="s">
        <v>36</v>
      </c>
      <c r="J10451" t="s">
        <v>19</v>
      </c>
      <c r="K10451">
        <v>39.200000000000003</v>
      </c>
      <c r="L10451">
        <v>7.45</v>
      </c>
      <c r="M10451" t="s">
        <v>19</v>
      </c>
      <c r="N10451">
        <v>0.19005102040816299</v>
      </c>
      <c r="O10451" t="s">
        <v>11361</v>
      </c>
      <c r="P10451" t="s">
        <v>11352</v>
      </c>
      <c r="Q10451" t="s">
        <v>11372</v>
      </c>
      <c r="R10451" t="s">
        <v>11360</v>
      </c>
      <c r="S10451">
        <f>IF(SalesData[[#This Row],[Return Status]]="Returned",1,0)</f>
        <v>1</v>
      </c>
      <c r="T10451">
        <v>2420.2800000000002</v>
      </c>
      <c r="U10451" s="2">
        <f>EOMONTH(SalesData[[#This Row],[Order Date]],0)</f>
        <v>45351</v>
      </c>
      <c r="V10451" s="9" t="str">
        <f>"Q"&amp;INT((MONTH(SalesData[[#This Row],[Order Date]])+2)/3)&amp;"-"&amp;YEAR(SalesData[[#This Row],[Order Date]])</f>
        <v>Q1-2024</v>
      </c>
    </row>
    <row r="10452" spans="1:22" x14ac:dyDescent="0.35">
      <c r="A10452" t="s">
        <v>10593</v>
      </c>
      <c r="B10452" s="1">
        <v>45323</v>
      </c>
      <c r="C10452" t="s">
        <v>38</v>
      </c>
      <c r="D10452" t="s">
        <v>145</v>
      </c>
      <c r="E10452">
        <v>1401929314</v>
      </c>
      <c r="F10452" t="s">
        <v>78</v>
      </c>
      <c r="G10452" t="s">
        <v>15</v>
      </c>
      <c r="H10452" t="s">
        <v>11357</v>
      </c>
      <c r="I10452" t="s">
        <v>17</v>
      </c>
      <c r="J10452" t="s">
        <v>65</v>
      </c>
      <c r="K10452">
        <v>4027.44</v>
      </c>
      <c r="L10452">
        <v>1003.56</v>
      </c>
      <c r="M10452" t="s">
        <v>65</v>
      </c>
      <c r="N10452">
        <v>0.24918062094034901</v>
      </c>
      <c r="O10452" t="s">
        <v>11351</v>
      </c>
      <c r="P10452" t="s">
        <v>11354</v>
      </c>
      <c r="R10452" t="s">
        <v>11353</v>
      </c>
      <c r="S10452">
        <f>IF(SalesData[[#This Row],[Return Status]]="Returned",1,0)</f>
        <v>0</v>
      </c>
      <c r="T10452">
        <v>2085.91</v>
      </c>
      <c r="U10452" s="2">
        <f>EOMONTH(SalesData[[#This Row],[Order Date]],0)</f>
        <v>45351</v>
      </c>
      <c r="V10452" s="9" t="str">
        <f>"Q"&amp;INT((MONTH(SalesData[[#This Row],[Order Date]])+2)/3)&amp;"-"&amp;YEAR(SalesData[[#This Row],[Order Date]])</f>
        <v>Q1-2024</v>
      </c>
    </row>
    <row r="10453" spans="1:22" x14ac:dyDescent="0.35">
      <c r="A10453" t="s">
        <v>10594</v>
      </c>
      <c r="B10453" s="1">
        <v>45348</v>
      </c>
      <c r="C10453" t="s">
        <v>12</v>
      </c>
      <c r="D10453" t="s">
        <v>27</v>
      </c>
      <c r="E10453">
        <v>7215628443</v>
      </c>
      <c r="F10453" t="s">
        <v>172</v>
      </c>
      <c r="G10453" t="s">
        <v>141</v>
      </c>
      <c r="H10453" t="s">
        <v>121</v>
      </c>
      <c r="I10453" t="s">
        <v>17</v>
      </c>
      <c r="J10453" t="s">
        <v>65</v>
      </c>
      <c r="K10453">
        <v>484.04</v>
      </c>
      <c r="L10453">
        <v>66.52</v>
      </c>
      <c r="M10453" t="s">
        <v>65</v>
      </c>
      <c r="N10453">
        <v>0.13742665895380499</v>
      </c>
      <c r="O10453" t="s">
        <v>11361</v>
      </c>
      <c r="P10453" t="s">
        <v>11352</v>
      </c>
      <c r="R10453" t="s">
        <v>11353</v>
      </c>
      <c r="S10453">
        <f>IF(SalesData[[#This Row],[Return Status]]="Returned",1,0)</f>
        <v>0</v>
      </c>
      <c r="T10453">
        <v>2793.38</v>
      </c>
      <c r="U10453" s="2">
        <f>EOMONTH(SalesData[[#This Row],[Order Date]],0)</f>
        <v>45351</v>
      </c>
      <c r="V10453" s="9" t="str">
        <f>"Q"&amp;INT((MONTH(SalesData[[#This Row],[Order Date]])+2)/3)&amp;"-"&amp;YEAR(SalesData[[#This Row],[Order Date]])</f>
        <v>Q1-2024</v>
      </c>
    </row>
    <row r="10454" spans="1:22" x14ac:dyDescent="0.35">
      <c r="A10454" t="s">
        <v>10595</v>
      </c>
      <c r="B10454" s="1">
        <v>45342</v>
      </c>
      <c r="C10454" t="s">
        <v>162</v>
      </c>
      <c r="D10454" t="s">
        <v>72</v>
      </c>
      <c r="E10454">
        <v>9446432666</v>
      </c>
      <c r="F10454" t="s">
        <v>137</v>
      </c>
      <c r="G10454" t="s">
        <v>34</v>
      </c>
      <c r="H10454" t="s">
        <v>11357</v>
      </c>
      <c r="I10454" t="s">
        <v>36</v>
      </c>
      <c r="J10454" t="s">
        <v>65</v>
      </c>
      <c r="K10454">
        <v>3546.5</v>
      </c>
      <c r="L10454">
        <v>987.93</v>
      </c>
      <c r="M10454" t="s">
        <v>65</v>
      </c>
      <c r="N10454">
        <v>0.278564782179614</v>
      </c>
      <c r="O10454" t="s">
        <v>11351</v>
      </c>
      <c r="P10454" t="s">
        <v>11354</v>
      </c>
      <c r="R10454" t="s">
        <v>11353</v>
      </c>
      <c r="S10454">
        <f>IF(SalesData[[#This Row],[Return Status]]="Returned",1,0)</f>
        <v>0</v>
      </c>
      <c r="U10454" s="2">
        <f>EOMONTH(SalesData[[#This Row],[Order Date]],0)</f>
        <v>45351</v>
      </c>
      <c r="V10454" s="9" t="str">
        <f>"Q"&amp;INT((MONTH(SalesData[[#This Row],[Order Date]])+2)/3)&amp;"-"&amp;YEAR(SalesData[[#This Row],[Order Date]])</f>
        <v>Q1-2024</v>
      </c>
    </row>
    <row r="10455" spans="1:22" x14ac:dyDescent="0.35">
      <c r="A10455" t="s">
        <v>10596</v>
      </c>
      <c r="B10455" s="1">
        <v>45342</v>
      </c>
      <c r="C10455" t="s">
        <v>97</v>
      </c>
      <c r="D10455" t="s">
        <v>80</v>
      </c>
      <c r="E10455">
        <v>3155761096</v>
      </c>
      <c r="F10455" t="s">
        <v>22</v>
      </c>
      <c r="G10455" t="s">
        <v>23</v>
      </c>
      <c r="H10455" t="s">
        <v>24</v>
      </c>
      <c r="I10455" t="s">
        <v>17</v>
      </c>
      <c r="J10455" t="s">
        <v>18</v>
      </c>
      <c r="K10455">
        <v>3218.43</v>
      </c>
      <c r="L10455">
        <v>181.8</v>
      </c>
      <c r="M10455" t="s">
        <v>19</v>
      </c>
      <c r="N10455">
        <v>5.64871692098321E-2</v>
      </c>
      <c r="O10455" t="s">
        <v>11351</v>
      </c>
      <c r="P10455" t="s">
        <v>11356</v>
      </c>
      <c r="R10455" t="s">
        <v>11353</v>
      </c>
      <c r="S10455">
        <f>IF(SalesData[[#This Row],[Return Status]]="Returned",1,0)</f>
        <v>0</v>
      </c>
      <c r="T10455">
        <v>2821.33</v>
      </c>
      <c r="U10455" s="2">
        <f>EOMONTH(SalesData[[#This Row],[Order Date]],0)</f>
        <v>45351</v>
      </c>
      <c r="V10455" s="9" t="str">
        <f>"Q"&amp;INT((MONTH(SalesData[[#This Row],[Order Date]])+2)/3)&amp;"-"&amp;YEAR(SalesData[[#This Row],[Order Date]])</f>
        <v>Q1-2024</v>
      </c>
    </row>
    <row r="10456" spans="1:22" x14ac:dyDescent="0.35">
      <c r="A10456" t="s">
        <v>10597</v>
      </c>
      <c r="B10456" s="1">
        <v>45333</v>
      </c>
      <c r="C10456" t="s">
        <v>132</v>
      </c>
      <c r="D10456" t="s">
        <v>27</v>
      </c>
      <c r="E10456">
        <v>9733969261</v>
      </c>
      <c r="F10456" t="s">
        <v>129</v>
      </c>
      <c r="G10456" t="s">
        <v>54</v>
      </c>
      <c r="H10456" t="s">
        <v>55</v>
      </c>
      <c r="I10456" t="s">
        <v>31</v>
      </c>
      <c r="J10456" t="s">
        <v>42</v>
      </c>
      <c r="K10456">
        <v>446.84</v>
      </c>
      <c r="L10456">
        <v>36.42</v>
      </c>
      <c r="M10456" t="s">
        <v>43</v>
      </c>
      <c r="N10456">
        <v>8.1505684361292602E-2</v>
      </c>
      <c r="O10456" t="s">
        <v>11361</v>
      </c>
      <c r="P10456" t="s">
        <v>11356</v>
      </c>
      <c r="R10456" t="s">
        <v>11353</v>
      </c>
      <c r="S10456">
        <f>IF(SalesData[[#This Row],[Return Status]]="Returned",1,0)</f>
        <v>0</v>
      </c>
      <c r="U10456" s="2">
        <f>EOMONTH(SalesData[[#This Row],[Order Date]],0)</f>
        <v>45351</v>
      </c>
      <c r="V10456" s="9" t="str">
        <f>"Q"&amp;INT((MONTH(SalesData[[#This Row],[Order Date]])+2)/3)&amp;"-"&amp;YEAR(SalesData[[#This Row],[Order Date]])</f>
        <v>Q1-2024</v>
      </c>
    </row>
    <row r="10457" spans="1:22" x14ac:dyDescent="0.35">
      <c r="A10457" t="s">
        <v>10598</v>
      </c>
      <c r="B10457" s="1">
        <v>45332</v>
      </c>
      <c r="C10457" t="s">
        <v>144</v>
      </c>
      <c r="D10457" t="s">
        <v>13</v>
      </c>
      <c r="E10457">
        <v>4476519109</v>
      </c>
      <c r="F10457" t="s">
        <v>47</v>
      </c>
      <c r="G10457" t="s">
        <v>11368</v>
      </c>
      <c r="H10457" t="s">
        <v>24</v>
      </c>
      <c r="I10457" t="s">
        <v>17</v>
      </c>
      <c r="J10457" t="s">
        <v>62</v>
      </c>
      <c r="K10457">
        <v>2201.7199999999998</v>
      </c>
      <c r="L10457">
        <v>581.84</v>
      </c>
      <c r="M10457" t="s">
        <v>62</v>
      </c>
      <c r="N10457">
        <v>0.264266119215886</v>
      </c>
      <c r="O10457" t="s">
        <v>11351</v>
      </c>
      <c r="P10457" t="s">
        <v>11354</v>
      </c>
      <c r="R10457" t="s">
        <v>11353</v>
      </c>
      <c r="S10457">
        <f>IF(SalesData[[#This Row],[Return Status]]="Returned",1,0)</f>
        <v>0</v>
      </c>
      <c r="U10457" s="2">
        <f>EOMONTH(SalesData[[#This Row],[Order Date]],0)</f>
        <v>45351</v>
      </c>
      <c r="V10457" s="9" t="str">
        <f>"Q"&amp;INT((MONTH(SalesData[[#This Row],[Order Date]])+2)/3)&amp;"-"&amp;YEAR(SalesData[[#This Row],[Order Date]])</f>
        <v>Q1-2024</v>
      </c>
    </row>
    <row r="10458" spans="1:22" x14ac:dyDescent="0.35">
      <c r="A10458" t="s">
        <v>10599</v>
      </c>
      <c r="B10458" s="1">
        <v>45337</v>
      </c>
      <c r="C10458" t="s">
        <v>184</v>
      </c>
      <c r="D10458" t="s">
        <v>145</v>
      </c>
      <c r="E10458">
        <v>9647765132</v>
      </c>
      <c r="F10458" t="s">
        <v>222</v>
      </c>
      <c r="G10458" t="s">
        <v>11381</v>
      </c>
      <c r="H10458" t="s">
        <v>165</v>
      </c>
      <c r="I10458" t="s">
        <v>36</v>
      </c>
      <c r="J10458" t="s">
        <v>19</v>
      </c>
      <c r="K10458">
        <v>992.91</v>
      </c>
      <c r="L10458">
        <v>247.23</v>
      </c>
      <c r="M10458" t="s">
        <v>19</v>
      </c>
      <c r="N10458">
        <v>0.248995377224522</v>
      </c>
      <c r="O10458" t="s">
        <v>11355</v>
      </c>
      <c r="P10458" t="s">
        <v>11354</v>
      </c>
      <c r="R10458" t="s">
        <v>11353</v>
      </c>
      <c r="S10458">
        <f>IF(SalesData[[#This Row],[Return Status]]="Returned",1,0)</f>
        <v>0</v>
      </c>
      <c r="U10458" s="2">
        <f>EOMONTH(SalesData[[#This Row],[Order Date]],0)</f>
        <v>45351</v>
      </c>
      <c r="V10458" s="9" t="str">
        <f>"Q"&amp;INT((MONTH(SalesData[[#This Row],[Order Date]])+2)/3)&amp;"-"&amp;YEAR(SalesData[[#This Row],[Order Date]])</f>
        <v>Q1-2024</v>
      </c>
    </row>
    <row r="10459" spans="1:22" x14ac:dyDescent="0.35">
      <c r="A10459" t="s">
        <v>10600</v>
      </c>
      <c r="B10459" s="1">
        <v>45344</v>
      </c>
      <c r="C10459" t="s">
        <v>184</v>
      </c>
      <c r="D10459" t="s">
        <v>80</v>
      </c>
      <c r="E10459">
        <v>495379659</v>
      </c>
      <c r="F10459" t="s">
        <v>206</v>
      </c>
      <c r="G10459" t="s">
        <v>89</v>
      </c>
      <c r="H10459" t="s">
        <v>90</v>
      </c>
      <c r="I10459" t="s">
        <v>31</v>
      </c>
      <c r="J10459" t="s">
        <v>18</v>
      </c>
      <c r="K10459">
        <v>190.89</v>
      </c>
      <c r="L10459">
        <v>23.35</v>
      </c>
      <c r="M10459" t="s">
        <v>19</v>
      </c>
      <c r="N10459">
        <v>0.122321755985122</v>
      </c>
      <c r="O10459" t="s">
        <v>11361</v>
      </c>
      <c r="P10459" t="s">
        <v>11352</v>
      </c>
      <c r="R10459" t="s">
        <v>11353</v>
      </c>
      <c r="S10459">
        <f>IF(SalesData[[#This Row],[Return Status]]="Returned",1,0)</f>
        <v>0</v>
      </c>
      <c r="T10459">
        <v>207.68</v>
      </c>
      <c r="U10459" s="2">
        <f>EOMONTH(SalesData[[#This Row],[Order Date]],0)</f>
        <v>45351</v>
      </c>
      <c r="V10459" s="9" t="str">
        <f>"Q"&amp;INT((MONTH(SalesData[[#This Row],[Order Date]])+2)/3)&amp;"-"&amp;YEAR(SalesData[[#This Row],[Order Date]])</f>
        <v>Q1-2024</v>
      </c>
    </row>
    <row r="10460" spans="1:22" x14ac:dyDescent="0.35">
      <c r="A10460" t="s">
        <v>10601</v>
      </c>
      <c r="B10460" s="1">
        <v>45326</v>
      </c>
      <c r="C10460" t="s">
        <v>45</v>
      </c>
      <c r="D10460" t="s">
        <v>72</v>
      </c>
      <c r="E10460">
        <v>700000049</v>
      </c>
      <c r="F10460" t="s">
        <v>292</v>
      </c>
      <c r="G10460" t="s">
        <v>69</v>
      </c>
      <c r="H10460" t="s">
        <v>41</v>
      </c>
      <c r="I10460" t="s">
        <v>31</v>
      </c>
      <c r="J10460" t="s">
        <v>18</v>
      </c>
      <c r="K10460">
        <v>1606.04</v>
      </c>
      <c r="L10460">
        <v>236.08</v>
      </c>
      <c r="M10460" t="s">
        <v>19</v>
      </c>
      <c r="N10460">
        <v>0.146995093521955</v>
      </c>
      <c r="O10460" t="s">
        <v>11351</v>
      </c>
      <c r="P10460" t="s">
        <v>11352</v>
      </c>
      <c r="Q10460" t="s">
        <v>11359</v>
      </c>
      <c r="R10460" t="s">
        <v>11360</v>
      </c>
      <c r="S10460">
        <f>IF(SalesData[[#This Row],[Return Status]]="Returned",1,0)</f>
        <v>1</v>
      </c>
      <c r="T10460">
        <v>2081.52</v>
      </c>
      <c r="U10460" s="2">
        <f>EOMONTH(SalesData[[#This Row],[Order Date]],0)</f>
        <v>45351</v>
      </c>
      <c r="V10460" s="9" t="str">
        <f>"Q"&amp;INT((MONTH(SalesData[[#This Row],[Order Date]])+2)/3)&amp;"-"&amp;YEAR(SalesData[[#This Row],[Order Date]])</f>
        <v>Q1-2024</v>
      </c>
    </row>
    <row r="10461" spans="1:22" x14ac:dyDescent="0.35">
      <c r="A10461" t="s">
        <v>10602</v>
      </c>
      <c r="B10461" s="1">
        <v>45326</v>
      </c>
      <c r="C10461" t="s">
        <v>94</v>
      </c>
      <c r="D10461" t="s">
        <v>72</v>
      </c>
      <c r="E10461">
        <v>105472725</v>
      </c>
      <c r="F10461" t="s">
        <v>53</v>
      </c>
      <c r="G10461" t="s">
        <v>54</v>
      </c>
      <c r="H10461" t="s">
        <v>55</v>
      </c>
      <c r="I10461" t="s">
        <v>31</v>
      </c>
      <c r="J10461" t="s">
        <v>19</v>
      </c>
      <c r="K10461">
        <v>1306.22</v>
      </c>
      <c r="L10461">
        <v>233.11</v>
      </c>
      <c r="M10461" t="s">
        <v>19</v>
      </c>
      <c r="N10461">
        <v>0.17846151490560599</v>
      </c>
      <c r="O10461" t="s">
        <v>11351</v>
      </c>
      <c r="P10461" t="s">
        <v>11352</v>
      </c>
      <c r="R10461" t="s">
        <v>11353</v>
      </c>
      <c r="S10461">
        <f>IF(SalesData[[#This Row],[Return Status]]="Returned",1,0)</f>
        <v>0</v>
      </c>
      <c r="U10461" s="2">
        <f>EOMONTH(SalesData[[#This Row],[Order Date]],0)</f>
        <v>45351</v>
      </c>
      <c r="V10461" s="9" t="str">
        <f>"Q"&amp;INT((MONTH(SalesData[[#This Row],[Order Date]])+2)/3)&amp;"-"&amp;YEAR(SalesData[[#This Row],[Order Date]])</f>
        <v>Q1-2024</v>
      </c>
    </row>
    <row r="10462" spans="1:22" x14ac:dyDescent="0.35">
      <c r="A10462" t="s">
        <v>10603</v>
      </c>
      <c r="B10462" s="1">
        <v>45336</v>
      </c>
      <c r="C10462" t="s">
        <v>38</v>
      </c>
      <c r="D10462" t="s">
        <v>13</v>
      </c>
      <c r="E10462">
        <v>7160116702</v>
      </c>
      <c r="F10462" t="s">
        <v>154</v>
      </c>
      <c r="G10462" t="s">
        <v>29</v>
      </c>
      <c r="H10462" t="s">
        <v>30</v>
      </c>
      <c r="I10462" t="s">
        <v>31</v>
      </c>
      <c r="J10462" t="s">
        <v>65</v>
      </c>
      <c r="K10462">
        <v>4932.49</v>
      </c>
      <c r="L10462">
        <v>1011.95</v>
      </c>
      <c r="M10462" t="s">
        <v>65</v>
      </c>
      <c r="N10462">
        <v>0.205160071282456</v>
      </c>
      <c r="O10462" t="s">
        <v>11351</v>
      </c>
      <c r="P10462" t="s">
        <v>11354</v>
      </c>
      <c r="R10462" t="s">
        <v>11353</v>
      </c>
      <c r="S10462">
        <f>IF(SalesData[[#This Row],[Return Status]]="Returned",1,0)</f>
        <v>0</v>
      </c>
      <c r="T10462">
        <v>2788.38</v>
      </c>
      <c r="U10462" s="2">
        <f>EOMONTH(SalesData[[#This Row],[Order Date]],0)</f>
        <v>45351</v>
      </c>
      <c r="V10462" s="9" t="str">
        <f>"Q"&amp;INT((MONTH(SalesData[[#This Row],[Order Date]])+2)/3)&amp;"-"&amp;YEAR(SalesData[[#This Row],[Order Date]])</f>
        <v>Q1-2024</v>
      </c>
    </row>
    <row r="10463" spans="1:22" x14ac:dyDescent="0.35">
      <c r="A10463" t="s">
        <v>10604</v>
      </c>
      <c r="B10463" s="1">
        <v>45327</v>
      </c>
      <c r="C10463" t="s">
        <v>38</v>
      </c>
      <c r="D10463" t="s">
        <v>145</v>
      </c>
      <c r="E10463">
        <v>5857263969</v>
      </c>
      <c r="F10463" t="s">
        <v>154</v>
      </c>
      <c r="G10463" t="s">
        <v>1013</v>
      </c>
      <c r="H10463" t="s">
        <v>30</v>
      </c>
      <c r="I10463" t="s">
        <v>31</v>
      </c>
      <c r="J10463" t="s">
        <v>19</v>
      </c>
      <c r="K10463">
        <v>4216.84</v>
      </c>
      <c r="L10463">
        <v>1229.55</v>
      </c>
      <c r="M10463" t="s">
        <v>19</v>
      </c>
      <c r="N10463">
        <v>0.29158089944128801</v>
      </c>
      <c r="O10463" t="s">
        <v>11351</v>
      </c>
      <c r="P10463" t="s">
        <v>11354</v>
      </c>
      <c r="R10463" t="s">
        <v>11353</v>
      </c>
      <c r="S10463">
        <f>IF(SalesData[[#This Row],[Return Status]]="Returned",1,0)</f>
        <v>0</v>
      </c>
      <c r="U10463" s="2">
        <f>EOMONTH(SalesData[[#This Row],[Order Date]],0)</f>
        <v>45351</v>
      </c>
      <c r="V10463" s="9" t="str">
        <f>"Q"&amp;INT((MONTH(SalesData[[#This Row],[Order Date]])+2)/3)&amp;"-"&amp;YEAR(SalesData[[#This Row],[Order Date]])</f>
        <v>Q1-2024</v>
      </c>
    </row>
    <row r="10464" spans="1:22" x14ac:dyDescent="0.35">
      <c r="A10464" t="s">
        <v>10605</v>
      </c>
      <c r="B10464" s="1">
        <v>45349</v>
      </c>
      <c r="C10464" t="s">
        <v>52</v>
      </c>
      <c r="D10464" t="s">
        <v>72</v>
      </c>
      <c r="E10464">
        <v>9342864719</v>
      </c>
      <c r="F10464" t="s">
        <v>116</v>
      </c>
      <c r="G10464" t="s">
        <v>74</v>
      </c>
      <c r="H10464" t="s">
        <v>11357</v>
      </c>
      <c r="I10464" t="s">
        <v>36</v>
      </c>
      <c r="J10464" t="s">
        <v>62</v>
      </c>
      <c r="K10464">
        <v>752.05</v>
      </c>
      <c r="L10464">
        <v>88.01</v>
      </c>
      <c r="M10464" t="s">
        <v>62</v>
      </c>
      <c r="N10464">
        <v>0.117026793431288</v>
      </c>
      <c r="O10464" t="s">
        <v>11355</v>
      </c>
      <c r="P10464" t="s">
        <v>11352</v>
      </c>
      <c r="R10464" t="s">
        <v>11353</v>
      </c>
      <c r="S10464">
        <f>IF(SalesData[[#This Row],[Return Status]]="Returned",1,0)</f>
        <v>0</v>
      </c>
      <c r="T10464">
        <v>2420.2800000000002</v>
      </c>
      <c r="U10464" s="2">
        <f>EOMONTH(SalesData[[#This Row],[Order Date]],0)</f>
        <v>45351</v>
      </c>
      <c r="V10464" s="9" t="str">
        <f>"Q"&amp;INT((MONTH(SalesData[[#This Row],[Order Date]])+2)/3)&amp;"-"&amp;YEAR(SalesData[[#This Row],[Order Date]])</f>
        <v>Q1-2024</v>
      </c>
    </row>
    <row r="10465" spans="1:22" x14ac:dyDescent="0.35">
      <c r="A10465" t="s">
        <v>10606</v>
      </c>
      <c r="B10465" s="1">
        <v>45342</v>
      </c>
      <c r="C10465" t="s">
        <v>144</v>
      </c>
      <c r="D10465" t="s">
        <v>72</v>
      </c>
      <c r="E10465">
        <v>3034070871</v>
      </c>
      <c r="F10465" t="s">
        <v>14</v>
      </c>
      <c r="G10465" t="s">
        <v>15</v>
      </c>
      <c r="H10465" t="s">
        <v>16</v>
      </c>
      <c r="I10465" t="s">
        <v>17</v>
      </c>
      <c r="J10465" t="s">
        <v>62</v>
      </c>
      <c r="K10465">
        <v>3740.95</v>
      </c>
      <c r="L10465">
        <v>1016.11</v>
      </c>
      <c r="M10465" t="s">
        <v>62</v>
      </c>
      <c r="N10465">
        <v>0.27161817185474302</v>
      </c>
      <c r="O10465" t="s">
        <v>11351</v>
      </c>
      <c r="P10465" t="s">
        <v>11354</v>
      </c>
      <c r="R10465" t="s">
        <v>11353</v>
      </c>
      <c r="S10465">
        <f>IF(SalesData[[#This Row],[Return Status]]="Returned",1,0)</f>
        <v>0</v>
      </c>
      <c r="T10465">
        <v>2085.91</v>
      </c>
      <c r="U10465" s="2">
        <f>EOMONTH(SalesData[[#This Row],[Order Date]],0)</f>
        <v>45351</v>
      </c>
      <c r="V10465" s="9" t="str">
        <f>"Q"&amp;INT((MONTH(SalesData[[#This Row],[Order Date]])+2)/3)&amp;"-"&amp;YEAR(SalesData[[#This Row],[Order Date]])</f>
        <v>Q1-2024</v>
      </c>
    </row>
    <row r="10466" spans="1:22" x14ac:dyDescent="0.35">
      <c r="A10466" t="s">
        <v>10607</v>
      </c>
      <c r="B10466" s="1">
        <v>45337</v>
      </c>
      <c r="C10466" t="s">
        <v>26</v>
      </c>
      <c r="D10466" t="s">
        <v>72</v>
      </c>
      <c r="E10466">
        <v>9776041809</v>
      </c>
      <c r="F10466" t="s">
        <v>140</v>
      </c>
      <c r="G10466" t="s">
        <v>141</v>
      </c>
      <c r="H10466" t="s">
        <v>121</v>
      </c>
      <c r="I10466" t="s">
        <v>17</v>
      </c>
      <c r="J10466" t="s">
        <v>18</v>
      </c>
      <c r="K10466">
        <v>50.49</v>
      </c>
      <c r="L10466">
        <v>11.78</v>
      </c>
      <c r="M10466" t="s">
        <v>19</v>
      </c>
      <c r="N10466">
        <v>0.23331352743117401</v>
      </c>
      <c r="O10466" t="s">
        <v>11361</v>
      </c>
      <c r="P10466" t="s">
        <v>11354</v>
      </c>
      <c r="R10466" t="s">
        <v>11353</v>
      </c>
      <c r="S10466">
        <f>IF(SalesData[[#This Row],[Return Status]]="Returned",1,0)</f>
        <v>0</v>
      </c>
      <c r="T10466">
        <v>2793.38</v>
      </c>
      <c r="U10466" s="2">
        <f>EOMONTH(SalesData[[#This Row],[Order Date]],0)</f>
        <v>45351</v>
      </c>
      <c r="V10466" s="9" t="str">
        <f>"Q"&amp;INT((MONTH(SalesData[[#This Row],[Order Date]])+2)/3)&amp;"-"&amp;YEAR(SalesData[[#This Row],[Order Date]])</f>
        <v>Q1-2024</v>
      </c>
    </row>
    <row r="10467" spans="1:22" x14ac:dyDescent="0.35">
      <c r="A10467" t="s">
        <v>10608</v>
      </c>
      <c r="B10467" s="1">
        <v>45335</v>
      </c>
      <c r="C10467" t="s">
        <v>149</v>
      </c>
      <c r="D10467" t="s">
        <v>145</v>
      </c>
      <c r="E10467">
        <v>4703562225</v>
      </c>
      <c r="F10467" t="s">
        <v>40</v>
      </c>
      <c r="G10467" t="s">
        <v>69</v>
      </c>
      <c r="H10467" t="s">
        <v>41</v>
      </c>
      <c r="I10467" t="s">
        <v>31</v>
      </c>
      <c r="J10467" t="s">
        <v>62</v>
      </c>
      <c r="K10467">
        <v>1837.89</v>
      </c>
      <c r="L10467">
        <v>449.96</v>
      </c>
      <c r="M10467" t="s">
        <v>62</v>
      </c>
      <c r="N10467">
        <v>0.24482422778294699</v>
      </c>
      <c r="O10467" t="s">
        <v>11351</v>
      </c>
      <c r="P10467" t="s">
        <v>11354</v>
      </c>
      <c r="R10467" t="s">
        <v>11353</v>
      </c>
      <c r="S10467">
        <f>IF(SalesData[[#This Row],[Return Status]]="Returned",1,0)</f>
        <v>0</v>
      </c>
      <c r="T10467">
        <v>2081.52</v>
      </c>
      <c r="U10467" s="2">
        <f>EOMONTH(SalesData[[#This Row],[Order Date]],0)</f>
        <v>45351</v>
      </c>
      <c r="V10467" s="9" t="str">
        <f>"Q"&amp;INT((MONTH(SalesData[[#This Row],[Order Date]])+2)/3)&amp;"-"&amp;YEAR(SalesData[[#This Row],[Order Date]])</f>
        <v>Q1-2024</v>
      </c>
    </row>
    <row r="10468" spans="1:22" x14ac:dyDescent="0.35">
      <c r="A10468" t="s">
        <v>10609</v>
      </c>
      <c r="B10468" s="1">
        <v>45335</v>
      </c>
      <c r="C10468" t="s">
        <v>188</v>
      </c>
      <c r="D10468" t="s">
        <v>72</v>
      </c>
      <c r="E10468">
        <v>2092638460</v>
      </c>
      <c r="F10468" t="s">
        <v>312</v>
      </c>
      <c r="G10468" t="s">
        <v>141</v>
      </c>
      <c r="H10468" t="s">
        <v>121</v>
      </c>
      <c r="I10468" t="s">
        <v>17</v>
      </c>
      <c r="J10468" t="s">
        <v>18</v>
      </c>
      <c r="K10468">
        <v>3449.43</v>
      </c>
      <c r="L10468">
        <v>718.65</v>
      </c>
      <c r="M10468" t="s">
        <v>19</v>
      </c>
      <c r="N10468">
        <v>0.20833876901401099</v>
      </c>
      <c r="O10468" t="s">
        <v>11351</v>
      </c>
      <c r="P10468" t="s">
        <v>11354</v>
      </c>
      <c r="R10468" t="s">
        <v>11353</v>
      </c>
      <c r="S10468">
        <f>IF(SalesData[[#This Row],[Return Status]]="Returned",1,0)</f>
        <v>0</v>
      </c>
      <c r="T10468">
        <v>2793.38</v>
      </c>
      <c r="U10468" s="2">
        <f>EOMONTH(SalesData[[#This Row],[Order Date]],0)</f>
        <v>45351</v>
      </c>
      <c r="V10468" s="9" t="str">
        <f>"Q"&amp;INT((MONTH(SalesData[[#This Row],[Order Date]])+2)/3)&amp;"-"&amp;YEAR(SalesData[[#This Row],[Order Date]])</f>
        <v>Q1-2024</v>
      </c>
    </row>
    <row r="10469" spans="1:22" x14ac:dyDescent="0.35">
      <c r="A10469" t="s">
        <v>10610</v>
      </c>
      <c r="B10469" s="1">
        <v>45334</v>
      </c>
      <c r="C10469" t="s">
        <v>38</v>
      </c>
      <c r="D10469" t="s">
        <v>46</v>
      </c>
      <c r="E10469">
        <v>1852476438</v>
      </c>
      <c r="F10469" t="s">
        <v>22</v>
      </c>
      <c r="G10469" t="s">
        <v>23</v>
      </c>
      <c r="H10469" t="s">
        <v>24</v>
      </c>
      <c r="I10469" t="s">
        <v>17</v>
      </c>
      <c r="J10469" t="s">
        <v>61</v>
      </c>
      <c r="K10469">
        <v>1504.67</v>
      </c>
      <c r="L10469">
        <v>348.52</v>
      </c>
      <c r="M10469" t="s">
        <v>62</v>
      </c>
      <c r="N10469">
        <v>0.231625539154765</v>
      </c>
      <c r="O10469" t="s">
        <v>11351</v>
      </c>
      <c r="P10469" t="s">
        <v>11354</v>
      </c>
      <c r="Q10469" t="s">
        <v>11372</v>
      </c>
      <c r="R10469" t="s">
        <v>11360</v>
      </c>
      <c r="S10469">
        <f>IF(SalesData[[#This Row],[Return Status]]="Returned",1,0)</f>
        <v>1</v>
      </c>
      <c r="T10469">
        <v>2821.33</v>
      </c>
      <c r="U10469" s="2">
        <f>EOMONTH(SalesData[[#This Row],[Order Date]],0)</f>
        <v>45351</v>
      </c>
      <c r="V10469" s="9" t="str">
        <f>"Q"&amp;INT((MONTH(SalesData[[#This Row],[Order Date]])+2)/3)&amp;"-"&amp;YEAR(SalesData[[#This Row],[Order Date]])</f>
        <v>Q1-2024</v>
      </c>
    </row>
    <row r="10470" spans="1:22" x14ac:dyDescent="0.35">
      <c r="A10470" t="s">
        <v>10611</v>
      </c>
      <c r="B10470" s="1">
        <v>45328</v>
      </c>
      <c r="C10470" t="s">
        <v>205</v>
      </c>
      <c r="D10470" t="s">
        <v>80</v>
      </c>
      <c r="E10470">
        <v>2226539144</v>
      </c>
      <c r="F10470" t="s">
        <v>28</v>
      </c>
      <c r="G10470" t="s">
        <v>29</v>
      </c>
      <c r="H10470" t="s">
        <v>30</v>
      </c>
      <c r="I10470" t="s">
        <v>31</v>
      </c>
      <c r="J10470" t="s">
        <v>19</v>
      </c>
      <c r="K10470">
        <v>1626.51</v>
      </c>
      <c r="L10470">
        <v>265.73</v>
      </c>
      <c r="M10470" t="s">
        <v>19</v>
      </c>
      <c r="N10470">
        <v>0.16337434138123999</v>
      </c>
      <c r="O10470" t="s">
        <v>11351</v>
      </c>
      <c r="P10470" t="s">
        <v>11352</v>
      </c>
      <c r="R10470" t="s">
        <v>11353</v>
      </c>
      <c r="S10470">
        <f>IF(SalesData[[#This Row],[Return Status]]="Returned",1,0)</f>
        <v>0</v>
      </c>
      <c r="T10470">
        <v>2788.38</v>
      </c>
      <c r="U10470" s="2">
        <f>EOMONTH(SalesData[[#This Row],[Order Date]],0)</f>
        <v>45351</v>
      </c>
      <c r="V10470" s="9" t="str">
        <f>"Q"&amp;INT((MONTH(SalesData[[#This Row],[Order Date]])+2)/3)&amp;"-"&amp;YEAR(SalesData[[#This Row],[Order Date]])</f>
        <v>Q1-2024</v>
      </c>
    </row>
    <row r="10471" spans="1:22" x14ac:dyDescent="0.35">
      <c r="A10471" t="s">
        <v>10612</v>
      </c>
      <c r="B10471" s="1">
        <v>45340</v>
      </c>
      <c r="C10471" t="s">
        <v>92</v>
      </c>
      <c r="D10471" t="s">
        <v>13</v>
      </c>
      <c r="E10471">
        <v>5302116860</v>
      </c>
      <c r="F10471" t="s">
        <v>140</v>
      </c>
      <c r="G10471" t="s">
        <v>141</v>
      </c>
      <c r="H10471" t="s">
        <v>11357</v>
      </c>
      <c r="I10471" t="s">
        <v>17</v>
      </c>
      <c r="J10471" t="s">
        <v>65</v>
      </c>
      <c r="K10471">
        <v>3151.77</v>
      </c>
      <c r="L10471">
        <v>546.1</v>
      </c>
      <c r="M10471" t="s">
        <v>65</v>
      </c>
      <c r="N10471">
        <v>0.173267719408459</v>
      </c>
      <c r="O10471" t="s">
        <v>11351</v>
      </c>
      <c r="P10471" t="s">
        <v>11352</v>
      </c>
      <c r="R10471" t="s">
        <v>11353</v>
      </c>
      <c r="S10471">
        <f>IF(SalesData[[#This Row],[Return Status]]="Returned",1,0)</f>
        <v>0</v>
      </c>
      <c r="T10471">
        <v>2793.38</v>
      </c>
      <c r="U10471" s="2">
        <f>EOMONTH(SalesData[[#This Row],[Order Date]],0)</f>
        <v>45351</v>
      </c>
      <c r="V10471" s="9" t="str">
        <f>"Q"&amp;INT((MONTH(SalesData[[#This Row],[Order Date]])+2)/3)&amp;"-"&amp;YEAR(SalesData[[#This Row],[Order Date]])</f>
        <v>Q1-2024</v>
      </c>
    </row>
    <row r="10472" spans="1:22" x14ac:dyDescent="0.35">
      <c r="A10472" t="s">
        <v>10613</v>
      </c>
      <c r="B10472" s="1">
        <v>45349</v>
      </c>
      <c r="C10472" t="s">
        <v>97</v>
      </c>
      <c r="D10472" t="s">
        <v>72</v>
      </c>
      <c r="E10472">
        <v>8802606425</v>
      </c>
      <c r="F10472" t="s">
        <v>147</v>
      </c>
      <c r="G10472" t="s">
        <v>84</v>
      </c>
      <c r="H10472" t="s">
        <v>11357</v>
      </c>
      <c r="I10472" t="s">
        <v>31</v>
      </c>
      <c r="J10472" t="s">
        <v>18</v>
      </c>
      <c r="K10472">
        <v>4174.9799999999996</v>
      </c>
      <c r="L10472">
        <v>1090.1300000000001</v>
      </c>
      <c r="M10472" t="s">
        <v>19</v>
      </c>
      <c r="N10472">
        <v>0.26111023286339102</v>
      </c>
      <c r="O10472" t="s">
        <v>11351</v>
      </c>
      <c r="P10472" t="s">
        <v>11354</v>
      </c>
      <c r="R10472" t="s">
        <v>11353</v>
      </c>
      <c r="S10472">
        <f>IF(SalesData[[#This Row],[Return Status]]="Returned",1,0)</f>
        <v>0</v>
      </c>
      <c r="T10472">
        <v>847.14</v>
      </c>
      <c r="U10472" s="2">
        <f>EOMONTH(SalesData[[#This Row],[Order Date]],0)</f>
        <v>45351</v>
      </c>
      <c r="V10472" s="9" t="str">
        <f>"Q"&amp;INT((MONTH(SalesData[[#This Row],[Order Date]])+2)/3)&amp;"-"&amp;YEAR(SalesData[[#This Row],[Order Date]])</f>
        <v>Q1-2024</v>
      </c>
    </row>
    <row r="10473" spans="1:22" x14ac:dyDescent="0.35">
      <c r="A10473" t="s">
        <v>10614</v>
      </c>
      <c r="B10473" s="1">
        <v>45327</v>
      </c>
      <c r="C10473" t="s">
        <v>52</v>
      </c>
      <c r="D10473" t="s">
        <v>46</v>
      </c>
      <c r="E10473">
        <v>9706653110</v>
      </c>
      <c r="F10473" t="s">
        <v>170</v>
      </c>
      <c r="G10473" t="s">
        <v>69</v>
      </c>
      <c r="H10473" t="s">
        <v>11357</v>
      </c>
      <c r="I10473" t="s">
        <v>31</v>
      </c>
      <c r="J10473" t="s">
        <v>62</v>
      </c>
      <c r="K10473">
        <v>1468.92</v>
      </c>
      <c r="L10473">
        <v>114.88</v>
      </c>
      <c r="M10473" t="s">
        <v>62</v>
      </c>
      <c r="N10473">
        <v>7.8207118154834804E-2</v>
      </c>
      <c r="O10473" t="s">
        <v>11351</v>
      </c>
      <c r="P10473" t="s">
        <v>11356</v>
      </c>
      <c r="R10473" t="s">
        <v>11353</v>
      </c>
      <c r="S10473">
        <f>IF(SalesData[[#This Row],[Return Status]]="Returned",1,0)</f>
        <v>0</v>
      </c>
      <c r="T10473">
        <v>2081.52</v>
      </c>
      <c r="U10473" s="2">
        <f>EOMONTH(SalesData[[#This Row],[Order Date]],0)</f>
        <v>45351</v>
      </c>
      <c r="V10473" s="9" t="str">
        <f>"Q"&amp;INT((MONTH(SalesData[[#This Row],[Order Date]])+2)/3)&amp;"-"&amp;YEAR(SalesData[[#This Row],[Order Date]])</f>
        <v>Q1-2024</v>
      </c>
    </row>
    <row r="10474" spans="1:22" x14ac:dyDescent="0.35">
      <c r="A10474" t="s">
        <v>10615</v>
      </c>
      <c r="B10474" s="1">
        <v>45327</v>
      </c>
      <c r="C10474" t="s">
        <v>57</v>
      </c>
      <c r="D10474" t="s">
        <v>27</v>
      </c>
      <c r="E10474">
        <v>9862560723</v>
      </c>
      <c r="F10474" t="s">
        <v>172</v>
      </c>
      <c r="G10474" t="s">
        <v>141</v>
      </c>
      <c r="H10474" t="s">
        <v>11357</v>
      </c>
      <c r="I10474" t="s">
        <v>17</v>
      </c>
      <c r="J10474" t="s">
        <v>18</v>
      </c>
      <c r="K10474">
        <v>840.32</v>
      </c>
      <c r="L10474">
        <v>163.59</v>
      </c>
      <c r="M10474" t="s">
        <v>19</v>
      </c>
      <c r="N10474">
        <v>0.19467583777608499</v>
      </c>
      <c r="O10474" t="s">
        <v>11355</v>
      </c>
      <c r="P10474" t="s">
        <v>11352</v>
      </c>
      <c r="R10474" t="s">
        <v>11353</v>
      </c>
      <c r="S10474">
        <f>IF(SalesData[[#This Row],[Return Status]]="Returned",1,0)</f>
        <v>0</v>
      </c>
      <c r="T10474">
        <v>2793.38</v>
      </c>
      <c r="U10474" s="2">
        <f>EOMONTH(SalesData[[#This Row],[Order Date]],0)</f>
        <v>45351</v>
      </c>
      <c r="V10474" s="9" t="str">
        <f>"Q"&amp;INT((MONTH(SalesData[[#This Row],[Order Date]])+2)/3)&amp;"-"&amp;YEAR(SalesData[[#This Row],[Order Date]])</f>
        <v>Q1-2024</v>
      </c>
    </row>
    <row r="10475" spans="1:22" x14ac:dyDescent="0.35">
      <c r="A10475" t="s">
        <v>10616</v>
      </c>
      <c r="B10475" s="1">
        <v>45348</v>
      </c>
      <c r="C10475" t="s">
        <v>194</v>
      </c>
      <c r="D10475" t="s">
        <v>80</v>
      </c>
      <c r="E10475">
        <v>9742370965</v>
      </c>
      <c r="F10475" t="s">
        <v>107</v>
      </c>
      <c r="G10475" t="s">
        <v>15</v>
      </c>
      <c r="H10475" t="s">
        <v>16</v>
      </c>
      <c r="I10475" t="s">
        <v>17</v>
      </c>
      <c r="J10475" t="s">
        <v>62</v>
      </c>
      <c r="K10475">
        <v>502.72</v>
      </c>
      <c r="L10475">
        <v>70.319999999999993</v>
      </c>
      <c r="M10475" t="s">
        <v>62</v>
      </c>
      <c r="N10475">
        <v>0.139879057924889</v>
      </c>
      <c r="O10475" t="s">
        <v>11355</v>
      </c>
      <c r="P10475" t="s">
        <v>11352</v>
      </c>
      <c r="R10475" t="s">
        <v>11353</v>
      </c>
      <c r="S10475">
        <f>IF(SalesData[[#This Row],[Return Status]]="Returned",1,0)</f>
        <v>0</v>
      </c>
      <c r="T10475">
        <v>2085.91</v>
      </c>
      <c r="U10475" s="2">
        <f>EOMONTH(SalesData[[#This Row],[Order Date]],0)</f>
        <v>45351</v>
      </c>
      <c r="V10475" s="9" t="str">
        <f>"Q"&amp;INT((MONTH(SalesData[[#This Row],[Order Date]])+2)/3)&amp;"-"&amp;YEAR(SalesData[[#This Row],[Order Date]])</f>
        <v>Q1-2024</v>
      </c>
    </row>
    <row r="10476" spans="1:22" x14ac:dyDescent="0.35">
      <c r="A10476" t="s">
        <v>10617</v>
      </c>
      <c r="B10476" s="1">
        <v>45337</v>
      </c>
      <c r="C10476" t="s">
        <v>49</v>
      </c>
      <c r="D10476" t="s">
        <v>99</v>
      </c>
      <c r="E10476">
        <v>6167643198</v>
      </c>
      <c r="F10476" t="s">
        <v>168</v>
      </c>
      <c r="G10476" t="s">
        <v>11371</v>
      </c>
      <c r="H10476" t="s">
        <v>55</v>
      </c>
      <c r="I10476" t="s">
        <v>31</v>
      </c>
      <c r="J10476" t="s">
        <v>18</v>
      </c>
      <c r="K10476">
        <v>2573.4899999999998</v>
      </c>
      <c r="L10476">
        <v>475.54</v>
      </c>
      <c r="M10476" t="s">
        <v>19</v>
      </c>
      <c r="N10476">
        <v>0.18478408697916099</v>
      </c>
      <c r="O10476" t="s">
        <v>11351</v>
      </c>
      <c r="P10476" t="s">
        <v>11352</v>
      </c>
      <c r="R10476" t="s">
        <v>11353</v>
      </c>
      <c r="S10476">
        <f>IF(SalesData[[#This Row],[Return Status]]="Returned",1,0)</f>
        <v>0</v>
      </c>
      <c r="U10476" s="2">
        <f>EOMONTH(SalesData[[#This Row],[Order Date]],0)</f>
        <v>45351</v>
      </c>
      <c r="V10476" s="9" t="str">
        <f>"Q"&amp;INT((MONTH(SalesData[[#This Row],[Order Date]])+2)/3)&amp;"-"&amp;YEAR(SalesData[[#This Row],[Order Date]])</f>
        <v>Q1-2024</v>
      </c>
    </row>
    <row r="10477" spans="1:22" x14ac:dyDescent="0.35">
      <c r="A10477" t="s">
        <v>10618</v>
      </c>
      <c r="B10477" s="1">
        <v>45339</v>
      </c>
      <c r="C10477" t="s">
        <v>325</v>
      </c>
      <c r="D10477" t="s">
        <v>145</v>
      </c>
      <c r="E10477">
        <v>1488683196</v>
      </c>
      <c r="F10477" t="s">
        <v>129</v>
      </c>
      <c r="G10477" t="s">
        <v>54</v>
      </c>
      <c r="H10477" t="s">
        <v>55</v>
      </c>
      <c r="I10477" t="s">
        <v>31</v>
      </c>
      <c r="J10477" t="s">
        <v>19</v>
      </c>
      <c r="K10477">
        <v>4719.99</v>
      </c>
      <c r="L10477">
        <v>730.19</v>
      </c>
      <c r="M10477" t="s">
        <v>19</v>
      </c>
      <c r="N10477">
        <v>0.15470159894406599</v>
      </c>
      <c r="O10477" t="s">
        <v>11351</v>
      </c>
      <c r="P10477" t="s">
        <v>11352</v>
      </c>
      <c r="R10477" t="s">
        <v>11353</v>
      </c>
      <c r="S10477">
        <f>IF(SalesData[[#This Row],[Return Status]]="Returned",1,0)</f>
        <v>0</v>
      </c>
      <c r="U10477" s="2">
        <f>EOMONTH(SalesData[[#This Row],[Order Date]],0)</f>
        <v>45351</v>
      </c>
      <c r="V10477" s="9" t="str">
        <f>"Q"&amp;INT((MONTH(SalesData[[#This Row],[Order Date]])+2)/3)&amp;"-"&amp;YEAR(SalesData[[#This Row],[Order Date]])</f>
        <v>Q1-2024</v>
      </c>
    </row>
    <row r="10478" spans="1:22" x14ac:dyDescent="0.35">
      <c r="A10478" t="s">
        <v>10619</v>
      </c>
      <c r="B10478" s="1">
        <v>45333</v>
      </c>
      <c r="C10478" t="s">
        <v>149</v>
      </c>
      <c r="D10478" t="s">
        <v>27</v>
      </c>
      <c r="E10478">
        <v>6252583943</v>
      </c>
      <c r="F10478" t="s">
        <v>357</v>
      </c>
      <c r="G10478" t="s">
        <v>266</v>
      </c>
      <c r="H10478" t="s">
        <v>165</v>
      </c>
      <c r="I10478" t="s">
        <v>36</v>
      </c>
      <c r="J10478" t="s">
        <v>65</v>
      </c>
      <c r="K10478">
        <v>698.4</v>
      </c>
      <c r="L10478">
        <v>45.25</v>
      </c>
      <c r="M10478" t="s">
        <v>65</v>
      </c>
      <c r="N10478">
        <v>6.4790950744558998E-2</v>
      </c>
      <c r="O10478" t="s">
        <v>11355</v>
      </c>
      <c r="P10478" t="s">
        <v>11356</v>
      </c>
      <c r="R10478" t="s">
        <v>11353</v>
      </c>
      <c r="S10478">
        <f>IF(SalesData[[#This Row],[Return Status]]="Returned",1,0)</f>
        <v>0</v>
      </c>
      <c r="U10478" s="2">
        <f>EOMONTH(SalesData[[#This Row],[Order Date]],0)</f>
        <v>45351</v>
      </c>
      <c r="V10478" s="9" t="str">
        <f>"Q"&amp;INT((MONTH(SalesData[[#This Row],[Order Date]])+2)/3)&amp;"-"&amp;YEAR(SalesData[[#This Row],[Order Date]])</f>
        <v>Q1-2024</v>
      </c>
    </row>
    <row r="10479" spans="1:22" x14ac:dyDescent="0.35">
      <c r="A10479" t="s">
        <v>10620</v>
      </c>
      <c r="B10479" s="1">
        <v>45343</v>
      </c>
      <c r="C10479" t="s">
        <v>52</v>
      </c>
      <c r="D10479" t="s">
        <v>27</v>
      </c>
      <c r="E10479">
        <v>8588760409</v>
      </c>
      <c r="F10479" t="s">
        <v>109</v>
      </c>
      <c r="G10479" t="s">
        <v>59</v>
      </c>
      <c r="H10479" t="s">
        <v>60</v>
      </c>
      <c r="I10479" t="s">
        <v>31</v>
      </c>
      <c r="J10479" t="s">
        <v>61</v>
      </c>
      <c r="K10479">
        <v>1175.04</v>
      </c>
      <c r="L10479">
        <v>188.93</v>
      </c>
      <c r="M10479" t="s">
        <v>62</v>
      </c>
      <c r="N10479">
        <v>0.16078601579520699</v>
      </c>
      <c r="O10479" t="s">
        <v>11351</v>
      </c>
      <c r="P10479" t="s">
        <v>11352</v>
      </c>
      <c r="R10479" t="s">
        <v>11353</v>
      </c>
      <c r="S10479">
        <f>IF(SalesData[[#This Row],[Return Status]]="Returned",1,0)</f>
        <v>0</v>
      </c>
      <c r="T10479">
        <v>2183.56</v>
      </c>
      <c r="U10479" s="2">
        <f>EOMONTH(SalesData[[#This Row],[Order Date]],0)</f>
        <v>45351</v>
      </c>
      <c r="V10479" s="9" t="str">
        <f>"Q"&amp;INT((MONTH(SalesData[[#This Row],[Order Date]])+2)/3)&amp;"-"&amp;YEAR(SalesData[[#This Row],[Order Date]])</f>
        <v>Q1-2024</v>
      </c>
    </row>
    <row r="10480" spans="1:22" x14ac:dyDescent="0.35">
      <c r="A10480" t="s">
        <v>10621</v>
      </c>
      <c r="B10480" s="1">
        <v>45326</v>
      </c>
      <c r="C10480" t="s">
        <v>92</v>
      </c>
      <c r="D10480" t="s">
        <v>80</v>
      </c>
      <c r="E10480">
        <v>3070685606</v>
      </c>
      <c r="F10480" t="s">
        <v>156</v>
      </c>
      <c r="G10480" t="s">
        <v>84</v>
      </c>
      <c r="H10480" t="s">
        <v>85</v>
      </c>
      <c r="I10480" t="s">
        <v>31</v>
      </c>
      <c r="J10480" t="s">
        <v>43</v>
      </c>
      <c r="K10480">
        <v>4143.1499999999996</v>
      </c>
      <c r="L10480">
        <v>1037.81</v>
      </c>
      <c r="M10480" t="s">
        <v>43</v>
      </c>
      <c r="N10480">
        <v>0.25048815514765299</v>
      </c>
      <c r="O10480" t="s">
        <v>11351</v>
      </c>
      <c r="P10480" t="s">
        <v>11354</v>
      </c>
      <c r="R10480" t="s">
        <v>11353</v>
      </c>
      <c r="S10480">
        <f>IF(SalesData[[#This Row],[Return Status]]="Returned",1,0)</f>
        <v>0</v>
      </c>
      <c r="T10480">
        <v>847.14</v>
      </c>
      <c r="U10480" s="2">
        <f>EOMONTH(SalesData[[#This Row],[Order Date]],0)</f>
        <v>45351</v>
      </c>
      <c r="V10480" s="9" t="str">
        <f>"Q"&amp;INT((MONTH(SalesData[[#This Row],[Order Date]])+2)/3)&amp;"-"&amp;YEAR(SalesData[[#This Row],[Order Date]])</f>
        <v>Q1-2024</v>
      </c>
    </row>
    <row r="10481" spans="1:22" x14ac:dyDescent="0.35">
      <c r="A10481" t="s">
        <v>10622</v>
      </c>
      <c r="B10481" s="1">
        <v>45337</v>
      </c>
      <c r="C10481" t="s">
        <v>38</v>
      </c>
      <c r="D10481" t="s">
        <v>80</v>
      </c>
      <c r="E10481">
        <v>8738971825</v>
      </c>
      <c r="F10481" t="s">
        <v>147</v>
      </c>
      <c r="G10481" t="s">
        <v>84</v>
      </c>
      <c r="H10481" t="s">
        <v>85</v>
      </c>
      <c r="I10481" t="s">
        <v>31</v>
      </c>
      <c r="J10481" t="s">
        <v>19</v>
      </c>
      <c r="K10481">
        <v>690.94</v>
      </c>
      <c r="L10481">
        <v>186.38</v>
      </c>
      <c r="M10481" t="s">
        <v>19</v>
      </c>
      <c r="N10481">
        <v>0.26974845862158803</v>
      </c>
      <c r="O10481" t="s">
        <v>11355</v>
      </c>
      <c r="P10481" t="s">
        <v>11354</v>
      </c>
      <c r="R10481" t="s">
        <v>11353</v>
      </c>
      <c r="S10481">
        <f>IF(SalesData[[#This Row],[Return Status]]="Returned",1,0)</f>
        <v>0</v>
      </c>
      <c r="T10481">
        <v>847.14</v>
      </c>
      <c r="U10481" s="2">
        <f>EOMONTH(SalesData[[#This Row],[Order Date]],0)</f>
        <v>45351</v>
      </c>
      <c r="V10481" s="9" t="str">
        <f>"Q"&amp;INT((MONTH(SalesData[[#This Row],[Order Date]])+2)/3)&amp;"-"&amp;YEAR(SalesData[[#This Row],[Order Date]])</f>
        <v>Q1-2024</v>
      </c>
    </row>
    <row r="10482" spans="1:22" x14ac:dyDescent="0.35">
      <c r="A10482" t="s">
        <v>10623</v>
      </c>
      <c r="B10482" s="1">
        <v>45330</v>
      </c>
      <c r="C10482" t="s">
        <v>12</v>
      </c>
      <c r="D10482" t="s">
        <v>13</v>
      </c>
      <c r="E10482">
        <v>1228412565</v>
      </c>
      <c r="F10482" t="s">
        <v>137</v>
      </c>
      <c r="G10482" t="s">
        <v>34</v>
      </c>
      <c r="H10482" t="s">
        <v>35</v>
      </c>
      <c r="I10482" t="s">
        <v>36</v>
      </c>
      <c r="J10482" t="s">
        <v>18</v>
      </c>
      <c r="K10482">
        <v>4462.9799999999996</v>
      </c>
      <c r="L10482">
        <v>1243.78</v>
      </c>
      <c r="M10482" t="s">
        <v>19</v>
      </c>
      <c r="N10482">
        <v>0.27868823073372501</v>
      </c>
      <c r="O10482" t="s">
        <v>11351</v>
      </c>
      <c r="P10482" t="s">
        <v>11354</v>
      </c>
      <c r="R10482" t="s">
        <v>11353</v>
      </c>
      <c r="S10482">
        <f>IF(SalesData[[#This Row],[Return Status]]="Returned",1,0)</f>
        <v>0</v>
      </c>
      <c r="U10482" s="2">
        <f>EOMONTH(SalesData[[#This Row],[Order Date]],0)</f>
        <v>45351</v>
      </c>
      <c r="V10482" s="9" t="str">
        <f>"Q"&amp;INT((MONTH(SalesData[[#This Row],[Order Date]])+2)/3)&amp;"-"&amp;YEAR(SalesData[[#This Row],[Order Date]])</f>
        <v>Q1-2024</v>
      </c>
    </row>
    <row r="10483" spans="1:22" x14ac:dyDescent="0.35">
      <c r="A10483" t="s">
        <v>10624</v>
      </c>
      <c r="B10483" s="1">
        <v>45325</v>
      </c>
      <c r="C10483" t="s">
        <v>92</v>
      </c>
      <c r="D10483" t="s">
        <v>39</v>
      </c>
      <c r="E10483">
        <v>6425423808</v>
      </c>
      <c r="F10483" t="s">
        <v>107</v>
      </c>
      <c r="G10483" t="s">
        <v>15</v>
      </c>
      <c r="H10483" t="s">
        <v>16</v>
      </c>
      <c r="I10483" t="s">
        <v>17</v>
      </c>
      <c r="J10483" t="s">
        <v>42</v>
      </c>
      <c r="K10483">
        <v>3496.45</v>
      </c>
      <c r="L10483">
        <v>512.30999999999995</v>
      </c>
      <c r="M10483" t="s">
        <v>43</v>
      </c>
      <c r="N10483">
        <v>0.14652290180039801</v>
      </c>
      <c r="O10483" t="s">
        <v>11351</v>
      </c>
      <c r="P10483" t="s">
        <v>11352</v>
      </c>
      <c r="R10483" t="s">
        <v>11353</v>
      </c>
      <c r="S10483">
        <f>IF(SalesData[[#This Row],[Return Status]]="Returned",1,0)</f>
        <v>0</v>
      </c>
      <c r="T10483">
        <v>2085.91</v>
      </c>
      <c r="U10483" s="2">
        <f>EOMONTH(SalesData[[#This Row],[Order Date]],0)</f>
        <v>45351</v>
      </c>
      <c r="V10483" s="9" t="str">
        <f>"Q"&amp;INT((MONTH(SalesData[[#This Row],[Order Date]])+2)/3)&amp;"-"&amp;YEAR(SalesData[[#This Row],[Order Date]])</f>
        <v>Q1-2024</v>
      </c>
    </row>
    <row r="10484" spans="1:22" x14ac:dyDescent="0.35">
      <c r="A10484" t="s">
        <v>10625</v>
      </c>
      <c r="B10484" s="1">
        <v>45328</v>
      </c>
      <c r="C10484" t="s">
        <v>111</v>
      </c>
      <c r="D10484" t="s">
        <v>99</v>
      </c>
      <c r="E10484">
        <v>7478671691</v>
      </c>
      <c r="F10484" t="s">
        <v>387</v>
      </c>
      <c r="G10484" t="s">
        <v>11379</v>
      </c>
      <c r="H10484" t="s">
        <v>90</v>
      </c>
      <c r="I10484" t="s">
        <v>31</v>
      </c>
      <c r="J10484" t="s">
        <v>61</v>
      </c>
      <c r="K10484">
        <v>68.77</v>
      </c>
      <c r="L10484">
        <v>2.2000000000000002</v>
      </c>
      <c r="M10484" t="s">
        <v>62</v>
      </c>
      <c r="N10484">
        <v>3.1990693616402499E-2</v>
      </c>
      <c r="O10484" t="s">
        <v>11361</v>
      </c>
      <c r="P10484" t="s">
        <v>11356</v>
      </c>
      <c r="R10484" t="s">
        <v>11353</v>
      </c>
      <c r="S10484">
        <f>IF(SalesData[[#This Row],[Return Status]]="Returned",1,0)</f>
        <v>0</v>
      </c>
      <c r="U10484" s="2">
        <f>EOMONTH(SalesData[[#This Row],[Order Date]],0)</f>
        <v>45351</v>
      </c>
      <c r="V10484" s="9" t="str">
        <f>"Q"&amp;INT((MONTH(SalesData[[#This Row],[Order Date]])+2)/3)&amp;"-"&amp;YEAR(SalesData[[#This Row],[Order Date]])</f>
        <v>Q1-2024</v>
      </c>
    </row>
    <row r="10485" spans="1:22" x14ac:dyDescent="0.35">
      <c r="A10485" t="s">
        <v>10626</v>
      </c>
      <c r="B10485" s="1">
        <v>45324</v>
      </c>
      <c r="C10485" t="s">
        <v>92</v>
      </c>
      <c r="D10485" t="s">
        <v>72</v>
      </c>
      <c r="E10485">
        <v>6850435649</v>
      </c>
      <c r="F10485" t="s">
        <v>238</v>
      </c>
      <c r="G10485" t="s">
        <v>74</v>
      </c>
      <c r="H10485" t="s">
        <v>75</v>
      </c>
      <c r="I10485" t="s">
        <v>36</v>
      </c>
      <c r="J10485" t="s">
        <v>19</v>
      </c>
      <c r="K10485">
        <v>1147.81</v>
      </c>
      <c r="L10485">
        <v>98.17</v>
      </c>
      <c r="M10485" t="s">
        <v>19</v>
      </c>
      <c r="N10485">
        <v>8.5528092628570904E-2</v>
      </c>
      <c r="O10485" t="s">
        <v>11351</v>
      </c>
      <c r="P10485" t="s">
        <v>11356</v>
      </c>
      <c r="R10485" t="s">
        <v>11353</v>
      </c>
      <c r="S10485">
        <f>IF(SalesData[[#This Row],[Return Status]]="Returned",1,0)</f>
        <v>0</v>
      </c>
      <c r="T10485">
        <v>2420.2800000000002</v>
      </c>
      <c r="U10485" s="2">
        <f>EOMONTH(SalesData[[#This Row],[Order Date]],0)</f>
        <v>45351</v>
      </c>
      <c r="V10485" s="9" t="str">
        <f>"Q"&amp;INT((MONTH(SalesData[[#This Row],[Order Date]])+2)/3)&amp;"-"&amp;YEAR(SalesData[[#This Row],[Order Date]])</f>
        <v>Q1-2024</v>
      </c>
    </row>
    <row r="10486" spans="1:22" x14ac:dyDescent="0.35">
      <c r="A10486" t="s">
        <v>10627</v>
      </c>
      <c r="B10486" s="1">
        <v>45345</v>
      </c>
      <c r="C10486" t="s">
        <v>149</v>
      </c>
      <c r="D10486" t="s">
        <v>72</v>
      </c>
      <c r="E10486">
        <v>4872440172</v>
      </c>
      <c r="F10486" t="s">
        <v>33</v>
      </c>
      <c r="G10486" t="s">
        <v>34</v>
      </c>
      <c r="H10486" t="s">
        <v>35</v>
      </c>
      <c r="I10486" t="s">
        <v>36</v>
      </c>
      <c r="J10486" t="s">
        <v>43</v>
      </c>
      <c r="K10486">
        <v>4199.96</v>
      </c>
      <c r="L10486">
        <v>354.81</v>
      </c>
      <c r="M10486" t="s">
        <v>43</v>
      </c>
      <c r="N10486">
        <v>8.4479375994057096E-2</v>
      </c>
      <c r="O10486" t="s">
        <v>11351</v>
      </c>
      <c r="P10486" t="s">
        <v>11356</v>
      </c>
      <c r="R10486" t="s">
        <v>11353</v>
      </c>
      <c r="S10486">
        <f>IF(SalesData[[#This Row],[Return Status]]="Returned",1,0)</f>
        <v>0</v>
      </c>
      <c r="U10486" s="2">
        <f>EOMONTH(SalesData[[#This Row],[Order Date]],0)</f>
        <v>45351</v>
      </c>
      <c r="V10486" s="9" t="str">
        <f>"Q"&amp;INT((MONTH(SalesData[[#This Row],[Order Date]])+2)/3)&amp;"-"&amp;YEAR(SalesData[[#This Row],[Order Date]])</f>
        <v>Q1-2024</v>
      </c>
    </row>
    <row r="10487" spans="1:22" x14ac:dyDescent="0.35">
      <c r="A10487" t="s">
        <v>10628</v>
      </c>
      <c r="B10487" s="1">
        <v>45335</v>
      </c>
      <c r="C10487" t="s">
        <v>176</v>
      </c>
      <c r="D10487" t="s">
        <v>13</v>
      </c>
      <c r="E10487">
        <v>9558449986</v>
      </c>
      <c r="F10487" t="s">
        <v>206</v>
      </c>
      <c r="G10487" t="s">
        <v>11379</v>
      </c>
      <c r="H10487" t="s">
        <v>90</v>
      </c>
      <c r="I10487" t="s">
        <v>31</v>
      </c>
      <c r="J10487" t="s">
        <v>62</v>
      </c>
      <c r="K10487">
        <v>4449.68</v>
      </c>
      <c r="L10487">
        <v>1287.19</v>
      </c>
      <c r="M10487" t="s">
        <v>62</v>
      </c>
      <c r="N10487">
        <v>0.28927698171553901</v>
      </c>
      <c r="O10487" t="s">
        <v>11351</v>
      </c>
      <c r="P10487" t="s">
        <v>11354</v>
      </c>
      <c r="R10487" t="s">
        <v>11353</v>
      </c>
      <c r="S10487">
        <f>IF(SalesData[[#This Row],[Return Status]]="Returned",1,0)</f>
        <v>0</v>
      </c>
      <c r="U10487" s="2">
        <f>EOMONTH(SalesData[[#This Row],[Order Date]],0)</f>
        <v>45351</v>
      </c>
      <c r="V10487" s="9" t="str">
        <f>"Q"&amp;INT((MONTH(SalesData[[#This Row],[Order Date]])+2)/3)&amp;"-"&amp;YEAR(SalesData[[#This Row],[Order Date]])</f>
        <v>Q1-2024</v>
      </c>
    </row>
    <row r="10488" spans="1:22" x14ac:dyDescent="0.35">
      <c r="A10488" t="s">
        <v>10629</v>
      </c>
      <c r="B10488" s="1">
        <v>45348</v>
      </c>
      <c r="C10488" t="s">
        <v>106</v>
      </c>
      <c r="D10488" t="s">
        <v>99</v>
      </c>
      <c r="E10488">
        <v>3707146152</v>
      </c>
      <c r="F10488" t="s">
        <v>81</v>
      </c>
      <c r="G10488" t="s">
        <v>74</v>
      </c>
      <c r="H10488" t="s">
        <v>75</v>
      </c>
      <c r="I10488" t="s">
        <v>36</v>
      </c>
      <c r="J10488" t="s">
        <v>61</v>
      </c>
      <c r="K10488">
        <v>4940.88</v>
      </c>
      <c r="L10488">
        <v>1336</v>
      </c>
      <c r="M10488" t="s">
        <v>62</v>
      </c>
      <c r="N10488">
        <v>0.27039717621152498</v>
      </c>
      <c r="O10488" t="s">
        <v>11351</v>
      </c>
      <c r="P10488" t="s">
        <v>11354</v>
      </c>
      <c r="R10488" t="s">
        <v>11353</v>
      </c>
      <c r="S10488">
        <f>IF(SalesData[[#This Row],[Return Status]]="Returned",1,0)</f>
        <v>0</v>
      </c>
      <c r="T10488">
        <v>2420.2800000000002</v>
      </c>
      <c r="U10488" s="2">
        <f>EOMONTH(SalesData[[#This Row],[Order Date]],0)</f>
        <v>45351</v>
      </c>
      <c r="V10488" s="9" t="str">
        <f>"Q"&amp;INT((MONTH(SalesData[[#This Row],[Order Date]])+2)/3)&amp;"-"&amp;YEAR(SalesData[[#This Row],[Order Date]])</f>
        <v>Q1-2024</v>
      </c>
    </row>
    <row r="10489" spans="1:22" x14ac:dyDescent="0.35">
      <c r="A10489" t="s">
        <v>10630</v>
      </c>
      <c r="B10489" s="1">
        <v>45328</v>
      </c>
      <c r="C10489" t="s">
        <v>38</v>
      </c>
      <c r="D10489" t="s">
        <v>46</v>
      </c>
      <c r="E10489">
        <v>926198519</v>
      </c>
      <c r="F10489" t="s">
        <v>170</v>
      </c>
      <c r="G10489" t="s">
        <v>69</v>
      </c>
      <c r="H10489" t="s">
        <v>41</v>
      </c>
      <c r="I10489" t="s">
        <v>31</v>
      </c>
      <c r="J10489" t="s">
        <v>19</v>
      </c>
      <c r="K10489">
        <v>4747.8</v>
      </c>
      <c r="L10489">
        <v>211.42</v>
      </c>
      <c r="M10489" t="s">
        <v>19</v>
      </c>
      <c r="N10489">
        <v>4.4530098150722397E-2</v>
      </c>
      <c r="O10489" t="s">
        <v>11351</v>
      </c>
      <c r="P10489" t="s">
        <v>11356</v>
      </c>
      <c r="R10489" t="s">
        <v>11353</v>
      </c>
      <c r="S10489">
        <f>IF(SalesData[[#This Row],[Return Status]]="Returned",1,0)</f>
        <v>0</v>
      </c>
      <c r="T10489">
        <v>2081.52</v>
      </c>
      <c r="U10489" s="2">
        <f>EOMONTH(SalesData[[#This Row],[Order Date]],0)</f>
        <v>45351</v>
      </c>
      <c r="V10489" s="9" t="str">
        <f>"Q"&amp;INT((MONTH(SalesData[[#This Row],[Order Date]])+2)/3)&amp;"-"&amp;YEAR(SalesData[[#This Row],[Order Date]])</f>
        <v>Q1-2024</v>
      </c>
    </row>
    <row r="10490" spans="1:22" x14ac:dyDescent="0.35">
      <c r="A10490" t="s">
        <v>10631</v>
      </c>
      <c r="B10490" s="1">
        <v>45347</v>
      </c>
      <c r="C10490" t="s">
        <v>205</v>
      </c>
      <c r="D10490" t="s">
        <v>27</v>
      </c>
      <c r="E10490">
        <v>9007180824</v>
      </c>
      <c r="F10490" t="s">
        <v>40</v>
      </c>
      <c r="G10490" t="s">
        <v>69</v>
      </c>
      <c r="H10490" t="s">
        <v>11357</v>
      </c>
      <c r="I10490" t="s">
        <v>31</v>
      </c>
      <c r="J10490" t="s">
        <v>42</v>
      </c>
      <c r="K10490">
        <v>2293.1799999999998</v>
      </c>
      <c r="L10490">
        <v>411</v>
      </c>
      <c r="M10490" t="s">
        <v>43</v>
      </c>
      <c r="N10490">
        <v>0.179227099486303</v>
      </c>
      <c r="O10490" t="s">
        <v>11351</v>
      </c>
      <c r="P10490" t="s">
        <v>11352</v>
      </c>
      <c r="R10490" t="s">
        <v>11353</v>
      </c>
      <c r="S10490">
        <f>IF(SalesData[[#This Row],[Return Status]]="Returned",1,0)</f>
        <v>0</v>
      </c>
      <c r="T10490">
        <v>2081.52</v>
      </c>
      <c r="U10490" s="2">
        <f>EOMONTH(SalesData[[#This Row],[Order Date]],0)</f>
        <v>45351</v>
      </c>
      <c r="V10490" s="9" t="str">
        <f>"Q"&amp;INT((MONTH(SalesData[[#This Row],[Order Date]])+2)/3)&amp;"-"&amp;YEAR(SalesData[[#This Row],[Order Date]])</f>
        <v>Q1-2024</v>
      </c>
    </row>
    <row r="10491" spans="1:22" x14ac:dyDescent="0.35">
      <c r="A10491" t="s">
        <v>10632</v>
      </c>
      <c r="B10491" s="1">
        <v>45333</v>
      </c>
      <c r="C10491" t="s">
        <v>92</v>
      </c>
      <c r="D10491" t="s">
        <v>72</v>
      </c>
      <c r="E10491">
        <v>1459163531</v>
      </c>
      <c r="F10491" t="s">
        <v>107</v>
      </c>
      <c r="G10491" t="s">
        <v>11390</v>
      </c>
      <c r="H10491" t="s">
        <v>16</v>
      </c>
      <c r="I10491" t="s">
        <v>17</v>
      </c>
      <c r="J10491" t="s">
        <v>18</v>
      </c>
      <c r="K10491">
        <v>1117.05</v>
      </c>
      <c r="L10491">
        <v>200.59</v>
      </c>
      <c r="M10491" t="s">
        <v>19</v>
      </c>
      <c r="N10491">
        <v>0.179571191978873</v>
      </c>
      <c r="O10491" t="s">
        <v>11351</v>
      </c>
      <c r="P10491" t="s">
        <v>11352</v>
      </c>
      <c r="R10491" t="s">
        <v>11353</v>
      </c>
      <c r="S10491">
        <f>IF(SalesData[[#This Row],[Return Status]]="Returned",1,0)</f>
        <v>0</v>
      </c>
      <c r="U10491" s="2">
        <f>EOMONTH(SalesData[[#This Row],[Order Date]],0)</f>
        <v>45351</v>
      </c>
      <c r="V10491" s="9" t="str">
        <f>"Q"&amp;INT((MONTH(SalesData[[#This Row],[Order Date]])+2)/3)&amp;"-"&amp;YEAR(SalesData[[#This Row],[Order Date]])</f>
        <v>Q1-2024</v>
      </c>
    </row>
    <row r="10492" spans="1:22" x14ac:dyDescent="0.35">
      <c r="A10492" t="s">
        <v>10633</v>
      </c>
      <c r="B10492" s="1">
        <v>45331</v>
      </c>
      <c r="C10492" t="s">
        <v>45</v>
      </c>
      <c r="D10492" t="s">
        <v>27</v>
      </c>
      <c r="E10492">
        <v>2037092507</v>
      </c>
      <c r="F10492" t="s">
        <v>154</v>
      </c>
      <c r="G10492" t="s">
        <v>29</v>
      </c>
      <c r="H10492" t="s">
        <v>30</v>
      </c>
      <c r="I10492" t="s">
        <v>31</v>
      </c>
      <c r="J10492" t="s">
        <v>65</v>
      </c>
      <c r="K10492">
        <v>2029.33</v>
      </c>
      <c r="L10492">
        <v>499.84</v>
      </c>
      <c r="M10492" t="s">
        <v>65</v>
      </c>
      <c r="N10492">
        <v>0.24630789472387399</v>
      </c>
      <c r="O10492" t="s">
        <v>11351</v>
      </c>
      <c r="P10492" t="s">
        <v>11354</v>
      </c>
      <c r="R10492" t="s">
        <v>11353</v>
      </c>
      <c r="S10492">
        <f>IF(SalesData[[#This Row],[Return Status]]="Returned",1,0)</f>
        <v>0</v>
      </c>
      <c r="T10492">
        <v>2788.38</v>
      </c>
      <c r="U10492" s="2">
        <f>EOMONTH(SalesData[[#This Row],[Order Date]],0)</f>
        <v>45351</v>
      </c>
      <c r="V10492" s="9" t="str">
        <f>"Q"&amp;INT((MONTH(SalesData[[#This Row],[Order Date]])+2)/3)&amp;"-"&amp;YEAR(SalesData[[#This Row],[Order Date]])</f>
        <v>Q1-2024</v>
      </c>
    </row>
    <row r="10493" spans="1:22" x14ac:dyDescent="0.35">
      <c r="A10493" t="s">
        <v>10634</v>
      </c>
      <c r="B10493" s="1">
        <v>45342</v>
      </c>
      <c r="C10493" t="s">
        <v>162</v>
      </c>
      <c r="D10493" t="s">
        <v>145</v>
      </c>
      <c r="E10493">
        <v>6635282994</v>
      </c>
      <c r="F10493" t="s">
        <v>137</v>
      </c>
      <c r="G10493" t="s">
        <v>34</v>
      </c>
      <c r="H10493" t="s">
        <v>11357</v>
      </c>
      <c r="I10493" t="s">
        <v>36</v>
      </c>
      <c r="J10493" t="s">
        <v>65</v>
      </c>
      <c r="K10493">
        <v>3999.36</v>
      </c>
      <c r="L10493">
        <v>1101.08</v>
      </c>
      <c r="M10493" t="s">
        <v>65</v>
      </c>
      <c r="N10493">
        <v>0.27531405024804001</v>
      </c>
      <c r="O10493" t="s">
        <v>11351</v>
      </c>
      <c r="P10493" t="s">
        <v>11354</v>
      </c>
      <c r="R10493" t="s">
        <v>11353</v>
      </c>
      <c r="S10493">
        <f>IF(SalesData[[#This Row],[Return Status]]="Returned",1,0)</f>
        <v>0</v>
      </c>
      <c r="U10493" s="2">
        <f>EOMONTH(SalesData[[#This Row],[Order Date]],0)</f>
        <v>45351</v>
      </c>
      <c r="V10493" s="9" t="str">
        <f>"Q"&amp;INT((MONTH(SalesData[[#This Row],[Order Date]])+2)/3)&amp;"-"&amp;YEAR(SalesData[[#This Row],[Order Date]])</f>
        <v>Q1-2024</v>
      </c>
    </row>
    <row r="10494" spans="1:22" x14ac:dyDescent="0.35">
      <c r="A10494" t="s">
        <v>10635</v>
      </c>
      <c r="B10494" s="1">
        <v>45347</v>
      </c>
      <c r="C10494" t="s">
        <v>113</v>
      </c>
      <c r="D10494" t="s">
        <v>13</v>
      </c>
      <c r="E10494">
        <v>2542519767</v>
      </c>
      <c r="F10494" t="s">
        <v>109</v>
      </c>
      <c r="G10494" t="s">
        <v>59</v>
      </c>
      <c r="H10494" t="s">
        <v>11357</v>
      </c>
      <c r="I10494" t="s">
        <v>31</v>
      </c>
      <c r="J10494" t="s">
        <v>42</v>
      </c>
      <c r="K10494">
        <v>1224.9000000000001</v>
      </c>
      <c r="L10494">
        <v>121.67</v>
      </c>
      <c r="M10494" t="s">
        <v>43</v>
      </c>
      <c r="N10494">
        <v>9.9330557596538499E-2</v>
      </c>
      <c r="O10494" t="s">
        <v>11351</v>
      </c>
      <c r="P10494" t="s">
        <v>11356</v>
      </c>
      <c r="R10494" t="s">
        <v>11353</v>
      </c>
      <c r="S10494">
        <f>IF(SalesData[[#This Row],[Return Status]]="Returned",1,0)</f>
        <v>0</v>
      </c>
      <c r="T10494">
        <v>2183.56</v>
      </c>
      <c r="U10494" s="2">
        <f>EOMONTH(SalesData[[#This Row],[Order Date]],0)</f>
        <v>45351</v>
      </c>
      <c r="V10494" s="9" t="str">
        <f>"Q"&amp;INT((MONTH(SalesData[[#This Row],[Order Date]])+2)/3)&amp;"-"&amp;YEAR(SalesData[[#This Row],[Order Date]])</f>
        <v>Q1-2024</v>
      </c>
    </row>
    <row r="10495" spans="1:22" x14ac:dyDescent="0.35">
      <c r="A10495" t="s">
        <v>10636</v>
      </c>
      <c r="B10495" s="1">
        <v>45325</v>
      </c>
      <c r="C10495" t="s">
        <v>21</v>
      </c>
      <c r="D10495" t="s">
        <v>13</v>
      </c>
      <c r="E10495">
        <v>4174649478</v>
      </c>
      <c r="F10495" t="s">
        <v>78</v>
      </c>
      <c r="G10495" t="s">
        <v>11362</v>
      </c>
      <c r="H10495" t="s">
        <v>16</v>
      </c>
      <c r="I10495" t="s">
        <v>17</v>
      </c>
      <c r="J10495" t="s">
        <v>42</v>
      </c>
      <c r="K10495">
        <v>1078.31</v>
      </c>
      <c r="L10495">
        <v>37.79</v>
      </c>
      <c r="M10495" t="s">
        <v>43</v>
      </c>
      <c r="N10495">
        <v>3.5045580584433002E-2</v>
      </c>
      <c r="O10495" t="s">
        <v>11351</v>
      </c>
      <c r="P10495" t="s">
        <v>11356</v>
      </c>
      <c r="R10495" t="s">
        <v>11353</v>
      </c>
      <c r="S10495">
        <f>IF(SalesData[[#This Row],[Return Status]]="Returned",1,0)</f>
        <v>0</v>
      </c>
      <c r="U10495" s="2">
        <f>EOMONTH(SalesData[[#This Row],[Order Date]],0)</f>
        <v>45351</v>
      </c>
      <c r="V10495" s="9" t="str">
        <f>"Q"&amp;INT((MONTH(SalesData[[#This Row],[Order Date]])+2)/3)&amp;"-"&amp;YEAR(SalesData[[#This Row],[Order Date]])</f>
        <v>Q1-2024</v>
      </c>
    </row>
    <row r="10496" spans="1:22" x14ac:dyDescent="0.35">
      <c r="A10496" t="s">
        <v>10637</v>
      </c>
      <c r="B10496" s="1">
        <v>45336</v>
      </c>
      <c r="C10496" t="s">
        <v>12</v>
      </c>
      <c r="D10496" t="s">
        <v>39</v>
      </c>
      <c r="E10496">
        <v>8338026013</v>
      </c>
      <c r="F10496" t="s">
        <v>206</v>
      </c>
      <c r="G10496" t="s">
        <v>89</v>
      </c>
      <c r="H10496" t="s">
        <v>90</v>
      </c>
      <c r="I10496" t="s">
        <v>31</v>
      </c>
      <c r="J10496" t="s">
        <v>19</v>
      </c>
      <c r="K10496">
        <v>2995.03</v>
      </c>
      <c r="L10496">
        <v>896.27</v>
      </c>
      <c r="M10496" t="s">
        <v>19</v>
      </c>
      <c r="N10496">
        <v>0.29925242818936698</v>
      </c>
      <c r="O10496" t="s">
        <v>11351</v>
      </c>
      <c r="P10496" t="s">
        <v>11354</v>
      </c>
      <c r="R10496" t="s">
        <v>11353</v>
      </c>
      <c r="S10496">
        <f>IF(SalesData[[#This Row],[Return Status]]="Returned",1,0)</f>
        <v>0</v>
      </c>
      <c r="T10496">
        <v>207.68</v>
      </c>
      <c r="U10496" s="2">
        <f>EOMONTH(SalesData[[#This Row],[Order Date]],0)</f>
        <v>45351</v>
      </c>
      <c r="V10496" s="9" t="str">
        <f>"Q"&amp;INT((MONTH(SalesData[[#This Row],[Order Date]])+2)/3)&amp;"-"&amp;YEAR(SalesData[[#This Row],[Order Date]])</f>
        <v>Q1-2024</v>
      </c>
    </row>
    <row r="10497" spans="1:22" x14ac:dyDescent="0.35">
      <c r="A10497" t="s">
        <v>10638</v>
      </c>
      <c r="B10497" s="1">
        <v>45331</v>
      </c>
      <c r="C10497" t="s">
        <v>194</v>
      </c>
      <c r="D10497" t="s">
        <v>46</v>
      </c>
      <c r="E10497">
        <v>9707028205</v>
      </c>
      <c r="F10497" t="s">
        <v>129</v>
      </c>
      <c r="G10497" t="s">
        <v>54</v>
      </c>
      <c r="H10497" t="s">
        <v>11357</v>
      </c>
      <c r="I10497" t="s">
        <v>31</v>
      </c>
      <c r="J10497" t="s">
        <v>43</v>
      </c>
      <c r="K10497">
        <v>1476.41</v>
      </c>
      <c r="L10497">
        <v>237.77</v>
      </c>
      <c r="M10497" t="s">
        <v>43</v>
      </c>
      <c r="N10497">
        <v>0.16104605089372201</v>
      </c>
      <c r="O10497" t="s">
        <v>11351</v>
      </c>
      <c r="P10497" t="s">
        <v>11352</v>
      </c>
      <c r="R10497" t="s">
        <v>11353</v>
      </c>
      <c r="S10497">
        <f>IF(SalesData[[#This Row],[Return Status]]="Returned",1,0)</f>
        <v>0</v>
      </c>
      <c r="U10497" s="2">
        <f>EOMONTH(SalesData[[#This Row],[Order Date]],0)</f>
        <v>45351</v>
      </c>
      <c r="V10497" s="9" t="str">
        <f>"Q"&amp;INT((MONTH(SalesData[[#This Row],[Order Date]])+2)/3)&amp;"-"&amp;YEAR(SalesData[[#This Row],[Order Date]])</f>
        <v>Q1-2024</v>
      </c>
    </row>
    <row r="10498" spans="1:22" x14ac:dyDescent="0.35">
      <c r="A10498" t="s">
        <v>10639</v>
      </c>
      <c r="B10498" s="1">
        <v>45341</v>
      </c>
      <c r="C10498" t="s">
        <v>45</v>
      </c>
      <c r="D10498" t="s">
        <v>80</v>
      </c>
      <c r="E10498">
        <v>935124701</v>
      </c>
      <c r="F10498" t="s">
        <v>107</v>
      </c>
      <c r="G10498" t="s">
        <v>15</v>
      </c>
      <c r="H10498" t="s">
        <v>16</v>
      </c>
      <c r="I10498" t="s">
        <v>17</v>
      </c>
      <c r="J10498" t="s">
        <v>61</v>
      </c>
      <c r="K10498">
        <v>3662.07</v>
      </c>
      <c r="L10498">
        <v>259.22000000000003</v>
      </c>
      <c r="M10498" t="s">
        <v>62</v>
      </c>
      <c r="N10498">
        <v>7.0785102414754497E-2</v>
      </c>
      <c r="O10498" t="s">
        <v>11351</v>
      </c>
      <c r="P10498" t="s">
        <v>11356</v>
      </c>
      <c r="R10498" t="s">
        <v>11353</v>
      </c>
      <c r="S10498">
        <f>IF(SalesData[[#This Row],[Return Status]]="Returned",1,0)</f>
        <v>0</v>
      </c>
      <c r="T10498">
        <v>2085.91</v>
      </c>
      <c r="U10498" s="2">
        <f>EOMONTH(SalesData[[#This Row],[Order Date]],0)</f>
        <v>45351</v>
      </c>
      <c r="V10498" s="9" t="str">
        <f>"Q"&amp;INT((MONTH(SalesData[[#This Row],[Order Date]])+2)/3)&amp;"-"&amp;YEAR(SalesData[[#This Row],[Order Date]])</f>
        <v>Q1-2024</v>
      </c>
    </row>
    <row r="10499" spans="1:22" x14ac:dyDescent="0.35">
      <c r="A10499" t="s">
        <v>10640</v>
      </c>
      <c r="B10499" s="1">
        <v>45333</v>
      </c>
      <c r="C10499" t="s">
        <v>92</v>
      </c>
      <c r="D10499" t="s">
        <v>39</v>
      </c>
      <c r="E10499">
        <v>8555046704</v>
      </c>
      <c r="F10499" t="s">
        <v>120</v>
      </c>
      <c r="G10499" t="s">
        <v>141</v>
      </c>
      <c r="H10499" t="s">
        <v>11357</v>
      </c>
      <c r="I10499" t="s">
        <v>17</v>
      </c>
      <c r="J10499" t="s">
        <v>65</v>
      </c>
      <c r="K10499">
        <v>3799</v>
      </c>
      <c r="L10499">
        <v>534.59</v>
      </c>
      <c r="M10499" t="s">
        <v>65</v>
      </c>
      <c r="N10499">
        <v>0.140718610160569</v>
      </c>
      <c r="O10499" t="s">
        <v>11351</v>
      </c>
      <c r="P10499" t="s">
        <v>11352</v>
      </c>
      <c r="R10499" t="s">
        <v>11353</v>
      </c>
      <c r="S10499">
        <f>IF(SalesData[[#This Row],[Return Status]]="Returned",1,0)</f>
        <v>0</v>
      </c>
      <c r="T10499">
        <v>2793.38</v>
      </c>
      <c r="U10499" s="2">
        <f>EOMONTH(SalesData[[#This Row],[Order Date]],0)</f>
        <v>45351</v>
      </c>
      <c r="V10499" s="9" t="str">
        <f>"Q"&amp;INT((MONTH(SalesData[[#This Row],[Order Date]])+2)/3)&amp;"-"&amp;YEAR(SalesData[[#This Row],[Order Date]])</f>
        <v>Q1-2024</v>
      </c>
    </row>
    <row r="10500" spans="1:22" x14ac:dyDescent="0.35">
      <c r="A10500" t="s">
        <v>10641</v>
      </c>
      <c r="B10500" s="1">
        <v>45333</v>
      </c>
      <c r="C10500" t="s">
        <v>67</v>
      </c>
      <c r="D10500" t="s">
        <v>39</v>
      </c>
      <c r="E10500">
        <v>5210153519</v>
      </c>
      <c r="F10500" t="s">
        <v>137</v>
      </c>
      <c r="G10500" t="s">
        <v>34</v>
      </c>
      <c r="H10500" t="s">
        <v>35</v>
      </c>
      <c r="I10500" t="s">
        <v>36</v>
      </c>
      <c r="J10500" t="s">
        <v>19</v>
      </c>
      <c r="K10500">
        <v>2862.54</v>
      </c>
      <c r="L10500">
        <v>678.75</v>
      </c>
      <c r="M10500" t="s">
        <v>19</v>
      </c>
      <c r="N10500">
        <v>0.237114590538473</v>
      </c>
      <c r="O10500" t="s">
        <v>11351</v>
      </c>
      <c r="P10500" t="s">
        <v>11354</v>
      </c>
      <c r="R10500" t="s">
        <v>11353</v>
      </c>
      <c r="S10500">
        <f>IF(SalesData[[#This Row],[Return Status]]="Returned",1,0)</f>
        <v>0</v>
      </c>
      <c r="U10500" s="2">
        <f>EOMONTH(SalesData[[#This Row],[Order Date]],0)</f>
        <v>45351</v>
      </c>
      <c r="V10500" s="9" t="str">
        <f>"Q"&amp;INT((MONTH(SalesData[[#This Row],[Order Date]])+2)/3)&amp;"-"&amp;YEAR(SalesData[[#This Row],[Order Date]])</f>
        <v>Q1-2024</v>
      </c>
    </row>
    <row r="10501" spans="1:22" x14ac:dyDescent="0.35">
      <c r="A10501" t="s">
        <v>10642</v>
      </c>
      <c r="B10501" s="1">
        <v>45337</v>
      </c>
      <c r="C10501" t="s">
        <v>194</v>
      </c>
      <c r="D10501" t="s">
        <v>80</v>
      </c>
      <c r="E10501">
        <v>8725110552</v>
      </c>
      <c r="F10501" t="s">
        <v>50</v>
      </c>
      <c r="G10501" t="s">
        <v>34</v>
      </c>
      <c r="H10501" t="s">
        <v>35</v>
      </c>
      <c r="I10501" t="s">
        <v>36</v>
      </c>
      <c r="J10501" t="s">
        <v>19</v>
      </c>
      <c r="K10501">
        <v>1430.47</v>
      </c>
      <c r="L10501">
        <v>106.22</v>
      </c>
      <c r="M10501" t="s">
        <v>19</v>
      </c>
      <c r="N10501">
        <v>7.4255314686781301E-2</v>
      </c>
      <c r="O10501" t="s">
        <v>11351</v>
      </c>
      <c r="P10501" t="s">
        <v>11356</v>
      </c>
      <c r="R10501" t="s">
        <v>11353</v>
      </c>
      <c r="S10501">
        <f>IF(SalesData[[#This Row],[Return Status]]="Returned",1,0)</f>
        <v>0</v>
      </c>
      <c r="U10501" s="2">
        <f>EOMONTH(SalesData[[#This Row],[Order Date]],0)</f>
        <v>45351</v>
      </c>
      <c r="V10501" s="9" t="str">
        <f>"Q"&amp;INT((MONTH(SalesData[[#This Row],[Order Date]])+2)/3)&amp;"-"&amp;YEAR(SalesData[[#This Row],[Order Date]])</f>
        <v>Q1-2024</v>
      </c>
    </row>
    <row r="10502" spans="1:22" x14ac:dyDescent="0.35">
      <c r="A10502" t="s">
        <v>10643</v>
      </c>
      <c r="B10502" s="1">
        <v>45346</v>
      </c>
      <c r="C10502" t="s">
        <v>188</v>
      </c>
      <c r="D10502" t="s">
        <v>13</v>
      </c>
      <c r="E10502">
        <v>2642376272</v>
      </c>
      <c r="F10502" t="s">
        <v>64</v>
      </c>
      <c r="G10502" t="s">
        <v>15</v>
      </c>
      <c r="H10502" t="s">
        <v>16</v>
      </c>
      <c r="I10502" t="s">
        <v>17</v>
      </c>
      <c r="J10502" t="s">
        <v>65</v>
      </c>
      <c r="K10502">
        <v>1551.98</v>
      </c>
      <c r="L10502">
        <v>441.28</v>
      </c>
      <c r="M10502" t="s">
        <v>65</v>
      </c>
      <c r="N10502">
        <v>0.28433356099949703</v>
      </c>
      <c r="O10502" t="s">
        <v>11351</v>
      </c>
      <c r="P10502" t="s">
        <v>11354</v>
      </c>
      <c r="R10502" t="s">
        <v>11353</v>
      </c>
      <c r="S10502">
        <f>IF(SalesData[[#This Row],[Return Status]]="Returned",1,0)</f>
        <v>0</v>
      </c>
      <c r="T10502">
        <v>2085.91</v>
      </c>
      <c r="U10502" s="2">
        <f>EOMONTH(SalesData[[#This Row],[Order Date]],0)</f>
        <v>45351</v>
      </c>
      <c r="V10502" s="9" t="str">
        <f>"Q"&amp;INT((MONTH(SalesData[[#This Row],[Order Date]])+2)/3)&amp;"-"&amp;YEAR(SalesData[[#This Row],[Order Date]])</f>
        <v>Q1-2024</v>
      </c>
    </row>
    <row r="10503" spans="1:22" x14ac:dyDescent="0.35">
      <c r="A10503" t="s">
        <v>10644</v>
      </c>
      <c r="B10503" s="1">
        <v>45347</v>
      </c>
      <c r="C10503" t="s">
        <v>325</v>
      </c>
      <c r="D10503" t="s">
        <v>80</v>
      </c>
      <c r="E10503">
        <v>3754381310</v>
      </c>
      <c r="F10503" t="s">
        <v>40</v>
      </c>
      <c r="G10503" t="s">
        <v>69</v>
      </c>
      <c r="H10503" t="s">
        <v>41</v>
      </c>
      <c r="I10503" t="s">
        <v>31</v>
      </c>
      <c r="J10503" t="s">
        <v>42</v>
      </c>
      <c r="K10503">
        <v>4392.78</v>
      </c>
      <c r="L10503">
        <v>1316.28</v>
      </c>
      <c r="M10503" t="s">
        <v>43</v>
      </c>
      <c r="N10503">
        <v>0.29964623769002802</v>
      </c>
      <c r="O10503" t="s">
        <v>11351</v>
      </c>
      <c r="P10503" t="s">
        <v>11354</v>
      </c>
      <c r="Q10503" t="s">
        <v>11373</v>
      </c>
      <c r="R10503" t="s">
        <v>11360</v>
      </c>
      <c r="S10503">
        <f>IF(SalesData[[#This Row],[Return Status]]="Returned",1,0)</f>
        <v>1</v>
      </c>
      <c r="T10503">
        <v>2081.52</v>
      </c>
      <c r="U10503" s="2">
        <f>EOMONTH(SalesData[[#This Row],[Order Date]],0)</f>
        <v>45351</v>
      </c>
      <c r="V10503" s="9" t="str">
        <f>"Q"&amp;INT((MONTH(SalesData[[#This Row],[Order Date]])+2)/3)&amp;"-"&amp;YEAR(SalesData[[#This Row],[Order Date]])</f>
        <v>Q1-2024</v>
      </c>
    </row>
    <row r="10504" spans="1:22" x14ac:dyDescent="0.35">
      <c r="A10504" t="s">
        <v>10645</v>
      </c>
      <c r="B10504" s="1">
        <v>45344</v>
      </c>
      <c r="C10504" t="s">
        <v>188</v>
      </c>
      <c r="D10504" t="s">
        <v>99</v>
      </c>
      <c r="E10504">
        <v>4754573859</v>
      </c>
      <c r="F10504" t="s">
        <v>103</v>
      </c>
      <c r="G10504" t="s">
        <v>11368</v>
      </c>
      <c r="H10504" t="s">
        <v>24</v>
      </c>
      <c r="I10504" t="s">
        <v>17</v>
      </c>
      <c r="J10504" t="s">
        <v>19</v>
      </c>
      <c r="K10504">
        <v>3417.86</v>
      </c>
      <c r="L10504">
        <v>709.53</v>
      </c>
      <c r="M10504" t="s">
        <v>19</v>
      </c>
      <c r="N10504">
        <v>0.20759481078803699</v>
      </c>
      <c r="O10504" t="s">
        <v>11351</v>
      </c>
      <c r="P10504" t="s">
        <v>11354</v>
      </c>
      <c r="R10504" t="s">
        <v>11353</v>
      </c>
      <c r="S10504">
        <f>IF(SalesData[[#This Row],[Return Status]]="Returned",1,0)</f>
        <v>0</v>
      </c>
      <c r="U10504" s="2">
        <f>EOMONTH(SalesData[[#This Row],[Order Date]],0)</f>
        <v>45351</v>
      </c>
      <c r="V10504" s="9" t="str">
        <f>"Q"&amp;INT((MONTH(SalesData[[#This Row],[Order Date]])+2)/3)&amp;"-"&amp;YEAR(SalesData[[#This Row],[Order Date]])</f>
        <v>Q1-2024</v>
      </c>
    </row>
    <row r="10505" spans="1:22" x14ac:dyDescent="0.35">
      <c r="A10505" t="s">
        <v>10646</v>
      </c>
      <c r="B10505" s="1">
        <v>45344</v>
      </c>
      <c r="C10505" t="s">
        <v>71</v>
      </c>
      <c r="D10505" t="s">
        <v>99</v>
      </c>
      <c r="E10505">
        <v>1407098235</v>
      </c>
      <c r="F10505" t="s">
        <v>292</v>
      </c>
      <c r="G10505" t="s">
        <v>11358</v>
      </c>
      <c r="H10505" t="s">
        <v>11357</v>
      </c>
      <c r="I10505" t="s">
        <v>31</v>
      </c>
      <c r="J10505" t="s">
        <v>43</v>
      </c>
      <c r="K10505">
        <v>4414.5600000000004</v>
      </c>
      <c r="L10505">
        <v>254.17</v>
      </c>
      <c r="M10505" t="s">
        <v>43</v>
      </c>
      <c r="N10505">
        <v>5.7575386901525798E-2</v>
      </c>
      <c r="O10505" t="s">
        <v>11351</v>
      </c>
      <c r="P10505" t="s">
        <v>11356</v>
      </c>
      <c r="R10505" t="s">
        <v>11353</v>
      </c>
      <c r="S10505">
        <f>IF(SalesData[[#This Row],[Return Status]]="Returned",1,0)</f>
        <v>0</v>
      </c>
      <c r="U10505" s="2">
        <f>EOMONTH(SalesData[[#This Row],[Order Date]],0)</f>
        <v>45351</v>
      </c>
      <c r="V10505" s="9" t="str">
        <f>"Q"&amp;INT((MONTH(SalesData[[#This Row],[Order Date]])+2)/3)&amp;"-"&amp;YEAR(SalesData[[#This Row],[Order Date]])</f>
        <v>Q1-2024</v>
      </c>
    </row>
    <row r="10506" spans="1:22" x14ac:dyDescent="0.35">
      <c r="A10506" t="s">
        <v>10647</v>
      </c>
      <c r="B10506" s="1">
        <v>45336</v>
      </c>
      <c r="C10506" t="s">
        <v>162</v>
      </c>
      <c r="D10506" t="s">
        <v>27</v>
      </c>
      <c r="E10506">
        <v>5905144796</v>
      </c>
      <c r="F10506" t="s">
        <v>185</v>
      </c>
      <c r="G10506" t="s">
        <v>164</v>
      </c>
      <c r="H10506" t="s">
        <v>165</v>
      </c>
      <c r="I10506" t="s">
        <v>36</v>
      </c>
      <c r="J10506" t="s">
        <v>61</v>
      </c>
      <c r="K10506">
        <v>787.86</v>
      </c>
      <c r="L10506">
        <v>158.16</v>
      </c>
      <c r="M10506" t="s">
        <v>62</v>
      </c>
      <c r="N10506">
        <v>0.20074632548929999</v>
      </c>
      <c r="O10506" t="s">
        <v>11355</v>
      </c>
      <c r="P10506" t="s">
        <v>11354</v>
      </c>
      <c r="Q10506" t="s">
        <v>11364</v>
      </c>
      <c r="R10506" t="s">
        <v>11360</v>
      </c>
      <c r="S10506">
        <f>IF(SalesData[[#This Row],[Return Status]]="Returned",1,0)</f>
        <v>1</v>
      </c>
      <c r="U10506" s="2">
        <f>EOMONTH(SalesData[[#This Row],[Order Date]],0)</f>
        <v>45351</v>
      </c>
      <c r="V10506" s="9" t="str">
        <f>"Q"&amp;INT((MONTH(SalesData[[#This Row],[Order Date]])+2)/3)&amp;"-"&amp;YEAR(SalesData[[#This Row],[Order Date]])</f>
        <v>Q1-2024</v>
      </c>
    </row>
    <row r="10507" spans="1:22" x14ac:dyDescent="0.35">
      <c r="A10507" t="s">
        <v>10648</v>
      </c>
      <c r="B10507" s="1">
        <v>45326</v>
      </c>
      <c r="C10507" t="s">
        <v>188</v>
      </c>
      <c r="D10507" t="s">
        <v>80</v>
      </c>
      <c r="E10507">
        <v>2260737949</v>
      </c>
      <c r="F10507" t="s">
        <v>140</v>
      </c>
      <c r="G10507" t="s">
        <v>141</v>
      </c>
      <c r="H10507" t="s">
        <v>121</v>
      </c>
      <c r="I10507" t="s">
        <v>17</v>
      </c>
      <c r="J10507" t="s">
        <v>61</v>
      </c>
      <c r="K10507">
        <v>1677.5</v>
      </c>
      <c r="L10507">
        <v>264.43</v>
      </c>
      <c r="M10507" t="s">
        <v>62</v>
      </c>
      <c r="N10507">
        <v>0.157633383010432</v>
      </c>
      <c r="O10507" t="s">
        <v>11351</v>
      </c>
      <c r="P10507" t="s">
        <v>11352</v>
      </c>
      <c r="R10507" t="s">
        <v>11353</v>
      </c>
      <c r="S10507">
        <f>IF(SalesData[[#This Row],[Return Status]]="Returned",1,0)</f>
        <v>0</v>
      </c>
      <c r="T10507">
        <v>2793.38</v>
      </c>
      <c r="U10507" s="2">
        <f>EOMONTH(SalesData[[#This Row],[Order Date]],0)</f>
        <v>45351</v>
      </c>
      <c r="V10507" s="9" t="str">
        <f>"Q"&amp;INT((MONTH(SalesData[[#This Row],[Order Date]])+2)/3)&amp;"-"&amp;YEAR(SalesData[[#This Row],[Order Date]])</f>
        <v>Q1-2024</v>
      </c>
    </row>
    <row r="10508" spans="1:22" x14ac:dyDescent="0.35">
      <c r="A10508" t="s">
        <v>10649</v>
      </c>
      <c r="B10508" s="1">
        <v>45326</v>
      </c>
      <c r="C10508" t="s">
        <v>97</v>
      </c>
      <c r="D10508" t="s">
        <v>72</v>
      </c>
      <c r="E10508">
        <v>9374391864</v>
      </c>
      <c r="F10508" t="s">
        <v>64</v>
      </c>
      <c r="G10508" t="s">
        <v>15</v>
      </c>
      <c r="H10508" t="s">
        <v>16</v>
      </c>
      <c r="I10508" t="s">
        <v>17</v>
      </c>
      <c r="J10508" t="s">
        <v>65</v>
      </c>
      <c r="K10508">
        <v>4003.01</v>
      </c>
      <c r="L10508">
        <v>1007.77</v>
      </c>
      <c r="M10508" t="s">
        <v>65</v>
      </c>
      <c r="N10508">
        <v>0.25175305582549101</v>
      </c>
      <c r="O10508" t="s">
        <v>11351</v>
      </c>
      <c r="P10508" t="s">
        <v>11354</v>
      </c>
      <c r="R10508" t="s">
        <v>11353</v>
      </c>
      <c r="S10508">
        <f>IF(SalesData[[#This Row],[Return Status]]="Returned",1,0)</f>
        <v>0</v>
      </c>
      <c r="T10508">
        <v>2085.91</v>
      </c>
      <c r="U10508" s="2">
        <f>EOMONTH(SalesData[[#This Row],[Order Date]],0)</f>
        <v>45351</v>
      </c>
      <c r="V10508" s="9" t="str">
        <f>"Q"&amp;INT((MONTH(SalesData[[#This Row],[Order Date]])+2)/3)&amp;"-"&amp;YEAR(SalesData[[#This Row],[Order Date]])</f>
        <v>Q1-2024</v>
      </c>
    </row>
    <row r="10509" spans="1:22" x14ac:dyDescent="0.35">
      <c r="A10509" t="s">
        <v>10650</v>
      </c>
      <c r="B10509" s="1">
        <v>45325</v>
      </c>
      <c r="C10509" t="s">
        <v>92</v>
      </c>
      <c r="D10509" t="s">
        <v>145</v>
      </c>
      <c r="E10509">
        <v>700558611</v>
      </c>
      <c r="F10509" t="s">
        <v>170</v>
      </c>
      <c r="G10509" t="s">
        <v>69</v>
      </c>
      <c r="H10509" t="s">
        <v>41</v>
      </c>
      <c r="I10509" t="s">
        <v>31</v>
      </c>
      <c r="J10509" t="s">
        <v>19</v>
      </c>
      <c r="K10509">
        <v>3267.74</v>
      </c>
      <c r="L10509">
        <v>849.53</v>
      </c>
      <c r="M10509" t="s">
        <v>19</v>
      </c>
      <c r="N10509">
        <v>0.25997478379552802</v>
      </c>
      <c r="O10509" t="s">
        <v>11351</v>
      </c>
      <c r="P10509" t="s">
        <v>11354</v>
      </c>
      <c r="R10509" t="s">
        <v>11353</v>
      </c>
      <c r="S10509">
        <f>IF(SalesData[[#This Row],[Return Status]]="Returned",1,0)</f>
        <v>0</v>
      </c>
      <c r="T10509">
        <v>2081.52</v>
      </c>
      <c r="U10509" s="2">
        <f>EOMONTH(SalesData[[#This Row],[Order Date]],0)</f>
        <v>45351</v>
      </c>
      <c r="V10509" s="9" t="str">
        <f>"Q"&amp;INT((MONTH(SalesData[[#This Row],[Order Date]])+2)/3)&amp;"-"&amp;YEAR(SalesData[[#This Row],[Order Date]])</f>
        <v>Q1-2024</v>
      </c>
    </row>
    <row r="10510" spans="1:22" x14ac:dyDescent="0.35">
      <c r="A10510" t="s">
        <v>10651</v>
      </c>
      <c r="B10510" s="1">
        <v>45326</v>
      </c>
      <c r="C10510" t="s">
        <v>111</v>
      </c>
      <c r="D10510" t="s">
        <v>13</v>
      </c>
      <c r="E10510">
        <v>6582934188</v>
      </c>
      <c r="F10510" t="s">
        <v>152</v>
      </c>
      <c r="G10510" t="s">
        <v>23</v>
      </c>
      <c r="H10510" t="s">
        <v>24</v>
      </c>
      <c r="I10510" t="s">
        <v>17</v>
      </c>
      <c r="J10510" t="s">
        <v>42</v>
      </c>
      <c r="K10510">
        <v>4169.3</v>
      </c>
      <c r="L10510">
        <v>145.41999999999999</v>
      </c>
      <c r="M10510" t="s">
        <v>43</v>
      </c>
      <c r="N10510">
        <v>3.4878756625812503E-2</v>
      </c>
      <c r="O10510" t="s">
        <v>11351</v>
      </c>
      <c r="P10510" t="s">
        <v>11356</v>
      </c>
      <c r="R10510" t="s">
        <v>11353</v>
      </c>
      <c r="S10510">
        <f>IF(SalesData[[#This Row],[Return Status]]="Returned",1,0)</f>
        <v>0</v>
      </c>
      <c r="T10510">
        <v>2821.33</v>
      </c>
      <c r="U10510" s="2">
        <f>EOMONTH(SalesData[[#This Row],[Order Date]],0)</f>
        <v>45351</v>
      </c>
      <c r="V10510" s="9" t="str">
        <f>"Q"&amp;INT((MONTH(SalesData[[#This Row],[Order Date]])+2)/3)&amp;"-"&amp;YEAR(SalesData[[#This Row],[Order Date]])</f>
        <v>Q1-2024</v>
      </c>
    </row>
    <row r="10511" spans="1:22" x14ac:dyDescent="0.35">
      <c r="A10511" t="s">
        <v>10652</v>
      </c>
      <c r="B10511" s="1">
        <v>45336</v>
      </c>
      <c r="C10511" t="s">
        <v>38</v>
      </c>
      <c r="D10511" t="s">
        <v>145</v>
      </c>
      <c r="E10511">
        <v>2312044451</v>
      </c>
      <c r="F10511" t="s">
        <v>88</v>
      </c>
      <c r="G10511" t="s">
        <v>89</v>
      </c>
      <c r="H10511" t="s">
        <v>90</v>
      </c>
      <c r="I10511" t="s">
        <v>31</v>
      </c>
      <c r="J10511" t="s">
        <v>18</v>
      </c>
      <c r="K10511">
        <v>4935.53</v>
      </c>
      <c r="L10511">
        <v>345.77</v>
      </c>
      <c r="M10511" t="s">
        <v>19</v>
      </c>
      <c r="N10511">
        <v>7.0057319072115903E-2</v>
      </c>
      <c r="O10511" t="s">
        <v>11351</v>
      </c>
      <c r="P10511" t="s">
        <v>11356</v>
      </c>
      <c r="R10511" t="s">
        <v>11353</v>
      </c>
      <c r="S10511">
        <f>IF(SalesData[[#This Row],[Return Status]]="Returned",1,0)</f>
        <v>0</v>
      </c>
      <c r="T10511">
        <v>207.68</v>
      </c>
      <c r="U10511" s="2">
        <f>EOMONTH(SalesData[[#This Row],[Order Date]],0)</f>
        <v>45351</v>
      </c>
      <c r="V10511" s="9" t="str">
        <f>"Q"&amp;INT((MONTH(SalesData[[#This Row],[Order Date]])+2)/3)&amp;"-"&amp;YEAR(SalesData[[#This Row],[Order Date]])</f>
        <v>Q1-2024</v>
      </c>
    </row>
    <row r="10512" spans="1:22" x14ac:dyDescent="0.35">
      <c r="A10512" t="s">
        <v>10653</v>
      </c>
      <c r="B10512" s="1">
        <v>45323</v>
      </c>
      <c r="C10512" t="s">
        <v>325</v>
      </c>
      <c r="D10512" t="s">
        <v>145</v>
      </c>
      <c r="E10512">
        <v>9399845266</v>
      </c>
      <c r="F10512" t="s">
        <v>95</v>
      </c>
      <c r="G10512" t="s">
        <v>59</v>
      </c>
      <c r="H10512" t="s">
        <v>60</v>
      </c>
      <c r="I10512" t="s">
        <v>31</v>
      </c>
      <c r="J10512" t="s">
        <v>62</v>
      </c>
      <c r="K10512">
        <v>4585.99</v>
      </c>
      <c r="L10512">
        <v>907.1</v>
      </c>
      <c r="M10512" t="s">
        <v>62</v>
      </c>
      <c r="N10512">
        <v>0.19779807631503801</v>
      </c>
      <c r="O10512" t="s">
        <v>11351</v>
      </c>
      <c r="P10512" t="s">
        <v>11352</v>
      </c>
      <c r="R10512" t="s">
        <v>11353</v>
      </c>
      <c r="S10512">
        <f>IF(SalesData[[#This Row],[Return Status]]="Returned",1,0)</f>
        <v>0</v>
      </c>
      <c r="T10512">
        <v>2183.56</v>
      </c>
      <c r="U10512" s="2">
        <f>EOMONTH(SalesData[[#This Row],[Order Date]],0)</f>
        <v>45351</v>
      </c>
      <c r="V10512" s="9" t="str">
        <f>"Q"&amp;INT((MONTH(SalesData[[#This Row],[Order Date]])+2)/3)&amp;"-"&amp;YEAR(SalesData[[#This Row],[Order Date]])</f>
        <v>Q1-2024</v>
      </c>
    </row>
    <row r="10513" spans="1:22" x14ac:dyDescent="0.35">
      <c r="A10513" t="s">
        <v>10654</v>
      </c>
      <c r="B10513" s="1">
        <v>45349</v>
      </c>
      <c r="C10513" t="s">
        <v>176</v>
      </c>
      <c r="D10513" t="s">
        <v>27</v>
      </c>
      <c r="E10513">
        <v>110383447</v>
      </c>
      <c r="F10513" t="s">
        <v>88</v>
      </c>
      <c r="G10513" t="s">
        <v>89</v>
      </c>
      <c r="H10513" t="s">
        <v>90</v>
      </c>
      <c r="I10513" t="s">
        <v>31</v>
      </c>
      <c r="J10513" t="s">
        <v>42</v>
      </c>
      <c r="K10513">
        <v>2026.65</v>
      </c>
      <c r="L10513">
        <v>535.33000000000004</v>
      </c>
      <c r="M10513" t="s">
        <v>43</v>
      </c>
      <c r="N10513">
        <v>0.26414526435250302</v>
      </c>
      <c r="O10513" t="s">
        <v>11351</v>
      </c>
      <c r="P10513" t="s">
        <v>11354</v>
      </c>
      <c r="R10513" t="s">
        <v>11353</v>
      </c>
      <c r="S10513">
        <f>IF(SalesData[[#This Row],[Return Status]]="Returned",1,0)</f>
        <v>0</v>
      </c>
      <c r="T10513">
        <v>207.68</v>
      </c>
      <c r="U10513" s="2">
        <f>EOMONTH(SalesData[[#This Row],[Order Date]],0)</f>
        <v>45351</v>
      </c>
      <c r="V10513" s="9" t="str">
        <f>"Q"&amp;INT((MONTH(SalesData[[#This Row],[Order Date]])+2)/3)&amp;"-"&amp;YEAR(SalesData[[#This Row],[Order Date]])</f>
        <v>Q1-2024</v>
      </c>
    </row>
    <row r="10514" spans="1:22" x14ac:dyDescent="0.35">
      <c r="A10514" t="s">
        <v>10655</v>
      </c>
      <c r="B10514" s="1">
        <v>45335</v>
      </c>
      <c r="C10514" t="s">
        <v>188</v>
      </c>
      <c r="D10514" t="s">
        <v>39</v>
      </c>
      <c r="E10514">
        <v>2601713209</v>
      </c>
      <c r="F10514" t="s">
        <v>81</v>
      </c>
      <c r="G10514" t="s">
        <v>11374</v>
      </c>
      <c r="H10514" t="s">
        <v>11357</v>
      </c>
      <c r="I10514" t="s">
        <v>36</v>
      </c>
      <c r="J10514" t="s">
        <v>62</v>
      </c>
      <c r="K10514">
        <v>1221.3900000000001</v>
      </c>
      <c r="L10514">
        <v>88.74</v>
      </c>
      <c r="M10514" t="s">
        <v>62</v>
      </c>
      <c r="N10514">
        <v>7.26549259450298E-2</v>
      </c>
      <c r="O10514" t="s">
        <v>11351</v>
      </c>
      <c r="P10514" t="s">
        <v>11356</v>
      </c>
      <c r="Q10514" t="s">
        <v>11369</v>
      </c>
      <c r="R10514" t="s">
        <v>11360</v>
      </c>
      <c r="S10514">
        <f>IF(SalesData[[#This Row],[Return Status]]="Returned",1,0)</f>
        <v>1</v>
      </c>
      <c r="U10514" s="2">
        <f>EOMONTH(SalesData[[#This Row],[Order Date]],0)</f>
        <v>45351</v>
      </c>
      <c r="V10514" s="9" t="str">
        <f>"Q"&amp;INT((MONTH(SalesData[[#This Row],[Order Date]])+2)/3)&amp;"-"&amp;YEAR(SalesData[[#This Row],[Order Date]])</f>
        <v>Q1-2024</v>
      </c>
    </row>
    <row r="10515" spans="1:22" x14ac:dyDescent="0.35">
      <c r="A10515" t="s">
        <v>10656</v>
      </c>
      <c r="B10515" s="1">
        <v>45334</v>
      </c>
      <c r="C10515" t="s">
        <v>111</v>
      </c>
      <c r="D10515" t="s">
        <v>80</v>
      </c>
      <c r="E10515">
        <v>2972190941</v>
      </c>
      <c r="F10515" t="s">
        <v>133</v>
      </c>
      <c r="G10515" t="s">
        <v>89</v>
      </c>
      <c r="H10515" t="s">
        <v>90</v>
      </c>
      <c r="I10515" t="s">
        <v>31</v>
      </c>
      <c r="J10515" t="s">
        <v>65</v>
      </c>
      <c r="K10515">
        <v>3004.93</v>
      </c>
      <c r="L10515">
        <v>551.54</v>
      </c>
      <c r="M10515" t="s">
        <v>65</v>
      </c>
      <c r="N10515">
        <v>0.18354504098265201</v>
      </c>
      <c r="O10515" t="s">
        <v>11351</v>
      </c>
      <c r="P10515" t="s">
        <v>11352</v>
      </c>
      <c r="R10515" t="s">
        <v>11353</v>
      </c>
      <c r="S10515">
        <f>IF(SalesData[[#This Row],[Return Status]]="Returned",1,0)</f>
        <v>0</v>
      </c>
      <c r="T10515">
        <v>207.68</v>
      </c>
      <c r="U10515" s="2">
        <f>EOMONTH(SalesData[[#This Row],[Order Date]],0)</f>
        <v>45351</v>
      </c>
      <c r="V10515" s="9" t="str">
        <f>"Q"&amp;INT((MONTH(SalesData[[#This Row],[Order Date]])+2)/3)&amp;"-"&amp;YEAR(SalesData[[#This Row],[Order Date]])</f>
        <v>Q1-2024</v>
      </c>
    </row>
    <row r="10516" spans="1:22" x14ac:dyDescent="0.35">
      <c r="A10516" t="s">
        <v>10657</v>
      </c>
      <c r="B10516" s="1">
        <v>45344</v>
      </c>
      <c r="C10516" t="s">
        <v>162</v>
      </c>
      <c r="D10516" t="s">
        <v>13</v>
      </c>
      <c r="E10516">
        <v>5246610818</v>
      </c>
      <c r="F10516" t="s">
        <v>292</v>
      </c>
      <c r="G10516" t="s">
        <v>69</v>
      </c>
      <c r="H10516" t="s">
        <v>41</v>
      </c>
      <c r="I10516" t="s">
        <v>31</v>
      </c>
      <c r="J10516" t="s">
        <v>62</v>
      </c>
      <c r="K10516">
        <v>548.02</v>
      </c>
      <c r="L10516">
        <v>115.64</v>
      </c>
      <c r="M10516" t="s">
        <v>62</v>
      </c>
      <c r="N10516">
        <v>0.21101419656216899</v>
      </c>
      <c r="O10516" t="s">
        <v>11355</v>
      </c>
      <c r="P10516" t="s">
        <v>11354</v>
      </c>
      <c r="R10516" t="s">
        <v>11353</v>
      </c>
      <c r="S10516">
        <f>IF(SalesData[[#This Row],[Return Status]]="Returned",1,0)</f>
        <v>0</v>
      </c>
      <c r="T10516">
        <v>2081.52</v>
      </c>
      <c r="U10516" s="2">
        <f>EOMONTH(SalesData[[#This Row],[Order Date]],0)</f>
        <v>45351</v>
      </c>
      <c r="V10516" s="9" t="str">
        <f>"Q"&amp;INT((MONTH(SalesData[[#This Row],[Order Date]])+2)/3)&amp;"-"&amp;YEAR(SalesData[[#This Row],[Order Date]])</f>
        <v>Q1-2024</v>
      </c>
    </row>
    <row r="10517" spans="1:22" x14ac:dyDescent="0.35">
      <c r="A10517" t="s">
        <v>10658</v>
      </c>
      <c r="B10517" s="1">
        <v>45331</v>
      </c>
      <c r="C10517" t="s">
        <v>124</v>
      </c>
      <c r="D10517" t="s">
        <v>27</v>
      </c>
      <c r="E10517">
        <v>4588237589</v>
      </c>
      <c r="F10517" t="s">
        <v>168</v>
      </c>
      <c r="G10517" t="s">
        <v>54</v>
      </c>
      <c r="H10517" t="s">
        <v>11357</v>
      </c>
      <c r="I10517" t="s">
        <v>31</v>
      </c>
      <c r="J10517" t="s">
        <v>19</v>
      </c>
      <c r="K10517">
        <v>239.82</v>
      </c>
      <c r="L10517">
        <v>56.82</v>
      </c>
      <c r="M10517" t="s">
        <v>19</v>
      </c>
      <c r="N10517">
        <v>0.23692769577182901</v>
      </c>
      <c r="O10517" t="s">
        <v>11361</v>
      </c>
      <c r="P10517" t="s">
        <v>11354</v>
      </c>
      <c r="Q10517" t="s">
        <v>11366</v>
      </c>
      <c r="R10517" t="s">
        <v>11360</v>
      </c>
      <c r="S10517">
        <f>IF(SalesData[[#This Row],[Return Status]]="Returned",1,0)</f>
        <v>1</v>
      </c>
      <c r="U10517" s="2">
        <f>EOMONTH(SalesData[[#This Row],[Order Date]],0)</f>
        <v>45351</v>
      </c>
      <c r="V10517" s="9" t="str">
        <f>"Q"&amp;INT((MONTH(SalesData[[#This Row],[Order Date]])+2)/3)&amp;"-"&amp;YEAR(SalesData[[#This Row],[Order Date]])</f>
        <v>Q1-2024</v>
      </c>
    </row>
    <row r="10518" spans="1:22" x14ac:dyDescent="0.35">
      <c r="A10518" t="s">
        <v>10659</v>
      </c>
      <c r="B10518" s="1">
        <v>45328</v>
      </c>
      <c r="C10518" t="s">
        <v>106</v>
      </c>
      <c r="D10518" t="s">
        <v>39</v>
      </c>
      <c r="E10518">
        <v>4950463578</v>
      </c>
      <c r="F10518" t="s">
        <v>154</v>
      </c>
      <c r="G10518" t="s">
        <v>29</v>
      </c>
      <c r="H10518" t="s">
        <v>30</v>
      </c>
      <c r="I10518" t="s">
        <v>31</v>
      </c>
      <c r="J10518" t="s">
        <v>65</v>
      </c>
      <c r="K10518">
        <v>1722.05</v>
      </c>
      <c r="L10518">
        <v>237.71</v>
      </c>
      <c r="M10518" t="s">
        <v>65</v>
      </c>
      <c r="N10518">
        <v>0.138038965186841</v>
      </c>
      <c r="O10518" t="s">
        <v>11351</v>
      </c>
      <c r="P10518" t="s">
        <v>11352</v>
      </c>
      <c r="R10518" t="s">
        <v>11353</v>
      </c>
      <c r="S10518">
        <f>IF(SalesData[[#This Row],[Return Status]]="Returned",1,0)</f>
        <v>0</v>
      </c>
      <c r="T10518">
        <v>2788.38</v>
      </c>
      <c r="U10518" s="2">
        <f>EOMONTH(SalesData[[#This Row],[Order Date]],0)</f>
        <v>45351</v>
      </c>
      <c r="V10518" s="9" t="str">
        <f>"Q"&amp;INT((MONTH(SalesData[[#This Row],[Order Date]])+2)/3)&amp;"-"&amp;YEAR(SalesData[[#This Row],[Order Date]])</f>
        <v>Q1-2024</v>
      </c>
    </row>
    <row r="10519" spans="1:22" x14ac:dyDescent="0.35">
      <c r="A10519" t="s">
        <v>10660</v>
      </c>
      <c r="B10519" s="1">
        <v>45332</v>
      </c>
      <c r="C10519" t="s">
        <v>45</v>
      </c>
      <c r="D10519" t="s">
        <v>80</v>
      </c>
      <c r="E10519">
        <v>7150510118</v>
      </c>
      <c r="F10519" t="s">
        <v>312</v>
      </c>
      <c r="G10519" t="s">
        <v>141</v>
      </c>
      <c r="H10519" t="s">
        <v>121</v>
      </c>
      <c r="I10519" t="s">
        <v>17</v>
      </c>
      <c r="J10519" t="s">
        <v>65</v>
      </c>
      <c r="K10519">
        <v>326.23</v>
      </c>
      <c r="L10519">
        <v>55.6</v>
      </c>
      <c r="M10519" t="s">
        <v>65</v>
      </c>
      <c r="N10519">
        <v>0.17043190387150201</v>
      </c>
      <c r="O10519" t="s">
        <v>11361</v>
      </c>
      <c r="P10519" t="s">
        <v>11352</v>
      </c>
      <c r="R10519" t="s">
        <v>11353</v>
      </c>
      <c r="S10519">
        <f>IF(SalesData[[#This Row],[Return Status]]="Returned",1,0)</f>
        <v>0</v>
      </c>
      <c r="T10519">
        <v>2793.38</v>
      </c>
      <c r="U10519" s="2">
        <f>EOMONTH(SalesData[[#This Row],[Order Date]],0)</f>
        <v>45351</v>
      </c>
      <c r="V10519" s="9" t="str">
        <f>"Q"&amp;INT((MONTH(SalesData[[#This Row],[Order Date]])+2)/3)&amp;"-"&amp;YEAR(SalesData[[#This Row],[Order Date]])</f>
        <v>Q1-2024</v>
      </c>
    </row>
    <row r="10520" spans="1:22" x14ac:dyDescent="0.35">
      <c r="A10520" t="s">
        <v>10661</v>
      </c>
      <c r="B10520" s="1">
        <v>45323</v>
      </c>
      <c r="C10520" t="s">
        <v>124</v>
      </c>
      <c r="D10520" t="s">
        <v>80</v>
      </c>
      <c r="E10520">
        <v>6692904423</v>
      </c>
      <c r="F10520" t="s">
        <v>357</v>
      </c>
      <c r="G10520" t="s">
        <v>164</v>
      </c>
      <c r="H10520" t="s">
        <v>165</v>
      </c>
      <c r="I10520" t="s">
        <v>36</v>
      </c>
      <c r="J10520" t="s">
        <v>19</v>
      </c>
      <c r="K10520">
        <v>2877.51</v>
      </c>
      <c r="L10520">
        <v>764.73</v>
      </c>
      <c r="M10520" t="s">
        <v>19</v>
      </c>
      <c r="N10520">
        <v>0.26576102255074702</v>
      </c>
      <c r="O10520" t="s">
        <v>11351</v>
      </c>
      <c r="P10520" t="s">
        <v>11354</v>
      </c>
      <c r="R10520" t="s">
        <v>11353</v>
      </c>
      <c r="S10520">
        <f>IF(SalesData[[#This Row],[Return Status]]="Returned",1,0)</f>
        <v>0</v>
      </c>
      <c r="U10520" s="2">
        <f>EOMONTH(SalesData[[#This Row],[Order Date]],0)</f>
        <v>45351</v>
      </c>
      <c r="V10520" s="9" t="str">
        <f>"Q"&amp;INT((MONTH(SalesData[[#This Row],[Order Date]])+2)/3)&amp;"-"&amp;YEAR(SalesData[[#This Row],[Order Date]])</f>
        <v>Q1-2024</v>
      </c>
    </row>
    <row r="10521" spans="1:22" x14ac:dyDescent="0.35">
      <c r="A10521" t="s">
        <v>10662</v>
      </c>
      <c r="B10521" s="1">
        <v>45348</v>
      </c>
      <c r="C10521" t="s">
        <v>49</v>
      </c>
      <c r="D10521" t="s">
        <v>13</v>
      </c>
      <c r="E10521">
        <v>4788046348</v>
      </c>
      <c r="F10521" t="s">
        <v>78</v>
      </c>
      <c r="G10521" t="s">
        <v>15</v>
      </c>
      <c r="H10521" t="s">
        <v>16</v>
      </c>
      <c r="I10521" t="s">
        <v>17</v>
      </c>
      <c r="J10521" t="s">
        <v>62</v>
      </c>
      <c r="K10521">
        <v>2573.54</v>
      </c>
      <c r="L10521">
        <v>297.86</v>
      </c>
      <c r="M10521" t="s">
        <v>62</v>
      </c>
      <c r="N10521">
        <v>0.115739409529287</v>
      </c>
      <c r="O10521" t="s">
        <v>11351</v>
      </c>
      <c r="P10521" t="s">
        <v>11352</v>
      </c>
      <c r="R10521" t="s">
        <v>11353</v>
      </c>
      <c r="S10521">
        <f>IF(SalesData[[#This Row],[Return Status]]="Returned",1,0)</f>
        <v>0</v>
      </c>
      <c r="T10521">
        <v>2085.91</v>
      </c>
      <c r="U10521" s="2">
        <f>EOMONTH(SalesData[[#This Row],[Order Date]],0)</f>
        <v>45351</v>
      </c>
      <c r="V10521" s="9" t="str">
        <f>"Q"&amp;INT((MONTH(SalesData[[#This Row],[Order Date]])+2)/3)&amp;"-"&amp;YEAR(SalesData[[#This Row],[Order Date]])</f>
        <v>Q1-2024</v>
      </c>
    </row>
    <row r="10522" spans="1:22" x14ac:dyDescent="0.35">
      <c r="A10522" t="s">
        <v>10663</v>
      </c>
      <c r="B10522" s="1">
        <v>45324</v>
      </c>
      <c r="C10522" t="s">
        <v>176</v>
      </c>
      <c r="D10522" t="s">
        <v>80</v>
      </c>
      <c r="E10522">
        <v>242092028</v>
      </c>
      <c r="F10522" t="s">
        <v>410</v>
      </c>
      <c r="G10522" t="s">
        <v>29</v>
      </c>
      <c r="H10522" t="s">
        <v>30</v>
      </c>
      <c r="I10522" t="s">
        <v>31</v>
      </c>
      <c r="J10522" t="s">
        <v>18</v>
      </c>
      <c r="K10522">
        <v>2866.39</v>
      </c>
      <c r="L10522">
        <v>850.09</v>
      </c>
      <c r="M10522" t="s">
        <v>19</v>
      </c>
      <c r="N10522">
        <v>0.29657164586814799</v>
      </c>
      <c r="O10522" t="s">
        <v>11351</v>
      </c>
      <c r="P10522" t="s">
        <v>11354</v>
      </c>
      <c r="Q10522" t="s">
        <v>11369</v>
      </c>
      <c r="R10522" t="s">
        <v>11360</v>
      </c>
      <c r="S10522">
        <f>IF(SalesData[[#This Row],[Return Status]]="Returned",1,0)</f>
        <v>1</v>
      </c>
      <c r="T10522">
        <v>2788.38</v>
      </c>
      <c r="U10522" s="2">
        <f>EOMONTH(SalesData[[#This Row],[Order Date]],0)</f>
        <v>45351</v>
      </c>
      <c r="V10522" s="9" t="str">
        <f>"Q"&amp;INT((MONTH(SalesData[[#This Row],[Order Date]])+2)/3)&amp;"-"&amp;YEAR(SalesData[[#This Row],[Order Date]])</f>
        <v>Q1-2024</v>
      </c>
    </row>
    <row r="10523" spans="1:22" x14ac:dyDescent="0.35">
      <c r="A10523" t="s">
        <v>10664</v>
      </c>
      <c r="B10523" s="1">
        <v>45345</v>
      </c>
      <c r="C10523" t="s">
        <v>97</v>
      </c>
      <c r="D10523" t="s">
        <v>145</v>
      </c>
      <c r="E10523">
        <v>9595929504</v>
      </c>
      <c r="F10523" t="s">
        <v>88</v>
      </c>
      <c r="G10523" t="s">
        <v>89</v>
      </c>
      <c r="H10523" t="s">
        <v>90</v>
      </c>
      <c r="I10523" t="s">
        <v>31</v>
      </c>
      <c r="J10523" t="s">
        <v>62</v>
      </c>
      <c r="K10523">
        <v>4130.54</v>
      </c>
      <c r="L10523">
        <v>420.22</v>
      </c>
      <c r="M10523" t="s">
        <v>62</v>
      </c>
      <c r="N10523">
        <v>0.10173488212195</v>
      </c>
      <c r="O10523" t="s">
        <v>11351</v>
      </c>
      <c r="P10523" t="s">
        <v>11352</v>
      </c>
      <c r="R10523" t="s">
        <v>11353</v>
      </c>
      <c r="S10523">
        <f>IF(SalesData[[#This Row],[Return Status]]="Returned",1,0)</f>
        <v>0</v>
      </c>
      <c r="T10523">
        <v>207.68</v>
      </c>
      <c r="U10523" s="2">
        <f>EOMONTH(SalesData[[#This Row],[Order Date]],0)</f>
        <v>45351</v>
      </c>
      <c r="V10523" s="9" t="str">
        <f>"Q"&amp;INT((MONTH(SalesData[[#This Row],[Order Date]])+2)/3)&amp;"-"&amp;YEAR(SalesData[[#This Row],[Order Date]])</f>
        <v>Q1-2024</v>
      </c>
    </row>
    <row r="10524" spans="1:22" x14ac:dyDescent="0.35">
      <c r="A10524" t="s">
        <v>10665</v>
      </c>
      <c r="B10524" s="1">
        <v>45333</v>
      </c>
      <c r="C10524" t="s">
        <v>325</v>
      </c>
      <c r="D10524" t="s">
        <v>46</v>
      </c>
      <c r="E10524">
        <v>3114521839</v>
      </c>
      <c r="F10524" t="s">
        <v>387</v>
      </c>
      <c r="G10524" t="s">
        <v>89</v>
      </c>
      <c r="H10524" t="s">
        <v>90</v>
      </c>
      <c r="I10524" t="s">
        <v>31</v>
      </c>
      <c r="J10524" t="s">
        <v>65</v>
      </c>
      <c r="K10524">
        <v>383.03</v>
      </c>
      <c r="L10524">
        <v>45.84</v>
      </c>
      <c r="M10524" t="s">
        <v>65</v>
      </c>
      <c r="N10524">
        <v>0.11967730987128899</v>
      </c>
      <c r="O10524" t="s">
        <v>11361</v>
      </c>
      <c r="P10524" t="s">
        <v>11352</v>
      </c>
      <c r="R10524" t="s">
        <v>11353</v>
      </c>
      <c r="S10524">
        <f>IF(SalesData[[#This Row],[Return Status]]="Returned",1,0)</f>
        <v>0</v>
      </c>
      <c r="T10524">
        <v>207.68</v>
      </c>
      <c r="U10524" s="2">
        <f>EOMONTH(SalesData[[#This Row],[Order Date]],0)</f>
        <v>45351</v>
      </c>
      <c r="V10524" s="9" t="str">
        <f>"Q"&amp;INT((MONTH(SalesData[[#This Row],[Order Date]])+2)/3)&amp;"-"&amp;YEAR(SalesData[[#This Row],[Order Date]])</f>
        <v>Q1-2024</v>
      </c>
    </row>
    <row r="10525" spans="1:22" x14ac:dyDescent="0.35">
      <c r="A10525" t="s">
        <v>10666</v>
      </c>
      <c r="B10525" s="1">
        <v>45347</v>
      </c>
      <c r="C10525" t="s">
        <v>144</v>
      </c>
      <c r="D10525" t="s">
        <v>72</v>
      </c>
      <c r="E10525">
        <v>2744286186</v>
      </c>
      <c r="F10525" t="s">
        <v>83</v>
      </c>
      <c r="G10525" t="s">
        <v>84</v>
      </c>
      <c r="H10525" t="s">
        <v>85</v>
      </c>
      <c r="I10525" t="s">
        <v>31</v>
      </c>
      <c r="J10525" t="s">
        <v>19</v>
      </c>
      <c r="K10525">
        <v>1218.56</v>
      </c>
      <c r="L10525">
        <v>242.52</v>
      </c>
      <c r="M10525" t="s">
        <v>19</v>
      </c>
      <c r="N10525">
        <v>0.19902179621848701</v>
      </c>
      <c r="O10525" t="s">
        <v>11351</v>
      </c>
      <c r="P10525" t="s">
        <v>11352</v>
      </c>
      <c r="R10525" t="s">
        <v>11353</v>
      </c>
      <c r="S10525">
        <f>IF(SalesData[[#This Row],[Return Status]]="Returned",1,0)</f>
        <v>0</v>
      </c>
      <c r="T10525">
        <v>847.14</v>
      </c>
      <c r="U10525" s="2">
        <f>EOMONTH(SalesData[[#This Row],[Order Date]],0)</f>
        <v>45351</v>
      </c>
      <c r="V10525" s="9" t="str">
        <f>"Q"&amp;INT((MONTH(SalesData[[#This Row],[Order Date]])+2)/3)&amp;"-"&amp;YEAR(SalesData[[#This Row],[Order Date]])</f>
        <v>Q1-2024</v>
      </c>
    </row>
    <row r="10526" spans="1:22" x14ac:dyDescent="0.35">
      <c r="A10526" t="s">
        <v>10667</v>
      </c>
      <c r="B10526" s="1">
        <v>45330</v>
      </c>
      <c r="C10526" t="s">
        <v>71</v>
      </c>
      <c r="D10526" t="s">
        <v>13</v>
      </c>
      <c r="E10526">
        <v>77917644</v>
      </c>
      <c r="F10526" t="s">
        <v>185</v>
      </c>
      <c r="G10526" t="s">
        <v>164</v>
      </c>
      <c r="H10526" t="s">
        <v>11357</v>
      </c>
      <c r="I10526" t="s">
        <v>36</v>
      </c>
      <c r="J10526" t="s">
        <v>19</v>
      </c>
      <c r="K10526">
        <v>1721.54</v>
      </c>
      <c r="L10526">
        <v>249.67</v>
      </c>
      <c r="M10526" t="s">
        <v>19</v>
      </c>
      <c r="N10526">
        <v>0.14502712687477501</v>
      </c>
      <c r="O10526" t="s">
        <v>11351</v>
      </c>
      <c r="P10526" t="s">
        <v>11352</v>
      </c>
      <c r="R10526" t="s">
        <v>11353</v>
      </c>
      <c r="S10526">
        <f>IF(SalesData[[#This Row],[Return Status]]="Returned",1,0)</f>
        <v>0</v>
      </c>
      <c r="U10526" s="2">
        <f>EOMONTH(SalesData[[#This Row],[Order Date]],0)</f>
        <v>45351</v>
      </c>
      <c r="V10526" s="9" t="str">
        <f>"Q"&amp;INT((MONTH(SalesData[[#This Row],[Order Date]])+2)/3)&amp;"-"&amp;YEAR(SalesData[[#This Row],[Order Date]])</f>
        <v>Q1-2024</v>
      </c>
    </row>
    <row r="10527" spans="1:22" x14ac:dyDescent="0.35">
      <c r="A10527" t="s">
        <v>10668</v>
      </c>
      <c r="B10527" s="1">
        <v>45339</v>
      </c>
      <c r="C10527" t="s">
        <v>97</v>
      </c>
      <c r="D10527" t="s">
        <v>39</v>
      </c>
      <c r="E10527">
        <v>8907082842</v>
      </c>
      <c r="F10527" t="s">
        <v>127</v>
      </c>
      <c r="G10527" t="s">
        <v>29</v>
      </c>
      <c r="H10527" t="s">
        <v>30</v>
      </c>
      <c r="I10527" t="s">
        <v>31</v>
      </c>
      <c r="J10527" t="s">
        <v>62</v>
      </c>
      <c r="K10527">
        <v>4922.1099999999997</v>
      </c>
      <c r="L10527">
        <v>684.64</v>
      </c>
      <c r="M10527" t="s">
        <v>62</v>
      </c>
      <c r="N10527">
        <v>0.13909481909181201</v>
      </c>
      <c r="O10527" t="s">
        <v>11351</v>
      </c>
      <c r="P10527" t="s">
        <v>11352</v>
      </c>
      <c r="R10527" t="s">
        <v>11353</v>
      </c>
      <c r="S10527">
        <f>IF(SalesData[[#This Row],[Return Status]]="Returned",1,0)</f>
        <v>0</v>
      </c>
      <c r="T10527">
        <v>2788.38</v>
      </c>
      <c r="U10527" s="2">
        <f>EOMONTH(SalesData[[#This Row],[Order Date]],0)</f>
        <v>45351</v>
      </c>
      <c r="V10527" s="9" t="str">
        <f>"Q"&amp;INT((MONTH(SalesData[[#This Row],[Order Date]])+2)/3)&amp;"-"&amp;YEAR(SalesData[[#This Row],[Order Date]])</f>
        <v>Q1-2024</v>
      </c>
    </row>
    <row r="10528" spans="1:22" x14ac:dyDescent="0.35">
      <c r="A10528" t="s">
        <v>10669</v>
      </c>
      <c r="B10528" s="1">
        <v>45328</v>
      </c>
      <c r="C10528" t="s">
        <v>188</v>
      </c>
      <c r="D10528" t="s">
        <v>46</v>
      </c>
      <c r="E10528">
        <v>9289308471</v>
      </c>
      <c r="F10528" t="s">
        <v>53</v>
      </c>
      <c r="G10528" t="s">
        <v>54</v>
      </c>
      <c r="H10528" t="s">
        <v>55</v>
      </c>
      <c r="I10528" t="s">
        <v>31</v>
      </c>
      <c r="J10528" t="s">
        <v>62</v>
      </c>
      <c r="K10528">
        <v>969.63</v>
      </c>
      <c r="L10528">
        <v>68.98</v>
      </c>
      <c r="M10528" t="s">
        <v>62</v>
      </c>
      <c r="N10528">
        <v>7.1140538143415505E-2</v>
      </c>
      <c r="O10528" t="s">
        <v>11355</v>
      </c>
      <c r="P10528" t="s">
        <v>11356</v>
      </c>
      <c r="R10528" t="s">
        <v>11353</v>
      </c>
      <c r="S10528">
        <f>IF(SalesData[[#This Row],[Return Status]]="Returned",1,0)</f>
        <v>0</v>
      </c>
      <c r="U10528" s="2">
        <f>EOMONTH(SalesData[[#This Row],[Order Date]],0)</f>
        <v>45351</v>
      </c>
      <c r="V10528" s="9" t="str">
        <f>"Q"&amp;INT((MONTH(SalesData[[#This Row],[Order Date]])+2)/3)&amp;"-"&amp;YEAR(SalesData[[#This Row],[Order Date]])</f>
        <v>Q1-2024</v>
      </c>
    </row>
    <row r="10529" spans="1:22" x14ac:dyDescent="0.35">
      <c r="A10529" t="s">
        <v>10670</v>
      </c>
      <c r="B10529" s="1">
        <v>45326</v>
      </c>
      <c r="C10529" t="s">
        <v>52</v>
      </c>
      <c r="D10529" t="s">
        <v>80</v>
      </c>
      <c r="E10529">
        <v>7921446203</v>
      </c>
      <c r="F10529" t="s">
        <v>40</v>
      </c>
      <c r="G10529" t="s">
        <v>69</v>
      </c>
      <c r="H10529" t="s">
        <v>41</v>
      </c>
      <c r="I10529" t="s">
        <v>31</v>
      </c>
      <c r="J10529" t="s">
        <v>19</v>
      </c>
      <c r="K10529">
        <v>4268.6099999999997</v>
      </c>
      <c r="L10529">
        <v>1149.04</v>
      </c>
      <c r="M10529" t="s">
        <v>19</v>
      </c>
      <c r="N10529">
        <v>0.26918364526157201</v>
      </c>
      <c r="O10529" t="s">
        <v>11351</v>
      </c>
      <c r="P10529" t="s">
        <v>11354</v>
      </c>
      <c r="R10529" t="s">
        <v>11353</v>
      </c>
      <c r="S10529">
        <f>IF(SalesData[[#This Row],[Return Status]]="Returned",1,0)</f>
        <v>0</v>
      </c>
      <c r="T10529">
        <v>2081.52</v>
      </c>
      <c r="U10529" s="2">
        <f>EOMONTH(SalesData[[#This Row],[Order Date]],0)</f>
        <v>45351</v>
      </c>
      <c r="V10529" s="9" t="str">
        <f>"Q"&amp;INT((MONTH(SalesData[[#This Row],[Order Date]])+2)/3)&amp;"-"&amp;YEAR(SalesData[[#This Row],[Order Date]])</f>
        <v>Q1-2024</v>
      </c>
    </row>
    <row r="10530" spans="1:22" x14ac:dyDescent="0.35">
      <c r="A10530" t="s">
        <v>10671</v>
      </c>
      <c r="B10530" s="1">
        <v>45342</v>
      </c>
      <c r="C10530" t="s">
        <v>162</v>
      </c>
      <c r="D10530" t="s">
        <v>13</v>
      </c>
      <c r="E10530">
        <v>3505649081</v>
      </c>
      <c r="F10530" t="s">
        <v>163</v>
      </c>
      <c r="G10530" t="s">
        <v>164</v>
      </c>
      <c r="H10530" t="s">
        <v>165</v>
      </c>
      <c r="I10530" t="s">
        <v>36</v>
      </c>
      <c r="J10530" t="s">
        <v>62</v>
      </c>
      <c r="K10530">
        <v>753.73</v>
      </c>
      <c r="L10530">
        <v>196.35</v>
      </c>
      <c r="M10530" t="s">
        <v>62</v>
      </c>
      <c r="N10530">
        <v>0.26050442466135099</v>
      </c>
      <c r="O10530" t="s">
        <v>11355</v>
      </c>
      <c r="P10530" t="s">
        <v>11354</v>
      </c>
      <c r="R10530" t="s">
        <v>11353</v>
      </c>
      <c r="S10530">
        <f>IF(SalesData[[#This Row],[Return Status]]="Returned",1,0)</f>
        <v>0</v>
      </c>
      <c r="U10530" s="2">
        <f>EOMONTH(SalesData[[#This Row],[Order Date]],0)</f>
        <v>45351</v>
      </c>
      <c r="V10530" s="9" t="str">
        <f>"Q"&amp;INT((MONTH(SalesData[[#This Row],[Order Date]])+2)/3)&amp;"-"&amp;YEAR(SalesData[[#This Row],[Order Date]])</f>
        <v>Q1-2024</v>
      </c>
    </row>
    <row r="10531" spans="1:22" x14ac:dyDescent="0.35">
      <c r="A10531" t="s">
        <v>10672</v>
      </c>
      <c r="B10531" s="1">
        <v>45328</v>
      </c>
      <c r="C10531" t="s">
        <v>194</v>
      </c>
      <c r="D10531" t="s">
        <v>80</v>
      </c>
      <c r="E10531">
        <v>1831908872</v>
      </c>
      <c r="F10531" t="s">
        <v>68</v>
      </c>
      <c r="G10531" t="s">
        <v>69</v>
      </c>
      <c r="H10531" t="s">
        <v>41</v>
      </c>
      <c r="I10531" t="s">
        <v>31</v>
      </c>
      <c r="J10531" t="s">
        <v>65</v>
      </c>
      <c r="K10531">
        <v>2778.26</v>
      </c>
      <c r="L10531">
        <v>393.57</v>
      </c>
      <c r="M10531" t="s">
        <v>65</v>
      </c>
      <c r="N10531">
        <v>0.1416606077185</v>
      </c>
      <c r="O10531" t="s">
        <v>11351</v>
      </c>
      <c r="P10531" t="s">
        <v>11352</v>
      </c>
      <c r="R10531" t="s">
        <v>11353</v>
      </c>
      <c r="S10531">
        <f>IF(SalesData[[#This Row],[Return Status]]="Returned",1,0)</f>
        <v>0</v>
      </c>
      <c r="T10531">
        <v>2081.52</v>
      </c>
      <c r="U10531" s="2">
        <f>EOMONTH(SalesData[[#This Row],[Order Date]],0)</f>
        <v>45351</v>
      </c>
      <c r="V10531" s="9" t="str">
        <f>"Q"&amp;INT((MONTH(SalesData[[#This Row],[Order Date]])+2)/3)&amp;"-"&amp;YEAR(SalesData[[#This Row],[Order Date]])</f>
        <v>Q1-2024</v>
      </c>
    </row>
    <row r="10532" spans="1:22" x14ac:dyDescent="0.35">
      <c r="A10532" t="s">
        <v>10673</v>
      </c>
      <c r="B10532" s="1">
        <v>45326</v>
      </c>
      <c r="C10532" t="s">
        <v>57</v>
      </c>
      <c r="D10532" t="s">
        <v>145</v>
      </c>
      <c r="E10532">
        <v>8230073951</v>
      </c>
      <c r="F10532" t="s">
        <v>114</v>
      </c>
      <c r="G10532" t="s">
        <v>59</v>
      </c>
      <c r="H10532" t="s">
        <v>60</v>
      </c>
      <c r="I10532" t="s">
        <v>31</v>
      </c>
      <c r="J10532" t="s">
        <v>42</v>
      </c>
      <c r="K10532">
        <v>3059.55</v>
      </c>
      <c r="L10532">
        <v>420.81</v>
      </c>
      <c r="M10532" t="s">
        <v>43</v>
      </c>
      <c r="N10532">
        <v>0.13753983428935601</v>
      </c>
      <c r="O10532" t="s">
        <v>11351</v>
      </c>
      <c r="P10532" t="s">
        <v>11352</v>
      </c>
      <c r="R10532" t="s">
        <v>11353</v>
      </c>
      <c r="S10532">
        <f>IF(SalesData[[#This Row],[Return Status]]="Returned",1,0)</f>
        <v>0</v>
      </c>
      <c r="T10532">
        <v>2183.56</v>
      </c>
      <c r="U10532" s="2">
        <f>EOMONTH(SalesData[[#This Row],[Order Date]],0)</f>
        <v>45351</v>
      </c>
      <c r="V10532" s="9" t="str">
        <f>"Q"&amp;INT((MONTH(SalesData[[#This Row],[Order Date]])+2)/3)&amp;"-"&amp;YEAR(SalesData[[#This Row],[Order Date]])</f>
        <v>Q1-2024</v>
      </c>
    </row>
    <row r="10533" spans="1:22" x14ac:dyDescent="0.35">
      <c r="A10533" t="s">
        <v>10674</v>
      </c>
      <c r="B10533" s="1">
        <v>45348</v>
      </c>
      <c r="C10533" t="s">
        <v>325</v>
      </c>
      <c r="D10533" t="s">
        <v>99</v>
      </c>
      <c r="E10533">
        <v>6140888663</v>
      </c>
      <c r="F10533" t="s">
        <v>222</v>
      </c>
      <c r="G10533" t="s">
        <v>164</v>
      </c>
      <c r="H10533" t="s">
        <v>165</v>
      </c>
      <c r="I10533" t="s">
        <v>36</v>
      </c>
      <c r="J10533" t="s">
        <v>19</v>
      </c>
      <c r="K10533">
        <v>3338.94</v>
      </c>
      <c r="L10533">
        <v>921.24</v>
      </c>
      <c r="M10533" t="s">
        <v>19</v>
      </c>
      <c r="N10533">
        <v>0.27590792287372601</v>
      </c>
      <c r="O10533" t="s">
        <v>11351</v>
      </c>
      <c r="P10533" t="s">
        <v>11354</v>
      </c>
      <c r="R10533" t="s">
        <v>11353</v>
      </c>
      <c r="S10533">
        <f>IF(SalesData[[#This Row],[Return Status]]="Returned",1,0)</f>
        <v>0</v>
      </c>
      <c r="U10533" s="2">
        <f>EOMONTH(SalesData[[#This Row],[Order Date]],0)</f>
        <v>45351</v>
      </c>
      <c r="V10533" s="9" t="str">
        <f>"Q"&amp;INT((MONTH(SalesData[[#This Row],[Order Date]])+2)/3)&amp;"-"&amp;YEAR(SalesData[[#This Row],[Order Date]])</f>
        <v>Q1-2024</v>
      </c>
    </row>
    <row r="10534" spans="1:22" x14ac:dyDescent="0.35">
      <c r="A10534" t="s">
        <v>10675</v>
      </c>
      <c r="B10534" s="1">
        <v>45332</v>
      </c>
      <c r="C10534" t="s">
        <v>162</v>
      </c>
      <c r="D10534" t="s">
        <v>99</v>
      </c>
      <c r="E10534">
        <v>5496698795</v>
      </c>
      <c r="F10534" t="s">
        <v>137</v>
      </c>
      <c r="G10534" t="s">
        <v>34</v>
      </c>
      <c r="H10534" t="s">
        <v>35</v>
      </c>
      <c r="I10534" t="s">
        <v>36</v>
      </c>
      <c r="J10534" t="s">
        <v>43</v>
      </c>
      <c r="K10534">
        <v>888.62</v>
      </c>
      <c r="L10534">
        <v>123.81</v>
      </c>
      <c r="M10534" t="s">
        <v>43</v>
      </c>
      <c r="N10534">
        <v>0.139328396840044</v>
      </c>
      <c r="O10534" t="s">
        <v>11355</v>
      </c>
      <c r="P10534" t="s">
        <v>11352</v>
      </c>
      <c r="R10534" t="s">
        <v>11353</v>
      </c>
      <c r="S10534">
        <f>IF(SalesData[[#This Row],[Return Status]]="Returned",1,0)</f>
        <v>0</v>
      </c>
      <c r="U10534" s="2">
        <f>EOMONTH(SalesData[[#This Row],[Order Date]],0)</f>
        <v>45351</v>
      </c>
      <c r="V10534" s="9" t="str">
        <f>"Q"&amp;INT((MONTH(SalesData[[#This Row],[Order Date]])+2)/3)&amp;"-"&amp;YEAR(SalesData[[#This Row],[Order Date]])</f>
        <v>Q1-2024</v>
      </c>
    </row>
    <row r="10535" spans="1:22" x14ac:dyDescent="0.35">
      <c r="A10535" t="s">
        <v>10676</v>
      </c>
      <c r="B10535" s="1">
        <v>45333</v>
      </c>
      <c r="C10535" t="s">
        <v>188</v>
      </c>
      <c r="D10535" t="s">
        <v>145</v>
      </c>
      <c r="E10535">
        <v>9173595962</v>
      </c>
      <c r="F10535" t="s">
        <v>133</v>
      </c>
      <c r="G10535" t="s">
        <v>89</v>
      </c>
      <c r="H10535" t="s">
        <v>90</v>
      </c>
      <c r="I10535" t="s">
        <v>31</v>
      </c>
      <c r="J10535" t="s">
        <v>18</v>
      </c>
      <c r="K10535">
        <v>4788.6000000000004</v>
      </c>
      <c r="L10535">
        <v>790.01</v>
      </c>
      <c r="M10535" t="s">
        <v>19</v>
      </c>
      <c r="N10535">
        <v>0.16497723760598099</v>
      </c>
      <c r="O10535" t="s">
        <v>11351</v>
      </c>
      <c r="P10535" t="s">
        <v>11352</v>
      </c>
      <c r="R10535" t="s">
        <v>11353</v>
      </c>
      <c r="S10535">
        <f>IF(SalesData[[#This Row],[Return Status]]="Returned",1,0)</f>
        <v>0</v>
      </c>
      <c r="T10535">
        <v>207.68</v>
      </c>
      <c r="U10535" s="2">
        <f>EOMONTH(SalesData[[#This Row],[Order Date]],0)</f>
        <v>45351</v>
      </c>
      <c r="V10535" s="9" t="str">
        <f>"Q"&amp;INT((MONTH(SalesData[[#This Row],[Order Date]])+2)/3)&amp;"-"&amp;YEAR(SalesData[[#This Row],[Order Date]])</f>
        <v>Q1-2024</v>
      </c>
    </row>
    <row r="10536" spans="1:22" x14ac:dyDescent="0.35">
      <c r="A10536" t="s">
        <v>10677</v>
      </c>
      <c r="B10536" s="1">
        <v>45326</v>
      </c>
      <c r="C10536" t="s">
        <v>176</v>
      </c>
      <c r="D10536" t="s">
        <v>13</v>
      </c>
      <c r="E10536">
        <v>3022866577</v>
      </c>
      <c r="F10536" t="s">
        <v>81</v>
      </c>
      <c r="G10536" t="s">
        <v>74</v>
      </c>
      <c r="H10536" t="s">
        <v>75</v>
      </c>
      <c r="I10536" t="s">
        <v>36</v>
      </c>
      <c r="J10536" t="s">
        <v>61</v>
      </c>
      <c r="K10536">
        <v>2667.17</v>
      </c>
      <c r="L10536">
        <v>523.23</v>
      </c>
      <c r="M10536" t="s">
        <v>62</v>
      </c>
      <c r="N10536">
        <v>0.196174222115576</v>
      </c>
      <c r="O10536" t="s">
        <v>11351</v>
      </c>
      <c r="P10536" t="s">
        <v>11352</v>
      </c>
      <c r="R10536" t="s">
        <v>11353</v>
      </c>
      <c r="S10536">
        <f>IF(SalesData[[#This Row],[Return Status]]="Returned",1,0)</f>
        <v>0</v>
      </c>
      <c r="T10536">
        <v>2420.2800000000002</v>
      </c>
      <c r="U10536" s="2">
        <f>EOMONTH(SalesData[[#This Row],[Order Date]],0)</f>
        <v>45351</v>
      </c>
      <c r="V10536" s="9" t="str">
        <f>"Q"&amp;INT((MONTH(SalesData[[#This Row],[Order Date]])+2)/3)&amp;"-"&amp;YEAR(SalesData[[#This Row],[Order Date]])</f>
        <v>Q1-2024</v>
      </c>
    </row>
    <row r="10537" spans="1:22" x14ac:dyDescent="0.35">
      <c r="A10537" t="s">
        <v>10678</v>
      </c>
      <c r="B10537" s="1">
        <v>45340</v>
      </c>
      <c r="C10537" t="s">
        <v>26</v>
      </c>
      <c r="D10537" t="s">
        <v>145</v>
      </c>
      <c r="E10537">
        <v>1656295414</v>
      </c>
      <c r="F10537" t="s">
        <v>312</v>
      </c>
      <c r="G10537" t="s">
        <v>11367</v>
      </c>
      <c r="H10537" t="s">
        <v>121</v>
      </c>
      <c r="I10537" t="s">
        <v>17</v>
      </c>
      <c r="J10537" t="s">
        <v>19</v>
      </c>
      <c r="K10537">
        <v>3328.33</v>
      </c>
      <c r="L10537">
        <v>649.39</v>
      </c>
      <c r="M10537" t="s">
        <v>19</v>
      </c>
      <c r="N10537">
        <v>0.195109859899709</v>
      </c>
      <c r="O10537" t="s">
        <v>11351</v>
      </c>
      <c r="P10537" t="s">
        <v>11352</v>
      </c>
      <c r="R10537" t="s">
        <v>11353</v>
      </c>
      <c r="S10537">
        <f>IF(SalesData[[#This Row],[Return Status]]="Returned",1,0)</f>
        <v>0</v>
      </c>
      <c r="U10537" s="2">
        <f>EOMONTH(SalesData[[#This Row],[Order Date]],0)</f>
        <v>45351</v>
      </c>
      <c r="V10537" s="9" t="str">
        <f>"Q"&amp;INT((MONTH(SalesData[[#This Row],[Order Date]])+2)/3)&amp;"-"&amp;YEAR(SalesData[[#This Row],[Order Date]])</f>
        <v>Q1-2024</v>
      </c>
    </row>
    <row r="10538" spans="1:22" x14ac:dyDescent="0.35">
      <c r="A10538" t="s">
        <v>10679</v>
      </c>
      <c r="B10538" s="1">
        <v>45339</v>
      </c>
      <c r="C10538" t="s">
        <v>111</v>
      </c>
      <c r="D10538" t="s">
        <v>39</v>
      </c>
      <c r="E10538">
        <v>2013119121</v>
      </c>
      <c r="F10538" t="s">
        <v>100</v>
      </c>
      <c r="G10538" t="s">
        <v>11382</v>
      </c>
      <c r="H10538" t="s">
        <v>35</v>
      </c>
      <c r="I10538" t="s">
        <v>36</v>
      </c>
      <c r="J10538" t="s">
        <v>19</v>
      </c>
      <c r="K10538">
        <v>4579.1400000000003</v>
      </c>
      <c r="L10538">
        <v>818.02</v>
      </c>
      <c r="M10538" t="s">
        <v>19</v>
      </c>
      <c r="N10538">
        <v>0.178640530754683</v>
      </c>
      <c r="O10538" t="s">
        <v>11351</v>
      </c>
      <c r="P10538" t="s">
        <v>11352</v>
      </c>
      <c r="Q10538" t="s">
        <v>11359</v>
      </c>
      <c r="R10538" t="s">
        <v>11360</v>
      </c>
      <c r="S10538">
        <f>IF(SalesData[[#This Row],[Return Status]]="Returned",1,0)</f>
        <v>1</v>
      </c>
      <c r="U10538" s="2">
        <f>EOMONTH(SalesData[[#This Row],[Order Date]],0)</f>
        <v>45351</v>
      </c>
      <c r="V10538" s="9" t="str">
        <f>"Q"&amp;INT((MONTH(SalesData[[#This Row],[Order Date]])+2)/3)&amp;"-"&amp;YEAR(SalesData[[#This Row],[Order Date]])</f>
        <v>Q1-2024</v>
      </c>
    </row>
    <row r="10539" spans="1:22" x14ac:dyDescent="0.35">
      <c r="A10539" t="s">
        <v>10680</v>
      </c>
      <c r="B10539" s="1">
        <v>45327</v>
      </c>
      <c r="C10539" t="s">
        <v>194</v>
      </c>
      <c r="D10539" t="s">
        <v>27</v>
      </c>
      <c r="E10539">
        <v>5828437378</v>
      </c>
      <c r="F10539" t="s">
        <v>114</v>
      </c>
      <c r="G10539" t="s">
        <v>59</v>
      </c>
      <c r="H10539" t="s">
        <v>60</v>
      </c>
      <c r="I10539" t="s">
        <v>31</v>
      </c>
      <c r="J10539" t="s">
        <v>65</v>
      </c>
      <c r="K10539">
        <v>2950.15</v>
      </c>
      <c r="L10539">
        <v>638.46</v>
      </c>
      <c r="M10539" t="s">
        <v>65</v>
      </c>
      <c r="N10539">
        <v>0.216416114434859</v>
      </c>
      <c r="O10539" t="s">
        <v>11351</v>
      </c>
      <c r="P10539" t="s">
        <v>11354</v>
      </c>
      <c r="R10539" t="s">
        <v>11353</v>
      </c>
      <c r="S10539">
        <f>IF(SalesData[[#This Row],[Return Status]]="Returned",1,0)</f>
        <v>0</v>
      </c>
      <c r="T10539">
        <v>2183.56</v>
      </c>
      <c r="U10539" s="2">
        <f>EOMONTH(SalesData[[#This Row],[Order Date]],0)</f>
        <v>45351</v>
      </c>
      <c r="V10539" s="9" t="str">
        <f>"Q"&amp;INT((MONTH(SalesData[[#This Row],[Order Date]])+2)/3)&amp;"-"&amp;YEAR(SalesData[[#This Row],[Order Date]])</f>
        <v>Q1-2024</v>
      </c>
    </row>
    <row r="10540" spans="1:22" x14ac:dyDescent="0.35">
      <c r="A10540" t="s">
        <v>10681</v>
      </c>
      <c r="B10540" s="1">
        <v>45340</v>
      </c>
      <c r="C10540" t="s">
        <v>162</v>
      </c>
      <c r="D10540" t="s">
        <v>80</v>
      </c>
      <c r="E10540">
        <v>4250146058</v>
      </c>
      <c r="F10540" t="s">
        <v>129</v>
      </c>
      <c r="G10540" t="s">
        <v>11371</v>
      </c>
      <c r="H10540" t="s">
        <v>55</v>
      </c>
      <c r="I10540" t="s">
        <v>31</v>
      </c>
      <c r="J10540" t="s">
        <v>43</v>
      </c>
      <c r="K10540">
        <v>2992.44</v>
      </c>
      <c r="L10540">
        <v>267.14</v>
      </c>
      <c r="M10540" t="s">
        <v>43</v>
      </c>
      <c r="N10540">
        <v>8.9271631177233302E-2</v>
      </c>
      <c r="O10540" t="s">
        <v>11351</v>
      </c>
      <c r="P10540" t="s">
        <v>11356</v>
      </c>
      <c r="R10540" t="s">
        <v>11353</v>
      </c>
      <c r="S10540">
        <f>IF(SalesData[[#This Row],[Return Status]]="Returned",1,0)</f>
        <v>0</v>
      </c>
      <c r="U10540" s="2">
        <f>EOMONTH(SalesData[[#This Row],[Order Date]],0)</f>
        <v>45351</v>
      </c>
      <c r="V10540" s="9" t="str">
        <f>"Q"&amp;INT((MONTH(SalesData[[#This Row],[Order Date]])+2)/3)&amp;"-"&amp;YEAR(SalesData[[#This Row],[Order Date]])</f>
        <v>Q1-2024</v>
      </c>
    </row>
    <row r="10541" spans="1:22" x14ac:dyDescent="0.35">
      <c r="A10541" t="s">
        <v>10682</v>
      </c>
      <c r="B10541" s="1">
        <v>45344</v>
      </c>
      <c r="C10541" t="s">
        <v>38</v>
      </c>
      <c r="D10541" t="s">
        <v>46</v>
      </c>
      <c r="E10541">
        <v>2648847504</v>
      </c>
      <c r="F10541" t="s">
        <v>133</v>
      </c>
      <c r="G10541" t="s">
        <v>89</v>
      </c>
      <c r="H10541" t="s">
        <v>90</v>
      </c>
      <c r="I10541" t="s">
        <v>31</v>
      </c>
      <c r="J10541" t="s">
        <v>43</v>
      </c>
      <c r="K10541">
        <v>2666.96</v>
      </c>
      <c r="L10541">
        <v>590.79</v>
      </c>
      <c r="M10541" t="s">
        <v>43</v>
      </c>
      <c r="N10541">
        <v>0.221521882592915</v>
      </c>
      <c r="O10541" t="s">
        <v>11351</v>
      </c>
      <c r="P10541" t="s">
        <v>11354</v>
      </c>
      <c r="R10541" t="s">
        <v>11353</v>
      </c>
      <c r="S10541">
        <f>IF(SalesData[[#This Row],[Return Status]]="Returned",1,0)</f>
        <v>0</v>
      </c>
      <c r="T10541">
        <v>207.68</v>
      </c>
      <c r="U10541" s="2">
        <f>EOMONTH(SalesData[[#This Row],[Order Date]],0)</f>
        <v>45351</v>
      </c>
      <c r="V10541" s="9" t="str">
        <f>"Q"&amp;INT((MONTH(SalesData[[#This Row],[Order Date]])+2)/3)&amp;"-"&amp;YEAR(SalesData[[#This Row],[Order Date]])</f>
        <v>Q1-2024</v>
      </c>
    </row>
    <row r="10542" spans="1:22" x14ac:dyDescent="0.35">
      <c r="A10542" t="s">
        <v>10683</v>
      </c>
      <c r="B10542" s="1">
        <v>45326</v>
      </c>
      <c r="C10542" t="s">
        <v>94</v>
      </c>
      <c r="D10542" t="s">
        <v>72</v>
      </c>
      <c r="E10542">
        <v>6642969543</v>
      </c>
      <c r="F10542" t="s">
        <v>53</v>
      </c>
      <c r="G10542" t="s">
        <v>54</v>
      </c>
      <c r="H10542" t="s">
        <v>11357</v>
      </c>
      <c r="I10542" t="s">
        <v>31</v>
      </c>
      <c r="J10542" t="s">
        <v>62</v>
      </c>
      <c r="K10542">
        <v>1903.64</v>
      </c>
      <c r="L10542">
        <v>466.49</v>
      </c>
      <c r="M10542" t="s">
        <v>62</v>
      </c>
      <c r="N10542">
        <v>0.24505158538379099</v>
      </c>
      <c r="O10542" t="s">
        <v>11351</v>
      </c>
      <c r="P10542" t="s">
        <v>11354</v>
      </c>
      <c r="R10542" t="s">
        <v>11353</v>
      </c>
      <c r="S10542">
        <f>IF(SalesData[[#This Row],[Return Status]]="Returned",1,0)</f>
        <v>0</v>
      </c>
      <c r="U10542" s="2">
        <f>EOMONTH(SalesData[[#This Row],[Order Date]],0)</f>
        <v>45351</v>
      </c>
      <c r="V10542" s="9" t="str">
        <f>"Q"&amp;INT((MONTH(SalesData[[#This Row],[Order Date]])+2)/3)&amp;"-"&amp;YEAR(SalesData[[#This Row],[Order Date]])</f>
        <v>Q1-2024</v>
      </c>
    </row>
    <row r="10543" spans="1:22" x14ac:dyDescent="0.35">
      <c r="A10543" t="s">
        <v>10684</v>
      </c>
      <c r="B10543" s="1">
        <v>45333</v>
      </c>
      <c r="C10543" t="s">
        <v>106</v>
      </c>
      <c r="D10543" t="s">
        <v>80</v>
      </c>
      <c r="E10543">
        <v>793016924</v>
      </c>
      <c r="F10543" t="s">
        <v>73</v>
      </c>
      <c r="G10543" t="s">
        <v>74</v>
      </c>
      <c r="H10543" t="s">
        <v>75</v>
      </c>
      <c r="I10543" t="s">
        <v>36</v>
      </c>
      <c r="J10543" t="s">
        <v>42</v>
      </c>
      <c r="K10543">
        <v>2066.0700000000002</v>
      </c>
      <c r="L10543">
        <v>487.57</v>
      </c>
      <c r="M10543" t="s">
        <v>43</v>
      </c>
      <c r="N10543">
        <v>0.23598910007889401</v>
      </c>
      <c r="O10543" t="s">
        <v>11351</v>
      </c>
      <c r="P10543" t="s">
        <v>11354</v>
      </c>
      <c r="R10543" t="s">
        <v>11353</v>
      </c>
      <c r="S10543">
        <f>IF(SalesData[[#This Row],[Return Status]]="Returned",1,0)</f>
        <v>0</v>
      </c>
      <c r="T10543">
        <v>2420.2800000000002</v>
      </c>
      <c r="U10543" s="2">
        <f>EOMONTH(SalesData[[#This Row],[Order Date]],0)</f>
        <v>45351</v>
      </c>
      <c r="V10543" s="9" t="str">
        <f>"Q"&amp;INT((MONTH(SalesData[[#This Row],[Order Date]])+2)/3)&amp;"-"&amp;YEAR(SalesData[[#This Row],[Order Date]])</f>
        <v>Q1-2024</v>
      </c>
    </row>
    <row r="10544" spans="1:22" x14ac:dyDescent="0.35">
      <c r="A10544" t="s">
        <v>10685</v>
      </c>
      <c r="B10544" s="1">
        <v>45337</v>
      </c>
      <c r="C10544" t="s">
        <v>111</v>
      </c>
      <c r="D10544" t="s">
        <v>72</v>
      </c>
      <c r="E10544">
        <v>5110037354</v>
      </c>
      <c r="F10544" t="s">
        <v>33</v>
      </c>
      <c r="G10544" t="s">
        <v>34</v>
      </c>
      <c r="H10544" t="s">
        <v>35</v>
      </c>
      <c r="I10544" t="s">
        <v>36</v>
      </c>
      <c r="J10544" t="s">
        <v>62</v>
      </c>
      <c r="K10544">
        <v>2884.23</v>
      </c>
      <c r="L10544">
        <v>640.36</v>
      </c>
      <c r="M10544" t="s">
        <v>62</v>
      </c>
      <c r="N10544">
        <v>0.22202112868946</v>
      </c>
      <c r="O10544" t="s">
        <v>11351</v>
      </c>
      <c r="P10544" t="s">
        <v>11354</v>
      </c>
      <c r="R10544" t="s">
        <v>11353</v>
      </c>
      <c r="S10544">
        <f>IF(SalesData[[#This Row],[Return Status]]="Returned",1,0)</f>
        <v>0</v>
      </c>
      <c r="U10544" s="2">
        <f>EOMONTH(SalesData[[#This Row],[Order Date]],0)</f>
        <v>45351</v>
      </c>
      <c r="V10544" s="9" t="str">
        <f>"Q"&amp;INT((MONTH(SalesData[[#This Row],[Order Date]])+2)/3)&amp;"-"&amp;YEAR(SalesData[[#This Row],[Order Date]])</f>
        <v>Q1-2024</v>
      </c>
    </row>
    <row r="10545" spans="1:22" x14ac:dyDescent="0.35">
      <c r="A10545" t="s">
        <v>10686</v>
      </c>
      <c r="B10545" s="1">
        <v>45338</v>
      </c>
      <c r="C10545" t="s">
        <v>38</v>
      </c>
      <c r="D10545" t="s">
        <v>39</v>
      </c>
      <c r="E10545">
        <v>470129356</v>
      </c>
      <c r="F10545" t="s">
        <v>116</v>
      </c>
      <c r="G10545" t="s">
        <v>74</v>
      </c>
      <c r="H10545" t="s">
        <v>75</v>
      </c>
      <c r="I10545" t="s">
        <v>36</v>
      </c>
      <c r="J10545" t="s">
        <v>62</v>
      </c>
      <c r="K10545">
        <v>933.19</v>
      </c>
      <c r="L10545">
        <v>204.29</v>
      </c>
      <c r="M10545" t="s">
        <v>62</v>
      </c>
      <c r="N10545">
        <v>0.21891576206346</v>
      </c>
      <c r="O10545" t="s">
        <v>11355</v>
      </c>
      <c r="P10545" t="s">
        <v>11354</v>
      </c>
      <c r="R10545" t="s">
        <v>11353</v>
      </c>
      <c r="S10545">
        <f>IF(SalesData[[#This Row],[Return Status]]="Returned",1,0)</f>
        <v>0</v>
      </c>
      <c r="T10545">
        <v>2420.2800000000002</v>
      </c>
      <c r="U10545" s="2">
        <f>EOMONTH(SalesData[[#This Row],[Order Date]],0)</f>
        <v>45351</v>
      </c>
      <c r="V10545" s="9" t="str">
        <f>"Q"&amp;INT((MONTH(SalesData[[#This Row],[Order Date]])+2)/3)&amp;"-"&amp;YEAR(SalesData[[#This Row],[Order Date]])</f>
        <v>Q1-2024</v>
      </c>
    </row>
    <row r="10546" spans="1:22" x14ac:dyDescent="0.35">
      <c r="A10546" t="s">
        <v>10687</v>
      </c>
      <c r="B10546" s="1">
        <v>45332</v>
      </c>
      <c r="C10546" t="s">
        <v>113</v>
      </c>
      <c r="D10546" t="s">
        <v>39</v>
      </c>
      <c r="E10546">
        <v>8671381175</v>
      </c>
      <c r="F10546" t="s">
        <v>64</v>
      </c>
      <c r="G10546" t="s">
        <v>15</v>
      </c>
      <c r="H10546" t="s">
        <v>16</v>
      </c>
      <c r="I10546" t="s">
        <v>17</v>
      </c>
      <c r="J10546" t="s">
        <v>62</v>
      </c>
      <c r="K10546">
        <v>3391.71</v>
      </c>
      <c r="L10546">
        <v>543.66999999999996</v>
      </c>
      <c r="M10546" t="s">
        <v>62</v>
      </c>
      <c r="N10546">
        <v>0.16029377511638701</v>
      </c>
      <c r="O10546" t="s">
        <v>11351</v>
      </c>
      <c r="P10546" t="s">
        <v>11352</v>
      </c>
      <c r="Q10546" t="s">
        <v>11359</v>
      </c>
      <c r="R10546" t="s">
        <v>11360</v>
      </c>
      <c r="S10546">
        <f>IF(SalesData[[#This Row],[Return Status]]="Returned",1,0)</f>
        <v>1</v>
      </c>
      <c r="T10546">
        <v>2085.91</v>
      </c>
      <c r="U10546" s="2">
        <f>EOMONTH(SalesData[[#This Row],[Order Date]],0)</f>
        <v>45351</v>
      </c>
      <c r="V10546" s="9" t="str">
        <f>"Q"&amp;INT((MONTH(SalesData[[#This Row],[Order Date]])+2)/3)&amp;"-"&amp;YEAR(SalesData[[#This Row],[Order Date]])</f>
        <v>Q1-2024</v>
      </c>
    </row>
    <row r="10547" spans="1:22" x14ac:dyDescent="0.35">
      <c r="A10547" t="s">
        <v>10688</v>
      </c>
      <c r="B10547" s="1">
        <v>45324</v>
      </c>
      <c r="C10547" t="s">
        <v>67</v>
      </c>
      <c r="D10547" t="s">
        <v>72</v>
      </c>
      <c r="E10547">
        <v>5062496023</v>
      </c>
      <c r="F10547" t="s">
        <v>116</v>
      </c>
      <c r="G10547" t="s">
        <v>74</v>
      </c>
      <c r="H10547" t="s">
        <v>75</v>
      </c>
      <c r="I10547" t="s">
        <v>36</v>
      </c>
      <c r="J10547" t="s">
        <v>65</v>
      </c>
      <c r="K10547">
        <v>1351.58</v>
      </c>
      <c r="L10547">
        <v>264.35000000000002</v>
      </c>
      <c r="M10547" t="s">
        <v>65</v>
      </c>
      <c r="N10547">
        <v>0.19558590686455901</v>
      </c>
      <c r="O10547" t="s">
        <v>11351</v>
      </c>
      <c r="P10547" t="s">
        <v>11352</v>
      </c>
      <c r="R10547" t="s">
        <v>11353</v>
      </c>
      <c r="S10547">
        <f>IF(SalesData[[#This Row],[Return Status]]="Returned",1,0)</f>
        <v>0</v>
      </c>
      <c r="T10547">
        <v>2420.2800000000002</v>
      </c>
      <c r="U10547" s="2">
        <f>EOMONTH(SalesData[[#This Row],[Order Date]],0)</f>
        <v>45351</v>
      </c>
      <c r="V10547" s="9" t="str">
        <f>"Q"&amp;INT((MONTH(SalesData[[#This Row],[Order Date]])+2)/3)&amp;"-"&amp;YEAR(SalesData[[#This Row],[Order Date]])</f>
        <v>Q1-2024</v>
      </c>
    </row>
    <row r="10548" spans="1:22" x14ac:dyDescent="0.35">
      <c r="A10548" t="s">
        <v>10689</v>
      </c>
      <c r="B10548" s="1">
        <v>45331</v>
      </c>
      <c r="C10548" t="s">
        <v>113</v>
      </c>
      <c r="D10548" t="s">
        <v>99</v>
      </c>
      <c r="E10548">
        <v>1023672619</v>
      </c>
      <c r="F10548" t="s">
        <v>292</v>
      </c>
      <c r="G10548" t="s">
        <v>69</v>
      </c>
      <c r="H10548" t="s">
        <v>41</v>
      </c>
      <c r="I10548" t="s">
        <v>31</v>
      </c>
      <c r="J10548" t="s">
        <v>42</v>
      </c>
      <c r="K10548">
        <v>1689.96</v>
      </c>
      <c r="L10548">
        <v>431.31</v>
      </c>
      <c r="M10548" t="s">
        <v>43</v>
      </c>
      <c r="N10548">
        <v>0.25521905843925302</v>
      </c>
      <c r="O10548" t="s">
        <v>11351</v>
      </c>
      <c r="P10548" t="s">
        <v>11354</v>
      </c>
      <c r="R10548" t="s">
        <v>11353</v>
      </c>
      <c r="S10548">
        <f>IF(SalesData[[#This Row],[Return Status]]="Returned",1,0)</f>
        <v>0</v>
      </c>
      <c r="T10548">
        <v>2081.52</v>
      </c>
      <c r="U10548" s="2">
        <f>EOMONTH(SalesData[[#This Row],[Order Date]],0)</f>
        <v>45351</v>
      </c>
      <c r="V10548" s="9" t="str">
        <f>"Q"&amp;INT((MONTH(SalesData[[#This Row],[Order Date]])+2)/3)&amp;"-"&amp;YEAR(SalesData[[#This Row],[Order Date]])</f>
        <v>Q1-2024</v>
      </c>
    </row>
    <row r="10549" spans="1:22" x14ac:dyDescent="0.35">
      <c r="A10549" t="s">
        <v>10690</v>
      </c>
      <c r="B10549" s="1">
        <v>45340</v>
      </c>
      <c r="C10549" t="s">
        <v>97</v>
      </c>
      <c r="D10549" t="s">
        <v>99</v>
      </c>
      <c r="E10549">
        <v>9428222558</v>
      </c>
      <c r="F10549" t="s">
        <v>137</v>
      </c>
      <c r="G10549" t="s">
        <v>34</v>
      </c>
      <c r="H10549" t="s">
        <v>35</v>
      </c>
      <c r="I10549" t="s">
        <v>36</v>
      </c>
      <c r="J10549" t="s">
        <v>61</v>
      </c>
      <c r="K10549">
        <v>2325.75</v>
      </c>
      <c r="L10549">
        <v>600.75</v>
      </c>
      <c r="M10549" t="s">
        <v>62</v>
      </c>
      <c r="N10549">
        <v>0.25830377297645901</v>
      </c>
      <c r="O10549" t="s">
        <v>11351</v>
      </c>
      <c r="P10549" t="s">
        <v>11354</v>
      </c>
      <c r="R10549" t="s">
        <v>11353</v>
      </c>
      <c r="S10549">
        <f>IF(SalesData[[#This Row],[Return Status]]="Returned",1,0)</f>
        <v>0</v>
      </c>
      <c r="U10549" s="2">
        <f>EOMONTH(SalesData[[#This Row],[Order Date]],0)</f>
        <v>45351</v>
      </c>
      <c r="V10549" s="9" t="str">
        <f>"Q"&amp;INT((MONTH(SalesData[[#This Row],[Order Date]])+2)/3)&amp;"-"&amp;YEAR(SalesData[[#This Row],[Order Date]])</f>
        <v>Q1-2024</v>
      </c>
    </row>
    <row r="10550" spans="1:22" x14ac:dyDescent="0.35">
      <c r="A10550" t="s">
        <v>10691</v>
      </c>
      <c r="B10550" s="1">
        <v>45342</v>
      </c>
      <c r="C10550" t="s">
        <v>12</v>
      </c>
      <c r="D10550" t="s">
        <v>27</v>
      </c>
      <c r="E10550">
        <v>9664949195</v>
      </c>
      <c r="F10550" t="s">
        <v>81</v>
      </c>
      <c r="G10550" t="s">
        <v>74</v>
      </c>
      <c r="H10550" t="s">
        <v>11357</v>
      </c>
      <c r="I10550" t="s">
        <v>36</v>
      </c>
      <c r="J10550" t="s">
        <v>62</v>
      </c>
      <c r="K10550">
        <v>4757.34</v>
      </c>
      <c r="L10550">
        <v>1271.23</v>
      </c>
      <c r="M10550" t="s">
        <v>62</v>
      </c>
      <c r="N10550">
        <v>0.26721445177346997</v>
      </c>
      <c r="O10550" t="s">
        <v>11351</v>
      </c>
      <c r="P10550" t="s">
        <v>11354</v>
      </c>
      <c r="Q10550" t="s">
        <v>11372</v>
      </c>
      <c r="R10550" t="s">
        <v>11360</v>
      </c>
      <c r="S10550">
        <f>IF(SalesData[[#This Row],[Return Status]]="Returned",1,0)</f>
        <v>1</v>
      </c>
      <c r="T10550">
        <v>2420.2800000000002</v>
      </c>
      <c r="U10550" s="2">
        <f>EOMONTH(SalesData[[#This Row],[Order Date]],0)</f>
        <v>45351</v>
      </c>
      <c r="V10550" s="9" t="str">
        <f>"Q"&amp;INT((MONTH(SalesData[[#This Row],[Order Date]])+2)/3)&amp;"-"&amp;YEAR(SalesData[[#This Row],[Order Date]])</f>
        <v>Q1-2024</v>
      </c>
    </row>
    <row r="10551" spans="1:22" x14ac:dyDescent="0.35">
      <c r="A10551" t="s">
        <v>10692</v>
      </c>
      <c r="B10551" s="1">
        <v>45328</v>
      </c>
      <c r="C10551" t="s">
        <v>92</v>
      </c>
      <c r="D10551" t="s">
        <v>39</v>
      </c>
      <c r="E10551">
        <v>1716976688</v>
      </c>
      <c r="F10551" t="s">
        <v>137</v>
      </c>
      <c r="G10551" t="s">
        <v>34</v>
      </c>
      <c r="H10551" t="s">
        <v>35</v>
      </c>
      <c r="I10551" t="s">
        <v>36</v>
      </c>
      <c r="J10551" t="s">
        <v>43</v>
      </c>
      <c r="K10551">
        <v>1285.28</v>
      </c>
      <c r="L10551">
        <v>346.28</v>
      </c>
      <c r="M10551" t="s">
        <v>43</v>
      </c>
      <c r="N10551">
        <v>0.269419892941616</v>
      </c>
      <c r="O10551" t="s">
        <v>11351</v>
      </c>
      <c r="P10551" t="s">
        <v>11354</v>
      </c>
      <c r="Q10551" t="s">
        <v>11363</v>
      </c>
      <c r="R10551" t="s">
        <v>11360</v>
      </c>
      <c r="S10551">
        <f>IF(SalesData[[#This Row],[Return Status]]="Returned",1,0)</f>
        <v>1</v>
      </c>
      <c r="U10551" s="2">
        <f>EOMONTH(SalesData[[#This Row],[Order Date]],0)</f>
        <v>45351</v>
      </c>
      <c r="V10551" s="9" t="str">
        <f>"Q"&amp;INT((MONTH(SalesData[[#This Row],[Order Date]])+2)/3)&amp;"-"&amp;YEAR(SalesData[[#This Row],[Order Date]])</f>
        <v>Q1-2024</v>
      </c>
    </row>
    <row r="10552" spans="1:22" x14ac:dyDescent="0.35">
      <c r="A10552" t="s">
        <v>10693</v>
      </c>
      <c r="B10552" s="1">
        <v>45324</v>
      </c>
      <c r="C10552" t="s">
        <v>162</v>
      </c>
      <c r="D10552" t="s">
        <v>13</v>
      </c>
      <c r="E10552">
        <v>4265835846</v>
      </c>
      <c r="F10552" t="s">
        <v>109</v>
      </c>
      <c r="G10552" t="s">
        <v>59</v>
      </c>
      <c r="H10552" t="s">
        <v>60</v>
      </c>
      <c r="I10552" t="s">
        <v>31</v>
      </c>
      <c r="J10552" t="s">
        <v>43</v>
      </c>
      <c r="K10552">
        <v>1721.87</v>
      </c>
      <c r="L10552">
        <v>425.32</v>
      </c>
      <c r="M10552" t="s">
        <v>43</v>
      </c>
      <c r="N10552">
        <v>0.24701051763489701</v>
      </c>
      <c r="O10552" t="s">
        <v>11351</v>
      </c>
      <c r="P10552" t="s">
        <v>11354</v>
      </c>
      <c r="R10552" t="s">
        <v>11353</v>
      </c>
      <c r="S10552">
        <f>IF(SalesData[[#This Row],[Return Status]]="Returned",1,0)</f>
        <v>0</v>
      </c>
      <c r="T10552">
        <v>2183.56</v>
      </c>
      <c r="U10552" s="2">
        <f>EOMONTH(SalesData[[#This Row],[Order Date]],0)</f>
        <v>45351</v>
      </c>
      <c r="V10552" s="9" t="str">
        <f>"Q"&amp;INT((MONTH(SalesData[[#This Row],[Order Date]])+2)/3)&amp;"-"&amp;YEAR(SalesData[[#This Row],[Order Date]])</f>
        <v>Q1-2024</v>
      </c>
    </row>
    <row r="10553" spans="1:22" x14ac:dyDescent="0.35">
      <c r="A10553" t="s">
        <v>10694</v>
      </c>
      <c r="B10553" s="1">
        <v>45345</v>
      </c>
      <c r="C10553" t="s">
        <v>57</v>
      </c>
      <c r="D10553" t="s">
        <v>13</v>
      </c>
      <c r="E10553">
        <v>2645834445</v>
      </c>
      <c r="F10553" t="s">
        <v>357</v>
      </c>
      <c r="G10553" t="s">
        <v>164</v>
      </c>
      <c r="H10553" t="s">
        <v>165</v>
      </c>
      <c r="I10553" t="s">
        <v>36</v>
      </c>
      <c r="J10553" t="s">
        <v>65</v>
      </c>
      <c r="K10553">
        <v>1360.56</v>
      </c>
      <c r="L10553">
        <v>61.01</v>
      </c>
      <c r="M10553" t="s">
        <v>65</v>
      </c>
      <c r="N10553">
        <v>4.4841829834773902E-2</v>
      </c>
      <c r="O10553" t="s">
        <v>11351</v>
      </c>
      <c r="P10553" t="s">
        <v>11356</v>
      </c>
      <c r="R10553" t="s">
        <v>11353</v>
      </c>
      <c r="S10553">
        <f>IF(SalesData[[#This Row],[Return Status]]="Returned",1,0)</f>
        <v>0</v>
      </c>
      <c r="U10553" s="2">
        <f>EOMONTH(SalesData[[#This Row],[Order Date]],0)</f>
        <v>45351</v>
      </c>
      <c r="V10553" s="9" t="str">
        <f>"Q"&amp;INT((MONTH(SalesData[[#This Row],[Order Date]])+2)/3)&amp;"-"&amp;YEAR(SalesData[[#This Row],[Order Date]])</f>
        <v>Q1-2024</v>
      </c>
    </row>
    <row r="10554" spans="1:22" x14ac:dyDescent="0.35">
      <c r="A10554" t="s">
        <v>10695</v>
      </c>
      <c r="B10554" s="1">
        <v>45348</v>
      </c>
      <c r="C10554" t="s">
        <v>176</v>
      </c>
      <c r="D10554" t="s">
        <v>145</v>
      </c>
      <c r="E10554">
        <v>5357115857</v>
      </c>
      <c r="F10554" t="s">
        <v>50</v>
      </c>
      <c r="G10554" t="s">
        <v>34</v>
      </c>
      <c r="H10554" t="s">
        <v>35</v>
      </c>
      <c r="I10554" t="s">
        <v>36</v>
      </c>
      <c r="J10554" t="s">
        <v>62</v>
      </c>
      <c r="K10554">
        <v>3785.86</v>
      </c>
      <c r="L10554">
        <v>673.36</v>
      </c>
      <c r="M10554" t="s">
        <v>62</v>
      </c>
      <c r="N10554">
        <v>0.17786183324264501</v>
      </c>
      <c r="O10554" t="s">
        <v>11351</v>
      </c>
      <c r="P10554" t="s">
        <v>11352</v>
      </c>
      <c r="R10554" t="s">
        <v>11353</v>
      </c>
      <c r="S10554">
        <f>IF(SalesData[[#This Row],[Return Status]]="Returned",1,0)</f>
        <v>0</v>
      </c>
      <c r="U10554" s="2">
        <f>EOMONTH(SalesData[[#This Row],[Order Date]],0)</f>
        <v>45351</v>
      </c>
      <c r="V10554" s="9" t="str">
        <f>"Q"&amp;INT((MONTH(SalesData[[#This Row],[Order Date]])+2)/3)&amp;"-"&amp;YEAR(SalesData[[#This Row],[Order Date]])</f>
        <v>Q1-2024</v>
      </c>
    </row>
    <row r="10555" spans="1:22" x14ac:dyDescent="0.35">
      <c r="A10555" t="s">
        <v>10696</v>
      </c>
      <c r="B10555" s="1">
        <v>45327</v>
      </c>
      <c r="C10555" t="s">
        <v>162</v>
      </c>
      <c r="D10555" t="s">
        <v>72</v>
      </c>
      <c r="E10555">
        <v>2007462108</v>
      </c>
      <c r="F10555" t="s">
        <v>78</v>
      </c>
      <c r="G10555" t="s">
        <v>859</v>
      </c>
      <c r="H10555" t="s">
        <v>16</v>
      </c>
      <c r="I10555" t="s">
        <v>17</v>
      </c>
      <c r="J10555" t="s">
        <v>62</v>
      </c>
      <c r="K10555">
        <v>1201.1500000000001</v>
      </c>
      <c r="L10555">
        <v>344.08</v>
      </c>
      <c r="M10555" t="s">
        <v>62</v>
      </c>
      <c r="N10555">
        <v>0.28645881030678899</v>
      </c>
      <c r="O10555" t="s">
        <v>11351</v>
      </c>
      <c r="P10555" t="s">
        <v>11354</v>
      </c>
      <c r="R10555" t="s">
        <v>11353</v>
      </c>
      <c r="S10555">
        <f>IF(SalesData[[#This Row],[Return Status]]="Returned",1,0)</f>
        <v>0</v>
      </c>
      <c r="U10555" s="2">
        <f>EOMONTH(SalesData[[#This Row],[Order Date]],0)</f>
        <v>45351</v>
      </c>
      <c r="V10555" s="9" t="str">
        <f>"Q"&amp;INT((MONTH(SalesData[[#This Row],[Order Date]])+2)/3)&amp;"-"&amp;YEAR(SalesData[[#This Row],[Order Date]])</f>
        <v>Q1-2024</v>
      </c>
    </row>
    <row r="10556" spans="1:22" x14ac:dyDescent="0.35">
      <c r="A10556" t="s">
        <v>10697</v>
      </c>
      <c r="B10556" s="1">
        <v>45349</v>
      </c>
      <c r="C10556" t="s">
        <v>149</v>
      </c>
      <c r="D10556" t="s">
        <v>145</v>
      </c>
      <c r="E10556">
        <v>5953181535</v>
      </c>
      <c r="F10556" t="s">
        <v>152</v>
      </c>
      <c r="G10556" t="s">
        <v>23</v>
      </c>
      <c r="H10556" t="s">
        <v>24</v>
      </c>
      <c r="I10556" t="s">
        <v>17</v>
      </c>
      <c r="J10556" t="s">
        <v>65</v>
      </c>
      <c r="K10556">
        <v>673.64</v>
      </c>
      <c r="L10556">
        <v>160.34</v>
      </c>
      <c r="M10556" t="s">
        <v>65</v>
      </c>
      <c r="N10556">
        <v>0.238020307582685</v>
      </c>
      <c r="O10556" t="s">
        <v>11355</v>
      </c>
      <c r="P10556" t="s">
        <v>11354</v>
      </c>
      <c r="R10556" t="s">
        <v>11353</v>
      </c>
      <c r="S10556">
        <f>IF(SalesData[[#This Row],[Return Status]]="Returned",1,0)</f>
        <v>0</v>
      </c>
      <c r="T10556">
        <v>2821.33</v>
      </c>
      <c r="U10556" s="2">
        <f>EOMONTH(SalesData[[#This Row],[Order Date]],0)</f>
        <v>45351</v>
      </c>
      <c r="V10556" s="9" t="str">
        <f>"Q"&amp;INT((MONTH(SalesData[[#This Row],[Order Date]])+2)/3)&amp;"-"&amp;YEAR(SalesData[[#This Row],[Order Date]])</f>
        <v>Q1-2024</v>
      </c>
    </row>
    <row r="10557" spans="1:22" x14ac:dyDescent="0.35">
      <c r="A10557" t="s">
        <v>10698</v>
      </c>
      <c r="B10557" s="1">
        <v>45346</v>
      </c>
      <c r="C10557" t="s">
        <v>325</v>
      </c>
      <c r="D10557" t="s">
        <v>39</v>
      </c>
      <c r="E10557">
        <v>1828352535</v>
      </c>
      <c r="F10557" t="s">
        <v>107</v>
      </c>
      <c r="G10557" t="s">
        <v>15</v>
      </c>
      <c r="H10557" t="s">
        <v>16</v>
      </c>
      <c r="I10557" t="s">
        <v>17</v>
      </c>
      <c r="J10557" t="s">
        <v>62</v>
      </c>
      <c r="K10557">
        <v>2764.76</v>
      </c>
      <c r="L10557">
        <v>822.22</v>
      </c>
      <c r="M10557" t="s">
        <v>62</v>
      </c>
      <c r="N10557">
        <v>0.29739290209638403</v>
      </c>
      <c r="O10557" t="s">
        <v>11351</v>
      </c>
      <c r="P10557" t="s">
        <v>11354</v>
      </c>
      <c r="R10557" t="s">
        <v>11353</v>
      </c>
      <c r="S10557">
        <f>IF(SalesData[[#This Row],[Return Status]]="Returned",1,0)</f>
        <v>0</v>
      </c>
      <c r="T10557">
        <v>2085.91</v>
      </c>
      <c r="U10557" s="2">
        <f>EOMONTH(SalesData[[#This Row],[Order Date]],0)</f>
        <v>45351</v>
      </c>
      <c r="V10557" s="9" t="str">
        <f>"Q"&amp;INT((MONTH(SalesData[[#This Row],[Order Date]])+2)/3)&amp;"-"&amp;YEAR(SalesData[[#This Row],[Order Date]])</f>
        <v>Q1-2024</v>
      </c>
    </row>
    <row r="10558" spans="1:22" x14ac:dyDescent="0.35">
      <c r="A10558" t="s">
        <v>10699</v>
      </c>
      <c r="B10558" s="1">
        <v>45327</v>
      </c>
      <c r="C10558" t="s">
        <v>94</v>
      </c>
      <c r="D10558" t="s">
        <v>13</v>
      </c>
      <c r="E10558">
        <v>9470697217</v>
      </c>
      <c r="F10558" t="s">
        <v>156</v>
      </c>
      <c r="G10558" t="s">
        <v>84</v>
      </c>
      <c r="H10558" t="s">
        <v>85</v>
      </c>
      <c r="I10558" t="s">
        <v>31</v>
      </c>
      <c r="J10558" t="s">
        <v>65</v>
      </c>
      <c r="K10558">
        <v>746.14</v>
      </c>
      <c r="L10558">
        <v>88.47</v>
      </c>
      <c r="M10558" t="s">
        <v>65</v>
      </c>
      <c r="N10558">
        <v>0.11857024150963601</v>
      </c>
      <c r="O10558" t="s">
        <v>11355</v>
      </c>
      <c r="P10558" t="s">
        <v>11352</v>
      </c>
      <c r="R10558" t="s">
        <v>11353</v>
      </c>
      <c r="S10558">
        <f>IF(SalesData[[#This Row],[Return Status]]="Returned",1,0)</f>
        <v>0</v>
      </c>
      <c r="T10558">
        <v>847.14</v>
      </c>
      <c r="U10558" s="2">
        <f>EOMONTH(SalesData[[#This Row],[Order Date]],0)</f>
        <v>45351</v>
      </c>
      <c r="V10558" s="9" t="str">
        <f>"Q"&amp;INT((MONTH(SalesData[[#This Row],[Order Date]])+2)/3)&amp;"-"&amp;YEAR(SalesData[[#This Row],[Order Date]])</f>
        <v>Q1-2024</v>
      </c>
    </row>
    <row r="10559" spans="1:22" x14ac:dyDescent="0.35">
      <c r="A10559" t="s">
        <v>10700</v>
      </c>
      <c r="B10559" s="1">
        <v>45330</v>
      </c>
      <c r="C10559" t="s">
        <v>92</v>
      </c>
      <c r="D10559" t="s">
        <v>80</v>
      </c>
      <c r="E10559">
        <v>4282659251</v>
      </c>
      <c r="F10559" t="s">
        <v>14</v>
      </c>
      <c r="G10559" t="s">
        <v>15</v>
      </c>
      <c r="H10559" t="s">
        <v>16</v>
      </c>
      <c r="I10559" t="s">
        <v>17</v>
      </c>
      <c r="J10559" t="s">
        <v>62</v>
      </c>
      <c r="K10559">
        <v>165.79</v>
      </c>
      <c r="L10559">
        <v>23.21</v>
      </c>
      <c r="M10559" t="s">
        <v>62</v>
      </c>
      <c r="N10559">
        <v>0.13999638096386999</v>
      </c>
      <c r="O10559" t="s">
        <v>11361</v>
      </c>
      <c r="P10559" t="s">
        <v>11352</v>
      </c>
      <c r="Q10559" t="s">
        <v>11373</v>
      </c>
      <c r="R10559" t="s">
        <v>11360</v>
      </c>
      <c r="S10559">
        <f>IF(SalesData[[#This Row],[Return Status]]="Returned",1,0)</f>
        <v>1</v>
      </c>
      <c r="T10559">
        <v>2085.91</v>
      </c>
      <c r="U10559" s="2">
        <f>EOMONTH(SalesData[[#This Row],[Order Date]],0)</f>
        <v>45351</v>
      </c>
      <c r="V10559" s="9" t="str">
        <f>"Q"&amp;INT((MONTH(SalesData[[#This Row],[Order Date]])+2)/3)&amp;"-"&amp;YEAR(SalesData[[#This Row],[Order Date]])</f>
        <v>Q1-2024</v>
      </c>
    </row>
    <row r="10560" spans="1:22" x14ac:dyDescent="0.35">
      <c r="A10560" t="s">
        <v>10701</v>
      </c>
      <c r="B10560" s="1">
        <v>45328</v>
      </c>
      <c r="C10560" t="s">
        <v>45</v>
      </c>
      <c r="D10560" t="s">
        <v>46</v>
      </c>
      <c r="E10560">
        <v>480253830</v>
      </c>
      <c r="F10560" t="s">
        <v>147</v>
      </c>
      <c r="G10560" t="s">
        <v>84</v>
      </c>
      <c r="H10560" t="s">
        <v>85</v>
      </c>
      <c r="I10560" t="s">
        <v>31</v>
      </c>
      <c r="J10560" t="s">
        <v>19</v>
      </c>
      <c r="K10560">
        <v>4274.3100000000004</v>
      </c>
      <c r="L10560">
        <v>468.56</v>
      </c>
      <c r="M10560" t="s">
        <v>19</v>
      </c>
      <c r="N10560">
        <v>0.10962237179802101</v>
      </c>
      <c r="O10560" t="s">
        <v>11351</v>
      </c>
      <c r="P10560" t="s">
        <v>11352</v>
      </c>
      <c r="R10560" t="s">
        <v>11353</v>
      </c>
      <c r="S10560">
        <f>IF(SalesData[[#This Row],[Return Status]]="Returned",1,0)</f>
        <v>0</v>
      </c>
      <c r="T10560">
        <v>847.14</v>
      </c>
      <c r="U10560" s="2">
        <f>EOMONTH(SalesData[[#This Row],[Order Date]],0)</f>
        <v>45351</v>
      </c>
      <c r="V10560" s="9" t="str">
        <f>"Q"&amp;INT((MONTH(SalesData[[#This Row],[Order Date]])+2)/3)&amp;"-"&amp;YEAR(SalesData[[#This Row],[Order Date]])</f>
        <v>Q1-2024</v>
      </c>
    </row>
    <row r="10561" spans="1:22" x14ac:dyDescent="0.35">
      <c r="A10561" t="s">
        <v>10702</v>
      </c>
      <c r="B10561" s="1">
        <v>45338</v>
      </c>
      <c r="C10561" t="s">
        <v>106</v>
      </c>
      <c r="D10561" t="s">
        <v>72</v>
      </c>
      <c r="E10561">
        <v>474009101</v>
      </c>
      <c r="F10561" t="s">
        <v>33</v>
      </c>
      <c r="G10561" t="s">
        <v>34</v>
      </c>
      <c r="H10561" t="s">
        <v>35</v>
      </c>
      <c r="I10561" t="s">
        <v>36</v>
      </c>
      <c r="J10561" t="s">
        <v>65</v>
      </c>
      <c r="K10561">
        <v>2593.77</v>
      </c>
      <c r="L10561">
        <v>679.95</v>
      </c>
      <c r="M10561" t="s">
        <v>65</v>
      </c>
      <c r="N10561">
        <v>0.26214737621300299</v>
      </c>
      <c r="O10561" t="s">
        <v>11351</v>
      </c>
      <c r="P10561" t="s">
        <v>11354</v>
      </c>
      <c r="R10561" t="s">
        <v>11353</v>
      </c>
      <c r="S10561">
        <f>IF(SalesData[[#This Row],[Return Status]]="Returned",1,0)</f>
        <v>0</v>
      </c>
      <c r="U10561" s="2">
        <f>EOMONTH(SalesData[[#This Row],[Order Date]],0)</f>
        <v>45351</v>
      </c>
      <c r="V10561" s="9" t="str">
        <f>"Q"&amp;INT((MONTH(SalesData[[#This Row],[Order Date]])+2)/3)&amp;"-"&amp;YEAR(SalesData[[#This Row],[Order Date]])</f>
        <v>Q1-2024</v>
      </c>
    </row>
    <row r="10562" spans="1:22" x14ac:dyDescent="0.35">
      <c r="A10562" t="s">
        <v>10703</v>
      </c>
      <c r="B10562" s="1">
        <v>45338</v>
      </c>
      <c r="C10562" t="s">
        <v>111</v>
      </c>
      <c r="D10562" t="s">
        <v>27</v>
      </c>
      <c r="E10562">
        <v>1885978997</v>
      </c>
      <c r="F10562" t="s">
        <v>109</v>
      </c>
      <c r="G10562" t="s">
        <v>59</v>
      </c>
      <c r="H10562" t="s">
        <v>60</v>
      </c>
      <c r="I10562" t="s">
        <v>31</v>
      </c>
      <c r="J10562" t="s">
        <v>19</v>
      </c>
      <c r="K10562">
        <v>4934.29</v>
      </c>
      <c r="L10562">
        <v>659.06</v>
      </c>
      <c r="M10562" t="s">
        <v>19</v>
      </c>
      <c r="N10562">
        <v>0.13356734200867801</v>
      </c>
      <c r="O10562" t="s">
        <v>11351</v>
      </c>
      <c r="P10562" t="s">
        <v>11352</v>
      </c>
      <c r="R10562" t="s">
        <v>11353</v>
      </c>
      <c r="S10562">
        <f>IF(SalesData[[#This Row],[Return Status]]="Returned",1,0)</f>
        <v>0</v>
      </c>
      <c r="T10562">
        <v>2183.56</v>
      </c>
      <c r="U10562" s="2">
        <f>EOMONTH(SalesData[[#This Row],[Order Date]],0)</f>
        <v>45351</v>
      </c>
      <c r="V10562" s="9" t="str">
        <f>"Q"&amp;INT((MONTH(SalesData[[#This Row],[Order Date]])+2)/3)&amp;"-"&amp;YEAR(SalesData[[#This Row],[Order Date]])</f>
        <v>Q1-2024</v>
      </c>
    </row>
    <row r="10563" spans="1:22" x14ac:dyDescent="0.35">
      <c r="A10563" t="s">
        <v>10704</v>
      </c>
      <c r="B10563" s="1">
        <v>45347</v>
      </c>
      <c r="C10563" t="s">
        <v>106</v>
      </c>
      <c r="D10563" t="s">
        <v>46</v>
      </c>
      <c r="E10563">
        <v>7289278185</v>
      </c>
      <c r="F10563" t="s">
        <v>185</v>
      </c>
      <c r="G10563" t="s">
        <v>164</v>
      </c>
      <c r="H10563" t="s">
        <v>165</v>
      </c>
      <c r="I10563" t="s">
        <v>36</v>
      </c>
      <c r="J10563" t="s">
        <v>18</v>
      </c>
      <c r="K10563">
        <v>4732.0600000000004</v>
      </c>
      <c r="L10563">
        <v>625.13</v>
      </c>
      <c r="M10563" t="s">
        <v>19</v>
      </c>
      <c r="N10563">
        <v>0.13210525648449101</v>
      </c>
      <c r="O10563" t="s">
        <v>11351</v>
      </c>
      <c r="P10563" t="s">
        <v>11352</v>
      </c>
      <c r="R10563" t="s">
        <v>11353</v>
      </c>
      <c r="S10563">
        <f>IF(SalesData[[#This Row],[Return Status]]="Returned",1,0)</f>
        <v>0</v>
      </c>
      <c r="U10563" s="2">
        <f>EOMONTH(SalesData[[#This Row],[Order Date]],0)</f>
        <v>45351</v>
      </c>
      <c r="V10563" s="9" t="str">
        <f>"Q"&amp;INT((MONTH(SalesData[[#This Row],[Order Date]])+2)/3)&amp;"-"&amp;YEAR(SalesData[[#This Row],[Order Date]])</f>
        <v>Q1-2024</v>
      </c>
    </row>
    <row r="10564" spans="1:22" x14ac:dyDescent="0.35">
      <c r="A10564" t="s">
        <v>10705</v>
      </c>
      <c r="B10564" s="1">
        <v>45326</v>
      </c>
      <c r="C10564" t="s">
        <v>176</v>
      </c>
      <c r="D10564" t="s">
        <v>80</v>
      </c>
      <c r="E10564">
        <v>8811188263</v>
      </c>
      <c r="F10564" t="s">
        <v>147</v>
      </c>
      <c r="G10564" t="s">
        <v>84</v>
      </c>
      <c r="H10564" t="s">
        <v>85</v>
      </c>
      <c r="I10564" t="s">
        <v>31</v>
      </c>
      <c r="J10564" t="s">
        <v>18</v>
      </c>
      <c r="K10564">
        <v>2170.42</v>
      </c>
      <c r="L10564">
        <v>167.49</v>
      </c>
      <c r="M10564" t="s">
        <v>19</v>
      </c>
      <c r="N10564">
        <v>7.7169395785147601E-2</v>
      </c>
      <c r="O10564" t="s">
        <v>11351</v>
      </c>
      <c r="P10564" t="s">
        <v>11356</v>
      </c>
      <c r="R10564" t="s">
        <v>11353</v>
      </c>
      <c r="S10564">
        <f>IF(SalesData[[#This Row],[Return Status]]="Returned",1,0)</f>
        <v>0</v>
      </c>
      <c r="T10564">
        <v>847.14</v>
      </c>
      <c r="U10564" s="2">
        <f>EOMONTH(SalesData[[#This Row],[Order Date]],0)</f>
        <v>45351</v>
      </c>
      <c r="V10564" s="9" t="str">
        <f>"Q"&amp;INT((MONTH(SalesData[[#This Row],[Order Date]])+2)/3)&amp;"-"&amp;YEAR(SalesData[[#This Row],[Order Date]])</f>
        <v>Q1-2024</v>
      </c>
    </row>
    <row r="10565" spans="1:22" x14ac:dyDescent="0.35">
      <c r="A10565" t="s">
        <v>10706</v>
      </c>
      <c r="B10565" s="1">
        <v>45344</v>
      </c>
      <c r="C10565" t="s">
        <v>12</v>
      </c>
      <c r="D10565" t="s">
        <v>39</v>
      </c>
      <c r="E10565">
        <v>5154141969</v>
      </c>
      <c r="F10565" t="s">
        <v>53</v>
      </c>
      <c r="G10565" t="s">
        <v>54</v>
      </c>
      <c r="H10565" t="s">
        <v>55</v>
      </c>
      <c r="I10565" t="s">
        <v>31</v>
      </c>
      <c r="J10565" t="s">
        <v>19</v>
      </c>
      <c r="K10565">
        <v>813.93</v>
      </c>
      <c r="L10565">
        <v>187.24</v>
      </c>
      <c r="M10565" t="s">
        <v>19</v>
      </c>
      <c r="N10565">
        <v>0.23004435270846399</v>
      </c>
      <c r="O10565" t="s">
        <v>11355</v>
      </c>
      <c r="P10565" t="s">
        <v>11354</v>
      </c>
      <c r="R10565" t="s">
        <v>11353</v>
      </c>
      <c r="S10565">
        <f>IF(SalesData[[#This Row],[Return Status]]="Returned",1,0)</f>
        <v>0</v>
      </c>
      <c r="U10565" s="2">
        <f>EOMONTH(SalesData[[#This Row],[Order Date]],0)</f>
        <v>45351</v>
      </c>
      <c r="V10565" s="9" t="str">
        <f>"Q"&amp;INT((MONTH(SalesData[[#This Row],[Order Date]])+2)/3)&amp;"-"&amp;YEAR(SalesData[[#This Row],[Order Date]])</f>
        <v>Q1-2024</v>
      </c>
    </row>
    <row r="10566" spans="1:22" x14ac:dyDescent="0.35">
      <c r="A10566" t="s">
        <v>10707</v>
      </c>
      <c r="B10566" s="1">
        <v>45343</v>
      </c>
      <c r="C10566" t="s">
        <v>77</v>
      </c>
      <c r="D10566" t="s">
        <v>145</v>
      </c>
      <c r="E10566">
        <v>9200928220</v>
      </c>
      <c r="F10566" t="s">
        <v>107</v>
      </c>
      <c r="G10566" t="s">
        <v>15</v>
      </c>
      <c r="H10566" t="s">
        <v>16</v>
      </c>
      <c r="I10566" t="s">
        <v>17</v>
      </c>
      <c r="J10566" t="s">
        <v>19</v>
      </c>
      <c r="K10566">
        <v>1274.73</v>
      </c>
      <c r="L10566">
        <v>167.63</v>
      </c>
      <c r="M10566" t="s">
        <v>19</v>
      </c>
      <c r="N10566">
        <v>0.13150235736195101</v>
      </c>
      <c r="O10566" t="s">
        <v>11351</v>
      </c>
      <c r="P10566" t="s">
        <v>11352</v>
      </c>
      <c r="R10566" t="s">
        <v>11353</v>
      </c>
      <c r="S10566">
        <f>IF(SalesData[[#This Row],[Return Status]]="Returned",1,0)</f>
        <v>0</v>
      </c>
      <c r="T10566">
        <v>2085.91</v>
      </c>
      <c r="U10566" s="2">
        <f>EOMONTH(SalesData[[#This Row],[Order Date]],0)</f>
        <v>45351</v>
      </c>
      <c r="V10566" s="9" t="str">
        <f>"Q"&amp;INT((MONTH(SalesData[[#This Row],[Order Date]])+2)/3)&amp;"-"&amp;YEAR(SalesData[[#This Row],[Order Date]])</f>
        <v>Q1-2024</v>
      </c>
    </row>
    <row r="10567" spans="1:22" x14ac:dyDescent="0.35">
      <c r="A10567" t="s">
        <v>10708</v>
      </c>
      <c r="B10567" s="1">
        <v>45331</v>
      </c>
      <c r="C10567" t="s">
        <v>77</v>
      </c>
      <c r="D10567" t="s">
        <v>72</v>
      </c>
      <c r="E10567">
        <v>2405951231</v>
      </c>
      <c r="F10567" t="s">
        <v>133</v>
      </c>
      <c r="G10567" t="s">
        <v>89</v>
      </c>
      <c r="H10567" t="s">
        <v>90</v>
      </c>
      <c r="I10567" t="s">
        <v>31</v>
      </c>
      <c r="J10567" t="s">
        <v>19</v>
      </c>
      <c r="K10567">
        <v>3137.56</v>
      </c>
      <c r="L10567">
        <v>830.28</v>
      </c>
      <c r="M10567" t="s">
        <v>19</v>
      </c>
      <c r="N10567">
        <v>0.26462601512002998</v>
      </c>
      <c r="O10567" t="s">
        <v>11351</v>
      </c>
      <c r="P10567" t="s">
        <v>11354</v>
      </c>
      <c r="R10567" t="s">
        <v>11353</v>
      </c>
      <c r="S10567">
        <f>IF(SalesData[[#This Row],[Return Status]]="Returned",1,0)</f>
        <v>0</v>
      </c>
      <c r="T10567">
        <v>207.68</v>
      </c>
      <c r="U10567" s="2">
        <f>EOMONTH(SalesData[[#This Row],[Order Date]],0)</f>
        <v>45351</v>
      </c>
      <c r="V10567" s="9" t="str">
        <f>"Q"&amp;INT((MONTH(SalesData[[#This Row],[Order Date]])+2)/3)&amp;"-"&amp;YEAR(SalesData[[#This Row],[Order Date]])</f>
        <v>Q1-2024</v>
      </c>
    </row>
    <row r="10568" spans="1:22" x14ac:dyDescent="0.35">
      <c r="A10568" t="s">
        <v>10709</v>
      </c>
      <c r="B10568" s="1">
        <v>45335</v>
      </c>
      <c r="C10568" t="s">
        <v>97</v>
      </c>
      <c r="D10568" t="s">
        <v>46</v>
      </c>
      <c r="E10568">
        <v>6401643656</v>
      </c>
      <c r="F10568" t="s">
        <v>238</v>
      </c>
      <c r="G10568" t="s">
        <v>74</v>
      </c>
      <c r="H10568" t="s">
        <v>75</v>
      </c>
      <c r="I10568" t="s">
        <v>36</v>
      </c>
      <c r="J10568" t="s">
        <v>19</v>
      </c>
      <c r="K10568">
        <v>2240.77</v>
      </c>
      <c r="L10568">
        <v>622.9</v>
      </c>
      <c r="M10568" t="s">
        <v>19</v>
      </c>
      <c r="N10568">
        <v>0.27798479986790298</v>
      </c>
      <c r="O10568" t="s">
        <v>11351</v>
      </c>
      <c r="P10568" t="s">
        <v>11354</v>
      </c>
      <c r="R10568" t="s">
        <v>11353</v>
      </c>
      <c r="S10568">
        <f>IF(SalesData[[#This Row],[Return Status]]="Returned",1,0)</f>
        <v>0</v>
      </c>
      <c r="T10568">
        <v>2420.2800000000002</v>
      </c>
      <c r="U10568" s="2">
        <f>EOMONTH(SalesData[[#This Row],[Order Date]],0)</f>
        <v>45351</v>
      </c>
      <c r="V10568" s="9" t="str">
        <f>"Q"&amp;INT((MONTH(SalesData[[#This Row],[Order Date]])+2)/3)&amp;"-"&amp;YEAR(SalesData[[#This Row],[Order Date]])</f>
        <v>Q1-2024</v>
      </c>
    </row>
    <row r="10569" spans="1:22" x14ac:dyDescent="0.35">
      <c r="A10569" t="s">
        <v>10710</v>
      </c>
      <c r="B10569" s="1">
        <v>45334</v>
      </c>
      <c r="C10569" t="s">
        <v>184</v>
      </c>
      <c r="D10569" t="s">
        <v>27</v>
      </c>
      <c r="E10569">
        <v>8537970819</v>
      </c>
      <c r="F10569" t="s">
        <v>154</v>
      </c>
      <c r="G10569" t="s">
        <v>29</v>
      </c>
      <c r="H10569" t="s">
        <v>30</v>
      </c>
      <c r="I10569" t="s">
        <v>31</v>
      </c>
      <c r="J10569" t="s">
        <v>62</v>
      </c>
      <c r="K10569">
        <v>2947.96</v>
      </c>
      <c r="L10569">
        <v>753.96</v>
      </c>
      <c r="M10569" t="s">
        <v>62</v>
      </c>
      <c r="N10569">
        <v>0.25575652315499497</v>
      </c>
      <c r="O10569" t="s">
        <v>11351</v>
      </c>
      <c r="P10569" t="s">
        <v>11354</v>
      </c>
      <c r="Q10569" t="s">
        <v>11366</v>
      </c>
      <c r="R10569" t="s">
        <v>11360</v>
      </c>
      <c r="S10569">
        <f>IF(SalesData[[#This Row],[Return Status]]="Returned",1,0)</f>
        <v>1</v>
      </c>
      <c r="T10569">
        <v>2788.38</v>
      </c>
      <c r="U10569" s="2">
        <f>EOMONTH(SalesData[[#This Row],[Order Date]],0)</f>
        <v>45351</v>
      </c>
      <c r="V10569" s="9" t="str">
        <f>"Q"&amp;INT((MONTH(SalesData[[#This Row],[Order Date]])+2)/3)&amp;"-"&amp;YEAR(SalesData[[#This Row],[Order Date]])</f>
        <v>Q1-2024</v>
      </c>
    </row>
    <row r="10570" spans="1:22" x14ac:dyDescent="0.35">
      <c r="A10570" t="s">
        <v>10711</v>
      </c>
      <c r="B10570" s="1">
        <v>45326</v>
      </c>
      <c r="C10570" t="s">
        <v>194</v>
      </c>
      <c r="D10570" t="s">
        <v>46</v>
      </c>
      <c r="E10570">
        <v>8214719177</v>
      </c>
      <c r="F10570" t="s">
        <v>22</v>
      </c>
      <c r="G10570" t="s">
        <v>23</v>
      </c>
      <c r="H10570" t="s">
        <v>24</v>
      </c>
      <c r="I10570" t="s">
        <v>17</v>
      </c>
      <c r="J10570" t="s">
        <v>61</v>
      </c>
      <c r="K10570">
        <v>4060</v>
      </c>
      <c r="L10570">
        <v>1086.21</v>
      </c>
      <c r="M10570" t="s">
        <v>62</v>
      </c>
      <c r="N10570">
        <v>0.26753940886699501</v>
      </c>
      <c r="O10570" t="s">
        <v>11351</v>
      </c>
      <c r="P10570" t="s">
        <v>11354</v>
      </c>
      <c r="R10570" t="s">
        <v>11353</v>
      </c>
      <c r="S10570">
        <f>IF(SalesData[[#This Row],[Return Status]]="Returned",1,0)</f>
        <v>0</v>
      </c>
      <c r="T10570">
        <v>2821.33</v>
      </c>
      <c r="U10570" s="2">
        <f>EOMONTH(SalesData[[#This Row],[Order Date]],0)</f>
        <v>45351</v>
      </c>
      <c r="V10570" s="9" t="str">
        <f>"Q"&amp;INT((MONTH(SalesData[[#This Row],[Order Date]])+2)/3)&amp;"-"&amp;YEAR(SalesData[[#This Row],[Order Date]])</f>
        <v>Q1-2024</v>
      </c>
    </row>
    <row r="10571" spans="1:22" x14ac:dyDescent="0.35">
      <c r="A10571" t="s">
        <v>10712</v>
      </c>
      <c r="B10571" s="1">
        <v>45330</v>
      </c>
      <c r="C10571" t="s">
        <v>188</v>
      </c>
      <c r="D10571" t="s">
        <v>39</v>
      </c>
      <c r="E10571">
        <v>4382255684</v>
      </c>
      <c r="F10571" t="s">
        <v>14</v>
      </c>
      <c r="G10571" t="s">
        <v>15</v>
      </c>
      <c r="H10571" t="s">
        <v>16</v>
      </c>
      <c r="I10571" t="s">
        <v>17</v>
      </c>
      <c r="J10571" t="s">
        <v>62</v>
      </c>
      <c r="K10571">
        <v>222.11</v>
      </c>
      <c r="L10571">
        <v>15.35</v>
      </c>
      <c r="M10571" t="s">
        <v>62</v>
      </c>
      <c r="N10571">
        <v>6.9109900499752394E-2</v>
      </c>
      <c r="O10571" t="s">
        <v>11361</v>
      </c>
      <c r="P10571" t="s">
        <v>11356</v>
      </c>
      <c r="R10571" t="s">
        <v>11353</v>
      </c>
      <c r="S10571">
        <f>IF(SalesData[[#This Row],[Return Status]]="Returned",1,0)</f>
        <v>0</v>
      </c>
      <c r="T10571">
        <v>2085.91</v>
      </c>
      <c r="U10571" s="2">
        <f>EOMONTH(SalesData[[#This Row],[Order Date]],0)</f>
        <v>45351</v>
      </c>
      <c r="V10571" s="9" t="str">
        <f>"Q"&amp;INT((MONTH(SalesData[[#This Row],[Order Date]])+2)/3)&amp;"-"&amp;YEAR(SalesData[[#This Row],[Order Date]])</f>
        <v>Q1-2024</v>
      </c>
    </row>
    <row r="10572" spans="1:22" x14ac:dyDescent="0.35">
      <c r="A10572" t="s">
        <v>10713</v>
      </c>
      <c r="B10572" s="1">
        <v>45326</v>
      </c>
      <c r="C10572" t="s">
        <v>194</v>
      </c>
      <c r="D10572" t="s">
        <v>46</v>
      </c>
      <c r="E10572">
        <v>8159111694</v>
      </c>
      <c r="F10572" t="s">
        <v>50</v>
      </c>
      <c r="G10572" t="s">
        <v>34</v>
      </c>
      <c r="H10572" t="s">
        <v>35</v>
      </c>
      <c r="I10572" t="s">
        <v>36</v>
      </c>
      <c r="J10572" t="s">
        <v>65</v>
      </c>
      <c r="K10572">
        <v>3380.91</v>
      </c>
      <c r="L10572">
        <v>847.8</v>
      </c>
      <c r="M10572" t="s">
        <v>65</v>
      </c>
      <c r="N10572">
        <v>0.25076088981960498</v>
      </c>
      <c r="O10572" t="s">
        <v>11351</v>
      </c>
      <c r="P10572" t="s">
        <v>11354</v>
      </c>
      <c r="R10572" t="s">
        <v>11353</v>
      </c>
      <c r="S10572">
        <f>IF(SalesData[[#This Row],[Return Status]]="Returned",1,0)</f>
        <v>0</v>
      </c>
      <c r="U10572" s="2">
        <f>EOMONTH(SalesData[[#This Row],[Order Date]],0)</f>
        <v>45351</v>
      </c>
      <c r="V10572" s="9" t="str">
        <f>"Q"&amp;INT((MONTH(SalesData[[#This Row],[Order Date]])+2)/3)&amp;"-"&amp;YEAR(SalesData[[#This Row],[Order Date]])</f>
        <v>Q1-2024</v>
      </c>
    </row>
    <row r="10573" spans="1:22" x14ac:dyDescent="0.35">
      <c r="A10573" t="s">
        <v>10714</v>
      </c>
      <c r="B10573" s="1">
        <v>45330</v>
      </c>
      <c r="C10573" t="s">
        <v>92</v>
      </c>
      <c r="D10573" t="s">
        <v>13</v>
      </c>
      <c r="E10573">
        <v>9198354957</v>
      </c>
      <c r="F10573" t="s">
        <v>133</v>
      </c>
      <c r="G10573" t="s">
        <v>11379</v>
      </c>
      <c r="H10573" t="s">
        <v>90</v>
      </c>
      <c r="I10573" t="s">
        <v>31</v>
      </c>
      <c r="J10573" t="s">
        <v>18</v>
      </c>
      <c r="K10573">
        <v>4815.3100000000004</v>
      </c>
      <c r="L10573">
        <v>541.83000000000004</v>
      </c>
      <c r="M10573" t="s">
        <v>19</v>
      </c>
      <c r="N10573">
        <v>0.11252235058594399</v>
      </c>
      <c r="O10573" t="s">
        <v>11351</v>
      </c>
      <c r="P10573" t="s">
        <v>11352</v>
      </c>
      <c r="R10573" t="s">
        <v>11353</v>
      </c>
      <c r="S10573">
        <f>IF(SalesData[[#This Row],[Return Status]]="Returned",1,0)</f>
        <v>0</v>
      </c>
      <c r="U10573" s="2">
        <f>EOMONTH(SalesData[[#This Row],[Order Date]],0)</f>
        <v>45351</v>
      </c>
      <c r="V10573" s="9" t="str">
        <f>"Q"&amp;INT((MONTH(SalesData[[#This Row],[Order Date]])+2)/3)&amp;"-"&amp;YEAR(SalesData[[#This Row],[Order Date]])</f>
        <v>Q1-2024</v>
      </c>
    </row>
    <row r="10574" spans="1:22" x14ac:dyDescent="0.35">
      <c r="A10574" t="s">
        <v>10715</v>
      </c>
      <c r="B10574" s="1">
        <v>45348</v>
      </c>
      <c r="C10574" t="s">
        <v>124</v>
      </c>
      <c r="D10574" t="s">
        <v>72</v>
      </c>
      <c r="E10574">
        <v>3832225806</v>
      </c>
      <c r="F10574" t="s">
        <v>147</v>
      </c>
      <c r="G10574" t="s">
        <v>11375</v>
      </c>
      <c r="H10574" t="s">
        <v>85</v>
      </c>
      <c r="I10574" t="s">
        <v>31</v>
      </c>
      <c r="J10574" t="s">
        <v>65</v>
      </c>
      <c r="K10574">
        <v>2847.6</v>
      </c>
      <c r="L10574">
        <v>86.25</v>
      </c>
      <c r="M10574" t="s">
        <v>65</v>
      </c>
      <c r="N10574">
        <v>3.0288664138221701E-2</v>
      </c>
      <c r="O10574" t="s">
        <v>11351</v>
      </c>
      <c r="P10574" t="s">
        <v>11356</v>
      </c>
      <c r="R10574" t="s">
        <v>11353</v>
      </c>
      <c r="S10574">
        <f>IF(SalesData[[#This Row],[Return Status]]="Returned",1,0)</f>
        <v>0</v>
      </c>
      <c r="U10574" s="2">
        <f>EOMONTH(SalesData[[#This Row],[Order Date]],0)</f>
        <v>45351</v>
      </c>
      <c r="V10574" s="9" t="str">
        <f>"Q"&amp;INT((MONTH(SalesData[[#This Row],[Order Date]])+2)/3)&amp;"-"&amp;YEAR(SalesData[[#This Row],[Order Date]])</f>
        <v>Q1-2024</v>
      </c>
    </row>
    <row r="10575" spans="1:22" x14ac:dyDescent="0.35">
      <c r="A10575" t="s">
        <v>10716</v>
      </c>
      <c r="B10575" s="1">
        <v>45343</v>
      </c>
      <c r="C10575" t="s">
        <v>97</v>
      </c>
      <c r="D10575" t="s">
        <v>46</v>
      </c>
      <c r="E10575">
        <v>120498505</v>
      </c>
      <c r="F10575" t="s">
        <v>114</v>
      </c>
      <c r="G10575" t="s">
        <v>59</v>
      </c>
      <c r="H10575" t="s">
        <v>60</v>
      </c>
      <c r="I10575" t="s">
        <v>31</v>
      </c>
      <c r="J10575" t="s">
        <v>19</v>
      </c>
      <c r="K10575">
        <v>4071.2</v>
      </c>
      <c r="L10575">
        <v>1155.6300000000001</v>
      </c>
      <c r="M10575" t="s">
        <v>19</v>
      </c>
      <c r="N10575">
        <v>0.28385488308115597</v>
      </c>
      <c r="O10575" t="s">
        <v>11351</v>
      </c>
      <c r="P10575" t="s">
        <v>11354</v>
      </c>
      <c r="R10575" t="s">
        <v>11353</v>
      </c>
      <c r="S10575">
        <f>IF(SalesData[[#This Row],[Return Status]]="Returned",1,0)</f>
        <v>0</v>
      </c>
      <c r="T10575">
        <v>2183.56</v>
      </c>
      <c r="U10575" s="2">
        <f>EOMONTH(SalesData[[#This Row],[Order Date]],0)</f>
        <v>45351</v>
      </c>
      <c r="V10575" s="9" t="str">
        <f>"Q"&amp;INT((MONTH(SalesData[[#This Row],[Order Date]])+2)/3)&amp;"-"&amp;YEAR(SalesData[[#This Row],[Order Date]])</f>
        <v>Q1-2024</v>
      </c>
    </row>
    <row r="10576" spans="1:22" x14ac:dyDescent="0.35">
      <c r="A10576" t="s">
        <v>10717</v>
      </c>
      <c r="B10576" s="1">
        <v>45332</v>
      </c>
      <c r="C10576" t="s">
        <v>162</v>
      </c>
      <c r="D10576" t="s">
        <v>39</v>
      </c>
      <c r="E10576">
        <v>8227834421</v>
      </c>
      <c r="F10576" t="s">
        <v>222</v>
      </c>
      <c r="G10576" t="s">
        <v>164</v>
      </c>
      <c r="H10576" t="s">
        <v>165</v>
      </c>
      <c r="I10576" t="s">
        <v>36</v>
      </c>
      <c r="J10576" t="s">
        <v>19</v>
      </c>
      <c r="K10576">
        <v>3266.06</v>
      </c>
      <c r="L10576">
        <v>805.31</v>
      </c>
      <c r="M10576" t="s">
        <v>19</v>
      </c>
      <c r="N10576">
        <v>0.246569260821908</v>
      </c>
      <c r="O10576" t="s">
        <v>11351</v>
      </c>
      <c r="P10576" t="s">
        <v>11354</v>
      </c>
      <c r="R10576" t="s">
        <v>11353</v>
      </c>
      <c r="S10576">
        <f>IF(SalesData[[#This Row],[Return Status]]="Returned",1,0)</f>
        <v>0</v>
      </c>
      <c r="U10576" s="2">
        <f>EOMONTH(SalesData[[#This Row],[Order Date]],0)</f>
        <v>45351</v>
      </c>
      <c r="V10576" s="9" t="str">
        <f>"Q"&amp;INT((MONTH(SalesData[[#This Row],[Order Date]])+2)/3)&amp;"-"&amp;YEAR(SalesData[[#This Row],[Order Date]])</f>
        <v>Q1-2024</v>
      </c>
    </row>
    <row r="10577" spans="1:22" x14ac:dyDescent="0.35">
      <c r="A10577" t="s">
        <v>10718</v>
      </c>
      <c r="B10577" s="1">
        <v>45348</v>
      </c>
      <c r="C10577" t="s">
        <v>106</v>
      </c>
      <c r="D10577" t="s">
        <v>13</v>
      </c>
      <c r="E10577">
        <v>1774431684</v>
      </c>
      <c r="F10577" t="s">
        <v>107</v>
      </c>
      <c r="G10577" t="s">
        <v>859</v>
      </c>
      <c r="H10577" t="s">
        <v>16</v>
      </c>
      <c r="I10577" t="s">
        <v>17</v>
      </c>
      <c r="J10577" t="s">
        <v>62</v>
      </c>
      <c r="K10577">
        <v>884.45</v>
      </c>
      <c r="L10577">
        <v>265.3</v>
      </c>
      <c r="M10577" t="s">
        <v>62</v>
      </c>
      <c r="N10577">
        <v>0.29996042738424999</v>
      </c>
      <c r="O10577" t="s">
        <v>11355</v>
      </c>
      <c r="P10577" t="s">
        <v>11354</v>
      </c>
      <c r="R10577" t="s">
        <v>11353</v>
      </c>
      <c r="S10577">
        <f>IF(SalesData[[#This Row],[Return Status]]="Returned",1,0)</f>
        <v>0</v>
      </c>
      <c r="U10577" s="2">
        <f>EOMONTH(SalesData[[#This Row],[Order Date]],0)</f>
        <v>45351</v>
      </c>
      <c r="V10577" s="9" t="str">
        <f>"Q"&amp;INT((MONTH(SalesData[[#This Row],[Order Date]])+2)/3)&amp;"-"&amp;YEAR(SalesData[[#This Row],[Order Date]])</f>
        <v>Q1-2024</v>
      </c>
    </row>
    <row r="10578" spans="1:22" x14ac:dyDescent="0.35">
      <c r="A10578" t="s">
        <v>10719</v>
      </c>
      <c r="B10578" s="1">
        <v>45342</v>
      </c>
      <c r="C10578" t="s">
        <v>139</v>
      </c>
      <c r="D10578" t="s">
        <v>145</v>
      </c>
      <c r="E10578">
        <v>8459566058</v>
      </c>
      <c r="F10578" t="s">
        <v>312</v>
      </c>
      <c r="G10578" t="s">
        <v>141</v>
      </c>
      <c r="H10578" t="s">
        <v>121</v>
      </c>
      <c r="I10578" t="s">
        <v>17</v>
      </c>
      <c r="J10578" t="s">
        <v>42</v>
      </c>
      <c r="K10578">
        <v>2875.48</v>
      </c>
      <c r="L10578">
        <v>837.09</v>
      </c>
      <c r="M10578" t="s">
        <v>43</v>
      </c>
      <c r="N10578">
        <v>0.29111313589383297</v>
      </c>
      <c r="O10578" t="s">
        <v>11351</v>
      </c>
      <c r="P10578" t="s">
        <v>11354</v>
      </c>
      <c r="R10578" t="s">
        <v>11353</v>
      </c>
      <c r="S10578">
        <f>IF(SalesData[[#This Row],[Return Status]]="Returned",1,0)</f>
        <v>0</v>
      </c>
      <c r="T10578">
        <v>2793.38</v>
      </c>
      <c r="U10578" s="2">
        <f>EOMONTH(SalesData[[#This Row],[Order Date]],0)</f>
        <v>45351</v>
      </c>
      <c r="V10578" s="9" t="str">
        <f>"Q"&amp;INT((MONTH(SalesData[[#This Row],[Order Date]])+2)/3)&amp;"-"&amp;YEAR(SalesData[[#This Row],[Order Date]])</f>
        <v>Q1-2024</v>
      </c>
    </row>
    <row r="10579" spans="1:22" x14ac:dyDescent="0.35">
      <c r="A10579" t="s">
        <v>10720</v>
      </c>
      <c r="B10579" s="1">
        <v>45341</v>
      </c>
      <c r="C10579" t="s">
        <v>144</v>
      </c>
      <c r="D10579" t="s">
        <v>80</v>
      </c>
      <c r="E10579">
        <v>786576019</v>
      </c>
      <c r="F10579" t="s">
        <v>88</v>
      </c>
      <c r="G10579" t="s">
        <v>89</v>
      </c>
      <c r="H10579" t="s">
        <v>90</v>
      </c>
      <c r="I10579" t="s">
        <v>31</v>
      </c>
      <c r="J10579" t="s">
        <v>18</v>
      </c>
      <c r="K10579">
        <v>3633.85</v>
      </c>
      <c r="L10579">
        <v>607.08000000000004</v>
      </c>
      <c r="M10579" t="s">
        <v>19</v>
      </c>
      <c r="N10579">
        <v>0.16706248194064199</v>
      </c>
      <c r="O10579" t="s">
        <v>11351</v>
      </c>
      <c r="P10579" t="s">
        <v>11352</v>
      </c>
      <c r="R10579" t="s">
        <v>11353</v>
      </c>
      <c r="S10579">
        <f>IF(SalesData[[#This Row],[Return Status]]="Returned",1,0)</f>
        <v>0</v>
      </c>
      <c r="T10579">
        <v>207.68</v>
      </c>
      <c r="U10579" s="2">
        <f>EOMONTH(SalesData[[#This Row],[Order Date]],0)</f>
        <v>45351</v>
      </c>
      <c r="V10579" s="9" t="str">
        <f>"Q"&amp;INT((MONTH(SalesData[[#This Row],[Order Date]])+2)/3)&amp;"-"&amp;YEAR(SalesData[[#This Row],[Order Date]])</f>
        <v>Q1-2024</v>
      </c>
    </row>
    <row r="10580" spans="1:22" x14ac:dyDescent="0.35">
      <c r="A10580" t="s">
        <v>10721</v>
      </c>
      <c r="B10580" s="1">
        <v>45325</v>
      </c>
      <c r="C10580" t="s">
        <v>205</v>
      </c>
      <c r="D10580" t="s">
        <v>13</v>
      </c>
      <c r="E10580">
        <v>9291563050</v>
      </c>
      <c r="F10580" t="s">
        <v>73</v>
      </c>
      <c r="G10580" t="s">
        <v>74</v>
      </c>
      <c r="H10580" t="s">
        <v>75</v>
      </c>
      <c r="I10580" t="s">
        <v>36</v>
      </c>
      <c r="J10580" t="s">
        <v>61</v>
      </c>
      <c r="K10580">
        <v>1295.32</v>
      </c>
      <c r="L10580">
        <v>220.01</v>
      </c>
      <c r="M10580" t="s">
        <v>62</v>
      </c>
      <c r="N10580">
        <v>0.169849921254979</v>
      </c>
      <c r="O10580" t="s">
        <v>11351</v>
      </c>
      <c r="P10580" t="s">
        <v>11352</v>
      </c>
      <c r="R10580" t="s">
        <v>11353</v>
      </c>
      <c r="S10580">
        <f>IF(SalesData[[#This Row],[Return Status]]="Returned",1,0)</f>
        <v>0</v>
      </c>
      <c r="T10580">
        <v>2420.2800000000002</v>
      </c>
      <c r="U10580" s="2">
        <f>EOMONTH(SalesData[[#This Row],[Order Date]],0)</f>
        <v>45351</v>
      </c>
      <c r="V10580" s="9" t="str">
        <f>"Q"&amp;INT((MONTH(SalesData[[#This Row],[Order Date]])+2)/3)&amp;"-"&amp;YEAR(SalesData[[#This Row],[Order Date]])</f>
        <v>Q1-2024</v>
      </c>
    </row>
    <row r="10581" spans="1:22" x14ac:dyDescent="0.35">
      <c r="A10581" t="s">
        <v>10722</v>
      </c>
      <c r="B10581" s="1">
        <v>45323</v>
      </c>
      <c r="C10581" t="s">
        <v>194</v>
      </c>
      <c r="D10581" t="s">
        <v>145</v>
      </c>
      <c r="E10581">
        <v>5556132921</v>
      </c>
      <c r="F10581" t="s">
        <v>33</v>
      </c>
      <c r="G10581" t="s">
        <v>34</v>
      </c>
      <c r="H10581" t="s">
        <v>11357</v>
      </c>
      <c r="I10581" t="s">
        <v>36</v>
      </c>
      <c r="J10581" t="s">
        <v>18</v>
      </c>
      <c r="K10581">
        <v>680.25</v>
      </c>
      <c r="L10581">
        <v>198.84</v>
      </c>
      <c r="M10581" t="s">
        <v>19</v>
      </c>
      <c r="N10581">
        <v>0.29230429988974599</v>
      </c>
      <c r="O10581" t="s">
        <v>11355</v>
      </c>
      <c r="P10581" t="s">
        <v>11354</v>
      </c>
      <c r="R10581" t="s">
        <v>11353</v>
      </c>
      <c r="S10581">
        <f>IF(SalesData[[#This Row],[Return Status]]="Returned",1,0)</f>
        <v>0</v>
      </c>
      <c r="U10581" s="2">
        <f>EOMONTH(SalesData[[#This Row],[Order Date]],0)</f>
        <v>45351</v>
      </c>
      <c r="V10581" s="9" t="str">
        <f>"Q"&amp;INT((MONTH(SalesData[[#This Row],[Order Date]])+2)/3)&amp;"-"&amp;YEAR(SalesData[[#This Row],[Order Date]])</f>
        <v>Q1-2024</v>
      </c>
    </row>
    <row r="10582" spans="1:22" x14ac:dyDescent="0.35">
      <c r="A10582" t="s">
        <v>10723</v>
      </c>
      <c r="B10582" s="1">
        <v>45339</v>
      </c>
      <c r="C10582" t="s">
        <v>113</v>
      </c>
      <c r="D10582" t="s">
        <v>72</v>
      </c>
      <c r="E10582">
        <v>8805093985</v>
      </c>
      <c r="F10582" t="s">
        <v>159</v>
      </c>
      <c r="G10582" t="s">
        <v>84</v>
      </c>
      <c r="H10582" t="s">
        <v>85</v>
      </c>
      <c r="I10582" t="s">
        <v>31</v>
      </c>
      <c r="J10582" t="s">
        <v>19</v>
      </c>
      <c r="K10582">
        <v>3997.5</v>
      </c>
      <c r="L10582">
        <v>840.82</v>
      </c>
      <c r="M10582" t="s">
        <v>19</v>
      </c>
      <c r="N10582">
        <v>0.21033646028767999</v>
      </c>
      <c r="O10582" t="s">
        <v>11351</v>
      </c>
      <c r="P10582" t="s">
        <v>11354</v>
      </c>
      <c r="R10582" t="s">
        <v>11353</v>
      </c>
      <c r="S10582">
        <f>IF(SalesData[[#This Row],[Return Status]]="Returned",1,0)</f>
        <v>0</v>
      </c>
      <c r="T10582">
        <v>847.14</v>
      </c>
      <c r="U10582" s="2">
        <f>EOMONTH(SalesData[[#This Row],[Order Date]],0)</f>
        <v>45351</v>
      </c>
      <c r="V10582" s="9" t="str">
        <f>"Q"&amp;INT((MONTH(SalesData[[#This Row],[Order Date]])+2)/3)&amp;"-"&amp;YEAR(SalesData[[#This Row],[Order Date]])</f>
        <v>Q1-2024</v>
      </c>
    </row>
    <row r="10583" spans="1:22" x14ac:dyDescent="0.35">
      <c r="A10583" t="s">
        <v>10724</v>
      </c>
      <c r="B10583" s="1">
        <v>45324</v>
      </c>
      <c r="C10583" t="s">
        <v>113</v>
      </c>
      <c r="D10583" t="s">
        <v>27</v>
      </c>
      <c r="E10583">
        <v>4171585429</v>
      </c>
      <c r="F10583" t="s">
        <v>83</v>
      </c>
      <c r="G10583" t="s">
        <v>84</v>
      </c>
      <c r="H10583" t="s">
        <v>85</v>
      </c>
      <c r="I10583" t="s">
        <v>31</v>
      </c>
      <c r="J10583" t="s">
        <v>61</v>
      </c>
      <c r="K10583">
        <v>2630.7</v>
      </c>
      <c r="L10583">
        <v>598.85</v>
      </c>
      <c r="M10583" t="s">
        <v>62</v>
      </c>
      <c r="N10583">
        <v>0.22763903143649999</v>
      </c>
      <c r="O10583" t="s">
        <v>11351</v>
      </c>
      <c r="P10583" t="s">
        <v>11354</v>
      </c>
      <c r="R10583" t="s">
        <v>11353</v>
      </c>
      <c r="S10583">
        <f>IF(SalesData[[#This Row],[Return Status]]="Returned",1,0)</f>
        <v>0</v>
      </c>
      <c r="T10583">
        <v>847.14</v>
      </c>
      <c r="U10583" s="2">
        <f>EOMONTH(SalesData[[#This Row],[Order Date]],0)</f>
        <v>45351</v>
      </c>
      <c r="V10583" s="9" t="str">
        <f>"Q"&amp;INT((MONTH(SalesData[[#This Row],[Order Date]])+2)/3)&amp;"-"&amp;YEAR(SalesData[[#This Row],[Order Date]])</f>
        <v>Q1-2024</v>
      </c>
    </row>
    <row r="10584" spans="1:22" x14ac:dyDescent="0.35">
      <c r="A10584" t="s">
        <v>10725</v>
      </c>
      <c r="B10584" s="1">
        <v>45341</v>
      </c>
      <c r="C10584" t="s">
        <v>52</v>
      </c>
      <c r="D10584" t="s">
        <v>72</v>
      </c>
      <c r="E10584">
        <v>6199576668</v>
      </c>
      <c r="F10584" t="s">
        <v>387</v>
      </c>
      <c r="G10584" t="s">
        <v>89</v>
      </c>
      <c r="H10584" t="s">
        <v>90</v>
      </c>
      <c r="I10584" t="s">
        <v>31</v>
      </c>
      <c r="J10584" t="s">
        <v>19</v>
      </c>
      <c r="K10584">
        <v>106.81</v>
      </c>
      <c r="L10584">
        <v>30.52</v>
      </c>
      <c r="M10584" t="s">
        <v>19</v>
      </c>
      <c r="N10584">
        <v>0.28574103548356899</v>
      </c>
      <c r="O10584" t="s">
        <v>11361</v>
      </c>
      <c r="P10584" t="s">
        <v>11354</v>
      </c>
      <c r="R10584" t="s">
        <v>11353</v>
      </c>
      <c r="S10584">
        <f>IF(SalesData[[#This Row],[Return Status]]="Returned",1,0)</f>
        <v>0</v>
      </c>
      <c r="T10584">
        <v>207.68</v>
      </c>
      <c r="U10584" s="2">
        <f>EOMONTH(SalesData[[#This Row],[Order Date]],0)</f>
        <v>45351</v>
      </c>
      <c r="V10584" s="9" t="str">
        <f>"Q"&amp;INT((MONTH(SalesData[[#This Row],[Order Date]])+2)/3)&amp;"-"&amp;YEAR(SalesData[[#This Row],[Order Date]])</f>
        <v>Q1-2024</v>
      </c>
    </row>
    <row r="10585" spans="1:22" x14ac:dyDescent="0.35">
      <c r="A10585" t="s">
        <v>10726</v>
      </c>
      <c r="B10585" s="1">
        <v>45333</v>
      </c>
      <c r="C10585" t="s">
        <v>97</v>
      </c>
      <c r="D10585" t="s">
        <v>99</v>
      </c>
      <c r="E10585">
        <v>9857690552</v>
      </c>
      <c r="F10585" t="s">
        <v>83</v>
      </c>
      <c r="G10585" t="s">
        <v>84</v>
      </c>
      <c r="H10585" t="s">
        <v>85</v>
      </c>
      <c r="I10585" t="s">
        <v>31</v>
      </c>
      <c r="J10585" t="s">
        <v>65</v>
      </c>
      <c r="K10585">
        <v>2877.12</v>
      </c>
      <c r="L10585">
        <v>591.72</v>
      </c>
      <c r="M10585" t="s">
        <v>65</v>
      </c>
      <c r="N10585">
        <v>0.20566399733066401</v>
      </c>
      <c r="O10585" t="s">
        <v>11351</v>
      </c>
      <c r="P10585" t="s">
        <v>11354</v>
      </c>
      <c r="R10585" t="s">
        <v>11353</v>
      </c>
      <c r="S10585">
        <f>IF(SalesData[[#This Row],[Return Status]]="Returned",1,0)</f>
        <v>0</v>
      </c>
      <c r="T10585">
        <v>847.14</v>
      </c>
      <c r="U10585" s="2">
        <f>EOMONTH(SalesData[[#This Row],[Order Date]],0)</f>
        <v>45351</v>
      </c>
      <c r="V10585" s="9" t="str">
        <f>"Q"&amp;INT((MONTH(SalesData[[#This Row],[Order Date]])+2)/3)&amp;"-"&amp;YEAR(SalesData[[#This Row],[Order Date]])</f>
        <v>Q1-2024</v>
      </c>
    </row>
    <row r="10586" spans="1:22" x14ac:dyDescent="0.35">
      <c r="A10586" t="s">
        <v>10727</v>
      </c>
      <c r="B10586" s="1">
        <v>45339</v>
      </c>
      <c r="C10586" t="s">
        <v>57</v>
      </c>
      <c r="D10586" t="s">
        <v>99</v>
      </c>
      <c r="E10586">
        <v>1661596417</v>
      </c>
      <c r="F10586" t="s">
        <v>81</v>
      </c>
      <c r="G10586" t="s">
        <v>74</v>
      </c>
      <c r="H10586" t="s">
        <v>75</v>
      </c>
      <c r="I10586" t="s">
        <v>36</v>
      </c>
      <c r="J10586" t="s">
        <v>19</v>
      </c>
      <c r="K10586">
        <v>1915.07</v>
      </c>
      <c r="L10586">
        <v>133.08000000000001</v>
      </c>
      <c r="M10586" t="s">
        <v>19</v>
      </c>
      <c r="N10586">
        <v>6.94909324463336E-2</v>
      </c>
      <c r="O10586" t="s">
        <v>11351</v>
      </c>
      <c r="P10586" t="s">
        <v>11356</v>
      </c>
      <c r="R10586" t="s">
        <v>11353</v>
      </c>
      <c r="S10586">
        <f>IF(SalesData[[#This Row],[Return Status]]="Returned",1,0)</f>
        <v>0</v>
      </c>
      <c r="T10586">
        <v>2420.2800000000002</v>
      </c>
      <c r="U10586" s="2">
        <f>EOMONTH(SalesData[[#This Row],[Order Date]],0)</f>
        <v>45351</v>
      </c>
      <c r="V10586" s="9" t="str">
        <f>"Q"&amp;INT((MONTH(SalesData[[#This Row],[Order Date]])+2)/3)&amp;"-"&amp;YEAR(SalesData[[#This Row],[Order Date]])</f>
        <v>Q1-2024</v>
      </c>
    </row>
    <row r="10587" spans="1:22" x14ac:dyDescent="0.35">
      <c r="A10587" t="s">
        <v>10728</v>
      </c>
      <c r="B10587" s="1">
        <v>45324</v>
      </c>
      <c r="C10587" t="s">
        <v>325</v>
      </c>
      <c r="D10587" t="s">
        <v>46</v>
      </c>
      <c r="E10587">
        <v>4993676046</v>
      </c>
      <c r="F10587" t="s">
        <v>181</v>
      </c>
      <c r="G10587" t="s">
        <v>54</v>
      </c>
      <c r="H10587" t="s">
        <v>55</v>
      </c>
      <c r="I10587" t="s">
        <v>31</v>
      </c>
      <c r="J10587" t="s">
        <v>65</v>
      </c>
      <c r="K10587">
        <v>1462.71</v>
      </c>
      <c r="L10587">
        <v>104.32</v>
      </c>
      <c r="M10587" t="s">
        <v>65</v>
      </c>
      <c r="N10587">
        <v>7.1319673756246996E-2</v>
      </c>
      <c r="O10587" t="s">
        <v>11351</v>
      </c>
      <c r="P10587" t="s">
        <v>11356</v>
      </c>
      <c r="R10587" t="s">
        <v>11353</v>
      </c>
      <c r="S10587">
        <f>IF(SalesData[[#This Row],[Return Status]]="Returned",1,0)</f>
        <v>0</v>
      </c>
      <c r="U10587" s="2">
        <f>EOMONTH(SalesData[[#This Row],[Order Date]],0)</f>
        <v>45351</v>
      </c>
      <c r="V10587" s="9" t="str">
        <f>"Q"&amp;INT((MONTH(SalesData[[#This Row],[Order Date]])+2)/3)&amp;"-"&amp;YEAR(SalesData[[#This Row],[Order Date]])</f>
        <v>Q1-2024</v>
      </c>
    </row>
    <row r="10588" spans="1:22" x14ac:dyDescent="0.35">
      <c r="A10588" t="s">
        <v>10729</v>
      </c>
      <c r="B10588" s="1">
        <v>45333</v>
      </c>
      <c r="C10588" t="s">
        <v>67</v>
      </c>
      <c r="D10588" t="s">
        <v>145</v>
      </c>
      <c r="E10588">
        <v>9380215031</v>
      </c>
      <c r="F10588" t="s">
        <v>238</v>
      </c>
      <c r="G10588" t="s">
        <v>11374</v>
      </c>
      <c r="H10588" t="s">
        <v>75</v>
      </c>
      <c r="I10588" t="s">
        <v>36</v>
      </c>
      <c r="J10588" t="s">
        <v>62</v>
      </c>
      <c r="K10588">
        <v>1825.45</v>
      </c>
      <c r="L10588">
        <v>156.11000000000001</v>
      </c>
      <c r="M10588" t="s">
        <v>62</v>
      </c>
      <c r="N10588">
        <v>8.5518639239639593E-2</v>
      </c>
      <c r="O10588" t="s">
        <v>11351</v>
      </c>
      <c r="P10588" t="s">
        <v>11356</v>
      </c>
      <c r="R10588" t="s">
        <v>11353</v>
      </c>
      <c r="S10588">
        <f>IF(SalesData[[#This Row],[Return Status]]="Returned",1,0)</f>
        <v>0</v>
      </c>
      <c r="U10588" s="2">
        <f>EOMONTH(SalesData[[#This Row],[Order Date]],0)</f>
        <v>45351</v>
      </c>
      <c r="V10588" s="9" t="str">
        <f>"Q"&amp;INT((MONTH(SalesData[[#This Row],[Order Date]])+2)/3)&amp;"-"&amp;YEAR(SalesData[[#This Row],[Order Date]])</f>
        <v>Q1-2024</v>
      </c>
    </row>
    <row r="10589" spans="1:22" x14ac:dyDescent="0.35">
      <c r="A10589" t="s">
        <v>10730</v>
      </c>
      <c r="B10589" s="1">
        <v>45331</v>
      </c>
      <c r="C10589" t="s">
        <v>132</v>
      </c>
      <c r="D10589" t="s">
        <v>145</v>
      </c>
      <c r="E10589">
        <v>2690249777</v>
      </c>
      <c r="F10589" t="s">
        <v>103</v>
      </c>
      <c r="G10589" t="s">
        <v>23</v>
      </c>
      <c r="H10589" t="s">
        <v>11357</v>
      </c>
      <c r="I10589" t="s">
        <v>17</v>
      </c>
      <c r="J10589" t="s">
        <v>61</v>
      </c>
      <c r="K10589">
        <v>3595.61</v>
      </c>
      <c r="L10589">
        <v>483.01</v>
      </c>
      <c r="M10589" t="s">
        <v>62</v>
      </c>
      <c r="N10589">
        <v>0.13433325638765001</v>
      </c>
      <c r="O10589" t="s">
        <v>11351</v>
      </c>
      <c r="P10589" t="s">
        <v>11352</v>
      </c>
      <c r="R10589" t="s">
        <v>11353</v>
      </c>
      <c r="S10589">
        <f>IF(SalesData[[#This Row],[Return Status]]="Returned",1,0)</f>
        <v>0</v>
      </c>
      <c r="T10589">
        <v>2821.33</v>
      </c>
      <c r="U10589" s="2">
        <f>EOMONTH(SalesData[[#This Row],[Order Date]],0)</f>
        <v>45351</v>
      </c>
      <c r="V10589" s="9" t="str">
        <f>"Q"&amp;INT((MONTH(SalesData[[#This Row],[Order Date]])+2)/3)&amp;"-"&amp;YEAR(SalesData[[#This Row],[Order Date]])</f>
        <v>Q1-2024</v>
      </c>
    </row>
    <row r="10590" spans="1:22" x14ac:dyDescent="0.35">
      <c r="A10590" t="s">
        <v>10731</v>
      </c>
      <c r="B10590" s="1">
        <v>45346</v>
      </c>
      <c r="C10590" t="s">
        <v>49</v>
      </c>
      <c r="D10590" t="s">
        <v>145</v>
      </c>
      <c r="E10590">
        <v>3386333180</v>
      </c>
      <c r="F10590" t="s">
        <v>163</v>
      </c>
      <c r="G10590" t="s">
        <v>164</v>
      </c>
      <c r="H10590" t="s">
        <v>165</v>
      </c>
      <c r="I10590" t="s">
        <v>36</v>
      </c>
      <c r="J10590" t="s">
        <v>18</v>
      </c>
      <c r="K10590">
        <v>1099.54</v>
      </c>
      <c r="L10590">
        <v>119.6</v>
      </c>
      <c r="M10590" t="s">
        <v>19</v>
      </c>
      <c r="N10590">
        <v>0.108772759517616</v>
      </c>
      <c r="O10590" t="s">
        <v>11351</v>
      </c>
      <c r="P10590" t="s">
        <v>11352</v>
      </c>
      <c r="R10590" t="s">
        <v>11353</v>
      </c>
      <c r="S10590">
        <f>IF(SalesData[[#This Row],[Return Status]]="Returned",1,0)</f>
        <v>0</v>
      </c>
      <c r="U10590" s="2">
        <f>EOMONTH(SalesData[[#This Row],[Order Date]],0)</f>
        <v>45351</v>
      </c>
      <c r="V10590" s="9" t="str">
        <f>"Q"&amp;INT((MONTH(SalesData[[#This Row],[Order Date]])+2)/3)&amp;"-"&amp;YEAR(SalesData[[#This Row],[Order Date]])</f>
        <v>Q1-2024</v>
      </c>
    </row>
    <row r="10591" spans="1:22" x14ac:dyDescent="0.35">
      <c r="A10591" t="s">
        <v>10732</v>
      </c>
      <c r="B10591" s="1">
        <v>45328</v>
      </c>
      <c r="C10591" t="s">
        <v>97</v>
      </c>
      <c r="D10591" t="s">
        <v>39</v>
      </c>
      <c r="E10591">
        <v>8848038308</v>
      </c>
      <c r="F10591" t="s">
        <v>73</v>
      </c>
      <c r="G10591" t="s">
        <v>74</v>
      </c>
      <c r="H10591" t="s">
        <v>75</v>
      </c>
      <c r="I10591" t="s">
        <v>36</v>
      </c>
      <c r="J10591" t="s">
        <v>19</v>
      </c>
      <c r="K10591">
        <v>1652.84</v>
      </c>
      <c r="L10591">
        <v>459.65</v>
      </c>
      <c r="M10591" t="s">
        <v>19</v>
      </c>
      <c r="N10591">
        <v>0.278097093487573</v>
      </c>
      <c r="O10591" t="s">
        <v>11351</v>
      </c>
      <c r="P10591" t="s">
        <v>11354</v>
      </c>
      <c r="R10591" t="s">
        <v>11353</v>
      </c>
      <c r="S10591">
        <f>IF(SalesData[[#This Row],[Return Status]]="Returned",1,0)</f>
        <v>0</v>
      </c>
      <c r="T10591">
        <v>2420.2800000000002</v>
      </c>
      <c r="U10591" s="2">
        <f>EOMONTH(SalesData[[#This Row],[Order Date]],0)</f>
        <v>45351</v>
      </c>
      <c r="V10591" s="9" t="str">
        <f>"Q"&amp;INT((MONTH(SalesData[[#This Row],[Order Date]])+2)/3)&amp;"-"&amp;YEAR(SalesData[[#This Row],[Order Date]])</f>
        <v>Q1-2024</v>
      </c>
    </row>
    <row r="10592" spans="1:22" x14ac:dyDescent="0.35">
      <c r="A10592" t="s">
        <v>10733</v>
      </c>
      <c r="B10592" s="1">
        <v>45337</v>
      </c>
      <c r="C10592" t="s">
        <v>12</v>
      </c>
      <c r="D10592" t="s">
        <v>27</v>
      </c>
      <c r="E10592">
        <v>5372045056</v>
      </c>
      <c r="F10592" t="s">
        <v>68</v>
      </c>
      <c r="G10592" t="s">
        <v>69</v>
      </c>
      <c r="H10592" t="s">
        <v>41</v>
      </c>
      <c r="I10592" t="s">
        <v>31</v>
      </c>
      <c r="J10592" t="s">
        <v>43</v>
      </c>
      <c r="K10592">
        <v>2102.39</v>
      </c>
      <c r="L10592">
        <v>229.18</v>
      </c>
      <c r="M10592" t="s">
        <v>43</v>
      </c>
      <c r="N10592">
        <v>0.109009270401781</v>
      </c>
      <c r="O10592" t="s">
        <v>11351</v>
      </c>
      <c r="P10592" t="s">
        <v>11352</v>
      </c>
      <c r="R10592" t="s">
        <v>11353</v>
      </c>
      <c r="S10592">
        <f>IF(SalesData[[#This Row],[Return Status]]="Returned",1,0)</f>
        <v>0</v>
      </c>
      <c r="T10592">
        <v>2081.52</v>
      </c>
      <c r="U10592" s="2">
        <f>EOMONTH(SalesData[[#This Row],[Order Date]],0)</f>
        <v>45351</v>
      </c>
      <c r="V10592" s="9" t="str">
        <f>"Q"&amp;INT((MONTH(SalesData[[#This Row],[Order Date]])+2)/3)&amp;"-"&amp;YEAR(SalesData[[#This Row],[Order Date]])</f>
        <v>Q1-2024</v>
      </c>
    </row>
    <row r="10593" spans="1:22" x14ac:dyDescent="0.35">
      <c r="A10593" t="s">
        <v>10734</v>
      </c>
      <c r="B10593" s="1">
        <v>45349</v>
      </c>
      <c r="C10593" t="s">
        <v>57</v>
      </c>
      <c r="D10593" t="s">
        <v>145</v>
      </c>
      <c r="E10593">
        <v>1360036134</v>
      </c>
      <c r="F10593" t="s">
        <v>129</v>
      </c>
      <c r="G10593" t="s">
        <v>54</v>
      </c>
      <c r="H10593" t="s">
        <v>55</v>
      </c>
      <c r="I10593" t="s">
        <v>31</v>
      </c>
      <c r="J10593" t="s">
        <v>19</v>
      </c>
      <c r="K10593">
        <v>4803.37</v>
      </c>
      <c r="L10593">
        <v>571.84</v>
      </c>
      <c r="M10593" t="s">
        <v>19</v>
      </c>
      <c r="N10593">
        <v>0.119049750487678</v>
      </c>
      <c r="O10593" t="s">
        <v>11351</v>
      </c>
      <c r="P10593" t="s">
        <v>11352</v>
      </c>
      <c r="Q10593" t="s">
        <v>11372</v>
      </c>
      <c r="R10593" t="s">
        <v>11360</v>
      </c>
      <c r="S10593">
        <f>IF(SalesData[[#This Row],[Return Status]]="Returned",1,0)</f>
        <v>1</v>
      </c>
      <c r="U10593" s="2">
        <f>EOMONTH(SalesData[[#This Row],[Order Date]],0)</f>
        <v>45351</v>
      </c>
      <c r="V10593" s="9" t="str">
        <f>"Q"&amp;INT((MONTH(SalesData[[#This Row],[Order Date]])+2)/3)&amp;"-"&amp;YEAR(SalesData[[#This Row],[Order Date]])</f>
        <v>Q1-2024</v>
      </c>
    </row>
    <row r="10594" spans="1:22" x14ac:dyDescent="0.35">
      <c r="A10594" t="s">
        <v>10735</v>
      </c>
      <c r="B10594" s="1">
        <v>45334</v>
      </c>
      <c r="C10594" t="s">
        <v>57</v>
      </c>
      <c r="D10594" t="s">
        <v>145</v>
      </c>
      <c r="E10594">
        <v>334484876</v>
      </c>
      <c r="F10594" t="s">
        <v>163</v>
      </c>
      <c r="G10594" t="s">
        <v>164</v>
      </c>
      <c r="H10594" t="s">
        <v>165</v>
      </c>
      <c r="I10594" t="s">
        <v>36</v>
      </c>
      <c r="J10594" t="s">
        <v>62</v>
      </c>
      <c r="K10594">
        <v>710.32</v>
      </c>
      <c r="L10594">
        <v>112.06</v>
      </c>
      <c r="M10594" t="s">
        <v>62</v>
      </c>
      <c r="N10594">
        <v>0.157759882869693</v>
      </c>
      <c r="O10594" t="s">
        <v>11355</v>
      </c>
      <c r="P10594" t="s">
        <v>11352</v>
      </c>
      <c r="R10594" t="s">
        <v>11353</v>
      </c>
      <c r="S10594">
        <f>IF(SalesData[[#This Row],[Return Status]]="Returned",1,0)</f>
        <v>0</v>
      </c>
      <c r="U10594" s="2">
        <f>EOMONTH(SalesData[[#This Row],[Order Date]],0)</f>
        <v>45351</v>
      </c>
      <c r="V10594" s="9" t="str">
        <f>"Q"&amp;INT((MONTH(SalesData[[#This Row],[Order Date]])+2)/3)&amp;"-"&amp;YEAR(SalesData[[#This Row],[Order Date]])</f>
        <v>Q1-2024</v>
      </c>
    </row>
    <row r="10595" spans="1:22" x14ac:dyDescent="0.35">
      <c r="A10595" t="s">
        <v>10736</v>
      </c>
      <c r="B10595" s="1">
        <v>45349</v>
      </c>
      <c r="C10595" t="s">
        <v>71</v>
      </c>
      <c r="D10595" t="s">
        <v>99</v>
      </c>
      <c r="E10595">
        <v>4160027116</v>
      </c>
      <c r="F10595" t="s">
        <v>83</v>
      </c>
      <c r="G10595" t="s">
        <v>84</v>
      </c>
      <c r="H10595" t="s">
        <v>85</v>
      </c>
      <c r="I10595" t="s">
        <v>31</v>
      </c>
      <c r="J10595" t="s">
        <v>19</v>
      </c>
      <c r="K10595">
        <v>3566.29</v>
      </c>
      <c r="L10595">
        <v>386.64</v>
      </c>
      <c r="M10595" t="s">
        <v>19</v>
      </c>
      <c r="N10595">
        <v>0.10841518777216699</v>
      </c>
      <c r="O10595" t="s">
        <v>11351</v>
      </c>
      <c r="P10595" t="s">
        <v>11352</v>
      </c>
      <c r="R10595" t="s">
        <v>11353</v>
      </c>
      <c r="S10595">
        <f>IF(SalesData[[#This Row],[Return Status]]="Returned",1,0)</f>
        <v>0</v>
      </c>
      <c r="T10595">
        <v>847.14</v>
      </c>
      <c r="U10595" s="2">
        <f>EOMONTH(SalesData[[#This Row],[Order Date]],0)</f>
        <v>45351</v>
      </c>
      <c r="V10595" s="9" t="str">
        <f>"Q"&amp;INT((MONTH(SalesData[[#This Row],[Order Date]])+2)/3)&amp;"-"&amp;YEAR(SalesData[[#This Row],[Order Date]])</f>
        <v>Q1-2024</v>
      </c>
    </row>
    <row r="10596" spans="1:22" x14ac:dyDescent="0.35">
      <c r="A10596" t="s">
        <v>10737</v>
      </c>
      <c r="B10596" s="1">
        <v>45337</v>
      </c>
      <c r="C10596" t="s">
        <v>21</v>
      </c>
      <c r="D10596" t="s">
        <v>80</v>
      </c>
      <c r="E10596">
        <v>9479032232</v>
      </c>
      <c r="F10596" t="s">
        <v>100</v>
      </c>
      <c r="G10596" t="s">
        <v>34</v>
      </c>
      <c r="H10596" t="s">
        <v>35</v>
      </c>
      <c r="I10596" t="s">
        <v>36</v>
      </c>
      <c r="J10596" t="s">
        <v>62</v>
      </c>
      <c r="K10596">
        <v>1062.7</v>
      </c>
      <c r="L10596">
        <v>286.02</v>
      </c>
      <c r="M10596" t="s">
        <v>62</v>
      </c>
      <c r="N10596">
        <v>0.26914463159875801</v>
      </c>
      <c r="O10596" t="s">
        <v>11351</v>
      </c>
      <c r="P10596" t="s">
        <v>11354</v>
      </c>
      <c r="R10596" t="s">
        <v>11353</v>
      </c>
      <c r="S10596">
        <f>IF(SalesData[[#This Row],[Return Status]]="Returned",1,0)</f>
        <v>0</v>
      </c>
      <c r="U10596" s="2">
        <f>EOMONTH(SalesData[[#This Row],[Order Date]],0)</f>
        <v>45351</v>
      </c>
      <c r="V10596" s="9" t="str">
        <f>"Q"&amp;INT((MONTH(SalesData[[#This Row],[Order Date]])+2)/3)&amp;"-"&amp;YEAR(SalesData[[#This Row],[Order Date]])</f>
        <v>Q1-2024</v>
      </c>
    </row>
    <row r="10597" spans="1:22" x14ac:dyDescent="0.35">
      <c r="A10597" t="s">
        <v>10738</v>
      </c>
      <c r="B10597" s="1">
        <v>45330</v>
      </c>
      <c r="C10597" t="s">
        <v>49</v>
      </c>
      <c r="D10597" t="s">
        <v>72</v>
      </c>
      <c r="E10597">
        <v>3967587982</v>
      </c>
      <c r="F10597" t="s">
        <v>33</v>
      </c>
      <c r="G10597" t="s">
        <v>34</v>
      </c>
      <c r="H10597" t="s">
        <v>11357</v>
      </c>
      <c r="I10597" t="s">
        <v>36</v>
      </c>
      <c r="J10597" t="s">
        <v>65</v>
      </c>
      <c r="K10597">
        <v>1424.47</v>
      </c>
      <c r="L10597">
        <v>321.44</v>
      </c>
      <c r="M10597" t="s">
        <v>65</v>
      </c>
      <c r="N10597">
        <v>0.22565585796822701</v>
      </c>
      <c r="O10597" t="s">
        <v>11351</v>
      </c>
      <c r="P10597" t="s">
        <v>11354</v>
      </c>
      <c r="R10597" t="s">
        <v>11353</v>
      </c>
      <c r="S10597">
        <f>IF(SalesData[[#This Row],[Return Status]]="Returned",1,0)</f>
        <v>0</v>
      </c>
      <c r="U10597" s="2">
        <f>EOMONTH(SalesData[[#This Row],[Order Date]],0)</f>
        <v>45351</v>
      </c>
      <c r="V10597" s="9" t="str">
        <f>"Q"&amp;INT((MONTH(SalesData[[#This Row],[Order Date]])+2)/3)&amp;"-"&amp;YEAR(SalesData[[#This Row],[Order Date]])</f>
        <v>Q1-2024</v>
      </c>
    </row>
    <row r="10598" spans="1:22" x14ac:dyDescent="0.35">
      <c r="A10598" t="s">
        <v>10739</v>
      </c>
      <c r="B10598" s="1">
        <v>45332</v>
      </c>
      <c r="C10598" t="s">
        <v>92</v>
      </c>
      <c r="D10598" t="s">
        <v>99</v>
      </c>
      <c r="E10598">
        <v>5754501030</v>
      </c>
      <c r="F10598" t="s">
        <v>33</v>
      </c>
      <c r="G10598" t="s">
        <v>34</v>
      </c>
      <c r="H10598" t="s">
        <v>11357</v>
      </c>
      <c r="I10598" t="s">
        <v>36</v>
      </c>
      <c r="J10598" t="s">
        <v>19</v>
      </c>
      <c r="K10598">
        <v>603.41999999999996</v>
      </c>
      <c r="L10598">
        <v>85.33</v>
      </c>
      <c r="M10598" t="s">
        <v>19</v>
      </c>
      <c r="N10598">
        <v>0.141410626097909</v>
      </c>
      <c r="O10598" t="s">
        <v>11355</v>
      </c>
      <c r="P10598" t="s">
        <v>11352</v>
      </c>
      <c r="R10598" t="s">
        <v>11353</v>
      </c>
      <c r="S10598">
        <f>IF(SalesData[[#This Row],[Return Status]]="Returned",1,0)</f>
        <v>0</v>
      </c>
      <c r="U10598" s="2">
        <f>EOMONTH(SalesData[[#This Row],[Order Date]],0)</f>
        <v>45351</v>
      </c>
      <c r="V10598" s="9" t="str">
        <f>"Q"&amp;INT((MONTH(SalesData[[#This Row],[Order Date]])+2)/3)&amp;"-"&amp;YEAR(SalesData[[#This Row],[Order Date]])</f>
        <v>Q1-2024</v>
      </c>
    </row>
    <row r="10599" spans="1:22" x14ac:dyDescent="0.35">
      <c r="A10599" t="s">
        <v>10740</v>
      </c>
      <c r="B10599" s="1">
        <v>45327</v>
      </c>
      <c r="C10599" t="s">
        <v>45</v>
      </c>
      <c r="D10599" t="s">
        <v>46</v>
      </c>
      <c r="E10599">
        <v>4652734518</v>
      </c>
      <c r="F10599" t="s">
        <v>73</v>
      </c>
      <c r="G10599" t="s">
        <v>74</v>
      </c>
      <c r="H10599" t="s">
        <v>75</v>
      </c>
      <c r="I10599" t="s">
        <v>36</v>
      </c>
      <c r="J10599" t="s">
        <v>62</v>
      </c>
      <c r="K10599">
        <v>82.86</v>
      </c>
      <c r="L10599">
        <v>16.47</v>
      </c>
      <c r="M10599" t="s">
        <v>62</v>
      </c>
      <c r="N10599">
        <v>0.19876900796524299</v>
      </c>
      <c r="O10599" t="s">
        <v>11361</v>
      </c>
      <c r="P10599" t="s">
        <v>11352</v>
      </c>
      <c r="R10599" t="s">
        <v>11353</v>
      </c>
      <c r="S10599">
        <f>IF(SalesData[[#This Row],[Return Status]]="Returned",1,0)</f>
        <v>0</v>
      </c>
      <c r="T10599">
        <v>2420.2800000000002</v>
      </c>
      <c r="U10599" s="2">
        <f>EOMONTH(SalesData[[#This Row],[Order Date]],0)</f>
        <v>45351</v>
      </c>
      <c r="V10599" s="9" t="str">
        <f>"Q"&amp;INT((MONTH(SalesData[[#This Row],[Order Date]])+2)/3)&amp;"-"&amp;YEAR(SalesData[[#This Row],[Order Date]])</f>
        <v>Q1-2024</v>
      </c>
    </row>
    <row r="10600" spans="1:22" x14ac:dyDescent="0.35">
      <c r="A10600" t="s">
        <v>10741</v>
      </c>
      <c r="B10600" s="1">
        <v>45336</v>
      </c>
      <c r="C10600" t="s">
        <v>176</v>
      </c>
      <c r="D10600" t="s">
        <v>46</v>
      </c>
      <c r="E10600">
        <v>8036082618</v>
      </c>
      <c r="F10600" t="s">
        <v>73</v>
      </c>
      <c r="G10600" t="s">
        <v>74</v>
      </c>
      <c r="H10600" t="s">
        <v>75</v>
      </c>
      <c r="I10600" t="s">
        <v>36</v>
      </c>
      <c r="J10600" t="s">
        <v>65</v>
      </c>
      <c r="K10600">
        <v>2847.67</v>
      </c>
      <c r="L10600">
        <v>315.58999999999997</v>
      </c>
      <c r="M10600" t="s">
        <v>65</v>
      </c>
      <c r="N10600">
        <v>0.110823936762336</v>
      </c>
      <c r="O10600" t="s">
        <v>11351</v>
      </c>
      <c r="P10600" t="s">
        <v>11352</v>
      </c>
      <c r="R10600" t="s">
        <v>11353</v>
      </c>
      <c r="S10600">
        <f>IF(SalesData[[#This Row],[Return Status]]="Returned",1,0)</f>
        <v>0</v>
      </c>
      <c r="T10600">
        <v>2420.2800000000002</v>
      </c>
      <c r="U10600" s="2">
        <f>EOMONTH(SalesData[[#This Row],[Order Date]],0)</f>
        <v>45351</v>
      </c>
      <c r="V10600" s="9" t="str">
        <f>"Q"&amp;INT((MONTH(SalesData[[#This Row],[Order Date]])+2)/3)&amp;"-"&amp;YEAR(SalesData[[#This Row],[Order Date]])</f>
        <v>Q1-2024</v>
      </c>
    </row>
    <row r="10601" spans="1:22" x14ac:dyDescent="0.35">
      <c r="A10601" t="s">
        <v>10742</v>
      </c>
      <c r="B10601" s="1">
        <v>45349</v>
      </c>
      <c r="C10601" t="s">
        <v>26</v>
      </c>
      <c r="D10601" t="s">
        <v>46</v>
      </c>
      <c r="E10601">
        <v>6695797914</v>
      </c>
      <c r="F10601" t="s">
        <v>140</v>
      </c>
      <c r="G10601" t="s">
        <v>141</v>
      </c>
      <c r="H10601" t="s">
        <v>121</v>
      </c>
      <c r="I10601" t="s">
        <v>17</v>
      </c>
      <c r="J10601" t="s">
        <v>61</v>
      </c>
      <c r="K10601">
        <v>2559.1999999999998</v>
      </c>
      <c r="L10601">
        <v>323.04000000000002</v>
      </c>
      <c r="M10601" t="s">
        <v>62</v>
      </c>
      <c r="N10601">
        <v>0.12622694592059999</v>
      </c>
      <c r="O10601" t="s">
        <v>11351</v>
      </c>
      <c r="P10601" t="s">
        <v>11352</v>
      </c>
      <c r="R10601" t="s">
        <v>11353</v>
      </c>
      <c r="S10601">
        <f>IF(SalesData[[#This Row],[Return Status]]="Returned",1,0)</f>
        <v>0</v>
      </c>
      <c r="T10601">
        <v>2793.38</v>
      </c>
      <c r="U10601" s="2">
        <f>EOMONTH(SalesData[[#This Row],[Order Date]],0)</f>
        <v>45351</v>
      </c>
      <c r="V10601" s="9" t="str">
        <f>"Q"&amp;INT((MONTH(SalesData[[#This Row],[Order Date]])+2)/3)&amp;"-"&amp;YEAR(SalesData[[#This Row],[Order Date]])</f>
        <v>Q1-2024</v>
      </c>
    </row>
    <row r="10602" spans="1:22" x14ac:dyDescent="0.35">
      <c r="A10602" t="s">
        <v>10743</v>
      </c>
      <c r="B10602" s="1">
        <v>45349</v>
      </c>
      <c r="C10602" t="s">
        <v>144</v>
      </c>
      <c r="D10602" t="s">
        <v>39</v>
      </c>
      <c r="E10602">
        <v>8336648744</v>
      </c>
      <c r="F10602" t="s">
        <v>147</v>
      </c>
      <c r="G10602" t="s">
        <v>84</v>
      </c>
      <c r="H10602" t="s">
        <v>85</v>
      </c>
      <c r="I10602" t="s">
        <v>31</v>
      </c>
      <c r="J10602" t="s">
        <v>19</v>
      </c>
      <c r="K10602">
        <v>2567.42</v>
      </c>
      <c r="L10602">
        <v>645.69000000000005</v>
      </c>
      <c r="M10602" t="s">
        <v>19</v>
      </c>
      <c r="N10602">
        <v>0.25149371742839099</v>
      </c>
      <c r="O10602" t="s">
        <v>11351</v>
      </c>
      <c r="P10602" t="s">
        <v>11354</v>
      </c>
      <c r="R10602" t="s">
        <v>11353</v>
      </c>
      <c r="S10602">
        <f>IF(SalesData[[#This Row],[Return Status]]="Returned",1,0)</f>
        <v>0</v>
      </c>
      <c r="T10602">
        <v>847.14</v>
      </c>
      <c r="U10602" s="2">
        <f>EOMONTH(SalesData[[#This Row],[Order Date]],0)</f>
        <v>45351</v>
      </c>
      <c r="V10602" s="9" t="str">
        <f>"Q"&amp;INT((MONTH(SalesData[[#This Row],[Order Date]])+2)/3)&amp;"-"&amp;YEAR(SalesData[[#This Row],[Order Date]])</f>
        <v>Q1-2024</v>
      </c>
    </row>
    <row r="10603" spans="1:22" x14ac:dyDescent="0.35">
      <c r="A10603" t="s">
        <v>10744</v>
      </c>
      <c r="B10603" s="1">
        <v>45335</v>
      </c>
      <c r="C10603" t="s">
        <v>77</v>
      </c>
      <c r="D10603" t="s">
        <v>99</v>
      </c>
      <c r="E10603">
        <v>4194342859</v>
      </c>
      <c r="F10603" t="s">
        <v>168</v>
      </c>
      <c r="G10603" t="s">
        <v>11371</v>
      </c>
      <c r="H10603" t="s">
        <v>55</v>
      </c>
      <c r="I10603" t="s">
        <v>31</v>
      </c>
      <c r="J10603" t="s">
        <v>65</v>
      </c>
      <c r="K10603">
        <v>2974.64</v>
      </c>
      <c r="L10603">
        <v>802.46</v>
      </c>
      <c r="M10603" t="s">
        <v>65</v>
      </c>
      <c r="N10603">
        <v>0.26976709786730502</v>
      </c>
      <c r="O10603" t="s">
        <v>11351</v>
      </c>
      <c r="P10603" t="s">
        <v>11354</v>
      </c>
      <c r="R10603" t="s">
        <v>11353</v>
      </c>
      <c r="S10603">
        <f>IF(SalesData[[#This Row],[Return Status]]="Returned",1,0)</f>
        <v>0</v>
      </c>
      <c r="U10603" s="2">
        <f>EOMONTH(SalesData[[#This Row],[Order Date]],0)</f>
        <v>45351</v>
      </c>
      <c r="V10603" s="9" t="str">
        <f>"Q"&amp;INT((MONTH(SalesData[[#This Row],[Order Date]])+2)/3)&amp;"-"&amp;YEAR(SalesData[[#This Row],[Order Date]])</f>
        <v>Q1-2024</v>
      </c>
    </row>
    <row r="10604" spans="1:22" x14ac:dyDescent="0.35">
      <c r="A10604" t="s">
        <v>10745</v>
      </c>
      <c r="B10604" s="1">
        <v>45323</v>
      </c>
      <c r="C10604" t="s">
        <v>67</v>
      </c>
      <c r="D10604" t="s">
        <v>46</v>
      </c>
      <c r="E10604">
        <v>5743924361</v>
      </c>
      <c r="F10604" t="s">
        <v>133</v>
      </c>
      <c r="G10604" t="s">
        <v>89</v>
      </c>
      <c r="H10604" t="s">
        <v>90</v>
      </c>
      <c r="I10604" t="s">
        <v>31</v>
      </c>
      <c r="J10604" t="s">
        <v>42</v>
      </c>
      <c r="K10604">
        <v>4702.6099999999997</v>
      </c>
      <c r="L10604">
        <v>196.87</v>
      </c>
      <c r="M10604" t="s">
        <v>43</v>
      </c>
      <c r="N10604">
        <v>4.18639861693825E-2</v>
      </c>
      <c r="O10604" t="s">
        <v>11351</v>
      </c>
      <c r="P10604" t="s">
        <v>11356</v>
      </c>
      <c r="R10604" t="s">
        <v>11353</v>
      </c>
      <c r="S10604">
        <f>IF(SalesData[[#This Row],[Return Status]]="Returned",1,0)</f>
        <v>0</v>
      </c>
      <c r="T10604">
        <v>207.68</v>
      </c>
      <c r="U10604" s="2">
        <f>EOMONTH(SalesData[[#This Row],[Order Date]],0)</f>
        <v>45351</v>
      </c>
      <c r="V10604" s="9" t="str">
        <f>"Q"&amp;INT((MONTH(SalesData[[#This Row],[Order Date]])+2)/3)&amp;"-"&amp;YEAR(SalesData[[#This Row],[Order Date]])</f>
        <v>Q1-2024</v>
      </c>
    </row>
    <row r="10605" spans="1:22" x14ac:dyDescent="0.35">
      <c r="A10605" t="s">
        <v>10746</v>
      </c>
      <c r="B10605" s="1">
        <v>45348</v>
      </c>
      <c r="C10605" t="s">
        <v>139</v>
      </c>
      <c r="D10605" t="s">
        <v>145</v>
      </c>
      <c r="E10605">
        <v>323955875</v>
      </c>
      <c r="F10605" t="s">
        <v>357</v>
      </c>
      <c r="G10605" t="s">
        <v>164</v>
      </c>
      <c r="H10605" t="s">
        <v>165</v>
      </c>
      <c r="I10605" t="s">
        <v>36</v>
      </c>
      <c r="J10605" t="s">
        <v>61</v>
      </c>
      <c r="K10605">
        <v>3034.64</v>
      </c>
      <c r="L10605">
        <v>805.83</v>
      </c>
      <c r="M10605" t="s">
        <v>62</v>
      </c>
      <c r="N10605">
        <v>0.26554385363667499</v>
      </c>
      <c r="O10605" t="s">
        <v>11351</v>
      </c>
      <c r="P10605" t="s">
        <v>11354</v>
      </c>
      <c r="R10605" t="s">
        <v>11353</v>
      </c>
      <c r="S10605">
        <f>IF(SalesData[[#This Row],[Return Status]]="Returned",1,0)</f>
        <v>0</v>
      </c>
      <c r="U10605" s="2">
        <f>EOMONTH(SalesData[[#This Row],[Order Date]],0)</f>
        <v>45351</v>
      </c>
      <c r="V10605" s="9" t="str">
        <f>"Q"&amp;INT((MONTH(SalesData[[#This Row],[Order Date]])+2)/3)&amp;"-"&amp;YEAR(SalesData[[#This Row],[Order Date]])</f>
        <v>Q1-2024</v>
      </c>
    </row>
    <row r="10606" spans="1:22" x14ac:dyDescent="0.35">
      <c r="A10606" t="s">
        <v>10747</v>
      </c>
      <c r="B10606" s="1">
        <v>45342</v>
      </c>
      <c r="C10606" t="s">
        <v>67</v>
      </c>
      <c r="D10606" t="s">
        <v>46</v>
      </c>
      <c r="E10606">
        <v>7006282486</v>
      </c>
      <c r="F10606" t="s">
        <v>78</v>
      </c>
      <c r="G10606" t="s">
        <v>15</v>
      </c>
      <c r="H10606" t="s">
        <v>16</v>
      </c>
      <c r="I10606" t="s">
        <v>17</v>
      </c>
      <c r="J10606" t="s">
        <v>19</v>
      </c>
      <c r="K10606">
        <v>2224.92</v>
      </c>
      <c r="L10606">
        <v>439.09</v>
      </c>
      <c r="M10606" t="s">
        <v>19</v>
      </c>
      <c r="N10606">
        <v>0.19735091598799101</v>
      </c>
      <c r="O10606" t="s">
        <v>11351</v>
      </c>
      <c r="P10606" t="s">
        <v>11352</v>
      </c>
      <c r="R10606" t="s">
        <v>11353</v>
      </c>
      <c r="S10606">
        <f>IF(SalesData[[#This Row],[Return Status]]="Returned",1,0)</f>
        <v>0</v>
      </c>
      <c r="T10606">
        <v>2085.91</v>
      </c>
      <c r="U10606" s="2">
        <f>EOMONTH(SalesData[[#This Row],[Order Date]],0)</f>
        <v>45351</v>
      </c>
      <c r="V10606" s="9" t="str">
        <f>"Q"&amp;INT((MONTH(SalesData[[#This Row],[Order Date]])+2)/3)&amp;"-"&amp;YEAR(SalesData[[#This Row],[Order Date]])</f>
        <v>Q1-2024</v>
      </c>
    </row>
    <row r="10607" spans="1:22" x14ac:dyDescent="0.35">
      <c r="A10607" t="s">
        <v>10748</v>
      </c>
      <c r="B10607" s="1">
        <v>45340</v>
      </c>
      <c r="C10607" t="s">
        <v>111</v>
      </c>
      <c r="D10607" t="s">
        <v>39</v>
      </c>
      <c r="E10607">
        <v>4215666191</v>
      </c>
      <c r="F10607" t="s">
        <v>185</v>
      </c>
      <c r="G10607" t="s">
        <v>164</v>
      </c>
      <c r="H10607" t="s">
        <v>165</v>
      </c>
      <c r="I10607" t="s">
        <v>36</v>
      </c>
      <c r="J10607" t="s">
        <v>43</v>
      </c>
      <c r="K10607">
        <v>2829.26</v>
      </c>
      <c r="L10607">
        <v>547.24</v>
      </c>
      <c r="M10607" t="s">
        <v>43</v>
      </c>
      <c r="N10607">
        <v>0.19342160140814199</v>
      </c>
      <c r="O10607" t="s">
        <v>11351</v>
      </c>
      <c r="P10607" t="s">
        <v>11352</v>
      </c>
      <c r="R10607" t="s">
        <v>11353</v>
      </c>
      <c r="S10607">
        <f>IF(SalesData[[#This Row],[Return Status]]="Returned",1,0)</f>
        <v>0</v>
      </c>
      <c r="U10607" s="2">
        <f>EOMONTH(SalesData[[#This Row],[Order Date]],0)</f>
        <v>45351</v>
      </c>
      <c r="V10607" s="9" t="str">
        <f>"Q"&amp;INT((MONTH(SalesData[[#This Row],[Order Date]])+2)/3)&amp;"-"&amp;YEAR(SalesData[[#This Row],[Order Date]])</f>
        <v>Q1-2024</v>
      </c>
    </row>
    <row r="10608" spans="1:22" x14ac:dyDescent="0.35">
      <c r="A10608" t="s">
        <v>10749</v>
      </c>
      <c r="B10608" s="1">
        <v>45335</v>
      </c>
      <c r="C10608" t="s">
        <v>92</v>
      </c>
      <c r="D10608" t="s">
        <v>27</v>
      </c>
      <c r="E10608">
        <v>7224966021</v>
      </c>
      <c r="F10608" t="s">
        <v>47</v>
      </c>
      <c r="G10608" t="s">
        <v>23</v>
      </c>
      <c r="H10608" t="s">
        <v>11357</v>
      </c>
      <c r="I10608" t="s">
        <v>17</v>
      </c>
      <c r="J10608" t="s">
        <v>18</v>
      </c>
      <c r="K10608">
        <v>4125.13</v>
      </c>
      <c r="L10608">
        <v>250.46</v>
      </c>
      <c r="M10608" t="s">
        <v>19</v>
      </c>
      <c r="N10608">
        <v>6.0715662294279202E-2</v>
      </c>
      <c r="O10608" t="s">
        <v>11351</v>
      </c>
      <c r="P10608" t="s">
        <v>11356</v>
      </c>
      <c r="R10608" t="s">
        <v>11353</v>
      </c>
      <c r="S10608">
        <f>IF(SalesData[[#This Row],[Return Status]]="Returned",1,0)</f>
        <v>0</v>
      </c>
      <c r="T10608">
        <v>2821.33</v>
      </c>
      <c r="U10608" s="2">
        <f>EOMONTH(SalesData[[#This Row],[Order Date]],0)</f>
        <v>45351</v>
      </c>
      <c r="V10608" s="9" t="str">
        <f>"Q"&amp;INT((MONTH(SalesData[[#This Row],[Order Date]])+2)/3)&amp;"-"&amp;YEAR(SalesData[[#This Row],[Order Date]])</f>
        <v>Q1-2024</v>
      </c>
    </row>
    <row r="10609" spans="1:22" x14ac:dyDescent="0.35">
      <c r="A10609" t="s">
        <v>10750</v>
      </c>
      <c r="B10609" s="1">
        <v>45330</v>
      </c>
      <c r="C10609" t="s">
        <v>113</v>
      </c>
      <c r="D10609" t="s">
        <v>99</v>
      </c>
      <c r="E10609">
        <v>4628608029</v>
      </c>
      <c r="F10609" t="s">
        <v>168</v>
      </c>
      <c r="G10609" t="s">
        <v>54</v>
      </c>
      <c r="H10609" t="s">
        <v>55</v>
      </c>
      <c r="I10609" t="s">
        <v>31</v>
      </c>
      <c r="J10609" t="s">
        <v>61</v>
      </c>
      <c r="K10609">
        <v>4940.17</v>
      </c>
      <c r="L10609">
        <v>841.67</v>
      </c>
      <c r="M10609" t="s">
        <v>62</v>
      </c>
      <c r="N10609">
        <v>0.17037267948269</v>
      </c>
      <c r="O10609" t="s">
        <v>11351</v>
      </c>
      <c r="P10609" t="s">
        <v>11352</v>
      </c>
      <c r="R10609" t="s">
        <v>11353</v>
      </c>
      <c r="S10609">
        <f>IF(SalesData[[#This Row],[Return Status]]="Returned",1,0)</f>
        <v>0</v>
      </c>
      <c r="U10609" s="2">
        <f>EOMONTH(SalesData[[#This Row],[Order Date]],0)</f>
        <v>45351</v>
      </c>
      <c r="V10609" s="9" t="str">
        <f>"Q"&amp;INT((MONTH(SalesData[[#This Row],[Order Date]])+2)/3)&amp;"-"&amp;YEAR(SalesData[[#This Row],[Order Date]])</f>
        <v>Q1-2024</v>
      </c>
    </row>
    <row r="10610" spans="1:22" x14ac:dyDescent="0.35">
      <c r="A10610" t="s">
        <v>10751</v>
      </c>
      <c r="B10610" s="1">
        <v>45336</v>
      </c>
      <c r="C10610" t="s">
        <v>176</v>
      </c>
      <c r="D10610" t="s">
        <v>80</v>
      </c>
      <c r="E10610">
        <v>7314401592</v>
      </c>
      <c r="F10610" t="s">
        <v>140</v>
      </c>
      <c r="G10610" t="s">
        <v>141</v>
      </c>
      <c r="H10610" t="s">
        <v>121</v>
      </c>
      <c r="I10610" t="s">
        <v>17</v>
      </c>
      <c r="J10610" t="s">
        <v>62</v>
      </c>
      <c r="K10610">
        <v>2204.79</v>
      </c>
      <c r="L10610">
        <v>564.44000000000005</v>
      </c>
      <c r="M10610" t="s">
        <v>62</v>
      </c>
      <c r="N10610">
        <v>0.25600624095718899</v>
      </c>
      <c r="O10610" t="s">
        <v>11351</v>
      </c>
      <c r="P10610" t="s">
        <v>11354</v>
      </c>
      <c r="R10610" t="s">
        <v>11353</v>
      </c>
      <c r="S10610">
        <f>IF(SalesData[[#This Row],[Return Status]]="Returned",1,0)</f>
        <v>0</v>
      </c>
      <c r="T10610">
        <v>2793.38</v>
      </c>
      <c r="U10610" s="2">
        <f>EOMONTH(SalesData[[#This Row],[Order Date]],0)</f>
        <v>45351</v>
      </c>
      <c r="V10610" s="9" t="str">
        <f>"Q"&amp;INT((MONTH(SalesData[[#This Row],[Order Date]])+2)/3)&amp;"-"&amp;YEAR(SalesData[[#This Row],[Order Date]])</f>
        <v>Q1-2024</v>
      </c>
    </row>
    <row r="10611" spans="1:22" x14ac:dyDescent="0.35">
      <c r="A10611" t="s">
        <v>10752</v>
      </c>
      <c r="B10611" s="1">
        <v>45325</v>
      </c>
      <c r="C10611" t="s">
        <v>194</v>
      </c>
      <c r="D10611" t="s">
        <v>27</v>
      </c>
      <c r="E10611">
        <v>875385244</v>
      </c>
      <c r="F10611" t="s">
        <v>168</v>
      </c>
      <c r="G10611" t="s">
        <v>54</v>
      </c>
      <c r="H10611" t="s">
        <v>55</v>
      </c>
      <c r="I10611" t="s">
        <v>31</v>
      </c>
      <c r="J10611" t="s">
        <v>65</v>
      </c>
      <c r="K10611">
        <v>2557.8200000000002</v>
      </c>
      <c r="L10611">
        <v>623.23</v>
      </c>
      <c r="M10611" t="s">
        <v>65</v>
      </c>
      <c r="N10611">
        <v>0.24365670766512099</v>
      </c>
      <c r="O10611" t="s">
        <v>11351</v>
      </c>
      <c r="P10611" t="s">
        <v>11354</v>
      </c>
      <c r="Q10611" t="s">
        <v>11373</v>
      </c>
      <c r="R10611" t="s">
        <v>11360</v>
      </c>
      <c r="S10611">
        <f>IF(SalesData[[#This Row],[Return Status]]="Returned",1,0)</f>
        <v>1</v>
      </c>
      <c r="U10611" s="2">
        <f>EOMONTH(SalesData[[#This Row],[Order Date]],0)</f>
        <v>45351</v>
      </c>
      <c r="V10611" s="9" t="str">
        <f>"Q"&amp;INT((MONTH(SalesData[[#This Row],[Order Date]])+2)/3)&amp;"-"&amp;YEAR(SalesData[[#This Row],[Order Date]])</f>
        <v>Q1-2024</v>
      </c>
    </row>
    <row r="10612" spans="1:22" x14ac:dyDescent="0.35">
      <c r="A10612" t="s">
        <v>10753</v>
      </c>
      <c r="B10612" s="1">
        <v>45332</v>
      </c>
      <c r="C10612" t="s">
        <v>67</v>
      </c>
      <c r="D10612" t="s">
        <v>39</v>
      </c>
      <c r="E10612">
        <v>8957541043</v>
      </c>
      <c r="F10612" t="s">
        <v>47</v>
      </c>
      <c r="G10612" t="s">
        <v>23</v>
      </c>
      <c r="H10612" t="s">
        <v>11357</v>
      </c>
      <c r="I10612" t="s">
        <v>17</v>
      </c>
      <c r="J10612" t="s">
        <v>61</v>
      </c>
      <c r="K10612">
        <v>3138.22</v>
      </c>
      <c r="L10612">
        <v>212.46</v>
      </c>
      <c r="M10612" t="s">
        <v>62</v>
      </c>
      <c r="N10612">
        <v>6.77007985418486E-2</v>
      </c>
      <c r="O10612" t="s">
        <v>11351</v>
      </c>
      <c r="P10612" t="s">
        <v>11356</v>
      </c>
      <c r="R10612" t="s">
        <v>11353</v>
      </c>
      <c r="S10612">
        <f>IF(SalesData[[#This Row],[Return Status]]="Returned",1,0)</f>
        <v>0</v>
      </c>
      <c r="T10612">
        <v>2821.33</v>
      </c>
      <c r="U10612" s="2">
        <f>EOMONTH(SalesData[[#This Row],[Order Date]],0)</f>
        <v>45351</v>
      </c>
      <c r="V10612" s="9" t="str">
        <f>"Q"&amp;INT((MONTH(SalesData[[#This Row],[Order Date]])+2)/3)&amp;"-"&amp;YEAR(SalesData[[#This Row],[Order Date]])</f>
        <v>Q1-2024</v>
      </c>
    </row>
    <row r="10613" spans="1:22" x14ac:dyDescent="0.35">
      <c r="A10613" t="s">
        <v>10754</v>
      </c>
      <c r="B10613" s="1">
        <v>45325</v>
      </c>
      <c r="C10613" t="s">
        <v>26</v>
      </c>
      <c r="D10613" t="s">
        <v>80</v>
      </c>
      <c r="E10613">
        <v>1946246628</v>
      </c>
      <c r="F10613" t="s">
        <v>83</v>
      </c>
      <c r="G10613" t="s">
        <v>84</v>
      </c>
      <c r="H10613" t="s">
        <v>85</v>
      </c>
      <c r="I10613" t="s">
        <v>31</v>
      </c>
      <c r="J10613" t="s">
        <v>62</v>
      </c>
      <c r="K10613">
        <v>1624.37</v>
      </c>
      <c r="L10613">
        <v>167.14</v>
      </c>
      <c r="M10613" t="s">
        <v>62</v>
      </c>
      <c r="N10613">
        <v>0.102895276322513</v>
      </c>
      <c r="O10613" t="s">
        <v>11351</v>
      </c>
      <c r="P10613" t="s">
        <v>11352</v>
      </c>
      <c r="R10613" t="s">
        <v>11353</v>
      </c>
      <c r="S10613">
        <f>IF(SalesData[[#This Row],[Return Status]]="Returned",1,0)</f>
        <v>0</v>
      </c>
      <c r="T10613">
        <v>847.14</v>
      </c>
      <c r="U10613" s="2">
        <f>EOMONTH(SalesData[[#This Row],[Order Date]],0)</f>
        <v>45351</v>
      </c>
      <c r="V10613" s="9" t="str">
        <f>"Q"&amp;INT((MONTH(SalesData[[#This Row],[Order Date]])+2)/3)&amp;"-"&amp;YEAR(SalesData[[#This Row],[Order Date]])</f>
        <v>Q1-2024</v>
      </c>
    </row>
    <row r="10614" spans="1:22" x14ac:dyDescent="0.35">
      <c r="A10614" t="s">
        <v>10755</v>
      </c>
      <c r="B10614" s="1">
        <v>45327</v>
      </c>
      <c r="C10614" t="s">
        <v>144</v>
      </c>
      <c r="D10614" t="s">
        <v>39</v>
      </c>
      <c r="E10614">
        <v>6794752815</v>
      </c>
      <c r="F10614" t="s">
        <v>53</v>
      </c>
      <c r="G10614" t="s">
        <v>54</v>
      </c>
      <c r="H10614" t="s">
        <v>55</v>
      </c>
      <c r="I10614" t="s">
        <v>31</v>
      </c>
      <c r="J10614" t="s">
        <v>43</v>
      </c>
      <c r="K10614">
        <v>3310.89</v>
      </c>
      <c r="L10614">
        <v>662.74</v>
      </c>
      <c r="M10614" t="s">
        <v>43</v>
      </c>
      <c r="N10614">
        <v>0.20016974287880299</v>
      </c>
      <c r="O10614" t="s">
        <v>11351</v>
      </c>
      <c r="P10614" t="s">
        <v>11354</v>
      </c>
      <c r="R10614" t="s">
        <v>11353</v>
      </c>
      <c r="S10614">
        <f>IF(SalesData[[#This Row],[Return Status]]="Returned",1,0)</f>
        <v>0</v>
      </c>
      <c r="U10614" s="2">
        <f>EOMONTH(SalesData[[#This Row],[Order Date]],0)</f>
        <v>45351</v>
      </c>
      <c r="V10614" s="9" t="str">
        <f>"Q"&amp;INT((MONTH(SalesData[[#This Row],[Order Date]])+2)/3)&amp;"-"&amp;YEAR(SalesData[[#This Row],[Order Date]])</f>
        <v>Q1-2024</v>
      </c>
    </row>
    <row r="10615" spans="1:22" x14ac:dyDescent="0.35">
      <c r="A10615" t="s">
        <v>10756</v>
      </c>
      <c r="B10615" s="1">
        <v>45347</v>
      </c>
      <c r="C10615" t="s">
        <v>57</v>
      </c>
      <c r="D10615" t="s">
        <v>46</v>
      </c>
      <c r="E10615">
        <v>15631361</v>
      </c>
      <c r="F10615" t="s">
        <v>170</v>
      </c>
      <c r="G10615" t="s">
        <v>69</v>
      </c>
      <c r="H10615" t="s">
        <v>41</v>
      </c>
      <c r="I10615" t="s">
        <v>31</v>
      </c>
      <c r="J10615" t="s">
        <v>18</v>
      </c>
      <c r="K10615">
        <v>3697.49</v>
      </c>
      <c r="L10615">
        <v>937.31</v>
      </c>
      <c r="M10615" t="s">
        <v>19</v>
      </c>
      <c r="N10615">
        <v>0.25349899526435499</v>
      </c>
      <c r="O10615" t="s">
        <v>11351</v>
      </c>
      <c r="P10615" t="s">
        <v>11354</v>
      </c>
      <c r="Q10615" t="s">
        <v>11369</v>
      </c>
      <c r="R10615" t="s">
        <v>11360</v>
      </c>
      <c r="S10615">
        <f>IF(SalesData[[#This Row],[Return Status]]="Returned",1,0)</f>
        <v>1</v>
      </c>
      <c r="T10615">
        <v>2081.52</v>
      </c>
      <c r="U10615" s="2">
        <f>EOMONTH(SalesData[[#This Row],[Order Date]],0)</f>
        <v>45351</v>
      </c>
      <c r="V10615" s="9" t="str">
        <f>"Q"&amp;INT((MONTH(SalesData[[#This Row],[Order Date]])+2)/3)&amp;"-"&amp;YEAR(SalesData[[#This Row],[Order Date]])</f>
        <v>Q1-2024</v>
      </c>
    </row>
    <row r="10616" spans="1:22" x14ac:dyDescent="0.35">
      <c r="A10616" t="s">
        <v>10757</v>
      </c>
      <c r="B10616" s="1">
        <v>45332</v>
      </c>
      <c r="C10616" t="s">
        <v>52</v>
      </c>
      <c r="D10616" t="s">
        <v>27</v>
      </c>
      <c r="E10616">
        <v>5789492669</v>
      </c>
      <c r="F10616" t="s">
        <v>222</v>
      </c>
      <c r="G10616" t="s">
        <v>164</v>
      </c>
      <c r="H10616" t="s">
        <v>165</v>
      </c>
      <c r="I10616" t="s">
        <v>36</v>
      </c>
      <c r="J10616" t="s">
        <v>18</v>
      </c>
      <c r="K10616">
        <v>184.47</v>
      </c>
      <c r="L10616">
        <v>52.7</v>
      </c>
      <c r="M10616" t="s">
        <v>19</v>
      </c>
      <c r="N10616">
        <v>0.28568330893912303</v>
      </c>
      <c r="O10616" t="s">
        <v>11361</v>
      </c>
      <c r="P10616" t="s">
        <v>11354</v>
      </c>
      <c r="Q10616" t="s">
        <v>11373</v>
      </c>
      <c r="R10616" t="s">
        <v>11360</v>
      </c>
      <c r="S10616">
        <f>IF(SalesData[[#This Row],[Return Status]]="Returned",1,0)</f>
        <v>1</v>
      </c>
      <c r="U10616" s="2">
        <f>EOMONTH(SalesData[[#This Row],[Order Date]],0)</f>
        <v>45351</v>
      </c>
      <c r="V10616" s="9" t="str">
        <f>"Q"&amp;INT((MONTH(SalesData[[#This Row],[Order Date]])+2)/3)&amp;"-"&amp;YEAR(SalesData[[#This Row],[Order Date]])</f>
        <v>Q1-2024</v>
      </c>
    </row>
    <row r="10617" spans="1:22" x14ac:dyDescent="0.35">
      <c r="A10617" t="s">
        <v>10758</v>
      </c>
      <c r="B10617" s="1">
        <v>45336</v>
      </c>
      <c r="C10617" t="s">
        <v>205</v>
      </c>
      <c r="D10617" t="s">
        <v>39</v>
      </c>
      <c r="E10617">
        <v>6702476248</v>
      </c>
      <c r="F10617" t="s">
        <v>40</v>
      </c>
      <c r="G10617" t="s">
        <v>69</v>
      </c>
      <c r="H10617" t="s">
        <v>41</v>
      </c>
      <c r="I10617" t="s">
        <v>31</v>
      </c>
      <c r="J10617" t="s">
        <v>65</v>
      </c>
      <c r="K10617">
        <v>3973.54</v>
      </c>
      <c r="L10617">
        <v>509.69</v>
      </c>
      <c r="M10617" t="s">
        <v>65</v>
      </c>
      <c r="N10617">
        <v>0.128271012749337</v>
      </c>
      <c r="O10617" t="s">
        <v>11351</v>
      </c>
      <c r="P10617" t="s">
        <v>11352</v>
      </c>
      <c r="R10617" t="s">
        <v>11353</v>
      </c>
      <c r="S10617">
        <f>IF(SalesData[[#This Row],[Return Status]]="Returned",1,0)</f>
        <v>0</v>
      </c>
      <c r="T10617">
        <v>2081.52</v>
      </c>
      <c r="U10617" s="2">
        <f>EOMONTH(SalesData[[#This Row],[Order Date]],0)</f>
        <v>45351</v>
      </c>
      <c r="V10617" s="9" t="str">
        <f>"Q"&amp;INT((MONTH(SalesData[[#This Row],[Order Date]])+2)/3)&amp;"-"&amp;YEAR(SalesData[[#This Row],[Order Date]])</f>
        <v>Q1-2024</v>
      </c>
    </row>
    <row r="10618" spans="1:22" x14ac:dyDescent="0.35">
      <c r="A10618" t="s">
        <v>10759</v>
      </c>
      <c r="B10618" s="1">
        <v>45350</v>
      </c>
      <c r="C10618" t="s">
        <v>77</v>
      </c>
      <c r="D10618" t="s">
        <v>80</v>
      </c>
      <c r="E10618">
        <v>3640020665</v>
      </c>
      <c r="F10618" t="s">
        <v>58</v>
      </c>
      <c r="G10618" t="s">
        <v>59</v>
      </c>
      <c r="H10618" t="s">
        <v>11357</v>
      </c>
      <c r="I10618" t="s">
        <v>31</v>
      </c>
      <c r="J10618" t="s">
        <v>42</v>
      </c>
      <c r="K10618">
        <v>2931.24</v>
      </c>
      <c r="L10618">
        <v>755.72</v>
      </c>
      <c r="M10618" t="s">
        <v>43</v>
      </c>
      <c r="N10618">
        <v>0.25781580491532602</v>
      </c>
      <c r="O10618" t="s">
        <v>11351</v>
      </c>
      <c r="P10618" t="s">
        <v>11354</v>
      </c>
      <c r="R10618" t="s">
        <v>11353</v>
      </c>
      <c r="S10618">
        <f>IF(SalesData[[#This Row],[Return Status]]="Returned",1,0)</f>
        <v>0</v>
      </c>
      <c r="T10618">
        <v>2183.56</v>
      </c>
      <c r="U10618" s="2">
        <f>EOMONTH(SalesData[[#This Row],[Order Date]],0)</f>
        <v>45351</v>
      </c>
      <c r="V10618" s="9" t="str">
        <f>"Q"&amp;INT((MONTH(SalesData[[#This Row],[Order Date]])+2)/3)&amp;"-"&amp;YEAR(SalesData[[#This Row],[Order Date]])</f>
        <v>Q1-2024</v>
      </c>
    </row>
    <row r="10619" spans="1:22" x14ac:dyDescent="0.35">
      <c r="A10619" t="s">
        <v>10760</v>
      </c>
      <c r="B10619" s="1">
        <v>45324</v>
      </c>
      <c r="C10619" t="s">
        <v>57</v>
      </c>
      <c r="D10619" t="s">
        <v>99</v>
      </c>
      <c r="E10619">
        <v>1259983198</v>
      </c>
      <c r="F10619" t="s">
        <v>238</v>
      </c>
      <c r="G10619" t="s">
        <v>74</v>
      </c>
      <c r="H10619" t="s">
        <v>75</v>
      </c>
      <c r="I10619" t="s">
        <v>36</v>
      </c>
      <c r="J10619" t="s">
        <v>65</v>
      </c>
      <c r="K10619">
        <v>887.12</v>
      </c>
      <c r="L10619">
        <v>183.03</v>
      </c>
      <c r="M10619" t="s">
        <v>65</v>
      </c>
      <c r="N10619">
        <v>0.20631932545766099</v>
      </c>
      <c r="O10619" t="s">
        <v>11355</v>
      </c>
      <c r="P10619" t="s">
        <v>11354</v>
      </c>
      <c r="R10619" t="s">
        <v>11353</v>
      </c>
      <c r="S10619">
        <f>IF(SalesData[[#This Row],[Return Status]]="Returned",1,0)</f>
        <v>0</v>
      </c>
      <c r="T10619">
        <v>2420.2800000000002</v>
      </c>
      <c r="U10619" s="2">
        <f>EOMONTH(SalesData[[#This Row],[Order Date]],0)</f>
        <v>45351</v>
      </c>
      <c r="V10619" s="9" t="str">
        <f>"Q"&amp;INT((MONTH(SalesData[[#This Row],[Order Date]])+2)/3)&amp;"-"&amp;YEAR(SalesData[[#This Row],[Order Date]])</f>
        <v>Q1-2024</v>
      </c>
    </row>
    <row r="10620" spans="1:22" x14ac:dyDescent="0.35">
      <c r="A10620" t="s">
        <v>10761</v>
      </c>
      <c r="B10620" s="1">
        <v>45324</v>
      </c>
      <c r="C10620" t="s">
        <v>124</v>
      </c>
      <c r="D10620" t="s">
        <v>145</v>
      </c>
      <c r="E10620">
        <v>9270144191</v>
      </c>
      <c r="F10620" t="s">
        <v>170</v>
      </c>
      <c r="G10620" t="s">
        <v>69</v>
      </c>
      <c r="H10620" t="s">
        <v>41</v>
      </c>
      <c r="I10620" t="s">
        <v>31</v>
      </c>
      <c r="J10620" t="s">
        <v>42</v>
      </c>
      <c r="K10620">
        <v>690.77</v>
      </c>
      <c r="L10620">
        <v>107.07</v>
      </c>
      <c r="M10620" t="s">
        <v>43</v>
      </c>
      <c r="N10620">
        <v>0.15500094097890799</v>
      </c>
      <c r="O10620" t="s">
        <v>11355</v>
      </c>
      <c r="P10620" t="s">
        <v>11352</v>
      </c>
      <c r="R10620" t="s">
        <v>11353</v>
      </c>
      <c r="S10620">
        <f>IF(SalesData[[#This Row],[Return Status]]="Returned",1,0)</f>
        <v>0</v>
      </c>
      <c r="T10620">
        <v>2081.52</v>
      </c>
      <c r="U10620" s="2">
        <f>EOMONTH(SalesData[[#This Row],[Order Date]],0)</f>
        <v>45351</v>
      </c>
      <c r="V10620" s="9" t="str">
        <f>"Q"&amp;INT((MONTH(SalesData[[#This Row],[Order Date]])+2)/3)&amp;"-"&amp;YEAR(SalesData[[#This Row],[Order Date]])</f>
        <v>Q1-2024</v>
      </c>
    </row>
    <row r="10621" spans="1:22" x14ac:dyDescent="0.35">
      <c r="A10621" t="s">
        <v>10762</v>
      </c>
      <c r="B10621" s="1">
        <v>45338</v>
      </c>
      <c r="C10621" t="s">
        <v>149</v>
      </c>
      <c r="D10621" t="s">
        <v>27</v>
      </c>
      <c r="E10621">
        <v>8557688167</v>
      </c>
      <c r="F10621" t="s">
        <v>22</v>
      </c>
      <c r="G10621" t="s">
        <v>23</v>
      </c>
      <c r="H10621" t="s">
        <v>24</v>
      </c>
      <c r="I10621" t="s">
        <v>17</v>
      </c>
      <c r="J10621" t="s">
        <v>61</v>
      </c>
      <c r="K10621">
        <v>1988.77</v>
      </c>
      <c r="L10621">
        <v>70.92</v>
      </c>
      <c r="M10621" t="s">
        <v>62</v>
      </c>
      <c r="N10621">
        <v>3.5660232203824499E-2</v>
      </c>
      <c r="O10621" t="s">
        <v>11351</v>
      </c>
      <c r="P10621" t="s">
        <v>11356</v>
      </c>
      <c r="R10621" t="s">
        <v>11353</v>
      </c>
      <c r="S10621">
        <f>IF(SalesData[[#This Row],[Return Status]]="Returned",1,0)</f>
        <v>0</v>
      </c>
      <c r="T10621">
        <v>2821.33</v>
      </c>
      <c r="U10621" s="2">
        <f>EOMONTH(SalesData[[#This Row],[Order Date]],0)</f>
        <v>45351</v>
      </c>
      <c r="V10621" s="9" t="str">
        <f>"Q"&amp;INT((MONTH(SalesData[[#This Row],[Order Date]])+2)/3)&amp;"-"&amp;YEAR(SalesData[[#This Row],[Order Date]])</f>
        <v>Q1-2024</v>
      </c>
    </row>
    <row r="10622" spans="1:22" x14ac:dyDescent="0.35">
      <c r="A10622" t="s">
        <v>10763</v>
      </c>
      <c r="B10622" s="1">
        <v>45345</v>
      </c>
      <c r="C10622" t="s">
        <v>176</v>
      </c>
      <c r="D10622" t="s">
        <v>27</v>
      </c>
      <c r="E10622">
        <v>1550965685</v>
      </c>
      <c r="F10622" t="s">
        <v>238</v>
      </c>
      <c r="G10622" t="s">
        <v>74</v>
      </c>
      <c r="H10622" t="s">
        <v>11357</v>
      </c>
      <c r="I10622" t="s">
        <v>36</v>
      </c>
      <c r="J10622" t="s">
        <v>65</v>
      </c>
      <c r="K10622">
        <v>2418.8000000000002</v>
      </c>
      <c r="L10622">
        <v>436.07</v>
      </c>
      <c r="M10622" t="s">
        <v>65</v>
      </c>
      <c r="N10622">
        <v>0.180283611708285</v>
      </c>
      <c r="O10622" t="s">
        <v>11351</v>
      </c>
      <c r="P10622" t="s">
        <v>11352</v>
      </c>
      <c r="R10622" t="s">
        <v>11353</v>
      </c>
      <c r="S10622">
        <f>IF(SalesData[[#This Row],[Return Status]]="Returned",1,0)</f>
        <v>0</v>
      </c>
      <c r="T10622">
        <v>2420.2800000000002</v>
      </c>
      <c r="U10622" s="2">
        <f>EOMONTH(SalesData[[#This Row],[Order Date]],0)</f>
        <v>45351</v>
      </c>
      <c r="V10622" s="9" t="str">
        <f>"Q"&amp;INT((MONTH(SalesData[[#This Row],[Order Date]])+2)/3)&amp;"-"&amp;YEAR(SalesData[[#This Row],[Order Date]])</f>
        <v>Q1-2024</v>
      </c>
    </row>
    <row r="10623" spans="1:22" x14ac:dyDescent="0.35">
      <c r="A10623" t="s">
        <v>10764</v>
      </c>
      <c r="B10623" s="1">
        <v>45338</v>
      </c>
      <c r="C10623" t="s">
        <v>57</v>
      </c>
      <c r="D10623" t="s">
        <v>13</v>
      </c>
      <c r="E10623">
        <v>8544770294</v>
      </c>
      <c r="F10623" t="s">
        <v>168</v>
      </c>
      <c r="G10623" t="s">
        <v>54</v>
      </c>
      <c r="H10623" t="s">
        <v>55</v>
      </c>
      <c r="I10623" t="s">
        <v>31</v>
      </c>
      <c r="J10623" t="s">
        <v>62</v>
      </c>
      <c r="K10623">
        <v>1314.43</v>
      </c>
      <c r="L10623">
        <v>39.53</v>
      </c>
      <c r="M10623" t="s">
        <v>62</v>
      </c>
      <c r="N10623">
        <v>3.0073872324886099E-2</v>
      </c>
      <c r="O10623" t="s">
        <v>11351</v>
      </c>
      <c r="P10623" t="s">
        <v>11356</v>
      </c>
      <c r="R10623" t="s">
        <v>11353</v>
      </c>
      <c r="S10623">
        <f>IF(SalesData[[#This Row],[Return Status]]="Returned",1,0)</f>
        <v>0</v>
      </c>
      <c r="U10623" s="2">
        <f>EOMONTH(SalesData[[#This Row],[Order Date]],0)</f>
        <v>45351</v>
      </c>
      <c r="V10623" s="9" t="str">
        <f>"Q"&amp;INT((MONTH(SalesData[[#This Row],[Order Date]])+2)/3)&amp;"-"&amp;YEAR(SalesData[[#This Row],[Order Date]])</f>
        <v>Q1-2024</v>
      </c>
    </row>
    <row r="10624" spans="1:22" x14ac:dyDescent="0.35">
      <c r="A10624" t="s">
        <v>10765</v>
      </c>
      <c r="B10624" s="1">
        <v>45328</v>
      </c>
      <c r="C10624" t="s">
        <v>49</v>
      </c>
      <c r="D10624" t="s">
        <v>145</v>
      </c>
      <c r="E10624">
        <v>6957306401</v>
      </c>
      <c r="F10624" t="s">
        <v>14</v>
      </c>
      <c r="G10624" t="s">
        <v>15</v>
      </c>
      <c r="H10624" t="s">
        <v>16</v>
      </c>
      <c r="I10624" t="s">
        <v>17</v>
      </c>
      <c r="J10624" t="s">
        <v>19</v>
      </c>
      <c r="K10624">
        <v>4163.6400000000003</v>
      </c>
      <c r="L10624">
        <v>338.19</v>
      </c>
      <c r="M10624" t="s">
        <v>19</v>
      </c>
      <c r="N10624">
        <v>8.1224601550566294E-2</v>
      </c>
      <c r="O10624" t="s">
        <v>11351</v>
      </c>
      <c r="P10624" t="s">
        <v>11356</v>
      </c>
      <c r="R10624" t="s">
        <v>11353</v>
      </c>
      <c r="S10624">
        <f>IF(SalesData[[#This Row],[Return Status]]="Returned",1,0)</f>
        <v>0</v>
      </c>
      <c r="T10624">
        <v>2085.91</v>
      </c>
      <c r="U10624" s="2">
        <f>EOMONTH(SalesData[[#This Row],[Order Date]],0)</f>
        <v>45351</v>
      </c>
      <c r="V10624" s="9" t="str">
        <f>"Q"&amp;INT((MONTH(SalesData[[#This Row],[Order Date]])+2)/3)&amp;"-"&amp;YEAR(SalesData[[#This Row],[Order Date]])</f>
        <v>Q1-2024</v>
      </c>
    </row>
    <row r="10625" spans="1:22" x14ac:dyDescent="0.35">
      <c r="A10625" t="s">
        <v>10766</v>
      </c>
      <c r="B10625" s="1">
        <v>45334</v>
      </c>
      <c r="C10625" t="s">
        <v>176</v>
      </c>
      <c r="D10625" t="s">
        <v>27</v>
      </c>
      <c r="E10625">
        <v>4812878847</v>
      </c>
      <c r="F10625" t="s">
        <v>163</v>
      </c>
      <c r="G10625" t="s">
        <v>164</v>
      </c>
      <c r="H10625" t="s">
        <v>165</v>
      </c>
      <c r="I10625" t="s">
        <v>36</v>
      </c>
      <c r="J10625" t="s">
        <v>65</v>
      </c>
      <c r="K10625">
        <v>2959.55</v>
      </c>
      <c r="L10625">
        <v>831.21</v>
      </c>
      <c r="M10625" t="s">
        <v>65</v>
      </c>
      <c r="N10625">
        <v>0.280856887026744</v>
      </c>
      <c r="O10625" t="s">
        <v>11351</v>
      </c>
      <c r="P10625" t="s">
        <v>11354</v>
      </c>
      <c r="Q10625" t="s">
        <v>11376</v>
      </c>
      <c r="R10625" t="s">
        <v>11360</v>
      </c>
      <c r="S10625">
        <f>IF(SalesData[[#This Row],[Return Status]]="Returned",1,0)</f>
        <v>1</v>
      </c>
      <c r="U10625" s="2">
        <f>EOMONTH(SalesData[[#This Row],[Order Date]],0)</f>
        <v>45351</v>
      </c>
      <c r="V10625" s="9" t="str">
        <f>"Q"&amp;INT((MONTH(SalesData[[#This Row],[Order Date]])+2)/3)&amp;"-"&amp;YEAR(SalesData[[#This Row],[Order Date]])</f>
        <v>Q1-2024</v>
      </c>
    </row>
    <row r="10626" spans="1:22" x14ac:dyDescent="0.35">
      <c r="A10626" t="s">
        <v>10767</v>
      </c>
      <c r="B10626" s="1">
        <v>45337</v>
      </c>
      <c r="C10626" t="s">
        <v>67</v>
      </c>
      <c r="D10626" t="s">
        <v>99</v>
      </c>
      <c r="E10626">
        <v>6518577715</v>
      </c>
      <c r="F10626" t="s">
        <v>47</v>
      </c>
      <c r="G10626" t="s">
        <v>11368</v>
      </c>
      <c r="H10626" t="s">
        <v>24</v>
      </c>
      <c r="I10626" t="s">
        <v>17</v>
      </c>
      <c r="J10626" t="s">
        <v>42</v>
      </c>
      <c r="K10626">
        <v>3813.91</v>
      </c>
      <c r="L10626">
        <v>249.13</v>
      </c>
      <c r="M10626" t="s">
        <v>43</v>
      </c>
      <c r="N10626">
        <v>6.5321415555165199E-2</v>
      </c>
      <c r="O10626" t="s">
        <v>11351</v>
      </c>
      <c r="P10626" t="s">
        <v>11356</v>
      </c>
      <c r="R10626" t="s">
        <v>11353</v>
      </c>
      <c r="S10626">
        <f>IF(SalesData[[#This Row],[Return Status]]="Returned",1,0)</f>
        <v>0</v>
      </c>
      <c r="U10626" s="2">
        <f>EOMONTH(SalesData[[#This Row],[Order Date]],0)</f>
        <v>45351</v>
      </c>
      <c r="V10626" s="9" t="str">
        <f>"Q"&amp;INT((MONTH(SalesData[[#This Row],[Order Date]])+2)/3)&amp;"-"&amp;YEAR(SalesData[[#This Row],[Order Date]])</f>
        <v>Q1-2024</v>
      </c>
    </row>
    <row r="10627" spans="1:22" x14ac:dyDescent="0.35">
      <c r="A10627" t="s">
        <v>10768</v>
      </c>
      <c r="B10627" s="1">
        <v>45331</v>
      </c>
      <c r="C10627" t="s">
        <v>139</v>
      </c>
      <c r="D10627" t="s">
        <v>13</v>
      </c>
      <c r="E10627">
        <v>3224923761</v>
      </c>
      <c r="F10627" t="s">
        <v>40</v>
      </c>
      <c r="G10627" t="s">
        <v>69</v>
      </c>
      <c r="H10627" t="s">
        <v>11357</v>
      </c>
      <c r="I10627" t="s">
        <v>31</v>
      </c>
      <c r="J10627" t="s">
        <v>43</v>
      </c>
      <c r="K10627">
        <v>2166.04</v>
      </c>
      <c r="L10627">
        <v>556.27</v>
      </c>
      <c r="M10627" t="s">
        <v>43</v>
      </c>
      <c r="N10627">
        <v>0.25681427859134598</v>
      </c>
      <c r="O10627" t="s">
        <v>11351</v>
      </c>
      <c r="P10627" t="s">
        <v>11354</v>
      </c>
      <c r="R10627" t="s">
        <v>11353</v>
      </c>
      <c r="S10627">
        <f>IF(SalesData[[#This Row],[Return Status]]="Returned",1,0)</f>
        <v>0</v>
      </c>
      <c r="T10627">
        <v>2081.52</v>
      </c>
      <c r="U10627" s="2">
        <f>EOMONTH(SalesData[[#This Row],[Order Date]],0)</f>
        <v>45351</v>
      </c>
      <c r="V10627" s="9" t="str">
        <f>"Q"&amp;INT((MONTH(SalesData[[#This Row],[Order Date]])+2)/3)&amp;"-"&amp;YEAR(SalesData[[#This Row],[Order Date]])</f>
        <v>Q1-2024</v>
      </c>
    </row>
    <row r="10628" spans="1:22" x14ac:dyDescent="0.35">
      <c r="A10628" t="s">
        <v>10769</v>
      </c>
      <c r="B10628" s="1">
        <v>45325</v>
      </c>
      <c r="C10628" t="s">
        <v>149</v>
      </c>
      <c r="D10628" t="s">
        <v>46</v>
      </c>
      <c r="E10628">
        <v>8851230005</v>
      </c>
      <c r="F10628" t="s">
        <v>133</v>
      </c>
      <c r="G10628" t="s">
        <v>11379</v>
      </c>
      <c r="H10628" t="s">
        <v>11357</v>
      </c>
      <c r="I10628" t="s">
        <v>31</v>
      </c>
      <c r="J10628" t="s">
        <v>43</v>
      </c>
      <c r="K10628">
        <v>4709.88</v>
      </c>
      <c r="L10628">
        <v>673.11</v>
      </c>
      <c r="M10628" t="s">
        <v>43</v>
      </c>
      <c r="N10628">
        <v>0.14291446915844999</v>
      </c>
      <c r="O10628" t="s">
        <v>11351</v>
      </c>
      <c r="P10628" t="s">
        <v>11352</v>
      </c>
      <c r="R10628" t="s">
        <v>11353</v>
      </c>
      <c r="S10628">
        <f>IF(SalesData[[#This Row],[Return Status]]="Returned",1,0)</f>
        <v>0</v>
      </c>
      <c r="U10628" s="2">
        <f>EOMONTH(SalesData[[#This Row],[Order Date]],0)</f>
        <v>45351</v>
      </c>
      <c r="V10628" s="9" t="str">
        <f>"Q"&amp;INT((MONTH(SalesData[[#This Row],[Order Date]])+2)/3)&amp;"-"&amp;YEAR(SalesData[[#This Row],[Order Date]])</f>
        <v>Q1-2024</v>
      </c>
    </row>
    <row r="10629" spans="1:22" x14ac:dyDescent="0.35">
      <c r="A10629" t="s">
        <v>10770</v>
      </c>
      <c r="B10629" s="1">
        <v>45330</v>
      </c>
      <c r="C10629" t="s">
        <v>188</v>
      </c>
      <c r="D10629" t="s">
        <v>145</v>
      </c>
      <c r="E10629">
        <v>6236084261</v>
      </c>
      <c r="F10629" t="s">
        <v>147</v>
      </c>
      <c r="G10629" t="s">
        <v>84</v>
      </c>
      <c r="H10629" t="s">
        <v>85</v>
      </c>
      <c r="I10629" t="s">
        <v>31</v>
      </c>
      <c r="J10629" t="s">
        <v>19</v>
      </c>
      <c r="K10629">
        <v>1344.89</v>
      </c>
      <c r="L10629">
        <v>193.73</v>
      </c>
      <c r="M10629" t="s">
        <v>19</v>
      </c>
      <c r="N10629">
        <v>0.144048955676672</v>
      </c>
      <c r="O10629" t="s">
        <v>11351</v>
      </c>
      <c r="P10629" t="s">
        <v>11352</v>
      </c>
      <c r="R10629" t="s">
        <v>11353</v>
      </c>
      <c r="S10629">
        <f>IF(SalesData[[#This Row],[Return Status]]="Returned",1,0)</f>
        <v>0</v>
      </c>
      <c r="T10629">
        <v>847.14</v>
      </c>
      <c r="U10629" s="2">
        <f>EOMONTH(SalesData[[#This Row],[Order Date]],0)</f>
        <v>45351</v>
      </c>
      <c r="V10629" s="9" t="str">
        <f>"Q"&amp;INT((MONTH(SalesData[[#This Row],[Order Date]])+2)/3)&amp;"-"&amp;YEAR(SalesData[[#This Row],[Order Date]])</f>
        <v>Q1-2024</v>
      </c>
    </row>
    <row r="10630" spans="1:22" x14ac:dyDescent="0.35">
      <c r="A10630" t="s">
        <v>10771</v>
      </c>
      <c r="B10630" s="1">
        <v>45334</v>
      </c>
      <c r="C10630" t="s">
        <v>176</v>
      </c>
      <c r="D10630" t="s">
        <v>145</v>
      </c>
      <c r="E10630">
        <v>6875496906</v>
      </c>
      <c r="F10630" t="s">
        <v>109</v>
      </c>
      <c r="G10630" t="s">
        <v>59</v>
      </c>
      <c r="H10630" t="s">
        <v>60</v>
      </c>
      <c r="I10630" t="s">
        <v>31</v>
      </c>
      <c r="J10630" t="s">
        <v>18</v>
      </c>
      <c r="K10630">
        <v>2956.63</v>
      </c>
      <c r="L10630">
        <v>98.65</v>
      </c>
      <c r="M10630" t="s">
        <v>19</v>
      </c>
      <c r="N10630">
        <v>3.3365689991645901E-2</v>
      </c>
      <c r="O10630" t="s">
        <v>11351</v>
      </c>
      <c r="P10630" t="s">
        <v>11356</v>
      </c>
      <c r="R10630" t="s">
        <v>11353</v>
      </c>
      <c r="S10630">
        <f>IF(SalesData[[#This Row],[Return Status]]="Returned",1,0)</f>
        <v>0</v>
      </c>
      <c r="T10630">
        <v>2183.56</v>
      </c>
      <c r="U10630" s="2">
        <f>EOMONTH(SalesData[[#This Row],[Order Date]],0)</f>
        <v>45351</v>
      </c>
      <c r="V10630" s="9" t="str">
        <f>"Q"&amp;INT((MONTH(SalesData[[#This Row],[Order Date]])+2)/3)&amp;"-"&amp;YEAR(SalesData[[#This Row],[Order Date]])</f>
        <v>Q1-2024</v>
      </c>
    </row>
    <row r="10631" spans="1:22" x14ac:dyDescent="0.35">
      <c r="A10631" t="s">
        <v>10772</v>
      </c>
      <c r="B10631" s="1">
        <v>45325</v>
      </c>
      <c r="C10631" t="s">
        <v>21</v>
      </c>
      <c r="D10631" t="s">
        <v>72</v>
      </c>
      <c r="E10631">
        <v>918787219</v>
      </c>
      <c r="F10631" t="s">
        <v>172</v>
      </c>
      <c r="G10631" t="s">
        <v>141</v>
      </c>
      <c r="H10631" t="s">
        <v>121</v>
      </c>
      <c r="I10631" t="s">
        <v>17</v>
      </c>
      <c r="J10631" t="s">
        <v>19</v>
      </c>
      <c r="K10631">
        <v>806.37</v>
      </c>
      <c r="L10631">
        <v>191.21</v>
      </c>
      <c r="M10631" t="s">
        <v>19</v>
      </c>
      <c r="N10631">
        <v>0.237124396988975</v>
      </c>
      <c r="O10631" t="s">
        <v>11355</v>
      </c>
      <c r="P10631" t="s">
        <v>11354</v>
      </c>
      <c r="R10631" t="s">
        <v>11353</v>
      </c>
      <c r="S10631">
        <f>IF(SalesData[[#This Row],[Return Status]]="Returned",1,0)</f>
        <v>0</v>
      </c>
      <c r="T10631">
        <v>2793.38</v>
      </c>
      <c r="U10631" s="2">
        <f>EOMONTH(SalesData[[#This Row],[Order Date]],0)</f>
        <v>45351</v>
      </c>
      <c r="V10631" s="9" t="str">
        <f>"Q"&amp;INT((MONTH(SalesData[[#This Row],[Order Date]])+2)/3)&amp;"-"&amp;YEAR(SalesData[[#This Row],[Order Date]])</f>
        <v>Q1-2024</v>
      </c>
    </row>
    <row r="10632" spans="1:22" x14ac:dyDescent="0.35">
      <c r="A10632" t="s">
        <v>10773</v>
      </c>
      <c r="B10632" s="1">
        <v>45339</v>
      </c>
      <c r="C10632" t="s">
        <v>26</v>
      </c>
      <c r="D10632" t="s">
        <v>145</v>
      </c>
      <c r="E10632">
        <v>8074502386</v>
      </c>
      <c r="F10632" t="s">
        <v>137</v>
      </c>
      <c r="G10632" t="s">
        <v>34</v>
      </c>
      <c r="H10632" t="s">
        <v>35</v>
      </c>
      <c r="I10632" t="s">
        <v>36</v>
      </c>
      <c r="J10632" t="s">
        <v>62</v>
      </c>
      <c r="K10632">
        <v>361.01</v>
      </c>
      <c r="L10632">
        <v>51.19</v>
      </c>
      <c r="M10632" t="s">
        <v>62</v>
      </c>
      <c r="N10632">
        <v>0.14179662613224001</v>
      </c>
      <c r="O10632" t="s">
        <v>11361</v>
      </c>
      <c r="P10632" t="s">
        <v>11352</v>
      </c>
      <c r="R10632" t="s">
        <v>11353</v>
      </c>
      <c r="S10632">
        <f>IF(SalesData[[#This Row],[Return Status]]="Returned",1,0)</f>
        <v>0</v>
      </c>
      <c r="U10632" s="2">
        <f>EOMONTH(SalesData[[#This Row],[Order Date]],0)</f>
        <v>45351</v>
      </c>
      <c r="V10632" s="9" t="str">
        <f>"Q"&amp;INT((MONTH(SalesData[[#This Row],[Order Date]])+2)/3)&amp;"-"&amp;YEAR(SalesData[[#This Row],[Order Date]])</f>
        <v>Q1-2024</v>
      </c>
    </row>
    <row r="10633" spans="1:22" x14ac:dyDescent="0.35">
      <c r="A10633" t="s">
        <v>10774</v>
      </c>
      <c r="B10633" s="1">
        <v>45344</v>
      </c>
      <c r="C10633" t="s">
        <v>87</v>
      </c>
      <c r="D10633" t="s">
        <v>72</v>
      </c>
      <c r="E10633">
        <v>1192809621</v>
      </c>
      <c r="F10633" t="s">
        <v>238</v>
      </c>
      <c r="G10633" t="s">
        <v>74</v>
      </c>
      <c r="H10633" t="s">
        <v>75</v>
      </c>
      <c r="I10633" t="s">
        <v>36</v>
      </c>
      <c r="J10633" t="s">
        <v>65</v>
      </c>
      <c r="K10633">
        <v>3269.36</v>
      </c>
      <c r="L10633">
        <v>956.04</v>
      </c>
      <c r="M10633" t="s">
        <v>65</v>
      </c>
      <c r="N10633">
        <v>0.292424205349059</v>
      </c>
      <c r="O10633" t="s">
        <v>11351</v>
      </c>
      <c r="P10633" t="s">
        <v>11354</v>
      </c>
      <c r="Q10633" t="s">
        <v>11373</v>
      </c>
      <c r="R10633" t="s">
        <v>11360</v>
      </c>
      <c r="S10633">
        <f>IF(SalesData[[#This Row],[Return Status]]="Returned",1,0)</f>
        <v>1</v>
      </c>
      <c r="T10633">
        <v>2420.2800000000002</v>
      </c>
      <c r="U10633" s="2">
        <f>EOMONTH(SalesData[[#This Row],[Order Date]],0)</f>
        <v>45351</v>
      </c>
      <c r="V10633" s="9" t="str">
        <f>"Q"&amp;INT((MONTH(SalesData[[#This Row],[Order Date]])+2)/3)&amp;"-"&amp;YEAR(SalesData[[#This Row],[Order Date]])</f>
        <v>Q1-2024</v>
      </c>
    </row>
    <row r="10634" spans="1:22" x14ac:dyDescent="0.35">
      <c r="A10634" t="s">
        <v>10775</v>
      </c>
      <c r="B10634" s="1">
        <v>45333</v>
      </c>
      <c r="C10634" t="s">
        <v>205</v>
      </c>
      <c r="D10634" t="s">
        <v>46</v>
      </c>
      <c r="E10634">
        <v>7252071821</v>
      </c>
      <c r="F10634" t="s">
        <v>107</v>
      </c>
      <c r="G10634" t="s">
        <v>15</v>
      </c>
      <c r="H10634" t="s">
        <v>16</v>
      </c>
      <c r="I10634" t="s">
        <v>17</v>
      </c>
      <c r="J10634" t="s">
        <v>62</v>
      </c>
      <c r="K10634">
        <v>4497.68</v>
      </c>
      <c r="L10634">
        <v>544.1</v>
      </c>
      <c r="M10634" t="s">
        <v>62</v>
      </c>
      <c r="N10634">
        <v>0.12097347966062499</v>
      </c>
      <c r="O10634" t="s">
        <v>11351</v>
      </c>
      <c r="P10634" t="s">
        <v>11352</v>
      </c>
      <c r="R10634" t="s">
        <v>11353</v>
      </c>
      <c r="S10634">
        <f>IF(SalesData[[#This Row],[Return Status]]="Returned",1,0)</f>
        <v>0</v>
      </c>
      <c r="T10634">
        <v>2085.91</v>
      </c>
      <c r="U10634" s="2">
        <f>EOMONTH(SalesData[[#This Row],[Order Date]],0)</f>
        <v>45351</v>
      </c>
      <c r="V10634" s="9" t="str">
        <f>"Q"&amp;INT((MONTH(SalesData[[#This Row],[Order Date]])+2)/3)&amp;"-"&amp;YEAR(SalesData[[#This Row],[Order Date]])</f>
        <v>Q1-2024</v>
      </c>
    </row>
    <row r="10635" spans="1:22" x14ac:dyDescent="0.35">
      <c r="A10635" t="s">
        <v>10776</v>
      </c>
      <c r="B10635" s="1">
        <v>45333</v>
      </c>
      <c r="C10635" t="s">
        <v>97</v>
      </c>
      <c r="D10635" t="s">
        <v>27</v>
      </c>
      <c r="E10635">
        <v>9259749108</v>
      </c>
      <c r="F10635" t="s">
        <v>68</v>
      </c>
      <c r="G10635" t="s">
        <v>69</v>
      </c>
      <c r="H10635" t="s">
        <v>41</v>
      </c>
      <c r="I10635" t="s">
        <v>31</v>
      </c>
      <c r="J10635" t="s">
        <v>19</v>
      </c>
      <c r="K10635">
        <v>3318.09</v>
      </c>
      <c r="L10635">
        <v>557.79999999999995</v>
      </c>
      <c r="M10635" t="s">
        <v>19</v>
      </c>
      <c r="N10635">
        <v>0.168108761365725</v>
      </c>
      <c r="O10635" t="s">
        <v>11351</v>
      </c>
      <c r="P10635" t="s">
        <v>11352</v>
      </c>
      <c r="R10635" t="s">
        <v>11353</v>
      </c>
      <c r="S10635">
        <f>IF(SalesData[[#This Row],[Return Status]]="Returned",1,0)</f>
        <v>0</v>
      </c>
      <c r="T10635">
        <v>2081.52</v>
      </c>
      <c r="U10635" s="2">
        <f>EOMONTH(SalesData[[#This Row],[Order Date]],0)</f>
        <v>45351</v>
      </c>
      <c r="V10635" s="9" t="str">
        <f>"Q"&amp;INT((MONTH(SalesData[[#This Row],[Order Date]])+2)/3)&amp;"-"&amp;YEAR(SalesData[[#This Row],[Order Date]])</f>
        <v>Q1-2024</v>
      </c>
    </row>
    <row r="10636" spans="1:22" x14ac:dyDescent="0.35">
      <c r="A10636" t="s">
        <v>10777</v>
      </c>
      <c r="B10636" s="1">
        <v>45333</v>
      </c>
      <c r="C10636" t="s">
        <v>188</v>
      </c>
      <c r="D10636" t="s">
        <v>39</v>
      </c>
      <c r="E10636">
        <v>4070690511</v>
      </c>
      <c r="F10636" t="s">
        <v>152</v>
      </c>
      <c r="G10636" t="s">
        <v>23</v>
      </c>
      <c r="H10636" t="s">
        <v>24</v>
      </c>
      <c r="I10636" t="s">
        <v>17</v>
      </c>
      <c r="J10636" t="s">
        <v>61</v>
      </c>
      <c r="K10636">
        <v>2361.5500000000002</v>
      </c>
      <c r="L10636">
        <v>521.4</v>
      </c>
      <c r="M10636" t="s">
        <v>62</v>
      </c>
      <c r="N10636">
        <v>0.220787194850839</v>
      </c>
      <c r="O10636" t="s">
        <v>11351</v>
      </c>
      <c r="P10636" t="s">
        <v>11354</v>
      </c>
      <c r="R10636" t="s">
        <v>11353</v>
      </c>
      <c r="S10636">
        <f>IF(SalesData[[#This Row],[Return Status]]="Returned",1,0)</f>
        <v>0</v>
      </c>
      <c r="T10636">
        <v>2821.33</v>
      </c>
      <c r="U10636" s="2">
        <f>EOMONTH(SalesData[[#This Row],[Order Date]],0)</f>
        <v>45351</v>
      </c>
      <c r="V10636" s="9" t="str">
        <f>"Q"&amp;INT((MONTH(SalesData[[#This Row],[Order Date]])+2)/3)&amp;"-"&amp;YEAR(SalesData[[#This Row],[Order Date]])</f>
        <v>Q1-2024</v>
      </c>
    </row>
    <row r="10637" spans="1:22" x14ac:dyDescent="0.35">
      <c r="A10637" t="s">
        <v>10778</v>
      </c>
      <c r="B10637" s="1">
        <v>45340</v>
      </c>
      <c r="C10637" t="s">
        <v>67</v>
      </c>
      <c r="D10637" t="s">
        <v>13</v>
      </c>
      <c r="E10637">
        <v>1968002240</v>
      </c>
      <c r="F10637" t="s">
        <v>387</v>
      </c>
      <c r="G10637" t="s">
        <v>89</v>
      </c>
      <c r="H10637" t="s">
        <v>90</v>
      </c>
      <c r="I10637" t="s">
        <v>31</v>
      </c>
      <c r="J10637" t="s">
        <v>62</v>
      </c>
      <c r="K10637">
        <v>79.33</v>
      </c>
      <c r="L10637">
        <v>14.8</v>
      </c>
      <c r="M10637" t="s">
        <v>62</v>
      </c>
      <c r="N10637">
        <v>0.18656246060758899</v>
      </c>
      <c r="O10637" t="s">
        <v>11361</v>
      </c>
      <c r="P10637" t="s">
        <v>11352</v>
      </c>
      <c r="R10637" t="s">
        <v>11353</v>
      </c>
      <c r="S10637">
        <f>IF(SalesData[[#This Row],[Return Status]]="Returned",1,0)</f>
        <v>0</v>
      </c>
      <c r="T10637">
        <v>207.68</v>
      </c>
      <c r="U10637" s="2">
        <f>EOMONTH(SalesData[[#This Row],[Order Date]],0)</f>
        <v>45351</v>
      </c>
      <c r="V10637" s="9" t="str">
        <f>"Q"&amp;INT((MONTH(SalesData[[#This Row],[Order Date]])+2)/3)&amp;"-"&amp;YEAR(SalesData[[#This Row],[Order Date]])</f>
        <v>Q1-2024</v>
      </c>
    </row>
    <row r="10638" spans="1:22" x14ac:dyDescent="0.35">
      <c r="A10638" t="s">
        <v>10779</v>
      </c>
      <c r="B10638" s="1">
        <v>45333</v>
      </c>
      <c r="C10638" t="s">
        <v>205</v>
      </c>
      <c r="D10638" t="s">
        <v>27</v>
      </c>
      <c r="E10638">
        <v>5350985503</v>
      </c>
      <c r="F10638" t="s">
        <v>312</v>
      </c>
      <c r="G10638" t="s">
        <v>141</v>
      </c>
      <c r="H10638" t="s">
        <v>11357</v>
      </c>
      <c r="I10638" t="s">
        <v>17</v>
      </c>
      <c r="J10638" t="s">
        <v>42</v>
      </c>
      <c r="K10638">
        <v>2055.84</v>
      </c>
      <c r="L10638">
        <v>606.67999999999995</v>
      </c>
      <c r="M10638" t="s">
        <v>43</v>
      </c>
      <c r="N10638">
        <v>0.29510078605338902</v>
      </c>
      <c r="O10638" t="s">
        <v>11351</v>
      </c>
      <c r="P10638" t="s">
        <v>11354</v>
      </c>
      <c r="R10638" t="s">
        <v>11353</v>
      </c>
      <c r="S10638">
        <f>IF(SalesData[[#This Row],[Return Status]]="Returned",1,0)</f>
        <v>0</v>
      </c>
      <c r="T10638">
        <v>2793.38</v>
      </c>
      <c r="U10638" s="2">
        <f>EOMONTH(SalesData[[#This Row],[Order Date]],0)</f>
        <v>45351</v>
      </c>
      <c r="V10638" s="9" t="str">
        <f>"Q"&amp;INT((MONTH(SalesData[[#This Row],[Order Date]])+2)/3)&amp;"-"&amp;YEAR(SalesData[[#This Row],[Order Date]])</f>
        <v>Q1-2024</v>
      </c>
    </row>
    <row r="10639" spans="1:22" x14ac:dyDescent="0.35">
      <c r="A10639" t="s">
        <v>10780</v>
      </c>
      <c r="B10639" s="1">
        <v>45331</v>
      </c>
      <c r="C10639" t="s">
        <v>106</v>
      </c>
      <c r="D10639" t="s">
        <v>99</v>
      </c>
      <c r="E10639">
        <v>5000787800</v>
      </c>
      <c r="F10639" t="s">
        <v>47</v>
      </c>
      <c r="G10639" t="s">
        <v>23</v>
      </c>
      <c r="H10639" t="s">
        <v>24</v>
      </c>
      <c r="I10639" t="s">
        <v>17</v>
      </c>
      <c r="J10639" t="s">
        <v>42</v>
      </c>
      <c r="K10639">
        <v>1132.0899999999999</v>
      </c>
      <c r="L10639">
        <v>227.13</v>
      </c>
      <c r="M10639" t="s">
        <v>43</v>
      </c>
      <c r="N10639">
        <v>0.200628925262126</v>
      </c>
      <c r="O10639" t="s">
        <v>11351</v>
      </c>
      <c r="P10639" t="s">
        <v>11354</v>
      </c>
      <c r="R10639" t="s">
        <v>11353</v>
      </c>
      <c r="S10639">
        <f>IF(SalesData[[#This Row],[Return Status]]="Returned",1,0)</f>
        <v>0</v>
      </c>
      <c r="T10639">
        <v>2821.33</v>
      </c>
      <c r="U10639" s="2">
        <f>EOMONTH(SalesData[[#This Row],[Order Date]],0)</f>
        <v>45351</v>
      </c>
      <c r="V10639" s="9" t="str">
        <f>"Q"&amp;INT((MONTH(SalesData[[#This Row],[Order Date]])+2)/3)&amp;"-"&amp;YEAR(SalesData[[#This Row],[Order Date]])</f>
        <v>Q1-2024</v>
      </c>
    </row>
    <row r="10640" spans="1:22" x14ac:dyDescent="0.35">
      <c r="A10640" t="s">
        <v>10781</v>
      </c>
      <c r="B10640" s="1">
        <v>45324</v>
      </c>
      <c r="C10640" t="s">
        <v>113</v>
      </c>
      <c r="D10640" t="s">
        <v>46</v>
      </c>
      <c r="E10640">
        <v>5496769760</v>
      </c>
      <c r="F10640" t="s">
        <v>185</v>
      </c>
      <c r="G10640" t="s">
        <v>164</v>
      </c>
      <c r="H10640" t="s">
        <v>165</v>
      </c>
      <c r="I10640" t="s">
        <v>36</v>
      </c>
      <c r="J10640" t="s">
        <v>43</v>
      </c>
      <c r="K10640">
        <v>1810.72</v>
      </c>
      <c r="L10640">
        <v>427.75</v>
      </c>
      <c r="M10640" t="s">
        <v>43</v>
      </c>
      <c r="N10640">
        <v>0.23623199611204401</v>
      </c>
      <c r="O10640" t="s">
        <v>11351</v>
      </c>
      <c r="P10640" t="s">
        <v>11354</v>
      </c>
      <c r="R10640" t="s">
        <v>11353</v>
      </c>
      <c r="S10640">
        <f>IF(SalesData[[#This Row],[Return Status]]="Returned",1,0)</f>
        <v>0</v>
      </c>
      <c r="U10640" s="2">
        <f>EOMONTH(SalesData[[#This Row],[Order Date]],0)</f>
        <v>45351</v>
      </c>
      <c r="V10640" s="9" t="str">
        <f>"Q"&amp;INT((MONTH(SalesData[[#This Row],[Order Date]])+2)/3)&amp;"-"&amp;YEAR(SalesData[[#This Row],[Order Date]])</f>
        <v>Q1-2024</v>
      </c>
    </row>
    <row r="10641" spans="1:22" x14ac:dyDescent="0.35">
      <c r="A10641" t="s">
        <v>10782</v>
      </c>
      <c r="B10641" s="1">
        <v>45340</v>
      </c>
      <c r="C10641" t="s">
        <v>57</v>
      </c>
      <c r="D10641" t="s">
        <v>80</v>
      </c>
      <c r="E10641">
        <v>6718273914</v>
      </c>
      <c r="F10641" t="s">
        <v>73</v>
      </c>
      <c r="G10641" t="s">
        <v>74</v>
      </c>
      <c r="H10641" t="s">
        <v>75</v>
      </c>
      <c r="I10641" t="s">
        <v>36</v>
      </c>
      <c r="J10641" t="s">
        <v>43</v>
      </c>
      <c r="K10641">
        <v>1156.95</v>
      </c>
      <c r="L10641">
        <v>308.83999999999997</v>
      </c>
      <c r="M10641" t="s">
        <v>43</v>
      </c>
      <c r="N10641">
        <v>0.26694325597476098</v>
      </c>
      <c r="O10641" t="s">
        <v>11351</v>
      </c>
      <c r="P10641" t="s">
        <v>11354</v>
      </c>
      <c r="R10641" t="s">
        <v>11353</v>
      </c>
      <c r="S10641">
        <f>IF(SalesData[[#This Row],[Return Status]]="Returned",1,0)</f>
        <v>0</v>
      </c>
      <c r="T10641">
        <v>2420.2800000000002</v>
      </c>
      <c r="U10641" s="2">
        <f>EOMONTH(SalesData[[#This Row],[Order Date]],0)</f>
        <v>45351</v>
      </c>
      <c r="V10641" s="9" t="str">
        <f>"Q"&amp;INT((MONTH(SalesData[[#This Row],[Order Date]])+2)/3)&amp;"-"&amp;YEAR(SalesData[[#This Row],[Order Date]])</f>
        <v>Q1-2024</v>
      </c>
    </row>
    <row r="10642" spans="1:22" x14ac:dyDescent="0.35">
      <c r="A10642" t="s">
        <v>10783</v>
      </c>
      <c r="B10642" s="1">
        <v>45347</v>
      </c>
      <c r="C10642" t="s">
        <v>12</v>
      </c>
      <c r="D10642" t="s">
        <v>99</v>
      </c>
      <c r="E10642">
        <v>8621676035</v>
      </c>
      <c r="F10642" t="s">
        <v>114</v>
      </c>
      <c r="G10642" t="s">
        <v>280</v>
      </c>
      <c r="H10642" t="s">
        <v>60</v>
      </c>
      <c r="I10642" t="s">
        <v>31</v>
      </c>
      <c r="J10642" t="s">
        <v>19</v>
      </c>
      <c r="K10642">
        <v>1997.66</v>
      </c>
      <c r="L10642">
        <v>201.84</v>
      </c>
      <c r="M10642" t="s">
        <v>19</v>
      </c>
      <c r="N10642">
        <v>0.10103821471121199</v>
      </c>
      <c r="O10642" t="s">
        <v>11351</v>
      </c>
      <c r="P10642" t="s">
        <v>11352</v>
      </c>
      <c r="Q10642" t="s">
        <v>11366</v>
      </c>
      <c r="R10642" t="s">
        <v>11360</v>
      </c>
      <c r="S10642">
        <f>IF(SalesData[[#This Row],[Return Status]]="Returned",1,0)</f>
        <v>1</v>
      </c>
      <c r="U10642" s="2">
        <f>EOMONTH(SalesData[[#This Row],[Order Date]],0)</f>
        <v>45351</v>
      </c>
      <c r="V10642" s="9" t="str">
        <f>"Q"&amp;INT((MONTH(SalesData[[#This Row],[Order Date]])+2)/3)&amp;"-"&amp;YEAR(SalesData[[#This Row],[Order Date]])</f>
        <v>Q1-2024</v>
      </c>
    </row>
    <row r="10643" spans="1:22" x14ac:dyDescent="0.35">
      <c r="A10643" t="s">
        <v>10784</v>
      </c>
      <c r="B10643" s="1">
        <v>45328</v>
      </c>
      <c r="C10643" t="s">
        <v>124</v>
      </c>
      <c r="D10643" t="s">
        <v>13</v>
      </c>
      <c r="E10643">
        <v>4709764334</v>
      </c>
      <c r="F10643" t="s">
        <v>114</v>
      </c>
      <c r="G10643" t="s">
        <v>59</v>
      </c>
      <c r="H10643" t="s">
        <v>60</v>
      </c>
      <c r="I10643" t="s">
        <v>31</v>
      </c>
      <c r="J10643" t="s">
        <v>65</v>
      </c>
      <c r="K10643">
        <v>278.79000000000002</v>
      </c>
      <c r="L10643">
        <v>61.58</v>
      </c>
      <c r="M10643" t="s">
        <v>65</v>
      </c>
      <c r="N10643">
        <v>0.22088310197639799</v>
      </c>
      <c r="O10643" t="s">
        <v>11361</v>
      </c>
      <c r="P10643" t="s">
        <v>11354</v>
      </c>
      <c r="R10643" t="s">
        <v>11353</v>
      </c>
      <c r="S10643">
        <f>IF(SalesData[[#This Row],[Return Status]]="Returned",1,0)</f>
        <v>0</v>
      </c>
      <c r="T10643">
        <v>2183.56</v>
      </c>
      <c r="U10643" s="2">
        <f>EOMONTH(SalesData[[#This Row],[Order Date]],0)</f>
        <v>45351</v>
      </c>
      <c r="V10643" s="9" t="str">
        <f>"Q"&amp;INT((MONTH(SalesData[[#This Row],[Order Date]])+2)/3)&amp;"-"&amp;YEAR(SalesData[[#This Row],[Order Date]])</f>
        <v>Q1-2024</v>
      </c>
    </row>
    <row r="10644" spans="1:22" x14ac:dyDescent="0.35">
      <c r="A10644" t="s">
        <v>10785</v>
      </c>
      <c r="B10644" s="1">
        <v>45345</v>
      </c>
      <c r="C10644" t="s">
        <v>87</v>
      </c>
      <c r="D10644" t="s">
        <v>46</v>
      </c>
      <c r="E10644">
        <v>957854563</v>
      </c>
      <c r="F10644" t="s">
        <v>292</v>
      </c>
      <c r="G10644" t="s">
        <v>69</v>
      </c>
      <c r="H10644" t="s">
        <v>41</v>
      </c>
      <c r="I10644" t="s">
        <v>31</v>
      </c>
      <c r="J10644" t="s">
        <v>61</v>
      </c>
      <c r="K10644">
        <v>503.75</v>
      </c>
      <c r="L10644">
        <v>47.78</v>
      </c>
      <c r="M10644" t="s">
        <v>62</v>
      </c>
      <c r="N10644">
        <v>9.4848635235732004E-2</v>
      </c>
      <c r="O10644" t="s">
        <v>11355</v>
      </c>
      <c r="P10644" t="s">
        <v>11356</v>
      </c>
      <c r="R10644" t="s">
        <v>11353</v>
      </c>
      <c r="S10644">
        <f>IF(SalesData[[#This Row],[Return Status]]="Returned",1,0)</f>
        <v>0</v>
      </c>
      <c r="T10644">
        <v>2081.52</v>
      </c>
      <c r="U10644" s="2">
        <f>EOMONTH(SalesData[[#This Row],[Order Date]],0)</f>
        <v>45351</v>
      </c>
      <c r="V10644" s="9" t="str">
        <f>"Q"&amp;INT((MONTH(SalesData[[#This Row],[Order Date]])+2)/3)&amp;"-"&amp;YEAR(SalesData[[#This Row],[Order Date]])</f>
        <v>Q1-2024</v>
      </c>
    </row>
    <row r="10645" spans="1:22" x14ac:dyDescent="0.35">
      <c r="A10645" t="s">
        <v>10786</v>
      </c>
      <c r="B10645" s="1">
        <v>45328</v>
      </c>
      <c r="C10645" t="s">
        <v>45</v>
      </c>
      <c r="D10645" t="s">
        <v>39</v>
      </c>
      <c r="E10645">
        <v>7180645750</v>
      </c>
      <c r="F10645" t="s">
        <v>238</v>
      </c>
      <c r="G10645" t="s">
        <v>74</v>
      </c>
      <c r="H10645" t="s">
        <v>75</v>
      </c>
      <c r="I10645" t="s">
        <v>36</v>
      </c>
      <c r="J10645" t="s">
        <v>62</v>
      </c>
      <c r="K10645">
        <v>859.62</v>
      </c>
      <c r="L10645">
        <v>103</v>
      </c>
      <c r="M10645" t="s">
        <v>62</v>
      </c>
      <c r="N10645">
        <v>0.11982038575184401</v>
      </c>
      <c r="O10645" t="s">
        <v>11355</v>
      </c>
      <c r="P10645" t="s">
        <v>11352</v>
      </c>
      <c r="R10645" t="s">
        <v>11353</v>
      </c>
      <c r="S10645">
        <f>IF(SalesData[[#This Row],[Return Status]]="Returned",1,0)</f>
        <v>0</v>
      </c>
      <c r="T10645">
        <v>2420.2800000000002</v>
      </c>
      <c r="U10645" s="2">
        <f>EOMONTH(SalesData[[#This Row],[Order Date]],0)</f>
        <v>45351</v>
      </c>
      <c r="V10645" s="9" t="str">
        <f>"Q"&amp;INT((MONTH(SalesData[[#This Row],[Order Date]])+2)/3)&amp;"-"&amp;YEAR(SalesData[[#This Row],[Order Date]])</f>
        <v>Q1-2024</v>
      </c>
    </row>
    <row r="10646" spans="1:22" x14ac:dyDescent="0.35">
      <c r="A10646" t="s">
        <v>10787</v>
      </c>
      <c r="B10646" s="1">
        <v>45343</v>
      </c>
      <c r="C10646" t="s">
        <v>97</v>
      </c>
      <c r="D10646" t="s">
        <v>39</v>
      </c>
      <c r="E10646">
        <v>4251978500</v>
      </c>
      <c r="F10646" t="s">
        <v>53</v>
      </c>
      <c r="G10646" t="s">
        <v>505</v>
      </c>
      <c r="H10646" t="s">
        <v>11357</v>
      </c>
      <c r="I10646" t="s">
        <v>31</v>
      </c>
      <c r="J10646" t="s">
        <v>62</v>
      </c>
      <c r="K10646">
        <v>4636.37</v>
      </c>
      <c r="L10646">
        <v>439.22</v>
      </c>
      <c r="M10646" t="s">
        <v>62</v>
      </c>
      <c r="N10646">
        <v>9.4733595463692505E-2</v>
      </c>
      <c r="O10646" t="s">
        <v>11351</v>
      </c>
      <c r="P10646" t="s">
        <v>11356</v>
      </c>
      <c r="R10646" t="s">
        <v>11353</v>
      </c>
      <c r="S10646">
        <f>IF(SalesData[[#This Row],[Return Status]]="Returned",1,0)</f>
        <v>0</v>
      </c>
      <c r="T10646">
        <v>130.44</v>
      </c>
      <c r="U10646" s="2">
        <f>EOMONTH(SalesData[[#This Row],[Order Date]],0)</f>
        <v>45351</v>
      </c>
      <c r="V10646" s="9" t="str">
        <f>"Q"&amp;INT((MONTH(SalesData[[#This Row],[Order Date]])+2)/3)&amp;"-"&amp;YEAR(SalesData[[#This Row],[Order Date]])</f>
        <v>Q1-2024</v>
      </c>
    </row>
    <row r="10647" spans="1:22" x14ac:dyDescent="0.35">
      <c r="A10647" t="s">
        <v>10788</v>
      </c>
      <c r="B10647" s="1">
        <v>45328</v>
      </c>
      <c r="C10647" t="s">
        <v>162</v>
      </c>
      <c r="D10647" t="s">
        <v>80</v>
      </c>
      <c r="E10647">
        <v>1812123220</v>
      </c>
      <c r="F10647" t="s">
        <v>181</v>
      </c>
      <c r="G10647" t="s">
        <v>54</v>
      </c>
      <c r="H10647" t="s">
        <v>55</v>
      </c>
      <c r="I10647" t="s">
        <v>31</v>
      </c>
      <c r="J10647" t="s">
        <v>43</v>
      </c>
      <c r="K10647">
        <v>1431.11</v>
      </c>
      <c r="L10647">
        <v>342.39</v>
      </c>
      <c r="M10647" t="s">
        <v>43</v>
      </c>
      <c r="N10647">
        <v>0.23924785655889499</v>
      </c>
      <c r="O10647" t="s">
        <v>11351</v>
      </c>
      <c r="P10647" t="s">
        <v>11354</v>
      </c>
      <c r="R10647" t="s">
        <v>11353</v>
      </c>
      <c r="S10647">
        <f>IF(SalesData[[#This Row],[Return Status]]="Returned",1,0)</f>
        <v>0</v>
      </c>
      <c r="U10647" s="2">
        <f>EOMONTH(SalesData[[#This Row],[Order Date]],0)</f>
        <v>45351</v>
      </c>
      <c r="V10647" s="9" t="str">
        <f>"Q"&amp;INT((MONTH(SalesData[[#This Row],[Order Date]])+2)/3)&amp;"-"&amp;YEAR(SalesData[[#This Row],[Order Date]])</f>
        <v>Q1-2024</v>
      </c>
    </row>
    <row r="10648" spans="1:22" x14ac:dyDescent="0.35">
      <c r="A10648" t="s">
        <v>10789</v>
      </c>
      <c r="B10648" s="1">
        <v>45339</v>
      </c>
      <c r="C10648" t="s">
        <v>71</v>
      </c>
      <c r="D10648" t="s">
        <v>27</v>
      </c>
      <c r="E10648">
        <v>6764189177</v>
      </c>
      <c r="F10648" t="s">
        <v>83</v>
      </c>
      <c r="G10648" t="s">
        <v>84</v>
      </c>
      <c r="H10648" t="s">
        <v>85</v>
      </c>
      <c r="I10648" t="s">
        <v>31</v>
      </c>
      <c r="J10648" t="s">
        <v>62</v>
      </c>
      <c r="K10648">
        <v>4760.47</v>
      </c>
      <c r="L10648">
        <v>525.74</v>
      </c>
      <c r="M10648" t="s">
        <v>62</v>
      </c>
      <c r="N10648">
        <v>0.11043867517283</v>
      </c>
      <c r="O10648" t="s">
        <v>11351</v>
      </c>
      <c r="P10648" t="s">
        <v>11352</v>
      </c>
      <c r="R10648" t="s">
        <v>11353</v>
      </c>
      <c r="S10648">
        <f>IF(SalesData[[#This Row],[Return Status]]="Returned",1,0)</f>
        <v>0</v>
      </c>
      <c r="T10648">
        <v>847.14</v>
      </c>
      <c r="U10648" s="2">
        <f>EOMONTH(SalesData[[#This Row],[Order Date]],0)</f>
        <v>45351</v>
      </c>
      <c r="V10648" s="9" t="str">
        <f>"Q"&amp;INT((MONTH(SalesData[[#This Row],[Order Date]])+2)/3)&amp;"-"&amp;YEAR(SalesData[[#This Row],[Order Date]])</f>
        <v>Q1-2024</v>
      </c>
    </row>
    <row r="10649" spans="1:22" x14ac:dyDescent="0.35">
      <c r="A10649" t="s">
        <v>10790</v>
      </c>
      <c r="B10649" s="1">
        <v>45350</v>
      </c>
      <c r="C10649" t="s">
        <v>149</v>
      </c>
      <c r="D10649" t="s">
        <v>145</v>
      </c>
      <c r="E10649">
        <v>4981420485</v>
      </c>
      <c r="F10649" t="s">
        <v>103</v>
      </c>
      <c r="G10649" t="s">
        <v>23</v>
      </c>
      <c r="H10649" t="s">
        <v>24</v>
      </c>
      <c r="I10649" t="s">
        <v>17</v>
      </c>
      <c r="J10649" t="s">
        <v>18</v>
      </c>
      <c r="K10649">
        <v>2675.6</v>
      </c>
      <c r="L10649">
        <v>371.83</v>
      </c>
      <c r="M10649" t="s">
        <v>19</v>
      </c>
      <c r="N10649">
        <v>0.13897069816116001</v>
      </c>
      <c r="O10649" t="s">
        <v>11351</v>
      </c>
      <c r="P10649" t="s">
        <v>11352</v>
      </c>
      <c r="R10649" t="s">
        <v>11353</v>
      </c>
      <c r="S10649">
        <f>IF(SalesData[[#This Row],[Return Status]]="Returned",1,0)</f>
        <v>0</v>
      </c>
      <c r="T10649">
        <v>2821.33</v>
      </c>
      <c r="U10649" s="2">
        <f>EOMONTH(SalesData[[#This Row],[Order Date]],0)</f>
        <v>45351</v>
      </c>
      <c r="V10649" s="9" t="str">
        <f>"Q"&amp;INT((MONTH(SalesData[[#This Row],[Order Date]])+2)/3)&amp;"-"&amp;YEAR(SalesData[[#This Row],[Order Date]])</f>
        <v>Q1-2024</v>
      </c>
    </row>
    <row r="10650" spans="1:22" x14ac:dyDescent="0.35">
      <c r="A10650" t="s">
        <v>10791</v>
      </c>
      <c r="B10650" s="1">
        <v>45323</v>
      </c>
      <c r="C10650" t="s">
        <v>132</v>
      </c>
      <c r="D10650" t="s">
        <v>46</v>
      </c>
      <c r="E10650">
        <v>1454854820</v>
      </c>
      <c r="F10650" t="s">
        <v>312</v>
      </c>
      <c r="G10650" t="s">
        <v>11367</v>
      </c>
      <c r="H10650" t="s">
        <v>121</v>
      </c>
      <c r="I10650" t="s">
        <v>17</v>
      </c>
      <c r="J10650" t="s">
        <v>62</v>
      </c>
      <c r="K10650">
        <v>1106.55</v>
      </c>
      <c r="L10650">
        <v>330.05</v>
      </c>
      <c r="M10650" t="s">
        <v>62</v>
      </c>
      <c r="N10650">
        <v>0.29826939587004703</v>
      </c>
      <c r="O10650" t="s">
        <v>11351</v>
      </c>
      <c r="P10650" t="s">
        <v>11354</v>
      </c>
      <c r="R10650" t="s">
        <v>11353</v>
      </c>
      <c r="S10650">
        <f>IF(SalesData[[#This Row],[Return Status]]="Returned",1,0)</f>
        <v>0</v>
      </c>
      <c r="U10650" s="2">
        <f>EOMONTH(SalesData[[#This Row],[Order Date]],0)</f>
        <v>45351</v>
      </c>
      <c r="V10650" s="9" t="str">
        <f>"Q"&amp;INT((MONTH(SalesData[[#This Row],[Order Date]])+2)/3)&amp;"-"&amp;YEAR(SalesData[[#This Row],[Order Date]])</f>
        <v>Q1-2024</v>
      </c>
    </row>
    <row r="10651" spans="1:22" x14ac:dyDescent="0.35">
      <c r="A10651" t="s">
        <v>10792</v>
      </c>
      <c r="B10651" s="1">
        <v>45346</v>
      </c>
      <c r="C10651" t="s">
        <v>176</v>
      </c>
      <c r="D10651" t="s">
        <v>13</v>
      </c>
      <c r="E10651">
        <v>7471771673</v>
      </c>
      <c r="F10651" t="s">
        <v>22</v>
      </c>
      <c r="G10651" t="s">
        <v>23</v>
      </c>
      <c r="H10651" t="s">
        <v>24</v>
      </c>
      <c r="I10651" t="s">
        <v>17</v>
      </c>
      <c r="J10651" t="s">
        <v>65</v>
      </c>
      <c r="K10651">
        <v>3059.41</v>
      </c>
      <c r="L10651">
        <v>671.21</v>
      </c>
      <c r="M10651" t="s">
        <v>65</v>
      </c>
      <c r="N10651">
        <v>0.21939197426954901</v>
      </c>
      <c r="O10651" t="s">
        <v>11351</v>
      </c>
      <c r="P10651" t="s">
        <v>11354</v>
      </c>
      <c r="R10651" t="s">
        <v>11353</v>
      </c>
      <c r="S10651">
        <f>IF(SalesData[[#This Row],[Return Status]]="Returned",1,0)</f>
        <v>0</v>
      </c>
      <c r="T10651">
        <v>2821.33</v>
      </c>
      <c r="U10651" s="2">
        <f>EOMONTH(SalesData[[#This Row],[Order Date]],0)</f>
        <v>45351</v>
      </c>
      <c r="V10651" s="9" t="str">
        <f>"Q"&amp;INT((MONTH(SalesData[[#This Row],[Order Date]])+2)/3)&amp;"-"&amp;YEAR(SalesData[[#This Row],[Order Date]])</f>
        <v>Q1-2024</v>
      </c>
    </row>
    <row r="10652" spans="1:22" x14ac:dyDescent="0.35">
      <c r="A10652" t="s">
        <v>10793</v>
      </c>
      <c r="B10652" s="1">
        <v>45341</v>
      </c>
      <c r="C10652" t="s">
        <v>45</v>
      </c>
      <c r="D10652" t="s">
        <v>27</v>
      </c>
      <c r="E10652">
        <v>1147417325</v>
      </c>
      <c r="F10652" t="s">
        <v>88</v>
      </c>
      <c r="G10652" t="s">
        <v>89</v>
      </c>
      <c r="H10652" t="s">
        <v>90</v>
      </c>
      <c r="I10652" t="s">
        <v>31</v>
      </c>
      <c r="J10652" t="s">
        <v>62</v>
      </c>
      <c r="K10652">
        <v>4100.91</v>
      </c>
      <c r="L10652">
        <v>631.22</v>
      </c>
      <c r="M10652" t="s">
        <v>62</v>
      </c>
      <c r="N10652">
        <v>0.15392193439992599</v>
      </c>
      <c r="O10652" t="s">
        <v>11351</v>
      </c>
      <c r="P10652" t="s">
        <v>11352</v>
      </c>
      <c r="R10652" t="s">
        <v>11353</v>
      </c>
      <c r="S10652">
        <f>IF(SalesData[[#This Row],[Return Status]]="Returned",1,0)</f>
        <v>0</v>
      </c>
      <c r="T10652">
        <v>207.68</v>
      </c>
      <c r="U10652" s="2">
        <f>EOMONTH(SalesData[[#This Row],[Order Date]],0)</f>
        <v>45351</v>
      </c>
      <c r="V10652" s="9" t="str">
        <f>"Q"&amp;INT((MONTH(SalesData[[#This Row],[Order Date]])+2)/3)&amp;"-"&amp;YEAR(SalesData[[#This Row],[Order Date]])</f>
        <v>Q1-2024</v>
      </c>
    </row>
    <row r="10653" spans="1:22" x14ac:dyDescent="0.35">
      <c r="A10653" t="s">
        <v>10794</v>
      </c>
      <c r="B10653" s="1">
        <v>45332</v>
      </c>
      <c r="C10653" t="s">
        <v>94</v>
      </c>
      <c r="D10653" t="s">
        <v>13</v>
      </c>
      <c r="E10653">
        <v>7047870896</v>
      </c>
      <c r="F10653" t="s">
        <v>53</v>
      </c>
      <c r="G10653" t="s">
        <v>54</v>
      </c>
      <c r="H10653" t="s">
        <v>55</v>
      </c>
      <c r="I10653" t="s">
        <v>31</v>
      </c>
      <c r="J10653" t="s">
        <v>18</v>
      </c>
      <c r="K10653">
        <v>2880.28</v>
      </c>
      <c r="L10653">
        <v>586.78</v>
      </c>
      <c r="M10653" t="s">
        <v>19</v>
      </c>
      <c r="N10653">
        <v>0.20372324912855699</v>
      </c>
      <c r="O10653" t="s">
        <v>11351</v>
      </c>
      <c r="P10653" t="s">
        <v>11354</v>
      </c>
      <c r="R10653" t="s">
        <v>11353</v>
      </c>
      <c r="S10653">
        <f>IF(SalesData[[#This Row],[Return Status]]="Returned",1,0)</f>
        <v>0</v>
      </c>
      <c r="U10653" s="2">
        <f>EOMONTH(SalesData[[#This Row],[Order Date]],0)</f>
        <v>45351</v>
      </c>
      <c r="V10653" s="9" t="str">
        <f>"Q"&amp;INT((MONTH(SalesData[[#This Row],[Order Date]])+2)/3)&amp;"-"&amp;YEAR(SalesData[[#This Row],[Order Date]])</f>
        <v>Q1-2024</v>
      </c>
    </row>
    <row r="10654" spans="1:22" x14ac:dyDescent="0.35">
      <c r="A10654" t="s">
        <v>10795</v>
      </c>
      <c r="B10654" s="1">
        <v>45326</v>
      </c>
      <c r="C10654" t="s">
        <v>45</v>
      </c>
      <c r="D10654" t="s">
        <v>39</v>
      </c>
      <c r="E10654">
        <v>3876952248</v>
      </c>
      <c r="F10654" t="s">
        <v>312</v>
      </c>
      <c r="G10654" t="s">
        <v>141</v>
      </c>
      <c r="H10654" t="s">
        <v>121</v>
      </c>
      <c r="I10654" t="s">
        <v>17</v>
      </c>
      <c r="J10654" t="s">
        <v>19</v>
      </c>
      <c r="K10654">
        <v>4536.5600000000004</v>
      </c>
      <c r="L10654">
        <v>1115.52</v>
      </c>
      <c r="M10654" t="s">
        <v>19</v>
      </c>
      <c r="N10654">
        <v>0.24589556844834001</v>
      </c>
      <c r="O10654" t="s">
        <v>11351</v>
      </c>
      <c r="P10654" t="s">
        <v>11354</v>
      </c>
      <c r="R10654" t="s">
        <v>11353</v>
      </c>
      <c r="S10654">
        <f>IF(SalesData[[#This Row],[Return Status]]="Returned",1,0)</f>
        <v>0</v>
      </c>
      <c r="T10654">
        <v>2793.38</v>
      </c>
      <c r="U10654" s="2">
        <f>EOMONTH(SalesData[[#This Row],[Order Date]],0)</f>
        <v>45351</v>
      </c>
      <c r="V10654" s="9" t="str">
        <f>"Q"&amp;INT((MONTH(SalesData[[#This Row],[Order Date]])+2)/3)&amp;"-"&amp;YEAR(SalesData[[#This Row],[Order Date]])</f>
        <v>Q1-2024</v>
      </c>
    </row>
    <row r="10655" spans="1:22" x14ac:dyDescent="0.35">
      <c r="A10655" t="s">
        <v>10796</v>
      </c>
      <c r="B10655" s="1">
        <v>45343</v>
      </c>
      <c r="C10655" t="s">
        <v>188</v>
      </c>
      <c r="D10655" t="s">
        <v>99</v>
      </c>
      <c r="E10655">
        <v>5270894838</v>
      </c>
      <c r="F10655" t="s">
        <v>129</v>
      </c>
      <c r="G10655" t="s">
        <v>54</v>
      </c>
      <c r="H10655" t="s">
        <v>55</v>
      </c>
      <c r="I10655" t="s">
        <v>31</v>
      </c>
      <c r="J10655" t="s">
        <v>18</v>
      </c>
      <c r="K10655">
        <v>4780.09</v>
      </c>
      <c r="L10655">
        <v>224.09</v>
      </c>
      <c r="M10655" t="s">
        <v>19</v>
      </c>
      <c r="N10655">
        <v>4.6879870462690001E-2</v>
      </c>
      <c r="O10655" t="s">
        <v>11351</v>
      </c>
      <c r="P10655" t="s">
        <v>11356</v>
      </c>
      <c r="R10655" t="s">
        <v>11353</v>
      </c>
      <c r="S10655">
        <f>IF(SalesData[[#This Row],[Return Status]]="Returned",1,0)</f>
        <v>0</v>
      </c>
      <c r="U10655" s="2">
        <f>EOMONTH(SalesData[[#This Row],[Order Date]],0)</f>
        <v>45351</v>
      </c>
      <c r="V10655" s="9" t="str">
        <f>"Q"&amp;INT((MONTH(SalesData[[#This Row],[Order Date]])+2)/3)&amp;"-"&amp;YEAR(SalesData[[#This Row],[Order Date]])</f>
        <v>Q1-2024</v>
      </c>
    </row>
    <row r="10656" spans="1:22" x14ac:dyDescent="0.35">
      <c r="A10656" t="s">
        <v>10797</v>
      </c>
      <c r="B10656" s="1">
        <v>45338</v>
      </c>
      <c r="C10656" t="s">
        <v>71</v>
      </c>
      <c r="D10656" t="s">
        <v>80</v>
      </c>
      <c r="E10656">
        <v>6974343150</v>
      </c>
      <c r="F10656" t="s">
        <v>292</v>
      </c>
      <c r="G10656" t="s">
        <v>69</v>
      </c>
      <c r="H10656" t="s">
        <v>41</v>
      </c>
      <c r="I10656" t="s">
        <v>31</v>
      </c>
      <c r="J10656" t="s">
        <v>19</v>
      </c>
      <c r="K10656">
        <v>3315.75</v>
      </c>
      <c r="L10656">
        <v>294.82</v>
      </c>
      <c r="M10656" t="s">
        <v>19</v>
      </c>
      <c r="N10656">
        <v>8.8915026766191604E-2</v>
      </c>
      <c r="O10656" t="s">
        <v>11351</v>
      </c>
      <c r="P10656" t="s">
        <v>11356</v>
      </c>
      <c r="R10656" t="s">
        <v>11353</v>
      </c>
      <c r="S10656">
        <f>IF(SalesData[[#This Row],[Return Status]]="Returned",1,0)</f>
        <v>0</v>
      </c>
      <c r="T10656">
        <v>2081.52</v>
      </c>
      <c r="U10656" s="2">
        <f>EOMONTH(SalesData[[#This Row],[Order Date]],0)</f>
        <v>45351</v>
      </c>
      <c r="V10656" s="9" t="str">
        <f>"Q"&amp;INT((MONTH(SalesData[[#This Row],[Order Date]])+2)/3)&amp;"-"&amp;YEAR(SalesData[[#This Row],[Order Date]])</f>
        <v>Q1-2024</v>
      </c>
    </row>
    <row r="10657" spans="1:22" x14ac:dyDescent="0.35">
      <c r="A10657" t="s">
        <v>10798</v>
      </c>
      <c r="B10657" s="1">
        <v>45326</v>
      </c>
      <c r="C10657" t="s">
        <v>111</v>
      </c>
      <c r="D10657" t="s">
        <v>80</v>
      </c>
      <c r="E10657">
        <v>7865510900</v>
      </c>
      <c r="F10657" t="s">
        <v>68</v>
      </c>
      <c r="G10657" t="s">
        <v>69</v>
      </c>
      <c r="H10657" t="s">
        <v>41</v>
      </c>
      <c r="I10657" t="s">
        <v>31</v>
      </c>
      <c r="J10657" t="s">
        <v>18</v>
      </c>
      <c r="K10657">
        <v>4740.95</v>
      </c>
      <c r="L10657">
        <v>355.76</v>
      </c>
      <c r="M10657" t="s">
        <v>19</v>
      </c>
      <c r="N10657">
        <v>7.5039812695767705E-2</v>
      </c>
      <c r="O10657" t="s">
        <v>11351</v>
      </c>
      <c r="P10657" t="s">
        <v>11356</v>
      </c>
      <c r="R10657" t="s">
        <v>11353</v>
      </c>
      <c r="S10657">
        <f>IF(SalesData[[#This Row],[Return Status]]="Returned",1,0)</f>
        <v>0</v>
      </c>
      <c r="T10657">
        <v>2081.52</v>
      </c>
      <c r="U10657" s="2">
        <f>EOMONTH(SalesData[[#This Row],[Order Date]],0)</f>
        <v>45351</v>
      </c>
      <c r="V10657" s="9" t="str">
        <f>"Q"&amp;INT((MONTH(SalesData[[#This Row],[Order Date]])+2)/3)&amp;"-"&amp;YEAR(SalesData[[#This Row],[Order Date]])</f>
        <v>Q1-2024</v>
      </c>
    </row>
    <row r="10658" spans="1:22" x14ac:dyDescent="0.35">
      <c r="A10658" t="s">
        <v>10799</v>
      </c>
      <c r="B10658" s="1">
        <v>45323</v>
      </c>
      <c r="C10658" t="s">
        <v>21</v>
      </c>
      <c r="D10658" t="s">
        <v>80</v>
      </c>
      <c r="E10658">
        <v>5618660127</v>
      </c>
      <c r="F10658" t="s">
        <v>152</v>
      </c>
      <c r="G10658" t="s">
        <v>23</v>
      </c>
      <c r="H10658" t="s">
        <v>24</v>
      </c>
      <c r="I10658" t="s">
        <v>17</v>
      </c>
      <c r="J10658" t="s">
        <v>19</v>
      </c>
      <c r="K10658">
        <v>3602.9</v>
      </c>
      <c r="L10658">
        <v>757.49</v>
      </c>
      <c r="M10658" t="s">
        <v>19</v>
      </c>
      <c r="N10658">
        <v>0.210244525243554</v>
      </c>
      <c r="O10658" t="s">
        <v>11351</v>
      </c>
      <c r="P10658" t="s">
        <v>11354</v>
      </c>
      <c r="R10658" t="s">
        <v>11353</v>
      </c>
      <c r="S10658">
        <f>IF(SalesData[[#This Row],[Return Status]]="Returned",1,0)</f>
        <v>0</v>
      </c>
      <c r="T10658">
        <v>2821.33</v>
      </c>
      <c r="U10658" s="2">
        <f>EOMONTH(SalesData[[#This Row],[Order Date]],0)</f>
        <v>45351</v>
      </c>
      <c r="V10658" s="9" t="str">
        <f>"Q"&amp;INT((MONTH(SalesData[[#This Row],[Order Date]])+2)/3)&amp;"-"&amp;YEAR(SalesData[[#This Row],[Order Date]])</f>
        <v>Q1-2024</v>
      </c>
    </row>
    <row r="10659" spans="1:22" x14ac:dyDescent="0.35">
      <c r="A10659" t="s">
        <v>10800</v>
      </c>
      <c r="B10659" s="1">
        <v>45346</v>
      </c>
      <c r="C10659" t="s">
        <v>111</v>
      </c>
      <c r="D10659" t="s">
        <v>80</v>
      </c>
      <c r="E10659">
        <v>4638594971</v>
      </c>
      <c r="F10659" t="s">
        <v>64</v>
      </c>
      <c r="G10659" t="s">
        <v>15</v>
      </c>
      <c r="H10659" t="s">
        <v>16</v>
      </c>
      <c r="I10659" t="s">
        <v>17</v>
      </c>
      <c r="J10659" t="s">
        <v>61</v>
      </c>
      <c r="K10659">
        <v>1154.74</v>
      </c>
      <c r="L10659">
        <v>288.29000000000002</v>
      </c>
      <c r="M10659" t="s">
        <v>62</v>
      </c>
      <c r="N10659">
        <v>0.24965793165561101</v>
      </c>
      <c r="O10659" t="s">
        <v>11351</v>
      </c>
      <c r="P10659" t="s">
        <v>11354</v>
      </c>
      <c r="R10659" t="s">
        <v>11353</v>
      </c>
      <c r="S10659">
        <f>IF(SalesData[[#This Row],[Return Status]]="Returned",1,0)</f>
        <v>0</v>
      </c>
      <c r="T10659">
        <v>2085.91</v>
      </c>
      <c r="U10659" s="2">
        <f>EOMONTH(SalesData[[#This Row],[Order Date]],0)</f>
        <v>45351</v>
      </c>
      <c r="V10659" s="9" t="str">
        <f>"Q"&amp;INT((MONTH(SalesData[[#This Row],[Order Date]])+2)/3)&amp;"-"&amp;YEAR(SalesData[[#This Row],[Order Date]])</f>
        <v>Q1-2024</v>
      </c>
    </row>
    <row r="10660" spans="1:22" x14ac:dyDescent="0.35">
      <c r="A10660" t="s">
        <v>10801</v>
      </c>
      <c r="B10660" s="1">
        <v>45331</v>
      </c>
      <c r="C10660" t="s">
        <v>205</v>
      </c>
      <c r="D10660" t="s">
        <v>145</v>
      </c>
      <c r="E10660">
        <v>5990028715</v>
      </c>
      <c r="F10660" t="s">
        <v>172</v>
      </c>
      <c r="G10660" t="s">
        <v>141</v>
      </c>
      <c r="H10660" t="s">
        <v>121</v>
      </c>
      <c r="I10660" t="s">
        <v>17</v>
      </c>
      <c r="J10660" t="s">
        <v>19</v>
      </c>
      <c r="K10660">
        <v>2826.79</v>
      </c>
      <c r="L10660">
        <v>447.06</v>
      </c>
      <c r="M10660" t="s">
        <v>19</v>
      </c>
      <c r="N10660">
        <v>0.15815111840639001</v>
      </c>
      <c r="O10660" t="s">
        <v>11351</v>
      </c>
      <c r="P10660" t="s">
        <v>11352</v>
      </c>
      <c r="Q10660" t="s">
        <v>11365</v>
      </c>
      <c r="R10660" t="s">
        <v>11360</v>
      </c>
      <c r="S10660">
        <f>IF(SalesData[[#This Row],[Return Status]]="Returned",1,0)</f>
        <v>1</v>
      </c>
      <c r="T10660">
        <v>2793.38</v>
      </c>
      <c r="U10660" s="2">
        <f>EOMONTH(SalesData[[#This Row],[Order Date]],0)</f>
        <v>45351</v>
      </c>
      <c r="V10660" s="9" t="str">
        <f>"Q"&amp;INT((MONTH(SalesData[[#This Row],[Order Date]])+2)/3)&amp;"-"&amp;YEAR(SalesData[[#This Row],[Order Date]])</f>
        <v>Q1-2024</v>
      </c>
    </row>
    <row r="10661" spans="1:22" x14ac:dyDescent="0.35">
      <c r="A10661" t="s">
        <v>10802</v>
      </c>
      <c r="B10661" s="1">
        <v>45340</v>
      </c>
      <c r="C10661" t="s">
        <v>162</v>
      </c>
      <c r="D10661" t="s">
        <v>27</v>
      </c>
      <c r="E10661">
        <v>6685179369</v>
      </c>
      <c r="F10661" t="s">
        <v>410</v>
      </c>
      <c r="G10661" t="s">
        <v>29</v>
      </c>
      <c r="H10661" t="s">
        <v>30</v>
      </c>
      <c r="I10661" t="s">
        <v>31</v>
      </c>
      <c r="J10661" t="s">
        <v>42</v>
      </c>
      <c r="K10661">
        <v>2133.41</v>
      </c>
      <c r="L10661">
        <v>433.75</v>
      </c>
      <c r="M10661" t="s">
        <v>43</v>
      </c>
      <c r="N10661">
        <v>0.20331300593884899</v>
      </c>
      <c r="O10661" t="s">
        <v>11351</v>
      </c>
      <c r="P10661" t="s">
        <v>11354</v>
      </c>
      <c r="R10661" t="s">
        <v>11353</v>
      </c>
      <c r="S10661">
        <f>IF(SalesData[[#This Row],[Return Status]]="Returned",1,0)</f>
        <v>0</v>
      </c>
      <c r="T10661">
        <v>2788.38</v>
      </c>
      <c r="U10661" s="2">
        <f>EOMONTH(SalesData[[#This Row],[Order Date]],0)</f>
        <v>45351</v>
      </c>
      <c r="V10661" s="9" t="str">
        <f>"Q"&amp;INT((MONTH(SalesData[[#This Row],[Order Date]])+2)/3)&amp;"-"&amp;YEAR(SalesData[[#This Row],[Order Date]])</f>
        <v>Q1-2024</v>
      </c>
    </row>
    <row r="10662" spans="1:22" x14ac:dyDescent="0.35">
      <c r="A10662" t="s">
        <v>10803</v>
      </c>
      <c r="B10662" s="1">
        <v>45345</v>
      </c>
      <c r="C10662" t="s">
        <v>188</v>
      </c>
      <c r="D10662" t="s">
        <v>145</v>
      </c>
      <c r="E10662">
        <v>2445452452</v>
      </c>
      <c r="F10662" t="s">
        <v>81</v>
      </c>
      <c r="G10662" t="s">
        <v>74</v>
      </c>
      <c r="H10662" t="s">
        <v>75</v>
      </c>
      <c r="I10662" t="s">
        <v>36</v>
      </c>
      <c r="J10662" t="s">
        <v>62</v>
      </c>
      <c r="K10662">
        <v>3770.63</v>
      </c>
      <c r="L10662">
        <v>220.37</v>
      </c>
      <c r="M10662" t="s">
        <v>62</v>
      </c>
      <c r="N10662">
        <v>5.8443814428888498E-2</v>
      </c>
      <c r="O10662" t="s">
        <v>11351</v>
      </c>
      <c r="P10662" t="s">
        <v>11356</v>
      </c>
      <c r="R10662" t="s">
        <v>11353</v>
      </c>
      <c r="S10662">
        <f>IF(SalesData[[#This Row],[Return Status]]="Returned",1,0)</f>
        <v>0</v>
      </c>
      <c r="T10662">
        <v>2420.2800000000002</v>
      </c>
      <c r="U10662" s="2">
        <f>EOMONTH(SalesData[[#This Row],[Order Date]],0)</f>
        <v>45351</v>
      </c>
      <c r="V10662" s="9" t="str">
        <f>"Q"&amp;INT((MONTH(SalesData[[#This Row],[Order Date]])+2)/3)&amp;"-"&amp;YEAR(SalesData[[#This Row],[Order Date]])</f>
        <v>Q1-2024</v>
      </c>
    </row>
    <row r="10663" spans="1:22" x14ac:dyDescent="0.35">
      <c r="A10663" t="s">
        <v>10804</v>
      </c>
      <c r="B10663" s="1">
        <v>45345</v>
      </c>
      <c r="C10663" t="s">
        <v>132</v>
      </c>
      <c r="D10663" t="s">
        <v>145</v>
      </c>
      <c r="E10663">
        <v>708501933</v>
      </c>
      <c r="F10663" t="s">
        <v>88</v>
      </c>
      <c r="G10663" t="s">
        <v>89</v>
      </c>
      <c r="H10663" t="s">
        <v>90</v>
      </c>
      <c r="I10663" t="s">
        <v>31</v>
      </c>
      <c r="J10663" t="s">
        <v>65</v>
      </c>
      <c r="K10663">
        <v>3331.98</v>
      </c>
      <c r="L10663">
        <v>642.77</v>
      </c>
      <c r="M10663" t="s">
        <v>65</v>
      </c>
      <c r="N10663">
        <v>0.19290932118440099</v>
      </c>
      <c r="O10663" t="s">
        <v>11351</v>
      </c>
      <c r="P10663" t="s">
        <v>11352</v>
      </c>
      <c r="R10663" t="s">
        <v>11353</v>
      </c>
      <c r="S10663">
        <f>IF(SalesData[[#This Row],[Return Status]]="Returned",1,0)</f>
        <v>0</v>
      </c>
      <c r="T10663">
        <v>207.68</v>
      </c>
      <c r="U10663" s="2">
        <f>EOMONTH(SalesData[[#This Row],[Order Date]],0)</f>
        <v>45351</v>
      </c>
      <c r="V10663" s="9" t="str">
        <f>"Q"&amp;INT((MONTH(SalesData[[#This Row],[Order Date]])+2)/3)&amp;"-"&amp;YEAR(SalesData[[#This Row],[Order Date]])</f>
        <v>Q1-2024</v>
      </c>
    </row>
    <row r="10664" spans="1:22" x14ac:dyDescent="0.35">
      <c r="A10664" t="s">
        <v>10805</v>
      </c>
      <c r="B10664" s="1">
        <v>45324</v>
      </c>
      <c r="C10664" t="s">
        <v>132</v>
      </c>
      <c r="D10664" t="s">
        <v>27</v>
      </c>
      <c r="E10664">
        <v>8359840357</v>
      </c>
      <c r="F10664" t="s">
        <v>64</v>
      </c>
      <c r="G10664" t="s">
        <v>15</v>
      </c>
      <c r="H10664" t="s">
        <v>16</v>
      </c>
      <c r="I10664" t="s">
        <v>17</v>
      </c>
      <c r="J10664" t="s">
        <v>18</v>
      </c>
      <c r="K10664">
        <v>4235.84</v>
      </c>
      <c r="L10664">
        <v>1096.3800000000001</v>
      </c>
      <c r="M10664" t="s">
        <v>19</v>
      </c>
      <c r="N10664">
        <v>0.25883413915539799</v>
      </c>
      <c r="O10664" t="s">
        <v>11351</v>
      </c>
      <c r="P10664" t="s">
        <v>11354</v>
      </c>
      <c r="R10664" t="s">
        <v>11353</v>
      </c>
      <c r="S10664">
        <f>IF(SalesData[[#This Row],[Return Status]]="Returned",1,0)</f>
        <v>0</v>
      </c>
      <c r="T10664">
        <v>2085.91</v>
      </c>
      <c r="U10664" s="2">
        <f>EOMONTH(SalesData[[#This Row],[Order Date]],0)</f>
        <v>45351</v>
      </c>
      <c r="V10664" s="9" t="str">
        <f>"Q"&amp;INT((MONTH(SalesData[[#This Row],[Order Date]])+2)/3)&amp;"-"&amp;YEAR(SalesData[[#This Row],[Order Date]])</f>
        <v>Q1-2024</v>
      </c>
    </row>
    <row r="10665" spans="1:22" x14ac:dyDescent="0.35">
      <c r="A10665" t="s">
        <v>10806</v>
      </c>
      <c r="B10665" s="1">
        <v>45339</v>
      </c>
      <c r="C10665" t="s">
        <v>45</v>
      </c>
      <c r="D10665" t="s">
        <v>39</v>
      </c>
      <c r="E10665">
        <v>6524530957</v>
      </c>
      <c r="F10665" t="s">
        <v>47</v>
      </c>
      <c r="G10665" t="s">
        <v>11368</v>
      </c>
      <c r="H10665" t="s">
        <v>24</v>
      </c>
      <c r="I10665" t="s">
        <v>17</v>
      </c>
      <c r="J10665" t="s">
        <v>65</v>
      </c>
      <c r="K10665">
        <v>282.45</v>
      </c>
      <c r="L10665">
        <v>24</v>
      </c>
      <c r="M10665" t="s">
        <v>65</v>
      </c>
      <c r="N10665">
        <v>8.4970791290493897E-2</v>
      </c>
      <c r="O10665" t="s">
        <v>11361</v>
      </c>
      <c r="P10665" t="s">
        <v>11356</v>
      </c>
      <c r="R10665" t="s">
        <v>11353</v>
      </c>
      <c r="S10665">
        <f>IF(SalesData[[#This Row],[Return Status]]="Returned",1,0)</f>
        <v>0</v>
      </c>
      <c r="U10665" s="2">
        <f>EOMONTH(SalesData[[#This Row],[Order Date]],0)</f>
        <v>45351</v>
      </c>
      <c r="V10665" s="9" t="str">
        <f>"Q"&amp;INT((MONTH(SalesData[[#This Row],[Order Date]])+2)/3)&amp;"-"&amp;YEAR(SalesData[[#This Row],[Order Date]])</f>
        <v>Q1-2024</v>
      </c>
    </row>
    <row r="10666" spans="1:22" x14ac:dyDescent="0.35">
      <c r="A10666" t="s">
        <v>10807</v>
      </c>
      <c r="B10666" s="1">
        <v>45346</v>
      </c>
      <c r="C10666" t="s">
        <v>87</v>
      </c>
      <c r="D10666" t="s">
        <v>46</v>
      </c>
      <c r="E10666">
        <v>2352956147</v>
      </c>
      <c r="F10666" t="s">
        <v>163</v>
      </c>
      <c r="G10666" t="s">
        <v>164</v>
      </c>
      <c r="H10666" t="s">
        <v>165</v>
      </c>
      <c r="I10666" t="s">
        <v>36</v>
      </c>
      <c r="J10666" t="s">
        <v>65</v>
      </c>
      <c r="K10666">
        <v>929.68</v>
      </c>
      <c r="L10666">
        <v>42.6</v>
      </c>
      <c r="M10666" t="s">
        <v>65</v>
      </c>
      <c r="N10666">
        <v>4.58222183977283E-2</v>
      </c>
      <c r="O10666" t="s">
        <v>11355</v>
      </c>
      <c r="P10666" t="s">
        <v>11356</v>
      </c>
      <c r="R10666" t="s">
        <v>11353</v>
      </c>
      <c r="S10666">
        <f>IF(SalesData[[#This Row],[Return Status]]="Returned",1,0)</f>
        <v>0</v>
      </c>
      <c r="U10666" s="2">
        <f>EOMONTH(SalesData[[#This Row],[Order Date]],0)</f>
        <v>45351</v>
      </c>
      <c r="V10666" s="9" t="str">
        <f>"Q"&amp;INT((MONTH(SalesData[[#This Row],[Order Date]])+2)/3)&amp;"-"&amp;YEAR(SalesData[[#This Row],[Order Date]])</f>
        <v>Q1-2024</v>
      </c>
    </row>
    <row r="10667" spans="1:22" x14ac:dyDescent="0.35">
      <c r="A10667" t="s">
        <v>10808</v>
      </c>
      <c r="B10667" s="1">
        <v>45336</v>
      </c>
      <c r="C10667" t="s">
        <v>132</v>
      </c>
      <c r="D10667" t="s">
        <v>46</v>
      </c>
      <c r="E10667">
        <v>8229059500</v>
      </c>
      <c r="F10667" t="s">
        <v>28</v>
      </c>
      <c r="G10667" t="s">
        <v>29</v>
      </c>
      <c r="H10667" t="s">
        <v>30</v>
      </c>
      <c r="I10667" t="s">
        <v>31</v>
      </c>
      <c r="J10667" t="s">
        <v>43</v>
      </c>
      <c r="K10667">
        <v>2513.38</v>
      </c>
      <c r="L10667">
        <v>626.47</v>
      </c>
      <c r="M10667" t="s">
        <v>43</v>
      </c>
      <c r="N10667">
        <v>0.24925399263143699</v>
      </c>
      <c r="O10667" t="s">
        <v>11351</v>
      </c>
      <c r="P10667" t="s">
        <v>11354</v>
      </c>
      <c r="R10667" t="s">
        <v>11353</v>
      </c>
      <c r="S10667">
        <f>IF(SalesData[[#This Row],[Return Status]]="Returned",1,0)</f>
        <v>0</v>
      </c>
      <c r="T10667">
        <v>2788.38</v>
      </c>
      <c r="U10667" s="2">
        <f>EOMONTH(SalesData[[#This Row],[Order Date]],0)</f>
        <v>45351</v>
      </c>
      <c r="V10667" s="9" t="str">
        <f>"Q"&amp;INT((MONTH(SalesData[[#This Row],[Order Date]])+2)/3)&amp;"-"&amp;YEAR(SalesData[[#This Row],[Order Date]])</f>
        <v>Q1-2024</v>
      </c>
    </row>
    <row r="10668" spans="1:22" x14ac:dyDescent="0.35">
      <c r="A10668" t="s">
        <v>10809</v>
      </c>
      <c r="B10668" s="1">
        <v>45330</v>
      </c>
      <c r="C10668" t="s">
        <v>162</v>
      </c>
      <c r="D10668" t="s">
        <v>99</v>
      </c>
      <c r="E10668">
        <v>108664148</v>
      </c>
      <c r="F10668" t="s">
        <v>58</v>
      </c>
      <c r="G10668" t="s">
        <v>11378</v>
      </c>
      <c r="H10668" t="s">
        <v>11357</v>
      </c>
      <c r="I10668" t="s">
        <v>31</v>
      </c>
      <c r="J10668" t="s">
        <v>62</v>
      </c>
      <c r="K10668">
        <v>81.290000000000006</v>
      </c>
      <c r="L10668">
        <v>18.47</v>
      </c>
      <c r="M10668" t="s">
        <v>62</v>
      </c>
      <c r="N10668">
        <v>0.22721121909213901</v>
      </c>
      <c r="O10668" t="s">
        <v>11361</v>
      </c>
      <c r="P10668" t="s">
        <v>11354</v>
      </c>
      <c r="R10668" t="s">
        <v>11353</v>
      </c>
      <c r="S10668">
        <f>IF(SalesData[[#This Row],[Return Status]]="Returned",1,0)</f>
        <v>0</v>
      </c>
      <c r="U10668" s="2">
        <f>EOMONTH(SalesData[[#This Row],[Order Date]],0)</f>
        <v>45351</v>
      </c>
      <c r="V10668" s="9" t="str">
        <f>"Q"&amp;INT((MONTH(SalesData[[#This Row],[Order Date]])+2)/3)&amp;"-"&amp;YEAR(SalesData[[#This Row],[Order Date]])</f>
        <v>Q1-2024</v>
      </c>
    </row>
    <row r="10669" spans="1:22" x14ac:dyDescent="0.35">
      <c r="A10669" t="s">
        <v>10810</v>
      </c>
      <c r="B10669" s="1">
        <v>45332</v>
      </c>
      <c r="C10669" t="s">
        <v>162</v>
      </c>
      <c r="D10669" t="s">
        <v>46</v>
      </c>
      <c r="E10669">
        <v>9328511517</v>
      </c>
      <c r="F10669" t="s">
        <v>152</v>
      </c>
      <c r="G10669" t="s">
        <v>23</v>
      </c>
      <c r="H10669" t="s">
        <v>24</v>
      </c>
      <c r="I10669" t="s">
        <v>17</v>
      </c>
      <c r="J10669" t="s">
        <v>65</v>
      </c>
      <c r="K10669">
        <v>712.38</v>
      </c>
      <c r="L10669">
        <v>166.64</v>
      </c>
      <c r="M10669" t="s">
        <v>65</v>
      </c>
      <c r="N10669">
        <v>0.23392009882366199</v>
      </c>
      <c r="O10669" t="s">
        <v>11355</v>
      </c>
      <c r="P10669" t="s">
        <v>11354</v>
      </c>
      <c r="R10669" t="s">
        <v>11353</v>
      </c>
      <c r="S10669">
        <f>IF(SalesData[[#This Row],[Return Status]]="Returned",1,0)</f>
        <v>0</v>
      </c>
      <c r="T10669">
        <v>2821.33</v>
      </c>
      <c r="U10669" s="2">
        <f>EOMONTH(SalesData[[#This Row],[Order Date]],0)</f>
        <v>45351</v>
      </c>
      <c r="V10669" s="9" t="str">
        <f>"Q"&amp;INT((MONTH(SalesData[[#This Row],[Order Date]])+2)/3)&amp;"-"&amp;YEAR(SalesData[[#This Row],[Order Date]])</f>
        <v>Q1-2024</v>
      </c>
    </row>
    <row r="10670" spans="1:22" x14ac:dyDescent="0.35">
      <c r="A10670" t="s">
        <v>10811</v>
      </c>
      <c r="B10670" s="1">
        <v>45346</v>
      </c>
      <c r="C10670" t="s">
        <v>162</v>
      </c>
      <c r="D10670" t="s">
        <v>99</v>
      </c>
      <c r="E10670">
        <v>7456638077</v>
      </c>
      <c r="F10670" t="s">
        <v>206</v>
      </c>
      <c r="G10670" t="s">
        <v>89</v>
      </c>
      <c r="H10670" t="s">
        <v>11357</v>
      </c>
      <c r="I10670" t="s">
        <v>31</v>
      </c>
      <c r="J10670" t="s">
        <v>19</v>
      </c>
      <c r="K10670">
        <v>4018.9</v>
      </c>
      <c r="L10670">
        <v>211.88</v>
      </c>
      <c r="M10670" t="s">
        <v>19</v>
      </c>
      <c r="N10670">
        <v>5.2720893776904101E-2</v>
      </c>
      <c r="O10670" t="s">
        <v>11351</v>
      </c>
      <c r="P10670" t="s">
        <v>11356</v>
      </c>
      <c r="R10670" t="s">
        <v>11353</v>
      </c>
      <c r="S10670">
        <f>IF(SalesData[[#This Row],[Return Status]]="Returned",1,0)</f>
        <v>0</v>
      </c>
      <c r="T10670">
        <v>207.68</v>
      </c>
      <c r="U10670" s="2">
        <f>EOMONTH(SalesData[[#This Row],[Order Date]],0)</f>
        <v>45351</v>
      </c>
      <c r="V10670" s="9" t="str">
        <f>"Q"&amp;INT((MONTH(SalesData[[#This Row],[Order Date]])+2)/3)&amp;"-"&amp;YEAR(SalesData[[#This Row],[Order Date]])</f>
        <v>Q1-2024</v>
      </c>
    </row>
    <row r="10671" spans="1:22" x14ac:dyDescent="0.35">
      <c r="A10671" t="s">
        <v>10812</v>
      </c>
      <c r="B10671" s="1">
        <v>45344</v>
      </c>
      <c r="C10671" t="s">
        <v>106</v>
      </c>
      <c r="D10671" t="s">
        <v>99</v>
      </c>
      <c r="E10671">
        <v>7807635731</v>
      </c>
      <c r="F10671" t="s">
        <v>120</v>
      </c>
      <c r="G10671" t="s">
        <v>141</v>
      </c>
      <c r="H10671" t="s">
        <v>121</v>
      </c>
      <c r="I10671" t="s">
        <v>17</v>
      </c>
      <c r="J10671" t="s">
        <v>65</v>
      </c>
      <c r="K10671">
        <v>1168.29</v>
      </c>
      <c r="L10671">
        <v>175.22</v>
      </c>
      <c r="M10671" t="s">
        <v>65</v>
      </c>
      <c r="N10671">
        <v>0.14997988513126001</v>
      </c>
      <c r="O10671" t="s">
        <v>11351</v>
      </c>
      <c r="P10671" t="s">
        <v>11352</v>
      </c>
      <c r="R10671" t="s">
        <v>11353</v>
      </c>
      <c r="S10671">
        <f>IF(SalesData[[#This Row],[Return Status]]="Returned",1,0)</f>
        <v>0</v>
      </c>
      <c r="T10671">
        <v>2793.38</v>
      </c>
      <c r="U10671" s="2">
        <f>EOMONTH(SalesData[[#This Row],[Order Date]],0)</f>
        <v>45351</v>
      </c>
      <c r="V10671" s="9" t="str">
        <f>"Q"&amp;INT((MONTH(SalesData[[#This Row],[Order Date]])+2)/3)&amp;"-"&amp;YEAR(SalesData[[#This Row],[Order Date]])</f>
        <v>Q1-2024</v>
      </c>
    </row>
    <row r="10672" spans="1:22" x14ac:dyDescent="0.35">
      <c r="A10672" t="s">
        <v>10813</v>
      </c>
      <c r="B10672" s="1">
        <v>45342</v>
      </c>
      <c r="C10672" t="s">
        <v>162</v>
      </c>
      <c r="D10672" t="s">
        <v>27</v>
      </c>
      <c r="E10672">
        <v>4407587281</v>
      </c>
      <c r="F10672" t="s">
        <v>109</v>
      </c>
      <c r="G10672" t="s">
        <v>11378</v>
      </c>
      <c r="H10672" t="s">
        <v>60</v>
      </c>
      <c r="I10672" t="s">
        <v>31</v>
      </c>
      <c r="J10672" t="s">
        <v>19</v>
      </c>
      <c r="K10672">
        <v>2708.16</v>
      </c>
      <c r="L10672">
        <v>176.54</v>
      </c>
      <c r="M10672" t="s">
        <v>19</v>
      </c>
      <c r="N10672">
        <v>6.5188172043010806E-2</v>
      </c>
      <c r="O10672" t="s">
        <v>11351</v>
      </c>
      <c r="P10672" t="s">
        <v>11356</v>
      </c>
      <c r="Q10672" t="s">
        <v>11366</v>
      </c>
      <c r="R10672" t="s">
        <v>11360</v>
      </c>
      <c r="S10672">
        <f>IF(SalesData[[#This Row],[Return Status]]="Returned",1,0)</f>
        <v>1</v>
      </c>
      <c r="U10672" s="2">
        <f>EOMONTH(SalesData[[#This Row],[Order Date]],0)</f>
        <v>45351</v>
      </c>
      <c r="V10672" s="9" t="str">
        <f>"Q"&amp;INT((MONTH(SalesData[[#This Row],[Order Date]])+2)/3)&amp;"-"&amp;YEAR(SalesData[[#This Row],[Order Date]])</f>
        <v>Q1-2024</v>
      </c>
    </row>
    <row r="10673" spans="1:22" x14ac:dyDescent="0.35">
      <c r="A10673" t="s">
        <v>10814</v>
      </c>
      <c r="B10673" s="1">
        <v>45346</v>
      </c>
      <c r="C10673" t="s">
        <v>94</v>
      </c>
      <c r="D10673" t="s">
        <v>27</v>
      </c>
      <c r="E10673">
        <v>9778282430</v>
      </c>
      <c r="F10673" t="s">
        <v>83</v>
      </c>
      <c r="G10673" t="s">
        <v>84</v>
      </c>
      <c r="H10673" t="s">
        <v>85</v>
      </c>
      <c r="I10673" t="s">
        <v>31</v>
      </c>
      <c r="J10673" t="s">
        <v>42</v>
      </c>
      <c r="K10673">
        <v>4101.5200000000004</v>
      </c>
      <c r="L10673">
        <v>451.49</v>
      </c>
      <c r="M10673" t="s">
        <v>43</v>
      </c>
      <c r="N10673">
        <v>0.110078702529794</v>
      </c>
      <c r="O10673" t="s">
        <v>11351</v>
      </c>
      <c r="P10673" t="s">
        <v>11352</v>
      </c>
      <c r="R10673" t="s">
        <v>11353</v>
      </c>
      <c r="S10673">
        <f>IF(SalesData[[#This Row],[Return Status]]="Returned",1,0)</f>
        <v>0</v>
      </c>
      <c r="T10673">
        <v>847.14</v>
      </c>
      <c r="U10673" s="2">
        <f>EOMONTH(SalesData[[#This Row],[Order Date]],0)</f>
        <v>45351</v>
      </c>
      <c r="V10673" s="9" t="str">
        <f>"Q"&amp;INT((MONTH(SalesData[[#This Row],[Order Date]])+2)/3)&amp;"-"&amp;YEAR(SalesData[[#This Row],[Order Date]])</f>
        <v>Q1-2024</v>
      </c>
    </row>
    <row r="10674" spans="1:22" x14ac:dyDescent="0.35">
      <c r="A10674" t="s">
        <v>10815</v>
      </c>
      <c r="B10674" s="1">
        <v>45343</v>
      </c>
      <c r="C10674" t="s">
        <v>149</v>
      </c>
      <c r="D10674" t="s">
        <v>145</v>
      </c>
      <c r="E10674">
        <v>8530406541</v>
      </c>
      <c r="F10674" t="s">
        <v>206</v>
      </c>
      <c r="G10674" t="s">
        <v>89</v>
      </c>
      <c r="H10674" t="s">
        <v>90</v>
      </c>
      <c r="I10674" t="s">
        <v>31</v>
      </c>
      <c r="J10674" t="s">
        <v>65</v>
      </c>
      <c r="K10674">
        <v>311.36</v>
      </c>
      <c r="L10674">
        <v>80.87</v>
      </c>
      <c r="M10674" t="s">
        <v>65</v>
      </c>
      <c r="N10674">
        <v>0.259731500513875</v>
      </c>
      <c r="O10674" t="s">
        <v>11361</v>
      </c>
      <c r="P10674" t="s">
        <v>11354</v>
      </c>
      <c r="Q10674" t="s">
        <v>11372</v>
      </c>
      <c r="R10674" t="s">
        <v>11360</v>
      </c>
      <c r="S10674">
        <f>IF(SalesData[[#This Row],[Return Status]]="Returned",1,0)</f>
        <v>1</v>
      </c>
      <c r="T10674">
        <v>207.68</v>
      </c>
      <c r="U10674" s="2">
        <f>EOMONTH(SalesData[[#This Row],[Order Date]],0)</f>
        <v>45351</v>
      </c>
      <c r="V10674" s="9" t="str">
        <f>"Q"&amp;INT((MONTH(SalesData[[#This Row],[Order Date]])+2)/3)&amp;"-"&amp;YEAR(SalesData[[#This Row],[Order Date]])</f>
        <v>Q1-2024</v>
      </c>
    </row>
    <row r="10675" spans="1:22" x14ac:dyDescent="0.35">
      <c r="A10675" t="s">
        <v>10816</v>
      </c>
      <c r="B10675" s="1">
        <v>45350</v>
      </c>
      <c r="C10675" t="s">
        <v>325</v>
      </c>
      <c r="D10675" t="s">
        <v>145</v>
      </c>
      <c r="E10675">
        <v>6579691930</v>
      </c>
      <c r="F10675" t="s">
        <v>50</v>
      </c>
      <c r="G10675" t="s">
        <v>34</v>
      </c>
      <c r="H10675" t="s">
        <v>35</v>
      </c>
      <c r="I10675" t="s">
        <v>36</v>
      </c>
      <c r="J10675" t="s">
        <v>65</v>
      </c>
      <c r="K10675">
        <v>3714.06</v>
      </c>
      <c r="L10675">
        <v>553.99</v>
      </c>
      <c r="M10675" t="s">
        <v>65</v>
      </c>
      <c r="N10675">
        <v>0.14916021819787501</v>
      </c>
      <c r="O10675" t="s">
        <v>11351</v>
      </c>
      <c r="P10675" t="s">
        <v>11352</v>
      </c>
      <c r="R10675" t="s">
        <v>11353</v>
      </c>
      <c r="S10675">
        <f>IF(SalesData[[#This Row],[Return Status]]="Returned",1,0)</f>
        <v>0</v>
      </c>
      <c r="U10675" s="2">
        <f>EOMONTH(SalesData[[#This Row],[Order Date]],0)</f>
        <v>45351</v>
      </c>
      <c r="V10675" s="9" t="str">
        <f>"Q"&amp;INT((MONTH(SalesData[[#This Row],[Order Date]])+2)/3)&amp;"-"&amp;YEAR(SalesData[[#This Row],[Order Date]])</f>
        <v>Q1-2024</v>
      </c>
    </row>
    <row r="10676" spans="1:22" x14ac:dyDescent="0.35">
      <c r="A10676" t="s">
        <v>10817</v>
      </c>
      <c r="B10676" s="1">
        <v>45325</v>
      </c>
      <c r="C10676" t="s">
        <v>149</v>
      </c>
      <c r="D10676" t="s">
        <v>72</v>
      </c>
      <c r="E10676">
        <v>5569586048</v>
      </c>
      <c r="F10676" t="s">
        <v>107</v>
      </c>
      <c r="G10676" t="s">
        <v>15</v>
      </c>
      <c r="H10676" t="s">
        <v>16</v>
      </c>
      <c r="I10676" t="s">
        <v>17</v>
      </c>
      <c r="J10676" t="s">
        <v>18</v>
      </c>
      <c r="K10676">
        <v>4295.08</v>
      </c>
      <c r="L10676">
        <v>685.57</v>
      </c>
      <c r="M10676" t="s">
        <v>19</v>
      </c>
      <c r="N10676">
        <v>0.159617515855351</v>
      </c>
      <c r="O10676" t="s">
        <v>11351</v>
      </c>
      <c r="P10676" t="s">
        <v>11352</v>
      </c>
      <c r="R10676" t="s">
        <v>11353</v>
      </c>
      <c r="S10676">
        <f>IF(SalesData[[#This Row],[Return Status]]="Returned",1,0)</f>
        <v>0</v>
      </c>
      <c r="T10676">
        <v>2085.91</v>
      </c>
      <c r="U10676" s="2">
        <f>EOMONTH(SalesData[[#This Row],[Order Date]],0)</f>
        <v>45351</v>
      </c>
      <c r="V10676" s="9" t="str">
        <f>"Q"&amp;INT((MONTH(SalesData[[#This Row],[Order Date]])+2)/3)&amp;"-"&amp;YEAR(SalesData[[#This Row],[Order Date]])</f>
        <v>Q1-2024</v>
      </c>
    </row>
    <row r="10677" spans="1:22" x14ac:dyDescent="0.35">
      <c r="A10677" t="s">
        <v>10818</v>
      </c>
      <c r="B10677" s="1">
        <v>45331</v>
      </c>
      <c r="C10677" t="s">
        <v>188</v>
      </c>
      <c r="D10677" t="s">
        <v>72</v>
      </c>
      <c r="E10677">
        <v>2654619792</v>
      </c>
      <c r="F10677" t="s">
        <v>172</v>
      </c>
      <c r="G10677" t="s">
        <v>141</v>
      </c>
      <c r="H10677" t="s">
        <v>121</v>
      </c>
      <c r="I10677" t="s">
        <v>17</v>
      </c>
      <c r="J10677" t="s">
        <v>42</v>
      </c>
      <c r="K10677">
        <v>963.08</v>
      </c>
      <c r="L10677">
        <v>253.83</v>
      </c>
      <c r="M10677" t="s">
        <v>43</v>
      </c>
      <c r="N10677">
        <v>0.26356065955060798</v>
      </c>
      <c r="O10677" t="s">
        <v>11355</v>
      </c>
      <c r="P10677" t="s">
        <v>11354</v>
      </c>
      <c r="R10677" t="s">
        <v>11353</v>
      </c>
      <c r="S10677">
        <f>IF(SalesData[[#This Row],[Return Status]]="Returned",1,0)</f>
        <v>0</v>
      </c>
      <c r="T10677">
        <v>2793.38</v>
      </c>
      <c r="U10677" s="2">
        <f>EOMONTH(SalesData[[#This Row],[Order Date]],0)</f>
        <v>45351</v>
      </c>
      <c r="V10677" s="9" t="str">
        <f>"Q"&amp;INT((MONTH(SalesData[[#This Row],[Order Date]])+2)/3)&amp;"-"&amp;YEAR(SalesData[[#This Row],[Order Date]])</f>
        <v>Q1-2024</v>
      </c>
    </row>
    <row r="10678" spans="1:22" x14ac:dyDescent="0.35">
      <c r="A10678" t="s">
        <v>10819</v>
      </c>
      <c r="B10678" s="1">
        <v>45337</v>
      </c>
      <c r="C10678" t="s">
        <v>71</v>
      </c>
      <c r="D10678" t="s">
        <v>145</v>
      </c>
      <c r="E10678">
        <v>5030363670</v>
      </c>
      <c r="F10678" t="s">
        <v>73</v>
      </c>
      <c r="G10678" t="s">
        <v>74</v>
      </c>
      <c r="H10678" t="s">
        <v>75</v>
      </c>
      <c r="I10678" t="s">
        <v>36</v>
      </c>
      <c r="J10678" t="s">
        <v>18</v>
      </c>
      <c r="K10678">
        <v>120.6</v>
      </c>
      <c r="L10678">
        <v>26.78</v>
      </c>
      <c r="M10678" t="s">
        <v>19</v>
      </c>
      <c r="N10678">
        <v>0.222056384742952</v>
      </c>
      <c r="O10678" t="s">
        <v>11361</v>
      </c>
      <c r="P10678" t="s">
        <v>11354</v>
      </c>
      <c r="R10678" t="s">
        <v>11353</v>
      </c>
      <c r="S10678">
        <f>IF(SalesData[[#This Row],[Return Status]]="Returned",1,0)</f>
        <v>0</v>
      </c>
      <c r="T10678">
        <v>2420.2800000000002</v>
      </c>
      <c r="U10678" s="2">
        <f>EOMONTH(SalesData[[#This Row],[Order Date]],0)</f>
        <v>45351</v>
      </c>
      <c r="V10678" s="9" t="str">
        <f>"Q"&amp;INT((MONTH(SalesData[[#This Row],[Order Date]])+2)/3)&amp;"-"&amp;YEAR(SalesData[[#This Row],[Order Date]])</f>
        <v>Q1-2024</v>
      </c>
    </row>
    <row r="10679" spans="1:22" x14ac:dyDescent="0.35">
      <c r="A10679" t="s">
        <v>10820</v>
      </c>
      <c r="B10679" s="1">
        <v>45326</v>
      </c>
      <c r="C10679" t="s">
        <v>113</v>
      </c>
      <c r="D10679" t="s">
        <v>145</v>
      </c>
      <c r="E10679">
        <v>3861906270</v>
      </c>
      <c r="F10679" t="s">
        <v>22</v>
      </c>
      <c r="G10679" t="s">
        <v>23</v>
      </c>
      <c r="H10679" t="s">
        <v>24</v>
      </c>
      <c r="I10679" t="s">
        <v>17</v>
      </c>
      <c r="J10679" t="s">
        <v>61</v>
      </c>
      <c r="K10679">
        <v>560.27</v>
      </c>
      <c r="L10679">
        <v>164.02</v>
      </c>
      <c r="M10679" t="s">
        <v>62</v>
      </c>
      <c r="N10679">
        <v>0.29275170899744801</v>
      </c>
      <c r="O10679" t="s">
        <v>11355</v>
      </c>
      <c r="P10679" t="s">
        <v>11354</v>
      </c>
      <c r="R10679" t="s">
        <v>11353</v>
      </c>
      <c r="S10679">
        <f>IF(SalesData[[#This Row],[Return Status]]="Returned",1,0)</f>
        <v>0</v>
      </c>
      <c r="T10679">
        <v>2821.33</v>
      </c>
      <c r="U10679" s="2">
        <f>EOMONTH(SalesData[[#This Row],[Order Date]],0)</f>
        <v>45351</v>
      </c>
      <c r="V10679" s="9" t="str">
        <f>"Q"&amp;INT((MONTH(SalesData[[#This Row],[Order Date]])+2)/3)&amp;"-"&amp;YEAR(SalesData[[#This Row],[Order Date]])</f>
        <v>Q1-2024</v>
      </c>
    </row>
    <row r="10680" spans="1:22" x14ac:dyDescent="0.35">
      <c r="A10680" t="s">
        <v>10821</v>
      </c>
      <c r="B10680" s="1">
        <v>45347</v>
      </c>
      <c r="C10680" t="s">
        <v>162</v>
      </c>
      <c r="D10680" t="s">
        <v>72</v>
      </c>
      <c r="E10680">
        <v>4894606780</v>
      </c>
      <c r="F10680" t="s">
        <v>109</v>
      </c>
      <c r="G10680" t="s">
        <v>59</v>
      </c>
      <c r="H10680" t="s">
        <v>60</v>
      </c>
      <c r="I10680" t="s">
        <v>31</v>
      </c>
      <c r="J10680" t="s">
        <v>61</v>
      </c>
      <c r="K10680">
        <v>2466.04</v>
      </c>
      <c r="L10680">
        <v>151.11000000000001</v>
      </c>
      <c r="M10680" t="s">
        <v>62</v>
      </c>
      <c r="N10680">
        <v>6.1276378323141603E-2</v>
      </c>
      <c r="O10680" t="s">
        <v>11351</v>
      </c>
      <c r="P10680" t="s">
        <v>11356</v>
      </c>
      <c r="R10680" t="s">
        <v>11353</v>
      </c>
      <c r="S10680">
        <f>IF(SalesData[[#This Row],[Return Status]]="Returned",1,0)</f>
        <v>0</v>
      </c>
      <c r="T10680">
        <v>2183.56</v>
      </c>
      <c r="U10680" s="2">
        <f>EOMONTH(SalesData[[#This Row],[Order Date]],0)</f>
        <v>45351</v>
      </c>
      <c r="V10680" s="9" t="str">
        <f>"Q"&amp;INT((MONTH(SalesData[[#This Row],[Order Date]])+2)/3)&amp;"-"&amp;YEAR(SalesData[[#This Row],[Order Date]])</f>
        <v>Q1-2024</v>
      </c>
    </row>
    <row r="10681" spans="1:22" x14ac:dyDescent="0.35">
      <c r="A10681" t="s">
        <v>10822</v>
      </c>
      <c r="B10681" s="1">
        <v>45335</v>
      </c>
      <c r="C10681" t="s">
        <v>71</v>
      </c>
      <c r="D10681" t="s">
        <v>72</v>
      </c>
      <c r="E10681">
        <v>4939928408</v>
      </c>
      <c r="F10681" t="s">
        <v>95</v>
      </c>
      <c r="G10681" t="s">
        <v>59</v>
      </c>
      <c r="H10681" t="s">
        <v>60</v>
      </c>
      <c r="I10681" t="s">
        <v>31</v>
      </c>
      <c r="J10681" t="s">
        <v>61</v>
      </c>
      <c r="K10681">
        <v>3529.7</v>
      </c>
      <c r="L10681">
        <v>669.01</v>
      </c>
      <c r="M10681" t="s">
        <v>62</v>
      </c>
      <c r="N10681">
        <v>0.18953735444938699</v>
      </c>
      <c r="O10681" t="s">
        <v>11351</v>
      </c>
      <c r="P10681" t="s">
        <v>11352</v>
      </c>
      <c r="R10681" t="s">
        <v>11353</v>
      </c>
      <c r="S10681">
        <f>IF(SalesData[[#This Row],[Return Status]]="Returned",1,0)</f>
        <v>0</v>
      </c>
      <c r="T10681">
        <v>2183.56</v>
      </c>
      <c r="U10681" s="2">
        <f>EOMONTH(SalesData[[#This Row],[Order Date]],0)</f>
        <v>45351</v>
      </c>
      <c r="V10681" s="9" t="str">
        <f>"Q"&amp;INT((MONTH(SalesData[[#This Row],[Order Date]])+2)/3)&amp;"-"&amp;YEAR(SalesData[[#This Row],[Order Date]])</f>
        <v>Q1-2024</v>
      </c>
    </row>
    <row r="10682" spans="1:22" x14ac:dyDescent="0.35">
      <c r="A10682" t="s">
        <v>10823</v>
      </c>
      <c r="B10682" s="1">
        <v>45334</v>
      </c>
      <c r="C10682" t="s">
        <v>21</v>
      </c>
      <c r="D10682" t="s">
        <v>72</v>
      </c>
      <c r="E10682">
        <v>4605163967</v>
      </c>
      <c r="F10682" t="s">
        <v>127</v>
      </c>
      <c r="G10682" t="s">
        <v>29</v>
      </c>
      <c r="H10682" t="s">
        <v>30</v>
      </c>
      <c r="I10682" t="s">
        <v>31</v>
      </c>
      <c r="J10682" t="s">
        <v>42</v>
      </c>
      <c r="K10682">
        <v>4465.0600000000004</v>
      </c>
      <c r="L10682">
        <v>590.05999999999995</v>
      </c>
      <c r="M10682" t="s">
        <v>43</v>
      </c>
      <c r="N10682">
        <v>0.13215051981384299</v>
      </c>
      <c r="O10682" t="s">
        <v>11351</v>
      </c>
      <c r="P10682" t="s">
        <v>11352</v>
      </c>
      <c r="R10682" t="s">
        <v>11353</v>
      </c>
      <c r="S10682">
        <f>IF(SalesData[[#This Row],[Return Status]]="Returned",1,0)</f>
        <v>0</v>
      </c>
      <c r="T10682">
        <v>2788.38</v>
      </c>
      <c r="U10682" s="2">
        <f>EOMONTH(SalesData[[#This Row],[Order Date]],0)</f>
        <v>45351</v>
      </c>
      <c r="V10682" s="9" t="str">
        <f>"Q"&amp;INT((MONTH(SalesData[[#This Row],[Order Date]])+2)/3)&amp;"-"&amp;YEAR(SalesData[[#This Row],[Order Date]])</f>
        <v>Q1-2024</v>
      </c>
    </row>
    <row r="10683" spans="1:22" x14ac:dyDescent="0.35">
      <c r="A10683" t="s">
        <v>10824</v>
      </c>
      <c r="B10683" s="1">
        <v>45345</v>
      </c>
      <c r="C10683" t="s">
        <v>45</v>
      </c>
      <c r="D10683" t="s">
        <v>27</v>
      </c>
      <c r="E10683">
        <v>2155108711</v>
      </c>
      <c r="F10683" t="s">
        <v>129</v>
      </c>
      <c r="G10683" t="s">
        <v>11371</v>
      </c>
      <c r="H10683" t="s">
        <v>55</v>
      </c>
      <c r="I10683" t="s">
        <v>31</v>
      </c>
      <c r="J10683" t="s">
        <v>18</v>
      </c>
      <c r="K10683">
        <v>947.07</v>
      </c>
      <c r="L10683">
        <v>67.92</v>
      </c>
      <c r="M10683" t="s">
        <v>19</v>
      </c>
      <c r="N10683">
        <v>7.17159238493459E-2</v>
      </c>
      <c r="O10683" t="s">
        <v>11355</v>
      </c>
      <c r="P10683" t="s">
        <v>11356</v>
      </c>
      <c r="R10683" t="s">
        <v>11353</v>
      </c>
      <c r="S10683">
        <f>IF(SalesData[[#This Row],[Return Status]]="Returned",1,0)</f>
        <v>0</v>
      </c>
      <c r="U10683" s="2">
        <f>EOMONTH(SalesData[[#This Row],[Order Date]],0)</f>
        <v>45351</v>
      </c>
      <c r="V10683" s="9" t="str">
        <f>"Q"&amp;INT((MONTH(SalesData[[#This Row],[Order Date]])+2)/3)&amp;"-"&amp;YEAR(SalesData[[#This Row],[Order Date]])</f>
        <v>Q1-2024</v>
      </c>
    </row>
    <row r="10684" spans="1:22" x14ac:dyDescent="0.35">
      <c r="A10684" t="s">
        <v>10825</v>
      </c>
      <c r="B10684" s="1">
        <v>45341</v>
      </c>
      <c r="C10684" t="s">
        <v>113</v>
      </c>
      <c r="D10684" t="s">
        <v>27</v>
      </c>
      <c r="E10684">
        <v>6067495945</v>
      </c>
      <c r="F10684" t="s">
        <v>172</v>
      </c>
      <c r="G10684" t="s">
        <v>141</v>
      </c>
      <c r="H10684" t="s">
        <v>121</v>
      </c>
      <c r="I10684" t="s">
        <v>17</v>
      </c>
      <c r="J10684" t="s">
        <v>19</v>
      </c>
      <c r="K10684">
        <v>4600.3</v>
      </c>
      <c r="L10684">
        <v>1065.1300000000001</v>
      </c>
      <c r="M10684" t="s">
        <v>19</v>
      </c>
      <c r="N10684">
        <v>0.23153489989783299</v>
      </c>
      <c r="O10684" t="s">
        <v>11351</v>
      </c>
      <c r="P10684" t="s">
        <v>11354</v>
      </c>
      <c r="R10684" t="s">
        <v>11353</v>
      </c>
      <c r="S10684">
        <f>IF(SalesData[[#This Row],[Return Status]]="Returned",1,0)</f>
        <v>0</v>
      </c>
      <c r="T10684">
        <v>2793.38</v>
      </c>
      <c r="U10684" s="2">
        <f>EOMONTH(SalesData[[#This Row],[Order Date]],0)</f>
        <v>45351</v>
      </c>
      <c r="V10684" s="9" t="str">
        <f>"Q"&amp;INT((MONTH(SalesData[[#This Row],[Order Date]])+2)/3)&amp;"-"&amp;YEAR(SalesData[[#This Row],[Order Date]])</f>
        <v>Q1-2024</v>
      </c>
    </row>
    <row r="10685" spans="1:22" x14ac:dyDescent="0.35">
      <c r="A10685" t="s">
        <v>10826</v>
      </c>
      <c r="B10685" s="1">
        <v>45341</v>
      </c>
      <c r="C10685" t="s">
        <v>45</v>
      </c>
      <c r="D10685" t="s">
        <v>46</v>
      </c>
      <c r="E10685">
        <v>3605852323</v>
      </c>
      <c r="F10685" t="s">
        <v>95</v>
      </c>
      <c r="G10685" t="s">
        <v>59</v>
      </c>
      <c r="H10685" t="s">
        <v>60</v>
      </c>
      <c r="I10685" t="s">
        <v>31</v>
      </c>
      <c r="J10685" t="s">
        <v>19</v>
      </c>
      <c r="K10685">
        <v>1965.14</v>
      </c>
      <c r="L10685">
        <v>418.69</v>
      </c>
      <c r="M10685" t="s">
        <v>19</v>
      </c>
      <c r="N10685">
        <v>0.21305861160019099</v>
      </c>
      <c r="O10685" t="s">
        <v>11351</v>
      </c>
      <c r="P10685" t="s">
        <v>11354</v>
      </c>
      <c r="R10685" t="s">
        <v>11353</v>
      </c>
      <c r="S10685">
        <f>IF(SalesData[[#This Row],[Return Status]]="Returned",1,0)</f>
        <v>0</v>
      </c>
      <c r="T10685">
        <v>2183.56</v>
      </c>
      <c r="U10685" s="2">
        <f>EOMONTH(SalesData[[#This Row],[Order Date]],0)</f>
        <v>45351</v>
      </c>
      <c r="V10685" s="9" t="str">
        <f>"Q"&amp;INT((MONTH(SalesData[[#This Row],[Order Date]])+2)/3)&amp;"-"&amp;YEAR(SalesData[[#This Row],[Order Date]])</f>
        <v>Q1-2024</v>
      </c>
    </row>
    <row r="10686" spans="1:22" x14ac:dyDescent="0.35">
      <c r="A10686" t="s">
        <v>10827</v>
      </c>
      <c r="B10686" s="1">
        <v>45329</v>
      </c>
      <c r="C10686" t="s">
        <v>139</v>
      </c>
      <c r="D10686" t="s">
        <v>145</v>
      </c>
      <c r="E10686">
        <v>3601677173</v>
      </c>
      <c r="F10686" t="s">
        <v>159</v>
      </c>
      <c r="G10686" t="s">
        <v>84</v>
      </c>
      <c r="H10686" t="s">
        <v>85</v>
      </c>
      <c r="I10686" t="s">
        <v>31</v>
      </c>
      <c r="J10686" t="s">
        <v>19</v>
      </c>
      <c r="K10686">
        <v>414.43</v>
      </c>
      <c r="L10686">
        <v>58.57</v>
      </c>
      <c r="M10686" t="s">
        <v>19</v>
      </c>
      <c r="N10686">
        <v>0.14132664141109499</v>
      </c>
      <c r="O10686" t="s">
        <v>11361</v>
      </c>
      <c r="P10686" t="s">
        <v>11352</v>
      </c>
      <c r="R10686" t="s">
        <v>11353</v>
      </c>
      <c r="S10686">
        <f>IF(SalesData[[#This Row],[Return Status]]="Returned",1,0)</f>
        <v>0</v>
      </c>
      <c r="T10686">
        <v>847.14</v>
      </c>
      <c r="U10686" s="2">
        <f>EOMONTH(SalesData[[#This Row],[Order Date]],0)</f>
        <v>45351</v>
      </c>
      <c r="V10686" s="9" t="str">
        <f>"Q"&amp;INT((MONTH(SalesData[[#This Row],[Order Date]])+2)/3)&amp;"-"&amp;YEAR(SalesData[[#This Row],[Order Date]])</f>
        <v>Q1-2024</v>
      </c>
    </row>
    <row r="10687" spans="1:22" x14ac:dyDescent="0.35">
      <c r="A10687" t="s">
        <v>10828</v>
      </c>
      <c r="B10687" s="1">
        <v>45346</v>
      </c>
      <c r="C10687" t="s">
        <v>184</v>
      </c>
      <c r="D10687" t="s">
        <v>27</v>
      </c>
      <c r="E10687">
        <v>7483011204</v>
      </c>
      <c r="F10687" t="s">
        <v>137</v>
      </c>
      <c r="G10687" t="s">
        <v>34</v>
      </c>
      <c r="H10687" t="s">
        <v>35</v>
      </c>
      <c r="I10687" t="s">
        <v>36</v>
      </c>
      <c r="J10687" t="s">
        <v>19</v>
      </c>
      <c r="K10687">
        <v>4788.05</v>
      </c>
      <c r="L10687">
        <v>1421.65</v>
      </c>
      <c r="M10687" t="s">
        <v>19</v>
      </c>
      <c r="N10687">
        <v>0.29691628115829999</v>
      </c>
      <c r="O10687" t="s">
        <v>11351</v>
      </c>
      <c r="P10687" t="s">
        <v>11354</v>
      </c>
      <c r="R10687" t="s">
        <v>11353</v>
      </c>
      <c r="S10687">
        <f>IF(SalesData[[#This Row],[Return Status]]="Returned",1,0)</f>
        <v>0</v>
      </c>
      <c r="U10687" s="2">
        <f>EOMONTH(SalesData[[#This Row],[Order Date]],0)</f>
        <v>45351</v>
      </c>
      <c r="V10687" s="9" t="str">
        <f>"Q"&amp;INT((MONTH(SalesData[[#This Row],[Order Date]])+2)/3)&amp;"-"&amp;YEAR(SalesData[[#This Row],[Order Date]])</f>
        <v>Q1-2024</v>
      </c>
    </row>
    <row r="10688" spans="1:22" x14ac:dyDescent="0.35">
      <c r="A10688" t="s">
        <v>10829</v>
      </c>
      <c r="B10688" s="1">
        <v>45341</v>
      </c>
      <c r="C10688" t="s">
        <v>52</v>
      </c>
      <c r="D10688" t="s">
        <v>145</v>
      </c>
      <c r="E10688">
        <v>6237659747</v>
      </c>
      <c r="F10688" t="s">
        <v>100</v>
      </c>
      <c r="G10688" t="s">
        <v>34</v>
      </c>
      <c r="H10688" t="s">
        <v>35</v>
      </c>
      <c r="I10688" t="s">
        <v>36</v>
      </c>
      <c r="J10688" t="s">
        <v>65</v>
      </c>
      <c r="K10688">
        <v>2158.25</v>
      </c>
      <c r="L10688">
        <v>541.80999999999995</v>
      </c>
      <c r="M10688" t="s">
        <v>65</v>
      </c>
      <c r="N10688">
        <v>0.25104135294799002</v>
      </c>
      <c r="O10688" t="s">
        <v>11351</v>
      </c>
      <c r="P10688" t="s">
        <v>11354</v>
      </c>
      <c r="R10688" t="s">
        <v>11353</v>
      </c>
      <c r="S10688">
        <f>IF(SalesData[[#This Row],[Return Status]]="Returned",1,0)</f>
        <v>0</v>
      </c>
      <c r="U10688" s="2">
        <f>EOMONTH(SalesData[[#This Row],[Order Date]],0)</f>
        <v>45351</v>
      </c>
      <c r="V10688" s="9" t="str">
        <f>"Q"&amp;INT((MONTH(SalesData[[#This Row],[Order Date]])+2)/3)&amp;"-"&amp;YEAR(SalesData[[#This Row],[Order Date]])</f>
        <v>Q1-2024</v>
      </c>
    </row>
    <row r="10689" spans="1:22" x14ac:dyDescent="0.35">
      <c r="A10689" t="s">
        <v>10830</v>
      </c>
      <c r="B10689" s="1">
        <v>45332</v>
      </c>
      <c r="C10689" t="s">
        <v>49</v>
      </c>
      <c r="D10689" t="s">
        <v>27</v>
      </c>
      <c r="E10689">
        <v>8638707727</v>
      </c>
      <c r="F10689" t="s">
        <v>357</v>
      </c>
      <c r="G10689" t="s">
        <v>266</v>
      </c>
      <c r="H10689" t="s">
        <v>165</v>
      </c>
      <c r="I10689" t="s">
        <v>36</v>
      </c>
      <c r="J10689" t="s">
        <v>43</v>
      </c>
      <c r="K10689">
        <v>2297.16</v>
      </c>
      <c r="L10689">
        <v>269.83</v>
      </c>
      <c r="M10689" t="s">
        <v>43</v>
      </c>
      <c r="N10689">
        <v>0.11746243187239901</v>
      </c>
      <c r="O10689" t="s">
        <v>11351</v>
      </c>
      <c r="P10689" t="s">
        <v>11352</v>
      </c>
      <c r="R10689" t="s">
        <v>11353</v>
      </c>
      <c r="S10689">
        <f>IF(SalesData[[#This Row],[Return Status]]="Returned",1,0)</f>
        <v>0</v>
      </c>
      <c r="U10689" s="2">
        <f>EOMONTH(SalesData[[#This Row],[Order Date]],0)</f>
        <v>45351</v>
      </c>
      <c r="V10689" s="9" t="str">
        <f>"Q"&amp;INT((MONTH(SalesData[[#This Row],[Order Date]])+2)/3)&amp;"-"&amp;YEAR(SalesData[[#This Row],[Order Date]])</f>
        <v>Q1-2024</v>
      </c>
    </row>
    <row r="10690" spans="1:22" x14ac:dyDescent="0.35">
      <c r="A10690" t="s">
        <v>10831</v>
      </c>
      <c r="B10690" s="1">
        <v>45348</v>
      </c>
      <c r="C10690" t="s">
        <v>52</v>
      </c>
      <c r="D10690" t="s">
        <v>39</v>
      </c>
      <c r="E10690">
        <v>6809051276</v>
      </c>
      <c r="F10690" t="s">
        <v>68</v>
      </c>
      <c r="G10690" t="s">
        <v>69</v>
      </c>
      <c r="H10690" t="s">
        <v>41</v>
      </c>
      <c r="I10690" t="s">
        <v>31</v>
      </c>
      <c r="J10690" t="s">
        <v>62</v>
      </c>
      <c r="K10690">
        <v>2716.23</v>
      </c>
      <c r="L10690">
        <v>337.99</v>
      </c>
      <c r="M10690" t="s">
        <v>62</v>
      </c>
      <c r="N10690">
        <v>0.124433497899662</v>
      </c>
      <c r="O10690" t="s">
        <v>11351</v>
      </c>
      <c r="P10690" t="s">
        <v>11352</v>
      </c>
      <c r="Q10690" t="s">
        <v>11365</v>
      </c>
      <c r="R10690" t="s">
        <v>11360</v>
      </c>
      <c r="S10690">
        <f>IF(SalesData[[#This Row],[Return Status]]="Returned",1,0)</f>
        <v>1</v>
      </c>
      <c r="T10690">
        <v>2081.52</v>
      </c>
      <c r="U10690" s="2">
        <f>EOMONTH(SalesData[[#This Row],[Order Date]],0)</f>
        <v>45351</v>
      </c>
      <c r="V10690" s="9" t="str">
        <f>"Q"&amp;INT((MONTH(SalesData[[#This Row],[Order Date]])+2)/3)&amp;"-"&amp;YEAR(SalesData[[#This Row],[Order Date]])</f>
        <v>Q1-2024</v>
      </c>
    </row>
    <row r="10691" spans="1:22" x14ac:dyDescent="0.35">
      <c r="A10691" t="s">
        <v>10832</v>
      </c>
      <c r="B10691" s="1">
        <v>45334</v>
      </c>
      <c r="C10691" t="s">
        <v>87</v>
      </c>
      <c r="D10691" t="s">
        <v>27</v>
      </c>
      <c r="E10691">
        <v>3832651625</v>
      </c>
      <c r="F10691" t="s">
        <v>185</v>
      </c>
      <c r="G10691" t="s">
        <v>164</v>
      </c>
      <c r="H10691" t="s">
        <v>165</v>
      </c>
      <c r="I10691" t="s">
        <v>36</v>
      </c>
      <c r="J10691" t="s">
        <v>19</v>
      </c>
      <c r="K10691">
        <v>4464.1099999999997</v>
      </c>
      <c r="L10691">
        <v>932.41</v>
      </c>
      <c r="M10691" t="s">
        <v>19</v>
      </c>
      <c r="N10691">
        <v>0.20886806104688299</v>
      </c>
      <c r="O10691" t="s">
        <v>11351</v>
      </c>
      <c r="P10691" t="s">
        <v>11354</v>
      </c>
      <c r="R10691" t="s">
        <v>11353</v>
      </c>
      <c r="S10691">
        <f>IF(SalesData[[#This Row],[Return Status]]="Returned",1,0)</f>
        <v>0</v>
      </c>
      <c r="U10691" s="2">
        <f>EOMONTH(SalesData[[#This Row],[Order Date]],0)</f>
        <v>45351</v>
      </c>
      <c r="V10691" s="9" t="str">
        <f>"Q"&amp;INT((MONTH(SalesData[[#This Row],[Order Date]])+2)/3)&amp;"-"&amp;YEAR(SalesData[[#This Row],[Order Date]])</f>
        <v>Q1-2024</v>
      </c>
    </row>
    <row r="10692" spans="1:22" x14ac:dyDescent="0.35">
      <c r="A10692" t="s">
        <v>10833</v>
      </c>
      <c r="B10692" s="1">
        <v>45330</v>
      </c>
      <c r="C10692" t="s">
        <v>52</v>
      </c>
      <c r="D10692" t="s">
        <v>145</v>
      </c>
      <c r="E10692">
        <v>3228793283</v>
      </c>
      <c r="F10692" t="s">
        <v>78</v>
      </c>
      <c r="G10692" t="s">
        <v>15</v>
      </c>
      <c r="H10692" t="s">
        <v>16</v>
      </c>
      <c r="I10692" t="s">
        <v>17</v>
      </c>
      <c r="J10692" t="s">
        <v>19</v>
      </c>
      <c r="K10692">
        <v>1824.12</v>
      </c>
      <c r="L10692">
        <v>133.28</v>
      </c>
      <c r="M10692" t="s">
        <v>19</v>
      </c>
      <c r="N10692">
        <v>7.3065368506457895E-2</v>
      </c>
      <c r="O10692" t="s">
        <v>11351</v>
      </c>
      <c r="P10692" t="s">
        <v>11356</v>
      </c>
      <c r="R10692" t="s">
        <v>11353</v>
      </c>
      <c r="S10692">
        <f>IF(SalesData[[#This Row],[Return Status]]="Returned",1,0)</f>
        <v>0</v>
      </c>
      <c r="T10692">
        <v>2085.91</v>
      </c>
      <c r="U10692" s="2">
        <f>EOMONTH(SalesData[[#This Row],[Order Date]],0)</f>
        <v>45351</v>
      </c>
      <c r="V10692" s="9" t="str">
        <f>"Q"&amp;INT((MONTH(SalesData[[#This Row],[Order Date]])+2)/3)&amp;"-"&amp;YEAR(SalesData[[#This Row],[Order Date]])</f>
        <v>Q1-2024</v>
      </c>
    </row>
    <row r="10693" spans="1:22" x14ac:dyDescent="0.35">
      <c r="A10693" t="s">
        <v>10834</v>
      </c>
      <c r="B10693" s="1">
        <v>45346</v>
      </c>
      <c r="C10693" t="s">
        <v>77</v>
      </c>
      <c r="D10693" t="s">
        <v>145</v>
      </c>
      <c r="E10693">
        <v>8556463485</v>
      </c>
      <c r="F10693" t="s">
        <v>206</v>
      </c>
      <c r="G10693" t="s">
        <v>89</v>
      </c>
      <c r="H10693" t="s">
        <v>90</v>
      </c>
      <c r="I10693" t="s">
        <v>31</v>
      </c>
      <c r="J10693" t="s">
        <v>65</v>
      </c>
      <c r="K10693">
        <v>3180.93</v>
      </c>
      <c r="L10693">
        <v>728.67</v>
      </c>
      <c r="M10693" t="s">
        <v>65</v>
      </c>
      <c r="N10693">
        <v>0.22907451594344999</v>
      </c>
      <c r="O10693" t="s">
        <v>11351</v>
      </c>
      <c r="P10693" t="s">
        <v>11354</v>
      </c>
      <c r="Q10693" t="s">
        <v>11364</v>
      </c>
      <c r="R10693" t="s">
        <v>11360</v>
      </c>
      <c r="S10693">
        <f>IF(SalesData[[#This Row],[Return Status]]="Returned",1,0)</f>
        <v>1</v>
      </c>
      <c r="T10693">
        <v>207.68</v>
      </c>
      <c r="U10693" s="2">
        <f>EOMONTH(SalesData[[#This Row],[Order Date]],0)</f>
        <v>45351</v>
      </c>
      <c r="V10693" s="9" t="str">
        <f>"Q"&amp;INT((MONTH(SalesData[[#This Row],[Order Date]])+2)/3)&amp;"-"&amp;YEAR(SalesData[[#This Row],[Order Date]])</f>
        <v>Q1-2024</v>
      </c>
    </row>
    <row r="10694" spans="1:22" x14ac:dyDescent="0.35">
      <c r="A10694" t="s">
        <v>10835</v>
      </c>
      <c r="B10694" s="1">
        <v>45347</v>
      </c>
      <c r="C10694" t="s">
        <v>71</v>
      </c>
      <c r="D10694" t="s">
        <v>80</v>
      </c>
      <c r="E10694">
        <v>3999314854</v>
      </c>
      <c r="F10694" t="s">
        <v>129</v>
      </c>
      <c r="G10694" t="s">
        <v>54</v>
      </c>
      <c r="H10694" t="s">
        <v>55</v>
      </c>
      <c r="I10694" t="s">
        <v>31</v>
      </c>
      <c r="J10694" t="s">
        <v>43</v>
      </c>
      <c r="K10694">
        <v>3824.26</v>
      </c>
      <c r="L10694">
        <v>1084.8499999999999</v>
      </c>
      <c r="M10694" t="s">
        <v>43</v>
      </c>
      <c r="N10694">
        <v>0.28367579610172899</v>
      </c>
      <c r="O10694" t="s">
        <v>11351</v>
      </c>
      <c r="P10694" t="s">
        <v>11354</v>
      </c>
      <c r="R10694" t="s">
        <v>11353</v>
      </c>
      <c r="S10694">
        <f>IF(SalesData[[#This Row],[Return Status]]="Returned",1,0)</f>
        <v>0</v>
      </c>
      <c r="U10694" s="2">
        <f>EOMONTH(SalesData[[#This Row],[Order Date]],0)</f>
        <v>45351</v>
      </c>
      <c r="V10694" s="9" t="str">
        <f>"Q"&amp;INT((MONTH(SalesData[[#This Row],[Order Date]])+2)/3)&amp;"-"&amp;YEAR(SalesData[[#This Row],[Order Date]])</f>
        <v>Q1-2024</v>
      </c>
    </row>
    <row r="10695" spans="1:22" x14ac:dyDescent="0.35">
      <c r="A10695" t="s">
        <v>10836</v>
      </c>
      <c r="B10695" s="1">
        <v>45326</v>
      </c>
      <c r="C10695" t="s">
        <v>139</v>
      </c>
      <c r="D10695" t="s">
        <v>27</v>
      </c>
      <c r="E10695">
        <v>5774687149</v>
      </c>
      <c r="F10695" t="s">
        <v>109</v>
      </c>
      <c r="G10695" t="s">
        <v>59</v>
      </c>
      <c r="H10695" t="s">
        <v>11357</v>
      </c>
      <c r="I10695" t="s">
        <v>31</v>
      </c>
      <c r="J10695" t="s">
        <v>19</v>
      </c>
      <c r="K10695">
        <v>2869.68</v>
      </c>
      <c r="L10695">
        <v>230.76</v>
      </c>
      <c r="M10695" t="s">
        <v>19</v>
      </c>
      <c r="N10695">
        <v>8.0413147110479199E-2</v>
      </c>
      <c r="O10695" t="s">
        <v>11351</v>
      </c>
      <c r="P10695" t="s">
        <v>11356</v>
      </c>
      <c r="R10695" t="s">
        <v>11353</v>
      </c>
      <c r="S10695">
        <f>IF(SalesData[[#This Row],[Return Status]]="Returned",1,0)</f>
        <v>0</v>
      </c>
      <c r="T10695">
        <v>2183.56</v>
      </c>
      <c r="U10695" s="2">
        <f>EOMONTH(SalesData[[#This Row],[Order Date]],0)</f>
        <v>45351</v>
      </c>
      <c r="V10695" s="9" t="str">
        <f>"Q"&amp;INT((MONTH(SalesData[[#This Row],[Order Date]])+2)/3)&amp;"-"&amp;YEAR(SalesData[[#This Row],[Order Date]])</f>
        <v>Q1-2024</v>
      </c>
    </row>
    <row r="10696" spans="1:22" x14ac:dyDescent="0.35">
      <c r="A10696" t="s">
        <v>10837</v>
      </c>
      <c r="B10696" s="1">
        <v>45345</v>
      </c>
      <c r="C10696" t="s">
        <v>188</v>
      </c>
      <c r="D10696" t="s">
        <v>72</v>
      </c>
      <c r="E10696">
        <v>6847459637</v>
      </c>
      <c r="F10696" t="s">
        <v>88</v>
      </c>
      <c r="G10696" t="s">
        <v>89</v>
      </c>
      <c r="H10696" t="s">
        <v>90</v>
      </c>
      <c r="I10696" t="s">
        <v>31</v>
      </c>
      <c r="J10696" t="s">
        <v>43</v>
      </c>
      <c r="K10696">
        <v>1546.14</v>
      </c>
      <c r="L10696">
        <v>266.54000000000002</v>
      </c>
      <c r="M10696" t="s">
        <v>43</v>
      </c>
      <c r="N10696">
        <v>0.172390598522773</v>
      </c>
      <c r="O10696" t="s">
        <v>11351</v>
      </c>
      <c r="P10696" t="s">
        <v>11352</v>
      </c>
      <c r="R10696" t="s">
        <v>11353</v>
      </c>
      <c r="S10696">
        <f>IF(SalesData[[#This Row],[Return Status]]="Returned",1,0)</f>
        <v>0</v>
      </c>
      <c r="T10696">
        <v>207.68</v>
      </c>
      <c r="U10696" s="2">
        <f>EOMONTH(SalesData[[#This Row],[Order Date]],0)</f>
        <v>45351</v>
      </c>
      <c r="V10696" s="9" t="str">
        <f>"Q"&amp;INT((MONTH(SalesData[[#This Row],[Order Date]])+2)/3)&amp;"-"&amp;YEAR(SalesData[[#This Row],[Order Date]])</f>
        <v>Q1-2024</v>
      </c>
    </row>
    <row r="10697" spans="1:22" x14ac:dyDescent="0.35">
      <c r="A10697" t="s">
        <v>10838</v>
      </c>
      <c r="B10697" s="1">
        <v>45327</v>
      </c>
      <c r="C10697" t="s">
        <v>132</v>
      </c>
      <c r="D10697" t="s">
        <v>72</v>
      </c>
      <c r="E10697">
        <v>7781169306</v>
      </c>
      <c r="F10697" t="s">
        <v>68</v>
      </c>
      <c r="G10697" t="s">
        <v>11358</v>
      </c>
      <c r="H10697" t="s">
        <v>41</v>
      </c>
      <c r="I10697" t="s">
        <v>31</v>
      </c>
      <c r="J10697" t="s">
        <v>65</v>
      </c>
      <c r="K10697">
        <v>1088.92</v>
      </c>
      <c r="L10697">
        <v>151.47</v>
      </c>
      <c r="M10697" t="s">
        <v>65</v>
      </c>
      <c r="N10697">
        <v>0.139101127722881</v>
      </c>
      <c r="O10697" t="s">
        <v>11351</v>
      </c>
      <c r="P10697" t="s">
        <v>11352</v>
      </c>
      <c r="R10697" t="s">
        <v>11353</v>
      </c>
      <c r="S10697">
        <f>IF(SalesData[[#This Row],[Return Status]]="Returned",1,0)</f>
        <v>0</v>
      </c>
      <c r="U10697" s="2">
        <f>EOMONTH(SalesData[[#This Row],[Order Date]],0)</f>
        <v>45351</v>
      </c>
      <c r="V10697" s="9" t="str">
        <f>"Q"&amp;INT((MONTH(SalesData[[#This Row],[Order Date]])+2)/3)&amp;"-"&amp;YEAR(SalesData[[#This Row],[Order Date]])</f>
        <v>Q1-2024</v>
      </c>
    </row>
    <row r="10698" spans="1:22" x14ac:dyDescent="0.35">
      <c r="A10698" t="s">
        <v>10839</v>
      </c>
      <c r="B10698" s="1">
        <v>45323</v>
      </c>
      <c r="C10698" t="s">
        <v>132</v>
      </c>
      <c r="D10698" t="s">
        <v>39</v>
      </c>
      <c r="E10698">
        <v>3263325428</v>
      </c>
      <c r="F10698" t="s">
        <v>163</v>
      </c>
      <c r="G10698" t="s">
        <v>164</v>
      </c>
      <c r="H10698" t="s">
        <v>165</v>
      </c>
      <c r="I10698" t="s">
        <v>36</v>
      </c>
      <c r="J10698" t="s">
        <v>18</v>
      </c>
      <c r="K10698">
        <v>769.95</v>
      </c>
      <c r="L10698">
        <v>82.3</v>
      </c>
      <c r="M10698" t="s">
        <v>19</v>
      </c>
      <c r="N10698">
        <v>0.106890057795961</v>
      </c>
      <c r="O10698" t="s">
        <v>11355</v>
      </c>
      <c r="P10698" t="s">
        <v>11352</v>
      </c>
      <c r="Q10698" t="s">
        <v>11364</v>
      </c>
      <c r="R10698" t="s">
        <v>11360</v>
      </c>
      <c r="S10698">
        <f>IF(SalesData[[#This Row],[Return Status]]="Returned",1,0)</f>
        <v>1</v>
      </c>
      <c r="U10698" s="2">
        <f>EOMONTH(SalesData[[#This Row],[Order Date]],0)</f>
        <v>45351</v>
      </c>
      <c r="V10698" s="9" t="str">
        <f>"Q"&amp;INT((MONTH(SalesData[[#This Row],[Order Date]])+2)/3)&amp;"-"&amp;YEAR(SalesData[[#This Row],[Order Date]])</f>
        <v>Q1-2024</v>
      </c>
    </row>
    <row r="10699" spans="1:22" x14ac:dyDescent="0.35">
      <c r="A10699" t="s">
        <v>10840</v>
      </c>
      <c r="B10699" s="1">
        <v>45345</v>
      </c>
      <c r="C10699" t="s">
        <v>139</v>
      </c>
      <c r="D10699" t="s">
        <v>13</v>
      </c>
      <c r="E10699">
        <v>9694309905</v>
      </c>
      <c r="F10699" t="s">
        <v>116</v>
      </c>
      <c r="G10699" t="s">
        <v>74</v>
      </c>
      <c r="H10699" t="s">
        <v>11357</v>
      </c>
      <c r="I10699" t="s">
        <v>36</v>
      </c>
      <c r="J10699" t="s">
        <v>19</v>
      </c>
      <c r="K10699">
        <v>3927.51</v>
      </c>
      <c r="L10699">
        <v>1046.1300000000001</v>
      </c>
      <c r="M10699" t="s">
        <v>19</v>
      </c>
      <c r="N10699">
        <v>0.266359601885164</v>
      </c>
      <c r="O10699" t="s">
        <v>11351</v>
      </c>
      <c r="P10699" t="s">
        <v>11354</v>
      </c>
      <c r="R10699" t="s">
        <v>11353</v>
      </c>
      <c r="S10699">
        <f>IF(SalesData[[#This Row],[Return Status]]="Returned",1,0)</f>
        <v>0</v>
      </c>
      <c r="T10699">
        <v>2420.2800000000002</v>
      </c>
      <c r="U10699" s="2">
        <f>EOMONTH(SalesData[[#This Row],[Order Date]],0)</f>
        <v>45351</v>
      </c>
      <c r="V10699" s="9" t="str">
        <f>"Q"&amp;INT((MONTH(SalesData[[#This Row],[Order Date]])+2)/3)&amp;"-"&amp;YEAR(SalesData[[#This Row],[Order Date]])</f>
        <v>Q1-2024</v>
      </c>
    </row>
    <row r="10700" spans="1:22" x14ac:dyDescent="0.35">
      <c r="A10700" t="s">
        <v>10841</v>
      </c>
      <c r="B10700" s="1">
        <v>45348</v>
      </c>
      <c r="C10700" t="s">
        <v>45</v>
      </c>
      <c r="D10700" t="s">
        <v>80</v>
      </c>
      <c r="E10700">
        <v>7830845099</v>
      </c>
      <c r="F10700" t="s">
        <v>159</v>
      </c>
      <c r="G10700" t="s">
        <v>84</v>
      </c>
      <c r="H10700" t="s">
        <v>85</v>
      </c>
      <c r="I10700" t="s">
        <v>31</v>
      </c>
      <c r="J10700" t="s">
        <v>62</v>
      </c>
      <c r="K10700">
        <v>4350.5</v>
      </c>
      <c r="L10700">
        <v>1073.0899999999999</v>
      </c>
      <c r="M10700" t="s">
        <v>62</v>
      </c>
      <c r="N10700">
        <v>0.246659004712102</v>
      </c>
      <c r="O10700" t="s">
        <v>11351</v>
      </c>
      <c r="P10700" t="s">
        <v>11354</v>
      </c>
      <c r="R10700" t="s">
        <v>11353</v>
      </c>
      <c r="S10700">
        <f>IF(SalesData[[#This Row],[Return Status]]="Returned",1,0)</f>
        <v>0</v>
      </c>
      <c r="T10700">
        <v>847.14</v>
      </c>
      <c r="U10700" s="2">
        <f>EOMONTH(SalesData[[#This Row],[Order Date]],0)</f>
        <v>45351</v>
      </c>
      <c r="V10700" s="9" t="str">
        <f>"Q"&amp;INT((MONTH(SalesData[[#This Row],[Order Date]])+2)/3)&amp;"-"&amp;YEAR(SalesData[[#This Row],[Order Date]])</f>
        <v>Q1-2024</v>
      </c>
    </row>
    <row r="10701" spans="1:22" x14ac:dyDescent="0.35">
      <c r="A10701" t="s">
        <v>10842</v>
      </c>
      <c r="B10701" s="1">
        <v>45331</v>
      </c>
      <c r="C10701" t="s">
        <v>77</v>
      </c>
      <c r="D10701" t="s">
        <v>27</v>
      </c>
      <c r="E10701">
        <v>9431622834</v>
      </c>
      <c r="F10701" t="s">
        <v>50</v>
      </c>
      <c r="G10701" t="s">
        <v>34</v>
      </c>
      <c r="H10701" t="s">
        <v>35</v>
      </c>
      <c r="I10701" t="s">
        <v>36</v>
      </c>
      <c r="J10701" t="s">
        <v>19</v>
      </c>
      <c r="K10701">
        <v>1836.15</v>
      </c>
      <c r="L10701">
        <v>496.69</v>
      </c>
      <c r="M10701" t="s">
        <v>19</v>
      </c>
      <c r="N10701">
        <v>0.27050622225852999</v>
      </c>
      <c r="O10701" t="s">
        <v>11351</v>
      </c>
      <c r="P10701" t="s">
        <v>11354</v>
      </c>
      <c r="R10701" t="s">
        <v>11353</v>
      </c>
      <c r="S10701">
        <f>IF(SalesData[[#This Row],[Return Status]]="Returned",1,0)</f>
        <v>0</v>
      </c>
      <c r="U10701" s="2">
        <f>EOMONTH(SalesData[[#This Row],[Order Date]],0)</f>
        <v>45351</v>
      </c>
      <c r="V10701" s="9" t="str">
        <f>"Q"&amp;INT((MONTH(SalesData[[#This Row],[Order Date]])+2)/3)&amp;"-"&amp;YEAR(SalesData[[#This Row],[Order Date]])</f>
        <v>Q1-2024</v>
      </c>
    </row>
    <row r="10702" spans="1:22" x14ac:dyDescent="0.35">
      <c r="A10702" t="s">
        <v>10843</v>
      </c>
      <c r="B10702" s="1">
        <v>45326</v>
      </c>
      <c r="C10702" t="s">
        <v>45</v>
      </c>
      <c r="D10702" t="s">
        <v>80</v>
      </c>
      <c r="E10702">
        <v>2812654776</v>
      </c>
      <c r="F10702" t="s">
        <v>147</v>
      </c>
      <c r="G10702" t="s">
        <v>84</v>
      </c>
      <c r="H10702" t="s">
        <v>85</v>
      </c>
      <c r="I10702" t="s">
        <v>31</v>
      </c>
      <c r="J10702" t="s">
        <v>42</v>
      </c>
      <c r="K10702">
        <v>4827.91</v>
      </c>
      <c r="L10702">
        <v>689.49</v>
      </c>
      <c r="M10702" t="s">
        <v>43</v>
      </c>
      <c r="N10702">
        <v>0.142813349876033</v>
      </c>
      <c r="O10702" t="s">
        <v>11351</v>
      </c>
      <c r="P10702" t="s">
        <v>11352</v>
      </c>
      <c r="R10702" t="s">
        <v>11353</v>
      </c>
      <c r="S10702">
        <f>IF(SalesData[[#This Row],[Return Status]]="Returned",1,0)</f>
        <v>0</v>
      </c>
      <c r="T10702">
        <v>847.14</v>
      </c>
      <c r="U10702" s="2">
        <f>EOMONTH(SalesData[[#This Row],[Order Date]],0)</f>
        <v>45351</v>
      </c>
      <c r="V10702" s="9" t="str">
        <f>"Q"&amp;INT((MONTH(SalesData[[#This Row],[Order Date]])+2)/3)&amp;"-"&amp;YEAR(SalesData[[#This Row],[Order Date]])</f>
        <v>Q1-2024</v>
      </c>
    </row>
    <row r="10703" spans="1:22" x14ac:dyDescent="0.35">
      <c r="A10703" t="s">
        <v>10844</v>
      </c>
      <c r="B10703" s="1">
        <v>45347</v>
      </c>
      <c r="C10703" t="s">
        <v>92</v>
      </c>
      <c r="D10703" t="s">
        <v>46</v>
      </c>
      <c r="E10703">
        <v>4043074398</v>
      </c>
      <c r="F10703" t="s">
        <v>116</v>
      </c>
      <c r="G10703" t="s">
        <v>74</v>
      </c>
      <c r="H10703" t="s">
        <v>75</v>
      </c>
      <c r="I10703" t="s">
        <v>36</v>
      </c>
      <c r="J10703" t="s">
        <v>18</v>
      </c>
      <c r="K10703">
        <v>671.49</v>
      </c>
      <c r="L10703">
        <v>159.83000000000001</v>
      </c>
      <c r="M10703" t="s">
        <v>19</v>
      </c>
      <c r="N10703">
        <v>0.23802290428747999</v>
      </c>
      <c r="O10703" t="s">
        <v>11355</v>
      </c>
      <c r="P10703" t="s">
        <v>11354</v>
      </c>
      <c r="R10703" t="s">
        <v>11353</v>
      </c>
      <c r="S10703">
        <f>IF(SalesData[[#This Row],[Return Status]]="Returned",1,0)</f>
        <v>0</v>
      </c>
      <c r="T10703">
        <v>2420.2800000000002</v>
      </c>
      <c r="U10703" s="2">
        <f>EOMONTH(SalesData[[#This Row],[Order Date]],0)</f>
        <v>45351</v>
      </c>
      <c r="V10703" s="9" t="str">
        <f>"Q"&amp;INT((MONTH(SalesData[[#This Row],[Order Date]])+2)/3)&amp;"-"&amp;YEAR(SalesData[[#This Row],[Order Date]])</f>
        <v>Q1-2024</v>
      </c>
    </row>
    <row r="10704" spans="1:22" x14ac:dyDescent="0.35">
      <c r="A10704" t="s">
        <v>10845</v>
      </c>
      <c r="B10704" s="1">
        <v>45350</v>
      </c>
      <c r="C10704" t="s">
        <v>57</v>
      </c>
      <c r="D10704" t="s">
        <v>145</v>
      </c>
      <c r="E10704">
        <v>1189372021</v>
      </c>
      <c r="F10704" t="s">
        <v>47</v>
      </c>
      <c r="G10704" t="s">
        <v>23</v>
      </c>
      <c r="H10704" t="s">
        <v>24</v>
      </c>
      <c r="I10704" t="s">
        <v>17</v>
      </c>
      <c r="J10704" t="s">
        <v>62</v>
      </c>
      <c r="K10704">
        <v>788.39</v>
      </c>
      <c r="L10704">
        <v>98.84</v>
      </c>
      <c r="M10704" t="s">
        <v>62</v>
      </c>
      <c r="N10704">
        <v>0.125369423762351</v>
      </c>
      <c r="O10704" t="s">
        <v>11355</v>
      </c>
      <c r="P10704" t="s">
        <v>11352</v>
      </c>
      <c r="R10704" t="s">
        <v>11353</v>
      </c>
      <c r="S10704">
        <f>IF(SalesData[[#This Row],[Return Status]]="Returned",1,0)</f>
        <v>0</v>
      </c>
      <c r="T10704">
        <v>2821.33</v>
      </c>
      <c r="U10704" s="2">
        <f>EOMONTH(SalesData[[#This Row],[Order Date]],0)</f>
        <v>45351</v>
      </c>
      <c r="V10704" s="9" t="str">
        <f>"Q"&amp;INT((MONTH(SalesData[[#This Row],[Order Date]])+2)/3)&amp;"-"&amp;YEAR(SalesData[[#This Row],[Order Date]])</f>
        <v>Q1-2024</v>
      </c>
    </row>
    <row r="10705" spans="1:22" x14ac:dyDescent="0.35">
      <c r="A10705" t="s">
        <v>10846</v>
      </c>
      <c r="B10705" s="1">
        <v>45338</v>
      </c>
      <c r="C10705" t="s">
        <v>94</v>
      </c>
      <c r="D10705" t="s">
        <v>80</v>
      </c>
      <c r="E10705">
        <v>427417057</v>
      </c>
      <c r="F10705" t="s">
        <v>292</v>
      </c>
      <c r="G10705" t="s">
        <v>69</v>
      </c>
      <c r="H10705" t="s">
        <v>11357</v>
      </c>
      <c r="I10705" t="s">
        <v>31</v>
      </c>
      <c r="J10705" t="s">
        <v>62</v>
      </c>
      <c r="K10705">
        <v>2898.39</v>
      </c>
      <c r="L10705">
        <v>503.7</v>
      </c>
      <c r="M10705" t="s">
        <v>62</v>
      </c>
      <c r="N10705">
        <v>0.173786136441266</v>
      </c>
      <c r="O10705" t="s">
        <v>11351</v>
      </c>
      <c r="P10705" t="s">
        <v>11352</v>
      </c>
      <c r="R10705" t="s">
        <v>11353</v>
      </c>
      <c r="S10705">
        <f>IF(SalesData[[#This Row],[Return Status]]="Returned",1,0)</f>
        <v>0</v>
      </c>
      <c r="T10705">
        <v>2081.52</v>
      </c>
      <c r="U10705" s="2">
        <f>EOMONTH(SalesData[[#This Row],[Order Date]],0)</f>
        <v>45351</v>
      </c>
      <c r="V10705" s="9" t="str">
        <f>"Q"&amp;INT((MONTH(SalesData[[#This Row],[Order Date]])+2)/3)&amp;"-"&amp;YEAR(SalesData[[#This Row],[Order Date]])</f>
        <v>Q1-2024</v>
      </c>
    </row>
    <row r="10706" spans="1:22" x14ac:dyDescent="0.35">
      <c r="A10706" t="s">
        <v>10847</v>
      </c>
      <c r="B10706" s="1">
        <v>45332</v>
      </c>
      <c r="C10706" t="s">
        <v>49</v>
      </c>
      <c r="D10706" t="s">
        <v>27</v>
      </c>
      <c r="E10706">
        <v>4369403523</v>
      </c>
      <c r="F10706" t="s">
        <v>28</v>
      </c>
      <c r="G10706" t="s">
        <v>29</v>
      </c>
      <c r="H10706" t="s">
        <v>11357</v>
      </c>
      <c r="I10706" t="s">
        <v>31</v>
      </c>
      <c r="J10706" t="s">
        <v>18</v>
      </c>
      <c r="K10706">
        <v>4125.8</v>
      </c>
      <c r="L10706">
        <v>1189.07</v>
      </c>
      <c r="M10706" t="s">
        <v>19</v>
      </c>
      <c r="N10706">
        <v>0.288203499927287</v>
      </c>
      <c r="O10706" t="s">
        <v>11351</v>
      </c>
      <c r="P10706" t="s">
        <v>11354</v>
      </c>
      <c r="R10706" t="s">
        <v>11353</v>
      </c>
      <c r="S10706">
        <f>IF(SalesData[[#This Row],[Return Status]]="Returned",1,0)</f>
        <v>0</v>
      </c>
      <c r="T10706">
        <v>2788.38</v>
      </c>
      <c r="U10706" s="2">
        <f>EOMONTH(SalesData[[#This Row],[Order Date]],0)</f>
        <v>45351</v>
      </c>
      <c r="V10706" s="9" t="str">
        <f>"Q"&amp;INT((MONTH(SalesData[[#This Row],[Order Date]])+2)/3)&amp;"-"&amp;YEAR(SalesData[[#This Row],[Order Date]])</f>
        <v>Q1-2024</v>
      </c>
    </row>
    <row r="10707" spans="1:22" x14ac:dyDescent="0.35">
      <c r="A10707" t="s">
        <v>10848</v>
      </c>
      <c r="B10707" s="1">
        <v>45345</v>
      </c>
      <c r="C10707" t="s">
        <v>162</v>
      </c>
      <c r="D10707" t="s">
        <v>80</v>
      </c>
      <c r="E10707">
        <v>6396891213</v>
      </c>
      <c r="F10707" t="s">
        <v>53</v>
      </c>
      <c r="G10707" t="s">
        <v>54</v>
      </c>
      <c r="H10707" t="s">
        <v>55</v>
      </c>
      <c r="I10707" t="s">
        <v>31</v>
      </c>
      <c r="J10707" t="s">
        <v>62</v>
      </c>
      <c r="K10707">
        <v>1600.61</v>
      </c>
      <c r="L10707">
        <v>247.92</v>
      </c>
      <c r="M10707" t="s">
        <v>62</v>
      </c>
      <c r="N10707">
        <v>0.15489094782614099</v>
      </c>
      <c r="O10707" t="s">
        <v>11351</v>
      </c>
      <c r="P10707" t="s">
        <v>11352</v>
      </c>
      <c r="R10707" t="s">
        <v>11353</v>
      </c>
      <c r="S10707">
        <f>IF(SalesData[[#This Row],[Return Status]]="Returned",1,0)</f>
        <v>0</v>
      </c>
      <c r="U10707" s="2">
        <f>EOMONTH(SalesData[[#This Row],[Order Date]],0)</f>
        <v>45351</v>
      </c>
      <c r="V10707" s="9" t="str">
        <f>"Q"&amp;INT((MONTH(SalesData[[#This Row],[Order Date]])+2)/3)&amp;"-"&amp;YEAR(SalesData[[#This Row],[Order Date]])</f>
        <v>Q1-2024</v>
      </c>
    </row>
    <row r="10708" spans="1:22" x14ac:dyDescent="0.35">
      <c r="A10708" t="s">
        <v>10849</v>
      </c>
      <c r="B10708" s="1">
        <v>45326</v>
      </c>
      <c r="C10708" t="s">
        <v>26</v>
      </c>
      <c r="D10708" t="s">
        <v>99</v>
      </c>
      <c r="E10708">
        <v>4011425031</v>
      </c>
      <c r="F10708" t="s">
        <v>88</v>
      </c>
      <c r="G10708" t="s">
        <v>89</v>
      </c>
      <c r="H10708" t="s">
        <v>90</v>
      </c>
      <c r="I10708" t="s">
        <v>31</v>
      </c>
      <c r="J10708" t="s">
        <v>19</v>
      </c>
      <c r="K10708">
        <v>3190.33</v>
      </c>
      <c r="L10708">
        <v>831.19</v>
      </c>
      <c r="M10708" t="s">
        <v>19</v>
      </c>
      <c r="N10708">
        <v>0.26053417671526102</v>
      </c>
      <c r="O10708" t="s">
        <v>11351</v>
      </c>
      <c r="P10708" t="s">
        <v>11354</v>
      </c>
      <c r="R10708" t="s">
        <v>11353</v>
      </c>
      <c r="S10708">
        <f>IF(SalesData[[#This Row],[Return Status]]="Returned",1,0)</f>
        <v>0</v>
      </c>
      <c r="T10708">
        <v>207.68</v>
      </c>
      <c r="U10708" s="2">
        <f>EOMONTH(SalesData[[#This Row],[Order Date]],0)</f>
        <v>45351</v>
      </c>
      <c r="V10708" s="9" t="str">
        <f>"Q"&amp;INT((MONTH(SalesData[[#This Row],[Order Date]])+2)/3)&amp;"-"&amp;YEAR(SalesData[[#This Row],[Order Date]])</f>
        <v>Q1-2024</v>
      </c>
    </row>
    <row r="10709" spans="1:22" x14ac:dyDescent="0.35">
      <c r="A10709" t="s">
        <v>10850</v>
      </c>
      <c r="B10709" s="1">
        <v>45332</v>
      </c>
      <c r="C10709" t="s">
        <v>87</v>
      </c>
      <c r="D10709" t="s">
        <v>99</v>
      </c>
      <c r="E10709">
        <v>3588023094</v>
      </c>
      <c r="F10709" t="s">
        <v>127</v>
      </c>
      <c r="G10709" t="s">
        <v>29</v>
      </c>
      <c r="H10709" t="s">
        <v>30</v>
      </c>
      <c r="I10709" t="s">
        <v>31</v>
      </c>
      <c r="J10709" t="s">
        <v>18</v>
      </c>
      <c r="K10709">
        <v>1571.38</v>
      </c>
      <c r="L10709">
        <v>162.28</v>
      </c>
      <c r="M10709" t="s">
        <v>19</v>
      </c>
      <c r="N10709">
        <v>0.10327228296147301</v>
      </c>
      <c r="O10709" t="s">
        <v>11351</v>
      </c>
      <c r="P10709" t="s">
        <v>11352</v>
      </c>
      <c r="R10709" t="s">
        <v>11353</v>
      </c>
      <c r="S10709">
        <f>IF(SalesData[[#This Row],[Return Status]]="Returned",1,0)</f>
        <v>0</v>
      </c>
      <c r="T10709">
        <v>2788.38</v>
      </c>
      <c r="U10709" s="2">
        <f>EOMONTH(SalesData[[#This Row],[Order Date]],0)</f>
        <v>45351</v>
      </c>
      <c r="V10709" s="9" t="str">
        <f>"Q"&amp;INT((MONTH(SalesData[[#This Row],[Order Date]])+2)/3)&amp;"-"&amp;YEAR(SalesData[[#This Row],[Order Date]])</f>
        <v>Q1-2024</v>
      </c>
    </row>
    <row r="10710" spans="1:22" x14ac:dyDescent="0.35">
      <c r="A10710" t="s">
        <v>10851</v>
      </c>
      <c r="B10710" s="1">
        <v>45348</v>
      </c>
      <c r="C10710" t="s">
        <v>205</v>
      </c>
      <c r="D10710" t="s">
        <v>46</v>
      </c>
      <c r="E10710">
        <v>7654778145</v>
      </c>
      <c r="F10710" t="s">
        <v>357</v>
      </c>
      <c r="G10710" t="s">
        <v>164</v>
      </c>
      <c r="H10710" t="s">
        <v>165</v>
      </c>
      <c r="I10710" t="s">
        <v>36</v>
      </c>
      <c r="J10710" t="s">
        <v>62</v>
      </c>
      <c r="K10710">
        <v>2054.3200000000002</v>
      </c>
      <c r="L10710">
        <v>223.15</v>
      </c>
      <c r="M10710" t="s">
        <v>62</v>
      </c>
      <c r="N10710">
        <v>0.108624751742669</v>
      </c>
      <c r="O10710" t="s">
        <v>11351</v>
      </c>
      <c r="P10710" t="s">
        <v>11352</v>
      </c>
      <c r="R10710" t="s">
        <v>11353</v>
      </c>
      <c r="S10710">
        <f>IF(SalesData[[#This Row],[Return Status]]="Returned",1,0)</f>
        <v>0</v>
      </c>
      <c r="U10710" s="2">
        <f>EOMONTH(SalesData[[#This Row],[Order Date]],0)</f>
        <v>45351</v>
      </c>
      <c r="V10710" s="9" t="str">
        <f>"Q"&amp;INT((MONTH(SalesData[[#This Row],[Order Date]])+2)/3)&amp;"-"&amp;YEAR(SalesData[[#This Row],[Order Date]])</f>
        <v>Q1-2024</v>
      </c>
    </row>
    <row r="10711" spans="1:22" x14ac:dyDescent="0.35">
      <c r="A10711" t="s">
        <v>10852</v>
      </c>
      <c r="B10711" s="1">
        <v>45337</v>
      </c>
      <c r="C10711" t="s">
        <v>194</v>
      </c>
      <c r="D10711" t="s">
        <v>46</v>
      </c>
      <c r="E10711">
        <v>1534218333</v>
      </c>
      <c r="F10711" t="s">
        <v>181</v>
      </c>
      <c r="G10711" t="s">
        <v>54</v>
      </c>
      <c r="H10711" t="s">
        <v>55</v>
      </c>
      <c r="I10711" t="s">
        <v>31</v>
      </c>
      <c r="J10711" t="s">
        <v>62</v>
      </c>
      <c r="K10711">
        <v>4726.68</v>
      </c>
      <c r="L10711">
        <v>156.88999999999999</v>
      </c>
      <c r="M10711" t="s">
        <v>62</v>
      </c>
      <c r="N10711">
        <v>3.3192431050970202E-2</v>
      </c>
      <c r="O10711" t="s">
        <v>11351</v>
      </c>
      <c r="P10711" t="s">
        <v>11356</v>
      </c>
      <c r="R10711" t="s">
        <v>11353</v>
      </c>
      <c r="S10711">
        <f>IF(SalesData[[#This Row],[Return Status]]="Returned",1,0)</f>
        <v>0</v>
      </c>
      <c r="U10711" s="2">
        <f>EOMONTH(SalesData[[#This Row],[Order Date]],0)</f>
        <v>45351</v>
      </c>
      <c r="V10711" s="9" t="str">
        <f>"Q"&amp;INT((MONTH(SalesData[[#This Row],[Order Date]])+2)/3)&amp;"-"&amp;YEAR(SalesData[[#This Row],[Order Date]])</f>
        <v>Q1-2024</v>
      </c>
    </row>
    <row r="10712" spans="1:22" x14ac:dyDescent="0.35">
      <c r="A10712" t="s">
        <v>10853</v>
      </c>
      <c r="B10712" s="1">
        <v>45339</v>
      </c>
      <c r="C10712" t="s">
        <v>26</v>
      </c>
      <c r="D10712" t="s">
        <v>46</v>
      </c>
      <c r="E10712">
        <v>9729909185</v>
      </c>
      <c r="F10712" t="s">
        <v>154</v>
      </c>
      <c r="G10712" t="s">
        <v>29</v>
      </c>
      <c r="H10712" t="s">
        <v>30</v>
      </c>
      <c r="I10712" t="s">
        <v>31</v>
      </c>
      <c r="J10712" t="s">
        <v>62</v>
      </c>
      <c r="K10712">
        <v>311.12</v>
      </c>
      <c r="L10712">
        <v>59.78</v>
      </c>
      <c r="M10712" t="s">
        <v>62</v>
      </c>
      <c r="N10712">
        <v>0.19214451015685299</v>
      </c>
      <c r="O10712" t="s">
        <v>11361</v>
      </c>
      <c r="P10712" t="s">
        <v>11352</v>
      </c>
      <c r="R10712" t="s">
        <v>11353</v>
      </c>
      <c r="S10712">
        <f>IF(SalesData[[#This Row],[Return Status]]="Returned",1,0)</f>
        <v>0</v>
      </c>
      <c r="T10712">
        <v>2788.38</v>
      </c>
      <c r="U10712" s="2">
        <f>EOMONTH(SalesData[[#This Row],[Order Date]],0)</f>
        <v>45351</v>
      </c>
      <c r="V10712" s="9" t="str">
        <f>"Q"&amp;INT((MONTH(SalesData[[#This Row],[Order Date]])+2)/3)&amp;"-"&amp;YEAR(SalesData[[#This Row],[Order Date]])</f>
        <v>Q1-2024</v>
      </c>
    </row>
    <row r="10713" spans="1:22" x14ac:dyDescent="0.35">
      <c r="A10713" t="s">
        <v>10854</v>
      </c>
      <c r="B10713" s="1">
        <v>45350</v>
      </c>
      <c r="C10713" t="s">
        <v>26</v>
      </c>
      <c r="D10713" t="s">
        <v>13</v>
      </c>
      <c r="E10713">
        <v>2593867287</v>
      </c>
      <c r="F10713" t="s">
        <v>50</v>
      </c>
      <c r="G10713" t="s">
        <v>34</v>
      </c>
      <c r="H10713" t="s">
        <v>35</v>
      </c>
      <c r="I10713" t="s">
        <v>36</v>
      </c>
      <c r="J10713" t="s">
        <v>42</v>
      </c>
      <c r="K10713">
        <v>2844.85</v>
      </c>
      <c r="L10713">
        <v>362.41</v>
      </c>
      <c r="M10713" t="s">
        <v>43</v>
      </c>
      <c r="N10713">
        <v>0.127391602369193</v>
      </c>
      <c r="O10713" t="s">
        <v>11351</v>
      </c>
      <c r="P10713" t="s">
        <v>11352</v>
      </c>
      <c r="R10713" t="s">
        <v>11353</v>
      </c>
      <c r="S10713">
        <f>IF(SalesData[[#This Row],[Return Status]]="Returned",1,0)</f>
        <v>0</v>
      </c>
      <c r="U10713" s="2">
        <f>EOMONTH(SalesData[[#This Row],[Order Date]],0)</f>
        <v>45351</v>
      </c>
      <c r="V10713" s="9" t="str">
        <f>"Q"&amp;INT((MONTH(SalesData[[#This Row],[Order Date]])+2)/3)&amp;"-"&amp;YEAR(SalesData[[#This Row],[Order Date]])</f>
        <v>Q1-2024</v>
      </c>
    </row>
    <row r="10714" spans="1:22" x14ac:dyDescent="0.35">
      <c r="A10714" t="s">
        <v>10855</v>
      </c>
      <c r="B10714" s="1">
        <v>45323</v>
      </c>
      <c r="C10714" t="s">
        <v>12</v>
      </c>
      <c r="D10714" t="s">
        <v>99</v>
      </c>
      <c r="E10714">
        <v>5428246505</v>
      </c>
      <c r="F10714" t="s">
        <v>387</v>
      </c>
      <c r="G10714" t="s">
        <v>89</v>
      </c>
      <c r="H10714" t="s">
        <v>90</v>
      </c>
      <c r="I10714" t="s">
        <v>31</v>
      </c>
      <c r="J10714" t="s">
        <v>62</v>
      </c>
      <c r="K10714">
        <v>1470.71</v>
      </c>
      <c r="L10714">
        <v>413.91</v>
      </c>
      <c r="M10714" t="s">
        <v>62</v>
      </c>
      <c r="N10714">
        <v>0.28143549714083699</v>
      </c>
      <c r="O10714" t="s">
        <v>11351</v>
      </c>
      <c r="P10714" t="s">
        <v>11354</v>
      </c>
      <c r="R10714" t="s">
        <v>11353</v>
      </c>
      <c r="S10714">
        <f>IF(SalesData[[#This Row],[Return Status]]="Returned",1,0)</f>
        <v>0</v>
      </c>
      <c r="T10714">
        <v>207.68</v>
      </c>
      <c r="U10714" s="2">
        <f>EOMONTH(SalesData[[#This Row],[Order Date]],0)</f>
        <v>45351</v>
      </c>
      <c r="V10714" s="9" t="str">
        <f>"Q"&amp;INT((MONTH(SalesData[[#This Row],[Order Date]])+2)/3)&amp;"-"&amp;YEAR(SalesData[[#This Row],[Order Date]])</f>
        <v>Q1-2024</v>
      </c>
    </row>
    <row r="10715" spans="1:22" x14ac:dyDescent="0.35">
      <c r="A10715" t="s">
        <v>10856</v>
      </c>
      <c r="B10715" s="1">
        <v>45332</v>
      </c>
      <c r="C10715" t="s">
        <v>26</v>
      </c>
      <c r="D10715" t="s">
        <v>80</v>
      </c>
      <c r="E10715">
        <v>6015603428</v>
      </c>
      <c r="F10715" t="s">
        <v>152</v>
      </c>
      <c r="G10715" t="s">
        <v>23</v>
      </c>
      <c r="H10715" t="s">
        <v>24</v>
      </c>
      <c r="I10715" t="s">
        <v>17</v>
      </c>
      <c r="J10715" t="s">
        <v>65</v>
      </c>
      <c r="K10715">
        <v>33.83</v>
      </c>
      <c r="L10715">
        <v>6.52</v>
      </c>
      <c r="M10715" t="s">
        <v>65</v>
      </c>
      <c r="N10715">
        <v>0.19272834762045499</v>
      </c>
      <c r="O10715" t="s">
        <v>11361</v>
      </c>
      <c r="P10715" t="s">
        <v>11352</v>
      </c>
      <c r="R10715" t="s">
        <v>11353</v>
      </c>
      <c r="S10715">
        <f>IF(SalesData[[#This Row],[Return Status]]="Returned",1,0)</f>
        <v>0</v>
      </c>
      <c r="T10715">
        <v>2821.33</v>
      </c>
      <c r="U10715" s="2">
        <f>EOMONTH(SalesData[[#This Row],[Order Date]],0)</f>
        <v>45351</v>
      </c>
      <c r="V10715" s="9" t="str">
        <f>"Q"&amp;INT((MONTH(SalesData[[#This Row],[Order Date]])+2)/3)&amp;"-"&amp;YEAR(SalesData[[#This Row],[Order Date]])</f>
        <v>Q1-2024</v>
      </c>
    </row>
    <row r="10716" spans="1:22" x14ac:dyDescent="0.35">
      <c r="A10716" t="s">
        <v>10857</v>
      </c>
      <c r="B10716" s="1">
        <v>45331</v>
      </c>
      <c r="C10716" t="s">
        <v>205</v>
      </c>
      <c r="D10716" t="s">
        <v>27</v>
      </c>
      <c r="E10716">
        <v>4857905877</v>
      </c>
      <c r="F10716" t="s">
        <v>50</v>
      </c>
      <c r="G10716" t="s">
        <v>34</v>
      </c>
      <c r="H10716" t="s">
        <v>35</v>
      </c>
      <c r="I10716" t="s">
        <v>36</v>
      </c>
      <c r="J10716" t="s">
        <v>65</v>
      </c>
      <c r="K10716">
        <v>4548.13</v>
      </c>
      <c r="L10716">
        <v>562.64</v>
      </c>
      <c r="M10716" t="s">
        <v>65</v>
      </c>
      <c r="N10716">
        <v>0.123707985479747</v>
      </c>
      <c r="O10716" t="s">
        <v>11351</v>
      </c>
      <c r="P10716" t="s">
        <v>11352</v>
      </c>
      <c r="R10716" t="s">
        <v>11353</v>
      </c>
      <c r="S10716">
        <f>IF(SalesData[[#This Row],[Return Status]]="Returned",1,0)</f>
        <v>0</v>
      </c>
      <c r="U10716" s="2">
        <f>EOMONTH(SalesData[[#This Row],[Order Date]],0)</f>
        <v>45351</v>
      </c>
      <c r="V10716" s="9" t="str">
        <f>"Q"&amp;INT((MONTH(SalesData[[#This Row],[Order Date]])+2)/3)&amp;"-"&amp;YEAR(SalesData[[#This Row],[Order Date]])</f>
        <v>Q1-2024</v>
      </c>
    </row>
    <row r="10717" spans="1:22" x14ac:dyDescent="0.35">
      <c r="A10717" t="s">
        <v>10858</v>
      </c>
      <c r="B10717" s="1">
        <v>45330</v>
      </c>
      <c r="C10717" t="s">
        <v>176</v>
      </c>
      <c r="D10717" t="s">
        <v>39</v>
      </c>
      <c r="E10717">
        <v>4764073955</v>
      </c>
      <c r="F10717" t="s">
        <v>206</v>
      </c>
      <c r="G10717" t="s">
        <v>89</v>
      </c>
      <c r="H10717" t="s">
        <v>90</v>
      </c>
      <c r="I10717" t="s">
        <v>31</v>
      </c>
      <c r="J10717" t="s">
        <v>42</v>
      </c>
      <c r="K10717">
        <v>1180.31</v>
      </c>
      <c r="L10717">
        <v>325.58</v>
      </c>
      <c r="M10717" t="s">
        <v>43</v>
      </c>
      <c r="N10717">
        <v>0.27584278706441501</v>
      </c>
      <c r="O10717" t="s">
        <v>11351</v>
      </c>
      <c r="P10717" t="s">
        <v>11354</v>
      </c>
      <c r="R10717" t="s">
        <v>11353</v>
      </c>
      <c r="S10717">
        <f>IF(SalesData[[#This Row],[Return Status]]="Returned",1,0)</f>
        <v>0</v>
      </c>
      <c r="T10717">
        <v>207.68</v>
      </c>
      <c r="U10717" s="2">
        <f>EOMONTH(SalesData[[#This Row],[Order Date]],0)</f>
        <v>45351</v>
      </c>
      <c r="V10717" s="9" t="str">
        <f>"Q"&amp;INT((MONTH(SalesData[[#This Row],[Order Date]])+2)/3)&amp;"-"&amp;YEAR(SalesData[[#This Row],[Order Date]])</f>
        <v>Q1-2024</v>
      </c>
    </row>
    <row r="10718" spans="1:22" x14ac:dyDescent="0.35">
      <c r="A10718" t="s">
        <v>10859</v>
      </c>
      <c r="B10718" s="1">
        <v>45335</v>
      </c>
      <c r="C10718" t="s">
        <v>49</v>
      </c>
      <c r="D10718" t="s">
        <v>145</v>
      </c>
      <c r="E10718">
        <v>3026625610</v>
      </c>
      <c r="F10718" t="s">
        <v>292</v>
      </c>
      <c r="G10718" t="s">
        <v>457</v>
      </c>
      <c r="H10718" t="s">
        <v>11357</v>
      </c>
      <c r="I10718" t="s">
        <v>31</v>
      </c>
      <c r="J10718" t="s">
        <v>62</v>
      </c>
      <c r="K10718">
        <v>636.29999999999995</v>
      </c>
      <c r="L10718">
        <v>106.47</v>
      </c>
      <c r="M10718" t="s">
        <v>62</v>
      </c>
      <c r="N10718">
        <v>0.167326732673267</v>
      </c>
      <c r="O10718" t="s">
        <v>11355</v>
      </c>
      <c r="P10718" t="s">
        <v>11352</v>
      </c>
      <c r="R10718" t="s">
        <v>11353</v>
      </c>
      <c r="S10718">
        <f>IF(SalesData[[#This Row],[Return Status]]="Returned",1,0)</f>
        <v>0</v>
      </c>
      <c r="U10718" s="2">
        <f>EOMONTH(SalesData[[#This Row],[Order Date]],0)</f>
        <v>45351</v>
      </c>
      <c r="V10718" s="9" t="str">
        <f>"Q"&amp;INT((MONTH(SalesData[[#This Row],[Order Date]])+2)/3)&amp;"-"&amp;YEAR(SalesData[[#This Row],[Order Date]])</f>
        <v>Q1-2024</v>
      </c>
    </row>
    <row r="10719" spans="1:22" x14ac:dyDescent="0.35">
      <c r="A10719" t="s">
        <v>10860</v>
      </c>
      <c r="B10719" s="1">
        <v>45328</v>
      </c>
      <c r="C10719" t="s">
        <v>124</v>
      </c>
      <c r="D10719" t="s">
        <v>46</v>
      </c>
      <c r="E10719">
        <v>4772217656</v>
      </c>
      <c r="F10719" t="s">
        <v>33</v>
      </c>
      <c r="G10719" t="s">
        <v>34</v>
      </c>
      <c r="H10719" t="s">
        <v>35</v>
      </c>
      <c r="I10719" t="s">
        <v>36</v>
      </c>
      <c r="J10719" t="s">
        <v>18</v>
      </c>
      <c r="K10719">
        <v>4149.37</v>
      </c>
      <c r="L10719">
        <v>856.62</v>
      </c>
      <c r="M10719" t="s">
        <v>19</v>
      </c>
      <c r="N10719">
        <v>0.20644579779580999</v>
      </c>
      <c r="O10719" t="s">
        <v>11351</v>
      </c>
      <c r="P10719" t="s">
        <v>11354</v>
      </c>
      <c r="Q10719" t="s">
        <v>11366</v>
      </c>
      <c r="R10719" t="s">
        <v>11360</v>
      </c>
      <c r="S10719">
        <f>IF(SalesData[[#This Row],[Return Status]]="Returned",1,0)</f>
        <v>1</v>
      </c>
      <c r="U10719" s="2">
        <f>EOMONTH(SalesData[[#This Row],[Order Date]],0)</f>
        <v>45351</v>
      </c>
      <c r="V10719" s="9" t="str">
        <f>"Q"&amp;INT((MONTH(SalesData[[#This Row],[Order Date]])+2)/3)&amp;"-"&amp;YEAR(SalesData[[#This Row],[Order Date]])</f>
        <v>Q1-2024</v>
      </c>
    </row>
    <row r="10720" spans="1:22" x14ac:dyDescent="0.35">
      <c r="A10720" t="s">
        <v>10861</v>
      </c>
      <c r="B10720" s="1">
        <v>45336</v>
      </c>
      <c r="C10720" t="s">
        <v>57</v>
      </c>
      <c r="D10720" t="s">
        <v>46</v>
      </c>
      <c r="E10720">
        <v>854263729</v>
      </c>
      <c r="F10720" t="s">
        <v>410</v>
      </c>
      <c r="G10720" t="s">
        <v>29</v>
      </c>
      <c r="H10720" t="s">
        <v>30</v>
      </c>
      <c r="I10720" t="s">
        <v>31</v>
      </c>
      <c r="J10720" t="s">
        <v>65</v>
      </c>
      <c r="K10720">
        <v>987.67</v>
      </c>
      <c r="L10720">
        <v>227.64</v>
      </c>
      <c r="M10720" t="s">
        <v>65</v>
      </c>
      <c r="N10720">
        <v>0.23048184110077299</v>
      </c>
      <c r="O10720" t="s">
        <v>11355</v>
      </c>
      <c r="P10720" t="s">
        <v>11354</v>
      </c>
      <c r="R10720" t="s">
        <v>11353</v>
      </c>
      <c r="S10720">
        <f>IF(SalesData[[#This Row],[Return Status]]="Returned",1,0)</f>
        <v>0</v>
      </c>
      <c r="T10720">
        <v>2788.38</v>
      </c>
      <c r="U10720" s="2">
        <f>EOMONTH(SalesData[[#This Row],[Order Date]],0)</f>
        <v>45351</v>
      </c>
      <c r="V10720" s="9" t="str">
        <f>"Q"&amp;INT((MONTH(SalesData[[#This Row],[Order Date]])+2)/3)&amp;"-"&amp;YEAR(SalesData[[#This Row],[Order Date]])</f>
        <v>Q1-2024</v>
      </c>
    </row>
    <row r="10721" spans="1:22" x14ac:dyDescent="0.35">
      <c r="A10721" t="s">
        <v>10862</v>
      </c>
      <c r="B10721" s="1">
        <v>45339</v>
      </c>
      <c r="C10721" t="s">
        <v>67</v>
      </c>
      <c r="D10721" t="s">
        <v>27</v>
      </c>
      <c r="E10721">
        <v>6457961152</v>
      </c>
      <c r="F10721" t="s">
        <v>22</v>
      </c>
      <c r="G10721" t="s">
        <v>23</v>
      </c>
      <c r="H10721" t="s">
        <v>24</v>
      </c>
      <c r="I10721" t="s">
        <v>17</v>
      </c>
      <c r="J10721" t="s">
        <v>19</v>
      </c>
      <c r="K10721">
        <v>4143.6499999999996</v>
      </c>
      <c r="L10721">
        <v>520.49</v>
      </c>
      <c r="M10721" t="s">
        <v>19</v>
      </c>
      <c r="N10721">
        <v>0.125611477803386</v>
      </c>
      <c r="O10721" t="s">
        <v>11351</v>
      </c>
      <c r="P10721" t="s">
        <v>11352</v>
      </c>
      <c r="R10721" t="s">
        <v>11353</v>
      </c>
      <c r="S10721">
        <f>IF(SalesData[[#This Row],[Return Status]]="Returned",1,0)</f>
        <v>0</v>
      </c>
      <c r="T10721">
        <v>2821.33</v>
      </c>
      <c r="U10721" s="2">
        <f>EOMONTH(SalesData[[#This Row],[Order Date]],0)</f>
        <v>45351</v>
      </c>
      <c r="V10721" s="9" t="str">
        <f>"Q"&amp;INT((MONTH(SalesData[[#This Row],[Order Date]])+2)/3)&amp;"-"&amp;YEAR(SalesData[[#This Row],[Order Date]])</f>
        <v>Q1-2024</v>
      </c>
    </row>
    <row r="10722" spans="1:22" x14ac:dyDescent="0.35">
      <c r="A10722" t="s">
        <v>10863</v>
      </c>
      <c r="B10722" s="1">
        <v>45344</v>
      </c>
      <c r="C10722" t="s">
        <v>49</v>
      </c>
      <c r="D10722" t="s">
        <v>145</v>
      </c>
      <c r="E10722">
        <v>4655467867</v>
      </c>
      <c r="F10722" t="s">
        <v>154</v>
      </c>
      <c r="G10722" t="s">
        <v>29</v>
      </c>
      <c r="H10722" t="s">
        <v>30</v>
      </c>
      <c r="I10722" t="s">
        <v>31</v>
      </c>
      <c r="J10722" t="s">
        <v>43</v>
      </c>
      <c r="K10722">
        <v>1247.46</v>
      </c>
      <c r="L10722">
        <v>367.74</v>
      </c>
      <c r="M10722" t="s">
        <v>43</v>
      </c>
      <c r="N10722">
        <v>0.29479101534317698</v>
      </c>
      <c r="O10722" t="s">
        <v>11351</v>
      </c>
      <c r="P10722" t="s">
        <v>11354</v>
      </c>
      <c r="R10722" t="s">
        <v>11353</v>
      </c>
      <c r="S10722">
        <f>IF(SalesData[[#This Row],[Return Status]]="Returned",1,0)</f>
        <v>0</v>
      </c>
      <c r="T10722">
        <v>2788.38</v>
      </c>
      <c r="U10722" s="2">
        <f>EOMONTH(SalesData[[#This Row],[Order Date]],0)</f>
        <v>45351</v>
      </c>
      <c r="V10722" s="9" t="str">
        <f>"Q"&amp;INT((MONTH(SalesData[[#This Row],[Order Date]])+2)/3)&amp;"-"&amp;YEAR(SalesData[[#This Row],[Order Date]])</f>
        <v>Q1-2024</v>
      </c>
    </row>
    <row r="10723" spans="1:22" x14ac:dyDescent="0.35">
      <c r="A10723" t="s">
        <v>10864</v>
      </c>
      <c r="B10723" s="1">
        <v>45328</v>
      </c>
      <c r="C10723" t="s">
        <v>149</v>
      </c>
      <c r="D10723" t="s">
        <v>46</v>
      </c>
      <c r="E10723">
        <v>6520479562</v>
      </c>
      <c r="F10723" t="s">
        <v>33</v>
      </c>
      <c r="G10723" t="s">
        <v>11382</v>
      </c>
      <c r="H10723" t="s">
        <v>35</v>
      </c>
      <c r="I10723" t="s">
        <v>36</v>
      </c>
      <c r="J10723" t="s">
        <v>43</v>
      </c>
      <c r="K10723">
        <v>3754.26</v>
      </c>
      <c r="L10723">
        <v>283.39</v>
      </c>
      <c r="M10723" t="s">
        <v>43</v>
      </c>
      <c r="N10723">
        <v>7.54849158023152E-2</v>
      </c>
      <c r="O10723" t="s">
        <v>11351</v>
      </c>
      <c r="P10723" t="s">
        <v>11356</v>
      </c>
      <c r="R10723" t="s">
        <v>11353</v>
      </c>
      <c r="S10723">
        <f>IF(SalesData[[#This Row],[Return Status]]="Returned",1,0)</f>
        <v>0</v>
      </c>
      <c r="U10723" s="2">
        <f>EOMONTH(SalesData[[#This Row],[Order Date]],0)</f>
        <v>45351</v>
      </c>
      <c r="V10723" s="9" t="str">
        <f>"Q"&amp;INT((MONTH(SalesData[[#This Row],[Order Date]])+2)/3)&amp;"-"&amp;YEAR(SalesData[[#This Row],[Order Date]])</f>
        <v>Q1-2024</v>
      </c>
    </row>
    <row r="10724" spans="1:22" x14ac:dyDescent="0.35">
      <c r="A10724" t="s">
        <v>10865</v>
      </c>
      <c r="B10724" s="1">
        <v>45336</v>
      </c>
      <c r="C10724" t="s">
        <v>77</v>
      </c>
      <c r="D10724" t="s">
        <v>99</v>
      </c>
      <c r="E10724">
        <v>5970872250</v>
      </c>
      <c r="F10724" t="s">
        <v>140</v>
      </c>
      <c r="G10724" t="s">
        <v>141</v>
      </c>
      <c r="H10724" t="s">
        <v>121</v>
      </c>
      <c r="I10724" t="s">
        <v>17</v>
      </c>
      <c r="J10724" t="s">
        <v>18</v>
      </c>
      <c r="K10724">
        <v>887.23</v>
      </c>
      <c r="L10724">
        <v>33.31</v>
      </c>
      <c r="M10724" t="s">
        <v>19</v>
      </c>
      <c r="N10724">
        <v>3.7543816146884103E-2</v>
      </c>
      <c r="O10724" t="s">
        <v>11355</v>
      </c>
      <c r="P10724" t="s">
        <v>11356</v>
      </c>
      <c r="R10724" t="s">
        <v>11353</v>
      </c>
      <c r="S10724">
        <f>IF(SalesData[[#This Row],[Return Status]]="Returned",1,0)</f>
        <v>0</v>
      </c>
      <c r="T10724">
        <v>2793.38</v>
      </c>
      <c r="U10724" s="2">
        <f>EOMONTH(SalesData[[#This Row],[Order Date]],0)</f>
        <v>45351</v>
      </c>
      <c r="V10724" s="9" t="str">
        <f>"Q"&amp;INT((MONTH(SalesData[[#This Row],[Order Date]])+2)/3)&amp;"-"&amp;YEAR(SalesData[[#This Row],[Order Date]])</f>
        <v>Q1-2024</v>
      </c>
    </row>
    <row r="10725" spans="1:22" x14ac:dyDescent="0.35">
      <c r="A10725" t="s">
        <v>10866</v>
      </c>
      <c r="B10725" s="1">
        <v>45342</v>
      </c>
      <c r="C10725" t="s">
        <v>162</v>
      </c>
      <c r="D10725" t="s">
        <v>145</v>
      </c>
      <c r="E10725">
        <v>1092616396</v>
      </c>
      <c r="F10725" t="s">
        <v>40</v>
      </c>
      <c r="G10725" t="s">
        <v>69</v>
      </c>
      <c r="H10725" t="s">
        <v>41</v>
      </c>
      <c r="I10725" t="s">
        <v>31</v>
      </c>
      <c r="J10725" t="s">
        <v>18</v>
      </c>
      <c r="K10725">
        <v>4643.04</v>
      </c>
      <c r="L10725">
        <v>563.86</v>
      </c>
      <c r="M10725" t="s">
        <v>19</v>
      </c>
      <c r="N10725">
        <v>0.12144198628484799</v>
      </c>
      <c r="O10725" t="s">
        <v>11351</v>
      </c>
      <c r="P10725" t="s">
        <v>11352</v>
      </c>
      <c r="R10725" t="s">
        <v>11353</v>
      </c>
      <c r="S10725">
        <f>IF(SalesData[[#This Row],[Return Status]]="Returned",1,0)</f>
        <v>0</v>
      </c>
      <c r="T10725">
        <v>2081.52</v>
      </c>
      <c r="U10725" s="2">
        <f>EOMONTH(SalesData[[#This Row],[Order Date]],0)</f>
        <v>45351</v>
      </c>
      <c r="V10725" s="9" t="str">
        <f>"Q"&amp;INT((MONTH(SalesData[[#This Row],[Order Date]])+2)/3)&amp;"-"&amp;YEAR(SalesData[[#This Row],[Order Date]])</f>
        <v>Q1-2024</v>
      </c>
    </row>
    <row r="10726" spans="1:22" x14ac:dyDescent="0.35">
      <c r="A10726" t="s">
        <v>10867</v>
      </c>
      <c r="B10726" s="1">
        <v>45345</v>
      </c>
      <c r="C10726" t="s">
        <v>188</v>
      </c>
      <c r="D10726" t="s">
        <v>145</v>
      </c>
      <c r="E10726">
        <v>5203796445</v>
      </c>
      <c r="F10726" t="s">
        <v>68</v>
      </c>
      <c r="G10726" t="s">
        <v>69</v>
      </c>
      <c r="H10726" t="s">
        <v>41</v>
      </c>
      <c r="I10726" t="s">
        <v>31</v>
      </c>
      <c r="J10726" t="s">
        <v>19</v>
      </c>
      <c r="K10726">
        <v>3768.98</v>
      </c>
      <c r="L10726">
        <v>447.89</v>
      </c>
      <c r="M10726" t="s">
        <v>19</v>
      </c>
      <c r="N10726">
        <v>0.118835865406556</v>
      </c>
      <c r="O10726" t="s">
        <v>11351</v>
      </c>
      <c r="P10726" t="s">
        <v>11352</v>
      </c>
      <c r="R10726" t="s">
        <v>11353</v>
      </c>
      <c r="S10726">
        <f>IF(SalesData[[#This Row],[Return Status]]="Returned",1,0)</f>
        <v>0</v>
      </c>
      <c r="T10726">
        <v>2081.52</v>
      </c>
      <c r="U10726" s="2">
        <f>EOMONTH(SalesData[[#This Row],[Order Date]],0)</f>
        <v>45351</v>
      </c>
      <c r="V10726" s="9" t="str">
        <f>"Q"&amp;INT((MONTH(SalesData[[#This Row],[Order Date]])+2)/3)&amp;"-"&amp;YEAR(SalesData[[#This Row],[Order Date]])</f>
        <v>Q1-2024</v>
      </c>
    </row>
    <row r="10727" spans="1:22" x14ac:dyDescent="0.35">
      <c r="A10727" t="s">
        <v>10868</v>
      </c>
      <c r="B10727" s="1">
        <v>45332</v>
      </c>
      <c r="C10727" t="s">
        <v>205</v>
      </c>
      <c r="D10727" t="s">
        <v>145</v>
      </c>
      <c r="E10727">
        <v>6909625241</v>
      </c>
      <c r="F10727" t="s">
        <v>387</v>
      </c>
      <c r="G10727" t="s">
        <v>89</v>
      </c>
      <c r="H10727" t="s">
        <v>90</v>
      </c>
      <c r="I10727" t="s">
        <v>31</v>
      </c>
      <c r="J10727" t="s">
        <v>62</v>
      </c>
      <c r="K10727">
        <v>3714.63</v>
      </c>
      <c r="L10727">
        <v>543.22</v>
      </c>
      <c r="M10727" t="s">
        <v>62</v>
      </c>
      <c r="N10727">
        <v>0.14623798332539201</v>
      </c>
      <c r="O10727" t="s">
        <v>11351</v>
      </c>
      <c r="P10727" t="s">
        <v>11352</v>
      </c>
      <c r="R10727" t="s">
        <v>11353</v>
      </c>
      <c r="S10727">
        <f>IF(SalesData[[#This Row],[Return Status]]="Returned",1,0)</f>
        <v>0</v>
      </c>
      <c r="T10727">
        <v>207.68</v>
      </c>
      <c r="U10727" s="2">
        <f>EOMONTH(SalesData[[#This Row],[Order Date]],0)</f>
        <v>45351</v>
      </c>
      <c r="V10727" s="9" t="str">
        <f>"Q"&amp;INT((MONTH(SalesData[[#This Row],[Order Date]])+2)/3)&amp;"-"&amp;YEAR(SalesData[[#This Row],[Order Date]])</f>
        <v>Q1-2024</v>
      </c>
    </row>
    <row r="10728" spans="1:22" x14ac:dyDescent="0.35">
      <c r="A10728" t="s">
        <v>10869</v>
      </c>
      <c r="B10728" s="1">
        <v>45339</v>
      </c>
      <c r="C10728" t="s">
        <v>57</v>
      </c>
      <c r="D10728" t="s">
        <v>46</v>
      </c>
      <c r="E10728">
        <v>2854630160</v>
      </c>
      <c r="F10728" t="s">
        <v>357</v>
      </c>
      <c r="G10728" t="s">
        <v>164</v>
      </c>
      <c r="H10728" t="s">
        <v>11357</v>
      </c>
      <c r="I10728" t="s">
        <v>36</v>
      </c>
      <c r="J10728" t="s">
        <v>19</v>
      </c>
      <c r="K10728">
        <v>2812.34</v>
      </c>
      <c r="L10728">
        <v>559.92999999999995</v>
      </c>
      <c r="M10728" t="s">
        <v>19</v>
      </c>
      <c r="N10728">
        <v>0.19909754866054599</v>
      </c>
      <c r="O10728" t="s">
        <v>11351</v>
      </c>
      <c r="P10728" t="s">
        <v>11352</v>
      </c>
      <c r="R10728" t="s">
        <v>11353</v>
      </c>
      <c r="S10728">
        <f>IF(SalesData[[#This Row],[Return Status]]="Returned",1,0)</f>
        <v>0</v>
      </c>
      <c r="U10728" s="2">
        <f>EOMONTH(SalesData[[#This Row],[Order Date]],0)</f>
        <v>45351</v>
      </c>
      <c r="V10728" s="9" t="str">
        <f>"Q"&amp;INT((MONTH(SalesData[[#This Row],[Order Date]])+2)/3)&amp;"-"&amp;YEAR(SalesData[[#This Row],[Order Date]])</f>
        <v>Q1-2024</v>
      </c>
    </row>
    <row r="10729" spans="1:22" x14ac:dyDescent="0.35">
      <c r="A10729" t="s">
        <v>10870</v>
      </c>
      <c r="B10729" s="1">
        <v>45330</v>
      </c>
      <c r="C10729" t="s">
        <v>144</v>
      </c>
      <c r="D10729" t="s">
        <v>27</v>
      </c>
      <c r="E10729">
        <v>9502278417</v>
      </c>
      <c r="F10729" t="s">
        <v>410</v>
      </c>
      <c r="G10729" t="s">
        <v>29</v>
      </c>
      <c r="H10729" t="s">
        <v>30</v>
      </c>
      <c r="I10729" t="s">
        <v>31</v>
      </c>
      <c r="J10729" t="s">
        <v>61</v>
      </c>
      <c r="K10729">
        <v>2480.35</v>
      </c>
      <c r="L10729">
        <v>309.64999999999998</v>
      </c>
      <c r="M10729" t="s">
        <v>62</v>
      </c>
      <c r="N10729">
        <v>0.124841252242627</v>
      </c>
      <c r="O10729" t="s">
        <v>11351</v>
      </c>
      <c r="P10729" t="s">
        <v>11352</v>
      </c>
      <c r="R10729" t="s">
        <v>11353</v>
      </c>
      <c r="S10729">
        <f>IF(SalesData[[#This Row],[Return Status]]="Returned",1,0)</f>
        <v>0</v>
      </c>
      <c r="T10729">
        <v>2788.38</v>
      </c>
      <c r="U10729" s="2">
        <f>EOMONTH(SalesData[[#This Row],[Order Date]],0)</f>
        <v>45351</v>
      </c>
      <c r="V10729" s="9" t="str">
        <f>"Q"&amp;INT((MONTH(SalesData[[#This Row],[Order Date]])+2)/3)&amp;"-"&amp;YEAR(SalesData[[#This Row],[Order Date]])</f>
        <v>Q1-2024</v>
      </c>
    </row>
    <row r="10730" spans="1:22" x14ac:dyDescent="0.35">
      <c r="A10730" t="s">
        <v>10871</v>
      </c>
      <c r="B10730" s="1">
        <v>45330</v>
      </c>
      <c r="C10730" t="s">
        <v>52</v>
      </c>
      <c r="D10730" t="s">
        <v>80</v>
      </c>
      <c r="E10730">
        <v>7323673065</v>
      </c>
      <c r="F10730" t="s">
        <v>170</v>
      </c>
      <c r="G10730" t="s">
        <v>69</v>
      </c>
      <c r="H10730" t="s">
        <v>41</v>
      </c>
      <c r="I10730" t="s">
        <v>31</v>
      </c>
      <c r="J10730" t="s">
        <v>62</v>
      </c>
      <c r="K10730">
        <v>2955.73</v>
      </c>
      <c r="L10730">
        <v>274.57</v>
      </c>
      <c r="M10730" t="s">
        <v>62</v>
      </c>
      <c r="N10730">
        <v>9.2894141210462397E-2</v>
      </c>
      <c r="O10730" t="s">
        <v>11351</v>
      </c>
      <c r="P10730" t="s">
        <v>11356</v>
      </c>
      <c r="R10730" t="s">
        <v>11353</v>
      </c>
      <c r="S10730">
        <f>IF(SalesData[[#This Row],[Return Status]]="Returned",1,0)</f>
        <v>0</v>
      </c>
      <c r="T10730">
        <v>2081.52</v>
      </c>
      <c r="U10730" s="2">
        <f>EOMONTH(SalesData[[#This Row],[Order Date]],0)</f>
        <v>45351</v>
      </c>
      <c r="V10730" s="9" t="str">
        <f>"Q"&amp;INT((MONTH(SalesData[[#This Row],[Order Date]])+2)/3)&amp;"-"&amp;YEAR(SalesData[[#This Row],[Order Date]])</f>
        <v>Q1-2024</v>
      </c>
    </row>
    <row r="10731" spans="1:22" x14ac:dyDescent="0.35">
      <c r="A10731" t="s">
        <v>10872</v>
      </c>
      <c r="B10731" s="1">
        <v>45325</v>
      </c>
      <c r="C10731" t="s">
        <v>113</v>
      </c>
      <c r="D10731" t="s">
        <v>27</v>
      </c>
      <c r="E10731">
        <v>4886533803</v>
      </c>
      <c r="F10731" t="s">
        <v>81</v>
      </c>
      <c r="G10731" t="s">
        <v>545</v>
      </c>
      <c r="H10731" t="s">
        <v>75</v>
      </c>
      <c r="I10731" t="s">
        <v>36</v>
      </c>
      <c r="J10731" t="s">
        <v>62</v>
      </c>
      <c r="K10731">
        <v>2667.02</v>
      </c>
      <c r="L10731">
        <v>449.25</v>
      </c>
      <c r="M10731" t="s">
        <v>62</v>
      </c>
      <c r="N10731">
        <v>0.168446430847913</v>
      </c>
      <c r="O10731" t="s">
        <v>11351</v>
      </c>
      <c r="P10731" t="s">
        <v>11352</v>
      </c>
      <c r="R10731" t="s">
        <v>11353</v>
      </c>
      <c r="S10731">
        <f>IF(SalesData[[#This Row],[Return Status]]="Returned",1,0)</f>
        <v>0</v>
      </c>
      <c r="U10731" s="2">
        <f>EOMONTH(SalesData[[#This Row],[Order Date]],0)</f>
        <v>45351</v>
      </c>
      <c r="V10731" s="9" t="str">
        <f>"Q"&amp;INT((MONTH(SalesData[[#This Row],[Order Date]])+2)/3)&amp;"-"&amp;YEAR(SalesData[[#This Row],[Order Date]])</f>
        <v>Q1-2024</v>
      </c>
    </row>
    <row r="10732" spans="1:22" x14ac:dyDescent="0.35">
      <c r="A10732" t="s">
        <v>10873</v>
      </c>
      <c r="B10732" s="1">
        <v>45336</v>
      </c>
      <c r="C10732" t="s">
        <v>111</v>
      </c>
      <c r="D10732" t="s">
        <v>72</v>
      </c>
      <c r="E10732">
        <v>1589951154</v>
      </c>
      <c r="F10732" t="s">
        <v>170</v>
      </c>
      <c r="G10732" t="s">
        <v>69</v>
      </c>
      <c r="H10732" t="s">
        <v>41</v>
      </c>
      <c r="I10732" t="s">
        <v>31</v>
      </c>
      <c r="J10732" t="s">
        <v>65</v>
      </c>
      <c r="K10732">
        <v>294.20999999999998</v>
      </c>
      <c r="L10732">
        <v>64.540000000000006</v>
      </c>
      <c r="M10732" t="s">
        <v>65</v>
      </c>
      <c r="N10732">
        <v>0.21936711872472001</v>
      </c>
      <c r="O10732" t="s">
        <v>11361</v>
      </c>
      <c r="P10732" t="s">
        <v>11354</v>
      </c>
      <c r="R10732" t="s">
        <v>11353</v>
      </c>
      <c r="S10732">
        <f>IF(SalesData[[#This Row],[Return Status]]="Returned",1,0)</f>
        <v>0</v>
      </c>
      <c r="T10732">
        <v>2081.52</v>
      </c>
      <c r="U10732" s="2">
        <f>EOMONTH(SalesData[[#This Row],[Order Date]],0)</f>
        <v>45351</v>
      </c>
      <c r="V10732" s="9" t="str">
        <f>"Q"&amp;INT((MONTH(SalesData[[#This Row],[Order Date]])+2)/3)&amp;"-"&amp;YEAR(SalesData[[#This Row],[Order Date]])</f>
        <v>Q1-2024</v>
      </c>
    </row>
    <row r="10733" spans="1:22" x14ac:dyDescent="0.35">
      <c r="A10733" t="s">
        <v>10874</v>
      </c>
      <c r="B10733" s="1">
        <v>45326</v>
      </c>
      <c r="C10733" t="s">
        <v>71</v>
      </c>
      <c r="D10733" t="s">
        <v>72</v>
      </c>
      <c r="E10733">
        <v>7422675564</v>
      </c>
      <c r="F10733" t="s">
        <v>159</v>
      </c>
      <c r="G10733" t="s">
        <v>84</v>
      </c>
      <c r="H10733" t="s">
        <v>85</v>
      </c>
      <c r="I10733" t="s">
        <v>31</v>
      </c>
      <c r="J10733" t="s">
        <v>19</v>
      </c>
      <c r="K10733">
        <v>4687.28</v>
      </c>
      <c r="L10733">
        <v>162.32</v>
      </c>
      <c r="M10733" t="s">
        <v>19</v>
      </c>
      <c r="N10733">
        <v>3.4629891962929503E-2</v>
      </c>
      <c r="O10733" t="s">
        <v>11351</v>
      </c>
      <c r="P10733" t="s">
        <v>11356</v>
      </c>
      <c r="R10733" t="s">
        <v>11353</v>
      </c>
      <c r="S10733">
        <f>IF(SalesData[[#This Row],[Return Status]]="Returned",1,0)</f>
        <v>0</v>
      </c>
      <c r="T10733">
        <v>847.14</v>
      </c>
      <c r="U10733" s="2">
        <f>EOMONTH(SalesData[[#This Row],[Order Date]],0)</f>
        <v>45351</v>
      </c>
      <c r="V10733" s="9" t="str">
        <f>"Q"&amp;INT((MONTH(SalesData[[#This Row],[Order Date]])+2)/3)&amp;"-"&amp;YEAR(SalesData[[#This Row],[Order Date]])</f>
        <v>Q1-2024</v>
      </c>
    </row>
    <row r="10734" spans="1:22" x14ac:dyDescent="0.35">
      <c r="A10734" t="s">
        <v>10875</v>
      </c>
      <c r="B10734" s="1">
        <v>45344</v>
      </c>
      <c r="C10734" t="s">
        <v>132</v>
      </c>
      <c r="D10734" t="s">
        <v>46</v>
      </c>
      <c r="E10734">
        <v>8492725627</v>
      </c>
      <c r="F10734" t="s">
        <v>120</v>
      </c>
      <c r="G10734" t="s">
        <v>141</v>
      </c>
      <c r="H10734" t="s">
        <v>121</v>
      </c>
      <c r="I10734" t="s">
        <v>17</v>
      </c>
      <c r="J10734" t="s">
        <v>18</v>
      </c>
      <c r="K10734">
        <v>3556.99</v>
      </c>
      <c r="L10734">
        <v>837.3</v>
      </c>
      <c r="M10734" t="s">
        <v>19</v>
      </c>
      <c r="N10734">
        <v>0.23539565756440101</v>
      </c>
      <c r="O10734" t="s">
        <v>11351</v>
      </c>
      <c r="P10734" t="s">
        <v>11354</v>
      </c>
      <c r="R10734" t="s">
        <v>11353</v>
      </c>
      <c r="S10734">
        <f>IF(SalesData[[#This Row],[Return Status]]="Returned",1,0)</f>
        <v>0</v>
      </c>
      <c r="T10734">
        <v>2793.38</v>
      </c>
      <c r="U10734" s="2">
        <f>EOMONTH(SalesData[[#This Row],[Order Date]],0)</f>
        <v>45351</v>
      </c>
      <c r="V10734" s="9" t="str">
        <f>"Q"&amp;INT((MONTH(SalesData[[#This Row],[Order Date]])+2)/3)&amp;"-"&amp;YEAR(SalesData[[#This Row],[Order Date]])</f>
        <v>Q1-2024</v>
      </c>
    </row>
    <row r="10735" spans="1:22" x14ac:dyDescent="0.35">
      <c r="A10735" t="s">
        <v>10876</v>
      </c>
      <c r="B10735" s="1">
        <v>45338</v>
      </c>
      <c r="C10735" t="s">
        <v>94</v>
      </c>
      <c r="D10735" t="s">
        <v>99</v>
      </c>
      <c r="E10735">
        <v>3599345905</v>
      </c>
      <c r="F10735" t="s">
        <v>133</v>
      </c>
      <c r="G10735" t="s">
        <v>89</v>
      </c>
      <c r="H10735" t="s">
        <v>90</v>
      </c>
      <c r="I10735" t="s">
        <v>31</v>
      </c>
      <c r="J10735" t="s">
        <v>65</v>
      </c>
      <c r="K10735">
        <v>176.83</v>
      </c>
      <c r="L10735">
        <v>35.270000000000003</v>
      </c>
      <c r="M10735" t="s">
        <v>65</v>
      </c>
      <c r="N10735">
        <v>0.19945710569473499</v>
      </c>
      <c r="O10735" t="s">
        <v>11361</v>
      </c>
      <c r="P10735" t="s">
        <v>11352</v>
      </c>
      <c r="R10735" t="s">
        <v>11353</v>
      </c>
      <c r="S10735">
        <f>IF(SalesData[[#This Row],[Return Status]]="Returned",1,0)</f>
        <v>0</v>
      </c>
      <c r="T10735">
        <v>207.68</v>
      </c>
      <c r="U10735" s="2">
        <f>EOMONTH(SalesData[[#This Row],[Order Date]],0)</f>
        <v>45351</v>
      </c>
      <c r="V10735" s="9" t="str">
        <f>"Q"&amp;INT((MONTH(SalesData[[#This Row],[Order Date]])+2)/3)&amp;"-"&amp;YEAR(SalesData[[#This Row],[Order Date]])</f>
        <v>Q1-2024</v>
      </c>
    </row>
    <row r="10736" spans="1:22" x14ac:dyDescent="0.35">
      <c r="A10736" t="s">
        <v>10877</v>
      </c>
      <c r="B10736" s="1">
        <v>45324</v>
      </c>
      <c r="C10736" t="s">
        <v>97</v>
      </c>
      <c r="D10736" t="s">
        <v>27</v>
      </c>
      <c r="E10736">
        <v>1947168859</v>
      </c>
      <c r="F10736" t="s">
        <v>109</v>
      </c>
      <c r="G10736" t="s">
        <v>59</v>
      </c>
      <c r="H10736" t="s">
        <v>60</v>
      </c>
      <c r="I10736" t="s">
        <v>31</v>
      </c>
      <c r="J10736" t="s">
        <v>62</v>
      </c>
      <c r="K10736">
        <v>4638.1000000000004</v>
      </c>
      <c r="L10736">
        <v>498.01</v>
      </c>
      <c r="M10736" t="s">
        <v>62</v>
      </c>
      <c r="N10736">
        <v>0.1073737090619</v>
      </c>
      <c r="O10736" t="s">
        <v>11351</v>
      </c>
      <c r="P10736" t="s">
        <v>11352</v>
      </c>
      <c r="R10736" t="s">
        <v>11353</v>
      </c>
      <c r="S10736">
        <f>IF(SalesData[[#This Row],[Return Status]]="Returned",1,0)</f>
        <v>0</v>
      </c>
      <c r="T10736">
        <v>2183.56</v>
      </c>
      <c r="U10736" s="2">
        <f>EOMONTH(SalesData[[#This Row],[Order Date]],0)</f>
        <v>45351</v>
      </c>
      <c r="V10736" s="9" t="str">
        <f>"Q"&amp;INT((MONTH(SalesData[[#This Row],[Order Date]])+2)/3)&amp;"-"&amp;YEAR(SalesData[[#This Row],[Order Date]])</f>
        <v>Q1-2024</v>
      </c>
    </row>
    <row r="10737" spans="1:22" x14ac:dyDescent="0.35">
      <c r="A10737" t="s">
        <v>10878</v>
      </c>
      <c r="B10737" s="1">
        <v>45333</v>
      </c>
      <c r="C10737" t="s">
        <v>87</v>
      </c>
      <c r="D10737" t="s">
        <v>99</v>
      </c>
      <c r="E10737">
        <v>9178162945</v>
      </c>
      <c r="F10737" t="s">
        <v>172</v>
      </c>
      <c r="G10737" t="s">
        <v>236</v>
      </c>
      <c r="H10737" t="s">
        <v>121</v>
      </c>
      <c r="I10737" t="s">
        <v>17</v>
      </c>
      <c r="J10737" t="s">
        <v>18</v>
      </c>
      <c r="K10737">
        <v>2270.54</v>
      </c>
      <c r="L10737">
        <v>407.2</v>
      </c>
      <c r="M10737" t="s">
        <v>19</v>
      </c>
      <c r="N10737">
        <v>0.179340597390929</v>
      </c>
      <c r="O10737" t="s">
        <v>11351</v>
      </c>
      <c r="P10737" t="s">
        <v>11352</v>
      </c>
      <c r="R10737" t="s">
        <v>11353</v>
      </c>
      <c r="S10737">
        <f>IF(SalesData[[#This Row],[Return Status]]="Returned",1,0)</f>
        <v>0</v>
      </c>
      <c r="U10737" s="2">
        <f>EOMONTH(SalesData[[#This Row],[Order Date]],0)</f>
        <v>45351</v>
      </c>
      <c r="V10737" s="9" t="str">
        <f>"Q"&amp;INT((MONTH(SalesData[[#This Row],[Order Date]])+2)/3)&amp;"-"&amp;YEAR(SalesData[[#This Row],[Order Date]])</f>
        <v>Q1-2024</v>
      </c>
    </row>
    <row r="10738" spans="1:22" x14ac:dyDescent="0.35">
      <c r="A10738" t="s">
        <v>10879</v>
      </c>
      <c r="B10738" s="1">
        <v>45339</v>
      </c>
      <c r="C10738" t="s">
        <v>52</v>
      </c>
      <c r="D10738" t="s">
        <v>80</v>
      </c>
      <c r="E10738">
        <v>3287721168</v>
      </c>
      <c r="F10738" t="s">
        <v>185</v>
      </c>
      <c r="G10738" t="s">
        <v>164</v>
      </c>
      <c r="H10738" t="s">
        <v>165</v>
      </c>
      <c r="I10738" t="s">
        <v>36</v>
      </c>
      <c r="J10738" t="s">
        <v>18</v>
      </c>
      <c r="K10738">
        <v>2886.38</v>
      </c>
      <c r="L10738">
        <v>257.42</v>
      </c>
      <c r="M10738" t="s">
        <v>19</v>
      </c>
      <c r="N10738">
        <v>8.9184376277551797E-2</v>
      </c>
      <c r="O10738" t="s">
        <v>11351</v>
      </c>
      <c r="P10738" t="s">
        <v>11356</v>
      </c>
      <c r="Q10738" t="s">
        <v>11369</v>
      </c>
      <c r="R10738" t="s">
        <v>11360</v>
      </c>
      <c r="S10738">
        <f>IF(SalesData[[#This Row],[Return Status]]="Returned",1,0)</f>
        <v>1</v>
      </c>
      <c r="U10738" s="2">
        <f>EOMONTH(SalesData[[#This Row],[Order Date]],0)</f>
        <v>45351</v>
      </c>
      <c r="V10738" s="9" t="str">
        <f>"Q"&amp;INT((MONTH(SalesData[[#This Row],[Order Date]])+2)/3)&amp;"-"&amp;YEAR(SalesData[[#This Row],[Order Date]])</f>
        <v>Q1-2024</v>
      </c>
    </row>
    <row r="10739" spans="1:22" x14ac:dyDescent="0.35">
      <c r="A10739" t="s">
        <v>10880</v>
      </c>
      <c r="B10739" s="1">
        <v>45331</v>
      </c>
      <c r="C10739" t="s">
        <v>97</v>
      </c>
      <c r="D10739" t="s">
        <v>27</v>
      </c>
      <c r="E10739">
        <v>1462172645</v>
      </c>
      <c r="F10739" t="s">
        <v>140</v>
      </c>
      <c r="G10739" t="s">
        <v>11367</v>
      </c>
      <c r="H10739" t="s">
        <v>121</v>
      </c>
      <c r="I10739" t="s">
        <v>17</v>
      </c>
      <c r="J10739" t="s">
        <v>18</v>
      </c>
      <c r="K10739">
        <v>3753.52</v>
      </c>
      <c r="L10739">
        <v>683.64</v>
      </c>
      <c r="M10739" t="s">
        <v>19</v>
      </c>
      <c r="N10739">
        <v>0.18213303778852899</v>
      </c>
      <c r="O10739" t="s">
        <v>11351</v>
      </c>
      <c r="P10739" t="s">
        <v>11352</v>
      </c>
      <c r="R10739" t="s">
        <v>11353</v>
      </c>
      <c r="S10739">
        <f>IF(SalesData[[#This Row],[Return Status]]="Returned",1,0)</f>
        <v>0</v>
      </c>
      <c r="U10739" s="2">
        <f>EOMONTH(SalesData[[#This Row],[Order Date]],0)</f>
        <v>45351</v>
      </c>
      <c r="V10739" s="9" t="str">
        <f>"Q"&amp;INT((MONTH(SalesData[[#This Row],[Order Date]])+2)/3)&amp;"-"&amp;YEAR(SalesData[[#This Row],[Order Date]])</f>
        <v>Q1-2024</v>
      </c>
    </row>
    <row r="10740" spans="1:22" x14ac:dyDescent="0.35">
      <c r="A10740" t="s">
        <v>10881</v>
      </c>
      <c r="B10740" s="1">
        <v>45331</v>
      </c>
      <c r="C10740" t="s">
        <v>87</v>
      </c>
      <c r="D10740" t="s">
        <v>80</v>
      </c>
      <c r="E10740">
        <v>7897715542</v>
      </c>
      <c r="F10740" t="s">
        <v>206</v>
      </c>
      <c r="G10740" t="s">
        <v>89</v>
      </c>
      <c r="H10740" t="s">
        <v>90</v>
      </c>
      <c r="I10740" t="s">
        <v>31</v>
      </c>
      <c r="J10740" t="s">
        <v>62</v>
      </c>
      <c r="K10740">
        <v>4552.6400000000003</v>
      </c>
      <c r="L10740">
        <v>1228.3800000000001</v>
      </c>
      <c r="M10740" t="s">
        <v>62</v>
      </c>
      <c r="N10740">
        <v>0.269817073170732</v>
      </c>
      <c r="O10740" t="s">
        <v>11351</v>
      </c>
      <c r="P10740" t="s">
        <v>11354</v>
      </c>
      <c r="R10740" t="s">
        <v>11353</v>
      </c>
      <c r="S10740">
        <f>IF(SalesData[[#This Row],[Return Status]]="Returned",1,0)</f>
        <v>0</v>
      </c>
      <c r="T10740">
        <v>207.68</v>
      </c>
      <c r="U10740" s="2">
        <f>EOMONTH(SalesData[[#This Row],[Order Date]],0)</f>
        <v>45351</v>
      </c>
      <c r="V10740" s="9" t="str">
        <f>"Q"&amp;INT((MONTH(SalesData[[#This Row],[Order Date]])+2)/3)&amp;"-"&amp;YEAR(SalesData[[#This Row],[Order Date]])</f>
        <v>Q1-2024</v>
      </c>
    </row>
    <row r="10741" spans="1:22" x14ac:dyDescent="0.35">
      <c r="A10741" t="s">
        <v>10882</v>
      </c>
      <c r="B10741" s="1">
        <v>45340</v>
      </c>
      <c r="C10741" t="s">
        <v>38</v>
      </c>
      <c r="D10741" t="s">
        <v>99</v>
      </c>
      <c r="E10741">
        <v>9954808293</v>
      </c>
      <c r="F10741" t="s">
        <v>73</v>
      </c>
      <c r="G10741" t="s">
        <v>11374</v>
      </c>
      <c r="H10741" t="s">
        <v>75</v>
      </c>
      <c r="I10741" t="s">
        <v>36</v>
      </c>
      <c r="J10741" t="s">
        <v>42</v>
      </c>
      <c r="K10741">
        <v>4853.6000000000004</v>
      </c>
      <c r="L10741">
        <v>772.43</v>
      </c>
      <c r="M10741" t="s">
        <v>43</v>
      </c>
      <c r="N10741">
        <v>0.159145788692929</v>
      </c>
      <c r="O10741" t="s">
        <v>11351</v>
      </c>
      <c r="P10741" t="s">
        <v>11352</v>
      </c>
      <c r="R10741" t="s">
        <v>11353</v>
      </c>
      <c r="S10741">
        <f>IF(SalesData[[#This Row],[Return Status]]="Returned",1,0)</f>
        <v>0</v>
      </c>
      <c r="U10741" s="2">
        <f>EOMONTH(SalesData[[#This Row],[Order Date]],0)</f>
        <v>45351</v>
      </c>
      <c r="V10741" s="9" t="str">
        <f>"Q"&amp;INT((MONTH(SalesData[[#This Row],[Order Date]])+2)/3)&amp;"-"&amp;YEAR(SalesData[[#This Row],[Order Date]])</f>
        <v>Q1-2024</v>
      </c>
    </row>
    <row r="10742" spans="1:22" x14ac:dyDescent="0.35">
      <c r="A10742" t="s">
        <v>10883</v>
      </c>
      <c r="B10742" s="1">
        <v>45327</v>
      </c>
      <c r="C10742" t="s">
        <v>97</v>
      </c>
      <c r="D10742" t="s">
        <v>72</v>
      </c>
      <c r="E10742">
        <v>5299285977</v>
      </c>
      <c r="F10742" t="s">
        <v>107</v>
      </c>
      <c r="G10742" t="s">
        <v>15</v>
      </c>
      <c r="H10742" t="s">
        <v>16</v>
      </c>
      <c r="I10742" t="s">
        <v>17</v>
      </c>
      <c r="J10742" t="s">
        <v>19</v>
      </c>
      <c r="K10742">
        <v>4691.8599999999997</v>
      </c>
      <c r="L10742">
        <v>1196.53</v>
      </c>
      <c r="M10742" t="s">
        <v>19</v>
      </c>
      <c r="N10742">
        <v>0.25502252837893702</v>
      </c>
      <c r="O10742" t="s">
        <v>11351</v>
      </c>
      <c r="P10742" t="s">
        <v>11354</v>
      </c>
      <c r="R10742" t="s">
        <v>11353</v>
      </c>
      <c r="S10742">
        <f>IF(SalesData[[#This Row],[Return Status]]="Returned",1,0)</f>
        <v>0</v>
      </c>
      <c r="T10742">
        <v>2085.91</v>
      </c>
      <c r="U10742" s="2">
        <f>EOMONTH(SalesData[[#This Row],[Order Date]],0)</f>
        <v>45351</v>
      </c>
      <c r="V10742" s="9" t="str">
        <f>"Q"&amp;INT((MONTH(SalesData[[#This Row],[Order Date]])+2)/3)&amp;"-"&amp;YEAR(SalesData[[#This Row],[Order Date]])</f>
        <v>Q1-2024</v>
      </c>
    </row>
    <row r="10743" spans="1:22" x14ac:dyDescent="0.35">
      <c r="A10743" t="s">
        <v>10884</v>
      </c>
      <c r="B10743" s="1">
        <v>45331</v>
      </c>
      <c r="C10743" t="s">
        <v>26</v>
      </c>
      <c r="D10743" t="s">
        <v>80</v>
      </c>
      <c r="E10743">
        <v>6924259611</v>
      </c>
      <c r="F10743" t="s">
        <v>133</v>
      </c>
      <c r="G10743" t="s">
        <v>89</v>
      </c>
      <c r="H10743" t="s">
        <v>90</v>
      </c>
      <c r="I10743" t="s">
        <v>31</v>
      </c>
      <c r="J10743" t="s">
        <v>18</v>
      </c>
      <c r="K10743">
        <v>743.89</v>
      </c>
      <c r="L10743">
        <v>129.74</v>
      </c>
      <c r="M10743" t="s">
        <v>19</v>
      </c>
      <c r="N10743">
        <v>0.17440750648617401</v>
      </c>
      <c r="O10743" t="s">
        <v>11355</v>
      </c>
      <c r="P10743" t="s">
        <v>11352</v>
      </c>
      <c r="R10743" t="s">
        <v>11353</v>
      </c>
      <c r="S10743">
        <f>IF(SalesData[[#This Row],[Return Status]]="Returned",1,0)</f>
        <v>0</v>
      </c>
      <c r="T10743">
        <v>207.68</v>
      </c>
      <c r="U10743" s="2">
        <f>EOMONTH(SalesData[[#This Row],[Order Date]],0)</f>
        <v>45351</v>
      </c>
      <c r="V10743" s="9" t="str">
        <f>"Q"&amp;INT((MONTH(SalesData[[#This Row],[Order Date]])+2)/3)&amp;"-"&amp;YEAR(SalesData[[#This Row],[Order Date]])</f>
        <v>Q1-2024</v>
      </c>
    </row>
    <row r="10744" spans="1:22" x14ac:dyDescent="0.35">
      <c r="A10744" t="s">
        <v>10885</v>
      </c>
      <c r="B10744" s="1">
        <v>45326</v>
      </c>
      <c r="C10744" t="s">
        <v>77</v>
      </c>
      <c r="D10744" t="s">
        <v>13</v>
      </c>
      <c r="E10744">
        <v>9177002806</v>
      </c>
      <c r="F10744" t="s">
        <v>78</v>
      </c>
      <c r="G10744" t="s">
        <v>15</v>
      </c>
      <c r="H10744" t="s">
        <v>16</v>
      </c>
      <c r="I10744" t="s">
        <v>17</v>
      </c>
      <c r="J10744" t="s">
        <v>18</v>
      </c>
      <c r="K10744">
        <v>1377.19</v>
      </c>
      <c r="L10744">
        <v>169.47</v>
      </c>
      <c r="M10744" t="s">
        <v>19</v>
      </c>
      <c r="N10744">
        <v>0.123054916169882</v>
      </c>
      <c r="O10744" t="s">
        <v>11351</v>
      </c>
      <c r="P10744" t="s">
        <v>11352</v>
      </c>
      <c r="R10744" t="s">
        <v>11353</v>
      </c>
      <c r="S10744">
        <f>IF(SalesData[[#This Row],[Return Status]]="Returned",1,0)</f>
        <v>0</v>
      </c>
      <c r="T10744">
        <v>2085.91</v>
      </c>
      <c r="U10744" s="2">
        <f>EOMONTH(SalesData[[#This Row],[Order Date]],0)</f>
        <v>45351</v>
      </c>
      <c r="V10744" s="9" t="str">
        <f>"Q"&amp;INT((MONTH(SalesData[[#This Row],[Order Date]])+2)/3)&amp;"-"&amp;YEAR(SalesData[[#This Row],[Order Date]])</f>
        <v>Q1-2024</v>
      </c>
    </row>
    <row r="10745" spans="1:22" x14ac:dyDescent="0.35">
      <c r="A10745" t="s">
        <v>10886</v>
      </c>
      <c r="B10745" s="1">
        <v>45332</v>
      </c>
      <c r="C10745" t="s">
        <v>45</v>
      </c>
      <c r="D10745" t="s">
        <v>80</v>
      </c>
      <c r="E10745">
        <v>6501845087</v>
      </c>
      <c r="F10745" t="s">
        <v>357</v>
      </c>
      <c r="G10745" t="s">
        <v>11381</v>
      </c>
      <c r="H10745" t="s">
        <v>11357</v>
      </c>
      <c r="I10745" t="s">
        <v>36</v>
      </c>
      <c r="J10745" t="s">
        <v>19</v>
      </c>
      <c r="K10745">
        <v>2476.92</v>
      </c>
      <c r="L10745">
        <v>496.4</v>
      </c>
      <c r="M10745" t="s">
        <v>19</v>
      </c>
      <c r="N10745">
        <v>0.20041018684495299</v>
      </c>
      <c r="O10745" t="s">
        <v>11351</v>
      </c>
      <c r="P10745" t="s">
        <v>11354</v>
      </c>
      <c r="Q10745" t="s">
        <v>11373</v>
      </c>
      <c r="R10745" t="s">
        <v>11360</v>
      </c>
      <c r="S10745">
        <f>IF(SalesData[[#This Row],[Return Status]]="Returned",1,0)</f>
        <v>1</v>
      </c>
      <c r="U10745" s="2">
        <f>EOMONTH(SalesData[[#This Row],[Order Date]],0)</f>
        <v>45351</v>
      </c>
      <c r="V10745" s="9" t="str">
        <f>"Q"&amp;INT((MONTH(SalesData[[#This Row],[Order Date]])+2)/3)&amp;"-"&amp;YEAR(SalesData[[#This Row],[Order Date]])</f>
        <v>Q1-2024</v>
      </c>
    </row>
    <row r="10746" spans="1:22" x14ac:dyDescent="0.35">
      <c r="A10746" t="s">
        <v>10887</v>
      </c>
      <c r="B10746" s="1">
        <v>45341</v>
      </c>
      <c r="C10746" t="s">
        <v>111</v>
      </c>
      <c r="D10746" t="s">
        <v>99</v>
      </c>
      <c r="E10746">
        <v>7414664615</v>
      </c>
      <c r="F10746" t="s">
        <v>78</v>
      </c>
      <c r="G10746" t="s">
        <v>11362</v>
      </c>
      <c r="H10746" t="s">
        <v>11357</v>
      </c>
      <c r="I10746" t="s">
        <v>17</v>
      </c>
      <c r="J10746" t="s">
        <v>42</v>
      </c>
      <c r="K10746">
        <v>2561.41</v>
      </c>
      <c r="L10746">
        <v>572.67999999999995</v>
      </c>
      <c r="M10746" t="s">
        <v>43</v>
      </c>
      <c r="N10746">
        <v>0.22357998133840301</v>
      </c>
      <c r="O10746" t="s">
        <v>11351</v>
      </c>
      <c r="P10746" t="s">
        <v>11354</v>
      </c>
      <c r="R10746" t="s">
        <v>11353</v>
      </c>
      <c r="S10746">
        <f>IF(SalesData[[#This Row],[Return Status]]="Returned",1,0)</f>
        <v>0</v>
      </c>
      <c r="U10746" s="2">
        <f>EOMONTH(SalesData[[#This Row],[Order Date]],0)</f>
        <v>45351</v>
      </c>
      <c r="V10746" s="9" t="str">
        <f>"Q"&amp;INT((MONTH(SalesData[[#This Row],[Order Date]])+2)/3)&amp;"-"&amp;YEAR(SalesData[[#This Row],[Order Date]])</f>
        <v>Q1-2024</v>
      </c>
    </row>
    <row r="10747" spans="1:22" x14ac:dyDescent="0.35">
      <c r="A10747" t="s">
        <v>10888</v>
      </c>
      <c r="B10747" s="1">
        <v>45339</v>
      </c>
      <c r="C10747" t="s">
        <v>149</v>
      </c>
      <c r="D10747" t="s">
        <v>72</v>
      </c>
      <c r="E10747">
        <v>6618439584</v>
      </c>
      <c r="F10747" t="s">
        <v>127</v>
      </c>
      <c r="G10747" t="s">
        <v>29</v>
      </c>
      <c r="H10747" t="s">
        <v>30</v>
      </c>
      <c r="I10747" t="s">
        <v>31</v>
      </c>
      <c r="J10747" t="s">
        <v>43</v>
      </c>
      <c r="K10747">
        <v>2966.01</v>
      </c>
      <c r="L10747">
        <v>798.28</v>
      </c>
      <c r="M10747" t="s">
        <v>43</v>
      </c>
      <c r="N10747">
        <v>0.26914272035495501</v>
      </c>
      <c r="O10747" t="s">
        <v>11351</v>
      </c>
      <c r="P10747" t="s">
        <v>11354</v>
      </c>
      <c r="R10747" t="s">
        <v>11353</v>
      </c>
      <c r="S10747">
        <f>IF(SalesData[[#This Row],[Return Status]]="Returned",1,0)</f>
        <v>0</v>
      </c>
      <c r="T10747">
        <v>2788.38</v>
      </c>
      <c r="U10747" s="2">
        <f>EOMONTH(SalesData[[#This Row],[Order Date]],0)</f>
        <v>45351</v>
      </c>
      <c r="V10747" s="9" t="str">
        <f>"Q"&amp;INT((MONTH(SalesData[[#This Row],[Order Date]])+2)/3)&amp;"-"&amp;YEAR(SalesData[[#This Row],[Order Date]])</f>
        <v>Q1-2024</v>
      </c>
    </row>
    <row r="10748" spans="1:22" x14ac:dyDescent="0.35">
      <c r="A10748" t="s">
        <v>10889</v>
      </c>
      <c r="B10748" s="1">
        <v>45334</v>
      </c>
      <c r="C10748" t="s">
        <v>124</v>
      </c>
      <c r="D10748" t="s">
        <v>80</v>
      </c>
      <c r="E10748">
        <v>6020406997</v>
      </c>
      <c r="F10748" t="s">
        <v>47</v>
      </c>
      <c r="G10748" t="s">
        <v>23</v>
      </c>
      <c r="H10748" t="s">
        <v>24</v>
      </c>
      <c r="I10748" t="s">
        <v>17</v>
      </c>
      <c r="J10748" t="s">
        <v>18</v>
      </c>
      <c r="K10748">
        <v>1116.49</v>
      </c>
      <c r="L10748">
        <v>175.84</v>
      </c>
      <c r="M10748" t="s">
        <v>19</v>
      </c>
      <c r="N10748">
        <v>0.15749357361015301</v>
      </c>
      <c r="O10748" t="s">
        <v>11351</v>
      </c>
      <c r="P10748" t="s">
        <v>11352</v>
      </c>
      <c r="R10748" t="s">
        <v>11353</v>
      </c>
      <c r="S10748">
        <f>IF(SalesData[[#This Row],[Return Status]]="Returned",1,0)</f>
        <v>0</v>
      </c>
      <c r="T10748">
        <v>2821.33</v>
      </c>
      <c r="U10748" s="2">
        <f>EOMONTH(SalesData[[#This Row],[Order Date]],0)</f>
        <v>45351</v>
      </c>
      <c r="V10748" s="9" t="str">
        <f>"Q"&amp;INT((MONTH(SalesData[[#This Row],[Order Date]])+2)/3)&amp;"-"&amp;YEAR(SalesData[[#This Row],[Order Date]])</f>
        <v>Q1-2024</v>
      </c>
    </row>
    <row r="10749" spans="1:22" x14ac:dyDescent="0.35">
      <c r="A10749" t="s">
        <v>10890</v>
      </c>
      <c r="B10749" s="1">
        <v>45329</v>
      </c>
      <c r="C10749" t="s">
        <v>87</v>
      </c>
      <c r="D10749" t="s">
        <v>145</v>
      </c>
      <c r="E10749">
        <v>8313583119</v>
      </c>
      <c r="F10749" t="s">
        <v>103</v>
      </c>
      <c r="G10749" t="s">
        <v>23</v>
      </c>
      <c r="H10749" t="s">
        <v>11357</v>
      </c>
      <c r="I10749" t="s">
        <v>17</v>
      </c>
      <c r="J10749" t="s">
        <v>19</v>
      </c>
      <c r="K10749">
        <v>3620.12</v>
      </c>
      <c r="L10749">
        <v>823.55</v>
      </c>
      <c r="M10749" t="s">
        <v>19</v>
      </c>
      <c r="N10749">
        <v>0.22749245881352001</v>
      </c>
      <c r="O10749" t="s">
        <v>11351</v>
      </c>
      <c r="P10749" t="s">
        <v>11354</v>
      </c>
      <c r="Q10749" t="s">
        <v>11372</v>
      </c>
      <c r="R10749" t="s">
        <v>11360</v>
      </c>
      <c r="S10749">
        <f>IF(SalesData[[#This Row],[Return Status]]="Returned",1,0)</f>
        <v>1</v>
      </c>
      <c r="T10749">
        <v>2821.33</v>
      </c>
      <c r="U10749" s="2">
        <f>EOMONTH(SalesData[[#This Row],[Order Date]],0)</f>
        <v>45351</v>
      </c>
      <c r="V10749" s="9" t="str">
        <f>"Q"&amp;INT((MONTH(SalesData[[#This Row],[Order Date]])+2)/3)&amp;"-"&amp;YEAR(SalesData[[#This Row],[Order Date]])</f>
        <v>Q1-2024</v>
      </c>
    </row>
    <row r="10750" spans="1:22" x14ac:dyDescent="0.35">
      <c r="A10750" t="s">
        <v>10891</v>
      </c>
      <c r="B10750" s="1">
        <v>45344</v>
      </c>
      <c r="C10750" t="s">
        <v>92</v>
      </c>
      <c r="D10750" t="s">
        <v>99</v>
      </c>
      <c r="E10750">
        <v>7864084083</v>
      </c>
      <c r="F10750" t="s">
        <v>114</v>
      </c>
      <c r="G10750" t="s">
        <v>59</v>
      </c>
      <c r="H10750" t="s">
        <v>11357</v>
      </c>
      <c r="I10750" t="s">
        <v>31</v>
      </c>
      <c r="J10750" t="s">
        <v>61</v>
      </c>
      <c r="K10750">
        <v>876.32</v>
      </c>
      <c r="L10750">
        <v>175.82</v>
      </c>
      <c r="M10750" t="s">
        <v>62</v>
      </c>
      <c r="N10750">
        <v>0.200634471425963</v>
      </c>
      <c r="O10750" t="s">
        <v>11355</v>
      </c>
      <c r="P10750" t="s">
        <v>11354</v>
      </c>
      <c r="R10750" t="s">
        <v>11353</v>
      </c>
      <c r="S10750">
        <f>IF(SalesData[[#This Row],[Return Status]]="Returned",1,0)</f>
        <v>0</v>
      </c>
      <c r="T10750">
        <v>2183.56</v>
      </c>
      <c r="U10750" s="2">
        <f>EOMONTH(SalesData[[#This Row],[Order Date]],0)</f>
        <v>45351</v>
      </c>
      <c r="V10750" s="9" t="str">
        <f>"Q"&amp;INT((MONTH(SalesData[[#This Row],[Order Date]])+2)/3)&amp;"-"&amp;YEAR(SalesData[[#This Row],[Order Date]])</f>
        <v>Q1-2024</v>
      </c>
    </row>
    <row r="10751" spans="1:22" x14ac:dyDescent="0.35">
      <c r="A10751" t="s">
        <v>10892</v>
      </c>
      <c r="B10751" s="1">
        <v>45324</v>
      </c>
      <c r="C10751" t="s">
        <v>77</v>
      </c>
      <c r="D10751" t="s">
        <v>145</v>
      </c>
      <c r="E10751">
        <v>9704663304</v>
      </c>
      <c r="F10751" t="s">
        <v>22</v>
      </c>
      <c r="G10751" t="s">
        <v>23</v>
      </c>
      <c r="H10751" t="s">
        <v>24</v>
      </c>
      <c r="I10751" t="s">
        <v>17</v>
      </c>
      <c r="J10751" t="s">
        <v>19</v>
      </c>
      <c r="K10751">
        <v>1136.21</v>
      </c>
      <c r="L10751">
        <v>274.83999999999997</v>
      </c>
      <c r="M10751" t="s">
        <v>19</v>
      </c>
      <c r="N10751">
        <v>0.24189190378539199</v>
      </c>
      <c r="O10751" t="s">
        <v>11351</v>
      </c>
      <c r="P10751" t="s">
        <v>11354</v>
      </c>
      <c r="R10751" t="s">
        <v>11353</v>
      </c>
      <c r="S10751">
        <f>IF(SalesData[[#This Row],[Return Status]]="Returned",1,0)</f>
        <v>0</v>
      </c>
      <c r="T10751">
        <v>2821.33</v>
      </c>
      <c r="U10751" s="2">
        <f>EOMONTH(SalesData[[#This Row],[Order Date]],0)</f>
        <v>45351</v>
      </c>
      <c r="V10751" s="9" t="str">
        <f>"Q"&amp;INT((MONTH(SalesData[[#This Row],[Order Date]])+2)/3)&amp;"-"&amp;YEAR(SalesData[[#This Row],[Order Date]])</f>
        <v>Q1-2024</v>
      </c>
    </row>
    <row r="10752" spans="1:22" x14ac:dyDescent="0.35">
      <c r="A10752" t="s">
        <v>10893</v>
      </c>
      <c r="B10752" s="1">
        <v>45347</v>
      </c>
      <c r="C10752" t="s">
        <v>21</v>
      </c>
      <c r="D10752" t="s">
        <v>145</v>
      </c>
      <c r="E10752">
        <v>9184028815</v>
      </c>
      <c r="F10752" t="s">
        <v>140</v>
      </c>
      <c r="G10752" t="s">
        <v>141</v>
      </c>
      <c r="H10752" t="s">
        <v>121</v>
      </c>
      <c r="I10752" t="s">
        <v>17</v>
      </c>
      <c r="J10752" t="s">
        <v>18</v>
      </c>
      <c r="K10752">
        <v>4707</v>
      </c>
      <c r="L10752">
        <v>708.59</v>
      </c>
      <c r="M10752" t="s">
        <v>19</v>
      </c>
      <c r="N10752">
        <v>0.15053962183981301</v>
      </c>
      <c r="O10752" t="s">
        <v>11351</v>
      </c>
      <c r="P10752" t="s">
        <v>11352</v>
      </c>
      <c r="Q10752" t="s">
        <v>11369</v>
      </c>
      <c r="R10752" t="s">
        <v>11360</v>
      </c>
      <c r="S10752">
        <f>IF(SalesData[[#This Row],[Return Status]]="Returned",1,0)</f>
        <v>1</v>
      </c>
      <c r="T10752">
        <v>2793.38</v>
      </c>
      <c r="U10752" s="2">
        <f>EOMONTH(SalesData[[#This Row],[Order Date]],0)</f>
        <v>45351</v>
      </c>
      <c r="V10752" s="9" t="str">
        <f>"Q"&amp;INT((MONTH(SalesData[[#This Row],[Order Date]])+2)/3)&amp;"-"&amp;YEAR(SalesData[[#This Row],[Order Date]])</f>
        <v>Q1-2024</v>
      </c>
    </row>
    <row r="10753" spans="1:22" x14ac:dyDescent="0.35">
      <c r="A10753" t="s">
        <v>10894</v>
      </c>
      <c r="B10753" s="1">
        <v>45326</v>
      </c>
      <c r="C10753" t="s">
        <v>94</v>
      </c>
      <c r="D10753" t="s">
        <v>13</v>
      </c>
      <c r="E10753">
        <v>6063035850</v>
      </c>
      <c r="F10753" t="s">
        <v>312</v>
      </c>
      <c r="G10753" t="s">
        <v>11367</v>
      </c>
      <c r="H10753" t="s">
        <v>121</v>
      </c>
      <c r="I10753" t="s">
        <v>17</v>
      </c>
      <c r="J10753" t="s">
        <v>19</v>
      </c>
      <c r="K10753">
        <v>3413.55</v>
      </c>
      <c r="L10753">
        <v>284.11</v>
      </c>
      <c r="M10753" t="s">
        <v>19</v>
      </c>
      <c r="N10753">
        <v>8.3230068403861102E-2</v>
      </c>
      <c r="O10753" t="s">
        <v>11351</v>
      </c>
      <c r="P10753" t="s">
        <v>11356</v>
      </c>
      <c r="R10753" t="s">
        <v>11353</v>
      </c>
      <c r="S10753">
        <f>IF(SalesData[[#This Row],[Return Status]]="Returned",1,0)</f>
        <v>0</v>
      </c>
      <c r="U10753" s="2">
        <f>EOMONTH(SalesData[[#This Row],[Order Date]],0)</f>
        <v>45351</v>
      </c>
      <c r="V10753" s="9" t="str">
        <f>"Q"&amp;INT((MONTH(SalesData[[#This Row],[Order Date]])+2)/3)&amp;"-"&amp;YEAR(SalesData[[#This Row],[Order Date]])</f>
        <v>Q1-2024</v>
      </c>
    </row>
    <row r="10754" spans="1:22" x14ac:dyDescent="0.35">
      <c r="A10754" t="s">
        <v>10895</v>
      </c>
      <c r="B10754" s="1">
        <v>45347</v>
      </c>
      <c r="C10754" t="s">
        <v>92</v>
      </c>
      <c r="D10754" t="s">
        <v>72</v>
      </c>
      <c r="E10754">
        <v>3103355116</v>
      </c>
      <c r="F10754" t="s">
        <v>53</v>
      </c>
      <c r="G10754" t="s">
        <v>54</v>
      </c>
      <c r="H10754" t="s">
        <v>11357</v>
      </c>
      <c r="I10754" t="s">
        <v>31</v>
      </c>
      <c r="J10754" t="s">
        <v>42</v>
      </c>
      <c r="K10754">
        <v>1155.6400000000001</v>
      </c>
      <c r="L10754">
        <v>101.91</v>
      </c>
      <c r="M10754" t="s">
        <v>43</v>
      </c>
      <c r="N10754">
        <v>8.8184901872555399E-2</v>
      </c>
      <c r="O10754" t="s">
        <v>11351</v>
      </c>
      <c r="P10754" t="s">
        <v>11356</v>
      </c>
      <c r="R10754" t="s">
        <v>11353</v>
      </c>
      <c r="S10754">
        <f>IF(SalesData[[#This Row],[Return Status]]="Returned",1,0)</f>
        <v>0</v>
      </c>
      <c r="U10754" s="2">
        <f>EOMONTH(SalesData[[#This Row],[Order Date]],0)</f>
        <v>45351</v>
      </c>
      <c r="V10754" s="9" t="str">
        <f>"Q"&amp;INT((MONTH(SalesData[[#This Row],[Order Date]])+2)/3)&amp;"-"&amp;YEAR(SalesData[[#This Row],[Order Date]])</f>
        <v>Q1-2024</v>
      </c>
    </row>
    <row r="10755" spans="1:22" x14ac:dyDescent="0.35">
      <c r="A10755" t="s">
        <v>10896</v>
      </c>
      <c r="B10755" s="1">
        <v>45327</v>
      </c>
      <c r="C10755" t="s">
        <v>87</v>
      </c>
      <c r="D10755" t="s">
        <v>46</v>
      </c>
      <c r="E10755">
        <v>9399559251</v>
      </c>
      <c r="F10755" t="s">
        <v>100</v>
      </c>
      <c r="G10755" t="s">
        <v>34</v>
      </c>
      <c r="H10755" t="s">
        <v>35</v>
      </c>
      <c r="I10755" t="s">
        <v>36</v>
      </c>
      <c r="J10755" t="s">
        <v>43</v>
      </c>
      <c r="K10755">
        <v>2923.86</v>
      </c>
      <c r="L10755">
        <v>177.85</v>
      </c>
      <c r="M10755" t="s">
        <v>43</v>
      </c>
      <c r="N10755">
        <v>6.0827125785776301E-2</v>
      </c>
      <c r="O10755" t="s">
        <v>11351</v>
      </c>
      <c r="P10755" t="s">
        <v>11356</v>
      </c>
      <c r="R10755" t="s">
        <v>11353</v>
      </c>
      <c r="S10755">
        <f>IF(SalesData[[#This Row],[Return Status]]="Returned",1,0)</f>
        <v>0</v>
      </c>
      <c r="U10755" s="2">
        <f>EOMONTH(SalesData[[#This Row],[Order Date]],0)</f>
        <v>45351</v>
      </c>
      <c r="V10755" s="9" t="str">
        <f>"Q"&amp;INT((MONTH(SalesData[[#This Row],[Order Date]])+2)/3)&amp;"-"&amp;YEAR(SalesData[[#This Row],[Order Date]])</f>
        <v>Q1-2024</v>
      </c>
    </row>
    <row r="10756" spans="1:22" x14ac:dyDescent="0.35">
      <c r="A10756" t="s">
        <v>10897</v>
      </c>
      <c r="B10756" s="1">
        <v>45348</v>
      </c>
      <c r="C10756" t="s">
        <v>52</v>
      </c>
      <c r="D10756" t="s">
        <v>46</v>
      </c>
      <c r="E10756">
        <v>7746869146</v>
      </c>
      <c r="F10756" t="s">
        <v>127</v>
      </c>
      <c r="G10756" t="s">
        <v>11370</v>
      </c>
      <c r="H10756" t="s">
        <v>30</v>
      </c>
      <c r="I10756" t="s">
        <v>31</v>
      </c>
      <c r="J10756" t="s">
        <v>62</v>
      </c>
      <c r="K10756">
        <v>3701.09</v>
      </c>
      <c r="L10756">
        <v>335.47</v>
      </c>
      <c r="M10756" t="s">
        <v>62</v>
      </c>
      <c r="N10756">
        <v>9.0640865258612993E-2</v>
      </c>
      <c r="O10756" t="s">
        <v>11351</v>
      </c>
      <c r="P10756" t="s">
        <v>11356</v>
      </c>
      <c r="R10756" t="s">
        <v>11353</v>
      </c>
      <c r="S10756">
        <f>IF(SalesData[[#This Row],[Return Status]]="Returned",1,0)</f>
        <v>0</v>
      </c>
      <c r="U10756" s="2">
        <f>EOMONTH(SalesData[[#This Row],[Order Date]],0)</f>
        <v>45351</v>
      </c>
      <c r="V10756" s="9" t="str">
        <f>"Q"&amp;INT((MONTH(SalesData[[#This Row],[Order Date]])+2)/3)&amp;"-"&amp;YEAR(SalesData[[#This Row],[Order Date]])</f>
        <v>Q1-2024</v>
      </c>
    </row>
    <row r="10757" spans="1:22" x14ac:dyDescent="0.35">
      <c r="A10757" t="s">
        <v>10898</v>
      </c>
      <c r="B10757" s="1">
        <v>45342</v>
      </c>
      <c r="C10757" t="s">
        <v>97</v>
      </c>
      <c r="D10757" t="s">
        <v>27</v>
      </c>
      <c r="E10757">
        <v>8053405172</v>
      </c>
      <c r="F10757" t="s">
        <v>120</v>
      </c>
      <c r="G10757" t="s">
        <v>141</v>
      </c>
      <c r="H10757" t="s">
        <v>121</v>
      </c>
      <c r="I10757" t="s">
        <v>17</v>
      </c>
      <c r="J10757" t="s">
        <v>18</v>
      </c>
      <c r="K10757">
        <v>4629.3</v>
      </c>
      <c r="L10757">
        <v>567.42999999999995</v>
      </c>
      <c r="M10757" t="s">
        <v>19</v>
      </c>
      <c r="N10757">
        <v>0.12257360724083601</v>
      </c>
      <c r="O10757" t="s">
        <v>11351</v>
      </c>
      <c r="P10757" t="s">
        <v>11352</v>
      </c>
      <c r="R10757" t="s">
        <v>11353</v>
      </c>
      <c r="S10757">
        <f>IF(SalesData[[#This Row],[Return Status]]="Returned",1,0)</f>
        <v>0</v>
      </c>
      <c r="T10757">
        <v>2793.38</v>
      </c>
      <c r="U10757" s="2">
        <f>EOMONTH(SalesData[[#This Row],[Order Date]],0)</f>
        <v>45351</v>
      </c>
      <c r="V10757" s="9" t="str">
        <f>"Q"&amp;INT((MONTH(SalesData[[#This Row],[Order Date]])+2)/3)&amp;"-"&amp;YEAR(SalesData[[#This Row],[Order Date]])</f>
        <v>Q1-2024</v>
      </c>
    </row>
    <row r="10758" spans="1:22" x14ac:dyDescent="0.35">
      <c r="A10758" t="s">
        <v>10899</v>
      </c>
      <c r="B10758" s="1">
        <v>45325</v>
      </c>
      <c r="C10758" t="s">
        <v>111</v>
      </c>
      <c r="D10758" t="s">
        <v>145</v>
      </c>
      <c r="E10758">
        <v>9539717901</v>
      </c>
      <c r="F10758" t="s">
        <v>238</v>
      </c>
      <c r="G10758" t="s">
        <v>74</v>
      </c>
      <c r="H10758" t="s">
        <v>75</v>
      </c>
      <c r="I10758" t="s">
        <v>36</v>
      </c>
      <c r="J10758" t="s">
        <v>43</v>
      </c>
      <c r="K10758">
        <v>4353.32</v>
      </c>
      <c r="L10758">
        <v>1062.26</v>
      </c>
      <c r="M10758" t="s">
        <v>43</v>
      </c>
      <c r="N10758">
        <v>0.24401146711016</v>
      </c>
      <c r="O10758" t="s">
        <v>11351</v>
      </c>
      <c r="P10758" t="s">
        <v>11354</v>
      </c>
      <c r="R10758" t="s">
        <v>11353</v>
      </c>
      <c r="S10758">
        <f>IF(SalesData[[#This Row],[Return Status]]="Returned",1,0)</f>
        <v>0</v>
      </c>
      <c r="T10758">
        <v>2420.2800000000002</v>
      </c>
      <c r="U10758" s="2">
        <f>EOMONTH(SalesData[[#This Row],[Order Date]],0)</f>
        <v>45351</v>
      </c>
      <c r="V10758" s="9" t="str">
        <f>"Q"&amp;INT((MONTH(SalesData[[#This Row],[Order Date]])+2)/3)&amp;"-"&amp;YEAR(SalesData[[#This Row],[Order Date]])</f>
        <v>Q1-2024</v>
      </c>
    </row>
    <row r="10759" spans="1:22" x14ac:dyDescent="0.35">
      <c r="A10759" t="s">
        <v>10900</v>
      </c>
      <c r="B10759" s="1">
        <v>45346</v>
      </c>
      <c r="C10759" t="s">
        <v>124</v>
      </c>
      <c r="D10759" t="s">
        <v>13</v>
      </c>
      <c r="E10759">
        <v>713510118</v>
      </c>
      <c r="F10759" t="s">
        <v>129</v>
      </c>
      <c r="G10759" t="s">
        <v>54</v>
      </c>
      <c r="H10759" t="s">
        <v>55</v>
      </c>
      <c r="I10759" t="s">
        <v>31</v>
      </c>
      <c r="J10759" t="s">
        <v>19</v>
      </c>
      <c r="K10759">
        <v>2109.61</v>
      </c>
      <c r="L10759">
        <v>177.2</v>
      </c>
      <c r="M10759" t="s">
        <v>19</v>
      </c>
      <c r="N10759">
        <v>8.3996568086044304E-2</v>
      </c>
      <c r="O10759" t="s">
        <v>11351</v>
      </c>
      <c r="P10759" t="s">
        <v>11356</v>
      </c>
      <c r="R10759" t="s">
        <v>11353</v>
      </c>
      <c r="S10759">
        <f>IF(SalesData[[#This Row],[Return Status]]="Returned",1,0)</f>
        <v>0</v>
      </c>
      <c r="U10759" s="2">
        <f>EOMONTH(SalesData[[#This Row],[Order Date]],0)</f>
        <v>45351</v>
      </c>
      <c r="V10759" s="9" t="str">
        <f>"Q"&amp;INT((MONTH(SalesData[[#This Row],[Order Date]])+2)/3)&amp;"-"&amp;YEAR(SalesData[[#This Row],[Order Date]])</f>
        <v>Q1-2024</v>
      </c>
    </row>
    <row r="10760" spans="1:22" x14ac:dyDescent="0.35">
      <c r="A10760" t="s">
        <v>10901</v>
      </c>
      <c r="B10760" s="1">
        <v>45333</v>
      </c>
      <c r="C10760" t="s">
        <v>52</v>
      </c>
      <c r="D10760" t="s">
        <v>99</v>
      </c>
      <c r="E10760">
        <v>69079436</v>
      </c>
      <c r="F10760" t="s">
        <v>137</v>
      </c>
      <c r="G10760" t="s">
        <v>34</v>
      </c>
      <c r="H10760" t="s">
        <v>35</v>
      </c>
      <c r="I10760" t="s">
        <v>36</v>
      </c>
      <c r="J10760" t="s">
        <v>65</v>
      </c>
      <c r="K10760">
        <v>1690.73</v>
      </c>
      <c r="L10760">
        <v>486.28</v>
      </c>
      <c r="M10760" t="s">
        <v>65</v>
      </c>
      <c r="N10760">
        <v>0.287615408728774</v>
      </c>
      <c r="O10760" t="s">
        <v>11351</v>
      </c>
      <c r="P10760" t="s">
        <v>11354</v>
      </c>
      <c r="R10760" t="s">
        <v>11353</v>
      </c>
      <c r="S10760">
        <f>IF(SalesData[[#This Row],[Return Status]]="Returned",1,0)</f>
        <v>0</v>
      </c>
      <c r="U10760" s="2">
        <f>EOMONTH(SalesData[[#This Row],[Order Date]],0)</f>
        <v>45351</v>
      </c>
      <c r="V10760" s="9" t="str">
        <f>"Q"&amp;INT((MONTH(SalesData[[#This Row],[Order Date]])+2)/3)&amp;"-"&amp;YEAR(SalesData[[#This Row],[Order Date]])</f>
        <v>Q1-2024</v>
      </c>
    </row>
    <row r="10761" spans="1:22" x14ac:dyDescent="0.35">
      <c r="A10761" t="s">
        <v>10902</v>
      </c>
      <c r="B10761" s="1">
        <v>45336</v>
      </c>
      <c r="C10761" t="s">
        <v>92</v>
      </c>
      <c r="D10761" t="s">
        <v>39</v>
      </c>
      <c r="E10761">
        <v>8796140212</v>
      </c>
      <c r="F10761" t="s">
        <v>133</v>
      </c>
      <c r="G10761" t="s">
        <v>89</v>
      </c>
      <c r="H10761" t="s">
        <v>90</v>
      </c>
      <c r="I10761" t="s">
        <v>31</v>
      </c>
      <c r="J10761" t="s">
        <v>61</v>
      </c>
      <c r="K10761">
        <v>3171.72</v>
      </c>
      <c r="L10761">
        <v>948.08</v>
      </c>
      <c r="M10761" t="s">
        <v>62</v>
      </c>
      <c r="N10761">
        <v>0.29891667612525702</v>
      </c>
      <c r="O10761" t="s">
        <v>11351</v>
      </c>
      <c r="P10761" t="s">
        <v>11354</v>
      </c>
      <c r="R10761" t="s">
        <v>11353</v>
      </c>
      <c r="S10761">
        <f>IF(SalesData[[#This Row],[Return Status]]="Returned",1,0)</f>
        <v>0</v>
      </c>
      <c r="T10761">
        <v>207.68</v>
      </c>
      <c r="U10761" s="2">
        <f>EOMONTH(SalesData[[#This Row],[Order Date]],0)</f>
        <v>45351</v>
      </c>
      <c r="V10761" s="9" t="str">
        <f>"Q"&amp;INT((MONTH(SalesData[[#This Row],[Order Date]])+2)/3)&amp;"-"&amp;YEAR(SalesData[[#This Row],[Order Date]])</f>
        <v>Q1-2024</v>
      </c>
    </row>
    <row r="10762" spans="1:22" x14ac:dyDescent="0.35">
      <c r="A10762" t="s">
        <v>10903</v>
      </c>
      <c r="B10762" s="1">
        <v>45340</v>
      </c>
      <c r="C10762" t="s">
        <v>132</v>
      </c>
      <c r="D10762" t="s">
        <v>72</v>
      </c>
      <c r="E10762">
        <v>3891542288</v>
      </c>
      <c r="F10762" t="s">
        <v>64</v>
      </c>
      <c r="G10762" t="s">
        <v>15</v>
      </c>
      <c r="H10762" t="s">
        <v>16</v>
      </c>
      <c r="I10762" t="s">
        <v>17</v>
      </c>
      <c r="J10762" t="s">
        <v>19</v>
      </c>
      <c r="K10762">
        <v>4546.1000000000004</v>
      </c>
      <c r="L10762">
        <v>844.71</v>
      </c>
      <c r="M10762" t="s">
        <v>19</v>
      </c>
      <c r="N10762">
        <v>0.185809815006269</v>
      </c>
      <c r="O10762" t="s">
        <v>11351</v>
      </c>
      <c r="P10762" t="s">
        <v>11352</v>
      </c>
      <c r="R10762" t="s">
        <v>11353</v>
      </c>
      <c r="S10762">
        <f>IF(SalesData[[#This Row],[Return Status]]="Returned",1,0)</f>
        <v>0</v>
      </c>
      <c r="T10762">
        <v>2085.91</v>
      </c>
      <c r="U10762" s="2">
        <f>EOMONTH(SalesData[[#This Row],[Order Date]],0)</f>
        <v>45351</v>
      </c>
      <c r="V10762" s="9" t="str">
        <f>"Q"&amp;INT((MONTH(SalesData[[#This Row],[Order Date]])+2)/3)&amp;"-"&amp;YEAR(SalesData[[#This Row],[Order Date]])</f>
        <v>Q1-2024</v>
      </c>
    </row>
    <row r="10763" spans="1:22" x14ac:dyDescent="0.35">
      <c r="A10763" t="s">
        <v>10904</v>
      </c>
      <c r="B10763" s="1">
        <v>45342</v>
      </c>
      <c r="C10763" t="s">
        <v>139</v>
      </c>
      <c r="D10763" t="s">
        <v>80</v>
      </c>
      <c r="E10763">
        <v>2890431478</v>
      </c>
      <c r="F10763" t="s">
        <v>312</v>
      </c>
      <c r="G10763" t="s">
        <v>141</v>
      </c>
      <c r="H10763" t="s">
        <v>121</v>
      </c>
      <c r="I10763" t="s">
        <v>17</v>
      </c>
      <c r="J10763" t="s">
        <v>65</v>
      </c>
      <c r="K10763">
        <v>2640.12</v>
      </c>
      <c r="L10763">
        <v>524.48</v>
      </c>
      <c r="M10763" t="s">
        <v>65</v>
      </c>
      <c r="N10763">
        <v>0.19865763677408599</v>
      </c>
      <c r="O10763" t="s">
        <v>11351</v>
      </c>
      <c r="P10763" t="s">
        <v>11352</v>
      </c>
      <c r="Q10763" t="s">
        <v>11365</v>
      </c>
      <c r="R10763" t="s">
        <v>11360</v>
      </c>
      <c r="S10763">
        <f>IF(SalesData[[#This Row],[Return Status]]="Returned",1,0)</f>
        <v>1</v>
      </c>
      <c r="T10763">
        <v>2793.38</v>
      </c>
      <c r="U10763" s="2">
        <f>EOMONTH(SalesData[[#This Row],[Order Date]],0)</f>
        <v>45351</v>
      </c>
      <c r="V10763" s="9" t="str">
        <f>"Q"&amp;INT((MONTH(SalesData[[#This Row],[Order Date]])+2)/3)&amp;"-"&amp;YEAR(SalesData[[#This Row],[Order Date]])</f>
        <v>Q1-2024</v>
      </c>
    </row>
    <row r="10764" spans="1:22" x14ac:dyDescent="0.35">
      <c r="A10764" t="s">
        <v>10905</v>
      </c>
      <c r="B10764" s="1">
        <v>45336</v>
      </c>
      <c r="C10764" t="s">
        <v>113</v>
      </c>
      <c r="D10764" t="s">
        <v>99</v>
      </c>
      <c r="E10764">
        <v>8632818330</v>
      </c>
      <c r="F10764" t="s">
        <v>95</v>
      </c>
      <c r="G10764" t="s">
        <v>59</v>
      </c>
      <c r="H10764" t="s">
        <v>60</v>
      </c>
      <c r="I10764" t="s">
        <v>31</v>
      </c>
      <c r="J10764" t="s">
        <v>65</v>
      </c>
      <c r="K10764">
        <v>3248.34</v>
      </c>
      <c r="L10764">
        <v>339.93</v>
      </c>
      <c r="M10764" t="s">
        <v>65</v>
      </c>
      <c r="N10764">
        <v>0.104647296773121</v>
      </c>
      <c r="O10764" t="s">
        <v>11351</v>
      </c>
      <c r="P10764" t="s">
        <v>11352</v>
      </c>
      <c r="R10764" t="s">
        <v>11353</v>
      </c>
      <c r="S10764">
        <f>IF(SalesData[[#This Row],[Return Status]]="Returned",1,0)</f>
        <v>0</v>
      </c>
      <c r="T10764">
        <v>2183.56</v>
      </c>
      <c r="U10764" s="2">
        <f>EOMONTH(SalesData[[#This Row],[Order Date]],0)</f>
        <v>45351</v>
      </c>
      <c r="V10764" s="9" t="str">
        <f>"Q"&amp;INT((MONTH(SalesData[[#This Row],[Order Date]])+2)/3)&amp;"-"&amp;YEAR(SalesData[[#This Row],[Order Date]])</f>
        <v>Q1-2024</v>
      </c>
    </row>
    <row r="10765" spans="1:22" x14ac:dyDescent="0.35">
      <c r="A10765" t="s">
        <v>10906</v>
      </c>
      <c r="B10765" s="1">
        <v>45323</v>
      </c>
      <c r="C10765" t="s">
        <v>67</v>
      </c>
      <c r="D10765" t="s">
        <v>13</v>
      </c>
      <c r="E10765">
        <v>2217835243</v>
      </c>
      <c r="F10765" t="s">
        <v>312</v>
      </c>
      <c r="G10765" t="s">
        <v>141</v>
      </c>
      <c r="H10765" t="s">
        <v>121</v>
      </c>
      <c r="I10765" t="s">
        <v>17</v>
      </c>
      <c r="J10765" t="s">
        <v>18</v>
      </c>
      <c r="K10765">
        <v>4154.2</v>
      </c>
      <c r="L10765">
        <v>254.37</v>
      </c>
      <c r="M10765" t="s">
        <v>19</v>
      </c>
      <c r="N10765">
        <v>6.1232006162437999E-2</v>
      </c>
      <c r="O10765" t="s">
        <v>11351</v>
      </c>
      <c r="P10765" t="s">
        <v>11356</v>
      </c>
      <c r="R10765" t="s">
        <v>11353</v>
      </c>
      <c r="S10765">
        <f>IF(SalesData[[#This Row],[Return Status]]="Returned",1,0)</f>
        <v>0</v>
      </c>
      <c r="T10765">
        <v>2793.38</v>
      </c>
      <c r="U10765" s="2">
        <f>EOMONTH(SalesData[[#This Row],[Order Date]],0)</f>
        <v>45351</v>
      </c>
      <c r="V10765" s="9" t="str">
        <f>"Q"&amp;INT((MONTH(SalesData[[#This Row],[Order Date]])+2)/3)&amp;"-"&amp;YEAR(SalesData[[#This Row],[Order Date]])</f>
        <v>Q1-2024</v>
      </c>
    </row>
    <row r="10766" spans="1:22" x14ac:dyDescent="0.35">
      <c r="A10766" t="s">
        <v>10907</v>
      </c>
      <c r="B10766" s="1">
        <v>45342</v>
      </c>
      <c r="C10766" t="s">
        <v>144</v>
      </c>
      <c r="D10766" t="s">
        <v>80</v>
      </c>
      <c r="E10766">
        <v>5892103006</v>
      </c>
      <c r="F10766" t="s">
        <v>116</v>
      </c>
      <c r="G10766" t="s">
        <v>74</v>
      </c>
      <c r="H10766" t="s">
        <v>75</v>
      </c>
      <c r="I10766" t="s">
        <v>36</v>
      </c>
      <c r="J10766" t="s">
        <v>19</v>
      </c>
      <c r="K10766">
        <v>2356.2399999999998</v>
      </c>
      <c r="L10766">
        <v>286.05</v>
      </c>
      <c r="M10766" t="s">
        <v>19</v>
      </c>
      <c r="N10766">
        <v>0.121401045733881</v>
      </c>
      <c r="O10766" t="s">
        <v>11351</v>
      </c>
      <c r="P10766" t="s">
        <v>11352</v>
      </c>
      <c r="R10766" t="s">
        <v>11353</v>
      </c>
      <c r="S10766">
        <f>IF(SalesData[[#This Row],[Return Status]]="Returned",1,0)</f>
        <v>0</v>
      </c>
      <c r="T10766">
        <v>2420.2800000000002</v>
      </c>
      <c r="U10766" s="2">
        <f>EOMONTH(SalesData[[#This Row],[Order Date]],0)</f>
        <v>45351</v>
      </c>
      <c r="V10766" s="9" t="str">
        <f>"Q"&amp;INT((MONTH(SalesData[[#This Row],[Order Date]])+2)/3)&amp;"-"&amp;YEAR(SalesData[[#This Row],[Order Date]])</f>
        <v>Q1-2024</v>
      </c>
    </row>
    <row r="10767" spans="1:22" x14ac:dyDescent="0.35">
      <c r="A10767" t="s">
        <v>10908</v>
      </c>
      <c r="B10767" s="1">
        <v>45344</v>
      </c>
      <c r="C10767" t="s">
        <v>71</v>
      </c>
      <c r="D10767" t="s">
        <v>27</v>
      </c>
      <c r="E10767">
        <v>4104485585</v>
      </c>
      <c r="F10767" t="s">
        <v>50</v>
      </c>
      <c r="G10767" t="s">
        <v>101</v>
      </c>
      <c r="H10767" t="s">
        <v>35</v>
      </c>
      <c r="I10767" t="s">
        <v>36</v>
      </c>
      <c r="J10767" t="s">
        <v>19</v>
      </c>
      <c r="K10767">
        <v>4802.08</v>
      </c>
      <c r="L10767">
        <v>1256.7</v>
      </c>
      <c r="M10767" t="s">
        <v>19</v>
      </c>
      <c r="N10767">
        <v>0.26169909705794198</v>
      </c>
      <c r="O10767" t="s">
        <v>11351</v>
      </c>
      <c r="P10767" t="s">
        <v>11354</v>
      </c>
      <c r="R10767" t="s">
        <v>11353</v>
      </c>
      <c r="S10767">
        <f>IF(SalesData[[#This Row],[Return Status]]="Returned",1,0)</f>
        <v>0</v>
      </c>
      <c r="T10767">
        <v>1385.87</v>
      </c>
      <c r="U10767" s="2">
        <f>EOMONTH(SalesData[[#This Row],[Order Date]],0)</f>
        <v>45351</v>
      </c>
      <c r="V10767" s="9" t="str">
        <f>"Q"&amp;INT((MONTH(SalesData[[#This Row],[Order Date]])+2)/3)&amp;"-"&amp;YEAR(SalesData[[#This Row],[Order Date]])</f>
        <v>Q1-2024</v>
      </c>
    </row>
    <row r="10768" spans="1:22" x14ac:dyDescent="0.35">
      <c r="A10768" t="s">
        <v>10909</v>
      </c>
      <c r="B10768" s="1">
        <v>45331</v>
      </c>
      <c r="C10768" t="s">
        <v>113</v>
      </c>
      <c r="D10768" t="s">
        <v>72</v>
      </c>
      <c r="E10768">
        <v>9792166295</v>
      </c>
      <c r="F10768" t="s">
        <v>357</v>
      </c>
      <c r="G10768" t="s">
        <v>164</v>
      </c>
      <c r="H10768" t="s">
        <v>165</v>
      </c>
      <c r="I10768" t="s">
        <v>36</v>
      </c>
      <c r="J10768" t="s">
        <v>62</v>
      </c>
      <c r="K10768">
        <v>2379.94</v>
      </c>
      <c r="L10768">
        <v>421.64</v>
      </c>
      <c r="M10768" t="s">
        <v>62</v>
      </c>
      <c r="N10768">
        <v>0.17716413018815599</v>
      </c>
      <c r="O10768" t="s">
        <v>11351</v>
      </c>
      <c r="P10768" t="s">
        <v>11352</v>
      </c>
      <c r="Q10768" t="s">
        <v>11364</v>
      </c>
      <c r="R10768" t="s">
        <v>11360</v>
      </c>
      <c r="S10768">
        <f>IF(SalesData[[#This Row],[Return Status]]="Returned",1,0)</f>
        <v>1</v>
      </c>
      <c r="U10768" s="2">
        <f>EOMONTH(SalesData[[#This Row],[Order Date]],0)</f>
        <v>45351</v>
      </c>
      <c r="V10768" s="9" t="str">
        <f>"Q"&amp;INT((MONTH(SalesData[[#This Row],[Order Date]])+2)/3)&amp;"-"&amp;YEAR(SalesData[[#This Row],[Order Date]])</f>
        <v>Q1-2024</v>
      </c>
    </row>
    <row r="10769" spans="1:22" x14ac:dyDescent="0.35">
      <c r="A10769" t="s">
        <v>10910</v>
      </c>
      <c r="B10769" s="1">
        <v>45344</v>
      </c>
      <c r="C10769" t="s">
        <v>38</v>
      </c>
      <c r="D10769" t="s">
        <v>13</v>
      </c>
      <c r="E10769">
        <v>1925625504</v>
      </c>
      <c r="F10769" t="s">
        <v>95</v>
      </c>
      <c r="G10769" t="s">
        <v>59</v>
      </c>
      <c r="H10769" t="s">
        <v>60</v>
      </c>
      <c r="I10769" t="s">
        <v>31</v>
      </c>
      <c r="J10769" t="s">
        <v>19</v>
      </c>
      <c r="K10769">
        <v>4902.92</v>
      </c>
      <c r="L10769">
        <v>720.89</v>
      </c>
      <c r="M10769" t="s">
        <v>19</v>
      </c>
      <c r="N10769">
        <v>0.14703278862392199</v>
      </c>
      <c r="O10769" t="s">
        <v>11351</v>
      </c>
      <c r="P10769" t="s">
        <v>11352</v>
      </c>
      <c r="R10769" t="s">
        <v>11353</v>
      </c>
      <c r="S10769">
        <f>IF(SalesData[[#This Row],[Return Status]]="Returned",1,0)</f>
        <v>0</v>
      </c>
      <c r="T10769">
        <v>2183.56</v>
      </c>
      <c r="U10769" s="2">
        <f>EOMONTH(SalesData[[#This Row],[Order Date]],0)</f>
        <v>45351</v>
      </c>
      <c r="V10769" s="9" t="str">
        <f>"Q"&amp;INT((MONTH(SalesData[[#This Row],[Order Date]])+2)/3)&amp;"-"&amp;YEAR(SalesData[[#This Row],[Order Date]])</f>
        <v>Q1-2024</v>
      </c>
    </row>
    <row r="10770" spans="1:22" x14ac:dyDescent="0.35">
      <c r="A10770" t="s">
        <v>10911</v>
      </c>
      <c r="B10770" s="1">
        <v>45349</v>
      </c>
      <c r="C10770" t="s">
        <v>205</v>
      </c>
      <c r="D10770" t="s">
        <v>46</v>
      </c>
      <c r="E10770">
        <v>5772248789</v>
      </c>
      <c r="F10770" t="s">
        <v>120</v>
      </c>
      <c r="G10770" t="s">
        <v>141</v>
      </c>
      <c r="H10770" t="s">
        <v>121</v>
      </c>
      <c r="I10770" t="s">
        <v>17</v>
      </c>
      <c r="J10770" t="s">
        <v>18</v>
      </c>
      <c r="K10770">
        <v>547.67999999999995</v>
      </c>
      <c r="L10770">
        <v>82.94</v>
      </c>
      <c r="M10770" t="s">
        <v>19</v>
      </c>
      <c r="N10770">
        <v>0.151438796377447</v>
      </c>
      <c r="O10770" t="s">
        <v>11355</v>
      </c>
      <c r="P10770" t="s">
        <v>11352</v>
      </c>
      <c r="R10770" t="s">
        <v>11353</v>
      </c>
      <c r="S10770">
        <f>IF(SalesData[[#This Row],[Return Status]]="Returned",1,0)</f>
        <v>0</v>
      </c>
      <c r="T10770">
        <v>2793.38</v>
      </c>
      <c r="U10770" s="2">
        <f>EOMONTH(SalesData[[#This Row],[Order Date]],0)</f>
        <v>45351</v>
      </c>
      <c r="V10770" s="9" t="str">
        <f>"Q"&amp;INT((MONTH(SalesData[[#This Row],[Order Date]])+2)/3)&amp;"-"&amp;YEAR(SalesData[[#This Row],[Order Date]])</f>
        <v>Q1-2024</v>
      </c>
    </row>
    <row r="10771" spans="1:22" x14ac:dyDescent="0.35">
      <c r="A10771" t="s">
        <v>10912</v>
      </c>
      <c r="B10771" s="1">
        <v>45340</v>
      </c>
      <c r="C10771" t="s">
        <v>111</v>
      </c>
      <c r="D10771" t="s">
        <v>39</v>
      </c>
      <c r="E10771">
        <v>6961918933</v>
      </c>
      <c r="F10771" t="s">
        <v>163</v>
      </c>
      <c r="G10771" t="s">
        <v>164</v>
      </c>
      <c r="H10771" t="s">
        <v>165</v>
      </c>
      <c r="I10771" t="s">
        <v>36</v>
      </c>
      <c r="J10771" t="s">
        <v>18</v>
      </c>
      <c r="K10771">
        <v>4988.07</v>
      </c>
      <c r="L10771">
        <v>249.79</v>
      </c>
      <c r="M10771" t="s">
        <v>19</v>
      </c>
      <c r="N10771">
        <v>5.0077484878921101E-2</v>
      </c>
      <c r="O10771" t="s">
        <v>11351</v>
      </c>
      <c r="P10771" t="s">
        <v>11356</v>
      </c>
      <c r="R10771" t="s">
        <v>11353</v>
      </c>
      <c r="S10771">
        <f>IF(SalesData[[#This Row],[Return Status]]="Returned",1,0)</f>
        <v>0</v>
      </c>
      <c r="U10771" s="2">
        <f>EOMONTH(SalesData[[#This Row],[Order Date]],0)</f>
        <v>45351</v>
      </c>
      <c r="V10771" s="9" t="str">
        <f>"Q"&amp;INT((MONTH(SalesData[[#This Row],[Order Date]])+2)/3)&amp;"-"&amp;YEAR(SalesData[[#This Row],[Order Date]])</f>
        <v>Q1-2024</v>
      </c>
    </row>
    <row r="10772" spans="1:22" x14ac:dyDescent="0.35">
      <c r="A10772" t="s">
        <v>10913</v>
      </c>
      <c r="B10772" s="1">
        <v>45327</v>
      </c>
      <c r="C10772" t="s">
        <v>67</v>
      </c>
      <c r="D10772" t="s">
        <v>46</v>
      </c>
      <c r="E10772">
        <v>7064539960</v>
      </c>
      <c r="F10772" t="s">
        <v>137</v>
      </c>
      <c r="G10772" t="s">
        <v>34</v>
      </c>
      <c r="H10772" t="s">
        <v>35</v>
      </c>
      <c r="I10772" t="s">
        <v>36</v>
      </c>
      <c r="J10772" t="s">
        <v>43</v>
      </c>
      <c r="K10772">
        <v>184.36</v>
      </c>
      <c r="L10772">
        <v>39.880000000000003</v>
      </c>
      <c r="M10772" t="s">
        <v>43</v>
      </c>
      <c r="N10772">
        <v>0.216315903666739</v>
      </c>
      <c r="O10772" t="s">
        <v>11361</v>
      </c>
      <c r="P10772" t="s">
        <v>11354</v>
      </c>
      <c r="R10772" t="s">
        <v>11353</v>
      </c>
      <c r="S10772">
        <f>IF(SalesData[[#This Row],[Return Status]]="Returned",1,0)</f>
        <v>0</v>
      </c>
      <c r="U10772" s="2">
        <f>EOMONTH(SalesData[[#This Row],[Order Date]],0)</f>
        <v>45351</v>
      </c>
      <c r="V10772" s="9" t="str">
        <f>"Q"&amp;INT((MONTH(SalesData[[#This Row],[Order Date]])+2)/3)&amp;"-"&amp;YEAR(SalesData[[#This Row],[Order Date]])</f>
        <v>Q1-2024</v>
      </c>
    </row>
    <row r="10773" spans="1:22" x14ac:dyDescent="0.35">
      <c r="A10773" t="s">
        <v>10914</v>
      </c>
      <c r="B10773" s="1">
        <v>45325</v>
      </c>
      <c r="C10773" t="s">
        <v>92</v>
      </c>
      <c r="D10773" t="s">
        <v>99</v>
      </c>
      <c r="E10773">
        <v>8780293742</v>
      </c>
      <c r="F10773" t="s">
        <v>78</v>
      </c>
      <c r="G10773" t="s">
        <v>15</v>
      </c>
      <c r="H10773" t="s">
        <v>16</v>
      </c>
      <c r="I10773" t="s">
        <v>17</v>
      </c>
      <c r="J10773" t="s">
        <v>61</v>
      </c>
      <c r="K10773">
        <v>1603.48</v>
      </c>
      <c r="L10773">
        <v>195.17</v>
      </c>
      <c r="M10773" t="s">
        <v>62</v>
      </c>
      <c r="N10773">
        <v>0.121716516576446</v>
      </c>
      <c r="O10773" t="s">
        <v>11351</v>
      </c>
      <c r="P10773" t="s">
        <v>11352</v>
      </c>
      <c r="R10773" t="s">
        <v>11353</v>
      </c>
      <c r="S10773">
        <f>IF(SalesData[[#This Row],[Return Status]]="Returned",1,0)</f>
        <v>0</v>
      </c>
      <c r="T10773">
        <v>2085.91</v>
      </c>
      <c r="U10773" s="2">
        <f>EOMONTH(SalesData[[#This Row],[Order Date]],0)</f>
        <v>45351</v>
      </c>
      <c r="V10773" s="9" t="str">
        <f>"Q"&amp;INT((MONTH(SalesData[[#This Row],[Order Date]])+2)/3)&amp;"-"&amp;YEAR(SalesData[[#This Row],[Order Date]])</f>
        <v>Q1-2024</v>
      </c>
    </row>
    <row r="10774" spans="1:22" x14ac:dyDescent="0.35">
      <c r="A10774" t="s">
        <v>10915</v>
      </c>
      <c r="B10774" s="1">
        <v>45328</v>
      </c>
      <c r="C10774" t="s">
        <v>52</v>
      </c>
      <c r="D10774" t="s">
        <v>27</v>
      </c>
      <c r="E10774">
        <v>7467711619</v>
      </c>
      <c r="F10774" t="s">
        <v>64</v>
      </c>
      <c r="G10774" t="s">
        <v>15</v>
      </c>
      <c r="H10774" t="s">
        <v>16</v>
      </c>
      <c r="I10774" t="s">
        <v>17</v>
      </c>
      <c r="J10774" t="s">
        <v>65</v>
      </c>
      <c r="K10774">
        <v>2965.49</v>
      </c>
      <c r="L10774">
        <v>121.77</v>
      </c>
      <c r="M10774" t="s">
        <v>65</v>
      </c>
      <c r="N10774">
        <v>4.1062353944879303E-2</v>
      </c>
      <c r="O10774" t="s">
        <v>11351</v>
      </c>
      <c r="P10774" t="s">
        <v>11356</v>
      </c>
      <c r="R10774" t="s">
        <v>11353</v>
      </c>
      <c r="S10774">
        <f>IF(SalesData[[#This Row],[Return Status]]="Returned",1,0)</f>
        <v>0</v>
      </c>
      <c r="T10774">
        <v>2085.91</v>
      </c>
      <c r="U10774" s="2">
        <f>EOMONTH(SalesData[[#This Row],[Order Date]],0)</f>
        <v>45351</v>
      </c>
      <c r="V10774" s="9" t="str">
        <f>"Q"&amp;INT((MONTH(SalesData[[#This Row],[Order Date]])+2)/3)&amp;"-"&amp;YEAR(SalesData[[#This Row],[Order Date]])</f>
        <v>Q1-2024</v>
      </c>
    </row>
    <row r="10775" spans="1:22" x14ac:dyDescent="0.35">
      <c r="A10775" t="s">
        <v>10916</v>
      </c>
      <c r="B10775" s="1">
        <v>45339</v>
      </c>
      <c r="C10775" t="s">
        <v>45</v>
      </c>
      <c r="D10775" t="s">
        <v>80</v>
      </c>
      <c r="E10775">
        <v>9054734395</v>
      </c>
      <c r="F10775" t="s">
        <v>100</v>
      </c>
      <c r="G10775" t="s">
        <v>34</v>
      </c>
      <c r="H10775" t="s">
        <v>35</v>
      </c>
      <c r="I10775" t="s">
        <v>36</v>
      </c>
      <c r="J10775" t="s">
        <v>62</v>
      </c>
      <c r="K10775">
        <v>2933.02</v>
      </c>
      <c r="L10775">
        <v>461.83</v>
      </c>
      <c r="M10775" t="s">
        <v>62</v>
      </c>
      <c r="N10775">
        <v>0.15745886492420799</v>
      </c>
      <c r="O10775" t="s">
        <v>11351</v>
      </c>
      <c r="P10775" t="s">
        <v>11352</v>
      </c>
      <c r="R10775" t="s">
        <v>11353</v>
      </c>
      <c r="S10775">
        <f>IF(SalesData[[#This Row],[Return Status]]="Returned",1,0)</f>
        <v>0</v>
      </c>
      <c r="U10775" s="2">
        <f>EOMONTH(SalesData[[#This Row],[Order Date]],0)</f>
        <v>45351</v>
      </c>
      <c r="V10775" s="9" t="str">
        <f>"Q"&amp;INT((MONTH(SalesData[[#This Row],[Order Date]])+2)/3)&amp;"-"&amp;YEAR(SalesData[[#This Row],[Order Date]])</f>
        <v>Q1-2024</v>
      </c>
    </row>
    <row r="10776" spans="1:22" x14ac:dyDescent="0.35">
      <c r="A10776" t="s">
        <v>10917</v>
      </c>
      <c r="B10776" s="1">
        <v>45336</v>
      </c>
      <c r="C10776" t="s">
        <v>188</v>
      </c>
      <c r="D10776" t="s">
        <v>72</v>
      </c>
      <c r="E10776">
        <v>588343563</v>
      </c>
      <c r="F10776" t="s">
        <v>53</v>
      </c>
      <c r="G10776" t="s">
        <v>11371</v>
      </c>
      <c r="H10776" t="s">
        <v>55</v>
      </c>
      <c r="I10776" t="s">
        <v>31</v>
      </c>
      <c r="J10776" t="s">
        <v>62</v>
      </c>
      <c r="K10776">
        <v>3014.74</v>
      </c>
      <c r="L10776">
        <v>304.3</v>
      </c>
      <c r="M10776" t="s">
        <v>62</v>
      </c>
      <c r="N10776">
        <v>0.100937394269489</v>
      </c>
      <c r="O10776" t="s">
        <v>11351</v>
      </c>
      <c r="P10776" t="s">
        <v>11352</v>
      </c>
      <c r="R10776" t="s">
        <v>11353</v>
      </c>
      <c r="S10776">
        <f>IF(SalesData[[#This Row],[Return Status]]="Returned",1,0)</f>
        <v>0</v>
      </c>
      <c r="U10776" s="2">
        <f>EOMONTH(SalesData[[#This Row],[Order Date]],0)</f>
        <v>45351</v>
      </c>
      <c r="V10776" s="9" t="str">
        <f>"Q"&amp;INT((MONTH(SalesData[[#This Row],[Order Date]])+2)/3)&amp;"-"&amp;YEAR(SalesData[[#This Row],[Order Date]])</f>
        <v>Q1-2024</v>
      </c>
    </row>
    <row r="10777" spans="1:22" x14ac:dyDescent="0.35">
      <c r="A10777" t="s">
        <v>10918</v>
      </c>
      <c r="B10777" s="1">
        <v>45335</v>
      </c>
      <c r="C10777" t="s">
        <v>12</v>
      </c>
      <c r="D10777" t="s">
        <v>72</v>
      </c>
      <c r="E10777">
        <v>4344297810</v>
      </c>
      <c r="F10777" t="s">
        <v>410</v>
      </c>
      <c r="G10777" t="s">
        <v>29</v>
      </c>
      <c r="H10777" t="s">
        <v>30</v>
      </c>
      <c r="I10777" t="s">
        <v>31</v>
      </c>
      <c r="J10777" t="s">
        <v>43</v>
      </c>
      <c r="K10777">
        <v>4020.95</v>
      </c>
      <c r="L10777">
        <v>469.21</v>
      </c>
      <c r="M10777" t="s">
        <v>43</v>
      </c>
      <c r="N10777">
        <v>0.116691329163506</v>
      </c>
      <c r="O10777" t="s">
        <v>11351</v>
      </c>
      <c r="P10777" t="s">
        <v>11352</v>
      </c>
      <c r="R10777" t="s">
        <v>11353</v>
      </c>
      <c r="S10777">
        <f>IF(SalesData[[#This Row],[Return Status]]="Returned",1,0)</f>
        <v>0</v>
      </c>
      <c r="T10777">
        <v>2788.38</v>
      </c>
      <c r="U10777" s="2">
        <f>EOMONTH(SalesData[[#This Row],[Order Date]],0)</f>
        <v>45351</v>
      </c>
      <c r="V10777" s="9" t="str">
        <f>"Q"&amp;INT((MONTH(SalesData[[#This Row],[Order Date]])+2)/3)&amp;"-"&amp;YEAR(SalesData[[#This Row],[Order Date]])</f>
        <v>Q1-2024</v>
      </c>
    </row>
    <row r="10778" spans="1:22" x14ac:dyDescent="0.35">
      <c r="A10778" t="s">
        <v>10919</v>
      </c>
      <c r="B10778" s="1">
        <v>45344</v>
      </c>
      <c r="C10778" t="s">
        <v>132</v>
      </c>
      <c r="D10778" t="s">
        <v>99</v>
      </c>
      <c r="E10778">
        <v>681743566</v>
      </c>
      <c r="F10778" t="s">
        <v>137</v>
      </c>
      <c r="G10778" t="s">
        <v>101</v>
      </c>
      <c r="H10778" t="s">
        <v>35</v>
      </c>
      <c r="I10778" t="s">
        <v>36</v>
      </c>
      <c r="J10778" t="s">
        <v>19</v>
      </c>
      <c r="K10778">
        <v>1725.27</v>
      </c>
      <c r="L10778">
        <v>201.29</v>
      </c>
      <c r="M10778" t="s">
        <v>19</v>
      </c>
      <c r="N10778">
        <v>0.116671593431753</v>
      </c>
      <c r="O10778" t="s">
        <v>11351</v>
      </c>
      <c r="P10778" t="s">
        <v>11352</v>
      </c>
      <c r="R10778" t="s">
        <v>11353</v>
      </c>
      <c r="S10778">
        <f>IF(SalesData[[#This Row],[Return Status]]="Returned",1,0)</f>
        <v>0</v>
      </c>
      <c r="T10778">
        <v>1385.87</v>
      </c>
      <c r="U10778" s="2">
        <f>EOMONTH(SalesData[[#This Row],[Order Date]],0)</f>
        <v>45351</v>
      </c>
      <c r="V10778" s="9" t="str">
        <f>"Q"&amp;INT((MONTH(SalesData[[#This Row],[Order Date]])+2)/3)&amp;"-"&amp;YEAR(SalesData[[#This Row],[Order Date]])</f>
        <v>Q1-2024</v>
      </c>
    </row>
    <row r="10779" spans="1:22" x14ac:dyDescent="0.35">
      <c r="A10779" t="s">
        <v>10920</v>
      </c>
      <c r="B10779" s="1">
        <v>45347</v>
      </c>
      <c r="C10779" t="s">
        <v>49</v>
      </c>
      <c r="D10779" t="s">
        <v>72</v>
      </c>
      <c r="E10779">
        <v>8642991433</v>
      </c>
      <c r="F10779" t="s">
        <v>147</v>
      </c>
      <c r="G10779" t="s">
        <v>84</v>
      </c>
      <c r="H10779" t="s">
        <v>85</v>
      </c>
      <c r="I10779" t="s">
        <v>31</v>
      </c>
      <c r="J10779" t="s">
        <v>18</v>
      </c>
      <c r="K10779">
        <v>2874.19</v>
      </c>
      <c r="L10779">
        <v>444.94</v>
      </c>
      <c r="M10779" t="s">
        <v>19</v>
      </c>
      <c r="N10779">
        <v>0.15480535385621699</v>
      </c>
      <c r="O10779" t="s">
        <v>11351</v>
      </c>
      <c r="P10779" t="s">
        <v>11352</v>
      </c>
      <c r="R10779" t="s">
        <v>11353</v>
      </c>
      <c r="S10779">
        <f>IF(SalesData[[#This Row],[Return Status]]="Returned",1,0)</f>
        <v>0</v>
      </c>
      <c r="T10779">
        <v>847.14</v>
      </c>
      <c r="U10779" s="2">
        <f>EOMONTH(SalesData[[#This Row],[Order Date]],0)</f>
        <v>45351</v>
      </c>
      <c r="V10779" s="9" t="str">
        <f>"Q"&amp;INT((MONTH(SalesData[[#This Row],[Order Date]])+2)/3)&amp;"-"&amp;YEAR(SalesData[[#This Row],[Order Date]])</f>
        <v>Q1-2024</v>
      </c>
    </row>
    <row r="10780" spans="1:22" x14ac:dyDescent="0.35">
      <c r="A10780" t="s">
        <v>10921</v>
      </c>
      <c r="B10780" s="1">
        <v>45342</v>
      </c>
      <c r="C10780" t="s">
        <v>325</v>
      </c>
      <c r="D10780" t="s">
        <v>39</v>
      </c>
      <c r="E10780">
        <v>8033385259</v>
      </c>
      <c r="F10780" t="s">
        <v>81</v>
      </c>
      <c r="G10780" t="s">
        <v>11374</v>
      </c>
      <c r="H10780" t="s">
        <v>75</v>
      </c>
      <c r="I10780" t="s">
        <v>36</v>
      </c>
      <c r="J10780" t="s">
        <v>18</v>
      </c>
      <c r="K10780">
        <v>4136.37</v>
      </c>
      <c r="L10780">
        <v>256.94</v>
      </c>
      <c r="M10780" t="s">
        <v>19</v>
      </c>
      <c r="N10780">
        <v>6.2117267072336398E-2</v>
      </c>
      <c r="O10780" t="s">
        <v>11351</v>
      </c>
      <c r="P10780" t="s">
        <v>11356</v>
      </c>
      <c r="R10780" t="s">
        <v>11353</v>
      </c>
      <c r="S10780">
        <f>IF(SalesData[[#This Row],[Return Status]]="Returned",1,0)</f>
        <v>0</v>
      </c>
      <c r="U10780" s="2">
        <f>EOMONTH(SalesData[[#This Row],[Order Date]],0)</f>
        <v>45351</v>
      </c>
      <c r="V10780" s="9" t="str">
        <f>"Q"&amp;INT((MONTH(SalesData[[#This Row],[Order Date]])+2)/3)&amp;"-"&amp;YEAR(SalesData[[#This Row],[Order Date]])</f>
        <v>Q1-2024</v>
      </c>
    </row>
    <row r="10781" spans="1:22" x14ac:dyDescent="0.35">
      <c r="A10781" t="s">
        <v>10922</v>
      </c>
      <c r="B10781" s="1">
        <v>45346</v>
      </c>
      <c r="C10781" t="s">
        <v>106</v>
      </c>
      <c r="D10781" t="s">
        <v>39</v>
      </c>
      <c r="E10781">
        <v>9280735673</v>
      </c>
      <c r="F10781" t="s">
        <v>133</v>
      </c>
      <c r="G10781" t="s">
        <v>89</v>
      </c>
      <c r="H10781" t="s">
        <v>90</v>
      </c>
      <c r="I10781" t="s">
        <v>31</v>
      </c>
      <c r="J10781" t="s">
        <v>65</v>
      </c>
      <c r="K10781">
        <v>2765.68</v>
      </c>
      <c r="L10781">
        <v>304.70999999999998</v>
      </c>
      <c r="M10781" t="s">
        <v>65</v>
      </c>
      <c r="N10781">
        <v>0.110175436059125</v>
      </c>
      <c r="O10781" t="s">
        <v>11351</v>
      </c>
      <c r="P10781" t="s">
        <v>11352</v>
      </c>
      <c r="R10781" t="s">
        <v>11353</v>
      </c>
      <c r="S10781">
        <f>IF(SalesData[[#This Row],[Return Status]]="Returned",1,0)</f>
        <v>0</v>
      </c>
      <c r="T10781">
        <v>207.68</v>
      </c>
      <c r="U10781" s="2">
        <f>EOMONTH(SalesData[[#This Row],[Order Date]],0)</f>
        <v>45351</v>
      </c>
      <c r="V10781" s="9" t="str">
        <f>"Q"&amp;INT((MONTH(SalesData[[#This Row],[Order Date]])+2)/3)&amp;"-"&amp;YEAR(SalesData[[#This Row],[Order Date]])</f>
        <v>Q1-2024</v>
      </c>
    </row>
    <row r="10782" spans="1:22" x14ac:dyDescent="0.35">
      <c r="A10782" t="s">
        <v>10923</v>
      </c>
      <c r="B10782" s="1">
        <v>45323</v>
      </c>
      <c r="C10782" t="s">
        <v>139</v>
      </c>
      <c r="D10782" t="s">
        <v>80</v>
      </c>
      <c r="E10782">
        <v>4764295332</v>
      </c>
      <c r="F10782" t="s">
        <v>410</v>
      </c>
      <c r="G10782" t="s">
        <v>29</v>
      </c>
      <c r="H10782" t="s">
        <v>30</v>
      </c>
      <c r="I10782" t="s">
        <v>31</v>
      </c>
      <c r="J10782" t="s">
        <v>19</v>
      </c>
      <c r="K10782">
        <v>1133.3800000000001</v>
      </c>
      <c r="L10782">
        <v>70.239999999999995</v>
      </c>
      <c r="M10782" t="s">
        <v>19</v>
      </c>
      <c r="N10782">
        <v>6.1973918720993802E-2</v>
      </c>
      <c r="O10782" t="s">
        <v>11351</v>
      </c>
      <c r="P10782" t="s">
        <v>11356</v>
      </c>
      <c r="R10782" t="s">
        <v>11353</v>
      </c>
      <c r="S10782">
        <f>IF(SalesData[[#This Row],[Return Status]]="Returned",1,0)</f>
        <v>0</v>
      </c>
      <c r="T10782">
        <v>2788.38</v>
      </c>
      <c r="U10782" s="2">
        <f>EOMONTH(SalesData[[#This Row],[Order Date]],0)</f>
        <v>45351</v>
      </c>
      <c r="V10782" s="9" t="str">
        <f>"Q"&amp;INT((MONTH(SalesData[[#This Row],[Order Date]])+2)/3)&amp;"-"&amp;YEAR(SalesData[[#This Row],[Order Date]])</f>
        <v>Q1-2024</v>
      </c>
    </row>
    <row r="10783" spans="1:22" x14ac:dyDescent="0.35">
      <c r="A10783" t="s">
        <v>10924</v>
      </c>
      <c r="B10783" s="1">
        <v>45343</v>
      </c>
      <c r="C10783" t="s">
        <v>87</v>
      </c>
      <c r="D10783" t="s">
        <v>13</v>
      </c>
      <c r="E10783">
        <v>8444701745</v>
      </c>
      <c r="F10783" t="s">
        <v>40</v>
      </c>
      <c r="G10783" t="s">
        <v>69</v>
      </c>
      <c r="H10783" t="s">
        <v>41</v>
      </c>
      <c r="I10783" t="s">
        <v>31</v>
      </c>
      <c r="J10783" t="s">
        <v>62</v>
      </c>
      <c r="K10783">
        <v>3414.55</v>
      </c>
      <c r="L10783">
        <v>644.84</v>
      </c>
      <c r="M10783" t="s">
        <v>62</v>
      </c>
      <c r="N10783">
        <v>0.188850653819683</v>
      </c>
      <c r="O10783" t="s">
        <v>11351</v>
      </c>
      <c r="P10783" t="s">
        <v>11352</v>
      </c>
      <c r="R10783" t="s">
        <v>11353</v>
      </c>
      <c r="S10783">
        <f>IF(SalesData[[#This Row],[Return Status]]="Returned",1,0)</f>
        <v>0</v>
      </c>
      <c r="T10783">
        <v>2081.52</v>
      </c>
      <c r="U10783" s="2">
        <f>EOMONTH(SalesData[[#This Row],[Order Date]],0)</f>
        <v>45351</v>
      </c>
      <c r="V10783" s="9" t="str">
        <f>"Q"&amp;INT((MONTH(SalesData[[#This Row],[Order Date]])+2)/3)&amp;"-"&amp;YEAR(SalesData[[#This Row],[Order Date]])</f>
        <v>Q1-2024</v>
      </c>
    </row>
    <row r="10784" spans="1:22" x14ac:dyDescent="0.35">
      <c r="A10784" t="s">
        <v>10925</v>
      </c>
      <c r="B10784" s="1">
        <v>45337</v>
      </c>
      <c r="C10784" t="s">
        <v>52</v>
      </c>
      <c r="D10784" t="s">
        <v>27</v>
      </c>
      <c r="E10784">
        <v>4464015881</v>
      </c>
      <c r="F10784" t="s">
        <v>95</v>
      </c>
      <c r="G10784" t="s">
        <v>11378</v>
      </c>
      <c r="H10784" t="s">
        <v>60</v>
      </c>
      <c r="I10784" t="s">
        <v>31</v>
      </c>
      <c r="J10784" t="s">
        <v>65</v>
      </c>
      <c r="K10784">
        <v>1143.8900000000001</v>
      </c>
      <c r="L10784">
        <v>92.16</v>
      </c>
      <c r="M10784" t="s">
        <v>65</v>
      </c>
      <c r="N10784">
        <v>8.0567187404383303E-2</v>
      </c>
      <c r="O10784" t="s">
        <v>11351</v>
      </c>
      <c r="P10784" t="s">
        <v>11356</v>
      </c>
      <c r="Q10784" t="s">
        <v>11359</v>
      </c>
      <c r="R10784" t="s">
        <v>11360</v>
      </c>
      <c r="S10784">
        <f>IF(SalesData[[#This Row],[Return Status]]="Returned",1,0)</f>
        <v>1</v>
      </c>
      <c r="U10784" s="2">
        <f>EOMONTH(SalesData[[#This Row],[Order Date]],0)</f>
        <v>45351</v>
      </c>
      <c r="V10784" s="9" t="str">
        <f>"Q"&amp;INT((MONTH(SalesData[[#This Row],[Order Date]])+2)/3)&amp;"-"&amp;YEAR(SalesData[[#This Row],[Order Date]])</f>
        <v>Q1-2024</v>
      </c>
    </row>
    <row r="10785" spans="1:22" x14ac:dyDescent="0.35">
      <c r="A10785" t="s">
        <v>10926</v>
      </c>
      <c r="B10785" s="1">
        <v>45327</v>
      </c>
      <c r="C10785" t="s">
        <v>144</v>
      </c>
      <c r="D10785" t="s">
        <v>27</v>
      </c>
      <c r="E10785">
        <v>1248570828</v>
      </c>
      <c r="F10785" t="s">
        <v>170</v>
      </c>
      <c r="G10785" t="s">
        <v>69</v>
      </c>
      <c r="H10785" t="s">
        <v>41</v>
      </c>
      <c r="I10785" t="s">
        <v>31</v>
      </c>
      <c r="J10785" t="s">
        <v>62</v>
      </c>
      <c r="K10785">
        <v>4858.8999999999996</v>
      </c>
      <c r="L10785">
        <v>1452.83</v>
      </c>
      <c r="M10785" t="s">
        <v>62</v>
      </c>
      <c r="N10785">
        <v>0.29900388976928899</v>
      </c>
      <c r="O10785" t="s">
        <v>11351</v>
      </c>
      <c r="P10785" t="s">
        <v>11354</v>
      </c>
      <c r="R10785" t="s">
        <v>11353</v>
      </c>
      <c r="S10785">
        <f>IF(SalesData[[#This Row],[Return Status]]="Returned",1,0)</f>
        <v>0</v>
      </c>
      <c r="T10785">
        <v>2081.52</v>
      </c>
      <c r="U10785" s="2">
        <f>EOMONTH(SalesData[[#This Row],[Order Date]],0)</f>
        <v>45351</v>
      </c>
      <c r="V10785" s="9" t="str">
        <f>"Q"&amp;INT((MONTH(SalesData[[#This Row],[Order Date]])+2)/3)&amp;"-"&amp;YEAR(SalesData[[#This Row],[Order Date]])</f>
        <v>Q1-2024</v>
      </c>
    </row>
    <row r="10786" spans="1:22" x14ac:dyDescent="0.35">
      <c r="A10786" t="s">
        <v>10927</v>
      </c>
      <c r="B10786" s="1">
        <v>45348</v>
      </c>
      <c r="C10786" t="s">
        <v>188</v>
      </c>
      <c r="D10786" t="s">
        <v>39</v>
      </c>
      <c r="E10786">
        <v>9411190258</v>
      </c>
      <c r="F10786" t="s">
        <v>64</v>
      </c>
      <c r="G10786" t="s">
        <v>15</v>
      </c>
      <c r="H10786" t="s">
        <v>16</v>
      </c>
      <c r="I10786" t="s">
        <v>17</v>
      </c>
      <c r="J10786" t="s">
        <v>62</v>
      </c>
      <c r="K10786">
        <v>2339.61</v>
      </c>
      <c r="L10786">
        <v>581.99</v>
      </c>
      <c r="M10786" t="s">
        <v>62</v>
      </c>
      <c r="N10786">
        <v>0.248755134402742</v>
      </c>
      <c r="O10786" t="s">
        <v>11351</v>
      </c>
      <c r="P10786" t="s">
        <v>11354</v>
      </c>
      <c r="R10786" t="s">
        <v>11353</v>
      </c>
      <c r="S10786">
        <f>IF(SalesData[[#This Row],[Return Status]]="Returned",1,0)</f>
        <v>0</v>
      </c>
      <c r="T10786">
        <v>2085.91</v>
      </c>
      <c r="U10786" s="2">
        <f>EOMONTH(SalesData[[#This Row],[Order Date]],0)</f>
        <v>45351</v>
      </c>
      <c r="V10786" s="9" t="str">
        <f>"Q"&amp;INT((MONTH(SalesData[[#This Row],[Order Date]])+2)/3)&amp;"-"&amp;YEAR(SalesData[[#This Row],[Order Date]])</f>
        <v>Q1-2024</v>
      </c>
    </row>
    <row r="10787" spans="1:22" x14ac:dyDescent="0.35">
      <c r="A10787" t="s">
        <v>10928</v>
      </c>
      <c r="B10787" s="1">
        <v>45323</v>
      </c>
      <c r="C10787" t="s">
        <v>87</v>
      </c>
      <c r="D10787" t="s">
        <v>13</v>
      </c>
      <c r="E10787">
        <v>9281762211</v>
      </c>
      <c r="F10787" t="s">
        <v>100</v>
      </c>
      <c r="G10787" t="s">
        <v>11382</v>
      </c>
      <c r="H10787" t="s">
        <v>35</v>
      </c>
      <c r="I10787" t="s">
        <v>36</v>
      </c>
      <c r="J10787" t="s">
        <v>62</v>
      </c>
      <c r="K10787">
        <v>4498.7299999999996</v>
      </c>
      <c r="L10787">
        <v>377.84</v>
      </c>
      <c r="M10787" t="s">
        <v>62</v>
      </c>
      <c r="N10787">
        <v>8.3988147766147395E-2</v>
      </c>
      <c r="O10787" t="s">
        <v>11351</v>
      </c>
      <c r="P10787" t="s">
        <v>11356</v>
      </c>
      <c r="R10787" t="s">
        <v>11353</v>
      </c>
      <c r="S10787">
        <f>IF(SalesData[[#This Row],[Return Status]]="Returned",1,0)</f>
        <v>0</v>
      </c>
      <c r="U10787" s="2">
        <f>EOMONTH(SalesData[[#This Row],[Order Date]],0)</f>
        <v>45351</v>
      </c>
      <c r="V10787" s="9" t="str">
        <f>"Q"&amp;INT((MONTH(SalesData[[#This Row],[Order Date]])+2)/3)&amp;"-"&amp;YEAR(SalesData[[#This Row],[Order Date]])</f>
        <v>Q1-2024</v>
      </c>
    </row>
    <row r="10788" spans="1:22" x14ac:dyDescent="0.35">
      <c r="A10788" t="s">
        <v>10929</v>
      </c>
      <c r="B10788" s="1">
        <v>45323</v>
      </c>
      <c r="C10788" t="s">
        <v>325</v>
      </c>
      <c r="D10788" t="s">
        <v>27</v>
      </c>
      <c r="E10788">
        <v>7062152673</v>
      </c>
      <c r="F10788" t="s">
        <v>68</v>
      </c>
      <c r="G10788" t="s">
        <v>69</v>
      </c>
      <c r="H10788" t="s">
        <v>41</v>
      </c>
      <c r="I10788" t="s">
        <v>31</v>
      </c>
      <c r="J10788" t="s">
        <v>19</v>
      </c>
      <c r="K10788">
        <v>3638.53</v>
      </c>
      <c r="L10788">
        <v>291.01</v>
      </c>
      <c r="M10788" t="s">
        <v>19</v>
      </c>
      <c r="N10788">
        <v>7.9980101854320307E-2</v>
      </c>
      <c r="O10788" t="s">
        <v>11351</v>
      </c>
      <c r="P10788" t="s">
        <v>11356</v>
      </c>
      <c r="Q10788" t="s">
        <v>11364</v>
      </c>
      <c r="R10788" t="s">
        <v>11360</v>
      </c>
      <c r="S10788">
        <f>IF(SalesData[[#This Row],[Return Status]]="Returned",1,0)</f>
        <v>1</v>
      </c>
      <c r="T10788">
        <v>2081.52</v>
      </c>
      <c r="U10788" s="2">
        <f>EOMONTH(SalesData[[#This Row],[Order Date]],0)</f>
        <v>45351</v>
      </c>
      <c r="V10788" s="9" t="str">
        <f>"Q"&amp;INT((MONTH(SalesData[[#This Row],[Order Date]])+2)/3)&amp;"-"&amp;YEAR(SalesData[[#This Row],[Order Date]])</f>
        <v>Q1-2024</v>
      </c>
    </row>
    <row r="10789" spans="1:22" x14ac:dyDescent="0.35">
      <c r="A10789" t="s">
        <v>10930</v>
      </c>
      <c r="B10789" s="1">
        <v>45332</v>
      </c>
      <c r="C10789" t="s">
        <v>67</v>
      </c>
      <c r="D10789" t="s">
        <v>13</v>
      </c>
      <c r="E10789">
        <v>87771969</v>
      </c>
      <c r="F10789" t="s">
        <v>159</v>
      </c>
      <c r="G10789" t="s">
        <v>84</v>
      </c>
      <c r="H10789" t="s">
        <v>85</v>
      </c>
      <c r="I10789" t="s">
        <v>31</v>
      </c>
      <c r="J10789" t="s">
        <v>65</v>
      </c>
      <c r="K10789">
        <v>258.81</v>
      </c>
      <c r="L10789">
        <v>64.27</v>
      </c>
      <c r="M10789" t="s">
        <v>65</v>
      </c>
      <c r="N10789">
        <v>0.24832888991924601</v>
      </c>
      <c r="O10789" t="s">
        <v>11361</v>
      </c>
      <c r="P10789" t="s">
        <v>11354</v>
      </c>
      <c r="R10789" t="s">
        <v>11353</v>
      </c>
      <c r="S10789">
        <f>IF(SalesData[[#This Row],[Return Status]]="Returned",1,0)</f>
        <v>0</v>
      </c>
      <c r="T10789">
        <v>847.14</v>
      </c>
      <c r="U10789" s="2">
        <f>EOMONTH(SalesData[[#This Row],[Order Date]],0)</f>
        <v>45351</v>
      </c>
      <c r="V10789" s="9" t="str">
        <f>"Q"&amp;INT((MONTH(SalesData[[#This Row],[Order Date]])+2)/3)&amp;"-"&amp;YEAR(SalesData[[#This Row],[Order Date]])</f>
        <v>Q1-2024</v>
      </c>
    </row>
    <row r="10790" spans="1:22" x14ac:dyDescent="0.35">
      <c r="A10790" t="s">
        <v>10931</v>
      </c>
      <c r="B10790" s="1">
        <v>45335</v>
      </c>
      <c r="C10790" t="s">
        <v>132</v>
      </c>
      <c r="D10790" t="s">
        <v>13</v>
      </c>
      <c r="E10790">
        <v>1851321688</v>
      </c>
      <c r="F10790" t="s">
        <v>81</v>
      </c>
      <c r="G10790" t="s">
        <v>545</v>
      </c>
      <c r="H10790" t="s">
        <v>75</v>
      </c>
      <c r="I10790" t="s">
        <v>36</v>
      </c>
      <c r="J10790" t="s">
        <v>62</v>
      </c>
      <c r="K10790">
        <v>4163.17</v>
      </c>
      <c r="L10790">
        <v>260.11</v>
      </c>
      <c r="M10790" t="s">
        <v>62</v>
      </c>
      <c r="N10790">
        <v>6.2478832236012499E-2</v>
      </c>
      <c r="O10790" t="s">
        <v>11351</v>
      </c>
      <c r="P10790" t="s">
        <v>11356</v>
      </c>
      <c r="R10790" t="s">
        <v>11353</v>
      </c>
      <c r="S10790">
        <f>IF(SalesData[[#This Row],[Return Status]]="Returned",1,0)</f>
        <v>0</v>
      </c>
      <c r="U10790" s="2">
        <f>EOMONTH(SalesData[[#This Row],[Order Date]],0)</f>
        <v>45351</v>
      </c>
      <c r="V10790" s="9" t="str">
        <f>"Q"&amp;INT((MONTH(SalesData[[#This Row],[Order Date]])+2)/3)&amp;"-"&amp;YEAR(SalesData[[#This Row],[Order Date]])</f>
        <v>Q1-2024</v>
      </c>
    </row>
    <row r="10791" spans="1:22" x14ac:dyDescent="0.35">
      <c r="A10791" t="s">
        <v>10932</v>
      </c>
      <c r="B10791" s="1">
        <v>45346</v>
      </c>
      <c r="C10791" t="s">
        <v>106</v>
      </c>
      <c r="D10791" t="s">
        <v>72</v>
      </c>
      <c r="E10791">
        <v>817241353</v>
      </c>
      <c r="F10791" t="s">
        <v>357</v>
      </c>
      <c r="G10791" t="s">
        <v>164</v>
      </c>
      <c r="H10791" t="s">
        <v>165</v>
      </c>
      <c r="I10791" t="s">
        <v>36</v>
      </c>
      <c r="J10791" t="s">
        <v>18</v>
      </c>
      <c r="K10791">
        <v>2902.91</v>
      </c>
      <c r="L10791">
        <v>428.91</v>
      </c>
      <c r="M10791" t="s">
        <v>19</v>
      </c>
      <c r="N10791">
        <v>0.147751738772473</v>
      </c>
      <c r="O10791" t="s">
        <v>11351</v>
      </c>
      <c r="P10791" t="s">
        <v>11352</v>
      </c>
      <c r="R10791" t="s">
        <v>11353</v>
      </c>
      <c r="S10791">
        <f>IF(SalesData[[#This Row],[Return Status]]="Returned",1,0)</f>
        <v>0</v>
      </c>
      <c r="U10791" s="2">
        <f>EOMONTH(SalesData[[#This Row],[Order Date]],0)</f>
        <v>45351</v>
      </c>
      <c r="V10791" s="9" t="str">
        <f>"Q"&amp;INT((MONTH(SalesData[[#This Row],[Order Date]])+2)/3)&amp;"-"&amp;YEAR(SalesData[[#This Row],[Order Date]])</f>
        <v>Q1-2024</v>
      </c>
    </row>
    <row r="10792" spans="1:22" x14ac:dyDescent="0.35">
      <c r="A10792" t="s">
        <v>10933</v>
      </c>
      <c r="B10792" s="1">
        <v>45331</v>
      </c>
      <c r="C10792" t="s">
        <v>52</v>
      </c>
      <c r="D10792" t="s">
        <v>27</v>
      </c>
      <c r="E10792">
        <v>5196693693</v>
      </c>
      <c r="F10792" t="s">
        <v>238</v>
      </c>
      <c r="G10792" t="s">
        <v>74</v>
      </c>
      <c r="H10792" t="s">
        <v>75</v>
      </c>
      <c r="I10792" t="s">
        <v>36</v>
      </c>
      <c r="J10792" t="s">
        <v>43</v>
      </c>
      <c r="K10792">
        <v>3342.46</v>
      </c>
      <c r="L10792">
        <v>522.91999999999996</v>
      </c>
      <c r="M10792" t="s">
        <v>43</v>
      </c>
      <c r="N10792">
        <v>0.15644764634430899</v>
      </c>
      <c r="O10792" t="s">
        <v>11351</v>
      </c>
      <c r="P10792" t="s">
        <v>11352</v>
      </c>
      <c r="Q10792" t="s">
        <v>11369</v>
      </c>
      <c r="R10792" t="s">
        <v>11360</v>
      </c>
      <c r="S10792">
        <f>IF(SalesData[[#This Row],[Return Status]]="Returned",1,0)</f>
        <v>1</v>
      </c>
      <c r="T10792">
        <v>2420.2800000000002</v>
      </c>
      <c r="U10792" s="2">
        <f>EOMONTH(SalesData[[#This Row],[Order Date]],0)</f>
        <v>45351</v>
      </c>
      <c r="V10792" s="9" t="str">
        <f>"Q"&amp;INT((MONTH(SalesData[[#This Row],[Order Date]])+2)/3)&amp;"-"&amp;YEAR(SalesData[[#This Row],[Order Date]])</f>
        <v>Q1-2024</v>
      </c>
    </row>
    <row r="10793" spans="1:22" x14ac:dyDescent="0.35">
      <c r="A10793" t="s">
        <v>10934</v>
      </c>
      <c r="B10793" s="1">
        <v>45349</v>
      </c>
      <c r="C10793" t="s">
        <v>132</v>
      </c>
      <c r="D10793" t="s">
        <v>27</v>
      </c>
      <c r="E10793">
        <v>3385108061</v>
      </c>
      <c r="F10793" t="s">
        <v>127</v>
      </c>
      <c r="G10793" t="s">
        <v>29</v>
      </c>
      <c r="H10793" t="s">
        <v>30</v>
      </c>
      <c r="I10793" t="s">
        <v>31</v>
      </c>
      <c r="J10793" t="s">
        <v>19</v>
      </c>
      <c r="K10793">
        <v>3281.66</v>
      </c>
      <c r="L10793">
        <v>109.18</v>
      </c>
      <c r="M10793" t="s">
        <v>19</v>
      </c>
      <c r="N10793">
        <v>3.3269747627724999E-2</v>
      </c>
      <c r="O10793" t="s">
        <v>11351</v>
      </c>
      <c r="P10793" t="s">
        <v>11356</v>
      </c>
      <c r="R10793" t="s">
        <v>11353</v>
      </c>
      <c r="S10793">
        <f>IF(SalesData[[#This Row],[Return Status]]="Returned",1,0)</f>
        <v>0</v>
      </c>
      <c r="T10793">
        <v>2788.38</v>
      </c>
      <c r="U10793" s="2">
        <f>EOMONTH(SalesData[[#This Row],[Order Date]],0)</f>
        <v>45351</v>
      </c>
      <c r="V10793" s="9" t="str">
        <f>"Q"&amp;INT((MONTH(SalesData[[#This Row],[Order Date]])+2)/3)&amp;"-"&amp;YEAR(SalesData[[#This Row],[Order Date]])</f>
        <v>Q1-2024</v>
      </c>
    </row>
    <row r="10794" spans="1:22" x14ac:dyDescent="0.35">
      <c r="A10794" t="s">
        <v>10935</v>
      </c>
      <c r="B10794" s="1">
        <v>45350</v>
      </c>
      <c r="C10794" t="s">
        <v>71</v>
      </c>
      <c r="D10794" t="s">
        <v>46</v>
      </c>
      <c r="E10794">
        <v>7622292202</v>
      </c>
      <c r="F10794" t="s">
        <v>58</v>
      </c>
      <c r="G10794" t="s">
        <v>59</v>
      </c>
      <c r="H10794" t="s">
        <v>60</v>
      </c>
      <c r="I10794" t="s">
        <v>31</v>
      </c>
      <c r="J10794" t="s">
        <v>43</v>
      </c>
      <c r="K10794">
        <v>3169.9</v>
      </c>
      <c r="L10794">
        <v>482.11</v>
      </c>
      <c r="M10794" t="s">
        <v>43</v>
      </c>
      <c r="N10794">
        <v>0.15208997129247001</v>
      </c>
      <c r="O10794" t="s">
        <v>11351</v>
      </c>
      <c r="P10794" t="s">
        <v>11352</v>
      </c>
      <c r="Q10794" t="s">
        <v>11364</v>
      </c>
      <c r="R10794" t="s">
        <v>11360</v>
      </c>
      <c r="S10794">
        <f>IF(SalesData[[#This Row],[Return Status]]="Returned",1,0)</f>
        <v>1</v>
      </c>
      <c r="T10794">
        <v>2183.56</v>
      </c>
      <c r="U10794" s="2">
        <f>EOMONTH(SalesData[[#This Row],[Order Date]],0)</f>
        <v>45351</v>
      </c>
      <c r="V10794" s="9" t="str">
        <f>"Q"&amp;INT((MONTH(SalesData[[#This Row],[Order Date]])+2)/3)&amp;"-"&amp;YEAR(SalesData[[#This Row],[Order Date]])</f>
        <v>Q1-2024</v>
      </c>
    </row>
    <row r="10795" spans="1:22" x14ac:dyDescent="0.35">
      <c r="A10795" t="s">
        <v>10936</v>
      </c>
      <c r="B10795" s="1">
        <v>45349</v>
      </c>
      <c r="C10795" t="s">
        <v>184</v>
      </c>
      <c r="D10795" t="s">
        <v>27</v>
      </c>
      <c r="E10795">
        <v>870504414</v>
      </c>
      <c r="F10795" t="s">
        <v>114</v>
      </c>
      <c r="G10795" t="s">
        <v>59</v>
      </c>
      <c r="H10795" t="s">
        <v>60</v>
      </c>
      <c r="I10795" t="s">
        <v>31</v>
      </c>
      <c r="J10795" t="s">
        <v>62</v>
      </c>
      <c r="K10795">
        <v>4499.63</v>
      </c>
      <c r="L10795">
        <v>470.45</v>
      </c>
      <c r="M10795" t="s">
        <v>62</v>
      </c>
      <c r="N10795">
        <v>0.104553041027818</v>
      </c>
      <c r="O10795" t="s">
        <v>11351</v>
      </c>
      <c r="P10795" t="s">
        <v>11352</v>
      </c>
      <c r="R10795" t="s">
        <v>11353</v>
      </c>
      <c r="S10795">
        <f>IF(SalesData[[#This Row],[Return Status]]="Returned",1,0)</f>
        <v>0</v>
      </c>
      <c r="T10795">
        <v>2183.56</v>
      </c>
      <c r="U10795" s="2">
        <f>EOMONTH(SalesData[[#This Row],[Order Date]],0)</f>
        <v>45351</v>
      </c>
      <c r="V10795" s="9" t="str">
        <f>"Q"&amp;INT((MONTH(SalesData[[#This Row],[Order Date]])+2)/3)&amp;"-"&amp;YEAR(SalesData[[#This Row],[Order Date]])</f>
        <v>Q1-2024</v>
      </c>
    </row>
    <row r="10796" spans="1:22" x14ac:dyDescent="0.35">
      <c r="A10796" t="s">
        <v>10937</v>
      </c>
      <c r="B10796" s="1">
        <v>45324</v>
      </c>
      <c r="C10796" t="s">
        <v>205</v>
      </c>
      <c r="D10796" t="s">
        <v>145</v>
      </c>
      <c r="E10796">
        <v>5287790613</v>
      </c>
      <c r="F10796" t="s">
        <v>312</v>
      </c>
      <c r="G10796" t="s">
        <v>141</v>
      </c>
      <c r="H10796" t="s">
        <v>121</v>
      </c>
      <c r="I10796" t="s">
        <v>17</v>
      </c>
      <c r="J10796" t="s">
        <v>61</v>
      </c>
      <c r="K10796">
        <v>3172.16</v>
      </c>
      <c r="L10796">
        <v>523.66</v>
      </c>
      <c r="M10796" t="s">
        <v>62</v>
      </c>
      <c r="N10796">
        <v>0.16507994552607699</v>
      </c>
      <c r="O10796" t="s">
        <v>11351</v>
      </c>
      <c r="P10796" t="s">
        <v>11352</v>
      </c>
      <c r="R10796" t="s">
        <v>11353</v>
      </c>
      <c r="S10796">
        <f>IF(SalesData[[#This Row],[Return Status]]="Returned",1,0)</f>
        <v>0</v>
      </c>
      <c r="T10796">
        <v>2793.38</v>
      </c>
      <c r="U10796" s="2">
        <f>EOMONTH(SalesData[[#This Row],[Order Date]],0)</f>
        <v>45351</v>
      </c>
      <c r="V10796" s="9" t="str">
        <f>"Q"&amp;INT((MONTH(SalesData[[#This Row],[Order Date]])+2)/3)&amp;"-"&amp;YEAR(SalesData[[#This Row],[Order Date]])</f>
        <v>Q1-2024</v>
      </c>
    </row>
    <row r="10797" spans="1:22" x14ac:dyDescent="0.35">
      <c r="A10797" t="s">
        <v>10938</v>
      </c>
      <c r="B10797" s="1">
        <v>45334</v>
      </c>
      <c r="C10797" t="s">
        <v>49</v>
      </c>
      <c r="D10797" t="s">
        <v>39</v>
      </c>
      <c r="E10797">
        <v>8684310509</v>
      </c>
      <c r="F10797" t="s">
        <v>50</v>
      </c>
      <c r="G10797" t="s">
        <v>34</v>
      </c>
      <c r="H10797" t="s">
        <v>35</v>
      </c>
      <c r="I10797" t="s">
        <v>36</v>
      </c>
      <c r="J10797" t="s">
        <v>19</v>
      </c>
      <c r="K10797">
        <v>340.76</v>
      </c>
      <c r="L10797">
        <v>46.5</v>
      </c>
      <c r="M10797" t="s">
        <v>19</v>
      </c>
      <c r="N10797">
        <v>0.13645967836600501</v>
      </c>
      <c r="O10797" t="s">
        <v>11361</v>
      </c>
      <c r="P10797" t="s">
        <v>11352</v>
      </c>
      <c r="R10797" t="s">
        <v>11353</v>
      </c>
      <c r="S10797">
        <f>IF(SalesData[[#This Row],[Return Status]]="Returned",1,0)</f>
        <v>0</v>
      </c>
      <c r="U10797" s="2">
        <f>EOMONTH(SalesData[[#This Row],[Order Date]],0)</f>
        <v>45351</v>
      </c>
      <c r="V10797" s="9" t="str">
        <f>"Q"&amp;INT((MONTH(SalesData[[#This Row],[Order Date]])+2)/3)&amp;"-"&amp;YEAR(SalesData[[#This Row],[Order Date]])</f>
        <v>Q1-2024</v>
      </c>
    </row>
    <row r="10798" spans="1:22" x14ac:dyDescent="0.35">
      <c r="A10798" t="s">
        <v>10939</v>
      </c>
      <c r="B10798" s="1">
        <v>45346</v>
      </c>
      <c r="C10798" t="s">
        <v>188</v>
      </c>
      <c r="D10798" t="s">
        <v>72</v>
      </c>
      <c r="E10798">
        <v>6216213090</v>
      </c>
      <c r="F10798" t="s">
        <v>140</v>
      </c>
      <c r="G10798" t="s">
        <v>11367</v>
      </c>
      <c r="H10798" t="s">
        <v>121</v>
      </c>
      <c r="I10798" t="s">
        <v>17</v>
      </c>
      <c r="J10798" t="s">
        <v>62</v>
      </c>
      <c r="K10798">
        <v>391.41</v>
      </c>
      <c r="L10798">
        <v>21.23</v>
      </c>
      <c r="M10798" t="s">
        <v>62</v>
      </c>
      <c r="N10798">
        <v>5.4239799698525798E-2</v>
      </c>
      <c r="O10798" t="s">
        <v>11361</v>
      </c>
      <c r="P10798" t="s">
        <v>11356</v>
      </c>
      <c r="R10798" t="s">
        <v>11353</v>
      </c>
      <c r="S10798">
        <f>IF(SalesData[[#This Row],[Return Status]]="Returned",1,0)</f>
        <v>0</v>
      </c>
      <c r="U10798" s="2">
        <f>EOMONTH(SalesData[[#This Row],[Order Date]],0)</f>
        <v>45351</v>
      </c>
      <c r="V10798" s="9" t="str">
        <f>"Q"&amp;INT((MONTH(SalesData[[#This Row],[Order Date]])+2)/3)&amp;"-"&amp;YEAR(SalesData[[#This Row],[Order Date]])</f>
        <v>Q1-2024</v>
      </c>
    </row>
    <row r="10799" spans="1:22" x14ac:dyDescent="0.35">
      <c r="A10799" t="s">
        <v>10940</v>
      </c>
      <c r="B10799" s="1">
        <v>45334</v>
      </c>
      <c r="C10799" t="s">
        <v>184</v>
      </c>
      <c r="D10799" t="s">
        <v>80</v>
      </c>
      <c r="E10799">
        <v>9516318487</v>
      </c>
      <c r="F10799" t="s">
        <v>50</v>
      </c>
      <c r="G10799" t="s">
        <v>101</v>
      </c>
      <c r="H10799" t="s">
        <v>35</v>
      </c>
      <c r="I10799" t="s">
        <v>36</v>
      </c>
      <c r="J10799" t="s">
        <v>61</v>
      </c>
      <c r="K10799">
        <v>3435.53</v>
      </c>
      <c r="L10799">
        <v>512.84</v>
      </c>
      <c r="M10799" t="s">
        <v>62</v>
      </c>
      <c r="N10799">
        <v>0.149275366537332</v>
      </c>
      <c r="O10799" t="s">
        <v>11351</v>
      </c>
      <c r="P10799" t="s">
        <v>11352</v>
      </c>
      <c r="R10799" t="s">
        <v>11353</v>
      </c>
      <c r="S10799">
        <f>IF(SalesData[[#This Row],[Return Status]]="Returned",1,0)</f>
        <v>0</v>
      </c>
      <c r="T10799">
        <v>1385.87</v>
      </c>
      <c r="U10799" s="2">
        <f>EOMONTH(SalesData[[#This Row],[Order Date]],0)</f>
        <v>45351</v>
      </c>
      <c r="V10799" s="9" t="str">
        <f>"Q"&amp;INT((MONTH(SalesData[[#This Row],[Order Date]])+2)/3)&amp;"-"&amp;YEAR(SalesData[[#This Row],[Order Date]])</f>
        <v>Q1-2024</v>
      </c>
    </row>
    <row r="10800" spans="1:22" x14ac:dyDescent="0.35">
      <c r="A10800" t="s">
        <v>10941</v>
      </c>
      <c r="B10800" s="1">
        <v>45331</v>
      </c>
      <c r="C10800" t="s">
        <v>111</v>
      </c>
      <c r="D10800" t="s">
        <v>72</v>
      </c>
      <c r="E10800">
        <v>545203281</v>
      </c>
      <c r="F10800" t="s">
        <v>387</v>
      </c>
      <c r="G10800" t="s">
        <v>89</v>
      </c>
      <c r="H10800" t="s">
        <v>90</v>
      </c>
      <c r="I10800" t="s">
        <v>31</v>
      </c>
      <c r="J10800" t="s">
        <v>43</v>
      </c>
      <c r="K10800">
        <v>3440.03</v>
      </c>
      <c r="L10800">
        <v>889.79</v>
      </c>
      <c r="M10800" t="s">
        <v>43</v>
      </c>
      <c r="N10800">
        <v>0.258657627985802</v>
      </c>
      <c r="O10800" t="s">
        <v>11351</v>
      </c>
      <c r="P10800" t="s">
        <v>11354</v>
      </c>
      <c r="R10800" t="s">
        <v>11353</v>
      </c>
      <c r="S10800">
        <f>IF(SalesData[[#This Row],[Return Status]]="Returned",1,0)</f>
        <v>0</v>
      </c>
      <c r="T10800">
        <v>207.68</v>
      </c>
      <c r="U10800" s="2">
        <f>EOMONTH(SalesData[[#This Row],[Order Date]],0)</f>
        <v>45351</v>
      </c>
      <c r="V10800" s="9" t="str">
        <f>"Q"&amp;INT((MONTH(SalesData[[#This Row],[Order Date]])+2)/3)&amp;"-"&amp;YEAR(SalesData[[#This Row],[Order Date]])</f>
        <v>Q1-2024</v>
      </c>
    </row>
    <row r="10801" spans="1:22" x14ac:dyDescent="0.35">
      <c r="A10801" t="s">
        <v>10942</v>
      </c>
      <c r="B10801" s="1">
        <v>45345</v>
      </c>
      <c r="C10801" t="s">
        <v>162</v>
      </c>
      <c r="D10801" t="s">
        <v>27</v>
      </c>
      <c r="E10801">
        <v>7270373100</v>
      </c>
      <c r="F10801" t="s">
        <v>64</v>
      </c>
      <c r="G10801" t="s">
        <v>15</v>
      </c>
      <c r="H10801" t="s">
        <v>16</v>
      </c>
      <c r="I10801" t="s">
        <v>17</v>
      </c>
      <c r="J10801" t="s">
        <v>18</v>
      </c>
      <c r="K10801">
        <v>2888.32</v>
      </c>
      <c r="L10801">
        <v>309.10000000000002</v>
      </c>
      <c r="M10801" t="s">
        <v>19</v>
      </c>
      <c r="N10801">
        <v>0.107017228007977</v>
      </c>
      <c r="O10801" t="s">
        <v>11351</v>
      </c>
      <c r="P10801" t="s">
        <v>11352</v>
      </c>
      <c r="R10801" t="s">
        <v>11353</v>
      </c>
      <c r="S10801">
        <f>IF(SalesData[[#This Row],[Return Status]]="Returned",1,0)</f>
        <v>0</v>
      </c>
      <c r="T10801">
        <v>2085.91</v>
      </c>
      <c r="U10801" s="2">
        <f>EOMONTH(SalesData[[#This Row],[Order Date]],0)</f>
        <v>45351</v>
      </c>
      <c r="V10801" s="9" t="str">
        <f>"Q"&amp;INT((MONTH(SalesData[[#This Row],[Order Date]])+2)/3)&amp;"-"&amp;YEAR(SalesData[[#This Row],[Order Date]])</f>
        <v>Q1-2024</v>
      </c>
    </row>
    <row r="10802" spans="1:22" x14ac:dyDescent="0.35">
      <c r="A10802" t="s">
        <v>10943</v>
      </c>
      <c r="B10802" s="1">
        <v>45340</v>
      </c>
      <c r="C10802" t="s">
        <v>106</v>
      </c>
      <c r="D10802" t="s">
        <v>80</v>
      </c>
      <c r="E10802">
        <v>2165183562</v>
      </c>
      <c r="F10802" t="s">
        <v>222</v>
      </c>
      <c r="G10802" t="s">
        <v>164</v>
      </c>
      <c r="H10802" t="s">
        <v>165</v>
      </c>
      <c r="I10802" t="s">
        <v>36</v>
      </c>
      <c r="J10802" t="s">
        <v>18</v>
      </c>
      <c r="K10802">
        <v>2121.59</v>
      </c>
      <c r="L10802">
        <v>312.83</v>
      </c>
      <c r="M10802" t="s">
        <v>19</v>
      </c>
      <c r="N10802">
        <v>0.14745073270518799</v>
      </c>
      <c r="O10802" t="s">
        <v>11351</v>
      </c>
      <c r="P10802" t="s">
        <v>11352</v>
      </c>
      <c r="R10802" t="s">
        <v>11353</v>
      </c>
      <c r="S10802">
        <f>IF(SalesData[[#This Row],[Return Status]]="Returned",1,0)</f>
        <v>0</v>
      </c>
      <c r="U10802" s="2">
        <f>EOMONTH(SalesData[[#This Row],[Order Date]],0)</f>
        <v>45351</v>
      </c>
      <c r="V10802" s="9" t="str">
        <f>"Q"&amp;INT((MONTH(SalesData[[#This Row],[Order Date]])+2)/3)&amp;"-"&amp;YEAR(SalesData[[#This Row],[Order Date]])</f>
        <v>Q1-2024</v>
      </c>
    </row>
    <row r="10803" spans="1:22" x14ac:dyDescent="0.35">
      <c r="A10803" t="s">
        <v>10944</v>
      </c>
      <c r="B10803" s="1">
        <v>45331</v>
      </c>
      <c r="C10803" t="s">
        <v>52</v>
      </c>
      <c r="D10803" t="s">
        <v>145</v>
      </c>
      <c r="E10803">
        <v>4562308802</v>
      </c>
      <c r="F10803" t="s">
        <v>133</v>
      </c>
      <c r="G10803" t="s">
        <v>89</v>
      </c>
      <c r="H10803" t="s">
        <v>11357</v>
      </c>
      <c r="I10803" t="s">
        <v>31</v>
      </c>
      <c r="J10803" t="s">
        <v>19</v>
      </c>
      <c r="K10803">
        <v>726.67</v>
      </c>
      <c r="L10803">
        <v>87.19</v>
      </c>
      <c r="M10803" t="s">
        <v>19</v>
      </c>
      <c r="N10803">
        <v>0.119985688139045</v>
      </c>
      <c r="O10803" t="s">
        <v>11355</v>
      </c>
      <c r="P10803" t="s">
        <v>11352</v>
      </c>
      <c r="R10803" t="s">
        <v>11353</v>
      </c>
      <c r="S10803">
        <f>IF(SalesData[[#This Row],[Return Status]]="Returned",1,0)</f>
        <v>0</v>
      </c>
      <c r="T10803">
        <v>207.68</v>
      </c>
      <c r="U10803" s="2">
        <f>EOMONTH(SalesData[[#This Row],[Order Date]],0)</f>
        <v>45351</v>
      </c>
      <c r="V10803" s="9" t="str">
        <f>"Q"&amp;INT((MONTH(SalesData[[#This Row],[Order Date]])+2)/3)&amp;"-"&amp;YEAR(SalesData[[#This Row],[Order Date]])</f>
        <v>Q1-2024</v>
      </c>
    </row>
    <row r="10804" spans="1:22" x14ac:dyDescent="0.35">
      <c r="A10804" t="s">
        <v>10945</v>
      </c>
      <c r="B10804" s="1">
        <v>45325</v>
      </c>
      <c r="C10804" t="s">
        <v>132</v>
      </c>
      <c r="D10804" t="s">
        <v>39</v>
      </c>
      <c r="E10804">
        <v>4781226520</v>
      </c>
      <c r="F10804" t="s">
        <v>156</v>
      </c>
      <c r="G10804" t="s">
        <v>84</v>
      </c>
      <c r="H10804" t="s">
        <v>85</v>
      </c>
      <c r="I10804" t="s">
        <v>31</v>
      </c>
      <c r="J10804" t="s">
        <v>65</v>
      </c>
      <c r="K10804">
        <v>2946.04</v>
      </c>
      <c r="L10804">
        <v>285.7</v>
      </c>
      <c r="M10804" t="s">
        <v>65</v>
      </c>
      <c r="N10804">
        <v>9.6977637778170006E-2</v>
      </c>
      <c r="O10804" t="s">
        <v>11351</v>
      </c>
      <c r="P10804" t="s">
        <v>11356</v>
      </c>
      <c r="R10804" t="s">
        <v>11353</v>
      </c>
      <c r="S10804">
        <f>IF(SalesData[[#This Row],[Return Status]]="Returned",1,0)</f>
        <v>0</v>
      </c>
      <c r="T10804">
        <v>847.14</v>
      </c>
      <c r="U10804" s="2">
        <f>EOMONTH(SalesData[[#This Row],[Order Date]],0)</f>
        <v>45351</v>
      </c>
      <c r="V10804" s="9" t="str">
        <f>"Q"&amp;INT((MONTH(SalesData[[#This Row],[Order Date]])+2)/3)&amp;"-"&amp;YEAR(SalesData[[#This Row],[Order Date]])</f>
        <v>Q1-2024</v>
      </c>
    </row>
    <row r="10805" spans="1:22" x14ac:dyDescent="0.35">
      <c r="A10805" t="s">
        <v>10946</v>
      </c>
      <c r="B10805" s="1">
        <v>45339</v>
      </c>
      <c r="C10805" t="s">
        <v>188</v>
      </c>
      <c r="D10805" t="s">
        <v>99</v>
      </c>
      <c r="E10805">
        <v>5892908711</v>
      </c>
      <c r="F10805" t="s">
        <v>129</v>
      </c>
      <c r="G10805" t="s">
        <v>54</v>
      </c>
      <c r="H10805" t="s">
        <v>55</v>
      </c>
      <c r="I10805" t="s">
        <v>31</v>
      </c>
      <c r="J10805" t="s">
        <v>65</v>
      </c>
      <c r="K10805">
        <v>2301.81</v>
      </c>
      <c r="L10805">
        <v>326.02</v>
      </c>
      <c r="M10805" t="s">
        <v>65</v>
      </c>
      <c r="N10805">
        <v>0.14163636442625599</v>
      </c>
      <c r="O10805" t="s">
        <v>11351</v>
      </c>
      <c r="P10805" t="s">
        <v>11352</v>
      </c>
      <c r="R10805" t="s">
        <v>11353</v>
      </c>
      <c r="S10805">
        <f>IF(SalesData[[#This Row],[Return Status]]="Returned",1,0)</f>
        <v>0</v>
      </c>
      <c r="U10805" s="2">
        <f>EOMONTH(SalesData[[#This Row],[Order Date]],0)</f>
        <v>45351</v>
      </c>
      <c r="V10805" s="9" t="str">
        <f>"Q"&amp;INT((MONTH(SalesData[[#This Row],[Order Date]])+2)/3)&amp;"-"&amp;YEAR(SalesData[[#This Row],[Order Date]])</f>
        <v>Q1-2024</v>
      </c>
    </row>
    <row r="10806" spans="1:22" x14ac:dyDescent="0.35">
      <c r="A10806" t="s">
        <v>10947</v>
      </c>
      <c r="B10806" s="1">
        <v>45350</v>
      </c>
      <c r="C10806" t="s">
        <v>52</v>
      </c>
      <c r="D10806" t="s">
        <v>99</v>
      </c>
      <c r="E10806">
        <v>5485984635</v>
      </c>
      <c r="F10806" t="s">
        <v>78</v>
      </c>
      <c r="G10806" t="s">
        <v>15</v>
      </c>
      <c r="H10806" t="s">
        <v>16</v>
      </c>
      <c r="I10806" t="s">
        <v>17</v>
      </c>
      <c r="J10806" t="s">
        <v>18</v>
      </c>
      <c r="K10806">
        <v>4488.91</v>
      </c>
      <c r="L10806">
        <v>1315.26</v>
      </c>
      <c r="M10806" t="s">
        <v>19</v>
      </c>
      <c r="N10806">
        <v>0.29300208736642103</v>
      </c>
      <c r="O10806" t="s">
        <v>11351</v>
      </c>
      <c r="P10806" t="s">
        <v>11354</v>
      </c>
      <c r="R10806" t="s">
        <v>11353</v>
      </c>
      <c r="S10806">
        <f>IF(SalesData[[#This Row],[Return Status]]="Returned",1,0)</f>
        <v>0</v>
      </c>
      <c r="T10806">
        <v>2085.91</v>
      </c>
      <c r="U10806" s="2">
        <f>EOMONTH(SalesData[[#This Row],[Order Date]],0)</f>
        <v>45351</v>
      </c>
      <c r="V10806" s="9" t="str">
        <f>"Q"&amp;INT((MONTH(SalesData[[#This Row],[Order Date]])+2)/3)&amp;"-"&amp;YEAR(SalesData[[#This Row],[Order Date]])</f>
        <v>Q1-2024</v>
      </c>
    </row>
    <row r="10807" spans="1:22" x14ac:dyDescent="0.35">
      <c r="A10807" t="s">
        <v>10948</v>
      </c>
      <c r="B10807" s="1">
        <v>45337</v>
      </c>
      <c r="C10807" t="s">
        <v>132</v>
      </c>
      <c r="D10807" t="s">
        <v>99</v>
      </c>
      <c r="E10807">
        <v>6379812636</v>
      </c>
      <c r="F10807" t="s">
        <v>357</v>
      </c>
      <c r="G10807" t="s">
        <v>164</v>
      </c>
      <c r="H10807" t="s">
        <v>11357</v>
      </c>
      <c r="I10807" t="s">
        <v>36</v>
      </c>
      <c r="J10807" t="s">
        <v>19</v>
      </c>
      <c r="K10807">
        <v>1680</v>
      </c>
      <c r="L10807">
        <v>444</v>
      </c>
      <c r="M10807" t="s">
        <v>19</v>
      </c>
      <c r="N10807">
        <v>0.26428571428571401</v>
      </c>
      <c r="O10807" t="s">
        <v>11351</v>
      </c>
      <c r="P10807" t="s">
        <v>11354</v>
      </c>
      <c r="R10807" t="s">
        <v>11353</v>
      </c>
      <c r="S10807">
        <f>IF(SalesData[[#This Row],[Return Status]]="Returned",1,0)</f>
        <v>0</v>
      </c>
      <c r="U10807" s="2">
        <f>EOMONTH(SalesData[[#This Row],[Order Date]],0)</f>
        <v>45351</v>
      </c>
      <c r="V10807" s="9" t="str">
        <f>"Q"&amp;INT((MONTH(SalesData[[#This Row],[Order Date]])+2)/3)&amp;"-"&amp;YEAR(SalesData[[#This Row],[Order Date]])</f>
        <v>Q1-2024</v>
      </c>
    </row>
    <row r="10808" spans="1:22" x14ac:dyDescent="0.35">
      <c r="A10808" t="s">
        <v>10949</v>
      </c>
      <c r="B10808" s="1">
        <v>45338</v>
      </c>
      <c r="C10808" t="s">
        <v>71</v>
      </c>
      <c r="D10808" t="s">
        <v>27</v>
      </c>
      <c r="E10808">
        <v>8305633723</v>
      </c>
      <c r="F10808" t="s">
        <v>116</v>
      </c>
      <c r="G10808" t="s">
        <v>74</v>
      </c>
      <c r="H10808" t="s">
        <v>75</v>
      </c>
      <c r="I10808" t="s">
        <v>36</v>
      </c>
      <c r="J10808" t="s">
        <v>19</v>
      </c>
      <c r="K10808">
        <v>1230.3</v>
      </c>
      <c r="L10808">
        <v>126.48</v>
      </c>
      <c r="M10808" t="s">
        <v>19</v>
      </c>
      <c r="N10808">
        <v>0.102804194099</v>
      </c>
      <c r="O10808" t="s">
        <v>11351</v>
      </c>
      <c r="P10808" t="s">
        <v>11352</v>
      </c>
      <c r="R10808" t="s">
        <v>11353</v>
      </c>
      <c r="S10808">
        <f>IF(SalesData[[#This Row],[Return Status]]="Returned",1,0)</f>
        <v>0</v>
      </c>
      <c r="T10808">
        <v>2420.2800000000002</v>
      </c>
      <c r="U10808" s="2">
        <f>EOMONTH(SalesData[[#This Row],[Order Date]],0)</f>
        <v>45351</v>
      </c>
      <c r="V10808" s="9" t="str">
        <f>"Q"&amp;INT((MONTH(SalesData[[#This Row],[Order Date]])+2)/3)&amp;"-"&amp;YEAR(SalesData[[#This Row],[Order Date]])</f>
        <v>Q1-2024</v>
      </c>
    </row>
    <row r="10809" spans="1:22" x14ac:dyDescent="0.35">
      <c r="A10809" t="s">
        <v>10950</v>
      </c>
      <c r="B10809" s="1">
        <v>45326</v>
      </c>
      <c r="C10809" t="s">
        <v>162</v>
      </c>
      <c r="D10809" t="s">
        <v>145</v>
      </c>
      <c r="E10809">
        <v>7509158703</v>
      </c>
      <c r="F10809" t="s">
        <v>357</v>
      </c>
      <c r="G10809" t="s">
        <v>164</v>
      </c>
      <c r="H10809" t="s">
        <v>165</v>
      </c>
      <c r="I10809" t="s">
        <v>36</v>
      </c>
      <c r="J10809" t="s">
        <v>65</v>
      </c>
      <c r="K10809">
        <v>2179.02</v>
      </c>
      <c r="L10809">
        <v>467.55</v>
      </c>
      <c r="M10809" t="s">
        <v>65</v>
      </c>
      <c r="N10809">
        <v>0.2145689346587</v>
      </c>
      <c r="O10809" t="s">
        <v>11351</v>
      </c>
      <c r="P10809" t="s">
        <v>11354</v>
      </c>
      <c r="R10809" t="s">
        <v>11353</v>
      </c>
      <c r="S10809">
        <f>IF(SalesData[[#This Row],[Return Status]]="Returned",1,0)</f>
        <v>0</v>
      </c>
      <c r="U10809" s="2">
        <f>EOMONTH(SalesData[[#This Row],[Order Date]],0)</f>
        <v>45351</v>
      </c>
      <c r="V10809" s="9" t="str">
        <f>"Q"&amp;INT((MONTH(SalesData[[#This Row],[Order Date]])+2)/3)&amp;"-"&amp;YEAR(SalesData[[#This Row],[Order Date]])</f>
        <v>Q1-2024</v>
      </c>
    </row>
    <row r="10810" spans="1:22" x14ac:dyDescent="0.35">
      <c r="A10810" t="s">
        <v>10951</v>
      </c>
      <c r="B10810" s="1">
        <v>45345</v>
      </c>
      <c r="C10810" t="s">
        <v>184</v>
      </c>
      <c r="D10810" t="s">
        <v>72</v>
      </c>
      <c r="E10810">
        <v>9637901938</v>
      </c>
      <c r="F10810" t="s">
        <v>120</v>
      </c>
      <c r="G10810" t="s">
        <v>141</v>
      </c>
      <c r="H10810" t="s">
        <v>121</v>
      </c>
      <c r="I10810" t="s">
        <v>17</v>
      </c>
      <c r="J10810" t="s">
        <v>61</v>
      </c>
      <c r="K10810">
        <v>4021.15</v>
      </c>
      <c r="L10810">
        <v>213.04</v>
      </c>
      <c r="M10810" t="s">
        <v>62</v>
      </c>
      <c r="N10810">
        <v>5.2979868942964102E-2</v>
      </c>
      <c r="O10810" t="s">
        <v>11351</v>
      </c>
      <c r="P10810" t="s">
        <v>11356</v>
      </c>
      <c r="R10810" t="s">
        <v>11353</v>
      </c>
      <c r="S10810">
        <f>IF(SalesData[[#This Row],[Return Status]]="Returned",1,0)</f>
        <v>0</v>
      </c>
      <c r="T10810">
        <v>2793.38</v>
      </c>
      <c r="U10810" s="2">
        <f>EOMONTH(SalesData[[#This Row],[Order Date]],0)</f>
        <v>45351</v>
      </c>
      <c r="V10810" s="9" t="str">
        <f>"Q"&amp;INT((MONTH(SalesData[[#This Row],[Order Date]])+2)/3)&amp;"-"&amp;YEAR(SalesData[[#This Row],[Order Date]])</f>
        <v>Q1-2024</v>
      </c>
    </row>
    <row r="10811" spans="1:22" x14ac:dyDescent="0.35">
      <c r="A10811" t="s">
        <v>10952</v>
      </c>
      <c r="B10811" s="1">
        <v>45331</v>
      </c>
      <c r="C10811" t="s">
        <v>194</v>
      </c>
      <c r="D10811" t="s">
        <v>46</v>
      </c>
      <c r="E10811">
        <v>3442249783</v>
      </c>
      <c r="F10811" t="s">
        <v>168</v>
      </c>
      <c r="G10811" t="s">
        <v>54</v>
      </c>
      <c r="H10811" t="s">
        <v>55</v>
      </c>
      <c r="I10811" t="s">
        <v>31</v>
      </c>
      <c r="J10811" t="s">
        <v>18</v>
      </c>
      <c r="K10811">
        <v>765.23</v>
      </c>
      <c r="L10811">
        <v>169.15</v>
      </c>
      <c r="M10811" t="s">
        <v>19</v>
      </c>
      <c r="N10811">
        <v>0.22104465324150899</v>
      </c>
      <c r="O10811" t="s">
        <v>11355</v>
      </c>
      <c r="P10811" t="s">
        <v>11354</v>
      </c>
      <c r="Q10811" t="s">
        <v>11365</v>
      </c>
      <c r="R10811" t="s">
        <v>11360</v>
      </c>
      <c r="S10811">
        <f>IF(SalesData[[#This Row],[Return Status]]="Returned",1,0)</f>
        <v>1</v>
      </c>
      <c r="U10811" s="2">
        <f>EOMONTH(SalesData[[#This Row],[Order Date]],0)</f>
        <v>45351</v>
      </c>
      <c r="V10811" s="9" t="str">
        <f>"Q"&amp;INT((MONTH(SalesData[[#This Row],[Order Date]])+2)/3)&amp;"-"&amp;YEAR(SalesData[[#This Row],[Order Date]])</f>
        <v>Q1-2024</v>
      </c>
    </row>
    <row r="10812" spans="1:22" x14ac:dyDescent="0.35">
      <c r="A10812" t="s">
        <v>10953</v>
      </c>
      <c r="B10812" s="1">
        <v>45345</v>
      </c>
      <c r="C10812" t="s">
        <v>52</v>
      </c>
      <c r="D10812" t="s">
        <v>72</v>
      </c>
      <c r="E10812">
        <v>5827362266</v>
      </c>
      <c r="F10812" t="s">
        <v>88</v>
      </c>
      <c r="G10812" t="s">
        <v>11379</v>
      </c>
      <c r="H10812" t="s">
        <v>90</v>
      </c>
      <c r="I10812" t="s">
        <v>31</v>
      </c>
      <c r="J10812" t="s">
        <v>43</v>
      </c>
      <c r="K10812">
        <v>4616.16</v>
      </c>
      <c r="L10812">
        <v>938.65</v>
      </c>
      <c r="M10812" t="s">
        <v>43</v>
      </c>
      <c r="N10812">
        <v>0.203340005545735</v>
      </c>
      <c r="O10812" t="s">
        <v>11351</v>
      </c>
      <c r="P10812" t="s">
        <v>11354</v>
      </c>
      <c r="R10812" t="s">
        <v>11353</v>
      </c>
      <c r="S10812">
        <f>IF(SalesData[[#This Row],[Return Status]]="Returned",1,0)</f>
        <v>0</v>
      </c>
      <c r="U10812" s="2">
        <f>EOMONTH(SalesData[[#This Row],[Order Date]],0)</f>
        <v>45351</v>
      </c>
      <c r="V10812" s="9" t="str">
        <f>"Q"&amp;INT((MONTH(SalesData[[#This Row],[Order Date]])+2)/3)&amp;"-"&amp;YEAR(SalesData[[#This Row],[Order Date]])</f>
        <v>Q1-2024</v>
      </c>
    </row>
    <row r="10813" spans="1:22" x14ac:dyDescent="0.35">
      <c r="A10813" t="s">
        <v>10954</v>
      </c>
      <c r="B10813" s="1">
        <v>45337</v>
      </c>
      <c r="C10813" t="s">
        <v>97</v>
      </c>
      <c r="D10813" t="s">
        <v>39</v>
      </c>
      <c r="E10813">
        <v>5037005817</v>
      </c>
      <c r="F10813" t="s">
        <v>181</v>
      </c>
      <c r="G10813" t="s">
        <v>54</v>
      </c>
      <c r="H10813" t="s">
        <v>55</v>
      </c>
      <c r="I10813" t="s">
        <v>31</v>
      </c>
      <c r="J10813" t="s">
        <v>62</v>
      </c>
      <c r="K10813">
        <v>4511.49</v>
      </c>
      <c r="L10813">
        <v>964.65</v>
      </c>
      <c r="M10813" t="s">
        <v>62</v>
      </c>
      <c r="N10813">
        <v>0.213820711117613</v>
      </c>
      <c r="O10813" t="s">
        <v>11351</v>
      </c>
      <c r="P10813" t="s">
        <v>11354</v>
      </c>
      <c r="R10813" t="s">
        <v>11353</v>
      </c>
      <c r="S10813">
        <f>IF(SalesData[[#This Row],[Return Status]]="Returned",1,0)</f>
        <v>0</v>
      </c>
      <c r="U10813" s="2">
        <f>EOMONTH(SalesData[[#This Row],[Order Date]],0)</f>
        <v>45351</v>
      </c>
      <c r="V10813" s="9" t="str">
        <f>"Q"&amp;INT((MONTH(SalesData[[#This Row],[Order Date]])+2)/3)&amp;"-"&amp;YEAR(SalesData[[#This Row],[Order Date]])</f>
        <v>Q1-2024</v>
      </c>
    </row>
    <row r="10814" spans="1:22" x14ac:dyDescent="0.35">
      <c r="A10814" t="s">
        <v>10955</v>
      </c>
      <c r="B10814" s="1">
        <v>45349</v>
      </c>
      <c r="C10814" t="s">
        <v>184</v>
      </c>
      <c r="D10814" t="s">
        <v>145</v>
      </c>
      <c r="E10814">
        <v>3672165671</v>
      </c>
      <c r="F10814" t="s">
        <v>222</v>
      </c>
      <c r="G10814" t="s">
        <v>164</v>
      </c>
      <c r="H10814" t="s">
        <v>165</v>
      </c>
      <c r="I10814" t="s">
        <v>36</v>
      </c>
      <c r="J10814" t="s">
        <v>61</v>
      </c>
      <c r="K10814">
        <v>1675.87</v>
      </c>
      <c r="L10814">
        <v>189.18</v>
      </c>
      <c r="M10814" t="s">
        <v>62</v>
      </c>
      <c r="N10814">
        <v>0.112884650957413</v>
      </c>
      <c r="O10814" t="s">
        <v>11351</v>
      </c>
      <c r="P10814" t="s">
        <v>11352</v>
      </c>
      <c r="R10814" t="s">
        <v>11353</v>
      </c>
      <c r="S10814">
        <f>IF(SalesData[[#This Row],[Return Status]]="Returned",1,0)</f>
        <v>0</v>
      </c>
      <c r="U10814" s="2">
        <f>EOMONTH(SalesData[[#This Row],[Order Date]],0)</f>
        <v>45351</v>
      </c>
      <c r="V10814" s="9" t="str">
        <f>"Q"&amp;INT((MONTH(SalesData[[#This Row],[Order Date]])+2)/3)&amp;"-"&amp;YEAR(SalesData[[#This Row],[Order Date]])</f>
        <v>Q1-2024</v>
      </c>
    </row>
    <row r="10815" spans="1:22" x14ac:dyDescent="0.35">
      <c r="A10815" t="s">
        <v>10956</v>
      </c>
      <c r="B10815" s="1">
        <v>45349</v>
      </c>
      <c r="C10815" t="s">
        <v>87</v>
      </c>
      <c r="D10815" t="s">
        <v>72</v>
      </c>
      <c r="E10815">
        <v>9691188488</v>
      </c>
      <c r="F10815" t="s">
        <v>47</v>
      </c>
      <c r="G10815" t="s">
        <v>23</v>
      </c>
      <c r="H10815" t="s">
        <v>24</v>
      </c>
      <c r="I10815" t="s">
        <v>17</v>
      </c>
      <c r="J10815" t="s">
        <v>62</v>
      </c>
      <c r="K10815">
        <v>229.55</v>
      </c>
      <c r="L10815">
        <v>60.88</v>
      </c>
      <c r="M10815" t="s">
        <v>62</v>
      </c>
      <c r="N10815">
        <v>0.26521455020692702</v>
      </c>
      <c r="O10815" t="s">
        <v>11361</v>
      </c>
      <c r="P10815" t="s">
        <v>11354</v>
      </c>
      <c r="R10815" t="s">
        <v>11353</v>
      </c>
      <c r="S10815">
        <f>IF(SalesData[[#This Row],[Return Status]]="Returned",1,0)</f>
        <v>0</v>
      </c>
      <c r="T10815">
        <v>2821.33</v>
      </c>
      <c r="U10815" s="2">
        <f>EOMONTH(SalesData[[#This Row],[Order Date]],0)</f>
        <v>45351</v>
      </c>
      <c r="V10815" s="9" t="str">
        <f>"Q"&amp;INT((MONTH(SalesData[[#This Row],[Order Date]])+2)/3)&amp;"-"&amp;YEAR(SalesData[[#This Row],[Order Date]])</f>
        <v>Q1-2024</v>
      </c>
    </row>
    <row r="10816" spans="1:22" x14ac:dyDescent="0.35">
      <c r="A10816" t="s">
        <v>10957</v>
      </c>
      <c r="B10816" s="1">
        <v>45329</v>
      </c>
      <c r="C10816" t="s">
        <v>67</v>
      </c>
      <c r="D10816" t="s">
        <v>39</v>
      </c>
      <c r="E10816">
        <v>3194312912</v>
      </c>
      <c r="F10816" t="s">
        <v>81</v>
      </c>
      <c r="G10816" t="s">
        <v>11374</v>
      </c>
      <c r="H10816" t="s">
        <v>75</v>
      </c>
      <c r="I10816" t="s">
        <v>36</v>
      </c>
      <c r="J10816" t="s">
        <v>42</v>
      </c>
      <c r="K10816">
        <v>485.08</v>
      </c>
      <c r="L10816">
        <v>126.8</v>
      </c>
      <c r="M10816" t="s">
        <v>43</v>
      </c>
      <c r="N10816">
        <v>0.26140018141337501</v>
      </c>
      <c r="O10816" t="s">
        <v>11361</v>
      </c>
      <c r="P10816" t="s">
        <v>11354</v>
      </c>
      <c r="R10816" t="s">
        <v>11353</v>
      </c>
      <c r="S10816">
        <f>IF(SalesData[[#This Row],[Return Status]]="Returned",1,0)</f>
        <v>0</v>
      </c>
      <c r="U10816" s="2">
        <f>EOMONTH(SalesData[[#This Row],[Order Date]],0)</f>
        <v>45351</v>
      </c>
      <c r="V10816" s="9" t="str">
        <f>"Q"&amp;INT((MONTH(SalesData[[#This Row],[Order Date]])+2)/3)&amp;"-"&amp;YEAR(SalesData[[#This Row],[Order Date]])</f>
        <v>Q1-2024</v>
      </c>
    </row>
    <row r="10817" spans="1:22" x14ac:dyDescent="0.35">
      <c r="A10817" t="s">
        <v>10958</v>
      </c>
      <c r="B10817" s="1">
        <v>45331</v>
      </c>
      <c r="C10817" t="s">
        <v>132</v>
      </c>
      <c r="D10817" t="s">
        <v>13</v>
      </c>
      <c r="E10817">
        <v>3327683787</v>
      </c>
      <c r="F10817" t="s">
        <v>127</v>
      </c>
      <c r="G10817" t="s">
        <v>29</v>
      </c>
      <c r="H10817" t="s">
        <v>11357</v>
      </c>
      <c r="I10817" t="s">
        <v>31</v>
      </c>
      <c r="J10817" t="s">
        <v>65</v>
      </c>
      <c r="K10817">
        <v>1281.3900000000001</v>
      </c>
      <c r="L10817">
        <v>52.66</v>
      </c>
      <c r="M10817" t="s">
        <v>65</v>
      </c>
      <c r="N10817">
        <v>4.10959973154153E-2</v>
      </c>
      <c r="O10817" t="s">
        <v>11351</v>
      </c>
      <c r="P10817" t="s">
        <v>11356</v>
      </c>
      <c r="Q10817" t="s">
        <v>11359</v>
      </c>
      <c r="R10817" t="s">
        <v>11360</v>
      </c>
      <c r="S10817">
        <f>IF(SalesData[[#This Row],[Return Status]]="Returned",1,0)</f>
        <v>1</v>
      </c>
      <c r="T10817">
        <v>2788.38</v>
      </c>
      <c r="U10817" s="2">
        <f>EOMONTH(SalesData[[#This Row],[Order Date]],0)</f>
        <v>45351</v>
      </c>
      <c r="V10817" s="9" t="str">
        <f>"Q"&amp;INT((MONTH(SalesData[[#This Row],[Order Date]])+2)/3)&amp;"-"&amp;YEAR(SalesData[[#This Row],[Order Date]])</f>
        <v>Q1-2024</v>
      </c>
    </row>
    <row r="10818" spans="1:22" x14ac:dyDescent="0.35">
      <c r="A10818" t="s">
        <v>10959</v>
      </c>
      <c r="B10818" s="1">
        <v>45338</v>
      </c>
      <c r="C10818" t="s">
        <v>92</v>
      </c>
      <c r="D10818" t="s">
        <v>99</v>
      </c>
      <c r="E10818">
        <v>3670477871</v>
      </c>
      <c r="F10818" t="s">
        <v>357</v>
      </c>
      <c r="G10818" t="s">
        <v>266</v>
      </c>
      <c r="H10818" t="s">
        <v>165</v>
      </c>
      <c r="I10818" t="s">
        <v>36</v>
      </c>
      <c r="J10818" t="s">
        <v>19</v>
      </c>
      <c r="K10818">
        <v>1810.95</v>
      </c>
      <c r="L10818">
        <v>105.66</v>
      </c>
      <c r="M10818" t="s">
        <v>19</v>
      </c>
      <c r="N10818">
        <v>5.8345067506005099E-2</v>
      </c>
      <c r="O10818" t="s">
        <v>11351</v>
      </c>
      <c r="P10818" t="s">
        <v>11356</v>
      </c>
      <c r="R10818" t="s">
        <v>11353</v>
      </c>
      <c r="S10818">
        <f>IF(SalesData[[#This Row],[Return Status]]="Returned",1,0)</f>
        <v>0</v>
      </c>
      <c r="U10818" s="2">
        <f>EOMONTH(SalesData[[#This Row],[Order Date]],0)</f>
        <v>45351</v>
      </c>
      <c r="V10818" s="9" t="str">
        <f>"Q"&amp;INT((MONTH(SalesData[[#This Row],[Order Date]])+2)/3)&amp;"-"&amp;YEAR(SalesData[[#This Row],[Order Date]])</f>
        <v>Q1-2024</v>
      </c>
    </row>
    <row r="10819" spans="1:22" x14ac:dyDescent="0.35">
      <c r="A10819" t="s">
        <v>10960</v>
      </c>
      <c r="B10819" s="1">
        <v>45339</v>
      </c>
      <c r="C10819" t="s">
        <v>106</v>
      </c>
      <c r="D10819" t="s">
        <v>13</v>
      </c>
      <c r="E10819">
        <v>2553624534</v>
      </c>
      <c r="F10819" t="s">
        <v>103</v>
      </c>
      <c r="G10819" t="s">
        <v>23</v>
      </c>
      <c r="H10819" t="s">
        <v>24</v>
      </c>
      <c r="I10819" t="s">
        <v>17</v>
      </c>
      <c r="J10819" t="s">
        <v>61</v>
      </c>
      <c r="K10819">
        <v>1393.21</v>
      </c>
      <c r="L10819">
        <v>358.78</v>
      </c>
      <c r="M10819" t="s">
        <v>62</v>
      </c>
      <c r="N10819">
        <v>0.25752040252366798</v>
      </c>
      <c r="O10819" t="s">
        <v>11351</v>
      </c>
      <c r="P10819" t="s">
        <v>11354</v>
      </c>
      <c r="R10819" t="s">
        <v>11353</v>
      </c>
      <c r="S10819">
        <f>IF(SalesData[[#This Row],[Return Status]]="Returned",1,0)</f>
        <v>0</v>
      </c>
      <c r="T10819">
        <v>2821.33</v>
      </c>
      <c r="U10819" s="2">
        <f>EOMONTH(SalesData[[#This Row],[Order Date]],0)</f>
        <v>45351</v>
      </c>
      <c r="V10819" s="9" t="str">
        <f>"Q"&amp;INT((MONTH(SalesData[[#This Row],[Order Date]])+2)/3)&amp;"-"&amp;YEAR(SalesData[[#This Row],[Order Date]])</f>
        <v>Q1-2024</v>
      </c>
    </row>
    <row r="10820" spans="1:22" x14ac:dyDescent="0.35">
      <c r="A10820" t="s">
        <v>10961</v>
      </c>
      <c r="B10820" s="1">
        <v>45325</v>
      </c>
      <c r="C10820" t="s">
        <v>21</v>
      </c>
      <c r="D10820" t="s">
        <v>99</v>
      </c>
      <c r="E10820">
        <v>667300811</v>
      </c>
      <c r="F10820" t="s">
        <v>81</v>
      </c>
      <c r="G10820" t="s">
        <v>74</v>
      </c>
      <c r="H10820" t="s">
        <v>75</v>
      </c>
      <c r="I10820" t="s">
        <v>36</v>
      </c>
      <c r="J10820" t="s">
        <v>19</v>
      </c>
      <c r="K10820">
        <v>3721.3</v>
      </c>
      <c r="L10820">
        <v>443.52</v>
      </c>
      <c r="M10820" t="s">
        <v>19</v>
      </c>
      <c r="N10820">
        <v>0.11918415607449</v>
      </c>
      <c r="O10820" t="s">
        <v>11351</v>
      </c>
      <c r="P10820" t="s">
        <v>11352</v>
      </c>
      <c r="R10820" t="s">
        <v>11353</v>
      </c>
      <c r="S10820">
        <f>IF(SalesData[[#This Row],[Return Status]]="Returned",1,0)</f>
        <v>0</v>
      </c>
      <c r="T10820">
        <v>2420.2800000000002</v>
      </c>
      <c r="U10820" s="2">
        <f>EOMONTH(SalesData[[#This Row],[Order Date]],0)</f>
        <v>45351</v>
      </c>
      <c r="V10820" s="9" t="str">
        <f>"Q"&amp;INT((MONTH(SalesData[[#This Row],[Order Date]])+2)/3)&amp;"-"&amp;YEAR(SalesData[[#This Row],[Order Date]])</f>
        <v>Q1-2024</v>
      </c>
    </row>
    <row r="10821" spans="1:22" x14ac:dyDescent="0.35">
      <c r="A10821" t="s">
        <v>10962</v>
      </c>
      <c r="B10821" s="1">
        <v>45343</v>
      </c>
      <c r="C10821" t="s">
        <v>57</v>
      </c>
      <c r="D10821" t="s">
        <v>46</v>
      </c>
      <c r="E10821">
        <v>6850951407</v>
      </c>
      <c r="F10821" t="s">
        <v>206</v>
      </c>
      <c r="G10821" t="s">
        <v>89</v>
      </c>
      <c r="H10821" t="s">
        <v>11357</v>
      </c>
      <c r="I10821" t="s">
        <v>31</v>
      </c>
      <c r="J10821" t="s">
        <v>65</v>
      </c>
      <c r="K10821">
        <v>1155.1199999999999</v>
      </c>
      <c r="L10821">
        <v>187.6</v>
      </c>
      <c r="M10821" t="s">
        <v>65</v>
      </c>
      <c r="N10821">
        <v>0.16240736893136601</v>
      </c>
      <c r="O10821" t="s">
        <v>11351</v>
      </c>
      <c r="P10821" t="s">
        <v>11352</v>
      </c>
      <c r="R10821" t="s">
        <v>11353</v>
      </c>
      <c r="S10821">
        <f>IF(SalesData[[#This Row],[Return Status]]="Returned",1,0)</f>
        <v>0</v>
      </c>
      <c r="T10821">
        <v>207.68</v>
      </c>
      <c r="U10821" s="2">
        <f>EOMONTH(SalesData[[#This Row],[Order Date]],0)</f>
        <v>45351</v>
      </c>
      <c r="V10821" s="9" t="str">
        <f>"Q"&amp;INT((MONTH(SalesData[[#This Row],[Order Date]])+2)/3)&amp;"-"&amp;YEAR(SalesData[[#This Row],[Order Date]])</f>
        <v>Q1-2024</v>
      </c>
    </row>
    <row r="10822" spans="1:22" x14ac:dyDescent="0.35">
      <c r="A10822" t="s">
        <v>10963</v>
      </c>
      <c r="B10822" s="1">
        <v>45338</v>
      </c>
      <c r="C10822" t="s">
        <v>132</v>
      </c>
      <c r="D10822" t="s">
        <v>46</v>
      </c>
      <c r="E10822">
        <v>164795294</v>
      </c>
      <c r="F10822" t="s">
        <v>154</v>
      </c>
      <c r="G10822" t="s">
        <v>29</v>
      </c>
      <c r="H10822" t="s">
        <v>11357</v>
      </c>
      <c r="I10822" t="s">
        <v>31</v>
      </c>
      <c r="J10822" t="s">
        <v>18</v>
      </c>
      <c r="K10822">
        <v>4789.97</v>
      </c>
      <c r="L10822">
        <v>760.77</v>
      </c>
      <c r="M10822" t="s">
        <v>19</v>
      </c>
      <c r="N10822">
        <v>0.15882562938807501</v>
      </c>
      <c r="O10822" t="s">
        <v>11351</v>
      </c>
      <c r="P10822" t="s">
        <v>11352</v>
      </c>
      <c r="Q10822" t="s">
        <v>11365</v>
      </c>
      <c r="R10822" t="s">
        <v>11360</v>
      </c>
      <c r="S10822">
        <f>IF(SalesData[[#This Row],[Return Status]]="Returned",1,0)</f>
        <v>1</v>
      </c>
      <c r="T10822">
        <v>2788.38</v>
      </c>
      <c r="U10822" s="2">
        <f>EOMONTH(SalesData[[#This Row],[Order Date]],0)</f>
        <v>45351</v>
      </c>
      <c r="V10822" s="9" t="str">
        <f>"Q"&amp;INT((MONTH(SalesData[[#This Row],[Order Date]])+2)/3)&amp;"-"&amp;YEAR(SalesData[[#This Row],[Order Date]])</f>
        <v>Q1-2024</v>
      </c>
    </row>
    <row r="10823" spans="1:22" x14ac:dyDescent="0.35">
      <c r="A10823" t="s">
        <v>10964</v>
      </c>
      <c r="B10823" s="1">
        <v>45336</v>
      </c>
      <c r="C10823" t="s">
        <v>111</v>
      </c>
      <c r="D10823" t="s">
        <v>99</v>
      </c>
      <c r="E10823">
        <v>210426355</v>
      </c>
      <c r="F10823" t="s">
        <v>147</v>
      </c>
      <c r="G10823" t="s">
        <v>84</v>
      </c>
      <c r="H10823" t="s">
        <v>85</v>
      </c>
      <c r="I10823" t="s">
        <v>31</v>
      </c>
      <c r="J10823" t="s">
        <v>19</v>
      </c>
      <c r="K10823">
        <v>4227.3599999999997</v>
      </c>
      <c r="L10823">
        <v>699.87</v>
      </c>
      <c r="M10823" t="s">
        <v>19</v>
      </c>
      <c r="N10823">
        <v>0.16555722720563201</v>
      </c>
      <c r="O10823" t="s">
        <v>11351</v>
      </c>
      <c r="P10823" t="s">
        <v>11352</v>
      </c>
      <c r="R10823" t="s">
        <v>11353</v>
      </c>
      <c r="S10823">
        <f>IF(SalesData[[#This Row],[Return Status]]="Returned",1,0)</f>
        <v>0</v>
      </c>
      <c r="T10823">
        <v>847.14</v>
      </c>
      <c r="U10823" s="2">
        <f>EOMONTH(SalesData[[#This Row],[Order Date]],0)</f>
        <v>45351</v>
      </c>
      <c r="V10823" s="9" t="str">
        <f>"Q"&amp;INT((MONTH(SalesData[[#This Row],[Order Date]])+2)/3)&amp;"-"&amp;YEAR(SalesData[[#This Row],[Order Date]])</f>
        <v>Q1-2024</v>
      </c>
    </row>
    <row r="10824" spans="1:22" x14ac:dyDescent="0.35">
      <c r="A10824" t="s">
        <v>10965</v>
      </c>
      <c r="B10824" s="1">
        <v>45349</v>
      </c>
      <c r="C10824" t="s">
        <v>77</v>
      </c>
      <c r="D10824" t="s">
        <v>46</v>
      </c>
      <c r="E10824">
        <v>3188405552</v>
      </c>
      <c r="F10824" t="s">
        <v>154</v>
      </c>
      <c r="G10824" t="s">
        <v>1013</v>
      </c>
      <c r="H10824" t="s">
        <v>30</v>
      </c>
      <c r="I10824" t="s">
        <v>31</v>
      </c>
      <c r="J10824" t="s">
        <v>18</v>
      </c>
      <c r="K10824">
        <v>4991.09</v>
      </c>
      <c r="L10824">
        <v>202.34</v>
      </c>
      <c r="M10824" t="s">
        <v>19</v>
      </c>
      <c r="N10824">
        <v>4.0540242712513698E-2</v>
      </c>
      <c r="O10824" t="s">
        <v>11351</v>
      </c>
      <c r="P10824" t="s">
        <v>11356</v>
      </c>
      <c r="R10824" t="s">
        <v>11353</v>
      </c>
      <c r="S10824">
        <f>IF(SalesData[[#This Row],[Return Status]]="Returned",1,0)</f>
        <v>0</v>
      </c>
      <c r="U10824" s="2">
        <f>EOMONTH(SalesData[[#This Row],[Order Date]],0)</f>
        <v>45351</v>
      </c>
      <c r="V10824" s="9" t="str">
        <f>"Q"&amp;INT((MONTH(SalesData[[#This Row],[Order Date]])+2)/3)&amp;"-"&amp;YEAR(SalesData[[#This Row],[Order Date]])</f>
        <v>Q1-2024</v>
      </c>
    </row>
    <row r="10825" spans="1:22" x14ac:dyDescent="0.35">
      <c r="A10825" t="s">
        <v>10966</v>
      </c>
      <c r="B10825" s="1">
        <v>45333</v>
      </c>
      <c r="C10825" t="s">
        <v>149</v>
      </c>
      <c r="D10825" t="s">
        <v>13</v>
      </c>
      <c r="E10825">
        <v>9275694208</v>
      </c>
      <c r="F10825" t="s">
        <v>172</v>
      </c>
      <c r="G10825" t="s">
        <v>141</v>
      </c>
      <c r="H10825" t="s">
        <v>121</v>
      </c>
      <c r="I10825" t="s">
        <v>17</v>
      </c>
      <c r="J10825" t="s">
        <v>18</v>
      </c>
      <c r="K10825">
        <v>2858.27</v>
      </c>
      <c r="L10825">
        <v>751.6</v>
      </c>
      <c r="M10825" t="s">
        <v>19</v>
      </c>
      <c r="N10825">
        <v>0.26295626375394898</v>
      </c>
      <c r="O10825" t="s">
        <v>11351</v>
      </c>
      <c r="P10825" t="s">
        <v>11354</v>
      </c>
      <c r="R10825" t="s">
        <v>11353</v>
      </c>
      <c r="S10825">
        <f>IF(SalesData[[#This Row],[Return Status]]="Returned",1,0)</f>
        <v>0</v>
      </c>
      <c r="T10825">
        <v>2793.38</v>
      </c>
      <c r="U10825" s="2">
        <f>EOMONTH(SalesData[[#This Row],[Order Date]],0)</f>
        <v>45351</v>
      </c>
      <c r="V10825" s="9" t="str">
        <f>"Q"&amp;INT((MONTH(SalesData[[#This Row],[Order Date]])+2)/3)&amp;"-"&amp;YEAR(SalesData[[#This Row],[Order Date]])</f>
        <v>Q1-2024</v>
      </c>
    </row>
    <row r="10826" spans="1:22" x14ac:dyDescent="0.35">
      <c r="A10826" t="s">
        <v>10967</v>
      </c>
      <c r="B10826" s="1">
        <v>45339</v>
      </c>
      <c r="C10826" t="s">
        <v>87</v>
      </c>
      <c r="D10826" t="s">
        <v>39</v>
      </c>
      <c r="E10826">
        <v>3789682243</v>
      </c>
      <c r="F10826" t="s">
        <v>40</v>
      </c>
      <c r="G10826" t="s">
        <v>11358</v>
      </c>
      <c r="H10826" t="s">
        <v>41</v>
      </c>
      <c r="I10826" t="s">
        <v>31</v>
      </c>
      <c r="J10826" t="s">
        <v>65</v>
      </c>
      <c r="K10826">
        <v>3836.04</v>
      </c>
      <c r="L10826">
        <v>242.44</v>
      </c>
      <c r="M10826" t="s">
        <v>65</v>
      </c>
      <c r="N10826">
        <v>6.3200592277452797E-2</v>
      </c>
      <c r="O10826" t="s">
        <v>11351</v>
      </c>
      <c r="P10826" t="s">
        <v>11356</v>
      </c>
      <c r="R10826" t="s">
        <v>11353</v>
      </c>
      <c r="S10826">
        <f>IF(SalesData[[#This Row],[Return Status]]="Returned",1,0)</f>
        <v>0</v>
      </c>
      <c r="U10826" s="2">
        <f>EOMONTH(SalesData[[#This Row],[Order Date]],0)</f>
        <v>45351</v>
      </c>
      <c r="V10826" s="9" t="str">
        <f>"Q"&amp;INT((MONTH(SalesData[[#This Row],[Order Date]])+2)/3)&amp;"-"&amp;YEAR(SalesData[[#This Row],[Order Date]])</f>
        <v>Q1-2024</v>
      </c>
    </row>
    <row r="10827" spans="1:22" x14ac:dyDescent="0.35">
      <c r="A10827" t="s">
        <v>10968</v>
      </c>
      <c r="B10827" s="1">
        <v>45349</v>
      </c>
      <c r="C10827" t="s">
        <v>162</v>
      </c>
      <c r="D10827" t="s">
        <v>80</v>
      </c>
      <c r="E10827">
        <v>7049040891</v>
      </c>
      <c r="F10827" t="s">
        <v>159</v>
      </c>
      <c r="G10827" t="s">
        <v>251</v>
      </c>
      <c r="H10827" t="s">
        <v>85</v>
      </c>
      <c r="I10827" t="s">
        <v>31</v>
      </c>
      <c r="J10827" t="s">
        <v>18</v>
      </c>
      <c r="K10827">
        <v>4102.7700000000004</v>
      </c>
      <c r="L10827">
        <v>1050.55</v>
      </c>
      <c r="M10827" t="s">
        <v>19</v>
      </c>
      <c r="N10827">
        <v>0.25605871155341398</v>
      </c>
      <c r="O10827" t="s">
        <v>11351</v>
      </c>
      <c r="P10827" t="s">
        <v>11354</v>
      </c>
      <c r="R10827" t="s">
        <v>11353</v>
      </c>
      <c r="S10827">
        <f>IF(SalesData[[#This Row],[Return Status]]="Returned",1,0)</f>
        <v>0</v>
      </c>
      <c r="U10827" s="2">
        <f>EOMONTH(SalesData[[#This Row],[Order Date]],0)</f>
        <v>45351</v>
      </c>
      <c r="V10827" s="9" t="str">
        <f>"Q"&amp;INT((MONTH(SalesData[[#This Row],[Order Date]])+2)/3)&amp;"-"&amp;YEAR(SalesData[[#This Row],[Order Date]])</f>
        <v>Q1-2024</v>
      </c>
    </row>
    <row r="10828" spans="1:22" x14ac:dyDescent="0.35">
      <c r="A10828" t="s">
        <v>10969</v>
      </c>
      <c r="B10828" s="1">
        <v>45323</v>
      </c>
      <c r="C10828" t="s">
        <v>49</v>
      </c>
      <c r="D10828" t="s">
        <v>72</v>
      </c>
      <c r="E10828">
        <v>9455241072</v>
      </c>
      <c r="F10828" t="s">
        <v>154</v>
      </c>
      <c r="G10828" t="s">
        <v>11370</v>
      </c>
      <c r="H10828" t="s">
        <v>30</v>
      </c>
      <c r="I10828" t="s">
        <v>31</v>
      </c>
      <c r="J10828" t="s">
        <v>19</v>
      </c>
      <c r="K10828">
        <v>4742.43</v>
      </c>
      <c r="L10828">
        <v>1197.92</v>
      </c>
      <c r="M10828" t="s">
        <v>19</v>
      </c>
      <c r="N10828">
        <v>0.25259624285440202</v>
      </c>
      <c r="O10828" t="s">
        <v>11351</v>
      </c>
      <c r="P10828" t="s">
        <v>11354</v>
      </c>
      <c r="R10828" t="s">
        <v>11353</v>
      </c>
      <c r="S10828">
        <f>IF(SalesData[[#This Row],[Return Status]]="Returned",1,0)</f>
        <v>0</v>
      </c>
      <c r="U10828" s="2">
        <f>EOMONTH(SalesData[[#This Row],[Order Date]],0)</f>
        <v>45351</v>
      </c>
      <c r="V10828" s="9" t="str">
        <f>"Q"&amp;INT((MONTH(SalesData[[#This Row],[Order Date]])+2)/3)&amp;"-"&amp;YEAR(SalesData[[#This Row],[Order Date]])</f>
        <v>Q1-2024</v>
      </c>
    </row>
    <row r="10829" spans="1:22" x14ac:dyDescent="0.35">
      <c r="A10829" t="s">
        <v>10970</v>
      </c>
      <c r="B10829" s="1">
        <v>45341</v>
      </c>
      <c r="C10829" t="s">
        <v>71</v>
      </c>
      <c r="D10829" t="s">
        <v>13</v>
      </c>
      <c r="E10829">
        <v>7986200411</v>
      </c>
      <c r="F10829" t="s">
        <v>103</v>
      </c>
      <c r="G10829" t="s">
        <v>23</v>
      </c>
      <c r="H10829" t="s">
        <v>24</v>
      </c>
      <c r="I10829" t="s">
        <v>17</v>
      </c>
      <c r="J10829" t="s">
        <v>19</v>
      </c>
      <c r="K10829">
        <v>4191.7700000000004</v>
      </c>
      <c r="L10829">
        <v>518.23</v>
      </c>
      <c r="M10829" t="s">
        <v>19</v>
      </c>
      <c r="N10829">
        <v>0.12363035185613699</v>
      </c>
      <c r="O10829" t="s">
        <v>11351</v>
      </c>
      <c r="P10829" t="s">
        <v>11352</v>
      </c>
      <c r="R10829" t="s">
        <v>11353</v>
      </c>
      <c r="S10829">
        <f>IF(SalesData[[#This Row],[Return Status]]="Returned",1,0)</f>
        <v>0</v>
      </c>
      <c r="T10829">
        <v>2821.33</v>
      </c>
      <c r="U10829" s="2">
        <f>EOMONTH(SalesData[[#This Row],[Order Date]],0)</f>
        <v>45351</v>
      </c>
      <c r="V10829" s="9" t="str">
        <f>"Q"&amp;INT((MONTH(SalesData[[#This Row],[Order Date]])+2)/3)&amp;"-"&amp;YEAR(SalesData[[#This Row],[Order Date]])</f>
        <v>Q1-2024</v>
      </c>
    </row>
    <row r="10830" spans="1:22" x14ac:dyDescent="0.35">
      <c r="A10830" t="s">
        <v>10971</v>
      </c>
      <c r="B10830" s="1">
        <v>45339</v>
      </c>
      <c r="C10830" t="s">
        <v>194</v>
      </c>
      <c r="D10830" t="s">
        <v>46</v>
      </c>
      <c r="E10830">
        <v>7709968081</v>
      </c>
      <c r="F10830" t="s">
        <v>68</v>
      </c>
      <c r="G10830" t="s">
        <v>69</v>
      </c>
      <c r="H10830" t="s">
        <v>41</v>
      </c>
      <c r="I10830" t="s">
        <v>31</v>
      </c>
      <c r="J10830" t="s">
        <v>43</v>
      </c>
      <c r="K10830">
        <v>2037.2</v>
      </c>
      <c r="L10830">
        <v>368.45</v>
      </c>
      <c r="M10830" t="s">
        <v>43</v>
      </c>
      <c r="N10830">
        <v>0.180860985666601</v>
      </c>
      <c r="O10830" t="s">
        <v>11351</v>
      </c>
      <c r="P10830" t="s">
        <v>11352</v>
      </c>
      <c r="R10830" t="s">
        <v>11353</v>
      </c>
      <c r="S10830">
        <f>IF(SalesData[[#This Row],[Return Status]]="Returned",1,0)</f>
        <v>0</v>
      </c>
      <c r="T10830">
        <v>2081.52</v>
      </c>
      <c r="U10830" s="2">
        <f>EOMONTH(SalesData[[#This Row],[Order Date]],0)</f>
        <v>45351</v>
      </c>
      <c r="V10830" s="9" t="str">
        <f>"Q"&amp;INT((MONTH(SalesData[[#This Row],[Order Date]])+2)/3)&amp;"-"&amp;YEAR(SalesData[[#This Row],[Order Date]])</f>
        <v>Q1-2024</v>
      </c>
    </row>
    <row r="10831" spans="1:22" x14ac:dyDescent="0.35">
      <c r="A10831" t="s">
        <v>10972</v>
      </c>
      <c r="B10831" s="1">
        <v>45329</v>
      </c>
      <c r="C10831" t="s">
        <v>67</v>
      </c>
      <c r="D10831" t="s">
        <v>27</v>
      </c>
      <c r="E10831">
        <v>1857377549</v>
      </c>
      <c r="F10831" t="s">
        <v>172</v>
      </c>
      <c r="G10831" t="s">
        <v>141</v>
      </c>
      <c r="H10831" t="s">
        <v>121</v>
      </c>
      <c r="I10831" t="s">
        <v>17</v>
      </c>
      <c r="J10831" t="s">
        <v>18</v>
      </c>
      <c r="K10831">
        <v>4960.5600000000004</v>
      </c>
      <c r="L10831">
        <v>866.09</v>
      </c>
      <c r="M10831" t="s">
        <v>19</v>
      </c>
      <c r="N10831">
        <v>0.17459520699275899</v>
      </c>
      <c r="O10831" t="s">
        <v>11351</v>
      </c>
      <c r="P10831" t="s">
        <v>11352</v>
      </c>
      <c r="R10831" t="s">
        <v>11353</v>
      </c>
      <c r="S10831">
        <f>IF(SalesData[[#This Row],[Return Status]]="Returned",1,0)</f>
        <v>0</v>
      </c>
      <c r="T10831">
        <v>2793.38</v>
      </c>
      <c r="U10831" s="2">
        <f>EOMONTH(SalesData[[#This Row],[Order Date]],0)</f>
        <v>45351</v>
      </c>
      <c r="V10831" s="9" t="str">
        <f>"Q"&amp;INT((MONTH(SalesData[[#This Row],[Order Date]])+2)/3)&amp;"-"&amp;YEAR(SalesData[[#This Row],[Order Date]])</f>
        <v>Q1-2024</v>
      </c>
    </row>
    <row r="10832" spans="1:22" x14ac:dyDescent="0.35">
      <c r="A10832" t="s">
        <v>10973</v>
      </c>
      <c r="B10832" s="1">
        <v>45329</v>
      </c>
      <c r="C10832" t="s">
        <v>67</v>
      </c>
      <c r="D10832" t="s">
        <v>145</v>
      </c>
      <c r="E10832">
        <v>8161044968</v>
      </c>
      <c r="F10832" t="s">
        <v>292</v>
      </c>
      <c r="G10832" t="s">
        <v>69</v>
      </c>
      <c r="H10832" t="s">
        <v>11357</v>
      </c>
      <c r="I10832" t="s">
        <v>31</v>
      </c>
      <c r="J10832" t="s">
        <v>62</v>
      </c>
      <c r="K10832">
        <v>110.5</v>
      </c>
      <c r="L10832">
        <v>26.84</v>
      </c>
      <c r="M10832" t="s">
        <v>62</v>
      </c>
      <c r="N10832">
        <v>0.24289592760181</v>
      </c>
      <c r="O10832" t="s">
        <v>11361</v>
      </c>
      <c r="P10832" t="s">
        <v>11354</v>
      </c>
      <c r="R10832" t="s">
        <v>11353</v>
      </c>
      <c r="S10832">
        <f>IF(SalesData[[#This Row],[Return Status]]="Returned",1,0)</f>
        <v>0</v>
      </c>
      <c r="T10832">
        <v>2081.52</v>
      </c>
      <c r="U10832" s="2">
        <f>EOMONTH(SalesData[[#This Row],[Order Date]],0)</f>
        <v>45351</v>
      </c>
      <c r="V10832" s="9" t="str">
        <f>"Q"&amp;INT((MONTH(SalesData[[#This Row],[Order Date]])+2)/3)&amp;"-"&amp;YEAR(SalesData[[#This Row],[Order Date]])</f>
        <v>Q1-2024</v>
      </c>
    </row>
    <row r="10833" spans="1:22" x14ac:dyDescent="0.35">
      <c r="A10833" t="s">
        <v>10974</v>
      </c>
      <c r="B10833" s="1">
        <v>45344</v>
      </c>
      <c r="C10833" t="s">
        <v>113</v>
      </c>
      <c r="D10833" t="s">
        <v>145</v>
      </c>
      <c r="E10833">
        <v>9104820017</v>
      </c>
      <c r="F10833" t="s">
        <v>14</v>
      </c>
      <c r="G10833" t="s">
        <v>15</v>
      </c>
      <c r="H10833" t="s">
        <v>16</v>
      </c>
      <c r="I10833" t="s">
        <v>17</v>
      </c>
      <c r="J10833" t="s">
        <v>19</v>
      </c>
      <c r="K10833">
        <v>4645.03</v>
      </c>
      <c r="L10833">
        <v>740.87</v>
      </c>
      <c r="M10833" t="s">
        <v>19</v>
      </c>
      <c r="N10833">
        <v>0.15949735523774899</v>
      </c>
      <c r="O10833" t="s">
        <v>11351</v>
      </c>
      <c r="P10833" t="s">
        <v>11352</v>
      </c>
      <c r="Q10833" t="s">
        <v>11372</v>
      </c>
      <c r="R10833" t="s">
        <v>11360</v>
      </c>
      <c r="S10833">
        <f>IF(SalesData[[#This Row],[Return Status]]="Returned",1,0)</f>
        <v>1</v>
      </c>
      <c r="T10833">
        <v>2085.91</v>
      </c>
      <c r="U10833" s="2">
        <f>EOMONTH(SalesData[[#This Row],[Order Date]],0)</f>
        <v>45351</v>
      </c>
      <c r="V10833" s="9" t="str">
        <f>"Q"&amp;INT((MONTH(SalesData[[#This Row],[Order Date]])+2)/3)&amp;"-"&amp;YEAR(SalesData[[#This Row],[Order Date]])</f>
        <v>Q1-2024</v>
      </c>
    </row>
    <row r="10834" spans="1:22" x14ac:dyDescent="0.35">
      <c r="A10834" t="s">
        <v>10975</v>
      </c>
      <c r="B10834" s="1">
        <v>45336</v>
      </c>
      <c r="C10834" t="s">
        <v>184</v>
      </c>
      <c r="D10834" t="s">
        <v>80</v>
      </c>
      <c r="E10834">
        <v>1452123180</v>
      </c>
      <c r="F10834" t="s">
        <v>116</v>
      </c>
      <c r="G10834" t="s">
        <v>11374</v>
      </c>
      <c r="H10834" t="s">
        <v>75</v>
      </c>
      <c r="I10834" t="s">
        <v>36</v>
      </c>
      <c r="J10834" t="s">
        <v>62</v>
      </c>
      <c r="K10834">
        <v>318.83</v>
      </c>
      <c r="L10834">
        <v>42.11</v>
      </c>
      <c r="M10834" t="s">
        <v>62</v>
      </c>
      <c r="N10834">
        <v>0.13207665527083401</v>
      </c>
      <c r="O10834" t="s">
        <v>11361</v>
      </c>
      <c r="P10834" t="s">
        <v>11352</v>
      </c>
      <c r="R10834" t="s">
        <v>11353</v>
      </c>
      <c r="S10834">
        <f>IF(SalesData[[#This Row],[Return Status]]="Returned",1,0)</f>
        <v>0</v>
      </c>
      <c r="U10834" s="2">
        <f>EOMONTH(SalesData[[#This Row],[Order Date]],0)</f>
        <v>45351</v>
      </c>
      <c r="V10834" s="9" t="str">
        <f>"Q"&amp;INT((MONTH(SalesData[[#This Row],[Order Date]])+2)/3)&amp;"-"&amp;YEAR(SalesData[[#This Row],[Order Date]])</f>
        <v>Q1-2024</v>
      </c>
    </row>
    <row r="10835" spans="1:22" x14ac:dyDescent="0.35">
      <c r="A10835" t="s">
        <v>10976</v>
      </c>
      <c r="B10835" s="1">
        <v>45328</v>
      </c>
      <c r="C10835" t="s">
        <v>87</v>
      </c>
      <c r="D10835" t="s">
        <v>145</v>
      </c>
      <c r="E10835">
        <v>9613724593</v>
      </c>
      <c r="F10835" t="s">
        <v>88</v>
      </c>
      <c r="G10835" t="s">
        <v>11389</v>
      </c>
      <c r="H10835" t="s">
        <v>11357</v>
      </c>
      <c r="I10835" t="s">
        <v>31</v>
      </c>
      <c r="J10835" t="s">
        <v>18</v>
      </c>
      <c r="K10835">
        <v>4308.8599999999997</v>
      </c>
      <c r="L10835">
        <v>1164.28</v>
      </c>
      <c r="M10835" t="s">
        <v>19</v>
      </c>
      <c r="N10835">
        <v>0.27020604057685799</v>
      </c>
      <c r="O10835" t="s">
        <v>11351</v>
      </c>
      <c r="P10835" t="s">
        <v>11354</v>
      </c>
      <c r="Q10835" t="s">
        <v>11363</v>
      </c>
      <c r="R10835" t="s">
        <v>11360</v>
      </c>
      <c r="S10835">
        <f>IF(SalesData[[#This Row],[Return Status]]="Returned",1,0)</f>
        <v>1</v>
      </c>
      <c r="U10835" s="2">
        <f>EOMONTH(SalesData[[#This Row],[Order Date]],0)</f>
        <v>45351</v>
      </c>
      <c r="V10835" s="9" t="str">
        <f>"Q"&amp;INT((MONTH(SalesData[[#This Row],[Order Date]])+2)/3)&amp;"-"&amp;YEAR(SalesData[[#This Row],[Order Date]])</f>
        <v>Q1-2024</v>
      </c>
    </row>
    <row r="10836" spans="1:22" x14ac:dyDescent="0.35">
      <c r="A10836" t="s">
        <v>10977</v>
      </c>
      <c r="B10836" s="1">
        <v>45348</v>
      </c>
      <c r="C10836" t="s">
        <v>92</v>
      </c>
      <c r="D10836" t="s">
        <v>46</v>
      </c>
      <c r="E10836">
        <v>4265107054</v>
      </c>
      <c r="F10836" t="s">
        <v>14</v>
      </c>
      <c r="G10836" t="s">
        <v>15</v>
      </c>
      <c r="H10836" t="s">
        <v>16</v>
      </c>
      <c r="I10836" t="s">
        <v>17</v>
      </c>
      <c r="J10836" t="s">
        <v>62</v>
      </c>
      <c r="K10836">
        <v>4052.49</v>
      </c>
      <c r="L10836">
        <v>1021.87</v>
      </c>
      <c r="M10836" t="s">
        <v>62</v>
      </c>
      <c r="N10836">
        <v>0.25215854943503901</v>
      </c>
      <c r="O10836" t="s">
        <v>11351</v>
      </c>
      <c r="P10836" t="s">
        <v>11354</v>
      </c>
      <c r="R10836" t="s">
        <v>11353</v>
      </c>
      <c r="S10836">
        <f>IF(SalesData[[#This Row],[Return Status]]="Returned",1,0)</f>
        <v>0</v>
      </c>
      <c r="T10836">
        <v>2085.91</v>
      </c>
      <c r="U10836" s="2">
        <f>EOMONTH(SalesData[[#This Row],[Order Date]],0)</f>
        <v>45351</v>
      </c>
      <c r="V10836" s="9" t="str">
        <f>"Q"&amp;INT((MONTH(SalesData[[#This Row],[Order Date]])+2)/3)&amp;"-"&amp;YEAR(SalesData[[#This Row],[Order Date]])</f>
        <v>Q1-2024</v>
      </c>
    </row>
    <row r="10837" spans="1:22" x14ac:dyDescent="0.35">
      <c r="A10837" t="s">
        <v>10978</v>
      </c>
      <c r="B10837" s="1">
        <v>45347</v>
      </c>
      <c r="C10837" t="s">
        <v>67</v>
      </c>
      <c r="D10837" t="s">
        <v>46</v>
      </c>
      <c r="E10837">
        <v>2797726638</v>
      </c>
      <c r="F10837" t="s">
        <v>68</v>
      </c>
      <c r="G10837" t="s">
        <v>69</v>
      </c>
      <c r="H10837" t="s">
        <v>41</v>
      </c>
      <c r="I10837" t="s">
        <v>31</v>
      </c>
      <c r="J10837" t="s">
        <v>65</v>
      </c>
      <c r="K10837">
        <v>936.47</v>
      </c>
      <c r="L10837">
        <v>262.2</v>
      </c>
      <c r="M10837" t="s">
        <v>65</v>
      </c>
      <c r="N10837">
        <v>0.27998761305754599</v>
      </c>
      <c r="O10837" t="s">
        <v>11355</v>
      </c>
      <c r="P10837" t="s">
        <v>11354</v>
      </c>
      <c r="R10837" t="s">
        <v>11353</v>
      </c>
      <c r="S10837">
        <f>IF(SalesData[[#This Row],[Return Status]]="Returned",1,0)</f>
        <v>0</v>
      </c>
      <c r="T10837">
        <v>2081.52</v>
      </c>
      <c r="U10837" s="2">
        <f>EOMONTH(SalesData[[#This Row],[Order Date]],0)</f>
        <v>45351</v>
      </c>
      <c r="V10837" s="9" t="str">
        <f>"Q"&amp;INT((MONTH(SalesData[[#This Row],[Order Date]])+2)/3)&amp;"-"&amp;YEAR(SalesData[[#This Row],[Order Date]])</f>
        <v>Q1-2024</v>
      </c>
    </row>
    <row r="10838" spans="1:22" x14ac:dyDescent="0.35">
      <c r="A10838" t="s">
        <v>10979</v>
      </c>
      <c r="B10838" s="1">
        <v>45350</v>
      </c>
      <c r="C10838" t="s">
        <v>52</v>
      </c>
      <c r="D10838" t="s">
        <v>46</v>
      </c>
      <c r="E10838">
        <v>1732082599</v>
      </c>
      <c r="F10838" t="s">
        <v>127</v>
      </c>
      <c r="G10838" t="s">
        <v>29</v>
      </c>
      <c r="H10838" t="s">
        <v>30</v>
      </c>
      <c r="I10838" t="s">
        <v>31</v>
      </c>
      <c r="J10838" t="s">
        <v>18</v>
      </c>
      <c r="K10838">
        <v>1349.02</v>
      </c>
      <c r="L10838">
        <v>59.18</v>
      </c>
      <c r="M10838" t="s">
        <v>19</v>
      </c>
      <c r="N10838">
        <v>4.3868882596255099E-2</v>
      </c>
      <c r="O10838" t="s">
        <v>11351</v>
      </c>
      <c r="P10838" t="s">
        <v>11356</v>
      </c>
      <c r="R10838" t="s">
        <v>11353</v>
      </c>
      <c r="S10838">
        <f>IF(SalesData[[#This Row],[Return Status]]="Returned",1,0)</f>
        <v>0</v>
      </c>
      <c r="T10838">
        <v>2788.38</v>
      </c>
      <c r="U10838" s="2">
        <f>EOMONTH(SalesData[[#This Row],[Order Date]],0)</f>
        <v>45351</v>
      </c>
      <c r="V10838" s="9" t="str">
        <f>"Q"&amp;INT((MONTH(SalesData[[#This Row],[Order Date]])+2)/3)&amp;"-"&amp;YEAR(SalesData[[#This Row],[Order Date]])</f>
        <v>Q1-2024</v>
      </c>
    </row>
    <row r="10839" spans="1:22" x14ac:dyDescent="0.35">
      <c r="A10839" t="s">
        <v>10980</v>
      </c>
      <c r="B10839" s="1">
        <v>45350</v>
      </c>
      <c r="C10839" t="s">
        <v>325</v>
      </c>
      <c r="D10839" t="s">
        <v>99</v>
      </c>
      <c r="E10839">
        <v>2832200492</v>
      </c>
      <c r="F10839" t="s">
        <v>33</v>
      </c>
      <c r="G10839" t="s">
        <v>34</v>
      </c>
      <c r="H10839" t="s">
        <v>35</v>
      </c>
      <c r="I10839" t="s">
        <v>36</v>
      </c>
      <c r="J10839" t="s">
        <v>19</v>
      </c>
      <c r="K10839">
        <v>2703.8</v>
      </c>
      <c r="L10839">
        <v>281.83</v>
      </c>
      <c r="M10839" t="s">
        <v>19</v>
      </c>
      <c r="N10839">
        <v>0.104234780679044</v>
      </c>
      <c r="O10839" t="s">
        <v>11351</v>
      </c>
      <c r="P10839" t="s">
        <v>11352</v>
      </c>
      <c r="R10839" t="s">
        <v>11353</v>
      </c>
      <c r="S10839">
        <f>IF(SalesData[[#This Row],[Return Status]]="Returned",1,0)</f>
        <v>0</v>
      </c>
      <c r="U10839" s="2">
        <f>EOMONTH(SalesData[[#This Row],[Order Date]],0)</f>
        <v>45351</v>
      </c>
      <c r="V10839" s="9" t="str">
        <f>"Q"&amp;INT((MONTH(SalesData[[#This Row],[Order Date]])+2)/3)&amp;"-"&amp;YEAR(SalesData[[#This Row],[Order Date]])</f>
        <v>Q1-2024</v>
      </c>
    </row>
    <row r="10840" spans="1:22" x14ac:dyDescent="0.35">
      <c r="A10840" t="s">
        <v>10981</v>
      </c>
      <c r="B10840" s="1">
        <v>45327</v>
      </c>
      <c r="C10840" t="s">
        <v>38</v>
      </c>
      <c r="D10840" t="s">
        <v>99</v>
      </c>
      <c r="E10840">
        <v>8885346657</v>
      </c>
      <c r="F10840" t="s">
        <v>40</v>
      </c>
      <c r="G10840" t="s">
        <v>69</v>
      </c>
      <c r="H10840" t="s">
        <v>41</v>
      </c>
      <c r="I10840" t="s">
        <v>31</v>
      </c>
      <c r="J10840" t="s">
        <v>19</v>
      </c>
      <c r="K10840">
        <v>4919.04</v>
      </c>
      <c r="L10840">
        <v>463.08</v>
      </c>
      <c r="M10840" t="s">
        <v>19</v>
      </c>
      <c r="N10840">
        <v>9.4140320062451197E-2</v>
      </c>
      <c r="O10840" t="s">
        <v>11351</v>
      </c>
      <c r="P10840" t="s">
        <v>11356</v>
      </c>
      <c r="R10840" t="s">
        <v>11353</v>
      </c>
      <c r="S10840">
        <f>IF(SalesData[[#This Row],[Return Status]]="Returned",1,0)</f>
        <v>0</v>
      </c>
      <c r="T10840">
        <v>2081.52</v>
      </c>
      <c r="U10840" s="2">
        <f>EOMONTH(SalesData[[#This Row],[Order Date]],0)</f>
        <v>45351</v>
      </c>
      <c r="V10840" s="9" t="str">
        <f>"Q"&amp;INT((MONTH(SalesData[[#This Row],[Order Date]])+2)/3)&amp;"-"&amp;YEAR(SalesData[[#This Row],[Order Date]])</f>
        <v>Q1-2024</v>
      </c>
    </row>
    <row r="10841" spans="1:22" x14ac:dyDescent="0.35">
      <c r="A10841" t="s">
        <v>10982</v>
      </c>
      <c r="B10841" s="1">
        <v>45333</v>
      </c>
      <c r="C10841" t="s">
        <v>132</v>
      </c>
      <c r="D10841" t="s">
        <v>99</v>
      </c>
      <c r="E10841">
        <v>5588479974</v>
      </c>
      <c r="F10841" t="s">
        <v>33</v>
      </c>
      <c r="G10841" t="s">
        <v>34</v>
      </c>
      <c r="H10841" t="s">
        <v>35</v>
      </c>
      <c r="I10841" t="s">
        <v>36</v>
      </c>
      <c r="J10841" t="s">
        <v>43</v>
      </c>
      <c r="K10841">
        <v>1952.8</v>
      </c>
      <c r="L10841">
        <v>204.87</v>
      </c>
      <c r="M10841" t="s">
        <v>43</v>
      </c>
      <c r="N10841">
        <v>0.10491089717329</v>
      </c>
      <c r="O10841" t="s">
        <v>11351</v>
      </c>
      <c r="P10841" t="s">
        <v>11352</v>
      </c>
      <c r="R10841" t="s">
        <v>11353</v>
      </c>
      <c r="S10841">
        <f>IF(SalesData[[#This Row],[Return Status]]="Returned",1,0)</f>
        <v>0</v>
      </c>
      <c r="U10841" s="2">
        <f>EOMONTH(SalesData[[#This Row],[Order Date]],0)</f>
        <v>45351</v>
      </c>
      <c r="V10841" s="9" t="str">
        <f>"Q"&amp;INT((MONTH(SalesData[[#This Row],[Order Date]])+2)/3)&amp;"-"&amp;YEAR(SalesData[[#This Row],[Order Date]])</f>
        <v>Q1-2024</v>
      </c>
    </row>
    <row r="10842" spans="1:22" x14ac:dyDescent="0.35">
      <c r="A10842" t="s">
        <v>10983</v>
      </c>
      <c r="B10842" s="1">
        <v>45342</v>
      </c>
      <c r="C10842" t="s">
        <v>57</v>
      </c>
      <c r="D10842" t="s">
        <v>145</v>
      </c>
      <c r="E10842">
        <v>3788292266</v>
      </c>
      <c r="F10842" t="s">
        <v>387</v>
      </c>
      <c r="G10842" t="s">
        <v>89</v>
      </c>
      <c r="H10842" t="s">
        <v>90</v>
      </c>
      <c r="I10842" t="s">
        <v>31</v>
      </c>
      <c r="J10842" t="s">
        <v>43</v>
      </c>
      <c r="K10842">
        <v>4957.96</v>
      </c>
      <c r="L10842">
        <v>470.24</v>
      </c>
      <c r="M10842" t="s">
        <v>43</v>
      </c>
      <c r="N10842">
        <v>9.4845460633002296E-2</v>
      </c>
      <c r="O10842" t="s">
        <v>11351</v>
      </c>
      <c r="P10842" t="s">
        <v>11356</v>
      </c>
      <c r="R10842" t="s">
        <v>11353</v>
      </c>
      <c r="S10842">
        <f>IF(SalesData[[#This Row],[Return Status]]="Returned",1,0)</f>
        <v>0</v>
      </c>
      <c r="T10842">
        <v>207.68</v>
      </c>
      <c r="U10842" s="2">
        <f>EOMONTH(SalesData[[#This Row],[Order Date]],0)</f>
        <v>45351</v>
      </c>
      <c r="V10842" s="9" t="str">
        <f>"Q"&amp;INT((MONTH(SalesData[[#This Row],[Order Date]])+2)/3)&amp;"-"&amp;YEAR(SalesData[[#This Row],[Order Date]])</f>
        <v>Q1-2024</v>
      </c>
    </row>
    <row r="10843" spans="1:22" x14ac:dyDescent="0.35">
      <c r="A10843" t="s">
        <v>10984</v>
      </c>
      <c r="B10843" s="1">
        <v>45343</v>
      </c>
      <c r="C10843" t="s">
        <v>67</v>
      </c>
      <c r="D10843" t="s">
        <v>39</v>
      </c>
      <c r="E10843">
        <v>6358233573</v>
      </c>
      <c r="F10843" t="s">
        <v>152</v>
      </c>
      <c r="G10843" t="s">
        <v>23</v>
      </c>
      <c r="H10843" t="s">
        <v>24</v>
      </c>
      <c r="I10843" t="s">
        <v>17</v>
      </c>
      <c r="J10843" t="s">
        <v>65</v>
      </c>
      <c r="K10843">
        <v>2358.16</v>
      </c>
      <c r="L10843">
        <v>278.89</v>
      </c>
      <c r="M10843" t="s">
        <v>65</v>
      </c>
      <c r="N10843">
        <v>0.118265936153611</v>
      </c>
      <c r="O10843" t="s">
        <v>11351</v>
      </c>
      <c r="P10843" t="s">
        <v>11352</v>
      </c>
      <c r="Q10843" t="s">
        <v>11376</v>
      </c>
      <c r="R10843" t="s">
        <v>11360</v>
      </c>
      <c r="S10843">
        <f>IF(SalesData[[#This Row],[Return Status]]="Returned",1,0)</f>
        <v>1</v>
      </c>
      <c r="T10843">
        <v>2821.33</v>
      </c>
      <c r="U10843" s="2">
        <f>EOMONTH(SalesData[[#This Row],[Order Date]],0)</f>
        <v>45351</v>
      </c>
      <c r="V10843" s="9" t="str">
        <f>"Q"&amp;INT((MONTH(SalesData[[#This Row],[Order Date]])+2)/3)&amp;"-"&amp;YEAR(SalesData[[#This Row],[Order Date]])</f>
        <v>Q1-2024</v>
      </c>
    </row>
    <row r="10844" spans="1:22" x14ac:dyDescent="0.35">
      <c r="A10844" t="s">
        <v>10985</v>
      </c>
      <c r="B10844" s="1">
        <v>45331</v>
      </c>
      <c r="C10844" t="s">
        <v>188</v>
      </c>
      <c r="D10844" t="s">
        <v>72</v>
      </c>
      <c r="E10844">
        <v>2371973311</v>
      </c>
      <c r="F10844" t="s">
        <v>58</v>
      </c>
      <c r="G10844" t="s">
        <v>59</v>
      </c>
      <c r="H10844" t="s">
        <v>60</v>
      </c>
      <c r="I10844" t="s">
        <v>31</v>
      </c>
      <c r="J10844" t="s">
        <v>19</v>
      </c>
      <c r="K10844">
        <v>1395.8</v>
      </c>
      <c r="L10844">
        <v>174.88</v>
      </c>
      <c r="M10844" t="s">
        <v>19</v>
      </c>
      <c r="N10844">
        <v>0.12529015618283401</v>
      </c>
      <c r="O10844" t="s">
        <v>11351</v>
      </c>
      <c r="P10844" t="s">
        <v>11352</v>
      </c>
      <c r="R10844" t="s">
        <v>11353</v>
      </c>
      <c r="S10844">
        <f>IF(SalesData[[#This Row],[Return Status]]="Returned",1,0)</f>
        <v>0</v>
      </c>
      <c r="T10844">
        <v>2183.56</v>
      </c>
      <c r="U10844" s="2">
        <f>EOMONTH(SalesData[[#This Row],[Order Date]],0)</f>
        <v>45351</v>
      </c>
      <c r="V10844" s="9" t="str">
        <f>"Q"&amp;INT((MONTH(SalesData[[#This Row],[Order Date]])+2)/3)&amp;"-"&amp;YEAR(SalesData[[#This Row],[Order Date]])</f>
        <v>Q1-2024</v>
      </c>
    </row>
    <row r="10845" spans="1:22" x14ac:dyDescent="0.35">
      <c r="A10845" t="s">
        <v>10986</v>
      </c>
      <c r="B10845" s="1">
        <v>45338</v>
      </c>
      <c r="C10845" t="s">
        <v>87</v>
      </c>
      <c r="D10845" t="s">
        <v>99</v>
      </c>
      <c r="E10845">
        <v>2042387155</v>
      </c>
      <c r="F10845" t="s">
        <v>170</v>
      </c>
      <c r="G10845" t="s">
        <v>69</v>
      </c>
      <c r="H10845" t="s">
        <v>41</v>
      </c>
      <c r="I10845" t="s">
        <v>31</v>
      </c>
      <c r="J10845" t="s">
        <v>65</v>
      </c>
      <c r="K10845">
        <v>3357.08</v>
      </c>
      <c r="L10845">
        <v>554.25</v>
      </c>
      <c r="M10845" t="s">
        <v>65</v>
      </c>
      <c r="N10845">
        <v>0.16509883589309801</v>
      </c>
      <c r="O10845" t="s">
        <v>11351</v>
      </c>
      <c r="P10845" t="s">
        <v>11352</v>
      </c>
      <c r="R10845" t="s">
        <v>11353</v>
      </c>
      <c r="S10845">
        <f>IF(SalesData[[#This Row],[Return Status]]="Returned",1,0)</f>
        <v>0</v>
      </c>
      <c r="T10845">
        <v>2081.52</v>
      </c>
      <c r="U10845" s="2">
        <f>EOMONTH(SalesData[[#This Row],[Order Date]],0)</f>
        <v>45351</v>
      </c>
      <c r="V10845" s="9" t="str">
        <f>"Q"&amp;INT((MONTH(SalesData[[#This Row],[Order Date]])+2)/3)&amp;"-"&amp;YEAR(SalesData[[#This Row],[Order Date]])</f>
        <v>Q1-2024</v>
      </c>
    </row>
    <row r="10846" spans="1:22" x14ac:dyDescent="0.35">
      <c r="A10846" t="s">
        <v>10987</v>
      </c>
      <c r="B10846" s="1">
        <v>45332</v>
      </c>
      <c r="C10846" t="s">
        <v>162</v>
      </c>
      <c r="D10846" t="s">
        <v>46</v>
      </c>
      <c r="E10846">
        <v>5728007587</v>
      </c>
      <c r="F10846" t="s">
        <v>100</v>
      </c>
      <c r="G10846" t="s">
        <v>34</v>
      </c>
      <c r="H10846" t="s">
        <v>11357</v>
      </c>
      <c r="I10846" t="s">
        <v>36</v>
      </c>
      <c r="J10846" t="s">
        <v>42</v>
      </c>
      <c r="K10846">
        <v>2232.87</v>
      </c>
      <c r="L10846">
        <v>575.52</v>
      </c>
      <c r="M10846" t="s">
        <v>43</v>
      </c>
      <c r="N10846">
        <v>0.25774899568716497</v>
      </c>
      <c r="O10846" t="s">
        <v>11351</v>
      </c>
      <c r="P10846" t="s">
        <v>11354</v>
      </c>
      <c r="R10846" t="s">
        <v>11353</v>
      </c>
      <c r="S10846">
        <f>IF(SalesData[[#This Row],[Return Status]]="Returned",1,0)</f>
        <v>0</v>
      </c>
      <c r="U10846" s="2">
        <f>EOMONTH(SalesData[[#This Row],[Order Date]],0)</f>
        <v>45351</v>
      </c>
      <c r="V10846" s="9" t="str">
        <f>"Q"&amp;INT((MONTH(SalesData[[#This Row],[Order Date]])+2)/3)&amp;"-"&amp;YEAR(SalesData[[#This Row],[Order Date]])</f>
        <v>Q1-2024</v>
      </c>
    </row>
    <row r="10847" spans="1:22" x14ac:dyDescent="0.35">
      <c r="A10847" t="s">
        <v>10988</v>
      </c>
      <c r="B10847" s="1">
        <v>45327</v>
      </c>
      <c r="C10847" t="s">
        <v>149</v>
      </c>
      <c r="D10847" t="s">
        <v>99</v>
      </c>
      <c r="E10847">
        <v>7165688756</v>
      </c>
      <c r="F10847" t="s">
        <v>133</v>
      </c>
      <c r="G10847" t="s">
        <v>89</v>
      </c>
      <c r="H10847" t="s">
        <v>90</v>
      </c>
      <c r="I10847" t="s">
        <v>31</v>
      </c>
      <c r="J10847" t="s">
        <v>18</v>
      </c>
      <c r="K10847">
        <v>1985.92</v>
      </c>
      <c r="L10847">
        <v>199.91</v>
      </c>
      <c r="M10847" t="s">
        <v>19</v>
      </c>
      <c r="N10847">
        <v>0.100663672252659</v>
      </c>
      <c r="O10847" t="s">
        <v>11351</v>
      </c>
      <c r="P10847" t="s">
        <v>11352</v>
      </c>
      <c r="R10847" t="s">
        <v>11353</v>
      </c>
      <c r="S10847">
        <f>IF(SalesData[[#This Row],[Return Status]]="Returned",1,0)</f>
        <v>0</v>
      </c>
      <c r="T10847">
        <v>207.68</v>
      </c>
      <c r="U10847" s="2">
        <f>EOMONTH(SalesData[[#This Row],[Order Date]],0)</f>
        <v>45351</v>
      </c>
      <c r="V10847" s="9" t="str">
        <f>"Q"&amp;INT((MONTH(SalesData[[#This Row],[Order Date]])+2)/3)&amp;"-"&amp;YEAR(SalesData[[#This Row],[Order Date]])</f>
        <v>Q1-2024</v>
      </c>
    </row>
    <row r="10848" spans="1:22" x14ac:dyDescent="0.35">
      <c r="A10848" t="s">
        <v>10989</v>
      </c>
      <c r="B10848" s="1">
        <v>45337</v>
      </c>
      <c r="C10848" t="s">
        <v>176</v>
      </c>
      <c r="D10848" t="s">
        <v>80</v>
      </c>
      <c r="E10848">
        <v>7512501220</v>
      </c>
      <c r="F10848" t="s">
        <v>387</v>
      </c>
      <c r="G10848" t="s">
        <v>89</v>
      </c>
      <c r="H10848" t="s">
        <v>90</v>
      </c>
      <c r="I10848" t="s">
        <v>31</v>
      </c>
      <c r="J10848" t="s">
        <v>19</v>
      </c>
      <c r="K10848">
        <v>4094.92</v>
      </c>
      <c r="L10848">
        <v>756.06</v>
      </c>
      <c r="M10848" t="s">
        <v>19</v>
      </c>
      <c r="N10848">
        <v>0.184633643636506</v>
      </c>
      <c r="O10848" t="s">
        <v>11351</v>
      </c>
      <c r="P10848" t="s">
        <v>11352</v>
      </c>
      <c r="Q10848" t="s">
        <v>11364</v>
      </c>
      <c r="R10848" t="s">
        <v>11360</v>
      </c>
      <c r="S10848">
        <f>IF(SalesData[[#This Row],[Return Status]]="Returned",1,0)</f>
        <v>1</v>
      </c>
      <c r="T10848">
        <v>207.68</v>
      </c>
      <c r="U10848" s="2">
        <f>EOMONTH(SalesData[[#This Row],[Order Date]],0)</f>
        <v>45351</v>
      </c>
      <c r="V10848" s="9" t="str">
        <f>"Q"&amp;INT((MONTH(SalesData[[#This Row],[Order Date]])+2)/3)&amp;"-"&amp;YEAR(SalesData[[#This Row],[Order Date]])</f>
        <v>Q1-2024</v>
      </c>
    </row>
    <row r="10849" spans="1:22" x14ac:dyDescent="0.35">
      <c r="A10849" t="s">
        <v>10990</v>
      </c>
      <c r="B10849" s="1">
        <v>45338</v>
      </c>
      <c r="C10849" t="s">
        <v>162</v>
      </c>
      <c r="D10849" t="s">
        <v>46</v>
      </c>
      <c r="E10849">
        <v>2460738716</v>
      </c>
      <c r="F10849" t="s">
        <v>185</v>
      </c>
      <c r="G10849" t="s">
        <v>164</v>
      </c>
      <c r="H10849" t="s">
        <v>11357</v>
      </c>
      <c r="I10849" t="s">
        <v>36</v>
      </c>
      <c r="J10849" t="s">
        <v>61</v>
      </c>
      <c r="K10849">
        <v>4239.8500000000004</v>
      </c>
      <c r="L10849">
        <v>863.13</v>
      </c>
      <c r="M10849" t="s">
        <v>62</v>
      </c>
      <c r="N10849">
        <v>0.20357559819333201</v>
      </c>
      <c r="O10849" t="s">
        <v>11351</v>
      </c>
      <c r="P10849" t="s">
        <v>11354</v>
      </c>
      <c r="R10849" t="s">
        <v>11353</v>
      </c>
      <c r="S10849">
        <f>IF(SalesData[[#This Row],[Return Status]]="Returned",1,0)</f>
        <v>0</v>
      </c>
      <c r="U10849" s="2">
        <f>EOMONTH(SalesData[[#This Row],[Order Date]],0)</f>
        <v>45351</v>
      </c>
      <c r="V10849" s="9" t="str">
        <f>"Q"&amp;INT((MONTH(SalesData[[#This Row],[Order Date]])+2)/3)&amp;"-"&amp;YEAR(SalesData[[#This Row],[Order Date]])</f>
        <v>Q1-2024</v>
      </c>
    </row>
    <row r="10850" spans="1:22" x14ac:dyDescent="0.35">
      <c r="A10850" t="s">
        <v>10991</v>
      </c>
      <c r="B10850" s="1">
        <v>45342</v>
      </c>
      <c r="C10850" t="s">
        <v>144</v>
      </c>
      <c r="D10850" t="s">
        <v>46</v>
      </c>
      <c r="E10850">
        <v>7488138388</v>
      </c>
      <c r="F10850" t="s">
        <v>88</v>
      </c>
      <c r="G10850" t="s">
        <v>89</v>
      </c>
      <c r="H10850" t="s">
        <v>90</v>
      </c>
      <c r="I10850" t="s">
        <v>31</v>
      </c>
      <c r="J10850" t="s">
        <v>62</v>
      </c>
      <c r="K10850">
        <v>3393.36</v>
      </c>
      <c r="L10850">
        <v>534.53</v>
      </c>
      <c r="M10850" t="s">
        <v>62</v>
      </c>
      <c r="N10850">
        <v>0.15752233774194299</v>
      </c>
      <c r="O10850" t="s">
        <v>11351</v>
      </c>
      <c r="P10850" t="s">
        <v>11352</v>
      </c>
      <c r="R10850" t="s">
        <v>11353</v>
      </c>
      <c r="S10850">
        <f>IF(SalesData[[#This Row],[Return Status]]="Returned",1,0)</f>
        <v>0</v>
      </c>
      <c r="T10850">
        <v>207.68</v>
      </c>
      <c r="U10850" s="2">
        <f>EOMONTH(SalesData[[#This Row],[Order Date]],0)</f>
        <v>45351</v>
      </c>
      <c r="V10850" s="9" t="str">
        <f>"Q"&amp;INT((MONTH(SalesData[[#This Row],[Order Date]])+2)/3)&amp;"-"&amp;YEAR(SalesData[[#This Row],[Order Date]])</f>
        <v>Q1-2024</v>
      </c>
    </row>
    <row r="10851" spans="1:22" x14ac:dyDescent="0.35">
      <c r="A10851" t="s">
        <v>10992</v>
      </c>
      <c r="B10851" s="1">
        <v>45339</v>
      </c>
      <c r="C10851" t="s">
        <v>12</v>
      </c>
      <c r="D10851" t="s">
        <v>13</v>
      </c>
      <c r="E10851">
        <v>6791364749</v>
      </c>
      <c r="F10851" t="s">
        <v>53</v>
      </c>
      <c r="G10851" t="s">
        <v>54</v>
      </c>
      <c r="H10851" t="s">
        <v>55</v>
      </c>
      <c r="I10851" t="s">
        <v>31</v>
      </c>
      <c r="J10851" t="s">
        <v>19</v>
      </c>
      <c r="K10851">
        <v>548.48</v>
      </c>
      <c r="L10851">
        <v>119.23</v>
      </c>
      <c r="M10851" t="s">
        <v>19</v>
      </c>
      <c r="N10851">
        <v>0.21738258459743301</v>
      </c>
      <c r="O10851" t="s">
        <v>11355</v>
      </c>
      <c r="P10851" t="s">
        <v>11354</v>
      </c>
      <c r="Q10851" t="s">
        <v>11363</v>
      </c>
      <c r="R10851" t="s">
        <v>11360</v>
      </c>
      <c r="S10851">
        <f>IF(SalesData[[#This Row],[Return Status]]="Returned",1,0)</f>
        <v>1</v>
      </c>
      <c r="U10851" s="2">
        <f>EOMONTH(SalesData[[#This Row],[Order Date]],0)</f>
        <v>45351</v>
      </c>
      <c r="V10851" s="9" t="str">
        <f>"Q"&amp;INT((MONTH(SalesData[[#This Row],[Order Date]])+2)/3)&amp;"-"&amp;YEAR(SalesData[[#This Row],[Order Date]])</f>
        <v>Q1-2024</v>
      </c>
    </row>
    <row r="10852" spans="1:22" x14ac:dyDescent="0.35">
      <c r="A10852" t="s">
        <v>10993</v>
      </c>
      <c r="B10852" s="1">
        <v>45342</v>
      </c>
      <c r="C10852" t="s">
        <v>38</v>
      </c>
      <c r="D10852" t="s">
        <v>27</v>
      </c>
      <c r="E10852">
        <v>4684480061</v>
      </c>
      <c r="F10852" t="s">
        <v>28</v>
      </c>
      <c r="G10852" t="s">
        <v>29</v>
      </c>
      <c r="H10852" t="s">
        <v>30</v>
      </c>
      <c r="I10852" t="s">
        <v>31</v>
      </c>
      <c r="J10852" t="s">
        <v>43</v>
      </c>
      <c r="K10852">
        <v>4672.55</v>
      </c>
      <c r="L10852">
        <v>534.16</v>
      </c>
      <c r="M10852" t="s">
        <v>43</v>
      </c>
      <c r="N10852">
        <v>0.114318733881927</v>
      </c>
      <c r="O10852" t="s">
        <v>11351</v>
      </c>
      <c r="P10852" t="s">
        <v>11352</v>
      </c>
      <c r="R10852" t="s">
        <v>11353</v>
      </c>
      <c r="S10852">
        <f>IF(SalesData[[#This Row],[Return Status]]="Returned",1,0)</f>
        <v>0</v>
      </c>
      <c r="T10852">
        <v>2788.38</v>
      </c>
      <c r="U10852" s="2">
        <f>EOMONTH(SalesData[[#This Row],[Order Date]],0)</f>
        <v>45351</v>
      </c>
      <c r="V10852" s="9" t="str">
        <f>"Q"&amp;INT((MONTH(SalesData[[#This Row],[Order Date]])+2)/3)&amp;"-"&amp;YEAR(SalesData[[#This Row],[Order Date]])</f>
        <v>Q1-2024</v>
      </c>
    </row>
    <row r="10853" spans="1:22" x14ac:dyDescent="0.35">
      <c r="A10853" t="s">
        <v>10994</v>
      </c>
      <c r="B10853" s="1">
        <v>45346</v>
      </c>
      <c r="C10853" t="s">
        <v>144</v>
      </c>
      <c r="D10853" t="s">
        <v>39</v>
      </c>
      <c r="E10853">
        <v>8425720352</v>
      </c>
      <c r="F10853" t="s">
        <v>140</v>
      </c>
      <c r="G10853" t="s">
        <v>141</v>
      </c>
      <c r="H10853" t="s">
        <v>11357</v>
      </c>
      <c r="I10853" t="s">
        <v>17</v>
      </c>
      <c r="J10853" t="s">
        <v>19</v>
      </c>
      <c r="K10853">
        <v>3671.4</v>
      </c>
      <c r="L10853">
        <v>991.15</v>
      </c>
      <c r="M10853" t="s">
        <v>19</v>
      </c>
      <c r="N10853">
        <v>0.26996513591545501</v>
      </c>
      <c r="O10853" t="s">
        <v>11351</v>
      </c>
      <c r="P10853" t="s">
        <v>11354</v>
      </c>
      <c r="R10853" t="s">
        <v>11353</v>
      </c>
      <c r="S10853">
        <f>IF(SalesData[[#This Row],[Return Status]]="Returned",1,0)</f>
        <v>0</v>
      </c>
      <c r="T10853">
        <v>2793.38</v>
      </c>
      <c r="U10853" s="2">
        <f>EOMONTH(SalesData[[#This Row],[Order Date]],0)</f>
        <v>45351</v>
      </c>
      <c r="V10853" s="9" t="str">
        <f>"Q"&amp;INT((MONTH(SalesData[[#This Row],[Order Date]])+2)/3)&amp;"-"&amp;YEAR(SalesData[[#This Row],[Order Date]])</f>
        <v>Q1-2024</v>
      </c>
    </row>
    <row r="10854" spans="1:22" x14ac:dyDescent="0.35">
      <c r="A10854" t="s">
        <v>10995</v>
      </c>
      <c r="B10854" s="1">
        <v>45343</v>
      </c>
      <c r="C10854" t="s">
        <v>149</v>
      </c>
      <c r="D10854" t="s">
        <v>46</v>
      </c>
      <c r="E10854">
        <v>688179071</v>
      </c>
      <c r="F10854" t="s">
        <v>88</v>
      </c>
      <c r="G10854" t="s">
        <v>11379</v>
      </c>
      <c r="H10854" t="s">
        <v>90</v>
      </c>
      <c r="I10854" t="s">
        <v>31</v>
      </c>
      <c r="J10854" t="s">
        <v>18</v>
      </c>
      <c r="K10854">
        <v>2139.9299999999998</v>
      </c>
      <c r="L10854">
        <v>188.97</v>
      </c>
      <c r="M10854" t="s">
        <v>19</v>
      </c>
      <c r="N10854">
        <v>8.8306626852280204E-2</v>
      </c>
      <c r="O10854" t="s">
        <v>11351</v>
      </c>
      <c r="P10854" t="s">
        <v>11356</v>
      </c>
      <c r="R10854" t="s">
        <v>11353</v>
      </c>
      <c r="S10854">
        <f>IF(SalesData[[#This Row],[Return Status]]="Returned",1,0)</f>
        <v>0</v>
      </c>
      <c r="U10854" s="2">
        <f>EOMONTH(SalesData[[#This Row],[Order Date]],0)</f>
        <v>45351</v>
      </c>
      <c r="V10854" s="9" t="str">
        <f>"Q"&amp;INT((MONTH(SalesData[[#This Row],[Order Date]])+2)/3)&amp;"-"&amp;YEAR(SalesData[[#This Row],[Order Date]])</f>
        <v>Q1-2024</v>
      </c>
    </row>
    <row r="10855" spans="1:22" x14ac:dyDescent="0.35">
      <c r="A10855" t="s">
        <v>10996</v>
      </c>
      <c r="B10855" s="1">
        <v>45326</v>
      </c>
      <c r="C10855" t="s">
        <v>26</v>
      </c>
      <c r="D10855" t="s">
        <v>145</v>
      </c>
      <c r="E10855">
        <v>3146512617</v>
      </c>
      <c r="F10855" t="s">
        <v>168</v>
      </c>
      <c r="G10855" t="s">
        <v>54</v>
      </c>
      <c r="H10855" t="s">
        <v>11357</v>
      </c>
      <c r="I10855" t="s">
        <v>31</v>
      </c>
      <c r="J10855" t="s">
        <v>65</v>
      </c>
      <c r="K10855">
        <v>4651.13</v>
      </c>
      <c r="L10855">
        <v>716.75</v>
      </c>
      <c r="M10855" t="s">
        <v>65</v>
      </c>
      <c r="N10855">
        <v>0.154102336421472</v>
      </c>
      <c r="O10855" t="s">
        <v>11351</v>
      </c>
      <c r="P10855" t="s">
        <v>11352</v>
      </c>
      <c r="R10855" t="s">
        <v>11353</v>
      </c>
      <c r="S10855">
        <f>IF(SalesData[[#This Row],[Return Status]]="Returned",1,0)</f>
        <v>0</v>
      </c>
      <c r="U10855" s="2">
        <f>EOMONTH(SalesData[[#This Row],[Order Date]],0)</f>
        <v>45351</v>
      </c>
      <c r="V10855" s="9" t="str">
        <f>"Q"&amp;INT((MONTH(SalesData[[#This Row],[Order Date]])+2)/3)&amp;"-"&amp;YEAR(SalesData[[#This Row],[Order Date]])</f>
        <v>Q1-2024</v>
      </c>
    </row>
    <row r="10856" spans="1:22" x14ac:dyDescent="0.35">
      <c r="A10856" t="s">
        <v>10997</v>
      </c>
      <c r="B10856" s="1">
        <v>45330</v>
      </c>
      <c r="C10856" t="s">
        <v>176</v>
      </c>
      <c r="D10856" t="s">
        <v>27</v>
      </c>
      <c r="E10856">
        <v>3010571107</v>
      </c>
      <c r="F10856" t="s">
        <v>127</v>
      </c>
      <c r="G10856" t="s">
        <v>29</v>
      </c>
      <c r="H10856" t="s">
        <v>30</v>
      </c>
      <c r="I10856" t="s">
        <v>31</v>
      </c>
      <c r="J10856" t="s">
        <v>18</v>
      </c>
      <c r="K10856">
        <v>2734.94</v>
      </c>
      <c r="L10856">
        <v>256.85000000000002</v>
      </c>
      <c r="M10856" t="s">
        <v>19</v>
      </c>
      <c r="N10856">
        <v>9.3914308906228303E-2</v>
      </c>
      <c r="O10856" t="s">
        <v>11351</v>
      </c>
      <c r="P10856" t="s">
        <v>11356</v>
      </c>
      <c r="R10856" t="s">
        <v>11353</v>
      </c>
      <c r="S10856">
        <f>IF(SalesData[[#This Row],[Return Status]]="Returned",1,0)</f>
        <v>0</v>
      </c>
      <c r="T10856">
        <v>2788.38</v>
      </c>
      <c r="U10856" s="2">
        <f>EOMONTH(SalesData[[#This Row],[Order Date]],0)</f>
        <v>45351</v>
      </c>
      <c r="V10856" s="9" t="str">
        <f>"Q"&amp;INT((MONTH(SalesData[[#This Row],[Order Date]])+2)/3)&amp;"-"&amp;YEAR(SalesData[[#This Row],[Order Date]])</f>
        <v>Q1-2024</v>
      </c>
    </row>
    <row r="10857" spans="1:22" x14ac:dyDescent="0.35">
      <c r="A10857" t="s">
        <v>10998</v>
      </c>
      <c r="B10857" s="1">
        <v>45324</v>
      </c>
      <c r="C10857" t="s">
        <v>106</v>
      </c>
      <c r="D10857" t="s">
        <v>72</v>
      </c>
      <c r="E10857">
        <v>4123158314</v>
      </c>
      <c r="F10857" t="s">
        <v>163</v>
      </c>
      <c r="G10857" t="s">
        <v>164</v>
      </c>
      <c r="H10857" t="s">
        <v>165</v>
      </c>
      <c r="I10857" t="s">
        <v>36</v>
      </c>
      <c r="J10857" t="s">
        <v>65</v>
      </c>
      <c r="K10857">
        <v>2541.8200000000002</v>
      </c>
      <c r="L10857">
        <v>586.49</v>
      </c>
      <c r="M10857" t="s">
        <v>65</v>
      </c>
      <c r="N10857">
        <v>0.23073624410855201</v>
      </c>
      <c r="O10857" t="s">
        <v>11351</v>
      </c>
      <c r="P10857" t="s">
        <v>11354</v>
      </c>
      <c r="R10857" t="s">
        <v>11353</v>
      </c>
      <c r="S10857">
        <f>IF(SalesData[[#This Row],[Return Status]]="Returned",1,0)</f>
        <v>0</v>
      </c>
      <c r="U10857" s="2">
        <f>EOMONTH(SalesData[[#This Row],[Order Date]],0)</f>
        <v>45351</v>
      </c>
      <c r="V10857" s="9" t="str">
        <f>"Q"&amp;INT((MONTH(SalesData[[#This Row],[Order Date]])+2)/3)&amp;"-"&amp;YEAR(SalesData[[#This Row],[Order Date]])</f>
        <v>Q1-2024</v>
      </c>
    </row>
    <row r="10858" spans="1:22" x14ac:dyDescent="0.35">
      <c r="A10858" t="s">
        <v>10999</v>
      </c>
      <c r="B10858" s="1">
        <v>45334</v>
      </c>
      <c r="C10858" t="s">
        <v>97</v>
      </c>
      <c r="D10858" t="s">
        <v>80</v>
      </c>
      <c r="E10858">
        <v>7049294165</v>
      </c>
      <c r="F10858" t="s">
        <v>50</v>
      </c>
      <c r="G10858" t="s">
        <v>34</v>
      </c>
      <c r="H10858" t="s">
        <v>35</v>
      </c>
      <c r="I10858" t="s">
        <v>36</v>
      </c>
      <c r="J10858" t="s">
        <v>62</v>
      </c>
      <c r="K10858">
        <v>4593.83</v>
      </c>
      <c r="L10858">
        <v>1256.6300000000001</v>
      </c>
      <c r="M10858" t="s">
        <v>62</v>
      </c>
      <c r="N10858">
        <v>0.273547345025828</v>
      </c>
      <c r="O10858" t="s">
        <v>11351</v>
      </c>
      <c r="P10858" t="s">
        <v>11354</v>
      </c>
      <c r="R10858" t="s">
        <v>11353</v>
      </c>
      <c r="S10858">
        <f>IF(SalesData[[#This Row],[Return Status]]="Returned",1,0)</f>
        <v>0</v>
      </c>
      <c r="U10858" s="2">
        <f>EOMONTH(SalesData[[#This Row],[Order Date]],0)</f>
        <v>45351</v>
      </c>
      <c r="V10858" s="9" t="str">
        <f>"Q"&amp;INT((MONTH(SalesData[[#This Row],[Order Date]])+2)/3)&amp;"-"&amp;YEAR(SalesData[[#This Row],[Order Date]])</f>
        <v>Q1-2024</v>
      </c>
    </row>
    <row r="10859" spans="1:22" x14ac:dyDescent="0.35">
      <c r="A10859" t="s">
        <v>11000</v>
      </c>
      <c r="B10859" s="1">
        <v>45332</v>
      </c>
      <c r="C10859" t="s">
        <v>194</v>
      </c>
      <c r="D10859" t="s">
        <v>72</v>
      </c>
      <c r="E10859">
        <v>2570294965</v>
      </c>
      <c r="F10859" t="s">
        <v>159</v>
      </c>
      <c r="G10859" t="s">
        <v>84</v>
      </c>
      <c r="H10859" t="s">
        <v>85</v>
      </c>
      <c r="I10859" t="s">
        <v>31</v>
      </c>
      <c r="J10859" t="s">
        <v>65</v>
      </c>
      <c r="K10859">
        <v>39.46</v>
      </c>
      <c r="L10859">
        <v>6</v>
      </c>
      <c r="M10859" t="s">
        <v>65</v>
      </c>
      <c r="N10859">
        <v>0.15205271160669001</v>
      </c>
      <c r="O10859" t="s">
        <v>11361</v>
      </c>
      <c r="P10859" t="s">
        <v>11352</v>
      </c>
      <c r="R10859" t="s">
        <v>11353</v>
      </c>
      <c r="S10859">
        <f>IF(SalesData[[#This Row],[Return Status]]="Returned",1,0)</f>
        <v>0</v>
      </c>
      <c r="T10859">
        <v>847.14</v>
      </c>
      <c r="U10859" s="2">
        <f>EOMONTH(SalesData[[#This Row],[Order Date]],0)</f>
        <v>45351</v>
      </c>
      <c r="V10859" s="9" t="str">
        <f>"Q"&amp;INT((MONTH(SalesData[[#This Row],[Order Date]])+2)/3)&amp;"-"&amp;YEAR(SalesData[[#This Row],[Order Date]])</f>
        <v>Q1-2024</v>
      </c>
    </row>
    <row r="10860" spans="1:22" x14ac:dyDescent="0.35">
      <c r="A10860" t="s">
        <v>11001</v>
      </c>
      <c r="B10860" s="1">
        <v>45344</v>
      </c>
      <c r="C10860" t="s">
        <v>132</v>
      </c>
      <c r="D10860" t="s">
        <v>46</v>
      </c>
      <c r="E10860">
        <v>4573729427</v>
      </c>
      <c r="F10860" t="s">
        <v>33</v>
      </c>
      <c r="G10860" t="s">
        <v>34</v>
      </c>
      <c r="H10860" t="s">
        <v>35</v>
      </c>
      <c r="I10860" t="s">
        <v>36</v>
      </c>
      <c r="J10860" t="s">
        <v>61</v>
      </c>
      <c r="K10860">
        <v>4816.8900000000003</v>
      </c>
      <c r="L10860">
        <v>949.15</v>
      </c>
      <c r="M10860" t="s">
        <v>62</v>
      </c>
      <c r="N10860">
        <v>0.19704622692234999</v>
      </c>
      <c r="O10860" t="s">
        <v>11351</v>
      </c>
      <c r="P10860" t="s">
        <v>11352</v>
      </c>
      <c r="R10860" t="s">
        <v>11353</v>
      </c>
      <c r="S10860">
        <f>IF(SalesData[[#This Row],[Return Status]]="Returned",1,0)</f>
        <v>0</v>
      </c>
      <c r="U10860" s="2">
        <f>EOMONTH(SalesData[[#This Row],[Order Date]],0)</f>
        <v>45351</v>
      </c>
      <c r="V10860" s="9" t="str">
        <f>"Q"&amp;INT((MONTH(SalesData[[#This Row],[Order Date]])+2)/3)&amp;"-"&amp;YEAR(SalesData[[#This Row],[Order Date]])</f>
        <v>Q1-2024</v>
      </c>
    </row>
    <row r="10861" spans="1:22" x14ac:dyDescent="0.35">
      <c r="A10861" t="s">
        <v>11002</v>
      </c>
      <c r="B10861" s="1">
        <v>45343</v>
      </c>
      <c r="C10861" t="s">
        <v>92</v>
      </c>
      <c r="D10861" t="s">
        <v>72</v>
      </c>
      <c r="E10861">
        <v>5799909244</v>
      </c>
      <c r="F10861" t="s">
        <v>312</v>
      </c>
      <c r="G10861" t="s">
        <v>141</v>
      </c>
      <c r="H10861" t="s">
        <v>121</v>
      </c>
      <c r="I10861" t="s">
        <v>17</v>
      </c>
      <c r="J10861" t="s">
        <v>18</v>
      </c>
      <c r="K10861">
        <v>1706.42</v>
      </c>
      <c r="L10861">
        <v>227.42</v>
      </c>
      <c r="M10861" t="s">
        <v>19</v>
      </c>
      <c r="N10861">
        <v>0.13327316838761899</v>
      </c>
      <c r="O10861" t="s">
        <v>11351</v>
      </c>
      <c r="P10861" t="s">
        <v>11352</v>
      </c>
      <c r="R10861" t="s">
        <v>11353</v>
      </c>
      <c r="S10861">
        <f>IF(SalesData[[#This Row],[Return Status]]="Returned",1,0)</f>
        <v>0</v>
      </c>
      <c r="T10861">
        <v>2793.38</v>
      </c>
      <c r="U10861" s="2">
        <f>EOMONTH(SalesData[[#This Row],[Order Date]],0)</f>
        <v>45351</v>
      </c>
      <c r="V10861" s="9" t="str">
        <f>"Q"&amp;INT((MONTH(SalesData[[#This Row],[Order Date]])+2)/3)&amp;"-"&amp;YEAR(SalesData[[#This Row],[Order Date]])</f>
        <v>Q1-2024</v>
      </c>
    </row>
    <row r="10862" spans="1:22" x14ac:dyDescent="0.35">
      <c r="A10862" t="s">
        <v>11003</v>
      </c>
      <c r="B10862" s="1">
        <v>45341</v>
      </c>
      <c r="C10862" t="s">
        <v>111</v>
      </c>
      <c r="D10862" t="s">
        <v>13</v>
      </c>
      <c r="E10862">
        <v>2138031178</v>
      </c>
      <c r="F10862" t="s">
        <v>387</v>
      </c>
      <c r="G10862" t="s">
        <v>89</v>
      </c>
      <c r="H10862" t="s">
        <v>90</v>
      </c>
      <c r="I10862" t="s">
        <v>31</v>
      </c>
      <c r="J10862" t="s">
        <v>65</v>
      </c>
      <c r="K10862">
        <v>2344.6799999999998</v>
      </c>
      <c r="L10862">
        <v>454.77</v>
      </c>
      <c r="M10862" t="s">
        <v>65</v>
      </c>
      <c r="N10862">
        <v>0.19395823737141099</v>
      </c>
      <c r="O10862" t="s">
        <v>11351</v>
      </c>
      <c r="P10862" t="s">
        <v>11352</v>
      </c>
      <c r="R10862" t="s">
        <v>11353</v>
      </c>
      <c r="S10862">
        <f>IF(SalesData[[#This Row],[Return Status]]="Returned",1,0)</f>
        <v>0</v>
      </c>
      <c r="T10862">
        <v>207.68</v>
      </c>
      <c r="U10862" s="2">
        <f>EOMONTH(SalesData[[#This Row],[Order Date]],0)</f>
        <v>45351</v>
      </c>
      <c r="V10862" s="9" t="str">
        <f>"Q"&amp;INT((MONTH(SalesData[[#This Row],[Order Date]])+2)/3)&amp;"-"&amp;YEAR(SalesData[[#This Row],[Order Date]])</f>
        <v>Q1-2024</v>
      </c>
    </row>
    <row r="10863" spans="1:22" x14ac:dyDescent="0.35">
      <c r="A10863" t="s">
        <v>11004</v>
      </c>
      <c r="B10863" s="1">
        <v>45325</v>
      </c>
      <c r="C10863" t="s">
        <v>325</v>
      </c>
      <c r="D10863" t="s">
        <v>46</v>
      </c>
      <c r="E10863">
        <v>5767045469</v>
      </c>
      <c r="F10863" t="s">
        <v>83</v>
      </c>
      <c r="G10863" t="s">
        <v>84</v>
      </c>
      <c r="H10863" t="s">
        <v>11357</v>
      </c>
      <c r="I10863" t="s">
        <v>31</v>
      </c>
      <c r="J10863" t="s">
        <v>19</v>
      </c>
      <c r="K10863">
        <v>4206.03</v>
      </c>
      <c r="L10863">
        <v>485.09</v>
      </c>
      <c r="M10863" t="s">
        <v>19</v>
      </c>
      <c r="N10863">
        <v>0.115332035197086</v>
      </c>
      <c r="O10863" t="s">
        <v>11351</v>
      </c>
      <c r="P10863" t="s">
        <v>11352</v>
      </c>
      <c r="R10863" t="s">
        <v>11353</v>
      </c>
      <c r="S10863">
        <f>IF(SalesData[[#This Row],[Return Status]]="Returned",1,0)</f>
        <v>0</v>
      </c>
      <c r="T10863">
        <v>847.14</v>
      </c>
      <c r="U10863" s="2">
        <f>EOMONTH(SalesData[[#This Row],[Order Date]],0)</f>
        <v>45351</v>
      </c>
      <c r="V10863" s="9" t="str">
        <f>"Q"&amp;INT((MONTH(SalesData[[#This Row],[Order Date]])+2)/3)&amp;"-"&amp;YEAR(SalesData[[#This Row],[Order Date]])</f>
        <v>Q1-2024</v>
      </c>
    </row>
    <row r="10864" spans="1:22" x14ac:dyDescent="0.35">
      <c r="A10864" t="s">
        <v>11005</v>
      </c>
      <c r="B10864" s="1">
        <v>45340</v>
      </c>
      <c r="C10864" t="s">
        <v>87</v>
      </c>
      <c r="D10864" t="s">
        <v>99</v>
      </c>
      <c r="E10864">
        <v>6712265756</v>
      </c>
      <c r="F10864" t="s">
        <v>14</v>
      </c>
      <c r="G10864" t="s">
        <v>15</v>
      </c>
      <c r="H10864" t="s">
        <v>16</v>
      </c>
      <c r="I10864" t="s">
        <v>17</v>
      </c>
      <c r="J10864" t="s">
        <v>43</v>
      </c>
      <c r="K10864">
        <v>4174.74</v>
      </c>
      <c r="L10864">
        <v>432.79</v>
      </c>
      <c r="M10864" t="s">
        <v>43</v>
      </c>
      <c r="N10864">
        <v>0.103668731465912</v>
      </c>
      <c r="O10864" t="s">
        <v>11351</v>
      </c>
      <c r="P10864" t="s">
        <v>11352</v>
      </c>
      <c r="R10864" t="s">
        <v>11353</v>
      </c>
      <c r="S10864">
        <f>IF(SalesData[[#This Row],[Return Status]]="Returned",1,0)</f>
        <v>0</v>
      </c>
      <c r="T10864">
        <v>2085.91</v>
      </c>
      <c r="U10864" s="2">
        <f>EOMONTH(SalesData[[#This Row],[Order Date]],0)</f>
        <v>45351</v>
      </c>
      <c r="V10864" s="9" t="str">
        <f>"Q"&amp;INT((MONTH(SalesData[[#This Row],[Order Date]])+2)/3)&amp;"-"&amp;YEAR(SalesData[[#This Row],[Order Date]])</f>
        <v>Q1-2024</v>
      </c>
    </row>
    <row r="10865" spans="1:22" x14ac:dyDescent="0.35">
      <c r="A10865" t="s">
        <v>11006</v>
      </c>
      <c r="B10865" s="1">
        <v>45337</v>
      </c>
      <c r="C10865" t="s">
        <v>132</v>
      </c>
      <c r="D10865" t="s">
        <v>145</v>
      </c>
      <c r="E10865">
        <v>1634099262</v>
      </c>
      <c r="F10865" t="s">
        <v>88</v>
      </c>
      <c r="G10865" t="s">
        <v>89</v>
      </c>
      <c r="H10865" t="s">
        <v>90</v>
      </c>
      <c r="I10865" t="s">
        <v>31</v>
      </c>
      <c r="J10865" t="s">
        <v>19</v>
      </c>
      <c r="K10865">
        <v>4272.24</v>
      </c>
      <c r="L10865">
        <v>573.95000000000005</v>
      </c>
      <c r="M10865" t="s">
        <v>19</v>
      </c>
      <c r="N10865">
        <v>0.134344044342078</v>
      </c>
      <c r="O10865" t="s">
        <v>11351</v>
      </c>
      <c r="P10865" t="s">
        <v>11352</v>
      </c>
      <c r="R10865" t="s">
        <v>11353</v>
      </c>
      <c r="S10865">
        <f>IF(SalesData[[#This Row],[Return Status]]="Returned",1,0)</f>
        <v>0</v>
      </c>
      <c r="T10865">
        <v>207.68</v>
      </c>
      <c r="U10865" s="2">
        <f>EOMONTH(SalesData[[#This Row],[Order Date]],0)</f>
        <v>45351</v>
      </c>
      <c r="V10865" s="9" t="str">
        <f>"Q"&amp;INT((MONTH(SalesData[[#This Row],[Order Date]])+2)/3)&amp;"-"&amp;YEAR(SalesData[[#This Row],[Order Date]])</f>
        <v>Q1-2024</v>
      </c>
    </row>
    <row r="10866" spans="1:22" x14ac:dyDescent="0.35">
      <c r="A10866" t="s">
        <v>11007</v>
      </c>
      <c r="B10866" s="1">
        <v>45324</v>
      </c>
      <c r="C10866" t="s">
        <v>45</v>
      </c>
      <c r="D10866" t="s">
        <v>46</v>
      </c>
      <c r="E10866">
        <v>107856244</v>
      </c>
      <c r="F10866" t="s">
        <v>222</v>
      </c>
      <c r="G10866" t="s">
        <v>11381</v>
      </c>
      <c r="H10866" t="s">
        <v>165</v>
      </c>
      <c r="I10866" t="s">
        <v>36</v>
      </c>
      <c r="J10866" t="s">
        <v>19</v>
      </c>
      <c r="K10866">
        <v>3025.89</v>
      </c>
      <c r="L10866">
        <v>338.64</v>
      </c>
      <c r="M10866" t="s">
        <v>19</v>
      </c>
      <c r="N10866">
        <v>0.11191418062123901</v>
      </c>
      <c r="O10866" t="s">
        <v>11351</v>
      </c>
      <c r="P10866" t="s">
        <v>11352</v>
      </c>
      <c r="Q10866" t="s">
        <v>11372</v>
      </c>
      <c r="R10866" t="s">
        <v>11360</v>
      </c>
      <c r="S10866">
        <f>IF(SalesData[[#This Row],[Return Status]]="Returned",1,0)</f>
        <v>1</v>
      </c>
      <c r="U10866" s="2">
        <f>EOMONTH(SalesData[[#This Row],[Order Date]],0)</f>
        <v>45351</v>
      </c>
      <c r="V10866" s="9" t="str">
        <f>"Q"&amp;INT((MONTH(SalesData[[#This Row],[Order Date]])+2)/3)&amp;"-"&amp;YEAR(SalesData[[#This Row],[Order Date]])</f>
        <v>Q1-2024</v>
      </c>
    </row>
    <row r="10867" spans="1:22" x14ac:dyDescent="0.35">
      <c r="A10867" t="s">
        <v>11008</v>
      </c>
      <c r="B10867" s="1">
        <v>45325</v>
      </c>
      <c r="C10867" t="s">
        <v>87</v>
      </c>
      <c r="D10867" t="s">
        <v>13</v>
      </c>
      <c r="E10867">
        <v>551932537</v>
      </c>
      <c r="F10867" t="s">
        <v>206</v>
      </c>
      <c r="G10867" t="s">
        <v>89</v>
      </c>
      <c r="H10867" t="s">
        <v>90</v>
      </c>
      <c r="I10867" t="s">
        <v>31</v>
      </c>
      <c r="J10867" t="s">
        <v>19</v>
      </c>
      <c r="K10867">
        <v>712.74</v>
      </c>
      <c r="L10867">
        <v>42.1</v>
      </c>
      <c r="M10867" t="s">
        <v>19</v>
      </c>
      <c r="N10867">
        <v>5.9067822768471001E-2</v>
      </c>
      <c r="O10867" t="s">
        <v>11355</v>
      </c>
      <c r="P10867" t="s">
        <v>11356</v>
      </c>
      <c r="R10867" t="s">
        <v>11353</v>
      </c>
      <c r="S10867">
        <f>IF(SalesData[[#This Row],[Return Status]]="Returned",1,0)</f>
        <v>0</v>
      </c>
      <c r="T10867">
        <v>207.68</v>
      </c>
      <c r="U10867" s="2">
        <f>EOMONTH(SalesData[[#This Row],[Order Date]],0)</f>
        <v>45351</v>
      </c>
      <c r="V10867" s="9" t="str">
        <f>"Q"&amp;INT((MONTH(SalesData[[#This Row],[Order Date]])+2)/3)&amp;"-"&amp;YEAR(SalesData[[#This Row],[Order Date]])</f>
        <v>Q1-2024</v>
      </c>
    </row>
    <row r="10868" spans="1:22" x14ac:dyDescent="0.35">
      <c r="A10868" t="s">
        <v>11009</v>
      </c>
      <c r="B10868" s="1">
        <v>45338</v>
      </c>
      <c r="C10868" t="s">
        <v>188</v>
      </c>
      <c r="D10868" t="s">
        <v>80</v>
      </c>
      <c r="E10868">
        <v>4194715044</v>
      </c>
      <c r="F10868" t="s">
        <v>154</v>
      </c>
      <c r="G10868" t="s">
        <v>29</v>
      </c>
      <c r="H10868" t="s">
        <v>30</v>
      </c>
      <c r="I10868" t="s">
        <v>31</v>
      </c>
      <c r="J10868" t="s">
        <v>65</v>
      </c>
      <c r="K10868">
        <v>4423.8100000000004</v>
      </c>
      <c r="L10868">
        <v>150.84</v>
      </c>
      <c r="M10868" t="s">
        <v>65</v>
      </c>
      <c r="N10868">
        <v>3.4097305264014499E-2</v>
      </c>
      <c r="O10868" t="s">
        <v>11351</v>
      </c>
      <c r="P10868" t="s">
        <v>11356</v>
      </c>
      <c r="R10868" t="s">
        <v>11353</v>
      </c>
      <c r="S10868">
        <f>IF(SalesData[[#This Row],[Return Status]]="Returned",1,0)</f>
        <v>0</v>
      </c>
      <c r="T10868">
        <v>2788.38</v>
      </c>
      <c r="U10868" s="2">
        <f>EOMONTH(SalesData[[#This Row],[Order Date]],0)</f>
        <v>45351</v>
      </c>
      <c r="V10868" s="9" t="str">
        <f>"Q"&amp;INT((MONTH(SalesData[[#This Row],[Order Date]])+2)/3)&amp;"-"&amp;YEAR(SalesData[[#This Row],[Order Date]])</f>
        <v>Q1-2024</v>
      </c>
    </row>
    <row r="10869" spans="1:22" x14ac:dyDescent="0.35">
      <c r="A10869" t="s">
        <v>11010</v>
      </c>
      <c r="B10869" s="1">
        <v>45339</v>
      </c>
      <c r="C10869" t="s">
        <v>57</v>
      </c>
      <c r="D10869" t="s">
        <v>27</v>
      </c>
      <c r="E10869">
        <v>2660973597</v>
      </c>
      <c r="F10869" t="s">
        <v>312</v>
      </c>
      <c r="G10869" t="s">
        <v>141</v>
      </c>
      <c r="H10869" t="s">
        <v>121</v>
      </c>
      <c r="I10869" t="s">
        <v>17</v>
      </c>
      <c r="J10869" t="s">
        <v>19</v>
      </c>
      <c r="K10869">
        <v>1895.92</v>
      </c>
      <c r="L10869">
        <v>264.8</v>
      </c>
      <c r="M10869" t="s">
        <v>19</v>
      </c>
      <c r="N10869">
        <v>0.13966834043630499</v>
      </c>
      <c r="O10869" t="s">
        <v>11351</v>
      </c>
      <c r="P10869" t="s">
        <v>11352</v>
      </c>
      <c r="R10869" t="s">
        <v>11353</v>
      </c>
      <c r="S10869">
        <f>IF(SalesData[[#This Row],[Return Status]]="Returned",1,0)</f>
        <v>0</v>
      </c>
      <c r="T10869">
        <v>2793.38</v>
      </c>
      <c r="U10869" s="2">
        <f>EOMONTH(SalesData[[#This Row],[Order Date]],0)</f>
        <v>45351</v>
      </c>
      <c r="V10869" s="9" t="str">
        <f>"Q"&amp;INT((MONTH(SalesData[[#This Row],[Order Date]])+2)/3)&amp;"-"&amp;YEAR(SalesData[[#This Row],[Order Date]])</f>
        <v>Q1-2024</v>
      </c>
    </row>
    <row r="10870" spans="1:22" x14ac:dyDescent="0.35">
      <c r="A10870" t="s">
        <v>11011</v>
      </c>
      <c r="B10870" s="1">
        <v>45334</v>
      </c>
      <c r="C10870" t="s">
        <v>87</v>
      </c>
      <c r="D10870" t="s">
        <v>46</v>
      </c>
      <c r="E10870">
        <v>6406221248</v>
      </c>
      <c r="F10870" t="s">
        <v>185</v>
      </c>
      <c r="G10870" t="s">
        <v>164</v>
      </c>
      <c r="H10870" t="s">
        <v>165</v>
      </c>
      <c r="I10870" t="s">
        <v>36</v>
      </c>
      <c r="J10870" t="s">
        <v>42</v>
      </c>
      <c r="K10870">
        <v>3746.14</v>
      </c>
      <c r="L10870">
        <v>948.93</v>
      </c>
      <c r="M10870" t="s">
        <v>43</v>
      </c>
      <c r="N10870">
        <v>0.25330873912881002</v>
      </c>
      <c r="O10870" t="s">
        <v>11351</v>
      </c>
      <c r="P10870" t="s">
        <v>11354</v>
      </c>
      <c r="R10870" t="s">
        <v>11353</v>
      </c>
      <c r="S10870">
        <f>IF(SalesData[[#This Row],[Return Status]]="Returned",1,0)</f>
        <v>0</v>
      </c>
      <c r="U10870" s="2">
        <f>EOMONTH(SalesData[[#This Row],[Order Date]],0)</f>
        <v>45351</v>
      </c>
      <c r="V10870" s="9" t="str">
        <f>"Q"&amp;INT((MONTH(SalesData[[#This Row],[Order Date]])+2)/3)&amp;"-"&amp;YEAR(SalesData[[#This Row],[Order Date]])</f>
        <v>Q1-2024</v>
      </c>
    </row>
    <row r="10871" spans="1:22" x14ac:dyDescent="0.35">
      <c r="A10871" t="s">
        <v>11012</v>
      </c>
      <c r="B10871" s="1">
        <v>45327</v>
      </c>
      <c r="C10871" t="s">
        <v>325</v>
      </c>
      <c r="D10871" t="s">
        <v>27</v>
      </c>
      <c r="E10871">
        <v>9134436795</v>
      </c>
      <c r="F10871" t="s">
        <v>120</v>
      </c>
      <c r="G10871" t="s">
        <v>141</v>
      </c>
      <c r="H10871" t="s">
        <v>121</v>
      </c>
      <c r="I10871" t="s">
        <v>17</v>
      </c>
      <c r="J10871" t="s">
        <v>65</v>
      </c>
      <c r="K10871">
        <v>4565.25</v>
      </c>
      <c r="L10871">
        <v>139.21</v>
      </c>
      <c r="M10871" t="s">
        <v>65</v>
      </c>
      <c r="N10871">
        <v>3.0493401237610199E-2</v>
      </c>
      <c r="O10871" t="s">
        <v>11351</v>
      </c>
      <c r="P10871" t="s">
        <v>11356</v>
      </c>
      <c r="R10871" t="s">
        <v>11353</v>
      </c>
      <c r="S10871">
        <f>IF(SalesData[[#This Row],[Return Status]]="Returned",1,0)</f>
        <v>0</v>
      </c>
      <c r="T10871">
        <v>2793.38</v>
      </c>
      <c r="U10871" s="2">
        <f>EOMONTH(SalesData[[#This Row],[Order Date]],0)</f>
        <v>45351</v>
      </c>
      <c r="V10871" s="9" t="str">
        <f>"Q"&amp;INT((MONTH(SalesData[[#This Row],[Order Date]])+2)/3)&amp;"-"&amp;YEAR(SalesData[[#This Row],[Order Date]])</f>
        <v>Q1-2024</v>
      </c>
    </row>
    <row r="10872" spans="1:22" x14ac:dyDescent="0.35">
      <c r="A10872" t="s">
        <v>11013</v>
      </c>
      <c r="B10872" s="1">
        <v>45346</v>
      </c>
      <c r="C10872" t="s">
        <v>67</v>
      </c>
      <c r="D10872" t="s">
        <v>39</v>
      </c>
      <c r="E10872">
        <v>8507150706</v>
      </c>
      <c r="F10872" t="s">
        <v>312</v>
      </c>
      <c r="G10872" t="s">
        <v>11367</v>
      </c>
      <c r="H10872" t="s">
        <v>121</v>
      </c>
      <c r="I10872" t="s">
        <v>17</v>
      </c>
      <c r="J10872" t="s">
        <v>61</v>
      </c>
      <c r="K10872">
        <v>2019.49</v>
      </c>
      <c r="L10872">
        <v>560.45000000000005</v>
      </c>
      <c r="M10872" t="s">
        <v>62</v>
      </c>
      <c r="N10872">
        <v>0.27752056212212001</v>
      </c>
      <c r="O10872" t="s">
        <v>11351</v>
      </c>
      <c r="P10872" t="s">
        <v>11354</v>
      </c>
      <c r="R10872" t="s">
        <v>11353</v>
      </c>
      <c r="S10872">
        <f>IF(SalesData[[#This Row],[Return Status]]="Returned",1,0)</f>
        <v>0</v>
      </c>
      <c r="U10872" s="2">
        <f>EOMONTH(SalesData[[#This Row],[Order Date]],0)</f>
        <v>45351</v>
      </c>
      <c r="V10872" s="9" t="str">
        <f>"Q"&amp;INT((MONTH(SalesData[[#This Row],[Order Date]])+2)/3)&amp;"-"&amp;YEAR(SalesData[[#This Row],[Order Date]])</f>
        <v>Q1-2024</v>
      </c>
    </row>
    <row r="10873" spans="1:22" x14ac:dyDescent="0.35">
      <c r="A10873" t="s">
        <v>11014</v>
      </c>
      <c r="B10873" s="1">
        <v>45333</v>
      </c>
      <c r="C10873" t="s">
        <v>325</v>
      </c>
      <c r="D10873" t="s">
        <v>27</v>
      </c>
      <c r="E10873">
        <v>5946655585</v>
      </c>
      <c r="F10873" t="s">
        <v>238</v>
      </c>
      <c r="G10873" t="s">
        <v>74</v>
      </c>
      <c r="H10873" t="s">
        <v>75</v>
      </c>
      <c r="I10873" t="s">
        <v>36</v>
      </c>
      <c r="J10873" t="s">
        <v>19</v>
      </c>
      <c r="K10873">
        <v>1861.02</v>
      </c>
      <c r="L10873">
        <v>499.53</v>
      </c>
      <c r="M10873" t="s">
        <v>19</v>
      </c>
      <c r="N10873">
        <v>0.26841731953444897</v>
      </c>
      <c r="O10873" t="s">
        <v>11351</v>
      </c>
      <c r="P10873" t="s">
        <v>11354</v>
      </c>
      <c r="R10873" t="s">
        <v>11353</v>
      </c>
      <c r="S10873">
        <f>IF(SalesData[[#This Row],[Return Status]]="Returned",1,0)</f>
        <v>0</v>
      </c>
      <c r="T10873">
        <v>2420.2800000000002</v>
      </c>
      <c r="U10873" s="2">
        <f>EOMONTH(SalesData[[#This Row],[Order Date]],0)</f>
        <v>45351</v>
      </c>
      <c r="V10873" s="9" t="str">
        <f>"Q"&amp;INT((MONTH(SalesData[[#This Row],[Order Date]])+2)/3)&amp;"-"&amp;YEAR(SalesData[[#This Row],[Order Date]])</f>
        <v>Q1-2024</v>
      </c>
    </row>
    <row r="10874" spans="1:22" x14ac:dyDescent="0.35">
      <c r="A10874" t="s">
        <v>11015</v>
      </c>
      <c r="B10874" s="1">
        <v>45324</v>
      </c>
      <c r="C10874" t="s">
        <v>111</v>
      </c>
      <c r="D10874" t="s">
        <v>99</v>
      </c>
      <c r="E10874">
        <v>6774505014</v>
      </c>
      <c r="F10874" t="s">
        <v>163</v>
      </c>
      <c r="G10874" t="s">
        <v>11381</v>
      </c>
      <c r="H10874" t="s">
        <v>165</v>
      </c>
      <c r="I10874" t="s">
        <v>36</v>
      </c>
      <c r="J10874" t="s">
        <v>62</v>
      </c>
      <c r="K10874">
        <v>1350.09</v>
      </c>
      <c r="L10874">
        <v>352.91</v>
      </c>
      <c r="M10874" t="s">
        <v>62</v>
      </c>
      <c r="N10874">
        <v>0.26139738832226</v>
      </c>
      <c r="O10874" t="s">
        <v>11351</v>
      </c>
      <c r="P10874" t="s">
        <v>11354</v>
      </c>
      <c r="R10874" t="s">
        <v>11353</v>
      </c>
      <c r="S10874">
        <f>IF(SalesData[[#This Row],[Return Status]]="Returned",1,0)</f>
        <v>0</v>
      </c>
      <c r="U10874" s="2">
        <f>EOMONTH(SalesData[[#This Row],[Order Date]],0)</f>
        <v>45351</v>
      </c>
      <c r="V10874" s="9" t="str">
        <f>"Q"&amp;INT((MONTH(SalesData[[#This Row],[Order Date]])+2)/3)&amp;"-"&amp;YEAR(SalesData[[#This Row],[Order Date]])</f>
        <v>Q1-2024</v>
      </c>
    </row>
    <row r="10875" spans="1:22" x14ac:dyDescent="0.35">
      <c r="A10875" t="s">
        <v>11016</v>
      </c>
      <c r="B10875" s="1">
        <v>45347</v>
      </c>
      <c r="C10875" t="s">
        <v>194</v>
      </c>
      <c r="D10875" t="s">
        <v>145</v>
      </c>
      <c r="E10875">
        <v>2674686492</v>
      </c>
      <c r="F10875" t="s">
        <v>22</v>
      </c>
      <c r="G10875" t="s">
        <v>23</v>
      </c>
      <c r="H10875" t="s">
        <v>24</v>
      </c>
      <c r="I10875" t="s">
        <v>17</v>
      </c>
      <c r="J10875" t="s">
        <v>62</v>
      </c>
      <c r="K10875">
        <v>4369.6899999999996</v>
      </c>
      <c r="L10875">
        <v>329.17</v>
      </c>
      <c r="M10875" t="s">
        <v>62</v>
      </c>
      <c r="N10875">
        <v>7.5330286587835804E-2</v>
      </c>
      <c r="O10875" t="s">
        <v>11351</v>
      </c>
      <c r="P10875" t="s">
        <v>11356</v>
      </c>
      <c r="R10875" t="s">
        <v>11353</v>
      </c>
      <c r="S10875">
        <f>IF(SalesData[[#This Row],[Return Status]]="Returned",1,0)</f>
        <v>0</v>
      </c>
      <c r="T10875">
        <v>2821.33</v>
      </c>
      <c r="U10875" s="2">
        <f>EOMONTH(SalesData[[#This Row],[Order Date]],0)</f>
        <v>45351</v>
      </c>
      <c r="V10875" s="9" t="str">
        <f>"Q"&amp;INT((MONTH(SalesData[[#This Row],[Order Date]])+2)/3)&amp;"-"&amp;YEAR(SalesData[[#This Row],[Order Date]])</f>
        <v>Q1-2024</v>
      </c>
    </row>
    <row r="10876" spans="1:22" x14ac:dyDescent="0.35">
      <c r="A10876" t="s">
        <v>11017</v>
      </c>
      <c r="B10876" s="1">
        <v>45332</v>
      </c>
      <c r="C10876" t="s">
        <v>92</v>
      </c>
      <c r="D10876" t="s">
        <v>80</v>
      </c>
      <c r="E10876">
        <v>7233948436</v>
      </c>
      <c r="F10876" t="s">
        <v>28</v>
      </c>
      <c r="G10876" t="s">
        <v>29</v>
      </c>
      <c r="H10876" t="s">
        <v>11357</v>
      </c>
      <c r="I10876" t="s">
        <v>31</v>
      </c>
      <c r="J10876" t="s">
        <v>65</v>
      </c>
      <c r="K10876">
        <v>4060.16</v>
      </c>
      <c r="L10876">
        <v>1028.27</v>
      </c>
      <c r="M10876" t="s">
        <v>65</v>
      </c>
      <c r="N10876">
        <v>0.25325849227616598</v>
      </c>
      <c r="O10876" t="s">
        <v>11351</v>
      </c>
      <c r="P10876" t="s">
        <v>11354</v>
      </c>
      <c r="Q10876" t="s">
        <v>11363</v>
      </c>
      <c r="R10876" t="s">
        <v>11360</v>
      </c>
      <c r="S10876">
        <f>IF(SalesData[[#This Row],[Return Status]]="Returned",1,0)</f>
        <v>1</v>
      </c>
      <c r="T10876">
        <v>2788.38</v>
      </c>
      <c r="U10876" s="2">
        <f>EOMONTH(SalesData[[#This Row],[Order Date]],0)</f>
        <v>45351</v>
      </c>
      <c r="V10876" s="9" t="str">
        <f>"Q"&amp;INT((MONTH(SalesData[[#This Row],[Order Date]])+2)/3)&amp;"-"&amp;YEAR(SalesData[[#This Row],[Order Date]])</f>
        <v>Q1-2024</v>
      </c>
    </row>
    <row r="10877" spans="1:22" x14ac:dyDescent="0.35">
      <c r="A10877" t="s">
        <v>11018</v>
      </c>
      <c r="B10877" s="1">
        <v>45337</v>
      </c>
      <c r="C10877" t="s">
        <v>111</v>
      </c>
      <c r="D10877" t="s">
        <v>72</v>
      </c>
      <c r="E10877">
        <v>1348086374</v>
      </c>
      <c r="F10877" t="s">
        <v>172</v>
      </c>
      <c r="G10877" t="s">
        <v>141</v>
      </c>
      <c r="H10877" t="s">
        <v>121</v>
      </c>
      <c r="I10877" t="s">
        <v>17</v>
      </c>
      <c r="J10877" t="s">
        <v>18</v>
      </c>
      <c r="K10877">
        <v>929.25</v>
      </c>
      <c r="L10877">
        <v>187.88</v>
      </c>
      <c r="M10877" t="s">
        <v>19</v>
      </c>
      <c r="N10877">
        <v>0.20218455743879499</v>
      </c>
      <c r="O10877" t="s">
        <v>11355</v>
      </c>
      <c r="P10877" t="s">
        <v>11354</v>
      </c>
      <c r="R10877" t="s">
        <v>11353</v>
      </c>
      <c r="S10877">
        <f>IF(SalesData[[#This Row],[Return Status]]="Returned",1,0)</f>
        <v>0</v>
      </c>
      <c r="T10877">
        <v>2793.38</v>
      </c>
      <c r="U10877" s="2">
        <f>EOMONTH(SalesData[[#This Row],[Order Date]],0)</f>
        <v>45351</v>
      </c>
      <c r="V10877" s="9" t="str">
        <f>"Q"&amp;INT((MONTH(SalesData[[#This Row],[Order Date]])+2)/3)&amp;"-"&amp;YEAR(SalesData[[#This Row],[Order Date]])</f>
        <v>Q1-2024</v>
      </c>
    </row>
    <row r="10878" spans="1:22" x14ac:dyDescent="0.35">
      <c r="A10878" t="s">
        <v>11019</v>
      </c>
      <c r="B10878" s="1">
        <v>45346</v>
      </c>
      <c r="C10878" t="s">
        <v>97</v>
      </c>
      <c r="D10878" t="s">
        <v>99</v>
      </c>
      <c r="E10878">
        <v>4876289355</v>
      </c>
      <c r="F10878" t="s">
        <v>47</v>
      </c>
      <c r="G10878" t="s">
        <v>23</v>
      </c>
      <c r="H10878" t="s">
        <v>24</v>
      </c>
      <c r="I10878" t="s">
        <v>17</v>
      </c>
      <c r="J10878" t="s">
        <v>65</v>
      </c>
      <c r="K10878">
        <v>3325.97</v>
      </c>
      <c r="L10878">
        <v>162.37</v>
      </c>
      <c r="M10878" t="s">
        <v>65</v>
      </c>
      <c r="N10878">
        <v>4.8818840819369998E-2</v>
      </c>
      <c r="O10878" t="s">
        <v>11351</v>
      </c>
      <c r="P10878" t="s">
        <v>11356</v>
      </c>
      <c r="R10878" t="s">
        <v>11353</v>
      </c>
      <c r="S10878">
        <f>IF(SalesData[[#This Row],[Return Status]]="Returned",1,0)</f>
        <v>0</v>
      </c>
      <c r="T10878">
        <v>2821.33</v>
      </c>
      <c r="U10878" s="2">
        <f>EOMONTH(SalesData[[#This Row],[Order Date]],0)</f>
        <v>45351</v>
      </c>
      <c r="V10878" s="9" t="str">
        <f>"Q"&amp;INT((MONTH(SalesData[[#This Row],[Order Date]])+2)/3)&amp;"-"&amp;YEAR(SalesData[[#This Row],[Order Date]])</f>
        <v>Q1-2024</v>
      </c>
    </row>
    <row r="10879" spans="1:22" x14ac:dyDescent="0.35">
      <c r="A10879" t="s">
        <v>11020</v>
      </c>
      <c r="B10879" s="1">
        <v>45325</v>
      </c>
      <c r="C10879" t="s">
        <v>94</v>
      </c>
      <c r="D10879" t="s">
        <v>99</v>
      </c>
      <c r="E10879">
        <v>8164895695</v>
      </c>
      <c r="F10879" t="s">
        <v>159</v>
      </c>
      <c r="G10879" t="s">
        <v>84</v>
      </c>
      <c r="H10879" t="s">
        <v>85</v>
      </c>
      <c r="I10879" t="s">
        <v>31</v>
      </c>
      <c r="J10879" t="s">
        <v>18</v>
      </c>
      <c r="K10879">
        <v>4015.77</v>
      </c>
      <c r="L10879">
        <v>753.94</v>
      </c>
      <c r="M10879" t="s">
        <v>19</v>
      </c>
      <c r="N10879">
        <v>0.18774481606267299</v>
      </c>
      <c r="O10879" t="s">
        <v>11351</v>
      </c>
      <c r="P10879" t="s">
        <v>11352</v>
      </c>
      <c r="R10879" t="s">
        <v>11353</v>
      </c>
      <c r="S10879">
        <f>IF(SalesData[[#This Row],[Return Status]]="Returned",1,0)</f>
        <v>0</v>
      </c>
      <c r="T10879">
        <v>847.14</v>
      </c>
      <c r="U10879" s="2">
        <f>EOMONTH(SalesData[[#This Row],[Order Date]],0)</f>
        <v>45351</v>
      </c>
      <c r="V10879" s="9" t="str">
        <f>"Q"&amp;INT((MONTH(SalesData[[#This Row],[Order Date]])+2)/3)&amp;"-"&amp;YEAR(SalesData[[#This Row],[Order Date]])</f>
        <v>Q1-2024</v>
      </c>
    </row>
    <row r="10880" spans="1:22" x14ac:dyDescent="0.35">
      <c r="A10880" t="s">
        <v>11021</v>
      </c>
      <c r="B10880" s="1">
        <v>45336</v>
      </c>
      <c r="C10880" t="s">
        <v>45</v>
      </c>
      <c r="D10880" t="s">
        <v>80</v>
      </c>
      <c r="E10880">
        <v>4713884392</v>
      </c>
      <c r="F10880" t="s">
        <v>64</v>
      </c>
      <c r="G10880" t="s">
        <v>15</v>
      </c>
      <c r="H10880" t="s">
        <v>16</v>
      </c>
      <c r="I10880" t="s">
        <v>17</v>
      </c>
      <c r="J10880" t="s">
        <v>43</v>
      </c>
      <c r="K10880">
        <v>339.34</v>
      </c>
      <c r="L10880">
        <v>20.49</v>
      </c>
      <c r="M10880" t="s">
        <v>43</v>
      </c>
      <c r="N10880">
        <v>6.0381917840513902E-2</v>
      </c>
      <c r="O10880" t="s">
        <v>11361</v>
      </c>
      <c r="P10880" t="s">
        <v>11356</v>
      </c>
      <c r="R10880" t="s">
        <v>11353</v>
      </c>
      <c r="S10880">
        <f>IF(SalesData[[#This Row],[Return Status]]="Returned",1,0)</f>
        <v>0</v>
      </c>
      <c r="T10880">
        <v>2085.91</v>
      </c>
      <c r="U10880" s="2">
        <f>EOMONTH(SalesData[[#This Row],[Order Date]],0)</f>
        <v>45351</v>
      </c>
      <c r="V10880" s="9" t="str">
        <f>"Q"&amp;INT((MONTH(SalesData[[#This Row],[Order Date]])+2)/3)&amp;"-"&amp;YEAR(SalesData[[#This Row],[Order Date]])</f>
        <v>Q1-2024</v>
      </c>
    </row>
    <row r="10881" spans="1:22" x14ac:dyDescent="0.35">
      <c r="A10881" t="s">
        <v>11022</v>
      </c>
      <c r="B10881" s="1">
        <v>45326</v>
      </c>
      <c r="C10881" t="s">
        <v>21</v>
      </c>
      <c r="D10881" t="s">
        <v>39</v>
      </c>
      <c r="E10881">
        <v>1972721971</v>
      </c>
      <c r="F10881" t="s">
        <v>53</v>
      </c>
      <c r="G10881" t="s">
        <v>54</v>
      </c>
      <c r="H10881" t="s">
        <v>55</v>
      </c>
      <c r="I10881" t="s">
        <v>31</v>
      </c>
      <c r="J10881" t="s">
        <v>42</v>
      </c>
      <c r="K10881">
        <v>330.82</v>
      </c>
      <c r="L10881">
        <v>68.81</v>
      </c>
      <c r="M10881" t="s">
        <v>43</v>
      </c>
      <c r="N10881">
        <v>0.20799830723656401</v>
      </c>
      <c r="O10881" t="s">
        <v>11361</v>
      </c>
      <c r="P10881" t="s">
        <v>11354</v>
      </c>
      <c r="R10881" t="s">
        <v>11353</v>
      </c>
      <c r="S10881">
        <f>IF(SalesData[[#This Row],[Return Status]]="Returned",1,0)</f>
        <v>0</v>
      </c>
      <c r="U10881" s="2">
        <f>EOMONTH(SalesData[[#This Row],[Order Date]],0)</f>
        <v>45351</v>
      </c>
      <c r="V10881" s="9" t="str">
        <f>"Q"&amp;INT((MONTH(SalesData[[#This Row],[Order Date]])+2)/3)&amp;"-"&amp;YEAR(SalesData[[#This Row],[Order Date]])</f>
        <v>Q1-2024</v>
      </c>
    </row>
    <row r="10882" spans="1:22" x14ac:dyDescent="0.35">
      <c r="A10882" t="s">
        <v>11023</v>
      </c>
      <c r="B10882" s="1">
        <v>45329</v>
      </c>
      <c r="C10882" t="s">
        <v>205</v>
      </c>
      <c r="D10882" t="s">
        <v>46</v>
      </c>
      <c r="E10882">
        <v>703836582</v>
      </c>
      <c r="F10882" t="s">
        <v>410</v>
      </c>
      <c r="G10882" t="s">
        <v>29</v>
      </c>
      <c r="H10882" t="s">
        <v>30</v>
      </c>
      <c r="I10882" t="s">
        <v>31</v>
      </c>
      <c r="J10882" t="s">
        <v>43</v>
      </c>
      <c r="K10882">
        <v>2493.1999999999998</v>
      </c>
      <c r="L10882">
        <v>89.07</v>
      </c>
      <c r="M10882" t="s">
        <v>43</v>
      </c>
      <c r="N10882">
        <v>3.5725172469116002E-2</v>
      </c>
      <c r="O10882" t="s">
        <v>11351</v>
      </c>
      <c r="P10882" t="s">
        <v>11356</v>
      </c>
      <c r="R10882" t="s">
        <v>11353</v>
      </c>
      <c r="S10882">
        <f>IF(SalesData[[#This Row],[Return Status]]="Returned",1,0)</f>
        <v>0</v>
      </c>
      <c r="T10882">
        <v>2788.38</v>
      </c>
      <c r="U10882" s="2">
        <f>EOMONTH(SalesData[[#This Row],[Order Date]],0)</f>
        <v>45351</v>
      </c>
      <c r="V10882" s="9" t="str">
        <f>"Q"&amp;INT((MONTH(SalesData[[#This Row],[Order Date]])+2)/3)&amp;"-"&amp;YEAR(SalesData[[#This Row],[Order Date]])</f>
        <v>Q1-2024</v>
      </c>
    </row>
    <row r="10883" spans="1:22" x14ac:dyDescent="0.35">
      <c r="A10883" t="s">
        <v>11024</v>
      </c>
      <c r="B10883" s="1">
        <v>45331</v>
      </c>
      <c r="C10883" t="s">
        <v>132</v>
      </c>
      <c r="D10883" t="s">
        <v>46</v>
      </c>
      <c r="E10883">
        <v>9269966124</v>
      </c>
      <c r="F10883" t="s">
        <v>156</v>
      </c>
      <c r="G10883" t="s">
        <v>11375</v>
      </c>
      <c r="H10883" t="s">
        <v>85</v>
      </c>
      <c r="I10883" t="s">
        <v>31</v>
      </c>
      <c r="J10883" t="s">
        <v>18</v>
      </c>
      <c r="K10883">
        <v>4067.94</v>
      </c>
      <c r="L10883">
        <v>789.78</v>
      </c>
      <c r="M10883" t="s">
        <v>19</v>
      </c>
      <c r="N10883">
        <v>0.19414740630392799</v>
      </c>
      <c r="O10883" t="s">
        <v>11351</v>
      </c>
      <c r="P10883" t="s">
        <v>11352</v>
      </c>
      <c r="R10883" t="s">
        <v>11353</v>
      </c>
      <c r="S10883">
        <f>IF(SalesData[[#This Row],[Return Status]]="Returned",1,0)</f>
        <v>0</v>
      </c>
      <c r="U10883" s="2">
        <f>EOMONTH(SalesData[[#This Row],[Order Date]],0)</f>
        <v>45351</v>
      </c>
      <c r="V10883" s="9" t="str">
        <f>"Q"&amp;INT((MONTH(SalesData[[#This Row],[Order Date]])+2)/3)&amp;"-"&amp;YEAR(SalesData[[#This Row],[Order Date]])</f>
        <v>Q1-2024</v>
      </c>
    </row>
    <row r="10884" spans="1:22" x14ac:dyDescent="0.35">
      <c r="A10884" t="s">
        <v>11025</v>
      </c>
      <c r="B10884" s="1">
        <v>45346</v>
      </c>
      <c r="C10884" t="s">
        <v>132</v>
      </c>
      <c r="D10884" t="s">
        <v>46</v>
      </c>
      <c r="E10884">
        <v>5362789517</v>
      </c>
      <c r="F10884" t="s">
        <v>22</v>
      </c>
      <c r="G10884" t="s">
        <v>11368</v>
      </c>
      <c r="H10884" t="s">
        <v>11357</v>
      </c>
      <c r="I10884" t="s">
        <v>17</v>
      </c>
      <c r="J10884" t="s">
        <v>19</v>
      </c>
      <c r="K10884">
        <v>4063.01</v>
      </c>
      <c r="L10884">
        <v>713.84</v>
      </c>
      <c r="M10884" t="s">
        <v>19</v>
      </c>
      <c r="N10884">
        <v>0.17569240538418601</v>
      </c>
      <c r="O10884" t="s">
        <v>11351</v>
      </c>
      <c r="P10884" t="s">
        <v>11352</v>
      </c>
      <c r="R10884" t="s">
        <v>11353</v>
      </c>
      <c r="S10884">
        <f>IF(SalesData[[#This Row],[Return Status]]="Returned",1,0)</f>
        <v>0</v>
      </c>
      <c r="U10884" s="2">
        <f>EOMONTH(SalesData[[#This Row],[Order Date]],0)</f>
        <v>45351</v>
      </c>
      <c r="V10884" s="9" t="str">
        <f>"Q"&amp;INT((MONTH(SalesData[[#This Row],[Order Date]])+2)/3)&amp;"-"&amp;YEAR(SalesData[[#This Row],[Order Date]])</f>
        <v>Q1-2024</v>
      </c>
    </row>
    <row r="10885" spans="1:22" x14ac:dyDescent="0.35">
      <c r="A10885" t="s">
        <v>11026</v>
      </c>
      <c r="B10885" s="1">
        <v>45325</v>
      </c>
      <c r="C10885" t="s">
        <v>12</v>
      </c>
      <c r="D10885" t="s">
        <v>13</v>
      </c>
      <c r="E10885">
        <v>8386948447</v>
      </c>
      <c r="F10885" t="s">
        <v>83</v>
      </c>
      <c r="G10885" t="s">
        <v>84</v>
      </c>
      <c r="H10885" t="s">
        <v>85</v>
      </c>
      <c r="I10885" t="s">
        <v>31</v>
      </c>
      <c r="J10885" t="s">
        <v>61</v>
      </c>
      <c r="K10885">
        <v>1677.69</v>
      </c>
      <c r="L10885">
        <v>482.58</v>
      </c>
      <c r="M10885" t="s">
        <v>62</v>
      </c>
      <c r="N10885">
        <v>0.28764551257979698</v>
      </c>
      <c r="O10885" t="s">
        <v>11351</v>
      </c>
      <c r="P10885" t="s">
        <v>11354</v>
      </c>
      <c r="Q10885" t="s">
        <v>11359</v>
      </c>
      <c r="R10885" t="s">
        <v>11360</v>
      </c>
      <c r="S10885">
        <f>IF(SalesData[[#This Row],[Return Status]]="Returned",1,0)</f>
        <v>1</v>
      </c>
      <c r="T10885">
        <v>847.14</v>
      </c>
      <c r="U10885" s="2">
        <f>EOMONTH(SalesData[[#This Row],[Order Date]],0)</f>
        <v>45351</v>
      </c>
      <c r="V10885" s="9" t="str">
        <f>"Q"&amp;INT((MONTH(SalesData[[#This Row],[Order Date]])+2)/3)&amp;"-"&amp;YEAR(SalesData[[#This Row],[Order Date]])</f>
        <v>Q1-2024</v>
      </c>
    </row>
    <row r="10886" spans="1:22" x14ac:dyDescent="0.35">
      <c r="A10886" t="s">
        <v>11027</v>
      </c>
      <c r="B10886" s="1">
        <v>45340</v>
      </c>
      <c r="C10886" t="s">
        <v>92</v>
      </c>
      <c r="D10886" t="s">
        <v>72</v>
      </c>
      <c r="E10886">
        <v>9375669530</v>
      </c>
      <c r="F10886" t="s">
        <v>154</v>
      </c>
      <c r="G10886" t="s">
        <v>11370</v>
      </c>
      <c r="H10886" t="s">
        <v>30</v>
      </c>
      <c r="I10886" t="s">
        <v>31</v>
      </c>
      <c r="J10886" t="s">
        <v>19</v>
      </c>
      <c r="K10886">
        <v>3352.83</v>
      </c>
      <c r="L10886">
        <v>815.63</v>
      </c>
      <c r="M10886" t="s">
        <v>19</v>
      </c>
      <c r="N10886">
        <v>0.24326613636838099</v>
      </c>
      <c r="O10886" t="s">
        <v>11351</v>
      </c>
      <c r="P10886" t="s">
        <v>11354</v>
      </c>
      <c r="R10886" t="s">
        <v>11353</v>
      </c>
      <c r="S10886">
        <f>IF(SalesData[[#This Row],[Return Status]]="Returned",1,0)</f>
        <v>0</v>
      </c>
      <c r="U10886" s="2">
        <f>EOMONTH(SalesData[[#This Row],[Order Date]],0)</f>
        <v>45351</v>
      </c>
      <c r="V10886" s="9" t="str">
        <f>"Q"&amp;INT((MONTH(SalesData[[#This Row],[Order Date]])+2)/3)&amp;"-"&amp;YEAR(SalesData[[#This Row],[Order Date]])</f>
        <v>Q1-2024</v>
      </c>
    </row>
    <row r="10887" spans="1:22" x14ac:dyDescent="0.35">
      <c r="A10887" t="s">
        <v>11028</v>
      </c>
      <c r="B10887" s="1">
        <v>45349</v>
      </c>
      <c r="C10887" t="s">
        <v>188</v>
      </c>
      <c r="D10887" t="s">
        <v>80</v>
      </c>
      <c r="E10887">
        <v>6649614905</v>
      </c>
      <c r="F10887" t="s">
        <v>163</v>
      </c>
      <c r="G10887" t="s">
        <v>11381</v>
      </c>
      <c r="H10887" t="s">
        <v>165</v>
      </c>
      <c r="I10887" t="s">
        <v>36</v>
      </c>
      <c r="J10887" t="s">
        <v>18</v>
      </c>
      <c r="K10887">
        <v>3026.91</v>
      </c>
      <c r="L10887">
        <v>745.11</v>
      </c>
      <c r="M10887" t="s">
        <v>19</v>
      </c>
      <c r="N10887">
        <v>0.246161927510233</v>
      </c>
      <c r="O10887" t="s">
        <v>11351</v>
      </c>
      <c r="P10887" t="s">
        <v>11354</v>
      </c>
      <c r="R10887" t="s">
        <v>11353</v>
      </c>
      <c r="S10887">
        <f>IF(SalesData[[#This Row],[Return Status]]="Returned",1,0)</f>
        <v>0</v>
      </c>
      <c r="U10887" s="2">
        <f>EOMONTH(SalesData[[#This Row],[Order Date]],0)</f>
        <v>45351</v>
      </c>
      <c r="V10887" s="9" t="str">
        <f>"Q"&amp;INT((MONTH(SalesData[[#This Row],[Order Date]])+2)/3)&amp;"-"&amp;YEAR(SalesData[[#This Row],[Order Date]])</f>
        <v>Q1-2024</v>
      </c>
    </row>
    <row r="10888" spans="1:22" x14ac:dyDescent="0.35">
      <c r="A10888" t="s">
        <v>11029</v>
      </c>
      <c r="B10888" s="1">
        <v>45323</v>
      </c>
      <c r="C10888" t="s">
        <v>57</v>
      </c>
      <c r="D10888" t="s">
        <v>13</v>
      </c>
      <c r="E10888">
        <v>1919876053</v>
      </c>
      <c r="F10888" t="s">
        <v>185</v>
      </c>
      <c r="G10888" t="s">
        <v>164</v>
      </c>
      <c r="H10888" t="s">
        <v>165</v>
      </c>
      <c r="I10888" t="s">
        <v>36</v>
      </c>
      <c r="J10888" t="s">
        <v>19</v>
      </c>
      <c r="K10888">
        <v>504.67</v>
      </c>
      <c r="L10888">
        <v>91.51</v>
      </c>
      <c r="M10888" t="s">
        <v>19</v>
      </c>
      <c r="N10888">
        <v>0.181326411318287</v>
      </c>
      <c r="O10888" t="s">
        <v>11355</v>
      </c>
      <c r="P10888" t="s">
        <v>11352</v>
      </c>
      <c r="R10888" t="s">
        <v>11353</v>
      </c>
      <c r="S10888">
        <f>IF(SalesData[[#This Row],[Return Status]]="Returned",1,0)</f>
        <v>0</v>
      </c>
      <c r="U10888" s="2">
        <f>EOMONTH(SalesData[[#This Row],[Order Date]],0)</f>
        <v>45351</v>
      </c>
      <c r="V10888" s="9" t="str">
        <f>"Q"&amp;INT((MONTH(SalesData[[#This Row],[Order Date]])+2)/3)&amp;"-"&amp;YEAR(SalesData[[#This Row],[Order Date]])</f>
        <v>Q1-2024</v>
      </c>
    </row>
    <row r="10889" spans="1:22" x14ac:dyDescent="0.35">
      <c r="A10889" t="s">
        <v>11030</v>
      </c>
      <c r="B10889" s="1">
        <v>45332</v>
      </c>
      <c r="C10889" t="s">
        <v>67</v>
      </c>
      <c r="D10889" t="s">
        <v>46</v>
      </c>
      <c r="E10889">
        <v>8160872329</v>
      </c>
      <c r="F10889" t="s">
        <v>83</v>
      </c>
      <c r="G10889" t="s">
        <v>84</v>
      </c>
      <c r="H10889" t="s">
        <v>85</v>
      </c>
      <c r="I10889" t="s">
        <v>31</v>
      </c>
      <c r="J10889" t="s">
        <v>62</v>
      </c>
      <c r="K10889">
        <v>672.62</v>
      </c>
      <c r="L10889">
        <v>31.58</v>
      </c>
      <c r="M10889" t="s">
        <v>62</v>
      </c>
      <c r="N10889">
        <v>4.69507299812673E-2</v>
      </c>
      <c r="O10889" t="s">
        <v>11355</v>
      </c>
      <c r="P10889" t="s">
        <v>11356</v>
      </c>
      <c r="R10889" t="s">
        <v>11353</v>
      </c>
      <c r="S10889">
        <f>IF(SalesData[[#This Row],[Return Status]]="Returned",1,0)</f>
        <v>0</v>
      </c>
      <c r="T10889">
        <v>847.14</v>
      </c>
      <c r="U10889" s="2">
        <f>EOMONTH(SalesData[[#This Row],[Order Date]],0)</f>
        <v>45351</v>
      </c>
      <c r="V10889" s="9" t="str">
        <f>"Q"&amp;INT((MONTH(SalesData[[#This Row],[Order Date]])+2)/3)&amp;"-"&amp;YEAR(SalesData[[#This Row],[Order Date]])</f>
        <v>Q1-2024</v>
      </c>
    </row>
    <row r="10890" spans="1:22" x14ac:dyDescent="0.35">
      <c r="A10890" t="s">
        <v>11031</v>
      </c>
      <c r="B10890" s="1">
        <v>45335</v>
      </c>
      <c r="C10890" t="s">
        <v>176</v>
      </c>
      <c r="D10890" t="s">
        <v>145</v>
      </c>
      <c r="E10890">
        <v>3354299851</v>
      </c>
      <c r="F10890" t="s">
        <v>156</v>
      </c>
      <c r="G10890" t="s">
        <v>84</v>
      </c>
      <c r="H10890" t="s">
        <v>85</v>
      </c>
      <c r="I10890" t="s">
        <v>31</v>
      </c>
      <c r="J10890" t="s">
        <v>65</v>
      </c>
      <c r="K10890">
        <v>4077.35</v>
      </c>
      <c r="L10890">
        <v>901.11</v>
      </c>
      <c r="M10890" t="s">
        <v>65</v>
      </c>
      <c r="N10890">
        <v>0.22100383827731199</v>
      </c>
      <c r="O10890" t="s">
        <v>11351</v>
      </c>
      <c r="P10890" t="s">
        <v>11354</v>
      </c>
      <c r="R10890" t="s">
        <v>11353</v>
      </c>
      <c r="S10890">
        <f>IF(SalesData[[#This Row],[Return Status]]="Returned",1,0)</f>
        <v>0</v>
      </c>
      <c r="T10890">
        <v>847.14</v>
      </c>
      <c r="U10890" s="2">
        <f>EOMONTH(SalesData[[#This Row],[Order Date]],0)</f>
        <v>45351</v>
      </c>
      <c r="V10890" s="9" t="str">
        <f>"Q"&amp;INT((MONTH(SalesData[[#This Row],[Order Date]])+2)/3)&amp;"-"&amp;YEAR(SalesData[[#This Row],[Order Date]])</f>
        <v>Q1-2024</v>
      </c>
    </row>
    <row r="10891" spans="1:22" x14ac:dyDescent="0.35">
      <c r="A10891" t="s">
        <v>11032</v>
      </c>
      <c r="B10891" s="1">
        <v>45326</v>
      </c>
      <c r="C10891" t="s">
        <v>132</v>
      </c>
      <c r="D10891" t="s">
        <v>99</v>
      </c>
      <c r="E10891">
        <v>9460093533</v>
      </c>
      <c r="F10891" t="s">
        <v>147</v>
      </c>
      <c r="G10891" t="s">
        <v>84</v>
      </c>
      <c r="H10891" t="s">
        <v>85</v>
      </c>
      <c r="I10891" t="s">
        <v>31</v>
      </c>
      <c r="J10891" t="s">
        <v>62</v>
      </c>
      <c r="K10891">
        <v>2989.18</v>
      </c>
      <c r="L10891">
        <v>167.94</v>
      </c>
      <c r="M10891" t="s">
        <v>62</v>
      </c>
      <c r="N10891">
        <v>5.6182632026174399E-2</v>
      </c>
      <c r="O10891" t="s">
        <v>11351</v>
      </c>
      <c r="P10891" t="s">
        <v>11356</v>
      </c>
      <c r="R10891" t="s">
        <v>11353</v>
      </c>
      <c r="S10891">
        <f>IF(SalesData[[#This Row],[Return Status]]="Returned",1,0)</f>
        <v>0</v>
      </c>
      <c r="T10891">
        <v>847.14</v>
      </c>
      <c r="U10891" s="2">
        <f>EOMONTH(SalesData[[#This Row],[Order Date]],0)</f>
        <v>45351</v>
      </c>
      <c r="V10891" s="9" t="str">
        <f>"Q"&amp;INT((MONTH(SalesData[[#This Row],[Order Date]])+2)/3)&amp;"-"&amp;YEAR(SalesData[[#This Row],[Order Date]])</f>
        <v>Q1-2024</v>
      </c>
    </row>
    <row r="10892" spans="1:22" x14ac:dyDescent="0.35">
      <c r="A10892" t="s">
        <v>11033</v>
      </c>
      <c r="B10892" s="1">
        <v>45348</v>
      </c>
      <c r="C10892" t="s">
        <v>45</v>
      </c>
      <c r="D10892" t="s">
        <v>46</v>
      </c>
      <c r="E10892">
        <v>5177487819</v>
      </c>
      <c r="F10892" t="s">
        <v>159</v>
      </c>
      <c r="G10892" t="s">
        <v>84</v>
      </c>
      <c r="H10892" t="s">
        <v>85</v>
      </c>
      <c r="I10892" t="s">
        <v>31</v>
      </c>
      <c r="J10892" t="s">
        <v>18</v>
      </c>
      <c r="K10892">
        <v>221.17</v>
      </c>
      <c r="L10892">
        <v>43.3</v>
      </c>
      <c r="M10892" t="s">
        <v>19</v>
      </c>
      <c r="N10892">
        <v>0.19577700411448201</v>
      </c>
      <c r="O10892" t="s">
        <v>11361</v>
      </c>
      <c r="P10892" t="s">
        <v>11352</v>
      </c>
      <c r="R10892" t="s">
        <v>11353</v>
      </c>
      <c r="S10892">
        <f>IF(SalesData[[#This Row],[Return Status]]="Returned",1,0)</f>
        <v>0</v>
      </c>
      <c r="T10892">
        <v>847.14</v>
      </c>
      <c r="U10892" s="2">
        <f>EOMONTH(SalesData[[#This Row],[Order Date]],0)</f>
        <v>45351</v>
      </c>
      <c r="V10892" s="9" t="str">
        <f>"Q"&amp;INT((MONTH(SalesData[[#This Row],[Order Date]])+2)/3)&amp;"-"&amp;YEAR(SalesData[[#This Row],[Order Date]])</f>
        <v>Q1-2024</v>
      </c>
    </row>
    <row r="10893" spans="1:22" x14ac:dyDescent="0.35">
      <c r="A10893" t="s">
        <v>11034</v>
      </c>
      <c r="B10893" s="1">
        <v>45348</v>
      </c>
      <c r="C10893" t="s">
        <v>111</v>
      </c>
      <c r="D10893" t="s">
        <v>99</v>
      </c>
      <c r="E10893">
        <v>5879232745</v>
      </c>
      <c r="F10893" t="s">
        <v>137</v>
      </c>
      <c r="G10893" t="s">
        <v>34</v>
      </c>
      <c r="H10893" t="s">
        <v>35</v>
      </c>
      <c r="I10893" t="s">
        <v>36</v>
      </c>
      <c r="J10893" t="s">
        <v>43</v>
      </c>
      <c r="K10893">
        <v>2456.14</v>
      </c>
      <c r="L10893">
        <v>221.2</v>
      </c>
      <c r="M10893" t="s">
        <v>43</v>
      </c>
      <c r="N10893">
        <v>9.0060012865716105E-2</v>
      </c>
      <c r="O10893" t="s">
        <v>11351</v>
      </c>
      <c r="P10893" t="s">
        <v>11356</v>
      </c>
      <c r="R10893" t="s">
        <v>11353</v>
      </c>
      <c r="S10893">
        <f>IF(SalesData[[#This Row],[Return Status]]="Returned",1,0)</f>
        <v>0</v>
      </c>
      <c r="U10893" s="2">
        <f>EOMONTH(SalesData[[#This Row],[Order Date]],0)</f>
        <v>45351</v>
      </c>
      <c r="V10893" s="9" t="str">
        <f>"Q"&amp;INT((MONTH(SalesData[[#This Row],[Order Date]])+2)/3)&amp;"-"&amp;YEAR(SalesData[[#This Row],[Order Date]])</f>
        <v>Q1-2024</v>
      </c>
    </row>
    <row r="10894" spans="1:22" x14ac:dyDescent="0.35">
      <c r="A10894" t="s">
        <v>11035</v>
      </c>
      <c r="B10894" s="1">
        <v>45325</v>
      </c>
      <c r="C10894" t="s">
        <v>162</v>
      </c>
      <c r="D10894" t="s">
        <v>46</v>
      </c>
      <c r="E10894">
        <v>5124513427</v>
      </c>
      <c r="F10894" t="s">
        <v>47</v>
      </c>
      <c r="G10894" t="s">
        <v>23</v>
      </c>
      <c r="H10894" t="s">
        <v>24</v>
      </c>
      <c r="I10894" t="s">
        <v>17</v>
      </c>
      <c r="J10894" t="s">
        <v>62</v>
      </c>
      <c r="K10894">
        <v>3968.46</v>
      </c>
      <c r="L10894">
        <v>179.21</v>
      </c>
      <c r="M10894" t="s">
        <v>62</v>
      </c>
      <c r="N10894">
        <v>4.5158575366766998E-2</v>
      </c>
      <c r="O10894" t="s">
        <v>11351</v>
      </c>
      <c r="P10894" t="s">
        <v>11356</v>
      </c>
      <c r="R10894" t="s">
        <v>11353</v>
      </c>
      <c r="S10894">
        <f>IF(SalesData[[#This Row],[Return Status]]="Returned",1,0)</f>
        <v>0</v>
      </c>
      <c r="T10894">
        <v>2821.33</v>
      </c>
      <c r="U10894" s="2">
        <f>EOMONTH(SalesData[[#This Row],[Order Date]],0)</f>
        <v>45351</v>
      </c>
      <c r="V10894" s="9" t="str">
        <f>"Q"&amp;INT((MONTH(SalesData[[#This Row],[Order Date]])+2)/3)&amp;"-"&amp;YEAR(SalesData[[#This Row],[Order Date]])</f>
        <v>Q1-2024</v>
      </c>
    </row>
    <row r="10895" spans="1:22" x14ac:dyDescent="0.35">
      <c r="A10895" t="s">
        <v>11036</v>
      </c>
      <c r="B10895" s="1">
        <v>45333</v>
      </c>
      <c r="C10895" t="s">
        <v>124</v>
      </c>
      <c r="D10895" t="s">
        <v>13</v>
      </c>
      <c r="E10895">
        <v>6350812826</v>
      </c>
      <c r="F10895" t="s">
        <v>172</v>
      </c>
      <c r="G10895" t="s">
        <v>141</v>
      </c>
      <c r="H10895" t="s">
        <v>121</v>
      </c>
      <c r="I10895" t="s">
        <v>17</v>
      </c>
      <c r="J10895" t="s">
        <v>18</v>
      </c>
      <c r="K10895">
        <v>3905.4</v>
      </c>
      <c r="L10895">
        <v>604.61</v>
      </c>
      <c r="M10895" t="s">
        <v>19</v>
      </c>
      <c r="N10895">
        <v>0.154813847493215</v>
      </c>
      <c r="O10895" t="s">
        <v>11351</v>
      </c>
      <c r="P10895" t="s">
        <v>11352</v>
      </c>
      <c r="R10895" t="s">
        <v>11353</v>
      </c>
      <c r="S10895">
        <f>IF(SalesData[[#This Row],[Return Status]]="Returned",1,0)</f>
        <v>0</v>
      </c>
      <c r="T10895">
        <v>2793.38</v>
      </c>
      <c r="U10895" s="2">
        <f>EOMONTH(SalesData[[#This Row],[Order Date]],0)</f>
        <v>45351</v>
      </c>
      <c r="V10895" s="9" t="str">
        <f>"Q"&amp;INT((MONTH(SalesData[[#This Row],[Order Date]])+2)/3)&amp;"-"&amp;YEAR(SalesData[[#This Row],[Order Date]])</f>
        <v>Q1-2024</v>
      </c>
    </row>
    <row r="10896" spans="1:22" x14ac:dyDescent="0.35">
      <c r="A10896" t="s">
        <v>11037</v>
      </c>
      <c r="B10896" s="1">
        <v>45328</v>
      </c>
      <c r="C10896" t="s">
        <v>132</v>
      </c>
      <c r="D10896" t="s">
        <v>145</v>
      </c>
      <c r="E10896">
        <v>6431946135</v>
      </c>
      <c r="F10896" t="s">
        <v>22</v>
      </c>
      <c r="G10896" t="s">
        <v>23</v>
      </c>
      <c r="H10896" t="s">
        <v>24</v>
      </c>
      <c r="I10896" t="s">
        <v>17</v>
      </c>
      <c r="J10896" t="s">
        <v>62</v>
      </c>
      <c r="K10896">
        <v>1906.51</v>
      </c>
      <c r="L10896">
        <v>238.91</v>
      </c>
      <c r="M10896" t="s">
        <v>62</v>
      </c>
      <c r="N10896">
        <v>0.125312744228984</v>
      </c>
      <c r="O10896" t="s">
        <v>11351</v>
      </c>
      <c r="P10896" t="s">
        <v>11352</v>
      </c>
      <c r="R10896" t="s">
        <v>11353</v>
      </c>
      <c r="S10896">
        <f>IF(SalesData[[#This Row],[Return Status]]="Returned",1,0)</f>
        <v>0</v>
      </c>
      <c r="T10896">
        <v>2821.33</v>
      </c>
      <c r="U10896" s="2">
        <f>EOMONTH(SalesData[[#This Row],[Order Date]],0)</f>
        <v>45351</v>
      </c>
      <c r="V10896" s="9" t="str">
        <f>"Q"&amp;INT((MONTH(SalesData[[#This Row],[Order Date]])+2)/3)&amp;"-"&amp;YEAR(SalesData[[#This Row],[Order Date]])</f>
        <v>Q1-2024</v>
      </c>
    </row>
    <row r="10897" spans="1:22" x14ac:dyDescent="0.35">
      <c r="A10897" t="s">
        <v>11038</v>
      </c>
      <c r="B10897" s="1">
        <v>45347</v>
      </c>
      <c r="C10897" t="s">
        <v>106</v>
      </c>
      <c r="D10897" t="s">
        <v>145</v>
      </c>
      <c r="E10897">
        <v>4500860229</v>
      </c>
      <c r="F10897" t="s">
        <v>68</v>
      </c>
      <c r="G10897" t="s">
        <v>11358</v>
      </c>
      <c r="H10897" t="s">
        <v>41</v>
      </c>
      <c r="I10897" t="s">
        <v>31</v>
      </c>
      <c r="J10897" t="s">
        <v>19</v>
      </c>
      <c r="K10897">
        <v>4265.1000000000004</v>
      </c>
      <c r="L10897">
        <v>365.23</v>
      </c>
      <c r="M10897" t="s">
        <v>19</v>
      </c>
      <c r="N10897">
        <v>8.5632224332371998E-2</v>
      </c>
      <c r="O10897" t="s">
        <v>11351</v>
      </c>
      <c r="P10897" t="s">
        <v>11356</v>
      </c>
      <c r="R10897" t="s">
        <v>11353</v>
      </c>
      <c r="S10897">
        <f>IF(SalesData[[#This Row],[Return Status]]="Returned",1,0)</f>
        <v>0</v>
      </c>
      <c r="U10897" s="2">
        <f>EOMONTH(SalesData[[#This Row],[Order Date]],0)</f>
        <v>45351</v>
      </c>
      <c r="V10897" s="9" t="str">
        <f>"Q"&amp;INT((MONTH(SalesData[[#This Row],[Order Date]])+2)/3)&amp;"-"&amp;YEAR(SalesData[[#This Row],[Order Date]])</f>
        <v>Q1-2024</v>
      </c>
    </row>
    <row r="10898" spans="1:22" x14ac:dyDescent="0.35">
      <c r="A10898" t="s">
        <v>11039</v>
      </c>
      <c r="B10898" s="1">
        <v>45331</v>
      </c>
      <c r="C10898" t="s">
        <v>106</v>
      </c>
      <c r="D10898" t="s">
        <v>80</v>
      </c>
      <c r="E10898">
        <v>1416446959</v>
      </c>
      <c r="F10898" t="s">
        <v>163</v>
      </c>
      <c r="G10898" t="s">
        <v>164</v>
      </c>
      <c r="H10898" t="s">
        <v>165</v>
      </c>
      <c r="I10898" t="s">
        <v>36</v>
      </c>
      <c r="J10898" t="s">
        <v>19</v>
      </c>
      <c r="K10898">
        <v>4329.34</v>
      </c>
      <c r="L10898">
        <v>601.28</v>
      </c>
      <c r="M10898" t="s">
        <v>19</v>
      </c>
      <c r="N10898">
        <v>0.138884910864012</v>
      </c>
      <c r="O10898" t="s">
        <v>11351</v>
      </c>
      <c r="P10898" t="s">
        <v>11352</v>
      </c>
      <c r="R10898" t="s">
        <v>11353</v>
      </c>
      <c r="S10898">
        <f>IF(SalesData[[#This Row],[Return Status]]="Returned",1,0)</f>
        <v>0</v>
      </c>
      <c r="U10898" s="2">
        <f>EOMONTH(SalesData[[#This Row],[Order Date]],0)</f>
        <v>45351</v>
      </c>
      <c r="V10898" s="9" t="str">
        <f>"Q"&amp;INT((MONTH(SalesData[[#This Row],[Order Date]])+2)/3)&amp;"-"&amp;YEAR(SalesData[[#This Row],[Order Date]])</f>
        <v>Q1-2024</v>
      </c>
    </row>
    <row r="10899" spans="1:22" x14ac:dyDescent="0.35">
      <c r="A10899" t="s">
        <v>11040</v>
      </c>
      <c r="B10899" s="1">
        <v>45333</v>
      </c>
      <c r="C10899" t="s">
        <v>38</v>
      </c>
      <c r="D10899" t="s">
        <v>46</v>
      </c>
      <c r="E10899">
        <v>4550681996</v>
      </c>
      <c r="F10899" t="s">
        <v>100</v>
      </c>
      <c r="G10899" t="s">
        <v>101</v>
      </c>
      <c r="H10899" t="s">
        <v>35</v>
      </c>
      <c r="I10899" t="s">
        <v>36</v>
      </c>
      <c r="J10899" t="s">
        <v>19</v>
      </c>
      <c r="K10899">
        <v>394.18</v>
      </c>
      <c r="L10899">
        <v>32.56</v>
      </c>
      <c r="M10899" t="s">
        <v>19</v>
      </c>
      <c r="N10899">
        <v>8.2601857019635697E-2</v>
      </c>
      <c r="O10899" t="s">
        <v>11361</v>
      </c>
      <c r="P10899" t="s">
        <v>11356</v>
      </c>
      <c r="R10899" t="s">
        <v>11353</v>
      </c>
      <c r="S10899">
        <f>IF(SalesData[[#This Row],[Return Status]]="Returned",1,0)</f>
        <v>0</v>
      </c>
      <c r="T10899">
        <v>1385.87</v>
      </c>
      <c r="U10899" s="2">
        <f>EOMONTH(SalesData[[#This Row],[Order Date]],0)</f>
        <v>45351</v>
      </c>
      <c r="V10899" s="9" t="str">
        <f>"Q"&amp;INT((MONTH(SalesData[[#This Row],[Order Date]])+2)/3)&amp;"-"&amp;YEAR(SalesData[[#This Row],[Order Date]])</f>
        <v>Q1-2024</v>
      </c>
    </row>
    <row r="10900" spans="1:22" x14ac:dyDescent="0.35">
      <c r="A10900" t="s">
        <v>11041</v>
      </c>
      <c r="B10900" s="1">
        <v>45340</v>
      </c>
      <c r="C10900" t="s">
        <v>21</v>
      </c>
      <c r="D10900" t="s">
        <v>72</v>
      </c>
      <c r="E10900">
        <v>330296344</v>
      </c>
      <c r="F10900" t="s">
        <v>168</v>
      </c>
      <c r="G10900" t="s">
        <v>54</v>
      </c>
      <c r="H10900" t="s">
        <v>55</v>
      </c>
      <c r="I10900" t="s">
        <v>31</v>
      </c>
      <c r="J10900" t="s">
        <v>65</v>
      </c>
      <c r="K10900">
        <v>3164.92</v>
      </c>
      <c r="L10900">
        <v>242.44</v>
      </c>
      <c r="M10900" t="s">
        <v>65</v>
      </c>
      <c r="N10900">
        <v>7.6602252189628794E-2</v>
      </c>
      <c r="O10900" t="s">
        <v>11351</v>
      </c>
      <c r="P10900" t="s">
        <v>11356</v>
      </c>
      <c r="R10900" t="s">
        <v>11353</v>
      </c>
      <c r="S10900">
        <f>IF(SalesData[[#This Row],[Return Status]]="Returned",1,0)</f>
        <v>0</v>
      </c>
      <c r="U10900" s="2">
        <f>EOMONTH(SalesData[[#This Row],[Order Date]],0)</f>
        <v>45351</v>
      </c>
      <c r="V10900" s="9" t="str">
        <f>"Q"&amp;INT((MONTH(SalesData[[#This Row],[Order Date]])+2)/3)&amp;"-"&amp;YEAR(SalesData[[#This Row],[Order Date]])</f>
        <v>Q1-2024</v>
      </c>
    </row>
    <row r="10901" spans="1:22" x14ac:dyDescent="0.35">
      <c r="A10901" t="s">
        <v>11042</v>
      </c>
      <c r="B10901" s="1">
        <v>45339</v>
      </c>
      <c r="C10901" t="s">
        <v>188</v>
      </c>
      <c r="D10901" t="s">
        <v>99</v>
      </c>
      <c r="E10901">
        <v>3404753597</v>
      </c>
      <c r="F10901" t="s">
        <v>114</v>
      </c>
      <c r="G10901" t="s">
        <v>59</v>
      </c>
      <c r="H10901" t="s">
        <v>60</v>
      </c>
      <c r="I10901" t="s">
        <v>31</v>
      </c>
      <c r="J10901" t="s">
        <v>61</v>
      </c>
      <c r="K10901">
        <v>3353.58</v>
      </c>
      <c r="L10901">
        <v>207.43</v>
      </c>
      <c r="M10901" t="s">
        <v>62</v>
      </c>
      <c r="N10901">
        <v>6.18533030373511E-2</v>
      </c>
      <c r="O10901" t="s">
        <v>11351</v>
      </c>
      <c r="P10901" t="s">
        <v>11356</v>
      </c>
      <c r="R10901" t="s">
        <v>11353</v>
      </c>
      <c r="S10901">
        <f>IF(SalesData[[#This Row],[Return Status]]="Returned",1,0)</f>
        <v>0</v>
      </c>
      <c r="T10901">
        <v>2183.56</v>
      </c>
      <c r="U10901" s="2">
        <f>EOMONTH(SalesData[[#This Row],[Order Date]],0)</f>
        <v>45351</v>
      </c>
      <c r="V10901" s="9" t="str">
        <f>"Q"&amp;INT((MONTH(SalesData[[#This Row],[Order Date]])+2)/3)&amp;"-"&amp;YEAR(SalesData[[#This Row],[Order Date]])</f>
        <v>Q1-2024</v>
      </c>
    </row>
    <row r="10902" spans="1:22" x14ac:dyDescent="0.35">
      <c r="A10902" t="s">
        <v>11043</v>
      </c>
      <c r="B10902" s="1">
        <v>45324</v>
      </c>
      <c r="C10902" t="s">
        <v>97</v>
      </c>
      <c r="D10902" t="s">
        <v>145</v>
      </c>
      <c r="E10902">
        <v>8211200449</v>
      </c>
      <c r="F10902" t="s">
        <v>95</v>
      </c>
      <c r="G10902" t="s">
        <v>59</v>
      </c>
      <c r="H10902" t="s">
        <v>60</v>
      </c>
      <c r="I10902" t="s">
        <v>31</v>
      </c>
      <c r="J10902" t="s">
        <v>19</v>
      </c>
      <c r="K10902">
        <v>3696.33</v>
      </c>
      <c r="L10902">
        <v>623.72</v>
      </c>
      <c r="M10902" t="s">
        <v>19</v>
      </c>
      <c r="N10902">
        <v>0.16874034515316499</v>
      </c>
      <c r="O10902" t="s">
        <v>11351</v>
      </c>
      <c r="P10902" t="s">
        <v>11352</v>
      </c>
      <c r="R10902" t="s">
        <v>11353</v>
      </c>
      <c r="S10902">
        <f>IF(SalesData[[#This Row],[Return Status]]="Returned",1,0)</f>
        <v>0</v>
      </c>
      <c r="T10902">
        <v>2183.56</v>
      </c>
      <c r="U10902" s="2">
        <f>EOMONTH(SalesData[[#This Row],[Order Date]],0)</f>
        <v>45351</v>
      </c>
      <c r="V10902" s="9" t="str">
        <f>"Q"&amp;INT((MONTH(SalesData[[#This Row],[Order Date]])+2)/3)&amp;"-"&amp;YEAR(SalesData[[#This Row],[Order Date]])</f>
        <v>Q1-2024</v>
      </c>
    </row>
    <row r="10903" spans="1:22" x14ac:dyDescent="0.35">
      <c r="A10903" t="s">
        <v>11044</v>
      </c>
      <c r="B10903" s="1">
        <v>45346</v>
      </c>
      <c r="C10903" t="s">
        <v>97</v>
      </c>
      <c r="D10903" t="s">
        <v>27</v>
      </c>
      <c r="E10903">
        <v>4665873225</v>
      </c>
      <c r="F10903" t="s">
        <v>120</v>
      </c>
      <c r="G10903" t="s">
        <v>141</v>
      </c>
      <c r="H10903" t="s">
        <v>121</v>
      </c>
      <c r="I10903" t="s">
        <v>17</v>
      </c>
      <c r="J10903" t="s">
        <v>19</v>
      </c>
      <c r="K10903">
        <v>859.47</v>
      </c>
      <c r="L10903">
        <v>200.72</v>
      </c>
      <c r="M10903" t="s">
        <v>19</v>
      </c>
      <c r="N10903">
        <v>0.23353927420387</v>
      </c>
      <c r="O10903" t="s">
        <v>11355</v>
      </c>
      <c r="P10903" t="s">
        <v>11354</v>
      </c>
      <c r="R10903" t="s">
        <v>11353</v>
      </c>
      <c r="S10903">
        <f>IF(SalesData[[#This Row],[Return Status]]="Returned",1,0)</f>
        <v>0</v>
      </c>
      <c r="T10903">
        <v>2793.38</v>
      </c>
      <c r="U10903" s="2">
        <f>EOMONTH(SalesData[[#This Row],[Order Date]],0)</f>
        <v>45351</v>
      </c>
      <c r="V10903" s="9" t="str">
        <f>"Q"&amp;INT((MONTH(SalesData[[#This Row],[Order Date]])+2)/3)&amp;"-"&amp;YEAR(SalesData[[#This Row],[Order Date]])</f>
        <v>Q1-2024</v>
      </c>
    </row>
    <row r="10904" spans="1:22" x14ac:dyDescent="0.35">
      <c r="A10904" t="s">
        <v>11045</v>
      </c>
      <c r="B10904" s="1">
        <v>45350</v>
      </c>
      <c r="C10904" t="s">
        <v>94</v>
      </c>
      <c r="D10904" t="s">
        <v>72</v>
      </c>
      <c r="E10904">
        <v>4752387109</v>
      </c>
      <c r="F10904" t="s">
        <v>133</v>
      </c>
      <c r="G10904" t="s">
        <v>89</v>
      </c>
      <c r="H10904" t="s">
        <v>90</v>
      </c>
      <c r="I10904" t="s">
        <v>31</v>
      </c>
      <c r="J10904" t="s">
        <v>65</v>
      </c>
      <c r="K10904">
        <v>1812.39</v>
      </c>
      <c r="L10904">
        <v>63.47</v>
      </c>
      <c r="M10904" t="s">
        <v>65</v>
      </c>
      <c r="N10904">
        <v>3.5020056389629198E-2</v>
      </c>
      <c r="O10904" t="s">
        <v>11351</v>
      </c>
      <c r="P10904" t="s">
        <v>11356</v>
      </c>
      <c r="Q10904" t="s">
        <v>11359</v>
      </c>
      <c r="R10904" t="s">
        <v>11360</v>
      </c>
      <c r="S10904">
        <f>IF(SalesData[[#This Row],[Return Status]]="Returned",1,0)</f>
        <v>1</v>
      </c>
      <c r="T10904">
        <v>207.68</v>
      </c>
      <c r="U10904" s="2">
        <f>EOMONTH(SalesData[[#This Row],[Order Date]],0)</f>
        <v>45351</v>
      </c>
      <c r="V10904" s="9" t="str">
        <f>"Q"&amp;INT((MONTH(SalesData[[#This Row],[Order Date]])+2)/3)&amp;"-"&amp;YEAR(SalesData[[#This Row],[Order Date]])</f>
        <v>Q1-2024</v>
      </c>
    </row>
    <row r="10905" spans="1:22" x14ac:dyDescent="0.35">
      <c r="A10905" t="s">
        <v>11046</v>
      </c>
      <c r="B10905" s="1">
        <v>45333</v>
      </c>
      <c r="C10905" t="s">
        <v>67</v>
      </c>
      <c r="D10905" t="s">
        <v>13</v>
      </c>
      <c r="E10905">
        <v>887326977</v>
      </c>
      <c r="F10905" t="s">
        <v>137</v>
      </c>
      <c r="G10905" t="s">
        <v>34</v>
      </c>
      <c r="H10905" t="s">
        <v>35</v>
      </c>
      <c r="I10905" t="s">
        <v>36</v>
      </c>
      <c r="J10905" t="s">
        <v>61</v>
      </c>
      <c r="K10905">
        <v>856.04</v>
      </c>
      <c r="L10905">
        <v>97.59</v>
      </c>
      <c r="M10905" t="s">
        <v>62</v>
      </c>
      <c r="N10905">
        <v>0.114001682164385</v>
      </c>
      <c r="O10905" t="s">
        <v>11355</v>
      </c>
      <c r="P10905" t="s">
        <v>11352</v>
      </c>
      <c r="R10905" t="s">
        <v>11353</v>
      </c>
      <c r="S10905">
        <f>IF(SalesData[[#This Row],[Return Status]]="Returned",1,0)</f>
        <v>0</v>
      </c>
      <c r="U10905" s="2">
        <f>EOMONTH(SalesData[[#This Row],[Order Date]],0)</f>
        <v>45351</v>
      </c>
      <c r="V10905" s="9" t="str">
        <f>"Q"&amp;INT((MONTH(SalesData[[#This Row],[Order Date]])+2)/3)&amp;"-"&amp;YEAR(SalesData[[#This Row],[Order Date]])</f>
        <v>Q1-2024</v>
      </c>
    </row>
    <row r="10906" spans="1:22" x14ac:dyDescent="0.35">
      <c r="A10906" t="s">
        <v>11047</v>
      </c>
      <c r="B10906" s="1">
        <v>45332</v>
      </c>
      <c r="C10906" t="s">
        <v>21</v>
      </c>
      <c r="D10906" t="s">
        <v>80</v>
      </c>
      <c r="E10906">
        <v>758625223</v>
      </c>
      <c r="F10906" t="s">
        <v>147</v>
      </c>
      <c r="G10906" t="s">
        <v>84</v>
      </c>
      <c r="H10906" t="s">
        <v>85</v>
      </c>
      <c r="I10906" t="s">
        <v>31</v>
      </c>
      <c r="J10906" t="s">
        <v>19</v>
      </c>
      <c r="K10906">
        <v>1831.25</v>
      </c>
      <c r="L10906">
        <v>102.3</v>
      </c>
      <c r="M10906" t="s">
        <v>19</v>
      </c>
      <c r="N10906">
        <v>5.5863481228668903E-2</v>
      </c>
      <c r="O10906" t="s">
        <v>11351</v>
      </c>
      <c r="P10906" t="s">
        <v>11356</v>
      </c>
      <c r="Q10906" t="s">
        <v>11369</v>
      </c>
      <c r="R10906" t="s">
        <v>11360</v>
      </c>
      <c r="S10906">
        <f>IF(SalesData[[#This Row],[Return Status]]="Returned",1,0)</f>
        <v>1</v>
      </c>
      <c r="T10906">
        <v>847.14</v>
      </c>
      <c r="U10906" s="2">
        <f>EOMONTH(SalesData[[#This Row],[Order Date]],0)</f>
        <v>45351</v>
      </c>
      <c r="V10906" s="9" t="str">
        <f>"Q"&amp;INT((MONTH(SalesData[[#This Row],[Order Date]])+2)/3)&amp;"-"&amp;YEAR(SalesData[[#This Row],[Order Date]])</f>
        <v>Q1-2024</v>
      </c>
    </row>
    <row r="10907" spans="1:22" x14ac:dyDescent="0.35">
      <c r="A10907" t="s">
        <v>11048</v>
      </c>
      <c r="B10907" s="1">
        <v>45326</v>
      </c>
      <c r="C10907" t="s">
        <v>111</v>
      </c>
      <c r="D10907" t="s">
        <v>46</v>
      </c>
      <c r="E10907">
        <v>9280819364</v>
      </c>
      <c r="F10907" t="s">
        <v>185</v>
      </c>
      <c r="G10907" t="s">
        <v>164</v>
      </c>
      <c r="H10907" t="s">
        <v>165</v>
      </c>
      <c r="I10907" t="s">
        <v>36</v>
      </c>
      <c r="J10907" t="s">
        <v>43</v>
      </c>
      <c r="K10907">
        <v>4498.41</v>
      </c>
      <c r="L10907">
        <v>248.06</v>
      </c>
      <c r="M10907" t="s">
        <v>43</v>
      </c>
      <c r="N10907">
        <v>5.5143928632561297E-2</v>
      </c>
      <c r="O10907" t="s">
        <v>11351</v>
      </c>
      <c r="P10907" t="s">
        <v>11356</v>
      </c>
      <c r="R10907" t="s">
        <v>11353</v>
      </c>
      <c r="S10907">
        <f>IF(SalesData[[#This Row],[Return Status]]="Returned",1,0)</f>
        <v>0</v>
      </c>
      <c r="U10907" s="2">
        <f>EOMONTH(SalesData[[#This Row],[Order Date]],0)</f>
        <v>45351</v>
      </c>
      <c r="V10907" s="9" t="str">
        <f>"Q"&amp;INT((MONTH(SalesData[[#This Row],[Order Date]])+2)/3)&amp;"-"&amp;YEAR(SalesData[[#This Row],[Order Date]])</f>
        <v>Q1-2024</v>
      </c>
    </row>
    <row r="10908" spans="1:22" x14ac:dyDescent="0.35">
      <c r="A10908" t="s">
        <v>11049</v>
      </c>
      <c r="B10908" s="1">
        <v>45337</v>
      </c>
      <c r="C10908" t="s">
        <v>194</v>
      </c>
      <c r="D10908" t="s">
        <v>72</v>
      </c>
      <c r="E10908">
        <v>3165274387</v>
      </c>
      <c r="F10908" t="s">
        <v>152</v>
      </c>
      <c r="G10908" t="s">
        <v>212</v>
      </c>
      <c r="H10908" t="s">
        <v>24</v>
      </c>
      <c r="I10908" t="s">
        <v>17</v>
      </c>
      <c r="J10908" t="s">
        <v>18</v>
      </c>
      <c r="K10908">
        <v>4915.5200000000004</v>
      </c>
      <c r="L10908">
        <v>1156.78</v>
      </c>
      <c r="M10908" t="s">
        <v>19</v>
      </c>
      <c r="N10908">
        <v>0.23533217238460999</v>
      </c>
      <c r="O10908" t="s">
        <v>11351</v>
      </c>
      <c r="P10908" t="s">
        <v>11354</v>
      </c>
      <c r="R10908" t="s">
        <v>11353</v>
      </c>
      <c r="S10908">
        <f>IF(SalesData[[#This Row],[Return Status]]="Returned",1,0)</f>
        <v>0</v>
      </c>
      <c r="U10908" s="2">
        <f>EOMONTH(SalesData[[#This Row],[Order Date]],0)</f>
        <v>45351</v>
      </c>
      <c r="V10908" s="9" t="str">
        <f>"Q"&amp;INT((MONTH(SalesData[[#This Row],[Order Date]])+2)/3)&amp;"-"&amp;YEAR(SalesData[[#This Row],[Order Date]])</f>
        <v>Q1-2024</v>
      </c>
    </row>
    <row r="10909" spans="1:22" x14ac:dyDescent="0.35">
      <c r="A10909" t="s">
        <v>11050</v>
      </c>
      <c r="B10909" s="1">
        <v>45347</v>
      </c>
      <c r="C10909" t="s">
        <v>149</v>
      </c>
      <c r="D10909" t="s">
        <v>72</v>
      </c>
      <c r="E10909">
        <v>6994702671</v>
      </c>
      <c r="F10909" t="s">
        <v>168</v>
      </c>
      <c r="G10909" t="s">
        <v>54</v>
      </c>
      <c r="H10909" t="s">
        <v>55</v>
      </c>
      <c r="I10909" t="s">
        <v>31</v>
      </c>
      <c r="J10909" t="s">
        <v>19</v>
      </c>
      <c r="K10909">
        <v>4680.45</v>
      </c>
      <c r="L10909">
        <v>1184.55</v>
      </c>
      <c r="M10909" t="s">
        <v>19</v>
      </c>
      <c r="N10909">
        <v>0.25308463929750302</v>
      </c>
      <c r="O10909" t="s">
        <v>11351</v>
      </c>
      <c r="P10909" t="s">
        <v>11354</v>
      </c>
      <c r="R10909" t="s">
        <v>11353</v>
      </c>
      <c r="S10909">
        <f>IF(SalesData[[#This Row],[Return Status]]="Returned",1,0)</f>
        <v>0</v>
      </c>
      <c r="U10909" s="2">
        <f>EOMONTH(SalesData[[#This Row],[Order Date]],0)</f>
        <v>45351</v>
      </c>
      <c r="V10909" s="9" t="str">
        <f>"Q"&amp;INT((MONTH(SalesData[[#This Row],[Order Date]])+2)/3)&amp;"-"&amp;YEAR(SalesData[[#This Row],[Order Date]])</f>
        <v>Q1-2024</v>
      </c>
    </row>
    <row r="10910" spans="1:22" x14ac:dyDescent="0.35">
      <c r="A10910" t="s">
        <v>11051</v>
      </c>
      <c r="B10910" s="1">
        <v>45324</v>
      </c>
      <c r="C10910" t="s">
        <v>52</v>
      </c>
      <c r="D10910" t="s">
        <v>145</v>
      </c>
      <c r="E10910">
        <v>4542892652</v>
      </c>
      <c r="F10910" t="s">
        <v>107</v>
      </c>
      <c r="G10910" t="s">
        <v>15</v>
      </c>
      <c r="H10910" t="s">
        <v>16</v>
      </c>
      <c r="I10910" t="s">
        <v>17</v>
      </c>
      <c r="J10910" t="s">
        <v>61</v>
      </c>
      <c r="K10910">
        <v>2867.63</v>
      </c>
      <c r="L10910">
        <v>451.58</v>
      </c>
      <c r="M10910" t="s">
        <v>62</v>
      </c>
      <c r="N10910">
        <v>0.157474988056339</v>
      </c>
      <c r="O10910" t="s">
        <v>11351</v>
      </c>
      <c r="P10910" t="s">
        <v>11352</v>
      </c>
      <c r="R10910" t="s">
        <v>11353</v>
      </c>
      <c r="S10910">
        <f>IF(SalesData[[#This Row],[Return Status]]="Returned",1,0)</f>
        <v>0</v>
      </c>
      <c r="T10910">
        <v>2085.91</v>
      </c>
      <c r="U10910" s="2">
        <f>EOMONTH(SalesData[[#This Row],[Order Date]],0)</f>
        <v>45351</v>
      </c>
      <c r="V10910" s="9" t="str">
        <f>"Q"&amp;INT((MONTH(SalesData[[#This Row],[Order Date]])+2)/3)&amp;"-"&amp;YEAR(SalesData[[#This Row],[Order Date]])</f>
        <v>Q1-2024</v>
      </c>
    </row>
    <row r="10911" spans="1:22" x14ac:dyDescent="0.35">
      <c r="A10911" t="s">
        <v>11052</v>
      </c>
      <c r="B10911" s="1">
        <v>45336</v>
      </c>
      <c r="C10911" t="s">
        <v>92</v>
      </c>
      <c r="D10911" t="s">
        <v>27</v>
      </c>
      <c r="E10911">
        <v>1227256094</v>
      </c>
      <c r="F10911" t="s">
        <v>107</v>
      </c>
      <c r="G10911" t="s">
        <v>15</v>
      </c>
      <c r="H10911" t="s">
        <v>16</v>
      </c>
      <c r="I10911" t="s">
        <v>17</v>
      </c>
      <c r="J10911" t="s">
        <v>18</v>
      </c>
      <c r="K10911">
        <v>3032.08</v>
      </c>
      <c r="L10911">
        <v>847.79</v>
      </c>
      <c r="M10911" t="s">
        <v>19</v>
      </c>
      <c r="N10911">
        <v>0.27960673860848001</v>
      </c>
      <c r="O10911" t="s">
        <v>11351</v>
      </c>
      <c r="P10911" t="s">
        <v>11354</v>
      </c>
      <c r="R10911" t="s">
        <v>11353</v>
      </c>
      <c r="S10911">
        <f>IF(SalesData[[#This Row],[Return Status]]="Returned",1,0)</f>
        <v>0</v>
      </c>
      <c r="T10911">
        <v>2085.91</v>
      </c>
      <c r="U10911" s="2">
        <f>EOMONTH(SalesData[[#This Row],[Order Date]],0)</f>
        <v>45351</v>
      </c>
      <c r="V10911" s="9" t="str">
        <f>"Q"&amp;INT((MONTH(SalesData[[#This Row],[Order Date]])+2)/3)&amp;"-"&amp;YEAR(SalesData[[#This Row],[Order Date]])</f>
        <v>Q1-2024</v>
      </c>
    </row>
    <row r="10912" spans="1:22" x14ac:dyDescent="0.35">
      <c r="A10912" t="s">
        <v>11053</v>
      </c>
      <c r="B10912" s="1">
        <v>45343</v>
      </c>
      <c r="C10912" t="s">
        <v>97</v>
      </c>
      <c r="D10912" t="s">
        <v>46</v>
      </c>
      <c r="E10912">
        <v>2613173256</v>
      </c>
      <c r="F10912" t="s">
        <v>50</v>
      </c>
      <c r="G10912" t="s">
        <v>34</v>
      </c>
      <c r="H10912" t="s">
        <v>35</v>
      </c>
      <c r="I10912" t="s">
        <v>36</v>
      </c>
      <c r="J10912" t="s">
        <v>65</v>
      </c>
      <c r="K10912">
        <v>2481.4</v>
      </c>
      <c r="L10912">
        <v>119.43</v>
      </c>
      <c r="M10912" t="s">
        <v>65</v>
      </c>
      <c r="N10912">
        <v>4.8130087853631001E-2</v>
      </c>
      <c r="O10912" t="s">
        <v>11351</v>
      </c>
      <c r="P10912" t="s">
        <v>11356</v>
      </c>
      <c r="R10912" t="s">
        <v>11353</v>
      </c>
      <c r="S10912">
        <f>IF(SalesData[[#This Row],[Return Status]]="Returned",1,0)</f>
        <v>0</v>
      </c>
      <c r="U10912" s="2">
        <f>EOMONTH(SalesData[[#This Row],[Order Date]],0)</f>
        <v>45351</v>
      </c>
      <c r="V10912" s="9" t="str">
        <f>"Q"&amp;INT((MONTH(SalesData[[#This Row],[Order Date]])+2)/3)&amp;"-"&amp;YEAR(SalesData[[#This Row],[Order Date]])</f>
        <v>Q1-2024</v>
      </c>
    </row>
    <row r="10913" spans="1:22" x14ac:dyDescent="0.35">
      <c r="A10913" t="s">
        <v>11054</v>
      </c>
      <c r="B10913" s="1">
        <v>45339</v>
      </c>
      <c r="C10913" t="s">
        <v>77</v>
      </c>
      <c r="D10913" t="s">
        <v>27</v>
      </c>
      <c r="E10913">
        <v>9273518207</v>
      </c>
      <c r="F10913" t="s">
        <v>114</v>
      </c>
      <c r="G10913" t="s">
        <v>59</v>
      </c>
      <c r="H10913" t="s">
        <v>60</v>
      </c>
      <c r="I10913" t="s">
        <v>31</v>
      </c>
      <c r="J10913" t="s">
        <v>19</v>
      </c>
      <c r="K10913">
        <v>4558.6400000000003</v>
      </c>
      <c r="L10913">
        <v>561.99</v>
      </c>
      <c r="M10913" t="s">
        <v>19</v>
      </c>
      <c r="N10913">
        <v>0.123280188828247</v>
      </c>
      <c r="O10913" t="s">
        <v>11351</v>
      </c>
      <c r="P10913" t="s">
        <v>11352</v>
      </c>
      <c r="R10913" t="s">
        <v>11353</v>
      </c>
      <c r="S10913">
        <f>IF(SalesData[[#This Row],[Return Status]]="Returned",1,0)</f>
        <v>0</v>
      </c>
      <c r="T10913">
        <v>2183.56</v>
      </c>
      <c r="U10913" s="2">
        <f>EOMONTH(SalesData[[#This Row],[Order Date]],0)</f>
        <v>45351</v>
      </c>
      <c r="V10913" s="9" t="str">
        <f>"Q"&amp;INT((MONTH(SalesData[[#This Row],[Order Date]])+2)/3)&amp;"-"&amp;YEAR(SalesData[[#This Row],[Order Date]])</f>
        <v>Q1-2024</v>
      </c>
    </row>
    <row r="10914" spans="1:22" x14ac:dyDescent="0.35">
      <c r="A10914" t="s">
        <v>11055</v>
      </c>
      <c r="B10914" s="1">
        <v>45345</v>
      </c>
      <c r="C10914" t="s">
        <v>176</v>
      </c>
      <c r="D10914" t="s">
        <v>72</v>
      </c>
      <c r="E10914">
        <v>8470395405</v>
      </c>
      <c r="F10914" t="s">
        <v>127</v>
      </c>
      <c r="G10914" t="s">
        <v>29</v>
      </c>
      <c r="H10914" t="s">
        <v>30</v>
      </c>
      <c r="I10914" t="s">
        <v>31</v>
      </c>
      <c r="J10914" t="s">
        <v>19</v>
      </c>
      <c r="K10914">
        <v>4768.0600000000004</v>
      </c>
      <c r="L10914">
        <v>368.46</v>
      </c>
      <c r="M10914" t="s">
        <v>19</v>
      </c>
      <c r="N10914">
        <v>7.7276712121911201E-2</v>
      </c>
      <c r="O10914" t="s">
        <v>11351</v>
      </c>
      <c r="P10914" t="s">
        <v>11356</v>
      </c>
      <c r="R10914" t="s">
        <v>11353</v>
      </c>
      <c r="S10914">
        <f>IF(SalesData[[#This Row],[Return Status]]="Returned",1,0)</f>
        <v>0</v>
      </c>
      <c r="T10914">
        <v>2788.38</v>
      </c>
      <c r="U10914" s="2">
        <f>EOMONTH(SalesData[[#This Row],[Order Date]],0)</f>
        <v>45351</v>
      </c>
      <c r="V10914" s="9" t="str">
        <f>"Q"&amp;INT((MONTH(SalesData[[#This Row],[Order Date]])+2)/3)&amp;"-"&amp;YEAR(SalesData[[#This Row],[Order Date]])</f>
        <v>Q1-2024</v>
      </c>
    </row>
    <row r="10915" spans="1:22" x14ac:dyDescent="0.35">
      <c r="A10915" t="s">
        <v>11056</v>
      </c>
      <c r="B10915" s="1">
        <v>45326</v>
      </c>
      <c r="C10915" t="s">
        <v>149</v>
      </c>
      <c r="D10915" t="s">
        <v>13</v>
      </c>
      <c r="E10915">
        <v>5178733942</v>
      </c>
      <c r="F10915" t="s">
        <v>50</v>
      </c>
      <c r="G10915" t="s">
        <v>34</v>
      </c>
      <c r="H10915" t="s">
        <v>35</v>
      </c>
      <c r="I10915" t="s">
        <v>36</v>
      </c>
      <c r="J10915" t="s">
        <v>65</v>
      </c>
      <c r="K10915">
        <v>3319.98</v>
      </c>
      <c r="L10915">
        <v>797.97</v>
      </c>
      <c r="M10915" t="s">
        <v>65</v>
      </c>
      <c r="N10915">
        <v>0.240353857553359</v>
      </c>
      <c r="O10915" t="s">
        <v>11351</v>
      </c>
      <c r="P10915" t="s">
        <v>11354</v>
      </c>
      <c r="R10915" t="s">
        <v>11353</v>
      </c>
      <c r="S10915">
        <f>IF(SalesData[[#This Row],[Return Status]]="Returned",1,0)</f>
        <v>0</v>
      </c>
      <c r="U10915" s="2">
        <f>EOMONTH(SalesData[[#This Row],[Order Date]],0)</f>
        <v>45351</v>
      </c>
      <c r="V10915" s="9" t="str">
        <f>"Q"&amp;INT((MONTH(SalesData[[#This Row],[Order Date]])+2)/3)&amp;"-"&amp;YEAR(SalesData[[#This Row],[Order Date]])</f>
        <v>Q1-2024</v>
      </c>
    </row>
    <row r="10916" spans="1:22" x14ac:dyDescent="0.35">
      <c r="A10916" t="s">
        <v>11057</v>
      </c>
      <c r="B10916" s="1">
        <v>45337</v>
      </c>
      <c r="C10916" t="s">
        <v>106</v>
      </c>
      <c r="D10916" t="s">
        <v>39</v>
      </c>
      <c r="E10916">
        <v>3812716328</v>
      </c>
      <c r="F10916" t="s">
        <v>133</v>
      </c>
      <c r="G10916" t="s">
        <v>89</v>
      </c>
      <c r="H10916" t="s">
        <v>90</v>
      </c>
      <c r="I10916" t="s">
        <v>31</v>
      </c>
      <c r="J10916" t="s">
        <v>62</v>
      </c>
      <c r="K10916">
        <v>2743.87</v>
      </c>
      <c r="L10916">
        <v>815.74</v>
      </c>
      <c r="M10916" t="s">
        <v>62</v>
      </c>
      <c r="N10916">
        <v>0.297295425803701</v>
      </c>
      <c r="O10916" t="s">
        <v>11351</v>
      </c>
      <c r="P10916" t="s">
        <v>11354</v>
      </c>
      <c r="R10916" t="s">
        <v>11353</v>
      </c>
      <c r="S10916">
        <f>IF(SalesData[[#This Row],[Return Status]]="Returned",1,0)</f>
        <v>0</v>
      </c>
      <c r="T10916">
        <v>207.68</v>
      </c>
      <c r="U10916" s="2">
        <f>EOMONTH(SalesData[[#This Row],[Order Date]],0)</f>
        <v>45351</v>
      </c>
      <c r="V10916" s="9" t="str">
        <f>"Q"&amp;INT((MONTH(SalesData[[#This Row],[Order Date]])+2)/3)&amp;"-"&amp;YEAR(SalesData[[#This Row],[Order Date]])</f>
        <v>Q1-2024</v>
      </c>
    </row>
    <row r="10917" spans="1:22" x14ac:dyDescent="0.35">
      <c r="A10917" t="s">
        <v>11058</v>
      </c>
      <c r="B10917" s="1">
        <v>45349</v>
      </c>
      <c r="C10917" t="s">
        <v>188</v>
      </c>
      <c r="D10917" t="s">
        <v>99</v>
      </c>
      <c r="E10917">
        <v>4031756758</v>
      </c>
      <c r="F10917" t="s">
        <v>64</v>
      </c>
      <c r="G10917" t="s">
        <v>15</v>
      </c>
      <c r="H10917" t="s">
        <v>16</v>
      </c>
      <c r="I10917" t="s">
        <v>17</v>
      </c>
      <c r="J10917" t="s">
        <v>43</v>
      </c>
      <c r="K10917">
        <v>1238.43</v>
      </c>
      <c r="L10917">
        <v>163.06</v>
      </c>
      <c r="M10917" t="s">
        <v>43</v>
      </c>
      <c r="N10917">
        <v>0.13166670704036601</v>
      </c>
      <c r="O10917" t="s">
        <v>11351</v>
      </c>
      <c r="P10917" t="s">
        <v>11352</v>
      </c>
      <c r="R10917" t="s">
        <v>11353</v>
      </c>
      <c r="S10917">
        <f>IF(SalesData[[#This Row],[Return Status]]="Returned",1,0)</f>
        <v>0</v>
      </c>
      <c r="T10917">
        <v>2085.91</v>
      </c>
      <c r="U10917" s="2">
        <f>EOMONTH(SalesData[[#This Row],[Order Date]],0)</f>
        <v>45351</v>
      </c>
      <c r="V10917" s="9" t="str">
        <f>"Q"&amp;INT((MONTH(SalesData[[#This Row],[Order Date]])+2)/3)&amp;"-"&amp;YEAR(SalesData[[#This Row],[Order Date]])</f>
        <v>Q1-2024</v>
      </c>
    </row>
    <row r="10918" spans="1:22" x14ac:dyDescent="0.35">
      <c r="A10918" t="s">
        <v>11059</v>
      </c>
      <c r="B10918" s="1">
        <v>45329</v>
      </c>
      <c r="C10918" t="s">
        <v>52</v>
      </c>
      <c r="D10918" t="s">
        <v>13</v>
      </c>
      <c r="E10918">
        <v>5979445565</v>
      </c>
      <c r="F10918" t="s">
        <v>73</v>
      </c>
      <c r="G10918" t="s">
        <v>74</v>
      </c>
      <c r="H10918" t="s">
        <v>75</v>
      </c>
      <c r="I10918" t="s">
        <v>36</v>
      </c>
      <c r="J10918" t="s">
        <v>65</v>
      </c>
      <c r="K10918">
        <v>2328.15</v>
      </c>
      <c r="L10918">
        <v>125.52</v>
      </c>
      <c r="M10918" t="s">
        <v>65</v>
      </c>
      <c r="N10918">
        <v>5.39140519296437E-2</v>
      </c>
      <c r="O10918" t="s">
        <v>11351</v>
      </c>
      <c r="P10918" t="s">
        <v>11356</v>
      </c>
      <c r="R10918" t="s">
        <v>11353</v>
      </c>
      <c r="S10918">
        <f>IF(SalesData[[#This Row],[Return Status]]="Returned",1,0)</f>
        <v>0</v>
      </c>
      <c r="T10918">
        <v>2420.2800000000002</v>
      </c>
      <c r="U10918" s="2">
        <f>EOMONTH(SalesData[[#This Row],[Order Date]],0)</f>
        <v>45351</v>
      </c>
      <c r="V10918" s="9" t="str">
        <f>"Q"&amp;INT((MONTH(SalesData[[#This Row],[Order Date]])+2)/3)&amp;"-"&amp;YEAR(SalesData[[#This Row],[Order Date]])</f>
        <v>Q1-2024</v>
      </c>
    </row>
    <row r="10919" spans="1:22" x14ac:dyDescent="0.35">
      <c r="A10919" t="s">
        <v>11060</v>
      </c>
      <c r="B10919" s="1">
        <v>45338</v>
      </c>
      <c r="C10919" t="s">
        <v>52</v>
      </c>
      <c r="D10919" t="s">
        <v>39</v>
      </c>
      <c r="E10919">
        <v>8299573951</v>
      </c>
      <c r="F10919" t="s">
        <v>159</v>
      </c>
      <c r="G10919" t="s">
        <v>84</v>
      </c>
      <c r="H10919" t="s">
        <v>85</v>
      </c>
      <c r="I10919" t="s">
        <v>31</v>
      </c>
      <c r="J10919" t="s">
        <v>43</v>
      </c>
      <c r="K10919">
        <v>3083.65</v>
      </c>
      <c r="L10919">
        <v>427.48</v>
      </c>
      <c r="M10919" t="s">
        <v>43</v>
      </c>
      <c r="N10919">
        <v>0.13862792469962501</v>
      </c>
      <c r="O10919" t="s">
        <v>11351</v>
      </c>
      <c r="P10919" t="s">
        <v>11352</v>
      </c>
      <c r="R10919" t="s">
        <v>11353</v>
      </c>
      <c r="S10919">
        <f>IF(SalesData[[#This Row],[Return Status]]="Returned",1,0)</f>
        <v>0</v>
      </c>
      <c r="T10919">
        <v>847.14</v>
      </c>
      <c r="U10919" s="2">
        <f>EOMONTH(SalesData[[#This Row],[Order Date]],0)</f>
        <v>45351</v>
      </c>
      <c r="V10919" s="9" t="str">
        <f>"Q"&amp;INT((MONTH(SalesData[[#This Row],[Order Date]])+2)/3)&amp;"-"&amp;YEAR(SalesData[[#This Row],[Order Date]])</f>
        <v>Q1-2024</v>
      </c>
    </row>
    <row r="10920" spans="1:22" x14ac:dyDescent="0.35">
      <c r="A10920" t="s">
        <v>11061</v>
      </c>
      <c r="B10920" s="1">
        <v>45332</v>
      </c>
      <c r="C10920" t="s">
        <v>45</v>
      </c>
      <c r="D10920" t="s">
        <v>39</v>
      </c>
      <c r="E10920">
        <v>9478377790</v>
      </c>
      <c r="F10920" t="s">
        <v>53</v>
      </c>
      <c r="G10920" t="s">
        <v>54</v>
      </c>
      <c r="H10920" t="s">
        <v>55</v>
      </c>
      <c r="I10920" t="s">
        <v>31</v>
      </c>
      <c r="J10920" t="s">
        <v>65</v>
      </c>
      <c r="K10920">
        <v>1420.11</v>
      </c>
      <c r="L10920">
        <v>348.26</v>
      </c>
      <c r="M10920" t="s">
        <v>65</v>
      </c>
      <c r="N10920">
        <v>0.245234524086162</v>
      </c>
      <c r="O10920" t="s">
        <v>11351</v>
      </c>
      <c r="P10920" t="s">
        <v>11354</v>
      </c>
      <c r="R10920" t="s">
        <v>11353</v>
      </c>
      <c r="S10920">
        <f>IF(SalesData[[#This Row],[Return Status]]="Returned",1,0)</f>
        <v>0</v>
      </c>
      <c r="U10920" s="2">
        <f>EOMONTH(SalesData[[#This Row],[Order Date]],0)</f>
        <v>45351</v>
      </c>
      <c r="V10920" s="9" t="str">
        <f>"Q"&amp;INT((MONTH(SalesData[[#This Row],[Order Date]])+2)/3)&amp;"-"&amp;YEAR(SalesData[[#This Row],[Order Date]])</f>
        <v>Q1-2024</v>
      </c>
    </row>
    <row r="10921" spans="1:22" x14ac:dyDescent="0.35">
      <c r="A10921" t="s">
        <v>11062</v>
      </c>
      <c r="B10921" s="1">
        <v>45342</v>
      </c>
      <c r="C10921" t="s">
        <v>94</v>
      </c>
      <c r="D10921" t="s">
        <v>145</v>
      </c>
      <c r="E10921">
        <v>6898266172</v>
      </c>
      <c r="F10921" t="s">
        <v>109</v>
      </c>
      <c r="G10921" t="s">
        <v>59</v>
      </c>
      <c r="H10921" t="s">
        <v>60</v>
      </c>
      <c r="I10921" t="s">
        <v>31</v>
      </c>
      <c r="J10921" t="s">
        <v>19</v>
      </c>
      <c r="K10921">
        <v>540.07000000000005</v>
      </c>
      <c r="L10921">
        <v>80.25</v>
      </c>
      <c r="M10921" t="s">
        <v>19</v>
      </c>
      <c r="N10921">
        <v>0.14859184920473301</v>
      </c>
      <c r="O10921" t="s">
        <v>11355</v>
      </c>
      <c r="P10921" t="s">
        <v>11352</v>
      </c>
      <c r="R10921" t="s">
        <v>11353</v>
      </c>
      <c r="S10921">
        <f>IF(SalesData[[#This Row],[Return Status]]="Returned",1,0)</f>
        <v>0</v>
      </c>
      <c r="T10921">
        <v>2183.56</v>
      </c>
      <c r="U10921" s="2">
        <f>EOMONTH(SalesData[[#This Row],[Order Date]],0)</f>
        <v>45351</v>
      </c>
      <c r="V10921" s="9" t="str">
        <f>"Q"&amp;INT((MONTH(SalesData[[#This Row],[Order Date]])+2)/3)&amp;"-"&amp;YEAR(SalesData[[#This Row],[Order Date]])</f>
        <v>Q1-2024</v>
      </c>
    </row>
    <row r="10922" spans="1:22" x14ac:dyDescent="0.35">
      <c r="A10922" t="s">
        <v>11063</v>
      </c>
      <c r="B10922" s="1">
        <v>45325</v>
      </c>
      <c r="C10922" t="s">
        <v>132</v>
      </c>
      <c r="D10922" t="s">
        <v>145</v>
      </c>
      <c r="E10922">
        <v>8366592696</v>
      </c>
      <c r="F10922" t="s">
        <v>206</v>
      </c>
      <c r="G10922" t="s">
        <v>89</v>
      </c>
      <c r="H10922" t="s">
        <v>90</v>
      </c>
      <c r="I10922" t="s">
        <v>31</v>
      </c>
      <c r="J10922" t="s">
        <v>19</v>
      </c>
      <c r="K10922">
        <v>2453.7800000000002</v>
      </c>
      <c r="L10922">
        <v>290.52999999999997</v>
      </c>
      <c r="M10922" t="s">
        <v>19</v>
      </c>
      <c r="N10922">
        <v>0.118400997644451</v>
      </c>
      <c r="O10922" t="s">
        <v>11351</v>
      </c>
      <c r="P10922" t="s">
        <v>11352</v>
      </c>
      <c r="R10922" t="s">
        <v>11353</v>
      </c>
      <c r="S10922">
        <f>IF(SalesData[[#This Row],[Return Status]]="Returned",1,0)</f>
        <v>0</v>
      </c>
      <c r="T10922">
        <v>207.68</v>
      </c>
      <c r="U10922" s="2">
        <f>EOMONTH(SalesData[[#This Row],[Order Date]],0)</f>
        <v>45351</v>
      </c>
      <c r="V10922" s="9" t="str">
        <f>"Q"&amp;INT((MONTH(SalesData[[#This Row],[Order Date]])+2)/3)&amp;"-"&amp;YEAR(SalesData[[#This Row],[Order Date]])</f>
        <v>Q1-2024</v>
      </c>
    </row>
    <row r="10923" spans="1:22" x14ac:dyDescent="0.35">
      <c r="A10923" t="s">
        <v>11064</v>
      </c>
      <c r="B10923" s="1">
        <v>45346</v>
      </c>
      <c r="C10923" t="s">
        <v>67</v>
      </c>
      <c r="D10923" t="s">
        <v>80</v>
      </c>
      <c r="E10923">
        <v>536659792</v>
      </c>
      <c r="F10923" t="s">
        <v>154</v>
      </c>
      <c r="G10923" t="s">
        <v>29</v>
      </c>
      <c r="H10923" t="s">
        <v>30</v>
      </c>
      <c r="I10923" t="s">
        <v>31</v>
      </c>
      <c r="J10923" t="s">
        <v>62</v>
      </c>
      <c r="K10923">
        <v>1465.91</v>
      </c>
      <c r="L10923">
        <v>163.26</v>
      </c>
      <c r="M10923" t="s">
        <v>62</v>
      </c>
      <c r="N10923">
        <v>0.11137109372335301</v>
      </c>
      <c r="O10923" t="s">
        <v>11351</v>
      </c>
      <c r="P10923" t="s">
        <v>11352</v>
      </c>
      <c r="R10923" t="s">
        <v>11353</v>
      </c>
      <c r="S10923">
        <f>IF(SalesData[[#This Row],[Return Status]]="Returned",1,0)</f>
        <v>0</v>
      </c>
      <c r="T10923">
        <v>2788.38</v>
      </c>
      <c r="U10923" s="2">
        <f>EOMONTH(SalesData[[#This Row],[Order Date]],0)</f>
        <v>45351</v>
      </c>
      <c r="V10923" s="9" t="str">
        <f>"Q"&amp;INT((MONTH(SalesData[[#This Row],[Order Date]])+2)/3)&amp;"-"&amp;YEAR(SalesData[[#This Row],[Order Date]])</f>
        <v>Q1-2024</v>
      </c>
    </row>
    <row r="10924" spans="1:22" x14ac:dyDescent="0.35">
      <c r="A10924" t="s">
        <v>11065</v>
      </c>
      <c r="B10924" s="1">
        <v>45333</v>
      </c>
      <c r="C10924" t="s">
        <v>57</v>
      </c>
      <c r="D10924" t="s">
        <v>80</v>
      </c>
      <c r="E10924">
        <v>5637733078</v>
      </c>
      <c r="F10924" t="s">
        <v>81</v>
      </c>
      <c r="G10924" t="s">
        <v>74</v>
      </c>
      <c r="H10924" t="s">
        <v>75</v>
      </c>
      <c r="I10924" t="s">
        <v>36</v>
      </c>
      <c r="J10924" t="s">
        <v>61</v>
      </c>
      <c r="K10924">
        <v>3461.55</v>
      </c>
      <c r="L10924">
        <v>319.83</v>
      </c>
      <c r="M10924" t="s">
        <v>62</v>
      </c>
      <c r="N10924">
        <v>9.2395025349915505E-2</v>
      </c>
      <c r="O10924" t="s">
        <v>11351</v>
      </c>
      <c r="P10924" t="s">
        <v>11356</v>
      </c>
      <c r="R10924" t="s">
        <v>11353</v>
      </c>
      <c r="S10924">
        <f>IF(SalesData[[#This Row],[Return Status]]="Returned",1,0)</f>
        <v>0</v>
      </c>
      <c r="T10924">
        <v>2420.2800000000002</v>
      </c>
      <c r="U10924" s="2">
        <f>EOMONTH(SalesData[[#This Row],[Order Date]],0)</f>
        <v>45351</v>
      </c>
      <c r="V10924" s="9" t="str">
        <f>"Q"&amp;INT((MONTH(SalesData[[#This Row],[Order Date]])+2)/3)&amp;"-"&amp;YEAR(SalesData[[#This Row],[Order Date]])</f>
        <v>Q1-2024</v>
      </c>
    </row>
    <row r="10925" spans="1:22" x14ac:dyDescent="0.35">
      <c r="A10925" t="s">
        <v>11066</v>
      </c>
      <c r="B10925" s="1">
        <v>45325</v>
      </c>
      <c r="C10925" t="s">
        <v>113</v>
      </c>
      <c r="D10925" t="s">
        <v>145</v>
      </c>
      <c r="E10925">
        <v>8548457529</v>
      </c>
      <c r="F10925" t="s">
        <v>88</v>
      </c>
      <c r="G10925" t="s">
        <v>89</v>
      </c>
      <c r="H10925" t="s">
        <v>11357</v>
      </c>
      <c r="I10925" t="s">
        <v>31</v>
      </c>
      <c r="J10925" t="s">
        <v>43</v>
      </c>
      <c r="K10925">
        <v>3747.76</v>
      </c>
      <c r="L10925">
        <v>427.74</v>
      </c>
      <c r="M10925" t="s">
        <v>43</v>
      </c>
      <c r="N10925">
        <v>0.11413217495250499</v>
      </c>
      <c r="O10925" t="s">
        <v>11351</v>
      </c>
      <c r="P10925" t="s">
        <v>11352</v>
      </c>
      <c r="Q10925" t="s">
        <v>11366</v>
      </c>
      <c r="R10925" t="s">
        <v>11360</v>
      </c>
      <c r="S10925">
        <f>IF(SalesData[[#This Row],[Return Status]]="Returned",1,0)</f>
        <v>1</v>
      </c>
      <c r="T10925">
        <v>207.68</v>
      </c>
      <c r="U10925" s="2">
        <f>EOMONTH(SalesData[[#This Row],[Order Date]],0)</f>
        <v>45351</v>
      </c>
      <c r="V10925" s="9" t="str">
        <f>"Q"&amp;INT((MONTH(SalesData[[#This Row],[Order Date]])+2)/3)&amp;"-"&amp;YEAR(SalesData[[#This Row],[Order Date]])</f>
        <v>Q1-2024</v>
      </c>
    </row>
    <row r="10926" spans="1:22" x14ac:dyDescent="0.35">
      <c r="A10926" t="s">
        <v>11067</v>
      </c>
      <c r="B10926" s="1">
        <v>45334</v>
      </c>
      <c r="C10926" t="s">
        <v>52</v>
      </c>
      <c r="D10926" t="s">
        <v>145</v>
      </c>
      <c r="E10926">
        <v>9677944425</v>
      </c>
      <c r="F10926" t="s">
        <v>154</v>
      </c>
      <c r="G10926" t="s">
        <v>29</v>
      </c>
      <c r="H10926" t="s">
        <v>30</v>
      </c>
      <c r="I10926" t="s">
        <v>31</v>
      </c>
      <c r="J10926" t="s">
        <v>62</v>
      </c>
      <c r="K10926">
        <v>1195.4100000000001</v>
      </c>
      <c r="L10926">
        <v>86</v>
      </c>
      <c r="M10926" t="s">
        <v>62</v>
      </c>
      <c r="N10926">
        <v>7.1941844220811305E-2</v>
      </c>
      <c r="O10926" t="s">
        <v>11351</v>
      </c>
      <c r="P10926" t="s">
        <v>11356</v>
      </c>
      <c r="R10926" t="s">
        <v>11353</v>
      </c>
      <c r="S10926">
        <f>IF(SalesData[[#This Row],[Return Status]]="Returned",1,0)</f>
        <v>0</v>
      </c>
      <c r="T10926">
        <v>2788.38</v>
      </c>
      <c r="U10926" s="2">
        <f>EOMONTH(SalesData[[#This Row],[Order Date]],0)</f>
        <v>45351</v>
      </c>
      <c r="V10926" s="9" t="str">
        <f>"Q"&amp;INT((MONTH(SalesData[[#This Row],[Order Date]])+2)/3)&amp;"-"&amp;YEAR(SalesData[[#This Row],[Order Date]])</f>
        <v>Q1-2024</v>
      </c>
    </row>
    <row r="10927" spans="1:22" x14ac:dyDescent="0.35">
      <c r="A10927" t="s">
        <v>11068</v>
      </c>
      <c r="B10927" s="1">
        <v>45330</v>
      </c>
      <c r="C10927" t="s">
        <v>113</v>
      </c>
      <c r="D10927" t="s">
        <v>99</v>
      </c>
      <c r="E10927">
        <v>5323393477</v>
      </c>
      <c r="F10927" t="s">
        <v>33</v>
      </c>
      <c r="G10927" t="s">
        <v>34</v>
      </c>
      <c r="H10927" t="s">
        <v>35</v>
      </c>
      <c r="I10927" t="s">
        <v>36</v>
      </c>
      <c r="J10927" t="s">
        <v>18</v>
      </c>
      <c r="K10927">
        <v>3989.19</v>
      </c>
      <c r="L10927">
        <v>243.5</v>
      </c>
      <c r="M10927" t="s">
        <v>19</v>
      </c>
      <c r="N10927">
        <v>6.1039960493233E-2</v>
      </c>
      <c r="O10927" t="s">
        <v>11351</v>
      </c>
      <c r="P10927" t="s">
        <v>11356</v>
      </c>
      <c r="R10927" t="s">
        <v>11353</v>
      </c>
      <c r="S10927">
        <f>IF(SalesData[[#This Row],[Return Status]]="Returned",1,0)</f>
        <v>0</v>
      </c>
      <c r="U10927" s="2">
        <f>EOMONTH(SalesData[[#This Row],[Order Date]],0)</f>
        <v>45351</v>
      </c>
      <c r="V10927" s="9" t="str">
        <f>"Q"&amp;INT((MONTH(SalesData[[#This Row],[Order Date]])+2)/3)&amp;"-"&amp;YEAR(SalesData[[#This Row],[Order Date]])</f>
        <v>Q1-2024</v>
      </c>
    </row>
    <row r="10928" spans="1:22" x14ac:dyDescent="0.35">
      <c r="A10928" t="s">
        <v>11069</v>
      </c>
      <c r="B10928" s="1">
        <v>45346</v>
      </c>
      <c r="C10928" t="s">
        <v>38</v>
      </c>
      <c r="D10928" t="s">
        <v>99</v>
      </c>
      <c r="E10928">
        <v>9372596761</v>
      </c>
      <c r="F10928" t="s">
        <v>127</v>
      </c>
      <c r="G10928" t="s">
        <v>29</v>
      </c>
      <c r="H10928" t="s">
        <v>30</v>
      </c>
      <c r="I10928" t="s">
        <v>31</v>
      </c>
      <c r="J10928" t="s">
        <v>19</v>
      </c>
      <c r="K10928">
        <v>1334.26</v>
      </c>
      <c r="L10928">
        <v>388.14</v>
      </c>
      <c r="M10928" t="s">
        <v>19</v>
      </c>
      <c r="N10928">
        <v>0.29090282253833599</v>
      </c>
      <c r="O10928" t="s">
        <v>11351</v>
      </c>
      <c r="P10928" t="s">
        <v>11354</v>
      </c>
      <c r="R10928" t="s">
        <v>11353</v>
      </c>
      <c r="S10928">
        <f>IF(SalesData[[#This Row],[Return Status]]="Returned",1,0)</f>
        <v>0</v>
      </c>
      <c r="T10928">
        <v>2788.38</v>
      </c>
      <c r="U10928" s="2">
        <f>EOMONTH(SalesData[[#This Row],[Order Date]],0)</f>
        <v>45351</v>
      </c>
      <c r="V10928" s="9" t="str">
        <f>"Q"&amp;INT((MONTH(SalesData[[#This Row],[Order Date]])+2)/3)&amp;"-"&amp;YEAR(SalesData[[#This Row],[Order Date]])</f>
        <v>Q1-2024</v>
      </c>
    </row>
    <row r="10929" spans="1:22" x14ac:dyDescent="0.35">
      <c r="A10929" t="s">
        <v>11070</v>
      </c>
      <c r="B10929" s="1">
        <v>45332</v>
      </c>
      <c r="C10929" t="s">
        <v>52</v>
      </c>
      <c r="D10929" t="s">
        <v>39</v>
      </c>
      <c r="E10929">
        <v>4392337433</v>
      </c>
      <c r="F10929" t="s">
        <v>78</v>
      </c>
      <c r="G10929" t="s">
        <v>15</v>
      </c>
      <c r="H10929" t="s">
        <v>16</v>
      </c>
      <c r="I10929" t="s">
        <v>17</v>
      </c>
      <c r="J10929" t="s">
        <v>62</v>
      </c>
      <c r="K10929">
        <v>3115.45</v>
      </c>
      <c r="L10929">
        <v>289.95</v>
      </c>
      <c r="M10929" t="s">
        <v>62</v>
      </c>
      <c r="N10929">
        <v>9.3068417082604396E-2</v>
      </c>
      <c r="O10929" t="s">
        <v>11351</v>
      </c>
      <c r="P10929" t="s">
        <v>11356</v>
      </c>
      <c r="R10929" t="s">
        <v>11353</v>
      </c>
      <c r="S10929">
        <f>IF(SalesData[[#This Row],[Return Status]]="Returned",1,0)</f>
        <v>0</v>
      </c>
      <c r="T10929">
        <v>2085.91</v>
      </c>
      <c r="U10929" s="2">
        <f>EOMONTH(SalesData[[#This Row],[Order Date]],0)</f>
        <v>45351</v>
      </c>
      <c r="V10929" s="9" t="str">
        <f>"Q"&amp;INT((MONTH(SalesData[[#This Row],[Order Date]])+2)/3)&amp;"-"&amp;YEAR(SalesData[[#This Row],[Order Date]])</f>
        <v>Q1-2024</v>
      </c>
    </row>
    <row r="10930" spans="1:22" x14ac:dyDescent="0.35">
      <c r="A10930" t="s">
        <v>11071</v>
      </c>
      <c r="B10930" s="1">
        <v>45345</v>
      </c>
      <c r="C10930" t="s">
        <v>176</v>
      </c>
      <c r="D10930" t="s">
        <v>13</v>
      </c>
      <c r="E10930">
        <v>202701233</v>
      </c>
      <c r="F10930" t="s">
        <v>47</v>
      </c>
      <c r="G10930" t="s">
        <v>23</v>
      </c>
      <c r="H10930" t="s">
        <v>24</v>
      </c>
      <c r="I10930" t="s">
        <v>17</v>
      </c>
      <c r="J10930" t="s">
        <v>62</v>
      </c>
      <c r="K10930">
        <v>3438.65</v>
      </c>
      <c r="L10930">
        <v>495.89</v>
      </c>
      <c r="M10930" t="s">
        <v>62</v>
      </c>
      <c r="N10930">
        <v>0.144210664068748</v>
      </c>
      <c r="O10930" t="s">
        <v>11351</v>
      </c>
      <c r="P10930" t="s">
        <v>11352</v>
      </c>
      <c r="R10930" t="s">
        <v>11353</v>
      </c>
      <c r="S10930">
        <f>IF(SalesData[[#This Row],[Return Status]]="Returned",1,0)</f>
        <v>0</v>
      </c>
      <c r="T10930">
        <v>2821.33</v>
      </c>
      <c r="U10930" s="2">
        <f>EOMONTH(SalesData[[#This Row],[Order Date]],0)</f>
        <v>45351</v>
      </c>
      <c r="V10930" s="9" t="str">
        <f>"Q"&amp;INT((MONTH(SalesData[[#This Row],[Order Date]])+2)/3)&amp;"-"&amp;YEAR(SalesData[[#This Row],[Order Date]])</f>
        <v>Q1-2024</v>
      </c>
    </row>
    <row r="10931" spans="1:22" x14ac:dyDescent="0.35">
      <c r="A10931" t="s">
        <v>11072</v>
      </c>
      <c r="B10931" s="1">
        <v>45342</v>
      </c>
      <c r="C10931" t="s">
        <v>124</v>
      </c>
      <c r="D10931" t="s">
        <v>27</v>
      </c>
      <c r="E10931">
        <v>8873066355</v>
      </c>
      <c r="F10931" t="s">
        <v>58</v>
      </c>
      <c r="G10931" t="s">
        <v>59</v>
      </c>
      <c r="H10931" t="s">
        <v>11357</v>
      </c>
      <c r="I10931" t="s">
        <v>31</v>
      </c>
      <c r="J10931" t="s">
        <v>19</v>
      </c>
      <c r="K10931">
        <v>4381.93</v>
      </c>
      <c r="L10931">
        <v>230.59</v>
      </c>
      <c r="M10931" t="s">
        <v>19</v>
      </c>
      <c r="N10931">
        <v>5.2622930991594999E-2</v>
      </c>
      <c r="O10931" t="s">
        <v>11351</v>
      </c>
      <c r="P10931" t="s">
        <v>11356</v>
      </c>
      <c r="R10931" t="s">
        <v>11353</v>
      </c>
      <c r="S10931">
        <f>IF(SalesData[[#This Row],[Return Status]]="Returned",1,0)</f>
        <v>0</v>
      </c>
      <c r="T10931">
        <v>2183.56</v>
      </c>
      <c r="U10931" s="2">
        <f>EOMONTH(SalesData[[#This Row],[Order Date]],0)</f>
        <v>45351</v>
      </c>
      <c r="V10931" s="9" t="str">
        <f>"Q"&amp;INT((MONTH(SalesData[[#This Row],[Order Date]])+2)/3)&amp;"-"&amp;YEAR(SalesData[[#This Row],[Order Date]])</f>
        <v>Q1-2024</v>
      </c>
    </row>
    <row r="10932" spans="1:22" x14ac:dyDescent="0.35">
      <c r="A10932" t="s">
        <v>11073</v>
      </c>
      <c r="B10932" s="1">
        <v>45330</v>
      </c>
      <c r="C10932" t="s">
        <v>113</v>
      </c>
      <c r="D10932" t="s">
        <v>39</v>
      </c>
      <c r="E10932">
        <v>3127471260</v>
      </c>
      <c r="F10932" t="s">
        <v>159</v>
      </c>
      <c r="G10932" t="s">
        <v>84</v>
      </c>
      <c r="H10932" t="s">
        <v>85</v>
      </c>
      <c r="I10932" t="s">
        <v>31</v>
      </c>
      <c r="J10932" t="s">
        <v>42</v>
      </c>
      <c r="K10932">
        <v>1338.09</v>
      </c>
      <c r="L10932">
        <v>139.41999999999999</v>
      </c>
      <c r="M10932" t="s">
        <v>43</v>
      </c>
      <c r="N10932">
        <v>0.10419329043636801</v>
      </c>
      <c r="O10932" t="s">
        <v>11351</v>
      </c>
      <c r="P10932" t="s">
        <v>11352</v>
      </c>
      <c r="R10932" t="s">
        <v>11353</v>
      </c>
      <c r="S10932">
        <f>IF(SalesData[[#This Row],[Return Status]]="Returned",1,0)</f>
        <v>0</v>
      </c>
      <c r="T10932">
        <v>847.14</v>
      </c>
      <c r="U10932" s="2">
        <f>EOMONTH(SalesData[[#This Row],[Order Date]],0)</f>
        <v>45351</v>
      </c>
      <c r="V10932" s="9" t="str">
        <f>"Q"&amp;INT((MONTH(SalesData[[#This Row],[Order Date]])+2)/3)&amp;"-"&amp;YEAR(SalesData[[#This Row],[Order Date]])</f>
        <v>Q1-2024</v>
      </c>
    </row>
    <row r="10933" spans="1:22" x14ac:dyDescent="0.35">
      <c r="A10933" t="s">
        <v>11074</v>
      </c>
      <c r="B10933" s="1">
        <v>45345</v>
      </c>
      <c r="C10933" t="s">
        <v>162</v>
      </c>
      <c r="D10933" t="s">
        <v>80</v>
      </c>
      <c r="E10933">
        <v>3929426649</v>
      </c>
      <c r="F10933" t="s">
        <v>114</v>
      </c>
      <c r="G10933" t="s">
        <v>59</v>
      </c>
      <c r="H10933" t="s">
        <v>60</v>
      </c>
      <c r="I10933" t="s">
        <v>31</v>
      </c>
      <c r="J10933" t="s">
        <v>42</v>
      </c>
      <c r="K10933">
        <v>3225</v>
      </c>
      <c r="L10933">
        <v>877.85</v>
      </c>
      <c r="M10933" t="s">
        <v>43</v>
      </c>
      <c r="N10933">
        <v>0.27220155038759702</v>
      </c>
      <c r="O10933" t="s">
        <v>11351</v>
      </c>
      <c r="P10933" t="s">
        <v>11354</v>
      </c>
      <c r="R10933" t="s">
        <v>11353</v>
      </c>
      <c r="S10933">
        <f>IF(SalesData[[#This Row],[Return Status]]="Returned",1,0)</f>
        <v>0</v>
      </c>
      <c r="T10933">
        <v>2183.56</v>
      </c>
      <c r="U10933" s="2">
        <f>EOMONTH(SalesData[[#This Row],[Order Date]],0)</f>
        <v>45351</v>
      </c>
      <c r="V10933" s="9" t="str">
        <f>"Q"&amp;INT((MONTH(SalesData[[#This Row],[Order Date]])+2)/3)&amp;"-"&amp;YEAR(SalesData[[#This Row],[Order Date]])</f>
        <v>Q1-2024</v>
      </c>
    </row>
    <row r="10934" spans="1:22" x14ac:dyDescent="0.35">
      <c r="A10934" t="s">
        <v>11075</v>
      </c>
      <c r="B10934" s="1">
        <v>45323</v>
      </c>
      <c r="C10934" t="s">
        <v>12</v>
      </c>
      <c r="D10934" t="s">
        <v>99</v>
      </c>
      <c r="E10934">
        <v>6343688764</v>
      </c>
      <c r="F10934" t="s">
        <v>181</v>
      </c>
      <c r="G10934" t="s">
        <v>54</v>
      </c>
      <c r="H10934" t="s">
        <v>55</v>
      </c>
      <c r="I10934" t="s">
        <v>31</v>
      </c>
      <c r="J10934" t="s">
        <v>18</v>
      </c>
      <c r="K10934">
        <v>3157.65</v>
      </c>
      <c r="L10934">
        <v>463.48</v>
      </c>
      <c r="M10934" t="s">
        <v>19</v>
      </c>
      <c r="N10934">
        <v>0.14678004211993101</v>
      </c>
      <c r="O10934" t="s">
        <v>11351</v>
      </c>
      <c r="P10934" t="s">
        <v>11352</v>
      </c>
      <c r="R10934" t="s">
        <v>11353</v>
      </c>
      <c r="S10934">
        <f>IF(SalesData[[#This Row],[Return Status]]="Returned",1,0)</f>
        <v>0</v>
      </c>
      <c r="U10934" s="2">
        <f>EOMONTH(SalesData[[#This Row],[Order Date]],0)</f>
        <v>45351</v>
      </c>
      <c r="V10934" s="9" t="str">
        <f>"Q"&amp;INT((MONTH(SalesData[[#This Row],[Order Date]])+2)/3)&amp;"-"&amp;YEAR(SalesData[[#This Row],[Order Date]])</f>
        <v>Q1-2024</v>
      </c>
    </row>
    <row r="10935" spans="1:22" x14ac:dyDescent="0.35">
      <c r="A10935" t="s">
        <v>11076</v>
      </c>
      <c r="B10935" s="1">
        <v>45335</v>
      </c>
      <c r="C10935" t="s">
        <v>77</v>
      </c>
      <c r="D10935" t="s">
        <v>145</v>
      </c>
      <c r="E10935">
        <v>5966191131</v>
      </c>
      <c r="F10935" t="s">
        <v>185</v>
      </c>
      <c r="G10935" t="s">
        <v>164</v>
      </c>
      <c r="H10935" t="s">
        <v>165</v>
      </c>
      <c r="I10935" t="s">
        <v>36</v>
      </c>
      <c r="J10935" t="s">
        <v>42</v>
      </c>
      <c r="K10935">
        <v>3070.27</v>
      </c>
      <c r="L10935">
        <v>768.28</v>
      </c>
      <c r="M10935" t="s">
        <v>43</v>
      </c>
      <c r="N10935">
        <v>0.25023206428099198</v>
      </c>
      <c r="O10935" t="s">
        <v>11351</v>
      </c>
      <c r="P10935" t="s">
        <v>11354</v>
      </c>
      <c r="R10935" t="s">
        <v>11353</v>
      </c>
      <c r="S10935">
        <f>IF(SalesData[[#This Row],[Return Status]]="Returned",1,0)</f>
        <v>0</v>
      </c>
      <c r="U10935" s="2">
        <f>EOMONTH(SalesData[[#This Row],[Order Date]],0)</f>
        <v>45351</v>
      </c>
      <c r="V10935" s="9" t="str">
        <f>"Q"&amp;INT((MONTH(SalesData[[#This Row],[Order Date]])+2)/3)&amp;"-"&amp;YEAR(SalesData[[#This Row],[Order Date]])</f>
        <v>Q1-2024</v>
      </c>
    </row>
    <row r="10936" spans="1:22" x14ac:dyDescent="0.35">
      <c r="A10936" t="s">
        <v>11077</v>
      </c>
      <c r="B10936" s="1">
        <v>45325</v>
      </c>
      <c r="C10936" t="s">
        <v>52</v>
      </c>
      <c r="D10936" t="s">
        <v>13</v>
      </c>
      <c r="E10936">
        <v>5364873670</v>
      </c>
      <c r="F10936" t="s">
        <v>114</v>
      </c>
      <c r="G10936" t="s">
        <v>59</v>
      </c>
      <c r="H10936" t="s">
        <v>60</v>
      </c>
      <c r="I10936" t="s">
        <v>31</v>
      </c>
      <c r="J10936" t="s">
        <v>65</v>
      </c>
      <c r="K10936">
        <v>769.67</v>
      </c>
      <c r="L10936">
        <v>230.52</v>
      </c>
      <c r="M10936" t="s">
        <v>65</v>
      </c>
      <c r="N10936">
        <v>0.299504982654904</v>
      </c>
      <c r="O10936" t="s">
        <v>11355</v>
      </c>
      <c r="P10936" t="s">
        <v>11354</v>
      </c>
      <c r="Q10936" t="s">
        <v>11376</v>
      </c>
      <c r="R10936" t="s">
        <v>11360</v>
      </c>
      <c r="S10936">
        <f>IF(SalesData[[#This Row],[Return Status]]="Returned",1,0)</f>
        <v>1</v>
      </c>
      <c r="T10936">
        <v>2183.56</v>
      </c>
      <c r="U10936" s="2">
        <f>EOMONTH(SalesData[[#This Row],[Order Date]],0)</f>
        <v>45351</v>
      </c>
      <c r="V10936" s="9" t="str">
        <f>"Q"&amp;INT((MONTH(SalesData[[#This Row],[Order Date]])+2)/3)&amp;"-"&amp;YEAR(SalesData[[#This Row],[Order Date]])</f>
        <v>Q1-2024</v>
      </c>
    </row>
    <row r="10937" spans="1:22" x14ac:dyDescent="0.35">
      <c r="A10937" t="s">
        <v>11078</v>
      </c>
      <c r="B10937" s="1">
        <v>45335</v>
      </c>
      <c r="C10937" t="s">
        <v>49</v>
      </c>
      <c r="D10937" t="s">
        <v>72</v>
      </c>
      <c r="E10937">
        <v>6201931983</v>
      </c>
      <c r="F10937" t="s">
        <v>133</v>
      </c>
      <c r="G10937" t="s">
        <v>89</v>
      </c>
      <c r="H10937" t="s">
        <v>90</v>
      </c>
      <c r="I10937" t="s">
        <v>31</v>
      </c>
      <c r="J10937" t="s">
        <v>19</v>
      </c>
      <c r="K10937">
        <v>2845.24</v>
      </c>
      <c r="L10937">
        <v>507.42</v>
      </c>
      <c r="M10937" t="s">
        <v>19</v>
      </c>
      <c r="N10937">
        <v>0.178339964291237</v>
      </c>
      <c r="O10937" t="s">
        <v>11351</v>
      </c>
      <c r="P10937" t="s">
        <v>11352</v>
      </c>
      <c r="R10937" t="s">
        <v>11353</v>
      </c>
      <c r="S10937">
        <f>IF(SalesData[[#This Row],[Return Status]]="Returned",1,0)</f>
        <v>0</v>
      </c>
      <c r="T10937">
        <v>207.68</v>
      </c>
      <c r="U10937" s="2">
        <f>EOMONTH(SalesData[[#This Row],[Order Date]],0)</f>
        <v>45351</v>
      </c>
      <c r="V10937" s="9" t="str">
        <f>"Q"&amp;INT((MONTH(SalesData[[#This Row],[Order Date]])+2)/3)&amp;"-"&amp;YEAR(SalesData[[#This Row],[Order Date]])</f>
        <v>Q1-2024</v>
      </c>
    </row>
    <row r="10938" spans="1:22" x14ac:dyDescent="0.35">
      <c r="A10938" t="s">
        <v>11079</v>
      </c>
      <c r="B10938" s="1">
        <v>45350</v>
      </c>
      <c r="C10938" t="s">
        <v>97</v>
      </c>
      <c r="D10938" t="s">
        <v>99</v>
      </c>
      <c r="E10938">
        <v>4550918479</v>
      </c>
      <c r="F10938" t="s">
        <v>78</v>
      </c>
      <c r="G10938" t="s">
        <v>15</v>
      </c>
      <c r="H10938" t="s">
        <v>16</v>
      </c>
      <c r="I10938" t="s">
        <v>17</v>
      </c>
      <c r="J10938" t="s">
        <v>19</v>
      </c>
      <c r="K10938">
        <v>1717.81</v>
      </c>
      <c r="L10938">
        <v>54.3</v>
      </c>
      <c r="M10938" t="s">
        <v>19</v>
      </c>
      <c r="N10938">
        <v>3.1610015077336802E-2</v>
      </c>
      <c r="O10938" t="s">
        <v>11351</v>
      </c>
      <c r="P10938" t="s">
        <v>11356</v>
      </c>
      <c r="R10938" t="s">
        <v>11353</v>
      </c>
      <c r="S10938">
        <f>IF(SalesData[[#This Row],[Return Status]]="Returned",1,0)</f>
        <v>0</v>
      </c>
      <c r="T10938">
        <v>2085.91</v>
      </c>
      <c r="U10938" s="2">
        <f>EOMONTH(SalesData[[#This Row],[Order Date]],0)</f>
        <v>45351</v>
      </c>
      <c r="V10938" s="9" t="str">
        <f>"Q"&amp;INT((MONTH(SalesData[[#This Row],[Order Date]])+2)/3)&amp;"-"&amp;YEAR(SalesData[[#This Row],[Order Date]])</f>
        <v>Q1-2024</v>
      </c>
    </row>
    <row r="10939" spans="1:22" x14ac:dyDescent="0.35">
      <c r="A10939" t="s">
        <v>11080</v>
      </c>
      <c r="B10939" s="1">
        <v>45347</v>
      </c>
      <c r="C10939" t="s">
        <v>106</v>
      </c>
      <c r="D10939" t="s">
        <v>46</v>
      </c>
      <c r="E10939">
        <v>6907458960</v>
      </c>
      <c r="F10939" t="s">
        <v>387</v>
      </c>
      <c r="G10939" t="s">
        <v>11379</v>
      </c>
      <c r="H10939" t="s">
        <v>90</v>
      </c>
      <c r="I10939" t="s">
        <v>31</v>
      </c>
      <c r="J10939" t="s">
        <v>62</v>
      </c>
      <c r="K10939">
        <v>1895.72</v>
      </c>
      <c r="L10939">
        <v>166.03</v>
      </c>
      <c r="M10939" t="s">
        <v>62</v>
      </c>
      <c r="N10939">
        <v>8.7581499377545197E-2</v>
      </c>
      <c r="O10939" t="s">
        <v>11351</v>
      </c>
      <c r="P10939" t="s">
        <v>11356</v>
      </c>
      <c r="R10939" t="s">
        <v>11353</v>
      </c>
      <c r="S10939">
        <f>IF(SalesData[[#This Row],[Return Status]]="Returned",1,0)</f>
        <v>0</v>
      </c>
      <c r="U10939" s="2">
        <f>EOMONTH(SalesData[[#This Row],[Order Date]],0)</f>
        <v>45351</v>
      </c>
      <c r="V10939" s="9" t="str">
        <f>"Q"&amp;INT((MONTH(SalesData[[#This Row],[Order Date]])+2)/3)&amp;"-"&amp;YEAR(SalesData[[#This Row],[Order Date]])</f>
        <v>Q1-2024</v>
      </c>
    </row>
    <row r="10940" spans="1:22" x14ac:dyDescent="0.35">
      <c r="A10940" t="s">
        <v>11081</v>
      </c>
      <c r="B10940" s="1">
        <v>45335</v>
      </c>
      <c r="C10940" t="s">
        <v>57</v>
      </c>
      <c r="D10940" t="s">
        <v>46</v>
      </c>
      <c r="E10940">
        <v>1378965202</v>
      </c>
      <c r="F10940" t="s">
        <v>120</v>
      </c>
      <c r="G10940" t="s">
        <v>141</v>
      </c>
      <c r="H10940" t="s">
        <v>121</v>
      </c>
      <c r="I10940" t="s">
        <v>17</v>
      </c>
      <c r="J10940" t="s">
        <v>65</v>
      </c>
      <c r="K10940">
        <v>3484.1</v>
      </c>
      <c r="L10940">
        <v>501.63</v>
      </c>
      <c r="M10940" t="s">
        <v>65</v>
      </c>
      <c r="N10940">
        <v>0.14397692373927301</v>
      </c>
      <c r="O10940" t="s">
        <v>11351</v>
      </c>
      <c r="P10940" t="s">
        <v>11352</v>
      </c>
      <c r="Q10940" t="s">
        <v>11359</v>
      </c>
      <c r="R10940" t="s">
        <v>11360</v>
      </c>
      <c r="S10940">
        <f>IF(SalesData[[#This Row],[Return Status]]="Returned",1,0)</f>
        <v>1</v>
      </c>
      <c r="T10940">
        <v>2793.38</v>
      </c>
      <c r="U10940" s="2">
        <f>EOMONTH(SalesData[[#This Row],[Order Date]],0)</f>
        <v>45351</v>
      </c>
      <c r="V10940" s="9" t="str">
        <f>"Q"&amp;INT((MONTH(SalesData[[#This Row],[Order Date]])+2)/3)&amp;"-"&amp;YEAR(SalesData[[#This Row],[Order Date]])</f>
        <v>Q1-2024</v>
      </c>
    </row>
    <row r="10941" spans="1:22" x14ac:dyDescent="0.35">
      <c r="A10941" t="s">
        <v>11082</v>
      </c>
      <c r="B10941" s="1">
        <v>45344</v>
      </c>
      <c r="C10941" t="s">
        <v>87</v>
      </c>
      <c r="D10941" t="s">
        <v>13</v>
      </c>
      <c r="E10941">
        <v>8988411332</v>
      </c>
      <c r="F10941" t="s">
        <v>168</v>
      </c>
      <c r="G10941" t="s">
        <v>54</v>
      </c>
      <c r="H10941" t="s">
        <v>55</v>
      </c>
      <c r="I10941" t="s">
        <v>31</v>
      </c>
      <c r="J10941" t="s">
        <v>42</v>
      </c>
      <c r="K10941">
        <v>3425.02</v>
      </c>
      <c r="L10941">
        <v>958.74</v>
      </c>
      <c r="M10941" t="s">
        <v>43</v>
      </c>
      <c r="N10941">
        <v>0.27992245300757401</v>
      </c>
      <c r="O10941" t="s">
        <v>11351</v>
      </c>
      <c r="P10941" t="s">
        <v>11354</v>
      </c>
      <c r="Q10941" t="s">
        <v>11372</v>
      </c>
      <c r="R10941" t="s">
        <v>11360</v>
      </c>
      <c r="S10941">
        <f>IF(SalesData[[#This Row],[Return Status]]="Returned",1,0)</f>
        <v>1</v>
      </c>
      <c r="U10941" s="2">
        <f>EOMONTH(SalesData[[#This Row],[Order Date]],0)</f>
        <v>45351</v>
      </c>
      <c r="V10941" s="9" t="str">
        <f>"Q"&amp;INT((MONTH(SalesData[[#This Row],[Order Date]])+2)/3)&amp;"-"&amp;YEAR(SalesData[[#This Row],[Order Date]])</f>
        <v>Q1-2024</v>
      </c>
    </row>
    <row r="10942" spans="1:22" x14ac:dyDescent="0.35">
      <c r="A10942" t="s">
        <v>11083</v>
      </c>
      <c r="B10942" s="1">
        <v>45326</v>
      </c>
      <c r="C10942" t="s">
        <v>87</v>
      </c>
      <c r="D10942" t="s">
        <v>80</v>
      </c>
      <c r="E10942">
        <v>1204558647</v>
      </c>
      <c r="F10942" t="s">
        <v>357</v>
      </c>
      <c r="G10942" t="s">
        <v>11381</v>
      </c>
      <c r="H10942" t="s">
        <v>165</v>
      </c>
      <c r="I10942" t="s">
        <v>36</v>
      </c>
      <c r="J10942" t="s">
        <v>62</v>
      </c>
      <c r="K10942">
        <v>2985.18</v>
      </c>
      <c r="L10942">
        <v>650.61</v>
      </c>
      <c r="M10942" t="s">
        <v>62</v>
      </c>
      <c r="N10942">
        <v>0.217946656483026</v>
      </c>
      <c r="O10942" t="s">
        <v>11351</v>
      </c>
      <c r="P10942" t="s">
        <v>11354</v>
      </c>
      <c r="R10942" t="s">
        <v>11353</v>
      </c>
      <c r="S10942">
        <f>IF(SalesData[[#This Row],[Return Status]]="Returned",1,0)</f>
        <v>0</v>
      </c>
      <c r="U10942" s="2">
        <f>EOMONTH(SalesData[[#This Row],[Order Date]],0)</f>
        <v>45351</v>
      </c>
      <c r="V10942" s="9" t="str">
        <f>"Q"&amp;INT((MONTH(SalesData[[#This Row],[Order Date]])+2)/3)&amp;"-"&amp;YEAR(SalesData[[#This Row],[Order Date]])</f>
        <v>Q1-2024</v>
      </c>
    </row>
    <row r="10943" spans="1:22" x14ac:dyDescent="0.35">
      <c r="A10943" t="s">
        <v>11084</v>
      </c>
      <c r="B10943" s="1">
        <v>45325</v>
      </c>
      <c r="C10943" t="s">
        <v>87</v>
      </c>
      <c r="D10943" t="s">
        <v>27</v>
      </c>
      <c r="E10943">
        <v>3231881489</v>
      </c>
      <c r="F10943" t="s">
        <v>222</v>
      </c>
      <c r="G10943" t="s">
        <v>164</v>
      </c>
      <c r="H10943" t="s">
        <v>165</v>
      </c>
      <c r="I10943" t="s">
        <v>36</v>
      </c>
      <c r="J10943" t="s">
        <v>62</v>
      </c>
      <c r="K10943">
        <v>4664.17</v>
      </c>
      <c r="L10943">
        <v>289.85000000000002</v>
      </c>
      <c r="M10943" t="s">
        <v>62</v>
      </c>
      <c r="N10943">
        <v>6.2143961305012499E-2</v>
      </c>
      <c r="O10943" t="s">
        <v>11351</v>
      </c>
      <c r="P10943" t="s">
        <v>11356</v>
      </c>
      <c r="R10943" t="s">
        <v>11353</v>
      </c>
      <c r="S10943">
        <f>IF(SalesData[[#This Row],[Return Status]]="Returned",1,0)</f>
        <v>0</v>
      </c>
      <c r="U10943" s="2">
        <f>EOMONTH(SalesData[[#This Row],[Order Date]],0)</f>
        <v>45351</v>
      </c>
      <c r="V10943" s="9" t="str">
        <f>"Q"&amp;INT((MONTH(SalesData[[#This Row],[Order Date]])+2)/3)&amp;"-"&amp;YEAR(SalesData[[#This Row],[Order Date]])</f>
        <v>Q1-2024</v>
      </c>
    </row>
    <row r="10944" spans="1:22" x14ac:dyDescent="0.35">
      <c r="A10944" t="s">
        <v>11085</v>
      </c>
      <c r="B10944" s="1">
        <v>45340</v>
      </c>
      <c r="C10944" t="s">
        <v>162</v>
      </c>
      <c r="D10944" t="s">
        <v>13</v>
      </c>
      <c r="E10944">
        <v>2549252969</v>
      </c>
      <c r="F10944" t="s">
        <v>292</v>
      </c>
      <c r="G10944" t="s">
        <v>69</v>
      </c>
      <c r="H10944" t="s">
        <v>41</v>
      </c>
      <c r="I10944" t="s">
        <v>31</v>
      </c>
      <c r="J10944" t="s">
        <v>65</v>
      </c>
      <c r="K10944">
        <v>4661.9799999999996</v>
      </c>
      <c r="L10944">
        <v>1110.01</v>
      </c>
      <c r="M10944" t="s">
        <v>65</v>
      </c>
      <c r="N10944">
        <v>0.23809840454056</v>
      </c>
      <c r="O10944" t="s">
        <v>11351</v>
      </c>
      <c r="P10944" t="s">
        <v>11354</v>
      </c>
      <c r="R10944" t="s">
        <v>11353</v>
      </c>
      <c r="S10944">
        <f>IF(SalesData[[#This Row],[Return Status]]="Returned",1,0)</f>
        <v>0</v>
      </c>
      <c r="T10944">
        <v>2081.52</v>
      </c>
      <c r="U10944" s="2">
        <f>EOMONTH(SalesData[[#This Row],[Order Date]],0)</f>
        <v>45351</v>
      </c>
      <c r="V10944" s="9" t="str">
        <f>"Q"&amp;INT((MONTH(SalesData[[#This Row],[Order Date]])+2)/3)&amp;"-"&amp;YEAR(SalesData[[#This Row],[Order Date]])</f>
        <v>Q1-2024</v>
      </c>
    </row>
    <row r="10945" spans="1:22" x14ac:dyDescent="0.35">
      <c r="A10945" t="s">
        <v>11086</v>
      </c>
      <c r="B10945" s="1">
        <v>45323</v>
      </c>
      <c r="C10945" t="s">
        <v>21</v>
      </c>
      <c r="D10945" t="s">
        <v>46</v>
      </c>
      <c r="E10945">
        <v>1232655846</v>
      </c>
      <c r="F10945" t="s">
        <v>181</v>
      </c>
      <c r="G10945" t="s">
        <v>54</v>
      </c>
      <c r="H10945" t="s">
        <v>55</v>
      </c>
      <c r="I10945" t="s">
        <v>31</v>
      </c>
      <c r="J10945" t="s">
        <v>62</v>
      </c>
      <c r="K10945">
        <v>2943.91</v>
      </c>
      <c r="L10945">
        <v>521.66</v>
      </c>
      <c r="M10945" t="s">
        <v>62</v>
      </c>
      <c r="N10945">
        <v>0.17719971058897899</v>
      </c>
      <c r="O10945" t="s">
        <v>11351</v>
      </c>
      <c r="P10945" t="s">
        <v>11352</v>
      </c>
      <c r="R10945" t="s">
        <v>11353</v>
      </c>
      <c r="S10945">
        <f>IF(SalesData[[#This Row],[Return Status]]="Returned",1,0)</f>
        <v>0</v>
      </c>
      <c r="U10945" s="2">
        <f>EOMONTH(SalesData[[#This Row],[Order Date]],0)</f>
        <v>45351</v>
      </c>
      <c r="V10945" s="9" t="str">
        <f>"Q"&amp;INT((MONTH(SalesData[[#This Row],[Order Date]])+2)/3)&amp;"-"&amp;YEAR(SalesData[[#This Row],[Order Date]])</f>
        <v>Q1-2024</v>
      </c>
    </row>
    <row r="10946" spans="1:22" x14ac:dyDescent="0.35">
      <c r="A10946" t="s">
        <v>11087</v>
      </c>
      <c r="B10946" s="1">
        <v>45335</v>
      </c>
      <c r="C10946" t="s">
        <v>106</v>
      </c>
      <c r="D10946" t="s">
        <v>145</v>
      </c>
      <c r="E10946">
        <v>8787884966</v>
      </c>
      <c r="F10946" t="s">
        <v>137</v>
      </c>
      <c r="G10946" t="s">
        <v>34</v>
      </c>
      <c r="H10946" t="s">
        <v>35</v>
      </c>
      <c r="I10946" t="s">
        <v>36</v>
      </c>
      <c r="J10946" t="s">
        <v>43</v>
      </c>
      <c r="K10946">
        <v>1929.37</v>
      </c>
      <c r="L10946">
        <v>149.78</v>
      </c>
      <c r="M10946" t="s">
        <v>43</v>
      </c>
      <c r="N10946">
        <v>7.7631558488003904E-2</v>
      </c>
      <c r="O10946" t="s">
        <v>11351</v>
      </c>
      <c r="P10946" t="s">
        <v>11356</v>
      </c>
      <c r="R10946" t="s">
        <v>11353</v>
      </c>
      <c r="S10946">
        <f>IF(SalesData[[#This Row],[Return Status]]="Returned",1,0)</f>
        <v>0</v>
      </c>
      <c r="U10946" s="2">
        <f>EOMONTH(SalesData[[#This Row],[Order Date]],0)</f>
        <v>45351</v>
      </c>
      <c r="V10946" s="9" t="str">
        <f>"Q"&amp;INT((MONTH(SalesData[[#This Row],[Order Date]])+2)/3)&amp;"-"&amp;YEAR(SalesData[[#This Row],[Order Date]])</f>
        <v>Q1-2024</v>
      </c>
    </row>
    <row r="10947" spans="1:22" x14ac:dyDescent="0.35">
      <c r="A10947" t="s">
        <v>11088</v>
      </c>
      <c r="B10947" s="1">
        <v>45343</v>
      </c>
      <c r="C10947" t="s">
        <v>67</v>
      </c>
      <c r="D10947" t="s">
        <v>27</v>
      </c>
      <c r="E10947">
        <v>4576484135</v>
      </c>
      <c r="F10947" t="s">
        <v>163</v>
      </c>
      <c r="G10947" t="s">
        <v>164</v>
      </c>
      <c r="H10947" t="s">
        <v>11357</v>
      </c>
      <c r="I10947" t="s">
        <v>36</v>
      </c>
      <c r="J10947" t="s">
        <v>43</v>
      </c>
      <c r="K10947">
        <v>1751</v>
      </c>
      <c r="L10947">
        <v>346.99</v>
      </c>
      <c r="M10947" t="s">
        <v>43</v>
      </c>
      <c r="N10947">
        <v>0.19816676185037099</v>
      </c>
      <c r="O10947" t="s">
        <v>11351</v>
      </c>
      <c r="P10947" t="s">
        <v>11352</v>
      </c>
      <c r="R10947" t="s">
        <v>11353</v>
      </c>
      <c r="S10947">
        <f>IF(SalesData[[#This Row],[Return Status]]="Returned",1,0)</f>
        <v>0</v>
      </c>
      <c r="U10947" s="2">
        <f>EOMONTH(SalesData[[#This Row],[Order Date]],0)</f>
        <v>45351</v>
      </c>
      <c r="V10947" s="9" t="str">
        <f>"Q"&amp;INT((MONTH(SalesData[[#This Row],[Order Date]])+2)/3)&amp;"-"&amp;YEAR(SalesData[[#This Row],[Order Date]])</f>
        <v>Q1-2024</v>
      </c>
    </row>
    <row r="10948" spans="1:22" x14ac:dyDescent="0.35">
      <c r="A10948" t="s">
        <v>11089</v>
      </c>
      <c r="B10948" s="1">
        <v>45347</v>
      </c>
      <c r="C10948" t="s">
        <v>194</v>
      </c>
      <c r="D10948" t="s">
        <v>72</v>
      </c>
      <c r="E10948">
        <v>5673186916</v>
      </c>
      <c r="F10948" t="s">
        <v>120</v>
      </c>
      <c r="G10948" t="s">
        <v>141</v>
      </c>
      <c r="H10948" t="s">
        <v>121</v>
      </c>
      <c r="I10948" t="s">
        <v>17</v>
      </c>
      <c r="J10948" t="s">
        <v>18</v>
      </c>
      <c r="K10948">
        <v>545.96</v>
      </c>
      <c r="L10948">
        <v>55.71</v>
      </c>
      <c r="M10948" t="s">
        <v>19</v>
      </c>
      <c r="N10948">
        <v>0.102040442523262</v>
      </c>
      <c r="O10948" t="s">
        <v>11355</v>
      </c>
      <c r="P10948" t="s">
        <v>11352</v>
      </c>
      <c r="R10948" t="s">
        <v>11353</v>
      </c>
      <c r="S10948">
        <f>IF(SalesData[[#This Row],[Return Status]]="Returned",1,0)</f>
        <v>0</v>
      </c>
      <c r="T10948">
        <v>2793.38</v>
      </c>
      <c r="U10948" s="2">
        <f>EOMONTH(SalesData[[#This Row],[Order Date]],0)</f>
        <v>45351</v>
      </c>
      <c r="V10948" s="9" t="str">
        <f>"Q"&amp;INT((MONTH(SalesData[[#This Row],[Order Date]])+2)/3)&amp;"-"&amp;YEAR(SalesData[[#This Row],[Order Date]])</f>
        <v>Q1-2024</v>
      </c>
    </row>
    <row r="10949" spans="1:22" x14ac:dyDescent="0.35">
      <c r="A10949" t="s">
        <v>11090</v>
      </c>
      <c r="B10949" s="1">
        <v>45347</v>
      </c>
      <c r="C10949" t="s">
        <v>144</v>
      </c>
      <c r="D10949" t="s">
        <v>80</v>
      </c>
      <c r="E10949">
        <v>6214373254</v>
      </c>
      <c r="F10949" t="s">
        <v>28</v>
      </c>
      <c r="G10949" t="s">
        <v>29</v>
      </c>
      <c r="H10949" t="s">
        <v>11357</v>
      </c>
      <c r="I10949" t="s">
        <v>31</v>
      </c>
      <c r="J10949" t="s">
        <v>19</v>
      </c>
      <c r="K10949">
        <v>1065.73</v>
      </c>
      <c r="L10949">
        <v>138.16</v>
      </c>
      <c r="M10949" t="s">
        <v>19</v>
      </c>
      <c r="N10949">
        <v>0.12963883910558999</v>
      </c>
      <c r="O10949" t="s">
        <v>11351</v>
      </c>
      <c r="P10949" t="s">
        <v>11352</v>
      </c>
      <c r="R10949" t="s">
        <v>11353</v>
      </c>
      <c r="S10949">
        <f>IF(SalesData[[#This Row],[Return Status]]="Returned",1,0)</f>
        <v>0</v>
      </c>
      <c r="T10949">
        <v>2788.38</v>
      </c>
      <c r="U10949" s="2">
        <f>EOMONTH(SalesData[[#This Row],[Order Date]],0)</f>
        <v>45351</v>
      </c>
      <c r="V10949" s="9" t="str">
        <f>"Q"&amp;INT((MONTH(SalesData[[#This Row],[Order Date]])+2)/3)&amp;"-"&amp;YEAR(SalesData[[#This Row],[Order Date]])</f>
        <v>Q1-2024</v>
      </c>
    </row>
    <row r="10950" spans="1:22" x14ac:dyDescent="0.35">
      <c r="A10950" t="s">
        <v>11091</v>
      </c>
      <c r="B10950" s="1">
        <v>45326</v>
      </c>
      <c r="C10950" t="s">
        <v>184</v>
      </c>
      <c r="D10950" t="s">
        <v>80</v>
      </c>
      <c r="E10950">
        <v>3725261172</v>
      </c>
      <c r="F10950" t="s">
        <v>170</v>
      </c>
      <c r="G10950" t="s">
        <v>69</v>
      </c>
      <c r="H10950" t="s">
        <v>41</v>
      </c>
      <c r="I10950" t="s">
        <v>31</v>
      </c>
      <c r="J10950" t="s">
        <v>42</v>
      </c>
      <c r="K10950">
        <v>3965.55</v>
      </c>
      <c r="L10950">
        <v>973.23</v>
      </c>
      <c r="M10950" t="s">
        <v>43</v>
      </c>
      <c r="N10950">
        <v>0.245421189998865</v>
      </c>
      <c r="O10950" t="s">
        <v>11351</v>
      </c>
      <c r="P10950" t="s">
        <v>11354</v>
      </c>
      <c r="R10950" t="s">
        <v>11353</v>
      </c>
      <c r="S10950">
        <f>IF(SalesData[[#This Row],[Return Status]]="Returned",1,0)</f>
        <v>0</v>
      </c>
      <c r="T10950">
        <v>2081.52</v>
      </c>
      <c r="U10950" s="2">
        <f>EOMONTH(SalesData[[#This Row],[Order Date]],0)</f>
        <v>45351</v>
      </c>
      <c r="V10950" s="9" t="str">
        <f>"Q"&amp;INT((MONTH(SalesData[[#This Row],[Order Date]])+2)/3)&amp;"-"&amp;YEAR(SalesData[[#This Row],[Order Date]])</f>
        <v>Q1-2024</v>
      </c>
    </row>
    <row r="10951" spans="1:22" x14ac:dyDescent="0.35">
      <c r="A10951" t="s">
        <v>11092</v>
      </c>
      <c r="B10951" s="1">
        <v>45323</v>
      </c>
      <c r="C10951" t="s">
        <v>87</v>
      </c>
      <c r="D10951" t="s">
        <v>72</v>
      </c>
      <c r="E10951">
        <v>7604830684</v>
      </c>
      <c r="F10951" t="s">
        <v>40</v>
      </c>
      <c r="G10951" t="s">
        <v>69</v>
      </c>
      <c r="H10951" t="s">
        <v>41</v>
      </c>
      <c r="I10951" t="s">
        <v>31</v>
      </c>
      <c r="J10951" t="s">
        <v>65</v>
      </c>
      <c r="K10951">
        <v>1669.71</v>
      </c>
      <c r="L10951">
        <v>303.76</v>
      </c>
      <c r="M10951" t="s">
        <v>65</v>
      </c>
      <c r="N10951">
        <v>0.18192380712818401</v>
      </c>
      <c r="O10951" t="s">
        <v>11351</v>
      </c>
      <c r="P10951" t="s">
        <v>11352</v>
      </c>
      <c r="R10951" t="s">
        <v>11353</v>
      </c>
      <c r="S10951">
        <f>IF(SalesData[[#This Row],[Return Status]]="Returned",1,0)</f>
        <v>0</v>
      </c>
      <c r="T10951">
        <v>2081.52</v>
      </c>
      <c r="U10951" s="2">
        <f>EOMONTH(SalesData[[#This Row],[Order Date]],0)</f>
        <v>45351</v>
      </c>
      <c r="V10951" s="9" t="str">
        <f>"Q"&amp;INT((MONTH(SalesData[[#This Row],[Order Date]])+2)/3)&amp;"-"&amp;YEAR(SalesData[[#This Row],[Order Date]])</f>
        <v>Q1-2024</v>
      </c>
    </row>
    <row r="10952" spans="1:22" x14ac:dyDescent="0.35">
      <c r="A10952" t="s">
        <v>11093</v>
      </c>
      <c r="B10952" s="1">
        <v>45330</v>
      </c>
      <c r="C10952" t="s">
        <v>52</v>
      </c>
      <c r="D10952" t="s">
        <v>39</v>
      </c>
      <c r="E10952">
        <v>9617856217</v>
      </c>
      <c r="F10952" t="s">
        <v>100</v>
      </c>
      <c r="G10952" t="s">
        <v>34</v>
      </c>
      <c r="H10952" t="s">
        <v>35</v>
      </c>
      <c r="I10952" t="s">
        <v>36</v>
      </c>
      <c r="J10952" t="s">
        <v>19</v>
      </c>
      <c r="K10952">
        <v>574.13</v>
      </c>
      <c r="L10952">
        <v>146.15</v>
      </c>
      <c r="M10952" t="s">
        <v>19</v>
      </c>
      <c r="N10952">
        <v>0.25455907198718097</v>
      </c>
      <c r="O10952" t="s">
        <v>11355</v>
      </c>
      <c r="P10952" t="s">
        <v>11354</v>
      </c>
      <c r="R10952" t="s">
        <v>11353</v>
      </c>
      <c r="S10952">
        <f>IF(SalesData[[#This Row],[Return Status]]="Returned",1,0)</f>
        <v>0</v>
      </c>
      <c r="U10952" s="2">
        <f>EOMONTH(SalesData[[#This Row],[Order Date]],0)</f>
        <v>45351</v>
      </c>
      <c r="V10952" s="9" t="str">
        <f>"Q"&amp;INT((MONTH(SalesData[[#This Row],[Order Date]])+2)/3)&amp;"-"&amp;YEAR(SalesData[[#This Row],[Order Date]])</f>
        <v>Q1-2024</v>
      </c>
    </row>
    <row r="10953" spans="1:22" x14ac:dyDescent="0.35">
      <c r="A10953" t="s">
        <v>11094</v>
      </c>
      <c r="B10953" s="1">
        <v>45323</v>
      </c>
      <c r="C10953" t="s">
        <v>124</v>
      </c>
      <c r="D10953" t="s">
        <v>46</v>
      </c>
      <c r="E10953">
        <v>6085641464</v>
      </c>
      <c r="F10953" t="s">
        <v>109</v>
      </c>
      <c r="G10953" t="s">
        <v>59</v>
      </c>
      <c r="H10953" t="s">
        <v>60</v>
      </c>
      <c r="I10953" t="s">
        <v>31</v>
      </c>
      <c r="J10953" t="s">
        <v>18</v>
      </c>
      <c r="K10953">
        <v>3926.04</v>
      </c>
      <c r="L10953">
        <v>447.37</v>
      </c>
      <c r="M10953" t="s">
        <v>19</v>
      </c>
      <c r="N10953">
        <v>0.11394942486576801</v>
      </c>
      <c r="O10953" t="s">
        <v>11351</v>
      </c>
      <c r="P10953" t="s">
        <v>11352</v>
      </c>
      <c r="R10953" t="s">
        <v>11353</v>
      </c>
      <c r="S10953">
        <f>IF(SalesData[[#This Row],[Return Status]]="Returned",1,0)</f>
        <v>0</v>
      </c>
      <c r="T10953">
        <v>2183.56</v>
      </c>
      <c r="U10953" s="2">
        <f>EOMONTH(SalesData[[#This Row],[Order Date]],0)</f>
        <v>45351</v>
      </c>
      <c r="V10953" s="9" t="str">
        <f>"Q"&amp;INT((MONTH(SalesData[[#This Row],[Order Date]])+2)/3)&amp;"-"&amp;YEAR(SalesData[[#This Row],[Order Date]])</f>
        <v>Q1-2024</v>
      </c>
    </row>
    <row r="10954" spans="1:22" x14ac:dyDescent="0.35">
      <c r="A10954" t="s">
        <v>11095</v>
      </c>
      <c r="B10954" s="1">
        <v>45348</v>
      </c>
      <c r="C10954" t="s">
        <v>106</v>
      </c>
      <c r="D10954" t="s">
        <v>27</v>
      </c>
      <c r="E10954">
        <v>2364218800</v>
      </c>
      <c r="F10954" t="s">
        <v>159</v>
      </c>
      <c r="G10954" t="s">
        <v>84</v>
      </c>
      <c r="H10954" t="s">
        <v>85</v>
      </c>
      <c r="I10954" t="s">
        <v>31</v>
      </c>
      <c r="J10954" t="s">
        <v>19</v>
      </c>
      <c r="K10954">
        <v>484.17</v>
      </c>
      <c r="L10954">
        <v>88.21</v>
      </c>
      <c r="M10954" t="s">
        <v>19</v>
      </c>
      <c r="N10954">
        <v>0.18218807443666499</v>
      </c>
      <c r="O10954" t="s">
        <v>11361</v>
      </c>
      <c r="P10954" t="s">
        <v>11352</v>
      </c>
      <c r="R10954" t="s">
        <v>11353</v>
      </c>
      <c r="S10954">
        <f>IF(SalesData[[#This Row],[Return Status]]="Returned",1,0)</f>
        <v>0</v>
      </c>
      <c r="T10954">
        <v>847.14</v>
      </c>
      <c r="U10954" s="2">
        <f>EOMONTH(SalesData[[#This Row],[Order Date]],0)</f>
        <v>45351</v>
      </c>
      <c r="V10954" s="9" t="str">
        <f>"Q"&amp;INT((MONTH(SalesData[[#This Row],[Order Date]])+2)/3)&amp;"-"&amp;YEAR(SalesData[[#This Row],[Order Date]])</f>
        <v>Q1-2024</v>
      </c>
    </row>
    <row r="10955" spans="1:22" x14ac:dyDescent="0.35">
      <c r="A10955" t="s">
        <v>11096</v>
      </c>
      <c r="B10955" s="1">
        <v>45341</v>
      </c>
      <c r="C10955" t="s">
        <v>188</v>
      </c>
      <c r="D10955" t="s">
        <v>99</v>
      </c>
      <c r="E10955">
        <v>9672619047</v>
      </c>
      <c r="F10955" t="s">
        <v>387</v>
      </c>
      <c r="G10955" t="s">
        <v>538</v>
      </c>
      <c r="H10955" t="s">
        <v>90</v>
      </c>
      <c r="I10955" t="s">
        <v>31</v>
      </c>
      <c r="J10955" t="s">
        <v>61</v>
      </c>
      <c r="K10955">
        <v>3173.95</v>
      </c>
      <c r="L10955">
        <v>808.19</v>
      </c>
      <c r="M10955" t="s">
        <v>62</v>
      </c>
      <c r="N10955">
        <v>0.25463224058349998</v>
      </c>
      <c r="O10955" t="s">
        <v>11351</v>
      </c>
      <c r="P10955" t="s">
        <v>11354</v>
      </c>
      <c r="R10955" t="s">
        <v>11353</v>
      </c>
      <c r="S10955">
        <f>IF(SalesData[[#This Row],[Return Status]]="Returned",1,0)</f>
        <v>0</v>
      </c>
      <c r="U10955" s="2">
        <f>EOMONTH(SalesData[[#This Row],[Order Date]],0)</f>
        <v>45351</v>
      </c>
      <c r="V10955" s="9" t="str">
        <f>"Q"&amp;INT((MONTH(SalesData[[#This Row],[Order Date]])+2)/3)&amp;"-"&amp;YEAR(SalesData[[#This Row],[Order Date]])</f>
        <v>Q1-2024</v>
      </c>
    </row>
    <row r="10956" spans="1:22" x14ac:dyDescent="0.35">
      <c r="A10956" t="s">
        <v>11097</v>
      </c>
      <c r="B10956" s="1">
        <v>45338</v>
      </c>
      <c r="C10956" t="s">
        <v>205</v>
      </c>
      <c r="D10956" t="s">
        <v>39</v>
      </c>
      <c r="E10956">
        <v>7207540454</v>
      </c>
      <c r="F10956" t="s">
        <v>156</v>
      </c>
      <c r="G10956" t="s">
        <v>84</v>
      </c>
      <c r="H10956" t="s">
        <v>85</v>
      </c>
      <c r="I10956" t="s">
        <v>31</v>
      </c>
      <c r="J10956" t="s">
        <v>65</v>
      </c>
      <c r="K10956">
        <v>2541.15</v>
      </c>
      <c r="L10956">
        <v>100.41</v>
      </c>
      <c r="M10956" t="s">
        <v>65</v>
      </c>
      <c r="N10956">
        <v>3.9513606044507397E-2</v>
      </c>
      <c r="O10956" t="s">
        <v>11351</v>
      </c>
      <c r="P10956" t="s">
        <v>11356</v>
      </c>
      <c r="R10956" t="s">
        <v>11353</v>
      </c>
      <c r="S10956">
        <f>IF(SalesData[[#This Row],[Return Status]]="Returned",1,0)</f>
        <v>0</v>
      </c>
      <c r="T10956">
        <v>847.14</v>
      </c>
      <c r="U10956" s="2">
        <f>EOMONTH(SalesData[[#This Row],[Order Date]],0)</f>
        <v>45351</v>
      </c>
      <c r="V10956" s="9" t="str">
        <f>"Q"&amp;INT((MONTH(SalesData[[#This Row],[Order Date]])+2)/3)&amp;"-"&amp;YEAR(SalesData[[#This Row],[Order Date]])</f>
        <v>Q1-2024</v>
      </c>
    </row>
    <row r="10957" spans="1:22" x14ac:dyDescent="0.35">
      <c r="A10957" t="s">
        <v>11098</v>
      </c>
      <c r="B10957" s="1">
        <v>45337</v>
      </c>
      <c r="C10957" t="s">
        <v>38</v>
      </c>
      <c r="D10957" t="s">
        <v>145</v>
      </c>
      <c r="E10957">
        <v>9774469626</v>
      </c>
      <c r="F10957" t="s">
        <v>22</v>
      </c>
      <c r="G10957" t="s">
        <v>23</v>
      </c>
      <c r="H10957" t="s">
        <v>24</v>
      </c>
      <c r="I10957" t="s">
        <v>17</v>
      </c>
      <c r="J10957" t="s">
        <v>62</v>
      </c>
      <c r="K10957">
        <v>4876.1099999999997</v>
      </c>
      <c r="L10957">
        <v>1209.1600000000001</v>
      </c>
      <c r="M10957" t="s">
        <v>62</v>
      </c>
      <c r="N10957">
        <v>0.247976358203568</v>
      </c>
      <c r="O10957" t="s">
        <v>11351</v>
      </c>
      <c r="P10957" t="s">
        <v>11354</v>
      </c>
      <c r="R10957" t="s">
        <v>11353</v>
      </c>
      <c r="S10957">
        <f>IF(SalesData[[#This Row],[Return Status]]="Returned",1,0)</f>
        <v>0</v>
      </c>
      <c r="T10957">
        <v>2821.33</v>
      </c>
      <c r="U10957" s="2">
        <f>EOMONTH(SalesData[[#This Row],[Order Date]],0)</f>
        <v>45351</v>
      </c>
      <c r="V10957" s="9" t="str">
        <f>"Q"&amp;INT((MONTH(SalesData[[#This Row],[Order Date]])+2)/3)&amp;"-"&amp;YEAR(SalesData[[#This Row],[Order Date]])</f>
        <v>Q1-2024</v>
      </c>
    </row>
    <row r="10958" spans="1:22" x14ac:dyDescent="0.35">
      <c r="A10958" t="s">
        <v>11099</v>
      </c>
      <c r="B10958" s="1">
        <v>45346</v>
      </c>
      <c r="C10958" t="s">
        <v>188</v>
      </c>
      <c r="D10958" t="s">
        <v>99</v>
      </c>
      <c r="E10958">
        <v>1840931083</v>
      </c>
      <c r="F10958" t="s">
        <v>100</v>
      </c>
      <c r="G10958" t="s">
        <v>34</v>
      </c>
      <c r="H10958" t="s">
        <v>35</v>
      </c>
      <c r="I10958" t="s">
        <v>36</v>
      </c>
      <c r="J10958" t="s">
        <v>18</v>
      </c>
      <c r="K10958">
        <v>2974.25</v>
      </c>
      <c r="L10958">
        <v>323.02</v>
      </c>
      <c r="M10958" t="s">
        <v>19</v>
      </c>
      <c r="N10958">
        <v>0.108605530806086</v>
      </c>
      <c r="O10958" t="s">
        <v>11351</v>
      </c>
      <c r="P10958" t="s">
        <v>11352</v>
      </c>
      <c r="R10958" t="s">
        <v>11353</v>
      </c>
      <c r="S10958">
        <f>IF(SalesData[[#This Row],[Return Status]]="Returned",1,0)</f>
        <v>0</v>
      </c>
      <c r="U10958" s="2">
        <f>EOMONTH(SalesData[[#This Row],[Order Date]],0)</f>
        <v>45351</v>
      </c>
      <c r="V10958" s="9" t="str">
        <f>"Q"&amp;INT((MONTH(SalesData[[#This Row],[Order Date]])+2)/3)&amp;"-"&amp;YEAR(SalesData[[#This Row],[Order Date]])</f>
        <v>Q1-2024</v>
      </c>
    </row>
    <row r="10959" spans="1:22" x14ac:dyDescent="0.35">
      <c r="A10959" t="s">
        <v>11100</v>
      </c>
      <c r="B10959" s="1">
        <v>45325</v>
      </c>
      <c r="C10959" t="s">
        <v>77</v>
      </c>
      <c r="D10959" t="s">
        <v>27</v>
      </c>
      <c r="E10959">
        <v>9838443906</v>
      </c>
      <c r="F10959" t="s">
        <v>40</v>
      </c>
      <c r="G10959" t="s">
        <v>69</v>
      </c>
      <c r="H10959" t="s">
        <v>41</v>
      </c>
      <c r="I10959" t="s">
        <v>31</v>
      </c>
      <c r="J10959" t="s">
        <v>18</v>
      </c>
      <c r="K10959">
        <v>3896.76</v>
      </c>
      <c r="L10959">
        <v>402.1</v>
      </c>
      <c r="M10959" t="s">
        <v>19</v>
      </c>
      <c r="N10959">
        <v>0.103188289758671</v>
      </c>
      <c r="O10959" t="s">
        <v>11351</v>
      </c>
      <c r="P10959" t="s">
        <v>11352</v>
      </c>
      <c r="R10959" t="s">
        <v>11353</v>
      </c>
      <c r="S10959">
        <f>IF(SalesData[[#This Row],[Return Status]]="Returned",1,0)</f>
        <v>0</v>
      </c>
      <c r="T10959">
        <v>2081.52</v>
      </c>
      <c r="U10959" s="2">
        <f>EOMONTH(SalesData[[#This Row],[Order Date]],0)</f>
        <v>45351</v>
      </c>
      <c r="V10959" s="9" t="str">
        <f>"Q"&amp;INT((MONTH(SalesData[[#This Row],[Order Date]])+2)/3)&amp;"-"&amp;YEAR(SalesData[[#This Row],[Order Date]])</f>
        <v>Q1-2024</v>
      </c>
    </row>
    <row r="10960" spans="1:22" x14ac:dyDescent="0.35">
      <c r="A10960" t="s">
        <v>11101</v>
      </c>
      <c r="B10960" s="1">
        <v>45326</v>
      </c>
      <c r="C10960" t="s">
        <v>71</v>
      </c>
      <c r="D10960" t="s">
        <v>80</v>
      </c>
      <c r="E10960">
        <v>2516432862</v>
      </c>
      <c r="F10960" t="s">
        <v>64</v>
      </c>
      <c r="G10960" t="s">
        <v>15</v>
      </c>
      <c r="H10960" t="s">
        <v>16</v>
      </c>
      <c r="I10960" t="s">
        <v>17</v>
      </c>
      <c r="J10960" t="s">
        <v>19</v>
      </c>
      <c r="K10960">
        <v>4471.3100000000004</v>
      </c>
      <c r="L10960">
        <v>992.84</v>
      </c>
      <c r="M10960" t="s">
        <v>19</v>
      </c>
      <c r="N10960">
        <v>0.222046782710212</v>
      </c>
      <c r="O10960" t="s">
        <v>11351</v>
      </c>
      <c r="P10960" t="s">
        <v>11354</v>
      </c>
      <c r="R10960" t="s">
        <v>11353</v>
      </c>
      <c r="S10960">
        <f>IF(SalesData[[#This Row],[Return Status]]="Returned",1,0)</f>
        <v>0</v>
      </c>
      <c r="T10960">
        <v>2085.91</v>
      </c>
      <c r="U10960" s="2">
        <f>EOMONTH(SalesData[[#This Row],[Order Date]],0)</f>
        <v>45351</v>
      </c>
      <c r="V10960" s="9" t="str">
        <f>"Q"&amp;INT((MONTH(SalesData[[#This Row],[Order Date]])+2)/3)&amp;"-"&amp;YEAR(SalesData[[#This Row],[Order Date]])</f>
        <v>Q1-2024</v>
      </c>
    </row>
    <row r="10961" spans="1:22" x14ac:dyDescent="0.35">
      <c r="A10961" t="s">
        <v>11102</v>
      </c>
      <c r="B10961" s="1">
        <v>45328</v>
      </c>
      <c r="C10961" t="s">
        <v>92</v>
      </c>
      <c r="D10961" t="s">
        <v>13</v>
      </c>
      <c r="E10961">
        <v>720862422</v>
      </c>
      <c r="F10961" t="s">
        <v>129</v>
      </c>
      <c r="G10961" t="s">
        <v>54</v>
      </c>
      <c r="H10961" t="s">
        <v>55</v>
      </c>
      <c r="I10961" t="s">
        <v>31</v>
      </c>
      <c r="J10961" t="s">
        <v>65</v>
      </c>
      <c r="K10961">
        <v>4666.88</v>
      </c>
      <c r="L10961">
        <v>968.6</v>
      </c>
      <c r="M10961" t="s">
        <v>65</v>
      </c>
      <c r="N10961">
        <v>0.20754765496434399</v>
      </c>
      <c r="O10961" t="s">
        <v>11351</v>
      </c>
      <c r="P10961" t="s">
        <v>11354</v>
      </c>
      <c r="R10961" t="s">
        <v>11353</v>
      </c>
      <c r="S10961">
        <f>IF(SalesData[[#This Row],[Return Status]]="Returned",1,0)</f>
        <v>0</v>
      </c>
      <c r="U10961" s="2">
        <f>EOMONTH(SalesData[[#This Row],[Order Date]],0)</f>
        <v>45351</v>
      </c>
      <c r="V10961" s="9" t="str">
        <f>"Q"&amp;INT((MONTH(SalesData[[#This Row],[Order Date]])+2)/3)&amp;"-"&amp;YEAR(SalesData[[#This Row],[Order Date]])</f>
        <v>Q1-2024</v>
      </c>
    </row>
    <row r="10962" spans="1:22" x14ac:dyDescent="0.35">
      <c r="A10962" t="s">
        <v>11103</v>
      </c>
      <c r="B10962" s="1">
        <v>45327</v>
      </c>
      <c r="C10962" t="s">
        <v>52</v>
      </c>
      <c r="D10962" t="s">
        <v>13</v>
      </c>
      <c r="E10962">
        <v>8447801383</v>
      </c>
      <c r="F10962" t="s">
        <v>156</v>
      </c>
      <c r="G10962" t="s">
        <v>84</v>
      </c>
      <c r="H10962" t="s">
        <v>85</v>
      </c>
      <c r="I10962" t="s">
        <v>31</v>
      </c>
      <c r="J10962" t="s">
        <v>18</v>
      </c>
      <c r="K10962">
        <v>2013.96</v>
      </c>
      <c r="L10962">
        <v>205.29</v>
      </c>
      <c r="M10962" t="s">
        <v>19</v>
      </c>
      <c r="N10962">
        <v>0.101933504141095</v>
      </c>
      <c r="O10962" t="s">
        <v>11351</v>
      </c>
      <c r="P10962" t="s">
        <v>11352</v>
      </c>
      <c r="R10962" t="s">
        <v>11353</v>
      </c>
      <c r="S10962">
        <f>IF(SalesData[[#This Row],[Return Status]]="Returned",1,0)</f>
        <v>0</v>
      </c>
      <c r="T10962">
        <v>847.14</v>
      </c>
      <c r="U10962" s="2">
        <f>EOMONTH(SalesData[[#This Row],[Order Date]],0)</f>
        <v>45351</v>
      </c>
      <c r="V10962" s="9" t="str">
        <f>"Q"&amp;INT((MONTH(SalesData[[#This Row],[Order Date]])+2)/3)&amp;"-"&amp;YEAR(SalesData[[#This Row],[Order Date]])</f>
        <v>Q1-2024</v>
      </c>
    </row>
    <row r="10963" spans="1:22" x14ac:dyDescent="0.35">
      <c r="A10963" t="s">
        <v>11104</v>
      </c>
      <c r="B10963" s="1">
        <v>45325</v>
      </c>
      <c r="C10963" t="s">
        <v>132</v>
      </c>
      <c r="D10963" t="s">
        <v>13</v>
      </c>
      <c r="E10963">
        <v>4045842811</v>
      </c>
      <c r="F10963" t="s">
        <v>114</v>
      </c>
      <c r="G10963" t="s">
        <v>59</v>
      </c>
      <c r="H10963" t="s">
        <v>60</v>
      </c>
      <c r="I10963" t="s">
        <v>31</v>
      </c>
      <c r="J10963" t="s">
        <v>62</v>
      </c>
      <c r="K10963">
        <v>4430.58</v>
      </c>
      <c r="L10963">
        <v>391.47</v>
      </c>
      <c r="M10963" t="s">
        <v>62</v>
      </c>
      <c r="N10963">
        <v>8.8356377720298501E-2</v>
      </c>
      <c r="O10963" t="s">
        <v>11351</v>
      </c>
      <c r="P10963" t="s">
        <v>11356</v>
      </c>
      <c r="Q10963" t="s">
        <v>11364</v>
      </c>
      <c r="R10963" t="s">
        <v>11360</v>
      </c>
      <c r="S10963">
        <f>IF(SalesData[[#This Row],[Return Status]]="Returned",1,0)</f>
        <v>1</v>
      </c>
      <c r="T10963">
        <v>2183.56</v>
      </c>
      <c r="U10963" s="2">
        <f>EOMONTH(SalesData[[#This Row],[Order Date]],0)</f>
        <v>45351</v>
      </c>
      <c r="V10963" s="9" t="str">
        <f>"Q"&amp;INT((MONTH(SalesData[[#This Row],[Order Date]])+2)/3)&amp;"-"&amp;YEAR(SalesData[[#This Row],[Order Date]])</f>
        <v>Q1-2024</v>
      </c>
    </row>
    <row r="10964" spans="1:22" x14ac:dyDescent="0.35">
      <c r="A10964" t="s">
        <v>11105</v>
      </c>
      <c r="B10964" s="1">
        <v>45330</v>
      </c>
      <c r="C10964" t="s">
        <v>12</v>
      </c>
      <c r="D10964" t="s">
        <v>99</v>
      </c>
      <c r="E10964">
        <v>1340275374</v>
      </c>
      <c r="F10964" t="s">
        <v>103</v>
      </c>
      <c r="G10964" t="s">
        <v>23</v>
      </c>
      <c r="H10964" t="s">
        <v>24</v>
      </c>
      <c r="I10964" t="s">
        <v>17</v>
      </c>
      <c r="J10964" t="s">
        <v>19</v>
      </c>
      <c r="K10964">
        <v>2515.2600000000002</v>
      </c>
      <c r="L10964">
        <v>273.99</v>
      </c>
      <c r="M10964" t="s">
        <v>19</v>
      </c>
      <c r="N10964">
        <v>0.10893108465923999</v>
      </c>
      <c r="O10964" t="s">
        <v>11351</v>
      </c>
      <c r="P10964" t="s">
        <v>11352</v>
      </c>
      <c r="R10964" t="s">
        <v>11353</v>
      </c>
      <c r="S10964">
        <f>IF(SalesData[[#This Row],[Return Status]]="Returned",1,0)</f>
        <v>0</v>
      </c>
      <c r="T10964">
        <v>2821.33</v>
      </c>
      <c r="U10964" s="2">
        <f>EOMONTH(SalesData[[#This Row],[Order Date]],0)</f>
        <v>45351</v>
      </c>
      <c r="V10964" s="9" t="str">
        <f>"Q"&amp;INT((MONTH(SalesData[[#This Row],[Order Date]])+2)/3)&amp;"-"&amp;YEAR(SalesData[[#This Row],[Order Date]])</f>
        <v>Q1-2024</v>
      </c>
    </row>
    <row r="10965" spans="1:22" x14ac:dyDescent="0.35">
      <c r="A10965" t="s">
        <v>11106</v>
      </c>
      <c r="B10965" s="1">
        <v>45340</v>
      </c>
      <c r="C10965" t="s">
        <v>94</v>
      </c>
      <c r="D10965" t="s">
        <v>46</v>
      </c>
      <c r="E10965">
        <v>8225146928</v>
      </c>
      <c r="F10965" t="s">
        <v>14</v>
      </c>
      <c r="G10965" t="s">
        <v>15</v>
      </c>
      <c r="H10965" t="s">
        <v>16</v>
      </c>
      <c r="I10965" t="s">
        <v>17</v>
      </c>
      <c r="J10965" t="s">
        <v>18</v>
      </c>
      <c r="K10965">
        <v>2096.9499999999998</v>
      </c>
      <c r="L10965">
        <v>230.55</v>
      </c>
      <c r="M10965" t="s">
        <v>19</v>
      </c>
      <c r="N10965">
        <v>0.10994539688595301</v>
      </c>
      <c r="O10965" t="s">
        <v>11351</v>
      </c>
      <c r="P10965" t="s">
        <v>11352</v>
      </c>
      <c r="R10965" t="s">
        <v>11353</v>
      </c>
      <c r="S10965">
        <f>IF(SalesData[[#This Row],[Return Status]]="Returned",1,0)</f>
        <v>0</v>
      </c>
      <c r="T10965">
        <v>2085.91</v>
      </c>
      <c r="U10965" s="2">
        <f>EOMONTH(SalesData[[#This Row],[Order Date]],0)</f>
        <v>45351</v>
      </c>
      <c r="V10965" s="9" t="str">
        <f>"Q"&amp;INT((MONTH(SalesData[[#This Row],[Order Date]])+2)/3)&amp;"-"&amp;YEAR(SalesData[[#This Row],[Order Date]])</f>
        <v>Q1-2024</v>
      </c>
    </row>
    <row r="10966" spans="1:22" x14ac:dyDescent="0.35">
      <c r="A10966" t="s">
        <v>11107</v>
      </c>
      <c r="B10966" s="1">
        <v>45337</v>
      </c>
      <c r="C10966" t="s">
        <v>49</v>
      </c>
      <c r="D10966" t="s">
        <v>46</v>
      </c>
      <c r="E10966">
        <v>3368176684</v>
      </c>
      <c r="F10966" t="s">
        <v>133</v>
      </c>
      <c r="G10966" t="s">
        <v>89</v>
      </c>
      <c r="H10966" t="s">
        <v>90</v>
      </c>
      <c r="I10966" t="s">
        <v>31</v>
      </c>
      <c r="J10966" t="s">
        <v>61</v>
      </c>
      <c r="K10966">
        <v>2640.8</v>
      </c>
      <c r="L10966">
        <v>641.07000000000005</v>
      </c>
      <c r="M10966" t="s">
        <v>62</v>
      </c>
      <c r="N10966">
        <v>0.24275598303544399</v>
      </c>
      <c r="O10966" t="s">
        <v>11351</v>
      </c>
      <c r="P10966" t="s">
        <v>11354</v>
      </c>
      <c r="Q10966" t="s">
        <v>11366</v>
      </c>
      <c r="R10966" t="s">
        <v>11360</v>
      </c>
      <c r="S10966">
        <f>IF(SalesData[[#This Row],[Return Status]]="Returned",1,0)</f>
        <v>1</v>
      </c>
      <c r="T10966">
        <v>207.68</v>
      </c>
      <c r="U10966" s="2">
        <f>EOMONTH(SalesData[[#This Row],[Order Date]],0)</f>
        <v>45351</v>
      </c>
      <c r="V10966" s="9" t="str">
        <f>"Q"&amp;INT((MONTH(SalesData[[#This Row],[Order Date]])+2)/3)&amp;"-"&amp;YEAR(SalesData[[#This Row],[Order Date]])</f>
        <v>Q1-2024</v>
      </c>
    </row>
    <row r="10967" spans="1:22" x14ac:dyDescent="0.35">
      <c r="A10967" t="s">
        <v>11108</v>
      </c>
      <c r="B10967" s="1">
        <v>45342</v>
      </c>
      <c r="C10967" t="s">
        <v>26</v>
      </c>
      <c r="D10967" t="s">
        <v>39</v>
      </c>
      <c r="E10967">
        <v>2134549980</v>
      </c>
      <c r="F10967" t="s">
        <v>95</v>
      </c>
      <c r="G10967" t="s">
        <v>59</v>
      </c>
      <c r="H10967" t="s">
        <v>60</v>
      </c>
      <c r="I10967" t="s">
        <v>31</v>
      </c>
      <c r="J10967" t="s">
        <v>18</v>
      </c>
      <c r="K10967">
        <v>593.24</v>
      </c>
      <c r="L10967">
        <v>156.41</v>
      </c>
      <c r="M10967" t="s">
        <v>19</v>
      </c>
      <c r="N10967">
        <v>0.263653833187243</v>
      </c>
      <c r="O10967" t="s">
        <v>11355</v>
      </c>
      <c r="P10967" t="s">
        <v>11354</v>
      </c>
      <c r="R10967" t="s">
        <v>11353</v>
      </c>
      <c r="S10967">
        <f>IF(SalesData[[#This Row],[Return Status]]="Returned",1,0)</f>
        <v>0</v>
      </c>
      <c r="T10967">
        <v>2183.56</v>
      </c>
      <c r="U10967" s="2">
        <f>EOMONTH(SalesData[[#This Row],[Order Date]],0)</f>
        <v>45351</v>
      </c>
      <c r="V10967" s="9" t="str">
        <f>"Q"&amp;INT((MONTH(SalesData[[#This Row],[Order Date]])+2)/3)&amp;"-"&amp;YEAR(SalesData[[#This Row],[Order Date]])</f>
        <v>Q1-2024</v>
      </c>
    </row>
    <row r="10968" spans="1:22" x14ac:dyDescent="0.35">
      <c r="A10968" t="s">
        <v>11109</v>
      </c>
      <c r="B10968" s="1">
        <v>45336</v>
      </c>
      <c r="C10968" t="s">
        <v>176</v>
      </c>
      <c r="D10968" t="s">
        <v>145</v>
      </c>
      <c r="E10968">
        <v>1254744143</v>
      </c>
      <c r="F10968" t="s">
        <v>95</v>
      </c>
      <c r="G10968" t="s">
        <v>59</v>
      </c>
      <c r="H10968" t="s">
        <v>60</v>
      </c>
      <c r="I10968" t="s">
        <v>31</v>
      </c>
      <c r="J10968" t="s">
        <v>18</v>
      </c>
      <c r="K10968">
        <v>879.32</v>
      </c>
      <c r="L10968">
        <v>103.83</v>
      </c>
      <c r="M10968" t="s">
        <v>19</v>
      </c>
      <c r="N10968">
        <v>0.11807987990720099</v>
      </c>
      <c r="O10968" t="s">
        <v>11355</v>
      </c>
      <c r="P10968" t="s">
        <v>11352</v>
      </c>
      <c r="R10968" t="s">
        <v>11353</v>
      </c>
      <c r="S10968">
        <f>IF(SalesData[[#This Row],[Return Status]]="Returned",1,0)</f>
        <v>0</v>
      </c>
      <c r="T10968">
        <v>2183.56</v>
      </c>
      <c r="U10968" s="2">
        <f>EOMONTH(SalesData[[#This Row],[Order Date]],0)</f>
        <v>45351</v>
      </c>
      <c r="V10968" s="9" t="str">
        <f>"Q"&amp;INT((MONTH(SalesData[[#This Row],[Order Date]])+2)/3)&amp;"-"&amp;YEAR(SalesData[[#This Row],[Order Date]])</f>
        <v>Q1-2024</v>
      </c>
    </row>
    <row r="10969" spans="1:22" x14ac:dyDescent="0.35">
      <c r="A10969" t="s">
        <v>11110</v>
      </c>
      <c r="B10969" s="1">
        <v>45338</v>
      </c>
      <c r="C10969" t="s">
        <v>113</v>
      </c>
      <c r="D10969" t="s">
        <v>99</v>
      </c>
      <c r="E10969">
        <v>2022559215</v>
      </c>
      <c r="F10969" t="s">
        <v>185</v>
      </c>
      <c r="G10969" t="s">
        <v>164</v>
      </c>
      <c r="H10969" t="s">
        <v>165</v>
      </c>
      <c r="I10969" t="s">
        <v>36</v>
      </c>
      <c r="J10969" t="s">
        <v>65</v>
      </c>
      <c r="K10969">
        <v>4451.8999999999996</v>
      </c>
      <c r="L10969">
        <v>348.04</v>
      </c>
      <c r="M10969" t="s">
        <v>65</v>
      </c>
      <c r="N10969">
        <v>7.8177856645477203E-2</v>
      </c>
      <c r="O10969" t="s">
        <v>11351</v>
      </c>
      <c r="P10969" t="s">
        <v>11356</v>
      </c>
      <c r="R10969" t="s">
        <v>11353</v>
      </c>
      <c r="S10969">
        <f>IF(SalesData[[#This Row],[Return Status]]="Returned",1,0)</f>
        <v>0</v>
      </c>
      <c r="U10969" s="2">
        <f>EOMONTH(SalesData[[#This Row],[Order Date]],0)</f>
        <v>45351</v>
      </c>
      <c r="V10969" s="9" t="str">
        <f>"Q"&amp;INT((MONTH(SalesData[[#This Row],[Order Date]])+2)/3)&amp;"-"&amp;YEAR(SalesData[[#This Row],[Order Date]])</f>
        <v>Q1-2024</v>
      </c>
    </row>
    <row r="10970" spans="1:22" x14ac:dyDescent="0.35">
      <c r="A10970" t="s">
        <v>11111</v>
      </c>
      <c r="B10970" s="1">
        <v>45329</v>
      </c>
      <c r="C10970" t="s">
        <v>184</v>
      </c>
      <c r="D10970" t="s">
        <v>27</v>
      </c>
      <c r="E10970">
        <v>9302601484</v>
      </c>
      <c r="F10970" t="s">
        <v>206</v>
      </c>
      <c r="G10970" t="s">
        <v>89</v>
      </c>
      <c r="H10970" t="s">
        <v>90</v>
      </c>
      <c r="I10970" t="s">
        <v>31</v>
      </c>
      <c r="J10970" t="s">
        <v>18</v>
      </c>
      <c r="K10970">
        <v>4757.0600000000004</v>
      </c>
      <c r="L10970">
        <v>479.73</v>
      </c>
      <c r="M10970" t="s">
        <v>19</v>
      </c>
      <c r="N10970">
        <v>0.10084590061929</v>
      </c>
      <c r="O10970" t="s">
        <v>11351</v>
      </c>
      <c r="P10970" t="s">
        <v>11352</v>
      </c>
      <c r="R10970" t="s">
        <v>11353</v>
      </c>
      <c r="S10970">
        <f>IF(SalesData[[#This Row],[Return Status]]="Returned",1,0)</f>
        <v>0</v>
      </c>
      <c r="T10970">
        <v>207.68</v>
      </c>
      <c r="U10970" s="2">
        <f>EOMONTH(SalesData[[#This Row],[Order Date]],0)</f>
        <v>45351</v>
      </c>
      <c r="V10970" s="9" t="str">
        <f>"Q"&amp;INT((MONTH(SalesData[[#This Row],[Order Date]])+2)/3)&amp;"-"&amp;YEAR(SalesData[[#This Row],[Order Date]])</f>
        <v>Q1-2024</v>
      </c>
    </row>
    <row r="10971" spans="1:22" x14ac:dyDescent="0.35">
      <c r="A10971" t="s">
        <v>11112</v>
      </c>
      <c r="B10971" s="1">
        <v>45349</v>
      </c>
      <c r="C10971" t="s">
        <v>111</v>
      </c>
      <c r="D10971" t="s">
        <v>39</v>
      </c>
      <c r="E10971">
        <v>9178771479</v>
      </c>
      <c r="F10971" t="s">
        <v>73</v>
      </c>
      <c r="G10971" t="s">
        <v>74</v>
      </c>
      <c r="H10971" t="s">
        <v>75</v>
      </c>
      <c r="I10971" t="s">
        <v>36</v>
      </c>
      <c r="J10971" t="s">
        <v>65</v>
      </c>
      <c r="K10971">
        <v>483.39</v>
      </c>
      <c r="L10971">
        <v>108.64</v>
      </c>
      <c r="M10971" t="s">
        <v>65</v>
      </c>
      <c r="N10971">
        <v>0.224746064254536</v>
      </c>
      <c r="O10971" t="s">
        <v>11361</v>
      </c>
      <c r="P10971" t="s">
        <v>11354</v>
      </c>
      <c r="R10971" t="s">
        <v>11353</v>
      </c>
      <c r="S10971">
        <f>IF(SalesData[[#This Row],[Return Status]]="Returned",1,0)</f>
        <v>0</v>
      </c>
      <c r="T10971">
        <v>2420.2800000000002</v>
      </c>
      <c r="U10971" s="2">
        <f>EOMONTH(SalesData[[#This Row],[Order Date]],0)</f>
        <v>45351</v>
      </c>
      <c r="V10971" s="9" t="str">
        <f>"Q"&amp;INT((MONTH(SalesData[[#This Row],[Order Date]])+2)/3)&amp;"-"&amp;YEAR(SalesData[[#This Row],[Order Date]])</f>
        <v>Q1-2024</v>
      </c>
    </row>
    <row r="10972" spans="1:22" x14ac:dyDescent="0.35">
      <c r="A10972" t="s">
        <v>11113</v>
      </c>
      <c r="B10972" s="1">
        <v>45330</v>
      </c>
      <c r="C10972" t="s">
        <v>144</v>
      </c>
      <c r="D10972" t="s">
        <v>27</v>
      </c>
      <c r="E10972">
        <v>3783391951</v>
      </c>
      <c r="F10972" t="s">
        <v>156</v>
      </c>
      <c r="G10972" t="s">
        <v>84</v>
      </c>
      <c r="H10972" t="s">
        <v>85</v>
      </c>
      <c r="I10972" t="s">
        <v>31</v>
      </c>
      <c r="J10972" t="s">
        <v>19</v>
      </c>
      <c r="K10972">
        <v>2348.62</v>
      </c>
      <c r="L10972">
        <v>167.41</v>
      </c>
      <c r="M10972" t="s">
        <v>19</v>
      </c>
      <c r="N10972">
        <v>7.1280156006506001E-2</v>
      </c>
      <c r="O10972" t="s">
        <v>11351</v>
      </c>
      <c r="P10972" t="s">
        <v>11356</v>
      </c>
      <c r="R10972" t="s">
        <v>11353</v>
      </c>
      <c r="S10972">
        <f>IF(SalesData[[#This Row],[Return Status]]="Returned",1,0)</f>
        <v>0</v>
      </c>
      <c r="T10972">
        <v>847.14</v>
      </c>
      <c r="U10972" s="2">
        <f>EOMONTH(SalesData[[#This Row],[Order Date]],0)</f>
        <v>45351</v>
      </c>
      <c r="V10972" s="9" t="str">
        <f>"Q"&amp;INT((MONTH(SalesData[[#This Row],[Order Date]])+2)/3)&amp;"-"&amp;YEAR(SalesData[[#This Row],[Order Date]])</f>
        <v>Q1-2024</v>
      </c>
    </row>
    <row r="10973" spans="1:22" x14ac:dyDescent="0.35">
      <c r="A10973" t="s">
        <v>11114</v>
      </c>
      <c r="B10973" s="1">
        <v>45328</v>
      </c>
      <c r="C10973" t="s">
        <v>111</v>
      </c>
      <c r="D10973" t="s">
        <v>80</v>
      </c>
      <c r="E10973">
        <v>9474250838</v>
      </c>
      <c r="F10973" t="s">
        <v>156</v>
      </c>
      <c r="G10973" t="s">
        <v>84</v>
      </c>
      <c r="H10973" t="s">
        <v>85</v>
      </c>
      <c r="I10973" t="s">
        <v>31</v>
      </c>
      <c r="J10973" t="s">
        <v>62</v>
      </c>
      <c r="K10973">
        <v>2023.22</v>
      </c>
      <c r="L10973">
        <v>458.95</v>
      </c>
      <c r="M10973" t="s">
        <v>62</v>
      </c>
      <c r="N10973">
        <v>0.22684137167485499</v>
      </c>
      <c r="O10973" t="s">
        <v>11351</v>
      </c>
      <c r="P10973" t="s">
        <v>11354</v>
      </c>
      <c r="R10973" t="s">
        <v>11353</v>
      </c>
      <c r="S10973">
        <f>IF(SalesData[[#This Row],[Return Status]]="Returned",1,0)</f>
        <v>0</v>
      </c>
      <c r="T10973">
        <v>847.14</v>
      </c>
      <c r="U10973" s="2">
        <f>EOMONTH(SalesData[[#This Row],[Order Date]],0)</f>
        <v>45351</v>
      </c>
      <c r="V10973" s="9" t="str">
        <f>"Q"&amp;INT((MONTH(SalesData[[#This Row],[Order Date]])+2)/3)&amp;"-"&amp;YEAR(SalesData[[#This Row],[Order Date]])</f>
        <v>Q1-2024</v>
      </c>
    </row>
    <row r="10974" spans="1:22" x14ac:dyDescent="0.35">
      <c r="A10974" t="s">
        <v>11115</v>
      </c>
      <c r="B10974" s="1">
        <v>45329</v>
      </c>
      <c r="C10974" t="s">
        <v>45</v>
      </c>
      <c r="D10974" t="s">
        <v>72</v>
      </c>
      <c r="E10974">
        <v>6727438216</v>
      </c>
      <c r="F10974" t="s">
        <v>238</v>
      </c>
      <c r="G10974" t="s">
        <v>11374</v>
      </c>
      <c r="H10974" t="s">
        <v>75</v>
      </c>
      <c r="I10974" t="s">
        <v>36</v>
      </c>
      <c r="J10974" t="s">
        <v>62</v>
      </c>
      <c r="K10974">
        <v>4910.78</v>
      </c>
      <c r="L10974">
        <v>553</v>
      </c>
      <c r="M10974" t="s">
        <v>62</v>
      </c>
      <c r="N10974">
        <v>0.112609402172364</v>
      </c>
      <c r="O10974" t="s">
        <v>11351</v>
      </c>
      <c r="P10974" t="s">
        <v>11352</v>
      </c>
      <c r="R10974" t="s">
        <v>11353</v>
      </c>
      <c r="S10974">
        <f>IF(SalesData[[#This Row],[Return Status]]="Returned",1,0)</f>
        <v>0</v>
      </c>
      <c r="U10974" s="2">
        <f>EOMONTH(SalesData[[#This Row],[Order Date]],0)</f>
        <v>45351</v>
      </c>
      <c r="V10974" s="9" t="str">
        <f>"Q"&amp;INT((MONTH(SalesData[[#This Row],[Order Date]])+2)/3)&amp;"-"&amp;YEAR(SalesData[[#This Row],[Order Date]])</f>
        <v>Q1-2024</v>
      </c>
    </row>
    <row r="10975" spans="1:22" x14ac:dyDescent="0.35">
      <c r="A10975" t="s">
        <v>11116</v>
      </c>
      <c r="B10975" s="1">
        <v>45328</v>
      </c>
      <c r="C10975" t="s">
        <v>49</v>
      </c>
      <c r="D10975" t="s">
        <v>13</v>
      </c>
      <c r="E10975">
        <v>8118123932</v>
      </c>
      <c r="F10975" t="s">
        <v>133</v>
      </c>
      <c r="G10975" t="s">
        <v>89</v>
      </c>
      <c r="H10975" t="s">
        <v>90</v>
      </c>
      <c r="I10975" t="s">
        <v>31</v>
      </c>
      <c r="J10975" t="s">
        <v>61</v>
      </c>
      <c r="K10975">
        <v>4130.28</v>
      </c>
      <c r="L10975">
        <v>593.67999999999995</v>
      </c>
      <c r="M10975" t="s">
        <v>62</v>
      </c>
      <c r="N10975">
        <v>0.143738439040452</v>
      </c>
      <c r="O10975" t="s">
        <v>11351</v>
      </c>
      <c r="P10975" t="s">
        <v>11352</v>
      </c>
      <c r="R10975" t="s">
        <v>11353</v>
      </c>
      <c r="S10975">
        <f>IF(SalesData[[#This Row],[Return Status]]="Returned",1,0)</f>
        <v>0</v>
      </c>
      <c r="T10975">
        <v>207.68</v>
      </c>
      <c r="U10975" s="2">
        <f>EOMONTH(SalesData[[#This Row],[Order Date]],0)</f>
        <v>45351</v>
      </c>
      <c r="V10975" s="9" t="str">
        <f>"Q"&amp;INT((MONTH(SalesData[[#This Row],[Order Date]])+2)/3)&amp;"-"&amp;YEAR(SalesData[[#This Row],[Order Date]])</f>
        <v>Q1-2024</v>
      </c>
    </row>
    <row r="10976" spans="1:22" x14ac:dyDescent="0.35">
      <c r="A10976" t="s">
        <v>11117</v>
      </c>
      <c r="B10976" s="1">
        <v>45324</v>
      </c>
      <c r="C10976" t="s">
        <v>194</v>
      </c>
      <c r="D10976" t="s">
        <v>39</v>
      </c>
      <c r="E10976">
        <v>6518706833</v>
      </c>
      <c r="F10976" t="s">
        <v>181</v>
      </c>
      <c r="G10976" t="s">
        <v>54</v>
      </c>
      <c r="H10976" t="s">
        <v>55</v>
      </c>
      <c r="I10976" t="s">
        <v>31</v>
      </c>
      <c r="J10976" t="s">
        <v>43</v>
      </c>
      <c r="K10976">
        <v>4164.84</v>
      </c>
      <c r="L10976">
        <v>975.64</v>
      </c>
      <c r="M10976" t="s">
        <v>43</v>
      </c>
      <c r="N10976">
        <v>0.23425629796102601</v>
      </c>
      <c r="O10976" t="s">
        <v>11351</v>
      </c>
      <c r="P10976" t="s">
        <v>11354</v>
      </c>
      <c r="Q10976" t="s">
        <v>11366</v>
      </c>
      <c r="R10976" t="s">
        <v>11360</v>
      </c>
      <c r="S10976">
        <f>IF(SalesData[[#This Row],[Return Status]]="Returned",1,0)</f>
        <v>1</v>
      </c>
      <c r="U10976" s="2">
        <f>EOMONTH(SalesData[[#This Row],[Order Date]],0)</f>
        <v>45351</v>
      </c>
      <c r="V10976" s="9" t="str">
        <f>"Q"&amp;INT((MONTH(SalesData[[#This Row],[Order Date]])+2)/3)&amp;"-"&amp;YEAR(SalesData[[#This Row],[Order Date]])</f>
        <v>Q1-2024</v>
      </c>
    </row>
    <row r="10977" spans="1:22" x14ac:dyDescent="0.35">
      <c r="A10977" t="s">
        <v>11118</v>
      </c>
      <c r="B10977" s="1">
        <v>45326</v>
      </c>
      <c r="C10977" t="s">
        <v>106</v>
      </c>
      <c r="D10977" t="s">
        <v>99</v>
      </c>
      <c r="E10977">
        <v>561029272</v>
      </c>
      <c r="F10977" t="s">
        <v>172</v>
      </c>
      <c r="G10977" t="s">
        <v>141</v>
      </c>
      <c r="H10977" t="s">
        <v>121</v>
      </c>
      <c r="I10977" t="s">
        <v>17</v>
      </c>
      <c r="J10977" t="s">
        <v>18</v>
      </c>
      <c r="K10977">
        <v>3318.83</v>
      </c>
      <c r="L10977">
        <v>768.61</v>
      </c>
      <c r="M10977" t="s">
        <v>19</v>
      </c>
      <c r="N10977">
        <v>0.23159065092216199</v>
      </c>
      <c r="O10977" t="s">
        <v>11351</v>
      </c>
      <c r="P10977" t="s">
        <v>11354</v>
      </c>
      <c r="R10977" t="s">
        <v>11353</v>
      </c>
      <c r="S10977">
        <f>IF(SalesData[[#This Row],[Return Status]]="Returned",1,0)</f>
        <v>0</v>
      </c>
      <c r="T10977">
        <v>2793.38</v>
      </c>
      <c r="U10977" s="2">
        <f>EOMONTH(SalesData[[#This Row],[Order Date]],0)</f>
        <v>45351</v>
      </c>
      <c r="V10977" s="9" t="str">
        <f>"Q"&amp;INT((MONTH(SalesData[[#This Row],[Order Date]])+2)/3)&amp;"-"&amp;YEAR(SalesData[[#This Row],[Order Date]])</f>
        <v>Q1-2024</v>
      </c>
    </row>
    <row r="10978" spans="1:22" x14ac:dyDescent="0.35">
      <c r="A10978" t="s">
        <v>11119</v>
      </c>
      <c r="B10978" s="1">
        <v>45327</v>
      </c>
      <c r="C10978" t="s">
        <v>194</v>
      </c>
      <c r="D10978" t="s">
        <v>46</v>
      </c>
      <c r="E10978">
        <v>3360664076</v>
      </c>
      <c r="F10978" t="s">
        <v>78</v>
      </c>
      <c r="G10978" t="s">
        <v>15</v>
      </c>
      <c r="H10978" t="s">
        <v>16</v>
      </c>
      <c r="I10978" t="s">
        <v>17</v>
      </c>
      <c r="J10978" t="s">
        <v>19</v>
      </c>
      <c r="K10978">
        <v>1857.8</v>
      </c>
      <c r="L10978">
        <v>110.99</v>
      </c>
      <c r="M10978" t="s">
        <v>19</v>
      </c>
      <c r="N10978">
        <v>5.9742706426956602E-2</v>
      </c>
      <c r="O10978" t="s">
        <v>11351</v>
      </c>
      <c r="P10978" t="s">
        <v>11356</v>
      </c>
      <c r="R10978" t="s">
        <v>11353</v>
      </c>
      <c r="S10978">
        <f>IF(SalesData[[#This Row],[Return Status]]="Returned",1,0)</f>
        <v>0</v>
      </c>
      <c r="T10978">
        <v>2085.91</v>
      </c>
      <c r="U10978" s="2">
        <f>EOMONTH(SalesData[[#This Row],[Order Date]],0)</f>
        <v>45351</v>
      </c>
      <c r="V10978" s="9" t="str">
        <f>"Q"&amp;INT((MONTH(SalesData[[#This Row],[Order Date]])+2)/3)&amp;"-"&amp;YEAR(SalesData[[#This Row],[Order Date]])</f>
        <v>Q1-2024</v>
      </c>
    </row>
    <row r="10979" spans="1:22" x14ac:dyDescent="0.35">
      <c r="A10979" t="s">
        <v>11120</v>
      </c>
      <c r="B10979" s="1">
        <v>45349</v>
      </c>
      <c r="C10979" t="s">
        <v>139</v>
      </c>
      <c r="D10979" t="s">
        <v>145</v>
      </c>
      <c r="E10979">
        <v>1812677427</v>
      </c>
      <c r="F10979" t="s">
        <v>410</v>
      </c>
      <c r="G10979" t="s">
        <v>29</v>
      </c>
      <c r="H10979" t="s">
        <v>11357</v>
      </c>
      <c r="I10979" t="s">
        <v>31</v>
      </c>
      <c r="J10979" t="s">
        <v>19</v>
      </c>
      <c r="K10979">
        <v>2144.0300000000002</v>
      </c>
      <c r="L10979">
        <v>563.21</v>
      </c>
      <c r="M10979" t="s">
        <v>19</v>
      </c>
      <c r="N10979">
        <v>0.26268755567785901</v>
      </c>
      <c r="O10979" t="s">
        <v>11351</v>
      </c>
      <c r="P10979" t="s">
        <v>11354</v>
      </c>
      <c r="R10979" t="s">
        <v>11353</v>
      </c>
      <c r="S10979">
        <f>IF(SalesData[[#This Row],[Return Status]]="Returned",1,0)</f>
        <v>0</v>
      </c>
      <c r="T10979">
        <v>2788.38</v>
      </c>
      <c r="U10979" s="2">
        <f>EOMONTH(SalesData[[#This Row],[Order Date]],0)</f>
        <v>45351</v>
      </c>
      <c r="V10979" s="9" t="str">
        <f>"Q"&amp;INT((MONTH(SalesData[[#This Row],[Order Date]])+2)/3)&amp;"-"&amp;YEAR(SalesData[[#This Row],[Order Date]])</f>
        <v>Q1-2024</v>
      </c>
    </row>
    <row r="10980" spans="1:22" x14ac:dyDescent="0.35">
      <c r="A10980" t="s">
        <v>11121</v>
      </c>
      <c r="B10980" s="1">
        <v>45338</v>
      </c>
      <c r="C10980" t="s">
        <v>57</v>
      </c>
      <c r="D10980" t="s">
        <v>99</v>
      </c>
      <c r="E10980">
        <v>8909585090</v>
      </c>
      <c r="F10980" t="s">
        <v>137</v>
      </c>
      <c r="G10980" t="s">
        <v>34</v>
      </c>
      <c r="H10980" t="s">
        <v>11357</v>
      </c>
      <c r="I10980" t="s">
        <v>36</v>
      </c>
      <c r="J10980" t="s">
        <v>19</v>
      </c>
      <c r="K10980">
        <v>4502.84</v>
      </c>
      <c r="L10980">
        <v>607.72</v>
      </c>
      <c r="M10980" t="s">
        <v>19</v>
      </c>
      <c r="N10980">
        <v>0.13496371179078101</v>
      </c>
      <c r="O10980" t="s">
        <v>11351</v>
      </c>
      <c r="P10980" t="s">
        <v>11352</v>
      </c>
      <c r="R10980" t="s">
        <v>11353</v>
      </c>
      <c r="S10980">
        <f>IF(SalesData[[#This Row],[Return Status]]="Returned",1,0)</f>
        <v>0</v>
      </c>
      <c r="U10980" s="2">
        <f>EOMONTH(SalesData[[#This Row],[Order Date]],0)</f>
        <v>45351</v>
      </c>
      <c r="V10980" s="9" t="str">
        <f>"Q"&amp;INT((MONTH(SalesData[[#This Row],[Order Date]])+2)/3)&amp;"-"&amp;YEAR(SalesData[[#This Row],[Order Date]])</f>
        <v>Q1-2024</v>
      </c>
    </row>
    <row r="10981" spans="1:22" x14ac:dyDescent="0.35">
      <c r="A10981" t="s">
        <v>11122</v>
      </c>
      <c r="B10981" s="1">
        <v>45328</v>
      </c>
      <c r="C10981" t="s">
        <v>188</v>
      </c>
      <c r="D10981" t="s">
        <v>72</v>
      </c>
      <c r="E10981">
        <v>1634307701</v>
      </c>
      <c r="F10981" t="s">
        <v>185</v>
      </c>
      <c r="G10981" t="s">
        <v>164</v>
      </c>
      <c r="H10981" t="s">
        <v>165</v>
      </c>
      <c r="I10981" t="s">
        <v>36</v>
      </c>
      <c r="J10981" t="s">
        <v>19</v>
      </c>
      <c r="K10981">
        <v>1321.29</v>
      </c>
      <c r="L10981">
        <v>43.16</v>
      </c>
      <c r="M10981" t="s">
        <v>19</v>
      </c>
      <c r="N10981">
        <v>3.2665047037365003E-2</v>
      </c>
      <c r="O10981" t="s">
        <v>11351</v>
      </c>
      <c r="P10981" t="s">
        <v>11356</v>
      </c>
      <c r="R10981" t="s">
        <v>11353</v>
      </c>
      <c r="S10981">
        <f>IF(SalesData[[#This Row],[Return Status]]="Returned",1,0)</f>
        <v>0</v>
      </c>
      <c r="U10981" s="2">
        <f>EOMONTH(SalesData[[#This Row],[Order Date]],0)</f>
        <v>45351</v>
      </c>
      <c r="V10981" s="9" t="str">
        <f>"Q"&amp;INT((MONTH(SalesData[[#This Row],[Order Date]])+2)/3)&amp;"-"&amp;YEAR(SalesData[[#This Row],[Order Date]])</f>
        <v>Q1-2024</v>
      </c>
    </row>
    <row r="10982" spans="1:22" x14ac:dyDescent="0.35">
      <c r="A10982" t="s">
        <v>11123</v>
      </c>
      <c r="B10982" s="1">
        <v>45348</v>
      </c>
      <c r="C10982" t="s">
        <v>144</v>
      </c>
      <c r="D10982" t="s">
        <v>145</v>
      </c>
      <c r="E10982">
        <v>3344884642</v>
      </c>
      <c r="F10982" t="s">
        <v>129</v>
      </c>
      <c r="G10982" t="s">
        <v>54</v>
      </c>
      <c r="H10982" t="s">
        <v>55</v>
      </c>
      <c r="I10982" t="s">
        <v>31</v>
      </c>
      <c r="J10982" t="s">
        <v>19</v>
      </c>
      <c r="K10982">
        <v>788.76</v>
      </c>
      <c r="L10982">
        <v>179.85</v>
      </c>
      <c r="M10982" t="s">
        <v>19</v>
      </c>
      <c r="N10982">
        <v>0.22801612657842699</v>
      </c>
      <c r="O10982" t="s">
        <v>11355</v>
      </c>
      <c r="P10982" t="s">
        <v>11354</v>
      </c>
      <c r="R10982" t="s">
        <v>11353</v>
      </c>
      <c r="S10982">
        <f>IF(SalesData[[#This Row],[Return Status]]="Returned",1,0)</f>
        <v>0</v>
      </c>
      <c r="U10982" s="2">
        <f>EOMONTH(SalesData[[#This Row],[Order Date]],0)</f>
        <v>45351</v>
      </c>
      <c r="V10982" s="9" t="str">
        <f>"Q"&amp;INT((MONTH(SalesData[[#This Row],[Order Date]])+2)/3)&amp;"-"&amp;YEAR(SalesData[[#This Row],[Order Date]])</f>
        <v>Q1-2024</v>
      </c>
    </row>
    <row r="10983" spans="1:22" x14ac:dyDescent="0.35">
      <c r="A10983" t="s">
        <v>11124</v>
      </c>
      <c r="B10983" s="1">
        <v>45348</v>
      </c>
      <c r="C10983" t="s">
        <v>38</v>
      </c>
      <c r="D10983" t="s">
        <v>39</v>
      </c>
      <c r="E10983">
        <v>228553299</v>
      </c>
      <c r="F10983" t="s">
        <v>312</v>
      </c>
      <c r="G10983" t="s">
        <v>141</v>
      </c>
      <c r="H10983" t="s">
        <v>121</v>
      </c>
      <c r="I10983" t="s">
        <v>17</v>
      </c>
      <c r="J10983" t="s">
        <v>65</v>
      </c>
      <c r="K10983">
        <v>4406.53</v>
      </c>
      <c r="L10983">
        <v>541.09</v>
      </c>
      <c r="M10983" t="s">
        <v>65</v>
      </c>
      <c r="N10983">
        <v>0.122792764374689</v>
      </c>
      <c r="O10983" t="s">
        <v>11351</v>
      </c>
      <c r="P10983" t="s">
        <v>11352</v>
      </c>
      <c r="R10983" t="s">
        <v>11353</v>
      </c>
      <c r="S10983">
        <f>IF(SalesData[[#This Row],[Return Status]]="Returned",1,0)</f>
        <v>0</v>
      </c>
      <c r="T10983">
        <v>2793.38</v>
      </c>
      <c r="U10983" s="2">
        <f>EOMONTH(SalesData[[#This Row],[Order Date]],0)</f>
        <v>45351</v>
      </c>
      <c r="V10983" s="9" t="str">
        <f>"Q"&amp;INT((MONTH(SalesData[[#This Row],[Order Date]])+2)/3)&amp;"-"&amp;YEAR(SalesData[[#This Row],[Order Date]])</f>
        <v>Q1-2024</v>
      </c>
    </row>
    <row r="10984" spans="1:22" x14ac:dyDescent="0.35">
      <c r="A10984" t="s">
        <v>11125</v>
      </c>
      <c r="B10984" s="1">
        <v>45336</v>
      </c>
      <c r="C10984" t="s">
        <v>67</v>
      </c>
      <c r="D10984" t="s">
        <v>46</v>
      </c>
      <c r="E10984">
        <v>6798743947</v>
      </c>
      <c r="F10984" t="s">
        <v>53</v>
      </c>
      <c r="G10984" t="s">
        <v>54</v>
      </c>
      <c r="H10984" t="s">
        <v>55</v>
      </c>
      <c r="I10984" t="s">
        <v>31</v>
      </c>
      <c r="J10984" t="s">
        <v>62</v>
      </c>
      <c r="K10984">
        <v>3554.06</v>
      </c>
      <c r="L10984">
        <v>1062.82</v>
      </c>
      <c r="M10984" t="s">
        <v>62</v>
      </c>
      <c r="N10984">
        <v>0.299043910344789</v>
      </c>
      <c r="O10984" t="s">
        <v>11351</v>
      </c>
      <c r="P10984" t="s">
        <v>11354</v>
      </c>
      <c r="R10984" t="s">
        <v>11353</v>
      </c>
      <c r="S10984">
        <f>IF(SalesData[[#This Row],[Return Status]]="Returned",1,0)</f>
        <v>0</v>
      </c>
      <c r="U10984" s="2">
        <f>EOMONTH(SalesData[[#This Row],[Order Date]],0)</f>
        <v>45351</v>
      </c>
      <c r="V10984" s="9" t="str">
        <f>"Q"&amp;INT((MONTH(SalesData[[#This Row],[Order Date]])+2)/3)&amp;"-"&amp;YEAR(SalesData[[#This Row],[Order Date]])</f>
        <v>Q1-2024</v>
      </c>
    </row>
    <row r="10985" spans="1:22" x14ac:dyDescent="0.35">
      <c r="A10985" t="s">
        <v>11126</v>
      </c>
      <c r="B10985" s="1">
        <v>45350</v>
      </c>
      <c r="C10985" t="s">
        <v>21</v>
      </c>
      <c r="D10985" t="s">
        <v>80</v>
      </c>
      <c r="E10985">
        <v>3037396004</v>
      </c>
      <c r="F10985" t="s">
        <v>88</v>
      </c>
      <c r="G10985" t="s">
        <v>89</v>
      </c>
      <c r="H10985" t="s">
        <v>90</v>
      </c>
      <c r="I10985" t="s">
        <v>31</v>
      </c>
      <c r="J10985" t="s">
        <v>65</v>
      </c>
      <c r="K10985">
        <v>1415.79</v>
      </c>
      <c r="L10985">
        <v>90.65</v>
      </c>
      <c r="M10985" t="s">
        <v>65</v>
      </c>
      <c r="N10985">
        <v>6.4027857238714805E-2</v>
      </c>
      <c r="O10985" t="s">
        <v>11351</v>
      </c>
      <c r="P10985" t="s">
        <v>11356</v>
      </c>
      <c r="R10985" t="s">
        <v>11353</v>
      </c>
      <c r="S10985">
        <f>IF(SalesData[[#This Row],[Return Status]]="Returned",1,0)</f>
        <v>0</v>
      </c>
      <c r="T10985">
        <v>207.68</v>
      </c>
      <c r="U10985" s="2">
        <f>EOMONTH(SalesData[[#This Row],[Order Date]],0)</f>
        <v>45351</v>
      </c>
      <c r="V10985" s="9" t="str">
        <f>"Q"&amp;INT((MONTH(SalesData[[#This Row],[Order Date]])+2)/3)&amp;"-"&amp;YEAR(SalesData[[#This Row],[Order Date]])</f>
        <v>Q1-2024</v>
      </c>
    </row>
    <row r="10986" spans="1:22" x14ac:dyDescent="0.35">
      <c r="A10986" t="s">
        <v>11127</v>
      </c>
      <c r="B10986" s="1">
        <v>45324</v>
      </c>
      <c r="C10986" t="s">
        <v>111</v>
      </c>
      <c r="D10986" t="s">
        <v>39</v>
      </c>
      <c r="E10986">
        <v>7582886636</v>
      </c>
      <c r="F10986" t="s">
        <v>68</v>
      </c>
      <c r="G10986" t="s">
        <v>69</v>
      </c>
      <c r="H10986" t="s">
        <v>41</v>
      </c>
      <c r="I10986" t="s">
        <v>31</v>
      </c>
      <c r="J10986" t="s">
        <v>43</v>
      </c>
      <c r="K10986">
        <v>3669.27</v>
      </c>
      <c r="L10986">
        <v>337.08</v>
      </c>
      <c r="M10986" t="s">
        <v>43</v>
      </c>
      <c r="N10986">
        <v>9.1865684454946098E-2</v>
      </c>
      <c r="O10986" t="s">
        <v>11351</v>
      </c>
      <c r="P10986" t="s">
        <v>11356</v>
      </c>
      <c r="R10986" t="s">
        <v>11353</v>
      </c>
      <c r="S10986">
        <f>IF(SalesData[[#This Row],[Return Status]]="Returned",1,0)</f>
        <v>0</v>
      </c>
      <c r="T10986">
        <v>2081.52</v>
      </c>
      <c r="U10986" s="2">
        <f>EOMONTH(SalesData[[#This Row],[Order Date]],0)</f>
        <v>45351</v>
      </c>
      <c r="V10986" s="9" t="str">
        <f>"Q"&amp;INT((MONTH(SalesData[[#This Row],[Order Date]])+2)/3)&amp;"-"&amp;YEAR(SalesData[[#This Row],[Order Date]])</f>
        <v>Q1-2024</v>
      </c>
    </row>
    <row r="10987" spans="1:22" x14ac:dyDescent="0.35">
      <c r="A10987" t="s">
        <v>11128</v>
      </c>
      <c r="B10987" s="1">
        <v>45344</v>
      </c>
      <c r="C10987" t="s">
        <v>111</v>
      </c>
      <c r="D10987" t="s">
        <v>13</v>
      </c>
      <c r="E10987">
        <v>6707797826</v>
      </c>
      <c r="F10987" t="s">
        <v>170</v>
      </c>
      <c r="G10987" t="s">
        <v>11358</v>
      </c>
      <c r="H10987" t="s">
        <v>41</v>
      </c>
      <c r="I10987" t="s">
        <v>31</v>
      </c>
      <c r="J10987" t="s">
        <v>65</v>
      </c>
      <c r="K10987">
        <v>1656.23</v>
      </c>
      <c r="L10987">
        <v>221.47</v>
      </c>
      <c r="M10987" t="s">
        <v>65</v>
      </c>
      <c r="N10987">
        <v>0.13371935057329001</v>
      </c>
      <c r="O10987" t="s">
        <v>11351</v>
      </c>
      <c r="P10987" t="s">
        <v>11352</v>
      </c>
      <c r="R10987" t="s">
        <v>11353</v>
      </c>
      <c r="S10987">
        <f>IF(SalesData[[#This Row],[Return Status]]="Returned",1,0)</f>
        <v>0</v>
      </c>
      <c r="U10987" s="2">
        <f>EOMONTH(SalesData[[#This Row],[Order Date]],0)</f>
        <v>45351</v>
      </c>
      <c r="V10987" s="9" t="str">
        <f>"Q"&amp;INT((MONTH(SalesData[[#This Row],[Order Date]])+2)/3)&amp;"-"&amp;YEAR(SalesData[[#This Row],[Order Date]])</f>
        <v>Q1-2024</v>
      </c>
    </row>
    <row r="10988" spans="1:22" x14ac:dyDescent="0.35">
      <c r="A10988" t="s">
        <v>11129</v>
      </c>
      <c r="B10988" s="1">
        <v>45325</v>
      </c>
      <c r="C10988" t="s">
        <v>132</v>
      </c>
      <c r="D10988" t="s">
        <v>13</v>
      </c>
      <c r="E10988">
        <v>7423460825</v>
      </c>
      <c r="F10988" t="s">
        <v>14</v>
      </c>
      <c r="G10988" t="s">
        <v>15</v>
      </c>
      <c r="H10988" t="s">
        <v>16</v>
      </c>
      <c r="I10988" t="s">
        <v>17</v>
      </c>
      <c r="J10988" t="s">
        <v>19</v>
      </c>
      <c r="K10988">
        <v>3530.13</v>
      </c>
      <c r="L10988">
        <v>836.24</v>
      </c>
      <c r="M10988" t="s">
        <v>19</v>
      </c>
      <c r="N10988">
        <v>0.236886460272001</v>
      </c>
      <c r="O10988" t="s">
        <v>11351</v>
      </c>
      <c r="P10988" t="s">
        <v>11354</v>
      </c>
      <c r="Q10988" t="s">
        <v>11366</v>
      </c>
      <c r="R10988" t="s">
        <v>11360</v>
      </c>
      <c r="S10988">
        <f>IF(SalesData[[#This Row],[Return Status]]="Returned",1,0)</f>
        <v>1</v>
      </c>
      <c r="T10988">
        <v>2085.91</v>
      </c>
      <c r="U10988" s="2">
        <f>EOMONTH(SalesData[[#This Row],[Order Date]],0)</f>
        <v>45351</v>
      </c>
      <c r="V10988" s="9" t="str">
        <f>"Q"&amp;INT((MONTH(SalesData[[#This Row],[Order Date]])+2)/3)&amp;"-"&amp;YEAR(SalesData[[#This Row],[Order Date]])</f>
        <v>Q1-2024</v>
      </c>
    </row>
    <row r="10989" spans="1:22" x14ac:dyDescent="0.35">
      <c r="A10989" t="s">
        <v>11130</v>
      </c>
      <c r="B10989" s="1">
        <v>45343</v>
      </c>
      <c r="C10989" t="s">
        <v>67</v>
      </c>
      <c r="D10989" t="s">
        <v>80</v>
      </c>
      <c r="E10989">
        <v>2148389919</v>
      </c>
      <c r="F10989" t="s">
        <v>133</v>
      </c>
      <c r="G10989" t="s">
        <v>89</v>
      </c>
      <c r="H10989" t="s">
        <v>90</v>
      </c>
      <c r="I10989" t="s">
        <v>31</v>
      </c>
      <c r="J10989" t="s">
        <v>19</v>
      </c>
      <c r="K10989">
        <v>501.31</v>
      </c>
      <c r="L10989">
        <v>18.73</v>
      </c>
      <c r="M10989" t="s">
        <v>19</v>
      </c>
      <c r="N10989">
        <v>3.7362111268476599E-2</v>
      </c>
      <c r="O10989" t="s">
        <v>11355</v>
      </c>
      <c r="P10989" t="s">
        <v>11356</v>
      </c>
      <c r="R10989" t="s">
        <v>11353</v>
      </c>
      <c r="S10989">
        <f>IF(SalesData[[#This Row],[Return Status]]="Returned",1,0)</f>
        <v>0</v>
      </c>
      <c r="T10989">
        <v>207.68</v>
      </c>
      <c r="U10989" s="2">
        <f>EOMONTH(SalesData[[#This Row],[Order Date]],0)</f>
        <v>45351</v>
      </c>
      <c r="V10989" s="9" t="str">
        <f>"Q"&amp;INT((MONTH(SalesData[[#This Row],[Order Date]])+2)/3)&amp;"-"&amp;YEAR(SalesData[[#This Row],[Order Date]])</f>
        <v>Q1-2024</v>
      </c>
    </row>
    <row r="10990" spans="1:22" x14ac:dyDescent="0.35">
      <c r="A10990" t="s">
        <v>11131</v>
      </c>
      <c r="B10990" s="1">
        <v>45340</v>
      </c>
      <c r="C10990" t="s">
        <v>176</v>
      </c>
      <c r="D10990" t="s">
        <v>13</v>
      </c>
      <c r="E10990">
        <v>3435409917</v>
      </c>
      <c r="F10990" t="s">
        <v>137</v>
      </c>
      <c r="G10990" t="s">
        <v>34</v>
      </c>
      <c r="H10990" t="s">
        <v>35</v>
      </c>
      <c r="I10990" t="s">
        <v>36</v>
      </c>
      <c r="J10990" t="s">
        <v>65</v>
      </c>
      <c r="K10990">
        <v>793.56</v>
      </c>
      <c r="L10990">
        <v>54.69</v>
      </c>
      <c r="M10990" t="s">
        <v>65</v>
      </c>
      <c r="N10990">
        <v>6.8917284137305301E-2</v>
      </c>
      <c r="O10990" t="s">
        <v>11355</v>
      </c>
      <c r="P10990" t="s">
        <v>11356</v>
      </c>
      <c r="R10990" t="s">
        <v>11353</v>
      </c>
      <c r="S10990">
        <f>IF(SalesData[[#This Row],[Return Status]]="Returned",1,0)</f>
        <v>0</v>
      </c>
      <c r="U10990" s="2">
        <f>EOMONTH(SalesData[[#This Row],[Order Date]],0)</f>
        <v>45351</v>
      </c>
      <c r="V10990" s="9" t="str">
        <f>"Q"&amp;INT((MONTH(SalesData[[#This Row],[Order Date]])+2)/3)&amp;"-"&amp;YEAR(SalesData[[#This Row],[Order Date]])</f>
        <v>Q1-2024</v>
      </c>
    </row>
    <row r="10991" spans="1:22" x14ac:dyDescent="0.35">
      <c r="A10991" t="s">
        <v>11132</v>
      </c>
      <c r="B10991" s="1">
        <v>45334</v>
      </c>
      <c r="C10991" t="s">
        <v>92</v>
      </c>
      <c r="D10991" t="s">
        <v>99</v>
      </c>
      <c r="E10991">
        <v>988054953</v>
      </c>
      <c r="F10991" t="s">
        <v>152</v>
      </c>
      <c r="G10991" t="s">
        <v>11368</v>
      </c>
      <c r="H10991" t="s">
        <v>24</v>
      </c>
      <c r="I10991" t="s">
        <v>17</v>
      </c>
      <c r="J10991" t="s">
        <v>19</v>
      </c>
      <c r="K10991">
        <v>4735.47</v>
      </c>
      <c r="L10991">
        <v>1397.66</v>
      </c>
      <c r="M10991" t="s">
        <v>19</v>
      </c>
      <c r="N10991">
        <v>0.295147049817653</v>
      </c>
      <c r="O10991" t="s">
        <v>11351</v>
      </c>
      <c r="P10991" t="s">
        <v>11354</v>
      </c>
      <c r="R10991" t="s">
        <v>11353</v>
      </c>
      <c r="S10991">
        <f>IF(SalesData[[#This Row],[Return Status]]="Returned",1,0)</f>
        <v>0</v>
      </c>
      <c r="U10991" s="2">
        <f>EOMONTH(SalesData[[#This Row],[Order Date]],0)</f>
        <v>45351</v>
      </c>
      <c r="V10991" s="9" t="str">
        <f>"Q"&amp;INT((MONTH(SalesData[[#This Row],[Order Date]])+2)/3)&amp;"-"&amp;YEAR(SalesData[[#This Row],[Order Date]])</f>
        <v>Q1-2024</v>
      </c>
    </row>
    <row r="10992" spans="1:22" x14ac:dyDescent="0.35">
      <c r="A10992" t="s">
        <v>11133</v>
      </c>
      <c r="B10992" s="1">
        <v>45348</v>
      </c>
      <c r="C10992" t="s">
        <v>111</v>
      </c>
      <c r="D10992" t="s">
        <v>27</v>
      </c>
      <c r="E10992">
        <v>3422569854</v>
      </c>
      <c r="F10992" t="s">
        <v>238</v>
      </c>
      <c r="G10992" t="s">
        <v>74</v>
      </c>
      <c r="H10992" t="s">
        <v>75</v>
      </c>
      <c r="I10992" t="s">
        <v>36</v>
      </c>
      <c r="J10992" t="s">
        <v>42</v>
      </c>
      <c r="K10992">
        <v>3695.67</v>
      </c>
      <c r="L10992">
        <v>978.77</v>
      </c>
      <c r="M10992" t="s">
        <v>43</v>
      </c>
      <c r="N10992">
        <v>0.26484236958386398</v>
      </c>
      <c r="O10992" t="s">
        <v>11351</v>
      </c>
      <c r="P10992" t="s">
        <v>11354</v>
      </c>
      <c r="R10992" t="s">
        <v>11353</v>
      </c>
      <c r="S10992">
        <f>IF(SalesData[[#This Row],[Return Status]]="Returned",1,0)</f>
        <v>0</v>
      </c>
      <c r="T10992">
        <v>2420.2800000000002</v>
      </c>
      <c r="U10992" s="2">
        <f>EOMONTH(SalesData[[#This Row],[Order Date]],0)</f>
        <v>45351</v>
      </c>
      <c r="V10992" s="9" t="str">
        <f>"Q"&amp;INT((MONTH(SalesData[[#This Row],[Order Date]])+2)/3)&amp;"-"&amp;YEAR(SalesData[[#This Row],[Order Date]])</f>
        <v>Q1-2024</v>
      </c>
    </row>
    <row r="10993" spans="1:22" x14ac:dyDescent="0.35">
      <c r="A10993" t="s">
        <v>11134</v>
      </c>
      <c r="B10993" s="1">
        <v>45335</v>
      </c>
      <c r="C10993" t="s">
        <v>176</v>
      </c>
      <c r="D10993" t="s">
        <v>39</v>
      </c>
      <c r="E10993">
        <v>7977649472</v>
      </c>
      <c r="F10993" t="s">
        <v>22</v>
      </c>
      <c r="G10993" t="s">
        <v>23</v>
      </c>
      <c r="H10993" t="s">
        <v>24</v>
      </c>
      <c r="I10993" t="s">
        <v>17</v>
      </c>
      <c r="J10993" t="s">
        <v>19</v>
      </c>
      <c r="K10993">
        <v>3765.03</v>
      </c>
      <c r="L10993">
        <v>524.23</v>
      </c>
      <c r="M10993" t="s">
        <v>19</v>
      </c>
      <c r="N10993">
        <v>0.139236606348422</v>
      </c>
      <c r="O10993" t="s">
        <v>11351</v>
      </c>
      <c r="P10993" t="s">
        <v>11352</v>
      </c>
      <c r="R10993" t="s">
        <v>11353</v>
      </c>
      <c r="S10993">
        <f>IF(SalesData[[#This Row],[Return Status]]="Returned",1,0)</f>
        <v>0</v>
      </c>
      <c r="T10993">
        <v>2821.33</v>
      </c>
      <c r="U10993" s="2">
        <f>EOMONTH(SalesData[[#This Row],[Order Date]],0)</f>
        <v>45351</v>
      </c>
      <c r="V10993" s="9" t="str">
        <f>"Q"&amp;INT((MONTH(SalesData[[#This Row],[Order Date]])+2)/3)&amp;"-"&amp;YEAR(SalesData[[#This Row],[Order Date]])</f>
        <v>Q1-2024</v>
      </c>
    </row>
    <row r="10994" spans="1:22" x14ac:dyDescent="0.35">
      <c r="A10994" t="s">
        <v>11135</v>
      </c>
      <c r="B10994" s="1">
        <v>45324</v>
      </c>
      <c r="C10994" t="s">
        <v>132</v>
      </c>
      <c r="D10994" t="s">
        <v>46</v>
      </c>
      <c r="E10994">
        <v>8902102500</v>
      </c>
      <c r="F10994" t="s">
        <v>147</v>
      </c>
      <c r="G10994" t="s">
        <v>84</v>
      </c>
      <c r="H10994" t="s">
        <v>11357</v>
      </c>
      <c r="I10994" t="s">
        <v>31</v>
      </c>
      <c r="J10994" t="s">
        <v>62</v>
      </c>
      <c r="K10994">
        <v>354.03</v>
      </c>
      <c r="L10994">
        <v>93.21</v>
      </c>
      <c r="M10994" t="s">
        <v>62</v>
      </c>
      <c r="N10994">
        <v>0.263282772646386</v>
      </c>
      <c r="O10994" t="s">
        <v>11361</v>
      </c>
      <c r="P10994" t="s">
        <v>11354</v>
      </c>
      <c r="R10994" t="s">
        <v>11353</v>
      </c>
      <c r="S10994">
        <f>IF(SalesData[[#This Row],[Return Status]]="Returned",1,0)</f>
        <v>0</v>
      </c>
      <c r="T10994">
        <v>847.14</v>
      </c>
      <c r="U10994" s="2">
        <f>EOMONTH(SalesData[[#This Row],[Order Date]],0)</f>
        <v>45351</v>
      </c>
      <c r="V10994" s="9" t="str">
        <f>"Q"&amp;INT((MONTH(SalesData[[#This Row],[Order Date]])+2)/3)&amp;"-"&amp;YEAR(SalesData[[#This Row],[Order Date]])</f>
        <v>Q1-2024</v>
      </c>
    </row>
    <row r="10995" spans="1:22" x14ac:dyDescent="0.35">
      <c r="A10995" t="s">
        <v>11136</v>
      </c>
      <c r="B10995" s="1">
        <v>45341</v>
      </c>
      <c r="C10995" t="s">
        <v>149</v>
      </c>
      <c r="D10995" t="s">
        <v>72</v>
      </c>
      <c r="E10995">
        <v>3623129705</v>
      </c>
      <c r="F10995" t="s">
        <v>387</v>
      </c>
      <c r="G10995" t="s">
        <v>89</v>
      </c>
      <c r="H10995" t="s">
        <v>11357</v>
      </c>
      <c r="I10995" t="s">
        <v>31</v>
      </c>
      <c r="J10995" t="s">
        <v>65</v>
      </c>
      <c r="K10995">
        <v>3412.75</v>
      </c>
      <c r="L10995">
        <v>555.80999999999995</v>
      </c>
      <c r="M10995" t="s">
        <v>65</v>
      </c>
      <c r="N10995">
        <v>0.16286279393451</v>
      </c>
      <c r="O10995" t="s">
        <v>11351</v>
      </c>
      <c r="P10995" t="s">
        <v>11352</v>
      </c>
      <c r="Q10995" t="s">
        <v>11369</v>
      </c>
      <c r="R10995" t="s">
        <v>11360</v>
      </c>
      <c r="S10995">
        <f>IF(SalesData[[#This Row],[Return Status]]="Returned",1,0)</f>
        <v>1</v>
      </c>
      <c r="T10995">
        <v>207.68</v>
      </c>
      <c r="U10995" s="2">
        <f>EOMONTH(SalesData[[#This Row],[Order Date]],0)</f>
        <v>45351</v>
      </c>
      <c r="V10995" s="9" t="str">
        <f>"Q"&amp;INT((MONTH(SalesData[[#This Row],[Order Date]])+2)/3)&amp;"-"&amp;YEAR(SalesData[[#This Row],[Order Date]])</f>
        <v>Q1-2024</v>
      </c>
    </row>
    <row r="10996" spans="1:22" x14ac:dyDescent="0.35">
      <c r="A10996" t="s">
        <v>11137</v>
      </c>
      <c r="B10996" s="1">
        <v>45332</v>
      </c>
      <c r="C10996" t="s">
        <v>77</v>
      </c>
      <c r="D10996" t="s">
        <v>39</v>
      </c>
      <c r="E10996">
        <v>9088756448</v>
      </c>
      <c r="F10996" t="s">
        <v>181</v>
      </c>
      <c r="G10996" t="s">
        <v>54</v>
      </c>
      <c r="H10996" t="s">
        <v>11357</v>
      </c>
      <c r="I10996" t="s">
        <v>31</v>
      </c>
      <c r="J10996" t="s">
        <v>65</v>
      </c>
      <c r="K10996">
        <v>4629.62</v>
      </c>
      <c r="L10996">
        <v>426.34</v>
      </c>
      <c r="M10996" t="s">
        <v>65</v>
      </c>
      <c r="N10996">
        <v>9.2089631546433598E-2</v>
      </c>
      <c r="O10996" t="s">
        <v>11351</v>
      </c>
      <c r="P10996" t="s">
        <v>11356</v>
      </c>
      <c r="R10996" t="s">
        <v>11353</v>
      </c>
      <c r="S10996">
        <f>IF(SalesData[[#This Row],[Return Status]]="Returned",1,0)</f>
        <v>0</v>
      </c>
      <c r="U10996" s="2">
        <f>EOMONTH(SalesData[[#This Row],[Order Date]],0)</f>
        <v>45351</v>
      </c>
      <c r="V10996" s="9" t="str">
        <f>"Q"&amp;INT((MONTH(SalesData[[#This Row],[Order Date]])+2)/3)&amp;"-"&amp;YEAR(SalesData[[#This Row],[Order Date]])</f>
        <v>Q1-2024</v>
      </c>
    </row>
    <row r="10997" spans="1:22" x14ac:dyDescent="0.35">
      <c r="A10997" t="s">
        <v>11138</v>
      </c>
      <c r="B10997" s="1">
        <v>45342</v>
      </c>
      <c r="C10997" t="s">
        <v>188</v>
      </c>
      <c r="D10997" t="s">
        <v>145</v>
      </c>
      <c r="E10997">
        <v>4197380178</v>
      </c>
      <c r="F10997" t="s">
        <v>88</v>
      </c>
      <c r="G10997" t="s">
        <v>89</v>
      </c>
      <c r="H10997" t="s">
        <v>90</v>
      </c>
      <c r="I10997" t="s">
        <v>31</v>
      </c>
      <c r="J10997" t="s">
        <v>19</v>
      </c>
      <c r="K10997">
        <v>1817.14</v>
      </c>
      <c r="L10997">
        <v>176.37</v>
      </c>
      <c r="M10997" t="s">
        <v>19</v>
      </c>
      <c r="N10997">
        <v>9.7059114872822094E-2</v>
      </c>
      <c r="O10997" t="s">
        <v>11351</v>
      </c>
      <c r="P10997" t="s">
        <v>11356</v>
      </c>
      <c r="R10997" t="s">
        <v>11353</v>
      </c>
      <c r="S10997">
        <f>IF(SalesData[[#This Row],[Return Status]]="Returned",1,0)</f>
        <v>0</v>
      </c>
      <c r="T10997">
        <v>207.68</v>
      </c>
      <c r="U10997" s="2">
        <f>EOMONTH(SalesData[[#This Row],[Order Date]],0)</f>
        <v>45351</v>
      </c>
      <c r="V10997" s="9" t="str">
        <f>"Q"&amp;INT((MONTH(SalesData[[#This Row],[Order Date]])+2)/3)&amp;"-"&amp;YEAR(SalesData[[#This Row],[Order Date]])</f>
        <v>Q1-2024</v>
      </c>
    </row>
    <row r="10998" spans="1:22" x14ac:dyDescent="0.35">
      <c r="A10998" t="s">
        <v>11139</v>
      </c>
      <c r="B10998" s="1">
        <v>45325</v>
      </c>
      <c r="C10998" t="s">
        <v>38</v>
      </c>
      <c r="D10998" t="s">
        <v>13</v>
      </c>
      <c r="E10998">
        <v>166262941</v>
      </c>
      <c r="F10998" t="s">
        <v>292</v>
      </c>
      <c r="G10998" t="s">
        <v>69</v>
      </c>
      <c r="H10998" t="s">
        <v>41</v>
      </c>
      <c r="I10998" t="s">
        <v>31</v>
      </c>
      <c r="J10998" t="s">
        <v>18</v>
      </c>
      <c r="K10998">
        <v>870.14</v>
      </c>
      <c r="L10998">
        <v>175.34</v>
      </c>
      <c r="M10998" t="s">
        <v>19</v>
      </c>
      <c r="N10998">
        <v>0.201507803341991</v>
      </c>
      <c r="O10998" t="s">
        <v>11355</v>
      </c>
      <c r="P10998" t="s">
        <v>11354</v>
      </c>
      <c r="Q10998" t="s">
        <v>11376</v>
      </c>
      <c r="R10998" t="s">
        <v>11360</v>
      </c>
      <c r="S10998">
        <f>IF(SalesData[[#This Row],[Return Status]]="Returned",1,0)</f>
        <v>1</v>
      </c>
      <c r="T10998">
        <v>2081.52</v>
      </c>
      <c r="U10998" s="2">
        <f>EOMONTH(SalesData[[#This Row],[Order Date]],0)</f>
        <v>45351</v>
      </c>
      <c r="V10998" s="9" t="str">
        <f>"Q"&amp;INT((MONTH(SalesData[[#This Row],[Order Date]])+2)/3)&amp;"-"&amp;YEAR(SalesData[[#This Row],[Order Date]])</f>
        <v>Q1-2024</v>
      </c>
    </row>
    <row r="10999" spans="1:22" x14ac:dyDescent="0.35">
      <c r="A10999" t="s">
        <v>11140</v>
      </c>
      <c r="B10999" s="1">
        <v>45336</v>
      </c>
      <c r="C10999" t="s">
        <v>71</v>
      </c>
      <c r="D10999" t="s">
        <v>46</v>
      </c>
      <c r="E10999">
        <v>8799343517</v>
      </c>
      <c r="F10999" t="s">
        <v>163</v>
      </c>
      <c r="G10999" t="s">
        <v>164</v>
      </c>
      <c r="H10999" t="s">
        <v>165</v>
      </c>
      <c r="I10999" t="s">
        <v>36</v>
      </c>
      <c r="J10999" t="s">
        <v>65</v>
      </c>
      <c r="K10999">
        <v>1466.98</v>
      </c>
      <c r="L10999">
        <v>177.9</v>
      </c>
      <c r="M10999" t="s">
        <v>65</v>
      </c>
      <c r="N10999">
        <v>0.121269546960422</v>
      </c>
      <c r="O10999" t="s">
        <v>11351</v>
      </c>
      <c r="P10999" t="s">
        <v>11352</v>
      </c>
      <c r="R10999" t="s">
        <v>11353</v>
      </c>
      <c r="S10999">
        <f>IF(SalesData[[#This Row],[Return Status]]="Returned",1,0)</f>
        <v>0</v>
      </c>
      <c r="U10999" s="2">
        <f>EOMONTH(SalesData[[#This Row],[Order Date]],0)</f>
        <v>45351</v>
      </c>
      <c r="V10999" s="9" t="str">
        <f>"Q"&amp;INT((MONTH(SalesData[[#This Row],[Order Date]])+2)/3)&amp;"-"&amp;YEAR(SalesData[[#This Row],[Order Date]])</f>
        <v>Q1-2024</v>
      </c>
    </row>
    <row r="11000" spans="1:22" x14ac:dyDescent="0.35">
      <c r="A11000" t="s">
        <v>11141</v>
      </c>
      <c r="B11000" s="1">
        <v>45324</v>
      </c>
      <c r="C11000" t="s">
        <v>139</v>
      </c>
      <c r="D11000" t="s">
        <v>39</v>
      </c>
      <c r="E11000">
        <v>9197227420</v>
      </c>
      <c r="F11000" t="s">
        <v>163</v>
      </c>
      <c r="G11000" t="s">
        <v>164</v>
      </c>
      <c r="H11000" t="s">
        <v>165</v>
      </c>
      <c r="I11000" t="s">
        <v>36</v>
      </c>
      <c r="J11000" t="s">
        <v>19</v>
      </c>
      <c r="K11000">
        <v>590.58000000000004</v>
      </c>
      <c r="L11000">
        <v>63.54</v>
      </c>
      <c r="M11000" t="s">
        <v>19</v>
      </c>
      <c r="N11000">
        <v>0.10758914964949701</v>
      </c>
      <c r="O11000" t="s">
        <v>11355</v>
      </c>
      <c r="P11000" t="s">
        <v>11352</v>
      </c>
      <c r="R11000" t="s">
        <v>11353</v>
      </c>
      <c r="S11000">
        <f>IF(SalesData[[#This Row],[Return Status]]="Returned",1,0)</f>
        <v>0</v>
      </c>
      <c r="U11000" s="2">
        <f>EOMONTH(SalesData[[#This Row],[Order Date]],0)</f>
        <v>45351</v>
      </c>
      <c r="V11000" s="9" t="str">
        <f>"Q"&amp;INT((MONTH(SalesData[[#This Row],[Order Date]])+2)/3)&amp;"-"&amp;YEAR(SalesData[[#This Row],[Order Date]])</f>
        <v>Q1-2024</v>
      </c>
    </row>
    <row r="11001" spans="1:22" x14ac:dyDescent="0.35">
      <c r="A11001" t="s">
        <v>11142</v>
      </c>
      <c r="B11001" s="1">
        <v>45346</v>
      </c>
      <c r="C11001" t="s">
        <v>106</v>
      </c>
      <c r="D11001" t="s">
        <v>13</v>
      </c>
      <c r="E11001">
        <v>6061011062</v>
      </c>
      <c r="F11001" t="s">
        <v>73</v>
      </c>
      <c r="G11001" t="s">
        <v>74</v>
      </c>
      <c r="H11001" t="s">
        <v>75</v>
      </c>
      <c r="I11001" t="s">
        <v>36</v>
      </c>
      <c r="J11001" t="s">
        <v>42</v>
      </c>
      <c r="K11001">
        <v>1651.56</v>
      </c>
      <c r="L11001">
        <v>250.22</v>
      </c>
      <c r="M11001" t="s">
        <v>43</v>
      </c>
      <c r="N11001">
        <v>0.151505243527332</v>
      </c>
      <c r="O11001" t="s">
        <v>11351</v>
      </c>
      <c r="P11001" t="s">
        <v>11352</v>
      </c>
      <c r="R11001" t="s">
        <v>11353</v>
      </c>
      <c r="S11001">
        <f>IF(SalesData[[#This Row],[Return Status]]="Returned",1,0)</f>
        <v>0</v>
      </c>
      <c r="T11001">
        <v>2420.2800000000002</v>
      </c>
      <c r="U11001" s="2">
        <f>EOMONTH(SalesData[[#This Row],[Order Date]],0)</f>
        <v>45351</v>
      </c>
      <c r="V11001" s="9" t="str">
        <f>"Q"&amp;INT((MONTH(SalesData[[#This Row],[Order Date]])+2)/3)&amp;"-"&amp;YEAR(SalesData[[#This Row],[Order Date]])</f>
        <v>Q1-2024</v>
      </c>
    </row>
    <row r="11002" spans="1:22" x14ac:dyDescent="0.35">
      <c r="A11002" t="s">
        <v>11143</v>
      </c>
      <c r="B11002" s="1">
        <v>45345</v>
      </c>
      <c r="C11002" t="s">
        <v>176</v>
      </c>
      <c r="D11002" t="s">
        <v>39</v>
      </c>
      <c r="E11002">
        <v>6597390714</v>
      </c>
      <c r="F11002" t="s">
        <v>103</v>
      </c>
      <c r="G11002" t="s">
        <v>23</v>
      </c>
      <c r="H11002" t="s">
        <v>24</v>
      </c>
      <c r="I11002" t="s">
        <v>17</v>
      </c>
      <c r="J11002" t="s">
        <v>65</v>
      </c>
      <c r="K11002">
        <v>1138.5</v>
      </c>
      <c r="L11002">
        <v>76.73</v>
      </c>
      <c r="M11002" t="s">
        <v>65</v>
      </c>
      <c r="N11002">
        <v>6.7395696091348295E-2</v>
      </c>
      <c r="O11002" t="s">
        <v>11351</v>
      </c>
      <c r="P11002" t="s">
        <v>11356</v>
      </c>
      <c r="R11002" t="s">
        <v>11353</v>
      </c>
      <c r="S11002">
        <f>IF(SalesData[[#This Row],[Return Status]]="Returned",1,0)</f>
        <v>0</v>
      </c>
      <c r="T11002">
        <v>2821.33</v>
      </c>
      <c r="U11002" s="2">
        <f>EOMONTH(SalesData[[#This Row],[Order Date]],0)</f>
        <v>45351</v>
      </c>
      <c r="V11002" s="9" t="str">
        <f>"Q"&amp;INT((MONTH(SalesData[[#This Row],[Order Date]])+2)/3)&amp;"-"&amp;YEAR(SalesData[[#This Row],[Order Date]])</f>
        <v>Q1-2024</v>
      </c>
    </row>
    <row r="11003" spans="1:22" x14ac:dyDescent="0.35">
      <c r="A11003" t="s">
        <v>11144</v>
      </c>
      <c r="B11003" s="1">
        <v>45337</v>
      </c>
      <c r="C11003" t="s">
        <v>71</v>
      </c>
      <c r="D11003" t="s">
        <v>80</v>
      </c>
      <c r="E11003">
        <v>3842306301</v>
      </c>
      <c r="F11003" t="s">
        <v>81</v>
      </c>
      <c r="G11003" t="s">
        <v>11388</v>
      </c>
      <c r="H11003" t="s">
        <v>75</v>
      </c>
      <c r="I11003" t="s">
        <v>36</v>
      </c>
      <c r="J11003" t="s">
        <v>65</v>
      </c>
      <c r="K11003">
        <v>2206.42</v>
      </c>
      <c r="L11003">
        <v>460.68</v>
      </c>
      <c r="M11003" t="s">
        <v>65</v>
      </c>
      <c r="N11003">
        <v>0.20879071074410099</v>
      </c>
      <c r="O11003" t="s">
        <v>11351</v>
      </c>
      <c r="P11003" t="s">
        <v>11354</v>
      </c>
      <c r="R11003" t="s">
        <v>11353</v>
      </c>
      <c r="S11003">
        <f>IF(SalesData[[#This Row],[Return Status]]="Returned",1,0)</f>
        <v>0</v>
      </c>
      <c r="U11003" s="2">
        <f>EOMONTH(SalesData[[#This Row],[Order Date]],0)</f>
        <v>45351</v>
      </c>
      <c r="V11003" s="9" t="str">
        <f>"Q"&amp;INT((MONTH(SalesData[[#This Row],[Order Date]])+2)/3)&amp;"-"&amp;YEAR(SalesData[[#This Row],[Order Date]])</f>
        <v>Q1-2024</v>
      </c>
    </row>
    <row r="11004" spans="1:22" x14ac:dyDescent="0.35">
      <c r="A11004" t="s">
        <v>11145</v>
      </c>
      <c r="B11004" s="1">
        <v>45339</v>
      </c>
      <c r="C11004" t="s">
        <v>188</v>
      </c>
      <c r="D11004" t="s">
        <v>39</v>
      </c>
      <c r="E11004">
        <v>3358374084</v>
      </c>
      <c r="F11004" t="s">
        <v>292</v>
      </c>
      <c r="G11004" t="s">
        <v>69</v>
      </c>
      <c r="H11004" t="s">
        <v>41</v>
      </c>
      <c r="I11004" t="s">
        <v>31</v>
      </c>
      <c r="J11004" t="s">
        <v>43</v>
      </c>
      <c r="K11004">
        <v>3896.68</v>
      </c>
      <c r="L11004">
        <v>221.76</v>
      </c>
      <c r="M11004" t="s">
        <v>43</v>
      </c>
      <c r="N11004">
        <v>5.6909984910231297E-2</v>
      </c>
      <c r="O11004" t="s">
        <v>11351</v>
      </c>
      <c r="P11004" t="s">
        <v>11356</v>
      </c>
      <c r="R11004" t="s">
        <v>11353</v>
      </c>
      <c r="S11004">
        <f>IF(SalesData[[#This Row],[Return Status]]="Returned",1,0)</f>
        <v>0</v>
      </c>
      <c r="T11004">
        <v>2081.52</v>
      </c>
      <c r="U11004" s="2">
        <f>EOMONTH(SalesData[[#This Row],[Order Date]],0)</f>
        <v>45351</v>
      </c>
      <c r="V11004" s="9" t="str">
        <f>"Q"&amp;INT((MONTH(SalesData[[#This Row],[Order Date]])+2)/3)&amp;"-"&amp;YEAR(SalesData[[#This Row],[Order Date]])</f>
        <v>Q1-2024</v>
      </c>
    </row>
    <row r="11005" spans="1:22" x14ac:dyDescent="0.35">
      <c r="A11005" t="s">
        <v>11146</v>
      </c>
      <c r="B11005" s="1">
        <v>45332</v>
      </c>
      <c r="C11005" t="s">
        <v>92</v>
      </c>
      <c r="D11005" t="s">
        <v>145</v>
      </c>
      <c r="E11005">
        <v>6230111818</v>
      </c>
      <c r="F11005" t="s">
        <v>172</v>
      </c>
      <c r="G11005" t="s">
        <v>141</v>
      </c>
      <c r="H11005" t="s">
        <v>121</v>
      </c>
      <c r="I11005" t="s">
        <v>17</v>
      </c>
      <c r="J11005" t="s">
        <v>18</v>
      </c>
      <c r="K11005">
        <v>4952.3999999999996</v>
      </c>
      <c r="L11005">
        <v>1152.78</v>
      </c>
      <c r="M11005" t="s">
        <v>19</v>
      </c>
      <c r="N11005">
        <v>0.23277198933850299</v>
      </c>
      <c r="O11005" t="s">
        <v>11351</v>
      </c>
      <c r="P11005" t="s">
        <v>11354</v>
      </c>
      <c r="R11005" t="s">
        <v>11353</v>
      </c>
      <c r="S11005">
        <f>IF(SalesData[[#This Row],[Return Status]]="Returned",1,0)</f>
        <v>0</v>
      </c>
      <c r="T11005">
        <v>2793.38</v>
      </c>
      <c r="U11005" s="2">
        <f>EOMONTH(SalesData[[#This Row],[Order Date]],0)</f>
        <v>45351</v>
      </c>
      <c r="V11005" s="9" t="str">
        <f>"Q"&amp;INT((MONTH(SalesData[[#This Row],[Order Date]])+2)/3)&amp;"-"&amp;YEAR(SalesData[[#This Row],[Order Date]])</f>
        <v>Q1-2024</v>
      </c>
    </row>
    <row r="11006" spans="1:22" x14ac:dyDescent="0.35">
      <c r="A11006" t="s">
        <v>11147</v>
      </c>
      <c r="B11006" s="1">
        <v>45345</v>
      </c>
      <c r="C11006" t="s">
        <v>149</v>
      </c>
      <c r="D11006" t="s">
        <v>27</v>
      </c>
      <c r="E11006">
        <v>5158988547</v>
      </c>
      <c r="F11006" t="s">
        <v>312</v>
      </c>
      <c r="G11006" t="s">
        <v>141</v>
      </c>
      <c r="H11006" t="s">
        <v>121</v>
      </c>
      <c r="I11006" t="s">
        <v>17</v>
      </c>
      <c r="J11006" t="s">
        <v>65</v>
      </c>
      <c r="K11006">
        <v>1024.0999999999999</v>
      </c>
      <c r="L11006">
        <v>233.3</v>
      </c>
      <c r="M11006" t="s">
        <v>65</v>
      </c>
      <c r="N11006">
        <v>0.22780978420076201</v>
      </c>
      <c r="O11006" t="s">
        <v>11351</v>
      </c>
      <c r="P11006" t="s">
        <v>11354</v>
      </c>
      <c r="R11006" t="s">
        <v>11353</v>
      </c>
      <c r="S11006">
        <f>IF(SalesData[[#This Row],[Return Status]]="Returned",1,0)</f>
        <v>0</v>
      </c>
      <c r="T11006">
        <v>2793.38</v>
      </c>
      <c r="U11006" s="2">
        <f>EOMONTH(SalesData[[#This Row],[Order Date]],0)</f>
        <v>45351</v>
      </c>
      <c r="V11006" s="9" t="str">
        <f>"Q"&amp;INT((MONTH(SalesData[[#This Row],[Order Date]])+2)/3)&amp;"-"&amp;YEAR(SalesData[[#This Row],[Order Date]])</f>
        <v>Q1-2024</v>
      </c>
    </row>
    <row r="11007" spans="1:22" x14ac:dyDescent="0.35">
      <c r="A11007" t="s">
        <v>11148</v>
      </c>
      <c r="B11007" s="1">
        <v>45323</v>
      </c>
      <c r="C11007" t="s">
        <v>106</v>
      </c>
      <c r="D11007" t="s">
        <v>39</v>
      </c>
      <c r="E11007">
        <v>2294761161</v>
      </c>
      <c r="F11007" t="s">
        <v>78</v>
      </c>
      <c r="G11007" t="s">
        <v>15</v>
      </c>
      <c r="H11007" t="s">
        <v>16</v>
      </c>
      <c r="I11007" t="s">
        <v>17</v>
      </c>
      <c r="J11007" t="s">
        <v>18</v>
      </c>
      <c r="K11007">
        <v>792.39</v>
      </c>
      <c r="L11007">
        <v>165.31</v>
      </c>
      <c r="M11007" t="s">
        <v>19</v>
      </c>
      <c r="N11007">
        <v>0.20862201693610499</v>
      </c>
      <c r="O11007" t="s">
        <v>11355</v>
      </c>
      <c r="P11007" t="s">
        <v>11354</v>
      </c>
      <c r="R11007" t="s">
        <v>11353</v>
      </c>
      <c r="S11007">
        <f>IF(SalesData[[#This Row],[Return Status]]="Returned",1,0)</f>
        <v>0</v>
      </c>
      <c r="T11007">
        <v>2085.91</v>
      </c>
      <c r="U11007" s="2">
        <f>EOMONTH(SalesData[[#This Row],[Order Date]],0)</f>
        <v>45351</v>
      </c>
      <c r="V11007" s="9" t="str">
        <f>"Q"&amp;INT((MONTH(SalesData[[#This Row],[Order Date]])+2)/3)&amp;"-"&amp;YEAR(SalesData[[#This Row],[Order Date]])</f>
        <v>Q1-2024</v>
      </c>
    </row>
    <row r="11008" spans="1:22" x14ac:dyDescent="0.35">
      <c r="A11008" t="s">
        <v>11149</v>
      </c>
      <c r="B11008" s="1">
        <v>45333</v>
      </c>
      <c r="C11008" t="s">
        <v>45</v>
      </c>
      <c r="D11008" t="s">
        <v>27</v>
      </c>
      <c r="E11008">
        <v>7253478528</v>
      </c>
      <c r="F11008" t="s">
        <v>33</v>
      </c>
      <c r="G11008" t="s">
        <v>34</v>
      </c>
      <c r="H11008" t="s">
        <v>11357</v>
      </c>
      <c r="I11008" t="s">
        <v>36</v>
      </c>
      <c r="J11008" t="s">
        <v>61</v>
      </c>
      <c r="K11008">
        <v>2225.91</v>
      </c>
      <c r="L11008">
        <v>130.81</v>
      </c>
      <c r="M11008" t="s">
        <v>62</v>
      </c>
      <c r="N11008">
        <v>5.8766976202991102E-2</v>
      </c>
      <c r="O11008" t="s">
        <v>11351</v>
      </c>
      <c r="P11008" t="s">
        <v>11356</v>
      </c>
      <c r="R11008" t="s">
        <v>11353</v>
      </c>
      <c r="S11008">
        <f>IF(SalesData[[#This Row],[Return Status]]="Returned",1,0)</f>
        <v>0</v>
      </c>
      <c r="U11008" s="2">
        <f>EOMONTH(SalesData[[#This Row],[Order Date]],0)</f>
        <v>45351</v>
      </c>
      <c r="V11008" s="9" t="str">
        <f>"Q"&amp;INT((MONTH(SalesData[[#This Row],[Order Date]])+2)/3)&amp;"-"&amp;YEAR(SalesData[[#This Row],[Order Date]])</f>
        <v>Q1-2024</v>
      </c>
    </row>
    <row r="11009" spans="1:22" x14ac:dyDescent="0.35">
      <c r="A11009" t="s">
        <v>11150</v>
      </c>
      <c r="B11009" s="1">
        <v>45340</v>
      </c>
      <c r="C11009" t="s">
        <v>49</v>
      </c>
      <c r="D11009" t="s">
        <v>46</v>
      </c>
      <c r="E11009">
        <v>2984549275</v>
      </c>
      <c r="F11009" t="s">
        <v>170</v>
      </c>
      <c r="G11009" t="s">
        <v>69</v>
      </c>
      <c r="H11009" t="s">
        <v>41</v>
      </c>
      <c r="I11009" t="s">
        <v>31</v>
      </c>
      <c r="J11009" t="s">
        <v>62</v>
      </c>
      <c r="K11009">
        <v>3994.12</v>
      </c>
      <c r="L11009">
        <v>166.47</v>
      </c>
      <c r="M11009" t="s">
        <v>62</v>
      </c>
      <c r="N11009">
        <v>4.1678767788649297E-2</v>
      </c>
      <c r="O11009" t="s">
        <v>11351</v>
      </c>
      <c r="P11009" t="s">
        <v>11356</v>
      </c>
      <c r="R11009" t="s">
        <v>11353</v>
      </c>
      <c r="S11009">
        <f>IF(SalesData[[#This Row],[Return Status]]="Returned",1,0)</f>
        <v>0</v>
      </c>
      <c r="T11009">
        <v>2081.52</v>
      </c>
      <c r="U11009" s="2">
        <f>EOMONTH(SalesData[[#This Row],[Order Date]],0)</f>
        <v>45351</v>
      </c>
      <c r="V11009" s="9" t="str">
        <f>"Q"&amp;INT((MONTH(SalesData[[#This Row],[Order Date]])+2)/3)&amp;"-"&amp;YEAR(SalesData[[#This Row],[Order Date]])</f>
        <v>Q1-2024</v>
      </c>
    </row>
    <row r="11010" spans="1:22" x14ac:dyDescent="0.35">
      <c r="A11010" t="s">
        <v>11151</v>
      </c>
      <c r="B11010" s="1">
        <v>45326</v>
      </c>
      <c r="C11010" t="s">
        <v>188</v>
      </c>
      <c r="D11010" t="s">
        <v>80</v>
      </c>
      <c r="E11010">
        <v>8605078788</v>
      </c>
      <c r="F11010" t="s">
        <v>156</v>
      </c>
      <c r="G11010" t="s">
        <v>84</v>
      </c>
      <c r="H11010" t="s">
        <v>85</v>
      </c>
      <c r="I11010" t="s">
        <v>31</v>
      </c>
      <c r="J11010" t="s">
        <v>65</v>
      </c>
      <c r="K11010">
        <v>2693.87</v>
      </c>
      <c r="L11010">
        <v>87.59</v>
      </c>
      <c r="M11010" t="s">
        <v>65</v>
      </c>
      <c r="N11010">
        <v>3.2514560836269003E-2</v>
      </c>
      <c r="O11010" t="s">
        <v>11351</v>
      </c>
      <c r="P11010" t="s">
        <v>11356</v>
      </c>
      <c r="R11010" t="s">
        <v>11353</v>
      </c>
      <c r="S11010">
        <f>IF(SalesData[[#This Row],[Return Status]]="Returned",1,0)</f>
        <v>0</v>
      </c>
      <c r="T11010">
        <v>847.14</v>
      </c>
      <c r="U11010" s="2">
        <f>EOMONTH(SalesData[[#This Row],[Order Date]],0)</f>
        <v>45351</v>
      </c>
      <c r="V11010" s="9" t="str">
        <f>"Q"&amp;INT((MONTH(SalesData[[#This Row],[Order Date]])+2)/3)&amp;"-"&amp;YEAR(SalesData[[#This Row],[Order Date]])</f>
        <v>Q1-2024</v>
      </c>
    </row>
    <row r="11011" spans="1:22" x14ac:dyDescent="0.35">
      <c r="A11011" t="s">
        <v>11152</v>
      </c>
      <c r="B11011" s="1">
        <v>45330</v>
      </c>
      <c r="C11011" t="s">
        <v>139</v>
      </c>
      <c r="D11011" t="s">
        <v>145</v>
      </c>
      <c r="E11011">
        <v>4997529490</v>
      </c>
      <c r="F11011" t="s">
        <v>116</v>
      </c>
      <c r="G11011" t="s">
        <v>74</v>
      </c>
      <c r="H11011" t="s">
        <v>75</v>
      </c>
      <c r="I11011" t="s">
        <v>36</v>
      </c>
      <c r="J11011" t="s">
        <v>19</v>
      </c>
      <c r="K11011">
        <v>3816.03</v>
      </c>
      <c r="L11011">
        <v>457.28</v>
      </c>
      <c r="M11011" t="s">
        <v>19</v>
      </c>
      <c r="N11011">
        <v>0.119831343044997</v>
      </c>
      <c r="O11011" t="s">
        <v>11351</v>
      </c>
      <c r="P11011" t="s">
        <v>11352</v>
      </c>
      <c r="R11011" t="s">
        <v>11353</v>
      </c>
      <c r="S11011">
        <f>IF(SalesData[[#This Row],[Return Status]]="Returned",1,0)</f>
        <v>0</v>
      </c>
      <c r="T11011">
        <v>2420.2800000000002</v>
      </c>
      <c r="U11011" s="2">
        <f>EOMONTH(SalesData[[#This Row],[Order Date]],0)</f>
        <v>45351</v>
      </c>
      <c r="V11011" s="9" t="str">
        <f>"Q"&amp;INT((MONTH(SalesData[[#This Row],[Order Date]])+2)/3)&amp;"-"&amp;YEAR(SalesData[[#This Row],[Order Date]])</f>
        <v>Q1-2024</v>
      </c>
    </row>
    <row r="11012" spans="1:22" x14ac:dyDescent="0.35">
      <c r="A11012" t="s">
        <v>11153</v>
      </c>
      <c r="B11012" s="1">
        <v>45341</v>
      </c>
      <c r="C11012" t="s">
        <v>132</v>
      </c>
      <c r="D11012" t="s">
        <v>99</v>
      </c>
      <c r="E11012">
        <v>9578177770</v>
      </c>
      <c r="F11012" t="s">
        <v>140</v>
      </c>
      <c r="G11012" t="s">
        <v>141</v>
      </c>
      <c r="H11012" t="s">
        <v>11357</v>
      </c>
      <c r="I11012" t="s">
        <v>17</v>
      </c>
      <c r="J11012" t="s">
        <v>61</v>
      </c>
      <c r="K11012">
        <v>1288.6400000000001</v>
      </c>
      <c r="L11012">
        <v>337.55</v>
      </c>
      <c r="M11012" t="s">
        <v>62</v>
      </c>
      <c r="N11012">
        <v>0.261942823441768</v>
      </c>
      <c r="O11012" t="s">
        <v>11351</v>
      </c>
      <c r="P11012" t="s">
        <v>11354</v>
      </c>
      <c r="R11012" t="s">
        <v>11353</v>
      </c>
      <c r="S11012">
        <f>IF(SalesData[[#This Row],[Return Status]]="Returned",1,0)</f>
        <v>0</v>
      </c>
      <c r="T11012">
        <v>2793.38</v>
      </c>
      <c r="U11012" s="2">
        <f>EOMONTH(SalesData[[#This Row],[Order Date]],0)</f>
        <v>45351</v>
      </c>
      <c r="V11012" s="9" t="str">
        <f>"Q"&amp;INT((MONTH(SalesData[[#This Row],[Order Date]])+2)/3)&amp;"-"&amp;YEAR(SalesData[[#This Row],[Order Date]])</f>
        <v>Q1-2024</v>
      </c>
    </row>
    <row r="11013" spans="1:22" x14ac:dyDescent="0.35">
      <c r="A11013" t="s">
        <v>11154</v>
      </c>
      <c r="B11013" s="1">
        <v>45328</v>
      </c>
      <c r="C11013" t="s">
        <v>149</v>
      </c>
      <c r="D11013" t="s">
        <v>39</v>
      </c>
      <c r="E11013">
        <v>2573992710</v>
      </c>
      <c r="F11013" t="s">
        <v>357</v>
      </c>
      <c r="G11013" t="s">
        <v>164</v>
      </c>
      <c r="H11013" t="s">
        <v>165</v>
      </c>
      <c r="I11013" t="s">
        <v>36</v>
      </c>
      <c r="J11013" t="s">
        <v>19</v>
      </c>
      <c r="K11013">
        <v>2951.8</v>
      </c>
      <c r="L11013">
        <v>474.34</v>
      </c>
      <c r="M11013" t="s">
        <v>19</v>
      </c>
      <c r="N11013">
        <v>0.16069516904939399</v>
      </c>
      <c r="O11013" t="s">
        <v>11351</v>
      </c>
      <c r="P11013" t="s">
        <v>11352</v>
      </c>
      <c r="R11013" t="s">
        <v>11353</v>
      </c>
      <c r="S11013">
        <f>IF(SalesData[[#This Row],[Return Status]]="Returned",1,0)</f>
        <v>0</v>
      </c>
      <c r="U11013" s="2">
        <f>EOMONTH(SalesData[[#This Row],[Order Date]],0)</f>
        <v>45351</v>
      </c>
      <c r="V11013" s="9" t="str">
        <f>"Q"&amp;INT((MONTH(SalesData[[#This Row],[Order Date]])+2)/3)&amp;"-"&amp;YEAR(SalesData[[#This Row],[Order Date]])</f>
        <v>Q1-2024</v>
      </c>
    </row>
    <row r="11014" spans="1:22" x14ac:dyDescent="0.35">
      <c r="A11014" t="s">
        <v>11155</v>
      </c>
      <c r="B11014" s="1">
        <v>45341</v>
      </c>
      <c r="C11014" t="s">
        <v>162</v>
      </c>
      <c r="D11014" t="s">
        <v>39</v>
      </c>
      <c r="E11014">
        <v>3997939793</v>
      </c>
      <c r="F11014" t="s">
        <v>172</v>
      </c>
      <c r="G11014" t="s">
        <v>141</v>
      </c>
      <c r="H11014" t="s">
        <v>11357</v>
      </c>
      <c r="I11014" t="s">
        <v>17</v>
      </c>
      <c r="J11014" t="s">
        <v>19</v>
      </c>
      <c r="K11014">
        <v>3982.81</v>
      </c>
      <c r="L11014">
        <v>982</v>
      </c>
      <c r="M11014" t="s">
        <v>19</v>
      </c>
      <c r="N11014">
        <v>0.24655958983732601</v>
      </c>
      <c r="O11014" t="s">
        <v>11351</v>
      </c>
      <c r="P11014" t="s">
        <v>11354</v>
      </c>
      <c r="R11014" t="s">
        <v>11353</v>
      </c>
      <c r="S11014">
        <f>IF(SalesData[[#This Row],[Return Status]]="Returned",1,0)</f>
        <v>0</v>
      </c>
      <c r="T11014">
        <v>2793.38</v>
      </c>
      <c r="U11014" s="2">
        <f>EOMONTH(SalesData[[#This Row],[Order Date]],0)</f>
        <v>45351</v>
      </c>
      <c r="V11014" s="9" t="str">
        <f>"Q"&amp;INT((MONTH(SalesData[[#This Row],[Order Date]])+2)/3)&amp;"-"&amp;YEAR(SalesData[[#This Row],[Order Date]])</f>
        <v>Q1-2024</v>
      </c>
    </row>
    <row r="11015" spans="1:22" x14ac:dyDescent="0.35">
      <c r="A11015" t="s">
        <v>11156</v>
      </c>
      <c r="B11015" s="1">
        <v>45324</v>
      </c>
      <c r="C11015" t="s">
        <v>38</v>
      </c>
      <c r="D11015" t="s">
        <v>80</v>
      </c>
      <c r="E11015">
        <v>4557944865</v>
      </c>
      <c r="F11015" t="s">
        <v>53</v>
      </c>
      <c r="G11015" t="s">
        <v>11371</v>
      </c>
      <c r="H11015" t="s">
        <v>55</v>
      </c>
      <c r="I11015" t="s">
        <v>31</v>
      </c>
      <c r="J11015" t="s">
        <v>43</v>
      </c>
      <c r="K11015">
        <v>4266.82</v>
      </c>
      <c r="L11015">
        <v>930.54</v>
      </c>
      <c r="M11015" t="s">
        <v>43</v>
      </c>
      <c r="N11015">
        <v>0.21808747498136799</v>
      </c>
      <c r="O11015" t="s">
        <v>11351</v>
      </c>
      <c r="P11015" t="s">
        <v>11354</v>
      </c>
      <c r="R11015" t="s">
        <v>11353</v>
      </c>
      <c r="S11015">
        <f>IF(SalesData[[#This Row],[Return Status]]="Returned",1,0)</f>
        <v>0</v>
      </c>
      <c r="U11015" s="2">
        <f>EOMONTH(SalesData[[#This Row],[Order Date]],0)</f>
        <v>45351</v>
      </c>
      <c r="V11015" s="9" t="str">
        <f>"Q"&amp;INT((MONTH(SalesData[[#This Row],[Order Date]])+2)/3)&amp;"-"&amp;YEAR(SalesData[[#This Row],[Order Date]])</f>
        <v>Q1-2024</v>
      </c>
    </row>
    <row r="11016" spans="1:22" x14ac:dyDescent="0.35">
      <c r="A11016" t="s">
        <v>11157</v>
      </c>
      <c r="B11016" s="1">
        <v>45325</v>
      </c>
      <c r="C11016" t="s">
        <v>113</v>
      </c>
      <c r="D11016" t="s">
        <v>80</v>
      </c>
      <c r="E11016">
        <v>3635277219</v>
      </c>
      <c r="F11016" t="s">
        <v>147</v>
      </c>
      <c r="G11016" t="s">
        <v>84</v>
      </c>
      <c r="H11016" t="s">
        <v>85</v>
      </c>
      <c r="I11016" t="s">
        <v>31</v>
      </c>
      <c r="J11016" t="s">
        <v>18</v>
      </c>
      <c r="K11016">
        <v>1632.53</v>
      </c>
      <c r="L11016">
        <v>487.66</v>
      </c>
      <c r="M11016" t="s">
        <v>19</v>
      </c>
      <c r="N11016">
        <v>0.29871426558776898</v>
      </c>
      <c r="O11016" t="s">
        <v>11351</v>
      </c>
      <c r="P11016" t="s">
        <v>11354</v>
      </c>
      <c r="R11016" t="s">
        <v>11353</v>
      </c>
      <c r="S11016">
        <f>IF(SalesData[[#This Row],[Return Status]]="Returned",1,0)</f>
        <v>0</v>
      </c>
      <c r="T11016">
        <v>847.14</v>
      </c>
      <c r="U11016" s="2">
        <f>EOMONTH(SalesData[[#This Row],[Order Date]],0)</f>
        <v>45351</v>
      </c>
      <c r="V11016" s="9" t="str">
        <f>"Q"&amp;INT((MONTH(SalesData[[#This Row],[Order Date]])+2)/3)&amp;"-"&amp;YEAR(SalesData[[#This Row],[Order Date]])</f>
        <v>Q1-2024</v>
      </c>
    </row>
    <row r="11017" spans="1:22" x14ac:dyDescent="0.35">
      <c r="A11017" t="s">
        <v>11158</v>
      </c>
      <c r="B11017" s="1">
        <v>45334</v>
      </c>
      <c r="C11017" t="s">
        <v>188</v>
      </c>
      <c r="D11017" t="s">
        <v>72</v>
      </c>
      <c r="E11017">
        <v>163275224</v>
      </c>
      <c r="F11017" t="s">
        <v>357</v>
      </c>
      <c r="G11017" t="s">
        <v>164</v>
      </c>
      <c r="H11017" t="s">
        <v>165</v>
      </c>
      <c r="I11017" t="s">
        <v>36</v>
      </c>
      <c r="J11017" t="s">
        <v>19</v>
      </c>
      <c r="K11017">
        <v>125.15</v>
      </c>
      <c r="L11017">
        <v>35.5</v>
      </c>
      <c r="M11017" t="s">
        <v>19</v>
      </c>
      <c r="N11017">
        <v>0.28365960846983601</v>
      </c>
      <c r="O11017" t="s">
        <v>11361</v>
      </c>
      <c r="P11017" t="s">
        <v>11354</v>
      </c>
      <c r="R11017" t="s">
        <v>11353</v>
      </c>
      <c r="S11017">
        <f>IF(SalesData[[#This Row],[Return Status]]="Returned",1,0)</f>
        <v>0</v>
      </c>
      <c r="U11017" s="2">
        <f>EOMONTH(SalesData[[#This Row],[Order Date]],0)</f>
        <v>45351</v>
      </c>
      <c r="V11017" s="9" t="str">
        <f>"Q"&amp;INT((MONTH(SalesData[[#This Row],[Order Date]])+2)/3)&amp;"-"&amp;YEAR(SalesData[[#This Row],[Order Date]])</f>
        <v>Q1-2024</v>
      </c>
    </row>
    <row r="11018" spans="1:22" x14ac:dyDescent="0.35">
      <c r="A11018" t="s">
        <v>11159</v>
      </c>
      <c r="B11018" s="1">
        <v>45346</v>
      </c>
      <c r="C11018" t="s">
        <v>49</v>
      </c>
      <c r="D11018" t="s">
        <v>99</v>
      </c>
      <c r="E11018">
        <v>9231909123</v>
      </c>
      <c r="F11018" t="s">
        <v>58</v>
      </c>
      <c r="G11018" t="s">
        <v>59</v>
      </c>
      <c r="H11018" t="s">
        <v>60</v>
      </c>
      <c r="I11018" t="s">
        <v>31</v>
      </c>
      <c r="J11018" t="s">
        <v>18</v>
      </c>
      <c r="K11018">
        <v>2277.44</v>
      </c>
      <c r="L11018">
        <v>500.48</v>
      </c>
      <c r="M11018" t="s">
        <v>19</v>
      </c>
      <c r="N11018">
        <v>0.21975551496417001</v>
      </c>
      <c r="O11018" t="s">
        <v>11351</v>
      </c>
      <c r="P11018" t="s">
        <v>11354</v>
      </c>
      <c r="R11018" t="s">
        <v>11353</v>
      </c>
      <c r="S11018">
        <f>IF(SalesData[[#This Row],[Return Status]]="Returned",1,0)</f>
        <v>0</v>
      </c>
      <c r="T11018">
        <v>2183.56</v>
      </c>
      <c r="U11018" s="2">
        <f>EOMONTH(SalesData[[#This Row],[Order Date]],0)</f>
        <v>45351</v>
      </c>
      <c r="V11018" s="9" t="str">
        <f>"Q"&amp;INT((MONTH(SalesData[[#This Row],[Order Date]])+2)/3)&amp;"-"&amp;YEAR(SalesData[[#This Row],[Order Date]])</f>
        <v>Q1-2024</v>
      </c>
    </row>
    <row r="11019" spans="1:22" x14ac:dyDescent="0.35">
      <c r="A11019" t="s">
        <v>11160</v>
      </c>
      <c r="B11019" s="1">
        <v>45335</v>
      </c>
      <c r="C11019" t="s">
        <v>92</v>
      </c>
      <c r="D11019" t="s">
        <v>46</v>
      </c>
      <c r="E11019">
        <v>7996553384</v>
      </c>
      <c r="F11019" t="s">
        <v>68</v>
      </c>
      <c r="G11019" t="s">
        <v>11358</v>
      </c>
      <c r="H11019" t="s">
        <v>41</v>
      </c>
      <c r="I11019" t="s">
        <v>31</v>
      </c>
      <c r="J11019" t="s">
        <v>62</v>
      </c>
      <c r="K11019">
        <v>1210.03</v>
      </c>
      <c r="L11019">
        <v>350.01</v>
      </c>
      <c r="M11019" t="s">
        <v>62</v>
      </c>
      <c r="N11019">
        <v>0.28925729114154197</v>
      </c>
      <c r="O11019" t="s">
        <v>11351</v>
      </c>
      <c r="P11019" t="s">
        <v>11354</v>
      </c>
      <c r="R11019" t="s">
        <v>11353</v>
      </c>
      <c r="S11019">
        <f>IF(SalesData[[#This Row],[Return Status]]="Returned",1,0)</f>
        <v>0</v>
      </c>
      <c r="U11019" s="2">
        <f>EOMONTH(SalesData[[#This Row],[Order Date]],0)</f>
        <v>45351</v>
      </c>
      <c r="V11019" s="9" t="str">
        <f>"Q"&amp;INT((MONTH(SalesData[[#This Row],[Order Date]])+2)/3)&amp;"-"&amp;YEAR(SalesData[[#This Row],[Order Date]])</f>
        <v>Q1-2024</v>
      </c>
    </row>
    <row r="11020" spans="1:22" x14ac:dyDescent="0.35">
      <c r="A11020" t="s">
        <v>11161</v>
      </c>
      <c r="B11020" s="1">
        <v>45345</v>
      </c>
      <c r="C11020" t="s">
        <v>87</v>
      </c>
      <c r="D11020" t="s">
        <v>99</v>
      </c>
      <c r="E11020">
        <v>6616191267</v>
      </c>
      <c r="F11020" t="s">
        <v>64</v>
      </c>
      <c r="G11020" t="s">
        <v>11390</v>
      </c>
      <c r="H11020" t="s">
        <v>16</v>
      </c>
      <c r="I11020" t="s">
        <v>17</v>
      </c>
      <c r="J11020" t="s">
        <v>42</v>
      </c>
      <c r="K11020">
        <v>3994.03</v>
      </c>
      <c r="L11020">
        <v>316.67</v>
      </c>
      <c r="M11020" t="s">
        <v>43</v>
      </c>
      <c r="N11020">
        <v>7.9285834107405306E-2</v>
      </c>
      <c r="O11020" t="s">
        <v>11351</v>
      </c>
      <c r="P11020" t="s">
        <v>11356</v>
      </c>
      <c r="R11020" t="s">
        <v>11353</v>
      </c>
      <c r="S11020">
        <f>IF(SalesData[[#This Row],[Return Status]]="Returned",1,0)</f>
        <v>0</v>
      </c>
      <c r="U11020" s="2">
        <f>EOMONTH(SalesData[[#This Row],[Order Date]],0)</f>
        <v>45351</v>
      </c>
      <c r="V11020" s="9" t="str">
        <f>"Q"&amp;INT((MONTH(SalesData[[#This Row],[Order Date]])+2)/3)&amp;"-"&amp;YEAR(SalesData[[#This Row],[Order Date]])</f>
        <v>Q1-2024</v>
      </c>
    </row>
    <row r="11021" spans="1:22" x14ac:dyDescent="0.35">
      <c r="A11021" t="s">
        <v>11162</v>
      </c>
      <c r="B11021" s="1">
        <v>45347</v>
      </c>
      <c r="C11021" t="s">
        <v>94</v>
      </c>
      <c r="D11021" t="s">
        <v>145</v>
      </c>
      <c r="E11021">
        <v>9087290959</v>
      </c>
      <c r="F11021" t="s">
        <v>28</v>
      </c>
      <c r="G11021" t="s">
        <v>29</v>
      </c>
      <c r="H11021" t="s">
        <v>30</v>
      </c>
      <c r="I11021" t="s">
        <v>31</v>
      </c>
      <c r="J11021" t="s">
        <v>62</v>
      </c>
      <c r="K11021">
        <v>365.35</v>
      </c>
      <c r="L11021">
        <v>33.42</v>
      </c>
      <c r="M11021" t="s">
        <v>62</v>
      </c>
      <c r="N11021">
        <v>9.1473929109073496E-2</v>
      </c>
      <c r="O11021" t="s">
        <v>11361</v>
      </c>
      <c r="P11021" t="s">
        <v>11356</v>
      </c>
      <c r="Q11021" t="s">
        <v>11372</v>
      </c>
      <c r="R11021" t="s">
        <v>11360</v>
      </c>
      <c r="S11021">
        <f>IF(SalesData[[#This Row],[Return Status]]="Returned",1,0)</f>
        <v>1</v>
      </c>
      <c r="T11021">
        <v>2788.38</v>
      </c>
      <c r="U11021" s="2">
        <f>EOMONTH(SalesData[[#This Row],[Order Date]],0)</f>
        <v>45351</v>
      </c>
      <c r="V11021" s="9" t="str">
        <f>"Q"&amp;INT((MONTH(SalesData[[#This Row],[Order Date]])+2)/3)&amp;"-"&amp;YEAR(SalesData[[#This Row],[Order Date]])</f>
        <v>Q1-2024</v>
      </c>
    </row>
    <row r="11022" spans="1:22" x14ac:dyDescent="0.35">
      <c r="A11022" t="s">
        <v>11163</v>
      </c>
      <c r="B11022" s="1">
        <v>45329</v>
      </c>
      <c r="C11022" t="s">
        <v>87</v>
      </c>
      <c r="D11022" t="s">
        <v>99</v>
      </c>
      <c r="E11022">
        <v>4130961279</v>
      </c>
      <c r="F11022" t="s">
        <v>81</v>
      </c>
      <c r="G11022" t="s">
        <v>74</v>
      </c>
      <c r="H11022" t="s">
        <v>11357</v>
      </c>
      <c r="I11022" t="s">
        <v>36</v>
      </c>
      <c r="J11022" t="s">
        <v>62</v>
      </c>
      <c r="K11022">
        <v>2433.21</v>
      </c>
      <c r="L11022">
        <v>184.47</v>
      </c>
      <c r="M11022" t="s">
        <v>62</v>
      </c>
      <c r="N11022">
        <v>7.5813431639685805E-2</v>
      </c>
      <c r="O11022" t="s">
        <v>11351</v>
      </c>
      <c r="P11022" t="s">
        <v>11356</v>
      </c>
      <c r="R11022" t="s">
        <v>11353</v>
      </c>
      <c r="S11022">
        <f>IF(SalesData[[#This Row],[Return Status]]="Returned",1,0)</f>
        <v>0</v>
      </c>
      <c r="T11022">
        <v>2420.2800000000002</v>
      </c>
      <c r="U11022" s="2">
        <f>EOMONTH(SalesData[[#This Row],[Order Date]],0)</f>
        <v>45351</v>
      </c>
      <c r="V11022" s="9" t="str">
        <f>"Q"&amp;INT((MONTH(SalesData[[#This Row],[Order Date]])+2)/3)&amp;"-"&amp;YEAR(SalesData[[#This Row],[Order Date]])</f>
        <v>Q1-2024</v>
      </c>
    </row>
    <row r="11023" spans="1:22" x14ac:dyDescent="0.35">
      <c r="A11023" t="s">
        <v>11164</v>
      </c>
      <c r="B11023" s="1">
        <v>45335</v>
      </c>
      <c r="C11023" t="s">
        <v>124</v>
      </c>
      <c r="D11023" t="s">
        <v>72</v>
      </c>
      <c r="E11023">
        <v>5225936212</v>
      </c>
      <c r="F11023" t="s">
        <v>152</v>
      </c>
      <c r="G11023" t="s">
        <v>11368</v>
      </c>
      <c r="H11023" t="s">
        <v>24</v>
      </c>
      <c r="I11023" t="s">
        <v>17</v>
      </c>
      <c r="J11023" t="s">
        <v>65</v>
      </c>
      <c r="K11023">
        <v>4454.09</v>
      </c>
      <c r="L11023">
        <v>1149.3</v>
      </c>
      <c r="M11023" t="s">
        <v>65</v>
      </c>
      <c r="N11023">
        <v>0.25803250495611901</v>
      </c>
      <c r="O11023" t="s">
        <v>11351</v>
      </c>
      <c r="P11023" t="s">
        <v>11354</v>
      </c>
      <c r="R11023" t="s">
        <v>11353</v>
      </c>
      <c r="S11023">
        <f>IF(SalesData[[#This Row],[Return Status]]="Returned",1,0)</f>
        <v>0</v>
      </c>
      <c r="U11023" s="2">
        <f>EOMONTH(SalesData[[#This Row],[Order Date]],0)</f>
        <v>45351</v>
      </c>
      <c r="V11023" s="9" t="str">
        <f>"Q"&amp;INT((MONTH(SalesData[[#This Row],[Order Date]])+2)/3)&amp;"-"&amp;YEAR(SalesData[[#This Row],[Order Date]])</f>
        <v>Q1-2024</v>
      </c>
    </row>
    <row r="11024" spans="1:22" x14ac:dyDescent="0.35">
      <c r="A11024" t="s">
        <v>11165</v>
      </c>
      <c r="B11024" s="1">
        <v>45335</v>
      </c>
      <c r="C11024" t="s">
        <v>52</v>
      </c>
      <c r="D11024" t="s">
        <v>27</v>
      </c>
      <c r="E11024">
        <v>8068906404</v>
      </c>
      <c r="F11024" t="s">
        <v>100</v>
      </c>
      <c r="G11024" t="s">
        <v>34</v>
      </c>
      <c r="H11024" t="s">
        <v>11357</v>
      </c>
      <c r="I11024" t="s">
        <v>36</v>
      </c>
      <c r="J11024" t="s">
        <v>42</v>
      </c>
      <c r="K11024">
        <v>4989.9799999999996</v>
      </c>
      <c r="L11024">
        <v>524.25</v>
      </c>
      <c r="M11024" t="s">
        <v>43</v>
      </c>
      <c r="N11024">
        <v>0.105060541324815</v>
      </c>
      <c r="O11024" t="s">
        <v>11351</v>
      </c>
      <c r="P11024" t="s">
        <v>11352</v>
      </c>
      <c r="R11024" t="s">
        <v>11353</v>
      </c>
      <c r="S11024">
        <f>IF(SalesData[[#This Row],[Return Status]]="Returned",1,0)</f>
        <v>0</v>
      </c>
      <c r="U11024" s="2">
        <f>EOMONTH(SalesData[[#This Row],[Order Date]],0)</f>
        <v>45351</v>
      </c>
      <c r="V11024" s="9" t="str">
        <f>"Q"&amp;INT((MONTH(SalesData[[#This Row],[Order Date]])+2)/3)&amp;"-"&amp;YEAR(SalesData[[#This Row],[Order Date]])</f>
        <v>Q1-2024</v>
      </c>
    </row>
    <row r="11025" spans="1:22" x14ac:dyDescent="0.35">
      <c r="A11025" t="s">
        <v>11166</v>
      </c>
      <c r="B11025" s="1">
        <v>45333</v>
      </c>
      <c r="C11025" t="s">
        <v>106</v>
      </c>
      <c r="D11025" t="s">
        <v>145</v>
      </c>
      <c r="E11025">
        <v>3141865197</v>
      </c>
      <c r="F11025" t="s">
        <v>163</v>
      </c>
      <c r="G11025" t="s">
        <v>164</v>
      </c>
      <c r="H11025" t="s">
        <v>165</v>
      </c>
      <c r="I11025" t="s">
        <v>36</v>
      </c>
      <c r="J11025" t="s">
        <v>65</v>
      </c>
      <c r="K11025">
        <v>4209.57</v>
      </c>
      <c r="L11025">
        <v>1209.77</v>
      </c>
      <c r="M11025" t="s">
        <v>65</v>
      </c>
      <c r="N11025">
        <v>0.28738564746518003</v>
      </c>
      <c r="O11025" t="s">
        <v>11351</v>
      </c>
      <c r="P11025" t="s">
        <v>11354</v>
      </c>
      <c r="R11025" t="s">
        <v>11353</v>
      </c>
      <c r="S11025">
        <f>IF(SalesData[[#This Row],[Return Status]]="Returned",1,0)</f>
        <v>0</v>
      </c>
      <c r="U11025" s="2">
        <f>EOMONTH(SalesData[[#This Row],[Order Date]],0)</f>
        <v>45351</v>
      </c>
      <c r="V11025" s="9" t="str">
        <f>"Q"&amp;INT((MONTH(SalesData[[#This Row],[Order Date]])+2)/3)&amp;"-"&amp;YEAR(SalesData[[#This Row],[Order Date]])</f>
        <v>Q1-2024</v>
      </c>
    </row>
    <row r="11026" spans="1:22" x14ac:dyDescent="0.35">
      <c r="A11026" t="s">
        <v>11167</v>
      </c>
      <c r="B11026" s="1">
        <v>45330</v>
      </c>
      <c r="C11026" t="s">
        <v>144</v>
      </c>
      <c r="D11026" t="s">
        <v>99</v>
      </c>
      <c r="E11026">
        <v>2746592712</v>
      </c>
      <c r="F11026" t="s">
        <v>83</v>
      </c>
      <c r="G11026" t="s">
        <v>84</v>
      </c>
      <c r="H11026" t="s">
        <v>85</v>
      </c>
      <c r="I11026" t="s">
        <v>31</v>
      </c>
      <c r="J11026" t="s">
        <v>43</v>
      </c>
      <c r="K11026">
        <v>2761.47</v>
      </c>
      <c r="L11026">
        <v>531.29999999999995</v>
      </c>
      <c r="M11026" t="s">
        <v>43</v>
      </c>
      <c r="N11026">
        <v>0.192397527403883</v>
      </c>
      <c r="O11026" t="s">
        <v>11351</v>
      </c>
      <c r="P11026" t="s">
        <v>11352</v>
      </c>
      <c r="R11026" t="s">
        <v>11353</v>
      </c>
      <c r="S11026">
        <f>IF(SalesData[[#This Row],[Return Status]]="Returned",1,0)</f>
        <v>0</v>
      </c>
      <c r="T11026">
        <v>847.14</v>
      </c>
      <c r="U11026" s="2">
        <f>EOMONTH(SalesData[[#This Row],[Order Date]],0)</f>
        <v>45351</v>
      </c>
      <c r="V11026" s="9" t="str">
        <f>"Q"&amp;INT((MONTH(SalesData[[#This Row],[Order Date]])+2)/3)&amp;"-"&amp;YEAR(SalesData[[#This Row],[Order Date]])</f>
        <v>Q1-2024</v>
      </c>
    </row>
    <row r="11027" spans="1:22" x14ac:dyDescent="0.35">
      <c r="A11027" t="s">
        <v>11168</v>
      </c>
      <c r="B11027" s="1">
        <v>45337</v>
      </c>
      <c r="C11027" t="s">
        <v>113</v>
      </c>
      <c r="D11027" t="s">
        <v>99</v>
      </c>
      <c r="E11027">
        <v>4753579194</v>
      </c>
      <c r="F11027" t="s">
        <v>181</v>
      </c>
      <c r="G11027" t="s">
        <v>54</v>
      </c>
      <c r="H11027" t="s">
        <v>55</v>
      </c>
      <c r="I11027" t="s">
        <v>31</v>
      </c>
      <c r="J11027" t="s">
        <v>42</v>
      </c>
      <c r="K11027">
        <v>3156.04</v>
      </c>
      <c r="L11027">
        <v>440.47</v>
      </c>
      <c r="M11027" t="s">
        <v>43</v>
      </c>
      <c r="N11027">
        <v>0.13956413733666201</v>
      </c>
      <c r="O11027" t="s">
        <v>11351</v>
      </c>
      <c r="P11027" t="s">
        <v>11352</v>
      </c>
      <c r="R11027" t="s">
        <v>11353</v>
      </c>
      <c r="S11027">
        <f>IF(SalesData[[#This Row],[Return Status]]="Returned",1,0)</f>
        <v>0</v>
      </c>
      <c r="U11027" s="2">
        <f>EOMONTH(SalesData[[#This Row],[Order Date]],0)</f>
        <v>45351</v>
      </c>
      <c r="V11027" s="9" t="str">
        <f>"Q"&amp;INT((MONTH(SalesData[[#This Row],[Order Date]])+2)/3)&amp;"-"&amp;YEAR(SalesData[[#This Row],[Order Date]])</f>
        <v>Q1-2024</v>
      </c>
    </row>
    <row r="11028" spans="1:22" x14ac:dyDescent="0.35">
      <c r="A11028" t="s">
        <v>11169</v>
      </c>
      <c r="B11028" s="1">
        <v>45346</v>
      </c>
      <c r="C11028" t="s">
        <v>325</v>
      </c>
      <c r="D11028" t="s">
        <v>39</v>
      </c>
      <c r="E11028">
        <v>7293443511</v>
      </c>
      <c r="F11028" t="s">
        <v>163</v>
      </c>
      <c r="G11028" t="s">
        <v>164</v>
      </c>
      <c r="H11028" t="s">
        <v>165</v>
      </c>
      <c r="I11028" t="s">
        <v>36</v>
      </c>
      <c r="J11028" t="s">
        <v>19</v>
      </c>
      <c r="K11028">
        <v>3027.14</v>
      </c>
      <c r="L11028">
        <v>565.39</v>
      </c>
      <c r="M11028" t="s">
        <v>19</v>
      </c>
      <c r="N11028">
        <v>0.186773654340401</v>
      </c>
      <c r="O11028" t="s">
        <v>11351</v>
      </c>
      <c r="P11028" t="s">
        <v>11352</v>
      </c>
      <c r="R11028" t="s">
        <v>11353</v>
      </c>
      <c r="S11028">
        <f>IF(SalesData[[#This Row],[Return Status]]="Returned",1,0)</f>
        <v>0</v>
      </c>
      <c r="U11028" s="2">
        <f>EOMONTH(SalesData[[#This Row],[Order Date]],0)</f>
        <v>45351</v>
      </c>
      <c r="V11028" s="9" t="str">
        <f>"Q"&amp;INT((MONTH(SalesData[[#This Row],[Order Date]])+2)/3)&amp;"-"&amp;YEAR(SalesData[[#This Row],[Order Date]])</f>
        <v>Q1-2024</v>
      </c>
    </row>
    <row r="11029" spans="1:22" x14ac:dyDescent="0.35">
      <c r="A11029" t="s">
        <v>11170</v>
      </c>
      <c r="B11029" s="1">
        <v>45332</v>
      </c>
      <c r="C11029" t="s">
        <v>132</v>
      </c>
      <c r="D11029" t="s">
        <v>46</v>
      </c>
      <c r="E11029">
        <v>409754174</v>
      </c>
      <c r="F11029" t="s">
        <v>107</v>
      </c>
      <c r="G11029" t="s">
        <v>15</v>
      </c>
      <c r="H11029" t="s">
        <v>16</v>
      </c>
      <c r="I11029" t="s">
        <v>17</v>
      </c>
      <c r="J11029" t="s">
        <v>61</v>
      </c>
      <c r="K11029">
        <v>3458.87</v>
      </c>
      <c r="L11029">
        <v>287.3</v>
      </c>
      <c r="M11029" t="s">
        <v>62</v>
      </c>
      <c r="N11029">
        <v>8.3061809203583803E-2</v>
      </c>
      <c r="O11029" t="s">
        <v>11351</v>
      </c>
      <c r="P11029" t="s">
        <v>11356</v>
      </c>
      <c r="R11029" t="s">
        <v>11353</v>
      </c>
      <c r="S11029">
        <f>IF(SalesData[[#This Row],[Return Status]]="Returned",1,0)</f>
        <v>0</v>
      </c>
      <c r="T11029">
        <v>2085.91</v>
      </c>
      <c r="U11029" s="2">
        <f>EOMONTH(SalesData[[#This Row],[Order Date]],0)</f>
        <v>45351</v>
      </c>
      <c r="V11029" s="9" t="str">
        <f>"Q"&amp;INT((MONTH(SalesData[[#This Row],[Order Date]])+2)/3)&amp;"-"&amp;YEAR(SalesData[[#This Row],[Order Date]])</f>
        <v>Q1-2024</v>
      </c>
    </row>
    <row r="11030" spans="1:22" x14ac:dyDescent="0.35">
      <c r="A11030" t="s">
        <v>11171</v>
      </c>
      <c r="B11030" s="1">
        <v>45350</v>
      </c>
      <c r="C11030" t="s">
        <v>124</v>
      </c>
      <c r="D11030" t="s">
        <v>39</v>
      </c>
      <c r="E11030">
        <v>3977426299</v>
      </c>
      <c r="F11030" t="s">
        <v>159</v>
      </c>
      <c r="G11030" t="s">
        <v>84</v>
      </c>
      <c r="H11030" t="s">
        <v>11357</v>
      </c>
      <c r="I11030" t="s">
        <v>31</v>
      </c>
      <c r="J11030" t="s">
        <v>19</v>
      </c>
      <c r="K11030">
        <v>480.05</v>
      </c>
      <c r="L11030">
        <v>97.35</v>
      </c>
      <c r="M11030" t="s">
        <v>19</v>
      </c>
      <c r="N11030">
        <v>0.20279137589834401</v>
      </c>
      <c r="O11030" t="s">
        <v>11361</v>
      </c>
      <c r="P11030" t="s">
        <v>11354</v>
      </c>
      <c r="R11030" t="s">
        <v>11353</v>
      </c>
      <c r="S11030">
        <f>IF(SalesData[[#This Row],[Return Status]]="Returned",1,0)</f>
        <v>0</v>
      </c>
      <c r="T11030">
        <v>847.14</v>
      </c>
      <c r="U11030" s="2">
        <f>EOMONTH(SalesData[[#This Row],[Order Date]],0)</f>
        <v>45351</v>
      </c>
      <c r="V11030" s="9" t="str">
        <f>"Q"&amp;INT((MONTH(SalesData[[#This Row],[Order Date]])+2)/3)&amp;"-"&amp;YEAR(SalesData[[#This Row],[Order Date]])</f>
        <v>Q1-2024</v>
      </c>
    </row>
    <row r="11031" spans="1:22" x14ac:dyDescent="0.35">
      <c r="A11031" t="s">
        <v>11172</v>
      </c>
      <c r="B11031" s="1">
        <v>45348</v>
      </c>
      <c r="C11031" t="s">
        <v>325</v>
      </c>
      <c r="D11031" t="s">
        <v>39</v>
      </c>
      <c r="E11031">
        <v>57352696</v>
      </c>
      <c r="F11031" t="s">
        <v>103</v>
      </c>
      <c r="G11031" t="s">
        <v>23</v>
      </c>
      <c r="H11031" t="s">
        <v>24</v>
      </c>
      <c r="I11031" t="s">
        <v>17</v>
      </c>
      <c r="J11031" t="s">
        <v>42</v>
      </c>
      <c r="K11031">
        <v>373.64</v>
      </c>
      <c r="L11031">
        <v>92.15</v>
      </c>
      <c r="M11031" t="s">
        <v>43</v>
      </c>
      <c r="N11031">
        <v>0.24662777004603401</v>
      </c>
      <c r="O11031" t="s">
        <v>11361</v>
      </c>
      <c r="P11031" t="s">
        <v>11354</v>
      </c>
      <c r="R11031" t="s">
        <v>11353</v>
      </c>
      <c r="S11031">
        <f>IF(SalesData[[#This Row],[Return Status]]="Returned",1,0)</f>
        <v>0</v>
      </c>
      <c r="T11031">
        <v>2821.33</v>
      </c>
      <c r="U11031" s="2">
        <f>EOMONTH(SalesData[[#This Row],[Order Date]],0)</f>
        <v>45351</v>
      </c>
      <c r="V11031" s="9" t="str">
        <f>"Q"&amp;INT((MONTH(SalesData[[#This Row],[Order Date]])+2)/3)&amp;"-"&amp;YEAR(SalesData[[#This Row],[Order Date]])</f>
        <v>Q1-2024</v>
      </c>
    </row>
    <row r="11032" spans="1:22" x14ac:dyDescent="0.35">
      <c r="A11032" t="s">
        <v>11173</v>
      </c>
      <c r="B11032" s="1">
        <v>45326</v>
      </c>
      <c r="C11032" t="s">
        <v>92</v>
      </c>
      <c r="D11032" t="s">
        <v>99</v>
      </c>
      <c r="E11032">
        <v>4224015523</v>
      </c>
      <c r="F11032" t="s">
        <v>170</v>
      </c>
      <c r="G11032" t="s">
        <v>69</v>
      </c>
      <c r="H11032" t="s">
        <v>41</v>
      </c>
      <c r="I11032" t="s">
        <v>31</v>
      </c>
      <c r="J11032" t="s">
        <v>65</v>
      </c>
      <c r="K11032">
        <v>683.36</v>
      </c>
      <c r="L11032">
        <v>53.98</v>
      </c>
      <c r="M11032" t="s">
        <v>65</v>
      </c>
      <c r="N11032">
        <v>7.8992039335050293E-2</v>
      </c>
      <c r="O11032" t="s">
        <v>11355</v>
      </c>
      <c r="P11032" t="s">
        <v>11356</v>
      </c>
      <c r="R11032" t="s">
        <v>11353</v>
      </c>
      <c r="S11032">
        <f>IF(SalesData[[#This Row],[Return Status]]="Returned",1,0)</f>
        <v>0</v>
      </c>
      <c r="T11032">
        <v>2081.52</v>
      </c>
      <c r="U11032" s="2">
        <f>EOMONTH(SalesData[[#This Row],[Order Date]],0)</f>
        <v>45351</v>
      </c>
      <c r="V11032" s="9" t="str">
        <f>"Q"&amp;INT((MONTH(SalesData[[#This Row],[Order Date]])+2)/3)&amp;"-"&amp;YEAR(SalesData[[#This Row],[Order Date]])</f>
        <v>Q1-2024</v>
      </c>
    </row>
    <row r="11033" spans="1:22" x14ac:dyDescent="0.35">
      <c r="A11033" t="s">
        <v>11174</v>
      </c>
      <c r="B11033" s="1">
        <v>45336</v>
      </c>
      <c r="C11033" t="s">
        <v>106</v>
      </c>
      <c r="D11033" t="s">
        <v>72</v>
      </c>
      <c r="E11033">
        <v>8478855577</v>
      </c>
      <c r="F11033" t="s">
        <v>47</v>
      </c>
      <c r="G11033" t="s">
        <v>23</v>
      </c>
      <c r="H11033" t="s">
        <v>24</v>
      </c>
      <c r="I11033" t="s">
        <v>17</v>
      </c>
      <c r="J11033" t="s">
        <v>42</v>
      </c>
      <c r="K11033">
        <v>1235.8599999999999</v>
      </c>
      <c r="L11033">
        <v>292.66000000000003</v>
      </c>
      <c r="M11033" t="s">
        <v>43</v>
      </c>
      <c r="N11033">
        <v>0.236806758047028</v>
      </c>
      <c r="O11033" t="s">
        <v>11351</v>
      </c>
      <c r="P11033" t="s">
        <v>11354</v>
      </c>
      <c r="R11033" t="s">
        <v>11353</v>
      </c>
      <c r="S11033">
        <f>IF(SalesData[[#This Row],[Return Status]]="Returned",1,0)</f>
        <v>0</v>
      </c>
      <c r="T11033">
        <v>2821.33</v>
      </c>
      <c r="U11033" s="2">
        <f>EOMONTH(SalesData[[#This Row],[Order Date]],0)</f>
        <v>45351</v>
      </c>
      <c r="V11033" s="9" t="str">
        <f>"Q"&amp;INT((MONTH(SalesData[[#This Row],[Order Date]])+2)/3)&amp;"-"&amp;YEAR(SalesData[[#This Row],[Order Date]])</f>
        <v>Q1-2024</v>
      </c>
    </row>
    <row r="11034" spans="1:22" x14ac:dyDescent="0.35">
      <c r="A11034" t="s">
        <v>11175</v>
      </c>
      <c r="B11034" s="1">
        <v>45330</v>
      </c>
      <c r="C11034" t="s">
        <v>77</v>
      </c>
      <c r="D11034" t="s">
        <v>99</v>
      </c>
      <c r="E11034">
        <v>2195751939</v>
      </c>
      <c r="F11034" t="s">
        <v>100</v>
      </c>
      <c r="G11034" t="s">
        <v>34</v>
      </c>
      <c r="H11034" t="s">
        <v>35</v>
      </c>
      <c r="I11034" t="s">
        <v>36</v>
      </c>
      <c r="J11034" t="s">
        <v>19</v>
      </c>
      <c r="K11034">
        <v>3652.62</v>
      </c>
      <c r="L11034">
        <v>251.98</v>
      </c>
      <c r="M11034" t="s">
        <v>19</v>
      </c>
      <c r="N11034">
        <v>6.8986097650453604E-2</v>
      </c>
      <c r="O11034" t="s">
        <v>11351</v>
      </c>
      <c r="P11034" t="s">
        <v>11356</v>
      </c>
      <c r="R11034" t="s">
        <v>11353</v>
      </c>
      <c r="S11034">
        <f>IF(SalesData[[#This Row],[Return Status]]="Returned",1,0)</f>
        <v>0</v>
      </c>
      <c r="U11034" s="2">
        <f>EOMONTH(SalesData[[#This Row],[Order Date]],0)</f>
        <v>45351</v>
      </c>
      <c r="V11034" s="9" t="str">
        <f>"Q"&amp;INT((MONTH(SalesData[[#This Row],[Order Date]])+2)/3)&amp;"-"&amp;YEAR(SalesData[[#This Row],[Order Date]])</f>
        <v>Q1-2024</v>
      </c>
    </row>
    <row r="11035" spans="1:22" x14ac:dyDescent="0.35">
      <c r="A11035" t="s">
        <v>11176</v>
      </c>
      <c r="B11035" s="1">
        <v>45338</v>
      </c>
      <c r="C11035" t="s">
        <v>139</v>
      </c>
      <c r="D11035" t="s">
        <v>13</v>
      </c>
      <c r="E11035">
        <v>6185676353</v>
      </c>
      <c r="F11035" t="s">
        <v>120</v>
      </c>
      <c r="G11035" t="s">
        <v>141</v>
      </c>
      <c r="H11035" t="s">
        <v>121</v>
      </c>
      <c r="I11035" t="s">
        <v>17</v>
      </c>
      <c r="J11035" t="s">
        <v>65</v>
      </c>
      <c r="K11035">
        <v>3291.24</v>
      </c>
      <c r="L11035">
        <v>446.94</v>
      </c>
      <c r="M11035" t="s">
        <v>65</v>
      </c>
      <c r="N11035">
        <v>0.13579684252743601</v>
      </c>
      <c r="O11035" t="s">
        <v>11351</v>
      </c>
      <c r="P11035" t="s">
        <v>11352</v>
      </c>
      <c r="R11035" t="s">
        <v>11353</v>
      </c>
      <c r="S11035">
        <f>IF(SalesData[[#This Row],[Return Status]]="Returned",1,0)</f>
        <v>0</v>
      </c>
      <c r="T11035">
        <v>2793.38</v>
      </c>
      <c r="U11035" s="2">
        <f>EOMONTH(SalesData[[#This Row],[Order Date]],0)</f>
        <v>45351</v>
      </c>
      <c r="V11035" s="9" t="str">
        <f>"Q"&amp;INT((MONTH(SalesData[[#This Row],[Order Date]])+2)/3)&amp;"-"&amp;YEAR(SalesData[[#This Row],[Order Date]])</f>
        <v>Q1-2024</v>
      </c>
    </row>
    <row r="11036" spans="1:22" x14ac:dyDescent="0.35">
      <c r="A11036" t="s">
        <v>11177</v>
      </c>
      <c r="B11036" s="1">
        <v>45337</v>
      </c>
      <c r="C11036" t="s">
        <v>94</v>
      </c>
      <c r="D11036" t="s">
        <v>145</v>
      </c>
      <c r="E11036">
        <v>6984233123</v>
      </c>
      <c r="F11036" t="s">
        <v>120</v>
      </c>
      <c r="G11036" t="s">
        <v>141</v>
      </c>
      <c r="H11036" t="s">
        <v>121</v>
      </c>
      <c r="I11036" t="s">
        <v>17</v>
      </c>
      <c r="J11036" t="s">
        <v>19</v>
      </c>
      <c r="K11036">
        <v>2526.16</v>
      </c>
      <c r="L11036">
        <v>145.77000000000001</v>
      </c>
      <c r="M11036" t="s">
        <v>19</v>
      </c>
      <c r="N11036">
        <v>5.7704183424644499E-2</v>
      </c>
      <c r="O11036" t="s">
        <v>11351</v>
      </c>
      <c r="P11036" t="s">
        <v>11356</v>
      </c>
      <c r="R11036" t="s">
        <v>11353</v>
      </c>
      <c r="S11036">
        <f>IF(SalesData[[#This Row],[Return Status]]="Returned",1,0)</f>
        <v>0</v>
      </c>
      <c r="T11036">
        <v>2793.38</v>
      </c>
      <c r="U11036" s="2">
        <f>EOMONTH(SalesData[[#This Row],[Order Date]],0)</f>
        <v>45351</v>
      </c>
      <c r="V11036" s="9" t="str">
        <f>"Q"&amp;INT((MONTH(SalesData[[#This Row],[Order Date]])+2)/3)&amp;"-"&amp;YEAR(SalesData[[#This Row],[Order Date]])</f>
        <v>Q1-2024</v>
      </c>
    </row>
    <row r="11037" spans="1:22" x14ac:dyDescent="0.35">
      <c r="A11037" t="s">
        <v>11178</v>
      </c>
      <c r="B11037" s="1">
        <v>45334</v>
      </c>
      <c r="C11037" t="s">
        <v>124</v>
      </c>
      <c r="D11037" t="s">
        <v>46</v>
      </c>
      <c r="E11037">
        <v>5744588100</v>
      </c>
      <c r="F11037" t="s">
        <v>181</v>
      </c>
      <c r="G11037" t="s">
        <v>11371</v>
      </c>
      <c r="H11037" t="s">
        <v>55</v>
      </c>
      <c r="I11037" t="s">
        <v>31</v>
      </c>
      <c r="J11037" t="s">
        <v>19</v>
      </c>
      <c r="K11037">
        <v>3099.38</v>
      </c>
      <c r="L11037">
        <v>402.59</v>
      </c>
      <c r="M11037" t="s">
        <v>19</v>
      </c>
      <c r="N11037">
        <v>0.12989372067961999</v>
      </c>
      <c r="O11037" t="s">
        <v>11351</v>
      </c>
      <c r="P11037" t="s">
        <v>11352</v>
      </c>
      <c r="R11037" t="s">
        <v>11353</v>
      </c>
      <c r="S11037">
        <f>IF(SalesData[[#This Row],[Return Status]]="Returned",1,0)</f>
        <v>0</v>
      </c>
      <c r="U11037" s="2">
        <f>EOMONTH(SalesData[[#This Row],[Order Date]],0)</f>
        <v>45351</v>
      </c>
      <c r="V11037" s="9" t="str">
        <f>"Q"&amp;INT((MONTH(SalesData[[#This Row],[Order Date]])+2)/3)&amp;"-"&amp;YEAR(SalesData[[#This Row],[Order Date]])</f>
        <v>Q1-2024</v>
      </c>
    </row>
    <row r="11038" spans="1:22" x14ac:dyDescent="0.35">
      <c r="A11038" t="s">
        <v>11179</v>
      </c>
      <c r="B11038" s="1">
        <v>45336</v>
      </c>
      <c r="C11038" t="s">
        <v>21</v>
      </c>
      <c r="D11038" t="s">
        <v>145</v>
      </c>
      <c r="E11038">
        <v>9711594294</v>
      </c>
      <c r="F11038" t="s">
        <v>58</v>
      </c>
      <c r="G11038" t="s">
        <v>11378</v>
      </c>
      <c r="H11038" t="s">
        <v>60</v>
      </c>
      <c r="I11038" t="s">
        <v>31</v>
      </c>
      <c r="J11038" t="s">
        <v>19</v>
      </c>
      <c r="K11038">
        <v>4756.51</v>
      </c>
      <c r="L11038">
        <v>368.28</v>
      </c>
      <c r="M11038" t="s">
        <v>19</v>
      </c>
      <c r="N11038">
        <v>7.7426516500543399E-2</v>
      </c>
      <c r="O11038" t="s">
        <v>11351</v>
      </c>
      <c r="P11038" t="s">
        <v>11356</v>
      </c>
      <c r="R11038" t="s">
        <v>11353</v>
      </c>
      <c r="S11038">
        <f>IF(SalesData[[#This Row],[Return Status]]="Returned",1,0)</f>
        <v>0</v>
      </c>
      <c r="U11038" s="2">
        <f>EOMONTH(SalesData[[#This Row],[Order Date]],0)</f>
        <v>45351</v>
      </c>
      <c r="V11038" s="9" t="str">
        <f>"Q"&amp;INT((MONTH(SalesData[[#This Row],[Order Date]])+2)/3)&amp;"-"&amp;YEAR(SalesData[[#This Row],[Order Date]])</f>
        <v>Q1-2024</v>
      </c>
    </row>
    <row r="11039" spans="1:22" x14ac:dyDescent="0.35">
      <c r="A11039" t="s">
        <v>11180</v>
      </c>
      <c r="B11039" s="1">
        <v>45334</v>
      </c>
      <c r="C11039" t="s">
        <v>194</v>
      </c>
      <c r="D11039" t="s">
        <v>46</v>
      </c>
      <c r="E11039">
        <v>7987460663</v>
      </c>
      <c r="F11039" t="s">
        <v>95</v>
      </c>
      <c r="G11039" t="s">
        <v>59</v>
      </c>
      <c r="H11039" t="s">
        <v>60</v>
      </c>
      <c r="I11039" t="s">
        <v>31</v>
      </c>
      <c r="J11039" t="s">
        <v>62</v>
      </c>
      <c r="K11039">
        <v>4619.93</v>
      </c>
      <c r="L11039">
        <v>978.84</v>
      </c>
      <c r="M11039" t="s">
        <v>62</v>
      </c>
      <c r="N11039">
        <v>0.211873340072252</v>
      </c>
      <c r="O11039" t="s">
        <v>11351</v>
      </c>
      <c r="P11039" t="s">
        <v>11354</v>
      </c>
      <c r="R11039" t="s">
        <v>11353</v>
      </c>
      <c r="S11039">
        <f>IF(SalesData[[#This Row],[Return Status]]="Returned",1,0)</f>
        <v>0</v>
      </c>
      <c r="T11039">
        <v>2183.56</v>
      </c>
      <c r="U11039" s="2">
        <f>EOMONTH(SalesData[[#This Row],[Order Date]],0)</f>
        <v>45351</v>
      </c>
      <c r="V11039" s="9" t="str">
        <f>"Q"&amp;INT((MONTH(SalesData[[#This Row],[Order Date]])+2)/3)&amp;"-"&amp;YEAR(SalesData[[#This Row],[Order Date]])</f>
        <v>Q1-2024</v>
      </c>
    </row>
    <row r="11040" spans="1:22" x14ac:dyDescent="0.35">
      <c r="A11040" t="s">
        <v>11181</v>
      </c>
      <c r="B11040" s="1">
        <v>45343</v>
      </c>
      <c r="C11040" t="s">
        <v>26</v>
      </c>
      <c r="D11040" t="s">
        <v>39</v>
      </c>
      <c r="E11040">
        <v>9091843009</v>
      </c>
      <c r="F11040" t="s">
        <v>387</v>
      </c>
      <c r="G11040" t="s">
        <v>89</v>
      </c>
      <c r="H11040" t="s">
        <v>90</v>
      </c>
      <c r="I11040" t="s">
        <v>31</v>
      </c>
      <c r="J11040" t="s">
        <v>62</v>
      </c>
      <c r="K11040">
        <v>992.23</v>
      </c>
      <c r="L11040">
        <v>257.98</v>
      </c>
      <c r="M11040" t="s">
        <v>62</v>
      </c>
      <c r="N11040">
        <v>0.26000020156616899</v>
      </c>
      <c r="O11040" t="s">
        <v>11355</v>
      </c>
      <c r="P11040" t="s">
        <v>11354</v>
      </c>
      <c r="R11040" t="s">
        <v>11353</v>
      </c>
      <c r="S11040">
        <f>IF(SalesData[[#This Row],[Return Status]]="Returned",1,0)</f>
        <v>0</v>
      </c>
      <c r="T11040">
        <v>207.68</v>
      </c>
      <c r="U11040" s="2">
        <f>EOMONTH(SalesData[[#This Row],[Order Date]],0)</f>
        <v>45351</v>
      </c>
      <c r="V11040" s="9" t="str">
        <f>"Q"&amp;INT((MONTH(SalesData[[#This Row],[Order Date]])+2)/3)&amp;"-"&amp;YEAR(SalesData[[#This Row],[Order Date]])</f>
        <v>Q1-2024</v>
      </c>
    </row>
    <row r="11041" spans="1:22" x14ac:dyDescent="0.35">
      <c r="A11041" t="s">
        <v>11182</v>
      </c>
      <c r="B11041" s="1">
        <v>45346</v>
      </c>
      <c r="C11041" t="s">
        <v>194</v>
      </c>
      <c r="D11041" t="s">
        <v>80</v>
      </c>
      <c r="E11041">
        <v>4125179881</v>
      </c>
      <c r="F11041" t="s">
        <v>127</v>
      </c>
      <c r="G11041" t="s">
        <v>29</v>
      </c>
      <c r="H11041" t="s">
        <v>30</v>
      </c>
      <c r="I11041" t="s">
        <v>31</v>
      </c>
      <c r="J11041" t="s">
        <v>65</v>
      </c>
      <c r="K11041">
        <v>176.01</v>
      </c>
      <c r="L11041">
        <v>21.1</v>
      </c>
      <c r="M11041" t="s">
        <v>65</v>
      </c>
      <c r="N11041">
        <v>0.11987955229816501</v>
      </c>
      <c r="O11041" t="s">
        <v>11361</v>
      </c>
      <c r="P11041" t="s">
        <v>11352</v>
      </c>
      <c r="R11041" t="s">
        <v>11353</v>
      </c>
      <c r="S11041">
        <f>IF(SalesData[[#This Row],[Return Status]]="Returned",1,0)</f>
        <v>0</v>
      </c>
      <c r="T11041">
        <v>2788.38</v>
      </c>
      <c r="U11041" s="2">
        <f>EOMONTH(SalesData[[#This Row],[Order Date]],0)</f>
        <v>45351</v>
      </c>
      <c r="V11041" s="9" t="str">
        <f>"Q"&amp;INT((MONTH(SalesData[[#This Row],[Order Date]])+2)/3)&amp;"-"&amp;YEAR(SalesData[[#This Row],[Order Date]])</f>
        <v>Q1-2024</v>
      </c>
    </row>
    <row r="11042" spans="1:22" x14ac:dyDescent="0.35">
      <c r="A11042" t="s">
        <v>11183</v>
      </c>
      <c r="B11042" s="1">
        <v>45333</v>
      </c>
      <c r="C11042" t="s">
        <v>176</v>
      </c>
      <c r="D11042" t="s">
        <v>13</v>
      </c>
      <c r="E11042">
        <v>1926568413</v>
      </c>
      <c r="F11042" t="s">
        <v>185</v>
      </c>
      <c r="G11042" t="s">
        <v>164</v>
      </c>
      <c r="H11042" t="s">
        <v>165</v>
      </c>
      <c r="I11042" t="s">
        <v>36</v>
      </c>
      <c r="J11042" t="s">
        <v>19</v>
      </c>
      <c r="K11042">
        <v>56.11</v>
      </c>
      <c r="L11042">
        <v>9.52</v>
      </c>
      <c r="M11042" t="s">
        <v>19</v>
      </c>
      <c r="N11042">
        <v>0.169666726073784</v>
      </c>
      <c r="O11042" t="s">
        <v>11361</v>
      </c>
      <c r="P11042" t="s">
        <v>11352</v>
      </c>
      <c r="R11042" t="s">
        <v>11353</v>
      </c>
      <c r="S11042">
        <f>IF(SalesData[[#This Row],[Return Status]]="Returned",1,0)</f>
        <v>0</v>
      </c>
      <c r="U11042" s="2">
        <f>EOMONTH(SalesData[[#This Row],[Order Date]],0)</f>
        <v>45351</v>
      </c>
      <c r="V11042" s="9" t="str">
        <f>"Q"&amp;INT((MONTH(SalesData[[#This Row],[Order Date]])+2)/3)&amp;"-"&amp;YEAR(SalesData[[#This Row],[Order Date]])</f>
        <v>Q1-2024</v>
      </c>
    </row>
    <row r="11043" spans="1:22" x14ac:dyDescent="0.35">
      <c r="A11043" t="s">
        <v>11184</v>
      </c>
      <c r="B11043" s="1">
        <v>45337</v>
      </c>
      <c r="C11043" t="s">
        <v>77</v>
      </c>
      <c r="D11043" t="s">
        <v>46</v>
      </c>
      <c r="E11043">
        <v>2824369319</v>
      </c>
      <c r="F11043" t="s">
        <v>68</v>
      </c>
      <c r="G11043" t="s">
        <v>69</v>
      </c>
      <c r="H11043" t="s">
        <v>41</v>
      </c>
      <c r="I11043" t="s">
        <v>31</v>
      </c>
      <c r="J11043" t="s">
        <v>42</v>
      </c>
      <c r="K11043">
        <v>528.22</v>
      </c>
      <c r="L11043">
        <v>62.5</v>
      </c>
      <c r="M11043" t="s">
        <v>43</v>
      </c>
      <c r="N11043">
        <v>0.118321911324827</v>
      </c>
      <c r="O11043" t="s">
        <v>11355</v>
      </c>
      <c r="P11043" t="s">
        <v>11352</v>
      </c>
      <c r="R11043" t="s">
        <v>11353</v>
      </c>
      <c r="S11043">
        <f>IF(SalesData[[#This Row],[Return Status]]="Returned",1,0)</f>
        <v>0</v>
      </c>
      <c r="T11043">
        <v>2081.52</v>
      </c>
      <c r="U11043" s="2">
        <f>EOMONTH(SalesData[[#This Row],[Order Date]],0)</f>
        <v>45351</v>
      </c>
      <c r="V11043" s="9" t="str">
        <f>"Q"&amp;INT((MONTH(SalesData[[#This Row],[Order Date]])+2)/3)&amp;"-"&amp;YEAR(SalesData[[#This Row],[Order Date]])</f>
        <v>Q1-2024</v>
      </c>
    </row>
    <row r="11044" spans="1:22" x14ac:dyDescent="0.35">
      <c r="A11044" t="s">
        <v>11185</v>
      </c>
      <c r="B11044" s="1">
        <v>45334</v>
      </c>
      <c r="C11044" t="s">
        <v>132</v>
      </c>
      <c r="D11044" t="s">
        <v>39</v>
      </c>
      <c r="E11044">
        <v>6030298747</v>
      </c>
      <c r="F11044" t="s">
        <v>73</v>
      </c>
      <c r="G11044" t="s">
        <v>74</v>
      </c>
      <c r="H11044" t="s">
        <v>75</v>
      </c>
      <c r="I11044" t="s">
        <v>36</v>
      </c>
      <c r="J11044" t="s">
        <v>62</v>
      </c>
      <c r="K11044">
        <v>4774.6899999999996</v>
      </c>
      <c r="L11044">
        <v>969.76</v>
      </c>
      <c r="M11044" t="s">
        <v>62</v>
      </c>
      <c r="N11044">
        <v>0.20310428530438601</v>
      </c>
      <c r="O11044" t="s">
        <v>11351</v>
      </c>
      <c r="P11044" t="s">
        <v>11354</v>
      </c>
      <c r="R11044" t="s">
        <v>11353</v>
      </c>
      <c r="S11044">
        <f>IF(SalesData[[#This Row],[Return Status]]="Returned",1,0)</f>
        <v>0</v>
      </c>
      <c r="T11044">
        <v>2420.2800000000002</v>
      </c>
      <c r="U11044" s="2">
        <f>EOMONTH(SalesData[[#This Row],[Order Date]],0)</f>
        <v>45351</v>
      </c>
      <c r="V11044" s="9" t="str">
        <f>"Q"&amp;INT((MONTH(SalesData[[#This Row],[Order Date]])+2)/3)&amp;"-"&amp;YEAR(SalesData[[#This Row],[Order Date]])</f>
        <v>Q1-2024</v>
      </c>
    </row>
    <row r="11045" spans="1:22" x14ac:dyDescent="0.35">
      <c r="A11045" t="s">
        <v>11186</v>
      </c>
      <c r="B11045" s="1">
        <v>45345</v>
      </c>
      <c r="C11045" t="s">
        <v>144</v>
      </c>
      <c r="D11045" t="s">
        <v>13</v>
      </c>
      <c r="E11045">
        <v>9179181488</v>
      </c>
      <c r="F11045" t="s">
        <v>95</v>
      </c>
      <c r="G11045" t="s">
        <v>59</v>
      </c>
      <c r="H11045" t="s">
        <v>60</v>
      </c>
      <c r="I11045" t="s">
        <v>31</v>
      </c>
      <c r="J11045" t="s">
        <v>19</v>
      </c>
      <c r="K11045">
        <v>2456.1799999999998</v>
      </c>
      <c r="L11045">
        <v>603.48</v>
      </c>
      <c r="M11045" t="s">
        <v>19</v>
      </c>
      <c r="N11045">
        <v>0.24569860515108799</v>
      </c>
      <c r="O11045" t="s">
        <v>11351</v>
      </c>
      <c r="P11045" t="s">
        <v>11354</v>
      </c>
      <c r="Q11045" t="s">
        <v>11363</v>
      </c>
      <c r="R11045" t="s">
        <v>11360</v>
      </c>
      <c r="S11045">
        <f>IF(SalesData[[#This Row],[Return Status]]="Returned",1,0)</f>
        <v>1</v>
      </c>
      <c r="T11045">
        <v>2183.56</v>
      </c>
      <c r="U11045" s="2">
        <f>EOMONTH(SalesData[[#This Row],[Order Date]],0)</f>
        <v>45351</v>
      </c>
      <c r="V11045" s="9" t="str">
        <f>"Q"&amp;INT((MONTH(SalesData[[#This Row],[Order Date]])+2)/3)&amp;"-"&amp;YEAR(SalesData[[#This Row],[Order Date]])</f>
        <v>Q1-2024</v>
      </c>
    </row>
    <row r="11046" spans="1:22" x14ac:dyDescent="0.35">
      <c r="A11046" t="s">
        <v>11187</v>
      </c>
      <c r="B11046" s="1">
        <v>45331</v>
      </c>
      <c r="C11046" t="s">
        <v>92</v>
      </c>
      <c r="D11046" t="s">
        <v>72</v>
      </c>
      <c r="E11046">
        <v>9089212522</v>
      </c>
      <c r="F11046" t="s">
        <v>33</v>
      </c>
      <c r="G11046" t="s">
        <v>34</v>
      </c>
      <c r="H11046" t="s">
        <v>35</v>
      </c>
      <c r="I11046" t="s">
        <v>36</v>
      </c>
      <c r="J11046" t="s">
        <v>62</v>
      </c>
      <c r="K11046">
        <v>1105.1500000000001</v>
      </c>
      <c r="L11046">
        <v>301</v>
      </c>
      <c r="M11046" t="s">
        <v>62</v>
      </c>
      <c r="N11046">
        <v>0.27236121793421703</v>
      </c>
      <c r="O11046" t="s">
        <v>11351</v>
      </c>
      <c r="P11046" t="s">
        <v>11354</v>
      </c>
      <c r="R11046" t="s">
        <v>11353</v>
      </c>
      <c r="S11046">
        <f>IF(SalesData[[#This Row],[Return Status]]="Returned",1,0)</f>
        <v>0</v>
      </c>
      <c r="U11046" s="2">
        <f>EOMONTH(SalesData[[#This Row],[Order Date]],0)</f>
        <v>45351</v>
      </c>
      <c r="V11046" s="9" t="str">
        <f>"Q"&amp;INT((MONTH(SalesData[[#This Row],[Order Date]])+2)/3)&amp;"-"&amp;YEAR(SalesData[[#This Row],[Order Date]])</f>
        <v>Q1-2024</v>
      </c>
    </row>
    <row r="11047" spans="1:22" x14ac:dyDescent="0.35">
      <c r="A11047" t="s">
        <v>11188</v>
      </c>
      <c r="B11047" s="1">
        <v>45340</v>
      </c>
      <c r="C11047" t="s">
        <v>67</v>
      </c>
      <c r="D11047" t="s">
        <v>145</v>
      </c>
      <c r="E11047">
        <v>7401942022</v>
      </c>
      <c r="F11047" t="s">
        <v>28</v>
      </c>
      <c r="G11047" t="s">
        <v>29</v>
      </c>
      <c r="H11047" t="s">
        <v>30</v>
      </c>
      <c r="I11047" t="s">
        <v>31</v>
      </c>
      <c r="J11047" t="s">
        <v>19</v>
      </c>
      <c r="K11047">
        <v>2586.31</v>
      </c>
      <c r="L11047">
        <v>624.83000000000004</v>
      </c>
      <c r="M11047" t="s">
        <v>19</v>
      </c>
      <c r="N11047">
        <v>0.241591301893431</v>
      </c>
      <c r="O11047" t="s">
        <v>11351</v>
      </c>
      <c r="P11047" t="s">
        <v>11354</v>
      </c>
      <c r="R11047" t="s">
        <v>11353</v>
      </c>
      <c r="S11047">
        <f>IF(SalesData[[#This Row],[Return Status]]="Returned",1,0)</f>
        <v>0</v>
      </c>
      <c r="T11047">
        <v>2788.38</v>
      </c>
      <c r="U11047" s="2">
        <f>EOMONTH(SalesData[[#This Row],[Order Date]],0)</f>
        <v>45351</v>
      </c>
      <c r="V11047" s="9" t="str">
        <f>"Q"&amp;INT((MONTH(SalesData[[#This Row],[Order Date]])+2)/3)&amp;"-"&amp;YEAR(SalesData[[#This Row],[Order Date]])</f>
        <v>Q1-2024</v>
      </c>
    </row>
    <row r="11048" spans="1:22" x14ac:dyDescent="0.35">
      <c r="A11048" t="s">
        <v>11189</v>
      </c>
      <c r="B11048" s="1">
        <v>45324</v>
      </c>
      <c r="C11048" t="s">
        <v>97</v>
      </c>
      <c r="D11048" t="s">
        <v>72</v>
      </c>
      <c r="E11048">
        <v>2675404662</v>
      </c>
      <c r="F11048" t="s">
        <v>387</v>
      </c>
      <c r="G11048" t="s">
        <v>89</v>
      </c>
      <c r="H11048" t="s">
        <v>90</v>
      </c>
      <c r="I11048" t="s">
        <v>31</v>
      </c>
      <c r="J11048" t="s">
        <v>65</v>
      </c>
      <c r="K11048">
        <v>3529.75</v>
      </c>
      <c r="L11048">
        <v>908.57</v>
      </c>
      <c r="M11048" t="s">
        <v>65</v>
      </c>
      <c r="N11048">
        <v>0.25740349883136199</v>
      </c>
      <c r="O11048" t="s">
        <v>11351</v>
      </c>
      <c r="P11048" t="s">
        <v>11354</v>
      </c>
      <c r="R11048" t="s">
        <v>11353</v>
      </c>
      <c r="S11048">
        <f>IF(SalesData[[#This Row],[Return Status]]="Returned",1,0)</f>
        <v>0</v>
      </c>
      <c r="T11048">
        <v>207.68</v>
      </c>
      <c r="U11048" s="2">
        <f>EOMONTH(SalesData[[#This Row],[Order Date]],0)</f>
        <v>45351</v>
      </c>
      <c r="V11048" s="9" t="str">
        <f>"Q"&amp;INT((MONTH(SalesData[[#This Row],[Order Date]])+2)/3)&amp;"-"&amp;YEAR(SalesData[[#This Row],[Order Date]])</f>
        <v>Q1-2024</v>
      </c>
    </row>
    <row r="11049" spans="1:22" x14ac:dyDescent="0.35">
      <c r="A11049" t="s">
        <v>11190</v>
      </c>
      <c r="B11049" s="1">
        <v>45350</v>
      </c>
      <c r="C11049" t="s">
        <v>149</v>
      </c>
      <c r="D11049" t="s">
        <v>72</v>
      </c>
      <c r="E11049">
        <v>1266284377</v>
      </c>
      <c r="F11049" t="s">
        <v>78</v>
      </c>
      <c r="G11049" t="s">
        <v>15</v>
      </c>
      <c r="H11049" t="s">
        <v>16</v>
      </c>
      <c r="I11049" t="s">
        <v>17</v>
      </c>
      <c r="J11049" t="s">
        <v>62</v>
      </c>
      <c r="K11049">
        <v>2372.9299999999998</v>
      </c>
      <c r="L11049">
        <v>115.29</v>
      </c>
      <c r="M11049" t="s">
        <v>62</v>
      </c>
      <c r="N11049">
        <v>4.85855039971681E-2</v>
      </c>
      <c r="O11049" t="s">
        <v>11351</v>
      </c>
      <c r="P11049" t="s">
        <v>11356</v>
      </c>
      <c r="R11049" t="s">
        <v>11353</v>
      </c>
      <c r="S11049">
        <f>IF(SalesData[[#This Row],[Return Status]]="Returned",1,0)</f>
        <v>0</v>
      </c>
      <c r="T11049">
        <v>2085.91</v>
      </c>
      <c r="U11049" s="2">
        <f>EOMONTH(SalesData[[#This Row],[Order Date]],0)</f>
        <v>45351</v>
      </c>
      <c r="V11049" s="9" t="str">
        <f>"Q"&amp;INT((MONTH(SalesData[[#This Row],[Order Date]])+2)/3)&amp;"-"&amp;YEAR(SalesData[[#This Row],[Order Date]])</f>
        <v>Q1-2024</v>
      </c>
    </row>
    <row r="11050" spans="1:22" x14ac:dyDescent="0.35">
      <c r="A11050" t="s">
        <v>11191</v>
      </c>
      <c r="B11050" s="1">
        <v>45326</v>
      </c>
      <c r="C11050" t="s">
        <v>139</v>
      </c>
      <c r="D11050" t="s">
        <v>145</v>
      </c>
      <c r="E11050">
        <v>4064453396</v>
      </c>
      <c r="F11050" t="s">
        <v>168</v>
      </c>
      <c r="G11050" t="s">
        <v>54</v>
      </c>
      <c r="H11050" t="s">
        <v>55</v>
      </c>
      <c r="I11050" t="s">
        <v>31</v>
      </c>
      <c r="J11050" t="s">
        <v>18</v>
      </c>
      <c r="K11050">
        <v>405.46</v>
      </c>
      <c r="L11050">
        <v>60.42</v>
      </c>
      <c r="M11050" t="s">
        <v>19</v>
      </c>
      <c r="N11050">
        <v>0.149015932521087</v>
      </c>
      <c r="O11050" t="s">
        <v>11361</v>
      </c>
      <c r="P11050" t="s">
        <v>11352</v>
      </c>
      <c r="R11050" t="s">
        <v>11353</v>
      </c>
      <c r="S11050">
        <f>IF(SalesData[[#This Row],[Return Status]]="Returned",1,0)</f>
        <v>0</v>
      </c>
      <c r="U11050" s="2">
        <f>EOMONTH(SalesData[[#This Row],[Order Date]],0)</f>
        <v>45351</v>
      </c>
      <c r="V11050" s="9" t="str">
        <f>"Q"&amp;INT((MONTH(SalesData[[#This Row],[Order Date]])+2)/3)&amp;"-"&amp;YEAR(SalesData[[#This Row],[Order Date]])</f>
        <v>Q1-2024</v>
      </c>
    </row>
    <row r="11051" spans="1:22" x14ac:dyDescent="0.35">
      <c r="A11051" t="s">
        <v>11192</v>
      </c>
      <c r="B11051" s="1">
        <v>45343</v>
      </c>
      <c r="C11051" t="s">
        <v>176</v>
      </c>
      <c r="D11051" t="s">
        <v>99</v>
      </c>
      <c r="E11051">
        <v>3665748449</v>
      </c>
      <c r="F11051" t="s">
        <v>185</v>
      </c>
      <c r="G11051" t="s">
        <v>164</v>
      </c>
      <c r="H11051" t="s">
        <v>11357</v>
      </c>
      <c r="I11051" t="s">
        <v>36</v>
      </c>
      <c r="J11051" t="s">
        <v>62</v>
      </c>
      <c r="K11051">
        <v>1711.96</v>
      </c>
      <c r="L11051">
        <v>190.21</v>
      </c>
      <c r="M11051" t="s">
        <v>62</v>
      </c>
      <c r="N11051">
        <v>0.111106567910465</v>
      </c>
      <c r="O11051" t="s">
        <v>11351</v>
      </c>
      <c r="P11051" t="s">
        <v>11352</v>
      </c>
      <c r="R11051" t="s">
        <v>11353</v>
      </c>
      <c r="S11051">
        <f>IF(SalesData[[#This Row],[Return Status]]="Returned",1,0)</f>
        <v>0</v>
      </c>
      <c r="U11051" s="2">
        <f>EOMONTH(SalesData[[#This Row],[Order Date]],0)</f>
        <v>45351</v>
      </c>
      <c r="V11051" s="9" t="str">
        <f>"Q"&amp;INT((MONTH(SalesData[[#This Row],[Order Date]])+2)/3)&amp;"-"&amp;YEAR(SalesData[[#This Row],[Order Date]])</f>
        <v>Q1-2024</v>
      </c>
    </row>
    <row r="11052" spans="1:22" x14ac:dyDescent="0.35">
      <c r="A11052" t="s">
        <v>11193</v>
      </c>
      <c r="B11052" s="1">
        <v>45345</v>
      </c>
      <c r="C11052" t="s">
        <v>124</v>
      </c>
      <c r="D11052" t="s">
        <v>145</v>
      </c>
      <c r="E11052">
        <v>8293731262</v>
      </c>
      <c r="F11052" t="s">
        <v>357</v>
      </c>
      <c r="G11052" t="s">
        <v>164</v>
      </c>
      <c r="H11052" t="s">
        <v>165</v>
      </c>
      <c r="I11052" t="s">
        <v>36</v>
      </c>
      <c r="J11052" t="s">
        <v>18</v>
      </c>
      <c r="K11052">
        <v>1063.75</v>
      </c>
      <c r="L11052">
        <v>280.55</v>
      </c>
      <c r="M11052" t="s">
        <v>19</v>
      </c>
      <c r="N11052">
        <v>0.26373678025851899</v>
      </c>
      <c r="O11052" t="s">
        <v>11351</v>
      </c>
      <c r="P11052" t="s">
        <v>11354</v>
      </c>
      <c r="R11052" t="s">
        <v>11353</v>
      </c>
      <c r="S11052">
        <f>IF(SalesData[[#This Row],[Return Status]]="Returned",1,0)</f>
        <v>0</v>
      </c>
      <c r="U11052" s="2">
        <f>EOMONTH(SalesData[[#This Row],[Order Date]],0)</f>
        <v>45351</v>
      </c>
      <c r="V11052" s="9" t="str">
        <f>"Q"&amp;INT((MONTH(SalesData[[#This Row],[Order Date]])+2)/3)&amp;"-"&amp;YEAR(SalesData[[#This Row],[Order Date]])</f>
        <v>Q1-2024</v>
      </c>
    </row>
    <row r="11053" spans="1:22" x14ac:dyDescent="0.35">
      <c r="A11053" t="s">
        <v>11194</v>
      </c>
      <c r="B11053" s="1">
        <v>45326</v>
      </c>
      <c r="C11053" t="s">
        <v>184</v>
      </c>
      <c r="D11053" t="s">
        <v>39</v>
      </c>
      <c r="E11053">
        <v>8930635171</v>
      </c>
      <c r="F11053" t="s">
        <v>116</v>
      </c>
      <c r="G11053" t="s">
        <v>74</v>
      </c>
      <c r="H11053" t="s">
        <v>75</v>
      </c>
      <c r="I11053" t="s">
        <v>36</v>
      </c>
      <c r="J11053" t="s">
        <v>43</v>
      </c>
      <c r="K11053">
        <v>2442.09</v>
      </c>
      <c r="L11053">
        <v>188.66</v>
      </c>
      <c r="M11053" t="s">
        <v>43</v>
      </c>
      <c r="N11053">
        <v>7.7253500075754794E-2</v>
      </c>
      <c r="O11053" t="s">
        <v>11351</v>
      </c>
      <c r="P11053" t="s">
        <v>11356</v>
      </c>
      <c r="R11053" t="s">
        <v>11353</v>
      </c>
      <c r="S11053">
        <f>IF(SalesData[[#This Row],[Return Status]]="Returned",1,0)</f>
        <v>0</v>
      </c>
      <c r="T11053">
        <v>2420.2800000000002</v>
      </c>
      <c r="U11053" s="2">
        <f>EOMONTH(SalesData[[#This Row],[Order Date]],0)</f>
        <v>45351</v>
      </c>
      <c r="V11053" s="9" t="str">
        <f>"Q"&amp;INT((MONTH(SalesData[[#This Row],[Order Date]])+2)/3)&amp;"-"&amp;YEAR(SalesData[[#This Row],[Order Date]])</f>
        <v>Q1-2024</v>
      </c>
    </row>
    <row r="11054" spans="1:22" x14ac:dyDescent="0.35">
      <c r="A11054" t="s">
        <v>11195</v>
      </c>
      <c r="B11054" s="1">
        <v>45324</v>
      </c>
      <c r="C11054" t="s">
        <v>106</v>
      </c>
      <c r="D11054" t="s">
        <v>39</v>
      </c>
      <c r="E11054">
        <v>6727119558</v>
      </c>
      <c r="F11054" t="s">
        <v>109</v>
      </c>
      <c r="G11054" t="s">
        <v>59</v>
      </c>
      <c r="H11054" t="s">
        <v>11357</v>
      </c>
      <c r="I11054" t="s">
        <v>31</v>
      </c>
      <c r="J11054" t="s">
        <v>19</v>
      </c>
      <c r="K11054">
        <v>3675.16</v>
      </c>
      <c r="L11054">
        <v>542.21</v>
      </c>
      <c r="M11054" t="s">
        <v>19</v>
      </c>
      <c r="N11054">
        <v>0.147533712817945</v>
      </c>
      <c r="O11054" t="s">
        <v>11351</v>
      </c>
      <c r="P11054" t="s">
        <v>11352</v>
      </c>
      <c r="R11054" t="s">
        <v>11353</v>
      </c>
      <c r="S11054">
        <f>IF(SalesData[[#This Row],[Return Status]]="Returned",1,0)</f>
        <v>0</v>
      </c>
      <c r="T11054">
        <v>2183.56</v>
      </c>
      <c r="U11054" s="2">
        <f>EOMONTH(SalesData[[#This Row],[Order Date]],0)</f>
        <v>45351</v>
      </c>
      <c r="V11054" s="9" t="str">
        <f>"Q"&amp;INT((MONTH(SalesData[[#This Row],[Order Date]])+2)/3)&amp;"-"&amp;YEAR(SalesData[[#This Row],[Order Date]])</f>
        <v>Q1-2024</v>
      </c>
    </row>
    <row r="11055" spans="1:22" x14ac:dyDescent="0.35">
      <c r="A11055" t="s">
        <v>11196</v>
      </c>
      <c r="B11055" s="1">
        <v>45341</v>
      </c>
      <c r="C11055" t="s">
        <v>149</v>
      </c>
      <c r="D11055" t="s">
        <v>39</v>
      </c>
      <c r="E11055">
        <v>5098909294</v>
      </c>
      <c r="F11055" t="s">
        <v>40</v>
      </c>
      <c r="G11055" t="s">
        <v>69</v>
      </c>
      <c r="H11055" t="s">
        <v>41</v>
      </c>
      <c r="I11055" t="s">
        <v>31</v>
      </c>
      <c r="J11055" t="s">
        <v>61</v>
      </c>
      <c r="K11055">
        <v>561.04</v>
      </c>
      <c r="L11055">
        <v>81.709999999999994</v>
      </c>
      <c r="M11055" t="s">
        <v>62</v>
      </c>
      <c r="N11055">
        <v>0.14564023955511199</v>
      </c>
      <c r="O11055" t="s">
        <v>11355</v>
      </c>
      <c r="P11055" t="s">
        <v>11352</v>
      </c>
      <c r="R11055" t="s">
        <v>11353</v>
      </c>
      <c r="S11055">
        <f>IF(SalesData[[#This Row],[Return Status]]="Returned",1,0)</f>
        <v>0</v>
      </c>
      <c r="T11055">
        <v>2081.52</v>
      </c>
      <c r="U11055" s="2">
        <f>EOMONTH(SalesData[[#This Row],[Order Date]],0)</f>
        <v>45351</v>
      </c>
      <c r="V11055" s="9" t="str">
        <f>"Q"&amp;INT((MONTH(SalesData[[#This Row],[Order Date]])+2)/3)&amp;"-"&amp;YEAR(SalesData[[#This Row],[Order Date]])</f>
        <v>Q1-2024</v>
      </c>
    </row>
    <row r="11056" spans="1:22" x14ac:dyDescent="0.35">
      <c r="A11056" t="s">
        <v>11197</v>
      </c>
      <c r="B11056" s="1">
        <v>45333</v>
      </c>
      <c r="C11056" t="s">
        <v>139</v>
      </c>
      <c r="D11056" t="s">
        <v>145</v>
      </c>
      <c r="E11056">
        <v>6462925987</v>
      </c>
      <c r="F11056" t="s">
        <v>159</v>
      </c>
      <c r="G11056" t="s">
        <v>84</v>
      </c>
      <c r="H11056" t="s">
        <v>85</v>
      </c>
      <c r="I11056" t="s">
        <v>31</v>
      </c>
      <c r="J11056" t="s">
        <v>43</v>
      </c>
      <c r="K11056">
        <v>4544.83</v>
      </c>
      <c r="L11056">
        <v>912.35</v>
      </c>
      <c r="M11056" t="s">
        <v>43</v>
      </c>
      <c r="N11056">
        <v>0.20074458230560899</v>
      </c>
      <c r="O11056" t="s">
        <v>11351</v>
      </c>
      <c r="P11056" t="s">
        <v>11354</v>
      </c>
      <c r="R11056" t="s">
        <v>11353</v>
      </c>
      <c r="S11056">
        <f>IF(SalesData[[#This Row],[Return Status]]="Returned",1,0)</f>
        <v>0</v>
      </c>
      <c r="T11056">
        <v>847.14</v>
      </c>
      <c r="U11056" s="2">
        <f>EOMONTH(SalesData[[#This Row],[Order Date]],0)</f>
        <v>45351</v>
      </c>
      <c r="V11056" s="9" t="str">
        <f>"Q"&amp;INT((MONTH(SalesData[[#This Row],[Order Date]])+2)/3)&amp;"-"&amp;YEAR(SalesData[[#This Row],[Order Date]])</f>
        <v>Q1-2024</v>
      </c>
    </row>
    <row r="11057" spans="1:22" x14ac:dyDescent="0.35">
      <c r="A11057" t="s">
        <v>11198</v>
      </c>
      <c r="B11057" s="1">
        <v>45339</v>
      </c>
      <c r="C11057" t="s">
        <v>77</v>
      </c>
      <c r="D11057" t="s">
        <v>46</v>
      </c>
      <c r="E11057">
        <v>9288667047</v>
      </c>
      <c r="F11057" t="s">
        <v>109</v>
      </c>
      <c r="G11057" t="s">
        <v>59</v>
      </c>
      <c r="H11057" t="s">
        <v>11357</v>
      </c>
      <c r="I11057" t="s">
        <v>31</v>
      </c>
      <c r="J11057" t="s">
        <v>18</v>
      </c>
      <c r="K11057">
        <v>1551.64</v>
      </c>
      <c r="L11057">
        <v>137.21</v>
      </c>
      <c r="M11057" t="s">
        <v>19</v>
      </c>
      <c r="N11057">
        <v>8.8429017040035099E-2</v>
      </c>
      <c r="O11057" t="s">
        <v>11351</v>
      </c>
      <c r="P11057" t="s">
        <v>11356</v>
      </c>
      <c r="R11057" t="s">
        <v>11353</v>
      </c>
      <c r="S11057">
        <f>IF(SalesData[[#This Row],[Return Status]]="Returned",1,0)</f>
        <v>0</v>
      </c>
      <c r="T11057">
        <v>2183.56</v>
      </c>
      <c r="U11057" s="2">
        <f>EOMONTH(SalesData[[#This Row],[Order Date]],0)</f>
        <v>45351</v>
      </c>
      <c r="V11057" s="9" t="str">
        <f>"Q"&amp;INT((MONTH(SalesData[[#This Row],[Order Date]])+2)/3)&amp;"-"&amp;YEAR(SalesData[[#This Row],[Order Date]])</f>
        <v>Q1-2024</v>
      </c>
    </row>
    <row r="11058" spans="1:22" x14ac:dyDescent="0.35">
      <c r="A11058" t="s">
        <v>11199</v>
      </c>
      <c r="B11058" s="1">
        <v>45330</v>
      </c>
      <c r="C11058" t="s">
        <v>106</v>
      </c>
      <c r="D11058" t="s">
        <v>145</v>
      </c>
      <c r="E11058">
        <v>1315289766</v>
      </c>
      <c r="F11058" t="s">
        <v>78</v>
      </c>
      <c r="G11058" t="s">
        <v>11362</v>
      </c>
      <c r="H11058" t="s">
        <v>11357</v>
      </c>
      <c r="I11058" t="s">
        <v>17</v>
      </c>
      <c r="J11058" t="s">
        <v>62</v>
      </c>
      <c r="K11058">
        <v>3372.29</v>
      </c>
      <c r="L11058">
        <v>696.06</v>
      </c>
      <c r="M11058" t="s">
        <v>62</v>
      </c>
      <c r="N11058">
        <v>0.206405736161481</v>
      </c>
      <c r="O11058" t="s">
        <v>11351</v>
      </c>
      <c r="P11058" t="s">
        <v>11354</v>
      </c>
      <c r="Q11058" t="s">
        <v>11363</v>
      </c>
      <c r="R11058" t="s">
        <v>11360</v>
      </c>
      <c r="S11058">
        <f>IF(SalesData[[#This Row],[Return Status]]="Returned",1,0)</f>
        <v>1</v>
      </c>
      <c r="U11058" s="2">
        <f>EOMONTH(SalesData[[#This Row],[Order Date]],0)</f>
        <v>45351</v>
      </c>
      <c r="V11058" s="9" t="str">
        <f>"Q"&amp;INT((MONTH(SalesData[[#This Row],[Order Date]])+2)/3)&amp;"-"&amp;YEAR(SalesData[[#This Row],[Order Date]])</f>
        <v>Q1-2024</v>
      </c>
    </row>
    <row r="11059" spans="1:22" x14ac:dyDescent="0.35">
      <c r="A11059" t="s">
        <v>11200</v>
      </c>
      <c r="B11059" s="1">
        <v>45336</v>
      </c>
      <c r="C11059" t="s">
        <v>162</v>
      </c>
      <c r="D11059" t="s">
        <v>13</v>
      </c>
      <c r="E11059">
        <v>1561702919</v>
      </c>
      <c r="F11059" t="s">
        <v>88</v>
      </c>
      <c r="G11059" t="s">
        <v>11379</v>
      </c>
      <c r="H11059" t="s">
        <v>90</v>
      </c>
      <c r="I11059" t="s">
        <v>31</v>
      </c>
      <c r="J11059" t="s">
        <v>62</v>
      </c>
      <c r="K11059">
        <v>1323.69</v>
      </c>
      <c r="L11059">
        <v>197.53</v>
      </c>
      <c r="M11059" t="s">
        <v>62</v>
      </c>
      <c r="N11059">
        <v>0.14922678270592099</v>
      </c>
      <c r="O11059" t="s">
        <v>11351</v>
      </c>
      <c r="P11059" t="s">
        <v>11352</v>
      </c>
      <c r="R11059" t="s">
        <v>11353</v>
      </c>
      <c r="S11059">
        <f>IF(SalesData[[#This Row],[Return Status]]="Returned",1,0)</f>
        <v>0</v>
      </c>
      <c r="U11059" s="2">
        <f>EOMONTH(SalesData[[#This Row],[Order Date]],0)</f>
        <v>45351</v>
      </c>
      <c r="V11059" s="9" t="str">
        <f>"Q"&amp;INT((MONTH(SalesData[[#This Row],[Order Date]])+2)/3)&amp;"-"&amp;YEAR(SalesData[[#This Row],[Order Date]])</f>
        <v>Q1-2024</v>
      </c>
    </row>
    <row r="11060" spans="1:22" x14ac:dyDescent="0.35">
      <c r="A11060" t="s">
        <v>11201</v>
      </c>
      <c r="B11060" s="1">
        <v>45350</v>
      </c>
      <c r="C11060" t="s">
        <v>12</v>
      </c>
      <c r="D11060" t="s">
        <v>46</v>
      </c>
      <c r="E11060">
        <v>6457464753</v>
      </c>
      <c r="F11060" t="s">
        <v>28</v>
      </c>
      <c r="G11060" t="s">
        <v>29</v>
      </c>
      <c r="H11060" t="s">
        <v>30</v>
      </c>
      <c r="I11060" t="s">
        <v>31</v>
      </c>
      <c r="J11060" t="s">
        <v>62</v>
      </c>
      <c r="K11060">
        <v>734.55</v>
      </c>
      <c r="L11060">
        <v>84.05</v>
      </c>
      <c r="M11060" t="s">
        <v>62</v>
      </c>
      <c r="N11060">
        <v>0.114423796882445</v>
      </c>
      <c r="O11060" t="s">
        <v>11355</v>
      </c>
      <c r="P11060" t="s">
        <v>11352</v>
      </c>
      <c r="R11060" t="s">
        <v>11353</v>
      </c>
      <c r="S11060">
        <f>IF(SalesData[[#This Row],[Return Status]]="Returned",1,0)</f>
        <v>0</v>
      </c>
      <c r="T11060">
        <v>2788.38</v>
      </c>
      <c r="U11060" s="2">
        <f>EOMONTH(SalesData[[#This Row],[Order Date]],0)</f>
        <v>45351</v>
      </c>
      <c r="V11060" s="9" t="str">
        <f>"Q"&amp;INT((MONTH(SalesData[[#This Row],[Order Date]])+2)/3)&amp;"-"&amp;YEAR(SalesData[[#This Row],[Order Date]])</f>
        <v>Q1-2024</v>
      </c>
    </row>
    <row r="11061" spans="1:22" x14ac:dyDescent="0.35">
      <c r="A11061" t="s">
        <v>11202</v>
      </c>
      <c r="B11061" s="1">
        <v>45349</v>
      </c>
      <c r="C11061" t="s">
        <v>205</v>
      </c>
      <c r="D11061" t="s">
        <v>13</v>
      </c>
      <c r="E11061">
        <v>7860176909</v>
      </c>
      <c r="F11061" t="s">
        <v>410</v>
      </c>
      <c r="G11061" t="s">
        <v>29</v>
      </c>
      <c r="H11061" t="s">
        <v>30</v>
      </c>
      <c r="I11061" t="s">
        <v>31</v>
      </c>
      <c r="J11061" t="s">
        <v>65</v>
      </c>
      <c r="K11061">
        <v>3647.03</v>
      </c>
      <c r="L11061">
        <v>1038.48</v>
      </c>
      <c r="M11061" t="s">
        <v>65</v>
      </c>
      <c r="N11061">
        <v>0.28474676654702602</v>
      </c>
      <c r="O11061" t="s">
        <v>11351</v>
      </c>
      <c r="P11061" t="s">
        <v>11354</v>
      </c>
      <c r="R11061" t="s">
        <v>11353</v>
      </c>
      <c r="S11061">
        <f>IF(SalesData[[#This Row],[Return Status]]="Returned",1,0)</f>
        <v>0</v>
      </c>
      <c r="T11061">
        <v>2788.38</v>
      </c>
      <c r="U11061" s="2">
        <f>EOMONTH(SalesData[[#This Row],[Order Date]],0)</f>
        <v>45351</v>
      </c>
      <c r="V11061" s="9" t="str">
        <f>"Q"&amp;INT((MONTH(SalesData[[#This Row],[Order Date]])+2)/3)&amp;"-"&amp;YEAR(SalesData[[#This Row],[Order Date]])</f>
        <v>Q1-2024</v>
      </c>
    </row>
    <row r="11062" spans="1:22" x14ac:dyDescent="0.35">
      <c r="A11062" t="s">
        <v>11203</v>
      </c>
      <c r="B11062" s="1">
        <v>45327</v>
      </c>
      <c r="C11062" t="s">
        <v>144</v>
      </c>
      <c r="D11062" t="s">
        <v>46</v>
      </c>
      <c r="E11062">
        <v>6022493536</v>
      </c>
      <c r="F11062" t="s">
        <v>133</v>
      </c>
      <c r="G11062" t="s">
        <v>11379</v>
      </c>
      <c r="H11062" t="s">
        <v>90</v>
      </c>
      <c r="I11062" t="s">
        <v>31</v>
      </c>
      <c r="J11062" t="s">
        <v>18</v>
      </c>
      <c r="K11062">
        <v>3174.25</v>
      </c>
      <c r="L11062">
        <v>400.54</v>
      </c>
      <c r="M11062" t="s">
        <v>19</v>
      </c>
      <c r="N11062">
        <v>0.126184137985351</v>
      </c>
      <c r="O11062" t="s">
        <v>11351</v>
      </c>
      <c r="P11062" t="s">
        <v>11352</v>
      </c>
      <c r="Q11062" t="s">
        <v>11373</v>
      </c>
      <c r="R11062" t="s">
        <v>11360</v>
      </c>
      <c r="S11062">
        <f>IF(SalesData[[#This Row],[Return Status]]="Returned",1,0)</f>
        <v>1</v>
      </c>
      <c r="U11062" s="2">
        <f>EOMONTH(SalesData[[#This Row],[Order Date]],0)</f>
        <v>45351</v>
      </c>
      <c r="V11062" s="9" t="str">
        <f>"Q"&amp;INT((MONTH(SalesData[[#This Row],[Order Date]])+2)/3)&amp;"-"&amp;YEAR(SalesData[[#This Row],[Order Date]])</f>
        <v>Q1-2024</v>
      </c>
    </row>
    <row r="11063" spans="1:22" x14ac:dyDescent="0.35">
      <c r="A11063" t="s">
        <v>11204</v>
      </c>
      <c r="B11063" s="1">
        <v>45342</v>
      </c>
      <c r="C11063" t="s">
        <v>26</v>
      </c>
      <c r="D11063" t="s">
        <v>99</v>
      </c>
      <c r="E11063">
        <v>2337279502</v>
      </c>
      <c r="F11063" t="s">
        <v>292</v>
      </c>
      <c r="G11063" t="s">
        <v>69</v>
      </c>
      <c r="H11063" t="s">
        <v>41</v>
      </c>
      <c r="I11063" t="s">
        <v>31</v>
      </c>
      <c r="J11063" t="s">
        <v>62</v>
      </c>
      <c r="K11063">
        <v>331.75</v>
      </c>
      <c r="L11063">
        <v>54.92</v>
      </c>
      <c r="M11063" t="s">
        <v>62</v>
      </c>
      <c r="N11063">
        <v>0.16554634513941199</v>
      </c>
      <c r="O11063" t="s">
        <v>11361</v>
      </c>
      <c r="P11063" t="s">
        <v>11352</v>
      </c>
      <c r="R11063" t="s">
        <v>11353</v>
      </c>
      <c r="S11063">
        <f>IF(SalesData[[#This Row],[Return Status]]="Returned",1,0)</f>
        <v>0</v>
      </c>
      <c r="T11063">
        <v>2081.52</v>
      </c>
      <c r="U11063" s="2">
        <f>EOMONTH(SalesData[[#This Row],[Order Date]],0)</f>
        <v>45351</v>
      </c>
      <c r="V11063" s="9" t="str">
        <f>"Q"&amp;INT((MONTH(SalesData[[#This Row],[Order Date]])+2)/3)&amp;"-"&amp;YEAR(SalesData[[#This Row],[Order Date]])</f>
        <v>Q1-2024</v>
      </c>
    </row>
    <row r="11064" spans="1:22" x14ac:dyDescent="0.35">
      <c r="A11064" t="s">
        <v>11205</v>
      </c>
      <c r="B11064" s="1">
        <v>45337</v>
      </c>
      <c r="C11064" t="s">
        <v>26</v>
      </c>
      <c r="D11064" t="s">
        <v>27</v>
      </c>
      <c r="E11064">
        <v>4240091025</v>
      </c>
      <c r="F11064" t="s">
        <v>95</v>
      </c>
      <c r="G11064" t="s">
        <v>59</v>
      </c>
      <c r="H11064" t="s">
        <v>60</v>
      </c>
      <c r="I11064" t="s">
        <v>31</v>
      </c>
      <c r="J11064" t="s">
        <v>19</v>
      </c>
      <c r="K11064">
        <v>4160.37</v>
      </c>
      <c r="L11064">
        <v>372.29</v>
      </c>
      <c r="M11064" t="s">
        <v>19</v>
      </c>
      <c r="N11064">
        <v>8.94848294743016E-2</v>
      </c>
      <c r="O11064" t="s">
        <v>11351</v>
      </c>
      <c r="P11064" t="s">
        <v>11356</v>
      </c>
      <c r="R11064" t="s">
        <v>11353</v>
      </c>
      <c r="S11064">
        <f>IF(SalesData[[#This Row],[Return Status]]="Returned",1,0)</f>
        <v>0</v>
      </c>
      <c r="T11064">
        <v>2183.56</v>
      </c>
      <c r="U11064" s="2">
        <f>EOMONTH(SalesData[[#This Row],[Order Date]],0)</f>
        <v>45351</v>
      </c>
      <c r="V11064" s="9" t="str">
        <f>"Q"&amp;INT((MONTH(SalesData[[#This Row],[Order Date]])+2)/3)&amp;"-"&amp;YEAR(SalesData[[#This Row],[Order Date]])</f>
        <v>Q1-2024</v>
      </c>
    </row>
    <row r="11065" spans="1:22" x14ac:dyDescent="0.35">
      <c r="A11065" t="s">
        <v>11206</v>
      </c>
      <c r="B11065" s="1">
        <v>45326</v>
      </c>
      <c r="C11065" t="s">
        <v>21</v>
      </c>
      <c r="D11065" t="s">
        <v>145</v>
      </c>
      <c r="E11065">
        <v>7473929155</v>
      </c>
      <c r="F11065" t="s">
        <v>410</v>
      </c>
      <c r="G11065" t="s">
        <v>29</v>
      </c>
      <c r="H11065" t="s">
        <v>30</v>
      </c>
      <c r="I11065" t="s">
        <v>31</v>
      </c>
      <c r="J11065" t="s">
        <v>62</v>
      </c>
      <c r="K11065">
        <v>1423.94</v>
      </c>
      <c r="L11065">
        <v>398.82</v>
      </c>
      <c r="M11065" t="s">
        <v>62</v>
      </c>
      <c r="N11065">
        <v>0.28008202592805898</v>
      </c>
      <c r="O11065" t="s">
        <v>11351</v>
      </c>
      <c r="P11065" t="s">
        <v>11354</v>
      </c>
      <c r="R11065" t="s">
        <v>11353</v>
      </c>
      <c r="S11065">
        <f>IF(SalesData[[#This Row],[Return Status]]="Returned",1,0)</f>
        <v>0</v>
      </c>
      <c r="T11065">
        <v>2788.38</v>
      </c>
      <c r="U11065" s="2">
        <f>EOMONTH(SalesData[[#This Row],[Order Date]],0)</f>
        <v>45351</v>
      </c>
      <c r="V11065" s="9" t="str">
        <f>"Q"&amp;INT((MONTH(SalesData[[#This Row],[Order Date]])+2)/3)&amp;"-"&amp;YEAR(SalesData[[#This Row],[Order Date]])</f>
        <v>Q1-2024</v>
      </c>
    </row>
    <row r="11066" spans="1:22" x14ac:dyDescent="0.35">
      <c r="A11066" t="s">
        <v>11207</v>
      </c>
      <c r="B11066" s="1">
        <v>45328</v>
      </c>
      <c r="C11066" t="s">
        <v>92</v>
      </c>
      <c r="D11066" t="s">
        <v>80</v>
      </c>
      <c r="E11066">
        <v>7683736930</v>
      </c>
      <c r="F11066" t="s">
        <v>152</v>
      </c>
      <c r="G11066" t="s">
        <v>23</v>
      </c>
      <c r="H11066" t="s">
        <v>24</v>
      </c>
      <c r="I11066" t="s">
        <v>17</v>
      </c>
      <c r="J11066" t="s">
        <v>19</v>
      </c>
      <c r="K11066">
        <v>3984.38</v>
      </c>
      <c r="L11066">
        <v>867.39</v>
      </c>
      <c r="M11066" t="s">
        <v>19</v>
      </c>
      <c r="N11066">
        <v>0.217697609163785</v>
      </c>
      <c r="O11066" t="s">
        <v>11351</v>
      </c>
      <c r="P11066" t="s">
        <v>11354</v>
      </c>
      <c r="Q11066" t="s">
        <v>11373</v>
      </c>
      <c r="R11066" t="s">
        <v>11360</v>
      </c>
      <c r="S11066">
        <f>IF(SalesData[[#This Row],[Return Status]]="Returned",1,0)</f>
        <v>1</v>
      </c>
      <c r="T11066">
        <v>2821.33</v>
      </c>
      <c r="U11066" s="2">
        <f>EOMONTH(SalesData[[#This Row],[Order Date]],0)</f>
        <v>45351</v>
      </c>
      <c r="V11066" s="9" t="str">
        <f>"Q"&amp;INT((MONTH(SalesData[[#This Row],[Order Date]])+2)/3)&amp;"-"&amp;YEAR(SalesData[[#This Row],[Order Date]])</f>
        <v>Q1-2024</v>
      </c>
    </row>
    <row r="11067" spans="1:22" x14ac:dyDescent="0.35">
      <c r="A11067" t="s">
        <v>11208</v>
      </c>
      <c r="B11067" s="1">
        <v>45330</v>
      </c>
      <c r="C11067" t="s">
        <v>132</v>
      </c>
      <c r="D11067" t="s">
        <v>39</v>
      </c>
      <c r="E11067">
        <v>8469211675</v>
      </c>
      <c r="F11067" t="s">
        <v>109</v>
      </c>
      <c r="G11067" t="s">
        <v>59</v>
      </c>
      <c r="H11067" t="s">
        <v>11357</v>
      </c>
      <c r="I11067" t="s">
        <v>31</v>
      </c>
      <c r="J11067" t="s">
        <v>65</v>
      </c>
      <c r="K11067">
        <v>3944.74</v>
      </c>
      <c r="L11067">
        <v>785.84</v>
      </c>
      <c r="M11067" t="s">
        <v>65</v>
      </c>
      <c r="N11067">
        <v>0.19921211537389</v>
      </c>
      <c r="O11067" t="s">
        <v>11351</v>
      </c>
      <c r="P11067" t="s">
        <v>11352</v>
      </c>
      <c r="R11067" t="s">
        <v>11353</v>
      </c>
      <c r="S11067">
        <f>IF(SalesData[[#This Row],[Return Status]]="Returned",1,0)</f>
        <v>0</v>
      </c>
      <c r="T11067">
        <v>2183.56</v>
      </c>
      <c r="U11067" s="2">
        <f>EOMONTH(SalesData[[#This Row],[Order Date]],0)</f>
        <v>45351</v>
      </c>
      <c r="V11067" s="9" t="str">
        <f>"Q"&amp;INT((MONTH(SalesData[[#This Row],[Order Date]])+2)/3)&amp;"-"&amp;YEAR(SalesData[[#This Row],[Order Date]])</f>
        <v>Q1-2024</v>
      </c>
    </row>
    <row r="11068" spans="1:22" x14ac:dyDescent="0.35">
      <c r="A11068" t="s">
        <v>11209</v>
      </c>
      <c r="B11068" s="1">
        <v>45343</v>
      </c>
      <c r="C11068" t="s">
        <v>26</v>
      </c>
      <c r="D11068" t="s">
        <v>27</v>
      </c>
      <c r="E11068">
        <v>8165692873</v>
      </c>
      <c r="F11068" t="s">
        <v>107</v>
      </c>
      <c r="G11068" t="s">
        <v>15</v>
      </c>
      <c r="H11068" t="s">
        <v>16</v>
      </c>
      <c r="I11068" t="s">
        <v>17</v>
      </c>
      <c r="J11068" t="s">
        <v>42</v>
      </c>
      <c r="K11068">
        <v>4713.4399999999996</v>
      </c>
      <c r="L11068">
        <v>1404.87</v>
      </c>
      <c r="M11068" t="s">
        <v>43</v>
      </c>
      <c r="N11068">
        <v>0.29805619674802297</v>
      </c>
      <c r="O11068" t="s">
        <v>11351</v>
      </c>
      <c r="P11068" t="s">
        <v>11354</v>
      </c>
      <c r="R11068" t="s">
        <v>11353</v>
      </c>
      <c r="S11068">
        <f>IF(SalesData[[#This Row],[Return Status]]="Returned",1,0)</f>
        <v>0</v>
      </c>
      <c r="T11068">
        <v>2085.91</v>
      </c>
      <c r="U11068" s="2">
        <f>EOMONTH(SalesData[[#This Row],[Order Date]],0)</f>
        <v>45351</v>
      </c>
      <c r="V11068" s="9" t="str">
        <f>"Q"&amp;INT((MONTH(SalesData[[#This Row],[Order Date]])+2)/3)&amp;"-"&amp;YEAR(SalesData[[#This Row],[Order Date]])</f>
        <v>Q1-2024</v>
      </c>
    </row>
    <row r="11069" spans="1:22" x14ac:dyDescent="0.35">
      <c r="A11069" t="s">
        <v>11210</v>
      </c>
      <c r="B11069" s="1">
        <v>45325</v>
      </c>
      <c r="C11069" t="s">
        <v>188</v>
      </c>
      <c r="D11069" t="s">
        <v>99</v>
      </c>
      <c r="E11069">
        <v>781092703</v>
      </c>
      <c r="F11069" t="s">
        <v>129</v>
      </c>
      <c r="G11069" t="s">
        <v>54</v>
      </c>
      <c r="H11069" t="s">
        <v>55</v>
      </c>
      <c r="I11069" t="s">
        <v>31</v>
      </c>
      <c r="J11069" t="s">
        <v>42</v>
      </c>
      <c r="K11069">
        <v>1973.68</v>
      </c>
      <c r="L11069">
        <v>519.66999999999996</v>
      </c>
      <c r="M11069" t="s">
        <v>43</v>
      </c>
      <c r="N11069">
        <v>0.263300028373394</v>
      </c>
      <c r="O11069" t="s">
        <v>11351</v>
      </c>
      <c r="P11069" t="s">
        <v>11354</v>
      </c>
      <c r="R11069" t="s">
        <v>11353</v>
      </c>
      <c r="S11069">
        <f>IF(SalesData[[#This Row],[Return Status]]="Returned",1,0)</f>
        <v>0</v>
      </c>
      <c r="U11069" s="2">
        <f>EOMONTH(SalesData[[#This Row],[Order Date]],0)</f>
        <v>45351</v>
      </c>
      <c r="V11069" s="9" t="str">
        <f>"Q"&amp;INT((MONTH(SalesData[[#This Row],[Order Date]])+2)/3)&amp;"-"&amp;YEAR(SalesData[[#This Row],[Order Date]])</f>
        <v>Q1-2024</v>
      </c>
    </row>
    <row r="11070" spans="1:22" x14ac:dyDescent="0.35">
      <c r="A11070" t="s">
        <v>11211</v>
      </c>
      <c r="B11070" s="1">
        <v>45342</v>
      </c>
      <c r="C11070" t="s">
        <v>49</v>
      </c>
      <c r="D11070" t="s">
        <v>72</v>
      </c>
      <c r="E11070">
        <v>7505333346</v>
      </c>
      <c r="F11070" t="s">
        <v>88</v>
      </c>
      <c r="G11070" t="s">
        <v>89</v>
      </c>
      <c r="H11070" t="s">
        <v>90</v>
      </c>
      <c r="I11070" t="s">
        <v>31</v>
      </c>
      <c r="J11070" t="s">
        <v>19</v>
      </c>
      <c r="K11070">
        <v>958.88</v>
      </c>
      <c r="L11070">
        <v>189.26</v>
      </c>
      <c r="M11070" t="s">
        <v>19</v>
      </c>
      <c r="N11070">
        <v>0.197376105456366</v>
      </c>
      <c r="O11070" t="s">
        <v>11355</v>
      </c>
      <c r="P11070" t="s">
        <v>11352</v>
      </c>
      <c r="R11070" t="s">
        <v>11353</v>
      </c>
      <c r="S11070">
        <f>IF(SalesData[[#This Row],[Return Status]]="Returned",1,0)</f>
        <v>0</v>
      </c>
      <c r="T11070">
        <v>207.68</v>
      </c>
      <c r="U11070" s="2">
        <f>EOMONTH(SalesData[[#This Row],[Order Date]],0)</f>
        <v>45351</v>
      </c>
      <c r="V11070" s="9" t="str">
        <f>"Q"&amp;INT((MONTH(SalesData[[#This Row],[Order Date]])+2)/3)&amp;"-"&amp;YEAR(SalesData[[#This Row],[Order Date]])</f>
        <v>Q1-2024</v>
      </c>
    </row>
    <row r="11071" spans="1:22" x14ac:dyDescent="0.35">
      <c r="A11071" t="s">
        <v>11212</v>
      </c>
      <c r="B11071" s="1">
        <v>45343</v>
      </c>
      <c r="C11071" t="s">
        <v>124</v>
      </c>
      <c r="D11071" t="s">
        <v>39</v>
      </c>
      <c r="E11071">
        <v>4456129898</v>
      </c>
      <c r="F11071" t="s">
        <v>88</v>
      </c>
      <c r="G11071" t="s">
        <v>538</v>
      </c>
      <c r="H11071" t="s">
        <v>90</v>
      </c>
      <c r="I11071" t="s">
        <v>31</v>
      </c>
      <c r="J11071" t="s">
        <v>19</v>
      </c>
      <c r="K11071">
        <v>4562.07</v>
      </c>
      <c r="L11071">
        <v>524.6</v>
      </c>
      <c r="M11071" t="s">
        <v>19</v>
      </c>
      <c r="N11071">
        <v>0.114991659487908</v>
      </c>
      <c r="O11071" t="s">
        <v>11351</v>
      </c>
      <c r="P11071" t="s">
        <v>11352</v>
      </c>
      <c r="R11071" t="s">
        <v>11353</v>
      </c>
      <c r="S11071">
        <f>IF(SalesData[[#This Row],[Return Status]]="Returned",1,0)</f>
        <v>0</v>
      </c>
      <c r="U11071" s="2">
        <f>EOMONTH(SalesData[[#This Row],[Order Date]],0)</f>
        <v>45351</v>
      </c>
      <c r="V11071" s="9" t="str">
        <f>"Q"&amp;INT((MONTH(SalesData[[#This Row],[Order Date]])+2)/3)&amp;"-"&amp;YEAR(SalesData[[#This Row],[Order Date]])</f>
        <v>Q1-2024</v>
      </c>
    </row>
    <row r="11072" spans="1:22" x14ac:dyDescent="0.35">
      <c r="A11072" t="s">
        <v>11213</v>
      </c>
      <c r="B11072" s="1">
        <v>45342</v>
      </c>
      <c r="C11072" t="s">
        <v>21</v>
      </c>
      <c r="D11072" t="s">
        <v>27</v>
      </c>
      <c r="E11072">
        <v>9984397273</v>
      </c>
      <c r="F11072" t="s">
        <v>81</v>
      </c>
      <c r="G11072" t="s">
        <v>74</v>
      </c>
      <c r="H11072" t="s">
        <v>75</v>
      </c>
      <c r="I11072" t="s">
        <v>36</v>
      </c>
      <c r="J11072" t="s">
        <v>62</v>
      </c>
      <c r="K11072">
        <v>4599.28</v>
      </c>
      <c r="L11072">
        <v>904.23</v>
      </c>
      <c r="M11072" t="s">
        <v>62</v>
      </c>
      <c r="N11072">
        <v>0.196602511697483</v>
      </c>
      <c r="O11072" t="s">
        <v>11351</v>
      </c>
      <c r="P11072" t="s">
        <v>11352</v>
      </c>
      <c r="R11072" t="s">
        <v>11353</v>
      </c>
      <c r="S11072">
        <f>IF(SalesData[[#This Row],[Return Status]]="Returned",1,0)</f>
        <v>0</v>
      </c>
      <c r="T11072">
        <v>2420.2800000000002</v>
      </c>
      <c r="U11072" s="2">
        <f>EOMONTH(SalesData[[#This Row],[Order Date]],0)</f>
        <v>45351</v>
      </c>
      <c r="V11072" s="9" t="str">
        <f>"Q"&amp;INT((MONTH(SalesData[[#This Row],[Order Date]])+2)/3)&amp;"-"&amp;YEAR(SalesData[[#This Row],[Order Date]])</f>
        <v>Q1-2024</v>
      </c>
    </row>
    <row r="11073" spans="1:22" x14ac:dyDescent="0.35">
      <c r="A11073" t="s">
        <v>11214</v>
      </c>
      <c r="B11073" s="1">
        <v>45343</v>
      </c>
      <c r="C11073" t="s">
        <v>45</v>
      </c>
      <c r="D11073" t="s">
        <v>46</v>
      </c>
      <c r="E11073">
        <v>484870579</v>
      </c>
      <c r="F11073" t="s">
        <v>133</v>
      </c>
      <c r="G11073" t="s">
        <v>89</v>
      </c>
      <c r="H11073" t="s">
        <v>90</v>
      </c>
      <c r="I11073" t="s">
        <v>31</v>
      </c>
      <c r="J11073" t="s">
        <v>19</v>
      </c>
      <c r="K11073">
        <v>1998.12</v>
      </c>
      <c r="L11073">
        <v>208.19</v>
      </c>
      <c r="M11073" t="s">
        <v>19</v>
      </c>
      <c r="N11073">
        <v>0.104192941364883</v>
      </c>
      <c r="O11073" t="s">
        <v>11351</v>
      </c>
      <c r="P11073" t="s">
        <v>11352</v>
      </c>
      <c r="R11073" t="s">
        <v>11353</v>
      </c>
      <c r="S11073">
        <f>IF(SalesData[[#This Row],[Return Status]]="Returned",1,0)</f>
        <v>0</v>
      </c>
      <c r="T11073">
        <v>207.68</v>
      </c>
      <c r="U11073" s="2">
        <f>EOMONTH(SalesData[[#This Row],[Order Date]],0)</f>
        <v>45351</v>
      </c>
      <c r="V11073" s="9" t="str">
        <f>"Q"&amp;INT((MONTH(SalesData[[#This Row],[Order Date]])+2)/3)&amp;"-"&amp;YEAR(SalesData[[#This Row],[Order Date]])</f>
        <v>Q1-2024</v>
      </c>
    </row>
    <row r="11074" spans="1:22" x14ac:dyDescent="0.35">
      <c r="A11074" t="s">
        <v>11215</v>
      </c>
      <c r="B11074" s="1">
        <v>45350</v>
      </c>
      <c r="C11074" t="s">
        <v>113</v>
      </c>
      <c r="D11074" t="s">
        <v>99</v>
      </c>
      <c r="E11074">
        <v>974280691</v>
      </c>
      <c r="F11074" t="s">
        <v>88</v>
      </c>
      <c r="G11074" t="s">
        <v>89</v>
      </c>
      <c r="H11074" t="s">
        <v>90</v>
      </c>
      <c r="I11074" t="s">
        <v>31</v>
      </c>
      <c r="J11074" t="s">
        <v>61</v>
      </c>
      <c r="K11074">
        <v>1104.79</v>
      </c>
      <c r="L11074">
        <v>300.13</v>
      </c>
      <c r="M11074" t="s">
        <v>62</v>
      </c>
      <c r="N11074">
        <v>0.27166248789362701</v>
      </c>
      <c r="O11074" t="s">
        <v>11351</v>
      </c>
      <c r="P11074" t="s">
        <v>11354</v>
      </c>
      <c r="R11074" t="s">
        <v>11353</v>
      </c>
      <c r="S11074">
        <f>IF(SalesData[[#This Row],[Return Status]]="Returned",1,0)</f>
        <v>0</v>
      </c>
      <c r="T11074">
        <v>207.68</v>
      </c>
      <c r="U11074" s="2">
        <f>EOMONTH(SalesData[[#This Row],[Order Date]],0)</f>
        <v>45351</v>
      </c>
      <c r="V11074" s="9" t="str">
        <f>"Q"&amp;INT((MONTH(SalesData[[#This Row],[Order Date]])+2)/3)&amp;"-"&amp;YEAR(SalesData[[#This Row],[Order Date]])</f>
        <v>Q1-2024</v>
      </c>
    </row>
    <row r="11075" spans="1:22" x14ac:dyDescent="0.35">
      <c r="A11075" t="s">
        <v>11216</v>
      </c>
      <c r="B11075" s="1">
        <v>45326</v>
      </c>
      <c r="C11075" t="s">
        <v>162</v>
      </c>
      <c r="D11075" t="s">
        <v>145</v>
      </c>
      <c r="E11075">
        <v>1867649294</v>
      </c>
      <c r="F11075" t="s">
        <v>410</v>
      </c>
      <c r="G11075" t="s">
        <v>29</v>
      </c>
      <c r="H11075" t="s">
        <v>11357</v>
      </c>
      <c r="I11075" t="s">
        <v>31</v>
      </c>
      <c r="J11075" t="s">
        <v>62</v>
      </c>
      <c r="K11075">
        <v>3586.96</v>
      </c>
      <c r="L11075">
        <v>857.96</v>
      </c>
      <c r="M11075" t="s">
        <v>62</v>
      </c>
      <c r="N11075">
        <v>0.23918861654437201</v>
      </c>
      <c r="O11075" t="s">
        <v>11351</v>
      </c>
      <c r="P11075" t="s">
        <v>11354</v>
      </c>
      <c r="R11075" t="s">
        <v>11353</v>
      </c>
      <c r="S11075">
        <f>IF(SalesData[[#This Row],[Return Status]]="Returned",1,0)</f>
        <v>0</v>
      </c>
      <c r="T11075">
        <v>2788.38</v>
      </c>
      <c r="U11075" s="2">
        <f>EOMONTH(SalesData[[#This Row],[Order Date]],0)</f>
        <v>45351</v>
      </c>
      <c r="V11075" s="9" t="str">
        <f>"Q"&amp;INT((MONTH(SalesData[[#This Row],[Order Date]])+2)/3)&amp;"-"&amp;YEAR(SalesData[[#This Row],[Order Date]])</f>
        <v>Q1-2024</v>
      </c>
    </row>
    <row r="11076" spans="1:22" x14ac:dyDescent="0.35">
      <c r="A11076" t="s">
        <v>11217</v>
      </c>
      <c r="B11076" s="1">
        <v>45334</v>
      </c>
      <c r="C11076" t="s">
        <v>188</v>
      </c>
      <c r="D11076" t="s">
        <v>27</v>
      </c>
      <c r="E11076">
        <v>352041386</v>
      </c>
      <c r="F11076" t="s">
        <v>312</v>
      </c>
      <c r="G11076" t="s">
        <v>141</v>
      </c>
      <c r="H11076" t="s">
        <v>121</v>
      </c>
      <c r="I11076" t="s">
        <v>17</v>
      </c>
      <c r="J11076" t="s">
        <v>43</v>
      </c>
      <c r="K11076">
        <v>2876.27</v>
      </c>
      <c r="L11076">
        <v>473.42</v>
      </c>
      <c r="M11076" t="s">
        <v>43</v>
      </c>
      <c r="N11076">
        <v>0.16459511798266499</v>
      </c>
      <c r="O11076" t="s">
        <v>11351</v>
      </c>
      <c r="P11076" t="s">
        <v>11352</v>
      </c>
      <c r="Q11076" t="s">
        <v>11363</v>
      </c>
      <c r="R11076" t="s">
        <v>11360</v>
      </c>
      <c r="S11076">
        <f>IF(SalesData[[#This Row],[Return Status]]="Returned",1,0)</f>
        <v>1</v>
      </c>
      <c r="T11076">
        <v>2793.38</v>
      </c>
      <c r="U11076" s="2">
        <f>EOMONTH(SalesData[[#This Row],[Order Date]],0)</f>
        <v>45351</v>
      </c>
      <c r="V11076" s="9" t="str">
        <f>"Q"&amp;INT((MONTH(SalesData[[#This Row],[Order Date]])+2)/3)&amp;"-"&amp;YEAR(SalesData[[#This Row],[Order Date]])</f>
        <v>Q1-2024</v>
      </c>
    </row>
    <row r="11077" spans="1:22" x14ac:dyDescent="0.35">
      <c r="A11077" t="s">
        <v>11218</v>
      </c>
      <c r="B11077" s="1">
        <v>45335</v>
      </c>
      <c r="C11077" t="s">
        <v>92</v>
      </c>
      <c r="D11077" t="s">
        <v>13</v>
      </c>
      <c r="E11077">
        <v>4413191873</v>
      </c>
      <c r="F11077" t="s">
        <v>95</v>
      </c>
      <c r="G11077" t="s">
        <v>59</v>
      </c>
      <c r="H11077" t="s">
        <v>60</v>
      </c>
      <c r="I11077" t="s">
        <v>31</v>
      </c>
      <c r="J11077" t="s">
        <v>18</v>
      </c>
      <c r="K11077">
        <v>3408.12</v>
      </c>
      <c r="L11077">
        <v>696.5</v>
      </c>
      <c r="M11077" t="s">
        <v>19</v>
      </c>
      <c r="N11077">
        <v>0.20436486978158</v>
      </c>
      <c r="O11077" t="s">
        <v>11351</v>
      </c>
      <c r="P11077" t="s">
        <v>11354</v>
      </c>
      <c r="R11077" t="s">
        <v>11353</v>
      </c>
      <c r="S11077">
        <f>IF(SalesData[[#This Row],[Return Status]]="Returned",1,0)</f>
        <v>0</v>
      </c>
      <c r="T11077">
        <v>2183.56</v>
      </c>
      <c r="U11077" s="2">
        <f>EOMONTH(SalesData[[#This Row],[Order Date]],0)</f>
        <v>45351</v>
      </c>
      <c r="V11077" s="9" t="str">
        <f>"Q"&amp;INT((MONTH(SalesData[[#This Row],[Order Date]])+2)/3)&amp;"-"&amp;YEAR(SalesData[[#This Row],[Order Date]])</f>
        <v>Q1-2024</v>
      </c>
    </row>
    <row r="11078" spans="1:22" x14ac:dyDescent="0.35">
      <c r="A11078" t="s">
        <v>11219</v>
      </c>
      <c r="B11078" s="1">
        <v>45335</v>
      </c>
      <c r="C11078" t="s">
        <v>132</v>
      </c>
      <c r="D11078" t="s">
        <v>80</v>
      </c>
      <c r="E11078">
        <v>2737202636</v>
      </c>
      <c r="F11078" t="s">
        <v>114</v>
      </c>
      <c r="G11078" t="s">
        <v>59</v>
      </c>
      <c r="H11078" t="s">
        <v>60</v>
      </c>
      <c r="I11078" t="s">
        <v>31</v>
      </c>
      <c r="J11078" t="s">
        <v>18</v>
      </c>
      <c r="K11078">
        <v>1180.72</v>
      </c>
      <c r="L11078">
        <v>175.36</v>
      </c>
      <c r="M11078" t="s">
        <v>19</v>
      </c>
      <c r="N11078">
        <v>0.14851954739480999</v>
      </c>
      <c r="O11078" t="s">
        <v>11351</v>
      </c>
      <c r="P11078" t="s">
        <v>11352</v>
      </c>
      <c r="R11078" t="s">
        <v>11353</v>
      </c>
      <c r="S11078">
        <f>IF(SalesData[[#This Row],[Return Status]]="Returned",1,0)</f>
        <v>0</v>
      </c>
      <c r="T11078">
        <v>2183.56</v>
      </c>
      <c r="U11078" s="2">
        <f>EOMONTH(SalesData[[#This Row],[Order Date]],0)</f>
        <v>45351</v>
      </c>
      <c r="V11078" s="9" t="str">
        <f>"Q"&amp;INT((MONTH(SalesData[[#This Row],[Order Date]])+2)/3)&amp;"-"&amp;YEAR(SalesData[[#This Row],[Order Date]])</f>
        <v>Q1-2024</v>
      </c>
    </row>
    <row r="11079" spans="1:22" x14ac:dyDescent="0.35">
      <c r="A11079" t="s">
        <v>11220</v>
      </c>
      <c r="B11079" s="1">
        <v>45323</v>
      </c>
      <c r="C11079" t="s">
        <v>132</v>
      </c>
      <c r="D11079" t="s">
        <v>46</v>
      </c>
      <c r="E11079">
        <v>2058003885</v>
      </c>
      <c r="F11079" t="s">
        <v>185</v>
      </c>
      <c r="G11079" t="s">
        <v>164</v>
      </c>
      <c r="H11079" t="s">
        <v>165</v>
      </c>
      <c r="I11079" t="s">
        <v>36</v>
      </c>
      <c r="J11079" t="s">
        <v>42</v>
      </c>
      <c r="K11079">
        <v>3518.11</v>
      </c>
      <c r="L11079">
        <v>754.07</v>
      </c>
      <c r="M11079" t="s">
        <v>43</v>
      </c>
      <c r="N11079">
        <v>0.21433951752503499</v>
      </c>
      <c r="O11079" t="s">
        <v>11351</v>
      </c>
      <c r="P11079" t="s">
        <v>11354</v>
      </c>
      <c r="R11079" t="s">
        <v>11353</v>
      </c>
      <c r="S11079">
        <f>IF(SalesData[[#This Row],[Return Status]]="Returned",1,0)</f>
        <v>0</v>
      </c>
      <c r="U11079" s="2">
        <f>EOMONTH(SalesData[[#This Row],[Order Date]],0)</f>
        <v>45351</v>
      </c>
      <c r="V11079" s="9" t="str">
        <f>"Q"&amp;INT((MONTH(SalesData[[#This Row],[Order Date]])+2)/3)&amp;"-"&amp;YEAR(SalesData[[#This Row],[Order Date]])</f>
        <v>Q1-2024</v>
      </c>
    </row>
    <row r="11080" spans="1:22" x14ac:dyDescent="0.35">
      <c r="A11080" t="s">
        <v>11221</v>
      </c>
      <c r="B11080" s="1">
        <v>45327</v>
      </c>
      <c r="C11080" t="s">
        <v>71</v>
      </c>
      <c r="D11080" t="s">
        <v>99</v>
      </c>
      <c r="E11080">
        <v>331914827</v>
      </c>
      <c r="F11080" t="s">
        <v>100</v>
      </c>
      <c r="G11080" t="s">
        <v>34</v>
      </c>
      <c r="H11080" t="s">
        <v>35</v>
      </c>
      <c r="I11080" t="s">
        <v>36</v>
      </c>
      <c r="J11080" t="s">
        <v>19</v>
      </c>
      <c r="K11080">
        <v>753.65</v>
      </c>
      <c r="L11080">
        <v>218.66</v>
      </c>
      <c r="M11080" t="s">
        <v>19</v>
      </c>
      <c r="N11080">
        <v>0.29013467790088199</v>
      </c>
      <c r="O11080" t="s">
        <v>11355</v>
      </c>
      <c r="P11080" t="s">
        <v>11354</v>
      </c>
      <c r="R11080" t="s">
        <v>11353</v>
      </c>
      <c r="S11080">
        <f>IF(SalesData[[#This Row],[Return Status]]="Returned",1,0)</f>
        <v>0</v>
      </c>
      <c r="U11080" s="2">
        <f>EOMONTH(SalesData[[#This Row],[Order Date]],0)</f>
        <v>45351</v>
      </c>
      <c r="V11080" s="9" t="str">
        <f>"Q"&amp;INT((MONTH(SalesData[[#This Row],[Order Date]])+2)/3)&amp;"-"&amp;YEAR(SalesData[[#This Row],[Order Date]])</f>
        <v>Q1-2024</v>
      </c>
    </row>
    <row r="11081" spans="1:22" x14ac:dyDescent="0.35">
      <c r="A11081" t="s">
        <v>11222</v>
      </c>
      <c r="B11081" s="1">
        <v>45331</v>
      </c>
      <c r="C11081" t="s">
        <v>49</v>
      </c>
      <c r="D11081" t="s">
        <v>27</v>
      </c>
      <c r="E11081">
        <v>6909584945</v>
      </c>
      <c r="F11081" t="s">
        <v>140</v>
      </c>
      <c r="G11081" t="s">
        <v>141</v>
      </c>
      <c r="H11081" t="s">
        <v>121</v>
      </c>
      <c r="I11081" t="s">
        <v>17</v>
      </c>
      <c r="J11081" t="s">
        <v>61</v>
      </c>
      <c r="K11081">
        <v>3031.94</v>
      </c>
      <c r="L11081">
        <v>630.24</v>
      </c>
      <c r="M11081" t="s">
        <v>62</v>
      </c>
      <c r="N11081">
        <v>0.20786691029505899</v>
      </c>
      <c r="O11081" t="s">
        <v>11351</v>
      </c>
      <c r="P11081" t="s">
        <v>11354</v>
      </c>
      <c r="R11081" t="s">
        <v>11353</v>
      </c>
      <c r="S11081">
        <f>IF(SalesData[[#This Row],[Return Status]]="Returned",1,0)</f>
        <v>0</v>
      </c>
      <c r="T11081">
        <v>2793.38</v>
      </c>
      <c r="U11081" s="2">
        <f>EOMONTH(SalesData[[#This Row],[Order Date]],0)</f>
        <v>45351</v>
      </c>
      <c r="V11081" s="9" t="str">
        <f>"Q"&amp;INT((MONTH(SalesData[[#This Row],[Order Date]])+2)/3)&amp;"-"&amp;YEAR(SalesData[[#This Row],[Order Date]])</f>
        <v>Q1-2024</v>
      </c>
    </row>
    <row r="11082" spans="1:22" x14ac:dyDescent="0.35">
      <c r="A11082" t="s">
        <v>11223</v>
      </c>
      <c r="B11082" s="1">
        <v>45338</v>
      </c>
      <c r="C11082" t="s">
        <v>77</v>
      </c>
      <c r="D11082" t="s">
        <v>72</v>
      </c>
      <c r="E11082">
        <v>9785913957</v>
      </c>
      <c r="F11082" t="s">
        <v>357</v>
      </c>
      <c r="G11082" t="s">
        <v>164</v>
      </c>
      <c r="H11082" t="s">
        <v>165</v>
      </c>
      <c r="I11082" t="s">
        <v>36</v>
      </c>
      <c r="J11082" t="s">
        <v>43</v>
      </c>
      <c r="K11082">
        <v>4049.45</v>
      </c>
      <c r="L11082">
        <v>1058.81</v>
      </c>
      <c r="M11082" t="s">
        <v>43</v>
      </c>
      <c r="N11082">
        <v>0.26147007618318502</v>
      </c>
      <c r="O11082" t="s">
        <v>11351</v>
      </c>
      <c r="P11082" t="s">
        <v>11354</v>
      </c>
      <c r="R11082" t="s">
        <v>11353</v>
      </c>
      <c r="S11082">
        <f>IF(SalesData[[#This Row],[Return Status]]="Returned",1,0)</f>
        <v>0</v>
      </c>
      <c r="U11082" s="2">
        <f>EOMONTH(SalesData[[#This Row],[Order Date]],0)</f>
        <v>45351</v>
      </c>
      <c r="V11082" s="9" t="str">
        <f>"Q"&amp;INT((MONTH(SalesData[[#This Row],[Order Date]])+2)/3)&amp;"-"&amp;YEAR(SalesData[[#This Row],[Order Date]])</f>
        <v>Q1-2024</v>
      </c>
    </row>
    <row r="11083" spans="1:22" x14ac:dyDescent="0.35">
      <c r="A11083" t="s">
        <v>11224</v>
      </c>
      <c r="B11083" s="1">
        <v>45348</v>
      </c>
      <c r="C11083" t="s">
        <v>21</v>
      </c>
      <c r="D11083" t="s">
        <v>13</v>
      </c>
      <c r="E11083">
        <v>7294488662</v>
      </c>
      <c r="F11083" t="s">
        <v>140</v>
      </c>
      <c r="G11083" t="s">
        <v>141</v>
      </c>
      <c r="H11083" t="s">
        <v>121</v>
      </c>
      <c r="I11083" t="s">
        <v>17</v>
      </c>
      <c r="J11083" t="s">
        <v>62</v>
      </c>
      <c r="K11083">
        <v>448.26</v>
      </c>
      <c r="L11083">
        <v>124.35</v>
      </c>
      <c r="M11083" t="s">
        <v>62</v>
      </c>
      <c r="N11083">
        <v>0.277405969749699</v>
      </c>
      <c r="O11083" t="s">
        <v>11361</v>
      </c>
      <c r="P11083" t="s">
        <v>11354</v>
      </c>
      <c r="Q11083" t="s">
        <v>11372</v>
      </c>
      <c r="R11083" t="s">
        <v>11360</v>
      </c>
      <c r="S11083">
        <f>IF(SalesData[[#This Row],[Return Status]]="Returned",1,0)</f>
        <v>1</v>
      </c>
      <c r="T11083">
        <v>2793.38</v>
      </c>
      <c r="U11083" s="2">
        <f>EOMONTH(SalesData[[#This Row],[Order Date]],0)</f>
        <v>45351</v>
      </c>
      <c r="V11083" s="9" t="str">
        <f>"Q"&amp;INT((MONTH(SalesData[[#This Row],[Order Date]])+2)/3)&amp;"-"&amp;YEAR(SalesData[[#This Row],[Order Date]])</f>
        <v>Q1-2024</v>
      </c>
    </row>
    <row r="11084" spans="1:22" x14ac:dyDescent="0.35">
      <c r="A11084" t="s">
        <v>11225</v>
      </c>
      <c r="B11084" s="1">
        <v>45341</v>
      </c>
      <c r="C11084" t="s">
        <v>77</v>
      </c>
      <c r="D11084" t="s">
        <v>145</v>
      </c>
      <c r="E11084">
        <v>990182453</v>
      </c>
      <c r="F11084" t="s">
        <v>33</v>
      </c>
      <c r="G11084" t="s">
        <v>34</v>
      </c>
      <c r="H11084" t="s">
        <v>35</v>
      </c>
      <c r="I11084" t="s">
        <v>36</v>
      </c>
      <c r="J11084" t="s">
        <v>18</v>
      </c>
      <c r="K11084">
        <v>688.02</v>
      </c>
      <c r="L11084">
        <v>160.84</v>
      </c>
      <c r="M11084" t="s">
        <v>19</v>
      </c>
      <c r="N11084">
        <v>0.23377227406180101</v>
      </c>
      <c r="O11084" t="s">
        <v>11355</v>
      </c>
      <c r="P11084" t="s">
        <v>11354</v>
      </c>
      <c r="R11084" t="s">
        <v>11353</v>
      </c>
      <c r="S11084">
        <f>IF(SalesData[[#This Row],[Return Status]]="Returned",1,0)</f>
        <v>0</v>
      </c>
      <c r="U11084" s="2">
        <f>EOMONTH(SalesData[[#This Row],[Order Date]],0)</f>
        <v>45351</v>
      </c>
      <c r="V11084" s="9" t="str">
        <f>"Q"&amp;INT((MONTH(SalesData[[#This Row],[Order Date]])+2)/3)&amp;"-"&amp;YEAR(SalesData[[#This Row],[Order Date]])</f>
        <v>Q1-2024</v>
      </c>
    </row>
    <row r="11085" spans="1:22" x14ac:dyDescent="0.35">
      <c r="A11085" t="s">
        <v>11226</v>
      </c>
      <c r="B11085" s="1">
        <v>45326</v>
      </c>
      <c r="C11085" t="s">
        <v>113</v>
      </c>
      <c r="D11085" t="s">
        <v>39</v>
      </c>
      <c r="E11085">
        <v>4718657563</v>
      </c>
      <c r="F11085" t="s">
        <v>127</v>
      </c>
      <c r="G11085" t="s">
        <v>1013</v>
      </c>
      <c r="H11085" t="s">
        <v>30</v>
      </c>
      <c r="I11085" t="s">
        <v>31</v>
      </c>
      <c r="J11085" t="s">
        <v>65</v>
      </c>
      <c r="K11085">
        <v>4909.07</v>
      </c>
      <c r="L11085">
        <v>809.8</v>
      </c>
      <c r="M11085" t="s">
        <v>65</v>
      </c>
      <c r="N11085">
        <v>0.164959961866504</v>
      </c>
      <c r="O11085" t="s">
        <v>11351</v>
      </c>
      <c r="P11085" t="s">
        <v>11352</v>
      </c>
      <c r="R11085" t="s">
        <v>11353</v>
      </c>
      <c r="S11085">
        <f>IF(SalesData[[#This Row],[Return Status]]="Returned",1,0)</f>
        <v>0</v>
      </c>
      <c r="U11085" s="2">
        <f>EOMONTH(SalesData[[#This Row],[Order Date]],0)</f>
        <v>45351</v>
      </c>
      <c r="V11085" s="9" t="str">
        <f>"Q"&amp;INT((MONTH(SalesData[[#This Row],[Order Date]])+2)/3)&amp;"-"&amp;YEAR(SalesData[[#This Row],[Order Date]])</f>
        <v>Q1-2024</v>
      </c>
    </row>
    <row r="11086" spans="1:22" x14ac:dyDescent="0.35">
      <c r="A11086" t="s">
        <v>11227</v>
      </c>
      <c r="B11086" s="1">
        <v>45336</v>
      </c>
      <c r="C11086" t="s">
        <v>139</v>
      </c>
      <c r="D11086" t="s">
        <v>39</v>
      </c>
      <c r="E11086">
        <v>5124740502</v>
      </c>
      <c r="F11086" t="s">
        <v>116</v>
      </c>
      <c r="G11086" t="s">
        <v>11374</v>
      </c>
      <c r="H11086" t="s">
        <v>75</v>
      </c>
      <c r="I11086" t="s">
        <v>36</v>
      </c>
      <c r="J11086" t="s">
        <v>19</v>
      </c>
      <c r="K11086">
        <v>3000.92</v>
      </c>
      <c r="L11086">
        <v>607.77</v>
      </c>
      <c r="M11086" t="s">
        <v>19</v>
      </c>
      <c r="N11086">
        <v>0.202527891446623</v>
      </c>
      <c r="O11086" t="s">
        <v>11351</v>
      </c>
      <c r="P11086" t="s">
        <v>11354</v>
      </c>
      <c r="R11086" t="s">
        <v>11353</v>
      </c>
      <c r="S11086">
        <f>IF(SalesData[[#This Row],[Return Status]]="Returned",1,0)</f>
        <v>0</v>
      </c>
      <c r="U11086" s="2">
        <f>EOMONTH(SalesData[[#This Row],[Order Date]],0)</f>
        <v>45351</v>
      </c>
      <c r="V11086" s="9" t="str">
        <f>"Q"&amp;INT((MONTH(SalesData[[#This Row],[Order Date]])+2)/3)&amp;"-"&amp;YEAR(SalesData[[#This Row],[Order Date]])</f>
        <v>Q1-2024</v>
      </c>
    </row>
    <row r="11087" spans="1:22" x14ac:dyDescent="0.35">
      <c r="A11087" t="s">
        <v>11228</v>
      </c>
      <c r="B11087" s="1">
        <v>45337</v>
      </c>
      <c r="C11087" t="s">
        <v>124</v>
      </c>
      <c r="D11087" t="s">
        <v>145</v>
      </c>
      <c r="E11087">
        <v>768096789</v>
      </c>
      <c r="F11087" t="s">
        <v>120</v>
      </c>
      <c r="G11087" t="s">
        <v>141</v>
      </c>
      <c r="H11087" t="s">
        <v>121</v>
      </c>
      <c r="I11087" t="s">
        <v>17</v>
      </c>
      <c r="J11087" t="s">
        <v>18</v>
      </c>
      <c r="K11087">
        <v>2425.31</v>
      </c>
      <c r="L11087">
        <v>144.82</v>
      </c>
      <c r="M11087" t="s">
        <v>19</v>
      </c>
      <c r="N11087">
        <v>5.9711954348104002E-2</v>
      </c>
      <c r="O11087" t="s">
        <v>11351</v>
      </c>
      <c r="P11087" t="s">
        <v>11356</v>
      </c>
      <c r="R11087" t="s">
        <v>11353</v>
      </c>
      <c r="S11087">
        <f>IF(SalesData[[#This Row],[Return Status]]="Returned",1,0)</f>
        <v>0</v>
      </c>
      <c r="T11087">
        <v>2793.38</v>
      </c>
      <c r="U11087" s="2">
        <f>EOMONTH(SalesData[[#This Row],[Order Date]],0)</f>
        <v>45351</v>
      </c>
      <c r="V11087" s="9" t="str">
        <f>"Q"&amp;INT((MONTH(SalesData[[#This Row],[Order Date]])+2)/3)&amp;"-"&amp;YEAR(SalesData[[#This Row],[Order Date]])</f>
        <v>Q1-2024</v>
      </c>
    </row>
    <row r="11088" spans="1:22" x14ac:dyDescent="0.35">
      <c r="A11088" t="s">
        <v>11229</v>
      </c>
      <c r="B11088" s="1">
        <v>45327</v>
      </c>
      <c r="C11088" t="s">
        <v>205</v>
      </c>
      <c r="D11088" t="s">
        <v>99</v>
      </c>
      <c r="E11088">
        <v>5471566489</v>
      </c>
      <c r="F11088" t="s">
        <v>140</v>
      </c>
      <c r="G11088" t="s">
        <v>141</v>
      </c>
      <c r="H11088" t="s">
        <v>121</v>
      </c>
      <c r="I11088" t="s">
        <v>17</v>
      </c>
      <c r="J11088" t="s">
        <v>19</v>
      </c>
      <c r="K11088">
        <v>2900.79</v>
      </c>
      <c r="L11088">
        <v>744.37</v>
      </c>
      <c r="M11088" t="s">
        <v>19</v>
      </c>
      <c r="N11088">
        <v>0.256609406403083</v>
      </c>
      <c r="O11088" t="s">
        <v>11351</v>
      </c>
      <c r="P11088" t="s">
        <v>11354</v>
      </c>
      <c r="R11088" t="s">
        <v>11353</v>
      </c>
      <c r="S11088">
        <f>IF(SalesData[[#This Row],[Return Status]]="Returned",1,0)</f>
        <v>0</v>
      </c>
      <c r="T11088">
        <v>2793.38</v>
      </c>
      <c r="U11088" s="2">
        <f>EOMONTH(SalesData[[#This Row],[Order Date]],0)</f>
        <v>45351</v>
      </c>
      <c r="V11088" s="9" t="str">
        <f>"Q"&amp;INT((MONTH(SalesData[[#This Row],[Order Date]])+2)/3)&amp;"-"&amp;YEAR(SalesData[[#This Row],[Order Date]])</f>
        <v>Q1-2024</v>
      </c>
    </row>
    <row r="11089" spans="1:22" x14ac:dyDescent="0.35">
      <c r="A11089" t="s">
        <v>11230</v>
      </c>
      <c r="B11089" s="1">
        <v>45330</v>
      </c>
      <c r="C11089" t="s">
        <v>49</v>
      </c>
      <c r="D11089" t="s">
        <v>46</v>
      </c>
      <c r="E11089">
        <v>8315534777</v>
      </c>
      <c r="F11089" t="s">
        <v>357</v>
      </c>
      <c r="G11089" t="s">
        <v>164</v>
      </c>
      <c r="H11089" t="s">
        <v>11357</v>
      </c>
      <c r="I11089" t="s">
        <v>36</v>
      </c>
      <c r="J11089" t="s">
        <v>18</v>
      </c>
      <c r="K11089">
        <v>2566.52</v>
      </c>
      <c r="L11089">
        <v>210.19</v>
      </c>
      <c r="M11089" t="s">
        <v>19</v>
      </c>
      <c r="N11089">
        <v>8.1896887614357206E-2</v>
      </c>
      <c r="O11089" t="s">
        <v>11351</v>
      </c>
      <c r="P11089" t="s">
        <v>11356</v>
      </c>
      <c r="R11089" t="s">
        <v>11353</v>
      </c>
      <c r="S11089">
        <f>IF(SalesData[[#This Row],[Return Status]]="Returned",1,0)</f>
        <v>0</v>
      </c>
      <c r="U11089" s="2">
        <f>EOMONTH(SalesData[[#This Row],[Order Date]],0)</f>
        <v>45351</v>
      </c>
      <c r="V11089" s="9" t="str">
        <f>"Q"&amp;INT((MONTH(SalesData[[#This Row],[Order Date]])+2)/3)&amp;"-"&amp;YEAR(SalesData[[#This Row],[Order Date]])</f>
        <v>Q1-2024</v>
      </c>
    </row>
    <row r="11090" spans="1:22" x14ac:dyDescent="0.35">
      <c r="A11090" t="s">
        <v>11231</v>
      </c>
      <c r="B11090" s="1">
        <v>45333</v>
      </c>
      <c r="C11090" t="s">
        <v>67</v>
      </c>
      <c r="D11090" t="s">
        <v>27</v>
      </c>
      <c r="E11090">
        <v>7467648861</v>
      </c>
      <c r="F11090" t="s">
        <v>357</v>
      </c>
      <c r="G11090" t="s">
        <v>164</v>
      </c>
      <c r="H11090" t="s">
        <v>165</v>
      </c>
      <c r="I11090" t="s">
        <v>36</v>
      </c>
      <c r="J11090" t="s">
        <v>65</v>
      </c>
      <c r="K11090">
        <v>2022.55</v>
      </c>
      <c r="L11090">
        <v>263.33999999999997</v>
      </c>
      <c r="M11090" t="s">
        <v>65</v>
      </c>
      <c r="N11090">
        <v>0.130201972757163</v>
      </c>
      <c r="O11090" t="s">
        <v>11351</v>
      </c>
      <c r="P11090" t="s">
        <v>11352</v>
      </c>
      <c r="R11090" t="s">
        <v>11353</v>
      </c>
      <c r="S11090">
        <f>IF(SalesData[[#This Row],[Return Status]]="Returned",1,0)</f>
        <v>0</v>
      </c>
      <c r="U11090" s="2">
        <f>EOMONTH(SalesData[[#This Row],[Order Date]],0)</f>
        <v>45351</v>
      </c>
      <c r="V11090" s="9" t="str">
        <f>"Q"&amp;INT((MONTH(SalesData[[#This Row],[Order Date]])+2)/3)&amp;"-"&amp;YEAR(SalesData[[#This Row],[Order Date]])</f>
        <v>Q1-2024</v>
      </c>
    </row>
    <row r="11091" spans="1:22" x14ac:dyDescent="0.35">
      <c r="A11091" t="s">
        <v>11232</v>
      </c>
      <c r="B11091" s="1">
        <v>45343</v>
      </c>
      <c r="C11091" t="s">
        <v>26</v>
      </c>
      <c r="D11091" t="s">
        <v>13</v>
      </c>
      <c r="E11091">
        <v>3113811090</v>
      </c>
      <c r="F11091" t="s">
        <v>185</v>
      </c>
      <c r="G11091" t="s">
        <v>164</v>
      </c>
      <c r="H11091" t="s">
        <v>165</v>
      </c>
      <c r="I11091" t="s">
        <v>36</v>
      </c>
      <c r="J11091" t="s">
        <v>62</v>
      </c>
      <c r="K11091">
        <v>4799.5600000000004</v>
      </c>
      <c r="L11091">
        <v>1395.31</v>
      </c>
      <c r="M11091" t="s">
        <v>62</v>
      </c>
      <c r="N11091">
        <v>0.29071623232129601</v>
      </c>
      <c r="O11091" t="s">
        <v>11351</v>
      </c>
      <c r="P11091" t="s">
        <v>11354</v>
      </c>
      <c r="R11091" t="s">
        <v>11353</v>
      </c>
      <c r="S11091">
        <f>IF(SalesData[[#This Row],[Return Status]]="Returned",1,0)</f>
        <v>0</v>
      </c>
      <c r="U11091" s="2">
        <f>EOMONTH(SalesData[[#This Row],[Order Date]],0)</f>
        <v>45351</v>
      </c>
      <c r="V11091" s="9" t="str">
        <f>"Q"&amp;INT((MONTH(SalesData[[#This Row],[Order Date]])+2)/3)&amp;"-"&amp;YEAR(SalesData[[#This Row],[Order Date]])</f>
        <v>Q1-2024</v>
      </c>
    </row>
    <row r="11092" spans="1:22" x14ac:dyDescent="0.35">
      <c r="A11092" t="s">
        <v>11233</v>
      </c>
      <c r="B11092" s="1">
        <v>45333</v>
      </c>
      <c r="C11092" t="s">
        <v>92</v>
      </c>
      <c r="D11092" t="s">
        <v>13</v>
      </c>
      <c r="E11092">
        <v>3874681293</v>
      </c>
      <c r="F11092" t="s">
        <v>120</v>
      </c>
      <c r="G11092" t="s">
        <v>141</v>
      </c>
      <c r="H11092" t="s">
        <v>121</v>
      </c>
      <c r="I11092" t="s">
        <v>17</v>
      </c>
      <c r="J11092" t="s">
        <v>19</v>
      </c>
      <c r="K11092">
        <v>130.41999999999999</v>
      </c>
      <c r="L11092">
        <v>26.18</v>
      </c>
      <c r="M11092" t="s">
        <v>19</v>
      </c>
      <c r="N11092">
        <v>0.20073608342278801</v>
      </c>
      <c r="O11092" t="s">
        <v>11361</v>
      </c>
      <c r="P11092" t="s">
        <v>11354</v>
      </c>
      <c r="R11092" t="s">
        <v>11353</v>
      </c>
      <c r="S11092">
        <f>IF(SalesData[[#This Row],[Return Status]]="Returned",1,0)</f>
        <v>0</v>
      </c>
      <c r="T11092">
        <v>2793.38</v>
      </c>
      <c r="U11092" s="2">
        <f>EOMONTH(SalesData[[#This Row],[Order Date]],0)</f>
        <v>45351</v>
      </c>
      <c r="V11092" s="9" t="str">
        <f>"Q"&amp;INT((MONTH(SalesData[[#This Row],[Order Date]])+2)/3)&amp;"-"&amp;YEAR(SalesData[[#This Row],[Order Date]])</f>
        <v>Q1-2024</v>
      </c>
    </row>
    <row r="11093" spans="1:22" x14ac:dyDescent="0.35">
      <c r="A11093" t="s">
        <v>11234</v>
      </c>
      <c r="B11093" s="1">
        <v>45323</v>
      </c>
      <c r="C11093" t="s">
        <v>92</v>
      </c>
      <c r="D11093" t="s">
        <v>80</v>
      </c>
      <c r="E11093">
        <v>4296351199</v>
      </c>
      <c r="F11093" t="s">
        <v>81</v>
      </c>
      <c r="G11093" t="s">
        <v>74</v>
      </c>
      <c r="H11093" t="s">
        <v>75</v>
      </c>
      <c r="I11093" t="s">
        <v>36</v>
      </c>
      <c r="J11093" t="s">
        <v>42</v>
      </c>
      <c r="K11093">
        <v>1057.07</v>
      </c>
      <c r="L11093">
        <v>297.88</v>
      </c>
      <c r="M11093" t="s">
        <v>43</v>
      </c>
      <c r="N11093">
        <v>0.28179779957807899</v>
      </c>
      <c r="O11093" t="s">
        <v>11351</v>
      </c>
      <c r="P11093" t="s">
        <v>11354</v>
      </c>
      <c r="R11093" t="s">
        <v>11353</v>
      </c>
      <c r="S11093">
        <f>IF(SalesData[[#This Row],[Return Status]]="Returned",1,0)</f>
        <v>0</v>
      </c>
      <c r="T11093">
        <v>2420.2800000000002</v>
      </c>
      <c r="U11093" s="2">
        <f>EOMONTH(SalesData[[#This Row],[Order Date]],0)</f>
        <v>45351</v>
      </c>
      <c r="V11093" s="9" t="str">
        <f>"Q"&amp;INT((MONTH(SalesData[[#This Row],[Order Date]])+2)/3)&amp;"-"&amp;YEAR(SalesData[[#This Row],[Order Date]])</f>
        <v>Q1-2024</v>
      </c>
    </row>
    <row r="11094" spans="1:22" x14ac:dyDescent="0.35">
      <c r="A11094" t="s">
        <v>11235</v>
      </c>
      <c r="B11094" s="1">
        <v>45339</v>
      </c>
      <c r="C11094" t="s">
        <v>132</v>
      </c>
      <c r="D11094" t="s">
        <v>99</v>
      </c>
      <c r="E11094">
        <v>3754784911</v>
      </c>
      <c r="F11094" t="s">
        <v>129</v>
      </c>
      <c r="G11094" t="s">
        <v>54</v>
      </c>
      <c r="H11094" t="s">
        <v>55</v>
      </c>
      <c r="I11094" t="s">
        <v>31</v>
      </c>
      <c r="J11094" t="s">
        <v>61</v>
      </c>
      <c r="K11094">
        <v>2526.75</v>
      </c>
      <c r="L11094">
        <v>644.83000000000004</v>
      </c>
      <c r="M11094" t="s">
        <v>62</v>
      </c>
      <c r="N11094">
        <v>0.25520134560205798</v>
      </c>
      <c r="O11094" t="s">
        <v>11351</v>
      </c>
      <c r="P11094" t="s">
        <v>11354</v>
      </c>
      <c r="R11094" t="s">
        <v>11353</v>
      </c>
      <c r="S11094">
        <f>IF(SalesData[[#This Row],[Return Status]]="Returned",1,0)</f>
        <v>0</v>
      </c>
      <c r="U11094" s="2">
        <f>EOMONTH(SalesData[[#This Row],[Order Date]],0)</f>
        <v>45351</v>
      </c>
      <c r="V11094" s="9" t="str">
        <f>"Q"&amp;INT((MONTH(SalesData[[#This Row],[Order Date]])+2)/3)&amp;"-"&amp;YEAR(SalesData[[#This Row],[Order Date]])</f>
        <v>Q1-2024</v>
      </c>
    </row>
    <row r="11095" spans="1:22" x14ac:dyDescent="0.35">
      <c r="A11095" t="s">
        <v>11236</v>
      </c>
      <c r="B11095" s="1">
        <v>45327</v>
      </c>
      <c r="C11095" t="s">
        <v>97</v>
      </c>
      <c r="D11095" t="s">
        <v>27</v>
      </c>
      <c r="E11095">
        <v>2965140565</v>
      </c>
      <c r="F11095" t="s">
        <v>147</v>
      </c>
      <c r="G11095" t="s">
        <v>84</v>
      </c>
      <c r="H11095" t="s">
        <v>85</v>
      </c>
      <c r="I11095" t="s">
        <v>31</v>
      </c>
      <c r="J11095" t="s">
        <v>62</v>
      </c>
      <c r="K11095">
        <v>863.18</v>
      </c>
      <c r="L11095">
        <v>42.57</v>
      </c>
      <c r="M11095" t="s">
        <v>62</v>
      </c>
      <c r="N11095">
        <v>4.9317639426307402E-2</v>
      </c>
      <c r="O11095" t="s">
        <v>11355</v>
      </c>
      <c r="P11095" t="s">
        <v>11356</v>
      </c>
      <c r="R11095" t="s">
        <v>11353</v>
      </c>
      <c r="S11095">
        <f>IF(SalesData[[#This Row],[Return Status]]="Returned",1,0)</f>
        <v>0</v>
      </c>
      <c r="T11095">
        <v>847.14</v>
      </c>
      <c r="U11095" s="2">
        <f>EOMONTH(SalesData[[#This Row],[Order Date]],0)</f>
        <v>45351</v>
      </c>
      <c r="V11095" s="9" t="str">
        <f>"Q"&amp;INT((MONTH(SalesData[[#This Row],[Order Date]])+2)/3)&amp;"-"&amp;YEAR(SalesData[[#This Row],[Order Date]])</f>
        <v>Q1-2024</v>
      </c>
    </row>
    <row r="11096" spans="1:22" x14ac:dyDescent="0.35">
      <c r="A11096" t="s">
        <v>11237</v>
      </c>
      <c r="B11096" s="1">
        <v>45337</v>
      </c>
      <c r="C11096" t="s">
        <v>67</v>
      </c>
      <c r="D11096" t="s">
        <v>39</v>
      </c>
      <c r="E11096">
        <v>3215642708</v>
      </c>
      <c r="F11096" t="s">
        <v>172</v>
      </c>
      <c r="G11096" t="s">
        <v>141</v>
      </c>
      <c r="H11096" t="s">
        <v>121</v>
      </c>
      <c r="I11096" t="s">
        <v>17</v>
      </c>
      <c r="J11096" t="s">
        <v>42</v>
      </c>
      <c r="K11096">
        <v>4851.09</v>
      </c>
      <c r="L11096">
        <v>1388.02</v>
      </c>
      <c r="M11096" t="s">
        <v>43</v>
      </c>
      <c r="N11096">
        <v>0.28612538625339901</v>
      </c>
      <c r="O11096" t="s">
        <v>11351</v>
      </c>
      <c r="P11096" t="s">
        <v>11354</v>
      </c>
      <c r="R11096" t="s">
        <v>11353</v>
      </c>
      <c r="S11096">
        <f>IF(SalesData[[#This Row],[Return Status]]="Returned",1,0)</f>
        <v>0</v>
      </c>
      <c r="T11096">
        <v>2793.38</v>
      </c>
      <c r="U11096" s="2">
        <f>EOMONTH(SalesData[[#This Row],[Order Date]],0)</f>
        <v>45351</v>
      </c>
      <c r="V11096" s="9" t="str">
        <f>"Q"&amp;INT((MONTH(SalesData[[#This Row],[Order Date]])+2)/3)&amp;"-"&amp;YEAR(SalesData[[#This Row],[Order Date]])</f>
        <v>Q1-2024</v>
      </c>
    </row>
    <row r="11097" spans="1:22" x14ac:dyDescent="0.35">
      <c r="A11097" t="s">
        <v>11238</v>
      </c>
      <c r="B11097" s="1">
        <v>45326</v>
      </c>
      <c r="C11097" t="s">
        <v>77</v>
      </c>
      <c r="D11097" t="s">
        <v>72</v>
      </c>
      <c r="E11097">
        <v>9190791776</v>
      </c>
      <c r="F11097" t="s">
        <v>78</v>
      </c>
      <c r="G11097" t="s">
        <v>15</v>
      </c>
      <c r="H11097" t="s">
        <v>16</v>
      </c>
      <c r="I11097" t="s">
        <v>17</v>
      </c>
      <c r="J11097" t="s">
        <v>19</v>
      </c>
      <c r="K11097">
        <v>1582.03</v>
      </c>
      <c r="L11097">
        <v>386.98</v>
      </c>
      <c r="M11097" t="s">
        <v>19</v>
      </c>
      <c r="N11097">
        <v>0.24460977351883301</v>
      </c>
      <c r="O11097" t="s">
        <v>11351</v>
      </c>
      <c r="P11097" t="s">
        <v>11354</v>
      </c>
      <c r="R11097" t="s">
        <v>11353</v>
      </c>
      <c r="S11097">
        <f>IF(SalesData[[#This Row],[Return Status]]="Returned",1,0)</f>
        <v>0</v>
      </c>
      <c r="T11097">
        <v>2085.91</v>
      </c>
      <c r="U11097" s="2">
        <f>EOMONTH(SalesData[[#This Row],[Order Date]],0)</f>
        <v>45351</v>
      </c>
      <c r="V11097" s="9" t="str">
        <f>"Q"&amp;INT((MONTH(SalesData[[#This Row],[Order Date]])+2)/3)&amp;"-"&amp;YEAR(SalesData[[#This Row],[Order Date]])</f>
        <v>Q1-2024</v>
      </c>
    </row>
    <row r="11098" spans="1:22" x14ac:dyDescent="0.35">
      <c r="A11098" t="s">
        <v>11239</v>
      </c>
      <c r="B11098" s="1">
        <v>45339</v>
      </c>
      <c r="C11098" t="s">
        <v>184</v>
      </c>
      <c r="D11098" t="s">
        <v>80</v>
      </c>
      <c r="E11098">
        <v>4645361644</v>
      </c>
      <c r="F11098" t="s">
        <v>154</v>
      </c>
      <c r="G11098" t="s">
        <v>29</v>
      </c>
      <c r="H11098" t="s">
        <v>11357</v>
      </c>
      <c r="I11098" t="s">
        <v>31</v>
      </c>
      <c r="J11098" t="s">
        <v>65</v>
      </c>
      <c r="K11098">
        <v>2654.61</v>
      </c>
      <c r="L11098">
        <v>576.41</v>
      </c>
      <c r="M11098" t="s">
        <v>65</v>
      </c>
      <c r="N11098">
        <v>0.21713547376074099</v>
      </c>
      <c r="O11098" t="s">
        <v>11351</v>
      </c>
      <c r="P11098" t="s">
        <v>11354</v>
      </c>
      <c r="R11098" t="s">
        <v>11353</v>
      </c>
      <c r="S11098">
        <f>IF(SalesData[[#This Row],[Return Status]]="Returned",1,0)</f>
        <v>0</v>
      </c>
      <c r="T11098">
        <v>2788.38</v>
      </c>
      <c r="U11098" s="2">
        <f>EOMONTH(SalesData[[#This Row],[Order Date]],0)</f>
        <v>45351</v>
      </c>
      <c r="V11098" s="9" t="str">
        <f>"Q"&amp;INT((MONTH(SalesData[[#This Row],[Order Date]])+2)/3)&amp;"-"&amp;YEAR(SalesData[[#This Row],[Order Date]])</f>
        <v>Q1-2024</v>
      </c>
    </row>
    <row r="11099" spans="1:22" x14ac:dyDescent="0.35">
      <c r="A11099" t="s">
        <v>11240</v>
      </c>
      <c r="B11099" s="1">
        <v>45335</v>
      </c>
      <c r="C11099" t="s">
        <v>111</v>
      </c>
      <c r="D11099" t="s">
        <v>27</v>
      </c>
      <c r="E11099">
        <v>3457765089</v>
      </c>
      <c r="F11099" t="s">
        <v>133</v>
      </c>
      <c r="G11099" t="s">
        <v>89</v>
      </c>
      <c r="H11099" t="s">
        <v>90</v>
      </c>
      <c r="I11099" t="s">
        <v>31</v>
      </c>
      <c r="J11099" t="s">
        <v>43</v>
      </c>
      <c r="K11099">
        <v>4189.7</v>
      </c>
      <c r="L11099">
        <v>781.51</v>
      </c>
      <c r="M11099" t="s">
        <v>43</v>
      </c>
      <c r="N11099">
        <v>0.186531255221138</v>
      </c>
      <c r="O11099" t="s">
        <v>11351</v>
      </c>
      <c r="P11099" t="s">
        <v>11352</v>
      </c>
      <c r="Q11099" t="s">
        <v>11364</v>
      </c>
      <c r="R11099" t="s">
        <v>11360</v>
      </c>
      <c r="S11099">
        <f>IF(SalesData[[#This Row],[Return Status]]="Returned",1,0)</f>
        <v>1</v>
      </c>
      <c r="T11099">
        <v>207.68</v>
      </c>
      <c r="U11099" s="2">
        <f>EOMONTH(SalesData[[#This Row],[Order Date]],0)</f>
        <v>45351</v>
      </c>
      <c r="V11099" s="9" t="str">
        <f>"Q"&amp;INT((MONTH(SalesData[[#This Row],[Order Date]])+2)/3)&amp;"-"&amp;YEAR(SalesData[[#This Row],[Order Date]])</f>
        <v>Q1-2024</v>
      </c>
    </row>
    <row r="11100" spans="1:22" x14ac:dyDescent="0.35">
      <c r="A11100" t="s">
        <v>11241</v>
      </c>
      <c r="B11100" s="1">
        <v>45348</v>
      </c>
      <c r="C11100" t="s">
        <v>87</v>
      </c>
      <c r="D11100" t="s">
        <v>72</v>
      </c>
      <c r="E11100">
        <v>6507422358</v>
      </c>
      <c r="F11100" t="s">
        <v>109</v>
      </c>
      <c r="G11100" t="s">
        <v>59</v>
      </c>
      <c r="H11100" t="s">
        <v>60</v>
      </c>
      <c r="I11100" t="s">
        <v>31</v>
      </c>
      <c r="J11100" t="s">
        <v>19</v>
      </c>
      <c r="K11100">
        <v>158.96</v>
      </c>
      <c r="L11100">
        <v>16.66</v>
      </c>
      <c r="M11100" t="s">
        <v>19</v>
      </c>
      <c r="N11100">
        <v>0.104806240563664</v>
      </c>
      <c r="O11100" t="s">
        <v>11361</v>
      </c>
      <c r="P11100" t="s">
        <v>11352</v>
      </c>
      <c r="R11100" t="s">
        <v>11353</v>
      </c>
      <c r="S11100">
        <f>IF(SalesData[[#This Row],[Return Status]]="Returned",1,0)</f>
        <v>0</v>
      </c>
      <c r="T11100">
        <v>2183.56</v>
      </c>
      <c r="U11100" s="2">
        <f>EOMONTH(SalesData[[#This Row],[Order Date]],0)</f>
        <v>45351</v>
      </c>
      <c r="V11100" s="9" t="str">
        <f>"Q"&amp;INT((MONTH(SalesData[[#This Row],[Order Date]])+2)/3)&amp;"-"&amp;YEAR(SalesData[[#This Row],[Order Date]])</f>
        <v>Q1-2024</v>
      </c>
    </row>
    <row r="11101" spans="1:22" x14ac:dyDescent="0.35">
      <c r="A11101" t="s">
        <v>11242</v>
      </c>
      <c r="B11101" s="1">
        <v>45345</v>
      </c>
      <c r="C11101" t="s">
        <v>106</v>
      </c>
      <c r="D11101" t="s">
        <v>99</v>
      </c>
      <c r="E11101">
        <v>5774096021</v>
      </c>
      <c r="F11101" t="s">
        <v>50</v>
      </c>
      <c r="G11101" t="s">
        <v>34</v>
      </c>
      <c r="H11101" t="s">
        <v>35</v>
      </c>
      <c r="I11101" t="s">
        <v>36</v>
      </c>
      <c r="J11101" t="s">
        <v>18</v>
      </c>
      <c r="K11101">
        <v>3189.05</v>
      </c>
      <c r="L11101">
        <v>597.54</v>
      </c>
      <c r="M11101" t="s">
        <v>19</v>
      </c>
      <c r="N11101">
        <v>0.187372414982518</v>
      </c>
      <c r="O11101" t="s">
        <v>11351</v>
      </c>
      <c r="P11101" t="s">
        <v>11352</v>
      </c>
      <c r="R11101" t="s">
        <v>11353</v>
      </c>
      <c r="S11101">
        <f>IF(SalesData[[#This Row],[Return Status]]="Returned",1,0)</f>
        <v>0</v>
      </c>
      <c r="U11101" s="2">
        <f>EOMONTH(SalesData[[#This Row],[Order Date]],0)</f>
        <v>45351</v>
      </c>
      <c r="V11101" s="9" t="str">
        <f>"Q"&amp;INT((MONTH(SalesData[[#This Row],[Order Date]])+2)/3)&amp;"-"&amp;YEAR(SalesData[[#This Row],[Order Date]])</f>
        <v>Q1-2024</v>
      </c>
    </row>
    <row r="11102" spans="1:22" x14ac:dyDescent="0.35">
      <c r="A11102" t="s">
        <v>11243</v>
      </c>
      <c r="B11102" s="1">
        <v>45325</v>
      </c>
      <c r="C11102" t="s">
        <v>26</v>
      </c>
      <c r="D11102" t="s">
        <v>72</v>
      </c>
      <c r="E11102">
        <v>6368589547</v>
      </c>
      <c r="F11102" t="s">
        <v>107</v>
      </c>
      <c r="G11102" t="s">
        <v>15</v>
      </c>
      <c r="H11102" t="s">
        <v>16</v>
      </c>
      <c r="I11102" t="s">
        <v>17</v>
      </c>
      <c r="J11102" t="s">
        <v>18</v>
      </c>
      <c r="K11102">
        <v>715.59</v>
      </c>
      <c r="L11102">
        <v>170.21</v>
      </c>
      <c r="M11102" t="s">
        <v>19</v>
      </c>
      <c r="N11102">
        <v>0.237859668245783</v>
      </c>
      <c r="O11102" t="s">
        <v>11355</v>
      </c>
      <c r="P11102" t="s">
        <v>11354</v>
      </c>
      <c r="R11102" t="s">
        <v>11353</v>
      </c>
      <c r="S11102">
        <f>IF(SalesData[[#This Row],[Return Status]]="Returned",1,0)</f>
        <v>0</v>
      </c>
      <c r="T11102">
        <v>2085.91</v>
      </c>
      <c r="U11102" s="2">
        <f>EOMONTH(SalesData[[#This Row],[Order Date]],0)</f>
        <v>45351</v>
      </c>
      <c r="V11102" s="9" t="str">
        <f>"Q"&amp;INT((MONTH(SalesData[[#This Row],[Order Date]])+2)/3)&amp;"-"&amp;YEAR(SalesData[[#This Row],[Order Date]])</f>
        <v>Q1-2024</v>
      </c>
    </row>
    <row r="11103" spans="1:22" x14ac:dyDescent="0.35">
      <c r="A11103" t="s">
        <v>11244</v>
      </c>
      <c r="B11103" s="1">
        <v>45331</v>
      </c>
      <c r="C11103" t="s">
        <v>57</v>
      </c>
      <c r="D11103" t="s">
        <v>145</v>
      </c>
      <c r="E11103">
        <v>2496237524</v>
      </c>
      <c r="F11103" t="s">
        <v>116</v>
      </c>
      <c r="G11103" t="s">
        <v>74</v>
      </c>
      <c r="H11103" t="s">
        <v>75</v>
      </c>
      <c r="I11103" t="s">
        <v>36</v>
      </c>
      <c r="J11103" t="s">
        <v>65</v>
      </c>
      <c r="K11103">
        <v>4186.3999999999996</v>
      </c>
      <c r="L11103">
        <v>475.64</v>
      </c>
      <c r="M11103" t="s">
        <v>65</v>
      </c>
      <c r="N11103">
        <v>0.113615516911905</v>
      </c>
      <c r="O11103" t="s">
        <v>11351</v>
      </c>
      <c r="P11103" t="s">
        <v>11352</v>
      </c>
      <c r="Q11103" t="s">
        <v>11372</v>
      </c>
      <c r="R11103" t="s">
        <v>11360</v>
      </c>
      <c r="S11103">
        <f>IF(SalesData[[#This Row],[Return Status]]="Returned",1,0)</f>
        <v>1</v>
      </c>
      <c r="T11103">
        <v>2420.2800000000002</v>
      </c>
      <c r="U11103" s="2">
        <f>EOMONTH(SalesData[[#This Row],[Order Date]],0)</f>
        <v>45351</v>
      </c>
      <c r="V11103" s="9" t="str">
        <f>"Q"&amp;INT((MONTH(SalesData[[#This Row],[Order Date]])+2)/3)&amp;"-"&amp;YEAR(SalesData[[#This Row],[Order Date]])</f>
        <v>Q1-2024</v>
      </c>
    </row>
    <row r="11104" spans="1:22" x14ac:dyDescent="0.35">
      <c r="A11104" t="s">
        <v>11245</v>
      </c>
      <c r="B11104" s="1">
        <v>45334</v>
      </c>
      <c r="C11104" t="s">
        <v>106</v>
      </c>
      <c r="D11104" t="s">
        <v>46</v>
      </c>
      <c r="E11104">
        <v>6543190687</v>
      </c>
      <c r="F11104" t="s">
        <v>168</v>
      </c>
      <c r="G11104" t="s">
        <v>54</v>
      </c>
      <c r="H11104" t="s">
        <v>55</v>
      </c>
      <c r="I11104" t="s">
        <v>31</v>
      </c>
      <c r="J11104" t="s">
        <v>65</v>
      </c>
      <c r="K11104">
        <v>2349.5</v>
      </c>
      <c r="L11104">
        <v>162.52000000000001</v>
      </c>
      <c r="M11104" t="s">
        <v>65</v>
      </c>
      <c r="N11104">
        <v>6.9172164290274493E-2</v>
      </c>
      <c r="O11104" t="s">
        <v>11351</v>
      </c>
      <c r="P11104" t="s">
        <v>11356</v>
      </c>
      <c r="Q11104" t="s">
        <v>11363</v>
      </c>
      <c r="R11104" t="s">
        <v>11360</v>
      </c>
      <c r="S11104">
        <f>IF(SalesData[[#This Row],[Return Status]]="Returned",1,0)</f>
        <v>1</v>
      </c>
      <c r="U11104" s="2">
        <f>EOMONTH(SalesData[[#This Row],[Order Date]],0)</f>
        <v>45351</v>
      </c>
      <c r="V11104" s="9" t="str">
        <f>"Q"&amp;INT((MONTH(SalesData[[#This Row],[Order Date]])+2)/3)&amp;"-"&amp;YEAR(SalesData[[#This Row],[Order Date]])</f>
        <v>Q1-2024</v>
      </c>
    </row>
    <row r="11105" spans="1:22" x14ac:dyDescent="0.35">
      <c r="A11105" t="s">
        <v>11246</v>
      </c>
      <c r="B11105" s="1">
        <v>45347</v>
      </c>
      <c r="C11105" t="s">
        <v>113</v>
      </c>
      <c r="D11105" t="s">
        <v>99</v>
      </c>
      <c r="E11105">
        <v>2580313420</v>
      </c>
      <c r="F11105" t="s">
        <v>159</v>
      </c>
      <c r="G11105" t="s">
        <v>84</v>
      </c>
      <c r="H11105" t="s">
        <v>85</v>
      </c>
      <c r="I11105" t="s">
        <v>31</v>
      </c>
      <c r="J11105" t="s">
        <v>18</v>
      </c>
      <c r="K11105">
        <v>3392.15</v>
      </c>
      <c r="L11105">
        <v>958.28</v>
      </c>
      <c r="M11105" t="s">
        <v>19</v>
      </c>
      <c r="N11105">
        <v>0.28249929985407501</v>
      </c>
      <c r="O11105" t="s">
        <v>11351</v>
      </c>
      <c r="P11105" t="s">
        <v>11354</v>
      </c>
      <c r="R11105" t="s">
        <v>11353</v>
      </c>
      <c r="S11105">
        <f>IF(SalesData[[#This Row],[Return Status]]="Returned",1,0)</f>
        <v>0</v>
      </c>
      <c r="T11105">
        <v>847.14</v>
      </c>
      <c r="U11105" s="2">
        <f>EOMONTH(SalesData[[#This Row],[Order Date]],0)</f>
        <v>45351</v>
      </c>
      <c r="V11105" s="9" t="str">
        <f>"Q"&amp;INT((MONTH(SalesData[[#This Row],[Order Date]])+2)/3)&amp;"-"&amp;YEAR(SalesData[[#This Row],[Order Date]])</f>
        <v>Q1-2024</v>
      </c>
    </row>
    <row r="11106" spans="1:22" x14ac:dyDescent="0.35">
      <c r="A11106" t="s">
        <v>11247</v>
      </c>
      <c r="B11106" s="1">
        <v>45345</v>
      </c>
      <c r="C11106" t="s">
        <v>149</v>
      </c>
      <c r="D11106" t="s">
        <v>72</v>
      </c>
      <c r="E11106">
        <v>9092326243</v>
      </c>
      <c r="F11106" t="s">
        <v>154</v>
      </c>
      <c r="G11106" t="s">
        <v>29</v>
      </c>
      <c r="H11106" t="s">
        <v>30</v>
      </c>
      <c r="I11106" t="s">
        <v>31</v>
      </c>
      <c r="J11106" t="s">
        <v>43</v>
      </c>
      <c r="K11106">
        <v>4673.59</v>
      </c>
      <c r="L11106">
        <v>1177.57</v>
      </c>
      <c r="M11106" t="s">
        <v>43</v>
      </c>
      <c r="N11106">
        <v>0.25196262402136299</v>
      </c>
      <c r="O11106" t="s">
        <v>11351</v>
      </c>
      <c r="P11106" t="s">
        <v>11354</v>
      </c>
      <c r="R11106" t="s">
        <v>11353</v>
      </c>
      <c r="S11106">
        <f>IF(SalesData[[#This Row],[Return Status]]="Returned",1,0)</f>
        <v>0</v>
      </c>
      <c r="T11106">
        <v>2788.38</v>
      </c>
      <c r="U11106" s="2">
        <f>EOMONTH(SalesData[[#This Row],[Order Date]],0)</f>
        <v>45351</v>
      </c>
      <c r="V11106" s="9" t="str">
        <f>"Q"&amp;INT((MONTH(SalesData[[#This Row],[Order Date]])+2)/3)&amp;"-"&amp;YEAR(SalesData[[#This Row],[Order Date]])</f>
        <v>Q1-2024</v>
      </c>
    </row>
    <row r="11107" spans="1:22" x14ac:dyDescent="0.35">
      <c r="A11107" t="s">
        <v>11248</v>
      </c>
      <c r="B11107" s="1">
        <v>45328</v>
      </c>
      <c r="C11107" t="s">
        <v>38</v>
      </c>
      <c r="D11107" t="s">
        <v>27</v>
      </c>
      <c r="E11107">
        <v>241149722</v>
      </c>
      <c r="F11107" t="s">
        <v>133</v>
      </c>
      <c r="G11107" t="s">
        <v>89</v>
      </c>
      <c r="H11107" t="s">
        <v>90</v>
      </c>
      <c r="I11107" t="s">
        <v>31</v>
      </c>
      <c r="J11107" t="s">
        <v>65</v>
      </c>
      <c r="K11107">
        <v>2180.89</v>
      </c>
      <c r="L11107">
        <v>370.66</v>
      </c>
      <c r="M11107" t="s">
        <v>65</v>
      </c>
      <c r="N11107">
        <v>0.16995813635717499</v>
      </c>
      <c r="O11107" t="s">
        <v>11351</v>
      </c>
      <c r="P11107" t="s">
        <v>11352</v>
      </c>
      <c r="Q11107" t="s">
        <v>11359</v>
      </c>
      <c r="R11107" t="s">
        <v>11360</v>
      </c>
      <c r="S11107">
        <f>IF(SalesData[[#This Row],[Return Status]]="Returned",1,0)</f>
        <v>1</v>
      </c>
      <c r="T11107">
        <v>207.68</v>
      </c>
      <c r="U11107" s="2">
        <f>EOMONTH(SalesData[[#This Row],[Order Date]],0)</f>
        <v>45351</v>
      </c>
      <c r="V11107" s="9" t="str">
        <f>"Q"&amp;INT((MONTH(SalesData[[#This Row],[Order Date]])+2)/3)&amp;"-"&amp;YEAR(SalesData[[#This Row],[Order Date]])</f>
        <v>Q1-2024</v>
      </c>
    </row>
    <row r="11108" spans="1:22" x14ac:dyDescent="0.35">
      <c r="A11108" t="s">
        <v>11249</v>
      </c>
      <c r="B11108" s="1">
        <v>45334</v>
      </c>
      <c r="C11108" t="s">
        <v>12</v>
      </c>
      <c r="D11108" t="s">
        <v>46</v>
      </c>
      <c r="E11108">
        <v>4384908285</v>
      </c>
      <c r="F11108" t="s">
        <v>103</v>
      </c>
      <c r="G11108" t="s">
        <v>23</v>
      </c>
      <c r="H11108" t="s">
        <v>24</v>
      </c>
      <c r="I11108" t="s">
        <v>17</v>
      </c>
      <c r="J11108" t="s">
        <v>65</v>
      </c>
      <c r="K11108">
        <v>3348.94</v>
      </c>
      <c r="L11108">
        <v>443.46</v>
      </c>
      <c r="M11108" t="s">
        <v>65</v>
      </c>
      <c r="N11108">
        <v>0.132418018835811</v>
      </c>
      <c r="O11108" t="s">
        <v>11351</v>
      </c>
      <c r="P11108" t="s">
        <v>11352</v>
      </c>
      <c r="R11108" t="s">
        <v>11353</v>
      </c>
      <c r="S11108">
        <f>IF(SalesData[[#This Row],[Return Status]]="Returned",1,0)</f>
        <v>0</v>
      </c>
      <c r="T11108">
        <v>2821.33</v>
      </c>
      <c r="U11108" s="2">
        <f>EOMONTH(SalesData[[#This Row],[Order Date]],0)</f>
        <v>45351</v>
      </c>
      <c r="V11108" s="9" t="str">
        <f>"Q"&amp;INT((MONTH(SalesData[[#This Row],[Order Date]])+2)/3)&amp;"-"&amp;YEAR(SalesData[[#This Row],[Order Date]])</f>
        <v>Q1-2024</v>
      </c>
    </row>
    <row r="11109" spans="1:22" x14ac:dyDescent="0.35">
      <c r="A11109" t="s">
        <v>11250</v>
      </c>
      <c r="B11109" s="1">
        <v>45339</v>
      </c>
      <c r="C11109" t="s">
        <v>92</v>
      </c>
      <c r="D11109" t="s">
        <v>99</v>
      </c>
      <c r="E11109">
        <v>9892846010</v>
      </c>
      <c r="F11109" t="s">
        <v>33</v>
      </c>
      <c r="G11109" t="s">
        <v>34</v>
      </c>
      <c r="H11109" t="s">
        <v>35</v>
      </c>
      <c r="I11109" t="s">
        <v>36</v>
      </c>
      <c r="J11109" t="s">
        <v>62</v>
      </c>
      <c r="K11109">
        <v>254.48</v>
      </c>
      <c r="L11109">
        <v>74.72</v>
      </c>
      <c r="M11109" t="s">
        <v>62</v>
      </c>
      <c r="N11109">
        <v>0.29361835900660199</v>
      </c>
      <c r="O11109" t="s">
        <v>11361</v>
      </c>
      <c r="P11109" t="s">
        <v>11354</v>
      </c>
      <c r="R11109" t="s">
        <v>11353</v>
      </c>
      <c r="S11109">
        <f>IF(SalesData[[#This Row],[Return Status]]="Returned",1,0)</f>
        <v>0</v>
      </c>
      <c r="U11109" s="2">
        <f>EOMONTH(SalesData[[#This Row],[Order Date]],0)</f>
        <v>45351</v>
      </c>
      <c r="V11109" s="9" t="str">
        <f>"Q"&amp;INT((MONTH(SalesData[[#This Row],[Order Date]])+2)/3)&amp;"-"&amp;YEAR(SalesData[[#This Row],[Order Date]])</f>
        <v>Q1-2024</v>
      </c>
    </row>
    <row r="11110" spans="1:22" x14ac:dyDescent="0.35">
      <c r="A11110" t="s">
        <v>11251</v>
      </c>
      <c r="B11110" s="1">
        <v>45339</v>
      </c>
      <c r="C11110" t="s">
        <v>94</v>
      </c>
      <c r="D11110" t="s">
        <v>46</v>
      </c>
      <c r="E11110">
        <v>2895778779</v>
      </c>
      <c r="F11110" t="s">
        <v>33</v>
      </c>
      <c r="G11110" t="s">
        <v>34</v>
      </c>
      <c r="H11110" t="s">
        <v>11357</v>
      </c>
      <c r="I11110" t="s">
        <v>36</v>
      </c>
      <c r="J11110" t="s">
        <v>62</v>
      </c>
      <c r="K11110">
        <v>3063.1</v>
      </c>
      <c r="L11110">
        <v>166.42</v>
      </c>
      <c r="M11110" t="s">
        <v>62</v>
      </c>
      <c r="N11110">
        <v>5.4330580131239599E-2</v>
      </c>
      <c r="O11110" t="s">
        <v>11351</v>
      </c>
      <c r="P11110" t="s">
        <v>11356</v>
      </c>
      <c r="R11110" t="s">
        <v>11353</v>
      </c>
      <c r="S11110">
        <f>IF(SalesData[[#This Row],[Return Status]]="Returned",1,0)</f>
        <v>0</v>
      </c>
      <c r="U11110" s="2">
        <f>EOMONTH(SalesData[[#This Row],[Order Date]],0)</f>
        <v>45351</v>
      </c>
      <c r="V11110" s="9" t="str">
        <f>"Q"&amp;INT((MONTH(SalesData[[#This Row],[Order Date]])+2)/3)&amp;"-"&amp;YEAR(SalesData[[#This Row],[Order Date]])</f>
        <v>Q1-2024</v>
      </c>
    </row>
    <row r="11111" spans="1:22" x14ac:dyDescent="0.35">
      <c r="A11111" t="s">
        <v>11252</v>
      </c>
      <c r="B11111" s="1">
        <v>45338</v>
      </c>
      <c r="C11111" t="s">
        <v>194</v>
      </c>
      <c r="D11111" t="s">
        <v>80</v>
      </c>
      <c r="E11111">
        <v>4587126840</v>
      </c>
      <c r="F11111" t="s">
        <v>147</v>
      </c>
      <c r="G11111" t="s">
        <v>84</v>
      </c>
      <c r="H11111" t="s">
        <v>85</v>
      </c>
      <c r="I11111" t="s">
        <v>31</v>
      </c>
      <c r="J11111" t="s">
        <v>62</v>
      </c>
      <c r="K11111">
        <v>947.82</v>
      </c>
      <c r="L11111">
        <v>227.21</v>
      </c>
      <c r="M11111" t="s">
        <v>62</v>
      </c>
      <c r="N11111">
        <v>0.23971851195374599</v>
      </c>
      <c r="O11111" t="s">
        <v>11355</v>
      </c>
      <c r="P11111" t="s">
        <v>11354</v>
      </c>
      <c r="R11111" t="s">
        <v>11353</v>
      </c>
      <c r="S11111">
        <f>IF(SalesData[[#This Row],[Return Status]]="Returned",1,0)</f>
        <v>0</v>
      </c>
      <c r="T11111">
        <v>847.14</v>
      </c>
      <c r="U11111" s="2">
        <f>EOMONTH(SalesData[[#This Row],[Order Date]],0)</f>
        <v>45351</v>
      </c>
      <c r="V11111" s="9" t="str">
        <f>"Q"&amp;INT((MONTH(SalesData[[#This Row],[Order Date]])+2)/3)&amp;"-"&amp;YEAR(SalesData[[#This Row],[Order Date]])</f>
        <v>Q1-2024</v>
      </c>
    </row>
    <row r="11112" spans="1:22" x14ac:dyDescent="0.35">
      <c r="A11112" t="s">
        <v>11253</v>
      </c>
      <c r="B11112" s="1">
        <v>45326</v>
      </c>
      <c r="C11112" t="s">
        <v>111</v>
      </c>
      <c r="D11112" t="s">
        <v>27</v>
      </c>
      <c r="E11112">
        <v>6750466723</v>
      </c>
      <c r="F11112" t="s">
        <v>116</v>
      </c>
      <c r="G11112" t="s">
        <v>11374</v>
      </c>
      <c r="H11112" t="s">
        <v>75</v>
      </c>
      <c r="I11112" t="s">
        <v>36</v>
      </c>
      <c r="J11112" t="s">
        <v>42</v>
      </c>
      <c r="K11112">
        <v>2511.88</v>
      </c>
      <c r="L11112">
        <v>616.65</v>
      </c>
      <c r="M11112" t="s">
        <v>43</v>
      </c>
      <c r="N11112">
        <v>0.245493415290539</v>
      </c>
      <c r="O11112" t="s">
        <v>11351</v>
      </c>
      <c r="P11112" t="s">
        <v>11354</v>
      </c>
      <c r="R11112" t="s">
        <v>11353</v>
      </c>
      <c r="S11112">
        <f>IF(SalesData[[#This Row],[Return Status]]="Returned",1,0)</f>
        <v>0</v>
      </c>
      <c r="U11112" s="2">
        <f>EOMONTH(SalesData[[#This Row],[Order Date]],0)</f>
        <v>45351</v>
      </c>
      <c r="V11112" s="9" t="str">
        <f>"Q"&amp;INT((MONTH(SalesData[[#This Row],[Order Date]])+2)/3)&amp;"-"&amp;YEAR(SalesData[[#This Row],[Order Date]])</f>
        <v>Q1-2024</v>
      </c>
    </row>
    <row r="11113" spans="1:22" x14ac:dyDescent="0.35">
      <c r="A11113" t="s">
        <v>11254</v>
      </c>
      <c r="B11113" s="1">
        <v>45334</v>
      </c>
      <c r="C11113" t="s">
        <v>132</v>
      </c>
      <c r="D11113" t="s">
        <v>145</v>
      </c>
      <c r="E11113">
        <v>2588544541</v>
      </c>
      <c r="F11113" t="s">
        <v>95</v>
      </c>
      <c r="G11113" t="s">
        <v>59</v>
      </c>
      <c r="H11113" t="s">
        <v>60</v>
      </c>
      <c r="I11113" t="s">
        <v>31</v>
      </c>
      <c r="J11113" t="s">
        <v>62</v>
      </c>
      <c r="K11113">
        <v>3750.85</v>
      </c>
      <c r="L11113">
        <v>1056.54</v>
      </c>
      <c r="M11113" t="s">
        <v>62</v>
      </c>
      <c r="N11113">
        <v>0.28168015249876699</v>
      </c>
      <c r="O11113" t="s">
        <v>11351</v>
      </c>
      <c r="P11113" t="s">
        <v>11354</v>
      </c>
      <c r="R11113" t="s">
        <v>11353</v>
      </c>
      <c r="S11113">
        <f>IF(SalesData[[#This Row],[Return Status]]="Returned",1,0)</f>
        <v>0</v>
      </c>
      <c r="T11113">
        <v>2183.56</v>
      </c>
      <c r="U11113" s="2">
        <f>EOMONTH(SalesData[[#This Row],[Order Date]],0)</f>
        <v>45351</v>
      </c>
      <c r="V11113" s="9" t="str">
        <f>"Q"&amp;INT((MONTH(SalesData[[#This Row],[Order Date]])+2)/3)&amp;"-"&amp;YEAR(SalesData[[#This Row],[Order Date]])</f>
        <v>Q1-2024</v>
      </c>
    </row>
    <row r="11114" spans="1:22" x14ac:dyDescent="0.35">
      <c r="A11114" t="s">
        <v>11255</v>
      </c>
      <c r="B11114" s="1">
        <v>45337</v>
      </c>
      <c r="C11114" t="s">
        <v>132</v>
      </c>
      <c r="D11114" t="s">
        <v>27</v>
      </c>
      <c r="E11114">
        <v>3501954635</v>
      </c>
      <c r="F11114" t="s">
        <v>116</v>
      </c>
      <c r="G11114" t="s">
        <v>74</v>
      </c>
      <c r="H11114" t="s">
        <v>75</v>
      </c>
      <c r="I11114" t="s">
        <v>36</v>
      </c>
      <c r="J11114" t="s">
        <v>19</v>
      </c>
      <c r="K11114">
        <v>3061.76</v>
      </c>
      <c r="L11114">
        <v>897.5</v>
      </c>
      <c r="M11114" t="s">
        <v>19</v>
      </c>
      <c r="N11114">
        <v>0.293132054765886</v>
      </c>
      <c r="O11114" t="s">
        <v>11351</v>
      </c>
      <c r="P11114" t="s">
        <v>11354</v>
      </c>
      <c r="R11114" t="s">
        <v>11353</v>
      </c>
      <c r="S11114">
        <f>IF(SalesData[[#This Row],[Return Status]]="Returned",1,0)</f>
        <v>0</v>
      </c>
      <c r="T11114">
        <v>2420.2800000000002</v>
      </c>
      <c r="U11114" s="2">
        <f>EOMONTH(SalesData[[#This Row],[Order Date]],0)</f>
        <v>45351</v>
      </c>
      <c r="V11114" s="9" t="str">
        <f>"Q"&amp;INT((MONTH(SalesData[[#This Row],[Order Date]])+2)/3)&amp;"-"&amp;YEAR(SalesData[[#This Row],[Order Date]])</f>
        <v>Q1-2024</v>
      </c>
    </row>
    <row r="11115" spans="1:22" x14ac:dyDescent="0.35">
      <c r="A11115" t="s">
        <v>11256</v>
      </c>
      <c r="B11115" s="1">
        <v>45346</v>
      </c>
      <c r="C11115" t="s">
        <v>111</v>
      </c>
      <c r="D11115" t="s">
        <v>46</v>
      </c>
      <c r="E11115">
        <v>6580786008</v>
      </c>
      <c r="F11115" t="s">
        <v>357</v>
      </c>
      <c r="G11115" t="s">
        <v>164</v>
      </c>
      <c r="H11115" t="s">
        <v>165</v>
      </c>
      <c r="I11115" t="s">
        <v>36</v>
      </c>
      <c r="J11115" t="s">
        <v>42</v>
      </c>
      <c r="K11115">
        <v>4220.03</v>
      </c>
      <c r="L11115">
        <v>1029.82</v>
      </c>
      <c r="M11115" t="s">
        <v>43</v>
      </c>
      <c r="N11115">
        <v>0.24403144053478301</v>
      </c>
      <c r="O11115" t="s">
        <v>11351</v>
      </c>
      <c r="P11115" t="s">
        <v>11354</v>
      </c>
      <c r="R11115" t="s">
        <v>11353</v>
      </c>
      <c r="S11115">
        <f>IF(SalesData[[#This Row],[Return Status]]="Returned",1,0)</f>
        <v>0</v>
      </c>
      <c r="U11115" s="2">
        <f>EOMONTH(SalesData[[#This Row],[Order Date]],0)</f>
        <v>45351</v>
      </c>
      <c r="V11115" s="9" t="str">
        <f>"Q"&amp;INT((MONTH(SalesData[[#This Row],[Order Date]])+2)/3)&amp;"-"&amp;YEAR(SalesData[[#This Row],[Order Date]])</f>
        <v>Q1-2024</v>
      </c>
    </row>
    <row r="11116" spans="1:22" x14ac:dyDescent="0.35">
      <c r="A11116" t="s">
        <v>11257</v>
      </c>
      <c r="B11116" s="1">
        <v>45328</v>
      </c>
      <c r="C11116" t="s">
        <v>12</v>
      </c>
      <c r="D11116" t="s">
        <v>13</v>
      </c>
      <c r="E11116">
        <v>6249783455</v>
      </c>
      <c r="F11116" t="s">
        <v>222</v>
      </c>
      <c r="G11116" t="s">
        <v>164</v>
      </c>
      <c r="H11116" t="s">
        <v>165</v>
      </c>
      <c r="I11116" t="s">
        <v>36</v>
      </c>
      <c r="J11116" t="s">
        <v>61</v>
      </c>
      <c r="K11116">
        <v>2476.64</v>
      </c>
      <c r="L11116">
        <v>169.12</v>
      </c>
      <c r="M11116" t="s">
        <v>62</v>
      </c>
      <c r="N11116">
        <v>6.8286064991278497E-2</v>
      </c>
      <c r="O11116" t="s">
        <v>11351</v>
      </c>
      <c r="P11116" t="s">
        <v>11356</v>
      </c>
      <c r="R11116" t="s">
        <v>11353</v>
      </c>
      <c r="S11116">
        <f>IF(SalesData[[#This Row],[Return Status]]="Returned",1,0)</f>
        <v>0</v>
      </c>
      <c r="U11116" s="2">
        <f>EOMONTH(SalesData[[#This Row],[Order Date]],0)</f>
        <v>45351</v>
      </c>
      <c r="V11116" s="9" t="str">
        <f>"Q"&amp;INT((MONTH(SalesData[[#This Row],[Order Date]])+2)/3)&amp;"-"&amp;YEAR(SalesData[[#This Row],[Order Date]])</f>
        <v>Q1-2024</v>
      </c>
    </row>
    <row r="11117" spans="1:22" x14ac:dyDescent="0.35">
      <c r="A11117" t="s">
        <v>11258</v>
      </c>
      <c r="B11117" s="1">
        <v>45325</v>
      </c>
      <c r="C11117" t="s">
        <v>106</v>
      </c>
      <c r="D11117" t="s">
        <v>27</v>
      </c>
      <c r="E11117">
        <v>4660561688</v>
      </c>
      <c r="F11117" t="s">
        <v>28</v>
      </c>
      <c r="G11117" t="s">
        <v>29</v>
      </c>
      <c r="H11117" t="s">
        <v>30</v>
      </c>
      <c r="I11117" t="s">
        <v>31</v>
      </c>
      <c r="J11117" t="s">
        <v>65</v>
      </c>
      <c r="K11117">
        <v>452.6</v>
      </c>
      <c r="L11117">
        <v>51.56</v>
      </c>
      <c r="M11117" t="s">
        <v>65</v>
      </c>
      <c r="N11117">
        <v>0.11391957578435701</v>
      </c>
      <c r="O11117" t="s">
        <v>11361</v>
      </c>
      <c r="P11117" t="s">
        <v>11352</v>
      </c>
      <c r="R11117" t="s">
        <v>11353</v>
      </c>
      <c r="S11117">
        <f>IF(SalesData[[#This Row],[Return Status]]="Returned",1,0)</f>
        <v>0</v>
      </c>
      <c r="T11117">
        <v>2788.38</v>
      </c>
      <c r="U11117" s="2">
        <f>EOMONTH(SalesData[[#This Row],[Order Date]],0)</f>
        <v>45351</v>
      </c>
      <c r="V11117" s="9" t="str">
        <f>"Q"&amp;INT((MONTH(SalesData[[#This Row],[Order Date]])+2)/3)&amp;"-"&amp;YEAR(SalesData[[#This Row],[Order Date]])</f>
        <v>Q1-2024</v>
      </c>
    </row>
    <row r="11118" spans="1:22" x14ac:dyDescent="0.35">
      <c r="A11118" t="s">
        <v>11259</v>
      </c>
      <c r="B11118" s="1">
        <v>45329</v>
      </c>
      <c r="C11118" t="s">
        <v>113</v>
      </c>
      <c r="D11118" t="s">
        <v>13</v>
      </c>
      <c r="E11118">
        <v>5739431239</v>
      </c>
      <c r="F11118" t="s">
        <v>170</v>
      </c>
      <c r="G11118" t="s">
        <v>69</v>
      </c>
      <c r="H11118" t="s">
        <v>41</v>
      </c>
      <c r="I11118" t="s">
        <v>31</v>
      </c>
      <c r="J11118" t="s">
        <v>18</v>
      </c>
      <c r="K11118">
        <v>2974.42</v>
      </c>
      <c r="L11118">
        <v>871.53</v>
      </c>
      <c r="M11118" t="s">
        <v>19</v>
      </c>
      <c r="N11118">
        <v>0.29300838482796598</v>
      </c>
      <c r="O11118" t="s">
        <v>11351</v>
      </c>
      <c r="P11118" t="s">
        <v>11354</v>
      </c>
      <c r="R11118" t="s">
        <v>11353</v>
      </c>
      <c r="S11118">
        <f>IF(SalesData[[#This Row],[Return Status]]="Returned",1,0)</f>
        <v>0</v>
      </c>
      <c r="T11118">
        <v>2081.52</v>
      </c>
      <c r="U11118" s="2">
        <f>EOMONTH(SalesData[[#This Row],[Order Date]],0)</f>
        <v>45351</v>
      </c>
      <c r="V11118" s="9" t="str">
        <f>"Q"&amp;INT((MONTH(SalesData[[#This Row],[Order Date]])+2)/3)&amp;"-"&amp;YEAR(SalesData[[#This Row],[Order Date]])</f>
        <v>Q1-2024</v>
      </c>
    </row>
    <row r="11119" spans="1:22" x14ac:dyDescent="0.35">
      <c r="A11119" t="s">
        <v>11260</v>
      </c>
      <c r="B11119" s="1">
        <v>45345</v>
      </c>
      <c r="C11119" t="s">
        <v>45</v>
      </c>
      <c r="D11119" t="s">
        <v>13</v>
      </c>
      <c r="E11119">
        <v>3764484925</v>
      </c>
      <c r="F11119" t="s">
        <v>73</v>
      </c>
      <c r="G11119" t="s">
        <v>74</v>
      </c>
      <c r="H11119" t="s">
        <v>75</v>
      </c>
      <c r="I11119" t="s">
        <v>36</v>
      </c>
      <c r="J11119" t="s">
        <v>65</v>
      </c>
      <c r="K11119">
        <v>2885.86</v>
      </c>
      <c r="L11119">
        <v>749</v>
      </c>
      <c r="M11119" t="s">
        <v>65</v>
      </c>
      <c r="N11119">
        <v>0.25954134989223299</v>
      </c>
      <c r="O11119" t="s">
        <v>11351</v>
      </c>
      <c r="P11119" t="s">
        <v>11354</v>
      </c>
      <c r="R11119" t="s">
        <v>11353</v>
      </c>
      <c r="S11119">
        <f>IF(SalesData[[#This Row],[Return Status]]="Returned",1,0)</f>
        <v>0</v>
      </c>
      <c r="T11119">
        <v>2420.2800000000002</v>
      </c>
      <c r="U11119" s="2">
        <f>EOMONTH(SalesData[[#This Row],[Order Date]],0)</f>
        <v>45351</v>
      </c>
      <c r="V11119" s="9" t="str">
        <f>"Q"&amp;INT((MONTH(SalesData[[#This Row],[Order Date]])+2)/3)&amp;"-"&amp;YEAR(SalesData[[#This Row],[Order Date]])</f>
        <v>Q1-2024</v>
      </c>
    </row>
    <row r="11120" spans="1:22" x14ac:dyDescent="0.35">
      <c r="A11120" t="s">
        <v>11261</v>
      </c>
      <c r="B11120" s="1">
        <v>45324</v>
      </c>
      <c r="C11120" t="s">
        <v>49</v>
      </c>
      <c r="D11120" t="s">
        <v>13</v>
      </c>
      <c r="E11120">
        <v>4618650402</v>
      </c>
      <c r="F11120" t="s">
        <v>312</v>
      </c>
      <c r="G11120" t="s">
        <v>141</v>
      </c>
      <c r="H11120" t="s">
        <v>121</v>
      </c>
      <c r="I11120" t="s">
        <v>17</v>
      </c>
      <c r="J11120" t="s">
        <v>62</v>
      </c>
      <c r="K11120">
        <v>2492.92</v>
      </c>
      <c r="L11120">
        <v>217.69</v>
      </c>
      <c r="M11120" t="s">
        <v>62</v>
      </c>
      <c r="N11120">
        <v>8.73232995844231E-2</v>
      </c>
      <c r="O11120" t="s">
        <v>11351</v>
      </c>
      <c r="P11120" t="s">
        <v>11356</v>
      </c>
      <c r="R11120" t="s">
        <v>11353</v>
      </c>
      <c r="S11120">
        <f>IF(SalesData[[#This Row],[Return Status]]="Returned",1,0)</f>
        <v>0</v>
      </c>
      <c r="T11120">
        <v>2793.38</v>
      </c>
      <c r="U11120" s="2">
        <f>EOMONTH(SalesData[[#This Row],[Order Date]],0)</f>
        <v>45351</v>
      </c>
      <c r="V11120" s="9" t="str">
        <f>"Q"&amp;INT((MONTH(SalesData[[#This Row],[Order Date]])+2)/3)&amp;"-"&amp;YEAR(SalesData[[#This Row],[Order Date]])</f>
        <v>Q1-2024</v>
      </c>
    </row>
    <row r="11121" spans="1:22" x14ac:dyDescent="0.35">
      <c r="A11121" t="s">
        <v>11262</v>
      </c>
      <c r="B11121" s="1">
        <v>45324</v>
      </c>
      <c r="C11121" t="s">
        <v>45</v>
      </c>
      <c r="D11121" t="s">
        <v>99</v>
      </c>
      <c r="E11121">
        <v>63831415</v>
      </c>
      <c r="F11121" t="s">
        <v>58</v>
      </c>
      <c r="G11121" t="s">
        <v>59</v>
      </c>
      <c r="H11121" t="s">
        <v>11357</v>
      </c>
      <c r="I11121" t="s">
        <v>31</v>
      </c>
      <c r="J11121" t="s">
        <v>43</v>
      </c>
      <c r="K11121">
        <v>2947.17</v>
      </c>
      <c r="L11121">
        <v>266.92</v>
      </c>
      <c r="M11121" t="s">
        <v>43</v>
      </c>
      <c r="N11121">
        <v>9.05682400404456E-2</v>
      </c>
      <c r="O11121" t="s">
        <v>11351</v>
      </c>
      <c r="P11121" t="s">
        <v>11356</v>
      </c>
      <c r="R11121" t="s">
        <v>11353</v>
      </c>
      <c r="S11121">
        <f>IF(SalesData[[#This Row],[Return Status]]="Returned",1,0)</f>
        <v>0</v>
      </c>
      <c r="T11121">
        <v>2183.56</v>
      </c>
      <c r="U11121" s="2">
        <f>EOMONTH(SalesData[[#This Row],[Order Date]],0)</f>
        <v>45351</v>
      </c>
      <c r="V11121" s="9" t="str">
        <f>"Q"&amp;INT((MONTH(SalesData[[#This Row],[Order Date]])+2)/3)&amp;"-"&amp;YEAR(SalesData[[#This Row],[Order Date]])</f>
        <v>Q1-2024</v>
      </c>
    </row>
    <row r="11122" spans="1:22" x14ac:dyDescent="0.35">
      <c r="A11122" t="s">
        <v>11263</v>
      </c>
      <c r="B11122" s="1">
        <v>45348</v>
      </c>
      <c r="C11122" t="s">
        <v>132</v>
      </c>
      <c r="D11122" t="s">
        <v>80</v>
      </c>
      <c r="E11122">
        <v>4481956842</v>
      </c>
      <c r="F11122" t="s">
        <v>238</v>
      </c>
      <c r="G11122" t="s">
        <v>74</v>
      </c>
      <c r="H11122" t="s">
        <v>75</v>
      </c>
      <c r="I11122" t="s">
        <v>36</v>
      </c>
      <c r="J11122" t="s">
        <v>18</v>
      </c>
      <c r="K11122">
        <v>2070.73</v>
      </c>
      <c r="L11122">
        <v>377.96</v>
      </c>
      <c r="M11122" t="s">
        <v>19</v>
      </c>
      <c r="N11122">
        <v>0.18252500325971999</v>
      </c>
      <c r="O11122" t="s">
        <v>11351</v>
      </c>
      <c r="P11122" t="s">
        <v>11352</v>
      </c>
      <c r="R11122" t="s">
        <v>11353</v>
      </c>
      <c r="S11122">
        <f>IF(SalesData[[#This Row],[Return Status]]="Returned",1,0)</f>
        <v>0</v>
      </c>
      <c r="T11122">
        <v>2420.2800000000002</v>
      </c>
      <c r="U11122" s="2">
        <f>EOMONTH(SalesData[[#This Row],[Order Date]],0)</f>
        <v>45351</v>
      </c>
      <c r="V11122" s="9" t="str">
        <f>"Q"&amp;INT((MONTH(SalesData[[#This Row],[Order Date]])+2)/3)&amp;"-"&amp;YEAR(SalesData[[#This Row],[Order Date]])</f>
        <v>Q1-2024</v>
      </c>
    </row>
    <row r="11123" spans="1:22" x14ac:dyDescent="0.35">
      <c r="A11123" t="s">
        <v>11264</v>
      </c>
      <c r="B11123" s="1">
        <v>45341</v>
      </c>
      <c r="C11123" t="s">
        <v>194</v>
      </c>
      <c r="D11123" t="s">
        <v>145</v>
      </c>
      <c r="E11123">
        <v>8333233259</v>
      </c>
      <c r="F11123" t="s">
        <v>58</v>
      </c>
      <c r="G11123" t="s">
        <v>59</v>
      </c>
      <c r="H11123" t="s">
        <v>60</v>
      </c>
      <c r="I11123" t="s">
        <v>31</v>
      </c>
      <c r="J11123" t="s">
        <v>62</v>
      </c>
      <c r="K11123">
        <v>4794</v>
      </c>
      <c r="L11123">
        <v>1340.57</v>
      </c>
      <c r="M11123" t="s">
        <v>62</v>
      </c>
      <c r="N11123">
        <v>0.27963496036712598</v>
      </c>
      <c r="O11123" t="s">
        <v>11351</v>
      </c>
      <c r="P11123" t="s">
        <v>11354</v>
      </c>
      <c r="R11123" t="s">
        <v>11353</v>
      </c>
      <c r="S11123">
        <f>IF(SalesData[[#This Row],[Return Status]]="Returned",1,0)</f>
        <v>0</v>
      </c>
      <c r="T11123">
        <v>2183.56</v>
      </c>
      <c r="U11123" s="2">
        <f>EOMONTH(SalesData[[#This Row],[Order Date]],0)</f>
        <v>45351</v>
      </c>
      <c r="V11123" s="9" t="str">
        <f>"Q"&amp;INT((MONTH(SalesData[[#This Row],[Order Date]])+2)/3)&amp;"-"&amp;YEAR(SalesData[[#This Row],[Order Date]])</f>
        <v>Q1-2024</v>
      </c>
    </row>
    <row r="11124" spans="1:22" x14ac:dyDescent="0.35">
      <c r="A11124" t="s">
        <v>11265</v>
      </c>
      <c r="B11124" s="1">
        <v>45332</v>
      </c>
      <c r="C11124" t="s">
        <v>176</v>
      </c>
      <c r="D11124" t="s">
        <v>13</v>
      </c>
      <c r="E11124">
        <v>7085440157</v>
      </c>
      <c r="F11124" t="s">
        <v>140</v>
      </c>
      <c r="G11124" t="s">
        <v>141</v>
      </c>
      <c r="H11124" t="s">
        <v>121</v>
      </c>
      <c r="I11124" t="s">
        <v>17</v>
      </c>
      <c r="J11124" t="s">
        <v>19</v>
      </c>
      <c r="K11124">
        <v>3831.39</v>
      </c>
      <c r="L11124">
        <v>1012.47</v>
      </c>
      <c r="M11124" t="s">
        <v>19</v>
      </c>
      <c r="N11124">
        <v>0.26425657528990798</v>
      </c>
      <c r="O11124" t="s">
        <v>11351</v>
      </c>
      <c r="P11124" t="s">
        <v>11354</v>
      </c>
      <c r="R11124" t="s">
        <v>11353</v>
      </c>
      <c r="S11124">
        <f>IF(SalesData[[#This Row],[Return Status]]="Returned",1,0)</f>
        <v>0</v>
      </c>
      <c r="T11124">
        <v>2793.38</v>
      </c>
      <c r="U11124" s="2">
        <f>EOMONTH(SalesData[[#This Row],[Order Date]],0)</f>
        <v>45351</v>
      </c>
      <c r="V11124" s="9" t="str">
        <f>"Q"&amp;INT((MONTH(SalesData[[#This Row],[Order Date]])+2)/3)&amp;"-"&amp;YEAR(SalesData[[#This Row],[Order Date]])</f>
        <v>Q1-2024</v>
      </c>
    </row>
    <row r="11125" spans="1:22" x14ac:dyDescent="0.35">
      <c r="A11125" t="s">
        <v>11266</v>
      </c>
      <c r="B11125" s="1">
        <v>45334</v>
      </c>
      <c r="C11125" t="s">
        <v>77</v>
      </c>
      <c r="D11125" t="s">
        <v>99</v>
      </c>
      <c r="E11125">
        <v>6623175798</v>
      </c>
      <c r="F11125" t="s">
        <v>140</v>
      </c>
      <c r="G11125" t="s">
        <v>141</v>
      </c>
      <c r="H11125" t="s">
        <v>121</v>
      </c>
      <c r="I11125" t="s">
        <v>17</v>
      </c>
      <c r="J11125" t="s">
        <v>42</v>
      </c>
      <c r="K11125">
        <v>4678.0600000000004</v>
      </c>
      <c r="L11125">
        <v>307.81</v>
      </c>
      <c r="M11125" t="s">
        <v>43</v>
      </c>
      <c r="N11125">
        <v>6.5798643027237799E-2</v>
      </c>
      <c r="O11125" t="s">
        <v>11351</v>
      </c>
      <c r="P11125" t="s">
        <v>11356</v>
      </c>
      <c r="R11125" t="s">
        <v>11353</v>
      </c>
      <c r="S11125">
        <f>IF(SalesData[[#This Row],[Return Status]]="Returned",1,0)</f>
        <v>0</v>
      </c>
      <c r="T11125">
        <v>2793.38</v>
      </c>
      <c r="U11125" s="2">
        <f>EOMONTH(SalesData[[#This Row],[Order Date]],0)</f>
        <v>45351</v>
      </c>
      <c r="V11125" s="9" t="str">
        <f>"Q"&amp;INT((MONTH(SalesData[[#This Row],[Order Date]])+2)/3)&amp;"-"&amp;YEAR(SalesData[[#This Row],[Order Date]])</f>
        <v>Q1-2024</v>
      </c>
    </row>
    <row r="11126" spans="1:22" x14ac:dyDescent="0.35">
      <c r="A11126" t="s">
        <v>11267</v>
      </c>
      <c r="B11126" s="1">
        <v>45346</v>
      </c>
      <c r="C11126" t="s">
        <v>184</v>
      </c>
      <c r="D11126" t="s">
        <v>80</v>
      </c>
      <c r="E11126">
        <v>6609262979</v>
      </c>
      <c r="F11126" t="s">
        <v>64</v>
      </c>
      <c r="G11126" t="s">
        <v>11390</v>
      </c>
      <c r="H11126" t="s">
        <v>16</v>
      </c>
      <c r="I11126" t="s">
        <v>17</v>
      </c>
      <c r="J11126" t="s">
        <v>18</v>
      </c>
      <c r="K11126">
        <v>1823.46</v>
      </c>
      <c r="L11126">
        <v>312.93</v>
      </c>
      <c r="M11126" t="s">
        <v>19</v>
      </c>
      <c r="N11126">
        <v>0.171613306571024</v>
      </c>
      <c r="O11126" t="s">
        <v>11351</v>
      </c>
      <c r="P11126" t="s">
        <v>11352</v>
      </c>
      <c r="R11126" t="s">
        <v>11353</v>
      </c>
      <c r="S11126">
        <f>IF(SalesData[[#This Row],[Return Status]]="Returned",1,0)</f>
        <v>0</v>
      </c>
      <c r="U11126" s="2">
        <f>EOMONTH(SalesData[[#This Row],[Order Date]],0)</f>
        <v>45351</v>
      </c>
      <c r="V11126" s="9" t="str">
        <f>"Q"&amp;INT((MONTH(SalesData[[#This Row],[Order Date]])+2)/3)&amp;"-"&amp;YEAR(SalesData[[#This Row],[Order Date]])</f>
        <v>Q1-2024</v>
      </c>
    </row>
    <row r="11127" spans="1:22" x14ac:dyDescent="0.35">
      <c r="A11127" t="s">
        <v>11268</v>
      </c>
      <c r="B11127" s="1">
        <v>45350</v>
      </c>
      <c r="C11127" t="s">
        <v>38</v>
      </c>
      <c r="D11127" t="s">
        <v>72</v>
      </c>
      <c r="E11127">
        <v>2579836889</v>
      </c>
      <c r="F11127" t="s">
        <v>116</v>
      </c>
      <c r="G11127" t="s">
        <v>74</v>
      </c>
      <c r="H11127" t="s">
        <v>75</v>
      </c>
      <c r="I11127" t="s">
        <v>36</v>
      </c>
      <c r="J11127" t="s">
        <v>18</v>
      </c>
      <c r="K11127">
        <v>3665.71</v>
      </c>
      <c r="L11127">
        <v>424.19</v>
      </c>
      <c r="M11127" t="s">
        <v>19</v>
      </c>
      <c r="N11127">
        <v>0.11571837379388999</v>
      </c>
      <c r="O11127" t="s">
        <v>11351</v>
      </c>
      <c r="P11127" t="s">
        <v>11352</v>
      </c>
      <c r="R11127" t="s">
        <v>11353</v>
      </c>
      <c r="S11127">
        <f>IF(SalesData[[#This Row],[Return Status]]="Returned",1,0)</f>
        <v>0</v>
      </c>
      <c r="T11127">
        <v>2420.2800000000002</v>
      </c>
      <c r="U11127" s="2">
        <f>EOMONTH(SalesData[[#This Row],[Order Date]],0)</f>
        <v>45351</v>
      </c>
      <c r="V11127" s="9" t="str">
        <f>"Q"&amp;INT((MONTH(SalesData[[#This Row],[Order Date]])+2)/3)&amp;"-"&amp;YEAR(SalesData[[#This Row],[Order Date]])</f>
        <v>Q1-2024</v>
      </c>
    </row>
    <row r="11128" spans="1:22" x14ac:dyDescent="0.35">
      <c r="A11128" t="s">
        <v>11269</v>
      </c>
      <c r="B11128" s="1">
        <v>45345</v>
      </c>
      <c r="C11128" t="s">
        <v>57</v>
      </c>
      <c r="D11128" t="s">
        <v>145</v>
      </c>
      <c r="E11128">
        <v>7993376799</v>
      </c>
      <c r="F11128" t="s">
        <v>185</v>
      </c>
      <c r="G11128" t="s">
        <v>164</v>
      </c>
      <c r="H11128" t="s">
        <v>165</v>
      </c>
      <c r="I11128" t="s">
        <v>36</v>
      </c>
      <c r="J11128" t="s">
        <v>18</v>
      </c>
      <c r="K11128">
        <v>2691.28</v>
      </c>
      <c r="L11128">
        <v>281.77</v>
      </c>
      <c r="M11128" t="s">
        <v>19</v>
      </c>
      <c r="N11128">
        <v>0.104697393062037</v>
      </c>
      <c r="O11128" t="s">
        <v>11351</v>
      </c>
      <c r="P11128" t="s">
        <v>11352</v>
      </c>
      <c r="R11128" t="s">
        <v>11353</v>
      </c>
      <c r="S11128">
        <f>IF(SalesData[[#This Row],[Return Status]]="Returned",1,0)</f>
        <v>0</v>
      </c>
      <c r="U11128" s="2">
        <f>EOMONTH(SalesData[[#This Row],[Order Date]],0)</f>
        <v>45351</v>
      </c>
      <c r="V11128" s="9" t="str">
        <f>"Q"&amp;INT((MONTH(SalesData[[#This Row],[Order Date]])+2)/3)&amp;"-"&amp;YEAR(SalesData[[#This Row],[Order Date]])</f>
        <v>Q1-2024</v>
      </c>
    </row>
    <row r="11129" spans="1:22" x14ac:dyDescent="0.35">
      <c r="A11129" t="s">
        <v>11270</v>
      </c>
      <c r="B11129" s="1">
        <v>45344</v>
      </c>
      <c r="C11129" t="s">
        <v>325</v>
      </c>
      <c r="D11129" t="s">
        <v>46</v>
      </c>
      <c r="E11129">
        <v>9569501820</v>
      </c>
      <c r="F11129" t="s">
        <v>100</v>
      </c>
      <c r="G11129" t="s">
        <v>34</v>
      </c>
      <c r="H11129" t="s">
        <v>35</v>
      </c>
      <c r="I11129" t="s">
        <v>36</v>
      </c>
      <c r="J11129" t="s">
        <v>65</v>
      </c>
      <c r="K11129">
        <v>997.49</v>
      </c>
      <c r="L11129">
        <v>199.83</v>
      </c>
      <c r="M11129" t="s">
        <v>65</v>
      </c>
      <c r="N11129">
        <v>0.200332835416896</v>
      </c>
      <c r="O11129" t="s">
        <v>11355</v>
      </c>
      <c r="P11129" t="s">
        <v>11354</v>
      </c>
      <c r="Q11129" t="s">
        <v>11364</v>
      </c>
      <c r="R11129" t="s">
        <v>11360</v>
      </c>
      <c r="S11129">
        <f>IF(SalesData[[#This Row],[Return Status]]="Returned",1,0)</f>
        <v>1</v>
      </c>
      <c r="U11129" s="2">
        <f>EOMONTH(SalesData[[#This Row],[Order Date]],0)</f>
        <v>45351</v>
      </c>
      <c r="V11129" s="9" t="str">
        <f>"Q"&amp;INT((MONTH(SalesData[[#This Row],[Order Date]])+2)/3)&amp;"-"&amp;YEAR(SalesData[[#This Row],[Order Date]])</f>
        <v>Q1-2024</v>
      </c>
    </row>
    <row r="11130" spans="1:22" x14ac:dyDescent="0.35">
      <c r="A11130" t="s">
        <v>11271</v>
      </c>
      <c r="B11130" s="1">
        <v>45341</v>
      </c>
      <c r="C11130" t="s">
        <v>77</v>
      </c>
      <c r="D11130" t="s">
        <v>145</v>
      </c>
      <c r="E11130">
        <v>9560959806</v>
      </c>
      <c r="F11130" t="s">
        <v>181</v>
      </c>
      <c r="G11130" t="s">
        <v>11371</v>
      </c>
      <c r="H11130" t="s">
        <v>55</v>
      </c>
      <c r="I11130" t="s">
        <v>31</v>
      </c>
      <c r="J11130" t="s">
        <v>19</v>
      </c>
      <c r="K11130">
        <v>2987.7</v>
      </c>
      <c r="L11130">
        <v>174.02</v>
      </c>
      <c r="M11130" t="s">
        <v>19</v>
      </c>
      <c r="N11130">
        <v>5.8245473106402899E-2</v>
      </c>
      <c r="O11130" t="s">
        <v>11351</v>
      </c>
      <c r="P11130" t="s">
        <v>11356</v>
      </c>
      <c r="R11130" t="s">
        <v>11353</v>
      </c>
      <c r="S11130">
        <f>IF(SalesData[[#This Row],[Return Status]]="Returned",1,0)</f>
        <v>0</v>
      </c>
      <c r="U11130" s="2">
        <f>EOMONTH(SalesData[[#This Row],[Order Date]],0)</f>
        <v>45351</v>
      </c>
      <c r="V11130" s="9" t="str">
        <f>"Q"&amp;INT((MONTH(SalesData[[#This Row],[Order Date]])+2)/3)&amp;"-"&amp;YEAR(SalesData[[#This Row],[Order Date]])</f>
        <v>Q1-2024</v>
      </c>
    </row>
    <row r="11131" spans="1:22" x14ac:dyDescent="0.35">
      <c r="A11131" t="s">
        <v>11272</v>
      </c>
      <c r="B11131" s="1">
        <v>45344</v>
      </c>
      <c r="C11131" t="s">
        <v>149</v>
      </c>
      <c r="D11131" t="s">
        <v>99</v>
      </c>
      <c r="E11131">
        <v>665371894</v>
      </c>
      <c r="F11131" t="s">
        <v>181</v>
      </c>
      <c r="G11131" t="s">
        <v>54</v>
      </c>
      <c r="H11131" t="s">
        <v>55</v>
      </c>
      <c r="I11131" t="s">
        <v>31</v>
      </c>
      <c r="J11131" t="s">
        <v>62</v>
      </c>
      <c r="K11131">
        <v>3690.93</v>
      </c>
      <c r="L11131">
        <v>951.63</v>
      </c>
      <c r="M11131" t="s">
        <v>62</v>
      </c>
      <c r="N11131">
        <v>0.25782932756784899</v>
      </c>
      <c r="O11131" t="s">
        <v>11351</v>
      </c>
      <c r="P11131" t="s">
        <v>11354</v>
      </c>
      <c r="R11131" t="s">
        <v>11353</v>
      </c>
      <c r="S11131">
        <f>IF(SalesData[[#This Row],[Return Status]]="Returned",1,0)</f>
        <v>0</v>
      </c>
      <c r="U11131" s="2">
        <f>EOMONTH(SalesData[[#This Row],[Order Date]],0)</f>
        <v>45351</v>
      </c>
      <c r="V11131" s="9" t="str">
        <f>"Q"&amp;INT((MONTH(SalesData[[#This Row],[Order Date]])+2)/3)&amp;"-"&amp;YEAR(SalesData[[#This Row],[Order Date]])</f>
        <v>Q1-2024</v>
      </c>
    </row>
    <row r="11132" spans="1:22" x14ac:dyDescent="0.35">
      <c r="A11132" t="s">
        <v>11273</v>
      </c>
      <c r="B11132" s="1">
        <v>45344</v>
      </c>
      <c r="C11132" t="s">
        <v>67</v>
      </c>
      <c r="D11132" t="s">
        <v>27</v>
      </c>
      <c r="E11132">
        <v>2418106939</v>
      </c>
      <c r="F11132" t="s">
        <v>120</v>
      </c>
      <c r="G11132" t="s">
        <v>141</v>
      </c>
      <c r="H11132" t="s">
        <v>121</v>
      </c>
      <c r="I11132" t="s">
        <v>17</v>
      </c>
      <c r="J11132" t="s">
        <v>65</v>
      </c>
      <c r="K11132">
        <v>4830.03</v>
      </c>
      <c r="L11132">
        <v>479.73</v>
      </c>
      <c r="M11132" t="s">
        <v>65</v>
      </c>
      <c r="N11132">
        <v>9.9322364457363602E-2</v>
      </c>
      <c r="O11132" t="s">
        <v>11351</v>
      </c>
      <c r="P11132" t="s">
        <v>11356</v>
      </c>
      <c r="R11132" t="s">
        <v>11353</v>
      </c>
      <c r="S11132">
        <f>IF(SalesData[[#This Row],[Return Status]]="Returned",1,0)</f>
        <v>0</v>
      </c>
      <c r="T11132">
        <v>2793.38</v>
      </c>
      <c r="U11132" s="2">
        <f>EOMONTH(SalesData[[#This Row],[Order Date]],0)</f>
        <v>45351</v>
      </c>
      <c r="V11132" s="9" t="str">
        <f>"Q"&amp;INT((MONTH(SalesData[[#This Row],[Order Date]])+2)/3)&amp;"-"&amp;YEAR(SalesData[[#This Row],[Order Date]])</f>
        <v>Q1-2024</v>
      </c>
    </row>
    <row r="11133" spans="1:22" x14ac:dyDescent="0.35">
      <c r="A11133" t="s">
        <v>11274</v>
      </c>
      <c r="B11133" s="1">
        <v>45324</v>
      </c>
      <c r="C11133" t="s">
        <v>26</v>
      </c>
      <c r="D11133" t="s">
        <v>13</v>
      </c>
      <c r="E11133">
        <v>5479839178</v>
      </c>
      <c r="F11133" t="s">
        <v>292</v>
      </c>
      <c r="G11133" t="s">
        <v>69</v>
      </c>
      <c r="H11133" t="s">
        <v>11357</v>
      </c>
      <c r="I11133" t="s">
        <v>31</v>
      </c>
      <c r="J11133" t="s">
        <v>61</v>
      </c>
      <c r="K11133">
        <v>2561.4899999999998</v>
      </c>
      <c r="L11133">
        <v>715.5</v>
      </c>
      <c r="M11133" t="s">
        <v>62</v>
      </c>
      <c r="N11133">
        <v>0.27932960893854802</v>
      </c>
      <c r="O11133" t="s">
        <v>11351</v>
      </c>
      <c r="P11133" t="s">
        <v>11354</v>
      </c>
      <c r="Q11133" t="s">
        <v>11372</v>
      </c>
      <c r="R11133" t="s">
        <v>11360</v>
      </c>
      <c r="S11133">
        <f>IF(SalesData[[#This Row],[Return Status]]="Returned",1,0)</f>
        <v>1</v>
      </c>
      <c r="T11133">
        <v>2081.52</v>
      </c>
      <c r="U11133" s="2">
        <f>EOMONTH(SalesData[[#This Row],[Order Date]],0)</f>
        <v>45351</v>
      </c>
      <c r="V11133" s="9" t="str">
        <f>"Q"&amp;INT((MONTH(SalesData[[#This Row],[Order Date]])+2)/3)&amp;"-"&amp;YEAR(SalesData[[#This Row],[Order Date]])</f>
        <v>Q1-2024</v>
      </c>
    </row>
    <row r="11134" spans="1:22" x14ac:dyDescent="0.35">
      <c r="A11134" t="s">
        <v>11275</v>
      </c>
      <c r="B11134" s="1">
        <v>45334</v>
      </c>
      <c r="C11134" t="s">
        <v>113</v>
      </c>
      <c r="D11134" t="s">
        <v>99</v>
      </c>
      <c r="E11134">
        <v>5590341054</v>
      </c>
      <c r="F11134" t="s">
        <v>33</v>
      </c>
      <c r="G11134" t="s">
        <v>34</v>
      </c>
      <c r="H11134" t="s">
        <v>35</v>
      </c>
      <c r="I11134" t="s">
        <v>36</v>
      </c>
      <c r="J11134" t="s">
        <v>19</v>
      </c>
      <c r="K11134">
        <v>1263.99</v>
      </c>
      <c r="L11134">
        <v>376.64</v>
      </c>
      <c r="M11134" t="s">
        <v>19</v>
      </c>
      <c r="N11134">
        <v>0.29797704095760202</v>
      </c>
      <c r="O11134" t="s">
        <v>11351</v>
      </c>
      <c r="P11134" t="s">
        <v>11354</v>
      </c>
      <c r="R11134" t="s">
        <v>11353</v>
      </c>
      <c r="S11134">
        <f>IF(SalesData[[#This Row],[Return Status]]="Returned",1,0)</f>
        <v>0</v>
      </c>
      <c r="U11134" s="2">
        <f>EOMONTH(SalesData[[#This Row],[Order Date]],0)</f>
        <v>45351</v>
      </c>
      <c r="V11134" s="9" t="str">
        <f>"Q"&amp;INT((MONTH(SalesData[[#This Row],[Order Date]])+2)/3)&amp;"-"&amp;YEAR(SalesData[[#This Row],[Order Date]])</f>
        <v>Q1-2024</v>
      </c>
    </row>
    <row r="11135" spans="1:22" x14ac:dyDescent="0.35">
      <c r="A11135" t="s">
        <v>11276</v>
      </c>
      <c r="B11135" s="1">
        <v>45341</v>
      </c>
      <c r="C11135" t="s">
        <v>194</v>
      </c>
      <c r="D11135" t="s">
        <v>13</v>
      </c>
      <c r="E11135">
        <v>5600556451</v>
      </c>
      <c r="F11135" t="s">
        <v>159</v>
      </c>
      <c r="G11135" t="s">
        <v>84</v>
      </c>
      <c r="H11135" t="s">
        <v>85</v>
      </c>
      <c r="I11135" t="s">
        <v>31</v>
      </c>
      <c r="J11135" t="s">
        <v>43</v>
      </c>
      <c r="K11135">
        <v>1911.61</v>
      </c>
      <c r="L11135">
        <v>134.41</v>
      </c>
      <c r="M11135" t="s">
        <v>43</v>
      </c>
      <c r="N11135">
        <v>7.0312459131308194E-2</v>
      </c>
      <c r="O11135" t="s">
        <v>11351</v>
      </c>
      <c r="P11135" t="s">
        <v>11356</v>
      </c>
      <c r="R11135" t="s">
        <v>11353</v>
      </c>
      <c r="S11135">
        <f>IF(SalesData[[#This Row],[Return Status]]="Returned",1,0)</f>
        <v>0</v>
      </c>
      <c r="T11135">
        <v>847.14</v>
      </c>
      <c r="U11135" s="2">
        <f>EOMONTH(SalesData[[#This Row],[Order Date]],0)</f>
        <v>45351</v>
      </c>
      <c r="V11135" s="9" t="str">
        <f>"Q"&amp;INT((MONTH(SalesData[[#This Row],[Order Date]])+2)/3)&amp;"-"&amp;YEAR(SalesData[[#This Row],[Order Date]])</f>
        <v>Q1-2024</v>
      </c>
    </row>
    <row r="11136" spans="1:22" x14ac:dyDescent="0.35">
      <c r="A11136" t="s">
        <v>11277</v>
      </c>
      <c r="B11136" s="1">
        <v>45344</v>
      </c>
      <c r="C11136" t="s">
        <v>77</v>
      </c>
      <c r="D11136" t="s">
        <v>145</v>
      </c>
      <c r="E11136">
        <v>4813754977</v>
      </c>
      <c r="F11136" t="s">
        <v>159</v>
      </c>
      <c r="G11136" t="s">
        <v>84</v>
      </c>
      <c r="H11136" t="s">
        <v>85</v>
      </c>
      <c r="I11136" t="s">
        <v>31</v>
      </c>
      <c r="J11136" t="s">
        <v>19</v>
      </c>
      <c r="K11136">
        <v>1517.4</v>
      </c>
      <c r="L11136">
        <v>257.70999999999998</v>
      </c>
      <c r="M11136" t="s">
        <v>19</v>
      </c>
      <c r="N11136">
        <v>0.16983656254118901</v>
      </c>
      <c r="O11136" t="s">
        <v>11351</v>
      </c>
      <c r="P11136" t="s">
        <v>11352</v>
      </c>
      <c r="R11136" t="s">
        <v>11353</v>
      </c>
      <c r="S11136">
        <f>IF(SalesData[[#This Row],[Return Status]]="Returned",1,0)</f>
        <v>0</v>
      </c>
      <c r="T11136">
        <v>847.14</v>
      </c>
      <c r="U11136" s="2">
        <f>EOMONTH(SalesData[[#This Row],[Order Date]],0)</f>
        <v>45351</v>
      </c>
      <c r="V11136" s="9" t="str">
        <f>"Q"&amp;INT((MONTH(SalesData[[#This Row],[Order Date]])+2)/3)&amp;"-"&amp;YEAR(SalesData[[#This Row],[Order Date]])</f>
        <v>Q1-2024</v>
      </c>
    </row>
    <row r="11137" spans="1:22" x14ac:dyDescent="0.35">
      <c r="A11137" t="s">
        <v>11278</v>
      </c>
      <c r="B11137" s="1">
        <v>45325</v>
      </c>
      <c r="C11137" t="s">
        <v>176</v>
      </c>
      <c r="D11137" t="s">
        <v>46</v>
      </c>
      <c r="E11137">
        <v>8785611273</v>
      </c>
      <c r="F11137" t="s">
        <v>83</v>
      </c>
      <c r="G11137" t="s">
        <v>84</v>
      </c>
      <c r="H11137" t="s">
        <v>85</v>
      </c>
      <c r="I11137" t="s">
        <v>31</v>
      </c>
      <c r="J11137" t="s">
        <v>43</v>
      </c>
      <c r="K11137">
        <v>1878.93</v>
      </c>
      <c r="L11137">
        <v>64.59</v>
      </c>
      <c r="M11137" t="s">
        <v>43</v>
      </c>
      <c r="N11137">
        <v>3.4375948012964799E-2</v>
      </c>
      <c r="O11137" t="s">
        <v>11351</v>
      </c>
      <c r="P11137" t="s">
        <v>11356</v>
      </c>
      <c r="R11137" t="s">
        <v>11353</v>
      </c>
      <c r="S11137">
        <f>IF(SalesData[[#This Row],[Return Status]]="Returned",1,0)</f>
        <v>0</v>
      </c>
      <c r="T11137">
        <v>847.14</v>
      </c>
      <c r="U11137" s="2">
        <f>EOMONTH(SalesData[[#This Row],[Order Date]],0)</f>
        <v>45351</v>
      </c>
      <c r="V11137" s="9" t="str">
        <f>"Q"&amp;INT((MONTH(SalesData[[#This Row],[Order Date]])+2)/3)&amp;"-"&amp;YEAR(SalesData[[#This Row],[Order Date]])</f>
        <v>Q1-2024</v>
      </c>
    </row>
    <row r="11138" spans="1:22" x14ac:dyDescent="0.35">
      <c r="A11138" t="s">
        <v>11279</v>
      </c>
      <c r="B11138" s="1">
        <v>45335</v>
      </c>
      <c r="C11138" t="s">
        <v>71</v>
      </c>
      <c r="D11138" t="s">
        <v>39</v>
      </c>
      <c r="E11138">
        <v>7465517505</v>
      </c>
      <c r="F11138" t="s">
        <v>222</v>
      </c>
      <c r="G11138" t="s">
        <v>164</v>
      </c>
      <c r="H11138" t="s">
        <v>11357</v>
      </c>
      <c r="I11138" t="s">
        <v>36</v>
      </c>
      <c r="J11138" t="s">
        <v>42</v>
      </c>
      <c r="K11138">
        <v>3810.14</v>
      </c>
      <c r="L11138">
        <v>300.31</v>
      </c>
      <c r="M11138" t="s">
        <v>43</v>
      </c>
      <c r="N11138">
        <v>7.8818626087230406E-2</v>
      </c>
      <c r="O11138" t="s">
        <v>11351</v>
      </c>
      <c r="P11138" t="s">
        <v>11356</v>
      </c>
      <c r="R11138" t="s">
        <v>11353</v>
      </c>
      <c r="S11138">
        <f>IF(SalesData[[#This Row],[Return Status]]="Returned",1,0)</f>
        <v>0</v>
      </c>
      <c r="U11138" s="2">
        <f>EOMONTH(SalesData[[#This Row],[Order Date]],0)</f>
        <v>45351</v>
      </c>
      <c r="V11138" s="9" t="str">
        <f>"Q"&amp;INT((MONTH(SalesData[[#This Row],[Order Date]])+2)/3)&amp;"-"&amp;YEAR(SalesData[[#This Row],[Order Date]])</f>
        <v>Q1-2024</v>
      </c>
    </row>
    <row r="11139" spans="1:22" x14ac:dyDescent="0.35">
      <c r="A11139" t="s">
        <v>11280</v>
      </c>
      <c r="B11139" s="1">
        <v>45334</v>
      </c>
      <c r="C11139" t="s">
        <v>71</v>
      </c>
      <c r="D11139" t="s">
        <v>39</v>
      </c>
      <c r="E11139">
        <v>4043566345</v>
      </c>
      <c r="F11139" t="s">
        <v>68</v>
      </c>
      <c r="G11139" t="s">
        <v>69</v>
      </c>
      <c r="H11139" t="s">
        <v>41</v>
      </c>
      <c r="I11139" t="s">
        <v>31</v>
      </c>
      <c r="J11139" t="s">
        <v>62</v>
      </c>
      <c r="K11139">
        <v>3356.94</v>
      </c>
      <c r="L11139">
        <v>804.26</v>
      </c>
      <c r="M11139" t="s">
        <v>62</v>
      </c>
      <c r="N11139">
        <v>0.23958128533724199</v>
      </c>
      <c r="O11139" t="s">
        <v>11351</v>
      </c>
      <c r="P11139" t="s">
        <v>11354</v>
      </c>
      <c r="R11139" t="s">
        <v>11353</v>
      </c>
      <c r="S11139">
        <f>IF(SalesData[[#This Row],[Return Status]]="Returned",1,0)</f>
        <v>0</v>
      </c>
      <c r="T11139">
        <v>2081.52</v>
      </c>
      <c r="U11139" s="2">
        <f>EOMONTH(SalesData[[#This Row],[Order Date]],0)</f>
        <v>45351</v>
      </c>
      <c r="V11139" s="9" t="str">
        <f>"Q"&amp;INT((MONTH(SalesData[[#This Row],[Order Date]])+2)/3)&amp;"-"&amp;YEAR(SalesData[[#This Row],[Order Date]])</f>
        <v>Q1-2024</v>
      </c>
    </row>
    <row r="11140" spans="1:22" x14ac:dyDescent="0.35">
      <c r="A11140" t="s">
        <v>11281</v>
      </c>
      <c r="B11140" s="1">
        <v>45336</v>
      </c>
      <c r="C11140" t="s">
        <v>49</v>
      </c>
      <c r="D11140" t="s">
        <v>145</v>
      </c>
      <c r="E11140">
        <v>2327094150</v>
      </c>
      <c r="F11140" t="s">
        <v>64</v>
      </c>
      <c r="G11140" t="s">
        <v>15</v>
      </c>
      <c r="H11140" t="s">
        <v>16</v>
      </c>
      <c r="I11140" t="s">
        <v>17</v>
      </c>
      <c r="J11140" t="s">
        <v>19</v>
      </c>
      <c r="K11140">
        <v>3092</v>
      </c>
      <c r="L11140">
        <v>292.02999999999997</v>
      </c>
      <c r="M11140" t="s">
        <v>19</v>
      </c>
      <c r="N11140">
        <v>9.4446959896507102E-2</v>
      </c>
      <c r="O11140" t="s">
        <v>11351</v>
      </c>
      <c r="P11140" t="s">
        <v>11356</v>
      </c>
      <c r="R11140" t="s">
        <v>11353</v>
      </c>
      <c r="S11140">
        <f>IF(SalesData[[#This Row],[Return Status]]="Returned",1,0)</f>
        <v>0</v>
      </c>
      <c r="T11140">
        <v>2085.91</v>
      </c>
      <c r="U11140" s="2">
        <f>EOMONTH(SalesData[[#This Row],[Order Date]],0)</f>
        <v>45351</v>
      </c>
      <c r="V11140" s="9" t="str">
        <f>"Q"&amp;INT((MONTH(SalesData[[#This Row],[Order Date]])+2)/3)&amp;"-"&amp;YEAR(SalesData[[#This Row],[Order Date]])</f>
        <v>Q1-2024</v>
      </c>
    </row>
    <row r="11141" spans="1:22" x14ac:dyDescent="0.35">
      <c r="A11141" t="s">
        <v>11282</v>
      </c>
      <c r="B11141" s="1">
        <v>45348</v>
      </c>
      <c r="C11141" t="s">
        <v>132</v>
      </c>
      <c r="D11141" t="s">
        <v>13</v>
      </c>
      <c r="E11141">
        <v>2984894467</v>
      </c>
      <c r="F11141" t="s">
        <v>103</v>
      </c>
      <c r="G11141" t="s">
        <v>23</v>
      </c>
      <c r="H11141" t="s">
        <v>24</v>
      </c>
      <c r="I11141" t="s">
        <v>17</v>
      </c>
      <c r="J11141" t="s">
        <v>61</v>
      </c>
      <c r="K11141">
        <v>1059.4100000000001</v>
      </c>
      <c r="L11141">
        <v>213.97</v>
      </c>
      <c r="M11141" t="s">
        <v>62</v>
      </c>
      <c r="N11141">
        <v>0.201970908335772</v>
      </c>
      <c r="O11141" t="s">
        <v>11351</v>
      </c>
      <c r="P11141" t="s">
        <v>11354</v>
      </c>
      <c r="R11141" t="s">
        <v>11353</v>
      </c>
      <c r="S11141">
        <f>IF(SalesData[[#This Row],[Return Status]]="Returned",1,0)</f>
        <v>0</v>
      </c>
      <c r="T11141">
        <v>2821.33</v>
      </c>
      <c r="U11141" s="2">
        <f>EOMONTH(SalesData[[#This Row],[Order Date]],0)</f>
        <v>45351</v>
      </c>
      <c r="V11141" s="9" t="str">
        <f>"Q"&amp;INT((MONTH(SalesData[[#This Row],[Order Date]])+2)/3)&amp;"-"&amp;YEAR(SalesData[[#This Row],[Order Date]])</f>
        <v>Q1-2024</v>
      </c>
    </row>
    <row r="11142" spans="1:22" x14ac:dyDescent="0.35">
      <c r="A11142" t="s">
        <v>11283</v>
      </c>
      <c r="B11142" s="1">
        <v>45335</v>
      </c>
      <c r="C11142" t="s">
        <v>139</v>
      </c>
      <c r="D11142" t="s">
        <v>27</v>
      </c>
      <c r="E11142">
        <v>6246353972</v>
      </c>
      <c r="F11142" t="s">
        <v>114</v>
      </c>
      <c r="G11142" t="s">
        <v>59</v>
      </c>
      <c r="H11142" t="s">
        <v>60</v>
      </c>
      <c r="I11142" t="s">
        <v>31</v>
      </c>
      <c r="J11142" t="s">
        <v>61</v>
      </c>
      <c r="K11142">
        <v>869.27</v>
      </c>
      <c r="L11142">
        <v>182.66</v>
      </c>
      <c r="M11142" t="s">
        <v>62</v>
      </c>
      <c r="N11142">
        <v>0.21013033925017499</v>
      </c>
      <c r="O11142" t="s">
        <v>11355</v>
      </c>
      <c r="P11142" t="s">
        <v>11354</v>
      </c>
      <c r="R11142" t="s">
        <v>11353</v>
      </c>
      <c r="S11142">
        <f>IF(SalesData[[#This Row],[Return Status]]="Returned",1,0)</f>
        <v>0</v>
      </c>
      <c r="T11142">
        <v>2183.56</v>
      </c>
      <c r="U11142" s="2">
        <f>EOMONTH(SalesData[[#This Row],[Order Date]],0)</f>
        <v>45351</v>
      </c>
      <c r="V11142" s="9" t="str">
        <f>"Q"&amp;INT((MONTH(SalesData[[#This Row],[Order Date]])+2)/3)&amp;"-"&amp;YEAR(SalesData[[#This Row],[Order Date]])</f>
        <v>Q1-2024</v>
      </c>
    </row>
    <row r="11143" spans="1:22" x14ac:dyDescent="0.35">
      <c r="A11143" t="s">
        <v>11284</v>
      </c>
      <c r="B11143" s="1">
        <v>45342</v>
      </c>
      <c r="C11143" t="s">
        <v>106</v>
      </c>
      <c r="D11143" t="s">
        <v>27</v>
      </c>
      <c r="E11143">
        <v>7521101329</v>
      </c>
      <c r="F11143" t="s">
        <v>133</v>
      </c>
      <c r="G11143" t="s">
        <v>89</v>
      </c>
      <c r="H11143" t="s">
        <v>90</v>
      </c>
      <c r="I11143" t="s">
        <v>31</v>
      </c>
      <c r="J11143" t="s">
        <v>62</v>
      </c>
      <c r="K11143">
        <v>1941.94</v>
      </c>
      <c r="L11143">
        <v>533.28</v>
      </c>
      <c r="M11143" t="s">
        <v>62</v>
      </c>
      <c r="N11143">
        <v>0.27461198595219199</v>
      </c>
      <c r="O11143" t="s">
        <v>11351</v>
      </c>
      <c r="P11143" t="s">
        <v>11354</v>
      </c>
      <c r="R11143" t="s">
        <v>11353</v>
      </c>
      <c r="S11143">
        <f>IF(SalesData[[#This Row],[Return Status]]="Returned",1,0)</f>
        <v>0</v>
      </c>
      <c r="T11143">
        <v>207.68</v>
      </c>
      <c r="U11143" s="2">
        <f>EOMONTH(SalesData[[#This Row],[Order Date]],0)</f>
        <v>45351</v>
      </c>
      <c r="V11143" s="9" t="str">
        <f>"Q"&amp;INT((MONTH(SalesData[[#This Row],[Order Date]])+2)/3)&amp;"-"&amp;YEAR(SalesData[[#This Row],[Order Date]])</f>
        <v>Q1-2024</v>
      </c>
    </row>
    <row r="11144" spans="1:22" x14ac:dyDescent="0.35">
      <c r="A11144" t="s">
        <v>11285</v>
      </c>
      <c r="B11144" s="1">
        <v>45324</v>
      </c>
      <c r="C11144" t="s">
        <v>106</v>
      </c>
      <c r="D11144" t="s">
        <v>145</v>
      </c>
      <c r="E11144">
        <v>6871951379</v>
      </c>
      <c r="F11144" t="s">
        <v>170</v>
      </c>
      <c r="G11144" t="s">
        <v>69</v>
      </c>
      <c r="H11144" t="s">
        <v>41</v>
      </c>
      <c r="I11144" t="s">
        <v>31</v>
      </c>
      <c r="J11144" t="s">
        <v>43</v>
      </c>
      <c r="K11144">
        <v>1909.54</v>
      </c>
      <c r="L11144">
        <v>92.57</v>
      </c>
      <c r="M11144" t="s">
        <v>43</v>
      </c>
      <c r="N11144">
        <v>4.8477643830451299E-2</v>
      </c>
      <c r="O11144" t="s">
        <v>11351</v>
      </c>
      <c r="P11144" t="s">
        <v>11356</v>
      </c>
      <c r="R11144" t="s">
        <v>11353</v>
      </c>
      <c r="S11144">
        <f>IF(SalesData[[#This Row],[Return Status]]="Returned",1,0)</f>
        <v>0</v>
      </c>
      <c r="T11144">
        <v>2081.52</v>
      </c>
      <c r="U11144" s="2">
        <f>EOMONTH(SalesData[[#This Row],[Order Date]],0)</f>
        <v>45351</v>
      </c>
      <c r="V11144" s="9" t="str">
        <f>"Q"&amp;INT((MONTH(SalesData[[#This Row],[Order Date]])+2)/3)&amp;"-"&amp;YEAR(SalesData[[#This Row],[Order Date]])</f>
        <v>Q1-2024</v>
      </c>
    </row>
    <row r="11145" spans="1:22" x14ac:dyDescent="0.35">
      <c r="A11145" t="s">
        <v>11286</v>
      </c>
      <c r="B11145" s="1">
        <v>45326</v>
      </c>
      <c r="C11145" t="s">
        <v>176</v>
      </c>
      <c r="D11145" t="s">
        <v>27</v>
      </c>
      <c r="E11145">
        <v>6928664916</v>
      </c>
      <c r="F11145" t="s">
        <v>159</v>
      </c>
      <c r="G11145" t="s">
        <v>84</v>
      </c>
      <c r="H11145" t="s">
        <v>85</v>
      </c>
      <c r="I11145" t="s">
        <v>31</v>
      </c>
      <c r="J11145" t="s">
        <v>18</v>
      </c>
      <c r="K11145">
        <v>1643.75</v>
      </c>
      <c r="L11145">
        <v>313.05</v>
      </c>
      <c r="M11145" t="s">
        <v>19</v>
      </c>
      <c r="N11145">
        <v>0.19044866920152101</v>
      </c>
      <c r="O11145" t="s">
        <v>11351</v>
      </c>
      <c r="P11145" t="s">
        <v>11352</v>
      </c>
      <c r="R11145" t="s">
        <v>11353</v>
      </c>
      <c r="S11145">
        <f>IF(SalesData[[#This Row],[Return Status]]="Returned",1,0)</f>
        <v>0</v>
      </c>
      <c r="T11145">
        <v>847.14</v>
      </c>
      <c r="U11145" s="2">
        <f>EOMONTH(SalesData[[#This Row],[Order Date]],0)</f>
        <v>45351</v>
      </c>
      <c r="V11145" s="9" t="str">
        <f>"Q"&amp;INT((MONTH(SalesData[[#This Row],[Order Date]])+2)/3)&amp;"-"&amp;YEAR(SalesData[[#This Row],[Order Date]])</f>
        <v>Q1-2024</v>
      </c>
    </row>
    <row r="11146" spans="1:22" x14ac:dyDescent="0.35">
      <c r="A11146" t="s">
        <v>11287</v>
      </c>
      <c r="B11146" s="1">
        <v>45325</v>
      </c>
      <c r="C11146" t="s">
        <v>188</v>
      </c>
      <c r="D11146" t="s">
        <v>80</v>
      </c>
      <c r="E11146">
        <v>9054290947</v>
      </c>
      <c r="F11146" t="s">
        <v>109</v>
      </c>
      <c r="G11146" t="s">
        <v>59</v>
      </c>
      <c r="H11146" t="s">
        <v>60</v>
      </c>
      <c r="I11146" t="s">
        <v>31</v>
      </c>
      <c r="J11146" t="s">
        <v>62</v>
      </c>
      <c r="K11146">
        <v>3027.55</v>
      </c>
      <c r="L11146">
        <v>624.4</v>
      </c>
      <c r="M11146" t="s">
        <v>62</v>
      </c>
      <c r="N11146">
        <v>0.20623936846625199</v>
      </c>
      <c r="O11146" t="s">
        <v>11351</v>
      </c>
      <c r="P11146" t="s">
        <v>11354</v>
      </c>
      <c r="R11146" t="s">
        <v>11353</v>
      </c>
      <c r="S11146">
        <f>IF(SalesData[[#This Row],[Return Status]]="Returned",1,0)</f>
        <v>0</v>
      </c>
      <c r="T11146">
        <v>2183.56</v>
      </c>
      <c r="U11146" s="2">
        <f>EOMONTH(SalesData[[#This Row],[Order Date]],0)</f>
        <v>45351</v>
      </c>
      <c r="V11146" s="9" t="str">
        <f>"Q"&amp;INT((MONTH(SalesData[[#This Row],[Order Date]])+2)/3)&amp;"-"&amp;YEAR(SalesData[[#This Row],[Order Date]])</f>
        <v>Q1-2024</v>
      </c>
    </row>
    <row r="11147" spans="1:22" x14ac:dyDescent="0.35">
      <c r="A11147" t="s">
        <v>11288</v>
      </c>
      <c r="B11147" s="1">
        <v>45330</v>
      </c>
      <c r="C11147" t="s">
        <v>162</v>
      </c>
      <c r="D11147" t="s">
        <v>39</v>
      </c>
      <c r="E11147">
        <v>6253400186</v>
      </c>
      <c r="F11147" t="s">
        <v>22</v>
      </c>
      <c r="G11147" t="s">
        <v>11368</v>
      </c>
      <c r="H11147" t="s">
        <v>24</v>
      </c>
      <c r="I11147" t="s">
        <v>17</v>
      </c>
      <c r="J11147" t="s">
        <v>43</v>
      </c>
      <c r="K11147">
        <v>1504.98</v>
      </c>
      <c r="L11147">
        <v>195.35</v>
      </c>
      <c r="M11147" t="s">
        <v>43</v>
      </c>
      <c r="N11147">
        <v>0.12980238940052399</v>
      </c>
      <c r="O11147" t="s">
        <v>11351</v>
      </c>
      <c r="P11147" t="s">
        <v>11352</v>
      </c>
      <c r="R11147" t="s">
        <v>11353</v>
      </c>
      <c r="S11147">
        <f>IF(SalesData[[#This Row],[Return Status]]="Returned",1,0)</f>
        <v>0</v>
      </c>
      <c r="U11147" s="2">
        <f>EOMONTH(SalesData[[#This Row],[Order Date]],0)</f>
        <v>45351</v>
      </c>
      <c r="V11147" s="9" t="str">
        <f>"Q"&amp;INT((MONTH(SalesData[[#This Row],[Order Date]])+2)/3)&amp;"-"&amp;YEAR(SalesData[[#This Row],[Order Date]])</f>
        <v>Q1-2024</v>
      </c>
    </row>
    <row r="11148" spans="1:22" x14ac:dyDescent="0.35">
      <c r="A11148" t="s">
        <v>11289</v>
      </c>
      <c r="B11148" s="1">
        <v>45340</v>
      </c>
      <c r="C11148" t="s">
        <v>94</v>
      </c>
      <c r="D11148" t="s">
        <v>145</v>
      </c>
      <c r="E11148">
        <v>9267001076</v>
      </c>
      <c r="F11148" t="s">
        <v>83</v>
      </c>
      <c r="G11148" t="s">
        <v>84</v>
      </c>
      <c r="H11148" t="s">
        <v>85</v>
      </c>
      <c r="I11148" t="s">
        <v>31</v>
      </c>
      <c r="J11148" t="s">
        <v>42</v>
      </c>
      <c r="K11148">
        <v>2503.66</v>
      </c>
      <c r="L11148">
        <v>336.15</v>
      </c>
      <c r="M11148" t="s">
        <v>43</v>
      </c>
      <c r="N11148">
        <v>0.13426343832629001</v>
      </c>
      <c r="O11148" t="s">
        <v>11351</v>
      </c>
      <c r="P11148" t="s">
        <v>11352</v>
      </c>
      <c r="R11148" t="s">
        <v>11353</v>
      </c>
      <c r="S11148">
        <f>IF(SalesData[[#This Row],[Return Status]]="Returned",1,0)</f>
        <v>0</v>
      </c>
      <c r="T11148">
        <v>847.14</v>
      </c>
      <c r="U11148" s="2">
        <f>EOMONTH(SalesData[[#This Row],[Order Date]],0)</f>
        <v>45351</v>
      </c>
      <c r="V11148" s="9" t="str">
        <f>"Q"&amp;INT((MONTH(SalesData[[#This Row],[Order Date]])+2)/3)&amp;"-"&amp;YEAR(SalesData[[#This Row],[Order Date]])</f>
        <v>Q1-2024</v>
      </c>
    </row>
    <row r="11149" spans="1:22" x14ac:dyDescent="0.35">
      <c r="A11149" t="s">
        <v>11290</v>
      </c>
      <c r="B11149" s="1">
        <v>45340</v>
      </c>
      <c r="C11149" t="s">
        <v>38</v>
      </c>
      <c r="D11149" t="s">
        <v>145</v>
      </c>
      <c r="E11149">
        <v>3301859933</v>
      </c>
      <c r="F11149" t="s">
        <v>78</v>
      </c>
      <c r="G11149" t="s">
        <v>15</v>
      </c>
      <c r="H11149" t="s">
        <v>16</v>
      </c>
      <c r="I11149" t="s">
        <v>17</v>
      </c>
      <c r="J11149" t="s">
        <v>18</v>
      </c>
      <c r="K11149">
        <v>4182.6899999999996</v>
      </c>
      <c r="L11149">
        <v>898.06</v>
      </c>
      <c r="M11149" t="s">
        <v>19</v>
      </c>
      <c r="N11149">
        <v>0.21470871616113099</v>
      </c>
      <c r="O11149" t="s">
        <v>11351</v>
      </c>
      <c r="P11149" t="s">
        <v>11354</v>
      </c>
      <c r="Q11149" t="s">
        <v>11363</v>
      </c>
      <c r="R11149" t="s">
        <v>11360</v>
      </c>
      <c r="S11149">
        <f>IF(SalesData[[#This Row],[Return Status]]="Returned",1,0)</f>
        <v>1</v>
      </c>
      <c r="T11149">
        <v>2085.91</v>
      </c>
      <c r="U11149" s="2">
        <f>EOMONTH(SalesData[[#This Row],[Order Date]],0)</f>
        <v>45351</v>
      </c>
      <c r="V11149" s="9" t="str">
        <f>"Q"&amp;INT((MONTH(SalesData[[#This Row],[Order Date]])+2)/3)&amp;"-"&amp;YEAR(SalesData[[#This Row],[Order Date]])</f>
        <v>Q1-2024</v>
      </c>
    </row>
    <row r="11150" spans="1:22" x14ac:dyDescent="0.35">
      <c r="A11150" t="s">
        <v>11291</v>
      </c>
      <c r="B11150" s="1">
        <v>45344</v>
      </c>
      <c r="C11150" t="s">
        <v>77</v>
      </c>
      <c r="D11150" t="s">
        <v>145</v>
      </c>
      <c r="E11150">
        <v>9525417308</v>
      </c>
      <c r="F11150" t="s">
        <v>47</v>
      </c>
      <c r="G11150" t="s">
        <v>23</v>
      </c>
      <c r="H11150" t="s">
        <v>24</v>
      </c>
      <c r="I11150" t="s">
        <v>17</v>
      </c>
      <c r="J11150" t="s">
        <v>62</v>
      </c>
      <c r="K11150">
        <v>4006.18</v>
      </c>
      <c r="L11150">
        <v>490.08</v>
      </c>
      <c r="M11150" t="s">
        <v>62</v>
      </c>
      <c r="N11150">
        <v>0.12233099860715201</v>
      </c>
      <c r="O11150" t="s">
        <v>11351</v>
      </c>
      <c r="P11150" t="s">
        <v>11352</v>
      </c>
      <c r="R11150" t="s">
        <v>11353</v>
      </c>
      <c r="S11150">
        <f>IF(SalesData[[#This Row],[Return Status]]="Returned",1,0)</f>
        <v>0</v>
      </c>
      <c r="T11150">
        <v>2821.33</v>
      </c>
      <c r="U11150" s="2">
        <f>EOMONTH(SalesData[[#This Row],[Order Date]],0)</f>
        <v>45351</v>
      </c>
      <c r="V11150" s="9" t="str">
        <f>"Q"&amp;INT((MONTH(SalesData[[#This Row],[Order Date]])+2)/3)&amp;"-"&amp;YEAR(SalesData[[#This Row],[Order Date]])</f>
        <v>Q1-2024</v>
      </c>
    </row>
    <row r="11151" spans="1:22" x14ac:dyDescent="0.35">
      <c r="A11151" t="s">
        <v>11292</v>
      </c>
      <c r="B11151" s="1">
        <v>45342</v>
      </c>
      <c r="C11151" t="s">
        <v>97</v>
      </c>
      <c r="D11151" t="s">
        <v>39</v>
      </c>
      <c r="E11151">
        <v>6657574354</v>
      </c>
      <c r="F11151" t="s">
        <v>33</v>
      </c>
      <c r="G11151" t="s">
        <v>34</v>
      </c>
      <c r="H11151" t="s">
        <v>35</v>
      </c>
      <c r="I11151" t="s">
        <v>36</v>
      </c>
      <c r="J11151" t="s">
        <v>19</v>
      </c>
      <c r="K11151">
        <v>2994.49</v>
      </c>
      <c r="L11151">
        <v>158.24</v>
      </c>
      <c r="M11151" t="s">
        <v>19</v>
      </c>
      <c r="N11151">
        <v>5.2843722971190402E-2</v>
      </c>
      <c r="O11151" t="s">
        <v>11351</v>
      </c>
      <c r="P11151" t="s">
        <v>11356</v>
      </c>
      <c r="R11151" t="s">
        <v>11353</v>
      </c>
      <c r="S11151">
        <f>IF(SalesData[[#This Row],[Return Status]]="Returned",1,0)</f>
        <v>0</v>
      </c>
      <c r="U11151" s="2">
        <f>EOMONTH(SalesData[[#This Row],[Order Date]],0)</f>
        <v>45351</v>
      </c>
      <c r="V11151" s="9" t="str">
        <f>"Q"&amp;INT((MONTH(SalesData[[#This Row],[Order Date]])+2)/3)&amp;"-"&amp;YEAR(SalesData[[#This Row],[Order Date]])</f>
        <v>Q1-2024</v>
      </c>
    </row>
    <row r="11152" spans="1:22" x14ac:dyDescent="0.35">
      <c r="A11152" t="s">
        <v>11293</v>
      </c>
      <c r="B11152" s="1">
        <v>45340</v>
      </c>
      <c r="C11152" t="s">
        <v>144</v>
      </c>
      <c r="D11152" t="s">
        <v>46</v>
      </c>
      <c r="E11152">
        <v>818488849</v>
      </c>
      <c r="F11152" t="s">
        <v>64</v>
      </c>
      <c r="G11152" t="s">
        <v>11362</v>
      </c>
      <c r="H11152" t="s">
        <v>16</v>
      </c>
      <c r="I11152" t="s">
        <v>17</v>
      </c>
      <c r="J11152" t="s">
        <v>19</v>
      </c>
      <c r="K11152">
        <v>4937.4399999999996</v>
      </c>
      <c r="L11152">
        <v>1236.33</v>
      </c>
      <c r="M11152" t="s">
        <v>19</v>
      </c>
      <c r="N11152">
        <v>0.250398992190285</v>
      </c>
      <c r="O11152" t="s">
        <v>11351</v>
      </c>
      <c r="P11152" t="s">
        <v>11354</v>
      </c>
      <c r="R11152" t="s">
        <v>11353</v>
      </c>
      <c r="S11152">
        <f>IF(SalesData[[#This Row],[Return Status]]="Returned",1,0)</f>
        <v>0</v>
      </c>
      <c r="U11152" s="2">
        <f>EOMONTH(SalesData[[#This Row],[Order Date]],0)</f>
        <v>45351</v>
      </c>
      <c r="V11152" s="9" t="str">
        <f>"Q"&amp;INT((MONTH(SalesData[[#This Row],[Order Date]])+2)/3)&amp;"-"&amp;YEAR(SalesData[[#This Row],[Order Date]])</f>
        <v>Q1-2024</v>
      </c>
    </row>
    <row r="11153" spans="1:22" x14ac:dyDescent="0.35">
      <c r="A11153" t="s">
        <v>11294</v>
      </c>
      <c r="B11153" s="1">
        <v>45324</v>
      </c>
      <c r="C11153" t="s">
        <v>97</v>
      </c>
      <c r="D11153" t="s">
        <v>80</v>
      </c>
      <c r="E11153">
        <v>2215771141</v>
      </c>
      <c r="F11153" t="s">
        <v>156</v>
      </c>
      <c r="G11153" t="s">
        <v>84</v>
      </c>
      <c r="H11153" t="s">
        <v>85</v>
      </c>
      <c r="I11153" t="s">
        <v>31</v>
      </c>
      <c r="J11153" t="s">
        <v>62</v>
      </c>
      <c r="K11153">
        <v>149.47</v>
      </c>
      <c r="L11153">
        <v>43.13</v>
      </c>
      <c r="M11153" t="s">
        <v>62</v>
      </c>
      <c r="N11153">
        <v>0.28855288686692998</v>
      </c>
      <c r="O11153" t="s">
        <v>11361</v>
      </c>
      <c r="P11153" t="s">
        <v>11354</v>
      </c>
      <c r="R11153" t="s">
        <v>11353</v>
      </c>
      <c r="S11153">
        <f>IF(SalesData[[#This Row],[Return Status]]="Returned",1,0)</f>
        <v>0</v>
      </c>
      <c r="T11153">
        <v>847.14</v>
      </c>
      <c r="U11153" s="2">
        <f>EOMONTH(SalesData[[#This Row],[Order Date]],0)</f>
        <v>45351</v>
      </c>
      <c r="V11153" s="9" t="str">
        <f>"Q"&amp;INT((MONTH(SalesData[[#This Row],[Order Date]])+2)/3)&amp;"-"&amp;YEAR(SalesData[[#This Row],[Order Date]])</f>
        <v>Q1-2024</v>
      </c>
    </row>
    <row r="11154" spans="1:22" x14ac:dyDescent="0.35">
      <c r="A11154" t="s">
        <v>11295</v>
      </c>
      <c r="B11154" s="1">
        <v>45339</v>
      </c>
      <c r="C11154" t="s">
        <v>194</v>
      </c>
      <c r="D11154" t="s">
        <v>72</v>
      </c>
      <c r="E11154">
        <v>3678594246</v>
      </c>
      <c r="F11154" t="s">
        <v>147</v>
      </c>
      <c r="G11154" t="s">
        <v>84</v>
      </c>
      <c r="H11154" t="s">
        <v>11357</v>
      </c>
      <c r="I11154" t="s">
        <v>31</v>
      </c>
      <c r="J11154" t="s">
        <v>19</v>
      </c>
      <c r="K11154">
        <v>1111.98</v>
      </c>
      <c r="L11154">
        <v>249.12</v>
      </c>
      <c r="M11154" t="s">
        <v>19</v>
      </c>
      <c r="N11154">
        <v>0.22403280634543801</v>
      </c>
      <c r="O11154" t="s">
        <v>11351</v>
      </c>
      <c r="P11154" t="s">
        <v>11354</v>
      </c>
      <c r="R11154" t="s">
        <v>11353</v>
      </c>
      <c r="S11154">
        <f>IF(SalesData[[#This Row],[Return Status]]="Returned",1,0)</f>
        <v>0</v>
      </c>
      <c r="T11154">
        <v>847.14</v>
      </c>
      <c r="U11154" s="2">
        <f>EOMONTH(SalesData[[#This Row],[Order Date]],0)</f>
        <v>45351</v>
      </c>
      <c r="V11154" s="9" t="str">
        <f>"Q"&amp;INT((MONTH(SalesData[[#This Row],[Order Date]])+2)/3)&amp;"-"&amp;YEAR(SalesData[[#This Row],[Order Date]])</f>
        <v>Q1-2024</v>
      </c>
    </row>
    <row r="11155" spans="1:22" x14ac:dyDescent="0.35">
      <c r="A11155" t="s">
        <v>11296</v>
      </c>
      <c r="B11155" s="1">
        <v>45338</v>
      </c>
      <c r="C11155" t="s">
        <v>111</v>
      </c>
      <c r="D11155" t="s">
        <v>27</v>
      </c>
      <c r="E11155">
        <v>9279678471</v>
      </c>
      <c r="F11155" t="s">
        <v>114</v>
      </c>
      <c r="G11155" t="s">
        <v>280</v>
      </c>
      <c r="H11155" t="s">
        <v>60</v>
      </c>
      <c r="I11155" t="s">
        <v>31</v>
      </c>
      <c r="J11155" t="s">
        <v>19</v>
      </c>
      <c r="K11155">
        <v>457.42</v>
      </c>
      <c r="L11155">
        <v>114.2</v>
      </c>
      <c r="M11155" t="s">
        <v>19</v>
      </c>
      <c r="N11155">
        <v>0.24966114293209701</v>
      </c>
      <c r="O11155" t="s">
        <v>11361</v>
      </c>
      <c r="P11155" t="s">
        <v>11354</v>
      </c>
      <c r="R11155" t="s">
        <v>11353</v>
      </c>
      <c r="S11155">
        <f>IF(SalesData[[#This Row],[Return Status]]="Returned",1,0)</f>
        <v>0</v>
      </c>
      <c r="U11155" s="2">
        <f>EOMONTH(SalesData[[#This Row],[Order Date]],0)</f>
        <v>45351</v>
      </c>
      <c r="V11155" s="9" t="str">
        <f>"Q"&amp;INT((MONTH(SalesData[[#This Row],[Order Date]])+2)/3)&amp;"-"&amp;YEAR(SalesData[[#This Row],[Order Date]])</f>
        <v>Q1-2024</v>
      </c>
    </row>
    <row r="11156" spans="1:22" x14ac:dyDescent="0.35">
      <c r="A11156" t="s">
        <v>11297</v>
      </c>
      <c r="B11156" s="1">
        <v>45326</v>
      </c>
      <c r="C11156" t="s">
        <v>132</v>
      </c>
      <c r="D11156" t="s">
        <v>27</v>
      </c>
      <c r="E11156">
        <v>797928061</v>
      </c>
      <c r="F11156" t="s">
        <v>68</v>
      </c>
      <c r="G11156" t="s">
        <v>69</v>
      </c>
      <c r="H11156" t="s">
        <v>41</v>
      </c>
      <c r="I11156" t="s">
        <v>31</v>
      </c>
      <c r="J11156" t="s">
        <v>65</v>
      </c>
      <c r="K11156">
        <v>885.79</v>
      </c>
      <c r="L11156">
        <v>33.729999999999997</v>
      </c>
      <c r="M11156" t="s">
        <v>65</v>
      </c>
      <c r="N11156">
        <v>3.8079002923943603E-2</v>
      </c>
      <c r="O11156" t="s">
        <v>11355</v>
      </c>
      <c r="P11156" t="s">
        <v>11356</v>
      </c>
      <c r="R11156" t="s">
        <v>11353</v>
      </c>
      <c r="S11156">
        <f>IF(SalesData[[#This Row],[Return Status]]="Returned",1,0)</f>
        <v>0</v>
      </c>
      <c r="T11156">
        <v>2081.52</v>
      </c>
      <c r="U11156" s="2">
        <f>EOMONTH(SalesData[[#This Row],[Order Date]],0)</f>
        <v>45351</v>
      </c>
      <c r="V11156" s="9" t="str">
        <f>"Q"&amp;INT((MONTH(SalesData[[#This Row],[Order Date]])+2)/3)&amp;"-"&amp;YEAR(SalesData[[#This Row],[Order Date]])</f>
        <v>Q1-2024</v>
      </c>
    </row>
    <row r="11157" spans="1:22" x14ac:dyDescent="0.35">
      <c r="A11157" t="s">
        <v>11298</v>
      </c>
      <c r="B11157" s="1">
        <v>45336</v>
      </c>
      <c r="C11157" t="s">
        <v>94</v>
      </c>
      <c r="D11157" t="s">
        <v>46</v>
      </c>
      <c r="E11157">
        <v>533101285</v>
      </c>
      <c r="F11157" t="s">
        <v>50</v>
      </c>
      <c r="G11157" t="s">
        <v>11382</v>
      </c>
      <c r="H11157" t="s">
        <v>35</v>
      </c>
      <c r="I11157" t="s">
        <v>36</v>
      </c>
      <c r="J11157" t="s">
        <v>43</v>
      </c>
      <c r="K11157">
        <v>3279.19</v>
      </c>
      <c r="L11157">
        <v>384.38</v>
      </c>
      <c r="M11157" t="s">
        <v>43</v>
      </c>
      <c r="N11157">
        <v>0.117217971511257</v>
      </c>
      <c r="O11157" t="s">
        <v>11351</v>
      </c>
      <c r="P11157" t="s">
        <v>11352</v>
      </c>
      <c r="R11157" t="s">
        <v>11353</v>
      </c>
      <c r="S11157">
        <f>IF(SalesData[[#This Row],[Return Status]]="Returned",1,0)</f>
        <v>0</v>
      </c>
      <c r="U11157" s="2">
        <f>EOMONTH(SalesData[[#This Row],[Order Date]],0)</f>
        <v>45351</v>
      </c>
      <c r="V11157" s="9" t="str">
        <f>"Q"&amp;INT((MONTH(SalesData[[#This Row],[Order Date]])+2)/3)&amp;"-"&amp;YEAR(SalesData[[#This Row],[Order Date]])</f>
        <v>Q1-2024</v>
      </c>
    </row>
    <row r="11158" spans="1:22" x14ac:dyDescent="0.35">
      <c r="A11158" t="s">
        <v>11299</v>
      </c>
      <c r="B11158" s="1">
        <v>45341</v>
      </c>
      <c r="C11158" t="s">
        <v>106</v>
      </c>
      <c r="D11158" t="s">
        <v>99</v>
      </c>
      <c r="E11158">
        <v>3065727133</v>
      </c>
      <c r="F11158" t="s">
        <v>140</v>
      </c>
      <c r="G11158" t="s">
        <v>236</v>
      </c>
      <c r="H11158" t="s">
        <v>121</v>
      </c>
      <c r="I11158" t="s">
        <v>17</v>
      </c>
      <c r="J11158" t="s">
        <v>65</v>
      </c>
      <c r="K11158">
        <v>400.5</v>
      </c>
      <c r="L11158">
        <v>56.53</v>
      </c>
      <c r="M11158" t="s">
        <v>65</v>
      </c>
      <c r="N11158">
        <v>0.14114856429463199</v>
      </c>
      <c r="O11158" t="s">
        <v>11361</v>
      </c>
      <c r="P11158" t="s">
        <v>11352</v>
      </c>
      <c r="R11158" t="s">
        <v>11353</v>
      </c>
      <c r="S11158">
        <f>IF(SalesData[[#This Row],[Return Status]]="Returned",1,0)</f>
        <v>0</v>
      </c>
      <c r="U11158" s="2">
        <f>EOMONTH(SalesData[[#This Row],[Order Date]],0)</f>
        <v>45351</v>
      </c>
      <c r="V11158" s="9" t="str">
        <f>"Q"&amp;INT((MONTH(SalesData[[#This Row],[Order Date]])+2)/3)&amp;"-"&amp;YEAR(SalesData[[#This Row],[Order Date]])</f>
        <v>Q1-2024</v>
      </c>
    </row>
    <row r="11159" spans="1:22" x14ac:dyDescent="0.35">
      <c r="A11159" t="s">
        <v>11300</v>
      </c>
      <c r="B11159" s="1">
        <v>45342</v>
      </c>
      <c r="C11159" t="s">
        <v>21</v>
      </c>
      <c r="D11159" t="s">
        <v>145</v>
      </c>
      <c r="E11159">
        <v>3066949301</v>
      </c>
      <c r="F11159" t="s">
        <v>172</v>
      </c>
      <c r="G11159" t="s">
        <v>141</v>
      </c>
      <c r="H11159" t="s">
        <v>121</v>
      </c>
      <c r="I11159" t="s">
        <v>17</v>
      </c>
      <c r="J11159" t="s">
        <v>19</v>
      </c>
      <c r="K11159">
        <v>852.89</v>
      </c>
      <c r="L11159">
        <v>56.89</v>
      </c>
      <c r="M11159" t="s">
        <v>19</v>
      </c>
      <c r="N11159">
        <v>6.6702622847025994E-2</v>
      </c>
      <c r="O11159" t="s">
        <v>11355</v>
      </c>
      <c r="P11159" t="s">
        <v>11356</v>
      </c>
      <c r="R11159" t="s">
        <v>11353</v>
      </c>
      <c r="S11159">
        <f>IF(SalesData[[#This Row],[Return Status]]="Returned",1,0)</f>
        <v>0</v>
      </c>
      <c r="T11159">
        <v>2793.38</v>
      </c>
      <c r="U11159" s="2">
        <f>EOMONTH(SalesData[[#This Row],[Order Date]],0)</f>
        <v>45351</v>
      </c>
      <c r="V11159" s="9" t="str">
        <f>"Q"&amp;INT((MONTH(SalesData[[#This Row],[Order Date]])+2)/3)&amp;"-"&amp;YEAR(SalesData[[#This Row],[Order Date]])</f>
        <v>Q1-2024</v>
      </c>
    </row>
    <row r="11160" spans="1:22" x14ac:dyDescent="0.35">
      <c r="A11160" t="s">
        <v>11301</v>
      </c>
      <c r="B11160" s="1">
        <v>45345</v>
      </c>
      <c r="C11160" t="s">
        <v>188</v>
      </c>
      <c r="D11160" t="s">
        <v>46</v>
      </c>
      <c r="E11160">
        <v>7514170655</v>
      </c>
      <c r="F11160" t="s">
        <v>172</v>
      </c>
      <c r="G11160" t="s">
        <v>141</v>
      </c>
      <c r="H11160" t="s">
        <v>121</v>
      </c>
      <c r="I11160" t="s">
        <v>17</v>
      </c>
      <c r="J11160" t="s">
        <v>62</v>
      </c>
      <c r="K11160">
        <v>4949.2700000000004</v>
      </c>
      <c r="L11160">
        <v>713.51</v>
      </c>
      <c r="M11160" t="s">
        <v>62</v>
      </c>
      <c r="N11160">
        <v>0.144164694995424</v>
      </c>
      <c r="O11160" t="s">
        <v>11351</v>
      </c>
      <c r="P11160" t="s">
        <v>11352</v>
      </c>
      <c r="R11160" t="s">
        <v>11353</v>
      </c>
      <c r="S11160">
        <f>IF(SalesData[[#This Row],[Return Status]]="Returned",1,0)</f>
        <v>0</v>
      </c>
      <c r="T11160">
        <v>2793.38</v>
      </c>
      <c r="U11160" s="2">
        <f>EOMONTH(SalesData[[#This Row],[Order Date]],0)</f>
        <v>45351</v>
      </c>
      <c r="V11160" s="9" t="str">
        <f>"Q"&amp;INT((MONTH(SalesData[[#This Row],[Order Date]])+2)/3)&amp;"-"&amp;YEAR(SalesData[[#This Row],[Order Date]])</f>
        <v>Q1-2024</v>
      </c>
    </row>
    <row r="11161" spans="1:22" x14ac:dyDescent="0.35">
      <c r="A11161" t="s">
        <v>11302</v>
      </c>
      <c r="B11161" s="1">
        <v>45336</v>
      </c>
      <c r="C11161" t="s">
        <v>106</v>
      </c>
      <c r="D11161" t="s">
        <v>13</v>
      </c>
      <c r="E11161">
        <v>9702652499</v>
      </c>
      <c r="F11161" t="s">
        <v>172</v>
      </c>
      <c r="G11161" t="s">
        <v>141</v>
      </c>
      <c r="H11161" t="s">
        <v>121</v>
      </c>
      <c r="I11161" t="s">
        <v>17</v>
      </c>
      <c r="J11161" t="s">
        <v>42</v>
      </c>
      <c r="K11161">
        <v>4322.46</v>
      </c>
      <c r="L11161">
        <v>163.08000000000001</v>
      </c>
      <c r="M11161" t="s">
        <v>43</v>
      </c>
      <c r="N11161">
        <v>3.7728515706333898E-2</v>
      </c>
      <c r="O11161" t="s">
        <v>11351</v>
      </c>
      <c r="P11161" t="s">
        <v>11356</v>
      </c>
      <c r="R11161" t="s">
        <v>11353</v>
      </c>
      <c r="S11161">
        <f>IF(SalesData[[#This Row],[Return Status]]="Returned",1,0)</f>
        <v>0</v>
      </c>
      <c r="T11161">
        <v>2793.38</v>
      </c>
      <c r="U11161" s="2">
        <f>EOMONTH(SalesData[[#This Row],[Order Date]],0)</f>
        <v>45351</v>
      </c>
      <c r="V11161" s="9" t="str">
        <f>"Q"&amp;INT((MONTH(SalesData[[#This Row],[Order Date]])+2)/3)&amp;"-"&amp;YEAR(SalesData[[#This Row],[Order Date]])</f>
        <v>Q1-2024</v>
      </c>
    </row>
    <row r="11162" spans="1:22" x14ac:dyDescent="0.35">
      <c r="A11162" t="s">
        <v>11303</v>
      </c>
      <c r="B11162" s="1">
        <v>45336</v>
      </c>
      <c r="C11162" t="s">
        <v>12</v>
      </c>
      <c r="D11162" t="s">
        <v>13</v>
      </c>
      <c r="E11162">
        <v>555884923</v>
      </c>
      <c r="F11162" t="s">
        <v>140</v>
      </c>
      <c r="G11162" t="s">
        <v>141</v>
      </c>
      <c r="H11162" t="s">
        <v>121</v>
      </c>
      <c r="I11162" t="s">
        <v>17</v>
      </c>
      <c r="J11162" t="s">
        <v>61</v>
      </c>
      <c r="K11162">
        <v>4007.23</v>
      </c>
      <c r="L11162">
        <v>827.96</v>
      </c>
      <c r="M11162" t="s">
        <v>62</v>
      </c>
      <c r="N11162">
        <v>0.20661654060286</v>
      </c>
      <c r="O11162" t="s">
        <v>11351</v>
      </c>
      <c r="P11162" t="s">
        <v>11354</v>
      </c>
      <c r="R11162" t="s">
        <v>11353</v>
      </c>
      <c r="S11162">
        <f>IF(SalesData[[#This Row],[Return Status]]="Returned",1,0)</f>
        <v>0</v>
      </c>
      <c r="T11162">
        <v>2793.38</v>
      </c>
      <c r="U11162" s="2">
        <f>EOMONTH(SalesData[[#This Row],[Order Date]],0)</f>
        <v>45351</v>
      </c>
      <c r="V11162" s="9" t="str">
        <f>"Q"&amp;INT((MONTH(SalesData[[#This Row],[Order Date]])+2)/3)&amp;"-"&amp;YEAR(SalesData[[#This Row],[Order Date]])</f>
        <v>Q1-2024</v>
      </c>
    </row>
    <row r="11163" spans="1:22" x14ac:dyDescent="0.35">
      <c r="A11163" t="s">
        <v>11304</v>
      </c>
      <c r="B11163" s="1">
        <v>45330</v>
      </c>
      <c r="C11163" t="s">
        <v>49</v>
      </c>
      <c r="D11163" t="s">
        <v>99</v>
      </c>
      <c r="E11163">
        <v>1995206600</v>
      </c>
      <c r="F11163" t="s">
        <v>181</v>
      </c>
      <c r="G11163" t="s">
        <v>54</v>
      </c>
      <c r="H11163" t="s">
        <v>55</v>
      </c>
      <c r="I11163" t="s">
        <v>31</v>
      </c>
      <c r="J11163" t="s">
        <v>19</v>
      </c>
      <c r="K11163">
        <v>1050.4000000000001</v>
      </c>
      <c r="L11163">
        <v>122.03</v>
      </c>
      <c r="M11163" t="s">
        <v>19</v>
      </c>
      <c r="N11163">
        <v>0.116174790555979</v>
      </c>
      <c r="O11163" t="s">
        <v>11351</v>
      </c>
      <c r="P11163" t="s">
        <v>11352</v>
      </c>
      <c r="R11163" t="s">
        <v>11353</v>
      </c>
      <c r="S11163">
        <f>IF(SalesData[[#This Row],[Return Status]]="Returned",1,0)</f>
        <v>0</v>
      </c>
      <c r="U11163" s="2">
        <f>EOMONTH(SalesData[[#This Row],[Order Date]],0)</f>
        <v>45351</v>
      </c>
      <c r="V11163" s="9" t="str">
        <f>"Q"&amp;INT((MONTH(SalesData[[#This Row],[Order Date]])+2)/3)&amp;"-"&amp;YEAR(SalesData[[#This Row],[Order Date]])</f>
        <v>Q1-2024</v>
      </c>
    </row>
    <row r="11164" spans="1:22" x14ac:dyDescent="0.35">
      <c r="A11164" t="s">
        <v>11305</v>
      </c>
      <c r="B11164" s="1">
        <v>45329</v>
      </c>
      <c r="C11164" t="s">
        <v>132</v>
      </c>
      <c r="D11164" t="s">
        <v>99</v>
      </c>
      <c r="E11164">
        <v>3496559501</v>
      </c>
      <c r="F11164" t="s">
        <v>100</v>
      </c>
      <c r="G11164" t="s">
        <v>34</v>
      </c>
      <c r="H11164" t="s">
        <v>35</v>
      </c>
      <c r="I11164" t="s">
        <v>36</v>
      </c>
      <c r="J11164" t="s">
        <v>19</v>
      </c>
      <c r="K11164">
        <v>4898.22</v>
      </c>
      <c r="L11164">
        <v>635.9</v>
      </c>
      <c r="M11164" t="s">
        <v>19</v>
      </c>
      <c r="N11164">
        <v>0.129822670276141</v>
      </c>
      <c r="O11164" t="s">
        <v>11351</v>
      </c>
      <c r="P11164" t="s">
        <v>11352</v>
      </c>
      <c r="R11164" t="s">
        <v>11353</v>
      </c>
      <c r="S11164">
        <f>IF(SalesData[[#This Row],[Return Status]]="Returned",1,0)</f>
        <v>0</v>
      </c>
      <c r="U11164" s="2">
        <f>EOMONTH(SalesData[[#This Row],[Order Date]],0)</f>
        <v>45351</v>
      </c>
      <c r="V11164" s="9" t="str">
        <f>"Q"&amp;INT((MONTH(SalesData[[#This Row],[Order Date]])+2)/3)&amp;"-"&amp;YEAR(SalesData[[#This Row],[Order Date]])</f>
        <v>Q1-2024</v>
      </c>
    </row>
    <row r="11165" spans="1:22" x14ac:dyDescent="0.35">
      <c r="A11165" t="s">
        <v>11306</v>
      </c>
      <c r="B11165" s="1">
        <v>45333</v>
      </c>
      <c r="C11165" t="s">
        <v>144</v>
      </c>
      <c r="D11165" t="s">
        <v>13</v>
      </c>
      <c r="E11165">
        <v>6342973293</v>
      </c>
      <c r="F11165" t="s">
        <v>68</v>
      </c>
      <c r="G11165" t="s">
        <v>69</v>
      </c>
      <c r="H11165" t="s">
        <v>41</v>
      </c>
      <c r="I11165" t="s">
        <v>31</v>
      </c>
      <c r="J11165" t="s">
        <v>19</v>
      </c>
      <c r="K11165">
        <v>4589.78</v>
      </c>
      <c r="L11165">
        <v>449.44</v>
      </c>
      <c r="M11165" t="s">
        <v>19</v>
      </c>
      <c r="N11165">
        <v>9.7921904753604794E-2</v>
      </c>
      <c r="O11165" t="s">
        <v>11351</v>
      </c>
      <c r="P11165" t="s">
        <v>11356</v>
      </c>
      <c r="R11165" t="s">
        <v>11353</v>
      </c>
      <c r="S11165">
        <f>IF(SalesData[[#This Row],[Return Status]]="Returned",1,0)</f>
        <v>0</v>
      </c>
      <c r="T11165">
        <v>2081.52</v>
      </c>
      <c r="U11165" s="2">
        <f>EOMONTH(SalesData[[#This Row],[Order Date]],0)</f>
        <v>45351</v>
      </c>
      <c r="V11165" s="9" t="str">
        <f>"Q"&amp;INT((MONTH(SalesData[[#This Row],[Order Date]])+2)/3)&amp;"-"&amp;YEAR(SalesData[[#This Row],[Order Date]])</f>
        <v>Q1-2024</v>
      </c>
    </row>
    <row r="11166" spans="1:22" x14ac:dyDescent="0.35">
      <c r="A11166" t="s">
        <v>11307</v>
      </c>
      <c r="B11166" s="1">
        <v>45327</v>
      </c>
      <c r="C11166" t="s">
        <v>325</v>
      </c>
      <c r="D11166" t="s">
        <v>145</v>
      </c>
      <c r="E11166">
        <v>5254164891</v>
      </c>
      <c r="F11166" t="s">
        <v>129</v>
      </c>
      <c r="G11166" t="s">
        <v>54</v>
      </c>
      <c r="H11166" t="s">
        <v>55</v>
      </c>
      <c r="I11166" t="s">
        <v>31</v>
      </c>
      <c r="J11166" t="s">
        <v>19</v>
      </c>
      <c r="K11166">
        <v>1093.95</v>
      </c>
      <c r="L11166">
        <v>178.24</v>
      </c>
      <c r="M11166" t="s">
        <v>19</v>
      </c>
      <c r="N11166">
        <v>0.162932492344257</v>
      </c>
      <c r="O11166" t="s">
        <v>11351</v>
      </c>
      <c r="P11166" t="s">
        <v>11352</v>
      </c>
      <c r="R11166" t="s">
        <v>11353</v>
      </c>
      <c r="S11166">
        <f>IF(SalesData[[#This Row],[Return Status]]="Returned",1,0)</f>
        <v>0</v>
      </c>
      <c r="U11166" s="2">
        <f>EOMONTH(SalesData[[#This Row],[Order Date]],0)</f>
        <v>45351</v>
      </c>
      <c r="V11166" s="9" t="str">
        <f>"Q"&amp;INT((MONTH(SalesData[[#This Row],[Order Date]])+2)/3)&amp;"-"&amp;YEAR(SalesData[[#This Row],[Order Date]])</f>
        <v>Q1-2024</v>
      </c>
    </row>
    <row r="11167" spans="1:22" x14ac:dyDescent="0.35">
      <c r="A11167" t="s">
        <v>11308</v>
      </c>
      <c r="B11167" s="1">
        <v>45333</v>
      </c>
      <c r="C11167" t="s">
        <v>67</v>
      </c>
      <c r="D11167" t="s">
        <v>72</v>
      </c>
      <c r="E11167">
        <v>3819826661</v>
      </c>
      <c r="F11167" t="s">
        <v>83</v>
      </c>
      <c r="G11167" t="s">
        <v>84</v>
      </c>
      <c r="H11167" t="s">
        <v>85</v>
      </c>
      <c r="I11167" t="s">
        <v>31</v>
      </c>
      <c r="J11167" t="s">
        <v>18</v>
      </c>
      <c r="K11167">
        <v>4252.33</v>
      </c>
      <c r="L11167">
        <v>362.08</v>
      </c>
      <c r="M11167" t="s">
        <v>19</v>
      </c>
      <c r="N11167">
        <v>8.5148612642950997E-2</v>
      </c>
      <c r="O11167" t="s">
        <v>11351</v>
      </c>
      <c r="P11167" t="s">
        <v>11356</v>
      </c>
      <c r="R11167" t="s">
        <v>11353</v>
      </c>
      <c r="S11167">
        <f>IF(SalesData[[#This Row],[Return Status]]="Returned",1,0)</f>
        <v>0</v>
      </c>
      <c r="T11167">
        <v>847.14</v>
      </c>
      <c r="U11167" s="2">
        <f>EOMONTH(SalesData[[#This Row],[Order Date]],0)</f>
        <v>45351</v>
      </c>
      <c r="V11167" s="9" t="str">
        <f>"Q"&amp;INT((MONTH(SalesData[[#This Row],[Order Date]])+2)/3)&amp;"-"&amp;YEAR(SalesData[[#This Row],[Order Date]])</f>
        <v>Q1-2024</v>
      </c>
    </row>
    <row r="11168" spans="1:22" x14ac:dyDescent="0.35">
      <c r="A11168" t="s">
        <v>11309</v>
      </c>
      <c r="B11168" s="1">
        <v>45326</v>
      </c>
      <c r="C11168" t="s">
        <v>57</v>
      </c>
      <c r="D11168" t="s">
        <v>39</v>
      </c>
      <c r="E11168">
        <v>3851135794</v>
      </c>
      <c r="F11168" t="s">
        <v>159</v>
      </c>
      <c r="G11168" t="s">
        <v>84</v>
      </c>
      <c r="H11168" t="s">
        <v>85</v>
      </c>
      <c r="I11168" t="s">
        <v>31</v>
      </c>
      <c r="J11168" t="s">
        <v>43</v>
      </c>
      <c r="K11168">
        <v>873.24</v>
      </c>
      <c r="L11168">
        <v>139.09</v>
      </c>
      <c r="M11168" t="s">
        <v>43</v>
      </c>
      <c r="N11168">
        <v>0.15928038110943199</v>
      </c>
      <c r="O11168" t="s">
        <v>11355</v>
      </c>
      <c r="P11168" t="s">
        <v>11352</v>
      </c>
      <c r="R11168" t="s">
        <v>11353</v>
      </c>
      <c r="S11168">
        <f>IF(SalesData[[#This Row],[Return Status]]="Returned",1,0)</f>
        <v>0</v>
      </c>
      <c r="T11168">
        <v>847.14</v>
      </c>
      <c r="U11168" s="2">
        <f>EOMONTH(SalesData[[#This Row],[Order Date]],0)</f>
        <v>45351</v>
      </c>
      <c r="V11168" s="9" t="str">
        <f>"Q"&amp;INT((MONTH(SalesData[[#This Row],[Order Date]])+2)/3)&amp;"-"&amp;YEAR(SalesData[[#This Row],[Order Date]])</f>
        <v>Q1-2024</v>
      </c>
    </row>
    <row r="11169" spans="1:22" x14ac:dyDescent="0.35">
      <c r="A11169" t="s">
        <v>11310</v>
      </c>
      <c r="B11169" s="1">
        <v>45337</v>
      </c>
      <c r="C11169" t="s">
        <v>92</v>
      </c>
      <c r="D11169" t="s">
        <v>39</v>
      </c>
      <c r="E11169">
        <v>5393017347</v>
      </c>
      <c r="F11169" t="s">
        <v>129</v>
      </c>
      <c r="G11169" t="s">
        <v>54</v>
      </c>
      <c r="H11169" t="s">
        <v>55</v>
      </c>
      <c r="I11169" t="s">
        <v>31</v>
      </c>
      <c r="J11169" t="s">
        <v>43</v>
      </c>
      <c r="K11169">
        <v>1401.49</v>
      </c>
      <c r="L11169">
        <v>92.31</v>
      </c>
      <c r="M11169" t="s">
        <v>43</v>
      </c>
      <c r="N11169">
        <v>6.58656144531891E-2</v>
      </c>
      <c r="O11169" t="s">
        <v>11351</v>
      </c>
      <c r="P11169" t="s">
        <v>11356</v>
      </c>
      <c r="R11169" t="s">
        <v>11353</v>
      </c>
      <c r="S11169">
        <f>IF(SalesData[[#This Row],[Return Status]]="Returned",1,0)</f>
        <v>0</v>
      </c>
      <c r="U11169" s="2">
        <f>EOMONTH(SalesData[[#This Row],[Order Date]],0)</f>
        <v>45351</v>
      </c>
      <c r="V11169" s="9" t="str">
        <f>"Q"&amp;INT((MONTH(SalesData[[#This Row],[Order Date]])+2)/3)&amp;"-"&amp;YEAR(SalesData[[#This Row],[Order Date]])</f>
        <v>Q1-2024</v>
      </c>
    </row>
    <row r="11170" spans="1:22" x14ac:dyDescent="0.35">
      <c r="A11170" t="s">
        <v>11311</v>
      </c>
      <c r="B11170" s="1">
        <v>45334</v>
      </c>
      <c r="C11170" t="s">
        <v>144</v>
      </c>
      <c r="D11170" t="s">
        <v>39</v>
      </c>
      <c r="E11170">
        <v>3660810109</v>
      </c>
      <c r="F11170" t="s">
        <v>357</v>
      </c>
      <c r="G11170" t="s">
        <v>164</v>
      </c>
      <c r="H11170" t="s">
        <v>165</v>
      </c>
      <c r="I11170" t="s">
        <v>36</v>
      </c>
      <c r="J11170" t="s">
        <v>43</v>
      </c>
      <c r="K11170">
        <v>1600.66</v>
      </c>
      <c r="L11170">
        <v>155.32</v>
      </c>
      <c r="M11170" t="s">
        <v>43</v>
      </c>
      <c r="N11170">
        <v>9.7034973073607103E-2</v>
      </c>
      <c r="O11170" t="s">
        <v>11351</v>
      </c>
      <c r="P11170" t="s">
        <v>11356</v>
      </c>
      <c r="R11170" t="s">
        <v>11353</v>
      </c>
      <c r="S11170">
        <f>IF(SalesData[[#This Row],[Return Status]]="Returned",1,0)</f>
        <v>0</v>
      </c>
      <c r="U11170" s="2">
        <f>EOMONTH(SalesData[[#This Row],[Order Date]],0)</f>
        <v>45351</v>
      </c>
      <c r="V11170" s="9" t="str">
        <f>"Q"&amp;INT((MONTH(SalesData[[#This Row],[Order Date]])+2)/3)&amp;"-"&amp;YEAR(SalesData[[#This Row],[Order Date]])</f>
        <v>Q1-2024</v>
      </c>
    </row>
    <row r="11171" spans="1:22" x14ac:dyDescent="0.35">
      <c r="A11171" t="s">
        <v>11312</v>
      </c>
      <c r="B11171" s="1">
        <v>45337</v>
      </c>
      <c r="C11171" t="s">
        <v>67</v>
      </c>
      <c r="D11171" t="s">
        <v>13</v>
      </c>
      <c r="E11171">
        <v>200196380</v>
      </c>
      <c r="F11171" t="s">
        <v>170</v>
      </c>
      <c r="G11171" t="s">
        <v>69</v>
      </c>
      <c r="H11171" t="s">
        <v>41</v>
      </c>
      <c r="I11171" t="s">
        <v>31</v>
      </c>
      <c r="J11171" t="s">
        <v>18</v>
      </c>
      <c r="K11171">
        <v>4620.13</v>
      </c>
      <c r="L11171">
        <v>955.52</v>
      </c>
      <c r="M11171" t="s">
        <v>19</v>
      </c>
      <c r="N11171">
        <v>0.20681669130522301</v>
      </c>
      <c r="O11171" t="s">
        <v>11351</v>
      </c>
      <c r="P11171" t="s">
        <v>11354</v>
      </c>
      <c r="R11171" t="s">
        <v>11353</v>
      </c>
      <c r="S11171">
        <f>IF(SalesData[[#This Row],[Return Status]]="Returned",1,0)</f>
        <v>0</v>
      </c>
      <c r="T11171">
        <v>2081.52</v>
      </c>
      <c r="U11171" s="2">
        <f>EOMONTH(SalesData[[#This Row],[Order Date]],0)</f>
        <v>45351</v>
      </c>
      <c r="V11171" s="9" t="str">
        <f>"Q"&amp;INT((MONTH(SalesData[[#This Row],[Order Date]])+2)/3)&amp;"-"&amp;YEAR(SalesData[[#This Row],[Order Date]])</f>
        <v>Q1-2024</v>
      </c>
    </row>
    <row r="11172" spans="1:22" x14ac:dyDescent="0.35">
      <c r="A11172" t="s">
        <v>11313</v>
      </c>
      <c r="B11172" s="1">
        <v>45337</v>
      </c>
      <c r="C11172" t="s">
        <v>106</v>
      </c>
      <c r="D11172" t="s">
        <v>145</v>
      </c>
      <c r="E11172">
        <v>4535333995</v>
      </c>
      <c r="F11172" t="s">
        <v>127</v>
      </c>
      <c r="G11172" t="s">
        <v>29</v>
      </c>
      <c r="H11172" t="s">
        <v>30</v>
      </c>
      <c r="I11172" t="s">
        <v>31</v>
      </c>
      <c r="J11172" t="s">
        <v>61</v>
      </c>
      <c r="K11172">
        <v>2861.57</v>
      </c>
      <c r="L11172">
        <v>330.74</v>
      </c>
      <c r="M11172" t="s">
        <v>62</v>
      </c>
      <c r="N11172">
        <v>0.115579908931111</v>
      </c>
      <c r="O11172" t="s">
        <v>11351</v>
      </c>
      <c r="P11172" t="s">
        <v>11352</v>
      </c>
      <c r="R11172" t="s">
        <v>11353</v>
      </c>
      <c r="S11172">
        <f>IF(SalesData[[#This Row],[Return Status]]="Returned",1,0)</f>
        <v>0</v>
      </c>
      <c r="T11172">
        <v>2788.38</v>
      </c>
      <c r="U11172" s="2">
        <f>EOMONTH(SalesData[[#This Row],[Order Date]],0)</f>
        <v>45351</v>
      </c>
      <c r="V11172" s="9" t="str">
        <f>"Q"&amp;INT((MONTH(SalesData[[#This Row],[Order Date]])+2)/3)&amp;"-"&amp;YEAR(SalesData[[#This Row],[Order Date]])</f>
        <v>Q1-2024</v>
      </c>
    </row>
    <row r="11173" spans="1:22" x14ac:dyDescent="0.35">
      <c r="A11173" t="s">
        <v>11314</v>
      </c>
      <c r="B11173" s="1">
        <v>45350</v>
      </c>
      <c r="C11173" t="s">
        <v>188</v>
      </c>
      <c r="D11173" t="s">
        <v>46</v>
      </c>
      <c r="E11173">
        <v>6182667143</v>
      </c>
      <c r="F11173" t="s">
        <v>109</v>
      </c>
      <c r="G11173" t="s">
        <v>59</v>
      </c>
      <c r="H11173" t="s">
        <v>60</v>
      </c>
      <c r="I11173" t="s">
        <v>31</v>
      </c>
      <c r="J11173" t="s">
        <v>65</v>
      </c>
      <c r="K11173">
        <v>2339.5100000000002</v>
      </c>
      <c r="L11173">
        <v>377.92</v>
      </c>
      <c r="M11173" t="s">
        <v>65</v>
      </c>
      <c r="N11173">
        <v>0.161538099858517</v>
      </c>
      <c r="O11173" t="s">
        <v>11351</v>
      </c>
      <c r="P11173" t="s">
        <v>11352</v>
      </c>
      <c r="R11173" t="s">
        <v>11353</v>
      </c>
      <c r="S11173">
        <f>IF(SalesData[[#This Row],[Return Status]]="Returned",1,0)</f>
        <v>0</v>
      </c>
      <c r="T11173">
        <v>2183.56</v>
      </c>
      <c r="U11173" s="2">
        <f>EOMONTH(SalesData[[#This Row],[Order Date]],0)</f>
        <v>45351</v>
      </c>
      <c r="V11173" s="9" t="str">
        <f>"Q"&amp;INT((MONTH(SalesData[[#This Row],[Order Date]])+2)/3)&amp;"-"&amp;YEAR(SalesData[[#This Row],[Order Date]])</f>
        <v>Q1-2024</v>
      </c>
    </row>
    <row r="11174" spans="1:22" x14ac:dyDescent="0.35">
      <c r="A11174" t="s">
        <v>11315</v>
      </c>
      <c r="B11174" s="1">
        <v>45331</v>
      </c>
      <c r="C11174" t="s">
        <v>57</v>
      </c>
      <c r="D11174" t="s">
        <v>80</v>
      </c>
      <c r="E11174">
        <v>3153084062</v>
      </c>
      <c r="F11174" t="s">
        <v>28</v>
      </c>
      <c r="G11174" t="s">
        <v>29</v>
      </c>
      <c r="H11174" t="s">
        <v>30</v>
      </c>
      <c r="I11174" t="s">
        <v>31</v>
      </c>
      <c r="J11174" t="s">
        <v>18</v>
      </c>
      <c r="K11174">
        <v>3168.18</v>
      </c>
      <c r="L11174">
        <v>761.52</v>
      </c>
      <c r="M11174" t="s">
        <v>19</v>
      </c>
      <c r="N11174">
        <v>0.240365130769085</v>
      </c>
      <c r="O11174" t="s">
        <v>11351</v>
      </c>
      <c r="P11174" t="s">
        <v>11354</v>
      </c>
      <c r="R11174" t="s">
        <v>11353</v>
      </c>
      <c r="S11174">
        <f>IF(SalesData[[#This Row],[Return Status]]="Returned",1,0)</f>
        <v>0</v>
      </c>
      <c r="T11174">
        <v>2788.38</v>
      </c>
      <c r="U11174" s="2">
        <f>EOMONTH(SalesData[[#This Row],[Order Date]],0)</f>
        <v>45351</v>
      </c>
      <c r="V11174" s="9" t="str">
        <f>"Q"&amp;INT((MONTH(SalesData[[#This Row],[Order Date]])+2)/3)&amp;"-"&amp;YEAR(SalesData[[#This Row],[Order Date]])</f>
        <v>Q1-2024</v>
      </c>
    </row>
    <row r="11175" spans="1:22" x14ac:dyDescent="0.35">
      <c r="A11175" t="s">
        <v>11316</v>
      </c>
      <c r="B11175" s="1">
        <v>45323</v>
      </c>
      <c r="C11175" t="s">
        <v>67</v>
      </c>
      <c r="D11175" t="s">
        <v>99</v>
      </c>
      <c r="E11175">
        <v>4468774837</v>
      </c>
      <c r="F11175" t="s">
        <v>127</v>
      </c>
      <c r="G11175" t="s">
        <v>29</v>
      </c>
      <c r="H11175" t="s">
        <v>30</v>
      </c>
      <c r="I11175" t="s">
        <v>31</v>
      </c>
      <c r="J11175" t="s">
        <v>42</v>
      </c>
      <c r="K11175">
        <v>4634.3900000000003</v>
      </c>
      <c r="L11175">
        <v>904.71</v>
      </c>
      <c r="M11175" t="s">
        <v>43</v>
      </c>
      <c r="N11175">
        <v>0.19521663045190399</v>
      </c>
      <c r="O11175" t="s">
        <v>11351</v>
      </c>
      <c r="P11175" t="s">
        <v>11352</v>
      </c>
      <c r="R11175" t="s">
        <v>11353</v>
      </c>
      <c r="S11175">
        <f>IF(SalesData[[#This Row],[Return Status]]="Returned",1,0)</f>
        <v>0</v>
      </c>
      <c r="T11175">
        <v>2788.38</v>
      </c>
      <c r="U11175" s="2">
        <f>EOMONTH(SalesData[[#This Row],[Order Date]],0)</f>
        <v>45351</v>
      </c>
      <c r="V11175" s="9" t="str">
        <f>"Q"&amp;INT((MONTH(SalesData[[#This Row],[Order Date]])+2)/3)&amp;"-"&amp;YEAR(SalesData[[#This Row],[Order Date]])</f>
        <v>Q1-2024</v>
      </c>
    </row>
    <row r="11176" spans="1:22" x14ac:dyDescent="0.35">
      <c r="A11176" t="s">
        <v>11317</v>
      </c>
      <c r="B11176" s="1">
        <v>45350</v>
      </c>
      <c r="C11176" t="s">
        <v>45</v>
      </c>
      <c r="D11176" t="s">
        <v>13</v>
      </c>
      <c r="E11176">
        <v>7692201251</v>
      </c>
      <c r="F11176" t="s">
        <v>181</v>
      </c>
      <c r="G11176" t="s">
        <v>54</v>
      </c>
      <c r="H11176" t="s">
        <v>55</v>
      </c>
      <c r="I11176" t="s">
        <v>31</v>
      </c>
      <c r="J11176" t="s">
        <v>18</v>
      </c>
      <c r="K11176">
        <v>4912.63</v>
      </c>
      <c r="L11176">
        <v>198.33</v>
      </c>
      <c r="M11176" t="s">
        <v>19</v>
      </c>
      <c r="N11176">
        <v>4.0371450730056997E-2</v>
      </c>
      <c r="O11176" t="s">
        <v>11351</v>
      </c>
      <c r="P11176" t="s">
        <v>11356</v>
      </c>
      <c r="R11176" t="s">
        <v>11353</v>
      </c>
      <c r="S11176">
        <f>IF(SalesData[[#This Row],[Return Status]]="Returned",1,0)</f>
        <v>0</v>
      </c>
      <c r="U11176" s="2">
        <f>EOMONTH(SalesData[[#This Row],[Order Date]],0)</f>
        <v>45351</v>
      </c>
      <c r="V11176" s="9" t="str">
        <f>"Q"&amp;INT((MONTH(SalesData[[#This Row],[Order Date]])+2)/3)&amp;"-"&amp;YEAR(SalesData[[#This Row],[Order Date]])</f>
        <v>Q1-2024</v>
      </c>
    </row>
    <row r="11177" spans="1:22" x14ac:dyDescent="0.35">
      <c r="A11177" t="s">
        <v>11318</v>
      </c>
      <c r="B11177" s="1">
        <v>45324</v>
      </c>
      <c r="C11177" t="s">
        <v>57</v>
      </c>
      <c r="D11177" t="s">
        <v>80</v>
      </c>
      <c r="E11177">
        <v>5969365257</v>
      </c>
      <c r="F11177" t="s">
        <v>28</v>
      </c>
      <c r="G11177" t="s">
        <v>29</v>
      </c>
      <c r="H11177" t="s">
        <v>11357</v>
      </c>
      <c r="I11177" t="s">
        <v>31</v>
      </c>
      <c r="J11177" t="s">
        <v>18</v>
      </c>
      <c r="K11177">
        <v>1391.41</v>
      </c>
      <c r="L11177">
        <v>228.5</v>
      </c>
      <c r="M11177" t="s">
        <v>19</v>
      </c>
      <c r="N11177">
        <v>0.164221904399135</v>
      </c>
      <c r="O11177" t="s">
        <v>11351</v>
      </c>
      <c r="P11177" t="s">
        <v>11352</v>
      </c>
      <c r="Q11177" t="s">
        <v>11372</v>
      </c>
      <c r="R11177" t="s">
        <v>11360</v>
      </c>
      <c r="S11177">
        <f>IF(SalesData[[#This Row],[Return Status]]="Returned",1,0)</f>
        <v>1</v>
      </c>
      <c r="T11177">
        <v>2788.38</v>
      </c>
      <c r="U11177" s="2">
        <f>EOMONTH(SalesData[[#This Row],[Order Date]],0)</f>
        <v>45351</v>
      </c>
      <c r="V11177" s="9" t="str">
        <f>"Q"&amp;INT((MONTH(SalesData[[#This Row],[Order Date]])+2)/3)&amp;"-"&amp;YEAR(SalesData[[#This Row],[Order Date]])</f>
        <v>Q1-2024</v>
      </c>
    </row>
    <row r="11178" spans="1:22" x14ac:dyDescent="0.35">
      <c r="A11178" t="s">
        <v>11319</v>
      </c>
      <c r="B11178" s="1">
        <v>45348</v>
      </c>
      <c r="C11178" t="s">
        <v>184</v>
      </c>
      <c r="D11178" t="s">
        <v>39</v>
      </c>
      <c r="E11178">
        <v>3063742981</v>
      </c>
      <c r="F11178" t="s">
        <v>78</v>
      </c>
      <c r="G11178" t="s">
        <v>15</v>
      </c>
      <c r="H11178" t="s">
        <v>16</v>
      </c>
      <c r="I11178" t="s">
        <v>17</v>
      </c>
      <c r="J11178" t="s">
        <v>43</v>
      </c>
      <c r="K11178">
        <v>4845.25</v>
      </c>
      <c r="L11178">
        <v>1097.8</v>
      </c>
      <c r="M11178" t="s">
        <v>43</v>
      </c>
      <c r="N11178">
        <v>0.226572416283989</v>
      </c>
      <c r="O11178" t="s">
        <v>11351</v>
      </c>
      <c r="P11178" t="s">
        <v>11354</v>
      </c>
      <c r="R11178" t="s">
        <v>11353</v>
      </c>
      <c r="S11178">
        <f>IF(SalesData[[#This Row],[Return Status]]="Returned",1,0)</f>
        <v>0</v>
      </c>
      <c r="T11178">
        <v>2085.91</v>
      </c>
      <c r="U11178" s="2">
        <f>EOMONTH(SalesData[[#This Row],[Order Date]],0)</f>
        <v>45351</v>
      </c>
      <c r="V11178" s="9" t="str">
        <f>"Q"&amp;INT((MONTH(SalesData[[#This Row],[Order Date]])+2)/3)&amp;"-"&amp;YEAR(SalesData[[#This Row],[Order Date]])</f>
        <v>Q1-2024</v>
      </c>
    </row>
    <row r="11179" spans="1:22" x14ac:dyDescent="0.35">
      <c r="A11179" t="s">
        <v>11320</v>
      </c>
      <c r="B11179" s="1">
        <v>45350</v>
      </c>
      <c r="C11179" t="s">
        <v>106</v>
      </c>
      <c r="D11179" t="s">
        <v>99</v>
      </c>
      <c r="E11179">
        <v>4934025452</v>
      </c>
      <c r="F11179" t="s">
        <v>14</v>
      </c>
      <c r="G11179" t="s">
        <v>15</v>
      </c>
      <c r="H11179" t="s">
        <v>16</v>
      </c>
      <c r="I11179" t="s">
        <v>17</v>
      </c>
      <c r="J11179" t="s">
        <v>62</v>
      </c>
      <c r="K11179">
        <v>625.17999999999995</v>
      </c>
      <c r="L11179">
        <v>156.87</v>
      </c>
      <c r="M11179" t="s">
        <v>62</v>
      </c>
      <c r="N11179">
        <v>0.25091973511628601</v>
      </c>
      <c r="O11179" t="s">
        <v>11355</v>
      </c>
      <c r="P11179" t="s">
        <v>11354</v>
      </c>
      <c r="Q11179" t="s">
        <v>11376</v>
      </c>
      <c r="R11179" t="s">
        <v>11360</v>
      </c>
      <c r="S11179">
        <f>IF(SalesData[[#This Row],[Return Status]]="Returned",1,0)</f>
        <v>1</v>
      </c>
      <c r="T11179">
        <v>2085.91</v>
      </c>
      <c r="U11179" s="2">
        <f>EOMONTH(SalesData[[#This Row],[Order Date]],0)</f>
        <v>45351</v>
      </c>
      <c r="V11179" s="9" t="str">
        <f>"Q"&amp;INT((MONTH(SalesData[[#This Row],[Order Date]])+2)/3)&amp;"-"&amp;YEAR(SalesData[[#This Row],[Order Date]])</f>
        <v>Q1-2024</v>
      </c>
    </row>
    <row r="11180" spans="1:22" x14ac:dyDescent="0.35">
      <c r="A11180" t="s">
        <v>11321</v>
      </c>
      <c r="B11180" s="1">
        <v>45338</v>
      </c>
      <c r="C11180" t="s">
        <v>38</v>
      </c>
      <c r="D11180" t="s">
        <v>46</v>
      </c>
      <c r="E11180">
        <v>7886565156</v>
      </c>
      <c r="F11180" t="s">
        <v>81</v>
      </c>
      <c r="G11180" t="s">
        <v>74</v>
      </c>
      <c r="H11180" t="s">
        <v>75</v>
      </c>
      <c r="I11180" t="s">
        <v>36</v>
      </c>
      <c r="J11180" t="s">
        <v>19</v>
      </c>
      <c r="K11180">
        <v>2797.54</v>
      </c>
      <c r="L11180">
        <v>260.38</v>
      </c>
      <c r="M11180" t="s">
        <v>19</v>
      </c>
      <c r="N11180">
        <v>9.3074629853371199E-2</v>
      </c>
      <c r="O11180" t="s">
        <v>11351</v>
      </c>
      <c r="P11180" t="s">
        <v>11356</v>
      </c>
      <c r="Q11180" t="s">
        <v>11372</v>
      </c>
      <c r="R11180" t="s">
        <v>11360</v>
      </c>
      <c r="S11180">
        <f>IF(SalesData[[#This Row],[Return Status]]="Returned",1,0)</f>
        <v>1</v>
      </c>
      <c r="T11180">
        <v>2420.2800000000002</v>
      </c>
      <c r="U11180" s="2">
        <f>EOMONTH(SalesData[[#This Row],[Order Date]],0)</f>
        <v>45351</v>
      </c>
      <c r="V11180" s="9" t="str">
        <f>"Q"&amp;INT((MONTH(SalesData[[#This Row],[Order Date]])+2)/3)&amp;"-"&amp;YEAR(SalesData[[#This Row],[Order Date]])</f>
        <v>Q1-2024</v>
      </c>
    </row>
    <row r="11181" spans="1:22" x14ac:dyDescent="0.35">
      <c r="A11181" t="s">
        <v>11322</v>
      </c>
      <c r="B11181" s="1">
        <v>45339</v>
      </c>
      <c r="C11181" t="s">
        <v>162</v>
      </c>
      <c r="D11181" t="s">
        <v>99</v>
      </c>
      <c r="E11181">
        <v>7104124617</v>
      </c>
      <c r="F11181" t="s">
        <v>147</v>
      </c>
      <c r="G11181" t="s">
        <v>84</v>
      </c>
      <c r="H11181" t="s">
        <v>85</v>
      </c>
      <c r="I11181" t="s">
        <v>31</v>
      </c>
      <c r="J11181" t="s">
        <v>65</v>
      </c>
      <c r="K11181">
        <v>4977.71</v>
      </c>
      <c r="L11181">
        <v>305.11</v>
      </c>
      <c r="M11181" t="s">
        <v>65</v>
      </c>
      <c r="N11181">
        <v>6.1295254243417203E-2</v>
      </c>
      <c r="O11181" t="s">
        <v>11351</v>
      </c>
      <c r="P11181" t="s">
        <v>11356</v>
      </c>
      <c r="R11181" t="s">
        <v>11353</v>
      </c>
      <c r="S11181">
        <f>IF(SalesData[[#This Row],[Return Status]]="Returned",1,0)</f>
        <v>0</v>
      </c>
      <c r="T11181">
        <v>847.14</v>
      </c>
      <c r="U11181" s="2">
        <f>EOMONTH(SalesData[[#This Row],[Order Date]],0)</f>
        <v>45351</v>
      </c>
      <c r="V11181" s="9" t="str">
        <f>"Q"&amp;INT((MONTH(SalesData[[#This Row],[Order Date]])+2)/3)&amp;"-"&amp;YEAR(SalesData[[#This Row],[Order Date]])</f>
        <v>Q1-2024</v>
      </c>
    </row>
    <row r="11182" spans="1:22" x14ac:dyDescent="0.35">
      <c r="A11182" t="s">
        <v>11323</v>
      </c>
      <c r="B11182" s="1">
        <v>45347</v>
      </c>
      <c r="C11182" t="s">
        <v>162</v>
      </c>
      <c r="D11182" t="s">
        <v>145</v>
      </c>
      <c r="E11182">
        <v>71996697</v>
      </c>
      <c r="F11182" t="s">
        <v>103</v>
      </c>
      <c r="G11182" t="s">
        <v>212</v>
      </c>
      <c r="H11182" t="s">
        <v>24</v>
      </c>
      <c r="I11182" t="s">
        <v>17</v>
      </c>
      <c r="J11182" t="s">
        <v>42</v>
      </c>
      <c r="K11182">
        <v>1344.91</v>
      </c>
      <c r="L11182">
        <v>353.77</v>
      </c>
      <c r="M11182" t="s">
        <v>43</v>
      </c>
      <c r="N11182">
        <v>0.26304362373690399</v>
      </c>
      <c r="O11182" t="s">
        <v>11351</v>
      </c>
      <c r="P11182" t="s">
        <v>11354</v>
      </c>
      <c r="R11182" t="s">
        <v>11353</v>
      </c>
      <c r="S11182">
        <f>IF(SalesData[[#This Row],[Return Status]]="Returned",1,0)</f>
        <v>0</v>
      </c>
      <c r="U11182" s="2">
        <f>EOMONTH(SalesData[[#This Row],[Order Date]],0)</f>
        <v>45351</v>
      </c>
      <c r="V11182" s="9" t="str">
        <f>"Q"&amp;INT((MONTH(SalesData[[#This Row],[Order Date]])+2)/3)&amp;"-"&amp;YEAR(SalesData[[#This Row],[Order Date]])</f>
        <v>Q1-2024</v>
      </c>
    </row>
    <row r="11183" spans="1:22" x14ac:dyDescent="0.35">
      <c r="A11183" t="s">
        <v>11324</v>
      </c>
      <c r="B11183" s="1">
        <v>45324</v>
      </c>
      <c r="C11183" t="s">
        <v>188</v>
      </c>
      <c r="D11183" t="s">
        <v>27</v>
      </c>
      <c r="E11183">
        <v>6253045642</v>
      </c>
      <c r="F11183" t="s">
        <v>47</v>
      </c>
      <c r="G11183" t="s">
        <v>23</v>
      </c>
      <c r="H11183" t="s">
        <v>24</v>
      </c>
      <c r="I11183" t="s">
        <v>17</v>
      </c>
      <c r="J11183" t="s">
        <v>43</v>
      </c>
      <c r="K11183">
        <v>42.74</v>
      </c>
      <c r="L11183">
        <v>8.08</v>
      </c>
      <c r="M11183" t="s">
        <v>43</v>
      </c>
      <c r="N11183">
        <v>0.18905007019185799</v>
      </c>
      <c r="O11183" t="s">
        <v>11361</v>
      </c>
      <c r="P11183" t="s">
        <v>11352</v>
      </c>
      <c r="R11183" t="s">
        <v>11353</v>
      </c>
      <c r="S11183">
        <f>IF(SalesData[[#This Row],[Return Status]]="Returned",1,0)</f>
        <v>0</v>
      </c>
      <c r="T11183">
        <v>2821.33</v>
      </c>
      <c r="U11183" s="2">
        <f>EOMONTH(SalesData[[#This Row],[Order Date]],0)</f>
        <v>45351</v>
      </c>
      <c r="V11183" s="9" t="str">
        <f>"Q"&amp;INT((MONTH(SalesData[[#This Row],[Order Date]])+2)/3)&amp;"-"&amp;YEAR(SalesData[[#This Row],[Order Date]])</f>
        <v>Q1-2024</v>
      </c>
    </row>
    <row r="11184" spans="1:22" x14ac:dyDescent="0.35">
      <c r="A11184" t="s">
        <v>11325</v>
      </c>
      <c r="B11184" s="1">
        <v>45350</v>
      </c>
      <c r="C11184" t="s">
        <v>26</v>
      </c>
      <c r="D11184" t="s">
        <v>39</v>
      </c>
      <c r="E11184">
        <v>1349037528</v>
      </c>
      <c r="F11184" t="s">
        <v>114</v>
      </c>
      <c r="G11184" t="s">
        <v>59</v>
      </c>
      <c r="H11184" t="s">
        <v>60</v>
      </c>
      <c r="I11184" t="s">
        <v>31</v>
      </c>
      <c r="J11184" t="s">
        <v>19</v>
      </c>
      <c r="K11184">
        <v>1458.43</v>
      </c>
      <c r="L11184">
        <v>224.47</v>
      </c>
      <c r="M11184" t="s">
        <v>19</v>
      </c>
      <c r="N11184">
        <v>0.15391208354189101</v>
      </c>
      <c r="O11184" t="s">
        <v>11351</v>
      </c>
      <c r="P11184" t="s">
        <v>11352</v>
      </c>
      <c r="R11184" t="s">
        <v>11353</v>
      </c>
      <c r="S11184">
        <f>IF(SalesData[[#This Row],[Return Status]]="Returned",1,0)</f>
        <v>0</v>
      </c>
      <c r="T11184">
        <v>2183.56</v>
      </c>
      <c r="U11184" s="2">
        <f>EOMONTH(SalesData[[#This Row],[Order Date]],0)</f>
        <v>45351</v>
      </c>
      <c r="V11184" s="9" t="str">
        <f>"Q"&amp;INT((MONTH(SalesData[[#This Row],[Order Date]])+2)/3)&amp;"-"&amp;YEAR(SalesData[[#This Row],[Order Date]])</f>
        <v>Q1-2024</v>
      </c>
    </row>
    <row r="11185" spans="1:22" x14ac:dyDescent="0.35">
      <c r="A11185" t="s">
        <v>11326</v>
      </c>
      <c r="B11185" s="1">
        <v>45330</v>
      </c>
      <c r="C11185" t="s">
        <v>38</v>
      </c>
      <c r="D11185" t="s">
        <v>46</v>
      </c>
      <c r="E11185">
        <v>9565940855</v>
      </c>
      <c r="F11185" t="s">
        <v>95</v>
      </c>
      <c r="G11185" t="s">
        <v>59</v>
      </c>
      <c r="H11185" t="s">
        <v>60</v>
      </c>
      <c r="I11185" t="s">
        <v>31</v>
      </c>
      <c r="J11185" t="s">
        <v>65</v>
      </c>
      <c r="K11185">
        <v>406.55</v>
      </c>
      <c r="L11185">
        <v>47.13</v>
      </c>
      <c r="M11185" t="s">
        <v>65</v>
      </c>
      <c r="N11185">
        <v>0.115926700282868</v>
      </c>
      <c r="O11185" t="s">
        <v>11361</v>
      </c>
      <c r="P11185" t="s">
        <v>11352</v>
      </c>
      <c r="R11185" t="s">
        <v>11353</v>
      </c>
      <c r="S11185">
        <f>IF(SalesData[[#This Row],[Return Status]]="Returned",1,0)</f>
        <v>0</v>
      </c>
      <c r="T11185">
        <v>2183.56</v>
      </c>
      <c r="U11185" s="2">
        <f>EOMONTH(SalesData[[#This Row],[Order Date]],0)</f>
        <v>45351</v>
      </c>
      <c r="V11185" s="9" t="str">
        <f>"Q"&amp;INT((MONTH(SalesData[[#This Row],[Order Date]])+2)/3)&amp;"-"&amp;YEAR(SalesData[[#This Row],[Order Date]])</f>
        <v>Q1-2024</v>
      </c>
    </row>
    <row r="11186" spans="1:22" x14ac:dyDescent="0.35">
      <c r="A11186" t="s">
        <v>11327</v>
      </c>
      <c r="B11186" s="1">
        <v>45341</v>
      </c>
      <c r="C11186" t="s">
        <v>184</v>
      </c>
      <c r="D11186" t="s">
        <v>13</v>
      </c>
      <c r="E11186">
        <v>9619806362</v>
      </c>
      <c r="F11186" t="s">
        <v>22</v>
      </c>
      <c r="G11186" t="s">
        <v>23</v>
      </c>
      <c r="H11186" t="s">
        <v>24</v>
      </c>
      <c r="I11186" t="s">
        <v>17</v>
      </c>
      <c r="J11186" t="s">
        <v>18</v>
      </c>
      <c r="K11186">
        <v>1914.76</v>
      </c>
      <c r="L11186">
        <v>141.97999999999999</v>
      </c>
      <c r="M11186" t="s">
        <v>19</v>
      </c>
      <c r="N11186">
        <v>7.4150285153230702E-2</v>
      </c>
      <c r="O11186" t="s">
        <v>11351</v>
      </c>
      <c r="P11186" t="s">
        <v>11356</v>
      </c>
      <c r="R11186" t="s">
        <v>11353</v>
      </c>
      <c r="S11186">
        <f>IF(SalesData[[#This Row],[Return Status]]="Returned",1,0)</f>
        <v>0</v>
      </c>
      <c r="T11186">
        <v>2821.33</v>
      </c>
      <c r="U11186" s="2">
        <f>EOMONTH(SalesData[[#This Row],[Order Date]],0)</f>
        <v>45351</v>
      </c>
      <c r="V11186" s="9" t="str">
        <f>"Q"&amp;INT((MONTH(SalesData[[#This Row],[Order Date]])+2)/3)&amp;"-"&amp;YEAR(SalesData[[#This Row],[Order Date]])</f>
        <v>Q1-2024</v>
      </c>
    </row>
    <row r="11187" spans="1:22" x14ac:dyDescent="0.35">
      <c r="A11187" t="s">
        <v>11328</v>
      </c>
      <c r="B11187" s="1">
        <v>45343</v>
      </c>
      <c r="C11187" t="s">
        <v>52</v>
      </c>
      <c r="D11187" t="s">
        <v>39</v>
      </c>
      <c r="E11187">
        <v>347880204</v>
      </c>
      <c r="F11187" t="s">
        <v>163</v>
      </c>
      <c r="G11187" t="s">
        <v>266</v>
      </c>
      <c r="H11187" t="s">
        <v>11357</v>
      </c>
      <c r="I11187" t="s">
        <v>36</v>
      </c>
      <c r="J11187" t="s">
        <v>65</v>
      </c>
      <c r="K11187">
        <v>4180.33</v>
      </c>
      <c r="L11187">
        <v>800.34</v>
      </c>
      <c r="M11187" t="s">
        <v>65</v>
      </c>
      <c r="N11187">
        <v>0.191453784749051</v>
      </c>
      <c r="O11187" t="s">
        <v>11351</v>
      </c>
      <c r="P11187" t="s">
        <v>11352</v>
      </c>
      <c r="R11187" t="s">
        <v>11353</v>
      </c>
      <c r="S11187">
        <f>IF(SalesData[[#This Row],[Return Status]]="Returned",1,0)</f>
        <v>0</v>
      </c>
      <c r="U11187" s="2">
        <f>EOMONTH(SalesData[[#This Row],[Order Date]],0)</f>
        <v>45351</v>
      </c>
      <c r="V11187" s="9" t="str">
        <f>"Q"&amp;INT((MONTH(SalesData[[#This Row],[Order Date]])+2)/3)&amp;"-"&amp;YEAR(SalesData[[#This Row],[Order Date]])</f>
        <v>Q1-2024</v>
      </c>
    </row>
    <row r="11188" spans="1:22" x14ac:dyDescent="0.35">
      <c r="A11188" t="s">
        <v>11329</v>
      </c>
      <c r="B11188" s="1">
        <v>45325</v>
      </c>
      <c r="C11188" t="s">
        <v>111</v>
      </c>
      <c r="D11188" t="s">
        <v>80</v>
      </c>
      <c r="E11188">
        <v>1477720347</v>
      </c>
      <c r="F11188" t="s">
        <v>133</v>
      </c>
      <c r="G11188" t="s">
        <v>89</v>
      </c>
      <c r="H11188" t="s">
        <v>90</v>
      </c>
      <c r="I11188" t="s">
        <v>31</v>
      </c>
      <c r="J11188" t="s">
        <v>19</v>
      </c>
      <c r="K11188">
        <v>1639.34</v>
      </c>
      <c r="L11188">
        <v>210.14</v>
      </c>
      <c r="M11188" t="s">
        <v>19</v>
      </c>
      <c r="N11188">
        <v>0.128185733282907</v>
      </c>
      <c r="O11188" t="s">
        <v>11351</v>
      </c>
      <c r="P11188" t="s">
        <v>11352</v>
      </c>
      <c r="R11188" t="s">
        <v>11353</v>
      </c>
      <c r="S11188">
        <f>IF(SalesData[[#This Row],[Return Status]]="Returned",1,0)</f>
        <v>0</v>
      </c>
      <c r="T11188">
        <v>207.68</v>
      </c>
      <c r="U11188" s="2">
        <f>EOMONTH(SalesData[[#This Row],[Order Date]],0)</f>
        <v>45351</v>
      </c>
      <c r="V11188" s="9" t="str">
        <f>"Q"&amp;INT((MONTH(SalesData[[#This Row],[Order Date]])+2)/3)&amp;"-"&amp;YEAR(SalesData[[#This Row],[Order Date]])</f>
        <v>Q1-2024</v>
      </c>
    </row>
    <row r="11189" spans="1:22" x14ac:dyDescent="0.35">
      <c r="A11189" t="s">
        <v>11330</v>
      </c>
      <c r="B11189" s="1">
        <v>45341</v>
      </c>
      <c r="C11189" t="s">
        <v>124</v>
      </c>
      <c r="D11189" t="s">
        <v>99</v>
      </c>
      <c r="E11189">
        <v>9922338974</v>
      </c>
      <c r="F11189" t="s">
        <v>68</v>
      </c>
      <c r="G11189" t="s">
        <v>69</v>
      </c>
      <c r="H11189" t="s">
        <v>11357</v>
      </c>
      <c r="I11189" t="s">
        <v>31</v>
      </c>
      <c r="J11189" t="s">
        <v>62</v>
      </c>
      <c r="K11189">
        <v>874.68</v>
      </c>
      <c r="L11189">
        <v>130.06</v>
      </c>
      <c r="M11189" t="s">
        <v>62</v>
      </c>
      <c r="N11189">
        <v>0.14869437965884699</v>
      </c>
      <c r="O11189" t="s">
        <v>11355</v>
      </c>
      <c r="P11189" t="s">
        <v>11352</v>
      </c>
      <c r="R11189" t="s">
        <v>11353</v>
      </c>
      <c r="S11189">
        <f>IF(SalesData[[#This Row],[Return Status]]="Returned",1,0)</f>
        <v>0</v>
      </c>
      <c r="T11189">
        <v>2081.52</v>
      </c>
      <c r="U11189" s="2">
        <f>EOMONTH(SalesData[[#This Row],[Order Date]],0)</f>
        <v>45351</v>
      </c>
      <c r="V11189" s="9" t="str">
        <f>"Q"&amp;INT((MONTH(SalesData[[#This Row],[Order Date]])+2)/3)&amp;"-"&amp;YEAR(SalesData[[#This Row],[Order Date]])</f>
        <v>Q1-2024</v>
      </c>
    </row>
    <row r="11190" spans="1:22" x14ac:dyDescent="0.35">
      <c r="A11190" t="s">
        <v>11331</v>
      </c>
      <c r="B11190" s="1">
        <v>45330</v>
      </c>
      <c r="C11190" t="s">
        <v>57</v>
      </c>
      <c r="D11190" t="s">
        <v>145</v>
      </c>
      <c r="E11190">
        <v>7161242407</v>
      </c>
      <c r="F11190" t="s">
        <v>129</v>
      </c>
      <c r="G11190" t="s">
        <v>54</v>
      </c>
      <c r="H11190" t="s">
        <v>55</v>
      </c>
      <c r="I11190" t="s">
        <v>31</v>
      </c>
      <c r="J11190" t="s">
        <v>65</v>
      </c>
      <c r="K11190">
        <v>1864.94</v>
      </c>
      <c r="L11190">
        <v>336.37</v>
      </c>
      <c r="M11190" t="s">
        <v>65</v>
      </c>
      <c r="N11190">
        <v>0.180365051958776</v>
      </c>
      <c r="O11190" t="s">
        <v>11351</v>
      </c>
      <c r="P11190" t="s">
        <v>11352</v>
      </c>
      <c r="R11190" t="s">
        <v>11353</v>
      </c>
      <c r="S11190">
        <f>IF(SalesData[[#This Row],[Return Status]]="Returned",1,0)</f>
        <v>0</v>
      </c>
      <c r="U11190" s="2">
        <f>EOMONTH(SalesData[[#This Row],[Order Date]],0)</f>
        <v>45351</v>
      </c>
      <c r="V11190" s="9" t="str">
        <f>"Q"&amp;INT((MONTH(SalesData[[#This Row],[Order Date]])+2)/3)&amp;"-"&amp;YEAR(SalesData[[#This Row],[Order Date]])</f>
        <v>Q1-2024</v>
      </c>
    </row>
    <row r="11191" spans="1:22" x14ac:dyDescent="0.35">
      <c r="A11191" t="s">
        <v>11332</v>
      </c>
      <c r="B11191" s="1">
        <v>45329</v>
      </c>
      <c r="C11191" t="s">
        <v>67</v>
      </c>
      <c r="D11191" t="s">
        <v>39</v>
      </c>
      <c r="E11191">
        <v>2379342562</v>
      </c>
      <c r="F11191" t="s">
        <v>14</v>
      </c>
      <c r="G11191" t="s">
        <v>15</v>
      </c>
      <c r="H11191" t="s">
        <v>16</v>
      </c>
      <c r="I11191" t="s">
        <v>17</v>
      </c>
      <c r="J11191" t="s">
        <v>65</v>
      </c>
      <c r="K11191">
        <v>1059.97</v>
      </c>
      <c r="L11191">
        <v>84.07</v>
      </c>
      <c r="M11191" t="s">
        <v>65</v>
      </c>
      <c r="N11191">
        <v>7.9313565478268205E-2</v>
      </c>
      <c r="O11191" t="s">
        <v>11351</v>
      </c>
      <c r="P11191" t="s">
        <v>11356</v>
      </c>
      <c r="R11191" t="s">
        <v>11353</v>
      </c>
      <c r="S11191">
        <f>IF(SalesData[[#This Row],[Return Status]]="Returned",1,0)</f>
        <v>0</v>
      </c>
      <c r="T11191">
        <v>2085.91</v>
      </c>
      <c r="U11191" s="2">
        <f>EOMONTH(SalesData[[#This Row],[Order Date]],0)</f>
        <v>45351</v>
      </c>
      <c r="V11191" s="9" t="str">
        <f>"Q"&amp;INT((MONTH(SalesData[[#This Row],[Order Date]])+2)/3)&amp;"-"&amp;YEAR(SalesData[[#This Row],[Order Date]])</f>
        <v>Q1-2024</v>
      </c>
    </row>
    <row r="11192" spans="1:22" x14ac:dyDescent="0.35">
      <c r="A11192" t="s">
        <v>11333</v>
      </c>
      <c r="B11192" s="1">
        <v>45344</v>
      </c>
      <c r="C11192" t="s">
        <v>162</v>
      </c>
      <c r="D11192" t="s">
        <v>46</v>
      </c>
      <c r="E11192">
        <v>9223059893</v>
      </c>
      <c r="F11192" t="s">
        <v>154</v>
      </c>
      <c r="G11192" t="s">
        <v>29</v>
      </c>
      <c r="H11192" t="s">
        <v>30</v>
      </c>
      <c r="I11192" t="s">
        <v>31</v>
      </c>
      <c r="J11192" t="s">
        <v>19</v>
      </c>
      <c r="K11192">
        <v>1250.76</v>
      </c>
      <c r="L11192">
        <v>62.29</v>
      </c>
      <c r="M11192" t="s">
        <v>19</v>
      </c>
      <c r="N11192">
        <v>4.9801720553903202E-2</v>
      </c>
      <c r="O11192" t="s">
        <v>11351</v>
      </c>
      <c r="P11192" t="s">
        <v>11356</v>
      </c>
      <c r="R11192" t="s">
        <v>11353</v>
      </c>
      <c r="S11192">
        <f>IF(SalesData[[#This Row],[Return Status]]="Returned",1,0)</f>
        <v>0</v>
      </c>
      <c r="T11192">
        <v>2788.38</v>
      </c>
      <c r="U11192" s="2">
        <f>EOMONTH(SalesData[[#This Row],[Order Date]],0)</f>
        <v>45351</v>
      </c>
      <c r="V11192" s="9" t="str">
        <f>"Q"&amp;INT((MONTH(SalesData[[#This Row],[Order Date]])+2)/3)&amp;"-"&amp;YEAR(SalesData[[#This Row],[Order Date]])</f>
        <v>Q1-2024</v>
      </c>
    </row>
    <row r="11193" spans="1:22" x14ac:dyDescent="0.35">
      <c r="A11193" t="s">
        <v>11334</v>
      </c>
      <c r="B11193" s="1">
        <v>45346</v>
      </c>
      <c r="C11193" t="s">
        <v>111</v>
      </c>
      <c r="D11193" t="s">
        <v>39</v>
      </c>
      <c r="E11193">
        <v>6853994123</v>
      </c>
      <c r="F11193" t="s">
        <v>14</v>
      </c>
      <c r="G11193" t="s">
        <v>15</v>
      </c>
      <c r="H11193" t="s">
        <v>16</v>
      </c>
      <c r="I11193" t="s">
        <v>17</v>
      </c>
      <c r="J11193" t="s">
        <v>65</v>
      </c>
      <c r="K11193">
        <v>3994.2</v>
      </c>
      <c r="L11193">
        <v>216.31</v>
      </c>
      <c r="M11193" t="s">
        <v>65</v>
      </c>
      <c r="N11193">
        <v>5.4156026238045198E-2</v>
      </c>
      <c r="O11193" t="s">
        <v>11351</v>
      </c>
      <c r="P11193" t="s">
        <v>11356</v>
      </c>
      <c r="R11193" t="s">
        <v>11353</v>
      </c>
      <c r="S11193">
        <f>IF(SalesData[[#This Row],[Return Status]]="Returned",1,0)</f>
        <v>0</v>
      </c>
      <c r="T11193">
        <v>2085.91</v>
      </c>
      <c r="U11193" s="2">
        <f>EOMONTH(SalesData[[#This Row],[Order Date]],0)</f>
        <v>45351</v>
      </c>
      <c r="V11193" s="9" t="str">
        <f>"Q"&amp;INT((MONTH(SalesData[[#This Row],[Order Date]])+2)/3)&amp;"-"&amp;YEAR(SalesData[[#This Row],[Order Date]])</f>
        <v>Q1-2024</v>
      </c>
    </row>
    <row r="11194" spans="1:22" x14ac:dyDescent="0.35">
      <c r="A11194" t="s">
        <v>11335</v>
      </c>
      <c r="B11194" s="1">
        <v>45336</v>
      </c>
      <c r="C11194" t="s">
        <v>194</v>
      </c>
      <c r="D11194" t="s">
        <v>80</v>
      </c>
      <c r="E11194">
        <v>8108780463</v>
      </c>
      <c r="F11194" t="s">
        <v>137</v>
      </c>
      <c r="G11194" t="s">
        <v>34</v>
      </c>
      <c r="H11194" t="s">
        <v>35</v>
      </c>
      <c r="I11194" t="s">
        <v>36</v>
      </c>
      <c r="J11194" t="s">
        <v>19</v>
      </c>
      <c r="K11194">
        <v>4606.1899999999996</v>
      </c>
      <c r="L11194">
        <v>193.05</v>
      </c>
      <c r="M11194" t="s">
        <v>19</v>
      </c>
      <c r="N11194">
        <v>4.1910993684585299E-2</v>
      </c>
      <c r="O11194" t="s">
        <v>11351</v>
      </c>
      <c r="P11194" t="s">
        <v>11356</v>
      </c>
      <c r="Q11194" t="s">
        <v>11372</v>
      </c>
      <c r="R11194" t="s">
        <v>11360</v>
      </c>
      <c r="S11194">
        <f>IF(SalesData[[#This Row],[Return Status]]="Returned",1,0)</f>
        <v>1</v>
      </c>
      <c r="U11194" s="2">
        <f>EOMONTH(SalesData[[#This Row],[Order Date]],0)</f>
        <v>45351</v>
      </c>
      <c r="V11194" s="9" t="str">
        <f>"Q"&amp;INT((MONTH(SalesData[[#This Row],[Order Date]])+2)/3)&amp;"-"&amp;YEAR(SalesData[[#This Row],[Order Date]])</f>
        <v>Q1-2024</v>
      </c>
    </row>
    <row r="11195" spans="1:22" x14ac:dyDescent="0.35">
      <c r="A11195" t="s">
        <v>11336</v>
      </c>
      <c r="B11195" s="1">
        <v>45330</v>
      </c>
      <c r="C11195" t="s">
        <v>113</v>
      </c>
      <c r="D11195" t="s">
        <v>27</v>
      </c>
      <c r="E11195">
        <v>6136666215</v>
      </c>
      <c r="F11195" t="s">
        <v>33</v>
      </c>
      <c r="G11195" t="s">
        <v>34</v>
      </c>
      <c r="H11195" t="s">
        <v>35</v>
      </c>
      <c r="I11195" t="s">
        <v>36</v>
      </c>
      <c r="J11195" t="s">
        <v>19</v>
      </c>
      <c r="K11195">
        <v>3685.39</v>
      </c>
      <c r="L11195">
        <v>182.06</v>
      </c>
      <c r="M11195" t="s">
        <v>19</v>
      </c>
      <c r="N11195">
        <v>4.9400470506513597E-2</v>
      </c>
      <c r="O11195" t="s">
        <v>11351</v>
      </c>
      <c r="P11195" t="s">
        <v>11356</v>
      </c>
      <c r="R11195" t="s">
        <v>11353</v>
      </c>
      <c r="S11195">
        <f>IF(SalesData[[#This Row],[Return Status]]="Returned",1,0)</f>
        <v>0</v>
      </c>
      <c r="U11195" s="2">
        <f>EOMONTH(SalesData[[#This Row],[Order Date]],0)</f>
        <v>45351</v>
      </c>
      <c r="V11195" s="9" t="str">
        <f>"Q"&amp;INT((MONTH(SalesData[[#This Row],[Order Date]])+2)/3)&amp;"-"&amp;YEAR(SalesData[[#This Row],[Order Date]])</f>
        <v>Q1-2024</v>
      </c>
    </row>
    <row r="11196" spans="1:22" x14ac:dyDescent="0.35">
      <c r="A11196" t="s">
        <v>11337</v>
      </c>
      <c r="B11196" s="1">
        <v>45346</v>
      </c>
      <c r="C11196" t="s">
        <v>77</v>
      </c>
      <c r="D11196" t="s">
        <v>99</v>
      </c>
      <c r="E11196">
        <v>5256597938</v>
      </c>
      <c r="F11196" t="s">
        <v>120</v>
      </c>
      <c r="G11196" t="s">
        <v>141</v>
      </c>
      <c r="H11196" t="s">
        <v>121</v>
      </c>
      <c r="I11196" t="s">
        <v>17</v>
      </c>
      <c r="J11196" t="s">
        <v>62</v>
      </c>
      <c r="K11196">
        <v>3699.93</v>
      </c>
      <c r="L11196">
        <v>562.36</v>
      </c>
      <c r="M11196" t="s">
        <v>62</v>
      </c>
      <c r="N11196">
        <v>0.151992064714738</v>
      </c>
      <c r="O11196" t="s">
        <v>11351</v>
      </c>
      <c r="P11196" t="s">
        <v>11352</v>
      </c>
      <c r="R11196" t="s">
        <v>11353</v>
      </c>
      <c r="S11196">
        <f>IF(SalesData[[#This Row],[Return Status]]="Returned",1,0)</f>
        <v>0</v>
      </c>
      <c r="T11196">
        <v>2793.38</v>
      </c>
      <c r="U11196" s="2">
        <f>EOMONTH(SalesData[[#This Row],[Order Date]],0)</f>
        <v>45351</v>
      </c>
      <c r="V11196" s="9" t="str">
        <f>"Q"&amp;INT((MONTH(SalesData[[#This Row],[Order Date]])+2)/3)&amp;"-"&amp;YEAR(SalesData[[#This Row],[Order Date]])</f>
        <v>Q1-2024</v>
      </c>
    </row>
    <row r="11197" spans="1:22" x14ac:dyDescent="0.35">
      <c r="A11197" t="s">
        <v>11338</v>
      </c>
      <c r="B11197" s="1">
        <v>45330</v>
      </c>
      <c r="C11197" t="s">
        <v>111</v>
      </c>
      <c r="D11197" t="s">
        <v>72</v>
      </c>
      <c r="E11197">
        <v>197692897</v>
      </c>
      <c r="F11197" t="s">
        <v>83</v>
      </c>
      <c r="G11197" t="s">
        <v>11375</v>
      </c>
      <c r="H11197" t="s">
        <v>85</v>
      </c>
      <c r="I11197" t="s">
        <v>31</v>
      </c>
      <c r="J11197" t="s">
        <v>18</v>
      </c>
      <c r="K11197">
        <v>815.15</v>
      </c>
      <c r="L11197">
        <v>27.55</v>
      </c>
      <c r="M11197" t="s">
        <v>19</v>
      </c>
      <c r="N11197">
        <v>3.37974605900754E-2</v>
      </c>
      <c r="O11197" t="s">
        <v>11355</v>
      </c>
      <c r="P11197" t="s">
        <v>11356</v>
      </c>
      <c r="R11197" t="s">
        <v>11353</v>
      </c>
      <c r="S11197">
        <f>IF(SalesData[[#This Row],[Return Status]]="Returned",1,0)</f>
        <v>0</v>
      </c>
      <c r="U11197" s="2">
        <f>EOMONTH(SalesData[[#This Row],[Order Date]],0)</f>
        <v>45351</v>
      </c>
      <c r="V11197" s="9" t="str">
        <f>"Q"&amp;INT((MONTH(SalesData[[#This Row],[Order Date]])+2)/3)&amp;"-"&amp;YEAR(SalesData[[#This Row],[Order Date]])</f>
        <v>Q1-2024</v>
      </c>
    </row>
    <row r="11198" spans="1:22" x14ac:dyDescent="0.35">
      <c r="A11198" t="s">
        <v>11339</v>
      </c>
      <c r="B11198" s="1">
        <v>45347</v>
      </c>
      <c r="C11198" t="s">
        <v>97</v>
      </c>
      <c r="D11198" t="s">
        <v>39</v>
      </c>
      <c r="E11198">
        <v>6014279656</v>
      </c>
      <c r="F11198" t="s">
        <v>14</v>
      </c>
      <c r="G11198" t="s">
        <v>15</v>
      </c>
      <c r="H11198" t="s">
        <v>11357</v>
      </c>
      <c r="I11198" t="s">
        <v>17</v>
      </c>
      <c r="J11198" t="s">
        <v>62</v>
      </c>
      <c r="K11198">
        <v>1885.49</v>
      </c>
      <c r="L11198">
        <v>502.47</v>
      </c>
      <c r="M11198" t="s">
        <v>62</v>
      </c>
      <c r="N11198">
        <v>0.26649306015942797</v>
      </c>
      <c r="O11198" t="s">
        <v>11351</v>
      </c>
      <c r="P11198" t="s">
        <v>11354</v>
      </c>
      <c r="R11198" t="s">
        <v>11353</v>
      </c>
      <c r="S11198">
        <f>IF(SalesData[[#This Row],[Return Status]]="Returned",1,0)</f>
        <v>0</v>
      </c>
      <c r="T11198">
        <v>2085.91</v>
      </c>
      <c r="U11198" s="2">
        <f>EOMONTH(SalesData[[#This Row],[Order Date]],0)</f>
        <v>45351</v>
      </c>
      <c r="V11198" s="9" t="str">
        <f>"Q"&amp;INT((MONTH(SalesData[[#This Row],[Order Date]])+2)/3)&amp;"-"&amp;YEAR(SalesData[[#This Row],[Order Date]])</f>
        <v>Q1-2024</v>
      </c>
    </row>
    <row r="11199" spans="1:22" x14ac:dyDescent="0.35">
      <c r="A11199" t="s">
        <v>11340</v>
      </c>
      <c r="B11199" s="1">
        <v>45340</v>
      </c>
      <c r="C11199" t="s">
        <v>149</v>
      </c>
      <c r="D11199" t="s">
        <v>39</v>
      </c>
      <c r="E11199">
        <v>8987945677</v>
      </c>
      <c r="F11199" t="s">
        <v>133</v>
      </c>
      <c r="G11199" t="s">
        <v>89</v>
      </c>
      <c r="H11199" t="s">
        <v>90</v>
      </c>
      <c r="I11199" t="s">
        <v>31</v>
      </c>
      <c r="J11199" t="s">
        <v>42</v>
      </c>
      <c r="K11199">
        <v>522.89</v>
      </c>
      <c r="L11199">
        <v>104.07</v>
      </c>
      <c r="M11199" t="s">
        <v>43</v>
      </c>
      <c r="N11199">
        <v>0.199028476352579</v>
      </c>
      <c r="O11199" t="s">
        <v>11355</v>
      </c>
      <c r="P11199" t="s">
        <v>11352</v>
      </c>
      <c r="R11199" t="s">
        <v>11353</v>
      </c>
      <c r="S11199">
        <f>IF(SalesData[[#This Row],[Return Status]]="Returned",1,0)</f>
        <v>0</v>
      </c>
      <c r="T11199">
        <v>207.68</v>
      </c>
      <c r="U11199" s="2">
        <f>EOMONTH(SalesData[[#This Row],[Order Date]],0)</f>
        <v>45351</v>
      </c>
      <c r="V11199" s="9" t="str">
        <f>"Q"&amp;INT((MONTH(SalesData[[#This Row],[Order Date]])+2)/3)&amp;"-"&amp;YEAR(SalesData[[#This Row],[Order Date]])</f>
        <v>Q1-2024</v>
      </c>
    </row>
    <row r="11200" spans="1:22" x14ac:dyDescent="0.35">
      <c r="A11200" t="s">
        <v>11341</v>
      </c>
      <c r="B11200" s="1">
        <v>45323</v>
      </c>
      <c r="C11200" t="s">
        <v>184</v>
      </c>
      <c r="D11200" t="s">
        <v>72</v>
      </c>
      <c r="E11200">
        <v>6245205740</v>
      </c>
      <c r="F11200" t="s">
        <v>140</v>
      </c>
      <c r="G11200" t="s">
        <v>11367</v>
      </c>
      <c r="H11200" t="s">
        <v>121</v>
      </c>
      <c r="I11200" t="s">
        <v>17</v>
      </c>
      <c r="J11200" t="s">
        <v>43</v>
      </c>
      <c r="K11200">
        <v>515.70000000000005</v>
      </c>
      <c r="L11200">
        <v>53.11</v>
      </c>
      <c r="M11200" t="s">
        <v>43</v>
      </c>
      <c r="N11200">
        <v>0.102986232305604</v>
      </c>
      <c r="O11200" t="s">
        <v>11355</v>
      </c>
      <c r="P11200" t="s">
        <v>11352</v>
      </c>
      <c r="R11200" t="s">
        <v>11353</v>
      </c>
      <c r="S11200">
        <f>IF(SalesData[[#This Row],[Return Status]]="Returned",1,0)</f>
        <v>0</v>
      </c>
      <c r="U11200" s="2">
        <f>EOMONTH(SalesData[[#This Row],[Order Date]],0)</f>
        <v>45351</v>
      </c>
      <c r="V11200" s="9" t="str">
        <f>"Q"&amp;INT((MONTH(SalesData[[#This Row],[Order Date]])+2)/3)&amp;"-"&amp;YEAR(SalesData[[#This Row],[Order Date]])</f>
        <v>Q1-2024</v>
      </c>
    </row>
    <row r="11201" spans="1:22" x14ac:dyDescent="0.35">
      <c r="A11201" t="s">
        <v>11342</v>
      </c>
      <c r="B11201" s="1">
        <v>45340</v>
      </c>
      <c r="C11201" t="s">
        <v>132</v>
      </c>
      <c r="D11201" t="s">
        <v>13</v>
      </c>
      <c r="E11201">
        <v>7917585600</v>
      </c>
      <c r="F11201" t="s">
        <v>292</v>
      </c>
      <c r="G11201" t="s">
        <v>11358</v>
      </c>
      <c r="H11201" t="s">
        <v>41</v>
      </c>
      <c r="I11201" t="s">
        <v>31</v>
      </c>
      <c r="J11201" t="s">
        <v>42</v>
      </c>
      <c r="K11201">
        <v>3969.86</v>
      </c>
      <c r="L11201">
        <v>241.52</v>
      </c>
      <c r="M11201" t="s">
        <v>43</v>
      </c>
      <c r="N11201">
        <v>6.0838417475679203E-2</v>
      </c>
      <c r="O11201" t="s">
        <v>11351</v>
      </c>
      <c r="P11201" t="s">
        <v>11356</v>
      </c>
      <c r="R11201" t="s">
        <v>11353</v>
      </c>
      <c r="S11201">
        <f>IF(SalesData[[#This Row],[Return Status]]="Returned",1,0)</f>
        <v>0</v>
      </c>
      <c r="U11201" s="2">
        <f>EOMONTH(SalesData[[#This Row],[Order Date]],0)</f>
        <v>45351</v>
      </c>
      <c r="V11201" s="9" t="str">
        <f>"Q"&amp;INT((MONTH(SalesData[[#This Row],[Order Date]])+2)/3)&amp;"-"&amp;YEAR(SalesData[[#This Row],[Order Date]])</f>
        <v>Q1-2024</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BB05-2F50-4C5F-AECE-C30EC2A399D5}">
  <dimension ref="A3:B8"/>
  <sheetViews>
    <sheetView topLeftCell="B1" workbookViewId="0">
      <selection activeCell="M20" sqref="M20"/>
    </sheetView>
  </sheetViews>
  <sheetFormatPr defaultRowHeight="14.5" x14ac:dyDescent="0.35"/>
  <cols>
    <col min="1" max="1" width="12.36328125" bestFit="1" customWidth="1"/>
    <col min="2" max="2" width="17.26953125" bestFit="1" customWidth="1"/>
  </cols>
  <sheetData>
    <row r="3" spans="1:2" x14ac:dyDescent="0.35">
      <c r="A3" s="3" t="s">
        <v>11397</v>
      </c>
      <c r="B3" t="s">
        <v>11404</v>
      </c>
    </row>
    <row r="4" spans="1:2" x14ac:dyDescent="0.35">
      <c r="A4" s="4" t="s">
        <v>65</v>
      </c>
      <c r="B4" s="7">
        <v>0.10721868365180467</v>
      </c>
    </row>
    <row r="5" spans="1:2" x14ac:dyDescent="0.35">
      <c r="A5" s="4" t="s">
        <v>19</v>
      </c>
      <c r="B5" s="7">
        <v>9.8762798634812285E-2</v>
      </c>
    </row>
    <row r="6" spans="1:2" x14ac:dyDescent="0.35">
      <c r="A6" s="4" t="s">
        <v>62</v>
      </c>
      <c r="B6" s="7">
        <v>0.10174418604651163</v>
      </c>
    </row>
    <row r="7" spans="1:2" x14ac:dyDescent="0.35">
      <c r="A7" s="4" t="s">
        <v>43</v>
      </c>
      <c r="B7" s="7">
        <v>9.5415778251599151E-2</v>
      </c>
    </row>
    <row r="8" spans="1:2" x14ac:dyDescent="0.35">
      <c r="A8" s="4" t="s">
        <v>11398</v>
      </c>
      <c r="B8" s="7">
        <v>0.40314144658472773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FC35-C0F9-4BC4-81F3-89129F01E16B}">
  <dimension ref="A1:C5"/>
  <sheetViews>
    <sheetView workbookViewId="0">
      <selection activeCell="M20" sqref="M20"/>
    </sheetView>
  </sheetViews>
  <sheetFormatPr defaultRowHeight="14.5" x14ac:dyDescent="0.35"/>
  <cols>
    <col min="1" max="1" width="14.36328125" bestFit="1" customWidth="1"/>
    <col min="2" max="2" width="12" bestFit="1" customWidth="1"/>
    <col min="3" max="3" width="12.54296875" bestFit="1" customWidth="1"/>
  </cols>
  <sheetData>
    <row r="1" spans="1:3" x14ac:dyDescent="0.35">
      <c r="A1" t="s">
        <v>11344</v>
      </c>
      <c r="B1" t="s">
        <v>11394</v>
      </c>
      <c r="C1" t="s">
        <v>11395</v>
      </c>
    </row>
    <row r="2" spans="1:3" x14ac:dyDescent="0.35">
      <c r="A2" t="s">
        <v>19</v>
      </c>
      <c r="B2">
        <v>11864783.560000004</v>
      </c>
      <c r="C2">
        <v>1948886.7200000037</v>
      </c>
    </row>
    <row r="3" spans="1:3" x14ac:dyDescent="0.35">
      <c r="A3" t="s">
        <v>65</v>
      </c>
      <c r="B3">
        <v>4578597.1999999983</v>
      </c>
      <c r="C3">
        <v>759583.13000000047</v>
      </c>
    </row>
    <row r="4" spans="1:3" x14ac:dyDescent="0.35">
      <c r="A4" t="s">
        <v>62</v>
      </c>
      <c r="B4">
        <v>6792448.4000000022</v>
      </c>
      <c r="C4">
        <v>1142387.209999999</v>
      </c>
    </row>
    <row r="5" spans="1:3" x14ac:dyDescent="0.35">
      <c r="A5" t="s">
        <v>43</v>
      </c>
      <c r="B5">
        <v>4752692.3899999894</v>
      </c>
      <c r="C5">
        <v>787018.37000000151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1E2E-F057-484A-A552-7E74B64138A8}">
  <dimension ref="A1:B14"/>
  <sheetViews>
    <sheetView workbookViewId="0">
      <selection activeCell="M20" sqref="M20"/>
    </sheetView>
  </sheetViews>
  <sheetFormatPr defaultRowHeight="14.5" x14ac:dyDescent="0.35"/>
  <cols>
    <col min="1" max="1" width="9.453125" bestFit="1" customWidth="1"/>
    <col min="2" max="2" width="17.7265625" bestFit="1" customWidth="1"/>
  </cols>
  <sheetData>
    <row r="1" spans="1:2" x14ac:dyDescent="0.35">
      <c r="A1" t="s">
        <v>6</v>
      </c>
      <c r="B1" t="s">
        <v>11393</v>
      </c>
    </row>
    <row r="2" spans="1:2" x14ac:dyDescent="0.35">
      <c r="A2" t="s">
        <v>35</v>
      </c>
      <c r="B2">
        <v>0.16890744478206801</v>
      </c>
    </row>
    <row r="3" spans="1:2" x14ac:dyDescent="0.35">
      <c r="A3" t="s">
        <v>24</v>
      </c>
      <c r="B3">
        <v>0.16838404922913999</v>
      </c>
    </row>
    <row r="4" spans="1:2" x14ac:dyDescent="0.35">
      <c r="A4" t="s">
        <v>90</v>
      </c>
      <c r="B4">
        <v>0.168292679853348</v>
      </c>
    </row>
    <row r="5" spans="1:2" x14ac:dyDescent="0.35">
      <c r="A5" t="s">
        <v>11357</v>
      </c>
      <c r="B5">
        <v>0.16769947945067001</v>
      </c>
    </row>
    <row r="6" spans="1:2" x14ac:dyDescent="0.35">
      <c r="A6" t="s">
        <v>121</v>
      </c>
      <c r="B6">
        <v>0.16762456249216401</v>
      </c>
    </row>
    <row r="7" spans="1:2" x14ac:dyDescent="0.35">
      <c r="A7" t="s">
        <v>75</v>
      </c>
      <c r="B7">
        <v>0.16753038825278899</v>
      </c>
    </row>
    <row r="8" spans="1:2" x14ac:dyDescent="0.35">
      <c r="A8" t="s">
        <v>165</v>
      </c>
      <c r="B8">
        <v>0.16686785396737799</v>
      </c>
    </row>
    <row r="9" spans="1:2" x14ac:dyDescent="0.35">
      <c r="A9" t="s">
        <v>30</v>
      </c>
      <c r="B9">
        <v>0.16522242520092401</v>
      </c>
    </row>
    <row r="10" spans="1:2" x14ac:dyDescent="0.35">
      <c r="A10" t="s">
        <v>55</v>
      </c>
      <c r="B10">
        <v>0.16410617712608599</v>
      </c>
    </row>
    <row r="11" spans="1:2" x14ac:dyDescent="0.35">
      <c r="A11" t="s">
        <v>41</v>
      </c>
      <c r="B11">
        <v>0.16401588227549599</v>
      </c>
    </row>
    <row r="12" spans="1:2" x14ac:dyDescent="0.35">
      <c r="A12" t="s">
        <v>60</v>
      </c>
      <c r="B12">
        <v>0.16355969305318999</v>
      </c>
    </row>
    <row r="13" spans="1:2" x14ac:dyDescent="0.35">
      <c r="A13" t="s">
        <v>85</v>
      </c>
      <c r="B13">
        <v>0.16233255416537001</v>
      </c>
    </row>
    <row r="14" spans="1:2" x14ac:dyDescent="0.35">
      <c r="A14" t="s">
        <v>16</v>
      </c>
      <c r="B14">
        <v>0.16176614872592501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EE8A4B-69E8-4E19-B80C-2A95DA2B15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Products</vt:lpstr>
      <vt:lpstr>Return</vt:lpstr>
      <vt:lpstr>Dashboard</vt:lpstr>
      <vt:lpstr>Analysis</vt:lpstr>
      <vt:lpstr>EDA questions</vt:lpstr>
      <vt:lpstr>Quaterly Sales Trend</vt:lpstr>
      <vt:lpstr>SalesData</vt:lpstr>
      <vt:lpstr>Return %</vt:lpstr>
      <vt:lpstr>Profit &amp; Sales by Region</vt:lpstr>
      <vt:lpstr>Avg Profit Margin by Brand</vt:lpstr>
      <vt:lpstr>Dashboard!Extract</vt:lpstr>
      <vt:lpstr>'EDA questions'!Extract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chawde</dc:creator>
  <cp:lastModifiedBy>tushar chawde</cp:lastModifiedBy>
  <dcterms:created xsi:type="dcterms:W3CDTF">2015-06-05T18:17:20Z</dcterms:created>
  <dcterms:modified xsi:type="dcterms:W3CDTF">2026-05-23T08:34:43Z</dcterms:modified>
</cp:coreProperties>
</file>